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1.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8.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9.xml" ContentType="application/vnd.openxmlformats-officedocument.drawing+xml"/>
  <Override PartName="/xl/slicers/slicer6.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H:\Restricted\ACO Data\Nassau Suffolk PHIP Grant\2020\CHAS\"/>
    </mc:Choice>
  </mc:AlternateContent>
  <bookViews>
    <workbookView xWindow="-1160" yWindow="570" windowWidth="22770" windowHeight="9680" tabRatio="824" firstSheet="7" activeTab="7"/>
  </bookViews>
  <sheets>
    <sheet name="All Data" sheetId="1" state="hidden" r:id="rId1"/>
    <sheet name="Q1" sheetId="2" state="hidden" r:id="rId2"/>
    <sheet name="Q2" sheetId="3" state="hidden" r:id="rId3"/>
    <sheet name="Q3" sheetId="23" state="hidden" r:id="rId4"/>
    <sheet name="Q4" sheetId="4" state="hidden" r:id="rId5"/>
    <sheet name="Q5" sheetId="6" state="hidden" r:id="rId6"/>
    <sheet name="Q6" sheetId="26" state="hidden" r:id="rId7"/>
    <sheet name="General" sheetId="8" r:id="rId8"/>
    <sheet name="Nassau " sheetId="10" r:id="rId9"/>
    <sheet name="Suffolk " sheetId="11" r:id="rId10"/>
    <sheet name="PT Q1" sheetId="12" r:id="rId11"/>
    <sheet name="PT Q2" sheetId="20" r:id="rId12"/>
    <sheet name="PT Q3" sheetId="13" r:id="rId13"/>
    <sheet name="PT Q4" sheetId="14" r:id="rId14"/>
    <sheet name="PT Q5" sheetId="15" r:id="rId15"/>
    <sheet name="PT Q6" sheetId="27" r:id="rId16"/>
    <sheet name="Nassau Rank" sheetId="17" r:id="rId17"/>
    <sheet name="Suffolk Rank" sheetId="18" r:id="rId18"/>
    <sheet name="For Summary Doc" sheetId="28" state="hidden" r:id="rId19"/>
  </sheets>
  <definedNames>
    <definedName name="_xlnm._FilterDatabase" localSheetId="0" hidden="1">'All Data'!$A$2:$CN$1095</definedName>
    <definedName name="_xlcn.LinkedTable_Table1" hidden="1">Table1[]</definedName>
    <definedName name="_xlcn.LinkedTable_Table10" hidden="1">Table10[]</definedName>
    <definedName name="_xlcn.LinkedTable_Table2" hidden="1">Table2[]</definedName>
    <definedName name="_xlcn.LinkedTable_Table4" hidden="1">Table4[]</definedName>
    <definedName name="_xlcn.LinkedTable_Table5" hidden="1">Table5[]</definedName>
    <definedName name="_xlcn.LinkedTable_Table7" hidden="1">Table7[]</definedName>
    <definedName name="Slicer_Are_you_Hispanic_or_Latino?">#N/A</definedName>
    <definedName name="Slicer_Are_you_Hispanic_or_Latino?1">#N/A</definedName>
    <definedName name="Slicer_Are_you_Hispanic_or_Latino?2">#N/A</definedName>
    <definedName name="Slicer_Are_you_Hispanic_or_Latino?3">#N/A</definedName>
    <definedName name="Slicer_Are_you_Hispanic_or_Latino?4">#N/A</definedName>
    <definedName name="Slicer_Are_you_Hispanic_or_Latino?5">#N/A</definedName>
    <definedName name="Slicer_County_where_you_live">#N/A</definedName>
    <definedName name="Slicer_County_where_you_live1">#N/A</definedName>
    <definedName name="Slicer_County_where_you_live2">#N/A</definedName>
    <definedName name="Slicer_County_where_you_live3">#N/A</definedName>
    <definedName name="Slicer_County_where_you_live4">#N/A</definedName>
    <definedName name="Slicer_County_where_you_live5">#N/A</definedName>
    <definedName name="Slicer_Do_you_currently_have_health_insurance?">#N/A</definedName>
    <definedName name="Slicer_Do_you_currently_have_health_insurance?1">#N/A</definedName>
    <definedName name="Slicer_Do_you_currently_have_health_insurance?2">#N/A</definedName>
    <definedName name="Slicer_Do_you_currently_have_health_insurance?3">#N/A</definedName>
    <definedName name="Slicer_Do_you_currently_have_health_insurance?4">#N/A</definedName>
    <definedName name="Slicer_Do_you_currently_have_health_insurance?5">#N/A</definedName>
    <definedName name="Slicer_I_identify_as">#N/A</definedName>
    <definedName name="Slicer_I_identify_as1">#N/A</definedName>
    <definedName name="Slicer_I_identify_as2">#N/A</definedName>
    <definedName name="Slicer_I_identify_as3">#N/A</definedName>
    <definedName name="Slicer_I_identify_as4">#N/A</definedName>
    <definedName name="Slicer_I_identify_as5">#N/A</definedName>
    <definedName name="Slicer_What_is_your_annual_household_income_from_all_sources?">#N/A</definedName>
    <definedName name="Slicer_What_is_your_annual_household_income_from_all_sources?1">#N/A</definedName>
    <definedName name="Slicer_What_is_your_annual_household_income_from_all_sources?2">#N/A</definedName>
    <definedName name="Slicer_What_is_your_annual_household_income_from_all_sources?3">#N/A</definedName>
    <definedName name="Slicer_What_is_your_annual_household_income_from_all_sources?4">#N/A</definedName>
    <definedName name="Slicer_What_is_your_annual_household_income_from_all_sources?5">#N/A</definedName>
    <definedName name="Slicer_What_is_your_current_employment_status?">#N/A</definedName>
    <definedName name="Slicer_What_is_your_current_employment_status?1">#N/A</definedName>
    <definedName name="Slicer_What_is_your_current_employment_status?2">#N/A</definedName>
    <definedName name="Slicer_What_is_your_current_employment_status?3">#N/A</definedName>
    <definedName name="Slicer_What_is_your_current_employment_status?4">#N/A</definedName>
    <definedName name="Slicer_What_is_your_current_employment_status?5">#N/A</definedName>
    <definedName name="Slicer_What_is_your_highest_level_of_education?">#N/A</definedName>
    <definedName name="Slicer_What_is_your_highest_level_of_education?1">#N/A</definedName>
    <definedName name="Slicer_What_is_your_highest_level_of_education?2">#N/A</definedName>
    <definedName name="Slicer_What_is_your_highest_level_of_education?3">#N/A</definedName>
    <definedName name="Slicer_What_is_your_highest_level_of_education?4">#N/A</definedName>
    <definedName name="Slicer_What_is_your_highest_level_of_education?5">#N/A</definedName>
    <definedName name="Slicer_What_race_do_you_consider_yourself?">#N/A</definedName>
    <definedName name="Slicer_What_race_do_you_consider_yourself?1">#N/A</definedName>
    <definedName name="Slicer_What_race_do_you_consider_yourself?2">#N/A</definedName>
    <definedName name="Slicer_What_race_do_you_consider_yourself?3">#N/A</definedName>
    <definedName name="Slicer_What_race_do_you_consider_yourself?4">#N/A</definedName>
    <definedName name="Slicer_What_race_do_you_consider_yourself?5">#N/A</definedName>
  </definedNames>
  <calcPr calcId="152511"/>
  <pivotCaches>
    <pivotCache cacheId="0" r:id="rId20"/>
    <pivotCache cacheId="1" r:id="rId21"/>
    <pivotCache cacheId="2" r:id="rId22"/>
    <pivotCache cacheId="3" r:id="rId23"/>
    <pivotCache cacheId="4" r:id="rId24"/>
    <pivotCache cacheId="5" r:id="rId25"/>
  </pivotCaches>
  <extLst>
    <ext xmlns:x14="http://schemas.microsoft.com/office/spreadsheetml/2009/9/main" uri="{876F7934-8845-4945-9796-88D515C7AA90}">
      <x14:pivotCaches>
        <pivotCache cacheId="6" r:id="rId26"/>
        <pivotCache cacheId="7" r:id="rId27"/>
        <pivotCache cacheId="8" r:id="rId28"/>
        <pivotCache cacheId="9" r:id="rId29"/>
        <pivotCache cacheId="10" r:id="rId30"/>
        <pivotCache cacheId="11" r:id="rId31"/>
      </x14:pivotCaches>
    </ext>
    <ext xmlns:x14="http://schemas.microsoft.com/office/spreadsheetml/2009/9/main" uri="{BBE1A952-AA13-448e-AADC-164F8A28A991}">
      <x14:slicerCaches>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 r:id="rId73"/>
        <x14:slicerCache r:id="rId74"/>
        <x14:slicerCache r:id="rId75"/>
        <x14:slicerCache r:id="rId76"/>
        <x14:slicerCache r:id="rId77"/>
        <x14:slicerCache r:id="rId78"/>
        <x14:slicerCache r:id="rId79"/>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Table7-c8f23314-d5ec-41e0-a324-6f60177d2bce" name="PT Q3" connection="LinkedTable_Table7"/>
          <x15:modelTable id="Table5-d0c9afc6-c098-4034-82a6-995fb82f1bda" name="PT Q6" connection="LinkedTable_Table5"/>
          <x15:modelTable id="Table4-bb45c785-5ec7-4ac8-a0cf-ba95a9553830" name="PT Q4" connection="LinkedTable_Table4"/>
          <x15:modelTable id="Table2-adfa4a98-90b2-4a76-b132-4fb2e359caa5" name="PT Q2" connection="LinkedTable_Table2"/>
          <x15:modelTable id="Table10-00af910e-a6e6-4d82-8d25-288efa9e3d02" name="PT Q5" connection="LinkedTable_Table10"/>
          <x15:modelTable id="Table1-d9022578-b209-4904-bdde-19fabee9b97e" name="PT Q1" connection="LinkedTable_Table1"/>
        </x15:modelTables>
      </x15:dataModel>
    </ext>
  </extLst>
</workbook>
</file>

<file path=xl/calcChain.xml><?xml version="1.0" encoding="utf-8"?>
<calcChain xmlns="http://schemas.openxmlformats.org/spreadsheetml/2006/main">
  <c r="F31" i="28" l="1"/>
  <c r="U3" i="23" l="1"/>
  <c r="U4" i="23"/>
  <c r="U5" i="23"/>
  <c r="U6" i="23"/>
  <c r="U7" i="23"/>
  <c r="U8" i="23"/>
  <c r="U9" i="23"/>
  <c r="U10" i="23"/>
  <c r="U11" i="23"/>
  <c r="U12" i="23"/>
  <c r="U13" i="23"/>
  <c r="U14" i="23"/>
  <c r="U15" i="23"/>
  <c r="U16" i="23"/>
  <c r="U17" i="23"/>
  <c r="U18" i="23"/>
  <c r="U19" i="23"/>
  <c r="U20" i="23"/>
  <c r="U21" i="23"/>
  <c r="U22" i="23"/>
  <c r="U23" i="23"/>
  <c r="U24" i="23"/>
  <c r="U25" i="23"/>
  <c r="U26" i="23"/>
  <c r="U27" i="23"/>
  <c r="U28" i="23"/>
  <c r="U29" i="23"/>
  <c r="U30" i="23"/>
  <c r="U31" i="23"/>
  <c r="U32" i="23"/>
  <c r="U33" i="23"/>
  <c r="U34" i="23"/>
  <c r="U35" i="23"/>
  <c r="U36" i="23"/>
  <c r="U37" i="23"/>
  <c r="U38" i="23"/>
  <c r="U39" i="23"/>
  <c r="U40" i="23"/>
  <c r="U41" i="23"/>
  <c r="U42" i="23"/>
  <c r="U43" i="23"/>
  <c r="U44" i="23"/>
  <c r="U45" i="23"/>
  <c r="U46" i="23"/>
  <c r="U47" i="23"/>
  <c r="U48" i="23"/>
  <c r="U49" i="23"/>
  <c r="U50" i="23"/>
  <c r="U51" i="23"/>
  <c r="U52" i="23"/>
  <c r="U53" i="23"/>
  <c r="U54" i="23"/>
  <c r="U55" i="23"/>
  <c r="U56" i="23"/>
  <c r="U57" i="23"/>
  <c r="U58" i="23"/>
  <c r="U59" i="23"/>
  <c r="U60" i="23"/>
  <c r="U61" i="23"/>
  <c r="U62" i="23"/>
  <c r="U63" i="23"/>
  <c r="U64" i="23"/>
  <c r="U65" i="23"/>
  <c r="U66" i="23"/>
  <c r="U67" i="23"/>
  <c r="U68" i="23"/>
  <c r="U69" i="23"/>
  <c r="U70" i="23"/>
  <c r="U71" i="23"/>
  <c r="U72" i="23"/>
  <c r="U73" i="23"/>
  <c r="U74" i="23"/>
  <c r="U75" i="23"/>
  <c r="U76" i="23"/>
  <c r="U77" i="23"/>
  <c r="U78" i="23"/>
  <c r="U79" i="23"/>
  <c r="U80" i="23"/>
  <c r="U81" i="23"/>
  <c r="U82" i="23"/>
  <c r="U83" i="23"/>
  <c r="U84" i="23"/>
  <c r="U85" i="23"/>
  <c r="U86" i="23"/>
  <c r="U87" i="23"/>
  <c r="U88" i="23"/>
  <c r="U89" i="23"/>
  <c r="U90" i="23"/>
  <c r="U91" i="23"/>
  <c r="U92" i="23"/>
  <c r="U93" i="23"/>
  <c r="U94" i="23"/>
  <c r="U95" i="23"/>
  <c r="U96" i="23"/>
  <c r="U97" i="23"/>
  <c r="U98" i="23"/>
  <c r="U99" i="23"/>
  <c r="U100" i="23"/>
  <c r="U101" i="23"/>
  <c r="U102" i="23"/>
  <c r="U103" i="23"/>
  <c r="U104" i="23"/>
  <c r="U105" i="23"/>
  <c r="U106" i="23"/>
  <c r="U107" i="23"/>
  <c r="U108" i="23"/>
  <c r="U109" i="23"/>
  <c r="U110" i="23"/>
  <c r="U111" i="23"/>
  <c r="U112" i="23"/>
  <c r="U113" i="23"/>
  <c r="U114" i="23"/>
  <c r="U115" i="23"/>
  <c r="U116" i="23"/>
  <c r="U117" i="23"/>
  <c r="U118" i="23"/>
  <c r="U119" i="23"/>
  <c r="U120" i="23"/>
  <c r="U121" i="23"/>
  <c r="U122" i="23"/>
  <c r="U123" i="23"/>
  <c r="U124" i="23"/>
  <c r="U125" i="23"/>
  <c r="U126" i="23"/>
  <c r="U127" i="23"/>
  <c r="U128" i="23"/>
  <c r="U129" i="23"/>
  <c r="U130" i="23"/>
  <c r="U131" i="23"/>
  <c r="U132" i="23"/>
  <c r="U133" i="23"/>
  <c r="U134" i="23"/>
  <c r="U135" i="23"/>
  <c r="U136" i="23"/>
  <c r="U137" i="23"/>
  <c r="U138" i="23"/>
  <c r="U139" i="23"/>
  <c r="U140" i="23"/>
  <c r="U141" i="23"/>
  <c r="U142" i="23"/>
  <c r="U143" i="23"/>
  <c r="U144" i="23"/>
  <c r="U145" i="23"/>
  <c r="U146" i="23"/>
  <c r="U147" i="23"/>
  <c r="U148" i="23"/>
  <c r="U149" i="23"/>
  <c r="U150" i="23"/>
  <c r="U151" i="23"/>
  <c r="U152" i="23"/>
  <c r="U153" i="23"/>
  <c r="U154" i="23"/>
  <c r="U155" i="23"/>
  <c r="U156" i="23"/>
  <c r="U157" i="23"/>
  <c r="U158" i="23"/>
  <c r="U159" i="23"/>
  <c r="U160" i="23"/>
  <c r="U161" i="23"/>
  <c r="U162" i="23"/>
  <c r="U163" i="23"/>
  <c r="U164" i="23"/>
  <c r="U165" i="23"/>
  <c r="U166" i="23"/>
  <c r="U167" i="23"/>
  <c r="U168" i="23"/>
  <c r="U169" i="23"/>
  <c r="U170" i="23"/>
  <c r="U171" i="23"/>
  <c r="U172" i="23"/>
  <c r="U173" i="23"/>
  <c r="U174" i="23"/>
  <c r="U175" i="23"/>
  <c r="U176" i="23"/>
  <c r="U177" i="23"/>
  <c r="U178" i="23"/>
  <c r="U179" i="23"/>
  <c r="U180" i="23"/>
  <c r="U181" i="23"/>
  <c r="U182" i="23"/>
  <c r="U183" i="23"/>
  <c r="U184" i="23"/>
  <c r="U185" i="23"/>
  <c r="U186" i="23"/>
  <c r="U187" i="23"/>
  <c r="U188" i="23"/>
  <c r="U189" i="23"/>
  <c r="U190" i="23"/>
  <c r="U191" i="23"/>
  <c r="U192" i="23"/>
  <c r="U193" i="23"/>
  <c r="U194" i="23"/>
  <c r="U195" i="23"/>
  <c r="U196" i="23"/>
  <c r="U197" i="23"/>
  <c r="U198" i="23"/>
  <c r="U199" i="23"/>
  <c r="U200" i="23"/>
  <c r="U201" i="23"/>
  <c r="U202" i="23"/>
  <c r="U203" i="23"/>
  <c r="U204" i="23"/>
  <c r="U205" i="23"/>
  <c r="U206" i="23"/>
  <c r="U207" i="23"/>
  <c r="U208" i="23"/>
  <c r="U209" i="23"/>
  <c r="U210" i="23"/>
  <c r="U211" i="23"/>
  <c r="U212" i="23"/>
  <c r="U213" i="23"/>
  <c r="U214" i="23"/>
  <c r="U215" i="23"/>
  <c r="U216" i="23"/>
  <c r="U217" i="23"/>
  <c r="U218" i="23"/>
  <c r="U219" i="23"/>
  <c r="U220" i="23"/>
  <c r="U221" i="23"/>
  <c r="U222" i="23"/>
  <c r="U223" i="23"/>
  <c r="U224" i="23"/>
  <c r="U225" i="23"/>
  <c r="U226" i="23"/>
  <c r="U227" i="23"/>
  <c r="U228" i="23"/>
  <c r="U229" i="23"/>
  <c r="U230" i="23"/>
  <c r="U231" i="23"/>
  <c r="U232" i="23"/>
  <c r="U233" i="23"/>
  <c r="U234" i="23"/>
  <c r="U235" i="23"/>
  <c r="U236" i="23"/>
  <c r="U237" i="23"/>
  <c r="U238" i="23"/>
  <c r="U239" i="23"/>
  <c r="U240" i="23"/>
  <c r="U241" i="23"/>
  <c r="U242" i="23"/>
  <c r="U243" i="23"/>
  <c r="U244" i="23"/>
  <c r="U245" i="23"/>
  <c r="U246" i="23"/>
  <c r="U247" i="23"/>
  <c r="U248" i="23"/>
  <c r="U249" i="23"/>
  <c r="U250" i="23"/>
  <c r="U251" i="23"/>
  <c r="U252" i="23"/>
  <c r="U253" i="23"/>
  <c r="U254" i="23"/>
  <c r="U255" i="23"/>
  <c r="U256" i="23"/>
  <c r="U257" i="23"/>
  <c r="U258" i="23"/>
  <c r="U259" i="23"/>
  <c r="U260" i="23"/>
  <c r="U261" i="23"/>
  <c r="U262" i="23"/>
  <c r="U263" i="23"/>
  <c r="U264" i="23"/>
  <c r="U265" i="23"/>
  <c r="U266" i="23"/>
  <c r="U267" i="23"/>
  <c r="U268" i="23"/>
  <c r="U269" i="23"/>
  <c r="U270" i="23"/>
  <c r="U271" i="23"/>
  <c r="U272" i="23"/>
  <c r="U273" i="23"/>
  <c r="U274" i="23"/>
  <c r="U275" i="23"/>
  <c r="U276" i="23"/>
  <c r="U277" i="23"/>
  <c r="U278" i="23"/>
  <c r="U279" i="23"/>
  <c r="U280" i="23"/>
  <c r="U281" i="23"/>
  <c r="U282" i="23"/>
  <c r="U283" i="23"/>
  <c r="U284" i="23"/>
  <c r="U285" i="23"/>
  <c r="U286" i="23"/>
  <c r="U287" i="23"/>
  <c r="U288" i="23"/>
  <c r="U289" i="23"/>
  <c r="U290" i="23"/>
  <c r="U291" i="23"/>
  <c r="U292" i="23"/>
  <c r="U293" i="23"/>
  <c r="U294" i="23"/>
  <c r="U295" i="23"/>
  <c r="U296" i="23"/>
  <c r="U297" i="23"/>
  <c r="U298" i="23"/>
  <c r="U299" i="23"/>
  <c r="U300" i="23"/>
  <c r="U301" i="23"/>
  <c r="U302" i="23"/>
  <c r="U303" i="23"/>
  <c r="U304" i="23"/>
  <c r="U305" i="23"/>
  <c r="U306" i="23"/>
  <c r="U307" i="23"/>
  <c r="U308" i="23"/>
  <c r="U309" i="23"/>
  <c r="U310" i="23"/>
  <c r="U311" i="23"/>
  <c r="U312" i="23"/>
  <c r="U313" i="23"/>
  <c r="U314" i="23"/>
  <c r="U315" i="23"/>
  <c r="U316" i="23"/>
  <c r="U317" i="23"/>
  <c r="U318" i="23"/>
  <c r="U319" i="23"/>
  <c r="U320" i="23"/>
  <c r="U321" i="23"/>
  <c r="U322" i="23"/>
  <c r="U323" i="23"/>
  <c r="U324" i="23"/>
  <c r="U325" i="23"/>
  <c r="U326" i="23"/>
  <c r="U327" i="23"/>
  <c r="U328" i="23"/>
  <c r="U329" i="23"/>
  <c r="U330" i="23"/>
  <c r="U331" i="23"/>
  <c r="U332" i="23"/>
  <c r="U333" i="23"/>
  <c r="U334" i="23"/>
  <c r="U335" i="23"/>
  <c r="U336" i="23"/>
  <c r="U337" i="23"/>
  <c r="U338" i="23"/>
  <c r="U339" i="23"/>
  <c r="U340" i="23"/>
  <c r="U341" i="23"/>
  <c r="U342" i="23"/>
  <c r="U343" i="23"/>
  <c r="U344" i="23"/>
  <c r="U345" i="23"/>
  <c r="U346" i="23"/>
  <c r="U347" i="23"/>
  <c r="U348" i="23"/>
  <c r="U349" i="23"/>
  <c r="U350" i="23"/>
  <c r="U351" i="23"/>
  <c r="U352" i="23"/>
  <c r="U353" i="23"/>
  <c r="U354" i="23"/>
  <c r="U355" i="23"/>
  <c r="U356" i="23"/>
  <c r="U357" i="23"/>
  <c r="U358" i="23"/>
  <c r="U359" i="23"/>
  <c r="U360" i="23"/>
  <c r="U361" i="23"/>
  <c r="U362" i="23"/>
  <c r="U363" i="23"/>
  <c r="U364" i="23"/>
  <c r="U365" i="23"/>
  <c r="U366" i="23"/>
  <c r="U367" i="23"/>
  <c r="U368" i="23"/>
  <c r="U369" i="23"/>
  <c r="U370" i="23"/>
  <c r="U371" i="23"/>
  <c r="U372" i="23"/>
  <c r="U373" i="23"/>
  <c r="U374" i="23"/>
  <c r="U375" i="23"/>
  <c r="U376" i="23"/>
  <c r="U377" i="23"/>
  <c r="U378" i="23"/>
  <c r="U379" i="23"/>
  <c r="U380" i="23"/>
  <c r="U381" i="23"/>
  <c r="U382" i="23"/>
  <c r="U383" i="23"/>
  <c r="U384" i="23"/>
  <c r="U385" i="23"/>
  <c r="U386" i="23"/>
  <c r="U387" i="23"/>
  <c r="U388" i="23"/>
  <c r="U389" i="23"/>
  <c r="U390" i="23"/>
  <c r="U391" i="23"/>
  <c r="U392" i="23"/>
  <c r="U393" i="23"/>
  <c r="U394" i="23"/>
  <c r="U395" i="23"/>
  <c r="U396" i="23"/>
  <c r="U397" i="23"/>
  <c r="U398" i="23"/>
  <c r="U399" i="23"/>
  <c r="U400" i="23"/>
  <c r="U401" i="23"/>
  <c r="U402" i="23"/>
  <c r="U403" i="23"/>
  <c r="U404" i="23"/>
  <c r="U405" i="23"/>
  <c r="U406" i="23"/>
  <c r="U407" i="23"/>
  <c r="U408" i="23"/>
  <c r="U409" i="23"/>
  <c r="U410" i="23"/>
  <c r="U411" i="23"/>
  <c r="U412" i="23"/>
  <c r="U413" i="23"/>
  <c r="U414" i="23"/>
  <c r="U415" i="23"/>
  <c r="U416" i="23"/>
  <c r="U417" i="23"/>
  <c r="U418" i="23"/>
  <c r="U419" i="23"/>
  <c r="U420" i="23"/>
  <c r="U421" i="23"/>
  <c r="U422" i="23"/>
  <c r="U423" i="23"/>
  <c r="U424" i="23"/>
  <c r="U425" i="23"/>
  <c r="U426" i="23"/>
  <c r="U427" i="23"/>
  <c r="U428" i="23"/>
  <c r="U429" i="23"/>
  <c r="U430" i="23"/>
  <c r="U431" i="23"/>
  <c r="U432" i="23"/>
  <c r="U433" i="23"/>
  <c r="U434" i="23"/>
  <c r="U435" i="23"/>
  <c r="U436" i="23"/>
  <c r="U437" i="23"/>
  <c r="U438" i="23"/>
  <c r="U439" i="23"/>
  <c r="U440" i="23"/>
  <c r="U441" i="23"/>
  <c r="U442" i="23"/>
  <c r="U443" i="23"/>
  <c r="U444" i="23"/>
  <c r="U445" i="23"/>
  <c r="U446" i="23"/>
  <c r="U447" i="23"/>
  <c r="U448" i="23"/>
  <c r="U449" i="23"/>
  <c r="U450" i="23"/>
  <c r="U451" i="23"/>
  <c r="U452" i="23"/>
  <c r="U453" i="23"/>
  <c r="U454" i="23"/>
  <c r="U455" i="23"/>
  <c r="U456" i="23"/>
  <c r="U457" i="23"/>
  <c r="U458" i="23"/>
  <c r="U459" i="23"/>
  <c r="U460" i="23"/>
  <c r="U461" i="23"/>
  <c r="U462" i="23"/>
  <c r="U463" i="23"/>
  <c r="U464" i="23"/>
  <c r="U465" i="23"/>
  <c r="U466" i="23"/>
  <c r="U467" i="23"/>
  <c r="U468" i="23"/>
  <c r="U469" i="23"/>
  <c r="U470" i="23"/>
  <c r="U471" i="23"/>
  <c r="U472" i="23"/>
  <c r="U473" i="23"/>
  <c r="U474" i="23"/>
  <c r="U475" i="23"/>
  <c r="U476" i="23"/>
  <c r="U477" i="23"/>
  <c r="U478" i="23"/>
  <c r="U479" i="23"/>
  <c r="U480" i="23"/>
  <c r="U481" i="23"/>
  <c r="U482" i="23"/>
  <c r="U483" i="23"/>
  <c r="U484" i="23"/>
  <c r="U485" i="23"/>
  <c r="U486" i="23"/>
  <c r="U487" i="23"/>
  <c r="U488" i="23"/>
  <c r="U489" i="23"/>
  <c r="U490" i="23"/>
  <c r="U491" i="23"/>
  <c r="U492" i="23"/>
  <c r="U493" i="23"/>
  <c r="U494" i="23"/>
  <c r="U495" i="23"/>
  <c r="U496" i="23"/>
  <c r="U497" i="23"/>
  <c r="U498" i="23"/>
  <c r="U499" i="23"/>
  <c r="U500" i="23"/>
  <c r="U501" i="23"/>
  <c r="U502" i="23"/>
  <c r="U503" i="23"/>
  <c r="U504" i="23"/>
  <c r="U505" i="23"/>
  <c r="U506" i="23"/>
  <c r="U507" i="23"/>
  <c r="U508" i="23"/>
  <c r="U509" i="23"/>
  <c r="U510" i="23"/>
  <c r="U511" i="23"/>
  <c r="U512" i="23"/>
  <c r="U513" i="23"/>
  <c r="U514" i="23"/>
  <c r="U515" i="23"/>
  <c r="U516" i="23"/>
  <c r="U517" i="23"/>
  <c r="U518" i="23"/>
  <c r="U519" i="23"/>
  <c r="U520" i="23"/>
  <c r="U521" i="23"/>
  <c r="U522" i="23"/>
  <c r="U523" i="23"/>
  <c r="U524" i="23"/>
  <c r="U525" i="23"/>
  <c r="U526" i="23"/>
  <c r="U527" i="23"/>
  <c r="U528" i="23"/>
  <c r="U529" i="23"/>
  <c r="U530" i="23"/>
  <c r="U531" i="23"/>
  <c r="U532" i="23"/>
  <c r="U533" i="23"/>
  <c r="U534" i="23"/>
  <c r="U535" i="23"/>
  <c r="U536" i="23"/>
  <c r="U537" i="23"/>
  <c r="U538" i="23"/>
  <c r="U539" i="23"/>
  <c r="U540" i="23"/>
  <c r="U541" i="23"/>
  <c r="U542" i="23"/>
  <c r="U543" i="23"/>
  <c r="U544" i="23"/>
  <c r="U545" i="23"/>
  <c r="U546" i="23"/>
  <c r="U547" i="23"/>
  <c r="U548" i="23"/>
  <c r="U549" i="23"/>
  <c r="U550" i="23"/>
  <c r="U551" i="23"/>
  <c r="U552" i="23"/>
  <c r="U553" i="23"/>
  <c r="U554" i="23"/>
  <c r="U555" i="23"/>
  <c r="U556" i="23"/>
  <c r="U557" i="23"/>
  <c r="U558" i="23"/>
  <c r="U559" i="23"/>
  <c r="U560" i="23"/>
  <c r="U561" i="23"/>
  <c r="U562" i="23"/>
  <c r="U563" i="23"/>
  <c r="U564" i="23"/>
  <c r="U565" i="23"/>
  <c r="U566" i="23"/>
  <c r="U567" i="23"/>
  <c r="U568" i="23"/>
  <c r="U569" i="23"/>
  <c r="U570" i="23"/>
  <c r="U571" i="23"/>
  <c r="U572" i="23"/>
  <c r="U573" i="23"/>
  <c r="U574" i="23"/>
  <c r="U575" i="23"/>
  <c r="U576" i="23"/>
  <c r="U577" i="23"/>
  <c r="U578" i="23"/>
  <c r="U579" i="23"/>
  <c r="U580" i="23"/>
  <c r="U581" i="23"/>
  <c r="U582" i="23"/>
  <c r="U583" i="23"/>
  <c r="U584" i="23"/>
  <c r="U585" i="23"/>
  <c r="U586" i="23"/>
  <c r="U587" i="23"/>
  <c r="U588" i="23"/>
  <c r="U589" i="23"/>
  <c r="U590" i="23"/>
  <c r="U591" i="23"/>
  <c r="U592" i="23"/>
  <c r="U593" i="23"/>
  <c r="U594" i="23"/>
  <c r="U595" i="23"/>
  <c r="U596" i="23"/>
  <c r="U597" i="23"/>
  <c r="U598" i="23"/>
  <c r="U599" i="23"/>
  <c r="U600" i="23"/>
  <c r="U601" i="23"/>
  <c r="U602" i="23"/>
  <c r="U603" i="23"/>
  <c r="U604" i="23"/>
  <c r="U605" i="23"/>
  <c r="U606" i="23"/>
  <c r="U607" i="23"/>
  <c r="U608" i="23"/>
  <c r="U609" i="23"/>
  <c r="U610" i="23"/>
  <c r="U611" i="23"/>
  <c r="U612" i="23"/>
  <c r="U613" i="23"/>
  <c r="U614" i="23"/>
  <c r="U615" i="23"/>
  <c r="U616" i="23"/>
  <c r="U617" i="23"/>
  <c r="U618" i="23"/>
  <c r="U619" i="23"/>
  <c r="U620" i="23"/>
  <c r="U621" i="23"/>
  <c r="U622" i="23"/>
  <c r="U623" i="23"/>
  <c r="U624" i="23"/>
  <c r="U625" i="23"/>
  <c r="U626" i="23"/>
  <c r="U627" i="23"/>
  <c r="U628" i="23"/>
  <c r="U629" i="23"/>
  <c r="U630" i="23"/>
  <c r="U631" i="23"/>
  <c r="U632" i="23"/>
  <c r="U633" i="23"/>
  <c r="U634" i="23"/>
  <c r="U635" i="23"/>
  <c r="U636" i="23"/>
  <c r="U637" i="23"/>
  <c r="U638" i="23"/>
  <c r="U639" i="23"/>
  <c r="U640" i="23"/>
  <c r="U641" i="23"/>
  <c r="U642" i="23"/>
  <c r="U643" i="23"/>
  <c r="U644" i="23"/>
  <c r="U645" i="23"/>
  <c r="U646" i="23"/>
  <c r="U647" i="23"/>
  <c r="U648" i="23"/>
  <c r="U649" i="23"/>
  <c r="U650" i="23"/>
  <c r="U651" i="23"/>
  <c r="U652" i="23"/>
  <c r="U653" i="23"/>
  <c r="U654" i="23"/>
  <c r="U655" i="23"/>
  <c r="U656" i="23"/>
  <c r="U657" i="23"/>
  <c r="U658" i="23"/>
  <c r="U659" i="23"/>
  <c r="U660" i="23"/>
  <c r="U661" i="23"/>
  <c r="U662" i="23"/>
  <c r="U663" i="23"/>
  <c r="U664" i="23"/>
  <c r="U665" i="23"/>
  <c r="U666" i="23"/>
  <c r="U667" i="23"/>
  <c r="U668" i="23"/>
  <c r="U669" i="23"/>
  <c r="U670" i="23"/>
  <c r="U671" i="23"/>
  <c r="U672" i="23"/>
  <c r="U673" i="23"/>
  <c r="U674" i="23"/>
  <c r="U675" i="23"/>
  <c r="U676" i="23"/>
  <c r="U677" i="23"/>
  <c r="U678" i="23"/>
  <c r="U679" i="23"/>
  <c r="U680" i="23"/>
  <c r="U681" i="23"/>
  <c r="U682" i="23"/>
  <c r="U683" i="23"/>
  <c r="U684" i="23"/>
  <c r="U685" i="23"/>
  <c r="U686" i="23"/>
  <c r="U687" i="23"/>
  <c r="U688" i="23"/>
  <c r="U689" i="23"/>
  <c r="U690" i="23"/>
  <c r="U691" i="23"/>
  <c r="U692" i="23"/>
  <c r="U693" i="23"/>
  <c r="U694" i="23"/>
  <c r="U695" i="23"/>
  <c r="U696" i="23"/>
  <c r="U697" i="23"/>
  <c r="U698" i="23"/>
  <c r="U699" i="23"/>
  <c r="U700" i="23"/>
  <c r="U701" i="23"/>
  <c r="U702" i="23"/>
  <c r="U703" i="23"/>
  <c r="U704" i="23"/>
  <c r="U705" i="23"/>
  <c r="U706" i="23"/>
  <c r="U707" i="23"/>
  <c r="U708" i="23"/>
  <c r="U709" i="23"/>
  <c r="U710" i="23"/>
  <c r="U711" i="23"/>
  <c r="U712" i="23"/>
  <c r="U713" i="23"/>
  <c r="U714" i="23"/>
  <c r="U715" i="23"/>
  <c r="U716" i="23"/>
  <c r="U717" i="23"/>
  <c r="U718" i="23"/>
  <c r="U719" i="23"/>
  <c r="U720" i="23"/>
  <c r="U721" i="23"/>
  <c r="U722" i="23"/>
  <c r="U723" i="23"/>
  <c r="U724" i="23"/>
  <c r="U725" i="23"/>
  <c r="U726" i="23"/>
  <c r="U727" i="23"/>
  <c r="U728" i="23"/>
  <c r="U729" i="23"/>
  <c r="U730" i="23"/>
  <c r="U731" i="23"/>
  <c r="U732" i="23"/>
  <c r="U733" i="23"/>
  <c r="U734" i="23"/>
  <c r="U735" i="23"/>
  <c r="U736" i="23"/>
  <c r="U737" i="23"/>
  <c r="U738" i="23"/>
  <c r="U739" i="23"/>
  <c r="U740" i="23"/>
  <c r="U741" i="23"/>
  <c r="U742" i="23"/>
  <c r="U743" i="23"/>
  <c r="U744" i="23"/>
  <c r="U745" i="23"/>
  <c r="U746" i="23"/>
  <c r="U747" i="23"/>
  <c r="U748" i="23"/>
  <c r="U749" i="23"/>
  <c r="U750" i="23"/>
  <c r="U751" i="23"/>
  <c r="U752" i="23"/>
  <c r="U753" i="23"/>
  <c r="U754" i="23"/>
  <c r="U755" i="23"/>
  <c r="U756" i="23"/>
  <c r="U757" i="23"/>
  <c r="U758" i="23"/>
  <c r="U759" i="23"/>
  <c r="U760" i="23"/>
  <c r="U761" i="23"/>
  <c r="U762" i="23"/>
  <c r="U763" i="23"/>
  <c r="U764" i="23"/>
  <c r="U765" i="23"/>
  <c r="U766" i="23"/>
  <c r="U767" i="23"/>
  <c r="U768" i="23"/>
  <c r="U769" i="23"/>
  <c r="U770" i="23"/>
  <c r="U771" i="23"/>
  <c r="U772" i="23"/>
  <c r="U773" i="23"/>
  <c r="U774" i="23"/>
  <c r="U775" i="23"/>
  <c r="U776" i="23"/>
  <c r="U777" i="23"/>
  <c r="U778" i="23"/>
  <c r="U779" i="23"/>
  <c r="U780" i="23"/>
  <c r="U781" i="23"/>
  <c r="U782" i="23"/>
  <c r="U783" i="23"/>
  <c r="U784" i="23"/>
  <c r="U785" i="23"/>
  <c r="U786" i="23"/>
  <c r="U787" i="23"/>
  <c r="U788" i="23"/>
  <c r="U789" i="23"/>
  <c r="U790" i="23"/>
  <c r="U791" i="23"/>
  <c r="U792" i="23"/>
  <c r="U793" i="23"/>
  <c r="U794" i="23"/>
  <c r="U795" i="23"/>
  <c r="U796" i="23"/>
  <c r="U797" i="23"/>
  <c r="U798" i="23"/>
  <c r="U799" i="23"/>
  <c r="U800" i="23"/>
  <c r="U801" i="23"/>
  <c r="U802" i="23"/>
  <c r="U803" i="23"/>
  <c r="U804" i="23"/>
  <c r="U805" i="23"/>
  <c r="U806" i="23"/>
  <c r="U807" i="23"/>
  <c r="U808" i="23"/>
  <c r="U809" i="23"/>
  <c r="U810" i="23"/>
  <c r="U811" i="23"/>
  <c r="U812" i="23"/>
  <c r="U813" i="23"/>
  <c r="U814" i="23"/>
  <c r="U815" i="23"/>
  <c r="U816" i="23"/>
  <c r="U817" i="23"/>
  <c r="U818" i="23"/>
  <c r="U819" i="23"/>
  <c r="U820" i="23"/>
  <c r="U821" i="23"/>
  <c r="U822" i="23"/>
  <c r="U823" i="23"/>
  <c r="U824" i="23"/>
  <c r="U825" i="23"/>
  <c r="U826" i="23"/>
  <c r="U827" i="23"/>
  <c r="U828" i="23"/>
  <c r="U829" i="23"/>
  <c r="U830" i="23"/>
  <c r="U831" i="23"/>
  <c r="U832" i="23"/>
  <c r="U833" i="23"/>
  <c r="U834" i="23"/>
  <c r="U835" i="23"/>
  <c r="U836" i="23"/>
  <c r="U837" i="23"/>
  <c r="U838" i="23"/>
  <c r="U839" i="23"/>
  <c r="U840" i="23"/>
  <c r="U841" i="23"/>
  <c r="U842" i="23"/>
  <c r="U843" i="23"/>
  <c r="U844" i="23"/>
  <c r="U845" i="23"/>
  <c r="U846" i="23"/>
  <c r="U847" i="23"/>
  <c r="U848" i="23"/>
  <c r="U849" i="23"/>
  <c r="U850" i="23"/>
  <c r="U851" i="23"/>
  <c r="U852" i="23"/>
  <c r="U853" i="23"/>
  <c r="U854" i="23"/>
  <c r="U855" i="23"/>
  <c r="U856" i="23"/>
  <c r="U857" i="23"/>
  <c r="U858" i="23"/>
  <c r="U859" i="23"/>
  <c r="U860" i="23"/>
  <c r="U861" i="23"/>
  <c r="U862" i="23"/>
  <c r="U863" i="23"/>
  <c r="U864" i="23"/>
  <c r="U865" i="23"/>
  <c r="U866" i="23"/>
  <c r="U867" i="23"/>
  <c r="U868" i="23"/>
  <c r="U869" i="23"/>
  <c r="U870" i="23"/>
  <c r="U871" i="23"/>
  <c r="U872" i="23"/>
  <c r="U873" i="23"/>
  <c r="U874" i="23"/>
  <c r="U875" i="23"/>
  <c r="U876" i="23"/>
  <c r="U877" i="23"/>
  <c r="U878" i="23"/>
  <c r="U879" i="23"/>
  <c r="U880" i="23"/>
  <c r="U881" i="23"/>
  <c r="U882" i="23"/>
  <c r="U883" i="23"/>
  <c r="U884" i="23"/>
  <c r="U885" i="23"/>
  <c r="U886" i="23"/>
  <c r="U887" i="23"/>
  <c r="U888" i="23"/>
  <c r="U889" i="23"/>
  <c r="U890" i="23"/>
  <c r="U891" i="23"/>
  <c r="U892" i="23"/>
  <c r="U893" i="23"/>
  <c r="U894" i="23"/>
  <c r="U895" i="23"/>
  <c r="U896" i="23"/>
  <c r="U897" i="23"/>
  <c r="U898" i="23"/>
  <c r="U899" i="23"/>
  <c r="U900" i="23"/>
  <c r="U901" i="23"/>
  <c r="U902" i="23"/>
  <c r="U903" i="23"/>
  <c r="U904" i="23"/>
  <c r="U905" i="23"/>
  <c r="U906" i="23"/>
  <c r="U907" i="23"/>
  <c r="U908" i="23"/>
  <c r="U909" i="23"/>
  <c r="U910" i="23"/>
  <c r="U911" i="23"/>
  <c r="U912" i="23"/>
  <c r="U913" i="23"/>
  <c r="U914" i="23"/>
  <c r="U915" i="23"/>
  <c r="U916" i="23"/>
  <c r="U917" i="23"/>
  <c r="U918" i="23"/>
  <c r="U919" i="23"/>
  <c r="U920" i="23"/>
  <c r="U921" i="23"/>
  <c r="U922" i="23"/>
  <c r="U923" i="23"/>
  <c r="U924" i="23"/>
  <c r="U925" i="23"/>
  <c r="U926" i="23"/>
  <c r="U927" i="23"/>
  <c r="U928" i="23"/>
  <c r="U929" i="23"/>
  <c r="U930" i="23"/>
  <c r="U931" i="23"/>
  <c r="U932" i="23"/>
  <c r="U933" i="23"/>
  <c r="U934" i="23"/>
  <c r="U935" i="23"/>
  <c r="U936" i="23"/>
  <c r="U937" i="23"/>
  <c r="U938" i="23"/>
  <c r="U939" i="23"/>
  <c r="U940" i="23"/>
  <c r="U941" i="23"/>
  <c r="U942" i="23"/>
  <c r="U943" i="23"/>
  <c r="U944" i="23"/>
  <c r="U945" i="23"/>
  <c r="U946" i="23"/>
  <c r="U947" i="23"/>
  <c r="U948" i="23"/>
  <c r="U949" i="23"/>
  <c r="U950" i="23"/>
  <c r="U951" i="23"/>
  <c r="U952" i="23"/>
  <c r="U953" i="23"/>
  <c r="U954" i="23"/>
  <c r="U955" i="23"/>
  <c r="U956" i="23"/>
  <c r="U957" i="23"/>
  <c r="U958" i="23"/>
  <c r="U959" i="23"/>
  <c r="U960" i="23"/>
  <c r="U961" i="23"/>
  <c r="U962" i="23"/>
  <c r="U963" i="23"/>
  <c r="U964" i="23"/>
  <c r="U965" i="23"/>
  <c r="U966" i="23"/>
  <c r="U967" i="23"/>
  <c r="U968" i="23"/>
  <c r="U969" i="23"/>
  <c r="U970" i="23"/>
  <c r="U971" i="23"/>
  <c r="U972" i="23"/>
  <c r="U973" i="23"/>
  <c r="U974" i="23"/>
  <c r="U975" i="23"/>
  <c r="U976" i="23"/>
  <c r="U977" i="23"/>
  <c r="U978" i="23"/>
  <c r="U979" i="23"/>
  <c r="U980" i="23"/>
  <c r="U981" i="23"/>
  <c r="U982" i="23"/>
  <c r="U983" i="23"/>
  <c r="U984" i="23"/>
  <c r="U985" i="23"/>
  <c r="U986" i="23"/>
  <c r="U987" i="23"/>
  <c r="U988" i="23"/>
  <c r="U989" i="23"/>
  <c r="U990" i="23"/>
  <c r="U991" i="23"/>
  <c r="U992" i="23"/>
  <c r="U993" i="23"/>
  <c r="U994" i="23"/>
  <c r="U995" i="23"/>
  <c r="U996" i="23"/>
  <c r="U997" i="23"/>
  <c r="U998" i="23"/>
  <c r="U999" i="23"/>
  <c r="U1000" i="23"/>
  <c r="U1001" i="23"/>
  <c r="U1002" i="23"/>
  <c r="U1003" i="23"/>
  <c r="U1004" i="23"/>
  <c r="U1005" i="23"/>
  <c r="U1006" i="23"/>
  <c r="U1007" i="23"/>
  <c r="U1008" i="23"/>
  <c r="U1009" i="23"/>
  <c r="U1010" i="23"/>
  <c r="U1011" i="23"/>
  <c r="U1012" i="23"/>
  <c r="U1013" i="23"/>
  <c r="U1014" i="23"/>
  <c r="U1015" i="23"/>
  <c r="U1016" i="23"/>
  <c r="U1017" i="23"/>
  <c r="U1018" i="23"/>
  <c r="U1019" i="23"/>
  <c r="U1020" i="23"/>
  <c r="U1021" i="23"/>
  <c r="U1022" i="23"/>
  <c r="U1023" i="23"/>
  <c r="U1024" i="23"/>
  <c r="U1025" i="23"/>
  <c r="U1026" i="23"/>
  <c r="U1027" i="23"/>
  <c r="U1028" i="23"/>
  <c r="U1029" i="23"/>
  <c r="U1030" i="23"/>
  <c r="U1031" i="23"/>
  <c r="U1032" i="23"/>
  <c r="U1033" i="23"/>
  <c r="U1034" i="23"/>
  <c r="U1035" i="23"/>
  <c r="U1036" i="23"/>
  <c r="U1037" i="23"/>
  <c r="U1038" i="23"/>
  <c r="U1039" i="23"/>
  <c r="U1040" i="23"/>
  <c r="U1041" i="23"/>
  <c r="U1042" i="23"/>
  <c r="U1043" i="23"/>
  <c r="U1044" i="23"/>
  <c r="U1045" i="23"/>
  <c r="U1046" i="23"/>
  <c r="U1047" i="23"/>
  <c r="U1048" i="23"/>
  <c r="U1049" i="23"/>
  <c r="U1050" i="23"/>
  <c r="U1051" i="23"/>
  <c r="U1052" i="23"/>
  <c r="U1053" i="23"/>
  <c r="U1054" i="23"/>
  <c r="U1055" i="23"/>
  <c r="U1056" i="23"/>
  <c r="U1057" i="23"/>
  <c r="U1058" i="23"/>
  <c r="U1059" i="23"/>
  <c r="U1060" i="23"/>
  <c r="U1061" i="23"/>
  <c r="U1062" i="23"/>
  <c r="U1063" i="23"/>
  <c r="U1064" i="23"/>
  <c r="U1065" i="23"/>
  <c r="U1066" i="23"/>
  <c r="U1067" i="23"/>
  <c r="U1068" i="23"/>
  <c r="U1069" i="23"/>
  <c r="U1070" i="23"/>
  <c r="U1071" i="23"/>
  <c r="U1072" i="23"/>
  <c r="U1073" i="23"/>
  <c r="U1074" i="23"/>
  <c r="U1075" i="23"/>
  <c r="U1076" i="23"/>
  <c r="U1077" i="23"/>
  <c r="U1078" i="23"/>
  <c r="U1079" i="23"/>
  <c r="U1080" i="23"/>
  <c r="U1081" i="23"/>
  <c r="U1082" i="23"/>
  <c r="U1083" i="23"/>
  <c r="U1084" i="23"/>
  <c r="U1085" i="23"/>
  <c r="U1086" i="23"/>
  <c r="U1087" i="23"/>
  <c r="U1088" i="23"/>
  <c r="U1089" i="23"/>
  <c r="U1090" i="23"/>
  <c r="U1091" i="23"/>
  <c r="U1092" i="23"/>
  <c r="U1093" i="23"/>
  <c r="U1094" i="23"/>
  <c r="D7" i="28" l="1"/>
  <c r="F47" i="28"/>
  <c r="D47" i="28"/>
  <c r="F39" i="28"/>
  <c r="D39" i="28"/>
  <c r="D31" i="28"/>
  <c r="F23" i="28"/>
  <c r="D23" i="28"/>
  <c r="F15" i="28"/>
  <c r="D15" i="28"/>
  <c r="F7" i="28"/>
  <c r="U2" i="6" l="1"/>
  <c r="U3" i="6"/>
  <c r="U4" i="6"/>
  <c r="U5" i="6"/>
  <c r="AD5" i="6" s="1"/>
  <c r="U6" i="6"/>
  <c r="U7" i="6"/>
  <c r="U8" i="6"/>
  <c r="U9" i="6"/>
  <c r="AD9" i="6" s="1"/>
  <c r="U10" i="6"/>
  <c r="U11" i="6"/>
  <c r="U12" i="6"/>
  <c r="U13" i="6"/>
  <c r="AD13" i="6" s="1"/>
  <c r="U14" i="6"/>
  <c r="U15" i="6"/>
  <c r="U16" i="6"/>
  <c r="V16" i="6" s="1"/>
  <c r="U17" i="6"/>
  <c r="U18" i="6"/>
  <c r="U19" i="6"/>
  <c r="U20" i="6"/>
  <c r="U21" i="6"/>
  <c r="AD21" i="6" s="1"/>
  <c r="U22" i="6"/>
  <c r="U23" i="6"/>
  <c r="U24" i="6"/>
  <c r="U25" i="6"/>
  <c r="U26" i="6"/>
  <c r="U27" i="6"/>
  <c r="U28" i="6"/>
  <c r="U29" i="6"/>
  <c r="AD29" i="6" s="1"/>
  <c r="U30" i="6"/>
  <c r="U31" i="6"/>
  <c r="U32" i="6"/>
  <c r="V32" i="6" s="1"/>
  <c r="U33" i="6"/>
  <c r="U34" i="6"/>
  <c r="U35" i="6"/>
  <c r="U36" i="6"/>
  <c r="U37" i="6"/>
  <c r="AD37" i="6" s="1"/>
  <c r="U38" i="6"/>
  <c r="U39" i="6"/>
  <c r="U40" i="6"/>
  <c r="U41" i="6"/>
  <c r="AD41" i="6" s="1"/>
  <c r="U42" i="6"/>
  <c r="U43" i="6"/>
  <c r="U44" i="6"/>
  <c r="U45" i="6"/>
  <c r="AD45" i="6" s="1"/>
  <c r="U46" i="6"/>
  <c r="U47" i="6"/>
  <c r="U48" i="6"/>
  <c r="V48" i="6" s="1"/>
  <c r="U49" i="6"/>
  <c r="U50" i="6"/>
  <c r="U51" i="6"/>
  <c r="U52" i="6"/>
  <c r="U53" i="6"/>
  <c r="U54" i="6"/>
  <c r="U55" i="6"/>
  <c r="U56" i="6"/>
  <c r="V56" i="6" s="1"/>
  <c r="U57" i="6"/>
  <c r="AD57" i="6" s="1"/>
  <c r="U58" i="6"/>
  <c r="U59" i="6"/>
  <c r="U60" i="6"/>
  <c r="U61" i="6"/>
  <c r="U62" i="6"/>
  <c r="U63" i="6"/>
  <c r="U64" i="6"/>
  <c r="V64" i="6" s="1"/>
  <c r="U65" i="6"/>
  <c r="AD65" i="6" s="1"/>
  <c r="U66" i="6"/>
  <c r="U67" i="6"/>
  <c r="U68" i="6"/>
  <c r="U69" i="6"/>
  <c r="AD69" i="6" s="1"/>
  <c r="U70" i="6"/>
  <c r="U71" i="6"/>
  <c r="U72" i="6"/>
  <c r="U73" i="6"/>
  <c r="U74" i="6"/>
  <c r="U75" i="6"/>
  <c r="U76" i="6"/>
  <c r="U77" i="6"/>
  <c r="AD77" i="6" s="1"/>
  <c r="U78" i="6"/>
  <c r="U79" i="6"/>
  <c r="U80" i="6"/>
  <c r="V80" i="6" s="1"/>
  <c r="U81" i="6"/>
  <c r="U82" i="6"/>
  <c r="U83" i="6"/>
  <c r="U84" i="6"/>
  <c r="U85" i="6"/>
  <c r="AD85" i="6" s="1"/>
  <c r="U86" i="6"/>
  <c r="U87" i="6"/>
  <c r="U88" i="6"/>
  <c r="V88" i="6" s="1"/>
  <c r="U89" i="6"/>
  <c r="AD89" i="6" s="1"/>
  <c r="U90" i="6"/>
  <c r="U91" i="6"/>
  <c r="U92" i="6"/>
  <c r="U93" i="6"/>
  <c r="AD93" i="6" s="1"/>
  <c r="U94" i="6"/>
  <c r="U95" i="6"/>
  <c r="U96" i="6"/>
  <c r="V96" i="6" s="1"/>
  <c r="U97" i="6"/>
  <c r="U98" i="6"/>
  <c r="U99" i="6"/>
  <c r="U100" i="6"/>
  <c r="U101" i="6"/>
  <c r="AD101" i="6" s="1"/>
  <c r="U102" i="6"/>
  <c r="U103" i="6"/>
  <c r="U104" i="6"/>
  <c r="U105" i="6"/>
  <c r="U106" i="6"/>
  <c r="U107" i="6"/>
  <c r="U108" i="6"/>
  <c r="U109" i="6"/>
  <c r="U110" i="6"/>
  <c r="U111" i="6"/>
  <c r="U112" i="6"/>
  <c r="V112" i="6" s="1"/>
  <c r="U113" i="6"/>
  <c r="AD113" i="6" s="1"/>
  <c r="U114" i="6"/>
  <c r="U115" i="6"/>
  <c r="U116" i="6"/>
  <c r="V116" i="6" s="1"/>
  <c r="U117" i="6"/>
  <c r="AD117" i="6" s="1"/>
  <c r="U118" i="6"/>
  <c r="U119" i="6"/>
  <c r="U120" i="6"/>
  <c r="V120" i="6" s="1"/>
  <c r="U121" i="6"/>
  <c r="AD121" i="6" s="1"/>
  <c r="U122" i="6"/>
  <c r="U123" i="6"/>
  <c r="U124" i="6"/>
  <c r="U125" i="6"/>
  <c r="AD125" i="6" s="1"/>
  <c r="U126" i="6"/>
  <c r="U127" i="6"/>
  <c r="U128" i="6"/>
  <c r="V128" i="6" s="1"/>
  <c r="U129" i="6"/>
  <c r="U130" i="6"/>
  <c r="U131" i="6"/>
  <c r="U132" i="6"/>
  <c r="U133" i="6"/>
  <c r="AD133" i="6" s="1"/>
  <c r="U134" i="6"/>
  <c r="U135" i="6"/>
  <c r="U136" i="6"/>
  <c r="U137" i="6"/>
  <c r="U138" i="6"/>
  <c r="U139" i="6"/>
  <c r="U140" i="6"/>
  <c r="U141" i="6"/>
  <c r="U142" i="6"/>
  <c r="U143" i="6"/>
  <c r="U144" i="6"/>
  <c r="V144" i="6" s="1"/>
  <c r="U145" i="6"/>
  <c r="U146" i="6"/>
  <c r="U147" i="6"/>
  <c r="U148" i="6"/>
  <c r="V148" i="6" s="1"/>
  <c r="U149" i="6"/>
  <c r="U150" i="6"/>
  <c r="U151" i="6"/>
  <c r="U152" i="6"/>
  <c r="V152" i="6" s="1"/>
  <c r="U153" i="6"/>
  <c r="U154" i="6"/>
  <c r="U155" i="6"/>
  <c r="U156" i="6"/>
  <c r="U157" i="6"/>
  <c r="AD157" i="6" s="1"/>
  <c r="U158" i="6"/>
  <c r="U159" i="6"/>
  <c r="U160" i="6"/>
  <c r="V160" i="6" s="1"/>
  <c r="U161" i="6"/>
  <c r="AD161" i="6" s="1"/>
  <c r="U162" i="6"/>
  <c r="U163" i="6"/>
  <c r="U164" i="6"/>
  <c r="U165" i="6"/>
  <c r="AD165" i="6" s="1"/>
  <c r="U166" i="6"/>
  <c r="U167" i="6"/>
  <c r="U168" i="6"/>
  <c r="U169" i="6"/>
  <c r="AD169" i="6" s="1"/>
  <c r="U170" i="6"/>
  <c r="U171" i="6"/>
  <c r="U172" i="6"/>
  <c r="U173" i="6"/>
  <c r="AD173" i="6" s="1"/>
  <c r="U174" i="6"/>
  <c r="U175" i="6"/>
  <c r="U176" i="6"/>
  <c r="V176" i="6" s="1"/>
  <c r="U177" i="6"/>
  <c r="U178" i="6"/>
  <c r="U179" i="6"/>
  <c r="U180" i="6"/>
  <c r="V180" i="6" s="1"/>
  <c r="X180" i="6" s="1"/>
  <c r="U181" i="6"/>
  <c r="U182" i="6"/>
  <c r="U183" i="6"/>
  <c r="U184" i="6"/>
  <c r="V184" i="6" s="1"/>
  <c r="X184" i="6" s="1"/>
  <c r="U185" i="6"/>
  <c r="AD185" i="6" s="1"/>
  <c r="U186" i="6"/>
  <c r="U187" i="6"/>
  <c r="U188" i="6"/>
  <c r="U189" i="6"/>
  <c r="AD189" i="6" s="1"/>
  <c r="U190" i="6"/>
  <c r="U191" i="6"/>
  <c r="U192" i="6"/>
  <c r="V192" i="6" s="1"/>
  <c r="U193" i="6"/>
  <c r="U194" i="6"/>
  <c r="U195" i="6"/>
  <c r="U196" i="6"/>
  <c r="U197" i="6"/>
  <c r="AD197" i="6" s="1"/>
  <c r="U198" i="6"/>
  <c r="U199" i="6"/>
  <c r="U200" i="6"/>
  <c r="U201" i="6"/>
  <c r="U202" i="6"/>
  <c r="U203" i="6"/>
  <c r="U204" i="6"/>
  <c r="U205" i="6"/>
  <c r="U206" i="6"/>
  <c r="U207" i="6"/>
  <c r="U208" i="6"/>
  <c r="V208" i="6" s="1"/>
  <c r="U209" i="6"/>
  <c r="U210" i="6"/>
  <c r="U211" i="6"/>
  <c r="U212" i="6"/>
  <c r="V212" i="6" s="1"/>
  <c r="Y212" i="6" s="1"/>
  <c r="U213" i="6"/>
  <c r="AD213" i="6" s="1"/>
  <c r="U214" i="6"/>
  <c r="U215" i="6"/>
  <c r="U216" i="6"/>
  <c r="V216" i="6" s="1"/>
  <c r="U217" i="6"/>
  <c r="AD217" i="6" s="1"/>
  <c r="U218" i="6"/>
  <c r="U219" i="6"/>
  <c r="U220" i="6"/>
  <c r="U221" i="6"/>
  <c r="U222" i="6"/>
  <c r="U223" i="6"/>
  <c r="U224" i="6"/>
  <c r="V224" i="6" s="1"/>
  <c r="U225" i="6"/>
  <c r="U226" i="6"/>
  <c r="U227" i="6"/>
  <c r="U228" i="6"/>
  <c r="U229" i="6"/>
  <c r="AD229" i="6" s="1"/>
  <c r="U230" i="6"/>
  <c r="U231" i="6"/>
  <c r="U232" i="6"/>
  <c r="U233" i="6"/>
  <c r="U234" i="6"/>
  <c r="U235" i="6"/>
  <c r="U236" i="6"/>
  <c r="U237" i="6"/>
  <c r="U238" i="6"/>
  <c r="U239" i="6"/>
  <c r="U240" i="6"/>
  <c r="V240" i="6" s="1"/>
  <c r="U241" i="6"/>
  <c r="U242" i="6"/>
  <c r="U243" i="6"/>
  <c r="U244" i="6"/>
  <c r="V244" i="6" s="1"/>
  <c r="U245" i="6"/>
  <c r="AD245" i="6" s="1"/>
  <c r="U246" i="6"/>
  <c r="U247" i="6"/>
  <c r="U248" i="6"/>
  <c r="V248" i="6" s="1"/>
  <c r="U249" i="6"/>
  <c r="U250" i="6"/>
  <c r="U251" i="6"/>
  <c r="U252" i="6"/>
  <c r="U253" i="6"/>
  <c r="AD253" i="6" s="1"/>
  <c r="U254" i="6"/>
  <c r="U255" i="6"/>
  <c r="U256" i="6"/>
  <c r="V256" i="6" s="1"/>
  <c r="U257" i="6"/>
  <c r="U258" i="6"/>
  <c r="U259" i="6"/>
  <c r="U260" i="6"/>
  <c r="U261" i="6"/>
  <c r="U262" i="6"/>
  <c r="U263" i="6"/>
  <c r="U264" i="6"/>
  <c r="U265" i="6"/>
  <c r="AD265" i="6" s="1"/>
  <c r="U266" i="6"/>
  <c r="U267" i="6"/>
  <c r="U268" i="6"/>
  <c r="U269" i="6"/>
  <c r="AD269" i="6" s="1"/>
  <c r="U270" i="6"/>
  <c r="U271" i="6"/>
  <c r="U272" i="6"/>
  <c r="V272" i="6" s="1"/>
  <c r="U273" i="6"/>
  <c r="AD273" i="6" s="1"/>
  <c r="U274" i="6"/>
  <c r="U275" i="6"/>
  <c r="U276" i="6"/>
  <c r="V276" i="6" s="1"/>
  <c r="U277" i="6"/>
  <c r="AD277" i="6" s="1"/>
  <c r="U278" i="6"/>
  <c r="U279" i="6"/>
  <c r="U280" i="6"/>
  <c r="V280" i="6" s="1"/>
  <c r="U281" i="6"/>
  <c r="AD281" i="6" s="1"/>
  <c r="U282" i="6"/>
  <c r="U283" i="6"/>
  <c r="U284" i="6"/>
  <c r="V284" i="6" s="1"/>
  <c r="U285" i="6"/>
  <c r="AD285" i="6" s="1"/>
  <c r="U286" i="6"/>
  <c r="U287" i="6"/>
  <c r="U288" i="6"/>
  <c r="V288" i="6" s="1"/>
  <c r="U289" i="6"/>
  <c r="U290" i="6"/>
  <c r="U291" i="6"/>
  <c r="U292" i="6"/>
  <c r="U293" i="6"/>
  <c r="AD293" i="6" s="1"/>
  <c r="U294" i="6"/>
  <c r="U295" i="6"/>
  <c r="U296" i="6"/>
  <c r="U297" i="6"/>
  <c r="U298" i="6"/>
  <c r="U299" i="6"/>
  <c r="U300" i="6"/>
  <c r="V300" i="6" s="1"/>
  <c r="U301" i="6"/>
  <c r="AD301" i="6" s="1"/>
  <c r="U302" i="6"/>
  <c r="U303" i="6"/>
  <c r="U304" i="6"/>
  <c r="V304" i="6" s="1"/>
  <c r="U305" i="6"/>
  <c r="U306" i="6"/>
  <c r="U307" i="6"/>
  <c r="U308" i="6"/>
  <c r="V308" i="6" s="1"/>
  <c r="U309" i="6"/>
  <c r="U310" i="6"/>
  <c r="U311" i="6"/>
  <c r="U312" i="6"/>
  <c r="V312" i="6" s="1"/>
  <c r="U313" i="6"/>
  <c r="AD313" i="6" s="1"/>
  <c r="U314" i="6"/>
  <c r="U315" i="6"/>
  <c r="U316" i="6"/>
  <c r="V316" i="6" s="1"/>
  <c r="U317" i="6"/>
  <c r="U318" i="6"/>
  <c r="U319" i="6"/>
  <c r="U320" i="6"/>
  <c r="V320" i="6" s="1"/>
  <c r="U321" i="6"/>
  <c r="AD321" i="6" s="1"/>
  <c r="U322" i="6"/>
  <c r="U323" i="6"/>
  <c r="U324" i="6"/>
  <c r="U325" i="6"/>
  <c r="U326" i="6"/>
  <c r="U327" i="6"/>
  <c r="U328" i="6"/>
  <c r="U329" i="6"/>
  <c r="AD329" i="6" s="1"/>
  <c r="U330" i="6"/>
  <c r="U331" i="6"/>
  <c r="U332" i="6"/>
  <c r="V332" i="6" s="1"/>
  <c r="U333" i="6"/>
  <c r="AD333" i="6" s="1"/>
  <c r="U334" i="6"/>
  <c r="U335" i="6"/>
  <c r="U336" i="6"/>
  <c r="V336" i="6" s="1"/>
  <c r="U337" i="6"/>
  <c r="AD337" i="6" s="1"/>
  <c r="U338" i="6"/>
  <c r="U339" i="6"/>
  <c r="U340" i="6"/>
  <c r="V340" i="6" s="1"/>
  <c r="U341" i="6"/>
  <c r="AD341" i="6" s="1"/>
  <c r="U342" i="6"/>
  <c r="U343" i="6"/>
  <c r="U344" i="6"/>
  <c r="V344" i="6" s="1"/>
  <c r="U345" i="6"/>
  <c r="AD345" i="6" s="1"/>
  <c r="U346" i="6"/>
  <c r="U347" i="6"/>
  <c r="U348" i="6"/>
  <c r="V348" i="6" s="1"/>
  <c r="U349" i="6"/>
  <c r="AD349" i="6" s="1"/>
  <c r="U350" i="6"/>
  <c r="U351" i="6"/>
  <c r="U352" i="6"/>
  <c r="V352" i="6" s="1"/>
  <c r="U353" i="6"/>
  <c r="AD353" i="6" s="1"/>
  <c r="U354" i="6"/>
  <c r="U355" i="6"/>
  <c r="U356" i="6"/>
  <c r="U357" i="6"/>
  <c r="AD357" i="6" s="1"/>
  <c r="U358" i="6"/>
  <c r="U359" i="6"/>
  <c r="U360" i="6"/>
  <c r="U361" i="6"/>
  <c r="AD361" i="6" s="1"/>
  <c r="U362" i="6"/>
  <c r="U363" i="6"/>
  <c r="U364" i="6"/>
  <c r="V364" i="6" s="1"/>
  <c r="U365" i="6"/>
  <c r="U366" i="6"/>
  <c r="U367" i="6"/>
  <c r="U368" i="6"/>
  <c r="V368" i="6" s="1"/>
  <c r="U369" i="6"/>
  <c r="AD369" i="6" s="1"/>
  <c r="U370" i="6"/>
  <c r="U371" i="6"/>
  <c r="U372" i="6"/>
  <c r="V372" i="6" s="1"/>
  <c r="U373" i="6"/>
  <c r="AD373" i="6" s="1"/>
  <c r="U374" i="6"/>
  <c r="U375" i="6"/>
  <c r="U376" i="6"/>
  <c r="V376" i="6" s="1"/>
  <c r="U377" i="6"/>
  <c r="AD377" i="6" s="1"/>
  <c r="U378" i="6"/>
  <c r="U379" i="6"/>
  <c r="U380" i="6"/>
  <c r="V380" i="6" s="1"/>
  <c r="U381" i="6"/>
  <c r="AD381" i="6" s="1"/>
  <c r="U382" i="6"/>
  <c r="U383" i="6"/>
  <c r="U384" i="6"/>
  <c r="V384" i="6" s="1"/>
  <c r="U385" i="6"/>
  <c r="AD385" i="6" s="1"/>
  <c r="U386" i="6"/>
  <c r="U387" i="6"/>
  <c r="U388" i="6"/>
  <c r="U389" i="6"/>
  <c r="AD389" i="6" s="1"/>
  <c r="U390" i="6"/>
  <c r="U391" i="6"/>
  <c r="U392" i="6"/>
  <c r="U393" i="6"/>
  <c r="AD393" i="6" s="1"/>
  <c r="U394" i="6"/>
  <c r="U395" i="6"/>
  <c r="U396" i="6"/>
  <c r="V396" i="6" s="1"/>
  <c r="U397" i="6"/>
  <c r="AD397" i="6" s="1"/>
  <c r="U398" i="6"/>
  <c r="U399" i="6"/>
  <c r="U400" i="6"/>
  <c r="V400" i="6" s="1"/>
  <c r="U401" i="6"/>
  <c r="U402" i="6"/>
  <c r="U403" i="6"/>
  <c r="U404" i="6"/>
  <c r="V404" i="6" s="1"/>
  <c r="U405" i="6"/>
  <c r="AD405" i="6" s="1"/>
  <c r="U406" i="6"/>
  <c r="U407" i="6"/>
  <c r="U408" i="6"/>
  <c r="V408" i="6" s="1"/>
  <c r="U409" i="6"/>
  <c r="U410" i="6"/>
  <c r="U411" i="6"/>
  <c r="U412" i="6"/>
  <c r="V412" i="6" s="1"/>
  <c r="U413" i="6"/>
  <c r="U414" i="6"/>
  <c r="U415" i="6"/>
  <c r="U416" i="6"/>
  <c r="V416" i="6" s="1"/>
  <c r="U417" i="6"/>
  <c r="AD417" i="6" s="1"/>
  <c r="U418" i="6"/>
  <c r="U419" i="6"/>
  <c r="U420" i="6"/>
  <c r="U421" i="6"/>
  <c r="AD421" i="6" s="1"/>
  <c r="U422" i="6"/>
  <c r="U423" i="6"/>
  <c r="U424" i="6"/>
  <c r="U425" i="6"/>
  <c r="AD425" i="6" s="1"/>
  <c r="U426" i="6"/>
  <c r="U427" i="6"/>
  <c r="U428" i="6"/>
  <c r="V428" i="6" s="1"/>
  <c r="U429" i="6"/>
  <c r="AD429" i="6" s="1"/>
  <c r="U430" i="6"/>
  <c r="U431" i="6"/>
  <c r="U432" i="6"/>
  <c r="V432" i="6" s="1"/>
  <c r="U433" i="6"/>
  <c r="U434" i="6"/>
  <c r="U435" i="6"/>
  <c r="U436" i="6"/>
  <c r="V436" i="6" s="1"/>
  <c r="U437" i="6"/>
  <c r="U438" i="6"/>
  <c r="U439" i="6"/>
  <c r="U440" i="6"/>
  <c r="V440" i="6" s="1"/>
  <c r="U441" i="6"/>
  <c r="AD441" i="6" s="1"/>
  <c r="U442" i="6"/>
  <c r="U443" i="6"/>
  <c r="U444" i="6"/>
  <c r="V444" i="6" s="1"/>
  <c r="U445" i="6"/>
  <c r="AD445" i="6" s="1"/>
  <c r="U446" i="6"/>
  <c r="U447" i="6"/>
  <c r="U448" i="6"/>
  <c r="V448" i="6" s="1"/>
  <c r="U449" i="6"/>
  <c r="U450" i="6"/>
  <c r="U451" i="6"/>
  <c r="U452" i="6"/>
  <c r="U453" i="6"/>
  <c r="U454" i="6"/>
  <c r="U455" i="6"/>
  <c r="U456" i="6"/>
  <c r="U457" i="6"/>
  <c r="AD457" i="6" s="1"/>
  <c r="U458" i="6"/>
  <c r="U459" i="6"/>
  <c r="U460" i="6"/>
  <c r="V460" i="6" s="1"/>
  <c r="U461" i="6"/>
  <c r="AD461" i="6" s="1"/>
  <c r="U462" i="6"/>
  <c r="U463" i="6"/>
  <c r="U464" i="6"/>
  <c r="V464" i="6" s="1"/>
  <c r="U465" i="6"/>
  <c r="U466" i="6"/>
  <c r="U467" i="6"/>
  <c r="U468" i="6"/>
  <c r="V468" i="6" s="1"/>
  <c r="U469" i="6"/>
  <c r="AD469" i="6" s="1"/>
  <c r="U470" i="6"/>
  <c r="U471" i="6"/>
  <c r="U472" i="6"/>
  <c r="V472" i="6" s="1"/>
  <c r="U473" i="6"/>
  <c r="U474" i="6"/>
  <c r="U475" i="6"/>
  <c r="U476" i="6"/>
  <c r="V476" i="6" s="1"/>
  <c r="U477" i="6"/>
  <c r="U478" i="6"/>
  <c r="U479" i="6"/>
  <c r="U480" i="6"/>
  <c r="V480" i="6" s="1"/>
  <c r="U481" i="6"/>
  <c r="AD481" i="6" s="1"/>
  <c r="U482" i="6"/>
  <c r="U483" i="6"/>
  <c r="U484" i="6"/>
  <c r="U485" i="6"/>
  <c r="AD485" i="6" s="1"/>
  <c r="U486" i="6"/>
  <c r="U487" i="6"/>
  <c r="U488" i="6"/>
  <c r="U489" i="6"/>
  <c r="U490" i="6"/>
  <c r="U491" i="6"/>
  <c r="U492" i="6"/>
  <c r="V492" i="6" s="1"/>
  <c r="U493" i="6"/>
  <c r="AD493" i="6" s="1"/>
  <c r="U494" i="6"/>
  <c r="U495" i="6"/>
  <c r="U496" i="6"/>
  <c r="U497" i="6"/>
  <c r="AD497" i="6" s="1"/>
  <c r="U498" i="6"/>
  <c r="U499" i="6"/>
  <c r="U500" i="6"/>
  <c r="U501" i="6"/>
  <c r="AD501" i="6" s="1"/>
  <c r="U502" i="6"/>
  <c r="U503" i="6"/>
  <c r="U504" i="6"/>
  <c r="V504" i="6" s="1"/>
  <c r="U505" i="6"/>
  <c r="U506" i="6"/>
  <c r="U507" i="6"/>
  <c r="U508" i="6"/>
  <c r="V508" i="6" s="1"/>
  <c r="U509" i="6"/>
  <c r="U510" i="6"/>
  <c r="U511" i="6"/>
  <c r="U512" i="6"/>
  <c r="U513" i="6"/>
  <c r="AD513" i="6" s="1"/>
  <c r="U514" i="6"/>
  <c r="U515" i="6"/>
  <c r="U516" i="6"/>
  <c r="V516" i="6" s="1"/>
  <c r="U517" i="6"/>
  <c r="U518" i="6"/>
  <c r="U519" i="6"/>
  <c r="U520" i="6"/>
  <c r="V520" i="6" s="1"/>
  <c r="U521" i="6"/>
  <c r="U522" i="6"/>
  <c r="U523" i="6"/>
  <c r="U524" i="6"/>
  <c r="V524" i="6" s="1"/>
  <c r="U525" i="6"/>
  <c r="AD525" i="6" s="1"/>
  <c r="U526" i="6"/>
  <c r="U527" i="6"/>
  <c r="U528" i="6"/>
  <c r="V528" i="6" s="1"/>
  <c r="U529" i="6"/>
  <c r="AD529" i="6" s="1"/>
  <c r="U530" i="6"/>
  <c r="U531" i="6"/>
  <c r="U532" i="6"/>
  <c r="V532" i="6" s="1"/>
  <c r="U533" i="6"/>
  <c r="U534" i="6"/>
  <c r="U535" i="6"/>
  <c r="U536" i="6"/>
  <c r="U537" i="6"/>
  <c r="U538" i="6"/>
  <c r="U539" i="6"/>
  <c r="U540" i="6"/>
  <c r="V540" i="6" s="1"/>
  <c r="U541" i="6"/>
  <c r="AD541" i="6" s="1"/>
  <c r="U542" i="6"/>
  <c r="U543" i="6"/>
  <c r="U544" i="6"/>
  <c r="V544" i="6" s="1"/>
  <c r="U545" i="6"/>
  <c r="AD545" i="6" s="1"/>
  <c r="U546" i="6"/>
  <c r="U547" i="6"/>
  <c r="U548" i="6"/>
  <c r="U549" i="6"/>
  <c r="AD549" i="6" s="1"/>
  <c r="U550" i="6"/>
  <c r="U551" i="6"/>
  <c r="U552" i="6"/>
  <c r="U553" i="6"/>
  <c r="AD553" i="6" s="1"/>
  <c r="U554" i="6"/>
  <c r="U555" i="6"/>
  <c r="U556" i="6"/>
  <c r="V556" i="6" s="1"/>
  <c r="U557" i="6"/>
  <c r="U558" i="6"/>
  <c r="U559" i="6"/>
  <c r="U560" i="6"/>
  <c r="U561" i="6"/>
  <c r="AD561" i="6" s="1"/>
  <c r="U562" i="6"/>
  <c r="U563" i="6"/>
  <c r="U564" i="6"/>
  <c r="U565" i="6"/>
  <c r="AD565" i="6" s="1"/>
  <c r="U566" i="6"/>
  <c r="U567" i="6"/>
  <c r="U568" i="6"/>
  <c r="V568" i="6" s="1"/>
  <c r="U569" i="6"/>
  <c r="AD569" i="6" s="1"/>
  <c r="U570" i="6"/>
  <c r="U571" i="6"/>
  <c r="U572" i="6"/>
  <c r="V572" i="6" s="1"/>
  <c r="U573" i="6"/>
  <c r="AD573" i="6" s="1"/>
  <c r="U574" i="6"/>
  <c r="U575" i="6"/>
  <c r="U576" i="6"/>
  <c r="U577" i="6"/>
  <c r="U578" i="6"/>
  <c r="U579" i="6"/>
  <c r="U580" i="6"/>
  <c r="V580" i="6" s="1"/>
  <c r="U581" i="6"/>
  <c r="AD581" i="6" s="1"/>
  <c r="U582" i="6"/>
  <c r="U583" i="6"/>
  <c r="U584" i="6"/>
  <c r="V584" i="6" s="1"/>
  <c r="U585" i="6"/>
  <c r="AD585" i="6" s="1"/>
  <c r="U586" i="6"/>
  <c r="U587" i="6"/>
  <c r="U588" i="6"/>
  <c r="V588" i="6" s="1"/>
  <c r="U589" i="6"/>
  <c r="AD589" i="6" s="1"/>
  <c r="U590" i="6"/>
  <c r="U591" i="6"/>
  <c r="U592" i="6"/>
  <c r="V592" i="6" s="1"/>
  <c r="X592" i="6" s="1"/>
  <c r="U593" i="6"/>
  <c r="AD593" i="6" s="1"/>
  <c r="U594" i="6"/>
  <c r="U595" i="6"/>
  <c r="U596" i="6"/>
  <c r="V596" i="6" s="1"/>
  <c r="U597" i="6"/>
  <c r="AD597" i="6" s="1"/>
  <c r="U598" i="6"/>
  <c r="U599" i="6"/>
  <c r="U600" i="6"/>
  <c r="U601" i="6"/>
  <c r="U602" i="6"/>
  <c r="U603" i="6"/>
  <c r="U604" i="6"/>
  <c r="V604" i="6" s="1"/>
  <c r="U605" i="6"/>
  <c r="U606" i="6"/>
  <c r="U607" i="6"/>
  <c r="U608" i="6"/>
  <c r="V608" i="6" s="1"/>
  <c r="U609" i="6"/>
  <c r="AD609" i="6" s="1"/>
  <c r="U610" i="6"/>
  <c r="U611" i="6"/>
  <c r="U612" i="6"/>
  <c r="U613" i="6"/>
  <c r="U614" i="6"/>
  <c r="U615" i="6"/>
  <c r="U616" i="6"/>
  <c r="U617" i="6"/>
  <c r="U618" i="6"/>
  <c r="U619" i="6"/>
  <c r="U620" i="6"/>
  <c r="V620" i="6" s="1"/>
  <c r="U621" i="6"/>
  <c r="U622" i="6"/>
  <c r="U623" i="6"/>
  <c r="U624" i="6"/>
  <c r="U625" i="6"/>
  <c r="U626" i="6"/>
  <c r="U627" i="6"/>
  <c r="U628" i="6"/>
  <c r="U629" i="6"/>
  <c r="U630" i="6"/>
  <c r="U631" i="6"/>
  <c r="U632" i="6"/>
  <c r="V632" i="6" s="1"/>
  <c r="U633" i="6"/>
  <c r="U634" i="6"/>
  <c r="U635" i="6"/>
  <c r="U636" i="6"/>
  <c r="V636" i="6" s="1"/>
  <c r="U637" i="6"/>
  <c r="U638" i="6"/>
  <c r="U639" i="6"/>
  <c r="U640" i="6"/>
  <c r="U641" i="6"/>
  <c r="U642" i="6"/>
  <c r="U643" i="6"/>
  <c r="U644" i="6"/>
  <c r="V644" i="6" s="1"/>
  <c r="U645" i="6"/>
  <c r="U646" i="6"/>
  <c r="U647" i="6"/>
  <c r="U648" i="6"/>
  <c r="V648" i="6" s="1"/>
  <c r="U649" i="6"/>
  <c r="U650" i="6"/>
  <c r="U651" i="6"/>
  <c r="U652" i="6"/>
  <c r="V652" i="6" s="1"/>
  <c r="U653" i="6"/>
  <c r="U654" i="6"/>
  <c r="U655" i="6"/>
  <c r="U656" i="6"/>
  <c r="V656" i="6" s="1"/>
  <c r="U657" i="6"/>
  <c r="U658" i="6"/>
  <c r="U659" i="6"/>
  <c r="U660" i="6"/>
  <c r="V660" i="6" s="1"/>
  <c r="U661" i="6"/>
  <c r="U662" i="6"/>
  <c r="U663" i="6"/>
  <c r="U664" i="6"/>
  <c r="U665" i="6"/>
  <c r="U666" i="6"/>
  <c r="U667" i="6"/>
  <c r="U668" i="6"/>
  <c r="V668" i="6" s="1"/>
  <c r="U669" i="6"/>
  <c r="AA669" i="6" s="1"/>
  <c r="U670" i="6"/>
  <c r="U671" i="6"/>
  <c r="U672" i="6"/>
  <c r="V672" i="6" s="1"/>
  <c r="U673" i="6"/>
  <c r="AA673" i="6" s="1"/>
  <c r="U674" i="6"/>
  <c r="U675" i="6"/>
  <c r="U676" i="6"/>
  <c r="U677" i="6"/>
  <c r="U678" i="6"/>
  <c r="U679" i="6"/>
  <c r="U680" i="6"/>
  <c r="U681" i="6"/>
  <c r="AA681" i="6" s="1"/>
  <c r="U682" i="6"/>
  <c r="U683" i="6"/>
  <c r="U684" i="6"/>
  <c r="V684" i="6" s="1"/>
  <c r="U685" i="6"/>
  <c r="AA685" i="6" s="1"/>
  <c r="U686" i="6"/>
  <c r="U687" i="6"/>
  <c r="U688" i="6"/>
  <c r="U689" i="6"/>
  <c r="AA689" i="6" s="1"/>
  <c r="U690" i="6"/>
  <c r="U691" i="6"/>
  <c r="U692" i="6"/>
  <c r="U693" i="6"/>
  <c r="U694" i="6"/>
  <c r="X694" i="6" s="1"/>
  <c r="U695" i="6"/>
  <c r="U696" i="6"/>
  <c r="V696" i="6" s="1"/>
  <c r="U697" i="6"/>
  <c r="AA697" i="6" s="1"/>
  <c r="U698" i="6"/>
  <c r="U699" i="6"/>
  <c r="U700" i="6"/>
  <c r="V700" i="6" s="1"/>
  <c r="U701" i="6"/>
  <c r="U702" i="6"/>
  <c r="Y702" i="6" s="1"/>
  <c r="U703" i="6"/>
  <c r="U704" i="6"/>
  <c r="U705" i="6"/>
  <c r="U706" i="6"/>
  <c r="U707" i="6"/>
  <c r="U708" i="6"/>
  <c r="V708" i="6" s="1"/>
  <c r="U709" i="6"/>
  <c r="AA709" i="6" s="1"/>
  <c r="U710" i="6"/>
  <c r="U711" i="6"/>
  <c r="U712" i="6"/>
  <c r="V712" i="6" s="1"/>
  <c r="U713" i="6"/>
  <c r="U714" i="6"/>
  <c r="U715" i="6"/>
  <c r="U716" i="6"/>
  <c r="V716" i="6" s="1"/>
  <c r="U717" i="6"/>
  <c r="AA717" i="6" s="1"/>
  <c r="U718" i="6"/>
  <c r="U719" i="6"/>
  <c r="U720" i="6"/>
  <c r="V720" i="6" s="1"/>
  <c r="U721" i="6"/>
  <c r="U722" i="6"/>
  <c r="U723" i="6"/>
  <c r="U724" i="6"/>
  <c r="V724" i="6" s="1"/>
  <c r="U725" i="6"/>
  <c r="AA725" i="6" s="1"/>
  <c r="U726" i="6"/>
  <c r="U727" i="6"/>
  <c r="U728" i="6"/>
  <c r="U729" i="6"/>
  <c r="U730" i="6"/>
  <c r="Y730" i="6" s="1"/>
  <c r="U731" i="6"/>
  <c r="U732" i="6"/>
  <c r="V732" i="6" s="1"/>
  <c r="U733" i="6"/>
  <c r="AA733" i="6" s="1"/>
  <c r="U734" i="6"/>
  <c r="U735" i="6"/>
  <c r="U736" i="6"/>
  <c r="V736" i="6" s="1"/>
  <c r="U737" i="6"/>
  <c r="U738" i="6"/>
  <c r="U739" i="6"/>
  <c r="U740" i="6"/>
  <c r="U741" i="6"/>
  <c r="U742" i="6"/>
  <c r="V742" i="6" s="1"/>
  <c r="U743" i="6"/>
  <c r="U744" i="6"/>
  <c r="U745" i="6"/>
  <c r="U746" i="6"/>
  <c r="U747" i="6"/>
  <c r="U748" i="6"/>
  <c r="V748" i="6" s="1"/>
  <c r="U749" i="6"/>
  <c r="U750" i="6"/>
  <c r="U751" i="6"/>
  <c r="U752" i="6"/>
  <c r="U753" i="6"/>
  <c r="AA753" i="6" s="1"/>
  <c r="U754" i="6"/>
  <c r="V754" i="6" s="1"/>
  <c r="U755" i="6"/>
  <c r="U756" i="6"/>
  <c r="U757" i="6"/>
  <c r="AA757" i="6" s="1"/>
  <c r="U758" i="6"/>
  <c r="V758" i="6" s="1"/>
  <c r="U759" i="6"/>
  <c r="U760" i="6"/>
  <c r="V760" i="6" s="1"/>
  <c r="U761" i="6"/>
  <c r="U762" i="6"/>
  <c r="Y762" i="6" s="1"/>
  <c r="U763" i="6"/>
  <c r="U764" i="6"/>
  <c r="V764" i="6" s="1"/>
  <c r="U765" i="6"/>
  <c r="AA765" i="6" s="1"/>
  <c r="U766" i="6"/>
  <c r="U767" i="6"/>
  <c r="U768" i="6"/>
  <c r="U769" i="6"/>
  <c r="AA769" i="6" s="1"/>
  <c r="U770" i="6"/>
  <c r="U771" i="6"/>
  <c r="U772" i="6"/>
  <c r="V772" i="6" s="1"/>
  <c r="U773" i="6"/>
  <c r="AA773" i="6" s="1"/>
  <c r="U774" i="6"/>
  <c r="V774" i="6" s="1"/>
  <c r="X774" i="6" s="1"/>
  <c r="U775" i="6"/>
  <c r="U776" i="6"/>
  <c r="V776" i="6" s="1"/>
  <c r="U777" i="6"/>
  <c r="U778" i="6"/>
  <c r="Y778" i="6" s="1"/>
  <c r="U779" i="6"/>
  <c r="U780" i="6"/>
  <c r="V780" i="6" s="1"/>
  <c r="U781" i="6"/>
  <c r="U782" i="6"/>
  <c r="U783" i="6"/>
  <c r="U784" i="6"/>
  <c r="V784" i="6" s="1"/>
  <c r="U785" i="6"/>
  <c r="U786" i="6"/>
  <c r="X786" i="6" s="1"/>
  <c r="U787" i="6"/>
  <c r="U788" i="6"/>
  <c r="V788" i="6" s="1"/>
  <c r="U789" i="6"/>
  <c r="U790" i="6"/>
  <c r="V790" i="6" s="1"/>
  <c r="U791" i="6"/>
  <c r="U792" i="6"/>
  <c r="U793" i="6"/>
  <c r="AA793" i="6" s="1"/>
  <c r="U794" i="6"/>
  <c r="U795" i="6"/>
  <c r="U796" i="6"/>
  <c r="V796" i="6" s="1"/>
  <c r="U797" i="6"/>
  <c r="U798" i="6"/>
  <c r="U799" i="6"/>
  <c r="U800" i="6"/>
  <c r="V800" i="6" s="1"/>
  <c r="U801" i="6"/>
  <c r="U802" i="6"/>
  <c r="U803" i="6"/>
  <c r="U804" i="6"/>
  <c r="U805" i="6"/>
  <c r="AA805" i="6" s="1"/>
  <c r="U806" i="6"/>
  <c r="Y806" i="6" s="1"/>
  <c r="U807" i="6"/>
  <c r="U808" i="6"/>
  <c r="U809" i="6"/>
  <c r="AA809" i="6" s="1"/>
  <c r="U810" i="6"/>
  <c r="Y810" i="6" s="1"/>
  <c r="U811" i="6"/>
  <c r="U812" i="6"/>
  <c r="V812" i="6" s="1"/>
  <c r="U813" i="6"/>
  <c r="AA813" i="6" s="1"/>
  <c r="U814" i="6"/>
  <c r="U815" i="6"/>
  <c r="U816" i="6"/>
  <c r="U817" i="6"/>
  <c r="U818" i="6"/>
  <c r="X818" i="6" s="1"/>
  <c r="U819" i="6"/>
  <c r="U820" i="6"/>
  <c r="U821" i="6"/>
  <c r="AA821" i="6" s="1"/>
  <c r="U822" i="6"/>
  <c r="Y822" i="6" s="1"/>
  <c r="U823" i="6"/>
  <c r="U824" i="6"/>
  <c r="V824" i="6" s="1"/>
  <c r="U825" i="6"/>
  <c r="AA825" i="6" s="1"/>
  <c r="U826" i="6"/>
  <c r="U827" i="6"/>
  <c r="U828" i="6"/>
  <c r="V828" i="6" s="1"/>
  <c r="U829" i="6"/>
  <c r="U830" i="6"/>
  <c r="X830" i="6" s="1"/>
  <c r="U831" i="6"/>
  <c r="U832" i="6"/>
  <c r="U833" i="6"/>
  <c r="AA833" i="6" s="1"/>
  <c r="U834" i="6"/>
  <c r="V834" i="6" s="1"/>
  <c r="U835" i="6"/>
  <c r="U836" i="6"/>
  <c r="V836" i="6" s="1"/>
  <c r="U837" i="6"/>
  <c r="AA837" i="6" s="1"/>
  <c r="U838" i="6"/>
  <c r="Y838" i="6" s="1"/>
  <c r="U839" i="6"/>
  <c r="U840" i="6"/>
  <c r="V840" i="6" s="1"/>
  <c r="U841" i="6"/>
  <c r="U842" i="6"/>
  <c r="U843" i="6"/>
  <c r="U844" i="6"/>
  <c r="V844" i="6" s="1"/>
  <c r="U845" i="6"/>
  <c r="U846" i="6"/>
  <c r="U847" i="6"/>
  <c r="U848" i="6"/>
  <c r="V848" i="6" s="1"/>
  <c r="U849" i="6"/>
  <c r="AA849" i="6" s="1"/>
  <c r="U850" i="6"/>
  <c r="V850" i="6" s="1"/>
  <c r="U851" i="6"/>
  <c r="U852" i="6"/>
  <c r="V852" i="6" s="1"/>
  <c r="U853" i="6"/>
  <c r="U854" i="6"/>
  <c r="U855" i="6"/>
  <c r="U856" i="6"/>
  <c r="U857" i="6"/>
  <c r="AA857" i="6" s="1"/>
  <c r="U858" i="6"/>
  <c r="Y858" i="6" s="1"/>
  <c r="U859" i="6"/>
  <c r="U860" i="6"/>
  <c r="V860" i="6" s="1"/>
  <c r="U861" i="6"/>
  <c r="AA861" i="6" s="1"/>
  <c r="U862" i="6"/>
  <c r="V862" i="6" s="1"/>
  <c r="U863" i="6"/>
  <c r="U864" i="6"/>
  <c r="V864" i="6" s="1"/>
  <c r="U865" i="6"/>
  <c r="AA865" i="6" s="1"/>
  <c r="U866" i="6"/>
  <c r="U867" i="6"/>
  <c r="U868" i="6"/>
  <c r="X868" i="6" s="1"/>
  <c r="U869" i="6"/>
  <c r="AA869" i="6" s="1"/>
  <c r="U870" i="6"/>
  <c r="V870" i="6" s="1"/>
  <c r="U871" i="6"/>
  <c r="U872" i="6"/>
  <c r="U873" i="6"/>
  <c r="AA873" i="6" s="1"/>
  <c r="U874" i="6"/>
  <c r="V874" i="6" s="1"/>
  <c r="U875" i="6"/>
  <c r="U876" i="6"/>
  <c r="V876" i="6" s="1"/>
  <c r="U877" i="6"/>
  <c r="AA877" i="6" s="1"/>
  <c r="U878" i="6"/>
  <c r="X878" i="6" s="1"/>
  <c r="U879" i="6"/>
  <c r="U880" i="6"/>
  <c r="U881" i="6"/>
  <c r="U882" i="6"/>
  <c r="V882" i="6" s="1"/>
  <c r="U883" i="6"/>
  <c r="U884" i="6"/>
  <c r="X884" i="6" s="1"/>
  <c r="U885" i="6"/>
  <c r="AA885" i="6" s="1"/>
  <c r="U886" i="6"/>
  <c r="U887" i="6"/>
  <c r="U888" i="6"/>
  <c r="V888" i="6" s="1"/>
  <c r="U889" i="6"/>
  <c r="AA889" i="6" s="1"/>
  <c r="U890" i="6"/>
  <c r="U891" i="6"/>
  <c r="U892" i="6"/>
  <c r="V892" i="6" s="1"/>
  <c r="U893" i="6"/>
  <c r="AA893" i="6" s="1"/>
  <c r="U894" i="6"/>
  <c r="V894" i="6" s="1"/>
  <c r="U895" i="6"/>
  <c r="U896" i="6"/>
  <c r="U897" i="6"/>
  <c r="U898" i="6"/>
  <c r="X898" i="6" s="1"/>
  <c r="U899" i="6"/>
  <c r="U900" i="6"/>
  <c r="X900" i="6" s="1"/>
  <c r="U901" i="6"/>
  <c r="AA901" i="6" s="1"/>
  <c r="U902" i="6"/>
  <c r="V902" i="6" s="1"/>
  <c r="U903" i="6"/>
  <c r="U904" i="6"/>
  <c r="V904" i="6" s="1"/>
  <c r="U905" i="6"/>
  <c r="AA905" i="6" s="1"/>
  <c r="U906" i="6"/>
  <c r="V906" i="6" s="1"/>
  <c r="U907" i="6"/>
  <c r="U908" i="6"/>
  <c r="V908" i="6" s="1"/>
  <c r="U909" i="6"/>
  <c r="U910" i="6"/>
  <c r="U911" i="6"/>
  <c r="U912" i="6"/>
  <c r="V912" i="6" s="1"/>
  <c r="U913" i="6"/>
  <c r="U914" i="6"/>
  <c r="U915" i="6"/>
  <c r="U916" i="6"/>
  <c r="V916" i="6" s="1"/>
  <c r="U917" i="6"/>
  <c r="AA917" i="6" s="1"/>
  <c r="U918" i="6"/>
  <c r="U919" i="6"/>
  <c r="U920" i="6"/>
  <c r="U921" i="6"/>
  <c r="AA921" i="6" s="1"/>
  <c r="U922" i="6"/>
  <c r="U923" i="6"/>
  <c r="U924" i="6"/>
  <c r="V924" i="6" s="1"/>
  <c r="U925" i="6"/>
  <c r="AA925" i="6" s="1"/>
  <c r="U926" i="6"/>
  <c r="V926" i="6" s="1"/>
  <c r="U927" i="6"/>
  <c r="U928" i="6"/>
  <c r="V928" i="6" s="1"/>
  <c r="X928" i="6" s="1"/>
  <c r="U929" i="6"/>
  <c r="U930" i="6"/>
  <c r="U931" i="6"/>
  <c r="U932" i="6"/>
  <c r="X932" i="6" s="1"/>
  <c r="U933" i="6"/>
  <c r="AA933" i="6" s="1"/>
  <c r="U934" i="6"/>
  <c r="V934" i="6" s="1"/>
  <c r="U935" i="6"/>
  <c r="U936" i="6"/>
  <c r="U937" i="6"/>
  <c r="AA937" i="6" s="1"/>
  <c r="U938" i="6"/>
  <c r="U939" i="6"/>
  <c r="U940" i="6"/>
  <c r="V940" i="6" s="1"/>
  <c r="U941" i="6"/>
  <c r="AA941" i="6" s="1"/>
  <c r="U942" i="6"/>
  <c r="U943" i="6"/>
  <c r="U944" i="6"/>
  <c r="U945" i="6"/>
  <c r="U946" i="6"/>
  <c r="U947" i="6"/>
  <c r="U948" i="6"/>
  <c r="X948" i="6" s="1"/>
  <c r="U949" i="6"/>
  <c r="U950" i="6"/>
  <c r="X950" i="6" s="1"/>
  <c r="U951" i="6"/>
  <c r="U952" i="6"/>
  <c r="V952" i="6" s="1"/>
  <c r="U953" i="6"/>
  <c r="U954" i="6"/>
  <c r="U955" i="6"/>
  <c r="U956" i="6"/>
  <c r="V956" i="6" s="1"/>
  <c r="U957" i="6"/>
  <c r="AA957" i="6" s="1"/>
  <c r="U958" i="6"/>
  <c r="U959" i="6"/>
  <c r="U960" i="6"/>
  <c r="U961" i="6"/>
  <c r="AA961" i="6" s="1"/>
  <c r="U962" i="6"/>
  <c r="U963" i="6"/>
  <c r="U964" i="6"/>
  <c r="U965" i="6"/>
  <c r="AA965" i="6" s="1"/>
  <c r="U966" i="6"/>
  <c r="U967" i="6"/>
  <c r="U968" i="6"/>
  <c r="V968" i="6" s="1"/>
  <c r="U969" i="6"/>
  <c r="AA969" i="6" s="1"/>
  <c r="U970" i="6"/>
  <c r="U971" i="6"/>
  <c r="U972" i="6"/>
  <c r="V972" i="6" s="1"/>
  <c r="U973" i="6"/>
  <c r="U974" i="6"/>
  <c r="X974" i="6" s="1"/>
  <c r="U975" i="6"/>
  <c r="U976" i="6"/>
  <c r="V976" i="6" s="1"/>
  <c r="U977" i="6"/>
  <c r="AA977" i="6" s="1"/>
  <c r="U978" i="6"/>
  <c r="V978" i="6" s="1"/>
  <c r="U979" i="6"/>
  <c r="U980" i="6"/>
  <c r="V980" i="6" s="1"/>
  <c r="U981" i="6"/>
  <c r="AA981" i="6" s="1"/>
  <c r="U982" i="6"/>
  <c r="X982" i="6" s="1"/>
  <c r="U983" i="6"/>
  <c r="U984" i="6"/>
  <c r="U985" i="6"/>
  <c r="U986" i="6"/>
  <c r="X986" i="6" s="1"/>
  <c r="U987" i="6"/>
  <c r="U988" i="6"/>
  <c r="V988" i="6" s="1"/>
  <c r="U989" i="6"/>
  <c r="U990" i="6"/>
  <c r="V990" i="6" s="1"/>
  <c r="U991" i="6"/>
  <c r="U992" i="6"/>
  <c r="V992" i="6" s="1"/>
  <c r="Y992" i="6" s="1"/>
  <c r="U993" i="6"/>
  <c r="U994" i="6"/>
  <c r="X994" i="6" s="1"/>
  <c r="U995" i="6"/>
  <c r="U996" i="6"/>
  <c r="X996" i="6" s="1"/>
  <c r="U997" i="6"/>
  <c r="U998" i="6"/>
  <c r="V998" i="6" s="1"/>
  <c r="U999" i="6"/>
  <c r="U1000" i="6"/>
  <c r="U1001" i="6"/>
  <c r="AA1001" i="6" s="1"/>
  <c r="U1002" i="6"/>
  <c r="V1002" i="6" s="1"/>
  <c r="X1002" i="6" s="1"/>
  <c r="U1003" i="6"/>
  <c r="U1004" i="6"/>
  <c r="V1004" i="6" s="1"/>
  <c r="U1005" i="6"/>
  <c r="U1006" i="6"/>
  <c r="X1006" i="6" s="1"/>
  <c r="U1007" i="6"/>
  <c r="U1008" i="6"/>
  <c r="U1009" i="6"/>
  <c r="U1010" i="6"/>
  <c r="V1010" i="6" s="1"/>
  <c r="U1011" i="6"/>
  <c r="U1012" i="6"/>
  <c r="X1012" i="6" s="1"/>
  <c r="U1013" i="6"/>
  <c r="AA1013" i="6" s="1"/>
  <c r="U1014" i="6"/>
  <c r="U1015" i="6"/>
  <c r="U1016" i="6"/>
  <c r="V1016" i="6" s="1"/>
  <c r="U1017" i="6"/>
  <c r="U1018" i="6"/>
  <c r="X1018" i="6" s="1"/>
  <c r="U1019" i="6"/>
  <c r="U1020" i="6"/>
  <c r="V1020" i="6" s="1"/>
  <c r="U1021" i="6"/>
  <c r="U1022" i="6"/>
  <c r="V1022" i="6" s="1"/>
  <c r="U1023" i="6"/>
  <c r="U1024" i="6"/>
  <c r="U1025" i="6"/>
  <c r="U1026" i="6"/>
  <c r="U1027" i="6"/>
  <c r="U1028" i="6"/>
  <c r="U1029" i="6"/>
  <c r="U1030" i="6"/>
  <c r="U1031" i="6"/>
  <c r="U1032" i="6"/>
  <c r="V1032" i="6" s="1"/>
  <c r="U1033" i="6"/>
  <c r="AA1033" i="6" s="1"/>
  <c r="U1034" i="6"/>
  <c r="V1034" i="6" s="1"/>
  <c r="U1035" i="6"/>
  <c r="U1036" i="6"/>
  <c r="V1036" i="6" s="1"/>
  <c r="U1037" i="6"/>
  <c r="AA1037" i="6" s="1"/>
  <c r="U1038" i="6"/>
  <c r="V1038" i="6" s="1"/>
  <c r="U1039" i="6"/>
  <c r="U1040" i="6"/>
  <c r="V1040" i="6" s="1"/>
  <c r="X1040" i="6" s="1"/>
  <c r="U1041" i="6"/>
  <c r="U1042" i="6"/>
  <c r="X1042" i="6" s="1"/>
  <c r="U1043" i="6"/>
  <c r="U1044" i="6"/>
  <c r="V1044" i="6" s="1"/>
  <c r="U1045" i="6"/>
  <c r="U1046" i="6"/>
  <c r="V1046" i="6" s="1"/>
  <c r="U1047" i="6"/>
  <c r="U1048" i="6"/>
  <c r="U1049" i="6"/>
  <c r="AA1049" i="6" s="1"/>
  <c r="U1050" i="6"/>
  <c r="U1051" i="6"/>
  <c r="U1052" i="6"/>
  <c r="V1052" i="6" s="1"/>
  <c r="U1053" i="6"/>
  <c r="AA1053" i="6" s="1"/>
  <c r="U1054" i="6"/>
  <c r="X1054" i="6" s="1"/>
  <c r="U1055" i="6"/>
  <c r="U1056" i="6"/>
  <c r="V1056" i="6" s="1"/>
  <c r="U1057" i="6"/>
  <c r="AA1057" i="6" s="1"/>
  <c r="U1058" i="6"/>
  <c r="V1058" i="6" s="1"/>
  <c r="U1059" i="6"/>
  <c r="U1060" i="6"/>
  <c r="X1060" i="6" s="1"/>
  <c r="U1061" i="6"/>
  <c r="U1062" i="6"/>
  <c r="X1062" i="6" s="1"/>
  <c r="U1063" i="6"/>
  <c r="U1064" i="6"/>
  <c r="U1065" i="6"/>
  <c r="AA1065" i="6" s="1"/>
  <c r="U1066" i="6"/>
  <c r="U1067" i="6"/>
  <c r="U1068" i="6"/>
  <c r="V1068" i="6" s="1"/>
  <c r="U1069" i="6"/>
  <c r="AA1069" i="6" s="1"/>
  <c r="U1070" i="6"/>
  <c r="V1070" i="6" s="1"/>
  <c r="U1071" i="6"/>
  <c r="U1072" i="6"/>
  <c r="U1073" i="6"/>
  <c r="AA1073" i="6" s="1"/>
  <c r="U1074" i="6"/>
  <c r="X1074" i="6" s="1"/>
  <c r="U1075" i="6"/>
  <c r="U1076" i="6"/>
  <c r="X1076" i="6" s="1"/>
  <c r="U1077" i="6"/>
  <c r="AA1077" i="6" s="1"/>
  <c r="U1078" i="6"/>
  <c r="U1079" i="6"/>
  <c r="U1080" i="6"/>
  <c r="V1080" i="6" s="1"/>
  <c r="U1081" i="6"/>
  <c r="AA1081" i="6" s="1"/>
  <c r="U1082" i="6"/>
  <c r="V1082" i="6" s="1"/>
  <c r="X1082" i="6" s="1"/>
  <c r="U1083" i="6"/>
  <c r="U1084" i="6"/>
  <c r="V1084" i="6" s="1"/>
  <c r="U1085" i="6"/>
  <c r="AA1085" i="6" s="1"/>
  <c r="U1086" i="6"/>
  <c r="U1087" i="6"/>
  <c r="U1088" i="6"/>
  <c r="U1089" i="6"/>
  <c r="AA1089" i="6" s="1"/>
  <c r="U1090" i="6"/>
  <c r="V1090" i="6" s="1"/>
  <c r="U1091" i="6"/>
  <c r="U1092" i="6"/>
  <c r="X1092" i="6" s="1"/>
  <c r="U1093" i="6"/>
  <c r="AA1093" i="6" s="1"/>
  <c r="U1094" i="6"/>
  <c r="X1094" i="6" s="1"/>
  <c r="V2" i="6"/>
  <c r="V3" i="6"/>
  <c r="V4" i="6"/>
  <c r="V6" i="6"/>
  <c r="V7" i="6"/>
  <c r="V8" i="6"/>
  <c r="V10" i="6"/>
  <c r="Z10" i="6" s="1"/>
  <c r="V11" i="6"/>
  <c r="V14" i="6"/>
  <c r="V15" i="6"/>
  <c r="X15" i="6" s="1"/>
  <c r="V18" i="6"/>
  <c r="Y18" i="6" s="1"/>
  <c r="V19" i="6"/>
  <c r="V20" i="6"/>
  <c r="V22" i="6"/>
  <c r="V23" i="6"/>
  <c r="AA23" i="6" s="1"/>
  <c r="V24" i="6"/>
  <c r="V26" i="6"/>
  <c r="V27" i="6"/>
  <c r="V30" i="6"/>
  <c r="AC30" i="6" s="1"/>
  <c r="V31" i="6"/>
  <c r="V34" i="6"/>
  <c r="V35" i="6"/>
  <c r="V36" i="6"/>
  <c r="Z36" i="6" s="1"/>
  <c r="V38" i="6"/>
  <c r="X38" i="6" s="1"/>
  <c r="V39" i="6"/>
  <c r="V40" i="6"/>
  <c r="V42" i="6"/>
  <c r="AE42" i="6" s="1"/>
  <c r="V43" i="6"/>
  <c r="V46" i="6"/>
  <c r="V47" i="6"/>
  <c r="V50" i="6"/>
  <c r="X50" i="6" s="1"/>
  <c r="V51" i="6"/>
  <c r="V52" i="6"/>
  <c r="V54" i="6"/>
  <c r="V55" i="6"/>
  <c r="X55" i="6" s="1"/>
  <c r="V58" i="6"/>
  <c r="V59" i="6"/>
  <c r="V62" i="6"/>
  <c r="V63" i="6"/>
  <c r="AC63" i="6" s="1"/>
  <c r="V66" i="6"/>
  <c r="V67" i="6"/>
  <c r="V68" i="6"/>
  <c r="X68" i="6" s="1"/>
  <c r="V70" i="6"/>
  <c r="X70" i="6" s="1"/>
  <c r="V71" i="6"/>
  <c r="V72" i="6"/>
  <c r="V74" i="6"/>
  <c r="V75" i="6"/>
  <c r="V78" i="6"/>
  <c r="X78" i="6" s="1"/>
  <c r="V79" i="6"/>
  <c r="V82" i="6"/>
  <c r="V83" i="6"/>
  <c r="V84" i="6"/>
  <c r="V86" i="6"/>
  <c r="V87" i="6"/>
  <c r="V90" i="6"/>
  <c r="AA90" i="6" s="1"/>
  <c r="V91" i="6"/>
  <c r="V94" i="6"/>
  <c r="V95" i="6"/>
  <c r="V98" i="6"/>
  <c r="AA98" i="6" s="1"/>
  <c r="V99" i="6"/>
  <c r="V100" i="6"/>
  <c r="Y100" i="6" s="1"/>
  <c r="V102" i="6"/>
  <c r="V103" i="6"/>
  <c r="X103" i="6" s="1"/>
  <c r="V104" i="6"/>
  <c r="V106" i="6"/>
  <c r="V107" i="6"/>
  <c r="V110" i="6"/>
  <c r="X110" i="6" s="1"/>
  <c r="V111" i="6"/>
  <c r="Y111" i="6" s="1"/>
  <c r="V114" i="6"/>
  <c r="V115" i="6"/>
  <c r="V118" i="6"/>
  <c r="AD118" i="6" s="1"/>
  <c r="V119" i="6"/>
  <c r="V122" i="6"/>
  <c r="V123" i="6"/>
  <c r="V126" i="6"/>
  <c r="V127" i="6"/>
  <c r="X127" i="6" s="1"/>
  <c r="V130" i="6"/>
  <c r="V131" i="6"/>
  <c r="V132" i="6"/>
  <c r="AC132" i="6" s="1"/>
  <c r="V134" i="6"/>
  <c r="V135" i="6"/>
  <c r="V136" i="6"/>
  <c r="V138" i="6"/>
  <c r="AA138" i="6" s="1"/>
  <c r="V139" i="6"/>
  <c r="V142" i="6"/>
  <c r="V143" i="6"/>
  <c r="X143" i="6" s="1"/>
  <c r="V146" i="6"/>
  <c r="AD146" i="6" s="1"/>
  <c r="V147" i="6"/>
  <c r="V150" i="6"/>
  <c r="V151" i="6"/>
  <c r="V154" i="6"/>
  <c r="V155" i="6"/>
  <c r="Y155" i="6" s="1"/>
  <c r="V158" i="6"/>
  <c r="V159" i="6"/>
  <c r="V162" i="6"/>
  <c r="V163" i="6"/>
  <c r="V164" i="6"/>
  <c r="Y164" i="6" s="1"/>
  <c r="V166" i="6"/>
  <c r="V167" i="6"/>
  <c r="Z167" i="6" s="1"/>
  <c r="V168" i="6"/>
  <c r="V170" i="6"/>
  <c r="Y170" i="6" s="1"/>
  <c r="V171" i="6"/>
  <c r="V174" i="6"/>
  <c r="AC174" i="6" s="1"/>
  <c r="V175" i="6"/>
  <c r="X175" i="6" s="1"/>
  <c r="V178" i="6"/>
  <c r="V179" i="6"/>
  <c r="V182" i="6"/>
  <c r="X182" i="6" s="1"/>
  <c r="V183" i="6"/>
  <c r="X183" i="6" s="1"/>
  <c r="V186" i="6"/>
  <c r="V187" i="6"/>
  <c r="V190" i="6"/>
  <c r="Z190" i="6" s="1"/>
  <c r="V191" i="6"/>
  <c r="V194" i="6"/>
  <c r="V195" i="6"/>
  <c r="X195" i="6" s="1"/>
  <c r="V196" i="6"/>
  <c r="V198" i="6"/>
  <c r="X198" i="6" s="1"/>
  <c r="V199" i="6"/>
  <c r="V200" i="6"/>
  <c r="X200" i="6" s="1"/>
  <c r="V202" i="6"/>
  <c r="V203" i="6"/>
  <c r="V206" i="6"/>
  <c r="V207" i="6"/>
  <c r="V210" i="6"/>
  <c r="V211" i="6"/>
  <c r="V214" i="6"/>
  <c r="V215" i="6"/>
  <c r="V218" i="6"/>
  <c r="V219" i="6"/>
  <c r="V222" i="6"/>
  <c r="V223" i="6"/>
  <c r="V226" i="6"/>
  <c r="X226" i="6" s="1"/>
  <c r="V227" i="6"/>
  <c r="V228" i="6"/>
  <c r="V230" i="6"/>
  <c r="V231" i="6"/>
  <c r="V232" i="6"/>
  <c r="V234" i="6"/>
  <c r="V235" i="6"/>
  <c r="V238" i="6"/>
  <c r="V239" i="6"/>
  <c r="V242" i="6"/>
  <c r="V243" i="6"/>
  <c r="V246" i="6"/>
  <c r="V247" i="6"/>
  <c r="V250" i="6"/>
  <c r="V251" i="6"/>
  <c r="V254" i="6"/>
  <c r="V255" i="6"/>
  <c r="V258" i="6"/>
  <c r="V259" i="6"/>
  <c r="V260" i="6"/>
  <c r="Y260" i="6" s="1"/>
  <c r="V262" i="6"/>
  <c r="V263" i="6"/>
  <c r="V264" i="6"/>
  <c r="V266" i="6"/>
  <c r="V267" i="6"/>
  <c r="X267" i="6" s="1"/>
  <c r="V270" i="6"/>
  <c r="V271" i="6"/>
  <c r="V274" i="6"/>
  <c r="AA274" i="6" s="1"/>
  <c r="V275" i="6"/>
  <c r="V278" i="6"/>
  <c r="V279" i="6"/>
  <c r="V282" i="6"/>
  <c r="AC282" i="6" s="1"/>
  <c r="V283" i="6"/>
  <c r="X283" i="6" s="1"/>
  <c r="V286" i="6"/>
  <c r="V287" i="6"/>
  <c r="V290" i="6"/>
  <c r="X290" i="6" s="1"/>
  <c r="V291" i="6"/>
  <c r="V292" i="6"/>
  <c r="V294" i="6"/>
  <c r="V295" i="6"/>
  <c r="V296" i="6"/>
  <c r="X296" i="6" s="1"/>
  <c r="V298" i="6"/>
  <c r="V299" i="6"/>
  <c r="V302" i="6"/>
  <c r="Y302" i="6" s="1"/>
  <c r="V303" i="6"/>
  <c r="V306" i="6"/>
  <c r="V307" i="6"/>
  <c r="V310" i="6"/>
  <c r="X310" i="6" s="1"/>
  <c r="V311" i="6"/>
  <c r="V314" i="6"/>
  <c r="V315" i="6"/>
  <c r="V318" i="6"/>
  <c r="Y318" i="6" s="1"/>
  <c r="V319" i="6"/>
  <c r="V322" i="6"/>
  <c r="V323" i="6"/>
  <c r="V324" i="6"/>
  <c r="Z324" i="6" s="1"/>
  <c r="V326" i="6"/>
  <c r="V327" i="6"/>
  <c r="V328" i="6"/>
  <c r="V330" i="6"/>
  <c r="Z330" i="6" s="1"/>
  <c r="V331" i="6"/>
  <c r="V334" i="6"/>
  <c r="V335" i="6"/>
  <c r="V338" i="6"/>
  <c r="V339" i="6"/>
  <c r="V342" i="6"/>
  <c r="V343" i="6"/>
  <c r="V346" i="6"/>
  <c r="Z346" i="6" s="1"/>
  <c r="V347" i="6"/>
  <c r="X347" i="6" s="1"/>
  <c r="V350" i="6"/>
  <c r="V351" i="6"/>
  <c r="V354" i="6"/>
  <c r="V355" i="6"/>
  <c r="V356" i="6"/>
  <c r="V358" i="6"/>
  <c r="V359" i="6"/>
  <c r="AA359" i="6" s="1"/>
  <c r="V360" i="6"/>
  <c r="V362" i="6"/>
  <c r="V363" i="6"/>
  <c r="V366" i="6"/>
  <c r="AC366" i="6" s="1"/>
  <c r="V367" i="6"/>
  <c r="V370" i="6"/>
  <c r="V371" i="6"/>
  <c r="V374" i="6"/>
  <c r="Z374" i="6" s="1"/>
  <c r="V375" i="6"/>
  <c r="V378" i="6"/>
  <c r="V379" i="6"/>
  <c r="V382" i="6"/>
  <c r="AC382" i="6" s="1"/>
  <c r="V383" i="6"/>
  <c r="V386" i="6"/>
  <c r="V387" i="6"/>
  <c r="V388" i="6"/>
  <c r="V390" i="6"/>
  <c r="V391" i="6"/>
  <c r="V392" i="6"/>
  <c r="V394" i="6"/>
  <c r="V395" i="6"/>
  <c r="V398" i="6"/>
  <c r="V399" i="6"/>
  <c r="V402" i="6"/>
  <c r="X402" i="6" s="1"/>
  <c r="V403" i="6"/>
  <c r="V406" i="6"/>
  <c r="V407" i="6"/>
  <c r="V410" i="6"/>
  <c r="V411" i="6"/>
  <c r="V414" i="6"/>
  <c r="V415" i="6"/>
  <c r="V418" i="6"/>
  <c r="V419" i="6"/>
  <c r="V420" i="6"/>
  <c r="Y420" i="6" s="1"/>
  <c r="V422" i="6"/>
  <c r="V423" i="6"/>
  <c r="V424" i="6"/>
  <c r="V426" i="6"/>
  <c r="V427" i="6"/>
  <c r="V430" i="6"/>
  <c r="AC430" i="6" s="1"/>
  <c r="V431" i="6"/>
  <c r="V434" i="6"/>
  <c r="V435" i="6"/>
  <c r="V438" i="6"/>
  <c r="X438" i="6" s="1"/>
  <c r="V439" i="6"/>
  <c r="V442" i="6"/>
  <c r="V443" i="6"/>
  <c r="V446" i="6"/>
  <c r="X446" i="6" s="1"/>
  <c r="V447" i="6"/>
  <c r="V450" i="6"/>
  <c r="V451" i="6"/>
  <c r="V452" i="6"/>
  <c r="Z452" i="6" s="1"/>
  <c r="V454" i="6"/>
  <c r="V455" i="6"/>
  <c r="V456" i="6"/>
  <c r="V458" i="6"/>
  <c r="V459" i="6"/>
  <c r="X459" i="6" s="1"/>
  <c r="V462" i="6"/>
  <c r="V463" i="6"/>
  <c r="V466" i="6"/>
  <c r="V467" i="6"/>
  <c r="Y467" i="6" s="1"/>
  <c r="V470" i="6"/>
  <c r="V471" i="6"/>
  <c r="V474" i="6"/>
  <c r="Y474" i="6" s="1"/>
  <c r="V475" i="6"/>
  <c r="X475" i="6" s="1"/>
  <c r="V478" i="6"/>
  <c r="V479" i="6"/>
  <c r="V482" i="6"/>
  <c r="Z482" i="6" s="1"/>
  <c r="V483" i="6"/>
  <c r="V484" i="6"/>
  <c r="V486" i="6"/>
  <c r="V487" i="6"/>
  <c r="V488" i="6"/>
  <c r="V490" i="6"/>
  <c r="V491" i="6"/>
  <c r="V494" i="6"/>
  <c r="V495" i="6"/>
  <c r="V496" i="6"/>
  <c r="V498" i="6"/>
  <c r="V499" i="6"/>
  <c r="AD499" i="6" s="1"/>
  <c r="V500" i="6"/>
  <c r="V502" i="6"/>
  <c r="V503" i="6"/>
  <c r="V506" i="6"/>
  <c r="V507" i="6"/>
  <c r="V510" i="6"/>
  <c r="V511" i="6"/>
  <c r="V512" i="6"/>
  <c r="X512" i="6" s="1"/>
  <c r="V514" i="6"/>
  <c r="V515" i="6"/>
  <c r="V518" i="6"/>
  <c r="V519" i="6"/>
  <c r="V522" i="6"/>
  <c r="V523" i="6"/>
  <c r="V526" i="6"/>
  <c r="V527" i="6"/>
  <c r="V530" i="6"/>
  <c r="V531" i="6"/>
  <c r="V534" i="6"/>
  <c r="V535" i="6"/>
  <c r="V536" i="6"/>
  <c r="V538" i="6"/>
  <c r="V539" i="6"/>
  <c r="V542" i="6"/>
  <c r="X542" i="6" s="1"/>
  <c r="V543" i="6"/>
  <c r="V546" i="6"/>
  <c r="V547" i="6"/>
  <c r="V548" i="6"/>
  <c r="V550" i="6"/>
  <c r="V551" i="6"/>
  <c r="V552" i="6"/>
  <c r="V554" i="6"/>
  <c r="Z554" i="6" s="1"/>
  <c r="V555" i="6"/>
  <c r="V558" i="6"/>
  <c r="V559" i="6"/>
  <c r="V560" i="6"/>
  <c r="V562" i="6"/>
  <c r="V563" i="6"/>
  <c r="V564" i="6"/>
  <c r="V566" i="6"/>
  <c r="AA566" i="6" s="1"/>
  <c r="V567" i="6"/>
  <c r="V570" i="6"/>
  <c r="V571" i="6"/>
  <c r="V574" i="6"/>
  <c r="X574" i="6" s="1"/>
  <c r="V575" i="6"/>
  <c r="V576" i="6"/>
  <c r="V578" i="6"/>
  <c r="V579" i="6"/>
  <c r="X579" i="6" s="1"/>
  <c r="V582" i="6"/>
  <c r="V583" i="6"/>
  <c r="V586" i="6"/>
  <c r="V587" i="6"/>
  <c r="AB587" i="6" s="1"/>
  <c r="V590" i="6"/>
  <c r="V591" i="6"/>
  <c r="V594" i="6"/>
  <c r="V595" i="6"/>
  <c r="AC595" i="6" s="1"/>
  <c r="V598" i="6"/>
  <c r="V599" i="6"/>
  <c r="V600" i="6"/>
  <c r="V602" i="6"/>
  <c r="AA602" i="6" s="1"/>
  <c r="V603" i="6"/>
  <c r="V606" i="6"/>
  <c r="V607" i="6"/>
  <c r="V610" i="6"/>
  <c r="Y610" i="6" s="1"/>
  <c r="V611" i="6"/>
  <c r="V612" i="6"/>
  <c r="V614" i="6"/>
  <c r="V615" i="6"/>
  <c r="X615" i="6" s="1"/>
  <c r="V616" i="6"/>
  <c r="V618" i="6"/>
  <c r="V619" i="6"/>
  <c r="V622" i="6"/>
  <c r="V623" i="6"/>
  <c r="V624" i="6"/>
  <c r="V626" i="6"/>
  <c r="V627" i="6"/>
  <c r="Z627" i="6" s="1"/>
  <c r="V628" i="6"/>
  <c r="V630" i="6"/>
  <c r="V631" i="6"/>
  <c r="V634" i="6"/>
  <c r="V635" i="6"/>
  <c r="V638" i="6"/>
  <c r="V639" i="6"/>
  <c r="V640" i="6"/>
  <c r="V642" i="6"/>
  <c r="Y642" i="6" s="1"/>
  <c r="V643" i="6"/>
  <c r="V646" i="6"/>
  <c r="X646" i="6" s="1"/>
  <c r="V647" i="6"/>
  <c r="V650" i="6"/>
  <c r="V651" i="6"/>
  <c r="X651" i="6" s="1"/>
  <c r="V654" i="6"/>
  <c r="V655" i="6"/>
  <c r="V658" i="6"/>
  <c r="V659" i="6"/>
  <c r="V662" i="6"/>
  <c r="V663" i="6"/>
  <c r="X663" i="6" s="1"/>
  <c r="V664" i="6"/>
  <c r="V666" i="6"/>
  <c r="V667" i="6"/>
  <c r="V670" i="6"/>
  <c r="Y670" i="6" s="1"/>
  <c r="V671" i="6"/>
  <c r="X671" i="6" s="1"/>
  <c r="V674" i="6"/>
  <c r="V675" i="6"/>
  <c r="V676" i="6"/>
  <c r="X676" i="6" s="1"/>
  <c r="V678" i="6"/>
  <c r="V679" i="6"/>
  <c r="V680" i="6"/>
  <c r="V682" i="6"/>
  <c r="Z682" i="6" s="1"/>
  <c r="V683" i="6"/>
  <c r="X683" i="6" s="1"/>
  <c r="V686" i="6"/>
  <c r="V687" i="6"/>
  <c r="V688" i="6"/>
  <c r="V690" i="6"/>
  <c r="X690" i="6" s="1"/>
  <c r="V691" i="6"/>
  <c r="V692" i="6"/>
  <c r="V694" i="6"/>
  <c r="AC694" i="6" s="1"/>
  <c r="V695" i="6"/>
  <c r="V699" i="6"/>
  <c r="V702" i="6"/>
  <c r="V703" i="6"/>
  <c r="Z703" i="6" s="1"/>
  <c r="V704" i="6"/>
  <c r="V707" i="6"/>
  <c r="V710" i="6"/>
  <c r="X710" i="6" s="1"/>
  <c r="V711" i="6"/>
  <c r="V715" i="6"/>
  <c r="X715" i="6" s="1"/>
  <c r="V718" i="6"/>
  <c r="V719" i="6"/>
  <c r="V723" i="6"/>
  <c r="X723" i="6" s="1"/>
  <c r="V726" i="6"/>
  <c r="V727" i="6"/>
  <c r="V728" i="6"/>
  <c r="V730" i="6"/>
  <c r="Z730" i="6" s="1"/>
  <c r="V731" i="6"/>
  <c r="V735" i="6"/>
  <c r="V738" i="6"/>
  <c r="V739" i="6"/>
  <c r="Z739" i="6" s="1"/>
  <c r="V740" i="6"/>
  <c r="X740" i="6" s="1"/>
  <c r="V743" i="6"/>
  <c r="V744" i="6"/>
  <c r="X744" i="6" s="1"/>
  <c r="V747" i="6"/>
  <c r="V750" i="6"/>
  <c r="V751" i="6"/>
  <c r="V752" i="6"/>
  <c r="V755" i="6"/>
  <c r="V756" i="6"/>
  <c r="V759" i="6"/>
  <c r="V762" i="6"/>
  <c r="X762" i="6" s="1"/>
  <c r="V763" i="6"/>
  <c r="V767" i="6"/>
  <c r="V768" i="6"/>
  <c r="V770" i="6"/>
  <c r="V771" i="6"/>
  <c r="V775" i="6"/>
  <c r="V778" i="6"/>
  <c r="V779" i="6"/>
  <c r="X779" i="6" s="1"/>
  <c r="V783" i="6"/>
  <c r="V786" i="6"/>
  <c r="V787" i="6"/>
  <c r="V791" i="6"/>
  <c r="X791" i="6" s="1"/>
  <c r="V792" i="6"/>
  <c r="AA792" i="6" s="1"/>
  <c r="V795" i="6"/>
  <c r="V798" i="6"/>
  <c r="V799" i="6"/>
  <c r="V803" i="6"/>
  <c r="V804" i="6"/>
  <c r="V806" i="6"/>
  <c r="V807" i="6"/>
  <c r="V808" i="6"/>
  <c r="V810" i="6"/>
  <c r="V811" i="6"/>
  <c r="Y811" i="6" s="1"/>
  <c r="V815" i="6"/>
  <c r="V816" i="6"/>
  <c r="V818" i="6"/>
  <c r="V819" i="6"/>
  <c r="V820" i="6"/>
  <c r="V822" i="6"/>
  <c r="Z822" i="6" s="1"/>
  <c r="V823" i="6"/>
  <c r="V827" i="6"/>
  <c r="V830" i="6"/>
  <c r="Y830" i="6" s="1"/>
  <c r="V831" i="6"/>
  <c r="V832" i="6"/>
  <c r="V835" i="6"/>
  <c r="V838" i="6"/>
  <c r="X838" i="6" s="1"/>
  <c r="V839" i="6"/>
  <c r="V843" i="6"/>
  <c r="Y843" i="6" s="1"/>
  <c r="V846" i="6"/>
  <c r="V847" i="6"/>
  <c r="V851" i="6"/>
  <c r="AA851" i="6" s="1"/>
  <c r="V854" i="6"/>
  <c r="V855" i="6"/>
  <c r="V856" i="6"/>
  <c r="X856" i="6" s="1"/>
  <c r="V858" i="6"/>
  <c r="V859" i="6"/>
  <c r="V863" i="6"/>
  <c r="V866" i="6"/>
  <c r="V867" i="6"/>
  <c r="Z867" i="6" s="1"/>
  <c r="V868" i="6"/>
  <c r="V871" i="6"/>
  <c r="X871" i="6" s="1"/>
  <c r="V872" i="6"/>
  <c r="V875" i="6"/>
  <c r="V878" i="6"/>
  <c r="V879" i="6"/>
  <c r="X879" i="6" s="1"/>
  <c r="V880" i="6"/>
  <c r="X880" i="6" s="1"/>
  <c r="V883" i="6"/>
  <c r="Z883" i="6" s="1"/>
  <c r="V884" i="6"/>
  <c r="V887" i="6"/>
  <c r="V890" i="6"/>
  <c r="V891" i="6"/>
  <c r="X891" i="6" s="1"/>
  <c r="V895" i="6"/>
  <c r="V896" i="6"/>
  <c r="X896" i="6" s="1"/>
  <c r="V898" i="6"/>
  <c r="V899" i="6"/>
  <c r="V903" i="6"/>
  <c r="X903" i="6" s="1"/>
  <c r="V907" i="6"/>
  <c r="V911" i="6"/>
  <c r="V914" i="6"/>
  <c r="V915" i="6"/>
  <c r="V919" i="6"/>
  <c r="V920" i="6"/>
  <c r="V923" i="6"/>
  <c r="V927" i="6"/>
  <c r="V931" i="6"/>
  <c r="V932" i="6"/>
  <c r="V935" i="6"/>
  <c r="V936" i="6"/>
  <c r="V938" i="6"/>
  <c r="V939" i="6"/>
  <c r="V943" i="6"/>
  <c r="X943" i="6" s="1"/>
  <c r="V944" i="6"/>
  <c r="V946" i="6"/>
  <c r="V947" i="6"/>
  <c r="V948" i="6"/>
  <c r="V950" i="6"/>
  <c r="V951" i="6"/>
  <c r="V955" i="6"/>
  <c r="V958" i="6"/>
  <c r="V959" i="6"/>
  <c r="V960" i="6"/>
  <c r="V963" i="6"/>
  <c r="V966" i="6"/>
  <c r="X966" i="6" s="1"/>
  <c r="V967" i="6"/>
  <c r="V971" i="6"/>
  <c r="V975" i="6"/>
  <c r="V979" i="6"/>
  <c r="AC979" i="6" s="1"/>
  <c r="V982" i="6"/>
  <c r="V983" i="6"/>
  <c r="V984" i="6"/>
  <c r="V986" i="6"/>
  <c r="Y986" i="6" s="1"/>
  <c r="V987" i="6"/>
  <c r="V991" i="6"/>
  <c r="X991" i="6" s="1"/>
  <c r="V994" i="6"/>
  <c r="V995" i="6"/>
  <c r="V996" i="6"/>
  <c r="V999" i="6"/>
  <c r="V1000" i="6"/>
  <c r="V1003" i="6"/>
  <c r="V1006" i="6"/>
  <c r="V1007" i="6"/>
  <c r="V1008" i="6"/>
  <c r="V1011" i="6"/>
  <c r="V1012" i="6"/>
  <c r="V1015" i="6"/>
  <c r="V1018" i="6"/>
  <c r="V1019" i="6"/>
  <c r="X1019" i="6" s="1"/>
  <c r="V1023" i="6"/>
  <c r="V1024" i="6"/>
  <c r="V1026" i="6"/>
  <c r="V1027" i="6"/>
  <c r="V1031" i="6"/>
  <c r="X1031" i="6" s="1"/>
  <c r="V1035" i="6"/>
  <c r="V1039" i="6"/>
  <c r="V1042" i="6"/>
  <c r="V1043" i="6"/>
  <c r="V1047" i="6"/>
  <c r="V1048" i="6"/>
  <c r="V1051" i="6"/>
  <c r="V1055" i="6"/>
  <c r="X1055" i="6" s="1"/>
  <c r="V1059" i="6"/>
  <c r="V1060" i="6"/>
  <c r="V1063" i="6"/>
  <c r="V1064" i="6"/>
  <c r="V1066" i="6"/>
  <c r="V1067" i="6"/>
  <c r="V1071" i="6"/>
  <c r="X1071" i="6" s="1"/>
  <c r="V1072" i="6"/>
  <c r="V1074" i="6"/>
  <c r="V1075" i="6"/>
  <c r="V1076" i="6"/>
  <c r="V1078" i="6"/>
  <c r="AA1078" i="6" s="1"/>
  <c r="V1079" i="6"/>
  <c r="V1083" i="6"/>
  <c r="V1086" i="6"/>
  <c r="V1087" i="6"/>
  <c r="V1088" i="6"/>
  <c r="V1091" i="6"/>
  <c r="V1094" i="6"/>
  <c r="X2" i="6"/>
  <c r="X3" i="6"/>
  <c r="X4" i="6"/>
  <c r="X6" i="6"/>
  <c r="X7" i="6"/>
  <c r="X8" i="6"/>
  <c r="X10" i="6"/>
  <c r="X11" i="6"/>
  <c r="X14" i="6"/>
  <c r="X16" i="6"/>
  <c r="X19" i="6"/>
  <c r="X20" i="6"/>
  <c r="X22" i="6"/>
  <c r="X23" i="6"/>
  <c r="X24" i="6"/>
  <c r="X26" i="6"/>
  <c r="X27" i="6"/>
  <c r="X30" i="6"/>
  <c r="X31" i="6"/>
  <c r="X32" i="6"/>
  <c r="X34" i="6"/>
  <c r="X35" i="6"/>
  <c r="X36" i="6"/>
  <c r="X39" i="6"/>
  <c r="X40" i="6"/>
  <c r="X43" i="6"/>
  <c r="X46" i="6"/>
  <c r="X47" i="6"/>
  <c r="X48" i="6"/>
  <c r="X51" i="6"/>
  <c r="X52" i="6"/>
  <c r="X54" i="6"/>
  <c r="X56" i="6"/>
  <c r="X58" i="6"/>
  <c r="X59" i="6"/>
  <c r="X62" i="6"/>
  <c r="X63" i="6"/>
  <c r="X64" i="6"/>
  <c r="X66" i="6"/>
  <c r="X67" i="6"/>
  <c r="X71" i="6"/>
  <c r="X72" i="6"/>
  <c r="X74" i="6"/>
  <c r="X75" i="6"/>
  <c r="X79" i="6"/>
  <c r="X80" i="6"/>
  <c r="X82" i="6"/>
  <c r="X83" i="6"/>
  <c r="X84" i="6"/>
  <c r="X86" i="6"/>
  <c r="X87" i="6"/>
  <c r="X88" i="6"/>
  <c r="X90" i="6"/>
  <c r="X91" i="6"/>
  <c r="X94" i="6"/>
  <c r="X95" i="6"/>
  <c r="X96" i="6"/>
  <c r="X98" i="6"/>
  <c r="X99" i="6"/>
  <c r="X100" i="6"/>
  <c r="X102" i="6"/>
  <c r="X104" i="6"/>
  <c r="X106" i="6"/>
  <c r="X107" i="6"/>
  <c r="X111" i="6"/>
  <c r="X112" i="6"/>
  <c r="X114" i="6"/>
  <c r="X115" i="6"/>
  <c r="X116" i="6"/>
  <c r="X118" i="6"/>
  <c r="X119" i="6"/>
  <c r="X120" i="6"/>
  <c r="X122" i="6"/>
  <c r="X123" i="6"/>
  <c r="X126" i="6"/>
  <c r="X128" i="6"/>
  <c r="X130" i="6"/>
  <c r="X131" i="6"/>
  <c r="X132" i="6"/>
  <c r="X134" i="6"/>
  <c r="X135" i="6"/>
  <c r="X136" i="6"/>
  <c r="X138" i="6"/>
  <c r="X139" i="6"/>
  <c r="X142" i="6"/>
  <c r="X144" i="6"/>
  <c r="X146" i="6"/>
  <c r="X147" i="6"/>
  <c r="X148" i="6"/>
  <c r="X150" i="6"/>
  <c r="X151" i="6"/>
  <c r="X152" i="6"/>
  <c r="X154" i="6"/>
  <c r="X155" i="6"/>
  <c r="X158" i="6"/>
  <c r="X159" i="6"/>
  <c r="X160" i="6"/>
  <c r="X162" i="6"/>
  <c r="X163" i="6"/>
  <c r="X164" i="6"/>
  <c r="X166" i="6"/>
  <c r="X167" i="6"/>
  <c r="X168" i="6"/>
  <c r="X170" i="6"/>
  <c r="X171" i="6"/>
  <c r="X174" i="6"/>
  <c r="X176" i="6"/>
  <c r="X178" i="6"/>
  <c r="X179" i="6"/>
  <c r="X186" i="6"/>
  <c r="X187" i="6"/>
  <c r="X191" i="6"/>
  <c r="X192" i="6"/>
  <c r="X194" i="6"/>
  <c r="X196" i="6"/>
  <c r="X199" i="6"/>
  <c r="X203" i="6"/>
  <c r="X206" i="6"/>
  <c r="X207" i="6"/>
  <c r="X208" i="6"/>
  <c r="X210" i="6"/>
  <c r="X211" i="6"/>
  <c r="X212" i="6"/>
  <c r="X214" i="6"/>
  <c r="X215" i="6"/>
  <c r="X216" i="6"/>
  <c r="X218" i="6"/>
  <c r="X219" i="6"/>
  <c r="X222" i="6"/>
  <c r="X223" i="6"/>
  <c r="X224" i="6"/>
  <c r="X227" i="6"/>
  <c r="X228" i="6"/>
  <c r="X230" i="6"/>
  <c r="X231" i="6"/>
  <c r="X232" i="6"/>
  <c r="X234" i="6"/>
  <c r="X235" i="6"/>
  <c r="X238" i="6"/>
  <c r="X239" i="6"/>
  <c r="X240" i="6"/>
  <c r="X242" i="6"/>
  <c r="X243" i="6"/>
  <c r="X244" i="6"/>
  <c r="X246" i="6"/>
  <c r="X247" i="6"/>
  <c r="X248" i="6"/>
  <c r="X250" i="6"/>
  <c r="X251" i="6"/>
  <c r="X255" i="6"/>
  <c r="X256" i="6"/>
  <c r="X258" i="6"/>
  <c r="X259" i="6"/>
  <c r="X262" i="6"/>
  <c r="X263" i="6"/>
  <c r="X264" i="6"/>
  <c r="X266" i="6"/>
  <c r="X270" i="6"/>
  <c r="X271" i="6"/>
  <c r="X272" i="6"/>
  <c r="X274" i="6"/>
  <c r="X275" i="6"/>
  <c r="X276" i="6"/>
  <c r="X278" i="6"/>
  <c r="X279" i="6"/>
  <c r="X280" i="6"/>
  <c r="X282" i="6"/>
  <c r="X284" i="6"/>
  <c r="X286" i="6"/>
  <c r="X287" i="6"/>
  <c r="X288" i="6"/>
  <c r="X291" i="6"/>
  <c r="X292" i="6"/>
  <c r="X294" i="6"/>
  <c r="X295" i="6"/>
  <c r="X298" i="6"/>
  <c r="X299" i="6"/>
  <c r="X300" i="6"/>
  <c r="X302" i="6"/>
  <c r="X303" i="6"/>
  <c r="X304" i="6"/>
  <c r="X306" i="6"/>
  <c r="X307" i="6"/>
  <c r="X308" i="6"/>
  <c r="X311" i="6"/>
  <c r="X312" i="6"/>
  <c r="X314" i="6"/>
  <c r="X315" i="6"/>
  <c r="X316" i="6"/>
  <c r="X318" i="6"/>
  <c r="X319" i="6"/>
  <c r="X320" i="6"/>
  <c r="X322" i="6"/>
  <c r="X323" i="6"/>
  <c r="X324" i="6"/>
  <c r="X326" i="6"/>
  <c r="X327" i="6"/>
  <c r="X328" i="6"/>
  <c r="X330" i="6"/>
  <c r="X331" i="6"/>
  <c r="X332" i="6"/>
  <c r="X334" i="6"/>
  <c r="X335" i="6"/>
  <c r="X336" i="6"/>
  <c r="X338" i="6"/>
  <c r="X339" i="6"/>
  <c r="X340" i="6"/>
  <c r="X342" i="6"/>
  <c r="X343" i="6"/>
  <c r="X344" i="6"/>
  <c r="X346" i="6"/>
  <c r="X348" i="6"/>
  <c r="X350" i="6"/>
  <c r="X351" i="6"/>
  <c r="X352" i="6"/>
  <c r="X354" i="6"/>
  <c r="X355" i="6"/>
  <c r="X356" i="6"/>
  <c r="X358" i="6"/>
  <c r="X359" i="6"/>
  <c r="X360" i="6"/>
  <c r="X362" i="6"/>
  <c r="X363" i="6"/>
  <c r="X364" i="6"/>
  <c r="X366" i="6"/>
  <c r="X367" i="6"/>
  <c r="X368" i="6"/>
  <c r="X370" i="6"/>
  <c r="X371" i="6"/>
  <c r="X372" i="6"/>
  <c r="X374" i="6"/>
  <c r="X375" i="6"/>
  <c r="X376" i="6"/>
  <c r="X378" i="6"/>
  <c r="X379" i="6"/>
  <c r="X380" i="6"/>
  <c r="X382" i="6"/>
  <c r="X383" i="6"/>
  <c r="X384" i="6"/>
  <c r="X386" i="6"/>
  <c r="X387" i="6"/>
  <c r="X388" i="6"/>
  <c r="X390" i="6"/>
  <c r="X391" i="6"/>
  <c r="X392" i="6"/>
  <c r="X394" i="6"/>
  <c r="X395" i="6"/>
  <c r="X396" i="6"/>
  <c r="X398" i="6"/>
  <c r="X399" i="6"/>
  <c r="X400" i="6"/>
  <c r="X403" i="6"/>
  <c r="X404" i="6"/>
  <c r="X406" i="6"/>
  <c r="X407" i="6"/>
  <c r="X408" i="6"/>
  <c r="X410" i="6"/>
  <c r="X411" i="6"/>
  <c r="X412" i="6"/>
  <c r="X414" i="6"/>
  <c r="X415" i="6"/>
  <c r="X416" i="6"/>
  <c r="X418" i="6"/>
  <c r="X419" i="6"/>
  <c r="X420" i="6"/>
  <c r="X422" i="6"/>
  <c r="X423" i="6"/>
  <c r="X424" i="6"/>
  <c r="X426" i="6"/>
  <c r="X427" i="6"/>
  <c r="X428" i="6"/>
  <c r="X431" i="6"/>
  <c r="X432" i="6"/>
  <c r="X434" i="6"/>
  <c r="X435" i="6"/>
  <c r="X436" i="6"/>
  <c r="X439" i="6"/>
  <c r="X440" i="6"/>
  <c r="X442" i="6"/>
  <c r="X443" i="6"/>
  <c r="X444" i="6"/>
  <c r="X447" i="6"/>
  <c r="X448" i="6"/>
  <c r="X450" i="6"/>
  <c r="X451" i="6"/>
  <c r="X452" i="6"/>
  <c r="X454" i="6"/>
  <c r="X455" i="6"/>
  <c r="X456" i="6"/>
  <c r="X458" i="6"/>
  <c r="X460" i="6"/>
  <c r="X462" i="6"/>
  <c r="X463" i="6"/>
  <c r="X464" i="6"/>
  <c r="X466" i="6"/>
  <c r="X467" i="6"/>
  <c r="X468" i="6"/>
  <c r="X470" i="6"/>
  <c r="X471" i="6"/>
  <c r="X472" i="6"/>
  <c r="X474" i="6"/>
  <c r="X476" i="6"/>
  <c r="X478" i="6"/>
  <c r="X479" i="6"/>
  <c r="X480" i="6"/>
  <c r="X482" i="6"/>
  <c r="X483" i="6"/>
  <c r="X484" i="6"/>
  <c r="X486" i="6"/>
  <c r="X487" i="6"/>
  <c r="X488" i="6"/>
  <c r="X490" i="6"/>
  <c r="X491" i="6"/>
  <c r="X492" i="6"/>
  <c r="X494" i="6"/>
  <c r="X495" i="6"/>
  <c r="X496" i="6"/>
  <c r="X498" i="6"/>
  <c r="X499" i="6"/>
  <c r="X500" i="6"/>
  <c r="X503" i="6"/>
  <c r="X504" i="6"/>
  <c r="X506" i="6"/>
  <c r="X507" i="6"/>
  <c r="X508" i="6"/>
  <c r="X510" i="6"/>
  <c r="X511" i="6"/>
  <c r="X514" i="6"/>
  <c r="X515" i="6"/>
  <c r="X516" i="6"/>
  <c r="X518" i="6"/>
  <c r="X519" i="6"/>
  <c r="X520" i="6"/>
  <c r="X522" i="6"/>
  <c r="X523" i="6"/>
  <c r="X524" i="6"/>
  <c r="X526" i="6"/>
  <c r="X527" i="6"/>
  <c r="X528" i="6"/>
  <c r="X530" i="6"/>
  <c r="X531" i="6"/>
  <c r="X532" i="6"/>
  <c r="X534" i="6"/>
  <c r="X535" i="6"/>
  <c r="X536" i="6"/>
  <c r="X538" i="6"/>
  <c r="X539" i="6"/>
  <c r="X540" i="6"/>
  <c r="X543" i="6"/>
  <c r="X544" i="6"/>
  <c r="X546" i="6"/>
  <c r="X547" i="6"/>
  <c r="X548" i="6"/>
  <c r="X550" i="6"/>
  <c r="X551" i="6"/>
  <c r="X552" i="6"/>
  <c r="X555" i="6"/>
  <c r="X556" i="6"/>
  <c r="X558" i="6"/>
  <c r="X559" i="6"/>
  <c r="X560" i="6"/>
  <c r="X562" i="6"/>
  <c r="X563" i="6"/>
  <c r="X564" i="6"/>
  <c r="X566" i="6"/>
  <c r="X567" i="6"/>
  <c r="X568" i="6"/>
  <c r="X570" i="6"/>
  <c r="X571" i="6"/>
  <c r="X572" i="6"/>
  <c r="X575" i="6"/>
  <c r="X576" i="6"/>
  <c r="X578" i="6"/>
  <c r="X580" i="6"/>
  <c r="X582" i="6"/>
  <c r="X583" i="6"/>
  <c r="X584" i="6"/>
  <c r="X586" i="6"/>
  <c r="X587" i="6"/>
  <c r="X588" i="6"/>
  <c r="X590" i="6"/>
  <c r="X591" i="6"/>
  <c r="X594" i="6"/>
  <c r="X595" i="6"/>
  <c r="X596" i="6"/>
  <c r="X598" i="6"/>
  <c r="X599" i="6"/>
  <c r="X600" i="6"/>
  <c r="X602" i="6"/>
  <c r="X603" i="6"/>
  <c r="X604" i="6"/>
  <c r="X606" i="6"/>
  <c r="X608" i="6"/>
  <c r="X611" i="6"/>
  <c r="X612" i="6"/>
  <c r="X614" i="6"/>
  <c r="X616" i="6"/>
  <c r="X619" i="6"/>
  <c r="X620" i="6"/>
  <c r="X622" i="6"/>
  <c r="X623" i="6"/>
  <c r="X624" i="6"/>
  <c r="X626" i="6"/>
  <c r="X627" i="6"/>
  <c r="X628" i="6"/>
  <c r="X630" i="6"/>
  <c r="X631" i="6"/>
  <c r="X632" i="6"/>
  <c r="X634" i="6"/>
  <c r="X636" i="6"/>
  <c r="X638" i="6"/>
  <c r="X639" i="6"/>
  <c r="X640" i="6"/>
  <c r="X642" i="6"/>
  <c r="X643" i="6"/>
  <c r="X644" i="6"/>
  <c r="X647" i="6"/>
  <c r="X648" i="6"/>
  <c r="X650" i="6"/>
  <c r="X652" i="6"/>
  <c r="X654" i="6"/>
  <c r="X655" i="6"/>
  <c r="X656" i="6"/>
  <c r="X658" i="6"/>
  <c r="X659" i="6"/>
  <c r="X660" i="6"/>
  <c r="X662" i="6"/>
  <c r="X664" i="6"/>
  <c r="X666" i="6"/>
  <c r="X667" i="6"/>
  <c r="X668" i="6"/>
  <c r="X672" i="6"/>
  <c r="X674" i="6"/>
  <c r="X675" i="6"/>
  <c r="X678" i="6"/>
  <c r="X679" i="6"/>
  <c r="X680" i="6"/>
  <c r="X682" i="6"/>
  <c r="X684" i="6"/>
  <c r="X686" i="6"/>
  <c r="X687" i="6"/>
  <c r="X688" i="6"/>
  <c r="X691" i="6"/>
  <c r="X692" i="6"/>
  <c r="X695" i="6"/>
  <c r="X696" i="6"/>
  <c r="X698" i="6"/>
  <c r="X699" i="6"/>
  <c r="X700" i="6"/>
  <c r="X702" i="6"/>
  <c r="X704" i="6"/>
  <c r="X707" i="6"/>
  <c r="X708" i="6"/>
  <c r="X711" i="6"/>
  <c r="X712" i="6"/>
  <c r="X714" i="6"/>
  <c r="X716" i="6"/>
  <c r="X719" i="6"/>
  <c r="X720" i="6"/>
  <c r="X724" i="6"/>
  <c r="X726" i="6"/>
  <c r="X727" i="6"/>
  <c r="X728" i="6"/>
  <c r="X730" i="6"/>
  <c r="X731" i="6"/>
  <c r="X732" i="6"/>
  <c r="X735" i="6"/>
  <c r="X736" i="6"/>
  <c r="X739" i="6"/>
  <c r="X742" i="6"/>
  <c r="X743" i="6"/>
  <c r="X747" i="6"/>
  <c r="X748" i="6"/>
  <c r="X751" i="6"/>
  <c r="X752" i="6"/>
  <c r="X754" i="6"/>
  <c r="X755" i="6"/>
  <c r="X756" i="6"/>
  <c r="X758" i="6"/>
  <c r="X759" i="6"/>
  <c r="X760" i="6"/>
  <c r="X763" i="6"/>
  <c r="X764" i="6"/>
  <c r="X766" i="6"/>
  <c r="X767" i="6"/>
  <c r="X768" i="6"/>
  <c r="X770" i="6"/>
  <c r="X771" i="6"/>
  <c r="X772" i="6"/>
  <c r="X775" i="6"/>
  <c r="X776" i="6"/>
  <c r="X778" i="6"/>
  <c r="X780" i="6"/>
  <c r="X783" i="6"/>
  <c r="X784" i="6"/>
  <c r="X787" i="6"/>
  <c r="X788" i="6"/>
  <c r="X790" i="6"/>
  <c r="X792" i="6"/>
  <c r="X794" i="6"/>
  <c r="X795" i="6"/>
  <c r="X796" i="6"/>
  <c r="X799" i="6"/>
  <c r="X800" i="6"/>
  <c r="X803" i="6"/>
  <c r="X804" i="6"/>
  <c r="X806" i="6"/>
  <c r="X807" i="6"/>
  <c r="X808" i="6"/>
  <c r="X810" i="6"/>
  <c r="X811" i="6"/>
  <c r="X812" i="6"/>
  <c r="X815" i="6"/>
  <c r="X816" i="6"/>
  <c r="X819" i="6"/>
  <c r="X820" i="6"/>
  <c r="X822" i="6"/>
  <c r="X823" i="6"/>
  <c r="X824" i="6"/>
  <c r="X827" i="6"/>
  <c r="X828" i="6"/>
  <c r="X831" i="6"/>
  <c r="X832" i="6"/>
  <c r="X834" i="6"/>
  <c r="X835" i="6"/>
  <c r="X836" i="6"/>
  <c r="X839" i="6"/>
  <c r="X840" i="6"/>
  <c r="X843" i="6"/>
  <c r="X844" i="6"/>
  <c r="X846" i="6"/>
  <c r="X847" i="6"/>
  <c r="X848" i="6"/>
  <c r="X850" i="6"/>
  <c r="X851" i="6"/>
  <c r="X852" i="6"/>
  <c r="X855" i="6"/>
  <c r="X858" i="6"/>
  <c r="X859" i="6"/>
  <c r="X860" i="6"/>
  <c r="X862" i="6"/>
  <c r="X863" i="6"/>
  <c r="X864" i="6"/>
  <c r="X867" i="6"/>
  <c r="X870" i="6"/>
  <c r="X872" i="6"/>
  <c r="X874" i="6"/>
  <c r="X875" i="6"/>
  <c r="X876" i="6"/>
  <c r="X882" i="6"/>
  <c r="X883" i="6"/>
  <c r="X887" i="6"/>
  <c r="X888" i="6"/>
  <c r="X890" i="6"/>
  <c r="X892" i="6"/>
  <c r="X894" i="6"/>
  <c r="X895" i="6"/>
  <c r="X899" i="6"/>
  <c r="X902" i="6"/>
  <c r="X904" i="6"/>
  <c r="X907" i="6"/>
  <c r="X908" i="6"/>
  <c r="X911" i="6"/>
  <c r="X912" i="6"/>
  <c r="X914" i="6"/>
  <c r="X915" i="6"/>
  <c r="X919" i="6"/>
  <c r="X920" i="6"/>
  <c r="X923" i="6"/>
  <c r="X924" i="6"/>
  <c r="X926" i="6"/>
  <c r="X927" i="6"/>
  <c r="X931" i="6"/>
  <c r="X934" i="6"/>
  <c r="X935" i="6"/>
  <c r="X936" i="6"/>
  <c r="X938" i="6"/>
  <c r="X939" i="6"/>
  <c r="X940" i="6"/>
  <c r="X944" i="6"/>
  <c r="X946" i="6"/>
  <c r="X947" i="6"/>
  <c r="X951" i="6"/>
  <c r="X952" i="6"/>
  <c r="X956" i="6"/>
  <c r="X958" i="6"/>
  <c r="X959" i="6"/>
  <c r="X960" i="6"/>
  <c r="X963" i="6"/>
  <c r="X967" i="6"/>
  <c r="X968" i="6"/>
  <c r="X971" i="6"/>
  <c r="X972" i="6"/>
  <c r="X975" i="6"/>
  <c r="X976" i="6"/>
  <c r="X978" i="6"/>
  <c r="X979" i="6"/>
  <c r="X983" i="6"/>
  <c r="X984" i="6"/>
  <c r="X987" i="6"/>
  <c r="X988" i="6"/>
  <c r="X990" i="6"/>
  <c r="X992" i="6"/>
  <c r="X995" i="6"/>
  <c r="X998" i="6"/>
  <c r="X999" i="6"/>
  <c r="X1000" i="6"/>
  <c r="X1003" i="6"/>
  <c r="X1004" i="6"/>
  <c r="X1007" i="6"/>
  <c r="X1008" i="6"/>
  <c r="X1010" i="6"/>
  <c r="X1011" i="6"/>
  <c r="X1015" i="6"/>
  <c r="X1016" i="6"/>
  <c r="X1020" i="6"/>
  <c r="X1022" i="6"/>
  <c r="X1023" i="6"/>
  <c r="X1024" i="6"/>
  <c r="X1026" i="6"/>
  <c r="X1027" i="6"/>
  <c r="X1032" i="6"/>
  <c r="X1034" i="6"/>
  <c r="X1035" i="6"/>
  <c r="X1036" i="6"/>
  <c r="X1038" i="6"/>
  <c r="X1039" i="6"/>
  <c r="X1043" i="6"/>
  <c r="X1046" i="6"/>
  <c r="X1047" i="6"/>
  <c r="X1048" i="6"/>
  <c r="X1051" i="6"/>
  <c r="X1052" i="6"/>
  <c r="X1056" i="6"/>
  <c r="X1058" i="6"/>
  <c r="X1059" i="6"/>
  <c r="X1063" i="6"/>
  <c r="X1064" i="6"/>
  <c r="X1066" i="6"/>
  <c r="X1067" i="6"/>
  <c r="X1068" i="6"/>
  <c r="X1070" i="6"/>
  <c r="X1072" i="6"/>
  <c r="X1075" i="6"/>
  <c r="X1078" i="6"/>
  <c r="X1079" i="6"/>
  <c r="X1080" i="6"/>
  <c r="X1083" i="6"/>
  <c r="X1084" i="6"/>
  <c r="X1086" i="6"/>
  <c r="X1087" i="6"/>
  <c r="X1088" i="6"/>
  <c r="X1090" i="6"/>
  <c r="X1091" i="6"/>
  <c r="Y2" i="6"/>
  <c r="Y3" i="6"/>
  <c r="Y4" i="6"/>
  <c r="Y6" i="6"/>
  <c r="Y7" i="6"/>
  <c r="Y8" i="6"/>
  <c r="Y10" i="6"/>
  <c r="Y11" i="6"/>
  <c r="Y14" i="6"/>
  <c r="Y15" i="6"/>
  <c r="Y16" i="6"/>
  <c r="Y19" i="6"/>
  <c r="Y20" i="6"/>
  <c r="Y22" i="6"/>
  <c r="Y23" i="6"/>
  <c r="Y24" i="6"/>
  <c r="Y26" i="6"/>
  <c r="Y27" i="6"/>
  <c r="Y28" i="6"/>
  <c r="Y30" i="6"/>
  <c r="Y31" i="6"/>
  <c r="Y32" i="6"/>
  <c r="Y34" i="6"/>
  <c r="Y35" i="6"/>
  <c r="Y36" i="6"/>
  <c r="Y38" i="6"/>
  <c r="Y39" i="6"/>
  <c r="Y40" i="6"/>
  <c r="Y42" i="6"/>
  <c r="Y43" i="6"/>
  <c r="Y44" i="6"/>
  <c r="Y46" i="6"/>
  <c r="Y47" i="6"/>
  <c r="Y48" i="6"/>
  <c r="Y50" i="6"/>
  <c r="Y51" i="6"/>
  <c r="Y52" i="6"/>
  <c r="Y54" i="6"/>
  <c r="Y55" i="6"/>
  <c r="Y56" i="6"/>
  <c r="Y58" i="6"/>
  <c r="Y59" i="6"/>
  <c r="Y62" i="6"/>
  <c r="Y63" i="6"/>
  <c r="Y64" i="6"/>
  <c r="Y66" i="6"/>
  <c r="Y67" i="6"/>
  <c r="Y68" i="6"/>
  <c r="Y70" i="6"/>
  <c r="Y71" i="6"/>
  <c r="Y72" i="6"/>
  <c r="Y74" i="6"/>
  <c r="Y75" i="6"/>
  <c r="Y76" i="6"/>
  <c r="Y78" i="6"/>
  <c r="Y79" i="6"/>
  <c r="Y80" i="6"/>
  <c r="Y82" i="6"/>
  <c r="Y83" i="6"/>
  <c r="Y84" i="6"/>
  <c r="Y86" i="6"/>
  <c r="Y87" i="6"/>
  <c r="Y88" i="6"/>
  <c r="Y90" i="6"/>
  <c r="Y91" i="6"/>
  <c r="Y92" i="6"/>
  <c r="Y94" i="6"/>
  <c r="Y95" i="6"/>
  <c r="Y96" i="6"/>
  <c r="Y98" i="6"/>
  <c r="Y99" i="6"/>
  <c r="Y102" i="6"/>
  <c r="Y103" i="6"/>
  <c r="Y104" i="6"/>
  <c r="Y106" i="6"/>
  <c r="Y107" i="6"/>
  <c r="Y110" i="6"/>
  <c r="Y112" i="6"/>
  <c r="Y114" i="6"/>
  <c r="Y115" i="6"/>
  <c r="Y116" i="6"/>
  <c r="Y118" i="6"/>
  <c r="Y119" i="6"/>
  <c r="Y120" i="6"/>
  <c r="Y122" i="6"/>
  <c r="Y123" i="6"/>
  <c r="Y124" i="6"/>
  <c r="Y126" i="6"/>
  <c r="Y127" i="6"/>
  <c r="Y128" i="6"/>
  <c r="Y130" i="6"/>
  <c r="Y131" i="6"/>
  <c r="Y132" i="6"/>
  <c r="Y134" i="6"/>
  <c r="Y135" i="6"/>
  <c r="Y136" i="6"/>
  <c r="Y138" i="6"/>
  <c r="Y139" i="6"/>
  <c r="Y142" i="6"/>
  <c r="Y143" i="6"/>
  <c r="Y144" i="6"/>
  <c r="Y146" i="6"/>
  <c r="Y147" i="6"/>
  <c r="Y148" i="6"/>
  <c r="Y150" i="6"/>
  <c r="Y151" i="6"/>
  <c r="Y152" i="6"/>
  <c r="Y154" i="6"/>
  <c r="Y156" i="6"/>
  <c r="Y158" i="6"/>
  <c r="Y159" i="6"/>
  <c r="Y160" i="6"/>
  <c r="Y162" i="6"/>
  <c r="Y163" i="6"/>
  <c r="Y166" i="6"/>
  <c r="Y167" i="6"/>
  <c r="Y168" i="6"/>
  <c r="Y171" i="6"/>
  <c r="Y174" i="6"/>
  <c r="Y175" i="6"/>
  <c r="Y176" i="6"/>
  <c r="Y178" i="6"/>
  <c r="Y179" i="6"/>
  <c r="Y180" i="6"/>
  <c r="Y182" i="6"/>
  <c r="Y183" i="6"/>
  <c r="Y184" i="6"/>
  <c r="Y186" i="6"/>
  <c r="Y187" i="6"/>
  <c r="Y188" i="6"/>
  <c r="Y190" i="6"/>
  <c r="Y191" i="6"/>
  <c r="Y192" i="6"/>
  <c r="Y194" i="6"/>
  <c r="Y195" i="6"/>
  <c r="Y196" i="6"/>
  <c r="Y198" i="6"/>
  <c r="Y199" i="6"/>
  <c r="Y200" i="6"/>
  <c r="Y202" i="6"/>
  <c r="Y203" i="6"/>
  <c r="Y204" i="6"/>
  <c r="Y206" i="6"/>
  <c r="Y207" i="6"/>
  <c r="Y208" i="6"/>
  <c r="Y210" i="6"/>
  <c r="Y211" i="6"/>
  <c r="Y214" i="6"/>
  <c r="Y215" i="6"/>
  <c r="Y216" i="6"/>
  <c r="Y218" i="6"/>
  <c r="Y219" i="6"/>
  <c r="Y220" i="6"/>
  <c r="Y222" i="6"/>
  <c r="Y223" i="6"/>
  <c r="Y224" i="6"/>
  <c r="Y226" i="6"/>
  <c r="Y227" i="6"/>
  <c r="Y228" i="6"/>
  <c r="Y230" i="6"/>
  <c r="Y231" i="6"/>
  <c r="Y232" i="6"/>
  <c r="Y234" i="6"/>
  <c r="Y235" i="6"/>
  <c r="Y236" i="6"/>
  <c r="Y238" i="6"/>
  <c r="Y239" i="6"/>
  <c r="Y240" i="6"/>
  <c r="Y242" i="6"/>
  <c r="Y243" i="6"/>
  <c r="Y244" i="6"/>
  <c r="Y246" i="6"/>
  <c r="Y247" i="6"/>
  <c r="Y248" i="6"/>
  <c r="Y250" i="6"/>
  <c r="Y251" i="6"/>
  <c r="Y252" i="6"/>
  <c r="Y254" i="6"/>
  <c r="Y255" i="6"/>
  <c r="Y256" i="6"/>
  <c r="Y258" i="6"/>
  <c r="Y259" i="6"/>
  <c r="Y262" i="6"/>
  <c r="Y263" i="6"/>
  <c r="Y264" i="6"/>
  <c r="Y267" i="6"/>
  <c r="Y268" i="6"/>
  <c r="Y270" i="6"/>
  <c r="Y271" i="6"/>
  <c r="Y272" i="6"/>
  <c r="Y274" i="6"/>
  <c r="Y275" i="6"/>
  <c r="Y276" i="6"/>
  <c r="Y278" i="6"/>
  <c r="Y279" i="6"/>
  <c r="Y280" i="6"/>
  <c r="Y282" i="6"/>
  <c r="Y283" i="6"/>
  <c r="Y284" i="6"/>
  <c r="Y286" i="6"/>
  <c r="Y287" i="6"/>
  <c r="Y288" i="6"/>
  <c r="Y290" i="6"/>
  <c r="Y291" i="6"/>
  <c r="Y292" i="6"/>
  <c r="Y294" i="6"/>
  <c r="Y295" i="6"/>
  <c r="Y296" i="6"/>
  <c r="Y298" i="6"/>
  <c r="Y299" i="6"/>
  <c r="Y300" i="6"/>
  <c r="Y303" i="6"/>
  <c r="Y304" i="6"/>
  <c r="Y306" i="6"/>
  <c r="Y307" i="6"/>
  <c r="Y308" i="6"/>
  <c r="Y310" i="6"/>
  <c r="Y311" i="6"/>
  <c r="Y312" i="6"/>
  <c r="Y314" i="6"/>
  <c r="Y315" i="6"/>
  <c r="Y316" i="6"/>
  <c r="Y319" i="6"/>
  <c r="Y320" i="6"/>
  <c r="Y322" i="6"/>
  <c r="Y323" i="6"/>
  <c r="Y324" i="6"/>
  <c r="Y326" i="6"/>
  <c r="Y327" i="6"/>
  <c r="Y328" i="6"/>
  <c r="Y330" i="6"/>
  <c r="Y331" i="6"/>
  <c r="Y332" i="6"/>
  <c r="Y334" i="6"/>
  <c r="Y335" i="6"/>
  <c r="Y336" i="6"/>
  <c r="Y338" i="6"/>
  <c r="Y339" i="6"/>
  <c r="Y340" i="6"/>
  <c r="Y342" i="6"/>
  <c r="Y343" i="6"/>
  <c r="Y344" i="6"/>
  <c r="Y346" i="6"/>
  <c r="Y347" i="6"/>
  <c r="Y348" i="6"/>
  <c r="Y350" i="6"/>
  <c r="Y351" i="6"/>
  <c r="Y352" i="6"/>
  <c r="Y354" i="6"/>
  <c r="Y355" i="6"/>
  <c r="Y356" i="6"/>
  <c r="Y358" i="6"/>
  <c r="Y359" i="6"/>
  <c r="Y360" i="6"/>
  <c r="Y362" i="6"/>
  <c r="Y363" i="6"/>
  <c r="Y364" i="6"/>
  <c r="Y366" i="6"/>
  <c r="Y367" i="6"/>
  <c r="Y368" i="6"/>
  <c r="Y370" i="6"/>
  <c r="Y371" i="6"/>
  <c r="Y372" i="6"/>
  <c r="Y374" i="6"/>
  <c r="Y375" i="6"/>
  <c r="Y376" i="6"/>
  <c r="Y378" i="6"/>
  <c r="Y379" i="6"/>
  <c r="Y380" i="6"/>
  <c r="Y382" i="6"/>
  <c r="Y383" i="6"/>
  <c r="Y384" i="6"/>
  <c r="Y386" i="6"/>
  <c r="Y387" i="6"/>
  <c r="Y388" i="6"/>
  <c r="Y390" i="6"/>
  <c r="Y391" i="6"/>
  <c r="Y392" i="6"/>
  <c r="Y394" i="6"/>
  <c r="Y395" i="6"/>
  <c r="Y396" i="6"/>
  <c r="Y398" i="6"/>
  <c r="Y399" i="6"/>
  <c r="Y400" i="6"/>
  <c r="Y402" i="6"/>
  <c r="Y403" i="6"/>
  <c r="Y404" i="6"/>
  <c r="Y406" i="6"/>
  <c r="Y407" i="6"/>
  <c r="Y408" i="6"/>
  <c r="Y410" i="6"/>
  <c r="Y411" i="6"/>
  <c r="Y412" i="6"/>
  <c r="Y414" i="6"/>
  <c r="Y415" i="6"/>
  <c r="Y416" i="6"/>
  <c r="Y418" i="6"/>
  <c r="Y419" i="6"/>
  <c r="Y422" i="6"/>
  <c r="Y423" i="6"/>
  <c r="Y424" i="6"/>
  <c r="Y426" i="6"/>
  <c r="Y427" i="6"/>
  <c r="Y428" i="6"/>
  <c r="Y430" i="6"/>
  <c r="Y431" i="6"/>
  <c r="Y432" i="6"/>
  <c r="Y434" i="6"/>
  <c r="Y435" i="6"/>
  <c r="Y436" i="6"/>
  <c r="Y438" i="6"/>
  <c r="Y439" i="6"/>
  <c r="Y440" i="6"/>
  <c r="Y442" i="6"/>
  <c r="Y443" i="6"/>
  <c r="Y444" i="6"/>
  <c r="Y446" i="6"/>
  <c r="Y447" i="6"/>
  <c r="Y448" i="6"/>
  <c r="Y450" i="6"/>
  <c r="Y451" i="6"/>
  <c r="Y452" i="6"/>
  <c r="Y454" i="6"/>
  <c r="Y455" i="6"/>
  <c r="Y456" i="6"/>
  <c r="Y459" i="6"/>
  <c r="Y460" i="6"/>
  <c r="Y462" i="6"/>
  <c r="Y463" i="6"/>
  <c r="Y464" i="6"/>
  <c r="Y466" i="6"/>
  <c r="Y468" i="6"/>
  <c r="Y470" i="6"/>
  <c r="Y471" i="6"/>
  <c r="Y472" i="6"/>
  <c r="Y476" i="6"/>
  <c r="Y478" i="6"/>
  <c r="Y479" i="6"/>
  <c r="Y480" i="6"/>
  <c r="Y483" i="6"/>
  <c r="Y484" i="6"/>
  <c r="Y486" i="6"/>
  <c r="Y487" i="6"/>
  <c r="Y488" i="6"/>
  <c r="Y490" i="6"/>
  <c r="Y491" i="6"/>
  <c r="Y492" i="6"/>
  <c r="Y494" i="6"/>
  <c r="Y495" i="6"/>
  <c r="Y496" i="6"/>
  <c r="Y498" i="6"/>
  <c r="Y499" i="6"/>
  <c r="Y500" i="6"/>
  <c r="Y503" i="6"/>
  <c r="Y504" i="6"/>
  <c r="Y506" i="6"/>
  <c r="Y507" i="6"/>
  <c r="Y508" i="6"/>
  <c r="Y510" i="6"/>
  <c r="Y511" i="6"/>
  <c r="Y512" i="6"/>
  <c r="Y514" i="6"/>
  <c r="Y515" i="6"/>
  <c r="Y516" i="6"/>
  <c r="Y518" i="6"/>
  <c r="Y519" i="6"/>
  <c r="Y520" i="6"/>
  <c r="Y522" i="6"/>
  <c r="Y523" i="6"/>
  <c r="Y524" i="6"/>
  <c r="Y526" i="6"/>
  <c r="Y527" i="6"/>
  <c r="Y528" i="6"/>
  <c r="Y530" i="6"/>
  <c r="Y531" i="6"/>
  <c r="Y532" i="6"/>
  <c r="Y534" i="6"/>
  <c r="Y535" i="6"/>
  <c r="Y536" i="6"/>
  <c r="Y538" i="6"/>
  <c r="Y539" i="6"/>
  <c r="Y540" i="6"/>
  <c r="Y543" i="6"/>
  <c r="Y544" i="6"/>
  <c r="Y546" i="6"/>
  <c r="Y547" i="6"/>
  <c r="Y548" i="6"/>
  <c r="Y550" i="6"/>
  <c r="Y551" i="6"/>
  <c r="Y552" i="6"/>
  <c r="Y554" i="6"/>
  <c r="Y555" i="6"/>
  <c r="Y556" i="6"/>
  <c r="Y558" i="6"/>
  <c r="Y559" i="6"/>
  <c r="Y560" i="6"/>
  <c r="Y562" i="6"/>
  <c r="Y563" i="6"/>
  <c r="Y564" i="6"/>
  <c r="Y566" i="6"/>
  <c r="Y567" i="6"/>
  <c r="Y568" i="6"/>
  <c r="Y570" i="6"/>
  <c r="Y571" i="6"/>
  <c r="Y572" i="6"/>
  <c r="Y574" i="6"/>
  <c r="Y575" i="6"/>
  <c r="Y576" i="6"/>
  <c r="Y578" i="6"/>
  <c r="Y580" i="6"/>
  <c r="Y582" i="6"/>
  <c r="Y583" i="6"/>
  <c r="Y584" i="6"/>
  <c r="Y586" i="6"/>
  <c r="Y587" i="6"/>
  <c r="Y588" i="6"/>
  <c r="Y590" i="6"/>
  <c r="Y591" i="6"/>
  <c r="Y592" i="6"/>
  <c r="Y594" i="6"/>
  <c r="Y595" i="6"/>
  <c r="Y596" i="6"/>
  <c r="Y598" i="6"/>
  <c r="Y599" i="6"/>
  <c r="Y600" i="6"/>
  <c r="Y602" i="6"/>
  <c r="Y603" i="6"/>
  <c r="Y604" i="6"/>
  <c r="Y606" i="6"/>
  <c r="Y608" i="6"/>
  <c r="Y611" i="6"/>
  <c r="Y612" i="6"/>
  <c r="Y614" i="6"/>
  <c r="Y615" i="6"/>
  <c r="Y616" i="6"/>
  <c r="Y619" i="6"/>
  <c r="Y620" i="6"/>
  <c r="Y622" i="6"/>
  <c r="Y623" i="6"/>
  <c r="Y624" i="6"/>
  <c r="Y626" i="6"/>
  <c r="Y627" i="6"/>
  <c r="Y628" i="6"/>
  <c r="Y630" i="6"/>
  <c r="Y631" i="6"/>
  <c r="Y632" i="6"/>
  <c r="Y634" i="6"/>
  <c r="Y636" i="6"/>
  <c r="Y638" i="6"/>
  <c r="Y639" i="6"/>
  <c r="Y640" i="6"/>
  <c r="Y643" i="6"/>
  <c r="Y644" i="6"/>
  <c r="Y646" i="6"/>
  <c r="Y647" i="6"/>
  <c r="Y648" i="6"/>
  <c r="Y650" i="6"/>
  <c r="Y651" i="6"/>
  <c r="Y652" i="6"/>
  <c r="Y654" i="6"/>
  <c r="Y655" i="6"/>
  <c r="Y656" i="6"/>
  <c r="Y658" i="6"/>
  <c r="Y659" i="6"/>
  <c r="Y660" i="6"/>
  <c r="Y662" i="6"/>
  <c r="Y663" i="6"/>
  <c r="Y664" i="6"/>
  <c r="Y666" i="6"/>
  <c r="Y667" i="6"/>
  <c r="Y668" i="6"/>
  <c r="Y671" i="6"/>
  <c r="Y672" i="6"/>
  <c r="Y674" i="6"/>
  <c r="Y675" i="6"/>
  <c r="Y676" i="6"/>
  <c r="Y678" i="6"/>
  <c r="Y679" i="6"/>
  <c r="Y680" i="6"/>
  <c r="Y682" i="6"/>
  <c r="Y683" i="6"/>
  <c r="Y684" i="6"/>
  <c r="Y686" i="6"/>
  <c r="Y687" i="6"/>
  <c r="Y688" i="6"/>
  <c r="Y690" i="6"/>
  <c r="Y691" i="6"/>
  <c r="Y692" i="6"/>
  <c r="Y694" i="6"/>
  <c r="Y695" i="6"/>
  <c r="Y696" i="6"/>
  <c r="Y699" i="6"/>
  <c r="Y700" i="6"/>
  <c r="Y703" i="6"/>
  <c r="Y704" i="6"/>
  <c r="Y706" i="6"/>
  <c r="Y707" i="6"/>
  <c r="Y708" i="6"/>
  <c r="Y710" i="6"/>
  <c r="Y711" i="6"/>
  <c r="Y712" i="6"/>
  <c r="Y715" i="6"/>
  <c r="Y716" i="6"/>
  <c r="Y719" i="6"/>
  <c r="Y720" i="6"/>
  <c r="Y722" i="6"/>
  <c r="Y723" i="6"/>
  <c r="Y724" i="6"/>
  <c r="Y726" i="6"/>
  <c r="Y727" i="6"/>
  <c r="Y728" i="6"/>
  <c r="Y731" i="6"/>
  <c r="Y732" i="6"/>
  <c r="Y735" i="6"/>
  <c r="Y736" i="6"/>
  <c r="Y738" i="6"/>
  <c r="Y739" i="6"/>
  <c r="Y740" i="6"/>
  <c r="Y742" i="6"/>
  <c r="Y743" i="6"/>
  <c r="Y744" i="6"/>
  <c r="Y747" i="6"/>
  <c r="Y748" i="6"/>
  <c r="Y751" i="6"/>
  <c r="Y752" i="6"/>
  <c r="Y754" i="6"/>
  <c r="Y755" i="6"/>
  <c r="Y756" i="6"/>
  <c r="Y758" i="6"/>
  <c r="Y759" i="6"/>
  <c r="Y760" i="6"/>
  <c r="Y763" i="6"/>
  <c r="Y764" i="6"/>
  <c r="Y767" i="6"/>
  <c r="Y768" i="6"/>
  <c r="Y770" i="6"/>
  <c r="Y771" i="6"/>
  <c r="Y772" i="6"/>
  <c r="Y774" i="6"/>
  <c r="Y775" i="6"/>
  <c r="Y776" i="6"/>
  <c r="Y779" i="6"/>
  <c r="Y780" i="6"/>
  <c r="Y783" i="6"/>
  <c r="Y784" i="6"/>
  <c r="Y786" i="6"/>
  <c r="Y787" i="6"/>
  <c r="Y788" i="6"/>
  <c r="Y790" i="6"/>
  <c r="Y791" i="6"/>
  <c r="Y792" i="6"/>
  <c r="Y795" i="6"/>
  <c r="Y796" i="6"/>
  <c r="Y799" i="6"/>
  <c r="Y800" i="6"/>
  <c r="Y802" i="6"/>
  <c r="Y803" i="6"/>
  <c r="Y807" i="6"/>
  <c r="Y808" i="6"/>
  <c r="Y812" i="6"/>
  <c r="Y814" i="6"/>
  <c r="Y815" i="6"/>
  <c r="Y816" i="6"/>
  <c r="Y818" i="6"/>
  <c r="Y819" i="6"/>
  <c r="Y820" i="6"/>
  <c r="Y823" i="6"/>
  <c r="Y824" i="6"/>
  <c r="Y827" i="6"/>
  <c r="Y828" i="6"/>
  <c r="Y831" i="6"/>
  <c r="Y832" i="6"/>
  <c r="Y834" i="6"/>
  <c r="Y835" i="6"/>
  <c r="Y836" i="6"/>
  <c r="Y839" i="6"/>
  <c r="Y840" i="6"/>
  <c r="Y844" i="6"/>
  <c r="Y846" i="6"/>
  <c r="Y847" i="6"/>
  <c r="Y848" i="6"/>
  <c r="Y850" i="6"/>
  <c r="Y851" i="6"/>
  <c r="Y852" i="6"/>
  <c r="Y855" i="6"/>
  <c r="Y856" i="6"/>
  <c r="Y859" i="6"/>
  <c r="Y860" i="6"/>
  <c r="Y862" i="6"/>
  <c r="Y863" i="6"/>
  <c r="Y864" i="6"/>
  <c r="Y866" i="6"/>
  <c r="Y867" i="6"/>
  <c r="Y868" i="6"/>
  <c r="Y870" i="6"/>
  <c r="Y871" i="6"/>
  <c r="Y872" i="6"/>
  <c r="Y874" i="6"/>
  <c r="Y875" i="6"/>
  <c r="Y876" i="6"/>
  <c r="Y878" i="6"/>
  <c r="Y879" i="6"/>
  <c r="Y880" i="6"/>
  <c r="Y882" i="6"/>
  <c r="Y883" i="6"/>
  <c r="Y884" i="6"/>
  <c r="Y886" i="6"/>
  <c r="Y887" i="6"/>
  <c r="Y888" i="6"/>
  <c r="Y890" i="6"/>
  <c r="Y891" i="6"/>
  <c r="Y892" i="6"/>
  <c r="Y894" i="6"/>
  <c r="Y895" i="6"/>
  <c r="Y896" i="6"/>
  <c r="Y898" i="6"/>
  <c r="Y899" i="6"/>
  <c r="Y900" i="6"/>
  <c r="Y902" i="6"/>
  <c r="Y903" i="6"/>
  <c r="Y904" i="6"/>
  <c r="Y907" i="6"/>
  <c r="Y908" i="6"/>
  <c r="Y910" i="6"/>
  <c r="Y911" i="6"/>
  <c r="Y912" i="6"/>
  <c r="Y914" i="6"/>
  <c r="Y915" i="6"/>
  <c r="Y916" i="6"/>
  <c r="Y918" i="6"/>
  <c r="Y919" i="6"/>
  <c r="Y920" i="6"/>
  <c r="Y922" i="6"/>
  <c r="Y923" i="6"/>
  <c r="Y924" i="6"/>
  <c r="Y926" i="6"/>
  <c r="Y927" i="6"/>
  <c r="Y928" i="6"/>
  <c r="Y930" i="6"/>
  <c r="Y931" i="6"/>
  <c r="Y932" i="6"/>
  <c r="Y934" i="6"/>
  <c r="Y935" i="6"/>
  <c r="Y936" i="6"/>
  <c r="Y938" i="6"/>
  <c r="Y939" i="6"/>
  <c r="Y940" i="6"/>
  <c r="Y942" i="6"/>
  <c r="Y943" i="6"/>
  <c r="Y944" i="6"/>
  <c r="Y946" i="6"/>
  <c r="Y947" i="6"/>
  <c r="Y948" i="6"/>
  <c r="Y950" i="6"/>
  <c r="Y951" i="6"/>
  <c r="Y952" i="6"/>
  <c r="Y954" i="6"/>
  <c r="Y956" i="6"/>
  <c r="Y958" i="6"/>
  <c r="Y959" i="6"/>
  <c r="Y960" i="6"/>
  <c r="Y962" i="6"/>
  <c r="Y963" i="6"/>
  <c r="Y964" i="6"/>
  <c r="Y966" i="6"/>
  <c r="Y967" i="6"/>
  <c r="Y968" i="6"/>
  <c r="Y970" i="6"/>
  <c r="Y971" i="6"/>
  <c r="Y972" i="6"/>
  <c r="Y974" i="6"/>
  <c r="Y975" i="6"/>
  <c r="Y976" i="6"/>
  <c r="Y978" i="6"/>
  <c r="Y979" i="6"/>
  <c r="Y980" i="6"/>
  <c r="Y982" i="6"/>
  <c r="Y983" i="6"/>
  <c r="Y984" i="6"/>
  <c r="Y987" i="6"/>
  <c r="Y988" i="6"/>
  <c r="Y990" i="6"/>
  <c r="Y991" i="6"/>
  <c r="Y994" i="6"/>
  <c r="Y995" i="6"/>
  <c r="Y996" i="6"/>
  <c r="Y998" i="6"/>
  <c r="Y999" i="6"/>
  <c r="Y1000" i="6"/>
  <c r="Y1002" i="6"/>
  <c r="Y1003" i="6"/>
  <c r="Y1004" i="6"/>
  <c r="Y1006" i="6"/>
  <c r="Y1007" i="6"/>
  <c r="Y1008" i="6"/>
  <c r="Y1010" i="6"/>
  <c r="Y1011" i="6"/>
  <c r="Y1012" i="6"/>
  <c r="Y1014" i="6"/>
  <c r="Y1015" i="6"/>
  <c r="Y1016" i="6"/>
  <c r="Y1018" i="6"/>
  <c r="Y1019" i="6"/>
  <c r="Y1020" i="6"/>
  <c r="Y1022" i="6"/>
  <c r="Y1023" i="6"/>
  <c r="Y1024" i="6"/>
  <c r="Y1026" i="6"/>
  <c r="Y1027" i="6"/>
  <c r="Y1028" i="6"/>
  <c r="Y1030" i="6"/>
  <c r="Y1031" i="6"/>
  <c r="Y1032" i="6"/>
  <c r="Y1034" i="6"/>
  <c r="Y1035" i="6"/>
  <c r="Y1036" i="6"/>
  <c r="Y1038" i="6"/>
  <c r="Y1039" i="6"/>
  <c r="Y1040" i="6"/>
  <c r="Y1042" i="6"/>
  <c r="Y1043" i="6"/>
  <c r="Y1044" i="6"/>
  <c r="Y1046" i="6"/>
  <c r="Y1047" i="6"/>
  <c r="Y1048" i="6"/>
  <c r="Y1050" i="6"/>
  <c r="Y1051" i="6"/>
  <c r="Y1052" i="6"/>
  <c r="Y1054" i="6"/>
  <c r="Y1055" i="6"/>
  <c r="Y1056" i="6"/>
  <c r="Y1058" i="6"/>
  <c r="Y1059" i="6"/>
  <c r="Y1060" i="6"/>
  <c r="Y1062" i="6"/>
  <c r="Y1063" i="6"/>
  <c r="Y1064" i="6"/>
  <c r="Y1066" i="6"/>
  <c r="Y1067" i="6"/>
  <c r="Y1068" i="6"/>
  <c r="Y1070" i="6"/>
  <c r="Y1071" i="6"/>
  <c r="Y1074" i="6"/>
  <c r="Y1075" i="6"/>
  <c r="Y1076" i="6"/>
  <c r="Y1078" i="6"/>
  <c r="Y1079" i="6"/>
  <c r="Y1080" i="6"/>
  <c r="Y1082" i="6"/>
  <c r="Y1083" i="6"/>
  <c r="Y1084" i="6"/>
  <c r="Y1086" i="6"/>
  <c r="Y1087" i="6"/>
  <c r="Y1088" i="6"/>
  <c r="Y1090" i="6"/>
  <c r="Y1091" i="6"/>
  <c r="Y1094" i="6"/>
  <c r="Z2" i="6"/>
  <c r="Z3" i="6"/>
  <c r="Z4" i="6"/>
  <c r="Z6" i="6"/>
  <c r="Z7" i="6"/>
  <c r="Z8" i="6"/>
  <c r="Z11" i="6"/>
  <c r="Z14" i="6"/>
  <c r="Z15" i="6"/>
  <c r="Z16" i="6"/>
  <c r="Z19" i="6"/>
  <c r="Z20" i="6"/>
  <c r="Z22" i="6"/>
  <c r="Z24" i="6"/>
  <c r="Z26" i="6"/>
  <c r="Z27" i="6"/>
  <c r="Z28" i="6"/>
  <c r="Z30" i="6"/>
  <c r="Z31" i="6"/>
  <c r="Z32" i="6"/>
  <c r="Z34" i="6"/>
  <c r="Z35" i="6"/>
  <c r="Z38" i="6"/>
  <c r="Z39" i="6"/>
  <c r="Z40" i="6"/>
  <c r="Z42" i="6"/>
  <c r="Z43" i="6"/>
  <c r="Z44" i="6"/>
  <c r="Z46" i="6"/>
  <c r="Z47" i="6"/>
  <c r="Z48" i="6"/>
  <c r="Z50" i="6"/>
  <c r="Z51" i="6"/>
  <c r="Z52" i="6"/>
  <c r="Z54" i="6"/>
  <c r="Z55" i="6"/>
  <c r="Z56" i="6"/>
  <c r="Z58" i="6"/>
  <c r="Z59" i="6"/>
  <c r="Z60" i="6"/>
  <c r="Z62" i="6"/>
  <c r="Z63" i="6"/>
  <c r="Z64" i="6"/>
  <c r="Z66" i="6"/>
  <c r="Z67" i="6"/>
  <c r="Z68" i="6"/>
  <c r="Z70" i="6"/>
  <c r="Z71" i="6"/>
  <c r="Z72" i="6"/>
  <c r="Z74" i="6"/>
  <c r="Z75" i="6"/>
  <c r="Z76" i="6"/>
  <c r="Z78" i="6"/>
  <c r="Z79" i="6"/>
  <c r="Z80" i="6"/>
  <c r="Z82" i="6"/>
  <c r="Z83" i="6"/>
  <c r="Z84" i="6"/>
  <c r="Z86" i="6"/>
  <c r="Z87" i="6"/>
  <c r="Z88" i="6"/>
  <c r="Z90" i="6"/>
  <c r="Z91" i="6"/>
  <c r="Z92" i="6"/>
  <c r="Z94" i="6"/>
  <c r="Z95" i="6"/>
  <c r="Z96" i="6"/>
  <c r="Z98" i="6"/>
  <c r="Z99" i="6"/>
  <c r="Z100" i="6"/>
  <c r="Z102" i="6"/>
  <c r="Z103" i="6"/>
  <c r="Z104" i="6"/>
  <c r="Z106" i="6"/>
  <c r="Z107" i="6"/>
  <c r="Z108" i="6"/>
  <c r="Z110" i="6"/>
  <c r="Z111" i="6"/>
  <c r="Z112" i="6"/>
  <c r="Z114" i="6"/>
  <c r="Z115" i="6"/>
  <c r="Z116" i="6"/>
  <c r="Z118" i="6"/>
  <c r="Z119" i="6"/>
  <c r="Z120" i="6"/>
  <c r="Z122" i="6"/>
  <c r="Z123" i="6"/>
  <c r="Z124" i="6"/>
  <c r="Z126" i="6"/>
  <c r="Z127" i="6"/>
  <c r="Z128" i="6"/>
  <c r="Z130" i="6"/>
  <c r="Z131" i="6"/>
  <c r="Z132" i="6"/>
  <c r="Z134" i="6"/>
  <c r="Z135" i="6"/>
  <c r="Z136" i="6"/>
  <c r="Z138" i="6"/>
  <c r="Z139" i="6"/>
  <c r="Z142" i="6"/>
  <c r="Z143" i="6"/>
  <c r="Z144" i="6"/>
  <c r="Z146" i="6"/>
  <c r="Z147" i="6"/>
  <c r="Z148" i="6"/>
  <c r="Z150" i="6"/>
  <c r="Z151" i="6"/>
  <c r="Z152" i="6"/>
  <c r="Z154" i="6"/>
  <c r="Z155" i="6"/>
  <c r="Z156" i="6"/>
  <c r="Z158" i="6"/>
  <c r="Z159" i="6"/>
  <c r="Z160" i="6"/>
  <c r="Z162" i="6"/>
  <c r="Z163" i="6"/>
  <c r="Z164" i="6"/>
  <c r="Z166" i="6"/>
  <c r="Z168" i="6"/>
  <c r="Z170" i="6"/>
  <c r="Z171" i="6"/>
  <c r="Z172" i="6"/>
  <c r="Z175" i="6"/>
  <c r="Z176" i="6"/>
  <c r="Z178" i="6"/>
  <c r="Z179" i="6"/>
  <c r="Z180" i="6"/>
  <c r="Z182" i="6"/>
  <c r="Z183" i="6"/>
  <c r="Z184" i="6"/>
  <c r="Z186" i="6"/>
  <c r="Z187" i="6"/>
  <c r="Z188" i="6"/>
  <c r="Z191" i="6"/>
  <c r="Z192" i="6"/>
  <c r="Z194" i="6"/>
  <c r="Z195" i="6"/>
  <c r="Z196" i="6"/>
  <c r="Z198" i="6"/>
  <c r="Z199" i="6"/>
  <c r="Z200" i="6"/>
  <c r="Z202" i="6"/>
  <c r="Z203" i="6"/>
  <c r="Z204" i="6"/>
  <c r="Z206" i="6"/>
  <c r="Z207" i="6"/>
  <c r="Z208" i="6"/>
  <c r="Z210" i="6"/>
  <c r="Z211" i="6"/>
  <c r="Z212" i="6"/>
  <c r="Z214" i="6"/>
  <c r="Z215" i="6"/>
  <c r="Z216" i="6"/>
  <c r="Z218" i="6"/>
  <c r="Z219" i="6"/>
  <c r="Z220" i="6"/>
  <c r="Z222" i="6"/>
  <c r="Z223" i="6"/>
  <c r="Z224" i="6"/>
  <c r="Z226" i="6"/>
  <c r="Z227" i="6"/>
  <c r="Z228" i="6"/>
  <c r="Z230" i="6"/>
  <c r="Z231" i="6"/>
  <c r="Z232" i="6"/>
  <c r="Z234" i="6"/>
  <c r="Z235" i="6"/>
  <c r="Z236" i="6"/>
  <c r="Z238" i="6"/>
  <c r="Z239" i="6"/>
  <c r="Z240" i="6"/>
  <c r="Z242" i="6"/>
  <c r="Z243" i="6"/>
  <c r="Z244" i="6"/>
  <c r="Z246" i="6"/>
  <c r="Z247" i="6"/>
  <c r="Z248" i="6"/>
  <c r="Z250" i="6"/>
  <c r="Z251" i="6"/>
  <c r="Z255" i="6"/>
  <c r="Z256" i="6"/>
  <c r="Z258" i="6"/>
  <c r="Z259" i="6"/>
  <c r="Z260" i="6"/>
  <c r="Z262" i="6"/>
  <c r="Z263" i="6"/>
  <c r="Z264" i="6"/>
  <c r="Z267" i="6"/>
  <c r="Z270" i="6"/>
  <c r="Z271" i="6"/>
  <c r="Z272" i="6"/>
  <c r="Z274" i="6"/>
  <c r="Z275" i="6"/>
  <c r="Z276" i="6"/>
  <c r="Z278" i="6"/>
  <c r="Z279" i="6"/>
  <c r="Z280" i="6"/>
  <c r="Z282" i="6"/>
  <c r="Z283" i="6"/>
  <c r="Z284" i="6"/>
  <c r="Z286" i="6"/>
  <c r="Z287" i="6"/>
  <c r="Z288" i="6"/>
  <c r="Z290" i="6"/>
  <c r="Z291" i="6"/>
  <c r="Z292" i="6"/>
  <c r="Z294" i="6"/>
  <c r="Z295" i="6"/>
  <c r="Z296" i="6"/>
  <c r="Z298" i="6"/>
  <c r="Z299" i="6"/>
  <c r="Z300" i="6"/>
  <c r="Z303" i="6"/>
  <c r="Z304" i="6"/>
  <c r="Z306" i="6"/>
  <c r="Z307" i="6"/>
  <c r="Z308" i="6"/>
  <c r="Z310" i="6"/>
  <c r="Z311" i="6"/>
  <c r="Z312" i="6"/>
  <c r="Z314" i="6"/>
  <c r="Z315" i="6"/>
  <c r="Z316" i="6"/>
  <c r="Z318" i="6"/>
  <c r="Z319" i="6"/>
  <c r="Z320" i="6"/>
  <c r="Z322" i="6"/>
  <c r="Z323" i="6"/>
  <c r="Z326" i="6"/>
  <c r="Z327" i="6"/>
  <c r="Z328" i="6"/>
  <c r="Z331" i="6"/>
  <c r="Z332" i="6"/>
  <c r="Z334" i="6"/>
  <c r="Z335" i="6"/>
  <c r="Z336" i="6"/>
  <c r="Z338" i="6"/>
  <c r="Z339" i="6"/>
  <c r="Z340" i="6"/>
  <c r="Z342" i="6"/>
  <c r="Z343" i="6"/>
  <c r="Z344" i="6"/>
  <c r="Z347" i="6"/>
  <c r="Z348" i="6"/>
  <c r="Z350" i="6"/>
  <c r="Z351" i="6"/>
  <c r="Z352" i="6"/>
  <c r="Z354" i="6"/>
  <c r="Z355" i="6"/>
  <c r="Z356" i="6"/>
  <c r="Z358" i="6"/>
  <c r="Z359" i="6"/>
  <c r="Z360" i="6"/>
  <c r="Z362" i="6"/>
  <c r="Z363" i="6"/>
  <c r="Z364" i="6"/>
  <c r="Z366" i="6"/>
  <c r="Z367" i="6"/>
  <c r="Z368" i="6"/>
  <c r="Z370" i="6"/>
  <c r="Z371" i="6"/>
  <c r="Z372" i="6"/>
  <c r="Z375" i="6"/>
  <c r="Z376" i="6"/>
  <c r="Z378" i="6"/>
  <c r="Z379" i="6"/>
  <c r="Z380" i="6"/>
  <c r="Z382" i="6"/>
  <c r="Z383" i="6"/>
  <c r="Z384" i="6"/>
  <c r="Z386" i="6"/>
  <c r="Z387" i="6"/>
  <c r="Z388" i="6"/>
  <c r="Z390" i="6"/>
  <c r="Z391" i="6"/>
  <c r="Z392" i="6"/>
  <c r="Z394" i="6"/>
  <c r="Z395" i="6"/>
  <c r="Z396" i="6"/>
  <c r="Z398" i="6"/>
  <c r="Z399" i="6"/>
  <c r="Z400" i="6"/>
  <c r="Z402" i="6"/>
  <c r="Z403" i="6"/>
  <c r="Z404" i="6"/>
  <c r="Z406" i="6"/>
  <c r="Z407" i="6"/>
  <c r="Z408" i="6"/>
  <c r="Z410" i="6"/>
  <c r="Z411" i="6"/>
  <c r="Z412" i="6"/>
  <c r="Z414" i="6"/>
  <c r="Z415" i="6"/>
  <c r="Z416" i="6"/>
  <c r="Z418" i="6"/>
  <c r="Z419" i="6"/>
  <c r="Z420" i="6"/>
  <c r="Z422" i="6"/>
  <c r="Z423" i="6"/>
  <c r="Z424" i="6"/>
  <c r="Z426" i="6"/>
  <c r="Z427" i="6"/>
  <c r="Z428" i="6"/>
  <c r="Z430" i="6"/>
  <c r="Z431" i="6"/>
  <c r="Z432" i="6"/>
  <c r="Z434" i="6"/>
  <c r="Z435" i="6"/>
  <c r="Z436" i="6"/>
  <c r="Z438" i="6"/>
  <c r="Z439" i="6"/>
  <c r="Z440" i="6"/>
  <c r="Z442" i="6"/>
  <c r="Z443" i="6"/>
  <c r="Z444" i="6"/>
  <c r="Z446" i="6"/>
  <c r="Z447" i="6"/>
  <c r="Z448" i="6"/>
  <c r="Z450" i="6"/>
  <c r="Z451" i="6"/>
  <c r="Z454" i="6"/>
  <c r="Z455" i="6"/>
  <c r="Z456" i="6"/>
  <c r="Z459" i="6"/>
  <c r="Z460" i="6"/>
  <c r="Z462" i="6"/>
  <c r="Z463" i="6"/>
  <c r="Z464" i="6"/>
  <c r="Z466" i="6"/>
  <c r="Z467" i="6"/>
  <c r="Z468" i="6"/>
  <c r="Z470" i="6"/>
  <c r="Z471" i="6"/>
  <c r="Z472" i="6"/>
  <c r="Z474" i="6"/>
  <c r="Z475" i="6"/>
  <c r="Z476" i="6"/>
  <c r="Z478" i="6"/>
  <c r="Z479" i="6"/>
  <c r="Z480" i="6"/>
  <c r="Z483" i="6"/>
  <c r="Z484" i="6"/>
  <c r="Z486" i="6"/>
  <c r="Z487" i="6"/>
  <c r="Z488" i="6"/>
  <c r="Z490" i="6"/>
  <c r="Z491" i="6"/>
  <c r="Z492" i="6"/>
  <c r="Z494" i="6"/>
  <c r="Z495" i="6"/>
  <c r="Z496" i="6"/>
  <c r="Z498" i="6"/>
  <c r="Z499" i="6"/>
  <c r="Z500" i="6"/>
  <c r="Z502" i="6"/>
  <c r="Z503" i="6"/>
  <c r="Z504" i="6"/>
  <c r="Z506" i="6"/>
  <c r="Z507" i="6"/>
  <c r="Z508" i="6"/>
  <c r="Z510" i="6"/>
  <c r="Z511" i="6"/>
  <c r="Z512" i="6"/>
  <c r="Z514" i="6"/>
  <c r="Z515" i="6"/>
  <c r="Z516" i="6"/>
  <c r="Z518" i="6"/>
  <c r="Z519" i="6"/>
  <c r="Z520" i="6"/>
  <c r="Z522" i="6"/>
  <c r="Z523" i="6"/>
  <c r="Z524" i="6"/>
  <c r="Z526" i="6"/>
  <c r="Z527" i="6"/>
  <c r="Z528" i="6"/>
  <c r="Z530" i="6"/>
  <c r="Z531" i="6"/>
  <c r="Z532" i="6"/>
  <c r="Z534" i="6"/>
  <c r="Z535" i="6"/>
  <c r="Z536" i="6"/>
  <c r="Z538" i="6"/>
  <c r="Z539" i="6"/>
  <c r="Z540" i="6"/>
  <c r="Z542" i="6"/>
  <c r="Z543" i="6"/>
  <c r="Z544" i="6"/>
  <c r="Z546" i="6"/>
  <c r="Z547" i="6"/>
  <c r="Z548" i="6"/>
  <c r="Z550" i="6"/>
  <c r="Z551" i="6"/>
  <c r="Z552" i="6"/>
  <c r="Z555" i="6"/>
  <c r="Z556" i="6"/>
  <c r="Z558" i="6"/>
  <c r="Z559" i="6"/>
  <c r="Z560" i="6"/>
  <c r="Z562" i="6"/>
  <c r="Z563" i="6"/>
  <c r="Z564" i="6"/>
  <c r="Z566" i="6"/>
  <c r="Z567" i="6"/>
  <c r="Z568" i="6"/>
  <c r="Z570" i="6"/>
  <c r="Z571" i="6"/>
  <c r="Z572" i="6"/>
  <c r="Z575" i="6"/>
  <c r="Z576" i="6"/>
  <c r="Z578" i="6"/>
  <c r="Z579" i="6"/>
  <c r="Z580" i="6"/>
  <c r="Z582" i="6"/>
  <c r="Z583" i="6"/>
  <c r="Z584" i="6"/>
  <c r="Z586" i="6"/>
  <c r="Z587" i="6"/>
  <c r="Z588" i="6"/>
  <c r="Z590" i="6"/>
  <c r="Z591" i="6"/>
  <c r="Z592" i="6"/>
  <c r="Z594" i="6"/>
  <c r="Z595" i="6"/>
  <c r="Z596" i="6"/>
  <c r="Z598" i="6"/>
  <c r="Z599" i="6"/>
  <c r="Z600" i="6"/>
  <c r="Z602" i="6"/>
  <c r="Z603" i="6"/>
  <c r="Z604" i="6"/>
  <c r="Z606" i="6"/>
  <c r="Z607" i="6"/>
  <c r="Z608" i="6"/>
  <c r="Z611" i="6"/>
  <c r="Z612" i="6"/>
  <c r="Z614" i="6"/>
  <c r="Z615" i="6"/>
  <c r="Z616" i="6"/>
  <c r="Z618" i="6"/>
  <c r="Z619" i="6"/>
  <c r="Z620" i="6"/>
  <c r="Z622" i="6"/>
  <c r="Z623" i="6"/>
  <c r="Z624" i="6"/>
  <c r="Z626" i="6"/>
  <c r="Z628" i="6"/>
  <c r="Z630" i="6"/>
  <c r="Z631" i="6"/>
  <c r="Z632" i="6"/>
  <c r="Z634" i="6"/>
  <c r="Z635" i="6"/>
  <c r="Z636" i="6"/>
  <c r="Z638" i="6"/>
  <c r="Z639" i="6"/>
  <c r="Z640" i="6"/>
  <c r="Z642" i="6"/>
  <c r="Z643" i="6"/>
  <c r="Z644" i="6"/>
  <c r="Z646" i="6"/>
  <c r="Z647" i="6"/>
  <c r="Z648" i="6"/>
  <c r="Z650" i="6"/>
  <c r="Z651" i="6"/>
  <c r="Z652" i="6"/>
  <c r="Z654" i="6"/>
  <c r="Z655" i="6"/>
  <c r="Z656" i="6"/>
  <c r="Z658" i="6"/>
  <c r="Z659" i="6"/>
  <c r="Z660" i="6"/>
  <c r="Z662" i="6"/>
  <c r="Z663" i="6"/>
  <c r="Z664" i="6"/>
  <c r="Z666" i="6"/>
  <c r="Z667" i="6"/>
  <c r="Z668" i="6"/>
  <c r="Z670" i="6"/>
  <c r="Z671" i="6"/>
  <c r="Z672" i="6"/>
  <c r="Z674" i="6"/>
  <c r="Z675" i="6"/>
  <c r="Z676" i="6"/>
  <c r="Z678" i="6"/>
  <c r="Z679" i="6"/>
  <c r="Z680" i="6"/>
  <c r="Z683" i="6"/>
  <c r="Z684" i="6"/>
  <c r="Z686" i="6"/>
  <c r="Z687" i="6"/>
  <c r="Z688" i="6"/>
  <c r="Z690" i="6"/>
  <c r="Z691" i="6"/>
  <c r="Z692" i="6"/>
  <c r="Z695" i="6"/>
  <c r="Z696" i="6"/>
  <c r="Z698" i="6"/>
  <c r="Z699" i="6"/>
  <c r="Z700" i="6"/>
  <c r="Z702" i="6"/>
  <c r="Z704" i="6"/>
  <c r="Z706" i="6"/>
  <c r="Z707" i="6"/>
  <c r="Z708" i="6"/>
  <c r="Z710" i="6"/>
  <c r="Z711" i="6"/>
  <c r="Z712" i="6"/>
  <c r="Z715" i="6"/>
  <c r="Z716" i="6"/>
  <c r="Z718" i="6"/>
  <c r="Z719" i="6"/>
  <c r="Z720" i="6"/>
  <c r="Z722" i="6"/>
  <c r="Z723" i="6"/>
  <c r="Z724" i="6"/>
  <c r="Z726" i="6"/>
  <c r="Z727" i="6"/>
  <c r="Z728" i="6"/>
  <c r="Z731" i="6"/>
  <c r="Z732" i="6"/>
  <c r="Z735" i="6"/>
  <c r="Z736" i="6"/>
  <c r="Z738" i="6"/>
  <c r="Z740" i="6"/>
  <c r="Z742" i="6"/>
  <c r="Z743" i="6"/>
  <c r="Z744" i="6"/>
  <c r="Z746" i="6"/>
  <c r="Z747" i="6"/>
  <c r="Z748" i="6"/>
  <c r="Z750" i="6"/>
  <c r="Z751" i="6"/>
  <c r="Z752" i="6"/>
  <c r="Z754" i="6"/>
  <c r="Z755" i="6"/>
  <c r="Z756" i="6"/>
  <c r="Z758" i="6"/>
  <c r="Z759" i="6"/>
  <c r="Z760" i="6"/>
  <c r="Z762" i="6"/>
  <c r="Z763" i="6"/>
  <c r="Z764" i="6"/>
  <c r="Z767" i="6"/>
  <c r="Z768" i="6"/>
  <c r="Z770" i="6"/>
  <c r="Z771" i="6"/>
  <c r="Z772" i="6"/>
  <c r="Z774" i="6"/>
  <c r="Z775" i="6"/>
  <c r="Z776" i="6"/>
  <c r="Z778" i="6"/>
  <c r="Z779" i="6"/>
  <c r="Z780" i="6"/>
  <c r="Z782" i="6"/>
  <c r="Z783" i="6"/>
  <c r="Z784" i="6"/>
  <c r="Z786" i="6"/>
  <c r="Z787" i="6"/>
  <c r="Z788" i="6"/>
  <c r="Z790" i="6"/>
  <c r="Z791" i="6"/>
  <c r="Z792" i="6"/>
  <c r="Z794" i="6"/>
  <c r="Z795" i="6"/>
  <c r="Z796" i="6"/>
  <c r="Z798" i="6"/>
  <c r="Z799" i="6"/>
  <c r="Z800" i="6"/>
  <c r="Z802" i="6"/>
  <c r="Z803" i="6"/>
  <c r="Z804" i="6"/>
  <c r="Z806" i="6"/>
  <c r="Z807" i="6"/>
  <c r="Z808" i="6"/>
  <c r="Z810" i="6"/>
  <c r="Z811" i="6"/>
  <c r="Z812" i="6"/>
  <c r="Z814" i="6"/>
  <c r="Z815" i="6"/>
  <c r="Z816" i="6"/>
  <c r="Z818" i="6"/>
  <c r="Z819" i="6"/>
  <c r="Z820" i="6"/>
  <c r="Z823" i="6"/>
  <c r="Z824" i="6"/>
  <c r="Z827" i="6"/>
  <c r="Z828" i="6"/>
  <c r="Z830" i="6"/>
  <c r="Z831" i="6"/>
  <c r="Z832" i="6"/>
  <c r="Z834" i="6"/>
  <c r="Z835" i="6"/>
  <c r="Z836" i="6"/>
  <c r="Z838" i="6"/>
  <c r="Z839" i="6"/>
  <c r="Z840" i="6"/>
  <c r="Z842" i="6"/>
  <c r="Z843" i="6"/>
  <c r="Z844" i="6"/>
  <c r="Z846" i="6"/>
  <c r="Z847" i="6"/>
  <c r="Z848" i="6"/>
  <c r="Z850" i="6"/>
  <c r="Z851" i="6"/>
  <c r="Z852" i="6"/>
  <c r="Z854" i="6"/>
  <c r="Z855" i="6"/>
  <c r="Z856" i="6"/>
  <c r="Z858" i="6"/>
  <c r="Z859" i="6"/>
  <c r="Z860" i="6"/>
  <c r="Z862" i="6"/>
  <c r="Z863" i="6"/>
  <c r="Z864" i="6"/>
  <c r="Z866" i="6"/>
  <c r="Z868" i="6"/>
  <c r="Z870" i="6"/>
  <c r="Z871" i="6"/>
  <c r="Z872" i="6"/>
  <c r="Z874" i="6"/>
  <c r="Z875" i="6"/>
  <c r="Z876" i="6"/>
  <c r="Z878" i="6"/>
  <c r="Z879" i="6"/>
  <c r="Z880" i="6"/>
  <c r="Z882" i="6"/>
  <c r="Z884" i="6"/>
  <c r="Z886" i="6"/>
  <c r="Z887" i="6"/>
  <c r="Z888" i="6"/>
  <c r="Z890" i="6"/>
  <c r="Z891" i="6"/>
  <c r="Z892" i="6"/>
  <c r="Z894" i="6"/>
  <c r="Z895" i="6"/>
  <c r="Z896" i="6"/>
  <c r="Z898" i="6"/>
  <c r="Z899" i="6"/>
  <c r="Z900" i="6"/>
  <c r="Z902" i="6"/>
  <c r="Z903" i="6"/>
  <c r="Z904" i="6"/>
  <c r="Z906" i="6"/>
  <c r="Z907" i="6"/>
  <c r="Z908" i="6"/>
  <c r="Z910" i="6"/>
  <c r="Z911" i="6"/>
  <c r="Z912" i="6"/>
  <c r="Z914" i="6"/>
  <c r="Z915" i="6"/>
  <c r="Z916" i="6"/>
  <c r="Z918" i="6"/>
  <c r="Z919" i="6"/>
  <c r="Z920" i="6"/>
  <c r="Z922" i="6"/>
  <c r="Z923" i="6"/>
  <c r="Z924" i="6"/>
  <c r="Z927" i="6"/>
  <c r="Z928" i="6"/>
  <c r="Z930" i="6"/>
  <c r="Z931" i="6"/>
  <c r="Z932" i="6"/>
  <c r="Z934" i="6"/>
  <c r="Z935" i="6"/>
  <c r="Z936" i="6"/>
  <c r="Z939" i="6"/>
  <c r="Z940" i="6"/>
  <c r="Z942" i="6"/>
  <c r="Z943" i="6"/>
  <c r="Z944" i="6"/>
  <c r="Z946" i="6"/>
  <c r="Z947" i="6"/>
  <c r="Z948" i="6"/>
  <c r="Z951" i="6"/>
  <c r="Z952" i="6"/>
  <c r="Z954" i="6"/>
  <c r="Z955" i="6"/>
  <c r="Z956" i="6"/>
  <c r="Z958" i="6"/>
  <c r="Z959" i="6"/>
  <c r="Z960" i="6"/>
  <c r="Z962" i="6"/>
  <c r="Z963" i="6"/>
  <c r="Z964" i="6"/>
  <c r="Z966" i="6"/>
  <c r="Z967" i="6"/>
  <c r="Z968" i="6"/>
  <c r="Z970" i="6"/>
  <c r="Z971" i="6"/>
  <c r="Z972" i="6"/>
  <c r="Z974" i="6"/>
  <c r="Z975" i="6"/>
  <c r="Z976" i="6"/>
  <c r="Z978" i="6"/>
  <c r="Z979" i="6"/>
  <c r="Z980" i="6"/>
  <c r="Z982" i="6"/>
  <c r="Z983" i="6"/>
  <c r="Z984" i="6"/>
  <c r="Z986" i="6"/>
  <c r="Z987" i="6"/>
  <c r="Z988" i="6"/>
  <c r="Z990" i="6"/>
  <c r="Z991" i="6"/>
  <c r="Z992" i="6"/>
  <c r="Z994" i="6"/>
  <c r="Z995" i="6"/>
  <c r="Z996" i="6"/>
  <c r="Z998" i="6"/>
  <c r="Z999" i="6"/>
  <c r="Z1000" i="6"/>
  <c r="Z1002" i="6"/>
  <c r="Z1003" i="6"/>
  <c r="Z1004" i="6"/>
  <c r="Z1006" i="6"/>
  <c r="Z1007" i="6"/>
  <c r="Z1008" i="6"/>
  <c r="Z1010" i="6"/>
  <c r="Z1011" i="6"/>
  <c r="Z1012" i="6"/>
  <c r="Z1014" i="6"/>
  <c r="Z1015" i="6"/>
  <c r="Z1016" i="6"/>
  <c r="Z1018" i="6"/>
  <c r="Z1019" i="6"/>
  <c r="Z1020" i="6"/>
  <c r="Z1022" i="6"/>
  <c r="Z1023" i="6"/>
  <c r="Z1024" i="6"/>
  <c r="Z1026" i="6"/>
  <c r="Z1027" i="6"/>
  <c r="Z1028" i="6"/>
  <c r="Z1030" i="6"/>
  <c r="Z1031" i="6"/>
  <c r="Z1032" i="6"/>
  <c r="Z1034" i="6"/>
  <c r="Z1035" i="6"/>
  <c r="Z1036" i="6"/>
  <c r="Z1038" i="6"/>
  <c r="Z1039" i="6"/>
  <c r="Z1040" i="6"/>
  <c r="Z1042" i="6"/>
  <c r="Z1043" i="6"/>
  <c r="Z1044" i="6"/>
  <c r="Z1046" i="6"/>
  <c r="Z1047" i="6"/>
  <c r="Z1048" i="6"/>
  <c r="Z1050" i="6"/>
  <c r="Z1051" i="6"/>
  <c r="Z1052" i="6"/>
  <c r="Z1054" i="6"/>
  <c r="Z1055" i="6"/>
  <c r="Z1056" i="6"/>
  <c r="Z1058" i="6"/>
  <c r="Z1059" i="6"/>
  <c r="Z1060" i="6"/>
  <c r="Z1062" i="6"/>
  <c r="Z1063" i="6"/>
  <c r="Z1064" i="6"/>
  <c r="Z1066" i="6"/>
  <c r="Z1067" i="6"/>
  <c r="Z1068" i="6"/>
  <c r="Z1070" i="6"/>
  <c r="Z1071" i="6"/>
  <c r="Z1072" i="6"/>
  <c r="Z1074" i="6"/>
  <c r="Z1075" i="6"/>
  <c r="Z1076" i="6"/>
  <c r="Z1078" i="6"/>
  <c r="Z1079" i="6"/>
  <c r="Z1080" i="6"/>
  <c r="Z1082" i="6"/>
  <c r="Z1083" i="6"/>
  <c r="Z1084" i="6"/>
  <c r="Z1086" i="6"/>
  <c r="Z1087" i="6"/>
  <c r="Z1088" i="6"/>
  <c r="Z1090" i="6"/>
  <c r="Z1091" i="6"/>
  <c r="Z1092" i="6"/>
  <c r="Z1094" i="6"/>
  <c r="AA2" i="6"/>
  <c r="AA3" i="6"/>
  <c r="AA4" i="6"/>
  <c r="AA6" i="6"/>
  <c r="AA7" i="6"/>
  <c r="AA8" i="6"/>
  <c r="AA10" i="6"/>
  <c r="AA11" i="6"/>
  <c r="AA14" i="6"/>
  <c r="AA15" i="6"/>
  <c r="AA16" i="6"/>
  <c r="AA18" i="6"/>
  <c r="AA19" i="6"/>
  <c r="AA20" i="6"/>
  <c r="AA22" i="6"/>
  <c r="AA24" i="6"/>
  <c r="AA26" i="6"/>
  <c r="AA27" i="6"/>
  <c r="AA28" i="6"/>
  <c r="AA31" i="6"/>
  <c r="AA32" i="6"/>
  <c r="AA34" i="6"/>
  <c r="AA35" i="6"/>
  <c r="AA36" i="6"/>
  <c r="AA38" i="6"/>
  <c r="AA39" i="6"/>
  <c r="AA40" i="6"/>
  <c r="AA43" i="6"/>
  <c r="AA44" i="6"/>
  <c r="AA46" i="6"/>
  <c r="AA47" i="6"/>
  <c r="AA48" i="6"/>
  <c r="AA50" i="6"/>
  <c r="AA51" i="6"/>
  <c r="AA52" i="6"/>
  <c r="AA54" i="6"/>
  <c r="AA56" i="6"/>
  <c r="AA58" i="6"/>
  <c r="AA59" i="6"/>
  <c r="AA60" i="6"/>
  <c r="AA62" i="6"/>
  <c r="AA63" i="6"/>
  <c r="AA64" i="6"/>
  <c r="AA66" i="6"/>
  <c r="AA67" i="6"/>
  <c r="AA68" i="6"/>
  <c r="AA70" i="6"/>
  <c r="AA71" i="6"/>
  <c r="AA72" i="6"/>
  <c r="AA74" i="6"/>
  <c r="AA75" i="6"/>
  <c r="AA78" i="6"/>
  <c r="AA79" i="6"/>
  <c r="AA80" i="6"/>
  <c r="AA82" i="6"/>
  <c r="AA83" i="6"/>
  <c r="AA84" i="6"/>
  <c r="AA86" i="6"/>
  <c r="AA87" i="6"/>
  <c r="AA88" i="6"/>
  <c r="AA91" i="6"/>
  <c r="AA92" i="6"/>
  <c r="AA94" i="6"/>
  <c r="AA95" i="6"/>
  <c r="AA96" i="6"/>
  <c r="AA99" i="6"/>
  <c r="AA100" i="6"/>
  <c r="AA102" i="6"/>
  <c r="AA103" i="6"/>
  <c r="AA104" i="6"/>
  <c r="AA106" i="6"/>
  <c r="AA107" i="6"/>
  <c r="AA108" i="6"/>
  <c r="AA110" i="6"/>
  <c r="AA111" i="6"/>
  <c r="AA112" i="6"/>
  <c r="AA114" i="6"/>
  <c r="AA115" i="6"/>
  <c r="AA116" i="6"/>
  <c r="AA118" i="6"/>
  <c r="AA119" i="6"/>
  <c r="AA120" i="6"/>
  <c r="AA122" i="6"/>
  <c r="AA123" i="6"/>
  <c r="AA126" i="6"/>
  <c r="AA127" i="6"/>
  <c r="AA128" i="6"/>
  <c r="AA130" i="6"/>
  <c r="AA131" i="6"/>
  <c r="AA134" i="6"/>
  <c r="AA135" i="6"/>
  <c r="AA136" i="6"/>
  <c r="AA139" i="6"/>
  <c r="AA140" i="6"/>
  <c r="AA142" i="6"/>
  <c r="AA143" i="6"/>
  <c r="AA144" i="6"/>
  <c r="AA146" i="6"/>
  <c r="AA147" i="6"/>
  <c r="AA148" i="6"/>
  <c r="AA150" i="6"/>
  <c r="AA151" i="6"/>
  <c r="AA152" i="6"/>
  <c r="AA154" i="6"/>
  <c r="AA155" i="6"/>
  <c r="AA156" i="6"/>
  <c r="AA158" i="6"/>
  <c r="AA159" i="6"/>
  <c r="AA160" i="6"/>
  <c r="AA162" i="6"/>
  <c r="AA163" i="6"/>
  <c r="AA164" i="6"/>
  <c r="AA166" i="6"/>
  <c r="AA167" i="6"/>
  <c r="AA168" i="6"/>
  <c r="AA170" i="6"/>
  <c r="AA171" i="6"/>
  <c r="AA174" i="6"/>
  <c r="AA175" i="6"/>
  <c r="AA176" i="6"/>
  <c r="AA178" i="6"/>
  <c r="AA179" i="6"/>
  <c r="AA180" i="6"/>
  <c r="AA182" i="6"/>
  <c r="AA183" i="6"/>
  <c r="AA184" i="6"/>
  <c r="AA186" i="6"/>
  <c r="AA187" i="6"/>
  <c r="AA191" i="6"/>
  <c r="AA192" i="6"/>
  <c r="AA194" i="6"/>
  <c r="AA195" i="6"/>
  <c r="AA196" i="6"/>
  <c r="AA198" i="6"/>
  <c r="AA199" i="6"/>
  <c r="AA200" i="6"/>
  <c r="AA202" i="6"/>
  <c r="AA203" i="6"/>
  <c r="AA206" i="6"/>
  <c r="AA207" i="6"/>
  <c r="AA208" i="6"/>
  <c r="AA210" i="6"/>
  <c r="AA211" i="6"/>
  <c r="AA212" i="6"/>
  <c r="AA214" i="6"/>
  <c r="AA215" i="6"/>
  <c r="AA216" i="6"/>
  <c r="AA218" i="6"/>
  <c r="AA219" i="6"/>
  <c r="AA220" i="6"/>
  <c r="AA222" i="6"/>
  <c r="AA223" i="6"/>
  <c r="AA224" i="6"/>
  <c r="AA226" i="6"/>
  <c r="AA227" i="6"/>
  <c r="AA228" i="6"/>
  <c r="AA230" i="6"/>
  <c r="AA231" i="6"/>
  <c r="AA232" i="6"/>
  <c r="AA234" i="6"/>
  <c r="AA235" i="6"/>
  <c r="AA236" i="6"/>
  <c r="AA238" i="6"/>
  <c r="AA239" i="6"/>
  <c r="AA240" i="6"/>
  <c r="AA242" i="6"/>
  <c r="AA243" i="6"/>
  <c r="AA244" i="6"/>
  <c r="AA246" i="6"/>
  <c r="AA247" i="6"/>
  <c r="AA248" i="6"/>
  <c r="AA250" i="6"/>
  <c r="AA251" i="6"/>
  <c r="AA254" i="6"/>
  <c r="AA255" i="6"/>
  <c r="AA256" i="6"/>
  <c r="AA258" i="6"/>
  <c r="AA259" i="6"/>
  <c r="AA262" i="6"/>
  <c r="AA263" i="6"/>
  <c r="AA264" i="6"/>
  <c r="AA267" i="6"/>
  <c r="AA268" i="6"/>
  <c r="AA270" i="6"/>
  <c r="AA271" i="6"/>
  <c r="AA272" i="6"/>
  <c r="AA275" i="6"/>
  <c r="AA276" i="6"/>
  <c r="AA278" i="6"/>
  <c r="AA279" i="6"/>
  <c r="AA280" i="6"/>
  <c r="AA282" i="6"/>
  <c r="AA283" i="6"/>
  <c r="AA284" i="6"/>
  <c r="AA286" i="6"/>
  <c r="AA287" i="6"/>
  <c r="AA288" i="6"/>
  <c r="AA291" i="6"/>
  <c r="AA292" i="6"/>
  <c r="AA294" i="6"/>
  <c r="AA295" i="6"/>
  <c r="AA296" i="6"/>
  <c r="AA298" i="6"/>
  <c r="AA299" i="6"/>
  <c r="AA300" i="6"/>
  <c r="AA302" i="6"/>
  <c r="AA303" i="6"/>
  <c r="AA304" i="6"/>
  <c r="AA306" i="6"/>
  <c r="AA307" i="6"/>
  <c r="AA308" i="6"/>
  <c r="AA311" i="6"/>
  <c r="AA312" i="6"/>
  <c r="AA314" i="6"/>
  <c r="AA315" i="6"/>
  <c r="AA316" i="6"/>
  <c r="AA318" i="6"/>
  <c r="AA319" i="6"/>
  <c r="AA320" i="6"/>
  <c r="AA322" i="6"/>
  <c r="AA323" i="6"/>
  <c r="AA324" i="6"/>
  <c r="AA326" i="6"/>
  <c r="AA327" i="6"/>
  <c r="AA328" i="6"/>
  <c r="AA330" i="6"/>
  <c r="AA331" i="6"/>
  <c r="AA332" i="6"/>
  <c r="AA334" i="6"/>
  <c r="AA335" i="6"/>
  <c r="AA336" i="6"/>
  <c r="AA338" i="6"/>
  <c r="AA339" i="6"/>
  <c r="AA340" i="6"/>
  <c r="AA342" i="6"/>
  <c r="AA343" i="6"/>
  <c r="AA344" i="6"/>
  <c r="AA346" i="6"/>
  <c r="AA347" i="6"/>
  <c r="AA348" i="6"/>
  <c r="AA350" i="6"/>
  <c r="AA351" i="6"/>
  <c r="AA352" i="6"/>
  <c r="AA354" i="6"/>
  <c r="AA355" i="6"/>
  <c r="AA356" i="6"/>
  <c r="AA358" i="6"/>
  <c r="AA360" i="6"/>
  <c r="AA362" i="6"/>
  <c r="AA363" i="6"/>
  <c r="AA364" i="6"/>
  <c r="AA366" i="6"/>
  <c r="AA367" i="6"/>
  <c r="AA368" i="6"/>
  <c r="AA370" i="6"/>
  <c r="AA371" i="6"/>
  <c r="AA372" i="6"/>
  <c r="AA374" i="6"/>
  <c r="AA375" i="6"/>
  <c r="AA376" i="6"/>
  <c r="AA378" i="6"/>
  <c r="AA379" i="6"/>
  <c r="AA380" i="6"/>
  <c r="AA382" i="6"/>
  <c r="AA383" i="6"/>
  <c r="AA384" i="6"/>
  <c r="AA386" i="6"/>
  <c r="AA387" i="6"/>
  <c r="AA388" i="6"/>
  <c r="AA390" i="6"/>
  <c r="AA391" i="6"/>
  <c r="AA392" i="6"/>
  <c r="AA394" i="6"/>
  <c r="AA395" i="6"/>
  <c r="AA396" i="6"/>
  <c r="AA398" i="6"/>
  <c r="AA399" i="6"/>
  <c r="AA400" i="6"/>
  <c r="AA403" i="6"/>
  <c r="AA404" i="6"/>
  <c r="AA406" i="6"/>
  <c r="AA407" i="6"/>
  <c r="AA408" i="6"/>
  <c r="AA410" i="6"/>
  <c r="AA411" i="6"/>
  <c r="AA412" i="6"/>
  <c r="AA414" i="6"/>
  <c r="AA415" i="6"/>
  <c r="AA416" i="6"/>
  <c r="AA418" i="6"/>
  <c r="AA419" i="6"/>
  <c r="AA420" i="6"/>
  <c r="AA422" i="6"/>
  <c r="AA423" i="6"/>
  <c r="AA424" i="6"/>
  <c r="AA426" i="6"/>
  <c r="AA427" i="6"/>
  <c r="AA428" i="6"/>
  <c r="AA431" i="6"/>
  <c r="AA432" i="6"/>
  <c r="AA434" i="6"/>
  <c r="AA435" i="6"/>
  <c r="AA436" i="6"/>
  <c r="AA438" i="6"/>
  <c r="AA439" i="6"/>
  <c r="AA440" i="6"/>
  <c r="AA442" i="6"/>
  <c r="AA443" i="6"/>
  <c r="AA444" i="6"/>
  <c r="AA446" i="6"/>
  <c r="AA447" i="6"/>
  <c r="AA448" i="6"/>
  <c r="AA450" i="6"/>
  <c r="AA451" i="6"/>
  <c r="AA452" i="6"/>
  <c r="AA454" i="6"/>
  <c r="AA455" i="6"/>
  <c r="AA456" i="6"/>
  <c r="AA458" i="6"/>
  <c r="AA459" i="6"/>
  <c r="AA460" i="6"/>
  <c r="AA462" i="6"/>
  <c r="AA463" i="6"/>
  <c r="AA464" i="6"/>
  <c r="AA466" i="6"/>
  <c r="AA467" i="6"/>
  <c r="AA468" i="6"/>
  <c r="AA470" i="6"/>
  <c r="AA471" i="6"/>
  <c r="AA472" i="6"/>
  <c r="AA474" i="6"/>
  <c r="AA475" i="6"/>
  <c r="AA476" i="6"/>
  <c r="AA478" i="6"/>
  <c r="AA479" i="6"/>
  <c r="AA480" i="6"/>
  <c r="AA483" i="6"/>
  <c r="AA484" i="6"/>
  <c r="AA486" i="6"/>
  <c r="AA487" i="6"/>
  <c r="AA488" i="6"/>
  <c r="AA490" i="6"/>
  <c r="AA491" i="6"/>
  <c r="AA492" i="6"/>
  <c r="AA494" i="6"/>
  <c r="AA495" i="6"/>
  <c r="AA496" i="6"/>
  <c r="AA498" i="6"/>
  <c r="AA499" i="6"/>
  <c r="AA500" i="6"/>
  <c r="AA502" i="6"/>
  <c r="AA503" i="6"/>
  <c r="AA504" i="6"/>
  <c r="AA506" i="6"/>
  <c r="AA507" i="6"/>
  <c r="AA508" i="6"/>
  <c r="AA510" i="6"/>
  <c r="AA511" i="6"/>
  <c r="AA514" i="6"/>
  <c r="AA515" i="6"/>
  <c r="AA516" i="6"/>
  <c r="AA518" i="6"/>
  <c r="AA519" i="6"/>
  <c r="AA520" i="6"/>
  <c r="AA522" i="6"/>
  <c r="AA523" i="6"/>
  <c r="AA524" i="6"/>
  <c r="AA526" i="6"/>
  <c r="AA527" i="6"/>
  <c r="AA528" i="6"/>
  <c r="AA530" i="6"/>
  <c r="AA531" i="6"/>
  <c r="AA532" i="6"/>
  <c r="AA534" i="6"/>
  <c r="AA535" i="6"/>
  <c r="AA536" i="6"/>
  <c r="AA538" i="6"/>
  <c r="AA539" i="6"/>
  <c r="AA540" i="6"/>
  <c r="AA543" i="6"/>
  <c r="AA544" i="6"/>
  <c r="AA546" i="6"/>
  <c r="AA547" i="6"/>
  <c r="AA548" i="6"/>
  <c r="AA550" i="6"/>
  <c r="AA551" i="6"/>
  <c r="AA552" i="6"/>
  <c r="AA554" i="6"/>
  <c r="AA555" i="6"/>
  <c r="AA556" i="6"/>
  <c r="AA558" i="6"/>
  <c r="AA559" i="6"/>
  <c r="AA560" i="6"/>
  <c r="AA562" i="6"/>
  <c r="AA563" i="6"/>
  <c r="AA564" i="6"/>
  <c r="AA567" i="6"/>
  <c r="AA568" i="6"/>
  <c r="AA570" i="6"/>
  <c r="AA571" i="6"/>
  <c r="AA572" i="6"/>
  <c r="AA574" i="6"/>
  <c r="AA575" i="6"/>
  <c r="AA576" i="6"/>
  <c r="AA578" i="6"/>
  <c r="AA579" i="6"/>
  <c r="AA580" i="6"/>
  <c r="AA582" i="6"/>
  <c r="AA583" i="6"/>
  <c r="AA584" i="6"/>
  <c r="AA586" i="6"/>
  <c r="AA587" i="6"/>
  <c r="AA588" i="6"/>
  <c r="AA590" i="6"/>
  <c r="AA591" i="6"/>
  <c r="AA592" i="6"/>
  <c r="AA594" i="6"/>
  <c r="AA596" i="6"/>
  <c r="AA598" i="6"/>
  <c r="AA599" i="6"/>
  <c r="AA600" i="6"/>
  <c r="AA603" i="6"/>
  <c r="AA604" i="6"/>
  <c r="AA606" i="6"/>
  <c r="AA607" i="6"/>
  <c r="AA608" i="6"/>
  <c r="AA611" i="6"/>
  <c r="AA612" i="6"/>
  <c r="AA614" i="6"/>
  <c r="AA615" i="6"/>
  <c r="AA616" i="6"/>
  <c r="AA618" i="6"/>
  <c r="AA619" i="6"/>
  <c r="AA620" i="6"/>
  <c r="AA622" i="6"/>
  <c r="AA623" i="6"/>
  <c r="AA624" i="6"/>
  <c r="AA626" i="6"/>
  <c r="AA627" i="6"/>
  <c r="AA628" i="6"/>
  <c r="AA630" i="6"/>
  <c r="AA631" i="6"/>
  <c r="AA632" i="6"/>
  <c r="AA634" i="6"/>
  <c r="AA635" i="6"/>
  <c r="AA636" i="6"/>
  <c r="AA638" i="6"/>
  <c r="AA639" i="6"/>
  <c r="AA640" i="6"/>
  <c r="AA642" i="6"/>
  <c r="AA643" i="6"/>
  <c r="AA644" i="6"/>
  <c r="AA646" i="6"/>
  <c r="AA647" i="6"/>
  <c r="AA648" i="6"/>
  <c r="AA650" i="6"/>
  <c r="AA651" i="6"/>
  <c r="AA652" i="6"/>
  <c r="AA654" i="6"/>
  <c r="AA655" i="6"/>
  <c r="AA656" i="6"/>
  <c r="AA658" i="6"/>
  <c r="AA659" i="6"/>
  <c r="AA660" i="6"/>
  <c r="AA662" i="6"/>
  <c r="AA663" i="6"/>
  <c r="AA664" i="6"/>
  <c r="AA666" i="6"/>
  <c r="AA667" i="6"/>
  <c r="AA668" i="6"/>
  <c r="AA671" i="6"/>
  <c r="AA672" i="6"/>
  <c r="AA674" i="6"/>
  <c r="AA675" i="6"/>
  <c r="AA678" i="6"/>
  <c r="AA679" i="6"/>
  <c r="AA680" i="6"/>
  <c r="AA682" i="6"/>
  <c r="AA683" i="6"/>
  <c r="AA684" i="6"/>
  <c r="AA686" i="6"/>
  <c r="AA687" i="6"/>
  <c r="AA688" i="6"/>
  <c r="AA690" i="6"/>
  <c r="AA691" i="6"/>
  <c r="AA692" i="6"/>
  <c r="AA694" i="6"/>
  <c r="AA695" i="6"/>
  <c r="AA696" i="6"/>
  <c r="AA698" i="6"/>
  <c r="AA699" i="6"/>
  <c r="AA700" i="6"/>
  <c r="AA702" i="6"/>
  <c r="AA703" i="6"/>
  <c r="AA704" i="6"/>
  <c r="AA706" i="6"/>
  <c r="AA707" i="6"/>
  <c r="AA708" i="6"/>
  <c r="AA710" i="6"/>
  <c r="AA711" i="6"/>
  <c r="AA712" i="6"/>
  <c r="AA714" i="6"/>
  <c r="AA715" i="6"/>
  <c r="AA716" i="6"/>
  <c r="AA718" i="6"/>
  <c r="AA719" i="6"/>
  <c r="AA720" i="6"/>
  <c r="AA722" i="6"/>
  <c r="AA724" i="6"/>
  <c r="AA726" i="6"/>
  <c r="AA727" i="6"/>
  <c r="AA728" i="6"/>
  <c r="AA731" i="6"/>
  <c r="AA732" i="6"/>
  <c r="AA734" i="6"/>
  <c r="AA735" i="6"/>
  <c r="AA736" i="6"/>
  <c r="AA738" i="6"/>
  <c r="AA739" i="6"/>
  <c r="AA740" i="6"/>
  <c r="AA742" i="6"/>
  <c r="AA743" i="6"/>
  <c r="AA744" i="6"/>
  <c r="AA746" i="6"/>
  <c r="AA747" i="6"/>
  <c r="AA748" i="6"/>
  <c r="AA750" i="6"/>
  <c r="AA751" i="6"/>
  <c r="AA752" i="6"/>
  <c r="AA754" i="6"/>
  <c r="AA755" i="6"/>
  <c r="AA756" i="6"/>
  <c r="AA758" i="6"/>
  <c r="AA759" i="6"/>
  <c r="AA760" i="6"/>
  <c r="AA762" i="6"/>
  <c r="AA763" i="6"/>
  <c r="AA764" i="6"/>
  <c r="AA766" i="6"/>
  <c r="AA767" i="6"/>
  <c r="AA768" i="6"/>
  <c r="AA770" i="6"/>
  <c r="AA771" i="6"/>
  <c r="AA772" i="6"/>
  <c r="AA774" i="6"/>
  <c r="AA775" i="6"/>
  <c r="AA776" i="6"/>
  <c r="AA778" i="6"/>
  <c r="AA779" i="6"/>
  <c r="AA780" i="6"/>
  <c r="AA782" i="6"/>
  <c r="AA783" i="6"/>
  <c r="AA784" i="6"/>
  <c r="AA786" i="6"/>
  <c r="AA787" i="6"/>
  <c r="AA788" i="6"/>
  <c r="AA790" i="6"/>
  <c r="AA791" i="6"/>
  <c r="AA794" i="6"/>
  <c r="AA795" i="6"/>
  <c r="AA796" i="6"/>
  <c r="AA798" i="6"/>
  <c r="AA799" i="6"/>
  <c r="AA800" i="6"/>
  <c r="AA803" i="6"/>
  <c r="AA804" i="6"/>
  <c r="AA806" i="6"/>
  <c r="AA807" i="6"/>
  <c r="AA808" i="6"/>
  <c r="AA810" i="6"/>
  <c r="AA811" i="6"/>
  <c r="AA812" i="6"/>
  <c r="AA814" i="6"/>
  <c r="AA815" i="6"/>
  <c r="AA816" i="6"/>
  <c r="AA818" i="6"/>
  <c r="AA819" i="6"/>
  <c r="AA820" i="6"/>
  <c r="AA822" i="6"/>
  <c r="AA823" i="6"/>
  <c r="AA824" i="6"/>
  <c r="AA826" i="6"/>
  <c r="AA827" i="6"/>
  <c r="AA828" i="6"/>
  <c r="AA830" i="6"/>
  <c r="AA831" i="6"/>
  <c r="AA832" i="6"/>
  <c r="AA834" i="6"/>
  <c r="AA835" i="6"/>
  <c r="AA836" i="6"/>
  <c r="AA838" i="6"/>
  <c r="AA839" i="6"/>
  <c r="AA840" i="6"/>
  <c r="AA842" i="6"/>
  <c r="AA843" i="6"/>
  <c r="AA844" i="6"/>
  <c r="AA846" i="6"/>
  <c r="AA847" i="6"/>
  <c r="AA848" i="6"/>
  <c r="AA850" i="6"/>
  <c r="AA852" i="6"/>
  <c r="AA854" i="6"/>
  <c r="AA855" i="6"/>
  <c r="AA856" i="6"/>
  <c r="AA858" i="6"/>
  <c r="AA859" i="6"/>
  <c r="AA860" i="6"/>
  <c r="AA862" i="6"/>
  <c r="AA863" i="6"/>
  <c r="AA864" i="6"/>
  <c r="AA866" i="6"/>
  <c r="AA868" i="6"/>
  <c r="AA870" i="6"/>
  <c r="AA871" i="6"/>
  <c r="AA872" i="6"/>
  <c r="AA874" i="6"/>
  <c r="AA875" i="6"/>
  <c r="AA876" i="6"/>
  <c r="AA878" i="6"/>
  <c r="AA879" i="6"/>
  <c r="AA880" i="6"/>
  <c r="AA882" i="6"/>
  <c r="AA884" i="6"/>
  <c r="AA886" i="6"/>
  <c r="AA887" i="6"/>
  <c r="AA888" i="6"/>
  <c r="AA890" i="6"/>
  <c r="AA892" i="6"/>
  <c r="AA894" i="6"/>
  <c r="AA895" i="6"/>
  <c r="AA896" i="6"/>
  <c r="AA898" i="6"/>
  <c r="AA899" i="6"/>
  <c r="AA900" i="6"/>
  <c r="AA902" i="6"/>
  <c r="AA903" i="6"/>
  <c r="AA904" i="6"/>
  <c r="AA907" i="6"/>
  <c r="AA908" i="6"/>
  <c r="AA910" i="6"/>
  <c r="AA911" i="6"/>
  <c r="AA912" i="6"/>
  <c r="AA914" i="6"/>
  <c r="AA915" i="6"/>
  <c r="AA916" i="6"/>
  <c r="AA918" i="6"/>
  <c r="AA919" i="6"/>
  <c r="AA920" i="6"/>
  <c r="AA922" i="6"/>
  <c r="AA923" i="6"/>
  <c r="AA924" i="6"/>
  <c r="AA926" i="6"/>
  <c r="AA927" i="6"/>
  <c r="AA928" i="6"/>
  <c r="AA930" i="6"/>
  <c r="AA931" i="6"/>
  <c r="AA932" i="6"/>
  <c r="AA934" i="6"/>
  <c r="AA935" i="6"/>
  <c r="AA936" i="6"/>
  <c r="AA939" i="6"/>
  <c r="AA940" i="6"/>
  <c r="AA942" i="6"/>
  <c r="AA943" i="6"/>
  <c r="AA944" i="6"/>
  <c r="AA946" i="6"/>
  <c r="AA947" i="6"/>
  <c r="AA948" i="6"/>
  <c r="AA950" i="6"/>
  <c r="AA951" i="6"/>
  <c r="AA952" i="6"/>
  <c r="AA954" i="6"/>
  <c r="AA955" i="6"/>
  <c r="AA956" i="6"/>
  <c r="AA958" i="6"/>
  <c r="AA959" i="6"/>
  <c r="AA960" i="6"/>
  <c r="AA962" i="6"/>
  <c r="AA963" i="6"/>
  <c r="AA964" i="6"/>
  <c r="AA966" i="6"/>
  <c r="AA967" i="6"/>
  <c r="AA968" i="6"/>
  <c r="AA970" i="6"/>
  <c r="AA971" i="6"/>
  <c r="AA972" i="6"/>
  <c r="AA974" i="6"/>
  <c r="AA975" i="6"/>
  <c r="AA976" i="6"/>
  <c r="AA978" i="6"/>
  <c r="AA979" i="6"/>
  <c r="AA980" i="6"/>
  <c r="AA982" i="6"/>
  <c r="AA983" i="6"/>
  <c r="AA984" i="6"/>
  <c r="AA986" i="6"/>
  <c r="AA987" i="6"/>
  <c r="AA988" i="6"/>
  <c r="AA990" i="6"/>
  <c r="AA991" i="6"/>
  <c r="AA992" i="6"/>
  <c r="AA994" i="6"/>
  <c r="AA995" i="6"/>
  <c r="AA996" i="6"/>
  <c r="AA998" i="6"/>
  <c r="AA999" i="6"/>
  <c r="AA1000" i="6"/>
  <c r="AA1002" i="6"/>
  <c r="AA1003" i="6"/>
  <c r="AA1004" i="6"/>
  <c r="AA1006" i="6"/>
  <c r="AA1007" i="6"/>
  <c r="AA1008" i="6"/>
  <c r="AA1010" i="6"/>
  <c r="AA1011" i="6"/>
  <c r="AA1012" i="6"/>
  <c r="AA1014" i="6"/>
  <c r="AA1015" i="6"/>
  <c r="AA1016" i="6"/>
  <c r="AA1018" i="6"/>
  <c r="AA1019" i="6"/>
  <c r="AA1020" i="6"/>
  <c r="AA1022" i="6"/>
  <c r="AA1023" i="6"/>
  <c r="AA1024" i="6"/>
  <c r="AA1026" i="6"/>
  <c r="AA1027" i="6"/>
  <c r="AA1030" i="6"/>
  <c r="AA1031" i="6"/>
  <c r="AA1032" i="6"/>
  <c r="AA1034" i="6"/>
  <c r="AA1035" i="6"/>
  <c r="AA1036" i="6"/>
  <c r="AA1038" i="6"/>
  <c r="AA1039" i="6"/>
  <c r="AA1040" i="6"/>
  <c r="AA1042" i="6"/>
  <c r="AA1043" i="6"/>
  <c r="AA1044" i="6"/>
  <c r="AA1046" i="6"/>
  <c r="AA1047" i="6"/>
  <c r="AA1048" i="6"/>
  <c r="AA1050" i="6"/>
  <c r="AA1051" i="6"/>
  <c r="AA1052" i="6"/>
  <c r="AA1054" i="6"/>
  <c r="AA1055" i="6"/>
  <c r="AA1056" i="6"/>
  <c r="AA1058" i="6"/>
  <c r="AA1059" i="6"/>
  <c r="AA1060" i="6"/>
  <c r="AA1062" i="6"/>
  <c r="AA1063" i="6"/>
  <c r="AA1064" i="6"/>
  <c r="AA1066" i="6"/>
  <c r="AA1067" i="6"/>
  <c r="AA1068" i="6"/>
  <c r="AA1070" i="6"/>
  <c r="AA1071" i="6"/>
  <c r="AA1072" i="6"/>
  <c r="AA1074" i="6"/>
  <c r="AA1075" i="6"/>
  <c r="AA1076" i="6"/>
  <c r="AA1079" i="6"/>
  <c r="AA1080" i="6"/>
  <c r="AA1082" i="6"/>
  <c r="AA1083" i="6"/>
  <c r="AA1084" i="6"/>
  <c r="AA1086" i="6"/>
  <c r="AA1087" i="6"/>
  <c r="AA1088" i="6"/>
  <c r="AA1090" i="6"/>
  <c r="AA1091" i="6"/>
  <c r="AA1094" i="6"/>
  <c r="AB2" i="6"/>
  <c r="AB3" i="6"/>
  <c r="AB4" i="6"/>
  <c r="AB6" i="6"/>
  <c r="AB7" i="6"/>
  <c r="AB8" i="6"/>
  <c r="AB10" i="6"/>
  <c r="AB11" i="6"/>
  <c r="AB14" i="6"/>
  <c r="AB15" i="6"/>
  <c r="AB16" i="6"/>
  <c r="AB18" i="6"/>
  <c r="AB19" i="6"/>
  <c r="AB20" i="6"/>
  <c r="AB22" i="6"/>
  <c r="AB23" i="6"/>
  <c r="AB24" i="6"/>
  <c r="AB26" i="6"/>
  <c r="AB27" i="6"/>
  <c r="AB28" i="6"/>
  <c r="AB30" i="6"/>
  <c r="AB31" i="6"/>
  <c r="AB32" i="6"/>
  <c r="AB34" i="6"/>
  <c r="AB35" i="6"/>
  <c r="AB36" i="6"/>
  <c r="AB38" i="6"/>
  <c r="AB39" i="6"/>
  <c r="AB40" i="6"/>
  <c r="AB42" i="6"/>
  <c r="AB43" i="6"/>
  <c r="AB46" i="6"/>
  <c r="AB47" i="6"/>
  <c r="AB48" i="6"/>
  <c r="AB50" i="6"/>
  <c r="AB51" i="6"/>
  <c r="AB52" i="6"/>
  <c r="AB54" i="6"/>
  <c r="AB55" i="6"/>
  <c r="AB56" i="6"/>
  <c r="AB58" i="6"/>
  <c r="AB59" i="6"/>
  <c r="AB62" i="6"/>
  <c r="AB63" i="6"/>
  <c r="AB64" i="6"/>
  <c r="AB66" i="6"/>
  <c r="AB67" i="6"/>
  <c r="AB68" i="6"/>
  <c r="AB70" i="6"/>
  <c r="AB71" i="6"/>
  <c r="AB72" i="6"/>
  <c r="AB74" i="6"/>
  <c r="AB75" i="6"/>
  <c r="AB76" i="6"/>
  <c r="AB78" i="6"/>
  <c r="AB79" i="6"/>
  <c r="AB80" i="6"/>
  <c r="AB82" i="6"/>
  <c r="AB83" i="6"/>
  <c r="AB84" i="6"/>
  <c r="AB86" i="6"/>
  <c r="AB87" i="6"/>
  <c r="AB88" i="6"/>
  <c r="AB90" i="6"/>
  <c r="AB91" i="6"/>
  <c r="AB92" i="6"/>
  <c r="AB94" i="6"/>
  <c r="AB95" i="6"/>
  <c r="AB96" i="6"/>
  <c r="AB98" i="6"/>
  <c r="AB99" i="6"/>
  <c r="AB100" i="6"/>
  <c r="AB102" i="6"/>
  <c r="AB103" i="6"/>
  <c r="AB104" i="6"/>
  <c r="AB106" i="6"/>
  <c r="AB107" i="6"/>
  <c r="AB108" i="6"/>
  <c r="AB110" i="6"/>
  <c r="AB111" i="6"/>
  <c r="AB112" i="6"/>
  <c r="AB114" i="6"/>
  <c r="AB115" i="6"/>
  <c r="AB116" i="6"/>
  <c r="AB118" i="6"/>
  <c r="AB119" i="6"/>
  <c r="AB120" i="6"/>
  <c r="AB122" i="6"/>
  <c r="AB123" i="6"/>
  <c r="AB124" i="6"/>
  <c r="AB126" i="6"/>
  <c r="AB127" i="6"/>
  <c r="AB128" i="6"/>
  <c r="AB130" i="6"/>
  <c r="AB131" i="6"/>
  <c r="AB132" i="6"/>
  <c r="AB134" i="6"/>
  <c r="AB135" i="6"/>
  <c r="AB136" i="6"/>
  <c r="AB138" i="6"/>
  <c r="AB139" i="6"/>
  <c r="AB140" i="6"/>
  <c r="AB142" i="6"/>
  <c r="AB143" i="6"/>
  <c r="AB144" i="6"/>
  <c r="AB146" i="6"/>
  <c r="AB147" i="6"/>
  <c r="AB148" i="6"/>
  <c r="AB150" i="6"/>
  <c r="AB151" i="6"/>
  <c r="AB152" i="6"/>
  <c r="AB154" i="6"/>
  <c r="AB155" i="6"/>
  <c r="AB156" i="6"/>
  <c r="AB158" i="6"/>
  <c r="AB159" i="6"/>
  <c r="AB160" i="6"/>
  <c r="AB162" i="6"/>
  <c r="AB163" i="6"/>
  <c r="AB164" i="6"/>
  <c r="AB166" i="6"/>
  <c r="AB168" i="6"/>
  <c r="AB170" i="6"/>
  <c r="AB171" i="6"/>
  <c r="AB172" i="6"/>
  <c r="AB174" i="6"/>
  <c r="AB175" i="6"/>
  <c r="AB176" i="6"/>
  <c r="AB178" i="6"/>
  <c r="AB179" i="6"/>
  <c r="AB180" i="6"/>
  <c r="AB183" i="6"/>
  <c r="AB184" i="6"/>
  <c r="AB186" i="6"/>
  <c r="AB187" i="6"/>
  <c r="AB190" i="6"/>
  <c r="AB191" i="6"/>
  <c r="AB192" i="6"/>
  <c r="AB194" i="6"/>
  <c r="AB195" i="6"/>
  <c r="AB196" i="6"/>
  <c r="AB198" i="6"/>
  <c r="AB199" i="6"/>
  <c r="AB200" i="6"/>
  <c r="AB202" i="6"/>
  <c r="AB203" i="6"/>
  <c r="AB204" i="6"/>
  <c r="AB206" i="6"/>
  <c r="AB207" i="6"/>
  <c r="AB208" i="6"/>
  <c r="AB210" i="6"/>
  <c r="AB211" i="6"/>
  <c r="AB212" i="6"/>
  <c r="AB214" i="6"/>
  <c r="AB215" i="6"/>
  <c r="AB216" i="6"/>
  <c r="AB218" i="6"/>
  <c r="AB219" i="6"/>
  <c r="AB220" i="6"/>
  <c r="AB222" i="6"/>
  <c r="AB223" i="6"/>
  <c r="AB224" i="6"/>
  <c r="AB226" i="6"/>
  <c r="AB227" i="6"/>
  <c r="AB228" i="6"/>
  <c r="AB230" i="6"/>
  <c r="AB231" i="6"/>
  <c r="AB232" i="6"/>
  <c r="AB234" i="6"/>
  <c r="AB235" i="6"/>
  <c r="AB236" i="6"/>
  <c r="AB238" i="6"/>
  <c r="AB239" i="6"/>
  <c r="AB240" i="6"/>
  <c r="AB242" i="6"/>
  <c r="AB243" i="6"/>
  <c r="AB244" i="6"/>
  <c r="AB246" i="6"/>
  <c r="AB247" i="6"/>
  <c r="AB248" i="6"/>
  <c r="AB250" i="6"/>
  <c r="AB251" i="6"/>
  <c r="AB255" i="6"/>
  <c r="AB256" i="6"/>
  <c r="AB258" i="6"/>
  <c r="AB259" i="6"/>
  <c r="AB260" i="6"/>
  <c r="AB262" i="6"/>
  <c r="AB263" i="6"/>
  <c r="AB264" i="6"/>
  <c r="AB266" i="6"/>
  <c r="AB267" i="6"/>
  <c r="AB270" i="6"/>
  <c r="AB271" i="6"/>
  <c r="AB272" i="6"/>
  <c r="AB274" i="6"/>
  <c r="AB275" i="6"/>
  <c r="AB276" i="6"/>
  <c r="AB278" i="6"/>
  <c r="AB279" i="6"/>
  <c r="AB280" i="6"/>
  <c r="AB282" i="6"/>
  <c r="AB283" i="6"/>
  <c r="AB284" i="6"/>
  <c r="AB286" i="6"/>
  <c r="AB287" i="6"/>
  <c r="AB288" i="6"/>
  <c r="AB290" i="6"/>
  <c r="AB291" i="6"/>
  <c r="AB292" i="6"/>
  <c r="AB294" i="6"/>
  <c r="AB295" i="6"/>
  <c r="AB296" i="6"/>
  <c r="AB298" i="6"/>
  <c r="AB299" i="6"/>
  <c r="AB300" i="6"/>
  <c r="AB302" i="6"/>
  <c r="AB303" i="6"/>
  <c r="AB304" i="6"/>
  <c r="AB306" i="6"/>
  <c r="AB307" i="6"/>
  <c r="AB308" i="6"/>
  <c r="AB310" i="6"/>
  <c r="AB311" i="6"/>
  <c r="AB312" i="6"/>
  <c r="AB314" i="6"/>
  <c r="AB315" i="6"/>
  <c r="AB316" i="6"/>
  <c r="AB318" i="6"/>
  <c r="AB319" i="6"/>
  <c r="AB320" i="6"/>
  <c r="AB322" i="6"/>
  <c r="AB323" i="6"/>
  <c r="AB324" i="6"/>
  <c r="AB326" i="6"/>
  <c r="AB327" i="6"/>
  <c r="AB328" i="6"/>
  <c r="AB330" i="6"/>
  <c r="AB331" i="6"/>
  <c r="AB332" i="6"/>
  <c r="AB334" i="6"/>
  <c r="AB335" i="6"/>
  <c r="AB336" i="6"/>
  <c r="AB338" i="6"/>
  <c r="AB339" i="6"/>
  <c r="AB340" i="6"/>
  <c r="AB342" i="6"/>
  <c r="AB343" i="6"/>
  <c r="AB344" i="6"/>
  <c r="AB346" i="6"/>
  <c r="AB347" i="6"/>
  <c r="AB348" i="6"/>
  <c r="AB350" i="6"/>
  <c r="AB351" i="6"/>
  <c r="AB352" i="6"/>
  <c r="AB354" i="6"/>
  <c r="AB355" i="6"/>
  <c r="AB356" i="6"/>
  <c r="AB358" i="6"/>
  <c r="AB359" i="6"/>
  <c r="AB360" i="6"/>
  <c r="AB362" i="6"/>
  <c r="AB363" i="6"/>
  <c r="AB364" i="6"/>
  <c r="AB366" i="6"/>
  <c r="AB367" i="6"/>
  <c r="AB368" i="6"/>
  <c r="AB370" i="6"/>
  <c r="AB371" i="6"/>
  <c r="AB372" i="6"/>
  <c r="AB374" i="6"/>
  <c r="AB375" i="6"/>
  <c r="AB376" i="6"/>
  <c r="AB378" i="6"/>
  <c r="AB379" i="6"/>
  <c r="AB380" i="6"/>
  <c r="AB382" i="6"/>
  <c r="AB383" i="6"/>
  <c r="AB384" i="6"/>
  <c r="AB386" i="6"/>
  <c r="AB387" i="6"/>
  <c r="AB388" i="6"/>
  <c r="AB390" i="6"/>
  <c r="AB391" i="6"/>
  <c r="AB392" i="6"/>
  <c r="AB394" i="6"/>
  <c r="AB395" i="6"/>
  <c r="AB396" i="6"/>
  <c r="AB398" i="6"/>
  <c r="AB399" i="6"/>
  <c r="AB400" i="6"/>
  <c r="AB402" i="6"/>
  <c r="AB403" i="6"/>
  <c r="AB404" i="6"/>
  <c r="AB406" i="6"/>
  <c r="AB407" i="6"/>
  <c r="AB408" i="6"/>
  <c r="AB410" i="6"/>
  <c r="AB411" i="6"/>
  <c r="AB412" i="6"/>
  <c r="AB414" i="6"/>
  <c r="AB415" i="6"/>
  <c r="AB416" i="6"/>
  <c r="AB418" i="6"/>
  <c r="AB419" i="6"/>
  <c r="AB420" i="6"/>
  <c r="AB422" i="6"/>
  <c r="AB423" i="6"/>
  <c r="AB424" i="6"/>
  <c r="AB426" i="6"/>
  <c r="AB427" i="6"/>
  <c r="AB428" i="6"/>
  <c r="AB430" i="6"/>
  <c r="AB431" i="6"/>
  <c r="AB432" i="6"/>
  <c r="AB434" i="6"/>
  <c r="AB435" i="6"/>
  <c r="AB436" i="6"/>
  <c r="AB438" i="6"/>
  <c r="AB439" i="6"/>
  <c r="AB440" i="6"/>
  <c r="AB442" i="6"/>
  <c r="AB443" i="6"/>
  <c r="AB444" i="6"/>
  <c r="AB446" i="6"/>
  <c r="AB447" i="6"/>
  <c r="AB448" i="6"/>
  <c r="AB450" i="6"/>
  <c r="AB451" i="6"/>
  <c r="AB452" i="6"/>
  <c r="AB454" i="6"/>
  <c r="AB455" i="6"/>
  <c r="AB456" i="6"/>
  <c r="AB458" i="6"/>
  <c r="AB459" i="6"/>
  <c r="AB460" i="6"/>
  <c r="AB462" i="6"/>
  <c r="AB463" i="6"/>
  <c r="AB464" i="6"/>
  <c r="AB466" i="6"/>
  <c r="AB467" i="6"/>
  <c r="AB468" i="6"/>
  <c r="AB470" i="6"/>
  <c r="AB471" i="6"/>
  <c r="AB472" i="6"/>
  <c r="AB474" i="6"/>
  <c r="AB475" i="6"/>
  <c r="AB476" i="6"/>
  <c r="AB478" i="6"/>
  <c r="AB479" i="6"/>
  <c r="AB480" i="6"/>
  <c r="AB482" i="6"/>
  <c r="AB483" i="6"/>
  <c r="AB484" i="6"/>
  <c r="AB486" i="6"/>
  <c r="AB487" i="6"/>
  <c r="AB488" i="6"/>
  <c r="AB490" i="6"/>
  <c r="AB491" i="6"/>
  <c r="AB492" i="6"/>
  <c r="AB494" i="6"/>
  <c r="AB495" i="6"/>
  <c r="AB496" i="6"/>
  <c r="AB498" i="6"/>
  <c r="AB499" i="6"/>
  <c r="AB500" i="6"/>
  <c r="AB502" i="6"/>
  <c r="AB503" i="6"/>
  <c r="AB504" i="6"/>
  <c r="AB506" i="6"/>
  <c r="AB507" i="6"/>
  <c r="AB508" i="6"/>
  <c r="AB510" i="6"/>
  <c r="AB511" i="6"/>
  <c r="AB512" i="6"/>
  <c r="AB514" i="6"/>
  <c r="AB515" i="6"/>
  <c r="AB516" i="6"/>
  <c r="AB518" i="6"/>
  <c r="AB519" i="6"/>
  <c r="AB520" i="6"/>
  <c r="AB522" i="6"/>
  <c r="AB523" i="6"/>
  <c r="AB524" i="6"/>
  <c r="AB526" i="6"/>
  <c r="AB527" i="6"/>
  <c r="AB528" i="6"/>
  <c r="AB530" i="6"/>
  <c r="AB531" i="6"/>
  <c r="AB532" i="6"/>
  <c r="AB534" i="6"/>
  <c r="AB535" i="6"/>
  <c r="AB536" i="6"/>
  <c r="AB538" i="6"/>
  <c r="AB539" i="6"/>
  <c r="AB540" i="6"/>
  <c r="AB543" i="6"/>
  <c r="AB544" i="6"/>
  <c r="AB546" i="6"/>
  <c r="AB547" i="6"/>
  <c r="AB548" i="6"/>
  <c r="AB550" i="6"/>
  <c r="AB551" i="6"/>
  <c r="AB552" i="6"/>
  <c r="AB555" i="6"/>
  <c r="AB556" i="6"/>
  <c r="AB558" i="6"/>
  <c r="AB559" i="6"/>
  <c r="AB560" i="6"/>
  <c r="AB562" i="6"/>
  <c r="AB563" i="6"/>
  <c r="AB564" i="6"/>
  <c r="AB566" i="6"/>
  <c r="AB567" i="6"/>
  <c r="AB568" i="6"/>
  <c r="AB570" i="6"/>
  <c r="AB571" i="6"/>
  <c r="AB572" i="6"/>
  <c r="AB575" i="6"/>
  <c r="AB576" i="6"/>
  <c r="AB578" i="6"/>
  <c r="AB579" i="6"/>
  <c r="AB580" i="6"/>
  <c r="AB582" i="6"/>
  <c r="AB583" i="6"/>
  <c r="AB584" i="6"/>
  <c r="AB586" i="6"/>
  <c r="AB588" i="6"/>
  <c r="AB590" i="6"/>
  <c r="AB591" i="6"/>
  <c r="AB592" i="6"/>
  <c r="AB594" i="6"/>
  <c r="AB595" i="6"/>
  <c r="AB596" i="6"/>
  <c r="AB598" i="6"/>
  <c r="AB599" i="6"/>
  <c r="AB600" i="6"/>
  <c r="AB602" i="6"/>
  <c r="AB603" i="6"/>
  <c r="AB604" i="6"/>
  <c r="AB606" i="6"/>
  <c r="AB607" i="6"/>
  <c r="AB608" i="6"/>
  <c r="AB610" i="6"/>
  <c r="AB611" i="6"/>
  <c r="AB612" i="6"/>
  <c r="AB614" i="6"/>
  <c r="AB615" i="6"/>
  <c r="AB616" i="6"/>
  <c r="AB618" i="6"/>
  <c r="AB619" i="6"/>
  <c r="AB620" i="6"/>
  <c r="AB622" i="6"/>
  <c r="AB623" i="6"/>
  <c r="AB624" i="6"/>
  <c r="AB626" i="6"/>
  <c r="AB627" i="6"/>
  <c r="AB628" i="6"/>
  <c r="AB630" i="6"/>
  <c r="AB631" i="6"/>
  <c r="AB632" i="6"/>
  <c r="AB634" i="6"/>
  <c r="AB635" i="6"/>
  <c r="AB636" i="6"/>
  <c r="AB638" i="6"/>
  <c r="AB639" i="6"/>
  <c r="AB640" i="6"/>
  <c r="AB642" i="6"/>
  <c r="AB643" i="6"/>
  <c r="AB644" i="6"/>
  <c r="AB646" i="6"/>
  <c r="AB647" i="6"/>
  <c r="AB648" i="6"/>
  <c r="AB650" i="6"/>
  <c r="AB651" i="6"/>
  <c r="AB652" i="6"/>
  <c r="AB654" i="6"/>
  <c r="AB655" i="6"/>
  <c r="AB656" i="6"/>
  <c r="AB658" i="6"/>
  <c r="AB659" i="6"/>
  <c r="AB660" i="6"/>
  <c r="AB662" i="6"/>
  <c r="AB663" i="6"/>
  <c r="AB664" i="6"/>
  <c r="AB666" i="6"/>
  <c r="AB667" i="6"/>
  <c r="AB668" i="6"/>
  <c r="AB670" i="6"/>
  <c r="AB671" i="6"/>
  <c r="AB672" i="6"/>
  <c r="AB674" i="6"/>
  <c r="AB675" i="6"/>
  <c r="AB676" i="6"/>
  <c r="AB678" i="6"/>
  <c r="AB679" i="6"/>
  <c r="AB680" i="6"/>
  <c r="AB682" i="6"/>
  <c r="AB683" i="6"/>
  <c r="AB684" i="6"/>
  <c r="AB686" i="6"/>
  <c r="AB687" i="6"/>
  <c r="AB688" i="6"/>
  <c r="AB690" i="6"/>
  <c r="AB691" i="6"/>
  <c r="AB692" i="6"/>
  <c r="AB694" i="6"/>
  <c r="AB695" i="6"/>
  <c r="AB696" i="6"/>
  <c r="AB698" i="6"/>
  <c r="AB699" i="6"/>
  <c r="AB700" i="6"/>
  <c r="AB702" i="6"/>
  <c r="AB703" i="6"/>
  <c r="AB704" i="6"/>
  <c r="AB706" i="6"/>
  <c r="AB707" i="6"/>
  <c r="AB708" i="6"/>
  <c r="AB710" i="6"/>
  <c r="AB711" i="6"/>
  <c r="AB712" i="6"/>
  <c r="AB714" i="6"/>
  <c r="AB715" i="6"/>
  <c r="AB716" i="6"/>
  <c r="AB718" i="6"/>
  <c r="AB719" i="6"/>
  <c r="AB720" i="6"/>
  <c r="AB722" i="6"/>
  <c r="AB723" i="6"/>
  <c r="AB724" i="6"/>
  <c r="AB726" i="6"/>
  <c r="AB727" i="6"/>
  <c r="AB728" i="6"/>
  <c r="AB730" i="6"/>
  <c r="AB731" i="6"/>
  <c r="AB732" i="6"/>
  <c r="AB734" i="6"/>
  <c r="AB735" i="6"/>
  <c r="AB736" i="6"/>
  <c r="AB738" i="6"/>
  <c r="AB739" i="6"/>
  <c r="AB740" i="6"/>
  <c r="AB742" i="6"/>
  <c r="AB743" i="6"/>
  <c r="AB744" i="6"/>
  <c r="AB746" i="6"/>
  <c r="AB747" i="6"/>
  <c r="AB748" i="6"/>
  <c r="AB750" i="6"/>
  <c r="AB751" i="6"/>
  <c r="AB752" i="6"/>
  <c r="AB754" i="6"/>
  <c r="AB755" i="6"/>
  <c r="AB756" i="6"/>
  <c r="AB758" i="6"/>
  <c r="AB759" i="6"/>
  <c r="AB760" i="6"/>
  <c r="AB762" i="6"/>
  <c r="AB763" i="6"/>
  <c r="AB764" i="6"/>
  <c r="AB766" i="6"/>
  <c r="AB767" i="6"/>
  <c r="AB768" i="6"/>
  <c r="AB770" i="6"/>
  <c r="AB771" i="6"/>
  <c r="AB772" i="6"/>
  <c r="AB774" i="6"/>
  <c r="AB775" i="6"/>
  <c r="AB776" i="6"/>
  <c r="AB778" i="6"/>
  <c r="AB779" i="6"/>
  <c r="AB780" i="6"/>
  <c r="AB782" i="6"/>
  <c r="AB783" i="6"/>
  <c r="AB784" i="6"/>
  <c r="AB786" i="6"/>
  <c r="AB787" i="6"/>
  <c r="AB788" i="6"/>
  <c r="AB790" i="6"/>
  <c r="AB791" i="6"/>
  <c r="AB792" i="6"/>
  <c r="AB795" i="6"/>
  <c r="AB796" i="6"/>
  <c r="AB798" i="6"/>
  <c r="AB799" i="6"/>
  <c r="AB800" i="6"/>
  <c r="AB802" i="6"/>
  <c r="AB803" i="6"/>
  <c r="AB806" i="6"/>
  <c r="AB807" i="6"/>
  <c r="AB808" i="6"/>
  <c r="AB810" i="6"/>
  <c r="AB811" i="6"/>
  <c r="AB812" i="6"/>
  <c r="AB814" i="6"/>
  <c r="AB815" i="6"/>
  <c r="AB816" i="6"/>
  <c r="AB818" i="6"/>
  <c r="AB819" i="6"/>
  <c r="AB820" i="6"/>
  <c r="AB822" i="6"/>
  <c r="AB823" i="6"/>
  <c r="AB824" i="6"/>
  <c r="AB826" i="6"/>
  <c r="AB827" i="6"/>
  <c r="AB828" i="6"/>
  <c r="AB830" i="6"/>
  <c r="AB831" i="6"/>
  <c r="AB832" i="6"/>
  <c r="AB834" i="6"/>
  <c r="AB835" i="6"/>
  <c r="AB836" i="6"/>
  <c r="AB838" i="6"/>
  <c r="AB839" i="6"/>
  <c r="AB840" i="6"/>
  <c r="AB842" i="6"/>
  <c r="AB843" i="6"/>
  <c r="AB844" i="6"/>
  <c r="AB846" i="6"/>
  <c r="AB847" i="6"/>
  <c r="AB848" i="6"/>
  <c r="AB850" i="6"/>
  <c r="AB851" i="6"/>
  <c r="AB852" i="6"/>
  <c r="AB854" i="6"/>
  <c r="AB855" i="6"/>
  <c r="AB856" i="6"/>
  <c r="AB858" i="6"/>
  <c r="AB859" i="6"/>
  <c r="AB860" i="6"/>
  <c r="AB862" i="6"/>
  <c r="AB863" i="6"/>
  <c r="AB864" i="6"/>
  <c r="AB866" i="6"/>
  <c r="AB867" i="6"/>
  <c r="AB868" i="6"/>
  <c r="AB870" i="6"/>
  <c r="AB871" i="6"/>
  <c r="AB872" i="6"/>
  <c r="AB874" i="6"/>
  <c r="AB875" i="6"/>
  <c r="AB876" i="6"/>
  <c r="AB878" i="6"/>
  <c r="AB879" i="6"/>
  <c r="AB880" i="6"/>
  <c r="AB882" i="6"/>
  <c r="AB883" i="6"/>
  <c r="AB884" i="6"/>
  <c r="AB886" i="6"/>
  <c r="AB887" i="6"/>
  <c r="AB888" i="6"/>
  <c r="AB890" i="6"/>
  <c r="AB891" i="6"/>
  <c r="AB892" i="6"/>
  <c r="AB894" i="6"/>
  <c r="AB895" i="6"/>
  <c r="AB896" i="6"/>
  <c r="AB898" i="6"/>
  <c r="AB899" i="6"/>
  <c r="AB900" i="6"/>
  <c r="AB902" i="6"/>
  <c r="AB903" i="6"/>
  <c r="AB904" i="6"/>
  <c r="AB906" i="6"/>
  <c r="AB907" i="6"/>
  <c r="AB908" i="6"/>
  <c r="AB910" i="6"/>
  <c r="AB911" i="6"/>
  <c r="AB912" i="6"/>
  <c r="AB914" i="6"/>
  <c r="AB915" i="6"/>
  <c r="AB916" i="6"/>
  <c r="AB918" i="6"/>
  <c r="AB919" i="6"/>
  <c r="AB920" i="6"/>
  <c r="AB922" i="6"/>
  <c r="AB923" i="6"/>
  <c r="AB924" i="6"/>
  <c r="AB927" i="6"/>
  <c r="AB928" i="6"/>
  <c r="AB930" i="6"/>
  <c r="AB931" i="6"/>
  <c r="AB932" i="6"/>
  <c r="AB934" i="6"/>
  <c r="AB935" i="6"/>
  <c r="AB936" i="6"/>
  <c r="AB938" i="6"/>
  <c r="AB939" i="6"/>
  <c r="AB940" i="6"/>
  <c r="AB942" i="6"/>
  <c r="AB943" i="6"/>
  <c r="AB944" i="6"/>
  <c r="AB946" i="6"/>
  <c r="AB947" i="6"/>
  <c r="AB948" i="6"/>
  <c r="AB951" i="6"/>
  <c r="AB952" i="6"/>
  <c r="AB954" i="6"/>
  <c r="AB955" i="6"/>
  <c r="AB956" i="6"/>
  <c r="AB958" i="6"/>
  <c r="AB959" i="6"/>
  <c r="AB960" i="6"/>
  <c r="AB962" i="6"/>
  <c r="AB963" i="6"/>
  <c r="AB964" i="6"/>
  <c r="AB966" i="6"/>
  <c r="AB967" i="6"/>
  <c r="AB968" i="6"/>
  <c r="AB970" i="6"/>
  <c r="AB971" i="6"/>
  <c r="AB972" i="6"/>
  <c r="AB974" i="6"/>
  <c r="AB975" i="6"/>
  <c r="AB976" i="6"/>
  <c r="AB978" i="6"/>
  <c r="AB979" i="6"/>
  <c r="AB980" i="6"/>
  <c r="AB982" i="6"/>
  <c r="AB983" i="6"/>
  <c r="AB984" i="6"/>
  <c r="AB986" i="6"/>
  <c r="AB987" i="6"/>
  <c r="AB988" i="6"/>
  <c r="AB990" i="6"/>
  <c r="AB991" i="6"/>
  <c r="AB992" i="6"/>
  <c r="AB994" i="6"/>
  <c r="AB995" i="6"/>
  <c r="AB996" i="6"/>
  <c r="AB998" i="6"/>
  <c r="AB999" i="6"/>
  <c r="AB1000" i="6"/>
  <c r="AB1002" i="6"/>
  <c r="AB1003" i="6"/>
  <c r="AB1004" i="6"/>
  <c r="AB1006" i="6"/>
  <c r="AB1007" i="6"/>
  <c r="AB1008" i="6"/>
  <c r="AB1010" i="6"/>
  <c r="AB1011" i="6"/>
  <c r="AB1012" i="6"/>
  <c r="AB1014" i="6"/>
  <c r="AB1015" i="6"/>
  <c r="AB1016" i="6"/>
  <c r="AB1018" i="6"/>
  <c r="AB1019" i="6"/>
  <c r="AB1020" i="6"/>
  <c r="AB1022" i="6"/>
  <c r="AB1023" i="6"/>
  <c r="AB1024" i="6"/>
  <c r="AB1026" i="6"/>
  <c r="AB1027" i="6"/>
  <c r="AB1028" i="6"/>
  <c r="AB1030" i="6"/>
  <c r="AB1031" i="6"/>
  <c r="AB1032" i="6"/>
  <c r="AB1034" i="6"/>
  <c r="AB1035" i="6"/>
  <c r="AB1036" i="6"/>
  <c r="AB1038" i="6"/>
  <c r="AB1039" i="6"/>
  <c r="AB1040" i="6"/>
  <c r="AB1042" i="6"/>
  <c r="AB1043" i="6"/>
  <c r="AB1044" i="6"/>
  <c r="AB1046" i="6"/>
  <c r="AB1047" i="6"/>
  <c r="AB1048" i="6"/>
  <c r="AB1050" i="6"/>
  <c r="AB1051" i="6"/>
  <c r="AB1052" i="6"/>
  <c r="AB1054" i="6"/>
  <c r="AB1055" i="6"/>
  <c r="AB1056" i="6"/>
  <c r="AB1058" i="6"/>
  <c r="AB1059" i="6"/>
  <c r="AB1060" i="6"/>
  <c r="AB1062" i="6"/>
  <c r="AB1063" i="6"/>
  <c r="AB1064" i="6"/>
  <c r="AB1066" i="6"/>
  <c r="AB1067" i="6"/>
  <c r="AB1068" i="6"/>
  <c r="AB1070" i="6"/>
  <c r="AB1071" i="6"/>
  <c r="AB1074" i="6"/>
  <c r="AB1075" i="6"/>
  <c r="AB1076" i="6"/>
  <c r="AB1078" i="6"/>
  <c r="AB1079" i="6"/>
  <c r="AB1080" i="6"/>
  <c r="AB1082" i="6"/>
  <c r="AB1083" i="6"/>
  <c r="AB1084" i="6"/>
  <c r="AB1086" i="6"/>
  <c r="AB1087" i="6"/>
  <c r="AB1088" i="6"/>
  <c r="AB1090" i="6"/>
  <c r="AB1091" i="6"/>
  <c r="AB1092" i="6"/>
  <c r="AB1094" i="6"/>
  <c r="AC2" i="6"/>
  <c r="AC3" i="6"/>
  <c r="AC4" i="6"/>
  <c r="AC6" i="6"/>
  <c r="AC7" i="6"/>
  <c r="AC8" i="6"/>
  <c r="AC11" i="6"/>
  <c r="AC14" i="6"/>
  <c r="AC15" i="6"/>
  <c r="AC16" i="6"/>
  <c r="AC19" i="6"/>
  <c r="AC20" i="6"/>
  <c r="AC22" i="6"/>
  <c r="AC23" i="6"/>
  <c r="AC24" i="6"/>
  <c r="AC26" i="6"/>
  <c r="AC27" i="6"/>
  <c r="AC31" i="6"/>
  <c r="AC32" i="6"/>
  <c r="AC34" i="6"/>
  <c r="AC35" i="6"/>
  <c r="AC36" i="6"/>
  <c r="AC38" i="6"/>
  <c r="AC39" i="6"/>
  <c r="AC40" i="6"/>
  <c r="AC42" i="6"/>
  <c r="AC43" i="6"/>
  <c r="AC46" i="6"/>
  <c r="AC47" i="6"/>
  <c r="AC48" i="6"/>
  <c r="AC51" i="6"/>
  <c r="AC52" i="6"/>
  <c r="AC54" i="6"/>
  <c r="AC55" i="6"/>
  <c r="AC56" i="6"/>
  <c r="AC58" i="6"/>
  <c r="AC59" i="6"/>
  <c r="AC60" i="6"/>
  <c r="AC62" i="6"/>
  <c r="AC64" i="6"/>
  <c r="AC66" i="6"/>
  <c r="AC67" i="6"/>
  <c r="AC68" i="6"/>
  <c r="AC70" i="6"/>
  <c r="AC71" i="6"/>
  <c r="AC72" i="6"/>
  <c r="AC74" i="6"/>
  <c r="AC75" i="6"/>
  <c r="AC76" i="6"/>
  <c r="AC78" i="6"/>
  <c r="AC79" i="6"/>
  <c r="AC80" i="6"/>
  <c r="AC82" i="6"/>
  <c r="AC83" i="6"/>
  <c r="AC84" i="6"/>
  <c r="AC86" i="6"/>
  <c r="AC87" i="6"/>
  <c r="AC88" i="6"/>
  <c r="AC90" i="6"/>
  <c r="AC91" i="6"/>
  <c r="AC94" i="6"/>
  <c r="AC95" i="6"/>
  <c r="AC96" i="6"/>
  <c r="AC98" i="6"/>
  <c r="AC99" i="6"/>
  <c r="AC100" i="6"/>
  <c r="AC102" i="6"/>
  <c r="AC103" i="6"/>
  <c r="AC104" i="6"/>
  <c r="AC106" i="6"/>
  <c r="AC107" i="6"/>
  <c r="AC110" i="6"/>
  <c r="AC111" i="6"/>
  <c r="AC112" i="6"/>
  <c r="AC114" i="6"/>
  <c r="AC115" i="6"/>
  <c r="AC116" i="6"/>
  <c r="AC118" i="6"/>
  <c r="AC119" i="6"/>
  <c r="AC120" i="6"/>
  <c r="AC122" i="6"/>
  <c r="AC123" i="6"/>
  <c r="AC124" i="6"/>
  <c r="AC126" i="6"/>
  <c r="AC127" i="6"/>
  <c r="AC128" i="6"/>
  <c r="AC130" i="6"/>
  <c r="AC131" i="6"/>
  <c r="AC134" i="6"/>
  <c r="AC135" i="6"/>
  <c r="AC136" i="6"/>
  <c r="AC138" i="6"/>
  <c r="AC139" i="6"/>
  <c r="AC140" i="6"/>
  <c r="AC142" i="6"/>
  <c r="AC143" i="6"/>
  <c r="AC144" i="6"/>
  <c r="AC146" i="6"/>
  <c r="AC147" i="6"/>
  <c r="AC148" i="6"/>
  <c r="AC150" i="6"/>
  <c r="AC151" i="6"/>
  <c r="AC152" i="6"/>
  <c r="AC154" i="6"/>
  <c r="AC155" i="6"/>
  <c r="AC156" i="6"/>
  <c r="AC158" i="6"/>
  <c r="AC159" i="6"/>
  <c r="AC160" i="6"/>
  <c r="AC162" i="6"/>
  <c r="AC163" i="6"/>
  <c r="AC164" i="6"/>
  <c r="AC166" i="6"/>
  <c r="AC167" i="6"/>
  <c r="AC168" i="6"/>
  <c r="AC170" i="6"/>
  <c r="AC171" i="6"/>
  <c r="AC175" i="6"/>
  <c r="AC176" i="6"/>
  <c r="AC178" i="6"/>
  <c r="AC179" i="6"/>
  <c r="AC180" i="6"/>
  <c r="AC182" i="6"/>
  <c r="AC183" i="6"/>
  <c r="AC184" i="6"/>
  <c r="AC186" i="6"/>
  <c r="AC187" i="6"/>
  <c r="AC188" i="6"/>
  <c r="AC190" i="6"/>
  <c r="AC191" i="6"/>
  <c r="AC192" i="6"/>
  <c r="AC194" i="6"/>
  <c r="AC195" i="6"/>
  <c r="AC196" i="6"/>
  <c r="AC198" i="6"/>
  <c r="AC199" i="6"/>
  <c r="AC200" i="6"/>
  <c r="AC203" i="6"/>
  <c r="AC204" i="6"/>
  <c r="AC206" i="6"/>
  <c r="AC207" i="6"/>
  <c r="AC208" i="6"/>
  <c r="AC210" i="6"/>
  <c r="AC211" i="6"/>
  <c r="AC212" i="6"/>
  <c r="AC214" i="6"/>
  <c r="AC215" i="6"/>
  <c r="AC216" i="6"/>
  <c r="AC218" i="6"/>
  <c r="AC219" i="6"/>
  <c r="AC220" i="6"/>
  <c r="AC222" i="6"/>
  <c r="AC223" i="6"/>
  <c r="AC224" i="6"/>
  <c r="AC226" i="6"/>
  <c r="AC227" i="6"/>
  <c r="AC228" i="6"/>
  <c r="AC230" i="6"/>
  <c r="AC231" i="6"/>
  <c r="AC232" i="6"/>
  <c r="AC234" i="6"/>
  <c r="AC235" i="6"/>
  <c r="AC236" i="6"/>
  <c r="AC238" i="6"/>
  <c r="AC239" i="6"/>
  <c r="AC240" i="6"/>
  <c r="AC242" i="6"/>
  <c r="AC243" i="6"/>
  <c r="AC244" i="6"/>
  <c r="AC246" i="6"/>
  <c r="AC247" i="6"/>
  <c r="AC248" i="6"/>
  <c r="AC250" i="6"/>
  <c r="AC251" i="6"/>
  <c r="AC252" i="6"/>
  <c r="AC254" i="6"/>
  <c r="AC255" i="6"/>
  <c r="AC256" i="6"/>
  <c r="AC258" i="6"/>
  <c r="AC259" i="6"/>
  <c r="AC262" i="6"/>
  <c r="AC263" i="6"/>
  <c r="AC264" i="6"/>
  <c r="AC266" i="6"/>
  <c r="AC267" i="6"/>
  <c r="AC268" i="6"/>
  <c r="AC270" i="6"/>
  <c r="AC271" i="6"/>
  <c r="AC272" i="6"/>
  <c r="AC274" i="6"/>
  <c r="AC275" i="6"/>
  <c r="AC276" i="6"/>
  <c r="AC278" i="6"/>
  <c r="AC279" i="6"/>
  <c r="AC280" i="6"/>
  <c r="AC283" i="6"/>
  <c r="AC284" i="6"/>
  <c r="AC286" i="6"/>
  <c r="AC287" i="6"/>
  <c r="AC288" i="6"/>
  <c r="AC290" i="6"/>
  <c r="AC291" i="6"/>
  <c r="AC292" i="6"/>
  <c r="AC294" i="6"/>
  <c r="AC295" i="6"/>
  <c r="AC296" i="6"/>
  <c r="AC298" i="6"/>
  <c r="AC299" i="6"/>
  <c r="AC300" i="6"/>
  <c r="AC303" i="6"/>
  <c r="AC304" i="6"/>
  <c r="AC306" i="6"/>
  <c r="AC307" i="6"/>
  <c r="AC308" i="6"/>
  <c r="AC310" i="6"/>
  <c r="AC311" i="6"/>
  <c r="AC312" i="6"/>
  <c r="AC314" i="6"/>
  <c r="AC315" i="6"/>
  <c r="AC316" i="6"/>
  <c r="AC318" i="6"/>
  <c r="AC319" i="6"/>
  <c r="AC320" i="6"/>
  <c r="AC322" i="6"/>
  <c r="AC323" i="6"/>
  <c r="AC324" i="6"/>
  <c r="AC326" i="6"/>
  <c r="AC327" i="6"/>
  <c r="AC328" i="6"/>
  <c r="AC330" i="6"/>
  <c r="AC331" i="6"/>
  <c r="AC332" i="6"/>
  <c r="AC334" i="6"/>
  <c r="AC335" i="6"/>
  <c r="AC336" i="6"/>
  <c r="AC338" i="6"/>
  <c r="AC339" i="6"/>
  <c r="AC340" i="6"/>
  <c r="AC342" i="6"/>
  <c r="AC343" i="6"/>
  <c r="AC344" i="6"/>
  <c r="AC346" i="6"/>
  <c r="AC347" i="6"/>
  <c r="AC348" i="6"/>
  <c r="AC350" i="6"/>
  <c r="AC351" i="6"/>
  <c r="AC352" i="6"/>
  <c r="AC354" i="6"/>
  <c r="AC355" i="6"/>
  <c r="AC356" i="6"/>
  <c r="AC358" i="6"/>
  <c r="AC359" i="6"/>
  <c r="AC360" i="6"/>
  <c r="AC362" i="6"/>
  <c r="AC363" i="6"/>
  <c r="AC364" i="6"/>
  <c r="AC367" i="6"/>
  <c r="AC368" i="6"/>
  <c r="AC370" i="6"/>
  <c r="AC371" i="6"/>
  <c r="AC372" i="6"/>
  <c r="AC374" i="6"/>
  <c r="AC375" i="6"/>
  <c r="AC376" i="6"/>
  <c r="AC378" i="6"/>
  <c r="AC379" i="6"/>
  <c r="AC380" i="6"/>
  <c r="AC383" i="6"/>
  <c r="AC384" i="6"/>
  <c r="AC386" i="6"/>
  <c r="AC387" i="6"/>
  <c r="AC388" i="6"/>
  <c r="AC390" i="6"/>
  <c r="AC391" i="6"/>
  <c r="AC392" i="6"/>
  <c r="AC394" i="6"/>
  <c r="AC395" i="6"/>
  <c r="AC396" i="6"/>
  <c r="AC398" i="6"/>
  <c r="AC399" i="6"/>
  <c r="AC400" i="6"/>
  <c r="AC402" i="6"/>
  <c r="AC403" i="6"/>
  <c r="AC404" i="6"/>
  <c r="AC406" i="6"/>
  <c r="AC407" i="6"/>
  <c r="AC408" i="6"/>
  <c r="AC410" i="6"/>
  <c r="AC411" i="6"/>
  <c r="AC412" i="6"/>
  <c r="AC414" i="6"/>
  <c r="AC415" i="6"/>
  <c r="AC416" i="6"/>
  <c r="AC418" i="6"/>
  <c r="AC419" i="6"/>
  <c r="AC420" i="6"/>
  <c r="AC422" i="6"/>
  <c r="AC423" i="6"/>
  <c r="AC424" i="6"/>
  <c r="AC426" i="6"/>
  <c r="AC427" i="6"/>
  <c r="AC428" i="6"/>
  <c r="AC431" i="6"/>
  <c r="AC432" i="6"/>
  <c r="AC434" i="6"/>
  <c r="AC435" i="6"/>
  <c r="AC436" i="6"/>
  <c r="AC439" i="6"/>
  <c r="AC440" i="6"/>
  <c r="AC442" i="6"/>
  <c r="AC443" i="6"/>
  <c r="AC444" i="6"/>
  <c r="AC446" i="6"/>
  <c r="AC447" i="6"/>
  <c r="AC448" i="6"/>
  <c r="AC450" i="6"/>
  <c r="AC451" i="6"/>
  <c r="AC452" i="6"/>
  <c r="AC454" i="6"/>
  <c r="AC455" i="6"/>
  <c r="AC456" i="6"/>
  <c r="AC458" i="6"/>
  <c r="AC459" i="6"/>
  <c r="AC460" i="6"/>
  <c r="AC462" i="6"/>
  <c r="AC463" i="6"/>
  <c r="AC464" i="6"/>
  <c r="AC466" i="6"/>
  <c r="AC467" i="6"/>
  <c r="AC468" i="6"/>
  <c r="AC470" i="6"/>
  <c r="AC471" i="6"/>
  <c r="AC472" i="6"/>
  <c r="AC474" i="6"/>
  <c r="AC475" i="6"/>
  <c r="AC476" i="6"/>
  <c r="AC478" i="6"/>
  <c r="AC479" i="6"/>
  <c r="AC480" i="6"/>
  <c r="AC482" i="6"/>
  <c r="AC483" i="6"/>
  <c r="AC484" i="6"/>
  <c r="AC486" i="6"/>
  <c r="AC487" i="6"/>
  <c r="AC488" i="6"/>
  <c r="AC490" i="6"/>
  <c r="AC491" i="6"/>
  <c r="AC492" i="6"/>
  <c r="AC494" i="6"/>
  <c r="AC495" i="6"/>
  <c r="AC496" i="6"/>
  <c r="AC498" i="6"/>
  <c r="AC499" i="6"/>
  <c r="AC500" i="6"/>
  <c r="AC502" i="6"/>
  <c r="AC503" i="6"/>
  <c r="AC504" i="6"/>
  <c r="AC506" i="6"/>
  <c r="AC507" i="6"/>
  <c r="AC508" i="6"/>
  <c r="AC510" i="6"/>
  <c r="AC511" i="6"/>
  <c r="AC512" i="6"/>
  <c r="AC514" i="6"/>
  <c r="AC515" i="6"/>
  <c r="AC516" i="6"/>
  <c r="AC518" i="6"/>
  <c r="AC519" i="6"/>
  <c r="AC520" i="6"/>
  <c r="AC522" i="6"/>
  <c r="AC523" i="6"/>
  <c r="AC524" i="6"/>
  <c r="AC526" i="6"/>
  <c r="AC527" i="6"/>
  <c r="AC528" i="6"/>
  <c r="AC530" i="6"/>
  <c r="AC531" i="6"/>
  <c r="AC532" i="6"/>
  <c r="AC534" i="6"/>
  <c r="AC535" i="6"/>
  <c r="AC536" i="6"/>
  <c r="AC538" i="6"/>
  <c r="AC539" i="6"/>
  <c r="AC540" i="6"/>
  <c r="AC542" i="6"/>
  <c r="AC543" i="6"/>
  <c r="AC544" i="6"/>
  <c r="AC546" i="6"/>
  <c r="AC547" i="6"/>
  <c r="AC548" i="6"/>
  <c r="AC550" i="6"/>
  <c r="AC551" i="6"/>
  <c r="AC552" i="6"/>
  <c r="AC554" i="6"/>
  <c r="AC555" i="6"/>
  <c r="AC556" i="6"/>
  <c r="AC558" i="6"/>
  <c r="AC559" i="6"/>
  <c r="AC560" i="6"/>
  <c r="AC562" i="6"/>
  <c r="AC563" i="6"/>
  <c r="AC564" i="6"/>
  <c r="AC566" i="6"/>
  <c r="AC567" i="6"/>
  <c r="AC568" i="6"/>
  <c r="AC570" i="6"/>
  <c r="AC571" i="6"/>
  <c r="AC572" i="6"/>
  <c r="AC574" i="6"/>
  <c r="AC575" i="6"/>
  <c r="AC576" i="6"/>
  <c r="AC578" i="6"/>
  <c r="AC579" i="6"/>
  <c r="AC580" i="6"/>
  <c r="AC582" i="6"/>
  <c r="AC583" i="6"/>
  <c r="AC584" i="6"/>
  <c r="AC586" i="6"/>
  <c r="AC588" i="6"/>
  <c r="AC590" i="6"/>
  <c r="AC591" i="6"/>
  <c r="AC592" i="6"/>
  <c r="AC594" i="6"/>
  <c r="AC596" i="6"/>
  <c r="AC598" i="6"/>
  <c r="AC599" i="6"/>
  <c r="AC600" i="6"/>
  <c r="AC602" i="6"/>
  <c r="AC603" i="6"/>
  <c r="AC604" i="6"/>
  <c r="AC606" i="6"/>
  <c r="AC607" i="6"/>
  <c r="AC608" i="6"/>
  <c r="AC610" i="6"/>
  <c r="AC611" i="6"/>
  <c r="AC612" i="6"/>
  <c r="AC614" i="6"/>
  <c r="AC616" i="6"/>
  <c r="AC618" i="6"/>
  <c r="AC619" i="6"/>
  <c r="AC620" i="6"/>
  <c r="AC622" i="6"/>
  <c r="AC623" i="6"/>
  <c r="AC624" i="6"/>
  <c r="AC626" i="6"/>
  <c r="AC627" i="6"/>
  <c r="AC628" i="6"/>
  <c r="AC630" i="6"/>
  <c r="AC631" i="6"/>
  <c r="AC632" i="6"/>
  <c r="AC634" i="6"/>
  <c r="AC635" i="6"/>
  <c r="AC636" i="6"/>
  <c r="AC638" i="6"/>
  <c r="AC639" i="6"/>
  <c r="AC640" i="6"/>
  <c r="AC642" i="6"/>
  <c r="AC643" i="6"/>
  <c r="AC644" i="6"/>
  <c r="AC646" i="6"/>
  <c r="AC647" i="6"/>
  <c r="AC648" i="6"/>
  <c r="AC650" i="6"/>
  <c r="AC651" i="6"/>
  <c r="AC652" i="6"/>
  <c r="AC654" i="6"/>
  <c r="AC655" i="6"/>
  <c r="AC656" i="6"/>
  <c r="AC658" i="6"/>
  <c r="AC659" i="6"/>
  <c r="AC660" i="6"/>
  <c r="AC662" i="6"/>
  <c r="AC663" i="6"/>
  <c r="AC664" i="6"/>
  <c r="AC666" i="6"/>
  <c r="AC667" i="6"/>
  <c r="AC668" i="6"/>
  <c r="AC670" i="6"/>
  <c r="AC671" i="6"/>
  <c r="AC672" i="6"/>
  <c r="AC674" i="6"/>
  <c r="AC675" i="6"/>
  <c r="AC676" i="6"/>
  <c r="AC678" i="6"/>
  <c r="AC679" i="6"/>
  <c r="AC680" i="6"/>
  <c r="AC682" i="6"/>
  <c r="AC683" i="6"/>
  <c r="AC684" i="6"/>
  <c r="AC686" i="6"/>
  <c r="AC687" i="6"/>
  <c r="AC688" i="6"/>
  <c r="AC690" i="6"/>
  <c r="AC691" i="6"/>
  <c r="AC692" i="6"/>
  <c r="AC695" i="6"/>
  <c r="AC696" i="6"/>
  <c r="AC698" i="6"/>
  <c r="AC699" i="6"/>
  <c r="AC700" i="6"/>
  <c r="AC702" i="6"/>
  <c r="AC703" i="6"/>
  <c r="AC704" i="6"/>
  <c r="AC707" i="6"/>
  <c r="AC708" i="6"/>
  <c r="AC710" i="6"/>
  <c r="AC711" i="6"/>
  <c r="AC712" i="6"/>
  <c r="AC714" i="6"/>
  <c r="AC715" i="6"/>
  <c r="AC716" i="6"/>
  <c r="AC718" i="6"/>
  <c r="AC719" i="6"/>
  <c r="AC720" i="6"/>
  <c r="AC722" i="6"/>
  <c r="AC723" i="6"/>
  <c r="AC724" i="6"/>
  <c r="AC726" i="6"/>
  <c r="AC727" i="6"/>
  <c r="AC728" i="6"/>
  <c r="AC730" i="6"/>
  <c r="AC731" i="6"/>
  <c r="AC732" i="6"/>
  <c r="AC735" i="6"/>
  <c r="AC736" i="6"/>
  <c r="AC738" i="6"/>
  <c r="AC740" i="6"/>
  <c r="AC742" i="6"/>
  <c r="AC743" i="6"/>
  <c r="AC744" i="6"/>
  <c r="AC746" i="6"/>
  <c r="AC747" i="6"/>
  <c r="AC748" i="6"/>
  <c r="AC750" i="6"/>
  <c r="AC751" i="6"/>
  <c r="AC752" i="6"/>
  <c r="AC754" i="6"/>
  <c r="AC755" i="6"/>
  <c r="AC756" i="6"/>
  <c r="AC758" i="6"/>
  <c r="AC759" i="6"/>
  <c r="AC760" i="6"/>
  <c r="AC762" i="6"/>
  <c r="AC763" i="6"/>
  <c r="AC764" i="6"/>
  <c r="AC766" i="6"/>
  <c r="AC767" i="6"/>
  <c r="AC768" i="6"/>
  <c r="AC770" i="6"/>
  <c r="AC771" i="6"/>
  <c r="AC772" i="6"/>
  <c r="AC774" i="6"/>
  <c r="AC775" i="6"/>
  <c r="AC776" i="6"/>
  <c r="AC778" i="6"/>
  <c r="AC779" i="6"/>
  <c r="AC780" i="6"/>
  <c r="AC782" i="6"/>
  <c r="AC783" i="6"/>
  <c r="AC784" i="6"/>
  <c r="AC786" i="6"/>
  <c r="AC787" i="6"/>
  <c r="AC788" i="6"/>
  <c r="AC790" i="6"/>
  <c r="AC791" i="6"/>
  <c r="AC794" i="6"/>
  <c r="AC795" i="6"/>
  <c r="AC796" i="6"/>
  <c r="AC798" i="6"/>
  <c r="AC799" i="6"/>
  <c r="AC800" i="6"/>
  <c r="AC802" i="6"/>
  <c r="AC803" i="6"/>
  <c r="AC806" i="6"/>
  <c r="AC807" i="6"/>
  <c r="AC808" i="6"/>
  <c r="AC810" i="6"/>
  <c r="AC811" i="6"/>
  <c r="AC812" i="6"/>
  <c r="AC814" i="6"/>
  <c r="AC815" i="6"/>
  <c r="AC816" i="6"/>
  <c r="AC818" i="6"/>
  <c r="AC819" i="6"/>
  <c r="AC820" i="6"/>
  <c r="AC822" i="6"/>
  <c r="AC823" i="6"/>
  <c r="AC824" i="6"/>
  <c r="AC826" i="6"/>
  <c r="AC827" i="6"/>
  <c r="AC828" i="6"/>
  <c r="AC830" i="6"/>
  <c r="AC831" i="6"/>
  <c r="AC832" i="6"/>
  <c r="AC834" i="6"/>
  <c r="AC835" i="6"/>
  <c r="AC836" i="6"/>
  <c r="AC838" i="6"/>
  <c r="AC839" i="6"/>
  <c r="AC840" i="6"/>
  <c r="AC842" i="6"/>
  <c r="AC843" i="6"/>
  <c r="AC844" i="6"/>
  <c r="AC846" i="6"/>
  <c r="AC847" i="6"/>
  <c r="AC848" i="6"/>
  <c r="AC850" i="6"/>
  <c r="AC851" i="6"/>
  <c r="AC852" i="6"/>
  <c r="AC854" i="6"/>
  <c r="AC855" i="6"/>
  <c r="AC856" i="6"/>
  <c r="AC858" i="6"/>
  <c r="AC859" i="6"/>
  <c r="AC860" i="6"/>
  <c r="AC862" i="6"/>
  <c r="AC863" i="6"/>
  <c r="AC864" i="6"/>
  <c r="AC866" i="6"/>
  <c r="AC867" i="6"/>
  <c r="AC868" i="6"/>
  <c r="AC870" i="6"/>
  <c r="AC871" i="6"/>
  <c r="AC872" i="6"/>
  <c r="AC874" i="6"/>
  <c r="AC875" i="6"/>
  <c r="AC876" i="6"/>
  <c r="AC878" i="6"/>
  <c r="AC879" i="6"/>
  <c r="AC880" i="6"/>
  <c r="AC882" i="6"/>
  <c r="AC883" i="6"/>
  <c r="AC884" i="6"/>
  <c r="AC886" i="6"/>
  <c r="AC887" i="6"/>
  <c r="AC888" i="6"/>
  <c r="AC890" i="6"/>
  <c r="AC891" i="6"/>
  <c r="AC892" i="6"/>
  <c r="AC894" i="6"/>
  <c r="AC895" i="6"/>
  <c r="AC896" i="6"/>
  <c r="AC898" i="6"/>
  <c r="AC899" i="6"/>
  <c r="AC900" i="6"/>
  <c r="AC902" i="6"/>
  <c r="AC903" i="6"/>
  <c r="AC904" i="6"/>
  <c r="AC907" i="6"/>
  <c r="AC908" i="6"/>
  <c r="AC910" i="6"/>
  <c r="AC911" i="6"/>
  <c r="AC912" i="6"/>
  <c r="AC914" i="6"/>
  <c r="AC915" i="6"/>
  <c r="AC916" i="6"/>
  <c r="AC918" i="6"/>
  <c r="AC919" i="6"/>
  <c r="AC920" i="6"/>
  <c r="AC922" i="6"/>
  <c r="AC923" i="6"/>
  <c r="AC924" i="6"/>
  <c r="AC926" i="6"/>
  <c r="AC927" i="6"/>
  <c r="AC928" i="6"/>
  <c r="AC930" i="6"/>
  <c r="AC931" i="6"/>
  <c r="AC932" i="6"/>
  <c r="AC934" i="6"/>
  <c r="AC935" i="6"/>
  <c r="AC936" i="6"/>
  <c r="AC938" i="6"/>
  <c r="AC939" i="6"/>
  <c r="AC940" i="6"/>
  <c r="AC942" i="6"/>
  <c r="AC943" i="6"/>
  <c r="AC944" i="6"/>
  <c r="AC946" i="6"/>
  <c r="AC947" i="6"/>
  <c r="AC948" i="6"/>
  <c r="AC950" i="6"/>
  <c r="AC951" i="6"/>
  <c r="AC952" i="6"/>
  <c r="AC954" i="6"/>
  <c r="AC955" i="6"/>
  <c r="AC956" i="6"/>
  <c r="AC958" i="6"/>
  <c r="AC959" i="6"/>
  <c r="AC960" i="6"/>
  <c r="AC962" i="6"/>
  <c r="AC963" i="6"/>
  <c r="AC966" i="6"/>
  <c r="AC967" i="6"/>
  <c r="AC968" i="6"/>
  <c r="AC970" i="6"/>
  <c r="AC971" i="6"/>
  <c r="AC972" i="6"/>
  <c r="AC974" i="6"/>
  <c r="AC975" i="6"/>
  <c r="AC976" i="6"/>
  <c r="AC978" i="6"/>
  <c r="AC980" i="6"/>
  <c r="AC982" i="6"/>
  <c r="AC983" i="6"/>
  <c r="AC984" i="6"/>
  <c r="AC986" i="6"/>
  <c r="AC987" i="6"/>
  <c r="AC988" i="6"/>
  <c r="AC990" i="6"/>
  <c r="AC991" i="6"/>
  <c r="AC992" i="6"/>
  <c r="AC994" i="6"/>
  <c r="AC995" i="6"/>
  <c r="AC996" i="6"/>
  <c r="AC998" i="6"/>
  <c r="AC999" i="6"/>
  <c r="AC1000" i="6"/>
  <c r="AC1002" i="6"/>
  <c r="AC1003" i="6"/>
  <c r="AC1004" i="6"/>
  <c r="AC1006" i="6"/>
  <c r="AC1007" i="6"/>
  <c r="AC1008" i="6"/>
  <c r="AC1010" i="6"/>
  <c r="AC1011" i="6"/>
  <c r="AC1012" i="6"/>
  <c r="AC1014" i="6"/>
  <c r="AC1015" i="6"/>
  <c r="AC1016" i="6"/>
  <c r="AC1018" i="6"/>
  <c r="AC1019" i="6"/>
  <c r="AC1020" i="6"/>
  <c r="AC1022" i="6"/>
  <c r="AC1023" i="6"/>
  <c r="AC1024" i="6"/>
  <c r="AC1026" i="6"/>
  <c r="AC1027" i="6"/>
  <c r="AC1028" i="6"/>
  <c r="AC1030" i="6"/>
  <c r="AC1031" i="6"/>
  <c r="AC1032" i="6"/>
  <c r="AC1034" i="6"/>
  <c r="AC1035" i="6"/>
  <c r="AC1036" i="6"/>
  <c r="AC1038" i="6"/>
  <c r="AC1039" i="6"/>
  <c r="AC1040" i="6"/>
  <c r="AC1042" i="6"/>
  <c r="AC1043" i="6"/>
  <c r="AC1044" i="6"/>
  <c r="AC1046" i="6"/>
  <c r="AC1047" i="6"/>
  <c r="AC1048" i="6"/>
  <c r="AC1050" i="6"/>
  <c r="AC1051" i="6"/>
  <c r="AC1052" i="6"/>
  <c r="AC1054" i="6"/>
  <c r="AC1055" i="6"/>
  <c r="AC1056" i="6"/>
  <c r="AC1058" i="6"/>
  <c r="AC1059" i="6"/>
  <c r="AC1060" i="6"/>
  <c r="AC1062" i="6"/>
  <c r="AC1063" i="6"/>
  <c r="AC1064" i="6"/>
  <c r="AC1066" i="6"/>
  <c r="AC1067" i="6"/>
  <c r="AC1068" i="6"/>
  <c r="AC1070" i="6"/>
  <c r="AC1071" i="6"/>
  <c r="AC1072" i="6"/>
  <c r="AC1074" i="6"/>
  <c r="AC1075" i="6"/>
  <c r="AC1076" i="6"/>
  <c r="AC1078" i="6"/>
  <c r="AC1079" i="6"/>
  <c r="AC1080" i="6"/>
  <c r="AC1082" i="6"/>
  <c r="AC1083" i="6"/>
  <c r="AC1084" i="6"/>
  <c r="AC1086" i="6"/>
  <c r="AC1087" i="6"/>
  <c r="AC1088" i="6"/>
  <c r="AC1090" i="6"/>
  <c r="AC1091" i="6"/>
  <c r="AC1092" i="6"/>
  <c r="AC1094" i="6"/>
  <c r="AD2" i="6"/>
  <c r="AD3" i="6"/>
  <c r="AD4" i="6"/>
  <c r="AD6" i="6"/>
  <c r="AD7" i="6"/>
  <c r="AD8" i="6"/>
  <c r="AD10" i="6"/>
  <c r="AD11" i="6"/>
  <c r="AD14" i="6"/>
  <c r="AD15" i="6"/>
  <c r="AD16" i="6"/>
  <c r="AD19" i="6"/>
  <c r="AD20" i="6"/>
  <c r="AD22" i="6"/>
  <c r="AD23" i="6"/>
  <c r="AD24" i="6"/>
  <c r="AD26" i="6"/>
  <c r="AD27" i="6"/>
  <c r="AD28" i="6"/>
  <c r="AD30" i="6"/>
  <c r="AD31" i="6"/>
  <c r="AD32" i="6"/>
  <c r="AD34" i="6"/>
  <c r="AD35" i="6"/>
  <c r="AD36" i="6"/>
  <c r="AD38" i="6"/>
  <c r="AD39" i="6"/>
  <c r="AD40" i="6"/>
  <c r="AD42" i="6"/>
  <c r="AD43" i="6"/>
  <c r="AD44" i="6"/>
  <c r="AD46" i="6"/>
  <c r="AD47" i="6"/>
  <c r="AD48" i="6"/>
  <c r="AD50" i="6"/>
  <c r="AD51" i="6"/>
  <c r="AD52" i="6"/>
  <c r="AD54" i="6"/>
  <c r="AD56" i="6"/>
  <c r="AD58" i="6"/>
  <c r="AD59" i="6"/>
  <c r="AD60" i="6"/>
  <c r="AD62" i="6"/>
  <c r="AD63" i="6"/>
  <c r="AD64" i="6"/>
  <c r="AD66" i="6"/>
  <c r="AD67" i="6"/>
  <c r="AD68" i="6"/>
  <c r="AD71" i="6"/>
  <c r="AD72" i="6"/>
  <c r="AD74" i="6"/>
  <c r="AD75" i="6"/>
  <c r="AD78" i="6"/>
  <c r="AD79" i="6"/>
  <c r="AD80" i="6"/>
  <c r="AD82" i="6"/>
  <c r="AD83" i="6"/>
  <c r="AD84" i="6"/>
  <c r="AD86" i="6"/>
  <c r="AD87" i="6"/>
  <c r="AD88" i="6"/>
  <c r="AD90" i="6"/>
  <c r="AD91" i="6"/>
  <c r="AD92" i="6"/>
  <c r="AD94" i="6"/>
  <c r="AD95" i="6"/>
  <c r="AD96" i="6"/>
  <c r="AD98" i="6"/>
  <c r="AD99" i="6"/>
  <c r="AD100" i="6"/>
  <c r="AD102" i="6"/>
  <c r="AD103" i="6"/>
  <c r="AD104" i="6"/>
  <c r="AD106" i="6"/>
  <c r="AD107" i="6"/>
  <c r="AD110" i="6"/>
  <c r="AD111" i="6"/>
  <c r="AD112" i="6"/>
  <c r="AD114" i="6"/>
  <c r="AD115" i="6"/>
  <c r="AD116" i="6"/>
  <c r="AD119" i="6"/>
  <c r="AD120" i="6"/>
  <c r="AD122" i="6"/>
  <c r="AD123" i="6"/>
  <c r="AD126" i="6"/>
  <c r="AD127" i="6"/>
  <c r="AD128" i="6"/>
  <c r="AD130" i="6"/>
  <c r="AD131" i="6"/>
  <c r="AD132" i="6"/>
  <c r="AD134" i="6"/>
  <c r="AD135" i="6"/>
  <c r="AD136" i="6"/>
  <c r="AD138" i="6"/>
  <c r="AD139" i="6"/>
  <c r="AD140" i="6"/>
  <c r="AD142" i="6"/>
  <c r="AD143" i="6"/>
  <c r="AD144" i="6"/>
  <c r="AD147" i="6"/>
  <c r="AD148" i="6"/>
  <c r="AD150" i="6"/>
  <c r="AD151" i="6"/>
  <c r="AD152" i="6"/>
  <c r="AD154" i="6"/>
  <c r="AD155" i="6"/>
  <c r="AD156" i="6"/>
  <c r="AD158" i="6"/>
  <c r="AD159" i="6"/>
  <c r="AD160" i="6"/>
  <c r="AD162" i="6"/>
  <c r="AD163" i="6"/>
  <c r="AD164" i="6"/>
  <c r="AD166" i="6"/>
  <c r="AD168" i="6"/>
  <c r="AD170" i="6"/>
  <c r="AD171" i="6"/>
  <c r="AD174" i="6"/>
  <c r="AD175" i="6"/>
  <c r="AD176" i="6"/>
  <c r="AD178" i="6"/>
  <c r="AD179" i="6"/>
  <c r="AD180" i="6"/>
  <c r="AD182" i="6"/>
  <c r="AD183" i="6"/>
  <c r="AD184" i="6"/>
  <c r="AD186" i="6"/>
  <c r="AD187" i="6"/>
  <c r="AD188" i="6"/>
  <c r="AD191" i="6"/>
  <c r="AD192" i="6"/>
  <c r="AD194" i="6"/>
  <c r="AD195" i="6"/>
  <c r="AD196" i="6"/>
  <c r="AD198" i="6"/>
  <c r="AD199" i="6"/>
  <c r="AD200" i="6"/>
  <c r="AD203" i="6"/>
  <c r="AD206" i="6"/>
  <c r="AD207" i="6"/>
  <c r="AD208" i="6"/>
  <c r="AD210" i="6"/>
  <c r="AD211" i="6"/>
  <c r="AD212" i="6"/>
  <c r="AD214" i="6"/>
  <c r="AD215" i="6"/>
  <c r="AD216" i="6"/>
  <c r="AD218" i="6"/>
  <c r="AD219" i="6"/>
  <c r="AD222" i="6"/>
  <c r="AD223" i="6"/>
  <c r="AD224" i="6"/>
  <c r="AD226" i="6"/>
  <c r="AD227" i="6"/>
  <c r="AD228" i="6"/>
  <c r="AD230" i="6"/>
  <c r="AD231" i="6"/>
  <c r="AD232" i="6"/>
  <c r="AD234" i="6"/>
  <c r="AD235" i="6"/>
  <c r="AD236" i="6"/>
  <c r="AD238" i="6"/>
  <c r="AD239" i="6"/>
  <c r="AD240" i="6"/>
  <c r="AD242" i="6"/>
  <c r="AD243" i="6"/>
  <c r="AD244" i="6"/>
  <c r="AD246" i="6"/>
  <c r="AD247" i="6"/>
  <c r="AD248" i="6"/>
  <c r="AD250" i="6"/>
  <c r="AD251" i="6"/>
  <c r="AD254" i="6"/>
  <c r="AD255" i="6"/>
  <c r="AD256" i="6"/>
  <c r="AD258" i="6"/>
  <c r="AD259" i="6"/>
  <c r="AD262" i="6"/>
  <c r="AD263" i="6"/>
  <c r="AD264" i="6"/>
  <c r="AD266" i="6"/>
  <c r="AD267" i="6"/>
  <c r="AD268" i="6"/>
  <c r="AD270" i="6"/>
  <c r="AD271" i="6"/>
  <c r="AD272" i="6"/>
  <c r="AD274" i="6"/>
  <c r="AD275" i="6"/>
  <c r="AD276" i="6"/>
  <c r="AD278" i="6"/>
  <c r="AD279" i="6"/>
  <c r="AD280" i="6"/>
  <c r="AD282" i="6"/>
  <c r="AD283" i="6"/>
  <c r="AD284" i="6"/>
  <c r="AD286" i="6"/>
  <c r="AD287" i="6"/>
  <c r="AD288" i="6"/>
  <c r="AD290" i="6"/>
  <c r="AD291" i="6"/>
  <c r="AD292" i="6"/>
  <c r="AD294" i="6"/>
  <c r="AD295" i="6"/>
  <c r="AD296" i="6"/>
  <c r="AD298" i="6"/>
  <c r="AD299" i="6"/>
  <c r="AD300" i="6"/>
  <c r="AD302" i="6"/>
  <c r="AD303" i="6"/>
  <c r="AD304" i="6"/>
  <c r="AD306" i="6"/>
  <c r="AD307" i="6"/>
  <c r="AD308" i="6"/>
  <c r="AD310" i="6"/>
  <c r="AD311" i="6"/>
  <c r="AD312" i="6"/>
  <c r="AD314" i="6"/>
  <c r="AD315" i="6"/>
  <c r="AD316" i="6"/>
  <c r="AD318" i="6"/>
  <c r="AD319" i="6"/>
  <c r="AD320" i="6"/>
  <c r="AD322" i="6"/>
  <c r="AD323" i="6"/>
  <c r="AD324" i="6"/>
  <c r="AD326" i="6"/>
  <c r="AD327" i="6"/>
  <c r="AD328" i="6"/>
  <c r="AD330" i="6"/>
  <c r="AD331" i="6"/>
  <c r="AD332" i="6"/>
  <c r="AD334" i="6"/>
  <c r="AD335" i="6"/>
  <c r="AD336" i="6"/>
  <c r="AD338" i="6"/>
  <c r="AD339" i="6"/>
  <c r="AD340" i="6"/>
  <c r="AD342" i="6"/>
  <c r="AD343" i="6"/>
  <c r="AD344" i="6"/>
  <c r="AD346" i="6"/>
  <c r="AD347" i="6"/>
  <c r="AD348" i="6"/>
  <c r="AD350" i="6"/>
  <c r="AD351" i="6"/>
  <c r="AD352" i="6"/>
  <c r="AD354" i="6"/>
  <c r="AD355" i="6"/>
  <c r="AD356" i="6"/>
  <c r="AD358" i="6"/>
  <c r="AD359" i="6"/>
  <c r="AD360" i="6"/>
  <c r="AD362" i="6"/>
  <c r="AD363" i="6"/>
  <c r="AD364" i="6"/>
  <c r="AD366" i="6"/>
  <c r="AD367" i="6"/>
  <c r="AD368" i="6"/>
  <c r="AD370" i="6"/>
  <c r="AD371" i="6"/>
  <c r="AD372" i="6"/>
  <c r="AD374" i="6"/>
  <c r="AD375" i="6"/>
  <c r="AD376" i="6"/>
  <c r="AD378" i="6"/>
  <c r="AD379" i="6"/>
  <c r="AD380" i="6"/>
  <c r="AD382" i="6"/>
  <c r="AD383" i="6"/>
  <c r="AD384" i="6"/>
  <c r="AD386" i="6"/>
  <c r="AD387" i="6"/>
  <c r="AD388" i="6"/>
  <c r="AD390" i="6"/>
  <c r="AD391" i="6"/>
  <c r="AD392" i="6"/>
  <c r="AD394" i="6"/>
  <c r="AD395" i="6"/>
  <c r="AD396" i="6"/>
  <c r="AD398" i="6"/>
  <c r="AD399" i="6"/>
  <c r="AD400" i="6"/>
  <c r="AD402" i="6"/>
  <c r="AD403" i="6"/>
  <c r="AD404" i="6"/>
  <c r="AD406" i="6"/>
  <c r="AD407" i="6"/>
  <c r="AD408" i="6"/>
  <c r="AD410" i="6"/>
  <c r="AD411" i="6"/>
  <c r="AD412" i="6"/>
  <c r="AD414" i="6"/>
  <c r="AD415" i="6"/>
  <c r="AD416" i="6"/>
  <c r="AD418" i="6"/>
  <c r="AD419" i="6"/>
  <c r="AD420" i="6"/>
  <c r="AD422" i="6"/>
  <c r="AD423" i="6"/>
  <c r="AD424" i="6"/>
  <c r="AD426" i="6"/>
  <c r="AD427" i="6"/>
  <c r="AD428" i="6"/>
  <c r="AD431" i="6"/>
  <c r="AD432" i="6"/>
  <c r="AD434" i="6"/>
  <c r="AD435" i="6"/>
  <c r="AD436" i="6"/>
  <c r="AD438" i="6"/>
  <c r="AD439" i="6"/>
  <c r="AD440" i="6"/>
  <c r="AD442" i="6"/>
  <c r="AD443" i="6"/>
  <c r="AD444" i="6"/>
  <c r="AD446" i="6"/>
  <c r="AD447" i="6"/>
  <c r="AD448" i="6"/>
  <c r="AD450" i="6"/>
  <c r="AD451" i="6"/>
  <c r="AD452" i="6"/>
  <c r="AD454" i="6"/>
  <c r="AD455" i="6"/>
  <c r="AD456" i="6"/>
  <c r="AD458" i="6"/>
  <c r="AD459" i="6"/>
  <c r="AD460" i="6"/>
  <c r="AD462" i="6"/>
  <c r="AD463" i="6"/>
  <c r="AD464" i="6"/>
  <c r="AD466" i="6"/>
  <c r="AD467" i="6"/>
  <c r="AD468" i="6"/>
  <c r="AD470" i="6"/>
  <c r="AD471" i="6"/>
  <c r="AD472" i="6"/>
  <c r="AD474" i="6"/>
  <c r="AD475" i="6"/>
  <c r="AD476" i="6"/>
  <c r="AD478" i="6"/>
  <c r="AD479" i="6"/>
  <c r="AD480" i="6"/>
  <c r="AD482" i="6"/>
  <c r="AD483" i="6"/>
  <c r="AD484" i="6"/>
  <c r="AD486" i="6"/>
  <c r="AD487" i="6"/>
  <c r="AD488" i="6"/>
  <c r="AD490" i="6"/>
  <c r="AD491" i="6"/>
  <c r="AD492" i="6"/>
  <c r="AD494" i="6"/>
  <c r="AD495" i="6"/>
  <c r="AD496" i="6"/>
  <c r="AD498" i="6"/>
  <c r="AD500" i="6"/>
  <c r="AD502" i="6"/>
  <c r="AD503" i="6"/>
  <c r="AD504" i="6"/>
  <c r="AD506" i="6"/>
  <c r="AD507" i="6"/>
  <c r="AD508" i="6"/>
  <c r="AD510" i="6"/>
  <c r="AD511" i="6"/>
  <c r="AD512" i="6"/>
  <c r="AD514" i="6"/>
  <c r="AD515" i="6"/>
  <c r="AD516" i="6"/>
  <c r="AD518" i="6"/>
  <c r="AD519" i="6"/>
  <c r="AD520" i="6"/>
  <c r="AD522" i="6"/>
  <c r="AD523" i="6"/>
  <c r="AD524" i="6"/>
  <c r="AD526" i="6"/>
  <c r="AD527" i="6"/>
  <c r="AD528" i="6"/>
  <c r="AD530" i="6"/>
  <c r="AD531" i="6"/>
  <c r="AD532" i="6"/>
  <c r="AD534" i="6"/>
  <c r="AD535" i="6"/>
  <c r="AD536" i="6"/>
  <c r="AD538" i="6"/>
  <c r="AD539" i="6"/>
  <c r="AD540" i="6"/>
  <c r="AD543" i="6"/>
  <c r="AD544" i="6"/>
  <c r="AD546" i="6"/>
  <c r="AD547" i="6"/>
  <c r="AD548" i="6"/>
  <c r="AD550" i="6"/>
  <c r="AD551" i="6"/>
  <c r="AD552" i="6"/>
  <c r="AD554" i="6"/>
  <c r="AD555" i="6"/>
  <c r="AD556" i="6"/>
  <c r="AD558" i="6"/>
  <c r="AD559" i="6"/>
  <c r="AD560" i="6"/>
  <c r="AD562" i="6"/>
  <c r="AD563" i="6"/>
  <c r="AD564" i="6"/>
  <c r="AD566" i="6"/>
  <c r="AD567" i="6"/>
  <c r="AD568" i="6"/>
  <c r="AD570" i="6"/>
  <c r="AD571" i="6"/>
  <c r="AD572" i="6"/>
  <c r="AD575" i="6"/>
  <c r="AD576" i="6"/>
  <c r="AD578" i="6"/>
  <c r="AD580" i="6"/>
  <c r="AD582" i="6"/>
  <c r="AD583" i="6"/>
  <c r="AD584" i="6"/>
  <c r="AD586" i="6"/>
  <c r="AD587" i="6"/>
  <c r="AD588" i="6"/>
  <c r="AD590" i="6"/>
  <c r="AD591" i="6"/>
  <c r="AD592" i="6"/>
  <c r="AD594" i="6"/>
  <c r="AD595" i="6"/>
  <c r="AD596" i="6"/>
  <c r="AD598" i="6"/>
  <c r="AD599" i="6"/>
  <c r="AD600" i="6"/>
  <c r="AD602" i="6"/>
  <c r="AD603" i="6"/>
  <c r="AD604" i="6"/>
  <c r="AD606" i="6"/>
  <c r="AD607" i="6"/>
  <c r="AD608" i="6"/>
  <c r="AD610" i="6"/>
  <c r="AD611" i="6"/>
  <c r="AD612" i="6"/>
  <c r="AD614" i="6"/>
  <c r="AD615" i="6"/>
  <c r="AD616" i="6"/>
  <c r="AD618" i="6"/>
  <c r="AD619" i="6"/>
  <c r="AD620" i="6"/>
  <c r="AD622" i="6"/>
  <c r="AD623" i="6"/>
  <c r="AD624" i="6"/>
  <c r="AD626" i="6"/>
  <c r="AD627" i="6"/>
  <c r="AD628" i="6"/>
  <c r="AD630" i="6"/>
  <c r="AD631" i="6"/>
  <c r="AD632" i="6"/>
  <c r="AD634" i="6"/>
  <c r="AD635" i="6"/>
  <c r="AD636" i="6"/>
  <c r="AD638" i="6"/>
  <c r="AD639" i="6"/>
  <c r="AD640" i="6"/>
  <c r="AD642" i="6"/>
  <c r="AD643" i="6"/>
  <c r="AD644" i="6"/>
  <c r="AD646" i="6"/>
  <c r="AD647" i="6"/>
  <c r="AD648" i="6"/>
  <c r="AD650" i="6"/>
  <c r="AD651" i="6"/>
  <c r="AD652" i="6"/>
  <c r="AD654" i="6"/>
  <c r="AD655" i="6"/>
  <c r="AD656" i="6"/>
  <c r="AD658" i="6"/>
  <c r="AD659" i="6"/>
  <c r="AD660" i="6"/>
  <c r="AD662" i="6"/>
  <c r="AD663" i="6"/>
  <c r="AD664" i="6"/>
  <c r="AD666" i="6"/>
  <c r="AD667" i="6"/>
  <c r="AD668" i="6"/>
  <c r="AD671" i="6"/>
  <c r="AD672" i="6"/>
  <c r="AD674" i="6"/>
  <c r="AD675" i="6"/>
  <c r="AD676" i="6"/>
  <c r="AD678" i="6"/>
  <c r="AD679" i="6"/>
  <c r="AD680" i="6"/>
  <c r="AD682" i="6"/>
  <c r="AD683" i="6"/>
  <c r="AD684" i="6"/>
  <c r="AD686" i="6"/>
  <c r="AD687" i="6"/>
  <c r="AD688" i="6"/>
  <c r="AD690" i="6"/>
  <c r="AD691" i="6"/>
  <c r="AD692" i="6"/>
  <c r="AD694" i="6"/>
  <c r="AD695" i="6"/>
  <c r="AD696" i="6"/>
  <c r="AD698" i="6"/>
  <c r="AD699" i="6"/>
  <c r="AD700" i="6"/>
  <c r="AD702" i="6"/>
  <c r="AD703" i="6"/>
  <c r="AD704" i="6"/>
  <c r="AD707" i="6"/>
  <c r="AD708" i="6"/>
  <c r="AD710" i="6"/>
  <c r="AD711" i="6"/>
  <c r="AD712" i="6"/>
  <c r="AD714" i="6"/>
  <c r="AD715" i="6"/>
  <c r="AD716" i="6"/>
  <c r="AD718" i="6"/>
  <c r="AD719" i="6"/>
  <c r="AD720" i="6"/>
  <c r="AD722" i="6"/>
  <c r="AD724" i="6"/>
  <c r="AD726" i="6"/>
  <c r="AD727" i="6"/>
  <c r="AD728" i="6"/>
  <c r="AD730" i="6"/>
  <c r="AD731" i="6"/>
  <c r="AD732" i="6"/>
  <c r="AD735" i="6"/>
  <c r="AD736" i="6"/>
  <c r="AD738" i="6"/>
  <c r="AD739" i="6"/>
  <c r="AD740" i="6"/>
  <c r="AD742" i="6"/>
  <c r="AD743" i="6"/>
  <c r="AD744" i="6"/>
  <c r="AD747" i="6"/>
  <c r="AD748" i="6"/>
  <c r="AD750" i="6"/>
  <c r="AD751" i="6"/>
  <c r="AD752" i="6"/>
  <c r="AD754" i="6"/>
  <c r="AD755" i="6"/>
  <c r="AD756" i="6"/>
  <c r="AD758" i="6"/>
  <c r="AD759" i="6"/>
  <c r="AD760" i="6"/>
  <c r="AD762" i="6"/>
  <c r="AD763" i="6"/>
  <c r="AD764" i="6"/>
  <c r="AD766" i="6"/>
  <c r="AD767" i="6"/>
  <c r="AD768" i="6"/>
  <c r="AD770" i="6"/>
  <c r="AD771" i="6"/>
  <c r="AD772" i="6"/>
  <c r="AD774" i="6"/>
  <c r="AD775" i="6"/>
  <c r="AD776" i="6"/>
  <c r="AD778" i="6"/>
  <c r="AD779" i="6"/>
  <c r="AD780" i="6"/>
  <c r="AD782" i="6"/>
  <c r="AD783" i="6"/>
  <c r="AD784" i="6"/>
  <c r="AD786" i="6"/>
  <c r="AD787" i="6"/>
  <c r="AD788" i="6"/>
  <c r="AD790" i="6"/>
  <c r="AD791" i="6"/>
  <c r="AD792" i="6"/>
  <c r="AD794" i="6"/>
  <c r="AD795" i="6"/>
  <c r="AD796" i="6"/>
  <c r="AD798" i="6"/>
  <c r="AD799" i="6"/>
  <c r="AD800" i="6"/>
  <c r="AD802" i="6"/>
  <c r="AD803" i="6"/>
  <c r="AD804" i="6"/>
  <c r="AD806" i="6"/>
  <c r="AD807" i="6"/>
  <c r="AD808" i="6"/>
  <c r="AD810" i="6"/>
  <c r="AD811" i="6"/>
  <c r="AD812" i="6"/>
  <c r="AD815" i="6"/>
  <c r="AD816" i="6"/>
  <c r="AD818" i="6"/>
  <c r="AD819" i="6"/>
  <c r="AD820" i="6"/>
  <c r="AD822" i="6"/>
  <c r="AD823" i="6"/>
  <c r="AD824" i="6"/>
  <c r="AD826" i="6"/>
  <c r="AD827" i="6"/>
  <c r="AD828" i="6"/>
  <c r="AD830" i="6"/>
  <c r="AD831" i="6"/>
  <c r="AD832" i="6"/>
  <c r="AD834" i="6"/>
  <c r="AD835" i="6"/>
  <c r="AD836" i="6"/>
  <c r="AD838" i="6"/>
  <c r="AD839" i="6"/>
  <c r="AD840" i="6"/>
  <c r="AD842" i="6"/>
  <c r="AD843" i="6"/>
  <c r="AD844" i="6"/>
  <c r="AD846" i="6"/>
  <c r="AD847" i="6"/>
  <c r="AD848" i="6"/>
  <c r="AD850" i="6"/>
  <c r="AD851" i="6"/>
  <c r="AD852" i="6"/>
  <c r="AD854" i="6"/>
  <c r="AD855" i="6"/>
  <c r="AD856" i="6"/>
  <c r="AD858" i="6"/>
  <c r="AD859" i="6"/>
  <c r="AD860" i="6"/>
  <c r="AD862" i="6"/>
  <c r="AD863" i="6"/>
  <c r="AD864" i="6"/>
  <c r="AD866" i="6"/>
  <c r="AD867" i="6"/>
  <c r="AD868" i="6"/>
  <c r="AD870" i="6"/>
  <c r="AD871" i="6"/>
  <c r="AD872" i="6"/>
  <c r="AD874" i="6"/>
  <c r="AD875" i="6"/>
  <c r="AD876" i="6"/>
  <c r="AD878" i="6"/>
  <c r="AD879" i="6"/>
  <c r="AD880" i="6"/>
  <c r="AD882" i="6"/>
  <c r="AD883" i="6"/>
  <c r="AD884" i="6"/>
  <c r="AD886" i="6"/>
  <c r="AD887" i="6"/>
  <c r="AD888" i="6"/>
  <c r="AD890" i="6"/>
  <c r="AD891" i="6"/>
  <c r="AD892" i="6"/>
  <c r="AD894" i="6"/>
  <c r="AD895" i="6"/>
  <c r="AD896" i="6"/>
  <c r="AD898" i="6"/>
  <c r="AD899" i="6"/>
  <c r="AD900" i="6"/>
  <c r="AD902" i="6"/>
  <c r="AD903" i="6"/>
  <c r="AD904" i="6"/>
  <c r="AD906" i="6"/>
  <c r="AD907" i="6"/>
  <c r="AD908" i="6"/>
  <c r="AD911" i="6"/>
  <c r="AD912" i="6"/>
  <c r="AD914" i="6"/>
  <c r="AD915" i="6"/>
  <c r="AD916" i="6"/>
  <c r="AD918" i="6"/>
  <c r="AD919" i="6"/>
  <c r="AD920" i="6"/>
  <c r="AD922" i="6"/>
  <c r="AD923" i="6"/>
  <c r="AD924" i="6"/>
  <c r="AD926" i="6"/>
  <c r="AD927" i="6"/>
  <c r="AD928" i="6"/>
  <c r="AD930" i="6"/>
  <c r="AD931" i="6"/>
  <c r="AD932" i="6"/>
  <c r="AD934" i="6"/>
  <c r="AD935" i="6"/>
  <c r="AD936" i="6"/>
  <c r="AD938" i="6"/>
  <c r="AD939" i="6"/>
  <c r="AD940" i="6"/>
  <c r="AD942" i="6"/>
  <c r="AD943" i="6"/>
  <c r="AD944" i="6"/>
  <c r="AD946" i="6"/>
  <c r="AD947" i="6"/>
  <c r="AD948" i="6"/>
  <c r="AD950" i="6"/>
  <c r="AD951" i="6"/>
  <c r="AD952" i="6"/>
  <c r="AD954" i="6"/>
  <c r="AD955" i="6"/>
  <c r="AD956" i="6"/>
  <c r="AD958" i="6"/>
  <c r="AD959" i="6"/>
  <c r="AD960" i="6"/>
  <c r="AD962" i="6"/>
  <c r="AD963" i="6"/>
  <c r="AD966" i="6"/>
  <c r="AD967" i="6"/>
  <c r="AD968" i="6"/>
  <c r="AD971" i="6"/>
  <c r="AD972" i="6"/>
  <c r="AD974" i="6"/>
  <c r="AD975" i="6"/>
  <c r="AD976" i="6"/>
  <c r="AD978" i="6"/>
  <c r="AD980" i="6"/>
  <c r="AD982" i="6"/>
  <c r="AD983" i="6"/>
  <c r="AD984" i="6"/>
  <c r="AD986" i="6"/>
  <c r="AD987" i="6"/>
  <c r="AD988" i="6"/>
  <c r="AD990" i="6"/>
  <c r="AD991" i="6"/>
  <c r="AD992" i="6"/>
  <c r="AD994" i="6"/>
  <c r="AD995" i="6"/>
  <c r="AD996" i="6"/>
  <c r="AD998" i="6"/>
  <c r="AD999" i="6"/>
  <c r="AD1000" i="6"/>
  <c r="AD1002" i="6"/>
  <c r="AD1003" i="6"/>
  <c r="AD1004" i="6"/>
  <c r="AD1006" i="6"/>
  <c r="AD1007" i="6"/>
  <c r="AD1008" i="6"/>
  <c r="AD1010" i="6"/>
  <c r="AD1011" i="6"/>
  <c r="AD1012" i="6"/>
  <c r="AD1014" i="6"/>
  <c r="AD1015" i="6"/>
  <c r="AD1016" i="6"/>
  <c r="AD1018" i="6"/>
  <c r="AD1020" i="6"/>
  <c r="AD1022" i="6"/>
  <c r="AD1023" i="6"/>
  <c r="AD1024" i="6"/>
  <c r="AD1026" i="6"/>
  <c r="AD1027" i="6"/>
  <c r="AD1030" i="6"/>
  <c r="AD1031" i="6"/>
  <c r="AD1032" i="6"/>
  <c r="AD1034" i="6"/>
  <c r="AD1035" i="6"/>
  <c r="AD1036" i="6"/>
  <c r="AD1038" i="6"/>
  <c r="AD1039" i="6"/>
  <c r="AD1040" i="6"/>
  <c r="AD1042" i="6"/>
  <c r="AD1043" i="6"/>
  <c r="AD1044" i="6"/>
  <c r="AD1046" i="6"/>
  <c r="AD1047" i="6"/>
  <c r="AD1048" i="6"/>
  <c r="AD1050" i="6"/>
  <c r="AD1051" i="6"/>
  <c r="AD1052" i="6"/>
  <c r="AD1054" i="6"/>
  <c r="AD1055" i="6"/>
  <c r="AD1056" i="6"/>
  <c r="AD1058" i="6"/>
  <c r="AD1059" i="6"/>
  <c r="AD1060" i="6"/>
  <c r="AD1062" i="6"/>
  <c r="AD1063" i="6"/>
  <c r="AD1064" i="6"/>
  <c r="AD1066" i="6"/>
  <c r="AD1067" i="6"/>
  <c r="AD1068" i="6"/>
  <c r="AD1070" i="6"/>
  <c r="AD1071" i="6"/>
  <c r="AD1072" i="6"/>
  <c r="AD1074" i="6"/>
  <c r="AD1075" i="6"/>
  <c r="AD1076" i="6"/>
  <c r="AD1078" i="6"/>
  <c r="AD1079" i="6"/>
  <c r="AD1080" i="6"/>
  <c r="AD1082" i="6"/>
  <c r="AD1083" i="6"/>
  <c r="AD1084" i="6"/>
  <c r="AD1086" i="6"/>
  <c r="AD1087" i="6"/>
  <c r="AD1088" i="6"/>
  <c r="AD1090" i="6"/>
  <c r="AD1091" i="6"/>
  <c r="AD1092" i="6"/>
  <c r="AD1094" i="6"/>
  <c r="AE2" i="6"/>
  <c r="AE3" i="6"/>
  <c r="AE4" i="6"/>
  <c r="AE6" i="6"/>
  <c r="AE7" i="6"/>
  <c r="AE8" i="6"/>
  <c r="AE10" i="6"/>
  <c r="AE11" i="6"/>
  <c r="AE14" i="6"/>
  <c r="AE15" i="6"/>
  <c r="AE16" i="6"/>
  <c r="AE18" i="6"/>
  <c r="AE19" i="6"/>
  <c r="AE20" i="6"/>
  <c r="AE22" i="6"/>
  <c r="AE23" i="6"/>
  <c r="AE24" i="6"/>
  <c r="AE26" i="6"/>
  <c r="AE27" i="6"/>
  <c r="AE28" i="6"/>
  <c r="AE30" i="6"/>
  <c r="AE31" i="6"/>
  <c r="AE32" i="6"/>
  <c r="AE34" i="6"/>
  <c r="AE35" i="6"/>
  <c r="AE36" i="6"/>
  <c r="AE38" i="6"/>
  <c r="AE39" i="6"/>
  <c r="AE40" i="6"/>
  <c r="AE43" i="6"/>
  <c r="AE44" i="6"/>
  <c r="AE46" i="6"/>
  <c r="AE47" i="6"/>
  <c r="AE48" i="6"/>
  <c r="AE50" i="6"/>
  <c r="AE51" i="6"/>
  <c r="AE52" i="6"/>
  <c r="AE54" i="6"/>
  <c r="AE55" i="6"/>
  <c r="AE56" i="6"/>
  <c r="AE58" i="6"/>
  <c r="AE59" i="6"/>
  <c r="AE62" i="6"/>
  <c r="AE63" i="6"/>
  <c r="AE64" i="6"/>
  <c r="AE66" i="6"/>
  <c r="AE67" i="6"/>
  <c r="AE68" i="6"/>
  <c r="AE70" i="6"/>
  <c r="AE71" i="6"/>
  <c r="AE72" i="6"/>
  <c r="AE74" i="6"/>
  <c r="AE75" i="6"/>
  <c r="AE76" i="6"/>
  <c r="AE78" i="6"/>
  <c r="AE79" i="6"/>
  <c r="AE80" i="6"/>
  <c r="AE82" i="6"/>
  <c r="AE83" i="6"/>
  <c r="AE84" i="6"/>
  <c r="AE86" i="6"/>
  <c r="AE87" i="6"/>
  <c r="AE88" i="6"/>
  <c r="AE90" i="6"/>
  <c r="AE91" i="6"/>
  <c r="AE94" i="6"/>
  <c r="AE95" i="6"/>
  <c r="AE96" i="6"/>
  <c r="AE98" i="6"/>
  <c r="AE99" i="6"/>
  <c r="AE100" i="6"/>
  <c r="AE102" i="6"/>
  <c r="AE103" i="6"/>
  <c r="AE104" i="6"/>
  <c r="AE106" i="6"/>
  <c r="AE107" i="6"/>
  <c r="AE108" i="6"/>
  <c r="AE110" i="6"/>
  <c r="AE111" i="6"/>
  <c r="AE112" i="6"/>
  <c r="AE114" i="6"/>
  <c r="AE115" i="6"/>
  <c r="AE116" i="6"/>
  <c r="AE118" i="6"/>
  <c r="AE119" i="6"/>
  <c r="AE120" i="6"/>
  <c r="AE122" i="6"/>
  <c r="AE123" i="6"/>
  <c r="AE126" i="6"/>
  <c r="AE127" i="6"/>
  <c r="AE128" i="6"/>
  <c r="AE130" i="6"/>
  <c r="AE131" i="6"/>
  <c r="AE134" i="6"/>
  <c r="AE135" i="6"/>
  <c r="AE136" i="6"/>
  <c r="AE138" i="6"/>
  <c r="AE139" i="6"/>
  <c r="AE142" i="6"/>
  <c r="AE143" i="6"/>
  <c r="AE144" i="6"/>
  <c r="AE146" i="6"/>
  <c r="AE147" i="6"/>
  <c r="AE148" i="6"/>
  <c r="AE150" i="6"/>
  <c r="AE151" i="6"/>
  <c r="AE152" i="6"/>
  <c r="AE154" i="6"/>
  <c r="AE155" i="6"/>
  <c r="AE156" i="6"/>
  <c r="AE158" i="6"/>
  <c r="AE159" i="6"/>
  <c r="AE160" i="6"/>
  <c r="AE162" i="6"/>
  <c r="AE163" i="6"/>
  <c r="AE164" i="6"/>
  <c r="AE166" i="6"/>
  <c r="AE167" i="6"/>
  <c r="AE168" i="6"/>
  <c r="AE170" i="6"/>
  <c r="AE171" i="6"/>
  <c r="AE172" i="6"/>
  <c r="AE174" i="6"/>
  <c r="AE175" i="6"/>
  <c r="AE176" i="6"/>
  <c r="AE178" i="6"/>
  <c r="AE179" i="6"/>
  <c r="AE180" i="6"/>
  <c r="AE182" i="6"/>
  <c r="AE183" i="6"/>
  <c r="AE184" i="6"/>
  <c r="AE186" i="6"/>
  <c r="AE187" i="6"/>
  <c r="AE190" i="6"/>
  <c r="AE191" i="6"/>
  <c r="AE192" i="6"/>
  <c r="AE194" i="6"/>
  <c r="AE195" i="6"/>
  <c r="AE196" i="6"/>
  <c r="AE198" i="6"/>
  <c r="AE199" i="6"/>
  <c r="AE200" i="6"/>
  <c r="AE202" i="6"/>
  <c r="AE203" i="6"/>
  <c r="AE204" i="6"/>
  <c r="AE206" i="6"/>
  <c r="AE207" i="6"/>
  <c r="AE208" i="6"/>
  <c r="AE210" i="6"/>
  <c r="AE211" i="6"/>
  <c r="AE212" i="6"/>
  <c r="AE214" i="6"/>
  <c r="AE215" i="6"/>
  <c r="AE216" i="6"/>
  <c r="AE218" i="6"/>
  <c r="AE219" i="6"/>
  <c r="AE220" i="6"/>
  <c r="AE222" i="6"/>
  <c r="AE223" i="6"/>
  <c r="AE224" i="6"/>
  <c r="AE226" i="6"/>
  <c r="AE227" i="6"/>
  <c r="AE228" i="6"/>
  <c r="AE230" i="6"/>
  <c r="AE231" i="6"/>
  <c r="AE232" i="6"/>
  <c r="AE234" i="6"/>
  <c r="AE235" i="6"/>
  <c r="AE236" i="6"/>
  <c r="AE238" i="6"/>
  <c r="AE239" i="6"/>
  <c r="AE240" i="6"/>
  <c r="AE242" i="6"/>
  <c r="AE243" i="6"/>
  <c r="AE244" i="6"/>
  <c r="AE246" i="6"/>
  <c r="AE247" i="6"/>
  <c r="AE248" i="6"/>
  <c r="AE250" i="6"/>
  <c r="AE251" i="6"/>
  <c r="AE254" i="6"/>
  <c r="AE255" i="6"/>
  <c r="AE256" i="6"/>
  <c r="AE258" i="6"/>
  <c r="AE259" i="6"/>
  <c r="AE260" i="6"/>
  <c r="AE262" i="6"/>
  <c r="AE263" i="6"/>
  <c r="AE264" i="6"/>
  <c r="AE267" i="6"/>
  <c r="AE268" i="6"/>
  <c r="AE270" i="6"/>
  <c r="AE271" i="6"/>
  <c r="AE272" i="6"/>
  <c r="AE274" i="6"/>
  <c r="AE275" i="6"/>
  <c r="AE276" i="6"/>
  <c r="AE278" i="6"/>
  <c r="AE279" i="6"/>
  <c r="AE280" i="6"/>
  <c r="AE282" i="6"/>
  <c r="AE283" i="6"/>
  <c r="AE284" i="6"/>
  <c r="AE286" i="6"/>
  <c r="AE287" i="6"/>
  <c r="AE288" i="6"/>
  <c r="AE290" i="6"/>
  <c r="AE291" i="6"/>
  <c r="AE292" i="6"/>
  <c r="AE294" i="6"/>
  <c r="AE295" i="6"/>
  <c r="AE296" i="6"/>
  <c r="AE298" i="6"/>
  <c r="AE299" i="6"/>
  <c r="AE300" i="6"/>
  <c r="AE302" i="6"/>
  <c r="AE303" i="6"/>
  <c r="AE304" i="6"/>
  <c r="AE306" i="6"/>
  <c r="AE307" i="6"/>
  <c r="AE308" i="6"/>
  <c r="AE310" i="6"/>
  <c r="AE311" i="6"/>
  <c r="AE312" i="6"/>
  <c r="AE314" i="6"/>
  <c r="AE315" i="6"/>
  <c r="AE316" i="6"/>
  <c r="AE318" i="6"/>
  <c r="AE319" i="6"/>
  <c r="AE320" i="6"/>
  <c r="AE322" i="6"/>
  <c r="AE323" i="6"/>
  <c r="AE324" i="6"/>
  <c r="AE326" i="6"/>
  <c r="AE327" i="6"/>
  <c r="AE328" i="6"/>
  <c r="AE330" i="6"/>
  <c r="AE331" i="6"/>
  <c r="AE332" i="6"/>
  <c r="AE334" i="6"/>
  <c r="AE335" i="6"/>
  <c r="AE336" i="6"/>
  <c r="AE338" i="6"/>
  <c r="AE339" i="6"/>
  <c r="AE340" i="6"/>
  <c r="AE342" i="6"/>
  <c r="AE343" i="6"/>
  <c r="AE344" i="6"/>
  <c r="AE346" i="6"/>
  <c r="AE347" i="6"/>
  <c r="AE348" i="6"/>
  <c r="AE350" i="6"/>
  <c r="AE351" i="6"/>
  <c r="AE352" i="6"/>
  <c r="AE354" i="6"/>
  <c r="AE355" i="6"/>
  <c r="AE356" i="6"/>
  <c r="AE358" i="6"/>
  <c r="AE359" i="6"/>
  <c r="AE360" i="6"/>
  <c r="AE362" i="6"/>
  <c r="AE363" i="6"/>
  <c r="AE364" i="6"/>
  <c r="AE366" i="6"/>
  <c r="AE367" i="6"/>
  <c r="AE368" i="6"/>
  <c r="AE370" i="6"/>
  <c r="AE371" i="6"/>
  <c r="AE372" i="6"/>
  <c r="AE374" i="6"/>
  <c r="AE375" i="6"/>
  <c r="AE376" i="6"/>
  <c r="AE378" i="6"/>
  <c r="AE379" i="6"/>
  <c r="AE380" i="6"/>
  <c r="AE382" i="6"/>
  <c r="AE383" i="6"/>
  <c r="AE384" i="6"/>
  <c r="AE386" i="6"/>
  <c r="AE387" i="6"/>
  <c r="AE388" i="6"/>
  <c r="AE390" i="6"/>
  <c r="AE391" i="6"/>
  <c r="AE392" i="6"/>
  <c r="AE394" i="6"/>
  <c r="AE395" i="6"/>
  <c r="AE396" i="6"/>
  <c r="AE398" i="6"/>
  <c r="AE399" i="6"/>
  <c r="AE400" i="6"/>
  <c r="AE402" i="6"/>
  <c r="AE403" i="6"/>
  <c r="AE404" i="6"/>
  <c r="AE406" i="6"/>
  <c r="AE407" i="6"/>
  <c r="AE408" i="6"/>
  <c r="AE410" i="6"/>
  <c r="AE411" i="6"/>
  <c r="AE412" i="6"/>
  <c r="AE414" i="6"/>
  <c r="AE415" i="6"/>
  <c r="AE416" i="6"/>
  <c r="AE418" i="6"/>
  <c r="AE419" i="6"/>
  <c r="AE420" i="6"/>
  <c r="AE422" i="6"/>
  <c r="AE423" i="6"/>
  <c r="AE424" i="6"/>
  <c r="AE426" i="6"/>
  <c r="AE427" i="6"/>
  <c r="AE428" i="6"/>
  <c r="AE430" i="6"/>
  <c r="AE431" i="6"/>
  <c r="AE432" i="6"/>
  <c r="AE434" i="6"/>
  <c r="AE435" i="6"/>
  <c r="AE436" i="6"/>
  <c r="AE438" i="6"/>
  <c r="AE439" i="6"/>
  <c r="AE440" i="6"/>
  <c r="AE442" i="6"/>
  <c r="AE443" i="6"/>
  <c r="AE444" i="6"/>
  <c r="AE446" i="6"/>
  <c r="AE447" i="6"/>
  <c r="AE448" i="6"/>
  <c r="AE450" i="6"/>
  <c r="AE451" i="6"/>
  <c r="AE452" i="6"/>
  <c r="AE454" i="6"/>
  <c r="AE455" i="6"/>
  <c r="AE456" i="6"/>
  <c r="AE458" i="6"/>
  <c r="AE459" i="6"/>
  <c r="AE460" i="6"/>
  <c r="AE462" i="6"/>
  <c r="AE463" i="6"/>
  <c r="AE464" i="6"/>
  <c r="AE466" i="6"/>
  <c r="AE467" i="6"/>
  <c r="AE468" i="6"/>
  <c r="AE470" i="6"/>
  <c r="AE471" i="6"/>
  <c r="AE472" i="6"/>
  <c r="AE474" i="6"/>
  <c r="AE475" i="6"/>
  <c r="AE476" i="6"/>
  <c r="AE478" i="6"/>
  <c r="AE479" i="6"/>
  <c r="AE480" i="6"/>
  <c r="AE482" i="6"/>
  <c r="AE483" i="6"/>
  <c r="AE484" i="6"/>
  <c r="AE486" i="6"/>
  <c r="AE487" i="6"/>
  <c r="AE488" i="6"/>
  <c r="AE490" i="6"/>
  <c r="AE491" i="6"/>
  <c r="AE492" i="6"/>
  <c r="AE494" i="6"/>
  <c r="AE495" i="6"/>
  <c r="AE496" i="6"/>
  <c r="AE498" i="6"/>
  <c r="AE499" i="6"/>
  <c r="AE500" i="6"/>
  <c r="AE502" i="6"/>
  <c r="AE503" i="6"/>
  <c r="AE504" i="6"/>
  <c r="AE506" i="6"/>
  <c r="AE507" i="6"/>
  <c r="AE508" i="6"/>
  <c r="AE510" i="6"/>
  <c r="AE511" i="6"/>
  <c r="AE512" i="6"/>
  <c r="AE514" i="6"/>
  <c r="AE515" i="6"/>
  <c r="AE516" i="6"/>
  <c r="AE518" i="6"/>
  <c r="AE519" i="6"/>
  <c r="AE520" i="6"/>
  <c r="AE522" i="6"/>
  <c r="AE523" i="6"/>
  <c r="AE524" i="6"/>
  <c r="AE526" i="6"/>
  <c r="AE527" i="6"/>
  <c r="AE528" i="6"/>
  <c r="AE530" i="6"/>
  <c r="AE531" i="6"/>
  <c r="AE532" i="6"/>
  <c r="AE534" i="6"/>
  <c r="AE535" i="6"/>
  <c r="AE536" i="6"/>
  <c r="AE538" i="6"/>
  <c r="AE539" i="6"/>
  <c r="AE540" i="6"/>
  <c r="AE542" i="6"/>
  <c r="AE543" i="6"/>
  <c r="AE544" i="6"/>
  <c r="AE546" i="6"/>
  <c r="AE547" i="6"/>
  <c r="AE548" i="6"/>
  <c r="AE550" i="6"/>
  <c r="AE551" i="6"/>
  <c r="AE552" i="6"/>
  <c r="AE554" i="6"/>
  <c r="AE555" i="6"/>
  <c r="AE556" i="6"/>
  <c r="AE558" i="6"/>
  <c r="AE559" i="6"/>
  <c r="AE560" i="6"/>
  <c r="AE562" i="6"/>
  <c r="AE563" i="6"/>
  <c r="AE564" i="6"/>
  <c r="AE566" i="6"/>
  <c r="AE567" i="6"/>
  <c r="AE568" i="6"/>
  <c r="AE570" i="6"/>
  <c r="AE571" i="6"/>
  <c r="AE572" i="6"/>
  <c r="AE574" i="6"/>
  <c r="AE575" i="6"/>
  <c r="AE576" i="6"/>
  <c r="AE578" i="6"/>
  <c r="AE579" i="6"/>
  <c r="AE580" i="6"/>
  <c r="AE582" i="6"/>
  <c r="AE583" i="6"/>
  <c r="AE584" i="6"/>
  <c r="AE586" i="6"/>
  <c r="AE587" i="6"/>
  <c r="AE588" i="6"/>
  <c r="AE590" i="6"/>
  <c r="AE591" i="6"/>
  <c r="AE592" i="6"/>
  <c r="AE594" i="6"/>
  <c r="AE595" i="6"/>
  <c r="AE596" i="6"/>
  <c r="AE598" i="6"/>
  <c r="AE599" i="6"/>
  <c r="AE600" i="6"/>
  <c r="AE602" i="6"/>
  <c r="AE603" i="6"/>
  <c r="AE604" i="6"/>
  <c r="AE606" i="6"/>
  <c r="AE607" i="6"/>
  <c r="AE608" i="6"/>
  <c r="AE610" i="6"/>
  <c r="AE611" i="6"/>
  <c r="AE612" i="6"/>
  <c r="AE614" i="6"/>
  <c r="AE615" i="6"/>
  <c r="AE616" i="6"/>
  <c r="AE618" i="6"/>
  <c r="AE619" i="6"/>
  <c r="AE620" i="6"/>
  <c r="AE622" i="6"/>
  <c r="AE623" i="6"/>
  <c r="AE624" i="6"/>
  <c r="AE626" i="6"/>
  <c r="AE627" i="6"/>
  <c r="AE628" i="6"/>
  <c r="AE630" i="6"/>
  <c r="AE631" i="6"/>
  <c r="AE632" i="6"/>
  <c r="AE634" i="6"/>
  <c r="AE635" i="6"/>
  <c r="AE636" i="6"/>
  <c r="AE638" i="6"/>
  <c r="AE639" i="6"/>
  <c r="AE640" i="6"/>
  <c r="AE642" i="6"/>
  <c r="AE643" i="6"/>
  <c r="AE644" i="6"/>
  <c r="AE646" i="6"/>
  <c r="AE647" i="6"/>
  <c r="AE648" i="6"/>
  <c r="AE650" i="6"/>
  <c r="AE651" i="6"/>
  <c r="AE652" i="6"/>
  <c r="AE654" i="6"/>
  <c r="AE655" i="6"/>
  <c r="AE656" i="6"/>
  <c r="AE658" i="6"/>
  <c r="AE659" i="6"/>
  <c r="AE660" i="6"/>
  <c r="AE662" i="6"/>
  <c r="AE663" i="6"/>
  <c r="AE664" i="6"/>
  <c r="AE666" i="6"/>
  <c r="AE667" i="6"/>
  <c r="AE668" i="6"/>
  <c r="AE670" i="6"/>
  <c r="AE671" i="6"/>
  <c r="AE672" i="6"/>
  <c r="AE674" i="6"/>
  <c r="AE675" i="6"/>
  <c r="AE676" i="6"/>
  <c r="AE678" i="6"/>
  <c r="AE679" i="6"/>
  <c r="AE680" i="6"/>
  <c r="AE683" i="6"/>
  <c r="AE684" i="6"/>
  <c r="AE686" i="6"/>
  <c r="AE687" i="6"/>
  <c r="AE688" i="6"/>
  <c r="AE690" i="6"/>
  <c r="AE691" i="6"/>
  <c r="AE692" i="6"/>
  <c r="AE694" i="6"/>
  <c r="AE695" i="6"/>
  <c r="AE696" i="6"/>
  <c r="AE698" i="6"/>
  <c r="AE699" i="6"/>
  <c r="AE700" i="6"/>
  <c r="AE702" i="6"/>
  <c r="AE703" i="6"/>
  <c r="AE704" i="6"/>
  <c r="AE706" i="6"/>
  <c r="AE707" i="6"/>
  <c r="AE708" i="6"/>
  <c r="AE710" i="6"/>
  <c r="AE711" i="6"/>
  <c r="AE712" i="6"/>
  <c r="AE715" i="6"/>
  <c r="AE716" i="6"/>
  <c r="AE718" i="6"/>
  <c r="AE719" i="6"/>
  <c r="AE720" i="6"/>
  <c r="AE722" i="6"/>
  <c r="AE723" i="6"/>
  <c r="AE724" i="6"/>
  <c r="AE726" i="6"/>
  <c r="AE727" i="6"/>
  <c r="AE728" i="6"/>
  <c r="AE730" i="6"/>
  <c r="AE731" i="6"/>
  <c r="AE732" i="6"/>
  <c r="AE734" i="6"/>
  <c r="AE735" i="6"/>
  <c r="AE736" i="6"/>
  <c r="AE738" i="6"/>
  <c r="AE739" i="6"/>
  <c r="AE740" i="6"/>
  <c r="AE742" i="6"/>
  <c r="AE743" i="6"/>
  <c r="AE744" i="6"/>
  <c r="AE746" i="6"/>
  <c r="AE747" i="6"/>
  <c r="AE748" i="6"/>
  <c r="AE750" i="6"/>
  <c r="AE751" i="6"/>
  <c r="AE752" i="6"/>
  <c r="AE754" i="6"/>
  <c r="AE755" i="6"/>
  <c r="AE756" i="6"/>
  <c r="AE758" i="6"/>
  <c r="AE759" i="6"/>
  <c r="AE760" i="6"/>
  <c r="AE762" i="6"/>
  <c r="AE763" i="6"/>
  <c r="AE764" i="6"/>
  <c r="AE767" i="6"/>
  <c r="AE768" i="6"/>
  <c r="AE770" i="6"/>
  <c r="AE771" i="6"/>
  <c r="AE772" i="6"/>
  <c r="AE774" i="6"/>
  <c r="AE775" i="6"/>
  <c r="AE776" i="6"/>
  <c r="AE778" i="6"/>
  <c r="AE779" i="6"/>
  <c r="AE780" i="6"/>
  <c r="AE782" i="6"/>
  <c r="AE783" i="6"/>
  <c r="AE784" i="6"/>
  <c r="AE786" i="6"/>
  <c r="AE787" i="6"/>
  <c r="AE788" i="6"/>
  <c r="AE790" i="6"/>
  <c r="AE791" i="6"/>
  <c r="AE792" i="6"/>
  <c r="AE794" i="6"/>
  <c r="AE795" i="6"/>
  <c r="AE796" i="6"/>
  <c r="AE798" i="6"/>
  <c r="AE799" i="6"/>
  <c r="AE800" i="6"/>
  <c r="AE802" i="6"/>
  <c r="AE803" i="6"/>
  <c r="AE806" i="6"/>
  <c r="AE807" i="6"/>
  <c r="AE808" i="6"/>
  <c r="AE810" i="6"/>
  <c r="AE811" i="6"/>
  <c r="AE812" i="6"/>
  <c r="AE814" i="6"/>
  <c r="AE815" i="6"/>
  <c r="AE816" i="6"/>
  <c r="AE818" i="6"/>
  <c r="AE819" i="6"/>
  <c r="AE820" i="6"/>
  <c r="AE822" i="6"/>
  <c r="AE823" i="6"/>
  <c r="AE824" i="6"/>
  <c r="AE826" i="6"/>
  <c r="AE827" i="6"/>
  <c r="AE828" i="6"/>
  <c r="AE830" i="6"/>
  <c r="AE831" i="6"/>
  <c r="AE832" i="6"/>
  <c r="AE834" i="6"/>
  <c r="AE835" i="6"/>
  <c r="AE836" i="6"/>
  <c r="AE838" i="6"/>
  <c r="AE839" i="6"/>
  <c r="AE840" i="6"/>
  <c r="AE842" i="6"/>
  <c r="AE843" i="6"/>
  <c r="AE844" i="6"/>
  <c r="AE846" i="6"/>
  <c r="AE847" i="6"/>
  <c r="AE848" i="6"/>
  <c r="AE850" i="6"/>
  <c r="AE851" i="6"/>
  <c r="AE852" i="6"/>
  <c r="AE854" i="6"/>
  <c r="AE855" i="6"/>
  <c r="AE856" i="6"/>
  <c r="AE858" i="6"/>
  <c r="AE859" i="6"/>
  <c r="AE860" i="6"/>
  <c r="AE862" i="6"/>
  <c r="AE863" i="6"/>
  <c r="AE864" i="6"/>
  <c r="AE866" i="6"/>
  <c r="AE867" i="6"/>
  <c r="AE868" i="6"/>
  <c r="AE870" i="6"/>
  <c r="AE871" i="6"/>
  <c r="AE872" i="6"/>
  <c r="AE874" i="6"/>
  <c r="AE875" i="6"/>
  <c r="AE876" i="6"/>
  <c r="AE878" i="6"/>
  <c r="AE879" i="6"/>
  <c r="AE880" i="6"/>
  <c r="AE882" i="6"/>
  <c r="AE883" i="6"/>
  <c r="AE884" i="6"/>
  <c r="AE886" i="6"/>
  <c r="AE887" i="6"/>
  <c r="AE888" i="6"/>
  <c r="AE890" i="6"/>
  <c r="AE891" i="6"/>
  <c r="AE892" i="6"/>
  <c r="AE894" i="6"/>
  <c r="AE895" i="6"/>
  <c r="AE896" i="6"/>
  <c r="AE898" i="6"/>
  <c r="AE899" i="6"/>
  <c r="AE900" i="6"/>
  <c r="AE902" i="6"/>
  <c r="AE903" i="6"/>
  <c r="AE904" i="6"/>
  <c r="AE907" i="6"/>
  <c r="AE908" i="6"/>
  <c r="AE910" i="6"/>
  <c r="AE911" i="6"/>
  <c r="AE912" i="6"/>
  <c r="AE914" i="6"/>
  <c r="AE915" i="6"/>
  <c r="AE916" i="6"/>
  <c r="AE918" i="6"/>
  <c r="AE919" i="6"/>
  <c r="AE920" i="6"/>
  <c r="AE922" i="6"/>
  <c r="AE923" i="6"/>
  <c r="AE924" i="6"/>
  <c r="AE927" i="6"/>
  <c r="AE928" i="6"/>
  <c r="AE930" i="6"/>
  <c r="AE931" i="6"/>
  <c r="AE932" i="6"/>
  <c r="AE934" i="6"/>
  <c r="AE935" i="6"/>
  <c r="AE936" i="6"/>
  <c r="AE938" i="6"/>
  <c r="AE939" i="6"/>
  <c r="AE940" i="6"/>
  <c r="AE942" i="6"/>
  <c r="AE943" i="6"/>
  <c r="AE944" i="6"/>
  <c r="AE946" i="6"/>
  <c r="AE947" i="6"/>
  <c r="AE948" i="6"/>
  <c r="AE950" i="6"/>
  <c r="AE951" i="6"/>
  <c r="AE952" i="6"/>
  <c r="AE954" i="6"/>
  <c r="AE955" i="6"/>
  <c r="AE956" i="6"/>
  <c r="AE958" i="6"/>
  <c r="AE959" i="6"/>
  <c r="AE960" i="6"/>
  <c r="AE962" i="6"/>
  <c r="AE963" i="6"/>
  <c r="AE966" i="6"/>
  <c r="AE967" i="6"/>
  <c r="AE968" i="6"/>
  <c r="AE970" i="6"/>
  <c r="AE971" i="6"/>
  <c r="AE972" i="6"/>
  <c r="AE974" i="6"/>
  <c r="AE975" i="6"/>
  <c r="AE976" i="6"/>
  <c r="AE978" i="6"/>
  <c r="AE979" i="6"/>
  <c r="AE980" i="6"/>
  <c r="AE982" i="6"/>
  <c r="AE983" i="6"/>
  <c r="AE984" i="6"/>
  <c r="AE986" i="6"/>
  <c r="AE987" i="6"/>
  <c r="AE988" i="6"/>
  <c r="AE990" i="6"/>
  <c r="AE991" i="6"/>
  <c r="AE992" i="6"/>
  <c r="AE994" i="6"/>
  <c r="AE995" i="6"/>
  <c r="AE996" i="6"/>
  <c r="AE998" i="6"/>
  <c r="AE999" i="6"/>
  <c r="AE1000" i="6"/>
  <c r="AE1002" i="6"/>
  <c r="AE1003" i="6"/>
  <c r="AE1004" i="6"/>
  <c r="AE1006" i="6"/>
  <c r="AE1007" i="6"/>
  <c r="AE1008" i="6"/>
  <c r="AE1010" i="6"/>
  <c r="AE1011" i="6"/>
  <c r="AE1012" i="6"/>
  <c r="AE1014" i="6"/>
  <c r="AE1015" i="6"/>
  <c r="AE1016" i="6"/>
  <c r="AE1018" i="6"/>
  <c r="AE1019" i="6"/>
  <c r="AE1020" i="6"/>
  <c r="AE1022" i="6"/>
  <c r="AE1023" i="6"/>
  <c r="AE1024" i="6"/>
  <c r="AE1026" i="6"/>
  <c r="AE1027" i="6"/>
  <c r="AE1028" i="6"/>
  <c r="AE1030" i="6"/>
  <c r="AE1031" i="6"/>
  <c r="AE1032" i="6"/>
  <c r="AE1034" i="6"/>
  <c r="AE1035" i="6"/>
  <c r="AE1036" i="6"/>
  <c r="AE1038" i="6"/>
  <c r="AE1039" i="6"/>
  <c r="AE1040" i="6"/>
  <c r="AE1042" i="6"/>
  <c r="AE1043" i="6"/>
  <c r="AE1044" i="6"/>
  <c r="AE1046" i="6"/>
  <c r="AE1047" i="6"/>
  <c r="AE1048" i="6"/>
  <c r="AE1050" i="6"/>
  <c r="AE1051" i="6"/>
  <c r="AE1052" i="6"/>
  <c r="AE1054" i="6"/>
  <c r="AE1055" i="6"/>
  <c r="AE1056" i="6"/>
  <c r="AE1058" i="6"/>
  <c r="AE1059" i="6"/>
  <c r="AE1060" i="6"/>
  <c r="AE1062" i="6"/>
  <c r="AE1063" i="6"/>
  <c r="AE1064" i="6"/>
  <c r="AE1066" i="6"/>
  <c r="AE1067" i="6"/>
  <c r="AE1068" i="6"/>
  <c r="AE1070" i="6"/>
  <c r="AE1071" i="6"/>
  <c r="AE1072" i="6"/>
  <c r="AE1074" i="6"/>
  <c r="AE1075" i="6"/>
  <c r="AE1076" i="6"/>
  <c r="AE1078" i="6"/>
  <c r="AE1079" i="6"/>
  <c r="AE1080" i="6"/>
  <c r="AE1082" i="6"/>
  <c r="AE1083" i="6"/>
  <c r="AE1084" i="6"/>
  <c r="AE1086" i="6"/>
  <c r="AE1087" i="6"/>
  <c r="AE1088" i="6"/>
  <c r="AE1090" i="6"/>
  <c r="AE1091" i="6"/>
  <c r="AE1092" i="6"/>
  <c r="AE1094" i="6"/>
  <c r="AF2" i="6"/>
  <c r="AF3" i="6"/>
  <c r="AF4" i="6"/>
  <c r="AF6" i="6"/>
  <c r="AF7" i="6"/>
  <c r="AF8" i="6"/>
  <c r="AF10" i="6"/>
  <c r="AF11" i="6"/>
  <c r="AF14" i="6"/>
  <c r="AF15" i="6"/>
  <c r="AF16" i="6"/>
  <c r="AF18" i="6"/>
  <c r="AF19" i="6"/>
  <c r="AF20" i="6"/>
  <c r="AF22" i="6"/>
  <c r="AF23" i="6"/>
  <c r="AF24" i="6"/>
  <c r="AF26" i="6"/>
  <c r="AF27" i="6"/>
  <c r="AF28" i="6"/>
  <c r="AF30" i="6"/>
  <c r="AF31" i="6"/>
  <c r="AF32" i="6"/>
  <c r="AF34" i="6"/>
  <c r="AF35" i="6"/>
  <c r="AF36" i="6"/>
  <c r="AF38" i="6"/>
  <c r="AF39" i="6"/>
  <c r="AF40" i="6"/>
  <c r="AF42" i="6"/>
  <c r="AF43" i="6"/>
  <c r="AF44" i="6"/>
  <c r="AF46" i="6"/>
  <c r="AF47" i="6"/>
  <c r="AF48" i="6"/>
  <c r="AF50" i="6"/>
  <c r="AF51" i="6"/>
  <c r="AF52" i="6"/>
  <c r="AF54" i="6"/>
  <c r="AF55" i="6"/>
  <c r="AF56" i="6"/>
  <c r="AF58" i="6"/>
  <c r="AF59" i="6"/>
  <c r="AF60" i="6"/>
  <c r="AF62" i="6"/>
  <c r="AF63" i="6"/>
  <c r="AF64" i="6"/>
  <c r="AF66" i="6"/>
  <c r="AF67" i="6"/>
  <c r="AF68" i="6"/>
  <c r="AF70" i="6"/>
  <c r="AF71" i="6"/>
  <c r="AF72" i="6"/>
  <c r="AF74" i="6"/>
  <c r="AF75" i="6"/>
  <c r="AF76" i="6"/>
  <c r="AF78" i="6"/>
  <c r="AF79" i="6"/>
  <c r="AF80" i="6"/>
  <c r="AF82" i="6"/>
  <c r="AF83" i="6"/>
  <c r="AF84" i="6"/>
  <c r="AF86" i="6"/>
  <c r="AF87" i="6"/>
  <c r="AF88" i="6"/>
  <c r="AF90" i="6"/>
  <c r="AF91" i="6"/>
  <c r="AF92" i="6"/>
  <c r="AF94" i="6"/>
  <c r="AF95" i="6"/>
  <c r="AF96" i="6"/>
  <c r="AF98" i="6"/>
  <c r="AF99" i="6"/>
  <c r="AF100" i="6"/>
  <c r="AF102" i="6"/>
  <c r="AF103" i="6"/>
  <c r="AF104" i="6"/>
  <c r="AF106" i="6"/>
  <c r="AF107" i="6"/>
  <c r="AF108" i="6"/>
  <c r="AF110" i="6"/>
  <c r="AF111" i="6"/>
  <c r="AF112" i="6"/>
  <c r="AF114" i="6"/>
  <c r="AF115" i="6"/>
  <c r="AF116" i="6"/>
  <c r="AF118" i="6"/>
  <c r="AF119" i="6"/>
  <c r="AF120" i="6"/>
  <c r="AF122" i="6"/>
  <c r="AF123" i="6"/>
  <c r="AF124" i="6"/>
  <c r="AF126" i="6"/>
  <c r="AF127" i="6"/>
  <c r="AF128" i="6"/>
  <c r="AF130" i="6"/>
  <c r="AF131" i="6"/>
  <c r="AF132" i="6"/>
  <c r="AF134" i="6"/>
  <c r="AF135" i="6"/>
  <c r="AF136" i="6"/>
  <c r="AF138" i="6"/>
  <c r="AF139" i="6"/>
  <c r="AF140" i="6"/>
  <c r="AF142" i="6"/>
  <c r="AF143" i="6"/>
  <c r="AF144" i="6"/>
  <c r="AF146" i="6"/>
  <c r="AF147" i="6"/>
  <c r="AF148" i="6"/>
  <c r="AF150" i="6"/>
  <c r="AF151" i="6"/>
  <c r="AF152" i="6"/>
  <c r="AF154" i="6"/>
  <c r="AF155" i="6"/>
  <c r="AF156" i="6"/>
  <c r="AF158" i="6"/>
  <c r="AF159" i="6"/>
  <c r="AF160" i="6"/>
  <c r="AF162" i="6"/>
  <c r="AF163" i="6"/>
  <c r="AF164" i="6"/>
  <c r="AF166" i="6"/>
  <c r="AF167" i="6"/>
  <c r="AF168" i="6"/>
  <c r="AF170" i="6"/>
  <c r="AF171" i="6"/>
  <c r="AF172" i="6"/>
  <c r="AF174" i="6"/>
  <c r="AF175" i="6"/>
  <c r="AF176" i="6"/>
  <c r="AF178" i="6"/>
  <c r="AF179" i="6"/>
  <c r="AF180" i="6"/>
  <c r="AF182" i="6"/>
  <c r="AF183" i="6"/>
  <c r="AF184" i="6"/>
  <c r="AF186" i="6"/>
  <c r="AF187" i="6"/>
  <c r="AF188" i="6"/>
  <c r="AF190" i="6"/>
  <c r="AF191" i="6"/>
  <c r="AF192" i="6"/>
  <c r="AF194" i="6"/>
  <c r="AF195" i="6"/>
  <c r="AF196" i="6"/>
  <c r="AF198" i="6"/>
  <c r="AF199" i="6"/>
  <c r="AF200" i="6"/>
  <c r="AF202" i="6"/>
  <c r="AF203" i="6"/>
  <c r="AF204" i="6"/>
  <c r="AF206" i="6"/>
  <c r="AF207" i="6"/>
  <c r="AF208" i="6"/>
  <c r="AF210" i="6"/>
  <c r="AF211" i="6"/>
  <c r="AF212" i="6"/>
  <c r="AF214" i="6"/>
  <c r="AF215" i="6"/>
  <c r="AF216" i="6"/>
  <c r="AF218" i="6"/>
  <c r="AF219" i="6"/>
  <c r="AF220" i="6"/>
  <c r="AF222" i="6"/>
  <c r="AF223" i="6"/>
  <c r="AF224" i="6"/>
  <c r="AF226" i="6"/>
  <c r="AF227" i="6"/>
  <c r="AF228" i="6"/>
  <c r="AF230" i="6"/>
  <c r="AF231" i="6"/>
  <c r="AF232" i="6"/>
  <c r="AF234" i="6"/>
  <c r="AF235" i="6"/>
  <c r="AF236" i="6"/>
  <c r="AF238" i="6"/>
  <c r="AF239" i="6"/>
  <c r="AF240" i="6"/>
  <c r="AF242" i="6"/>
  <c r="AF243" i="6"/>
  <c r="AF244" i="6"/>
  <c r="AF246" i="6"/>
  <c r="AF247" i="6"/>
  <c r="AF248" i="6"/>
  <c r="AF250" i="6"/>
  <c r="AF251" i="6"/>
  <c r="AF252" i="6"/>
  <c r="AF254" i="6"/>
  <c r="AF255" i="6"/>
  <c r="AF256" i="6"/>
  <c r="AF258" i="6"/>
  <c r="AF259" i="6"/>
  <c r="AF260" i="6"/>
  <c r="AF262" i="6"/>
  <c r="AF263" i="6"/>
  <c r="AF264" i="6"/>
  <c r="AF266" i="6"/>
  <c r="AF267" i="6"/>
  <c r="AF268" i="6"/>
  <c r="AF270" i="6"/>
  <c r="AF271" i="6"/>
  <c r="AF272" i="6"/>
  <c r="AF274" i="6"/>
  <c r="AF275" i="6"/>
  <c r="AF276" i="6"/>
  <c r="AF278" i="6"/>
  <c r="AF279" i="6"/>
  <c r="AF280" i="6"/>
  <c r="AF282" i="6"/>
  <c r="AF283" i="6"/>
  <c r="AF284" i="6"/>
  <c r="AF286" i="6"/>
  <c r="AF287" i="6"/>
  <c r="AF288" i="6"/>
  <c r="AF290" i="6"/>
  <c r="AF291" i="6"/>
  <c r="AF292" i="6"/>
  <c r="AF294" i="6"/>
  <c r="AF295" i="6"/>
  <c r="AF296" i="6"/>
  <c r="AF298" i="6"/>
  <c r="AF299" i="6"/>
  <c r="AF300" i="6"/>
  <c r="AF302" i="6"/>
  <c r="AF303" i="6"/>
  <c r="AF304"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32" i="6"/>
  <c r="AF333" i="6"/>
  <c r="AF334" i="6"/>
  <c r="AF335" i="6"/>
  <c r="AF336" i="6"/>
  <c r="AF337" i="6"/>
  <c r="AF338" i="6"/>
  <c r="AF339" i="6"/>
  <c r="AF340" i="6"/>
  <c r="AF341" i="6"/>
  <c r="AF342" i="6"/>
  <c r="AF343" i="6"/>
  <c r="AF344" i="6"/>
  <c r="AF345" i="6"/>
  <c r="AF346" i="6"/>
  <c r="AF347" i="6"/>
  <c r="AF348"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F376" i="6"/>
  <c r="AF377" i="6"/>
  <c r="AF378" i="6"/>
  <c r="AF379" i="6"/>
  <c r="AF380" i="6"/>
  <c r="AF381" i="6"/>
  <c r="AF382" i="6"/>
  <c r="AF383" i="6"/>
  <c r="AF384" i="6"/>
  <c r="AF385" i="6"/>
  <c r="AF386" i="6"/>
  <c r="AF387" i="6"/>
  <c r="AF388" i="6"/>
  <c r="AF389" i="6"/>
  <c r="AF390" i="6"/>
  <c r="AF391" i="6"/>
  <c r="AF392" i="6"/>
  <c r="AF393" i="6"/>
  <c r="AF394" i="6"/>
  <c r="AF395" i="6"/>
  <c r="AF396" i="6"/>
  <c r="AF398" i="6"/>
  <c r="AF399" i="6"/>
  <c r="AF400" i="6"/>
  <c r="AF401" i="6"/>
  <c r="AF402" i="6"/>
  <c r="AF403" i="6"/>
  <c r="AF404" i="6"/>
  <c r="AF405" i="6"/>
  <c r="AF406" i="6"/>
  <c r="AF407" i="6"/>
  <c r="AF408" i="6"/>
  <c r="AF409" i="6"/>
  <c r="AF410" i="6"/>
  <c r="AF411" i="6"/>
  <c r="AF412" i="6"/>
  <c r="AF413" i="6"/>
  <c r="AF414" i="6"/>
  <c r="AF415" i="6"/>
  <c r="AF416" i="6"/>
  <c r="AF417" i="6"/>
  <c r="AF418" i="6"/>
  <c r="AF419" i="6"/>
  <c r="AF420" i="6"/>
  <c r="AF421" i="6"/>
  <c r="AF422" i="6"/>
  <c r="AF423" i="6"/>
  <c r="AF424" i="6"/>
  <c r="AF425" i="6"/>
  <c r="AF426" i="6"/>
  <c r="AF427" i="6"/>
  <c r="AF428" i="6"/>
  <c r="AF429" i="6"/>
  <c r="AF430" i="6"/>
  <c r="AF431" i="6"/>
  <c r="AF432" i="6"/>
  <c r="AF433" i="6"/>
  <c r="AF434" i="6"/>
  <c r="AF435" i="6"/>
  <c r="AF436" i="6"/>
  <c r="AF437" i="6"/>
  <c r="AF438" i="6"/>
  <c r="AF439" i="6"/>
  <c r="AF440" i="6"/>
  <c r="AF441" i="6"/>
  <c r="AF442" i="6"/>
  <c r="AF443" i="6"/>
  <c r="AF444" i="6"/>
  <c r="AF445" i="6"/>
  <c r="AF446" i="6"/>
  <c r="AF447" i="6"/>
  <c r="AF448" i="6"/>
  <c r="AF449" i="6"/>
  <c r="AF450" i="6"/>
  <c r="AF451" i="6"/>
  <c r="AF453" i="6"/>
  <c r="AF454" i="6"/>
  <c r="AF455" i="6"/>
  <c r="AF456" i="6"/>
  <c r="AF457" i="6"/>
  <c r="AF458" i="6"/>
  <c r="AF459" i="6"/>
  <c r="AF460" i="6"/>
  <c r="AF461" i="6"/>
  <c r="AF462" i="6"/>
  <c r="AF463" i="6"/>
  <c r="AF464" i="6"/>
  <c r="AF465" i="6"/>
  <c r="AF466" i="6"/>
  <c r="AF467" i="6"/>
  <c r="AF468" i="6"/>
  <c r="AF469" i="6"/>
  <c r="AF470" i="6"/>
  <c r="AF471" i="6"/>
  <c r="AF472" i="6"/>
  <c r="AF473" i="6"/>
  <c r="AF474" i="6"/>
  <c r="AF475" i="6"/>
  <c r="AF476" i="6"/>
  <c r="AF477" i="6"/>
  <c r="AF478" i="6"/>
  <c r="AF479" i="6"/>
  <c r="AF480" i="6"/>
  <c r="AF481" i="6"/>
  <c r="AF482" i="6"/>
  <c r="AF483" i="6"/>
  <c r="AF484" i="6"/>
  <c r="AF485" i="6"/>
  <c r="AF486" i="6"/>
  <c r="AF487" i="6"/>
  <c r="AF488" i="6"/>
  <c r="AF489" i="6"/>
  <c r="AF490" i="6"/>
  <c r="AF491" i="6"/>
  <c r="AF492" i="6"/>
  <c r="AF493" i="6"/>
  <c r="AF494" i="6"/>
  <c r="AF495" i="6"/>
  <c r="AF496" i="6"/>
  <c r="AF497" i="6"/>
  <c r="AF498" i="6"/>
  <c r="AF499" i="6"/>
  <c r="AF500" i="6"/>
  <c r="AF501" i="6"/>
  <c r="AF502" i="6"/>
  <c r="AF503" i="6"/>
  <c r="AF504" i="6"/>
  <c r="AF505" i="6"/>
  <c r="AF506" i="6"/>
  <c r="AF507" i="6"/>
  <c r="AF508" i="6"/>
  <c r="AF509" i="6"/>
  <c r="AF510" i="6"/>
  <c r="AF511" i="6"/>
  <c r="AF512" i="6"/>
  <c r="AF513" i="6"/>
  <c r="AF514" i="6"/>
  <c r="AF515" i="6"/>
  <c r="AF516" i="6"/>
  <c r="AF517" i="6"/>
  <c r="AF518" i="6"/>
  <c r="AF519" i="6"/>
  <c r="AF520" i="6"/>
  <c r="AF521" i="6"/>
  <c r="AF522" i="6"/>
  <c r="AF523" i="6"/>
  <c r="AF524" i="6"/>
  <c r="AF525" i="6"/>
  <c r="AF526" i="6"/>
  <c r="AF527" i="6"/>
  <c r="AF528" i="6"/>
  <c r="AF529" i="6"/>
  <c r="AF530" i="6"/>
  <c r="AF531" i="6"/>
  <c r="AF532" i="6"/>
  <c r="AF533" i="6"/>
  <c r="AF534" i="6"/>
  <c r="AF535" i="6"/>
  <c r="AF536" i="6"/>
  <c r="AF537" i="6"/>
  <c r="AF538" i="6"/>
  <c r="AF539" i="6"/>
  <c r="AF540" i="6"/>
  <c r="AF541" i="6"/>
  <c r="AF542" i="6"/>
  <c r="AF543" i="6"/>
  <c r="AF544" i="6"/>
  <c r="AF545" i="6"/>
  <c r="AF546" i="6"/>
  <c r="AF547" i="6"/>
  <c r="AF548" i="6"/>
  <c r="AF549" i="6"/>
  <c r="AF550" i="6"/>
  <c r="AF551" i="6"/>
  <c r="AF552" i="6"/>
  <c r="AF553" i="6"/>
  <c r="AF554" i="6"/>
  <c r="AF555" i="6"/>
  <c r="AF556" i="6"/>
  <c r="AF558" i="6"/>
  <c r="AF559" i="6"/>
  <c r="AF560" i="6"/>
  <c r="AF561" i="6"/>
  <c r="AF562" i="6"/>
  <c r="AF563" i="6"/>
  <c r="AF564" i="6"/>
  <c r="AF565" i="6"/>
  <c r="AF566" i="6"/>
  <c r="AF567" i="6"/>
  <c r="AF568" i="6"/>
  <c r="AF569" i="6"/>
  <c r="AF570" i="6"/>
  <c r="AF571" i="6"/>
  <c r="AF572" i="6"/>
  <c r="AF573" i="6"/>
  <c r="AF574" i="6"/>
  <c r="AF575" i="6"/>
  <c r="AF576" i="6"/>
  <c r="AF577" i="6"/>
  <c r="AF578" i="6"/>
  <c r="AF579" i="6"/>
  <c r="AF580" i="6"/>
  <c r="AF581" i="6"/>
  <c r="AF582" i="6"/>
  <c r="AF583" i="6"/>
  <c r="AF584" i="6"/>
  <c r="AF585" i="6"/>
  <c r="AF586"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F612" i="6"/>
  <c r="AF613" i="6"/>
  <c r="AF614" i="6"/>
  <c r="AF615" i="6"/>
  <c r="AF616" i="6"/>
  <c r="AF617" i="6"/>
  <c r="AF618" i="6"/>
  <c r="AF619" i="6"/>
  <c r="AF620" i="6"/>
  <c r="AF621" i="6"/>
  <c r="AF622" i="6"/>
  <c r="AF623" i="6"/>
  <c r="AF624" i="6"/>
  <c r="AF625" i="6"/>
  <c r="AF626" i="6"/>
  <c r="AF627" i="6"/>
  <c r="AF628" i="6"/>
  <c r="AF629" i="6"/>
  <c r="AF630" i="6"/>
  <c r="AF631" i="6"/>
  <c r="AF632" i="6"/>
  <c r="AF633" i="6"/>
  <c r="AF634" i="6"/>
  <c r="AF635" i="6"/>
  <c r="AF636" i="6"/>
  <c r="AF637" i="6"/>
  <c r="AF638" i="6"/>
  <c r="AF639" i="6"/>
  <c r="AF640" i="6"/>
  <c r="AF641" i="6"/>
  <c r="AF642" i="6"/>
  <c r="AF643" i="6"/>
  <c r="AF644" i="6"/>
  <c r="AF645" i="6"/>
  <c r="AF646" i="6"/>
  <c r="AF647" i="6"/>
  <c r="AF648" i="6"/>
  <c r="AF649" i="6"/>
  <c r="AF650" i="6"/>
  <c r="AF651" i="6"/>
  <c r="AF652" i="6"/>
  <c r="AF653" i="6"/>
  <c r="AF654" i="6"/>
  <c r="AF655" i="6"/>
  <c r="AF656" i="6"/>
  <c r="AF657" i="6"/>
  <c r="AF658" i="6"/>
  <c r="AF659" i="6"/>
  <c r="AF660" i="6"/>
  <c r="AF661" i="6"/>
  <c r="AF662" i="6"/>
  <c r="AF663" i="6"/>
  <c r="AF664" i="6"/>
  <c r="AF665" i="6"/>
  <c r="AF666" i="6"/>
  <c r="AF667" i="6"/>
  <c r="AF668" i="6"/>
  <c r="AF669" i="6"/>
  <c r="AF670" i="6"/>
  <c r="AF671" i="6"/>
  <c r="AF672" i="6"/>
  <c r="AF673" i="6"/>
  <c r="AF674" i="6"/>
  <c r="AF675" i="6"/>
  <c r="AF676" i="6"/>
  <c r="AF678" i="6"/>
  <c r="AF679" i="6"/>
  <c r="AF680" i="6"/>
  <c r="AF681" i="6"/>
  <c r="AF682" i="6"/>
  <c r="AF683" i="6"/>
  <c r="AF684" i="6"/>
  <c r="AF685" i="6"/>
  <c r="AF686" i="6"/>
  <c r="AF687" i="6"/>
  <c r="AF688" i="6"/>
  <c r="AF689" i="6"/>
  <c r="AF690" i="6"/>
  <c r="AF691" i="6"/>
  <c r="AF692" i="6"/>
  <c r="AF693" i="6"/>
  <c r="AF694" i="6"/>
  <c r="AF695" i="6"/>
  <c r="AF696" i="6"/>
  <c r="AF697" i="6"/>
  <c r="AF698" i="6"/>
  <c r="AF699" i="6"/>
  <c r="AF700" i="6"/>
  <c r="AF701" i="6"/>
  <c r="AF702" i="6"/>
  <c r="AF703" i="6"/>
  <c r="AF704" i="6"/>
  <c r="AF705" i="6"/>
  <c r="AF706" i="6"/>
  <c r="AF707" i="6"/>
  <c r="AF708" i="6"/>
  <c r="AF709" i="6"/>
  <c r="AF710" i="6"/>
  <c r="AF711" i="6"/>
  <c r="AF712" i="6"/>
  <c r="AF713" i="6"/>
  <c r="AF714" i="6"/>
  <c r="AF715" i="6"/>
  <c r="AF716" i="6"/>
  <c r="AF717" i="6"/>
  <c r="AF718" i="6"/>
  <c r="AF719" i="6"/>
  <c r="AF720" i="6"/>
  <c r="AF721" i="6"/>
  <c r="AF722" i="6"/>
  <c r="AF723" i="6"/>
  <c r="AF724" i="6"/>
  <c r="AF725" i="6"/>
  <c r="AF726" i="6"/>
  <c r="AF727" i="6"/>
  <c r="AF728" i="6"/>
  <c r="AF729" i="6"/>
  <c r="AF730" i="6"/>
  <c r="AF731" i="6"/>
  <c r="AF732" i="6"/>
  <c r="AF733" i="6"/>
  <c r="AF734" i="6"/>
  <c r="AF735" i="6"/>
  <c r="AF736" i="6"/>
  <c r="AF737" i="6"/>
  <c r="AF738" i="6"/>
  <c r="AF739" i="6"/>
  <c r="AF740" i="6"/>
  <c r="AF741" i="6"/>
  <c r="AF742" i="6"/>
  <c r="AF743" i="6"/>
  <c r="AF744" i="6"/>
  <c r="AF746" i="6"/>
  <c r="AF747" i="6"/>
  <c r="AF748" i="6"/>
  <c r="AF749" i="6"/>
  <c r="AF750" i="6"/>
  <c r="AF751" i="6"/>
  <c r="AF752"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3" i="6"/>
  <c r="AF804" i="6"/>
  <c r="AF805" i="6"/>
  <c r="AF806" i="6"/>
  <c r="AF807" i="6"/>
  <c r="AF808" i="6"/>
  <c r="AF809" i="6"/>
  <c r="AF810" i="6"/>
  <c r="AF811" i="6"/>
  <c r="AF812" i="6"/>
  <c r="AF813" i="6"/>
  <c r="AF814" i="6"/>
  <c r="AF815" i="6"/>
  <c r="AF816" i="6"/>
  <c r="AF817" i="6"/>
  <c r="AF818" i="6"/>
  <c r="AF819" i="6"/>
  <c r="AF820" i="6"/>
  <c r="AF821" i="6"/>
  <c r="AF822" i="6"/>
  <c r="AF823" i="6"/>
  <c r="AF824" i="6"/>
  <c r="AF825" i="6"/>
  <c r="AF826" i="6"/>
  <c r="AF827" i="6"/>
  <c r="AF828" i="6"/>
  <c r="AF829" i="6"/>
  <c r="AF830" i="6"/>
  <c r="AF831" i="6"/>
  <c r="AF832" i="6"/>
  <c r="AF833" i="6"/>
  <c r="AF834" i="6"/>
  <c r="AF835" i="6"/>
  <c r="AF836" i="6"/>
  <c r="AF837" i="6"/>
  <c r="AF838" i="6"/>
  <c r="AF839" i="6"/>
  <c r="AF840" i="6"/>
  <c r="AF841" i="6"/>
  <c r="AF842" i="6"/>
  <c r="AF843" i="6"/>
  <c r="AF844" i="6"/>
  <c r="AF845" i="6"/>
  <c r="AF846" i="6"/>
  <c r="AF847" i="6"/>
  <c r="AF848" i="6"/>
  <c r="AF850" i="6"/>
  <c r="AF851" i="6"/>
  <c r="AF852" i="6"/>
  <c r="AF853" i="6"/>
  <c r="AF854" i="6"/>
  <c r="AF855" i="6"/>
  <c r="AF856" i="6"/>
  <c r="AF857" i="6"/>
  <c r="AF858" i="6"/>
  <c r="AF859" i="6"/>
  <c r="AF860" i="6"/>
  <c r="AF861" i="6"/>
  <c r="AF862" i="6"/>
  <c r="AF863" i="6"/>
  <c r="AF864" i="6"/>
  <c r="AF865" i="6"/>
  <c r="AF866" i="6"/>
  <c r="AF867" i="6"/>
  <c r="AF868" i="6"/>
  <c r="AF870" i="6"/>
  <c r="AF871" i="6"/>
  <c r="AF872" i="6"/>
  <c r="AF873" i="6"/>
  <c r="AF874" i="6"/>
  <c r="AF875" i="6"/>
  <c r="AF876" i="6"/>
  <c r="AF877" i="6"/>
  <c r="AF878" i="6"/>
  <c r="AF879" i="6"/>
  <c r="AF880" i="6"/>
  <c r="AF881" i="6"/>
  <c r="AF882" i="6"/>
  <c r="AF883" i="6"/>
  <c r="AF884" i="6"/>
  <c r="AF885" i="6"/>
  <c r="AF886" i="6"/>
  <c r="AF887" i="6"/>
  <c r="AF888" i="6"/>
  <c r="AF889" i="6"/>
  <c r="AF890" i="6"/>
  <c r="AF891" i="6"/>
  <c r="AF892" i="6"/>
  <c r="AF893" i="6"/>
  <c r="AF894" i="6"/>
  <c r="AF895" i="6"/>
  <c r="AF896" i="6"/>
  <c r="AF897" i="6"/>
  <c r="AF898" i="6"/>
  <c r="AF899" i="6"/>
  <c r="AF900" i="6"/>
  <c r="AF901" i="6"/>
  <c r="AF902" i="6"/>
  <c r="AF903" i="6"/>
  <c r="AF904" i="6"/>
  <c r="AF905" i="6"/>
  <c r="AF906" i="6"/>
  <c r="AF907" i="6"/>
  <c r="AF908" i="6"/>
  <c r="AF909" i="6"/>
  <c r="AF910" i="6"/>
  <c r="AF911" i="6"/>
  <c r="AF912" i="6"/>
  <c r="AF913" i="6"/>
  <c r="AF914" i="6"/>
  <c r="AF915"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4" i="6"/>
  <c r="AF955" i="6"/>
  <c r="AF956" i="6"/>
  <c r="AF957" i="6"/>
  <c r="AF958" i="6"/>
  <c r="AF959" i="6"/>
  <c r="AF960" i="6"/>
  <c r="AF961" i="6"/>
  <c r="AF962" i="6"/>
  <c r="AF963" i="6"/>
  <c r="AF964" i="6"/>
  <c r="AF965" i="6"/>
  <c r="AF966" i="6"/>
  <c r="AF967" i="6"/>
  <c r="AF968" i="6"/>
  <c r="AF969" i="6"/>
  <c r="AF970" i="6"/>
  <c r="AF971" i="6"/>
  <c r="AF972" i="6"/>
  <c r="AF973" i="6"/>
  <c r="AF974" i="6"/>
  <c r="AF975" i="6"/>
  <c r="AF976" i="6"/>
  <c r="AF977" i="6"/>
  <c r="AF978" i="6"/>
  <c r="AF979" i="6"/>
  <c r="AF980" i="6"/>
  <c r="AF981" i="6"/>
  <c r="AF982" i="6"/>
  <c r="AF983" i="6"/>
  <c r="AF984" i="6"/>
  <c r="AF985" i="6"/>
  <c r="AF986" i="6"/>
  <c r="AF987" i="6"/>
  <c r="AF988" i="6"/>
  <c r="AF989" i="6"/>
  <c r="AF990" i="6"/>
  <c r="AF991" i="6"/>
  <c r="AF992" i="6"/>
  <c r="AF994" i="6"/>
  <c r="AF995" i="6"/>
  <c r="AF996" i="6"/>
  <c r="AF997" i="6"/>
  <c r="AF998" i="6"/>
  <c r="AF999" i="6"/>
  <c r="AF1000" i="6"/>
  <c r="AF1001" i="6"/>
  <c r="AF1002" i="6"/>
  <c r="AF1003" i="6"/>
  <c r="AF1004" i="6"/>
  <c r="AF1005" i="6"/>
  <c r="AF1006" i="6"/>
  <c r="AF1007" i="6"/>
  <c r="AF1008" i="6"/>
  <c r="AF1009" i="6"/>
  <c r="AF1010" i="6"/>
  <c r="AF1011" i="6"/>
  <c r="AF1012" i="6"/>
  <c r="AF1013" i="6"/>
  <c r="AF1014" i="6"/>
  <c r="AF1015" i="6"/>
  <c r="AF1016" i="6"/>
  <c r="AF1017" i="6"/>
  <c r="AF1018" i="6"/>
  <c r="AF1019" i="6"/>
  <c r="AF1020" i="6"/>
  <c r="AF1021" i="6"/>
  <c r="AF1022" i="6"/>
  <c r="AF1023" i="6"/>
  <c r="AF1024" i="6"/>
  <c r="AF1025" i="6"/>
  <c r="AF1026" i="6"/>
  <c r="AF1027" i="6"/>
  <c r="AF1028" i="6"/>
  <c r="AF1029" i="6"/>
  <c r="AF1030" i="6"/>
  <c r="AF1031" i="6"/>
  <c r="AF1032" i="6"/>
  <c r="AF1033" i="6"/>
  <c r="AF1034" i="6"/>
  <c r="AF1035" i="6"/>
  <c r="AF1036" i="6"/>
  <c r="AF1038" i="6"/>
  <c r="AF1039" i="6"/>
  <c r="AF1040" i="6"/>
  <c r="AF1041" i="6"/>
  <c r="AF1042" i="6"/>
  <c r="AF1043" i="6"/>
  <c r="AF1044" i="6"/>
  <c r="AF1045" i="6"/>
  <c r="AF1046" i="6"/>
  <c r="AF1047" i="6"/>
  <c r="AF1048" i="6"/>
  <c r="AF1049" i="6"/>
  <c r="AF1050" i="6"/>
  <c r="AF1051" i="6"/>
  <c r="AF1052" i="6"/>
  <c r="AF1053" i="6"/>
  <c r="AF1054" i="6"/>
  <c r="AF1055" i="6"/>
  <c r="AF1056" i="6"/>
  <c r="AF1057" i="6"/>
  <c r="AF1058" i="6"/>
  <c r="AF1059" i="6"/>
  <c r="AF1060" i="6"/>
  <c r="AF1061" i="6"/>
  <c r="AF1062" i="6"/>
  <c r="AF1063" i="6"/>
  <c r="AF1064" i="6"/>
  <c r="AF1065" i="6"/>
  <c r="AF1066" i="6"/>
  <c r="AF1067"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089" i="6"/>
  <c r="AF1090" i="6"/>
  <c r="AF1091" i="6"/>
  <c r="AF1092" i="6"/>
  <c r="AF1093" i="6"/>
  <c r="AF1094" i="6"/>
  <c r="AG2" i="6"/>
  <c r="AG3" i="6"/>
  <c r="AG4" i="6"/>
  <c r="AG5" i="6"/>
  <c r="AG6" i="6"/>
  <c r="AG7" i="6"/>
  <c r="AG8" i="6"/>
  <c r="AG9" i="6"/>
  <c r="AG10" i="6"/>
  <c r="AG11" i="6"/>
  <c r="AG13" i="6"/>
  <c r="AG14" i="6"/>
  <c r="AG15" i="6"/>
  <c r="AG16" i="6"/>
  <c r="AG17" i="6"/>
  <c r="AG18" i="6"/>
  <c r="AG19" i="6"/>
  <c r="AG20" i="6"/>
  <c r="AG21" i="6"/>
  <c r="AG22" i="6"/>
  <c r="AG23" i="6"/>
  <c r="AG24" i="6"/>
  <c r="AG26" i="6"/>
  <c r="AG27" i="6"/>
  <c r="AG28" i="6"/>
  <c r="AG29" i="6"/>
  <c r="AG30" i="6"/>
  <c r="AG31" i="6"/>
  <c r="AG32" i="6"/>
  <c r="AG34" i="6"/>
  <c r="AG35" i="6"/>
  <c r="AG36" i="6"/>
  <c r="AG37" i="6"/>
  <c r="AG38" i="6"/>
  <c r="AG39" i="6"/>
  <c r="AG40" i="6"/>
  <c r="AG41" i="6"/>
  <c r="AG42" i="6"/>
  <c r="AG43" i="6"/>
  <c r="AG44" i="6"/>
  <c r="AG45" i="6"/>
  <c r="AG46" i="6"/>
  <c r="AG47" i="6"/>
  <c r="AG48" i="6"/>
  <c r="AG49" i="6"/>
  <c r="AG50" i="6"/>
  <c r="AG51" i="6"/>
  <c r="AG52" i="6"/>
  <c r="AG53" i="6"/>
  <c r="AG54" i="6"/>
  <c r="AG55" i="6"/>
  <c r="AG56" i="6"/>
  <c r="AG57" i="6"/>
  <c r="AG58" i="6"/>
  <c r="AG59" i="6"/>
  <c r="AG60" i="6"/>
  <c r="AG62" i="6"/>
  <c r="AG63" i="6"/>
  <c r="AG64" i="6"/>
  <c r="AG65" i="6"/>
  <c r="AG66" i="6"/>
  <c r="AG67" i="6"/>
  <c r="AG68" i="6"/>
  <c r="AG69" i="6"/>
  <c r="AG70" i="6"/>
  <c r="AG71" i="6"/>
  <c r="AG72" i="6"/>
  <c r="AG73" i="6"/>
  <c r="AG74" i="6"/>
  <c r="AG75" i="6"/>
  <c r="AG76" i="6"/>
  <c r="AG77" i="6"/>
  <c r="AG78" i="6"/>
  <c r="AG79" i="6"/>
  <c r="AG80" i="6"/>
  <c r="AG81" i="6"/>
  <c r="AG82" i="6"/>
  <c r="AG83" i="6"/>
  <c r="AG84" i="6"/>
  <c r="AG85" i="6"/>
  <c r="AG86" i="6"/>
  <c r="AG87" i="6"/>
  <c r="AG88" i="6"/>
  <c r="AG89" i="6"/>
  <c r="AG90" i="6"/>
  <c r="AG91" i="6"/>
  <c r="AG93" i="6"/>
  <c r="AG94" i="6"/>
  <c r="AG95" i="6"/>
  <c r="AG96" i="6"/>
  <c r="AG97" i="6"/>
  <c r="AG98" i="6"/>
  <c r="AG99" i="6"/>
  <c r="AG100" i="6"/>
  <c r="AG101" i="6"/>
  <c r="AG102" i="6"/>
  <c r="AG103" i="6"/>
  <c r="AG104" i="6"/>
  <c r="AG106" i="6"/>
  <c r="AG107" i="6"/>
  <c r="AG109" i="6"/>
  <c r="AG110" i="6"/>
  <c r="AG111" i="6"/>
  <c r="AG112" i="6"/>
  <c r="AG113" i="6"/>
  <c r="AG114" i="6"/>
  <c r="AG115" i="6"/>
  <c r="AG116" i="6"/>
  <c r="AG117" i="6"/>
  <c r="AG118" i="6"/>
  <c r="AG119" i="6"/>
  <c r="AG120" i="6"/>
  <c r="AG121" i="6"/>
  <c r="AG122" i="6"/>
  <c r="AG123" i="6"/>
  <c r="AG124" i="6"/>
  <c r="AG125" i="6"/>
  <c r="AG126" i="6"/>
  <c r="AG127" i="6"/>
  <c r="AG128" i="6"/>
  <c r="AG129" i="6"/>
  <c r="AG130" i="6"/>
  <c r="AG131" i="6"/>
  <c r="AG132" i="6"/>
  <c r="AG133" i="6"/>
  <c r="AG134" i="6"/>
  <c r="AG135" i="6"/>
  <c r="AG136" i="6"/>
  <c r="AG138" i="6"/>
  <c r="AG139" i="6"/>
  <c r="AG140" i="6"/>
  <c r="AG141" i="6"/>
  <c r="AG142" i="6"/>
  <c r="AG143" i="6"/>
  <c r="AG144" i="6"/>
  <c r="AG146" i="6"/>
  <c r="AG147" i="6"/>
  <c r="AG148" i="6"/>
  <c r="AG150" i="6"/>
  <c r="AG151" i="6"/>
  <c r="AG152" i="6"/>
  <c r="AG153" i="6"/>
  <c r="AG154" i="6"/>
  <c r="AG155" i="6"/>
  <c r="AG156" i="6"/>
  <c r="AG157" i="6"/>
  <c r="AG158" i="6"/>
  <c r="AG159" i="6"/>
  <c r="AG160" i="6"/>
  <c r="AG161" i="6"/>
  <c r="AG162" i="6"/>
  <c r="AG163" i="6"/>
  <c r="AG164" i="6"/>
  <c r="AG165" i="6"/>
  <c r="AG166" i="6"/>
  <c r="AG167" i="6"/>
  <c r="AG168" i="6"/>
  <c r="AG170" i="6"/>
  <c r="AG171" i="6"/>
  <c r="AG172" i="6"/>
  <c r="AG173" i="6"/>
  <c r="AG174" i="6"/>
  <c r="AG175" i="6"/>
  <c r="AG176" i="6"/>
  <c r="AG177" i="6"/>
  <c r="AG178" i="6"/>
  <c r="AG179" i="6"/>
  <c r="AG180" i="6"/>
  <c r="AG182" i="6"/>
  <c r="AG183" i="6"/>
  <c r="AG184" i="6"/>
  <c r="AG185" i="6"/>
  <c r="AG186" i="6"/>
  <c r="AG187" i="6"/>
  <c r="AG188" i="6"/>
  <c r="AG189" i="6"/>
  <c r="AG190" i="6"/>
  <c r="AG191" i="6"/>
  <c r="AG192" i="6"/>
  <c r="AG193" i="6"/>
  <c r="AG194" i="6"/>
  <c r="AG195" i="6"/>
  <c r="AG196" i="6"/>
  <c r="AG197" i="6"/>
  <c r="AG198" i="6"/>
  <c r="AG199" i="6"/>
  <c r="AG200" i="6"/>
  <c r="AG201" i="6"/>
  <c r="AG202" i="6"/>
  <c r="AG203" i="6"/>
  <c r="AG206" i="6"/>
  <c r="AG207" i="6"/>
  <c r="AG208" i="6"/>
  <c r="AG209" i="6"/>
  <c r="AG210" i="6"/>
  <c r="AG211" i="6"/>
  <c r="AG212" i="6"/>
  <c r="AG213" i="6"/>
  <c r="AG214" i="6"/>
  <c r="AG215" i="6"/>
  <c r="AG216" i="6"/>
  <c r="AG218" i="6"/>
  <c r="AG219" i="6"/>
  <c r="AG220" i="6"/>
  <c r="AG221" i="6"/>
  <c r="AG222" i="6"/>
  <c r="AG223" i="6"/>
  <c r="AG224" i="6"/>
  <c r="AG226" i="6"/>
  <c r="AG227" i="6"/>
  <c r="AG228" i="6"/>
  <c r="AG229" i="6"/>
  <c r="AG230" i="6"/>
  <c r="AG231" i="6"/>
  <c r="AG232" i="6"/>
  <c r="AG233" i="6"/>
  <c r="AG234" i="6"/>
  <c r="AG235" i="6"/>
  <c r="AG236" i="6"/>
  <c r="AG238" i="6"/>
  <c r="AG239" i="6"/>
  <c r="AG240" i="6"/>
  <c r="AG241" i="6"/>
  <c r="AG242" i="6"/>
  <c r="AG243" i="6"/>
  <c r="AG244" i="6"/>
  <c r="AG245" i="6"/>
  <c r="AG246" i="6"/>
  <c r="AG247" i="6"/>
  <c r="AG248" i="6"/>
  <c r="AG249" i="6"/>
  <c r="AG250" i="6"/>
  <c r="AG251" i="6"/>
  <c r="AG252" i="6"/>
  <c r="AG253" i="6"/>
  <c r="AG254" i="6"/>
  <c r="AG255" i="6"/>
  <c r="AG256" i="6"/>
  <c r="AG257" i="6"/>
  <c r="AG258" i="6"/>
  <c r="AG259" i="6"/>
  <c r="AG260" i="6"/>
  <c r="AG261" i="6"/>
  <c r="AG262" i="6"/>
  <c r="AG263" i="6"/>
  <c r="AG264" i="6"/>
  <c r="AG265" i="6"/>
  <c r="AG266" i="6"/>
  <c r="AG267" i="6"/>
  <c r="AG268" i="6"/>
  <c r="AG270" i="6"/>
  <c r="AG271" i="6"/>
  <c r="AG272" i="6"/>
  <c r="AG273" i="6"/>
  <c r="AG274" i="6"/>
  <c r="AG275" i="6"/>
  <c r="AG276" i="6"/>
  <c r="AG277" i="6"/>
  <c r="AG278" i="6"/>
  <c r="AG279" i="6"/>
  <c r="AG280" i="6"/>
  <c r="AG281" i="6"/>
  <c r="AG282" i="6"/>
  <c r="AG283" i="6"/>
  <c r="AG284" i="6"/>
  <c r="AG285" i="6"/>
  <c r="AG286" i="6"/>
  <c r="AG287" i="6"/>
  <c r="AG288" i="6"/>
  <c r="AG290" i="6"/>
  <c r="AG291" i="6"/>
  <c r="AG292" i="6"/>
  <c r="AG293" i="6"/>
  <c r="AG294" i="6"/>
  <c r="AG295" i="6"/>
  <c r="AG296" i="6"/>
  <c r="AG297" i="6"/>
  <c r="AG298" i="6"/>
  <c r="AG299" i="6"/>
  <c r="AG300" i="6"/>
  <c r="AG302" i="6"/>
  <c r="AG303" i="6"/>
  <c r="AG304" i="6"/>
  <c r="AG305" i="6"/>
  <c r="AG306" i="6"/>
  <c r="AG307" i="6"/>
  <c r="AG308" i="6"/>
  <c r="AG310" i="6"/>
  <c r="AG311" i="6"/>
  <c r="AG312" i="6"/>
  <c r="AG313" i="6"/>
  <c r="AG314" i="6"/>
  <c r="AG315" i="6"/>
  <c r="AG316" i="6"/>
  <c r="AG317" i="6"/>
  <c r="AG318" i="6"/>
  <c r="AG319" i="6"/>
  <c r="AG320" i="6"/>
  <c r="AG321" i="6"/>
  <c r="AG322" i="6"/>
  <c r="AG323" i="6"/>
  <c r="AG324" i="6"/>
  <c r="AG325" i="6"/>
  <c r="AG326" i="6"/>
  <c r="AG327" i="6"/>
  <c r="AG328" i="6"/>
  <c r="AG330" i="6"/>
  <c r="AG331" i="6"/>
  <c r="AG332" i="6"/>
  <c r="AG334" i="6"/>
  <c r="AG335" i="6"/>
  <c r="AG336" i="6"/>
  <c r="AG337" i="6"/>
  <c r="AG338" i="6"/>
  <c r="AG339" i="6"/>
  <c r="AG340" i="6"/>
  <c r="AG341" i="6"/>
  <c r="AG342" i="6"/>
  <c r="AG343" i="6"/>
  <c r="AG344" i="6"/>
  <c r="AG346" i="6"/>
  <c r="AG347" i="6"/>
  <c r="AG348" i="6"/>
  <c r="AG349" i="6"/>
  <c r="AG350" i="6"/>
  <c r="AG351" i="6"/>
  <c r="AG352" i="6"/>
  <c r="AG354" i="6"/>
  <c r="AG355" i="6"/>
  <c r="AG356" i="6"/>
  <c r="AG358" i="6"/>
  <c r="AG359" i="6"/>
  <c r="AG360" i="6"/>
  <c r="AG361" i="6"/>
  <c r="AG362" i="6"/>
  <c r="AG363" i="6"/>
  <c r="AG364" i="6"/>
  <c r="AG365" i="6"/>
  <c r="AG366" i="6"/>
  <c r="AG367" i="6"/>
  <c r="AG368" i="6"/>
  <c r="AG369" i="6"/>
  <c r="AG370" i="6"/>
  <c r="AG371" i="6"/>
  <c r="AG372" i="6"/>
  <c r="AG374" i="6"/>
  <c r="AG375" i="6"/>
  <c r="AG376" i="6"/>
  <c r="AG377" i="6"/>
  <c r="AG378" i="6"/>
  <c r="AG379" i="6"/>
  <c r="AG380" i="6"/>
  <c r="AG382" i="6"/>
  <c r="AG383" i="6"/>
  <c r="AG384" i="6"/>
  <c r="AG385" i="6"/>
  <c r="AG386" i="6"/>
  <c r="AG387" i="6"/>
  <c r="AG388" i="6"/>
  <c r="AG389" i="6"/>
  <c r="AG390" i="6"/>
  <c r="AG391" i="6"/>
  <c r="AG392" i="6"/>
  <c r="AG394" i="6"/>
  <c r="AG395" i="6"/>
  <c r="AG396" i="6"/>
  <c r="AG397" i="6"/>
  <c r="AG398" i="6"/>
  <c r="AG399" i="6"/>
  <c r="AG400" i="6"/>
  <c r="AG401" i="6"/>
  <c r="AG402" i="6"/>
  <c r="AG403" i="6"/>
  <c r="AG404" i="6"/>
  <c r="AG405" i="6"/>
  <c r="AG406" i="6"/>
  <c r="AG407" i="6"/>
  <c r="AG408" i="6"/>
  <c r="AG410" i="6"/>
  <c r="AG411" i="6"/>
  <c r="AG412" i="6"/>
  <c r="AG413" i="6"/>
  <c r="AG414" i="6"/>
  <c r="AG415" i="6"/>
  <c r="AG416" i="6"/>
  <c r="AG417" i="6"/>
  <c r="AG418" i="6"/>
  <c r="AG419" i="6"/>
  <c r="AG420" i="6"/>
  <c r="AG421" i="6"/>
  <c r="AG422" i="6"/>
  <c r="AG423" i="6"/>
  <c r="AG424" i="6"/>
  <c r="AG425" i="6"/>
  <c r="AG426" i="6"/>
  <c r="AG427" i="6"/>
  <c r="AG428" i="6"/>
  <c r="AG430" i="6"/>
  <c r="AG431" i="6"/>
  <c r="AG432" i="6"/>
  <c r="AG433" i="6"/>
  <c r="AG434" i="6"/>
  <c r="AG435" i="6"/>
  <c r="AG436" i="6"/>
  <c r="AG437" i="6"/>
  <c r="AG438" i="6"/>
  <c r="AG439" i="6"/>
  <c r="AG440" i="6"/>
  <c r="AG441" i="6"/>
  <c r="AG442" i="6"/>
  <c r="AG443" i="6"/>
  <c r="AG444" i="6"/>
  <c r="AG445" i="6"/>
  <c r="AG446" i="6"/>
  <c r="AG447" i="6"/>
  <c r="AG448" i="6"/>
  <c r="AG450" i="6"/>
  <c r="AG451" i="6"/>
  <c r="AG452" i="6"/>
  <c r="AG453" i="6"/>
  <c r="AG454" i="6"/>
  <c r="AG455" i="6"/>
  <c r="AG456" i="6"/>
  <c r="AG457" i="6"/>
  <c r="AG458" i="6"/>
  <c r="AG459" i="6"/>
  <c r="AG460" i="6"/>
  <c r="AG461" i="6"/>
  <c r="AG462" i="6"/>
  <c r="AG463" i="6"/>
  <c r="AG464" i="6"/>
  <c r="AG465" i="6"/>
  <c r="AG466" i="6"/>
  <c r="AG467" i="6"/>
  <c r="AG468" i="6"/>
  <c r="AG469" i="6"/>
  <c r="AG470" i="6"/>
  <c r="AG471" i="6"/>
  <c r="AG472" i="6"/>
  <c r="AG474" i="6"/>
  <c r="AG475" i="6"/>
  <c r="AG476" i="6"/>
  <c r="AG477" i="6"/>
  <c r="AG478" i="6"/>
  <c r="AG479" i="6"/>
  <c r="AG480" i="6"/>
  <c r="AG481" i="6"/>
  <c r="AG482" i="6"/>
  <c r="AG483" i="6"/>
  <c r="AG484" i="6"/>
  <c r="AG485" i="6"/>
  <c r="AG486" i="6"/>
  <c r="AG487" i="6"/>
  <c r="AG488" i="6"/>
  <c r="AG490" i="6"/>
  <c r="AG491" i="6"/>
  <c r="AG492" i="6"/>
  <c r="AG493" i="6"/>
  <c r="AG494" i="6"/>
  <c r="AG495" i="6"/>
  <c r="AG496" i="6"/>
  <c r="AG497" i="6"/>
  <c r="AG498" i="6"/>
  <c r="AG499" i="6"/>
  <c r="AG500" i="6"/>
  <c r="AG501" i="6"/>
  <c r="AG502" i="6"/>
  <c r="AG503" i="6"/>
  <c r="AG504" i="6"/>
  <c r="AG505" i="6"/>
  <c r="AG506" i="6"/>
  <c r="AG507" i="6"/>
  <c r="AG508" i="6"/>
  <c r="AG509" i="6"/>
  <c r="AG510" i="6"/>
  <c r="AG511" i="6"/>
  <c r="AG512" i="6"/>
  <c r="AG514" i="6"/>
  <c r="AG515" i="6"/>
  <c r="AG516" i="6"/>
  <c r="AG517" i="6"/>
  <c r="AG518" i="6"/>
  <c r="AG519" i="6"/>
  <c r="AG520" i="6"/>
  <c r="AG521" i="6"/>
  <c r="AG522" i="6"/>
  <c r="AG523" i="6"/>
  <c r="AG524" i="6"/>
  <c r="AG525" i="6"/>
  <c r="AG526" i="6"/>
  <c r="AG527" i="6"/>
  <c r="AG528" i="6"/>
  <c r="AG529" i="6"/>
  <c r="AG530" i="6"/>
  <c r="AG531" i="6"/>
  <c r="AG532" i="6"/>
  <c r="AG534" i="6"/>
  <c r="AG535" i="6"/>
  <c r="AG536" i="6"/>
  <c r="AG537" i="6"/>
  <c r="AG538" i="6"/>
  <c r="AG539" i="6"/>
  <c r="AG540" i="6"/>
  <c r="AG541" i="6"/>
  <c r="AG542" i="6"/>
  <c r="AG543" i="6"/>
  <c r="AG544" i="6"/>
  <c r="AG545" i="6"/>
  <c r="AG546" i="6"/>
  <c r="AG547" i="6"/>
  <c r="AG548" i="6"/>
  <c r="AG549" i="6"/>
  <c r="AG550" i="6"/>
  <c r="AG551" i="6"/>
  <c r="AG552" i="6"/>
  <c r="AG553" i="6"/>
  <c r="AG554" i="6"/>
  <c r="AG555" i="6"/>
  <c r="AG556" i="6"/>
  <c r="AG557" i="6"/>
  <c r="AG558" i="6"/>
  <c r="AG559" i="6"/>
  <c r="AG560" i="6"/>
  <c r="AG561" i="6"/>
  <c r="AG562" i="6"/>
  <c r="AG563" i="6"/>
  <c r="AG564" i="6"/>
  <c r="AG566" i="6"/>
  <c r="AG567" i="6"/>
  <c r="AG568" i="6"/>
  <c r="AG569" i="6"/>
  <c r="AG570" i="6"/>
  <c r="AG571" i="6"/>
  <c r="AG572" i="6"/>
  <c r="AG573" i="6"/>
  <c r="AG574" i="6"/>
  <c r="AG575" i="6"/>
  <c r="AG576" i="6"/>
  <c r="AG578" i="6"/>
  <c r="AG579" i="6"/>
  <c r="AG580" i="6"/>
  <c r="AG581" i="6"/>
  <c r="AG582" i="6"/>
  <c r="AG583" i="6"/>
  <c r="AG584" i="6"/>
  <c r="AG585" i="6"/>
  <c r="AG586" i="6"/>
  <c r="AG587" i="6"/>
  <c r="AG588" i="6"/>
  <c r="AG589" i="6"/>
  <c r="AG590" i="6"/>
  <c r="AG591" i="6"/>
  <c r="AG592" i="6"/>
  <c r="AG593" i="6"/>
  <c r="AG594" i="6"/>
  <c r="AG595" i="6"/>
  <c r="AG596" i="6"/>
  <c r="AG598" i="6"/>
  <c r="AG599" i="6"/>
  <c r="AG600" i="6"/>
  <c r="AG602" i="6"/>
  <c r="AG603" i="6"/>
  <c r="AG604" i="6"/>
  <c r="AG605" i="6"/>
  <c r="AG606" i="6"/>
  <c r="AG607" i="6"/>
  <c r="AG608" i="6"/>
  <c r="AG609" i="6"/>
  <c r="AG610" i="6"/>
  <c r="AG611" i="6"/>
  <c r="AG612" i="6"/>
  <c r="AG613" i="6"/>
  <c r="AG614" i="6"/>
  <c r="AG615" i="6"/>
  <c r="AG616" i="6"/>
  <c r="AG618" i="6"/>
  <c r="AG619" i="6"/>
  <c r="AG620" i="6"/>
  <c r="AG621" i="6"/>
  <c r="AG622" i="6"/>
  <c r="AG623" i="6"/>
  <c r="AG624" i="6"/>
  <c r="AG625" i="6"/>
  <c r="AG626" i="6"/>
  <c r="AG627" i="6"/>
  <c r="AG628" i="6"/>
  <c r="AG630" i="6"/>
  <c r="AG631" i="6"/>
  <c r="AG632" i="6"/>
  <c r="AG634" i="6"/>
  <c r="AG635" i="6"/>
  <c r="AG636" i="6"/>
  <c r="AG638" i="6"/>
  <c r="AG639" i="6"/>
  <c r="AG640" i="6"/>
  <c r="AG641" i="6"/>
  <c r="AG642" i="6"/>
  <c r="AG643" i="6"/>
  <c r="AG644" i="6"/>
  <c r="AG645" i="6"/>
  <c r="AG646" i="6"/>
  <c r="AG647" i="6"/>
  <c r="AG648" i="6"/>
  <c r="AG650" i="6"/>
  <c r="AG651" i="6"/>
  <c r="AG652" i="6"/>
  <c r="AG653" i="6"/>
  <c r="AG654" i="6"/>
  <c r="AG655" i="6"/>
  <c r="AG656" i="6"/>
  <c r="AG657" i="6"/>
  <c r="AG658" i="6"/>
  <c r="AG659" i="6"/>
  <c r="AG660" i="6"/>
  <c r="AG662" i="6"/>
  <c r="AG663" i="6"/>
  <c r="AG664" i="6"/>
  <c r="AG665" i="6"/>
  <c r="AG666" i="6"/>
  <c r="AG667" i="6"/>
  <c r="AG668" i="6"/>
  <c r="AG669" i="6"/>
  <c r="AG670" i="6"/>
  <c r="AG671" i="6"/>
  <c r="AG672" i="6"/>
  <c r="AG673" i="6"/>
  <c r="AG674" i="6"/>
  <c r="AG675" i="6"/>
  <c r="AG676" i="6"/>
  <c r="AG677" i="6"/>
  <c r="AG678" i="6"/>
  <c r="AG679" i="6"/>
  <c r="AG680" i="6"/>
  <c r="AG681" i="6"/>
  <c r="AG682" i="6"/>
  <c r="AG683" i="6"/>
  <c r="AG684" i="6"/>
  <c r="AG685" i="6"/>
  <c r="AG686" i="6"/>
  <c r="AG687" i="6"/>
  <c r="AG688" i="6"/>
  <c r="AG689" i="6"/>
  <c r="AG690" i="6"/>
  <c r="AG691" i="6"/>
  <c r="AG692" i="6"/>
  <c r="AG694" i="6"/>
  <c r="AG695" i="6"/>
  <c r="AG696" i="6"/>
  <c r="AG697" i="6"/>
  <c r="AG698" i="6"/>
  <c r="AG699" i="6"/>
  <c r="AG700" i="6"/>
  <c r="AG701" i="6"/>
  <c r="AG702" i="6"/>
  <c r="AG703" i="6"/>
  <c r="AG704" i="6"/>
  <c r="AG705" i="6"/>
  <c r="AG706" i="6"/>
  <c r="AG707" i="6"/>
  <c r="AG708" i="6"/>
  <c r="AG709" i="6"/>
  <c r="AG710" i="6"/>
  <c r="AG711" i="6"/>
  <c r="AG712" i="6"/>
  <c r="AG713" i="6"/>
  <c r="AG714" i="6"/>
  <c r="AG715" i="6"/>
  <c r="AG716" i="6"/>
  <c r="AG717" i="6"/>
  <c r="AG718" i="6"/>
  <c r="AG719" i="6"/>
  <c r="AG720" i="6"/>
  <c r="AG721" i="6"/>
  <c r="AG722" i="6"/>
  <c r="AG723" i="6"/>
  <c r="AG724" i="6"/>
  <c r="AG725" i="6"/>
  <c r="AG726" i="6"/>
  <c r="AG727" i="6"/>
  <c r="AG728" i="6"/>
  <c r="AG730" i="6"/>
  <c r="AG731" i="6"/>
  <c r="AG732" i="6"/>
  <c r="AG735" i="6"/>
  <c r="AG736" i="6"/>
  <c r="AG737" i="6"/>
  <c r="AG738" i="6"/>
  <c r="AG739" i="6"/>
  <c r="AG740" i="6"/>
  <c r="AG742" i="6"/>
  <c r="AG743" i="6"/>
  <c r="AG744" i="6"/>
  <c r="AG746" i="6"/>
  <c r="AG747" i="6"/>
  <c r="AG748" i="6"/>
  <c r="AG749" i="6"/>
  <c r="AG750" i="6"/>
  <c r="AG751" i="6"/>
  <c r="AG752" i="6"/>
  <c r="AG753" i="6"/>
  <c r="AG754" i="6"/>
  <c r="AG755" i="6"/>
  <c r="AG756" i="6"/>
  <c r="AG757" i="6"/>
  <c r="AG758" i="6"/>
  <c r="AG759" i="6"/>
  <c r="AG760" i="6"/>
  <c r="AG761" i="6"/>
  <c r="AG762" i="6"/>
  <c r="AG763" i="6"/>
  <c r="AG764" i="6"/>
  <c r="AG765" i="6"/>
  <c r="AG766" i="6"/>
  <c r="AG767" i="6"/>
  <c r="AG768" i="6"/>
  <c r="AG769" i="6"/>
  <c r="AG770" i="6"/>
  <c r="AG771" i="6"/>
  <c r="AG772" i="6"/>
  <c r="AG773" i="6"/>
  <c r="AG774" i="6"/>
  <c r="AG775" i="6"/>
  <c r="AG776" i="6"/>
  <c r="AG777" i="6"/>
  <c r="AG778" i="6"/>
  <c r="AG779" i="6"/>
  <c r="AG780" i="6"/>
  <c r="AG781" i="6"/>
  <c r="AG782" i="6"/>
  <c r="AG783" i="6"/>
  <c r="AG784" i="6"/>
  <c r="AG785" i="6"/>
  <c r="AG786" i="6"/>
  <c r="AG787" i="6"/>
  <c r="AG788" i="6"/>
  <c r="AG789" i="6"/>
  <c r="AG790" i="6"/>
  <c r="AG791" i="6"/>
  <c r="AG792" i="6"/>
  <c r="AG793" i="6"/>
  <c r="AG794" i="6"/>
  <c r="AG795" i="6"/>
  <c r="AG796" i="6"/>
  <c r="AG798" i="6"/>
  <c r="AG799" i="6"/>
  <c r="AG800" i="6"/>
  <c r="AG801" i="6"/>
  <c r="AG802" i="6"/>
  <c r="AG803" i="6"/>
  <c r="AG804" i="6"/>
  <c r="AG805" i="6"/>
  <c r="AG806" i="6"/>
  <c r="AG807" i="6"/>
  <c r="AG808" i="6"/>
  <c r="AG809" i="6"/>
  <c r="AG810" i="6"/>
  <c r="AG811" i="6"/>
  <c r="AG812" i="6"/>
  <c r="AG813" i="6"/>
  <c r="AG814" i="6"/>
  <c r="AG815" i="6"/>
  <c r="AG816" i="6"/>
  <c r="AG818" i="6"/>
  <c r="AG819" i="6"/>
  <c r="AG820" i="6"/>
  <c r="AG822" i="6"/>
  <c r="AG823" i="6"/>
  <c r="AG824" i="6"/>
  <c r="AG825" i="6"/>
  <c r="AG827" i="6"/>
  <c r="AG828" i="6"/>
  <c r="AG829" i="6"/>
  <c r="AG830" i="6"/>
  <c r="AG831" i="6"/>
  <c r="AG832" i="6"/>
  <c r="AG833" i="6"/>
  <c r="AG834" i="6"/>
  <c r="AG835" i="6"/>
  <c r="AG836" i="6"/>
  <c r="AG837" i="6"/>
  <c r="AG838" i="6"/>
  <c r="AG839" i="6"/>
  <c r="AG840" i="6"/>
  <c r="AG841" i="6"/>
  <c r="AG842" i="6"/>
  <c r="AG843" i="6"/>
  <c r="AG844" i="6"/>
  <c r="AG845" i="6"/>
  <c r="AG846" i="6"/>
  <c r="AG847" i="6"/>
  <c r="AG848" i="6"/>
  <c r="AG849" i="6"/>
  <c r="AG850" i="6"/>
  <c r="AG851" i="6"/>
  <c r="AG852" i="6"/>
  <c r="AG853" i="6"/>
  <c r="AG854" i="6"/>
  <c r="AG855" i="6"/>
  <c r="AG856" i="6"/>
  <c r="AG857" i="6"/>
  <c r="AG858" i="6"/>
  <c r="AG859" i="6"/>
  <c r="AG860" i="6"/>
  <c r="AG861" i="6"/>
  <c r="AG862" i="6"/>
  <c r="AG863" i="6"/>
  <c r="AG864" i="6"/>
  <c r="AG865" i="6"/>
  <c r="AG866" i="6"/>
  <c r="AG867" i="6"/>
  <c r="AG868" i="6"/>
  <c r="AG869" i="6"/>
  <c r="AG870" i="6"/>
  <c r="AG871" i="6"/>
  <c r="AG872" i="6"/>
  <c r="AG873" i="6"/>
  <c r="AG874" i="6"/>
  <c r="AG875" i="6"/>
  <c r="AG876" i="6"/>
  <c r="AG877" i="6"/>
  <c r="AG878" i="6"/>
  <c r="AG879" i="6"/>
  <c r="AG880" i="6"/>
  <c r="AG881" i="6"/>
  <c r="AG882" i="6"/>
  <c r="AG883" i="6"/>
  <c r="AG884" i="6"/>
  <c r="AG885" i="6"/>
  <c r="AG886" i="6"/>
  <c r="AG887" i="6"/>
  <c r="AG888" i="6"/>
  <c r="AG889" i="6"/>
  <c r="AG890" i="6"/>
  <c r="AG891" i="6"/>
  <c r="AG892" i="6"/>
  <c r="AG893" i="6"/>
  <c r="AG894" i="6"/>
  <c r="AG895" i="6"/>
  <c r="AG896" i="6"/>
  <c r="AG897" i="6"/>
  <c r="AG898" i="6"/>
  <c r="AG899" i="6"/>
  <c r="AG900" i="6"/>
  <c r="AG901" i="6"/>
  <c r="AG902" i="6"/>
  <c r="AG903" i="6"/>
  <c r="AG904" i="6"/>
  <c r="AG905" i="6"/>
  <c r="AG906" i="6"/>
  <c r="AG907" i="6"/>
  <c r="AG908" i="6"/>
  <c r="AG909" i="6"/>
  <c r="AG910" i="6"/>
  <c r="AG911" i="6"/>
  <c r="AG912" i="6"/>
  <c r="AG913" i="6"/>
  <c r="AG914" i="6"/>
  <c r="AG915" i="6"/>
  <c r="AG916" i="6"/>
  <c r="AG918" i="6"/>
  <c r="AG919" i="6"/>
  <c r="AG920" i="6"/>
  <c r="AG921" i="6"/>
  <c r="AG922" i="6"/>
  <c r="AG923" i="6"/>
  <c r="AG924" i="6"/>
  <c r="AG925" i="6"/>
  <c r="AG926" i="6"/>
  <c r="AG927" i="6"/>
  <c r="AG928" i="6"/>
  <c r="AG929" i="6"/>
  <c r="AG930" i="6"/>
  <c r="AG931" i="6"/>
  <c r="AG932" i="6"/>
  <c r="AG934" i="6"/>
  <c r="AG935" i="6"/>
  <c r="AG936" i="6"/>
  <c r="AG938" i="6"/>
  <c r="AG939" i="6"/>
  <c r="AG940" i="6"/>
  <c r="AG941" i="6"/>
  <c r="AG942" i="6"/>
  <c r="AG943" i="6"/>
  <c r="AG944" i="6"/>
  <c r="AG945" i="6"/>
  <c r="AG946" i="6"/>
  <c r="AG947" i="6"/>
  <c r="AG948" i="6"/>
  <c r="AG950" i="6"/>
  <c r="AG951" i="6"/>
  <c r="AG952"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G978" i="6"/>
  <c r="AG979" i="6"/>
  <c r="AG980" i="6"/>
  <c r="AG981" i="6"/>
  <c r="AG982" i="6"/>
  <c r="AG983" i="6"/>
  <c r="AG984" i="6"/>
  <c r="AG986" i="6"/>
  <c r="AG987" i="6"/>
  <c r="AG988" i="6"/>
  <c r="AG989" i="6"/>
  <c r="AG990" i="6"/>
  <c r="AG991" i="6"/>
  <c r="AG992" i="6"/>
  <c r="AG994" i="6"/>
  <c r="AG995" i="6"/>
  <c r="AG996" i="6"/>
  <c r="AG997" i="6"/>
  <c r="AG998" i="6"/>
  <c r="AG999" i="6"/>
  <c r="AG1000" i="6"/>
  <c r="AG1001" i="6"/>
  <c r="AG1002" i="6"/>
  <c r="AG1003" i="6"/>
  <c r="AG1004" i="6"/>
  <c r="AG1006" i="6"/>
  <c r="AG1007" i="6"/>
  <c r="AG1008" i="6"/>
  <c r="AG1009" i="6"/>
  <c r="AG1010" i="6"/>
  <c r="AG1011" i="6"/>
  <c r="AG1012" i="6"/>
  <c r="AG1013" i="6"/>
  <c r="AG1014" i="6"/>
  <c r="AG1015" i="6"/>
  <c r="AG1016" i="6"/>
  <c r="AG1017" i="6"/>
  <c r="AG1018" i="6"/>
  <c r="AG1019" i="6"/>
  <c r="AG1020" i="6"/>
  <c r="AG1021" i="6"/>
  <c r="AG1022" i="6"/>
  <c r="AG1023" i="6"/>
  <c r="AG1024" i="6"/>
  <c r="AG1025" i="6"/>
  <c r="AG1026" i="6"/>
  <c r="AG1027" i="6"/>
  <c r="AG1028" i="6"/>
  <c r="AG1030" i="6"/>
  <c r="AG1031" i="6"/>
  <c r="AG1032" i="6"/>
  <c r="AG1034" i="6"/>
  <c r="AG1035" i="6"/>
  <c r="AG1036" i="6"/>
  <c r="AG1037" i="6"/>
  <c r="AG1038" i="6"/>
  <c r="AG1039" i="6"/>
  <c r="AG1040" i="6"/>
  <c r="AG1041" i="6"/>
  <c r="AG1042" i="6"/>
  <c r="AG1043" i="6"/>
  <c r="AG1044" i="6"/>
  <c r="AG1045" i="6"/>
  <c r="AG1046" i="6"/>
  <c r="AG1047" i="6"/>
  <c r="AG1048" i="6"/>
  <c r="AG1049" i="6"/>
  <c r="AG1050" i="6"/>
  <c r="AG1051" i="6"/>
  <c r="AG1052" i="6"/>
  <c r="AG1053" i="6"/>
  <c r="AG1054" i="6"/>
  <c r="AG1055" i="6"/>
  <c r="AG1056" i="6"/>
  <c r="AG1057" i="6"/>
  <c r="AG1058" i="6"/>
  <c r="AG1059" i="6"/>
  <c r="AG1060" i="6"/>
  <c r="AG1062" i="6"/>
  <c r="AG1063" i="6"/>
  <c r="AG1064" i="6"/>
  <c r="AG1065" i="6"/>
  <c r="AG1066" i="6"/>
  <c r="AG1067" i="6"/>
  <c r="AG1068" i="6"/>
  <c r="AG1070" i="6"/>
  <c r="AG1071" i="6"/>
  <c r="AG1072" i="6"/>
  <c r="AG1073" i="6"/>
  <c r="AG1074" i="6"/>
  <c r="AG1075" i="6"/>
  <c r="AG1076" i="6"/>
  <c r="AG1077" i="6"/>
  <c r="AG1078" i="6"/>
  <c r="AG1079" i="6"/>
  <c r="AG1080" i="6"/>
  <c r="AG1081" i="6"/>
  <c r="AG1082" i="6"/>
  <c r="AG1083" i="6"/>
  <c r="AG1084" i="6"/>
  <c r="AG1085" i="6"/>
  <c r="AG1086" i="6"/>
  <c r="AG1087" i="6"/>
  <c r="AG1088" i="6"/>
  <c r="AG1089" i="6"/>
  <c r="AG1090" i="6"/>
  <c r="AG1091" i="6"/>
  <c r="AG1092" i="6"/>
  <c r="AG1093" i="6"/>
  <c r="AG1094" i="6"/>
  <c r="AH2" i="6"/>
  <c r="AH3" i="6"/>
  <c r="AH4" i="6"/>
  <c r="AH5" i="6"/>
  <c r="AH6" i="6"/>
  <c r="AH7" i="6"/>
  <c r="AH8" i="6"/>
  <c r="AH9" i="6"/>
  <c r="AH10" i="6"/>
  <c r="AH11" i="6"/>
  <c r="AH13" i="6"/>
  <c r="AH14" i="6"/>
  <c r="AH15" i="6"/>
  <c r="AH16" i="6"/>
  <c r="AH18" i="6"/>
  <c r="AH19" i="6"/>
  <c r="AH20" i="6"/>
  <c r="AH21" i="6"/>
  <c r="AH22" i="6"/>
  <c r="AH23" i="6"/>
  <c r="AH24" i="6"/>
  <c r="AH26" i="6"/>
  <c r="AH27" i="6"/>
  <c r="AH29" i="6"/>
  <c r="AH30" i="6"/>
  <c r="AH31" i="6"/>
  <c r="AH32" i="6"/>
  <c r="AH34" i="6"/>
  <c r="AH35" i="6"/>
  <c r="AH36" i="6"/>
  <c r="AH37" i="6"/>
  <c r="AH38" i="6"/>
  <c r="AH39" i="6"/>
  <c r="AH40" i="6"/>
  <c r="AH41" i="6"/>
  <c r="AH42" i="6"/>
  <c r="AH43" i="6"/>
  <c r="AH44" i="6"/>
  <c r="AH45" i="6"/>
  <c r="AH46" i="6"/>
  <c r="AH47" i="6"/>
  <c r="AH48" i="6"/>
  <c r="AH50" i="6"/>
  <c r="AH51" i="6"/>
  <c r="AH52" i="6"/>
  <c r="AH53" i="6"/>
  <c r="AH54" i="6"/>
  <c r="AH55" i="6"/>
  <c r="AH56" i="6"/>
  <c r="AH58" i="6"/>
  <c r="AH59" i="6"/>
  <c r="AH62" i="6"/>
  <c r="AH63" i="6"/>
  <c r="AH64" i="6"/>
  <c r="AH65" i="6"/>
  <c r="AH66" i="6"/>
  <c r="AH67" i="6"/>
  <c r="AH68" i="6"/>
  <c r="AH70" i="6"/>
  <c r="AH71" i="6"/>
  <c r="AH72" i="6"/>
  <c r="AH73" i="6"/>
  <c r="AH74" i="6"/>
  <c r="AH75" i="6"/>
  <c r="AH76" i="6"/>
  <c r="AH77" i="6"/>
  <c r="AH78" i="6"/>
  <c r="AH79" i="6"/>
  <c r="AH80" i="6"/>
  <c r="AH81" i="6"/>
  <c r="AH82" i="6"/>
  <c r="AH83" i="6"/>
  <c r="AH84" i="6"/>
  <c r="AH85" i="6"/>
  <c r="AH86" i="6"/>
  <c r="AH87" i="6"/>
  <c r="AH88" i="6"/>
  <c r="AH90" i="6"/>
  <c r="AH91" i="6"/>
  <c r="AH92" i="6"/>
  <c r="AH93" i="6"/>
  <c r="AH94" i="6"/>
  <c r="AH95" i="6"/>
  <c r="AH96" i="6"/>
  <c r="AH97" i="6"/>
  <c r="AH98" i="6"/>
  <c r="AH99" i="6"/>
  <c r="AH100" i="6"/>
  <c r="AH102" i="6"/>
  <c r="AH103" i="6"/>
  <c r="AH104" i="6"/>
  <c r="AH105" i="6"/>
  <c r="AH106" i="6"/>
  <c r="AH107" i="6"/>
  <c r="AH108" i="6"/>
  <c r="AH110" i="6"/>
  <c r="AH111" i="6"/>
  <c r="AH112" i="6"/>
  <c r="AH113" i="6"/>
  <c r="AH114" i="6"/>
  <c r="AH115" i="6"/>
  <c r="AH116" i="6"/>
  <c r="AH118" i="6"/>
  <c r="AH119" i="6"/>
  <c r="AH120" i="6"/>
  <c r="AH122" i="6"/>
  <c r="AH123" i="6"/>
  <c r="AH124" i="6"/>
  <c r="AH125" i="6"/>
  <c r="AH126" i="6"/>
  <c r="AH127" i="6"/>
  <c r="AH128" i="6"/>
  <c r="AH129" i="6"/>
  <c r="AH130" i="6"/>
  <c r="AH131" i="6"/>
  <c r="AH132" i="6"/>
  <c r="AH133" i="6"/>
  <c r="AH134" i="6"/>
  <c r="AH135" i="6"/>
  <c r="AH136" i="6"/>
  <c r="AH137" i="6"/>
  <c r="AH138" i="6"/>
  <c r="AH139" i="6"/>
  <c r="AH141" i="6"/>
  <c r="AH142" i="6"/>
  <c r="AH143" i="6"/>
  <c r="AH144" i="6"/>
  <c r="AH145" i="6"/>
  <c r="AH146" i="6"/>
  <c r="AH147" i="6"/>
  <c r="AH148" i="6"/>
  <c r="AH149" i="6"/>
  <c r="AH150" i="6"/>
  <c r="AH151" i="6"/>
  <c r="AH152" i="6"/>
  <c r="AH153" i="6"/>
  <c r="AH154" i="6"/>
  <c r="AH155" i="6"/>
  <c r="AH156" i="6"/>
  <c r="AH158" i="6"/>
  <c r="AH159" i="6"/>
  <c r="AH160" i="6"/>
  <c r="AH161" i="6"/>
  <c r="AH162" i="6"/>
  <c r="AH163" i="6"/>
  <c r="AH164" i="6"/>
  <c r="AH165" i="6"/>
  <c r="AH166" i="6"/>
  <c r="AH167" i="6"/>
  <c r="AH168" i="6"/>
  <c r="AH169" i="6"/>
  <c r="AH170" i="6"/>
  <c r="AH171" i="6"/>
  <c r="AH173" i="6"/>
  <c r="AH174" i="6"/>
  <c r="AH175" i="6"/>
  <c r="AH176" i="6"/>
  <c r="AH178" i="6"/>
  <c r="AH179" i="6"/>
  <c r="AH180" i="6"/>
  <c r="AH181" i="6"/>
  <c r="AH182" i="6"/>
  <c r="AH183" i="6"/>
  <c r="AH184" i="6"/>
  <c r="AH185" i="6"/>
  <c r="AH186" i="6"/>
  <c r="AH187" i="6"/>
  <c r="AH189" i="6"/>
  <c r="AH190" i="6"/>
  <c r="AH191" i="6"/>
  <c r="AH192" i="6"/>
  <c r="AH194" i="6"/>
  <c r="AH195" i="6"/>
  <c r="AH196" i="6"/>
  <c r="AH197" i="6"/>
  <c r="AH198" i="6"/>
  <c r="AH199" i="6"/>
  <c r="AH200" i="6"/>
  <c r="AH201" i="6"/>
  <c r="AH202" i="6"/>
  <c r="AH203" i="6"/>
  <c r="AH206" i="6"/>
  <c r="AH207" i="6"/>
  <c r="AH208" i="6"/>
  <c r="AH210" i="6"/>
  <c r="AH211" i="6"/>
  <c r="AH212" i="6"/>
  <c r="AH213" i="6"/>
  <c r="AH214" i="6"/>
  <c r="AH215" i="6"/>
  <c r="AH216" i="6"/>
  <c r="AH217" i="6"/>
  <c r="AH218" i="6"/>
  <c r="AH219" i="6"/>
  <c r="AH220" i="6"/>
  <c r="AH222" i="6"/>
  <c r="AH223" i="6"/>
  <c r="AH224" i="6"/>
  <c r="AH225" i="6"/>
  <c r="AH226" i="6"/>
  <c r="AH227" i="6"/>
  <c r="AH228" i="6"/>
  <c r="AH230" i="6"/>
  <c r="AH231" i="6"/>
  <c r="AH232" i="6"/>
  <c r="AH233" i="6"/>
  <c r="AH234" i="6"/>
  <c r="AH235" i="6"/>
  <c r="AH237" i="6"/>
  <c r="AH238" i="6"/>
  <c r="AH239" i="6"/>
  <c r="AH240" i="6"/>
  <c r="AH241" i="6"/>
  <c r="AH242" i="6"/>
  <c r="AH243" i="6"/>
  <c r="AH244" i="6"/>
  <c r="AH245" i="6"/>
  <c r="AH246" i="6"/>
  <c r="AH247" i="6"/>
  <c r="AH248" i="6"/>
  <c r="AH250" i="6"/>
  <c r="AH251" i="6"/>
  <c r="AH252" i="6"/>
  <c r="AH253" i="6"/>
  <c r="AH254" i="6"/>
  <c r="AH255" i="6"/>
  <c r="AH256" i="6"/>
  <c r="AH258" i="6"/>
  <c r="AH259" i="6"/>
  <c r="AH260" i="6"/>
  <c r="AH262" i="6"/>
  <c r="AH263" i="6"/>
  <c r="AH264" i="6"/>
  <c r="AH265" i="6"/>
  <c r="AH266" i="6"/>
  <c r="AH267" i="6"/>
  <c r="AH270" i="6"/>
  <c r="AH271" i="6"/>
  <c r="AH272" i="6"/>
  <c r="AH273" i="6"/>
  <c r="AH274" i="6"/>
  <c r="AH275" i="6"/>
  <c r="AH276" i="6"/>
  <c r="AH277" i="6"/>
  <c r="AH278" i="6"/>
  <c r="AH279" i="6"/>
  <c r="AH280" i="6"/>
  <c r="AH281" i="6"/>
  <c r="AH282" i="6"/>
  <c r="AH283" i="6"/>
  <c r="AH284" i="6"/>
  <c r="AH285" i="6"/>
  <c r="AH286" i="6"/>
  <c r="AH287" i="6"/>
  <c r="AH288" i="6"/>
  <c r="AH290" i="6"/>
  <c r="AH291" i="6"/>
  <c r="AH292" i="6"/>
  <c r="AH293" i="6"/>
  <c r="AH294" i="6"/>
  <c r="AH295" i="6"/>
  <c r="AH296" i="6"/>
  <c r="AH297" i="6"/>
  <c r="AH298" i="6"/>
  <c r="AH299" i="6"/>
  <c r="AH300" i="6"/>
  <c r="AH301" i="6"/>
  <c r="AH302" i="6"/>
  <c r="AH303" i="6"/>
  <c r="AH304" i="6"/>
  <c r="AH305" i="6"/>
  <c r="AH306" i="6"/>
  <c r="AH307" i="6"/>
  <c r="AH308" i="6"/>
  <c r="AH310" i="6"/>
  <c r="AH311" i="6"/>
  <c r="AH312" i="6"/>
  <c r="AH313" i="6"/>
  <c r="AH314" i="6"/>
  <c r="AH315" i="6"/>
  <c r="AH316" i="6"/>
  <c r="AH317" i="6"/>
  <c r="AH318" i="6"/>
  <c r="AH319" i="6"/>
  <c r="AH320" i="6"/>
  <c r="AH322" i="6"/>
  <c r="AH323" i="6"/>
  <c r="AH324" i="6"/>
  <c r="AH325" i="6"/>
  <c r="AH326" i="6"/>
  <c r="AH327" i="6"/>
  <c r="AH328" i="6"/>
  <c r="AH330" i="6"/>
  <c r="AH331" i="6"/>
  <c r="AH332" i="6"/>
  <c r="AH334" i="6"/>
  <c r="AH335" i="6"/>
  <c r="AH336" i="6"/>
  <c r="AH337" i="6"/>
  <c r="AH338" i="6"/>
  <c r="AH339" i="6"/>
  <c r="AH340" i="6"/>
  <c r="AH341" i="6"/>
  <c r="AH342" i="6"/>
  <c r="AH343" i="6"/>
  <c r="AH344" i="6"/>
  <c r="AH345" i="6"/>
  <c r="AH346" i="6"/>
  <c r="AH347" i="6"/>
  <c r="AH348" i="6"/>
  <c r="AH349" i="6"/>
  <c r="AH350" i="6"/>
  <c r="AH351" i="6"/>
  <c r="AH352" i="6"/>
  <c r="AH353" i="6"/>
  <c r="AH354" i="6"/>
  <c r="AH355" i="6"/>
  <c r="AH356" i="6"/>
  <c r="AH357" i="6"/>
  <c r="AH358" i="6"/>
  <c r="AH359" i="6"/>
  <c r="AH360" i="6"/>
  <c r="AH362" i="6"/>
  <c r="AH363" i="6"/>
  <c r="AH364" i="6"/>
  <c r="AH366" i="6"/>
  <c r="AH367" i="6"/>
  <c r="AH368" i="6"/>
  <c r="AH370" i="6"/>
  <c r="AH371" i="6"/>
  <c r="AH372" i="6"/>
  <c r="AH373" i="6"/>
  <c r="AH374" i="6"/>
  <c r="AH375" i="6"/>
  <c r="AH376" i="6"/>
  <c r="AH377" i="6"/>
  <c r="AH378" i="6"/>
  <c r="AH379" i="6"/>
  <c r="AH380" i="6"/>
  <c r="AH381" i="6"/>
  <c r="AH382" i="6"/>
  <c r="AH383" i="6"/>
  <c r="AH384" i="6"/>
  <c r="AH385" i="6"/>
  <c r="AH386" i="6"/>
  <c r="AH387" i="6"/>
  <c r="AH388" i="6"/>
  <c r="AH389" i="6"/>
  <c r="AH390" i="6"/>
  <c r="AH391" i="6"/>
  <c r="AH392" i="6"/>
  <c r="AH393" i="6"/>
  <c r="AH394" i="6"/>
  <c r="AH395" i="6"/>
  <c r="AH396" i="6"/>
  <c r="AH397" i="6"/>
  <c r="AH398" i="6"/>
  <c r="AH399" i="6"/>
  <c r="AH400" i="6"/>
  <c r="AH402" i="6"/>
  <c r="AH403" i="6"/>
  <c r="AH404" i="6"/>
  <c r="AH406" i="6"/>
  <c r="AH407" i="6"/>
  <c r="AH408" i="6"/>
  <c r="AH409" i="6"/>
  <c r="AH410" i="6"/>
  <c r="AH411" i="6"/>
  <c r="AH412" i="6"/>
  <c r="AH413" i="6"/>
  <c r="AH414" i="6"/>
  <c r="AH415" i="6"/>
  <c r="AH416" i="6"/>
  <c r="AH418" i="6"/>
  <c r="AH419" i="6"/>
  <c r="AH420" i="6"/>
  <c r="AH421" i="6"/>
  <c r="AH422" i="6"/>
  <c r="AH423" i="6"/>
  <c r="AH424" i="6"/>
  <c r="AH426" i="6"/>
  <c r="AH427" i="6"/>
  <c r="AH428" i="6"/>
  <c r="AH429" i="6"/>
  <c r="AH430" i="6"/>
  <c r="AH431" i="6"/>
  <c r="AH432" i="6"/>
  <c r="AH433" i="6"/>
  <c r="AH434" i="6"/>
  <c r="AH435" i="6"/>
  <c r="AH436" i="6"/>
  <c r="AH438" i="6"/>
  <c r="AH439" i="6"/>
  <c r="AH440" i="6"/>
  <c r="AH442" i="6"/>
  <c r="AH443" i="6"/>
  <c r="AH444" i="6"/>
  <c r="AH446" i="6"/>
  <c r="AH447" i="6"/>
  <c r="AH448" i="6"/>
  <c r="AH449" i="6"/>
  <c r="AH450" i="6"/>
  <c r="AH451" i="6"/>
  <c r="AH452" i="6"/>
  <c r="AH454" i="6"/>
  <c r="AH455" i="6"/>
  <c r="AH456" i="6"/>
  <c r="AH457" i="6"/>
  <c r="AH458" i="6"/>
  <c r="AH459" i="6"/>
  <c r="AH460" i="6"/>
  <c r="AH461" i="6"/>
  <c r="AH462" i="6"/>
  <c r="AH463" i="6"/>
  <c r="AH464" i="6"/>
  <c r="AH466" i="6"/>
  <c r="AH467" i="6"/>
  <c r="AH468" i="6"/>
  <c r="AH470" i="6"/>
  <c r="AH471" i="6"/>
  <c r="AH472" i="6"/>
  <c r="AH474" i="6"/>
  <c r="AH475" i="6"/>
  <c r="AH476" i="6"/>
  <c r="AH477" i="6"/>
  <c r="AH478" i="6"/>
  <c r="AH479" i="6"/>
  <c r="AH480" i="6"/>
  <c r="AH481" i="6"/>
  <c r="AH482" i="6"/>
  <c r="AH483" i="6"/>
  <c r="AH484" i="6"/>
  <c r="AH485" i="6"/>
  <c r="AH486" i="6"/>
  <c r="AH487" i="6"/>
  <c r="AH488" i="6"/>
  <c r="AH489" i="6"/>
  <c r="AH490" i="6"/>
  <c r="AH491" i="6"/>
  <c r="AH492" i="6"/>
  <c r="AH493" i="6"/>
  <c r="AH494" i="6"/>
  <c r="AH495" i="6"/>
  <c r="AH496" i="6"/>
  <c r="AH497" i="6"/>
  <c r="AH498" i="6"/>
  <c r="AH499" i="6"/>
  <c r="AH500" i="6"/>
  <c r="AH501" i="6"/>
  <c r="AH502" i="6"/>
  <c r="AH503" i="6"/>
  <c r="AH504" i="6"/>
  <c r="AH505" i="6"/>
  <c r="AH506" i="6"/>
  <c r="AH507" i="6"/>
  <c r="AH508" i="6"/>
  <c r="AH509" i="6"/>
  <c r="AH510" i="6"/>
  <c r="AH511" i="6"/>
  <c r="AH512" i="6"/>
  <c r="AH513" i="6"/>
  <c r="AH514" i="6"/>
  <c r="AH515" i="6"/>
  <c r="AH516" i="6"/>
  <c r="AH517" i="6"/>
  <c r="AH518" i="6"/>
  <c r="AH519" i="6"/>
  <c r="AH520" i="6"/>
  <c r="AH521" i="6"/>
  <c r="AH522" i="6"/>
  <c r="AH523" i="6"/>
  <c r="AH524" i="6"/>
  <c r="AH525" i="6"/>
  <c r="AH526" i="6"/>
  <c r="AH527" i="6"/>
  <c r="AH528" i="6"/>
  <c r="AH529" i="6"/>
  <c r="AH530" i="6"/>
  <c r="AH531" i="6"/>
  <c r="AH532" i="6"/>
  <c r="AH533" i="6"/>
  <c r="AH534" i="6"/>
  <c r="AH535" i="6"/>
  <c r="AH536" i="6"/>
  <c r="AH537" i="6"/>
  <c r="AH538" i="6"/>
  <c r="AH539" i="6"/>
  <c r="AH540" i="6"/>
  <c r="AH541" i="6"/>
  <c r="AH542" i="6"/>
  <c r="AH543" i="6"/>
  <c r="AH544" i="6"/>
  <c r="AH545" i="6"/>
  <c r="AH546" i="6"/>
  <c r="AH547" i="6"/>
  <c r="AH548" i="6"/>
  <c r="AH549" i="6"/>
  <c r="AH550" i="6"/>
  <c r="AH551" i="6"/>
  <c r="AH552" i="6"/>
  <c r="AH553" i="6"/>
  <c r="AH554" i="6"/>
  <c r="AH555" i="6"/>
  <c r="AH556" i="6"/>
  <c r="AH557" i="6"/>
  <c r="AH558" i="6"/>
  <c r="AH559" i="6"/>
  <c r="AH560" i="6"/>
  <c r="AH561" i="6"/>
  <c r="AH562" i="6"/>
  <c r="AH563" i="6"/>
  <c r="AH564" i="6"/>
  <c r="AH565" i="6"/>
  <c r="AH566" i="6"/>
  <c r="AH567" i="6"/>
  <c r="AH568" i="6"/>
  <c r="AH569" i="6"/>
  <c r="AH570" i="6"/>
  <c r="AH571" i="6"/>
  <c r="AH572" i="6"/>
  <c r="AH573" i="6"/>
  <c r="AH574" i="6"/>
  <c r="AH575" i="6"/>
  <c r="AH576" i="6"/>
  <c r="AH577" i="6"/>
  <c r="AH578" i="6"/>
  <c r="AH579" i="6"/>
  <c r="AH580" i="6"/>
  <c r="AH581" i="6"/>
  <c r="AH582" i="6"/>
  <c r="AH583" i="6"/>
  <c r="AH584" i="6"/>
  <c r="AH585" i="6"/>
  <c r="AH586" i="6"/>
  <c r="AH587" i="6"/>
  <c r="AH588" i="6"/>
  <c r="AH589" i="6"/>
  <c r="AH590" i="6"/>
  <c r="AH591" i="6"/>
  <c r="AH592" i="6"/>
  <c r="AH593" i="6"/>
  <c r="AH594" i="6"/>
  <c r="AH595" i="6"/>
  <c r="AH596" i="6"/>
  <c r="AH597" i="6"/>
  <c r="AH598" i="6"/>
  <c r="AH599" i="6"/>
  <c r="AH600" i="6"/>
  <c r="AH602" i="6"/>
  <c r="AH603" i="6"/>
  <c r="AH604" i="6"/>
  <c r="AH605" i="6"/>
  <c r="AH606" i="6"/>
  <c r="AH607" i="6"/>
  <c r="AH608" i="6"/>
  <c r="AH610" i="6"/>
  <c r="AH611" i="6"/>
  <c r="AH612" i="6"/>
  <c r="AH614" i="6"/>
  <c r="AH615" i="6"/>
  <c r="AH616" i="6"/>
  <c r="AH617" i="6"/>
  <c r="AH618" i="6"/>
  <c r="AH619" i="6"/>
  <c r="AH620" i="6"/>
  <c r="AH621" i="6"/>
  <c r="AH622" i="6"/>
  <c r="AH623" i="6"/>
  <c r="AH624" i="6"/>
  <c r="AH625" i="6"/>
  <c r="AH626" i="6"/>
  <c r="AH627" i="6"/>
  <c r="AH628" i="6"/>
  <c r="AH630" i="6"/>
  <c r="AH631" i="6"/>
  <c r="AH632" i="6"/>
  <c r="AH633" i="6"/>
  <c r="AH634" i="6"/>
  <c r="AH635" i="6"/>
  <c r="AH636" i="6"/>
  <c r="AH637" i="6"/>
  <c r="AH638" i="6"/>
  <c r="AH639" i="6"/>
  <c r="AH640" i="6"/>
  <c r="AH641" i="6"/>
  <c r="AH642" i="6"/>
  <c r="AH643" i="6"/>
  <c r="AH644" i="6"/>
  <c r="AH645" i="6"/>
  <c r="AH646" i="6"/>
  <c r="AH647" i="6"/>
  <c r="AH648" i="6"/>
  <c r="AH649" i="6"/>
  <c r="AH650" i="6"/>
  <c r="AH651" i="6"/>
  <c r="AH652" i="6"/>
  <c r="AH653" i="6"/>
  <c r="AH654" i="6"/>
  <c r="AH655" i="6"/>
  <c r="AH656" i="6"/>
  <c r="AH657" i="6"/>
  <c r="AH658" i="6"/>
  <c r="AH659" i="6"/>
  <c r="AH660" i="6"/>
  <c r="AH662" i="6"/>
  <c r="AH663" i="6"/>
  <c r="AH664" i="6"/>
  <c r="AH665" i="6"/>
  <c r="AH666" i="6"/>
  <c r="AH667" i="6"/>
  <c r="AH668" i="6"/>
  <c r="AH669" i="6"/>
  <c r="AH670" i="6"/>
  <c r="AH671" i="6"/>
  <c r="AH672" i="6"/>
  <c r="AH674" i="6"/>
  <c r="AH675" i="6"/>
  <c r="AH676" i="6"/>
  <c r="AH677" i="6"/>
  <c r="AH678" i="6"/>
  <c r="AH679" i="6"/>
  <c r="AH680" i="6"/>
  <c r="AH681" i="6"/>
  <c r="AH682" i="6"/>
  <c r="AH683" i="6"/>
  <c r="AH684" i="6"/>
  <c r="AH685" i="6"/>
  <c r="AH686" i="6"/>
  <c r="AH687" i="6"/>
  <c r="AH688" i="6"/>
  <c r="AH689" i="6"/>
  <c r="AH690" i="6"/>
  <c r="AH691" i="6"/>
  <c r="AH692" i="6"/>
  <c r="AH693" i="6"/>
  <c r="AH694" i="6"/>
  <c r="AH695" i="6"/>
  <c r="AH696" i="6"/>
  <c r="AH697" i="6"/>
  <c r="AH698" i="6"/>
  <c r="AH699" i="6"/>
  <c r="AH700" i="6"/>
  <c r="AH701" i="6"/>
  <c r="AH702" i="6"/>
  <c r="AH703" i="6"/>
  <c r="AH704" i="6"/>
  <c r="AH705"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5" i="6"/>
  <c r="AH736" i="6"/>
  <c r="AH737" i="6"/>
  <c r="AH738" i="6"/>
  <c r="AH739" i="6"/>
  <c r="AH740" i="6"/>
  <c r="AH741" i="6"/>
  <c r="AH742" i="6"/>
  <c r="AH743" i="6"/>
  <c r="AH744" i="6"/>
  <c r="AH747" i="6"/>
  <c r="AH748" i="6"/>
  <c r="AH749" i="6"/>
  <c r="AH750" i="6"/>
  <c r="AH751" i="6"/>
  <c r="AH752"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8" i="6"/>
  <c r="AH779" i="6"/>
  <c r="AH780" i="6"/>
  <c r="AH781" i="6"/>
  <c r="AH782" i="6"/>
  <c r="AH783" i="6"/>
  <c r="AH784" i="6"/>
  <c r="AH785" i="6"/>
  <c r="AH786" i="6"/>
  <c r="AH787" i="6"/>
  <c r="AH788" i="6"/>
  <c r="AH790" i="6"/>
  <c r="AH791" i="6"/>
  <c r="AH792" i="6"/>
  <c r="AH793" i="6"/>
  <c r="AH794" i="6"/>
  <c r="AH795" i="6"/>
  <c r="AH796" i="6"/>
  <c r="AH797" i="6"/>
  <c r="AH798" i="6"/>
  <c r="AH799" i="6"/>
  <c r="AH800" i="6"/>
  <c r="AH801" i="6"/>
  <c r="AH802" i="6"/>
  <c r="AH803" i="6"/>
  <c r="AH804" i="6"/>
  <c r="AH805" i="6"/>
  <c r="AH806" i="6"/>
  <c r="AH807" i="6"/>
  <c r="AH808" i="6"/>
  <c r="AH809" i="6"/>
  <c r="AH810" i="6"/>
  <c r="AH811" i="6"/>
  <c r="AH812" i="6"/>
  <c r="AH813" i="6"/>
  <c r="AH814" i="6"/>
  <c r="AH815" i="6"/>
  <c r="AH816" i="6"/>
  <c r="AH817" i="6"/>
  <c r="AH818" i="6"/>
  <c r="AH819" i="6"/>
  <c r="AH820" i="6"/>
  <c r="AH821" i="6"/>
  <c r="AH822" i="6"/>
  <c r="AH823" i="6"/>
  <c r="AH824" i="6"/>
  <c r="AH825" i="6"/>
  <c r="AH826" i="6"/>
  <c r="AH827" i="6"/>
  <c r="AH828" i="6"/>
  <c r="AH829" i="6"/>
  <c r="AH830" i="6"/>
  <c r="AH831" i="6"/>
  <c r="AH832" i="6"/>
  <c r="AH833" i="6"/>
  <c r="AH834" i="6"/>
  <c r="AH835" i="6"/>
  <c r="AH836" i="6"/>
  <c r="AH837" i="6"/>
  <c r="AH838" i="6"/>
  <c r="AH839" i="6"/>
  <c r="AH840" i="6"/>
  <c r="AH841" i="6"/>
  <c r="AH842" i="6"/>
  <c r="AH843" i="6"/>
  <c r="AH844" i="6"/>
  <c r="AH845" i="6"/>
  <c r="AH846" i="6"/>
  <c r="AH847" i="6"/>
  <c r="AH848" i="6"/>
  <c r="AH849" i="6"/>
  <c r="AH850" i="6"/>
  <c r="AH851" i="6"/>
  <c r="AH852" i="6"/>
  <c r="AH853" i="6"/>
  <c r="AH854" i="6"/>
  <c r="AH855" i="6"/>
  <c r="AH856" i="6"/>
  <c r="AH857" i="6"/>
  <c r="AH858" i="6"/>
  <c r="AH859" i="6"/>
  <c r="AH860" i="6"/>
  <c r="AH861" i="6"/>
  <c r="AH862" i="6"/>
  <c r="AH863" i="6"/>
  <c r="AH864" i="6"/>
  <c r="AH865" i="6"/>
  <c r="AH866" i="6"/>
  <c r="AH867" i="6"/>
  <c r="AH868" i="6"/>
  <c r="AH869" i="6"/>
  <c r="AH870" i="6"/>
  <c r="AH871" i="6"/>
  <c r="AH872"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H899" i="6"/>
  <c r="AH900" i="6"/>
  <c r="AH901" i="6"/>
  <c r="AH902" i="6"/>
  <c r="AH903" i="6"/>
  <c r="AH904" i="6"/>
  <c r="AH905" i="6"/>
  <c r="AH906" i="6"/>
  <c r="AH907" i="6"/>
  <c r="AH908" i="6"/>
  <c r="AH911" i="6"/>
  <c r="AH912" i="6"/>
  <c r="AH913" i="6"/>
  <c r="AH914" i="6"/>
  <c r="AH915" i="6"/>
  <c r="AH916" i="6"/>
  <c r="AH917" i="6"/>
  <c r="AH918" i="6"/>
  <c r="AH919" i="6"/>
  <c r="AH920" i="6"/>
  <c r="AH921" i="6"/>
  <c r="AH922" i="6"/>
  <c r="AH923" i="6"/>
  <c r="AH924" i="6"/>
  <c r="AH926" i="6"/>
  <c r="AH927" i="6"/>
  <c r="AH928" i="6"/>
  <c r="AH929" i="6"/>
  <c r="AH930" i="6"/>
  <c r="AH931" i="6"/>
  <c r="AH932" i="6"/>
  <c r="AH934" i="6"/>
  <c r="AH935" i="6"/>
  <c r="AH936" i="6"/>
  <c r="AH937" i="6"/>
  <c r="AH938" i="6"/>
  <c r="AH939" i="6"/>
  <c r="AH940" i="6"/>
  <c r="AH941" i="6"/>
  <c r="AH942" i="6"/>
  <c r="AH943" i="6"/>
  <c r="AH944" i="6"/>
  <c r="AH946" i="6"/>
  <c r="AH947" i="6"/>
  <c r="AH948" i="6"/>
  <c r="AH949" i="6"/>
  <c r="AH950" i="6"/>
  <c r="AH951" i="6"/>
  <c r="AH952" i="6"/>
  <c r="AH954" i="6"/>
  <c r="AH955" i="6"/>
  <c r="AH956" i="6"/>
  <c r="AH957" i="6"/>
  <c r="AH958" i="6"/>
  <c r="AH959" i="6"/>
  <c r="AH960" i="6"/>
  <c r="AH961" i="6"/>
  <c r="AH962" i="6"/>
  <c r="AH963" i="6"/>
  <c r="AH965" i="6"/>
  <c r="AH966" i="6"/>
  <c r="AH967" i="6"/>
  <c r="AH968" i="6"/>
  <c r="AH969" i="6"/>
  <c r="AH970" i="6"/>
  <c r="AH971" i="6"/>
  <c r="AH972" i="6"/>
  <c r="AH973" i="6"/>
  <c r="AH974" i="6"/>
  <c r="AH975" i="6"/>
  <c r="AH976" i="6"/>
  <c r="AH977" i="6"/>
  <c r="AH978" i="6"/>
  <c r="AH979" i="6"/>
  <c r="AH980" i="6"/>
  <c r="AH981" i="6"/>
  <c r="AH982" i="6"/>
  <c r="AH983" i="6"/>
  <c r="AH984" i="6"/>
  <c r="AH985" i="6"/>
  <c r="AH986" i="6"/>
  <c r="AH987" i="6"/>
  <c r="AH988" i="6"/>
  <c r="AH989" i="6"/>
  <c r="AH990" i="6"/>
  <c r="AH991" i="6"/>
  <c r="AH992" i="6"/>
  <c r="AH994" i="6"/>
  <c r="AH995" i="6"/>
  <c r="AH996" i="6"/>
  <c r="AH998" i="6"/>
  <c r="AH999" i="6"/>
  <c r="AH1000" i="6"/>
  <c r="AH1001" i="6"/>
  <c r="AH1002" i="6"/>
  <c r="AH1003" i="6"/>
  <c r="AH1004" i="6"/>
  <c r="AH1005" i="6"/>
  <c r="AH1006" i="6"/>
  <c r="AH1007" i="6"/>
  <c r="AH1008" i="6"/>
  <c r="AH1009" i="6"/>
  <c r="AH1010" i="6"/>
  <c r="AH1011" i="6"/>
  <c r="AH1012" i="6"/>
  <c r="AH1013" i="6"/>
  <c r="AH1014" i="6"/>
  <c r="AH1015" i="6"/>
  <c r="AH1016" i="6"/>
  <c r="AH1018" i="6"/>
  <c r="AH1019" i="6"/>
  <c r="AH1020" i="6"/>
  <c r="AH1021" i="6"/>
  <c r="AH1022" i="6"/>
  <c r="AH1023" i="6"/>
  <c r="AH1024" i="6"/>
  <c r="AH1025" i="6"/>
  <c r="AH1026" i="6"/>
  <c r="AH1027" i="6"/>
  <c r="AH1028" i="6"/>
  <c r="AH1029" i="6"/>
  <c r="AH1030" i="6"/>
  <c r="AH1031" i="6"/>
  <c r="AH1032" i="6"/>
  <c r="AH1033" i="6"/>
  <c r="AH1034" i="6"/>
  <c r="AH1035" i="6"/>
  <c r="AH1036" i="6"/>
  <c r="AH1038" i="6"/>
  <c r="AH1039" i="6"/>
  <c r="AH1040" i="6"/>
  <c r="AH1042" i="6"/>
  <c r="AH1043" i="6"/>
  <c r="AH1044" i="6"/>
  <c r="AH1045" i="6"/>
  <c r="AH1046" i="6"/>
  <c r="AH1047" i="6"/>
  <c r="AH1048" i="6"/>
  <c r="AH1049" i="6"/>
  <c r="AH1050" i="6"/>
  <c r="AH1051" i="6"/>
  <c r="AH1052" i="6"/>
  <c r="AH1053" i="6"/>
  <c r="AH1054" i="6"/>
  <c r="AH1055" i="6"/>
  <c r="AH1056" i="6"/>
  <c r="AH1058" i="6"/>
  <c r="AH1059" i="6"/>
  <c r="AH1060" i="6"/>
  <c r="AH1061" i="6"/>
  <c r="AH1062" i="6"/>
  <c r="AH1063" i="6"/>
  <c r="AH1064" i="6"/>
  <c r="AH1066" i="6"/>
  <c r="AH1067" i="6"/>
  <c r="AH1068" i="6"/>
  <c r="AH1070" i="6"/>
  <c r="AH1071" i="6"/>
  <c r="AH1072" i="6"/>
  <c r="AH1073" i="6"/>
  <c r="AH1074" i="6"/>
  <c r="AH1075" i="6"/>
  <c r="AH1076" i="6"/>
  <c r="AH1077" i="6"/>
  <c r="AH1078" i="6"/>
  <c r="AH1079" i="6"/>
  <c r="AH1080" i="6"/>
  <c r="AH1081" i="6"/>
  <c r="AH1082" i="6"/>
  <c r="AH1083" i="6"/>
  <c r="AH1084" i="6"/>
  <c r="AH1085" i="6"/>
  <c r="AH1086" i="6"/>
  <c r="AH1087" i="6"/>
  <c r="AH1088" i="6"/>
  <c r="AH1089" i="6"/>
  <c r="AH1090" i="6"/>
  <c r="AH1091" i="6"/>
  <c r="AH1092" i="6"/>
  <c r="AH1093" i="6"/>
  <c r="AH1094" i="6"/>
  <c r="AI2" i="6"/>
  <c r="AI3" i="6"/>
  <c r="AI4" i="6"/>
  <c r="AI5" i="6"/>
  <c r="AI6" i="6"/>
  <c r="AI7" i="6"/>
  <c r="AI8" i="6"/>
  <c r="AI9" i="6"/>
  <c r="AI10" i="6"/>
  <c r="AI11" i="6"/>
  <c r="AI13" i="6"/>
  <c r="AI14" i="6"/>
  <c r="AI15" i="6"/>
  <c r="AI16" i="6"/>
  <c r="AI18" i="6"/>
  <c r="AI19" i="6"/>
  <c r="AI20" i="6"/>
  <c r="AI21" i="6"/>
  <c r="AI22" i="6"/>
  <c r="AI23" i="6"/>
  <c r="AI24" i="6"/>
  <c r="AI26" i="6"/>
  <c r="AI27" i="6"/>
  <c r="AI28" i="6"/>
  <c r="AI30" i="6"/>
  <c r="AI31" i="6"/>
  <c r="AI32" i="6"/>
  <c r="AI34" i="6"/>
  <c r="AI35" i="6"/>
  <c r="AI36" i="6"/>
  <c r="AI37" i="6"/>
  <c r="AI38" i="6"/>
  <c r="AI39" i="6"/>
  <c r="AI40" i="6"/>
  <c r="AI41" i="6"/>
  <c r="AI42" i="6"/>
  <c r="AI43" i="6"/>
  <c r="AI44" i="6"/>
  <c r="AI45" i="6"/>
  <c r="AI46" i="6"/>
  <c r="AI47" i="6"/>
  <c r="AI48" i="6"/>
  <c r="AI49" i="6"/>
  <c r="AI50" i="6"/>
  <c r="AI51" i="6"/>
  <c r="AI52" i="6"/>
  <c r="AI53" i="6"/>
  <c r="AI54" i="6"/>
  <c r="AI55" i="6"/>
  <c r="AI56" i="6"/>
  <c r="AI57" i="6"/>
  <c r="AI58" i="6"/>
  <c r="AI59" i="6"/>
  <c r="AI61" i="6"/>
  <c r="AI62" i="6"/>
  <c r="AI63" i="6"/>
  <c r="AI64" i="6"/>
  <c r="AI65" i="6"/>
  <c r="AI66" i="6"/>
  <c r="AI67" i="6"/>
  <c r="AI68" i="6"/>
  <c r="AI69" i="6"/>
  <c r="AI70" i="6"/>
  <c r="AI71" i="6"/>
  <c r="AI72" i="6"/>
  <c r="AI73" i="6"/>
  <c r="AI74" i="6"/>
  <c r="AI75" i="6"/>
  <c r="AI76" i="6"/>
  <c r="AI77" i="6"/>
  <c r="AI78" i="6"/>
  <c r="AI79" i="6"/>
  <c r="AI80" i="6"/>
  <c r="AI81" i="6"/>
  <c r="AI82" i="6"/>
  <c r="AI83" i="6"/>
  <c r="AI84" i="6"/>
  <c r="AI86" i="6"/>
  <c r="AI87" i="6"/>
  <c r="AI88" i="6"/>
  <c r="AI89" i="6"/>
  <c r="AI90" i="6"/>
  <c r="AI91" i="6"/>
  <c r="AI92" i="6"/>
  <c r="AI93" i="6"/>
  <c r="AI94" i="6"/>
  <c r="AI95" i="6"/>
  <c r="AI96" i="6"/>
  <c r="AI97" i="6"/>
  <c r="AI98" i="6"/>
  <c r="AI99" i="6"/>
  <c r="AI100" i="6"/>
  <c r="AI102" i="6"/>
  <c r="AI103" i="6"/>
  <c r="AI104" i="6"/>
  <c r="AI106" i="6"/>
  <c r="AI107" i="6"/>
  <c r="AI109" i="6"/>
  <c r="AI110" i="6"/>
  <c r="AI111" i="6"/>
  <c r="AI112" i="6"/>
  <c r="AI113" i="6"/>
  <c r="AI114" i="6"/>
  <c r="AI115" i="6"/>
  <c r="AI116" i="6"/>
  <c r="AI117" i="6"/>
  <c r="AI118" i="6"/>
  <c r="AI119" i="6"/>
  <c r="AI120" i="6"/>
  <c r="AI121" i="6"/>
  <c r="AI122" i="6"/>
  <c r="AI123" i="6"/>
  <c r="AI124" i="6"/>
  <c r="AI125" i="6"/>
  <c r="AI126" i="6"/>
  <c r="AI127" i="6"/>
  <c r="AI128" i="6"/>
  <c r="AI129" i="6"/>
  <c r="AI130" i="6"/>
  <c r="AI131" i="6"/>
  <c r="AI132" i="6"/>
  <c r="AI133" i="6"/>
  <c r="AI134" i="6"/>
  <c r="AI135" i="6"/>
  <c r="AI136" i="6"/>
  <c r="AI137" i="6"/>
  <c r="AI138" i="6"/>
  <c r="AI139" i="6"/>
  <c r="AI141" i="6"/>
  <c r="AI142" i="6"/>
  <c r="AI143" i="6"/>
  <c r="AI144" i="6"/>
  <c r="AI145" i="6"/>
  <c r="AI146" i="6"/>
  <c r="AI147" i="6"/>
  <c r="AI148" i="6"/>
  <c r="AI149" i="6"/>
  <c r="AI150" i="6"/>
  <c r="AI151" i="6"/>
  <c r="AI152" i="6"/>
  <c r="AI153" i="6"/>
  <c r="AI154" i="6"/>
  <c r="AI155" i="6"/>
  <c r="AI156" i="6"/>
  <c r="AI157" i="6"/>
  <c r="AI158" i="6"/>
  <c r="AI159" i="6"/>
  <c r="AI160" i="6"/>
  <c r="AI161" i="6"/>
  <c r="AI162" i="6"/>
  <c r="AI163" i="6"/>
  <c r="AI164" i="6"/>
  <c r="AI165" i="6"/>
  <c r="AI166" i="6"/>
  <c r="AI167" i="6"/>
  <c r="AI168" i="6"/>
  <c r="AI170" i="6"/>
  <c r="AI171" i="6"/>
  <c r="AI172" i="6"/>
  <c r="AI173" i="6"/>
  <c r="AI174" i="6"/>
  <c r="AI175" i="6"/>
  <c r="AI176" i="6"/>
  <c r="AI177" i="6"/>
  <c r="AI178" i="6"/>
  <c r="AI179" i="6"/>
  <c r="AI180" i="6"/>
  <c r="AI181" i="6"/>
  <c r="AI182" i="6"/>
  <c r="AI183" i="6"/>
  <c r="AI184" i="6"/>
  <c r="AI185" i="6"/>
  <c r="AI186" i="6"/>
  <c r="AI187" i="6"/>
  <c r="AI188" i="6"/>
  <c r="AI190" i="6"/>
  <c r="AI191" i="6"/>
  <c r="AI192" i="6"/>
  <c r="AI193" i="6"/>
  <c r="AI194" i="6"/>
  <c r="AI195" i="6"/>
  <c r="AI196" i="6"/>
  <c r="AI197" i="6"/>
  <c r="AI198" i="6"/>
  <c r="AI199" i="6"/>
  <c r="AI200" i="6"/>
  <c r="AI201" i="6"/>
  <c r="AI202" i="6"/>
  <c r="AI203" i="6"/>
  <c r="AI204" i="6"/>
  <c r="AI205" i="6"/>
  <c r="AI206" i="6"/>
  <c r="AI207" i="6"/>
  <c r="AI208" i="6"/>
  <c r="AI209" i="6"/>
  <c r="AI210" i="6"/>
  <c r="AI211" i="6"/>
  <c r="AI212" i="6"/>
  <c r="AI213" i="6"/>
  <c r="AI214" i="6"/>
  <c r="AI215" i="6"/>
  <c r="AI216" i="6"/>
  <c r="AI217" i="6"/>
  <c r="AI218" i="6"/>
  <c r="AI219" i="6"/>
  <c r="AI220" i="6"/>
  <c r="AI221" i="6"/>
  <c r="AI222" i="6"/>
  <c r="AI223" i="6"/>
  <c r="AI224" i="6"/>
  <c r="AI225" i="6"/>
  <c r="AI226" i="6"/>
  <c r="AI227" i="6"/>
  <c r="AI228" i="6"/>
  <c r="AI229" i="6"/>
  <c r="AI230" i="6"/>
  <c r="AI231" i="6"/>
  <c r="AI232" i="6"/>
  <c r="AI233" i="6"/>
  <c r="AI234" i="6"/>
  <c r="AI235" i="6"/>
  <c r="AI236" i="6"/>
  <c r="AI237" i="6"/>
  <c r="AI238" i="6"/>
  <c r="AI239" i="6"/>
  <c r="AI240" i="6"/>
  <c r="AI241" i="6"/>
  <c r="AI242" i="6"/>
  <c r="AI243" i="6"/>
  <c r="AI244" i="6"/>
  <c r="AI245" i="6"/>
  <c r="AI246" i="6"/>
  <c r="AI247" i="6"/>
  <c r="AI248" i="6"/>
  <c r="AI249" i="6"/>
  <c r="AI250" i="6"/>
  <c r="AI251" i="6"/>
  <c r="AI252" i="6"/>
  <c r="AI254" i="6"/>
  <c r="AI255" i="6"/>
  <c r="AI256" i="6"/>
  <c r="AI257" i="6"/>
  <c r="AI258" i="6"/>
  <c r="AI259" i="6"/>
  <c r="AI260" i="6"/>
  <c r="AI261" i="6"/>
  <c r="AI262" i="6"/>
  <c r="AI263" i="6"/>
  <c r="AI264" i="6"/>
  <c r="AI265" i="6"/>
  <c r="AI266" i="6"/>
  <c r="AI267" i="6"/>
  <c r="AI268" i="6"/>
  <c r="AI270" i="6"/>
  <c r="AI271" i="6"/>
  <c r="AI272" i="6"/>
  <c r="AI273" i="6"/>
  <c r="AI274" i="6"/>
  <c r="AI275" i="6"/>
  <c r="AI276" i="6"/>
  <c r="AI278" i="6"/>
  <c r="AI279" i="6"/>
  <c r="AI280" i="6"/>
  <c r="AI281" i="6"/>
  <c r="AI282" i="6"/>
  <c r="AI283" i="6"/>
  <c r="AI284" i="6"/>
  <c r="AI285" i="6"/>
  <c r="AI286" i="6"/>
  <c r="AI287" i="6"/>
  <c r="AI288" i="6"/>
  <c r="AI289" i="6"/>
  <c r="AI290" i="6"/>
  <c r="AI291" i="6"/>
  <c r="AI292" i="6"/>
  <c r="AI293" i="6"/>
  <c r="AI294" i="6"/>
  <c r="AI295" i="6"/>
  <c r="AI296" i="6"/>
  <c r="AI297" i="6"/>
  <c r="AI298" i="6"/>
  <c r="AI299" i="6"/>
  <c r="AI300" i="6"/>
  <c r="AI301" i="6"/>
  <c r="AI302" i="6"/>
  <c r="AI303" i="6"/>
  <c r="AI304" i="6"/>
  <c r="AI306" i="6"/>
  <c r="AI307" i="6"/>
  <c r="AI308" i="6"/>
  <c r="AI309" i="6"/>
  <c r="AI310" i="6"/>
  <c r="AI311" i="6"/>
  <c r="AI312" i="6"/>
  <c r="AI313" i="6"/>
  <c r="AI314" i="6"/>
  <c r="AI315" i="6"/>
  <c r="AI316" i="6"/>
  <c r="AI317" i="6"/>
  <c r="AI318" i="6"/>
  <c r="AI319" i="6"/>
  <c r="AI320" i="6"/>
  <c r="AI321" i="6"/>
  <c r="AI322" i="6"/>
  <c r="AI323" i="6"/>
  <c r="AI324" i="6"/>
  <c r="AI325" i="6"/>
  <c r="AI326" i="6"/>
  <c r="AI327" i="6"/>
  <c r="AI328" i="6"/>
  <c r="AI329" i="6"/>
  <c r="AI330" i="6"/>
  <c r="AI331" i="6"/>
  <c r="AI332" i="6"/>
  <c r="AI333" i="6"/>
  <c r="AI334" i="6"/>
  <c r="AI335" i="6"/>
  <c r="AI336" i="6"/>
  <c r="AI337" i="6"/>
  <c r="AI338" i="6"/>
  <c r="AI339" i="6"/>
  <c r="AI340" i="6"/>
  <c r="AI341" i="6"/>
  <c r="AI342" i="6"/>
  <c r="AI343" i="6"/>
  <c r="AI344" i="6"/>
  <c r="AI345" i="6"/>
  <c r="AI346" i="6"/>
  <c r="AI347" i="6"/>
  <c r="AI348" i="6"/>
  <c r="AI349" i="6"/>
  <c r="AI350" i="6"/>
  <c r="AI351" i="6"/>
  <c r="AI352" i="6"/>
  <c r="AI353" i="6"/>
  <c r="AI354" i="6"/>
  <c r="AI355" i="6"/>
  <c r="AI356" i="6"/>
  <c r="AI357" i="6"/>
  <c r="AI358" i="6"/>
  <c r="AI359" i="6"/>
  <c r="AI360" i="6"/>
  <c r="AI362" i="6"/>
  <c r="AI363" i="6"/>
  <c r="AI364" i="6"/>
  <c r="AI365" i="6"/>
  <c r="AI366" i="6"/>
  <c r="AI367" i="6"/>
  <c r="AI368" i="6"/>
  <c r="AI369" i="6"/>
  <c r="AI370" i="6"/>
  <c r="AI371" i="6"/>
  <c r="AI372" i="6"/>
  <c r="AI373" i="6"/>
  <c r="AI374" i="6"/>
  <c r="AI375" i="6"/>
  <c r="AI376" i="6"/>
  <c r="AI377" i="6"/>
  <c r="AI378" i="6"/>
  <c r="AI379" i="6"/>
  <c r="AI380" i="6"/>
  <c r="AI381" i="6"/>
  <c r="AI382" i="6"/>
  <c r="AI383" i="6"/>
  <c r="AI384" i="6"/>
  <c r="AI386" i="6"/>
  <c r="AI387" i="6"/>
  <c r="AI388" i="6"/>
  <c r="AI389" i="6"/>
  <c r="AI390" i="6"/>
  <c r="AI391" i="6"/>
  <c r="AI392" i="6"/>
  <c r="AI393" i="6"/>
  <c r="AI394" i="6"/>
  <c r="AI395" i="6"/>
  <c r="AI396" i="6"/>
  <c r="AI397" i="6"/>
  <c r="AI398" i="6"/>
  <c r="AI399" i="6"/>
  <c r="AI400" i="6"/>
  <c r="AI401" i="6"/>
  <c r="AI402" i="6"/>
  <c r="AI403" i="6"/>
  <c r="AI404" i="6"/>
  <c r="AI405" i="6"/>
  <c r="AI406" i="6"/>
  <c r="AI407" i="6"/>
  <c r="AI408" i="6"/>
  <c r="AI409" i="6"/>
  <c r="AI410" i="6"/>
  <c r="AI411" i="6"/>
  <c r="AI412" i="6"/>
  <c r="AI413" i="6"/>
  <c r="AI414" i="6"/>
  <c r="AI415" i="6"/>
  <c r="AI416" i="6"/>
  <c r="AI417" i="6"/>
  <c r="AI418" i="6"/>
  <c r="AI419" i="6"/>
  <c r="AI420" i="6"/>
  <c r="AI421" i="6"/>
  <c r="AI422" i="6"/>
  <c r="AI423" i="6"/>
  <c r="AI424" i="6"/>
  <c r="AI426" i="6"/>
  <c r="AI427" i="6"/>
  <c r="AI428" i="6"/>
  <c r="AI429" i="6"/>
  <c r="AI430" i="6"/>
  <c r="AI431" i="6"/>
  <c r="AI432" i="6"/>
  <c r="AI434" i="6"/>
  <c r="AI435" i="6"/>
  <c r="AI436" i="6"/>
  <c r="AI437" i="6"/>
  <c r="AI438" i="6"/>
  <c r="AI439" i="6"/>
  <c r="AI440" i="6"/>
  <c r="AI441" i="6"/>
  <c r="AI442" i="6"/>
  <c r="AI443" i="6"/>
  <c r="AI444" i="6"/>
  <c r="AI445" i="6"/>
  <c r="AI446" i="6"/>
  <c r="AI447" i="6"/>
  <c r="AI448" i="6"/>
  <c r="AI449" i="6"/>
  <c r="AI450" i="6"/>
  <c r="AI451" i="6"/>
  <c r="AI452" i="6"/>
  <c r="AI454" i="6"/>
  <c r="AI455" i="6"/>
  <c r="AI456" i="6"/>
  <c r="AI457" i="6"/>
  <c r="AI458" i="6"/>
  <c r="AI459" i="6"/>
  <c r="AI460" i="6"/>
  <c r="AI461" i="6"/>
  <c r="AI462" i="6"/>
  <c r="AI463" i="6"/>
  <c r="AI464" i="6"/>
  <c r="AI465" i="6"/>
  <c r="AI466" i="6"/>
  <c r="AI467" i="6"/>
  <c r="AI468" i="6"/>
  <c r="AI470" i="6"/>
  <c r="AI471" i="6"/>
  <c r="AI472" i="6"/>
  <c r="AI474" i="6"/>
  <c r="AI475" i="6"/>
  <c r="AI476" i="6"/>
  <c r="AI477" i="6"/>
  <c r="AI478" i="6"/>
  <c r="AI479" i="6"/>
  <c r="AI480" i="6"/>
  <c r="AI481" i="6"/>
  <c r="AI482" i="6"/>
  <c r="AI483" i="6"/>
  <c r="AI484" i="6"/>
  <c r="AI485" i="6"/>
  <c r="AI486" i="6"/>
  <c r="AI487" i="6"/>
  <c r="AI488" i="6"/>
  <c r="AI489" i="6"/>
  <c r="AI490" i="6"/>
  <c r="AI491" i="6"/>
  <c r="AI492" i="6"/>
  <c r="AI493" i="6"/>
  <c r="AI494" i="6"/>
  <c r="AI495" i="6"/>
  <c r="AI496" i="6"/>
  <c r="AI497" i="6"/>
  <c r="AI498" i="6"/>
  <c r="AI499" i="6"/>
  <c r="AI500" i="6"/>
  <c r="AI501" i="6"/>
  <c r="AI502" i="6"/>
  <c r="AI503" i="6"/>
  <c r="AI504" i="6"/>
  <c r="AI505" i="6"/>
  <c r="AI506" i="6"/>
  <c r="AI507" i="6"/>
  <c r="AI508" i="6"/>
  <c r="AI509" i="6"/>
  <c r="AI510" i="6"/>
  <c r="AI511" i="6"/>
  <c r="AI512" i="6"/>
  <c r="AI514" i="6"/>
  <c r="AI515" i="6"/>
  <c r="AI516" i="6"/>
  <c r="AI517" i="6"/>
  <c r="AI518" i="6"/>
  <c r="AI519" i="6"/>
  <c r="AI520" i="6"/>
  <c r="AI521" i="6"/>
  <c r="AI522" i="6"/>
  <c r="AI523" i="6"/>
  <c r="AI524" i="6"/>
  <c r="AI525" i="6"/>
  <c r="AI526" i="6"/>
  <c r="AI527" i="6"/>
  <c r="AI528" i="6"/>
  <c r="AI529" i="6"/>
  <c r="AI530" i="6"/>
  <c r="AI531" i="6"/>
  <c r="AI532" i="6"/>
  <c r="AI533" i="6"/>
  <c r="AI534" i="6"/>
  <c r="AI535" i="6"/>
  <c r="AI536" i="6"/>
  <c r="AI537" i="6"/>
  <c r="AI538" i="6"/>
  <c r="AI539" i="6"/>
  <c r="AI540" i="6"/>
  <c r="AI541" i="6"/>
  <c r="AI542" i="6"/>
  <c r="AI543" i="6"/>
  <c r="AI544" i="6"/>
  <c r="AI545" i="6"/>
  <c r="AI546" i="6"/>
  <c r="AI547" i="6"/>
  <c r="AI548" i="6"/>
  <c r="AI549" i="6"/>
  <c r="AI550" i="6"/>
  <c r="AI551" i="6"/>
  <c r="AI552" i="6"/>
  <c r="AI553" i="6"/>
  <c r="AI554" i="6"/>
  <c r="AI555" i="6"/>
  <c r="AI556" i="6"/>
  <c r="AI557" i="6"/>
  <c r="AI558" i="6"/>
  <c r="AI559" i="6"/>
  <c r="AI560" i="6"/>
  <c r="AI561" i="6"/>
  <c r="AI562" i="6"/>
  <c r="AI563" i="6"/>
  <c r="AI564" i="6"/>
  <c r="AI565" i="6"/>
  <c r="AI566" i="6"/>
  <c r="AI567" i="6"/>
  <c r="AI568" i="6"/>
  <c r="AI570" i="6"/>
  <c r="AI571" i="6"/>
  <c r="AI572" i="6"/>
  <c r="AI574" i="6"/>
  <c r="AI575" i="6"/>
  <c r="AI576" i="6"/>
  <c r="AI578" i="6"/>
  <c r="AI579" i="6"/>
  <c r="AI580" i="6"/>
  <c r="AI581" i="6"/>
  <c r="AI582" i="6"/>
  <c r="AI583" i="6"/>
  <c r="AI584" i="6"/>
  <c r="AI585" i="6"/>
  <c r="AI586" i="6"/>
  <c r="AI587" i="6"/>
  <c r="AI588" i="6"/>
  <c r="AI589" i="6"/>
  <c r="AI590" i="6"/>
  <c r="AI591" i="6"/>
  <c r="AI592" i="6"/>
  <c r="AI593" i="6"/>
  <c r="AI594" i="6"/>
  <c r="AI595" i="6"/>
  <c r="AI596" i="6"/>
  <c r="AI597" i="6"/>
  <c r="AI598" i="6"/>
  <c r="AI599" i="6"/>
  <c r="AI600" i="6"/>
  <c r="AI601" i="6"/>
  <c r="AI602" i="6"/>
  <c r="AI603" i="6"/>
  <c r="AI604" i="6"/>
  <c r="AI605" i="6"/>
  <c r="AI606" i="6"/>
  <c r="AI607" i="6"/>
  <c r="AI608" i="6"/>
  <c r="AI609" i="6"/>
  <c r="AI610" i="6"/>
  <c r="AI611" i="6"/>
  <c r="AI612" i="6"/>
  <c r="AI613" i="6"/>
  <c r="AI614" i="6"/>
  <c r="AI615" i="6"/>
  <c r="AI616" i="6"/>
  <c r="AI618" i="6"/>
  <c r="AI619" i="6"/>
  <c r="AI620" i="6"/>
  <c r="AI621" i="6"/>
  <c r="AI622" i="6"/>
  <c r="AI623" i="6"/>
  <c r="AI624" i="6"/>
  <c r="AI625" i="6"/>
  <c r="AI626" i="6"/>
  <c r="AI627" i="6"/>
  <c r="AI628" i="6"/>
  <c r="AI629" i="6"/>
  <c r="AI630" i="6"/>
  <c r="AI631" i="6"/>
  <c r="AI632" i="6"/>
  <c r="AI633" i="6"/>
  <c r="AI634" i="6"/>
  <c r="AI635" i="6"/>
  <c r="AI636" i="6"/>
  <c r="AI637" i="6"/>
  <c r="AI638" i="6"/>
  <c r="AI639" i="6"/>
  <c r="AI640" i="6"/>
  <c r="AI642" i="6"/>
  <c r="AI643" i="6"/>
  <c r="AI644" i="6"/>
  <c r="AI645" i="6"/>
  <c r="AI646" i="6"/>
  <c r="AI647" i="6"/>
  <c r="AI648" i="6"/>
  <c r="AI649" i="6"/>
  <c r="AI650" i="6"/>
  <c r="AI651" i="6"/>
  <c r="AI652" i="6"/>
  <c r="AI653" i="6"/>
  <c r="AI654" i="6"/>
  <c r="AI655" i="6"/>
  <c r="AI656" i="6"/>
  <c r="AI657" i="6"/>
  <c r="AI658" i="6"/>
  <c r="AI659" i="6"/>
  <c r="AI660" i="6"/>
  <c r="AI661" i="6"/>
  <c r="AI662" i="6"/>
  <c r="AI663" i="6"/>
  <c r="AI664" i="6"/>
  <c r="AI665" i="6"/>
  <c r="AI666" i="6"/>
  <c r="AI667" i="6"/>
  <c r="AI668" i="6"/>
  <c r="AI669" i="6"/>
  <c r="AI670" i="6"/>
  <c r="AI671" i="6"/>
  <c r="AI672" i="6"/>
  <c r="AI674" i="6"/>
  <c r="AI675" i="6"/>
  <c r="AI676" i="6"/>
  <c r="AI677" i="6"/>
  <c r="AI678" i="6"/>
  <c r="AI679" i="6"/>
  <c r="AI680" i="6"/>
  <c r="AI681" i="6"/>
  <c r="AI682" i="6"/>
  <c r="AI683" i="6"/>
  <c r="AI684" i="6"/>
  <c r="AI685" i="6"/>
  <c r="AI686" i="6"/>
  <c r="AI687" i="6"/>
  <c r="AI688" i="6"/>
  <c r="AI689" i="6"/>
  <c r="AI690" i="6"/>
  <c r="AI691" i="6"/>
  <c r="AI692" i="6"/>
  <c r="AI693" i="6"/>
  <c r="AI694" i="6"/>
  <c r="AI695" i="6"/>
  <c r="AI696" i="6"/>
  <c r="AI698" i="6"/>
  <c r="AI699" i="6"/>
  <c r="AI700" i="6"/>
  <c r="AI701" i="6"/>
  <c r="AI702" i="6"/>
  <c r="AI703" i="6"/>
  <c r="AI704" i="6"/>
  <c r="AI705" i="6"/>
  <c r="AI706" i="6"/>
  <c r="AI707" i="6"/>
  <c r="AI708" i="6"/>
  <c r="AI709" i="6"/>
  <c r="AI710" i="6"/>
  <c r="AI711" i="6"/>
  <c r="AI712" i="6"/>
  <c r="AI713" i="6"/>
  <c r="AI714" i="6"/>
  <c r="AI715" i="6"/>
  <c r="AI716" i="6"/>
  <c r="AI717" i="6"/>
  <c r="AI718" i="6"/>
  <c r="AI719" i="6"/>
  <c r="AI720" i="6"/>
  <c r="AI721" i="6"/>
  <c r="AI722" i="6"/>
  <c r="AI723" i="6"/>
  <c r="AI724" i="6"/>
  <c r="AI725" i="6"/>
  <c r="AI726" i="6"/>
  <c r="AI727" i="6"/>
  <c r="AI728" i="6"/>
  <c r="AI729" i="6"/>
  <c r="AI730" i="6"/>
  <c r="AI731" i="6"/>
  <c r="AI732" i="6"/>
  <c r="AI733" i="6"/>
  <c r="AI735" i="6"/>
  <c r="AI736" i="6"/>
  <c r="AI738" i="6"/>
  <c r="AI739" i="6"/>
  <c r="AI740" i="6"/>
  <c r="AI741" i="6"/>
  <c r="AI742" i="6"/>
  <c r="AI743" i="6"/>
  <c r="AI744" i="6"/>
  <c r="AI745" i="6"/>
  <c r="AI746" i="6"/>
  <c r="AI747" i="6"/>
  <c r="AI748" i="6"/>
  <c r="AI749" i="6"/>
  <c r="AI750" i="6"/>
  <c r="AI751" i="6"/>
  <c r="AI752" i="6"/>
  <c r="AI753" i="6"/>
  <c r="AI754" i="6"/>
  <c r="AI755" i="6"/>
  <c r="AI756" i="6"/>
  <c r="AI757" i="6"/>
  <c r="AI758" i="6"/>
  <c r="AI759" i="6"/>
  <c r="AI760" i="6"/>
  <c r="AI761" i="6"/>
  <c r="AI762" i="6"/>
  <c r="AI763" i="6"/>
  <c r="AI764" i="6"/>
  <c r="AI765" i="6"/>
  <c r="AI766" i="6"/>
  <c r="AI767" i="6"/>
  <c r="AI768" i="6"/>
  <c r="AI769" i="6"/>
  <c r="AI770" i="6"/>
  <c r="AI771" i="6"/>
  <c r="AI772" i="6"/>
  <c r="AI773" i="6"/>
  <c r="AI774" i="6"/>
  <c r="AI775" i="6"/>
  <c r="AI776" i="6"/>
  <c r="AI777" i="6"/>
  <c r="AI778" i="6"/>
  <c r="AI779" i="6"/>
  <c r="AI780" i="6"/>
  <c r="AI781" i="6"/>
  <c r="AI782" i="6"/>
  <c r="AI783" i="6"/>
  <c r="AI784" i="6"/>
  <c r="AI785" i="6"/>
  <c r="AI786" i="6"/>
  <c r="AI787" i="6"/>
  <c r="AI788" i="6"/>
  <c r="AI789" i="6"/>
  <c r="AI790" i="6"/>
  <c r="AI791" i="6"/>
  <c r="AI792" i="6"/>
  <c r="AI794" i="6"/>
  <c r="AI795" i="6"/>
  <c r="AI796" i="6"/>
  <c r="AI798" i="6"/>
  <c r="AI799" i="6"/>
  <c r="AI800" i="6"/>
  <c r="AI801" i="6"/>
  <c r="AI802" i="6"/>
  <c r="AI803" i="6"/>
  <c r="AI804" i="6"/>
  <c r="AI805" i="6"/>
  <c r="AI806" i="6"/>
  <c r="AI807" i="6"/>
  <c r="AI808" i="6"/>
  <c r="AI809" i="6"/>
  <c r="AI810" i="6"/>
  <c r="AI811" i="6"/>
  <c r="AI812" i="6"/>
  <c r="AI813" i="6"/>
  <c r="AI814" i="6"/>
  <c r="AI815" i="6"/>
  <c r="AI816" i="6"/>
  <c r="AI817" i="6"/>
  <c r="AI818" i="6"/>
  <c r="AI819" i="6"/>
  <c r="AI820" i="6"/>
  <c r="AI821" i="6"/>
  <c r="AI822" i="6"/>
  <c r="AI823" i="6"/>
  <c r="AI824" i="6"/>
  <c r="AI825" i="6"/>
  <c r="AI826" i="6"/>
  <c r="AI827" i="6"/>
  <c r="AI828" i="6"/>
  <c r="AI830" i="6"/>
  <c r="AI831" i="6"/>
  <c r="AI832" i="6"/>
  <c r="AI833" i="6"/>
  <c r="AI834" i="6"/>
  <c r="AI835" i="6"/>
  <c r="AI836" i="6"/>
  <c r="AI837" i="6"/>
  <c r="AI838" i="6"/>
  <c r="AI839" i="6"/>
  <c r="AI840" i="6"/>
  <c r="AI842" i="6"/>
  <c r="AI843" i="6"/>
  <c r="AI844" i="6"/>
  <c r="AI846" i="6"/>
  <c r="AI847" i="6"/>
  <c r="AI848" i="6"/>
  <c r="AI849" i="6"/>
  <c r="AI850" i="6"/>
  <c r="AI851" i="6"/>
  <c r="AI852" i="6"/>
  <c r="AI853" i="6"/>
  <c r="AI854" i="6"/>
  <c r="AI855" i="6"/>
  <c r="AI856" i="6"/>
  <c r="AI858" i="6"/>
  <c r="AI859" i="6"/>
  <c r="AI860" i="6"/>
  <c r="AI861" i="6"/>
  <c r="AI862" i="6"/>
  <c r="AI863" i="6"/>
  <c r="AI864" i="6"/>
  <c r="AI865" i="6"/>
  <c r="AI866" i="6"/>
  <c r="AI867" i="6"/>
  <c r="AI868" i="6"/>
  <c r="AI869" i="6"/>
  <c r="AI870" i="6"/>
  <c r="AI871" i="6"/>
  <c r="AI872" i="6"/>
  <c r="AI873" i="6"/>
  <c r="AI874" i="6"/>
  <c r="AI875" i="6"/>
  <c r="AI876" i="6"/>
  <c r="AI877" i="6"/>
  <c r="AI878" i="6"/>
  <c r="AI879" i="6"/>
  <c r="AI880" i="6"/>
  <c r="AI882" i="6"/>
  <c r="AI883" i="6"/>
  <c r="AI884" i="6"/>
  <c r="AI885" i="6"/>
  <c r="AI886" i="6"/>
  <c r="AI887" i="6"/>
  <c r="AI888" i="6"/>
  <c r="AI889" i="6"/>
  <c r="AI890" i="6"/>
  <c r="AI891" i="6"/>
  <c r="AI892" i="6"/>
  <c r="AI893" i="6"/>
  <c r="AI894" i="6"/>
  <c r="AI895" i="6"/>
  <c r="AI896" i="6"/>
  <c r="AI897" i="6"/>
  <c r="AI898" i="6"/>
  <c r="AI899" i="6"/>
  <c r="AI900" i="6"/>
  <c r="AI901" i="6"/>
  <c r="AI902" i="6"/>
  <c r="AI903" i="6"/>
  <c r="AI904" i="6"/>
  <c r="AI905" i="6"/>
  <c r="AI906" i="6"/>
  <c r="AI907" i="6"/>
  <c r="AI908" i="6"/>
  <c r="AI909" i="6"/>
  <c r="AI910" i="6"/>
  <c r="AI911" i="6"/>
  <c r="AI912" i="6"/>
  <c r="AI913" i="6"/>
  <c r="AI914" i="6"/>
  <c r="AI915" i="6"/>
  <c r="AI916" i="6"/>
  <c r="AI917" i="6"/>
  <c r="AI918" i="6"/>
  <c r="AI919" i="6"/>
  <c r="AI920" i="6"/>
  <c r="AI921" i="6"/>
  <c r="AI922" i="6"/>
  <c r="AI923" i="6"/>
  <c r="AI924" i="6"/>
  <c r="AI925" i="6"/>
  <c r="AI926" i="6"/>
  <c r="AI927" i="6"/>
  <c r="AI928" i="6"/>
  <c r="AI929" i="6"/>
  <c r="AI930" i="6"/>
  <c r="AI931" i="6"/>
  <c r="AI932" i="6"/>
  <c r="AI934" i="6"/>
  <c r="AI935" i="6"/>
  <c r="AI936" i="6"/>
  <c r="AI938" i="6"/>
  <c r="AI939" i="6"/>
  <c r="AI940" i="6"/>
  <c r="AI941" i="6"/>
  <c r="AI942" i="6"/>
  <c r="AI943" i="6"/>
  <c r="AI944" i="6"/>
  <c r="AI945" i="6"/>
  <c r="AI946" i="6"/>
  <c r="AI947" i="6"/>
  <c r="AI948" i="6"/>
  <c r="AI949" i="6"/>
  <c r="AI950" i="6"/>
  <c r="AI951" i="6"/>
  <c r="AI952" i="6"/>
  <c r="AI954" i="6"/>
  <c r="AI955" i="6"/>
  <c r="AI956" i="6"/>
  <c r="AI957" i="6"/>
  <c r="AI958" i="6"/>
  <c r="AI959" i="6"/>
  <c r="AI960" i="6"/>
  <c r="AI961" i="6"/>
  <c r="AI962" i="6"/>
  <c r="AI963" i="6"/>
  <c r="AI964" i="6"/>
  <c r="AI965" i="6"/>
  <c r="AI966" i="6"/>
  <c r="AI967" i="6"/>
  <c r="AI968" i="6"/>
  <c r="AI969" i="6"/>
  <c r="AI970" i="6"/>
  <c r="AI971" i="6"/>
  <c r="AI972" i="6"/>
  <c r="AI973" i="6"/>
  <c r="AI974" i="6"/>
  <c r="AI975" i="6"/>
  <c r="AI976" i="6"/>
  <c r="AI977" i="6"/>
  <c r="AI978" i="6"/>
  <c r="AI979" i="6"/>
  <c r="AI980" i="6"/>
  <c r="AI981" i="6"/>
  <c r="AI982" i="6"/>
  <c r="AI983" i="6"/>
  <c r="AI984" i="6"/>
  <c r="AI985" i="6"/>
  <c r="AI986" i="6"/>
  <c r="AI987" i="6"/>
  <c r="AI988" i="6"/>
  <c r="AI989" i="6"/>
  <c r="AI990" i="6"/>
  <c r="AI991" i="6"/>
  <c r="AI992" i="6"/>
  <c r="AI994" i="6"/>
  <c r="AI995" i="6"/>
  <c r="AI996" i="6"/>
  <c r="AI997" i="6"/>
  <c r="AI998" i="6"/>
  <c r="AI999" i="6"/>
  <c r="AI1000" i="6"/>
  <c r="AI1001" i="6"/>
  <c r="AI1002" i="6"/>
  <c r="AI1003" i="6"/>
  <c r="AI1004" i="6"/>
  <c r="AI1005" i="6"/>
  <c r="AI1006" i="6"/>
  <c r="AI1007" i="6"/>
  <c r="AI1008" i="6"/>
  <c r="AI1009" i="6"/>
  <c r="AI1010" i="6"/>
  <c r="AI1011" i="6"/>
  <c r="AI1012" i="6"/>
  <c r="AI1013" i="6"/>
  <c r="AI1014" i="6"/>
  <c r="AI1015" i="6"/>
  <c r="AI1016" i="6"/>
  <c r="AI1017" i="6"/>
  <c r="AI1018" i="6"/>
  <c r="AI1019" i="6"/>
  <c r="AI1020" i="6"/>
  <c r="AI1021" i="6"/>
  <c r="AI1022" i="6"/>
  <c r="AI1023" i="6"/>
  <c r="AI1024" i="6"/>
  <c r="AI1025" i="6"/>
  <c r="AI1026" i="6"/>
  <c r="AI1027" i="6"/>
  <c r="AI1028" i="6"/>
  <c r="AI1029" i="6"/>
  <c r="AI1030" i="6"/>
  <c r="AI1031" i="6"/>
  <c r="AI1032" i="6"/>
  <c r="AI1033" i="6"/>
  <c r="AI1034" i="6"/>
  <c r="AI1035" i="6"/>
  <c r="AI1036" i="6"/>
  <c r="AI1037" i="6"/>
  <c r="AI1038" i="6"/>
  <c r="AI1039" i="6"/>
  <c r="AI1040" i="6"/>
  <c r="AI1042" i="6"/>
  <c r="AI1043" i="6"/>
  <c r="AI1044" i="6"/>
  <c r="AI1045" i="6"/>
  <c r="AI1046" i="6"/>
  <c r="AI1047" i="6"/>
  <c r="AI1048" i="6"/>
  <c r="AI1049" i="6"/>
  <c r="AI1050" i="6"/>
  <c r="AI1051" i="6"/>
  <c r="AI1052" i="6"/>
  <c r="AI1053" i="6"/>
  <c r="AI1054" i="6"/>
  <c r="AI1055" i="6"/>
  <c r="AI1056" i="6"/>
  <c r="AI1057" i="6"/>
  <c r="AI1058" i="6"/>
  <c r="AI1059" i="6"/>
  <c r="AI1060" i="6"/>
  <c r="AI1061" i="6"/>
  <c r="AI1062" i="6"/>
  <c r="AI1063" i="6"/>
  <c r="AI1064" i="6"/>
  <c r="AI1065" i="6"/>
  <c r="AI1066" i="6"/>
  <c r="AI1067" i="6"/>
  <c r="AI1068" i="6"/>
  <c r="AI1069" i="6"/>
  <c r="AI1070" i="6"/>
  <c r="AI1071" i="6"/>
  <c r="AI1072" i="6"/>
  <c r="AI1073" i="6"/>
  <c r="AI1074" i="6"/>
  <c r="AI1075" i="6"/>
  <c r="AI1076" i="6"/>
  <c r="AI1077" i="6"/>
  <c r="AI1078" i="6"/>
  <c r="AI1079" i="6"/>
  <c r="AI1080" i="6"/>
  <c r="AI1081" i="6"/>
  <c r="AI1082" i="6"/>
  <c r="AI1083" i="6"/>
  <c r="AI1084" i="6"/>
  <c r="AI1085" i="6"/>
  <c r="AI1086" i="6"/>
  <c r="AI1087" i="6"/>
  <c r="AI1088" i="6"/>
  <c r="AI1090" i="6"/>
  <c r="AI1091" i="6"/>
  <c r="AI1092" i="6"/>
  <c r="AI1093" i="6"/>
  <c r="AI1094" i="6"/>
  <c r="AJ2" i="6"/>
  <c r="AJ3" i="6"/>
  <c r="AJ4" i="6"/>
  <c r="AJ5" i="6"/>
  <c r="AJ6" i="6"/>
  <c r="AJ7" i="6"/>
  <c r="AJ8" i="6"/>
  <c r="AJ9" i="6"/>
  <c r="AJ10" i="6"/>
  <c r="AJ11" i="6"/>
  <c r="AJ13" i="6"/>
  <c r="AJ14" i="6"/>
  <c r="AJ15" i="6"/>
  <c r="AJ16" i="6"/>
  <c r="AJ18" i="6"/>
  <c r="AJ19" i="6"/>
  <c r="AJ20" i="6"/>
  <c r="AJ21" i="6"/>
  <c r="AJ22" i="6"/>
  <c r="AJ23" i="6"/>
  <c r="AJ24" i="6"/>
  <c r="AJ26" i="6"/>
  <c r="AJ27" i="6"/>
  <c r="AJ29" i="6"/>
  <c r="AJ30" i="6"/>
  <c r="AJ31" i="6"/>
  <c r="AJ32" i="6"/>
  <c r="AJ34" i="6"/>
  <c r="AJ35" i="6"/>
  <c r="AJ36" i="6"/>
  <c r="AJ37" i="6"/>
  <c r="AJ38" i="6"/>
  <c r="AJ39" i="6"/>
  <c r="AJ40" i="6"/>
  <c r="AJ42" i="6"/>
  <c r="AJ43" i="6"/>
  <c r="AJ46" i="6"/>
  <c r="AJ47" i="6"/>
  <c r="AJ48" i="6"/>
  <c r="AJ49" i="6"/>
  <c r="AJ50" i="6"/>
  <c r="AJ51" i="6"/>
  <c r="AJ52" i="6"/>
  <c r="AJ54" i="6"/>
  <c r="AJ55" i="6"/>
  <c r="AJ56" i="6"/>
  <c r="AJ58" i="6"/>
  <c r="AJ59" i="6"/>
  <c r="AJ60" i="6"/>
  <c r="AJ61" i="6"/>
  <c r="AJ62" i="6"/>
  <c r="AJ63" i="6"/>
  <c r="AJ64" i="6"/>
  <c r="AJ66" i="6"/>
  <c r="AJ67" i="6"/>
  <c r="AJ68" i="6"/>
  <c r="AJ69" i="6"/>
  <c r="AJ70" i="6"/>
  <c r="AJ71" i="6"/>
  <c r="AJ72" i="6"/>
  <c r="AJ74" i="6"/>
  <c r="AJ75" i="6"/>
  <c r="AJ78" i="6"/>
  <c r="AJ79" i="6"/>
  <c r="AJ80" i="6"/>
  <c r="AJ81" i="6"/>
  <c r="AJ82" i="6"/>
  <c r="AJ83" i="6"/>
  <c r="AJ84" i="6"/>
  <c r="AJ85" i="6"/>
  <c r="AJ86" i="6"/>
  <c r="AJ87" i="6"/>
  <c r="AJ88" i="6"/>
  <c r="AJ90" i="6"/>
  <c r="AJ91" i="6"/>
  <c r="AJ92" i="6"/>
  <c r="AJ94" i="6"/>
  <c r="AJ95" i="6"/>
  <c r="AJ96" i="6"/>
  <c r="AJ98" i="6"/>
  <c r="AJ99" i="6"/>
  <c r="AJ100" i="6"/>
  <c r="AJ101" i="6"/>
  <c r="AJ102" i="6"/>
  <c r="AJ103" i="6"/>
  <c r="AJ104" i="6"/>
  <c r="AJ106" i="6"/>
  <c r="AJ107" i="6"/>
  <c r="AJ109" i="6"/>
  <c r="AJ110" i="6"/>
  <c r="AJ111" i="6"/>
  <c r="AJ112" i="6"/>
  <c r="AJ113" i="6"/>
  <c r="AJ114" i="6"/>
  <c r="AJ115" i="6"/>
  <c r="AJ116" i="6"/>
  <c r="AJ117" i="6"/>
  <c r="AJ118" i="6"/>
  <c r="AJ119" i="6"/>
  <c r="AJ120" i="6"/>
  <c r="AJ121" i="6"/>
  <c r="AJ122" i="6"/>
  <c r="AJ123" i="6"/>
  <c r="AJ125" i="6"/>
  <c r="AJ126" i="6"/>
  <c r="AJ127" i="6"/>
  <c r="AJ128" i="6"/>
  <c r="AJ130" i="6"/>
  <c r="AJ131" i="6"/>
  <c r="AJ132" i="6"/>
  <c r="AJ133" i="6"/>
  <c r="AJ134" i="6"/>
  <c r="AJ135" i="6"/>
  <c r="AJ136" i="6"/>
  <c r="AJ138" i="6"/>
  <c r="AJ139" i="6"/>
  <c r="AJ140" i="6"/>
  <c r="AJ141" i="6"/>
  <c r="AJ142" i="6"/>
  <c r="AJ143" i="6"/>
  <c r="AJ144" i="6"/>
  <c r="AJ145" i="6"/>
  <c r="AJ146" i="6"/>
  <c r="AJ147" i="6"/>
  <c r="AJ148" i="6"/>
  <c r="AJ150" i="6"/>
  <c r="AJ151" i="6"/>
  <c r="AJ152" i="6"/>
  <c r="AJ153" i="6"/>
  <c r="AJ154" i="6"/>
  <c r="AJ155" i="6"/>
  <c r="AJ156" i="6"/>
  <c r="AJ157" i="6"/>
  <c r="AJ158" i="6"/>
  <c r="AJ159" i="6"/>
  <c r="AJ160" i="6"/>
  <c r="AJ161" i="6"/>
  <c r="AJ162" i="6"/>
  <c r="AJ163" i="6"/>
  <c r="AJ164" i="6"/>
  <c r="AJ165" i="6"/>
  <c r="AJ166" i="6"/>
  <c r="AJ167" i="6"/>
  <c r="AJ168" i="6"/>
  <c r="AJ170" i="6"/>
  <c r="AJ171" i="6"/>
  <c r="AJ173" i="6"/>
  <c r="AJ174" i="6"/>
  <c r="AJ175" i="6"/>
  <c r="AJ176" i="6"/>
  <c r="AJ177" i="6"/>
  <c r="AJ178" i="6"/>
  <c r="AJ179" i="6"/>
  <c r="AJ180" i="6"/>
  <c r="AJ182" i="6"/>
  <c r="AJ183" i="6"/>
  <c r="AJ184" i="6"/>
  <c r="AJ185" i="6"/>
  <c r="AJ186" i="6"/>
  <c r="AJ187" i="6"/>
  <c r="AJ189" i="6"/>
  <c r="AJ190" i="6"/>
  <c r="AJ191" i="6"/>
  <c r="AJ192" i="6"/>
  <c r="AJ193" i="6"/>
  <c r="AJ194" i="6"/>
  <c r="AJ195" i="6"/>
  <c r="AJ196" i="6"/>
  <c r="AJ197" i="6"/>
  <c r="AJ198" i="6"/>
  <c r="AJ199" i="6"/>
  <c r="AJ200" i="6"/>
  <c r="AJ202" i="6"/>
  <c r="AJ203" i="6"/>
  <c r="AJ204" i="6"/>
  <c r="AJ206" i="6"/>
  <c r="AJ207" i="6"/>
  <c r="AJ208" i="6"/>
  <c r="AJ210" i="6"/>
  <c r="AJ211" i="6"/>
  <c r="AJ212" i="6"/>
  <c r="AJ213" i="6"/>
  <c r="AJ214" i="6"/>
  <c r="AJ215" i="6"/>
  <c r="AJ216" i="6"/>
  <c r="AJ217" i="6"/>
  <c r="AJ218" i="6"/>
  <c r="AJ219" i="6"/>
  <c r="AJ222" i="6"/>
  <c r="AJ223" i="6"/>
  <c r="AJ224" i="6"/>
  <c r="AJ225" i="6"/>
  <c r="AJ226" i="6"/>
  <c r="AJ227" i="6"/>
  <c r="AJ228" i="6"/>
  <c r="AJ229" i="6"/>
  <c r="AJ230" i="6"/>
  <c r="AJ231" i="6"/>
  <c r="AJ232" i="6"/>
  <c r="AJ234" i="6"/>
  <c r="AJ235" i="6"/>
  <c r="AJ236" i="6"/>
  <c r="AJ237" i="6"/>
  <c r="AJ238" i="6"/>
  <c r="AJ239" i="6"/>
  <c r="AJ240" i="6"/>
  <c r="AJ241" i="6"/>
  <c r="AJ242" i="6"/>
  <c r="AJ243" i="6"/>
  <c r="AJ244" i="6"/>
  <c r="AJ245" i="6"/>
  <c r="AJ246" i="6"/>
  <c r="AJ247" i="6"/>
  <c r="AJ248" i="6"/>
  <c r="AJ250" i="6"/>
  <c r="AJ251" i="6"/>
  <c r="AJ252" i="6"/>
  <c r="AJ253" i="6"/>
  <c r="AJ254" i="6"/>
  <c r="AJ255" i="6"/>
  <c r="AJ256" i="6"/>
  <c r="AJ258" i="6"/>
  <c r="AJ259" i="6"/>
  <c r="AJ260" i="6"/>
  <c r="AJ262" i="6"/>
  <c r="AJ263" i="6"/>
  <c r="AJ264" i="6"/>
  <c r="AJ265" i="6"/>
  <c r="AJ266" i="6"/>
  <c r="AJ267" i="6"/>
  <c r="AJ268" i="6"/>
  <c r="AJ270" i="6"/>
  <c r="AJ271" i="6"/>
  <c r="AJ272" i="6"/>
  <c r="AJ273" i="6"/>
  <c r="AJ274" i="6"/>
  <c r="AJ275" i="6"/>
  <c r="AJ276" i="6"/>
  <c r="AJ277" i="6"/>
  <c r="AJ278" i="6"/>
  <c r="AJ279" i="6"/>
  <c r="AJ280" i="6"/>
  <c r="AJ281" i="6"/>
  <c r="AJ282" i="6"/>
  <c r="AJ283" i="6"/>
  <c r="AJ284" i="6"/>
  <c r="AJ286" i="6"/>
  <c r="AJ287" i="6"/>
  <c r="AJ288" i="6"/>
  <c r="AJ290" i="6"/>
  <c r="AJ291" i="6"/>
  <c r="AJ292" i="6"/>
  <c r="AJ294" i="6"/>
  <c r="AJ295" i="6"/>
  <c r="AJ296" i="6"/>
  <c r="AJ297" i="6"/>
  <c r="AJ298" i="6"/>
  <c r="AJ299" i="6"/>
  <c r="AJ300" i="6"/>
  <c r="AJ302" i="6"/>
  <c r="AJ303" i="6"/>
  <c r="AJ304" i="6"/>
  <c r="AJ306" i="6"/>
  <c r="AJ307" i="6"/>
  <c r="AJ308" i="6"/>
  <c r="AJ310" i="6"/>
  <c r="AJ311" i="6"/>
  <c r="AJ312" i="6"/>
  <c r="AJ313" i="6"/>
  <c r="AJ314" i="6"/>
  <c r="AJ315" i="6"/>
  <c r="AJ316" i="6"/>
  <c r="AJ318" i="6"/>
  <c r="AJ319" i="6"/>
  <c r="AJ320" i="6"/>
  <c r="AJ322" i="6"/>
  <c r="AJ323" i="6"/>
  <c r="AJ324" i="6"/>
  <c r="AJ326" i="6"/>
  <c r="AJ327" i="6"/>
  <c r="AJ328" i="6"/>
  <c r="AJ330" i="6"/>
  <c r="AJ331" i="6"/>
  <c r="AJ332" i="6"/>
  <c r="AJ334" i="6"/>
  <c r="AJ335" i="6"/>
  <c r="AJ336" i="6"/>
  <c r="AJ337" i="6"/>
  <c r="AJ338" i="6"/>
  <c r="AJ339" i="6"/>
  <c r="AJ340" i="6"/>
  <c r="AJ341" i="6"/>
  <c r="AJ342" i="6"/>
  <c r="AJ343" i="6"/>
  <c r="AJ344" i="6"/>
  <c r="AJ345" i="6"/>
  <c r="AJ346" i="6"/>
  <c r="AJ347" i="6"/>
  <c r="AJ348" i="6"/>
  <c r="AJ350" i="6"/>
  <c r="AJ351" i="6"/>
  <c r="AJ352" i="6"/>
  <c r="AJ353" i="6"/>
  <c r="AJ354" i="6"/>
  <c r="AJ355" i="6"/>
  <c r="AJ356" i="6"/>
  <c r="AJ357" i="6"/>
  <c r="AJ358" i="6"/>
  <c r="AJ359" i="6"/>
  <c r="AJ360" i="6"/>
  <c r="AJ361" i="6"/>
  <c r="AJ362" i="6"/>
  <c r="AJ363" i="6"/>
  <c r="AJ364" i="6"/>
  <c r="AJ365" i="6"/>
  <c r="AJ366" i="6"/>
  <c r="AJ367" i="6"/>
  <c r="AJ368" i="6"/>
  <c r="AJ369" i="6"/>
  <c r="AJ370" i="6"/>
  <c r="AJ371" i="6"/>
  <c r="AJ372" i="6"/>
  <c r="AJ373" i="6"/>
  <c r="AJ374" i="6"/>
  <c r="AJ375" i="6"/>
  <c r="AJ376" i="6"/>
  <c r="AJ377" i="6"/>
  <c r="AJ378" i="6"/>
  <c r="AJ379" i="6"/>
  <c r="AJ380" i="6"/>
  <c r="AJ381" i="6"/>
  <c r="AJ382" i="6"/>
  <c r="AJ383" i="6"/>
  <c r="AJ384" i="6"/>
  <c r="AJ385" i="6"/>
  <c r="AJ386" i="6"/>
  <c r="AJ387" i="6"/>
  <c r="AJ388" i="6"/>
  <c r="AJ389" i="6"/>
  <c r="AJ390" i="6"/>
  <c r="AJ391" i="6"/>
  <c r="AJ392" i="6"/>
  <c r="AJ393" i="6"/>
  <c r="AJ394" i="6"/>
  <c r="AJ395" i="6"/>
  <c r="AJ396" i="6"/>
  <c r="AJ397" i="6"/>
  <c r="AJ398" i="6"/>
  <c r="AJ399" i="6"/>
  <c r="AJ400" i="6"/>
  <c r="AJ401" i="6"/>
  <c r="AJ402" i="6"/>
  <c r="AJ403" i="6"/>
  <c r="AJ404" i="6"/>
  <c r="AJ405" i="6"/>
  <c r="AJ406" i="6"/>
  <c r="AJ407" i="6"/>
  <c r="AJ408" i="6"/>
  <c r="AJ410" i="6"/>
  <c r="AJ411" i="6"/>
  <c r="AJ412" i="6"/>
  <c r="AJ413" i="6"/>
  <c r="AJ414" i="6"/>
  <c r="AJ415" i="6"/>
  <c r="AJ416" i="6"/>
  <c r="AJ418" i="6"/>
  <c r="AJ419" i="6"/>
  <c r="AJ420" i="6"/>
  <c r="AJ421" i="6"/>
  <c r="AJ422" i="6"/>
  <c r="AJ423" i="6"/>
  <c r="AJ424" i="6"/>
  <c r="AJ425" i="6"/>
  <c r="AJ426" i="6"/>
  <c r="AJ427" i="6"/>
  <c r="AJ428" i="6"/>
  <c r="AJ430" i="6"/>
  <c r="AJ431" i="6"/>
  <c r="AJ432" i="6"/>
  <c r="AJ434" i="6"/>
  <c r="AJ435" i="6"/>
  <c r="AJ436" i="6"/>
  <c r="AJ437" i="6"/>
  <c r="AJ438" i="6"/>
  <c r="AJ439" i="6"/>
  <c r="AJ440" i="6"/>
  <c r="AJ441" i="6"/>
  <c r="AJ442" i="6"/>
  <c r="AJ443" i="6"/>
  <c r="AJ444" i="6"/>
  <c r="AJ446" i="6"/>
  <c r="AJ447" i="6"/>
  <c r="AJ448" i="6"/>
  <c r="AJ450" i="6"/>
  <c r="AJ451" i="6"/>
  <c r="AJ452" i="6"/>
  <c r="AJ454" i="6"/>
  <c r="AJ455" i="6"/>
  <c r="AJ456" i="6"/>
  <c r="AJ457" i="6"/>
  <c r="AJ458" i="6"/>
  <c r="AJ459" i="6"/>
  <c r="AJ460" i="6"/>
  <c r="AJ461" i="6"/>
  <c r="AJ462" i="6"/>
  <c r="AJ463" i="6"/>
  <c r="AJ464" i="6"/>
  <c r="AJ465" i="6"/>
  <c r="AJ466" i="6"/>
  <c r="AJ467" i="6"/>
  <c r="AJ468" i="6"/>
  <c r="AJ469" i="6"/>
  <c r="AJ470" i="6"/>
  <c r="AJ471" i="6"/>
  <c r="AJ472" i="6"/>
  <c r="AJ474" i="6"/>
  <c r="AJ475" i="6"/>
  <c r="AJ476" i="6"/>
  <c r="AJ478" i="6"/>
  <c r="AJ479" i="6"/>
  <c r="AJ480" i="6"/>
  <c r="AJ482" i="6"/>
  <c r="AJ483" i="6"/>
  <c r="AJ484" i="6"/>
  <c r="AJ486" i="6"/>
  <c r="AJ487" i="6"/>
  <c r="AJ488" i="6"/>
  <c r="AJ490" i="6"/>
  <c r="AJ491" i="6"/>
  <c r="AJ492" i="6"/>
  <c r="AJ493" i="6"/>
  <c r="AJ494" i="6"/>
  <c r="AJ495" i="6"/>
  <c r="AJ496" i="6"/>
  <c r="AJ497" i="6"/>
  <c r="AJ498" i="6"/>
  <c r="AJ499" i="6"/>
  <c r="AJ500" i="6"/>
  <c r="AJ501" i="6"/>
  <c r="AJ502" i="6"/>
  <c r="AJ503" i="6"/>
  <c r="AJ504" i="6"/>
  <c r="AJ505" i="6"/>
  <c r="AJ506" i="6"/>
  <c r="AJ507" i="6"/>
  <c r="AJ508" i="6"/>
  <c r="AJ509" i="6"/>
  <c r="AJ510" i="6"/>
  <c r="AJ511" i="6"/>
  <c r="AJ512" i="6"/>
  <c r="AJ514" i="6"/>
  <c r="AJ515" i="6"/>
  <c r="AJ516" i="6"/>
  <c r="AJ518" i="6"/>
  <c r="AJ519" i="6"/>
  <c r="AJ520" i="6"/>
  <c r="AJ522" i="6"/>
  <c r="AJ523" i="6"/>
  <c r="AJ524" i="6"/>
  <c r="AJ526" i="6"/>
  <c r="AJ527" i="6"/>
  <c r="AJ528" i="6"/>
  <c r="AJ529" i="6"/>
  <c r="AJ530" i="6"/>
  <c r="AJ531" i="6"/>
  <c r="AJ532" i="6"/>
  <c r="AJ533" i="6"/>
  <c r="AJ534" i="6"/>
  <c r="AJ535" i="6"/>
  <c r="AJ536" i="6"/>
  <c r="AJ537" i="6"/>
  <c r="AJ538" i="6"/>
  <c r="AJ539" i="6"/>
  <c r="AJ540" i="6"/>
  <c r="AJ542" i="6"/>
  <c r="AJ543" i="6"/>
  <c r="AJ544" i="6"/>
  <c r="AJ545" i="6"/>
  <c r="AJ546" i="6"/>
  <c r="AJ547" i="6"/>
  <c r="AJ548" i="6"/>
  <c r="AJ549" i="6"/>
  <c r="AJ550" i="6"/>
  <c r="AJ551" i="6"/>
  <c r="AJ552" i="6"/>
  <c r="AJ553" i="6"/>
  <c r="AJ554" i="6"/>
  <c r="AJ555" i="6"/>
  <c r="AJ556" i="6"/>
  <c r="AJ558" i="6"/>
  <c r="AJ559" i="6"/>
  <c r="AJ560" i="6"/>
  <c r="AJ561" i="6"/>
  <c r="AJ562" i="6"/>
  <c r="AJ563" i="6"/>
  <c r="AJ564" i="6"/>
  <c r="AJ565" i="6"/>
  <c r="AJ566" i="6"/>
  <c r="AJ567" i="6"/>
  <c r="AJ568" i="6"/>
  <c r="AJ569" i="6"/>
  <c r="AJ570" i="6"/>
  <c r="AJ571" i="6"/>
  <c r="AJ572" i="6"/>
  <c r="AJ573" i="6"/>
  <c r="AJ574" i="6"/>
  <c r="AJ575" i="6"/>
  <c r="AJ576" i="6"/>
  <c r="AJ577" i="6"/>
  <c r="AJ578" i="6"/>
  <c r="AJ579" i="6"/>
  <c r="AJ580" i="6"/>
  <c r="AJ582" i="6"/>
  <c r="AJ583" i="6"/>
  <c r="AJ584" i="6"/>
  <c r="AJ586" i="6"/>
  <c r="AJ587" i="6"/>
  <c r="AJ588" i="6"/>
  <c r="AJ589" i="6"/>
  <c r="AJ590" i="6"/>
  <c r="AJ591" i="6"/>
  <c r="AJ592" i="6"/>
  <c r="AJ594" i="6"/>
  <c r="AJ595" i="6"/>
  <c r="AJ596" i="6"/>
  <c r="AJ597" i="6"/>
  <c r="AJ598" i="6"/>
  <c r="AJ599" i="6"/>
  <c r="AJ600" i="6"/>
  <c r="AJ602" i="6"/>
  <c r="AJ603" i="6"/>
  <c r="AJ604" i="6"/>
  <c r="AJ605" i="6"/>
  <c r="AJ606" i="6"/>
  <c r="AJ607" i="6"/>
  <c r="AJ608" i="6"/>
  <c r="AJ609" i="6"/>
  <c r="AJ610" i="6"/>
  <c r="AJ611" i="6"/>
  <c r="AJ612" i="6"/>
  <c r="AJ614" i="6"/>
  <c r="AJ615" i="6"/>
  <c r="AJ616" i="6"/>
  <c r="AJ617" i="6"/>
  <c r="AJ618" i="6"/>
  <c r="AJ619" i="6"/>
  <c r="AJ620" i="6"/>
  <c r="AJ621" i="6"/>
  <c r="AJ622" i="6"/>
  <c r="AJ623" i="6"/>
  <c r="AJ624" i="6"/>
  <c r="AJ625" i="6"/>
  <c r="AJ626" i="6"/>
  <c r="AJ627" i="6"/>
  <c r="AJ628" i="6"/>
  <c r="AJ629" i="6"/>
  <c r="AJ630" i="6"/>
  <c r="AJ631" i="6"/>
  <c r="AJ632" i="6"/>
  <c r="AJ633" i="6"/>
  <c r="AJ634" i="6"/>
  <c r="AJ635" i="6"/>
  <c r="AJ636" i="6"/>
  <c r="AJ637" i="6"/>
  <c r="AJ638" i="6"/>
  <c r="AJ639" i="6"/>
  <c r="AJ640" i="6"/>
  <c r="AJ641" i="6"/>
  <c r="AJ642" i="6"/>
  <c r="AJ643" i="6"/>
  <c r="AJ644" i="6"/>
  <c r="AJ646" i="6"/>
  <c r="AJ647" i="6"/>
  <c r="AJ648" i="6"/>
  <c r="AJ650" i="6"/>
  <c r="AJ651" i="6"/>
  <c r="AJ652" i="6"/>
  <c r="AJ654" i="6"/>
  <c r="AJ655" i="6"/>
  <c r="AJ656" i="6"/>
  <c r="AJ657" i="6"/>
  <c r="AJ658" i="6"/>
  <c r="AJ659" i="6"/>
  <c r="AJ660" i="6"/>
  <c r="AJ661" i="6"/>
  <c r="AJ662" i="6"/>
  <c r="AJ663" i="6"/>
  <c r="AJ664" i="6"/>
  <c r="AJ665" i="6"/>
  <c r="AJ666" i="6"/>
  <c r="AJ667" i="6"/>
  <c r="AJ668" i="6"/>
  <c r="AJ669" i="6"/>
  <c r="AJ670" i="6"/>
  <c r="AJ671" i="6"/>
  <c r="AJ672" i="6"/>
  <c r="AJ674" i="6"/>
  <c r="AJ675" i="6"/>
  <c r="AJ676" i="6"/>
  <c r="AJ677" i="6"/>
  <c r="AJ678" i="6"/>
  <c r="AJ679" i="6"/>
  <c r="AJ680" i="6"/>
  <c r="AJ681" i="6"/>
  <c r="AJ682" i="6"/>
  <c r="AJ683" i="6"/>
  <c r="AJ684" i="6"/>
  <c r="AJ685" i="6"/>
  <c r="AJ686" i="6"/>
  <c r="AJ687" i="6"/>
  <c r="AJ688" i="6"/>
  <c r="AJ689" i="6"/>
  <c r="AJ690" i="6"/>
  <c r="AJ691" i="6"/>
  <c r="AJ692" i="6"/>
  <c r="AJ693" i="6"/>
  <c r="AJ694" i="6"/>
  <c r="AJ695" i="6"/>
  <c r="AJ696" i="6"/>
  <c r="AJ698" i="6"/>
  <c r="AJ699" i="6"/>
  <c r="AJ700" i="6"/>
  <c r="AJ702" i="6"/>
  <c r="AJ703" i="6"/>
  <c r="AJ704" i="6"/>
  <c r="AJ706" i="6"/>
  <c r="AJ707" i="6"/>
  <c r="AJ708" i="6"/>
  <c r="AJ709" i="6"/>
  <c r="AJ710" i="6"/>
  <c r="AJ711" i="6"/>
  <c r="AJ712" i="6"/>
  <c r="AJ714" i="6"/>
  <c r="AJ715" i="6"/>
  <c r="AJ716" i="6"/>
  <c r="AJ717" i="6"/>
  <c r="AJ718" i="6"/>
  <c r="AJ719" i="6"/>
  <c r="AJ720" i="6"/>
  <c r="AJ721" i="6"/>
  <c r="AJ722" i="6"/>
  <c r="AJ723" i="6"/>
  <c r="AJ724" i="6"/>
  <c r="AJ725" i="6"/>
  <c r="AJ726" i="6"/>
  <c r="AJ727" i="6"/>
  <c r="AJ728" i="6"/>
  <c r="AJ729" i="6"/>
  <c r="AJ730" i="6"/>
  <c r="AJ731" i="6"/>
  <c r="AJ732" i="6"/>
  <c r="AJ733" i="6"/>
  <c r="AJ735" i="6"/>
  <c r="AJ736" i="6"/>
  <c r="AJ737" i="6"/>
  <c r="AJ738" i="6"/>
  <c r="AJ739" i="6"/>
  <c r="AJ740" i="6"/>
  <c r="AJ742" i="6"/>
  <c r="AJ743" i="6"/>
  <c r="AJ744" i="6"/>
  <c r="AJ746" i="6"/>
  <c r="AJ747" i="6"/>
  <c r="AJ748" i="6"/>
  <c r="AJ749" i="6"/>
  <c r="AJ750" i="6"/>
  <c r="AJ751" i="6"/>
  <c r="AJ752" i="6"/>
  <c r="AJ753" i="6"/>
  <c r="AJ754" i="6"/>
  <c r="AJ755" i="6"/>
  <c r="AJ756" i="6"/>
  <c r="AJ757" i="6"/>
  <c r="AJ758" i="6"/>
  <c r="AJ759" i="6"/>
  <c r="AJ760" i="6"/>
  <c r="AJ762" i="6"/>
  <c r="AJ763" i="6"/>
  <c r="AJ764" i="6"/>
  <c r="AJ765" i="6"/>
  <c r="AJ766" i="6"/>
  <c r="AJ767" i="6"/>
  <c r="AJ768" i="6"/>
  <c r="AJ769" i="6"/>
  <c r="AJ770" i="6"/>
  <c r="AJ771" i="6"/>
  <c r="AJ772" i="6"/>
  <c r="AJ773" i="6"/>
  <c r="AJ774" i="6"/>
  <c r="AJ775" i="6"/>
  <c r="AJ776" i="6"/>
  <c r="AJ777" i="6"/>
  <c r="AJ778" i="6"/>
  <c r="AJ779" i="6"/>
  <c r="AJ780" i="6"/>
  <c r="AJ781" i="6"/>
  <c r="AJ782" i="6"/>
  <c r="AJ783" i="6"/>
  <c r="AJ784" i="6"/>
  <c r="AJ786" i="6"/>
  <c r="AJ787" i="6"/>
  <c r="AJ788" i="6"/>
  <c r="AJ789" i="6"/>
  <c r="AJ790" i="6"/>
  <c r="AJ791" i="6"/>
  <c r="AJ792" i="6"/>
  <c r="AJ794" i="6"/>
  <c r="AJ795" i="6"/>
  <c r="AJ796" i="6"/>
  <c r="AJ798" i="6"/>
  <c r="AJ799" i="6"/>
  <c r="AJ800" i="6"/>
  <c r="AJ802" i="6"/>
  <c r="AJ803" i="6"/>
  <c r="AJ804" i="6"/>
  <c r="AJ805" i="6"/>
  <c r="AJ806" i="6"/>
  <c r="AJ807" i="6"/>
  <c r="AJ808" i="6"/>
  <c r="AJ809" i="6"/>
  <c r="AJ810" i="6"/>
  <c r="AJ811" i="6"/>
  <c r="AJ812" i="6"/>
  <c r="AJ815" i="6"/>
  <c r="AJ816" i="6"/>
  <c r="AJ817" i="6"/>
  <c r="AJ818" i="6"/>
  <c r="AJ819" i="6"/>
  <c r="AJ820" i="6"/>
  <c r="AJ821" i="6"/>
  <c r="AJ822" i="6"/>
  <c r="AJ823" i="6"/>
  <c r="AJ824" i="6"/>
  <c r="AJ825" i="6"/>
  <c r="AJ827" i="6"/>
  <c r="AJ828" i="6"/>
  <c r="AJ830" i="6"/>
  <c r="AJ831" i="6"/>
  <c r="AJ832" i="6"/>
  <c r="AJ833" i="6"/>
  <c r="AJ834" i="6"/>
  <c r="AJ835" i="6"/>
  <c r="AJ836" i="6"/>
  <c r="AJ837" i="6"/>
  <c r="AJ838" i="6"/>
  <c r="AJ839" i="6"/>
  <c r="AJ840" i="6"/>
  <c r="AJ842" i="6"/>
  <c r="AJ843" i="6"/>
  <c r="AJ844" i="6"/>
  <c r="AJ845" i="6"/>
  <c r="AJ846" i="6"/>
  <c r="AJ847" i="6"/>
  <c r="AJ848" i="6"/>
  <c r="AJ849" i="6"/>
  <c r="AJ850" i="6"/>
  <c r="AJ851" i="6"/>
  <c r="AJ852" i="6"/>
  <c r="AJ853" i="6"/>
  <c r="AJ854" i="6"/>
  <c r="AJ855" i="6"/>
  <c r="AJ856" i="6"/>
  <c r="AJ857" i="6"/>
  <c r="AJ858" i="6"/>
  <c r="AJ859" i="6"/>
  <c r="AJ860" i="6"/>
  <c r="AJ861" i="6"/>
  <c r="AJ862" i="6"/>
  <c r="AJ863" i="6"/>
  <c r="AJ864" i="6"/>
  <c r="AJ865" i="6"/>
  <c r="AJ866" i="6"/>
  <c r="AJ867" i="6"/>
  <c r="AJ868" i="6"/>
  <c r="AJ870" i="6"/>
  <c r="AJ871" i="6"/>
  <c r="AJ872" i="6"/>
  <c r="AJ873" i="6"/>
  <c r="AJ874" i="6"/>
  <c r="AJ875" i="6"/>
  <c r="AJ876" i="6"/>
  <c r="AJ877" i="6"/>
  <c r="AJ878" i="6"/>
  <c r="AJ879" i="6"/>
  <c r="AJ880" i="6"/>
  <c r="AJ881" i="6"/>
  <c r="AJ882" i="6"/>
  <c r="AJ883" i="6"/>
  <c r="AJ884" i="6"/>
  <c r="AJ885" i="6"/>
  <c r="AJ886" i="6"/>
  <c r="AJ887" i="6"/>
  <c r="AJ888" i="6"/>
  <c r="AJ889" i="6"/>
  <c r="AJ890" i="6"/>
  <c r="AJ891" i="6"/>
  <c r="AJ892" i="6"/>
  <c r="AJ893" i="6"/>
  <c r="AJ894" i="6"/>
  <c r="AJ895" i="6"/>
  <c r="AJ896" i="6"/>
  <c r="AJ897" i="6"/>
  <c r="AJ898" i="6"/>
  <c r="AJ899" i="6"/>
  <c r="AJ900" i="6"/>
  <c r="AJ901" i="6"/>
  <c r="AJ902" i="6"/>
  <c r="AJ903" i="6"/>
  <c r="AJ904" i="6"/>
  <c r="AJ905" i="6"/>
  <c r="AJ906" i="6"/>
  <c r="AJ907" i="6"/>
  <c r="AJ908" i="6"/>
  <c r="AJ910" i="6"/>
  <c r="AJ911" i="6"/>
  <c r="AJ912" i="6"/>
  <c r="AJ913" i="6"/>
  <c r="AJ914" i="6"/>
  <c r="AJ915" i="6"/>
  <c r="AJ916" i="6"/>
  <c r="AJ917" i="6"/>
  <c r="AJ918" i="6"/>
  <c r="AJ919" i="6"/>
  <c r="AJ920" i="6"/>
  <c r="AJ921" i="6"/>
  <c r="AJ922" i="6"/>
  <c r="AJ923" i="6"/>
  <c r="AJ924" i="6"/>
  <c r="AJ926" i="6"/>
  <c r="AJ927" i="6"/>
  <c r="AJ928" i="6"/>
  <c r="AJ930" i="6"/>
  <c r="AJ931" i="6"/>
  <c r="AJ932" i="6"/>
  <c r="AJ934" i="6"/>
  <c r="AJ935" i="6"/>
  <c r="AJ936" i="6"/>
  <c r="AJ937" i="6"/>
  <c r="AJ938" i="6"/>
  <c r="AJ939" i="6"/>
  <c r="AJ940" i="6"/>
  <c r="AJ941" i="6"/>
  <c r="AJ942" i="6"/>
  <c r="AJ943" i="6"/>
  <c r="AJ944" i="6"/>
  <c r="AJ945" i="6"/>
  <c r="AJ946" i="6"/>
  <c r="AJ947" i="6"/>
  <c r="AJ948" i="6"/>
  <c r="AJ949" i="6"/>
  <c r="AJ950" i="6"/>
  <c r="AJ951" i="6"/>
  <c r="AJ952" i="6"/>
  <c r="AJ954" i="6"/>
  <c r="AJ955" i="6"/>
  <c r="AJ956" i="6"/>
  <c r="AJ957" i="6"/>
  <c r="AJ958" i="6"/>
  <c r="AJ959" i="6"/>
  <c r="AJ960" i="6"/>
  <c r="AJ961" i="6"/>
  <c r="AJ963" i="6"/>
  <c r="AJ964" i="6"/>
  <c r="AJ965" i="6"/>
  <c r="AJ966" i="6"/>
  <c r="AJ967" i="6"/>
  <c r="AJ968" i="6"/>
  <c r="AJ969" i="6"/>
  <c r="AJ971" i="6"/>
  <c r="AJ972" i="6"/>
  <c r="AJ973" i="6"/>
  <c r="AJ974" i="6"/>
  <c r="AJ975" i="6"/>
  <c r="AJ976" i="6"/>
  <c r="AJ978" i="6"/>
  <c r="AJ979" i="6"/>
  <c r="AJ980" i="6"/>
  <c r="AJ982" i="6"/>
  <c r="AJ983" i="6"/>
  <c r="AJ984" i="6"/>
  <c r="AJ986" i="6"/>
  <c r="AJ987" i="6"/>
  <c r="AJ988" i="6"/>
  <c r="AJ989" i="6"/>
  <c r="AJ990" i="6"/>
  <c r="AJ991" i="6"/>
  <c r="AJ992" i="6"/>
  <c r="AJ993" i="6"/>
  <c r="AJ994" i="6"/>
  <c r="AJ995" i="6"/>
  <c r="AJ996" i="6"/>
  <c r="AJ997" i="6"/>
  <c r="AJ998" i="6"/>
  <c r="AJ999" i="6"/>
  <c r="AJ1000" i="6"/>
  <c r="AJ1001" i="6"/>
  <c r="AJ1002" i="6"/>
  <c r="AJ1003" i="6"/>
  <c r="AJ1004" i="6"/>
  <c r="AJ1005" i="6"/>
  <c r="AJ1006" i="6"/>
  <c r="AJ1007" i="6"/>
  <c r="AJ1008" i="6"/>
  <c r="AJ1010" i="6"/>
  <c r="AJ1011" i="6"/>
  <c r="AJ1012" i="6"/>
  <c r="AJ1013" i="6"/>
  <c r="AJ1014" i="6"/>
  <c r="AJ1015" i="6"/>
  <c r="AJ1016" i="6"/>
  <c r="AJ1018" i="6"/>
  <c r="AJ1019" i="6"/>
  <c r="AJ1020" i="6"/>
  <c r="AJ1021" i="6"/>
  <c r="AJ1022" i="6"/>
  <c r="AJ1023" i="6"/>
  <c r="AJ1024" i="6"/>
  <c r="AJ1025" i="6"/>
  <c r="AJ1026" i="6"/>
  <c r="AJ1027" i="6"/>
  <c r="AJ1028" i="6"/>
  <c r="AJ1029" i="6"/>
  <c r="AJ1030" i="6"/>
  <c r="AJ1031" i="6"/>
  <c r="AJ1032" i="6"/>
  <c r="AJ1033" i="6"/>
  <c r="AJ1034" i="6"/>
  <c r="AJ1035" i="6"/>
  <c r="AJ1036" i="6"/>
  <c r="AJ1037" i="6"/>
  <c r="AJ1038" i="6"/>
  <c r="AJ1039" i="6"/>
  <c r="AJ1040" i="6"/>
  <c r="AJ1042" i="6"/>
  <c r="AJ1043" i="6"/>
  <c r="AJ1044" i="6"/>
  <c r="AJ1045" i="6"/>
  <c r="AJ1046" i="6"/>
  <c r="AJ1047" i="6"/>
  <c r="AJ1048" i="6"/>
  <c r="AJ1049" i="6"/>
  <c r="AJ1050" i="6"/>
  <c r="AJ1051" i="6"/>
  <c r="AJ1052" i="6"/>
  <c r="AJ1053" i="6"/>
  <c r="AJ1054" i="6"/>
  <c r="AJ1055" i="6"/>
  <c r="AJ1056" i="6"/>
  <c r="AJ1057" i="6"/>
  <c r="AJ1058" i="6"/>
  <c r="AJ1059" i="6"/>
  <c r="AJ1060" i="6"/>
  <c r="AJ1061" i="6"/>
  <c r="AJ1062" i="6"/>
  <c r="AJ1063" i="6"/>
  <c r="AJ1064" i="6"/>
  <c r="AJ1065" i="6"/>
  <c r="AJ1066" i="6"/>
  <c r="AJ1067" i="6"/>
  <c r="AJ1068" i="6"/>
  <c r="AJ1070" i="6"/>
  <c r="AJ1071" i="6"/>
  <c r="AJ1072" i="6"/>
  <c r="AJ1073" i="6"/>
  <c r="AJ1074" i="6"/>
  <c r="AJ1075" i="6"/>
  <c r="AJ1076" i="6"/>
  <c r="AJ1078" i="6"/>
  <c r="AJ1079" i="6"/>
  <c r="AJ1080" i="6"/>
  <c r="AJ1081" i="6"/>
  <c r="AJ1082" i="6"/>
  <c r="AJ1083" i="6"/>
  <c r="AJ1084" i="6"/>
  <c r="AJ1086" i="6"/>
  <c r="AJ1087" i="6"/>
  <c r="AJ1088" i="6"/>
  <c r="AJ1089" i="6"/>
  <c r="AJ1090" i="6"/>
  <c r="AJ1091" i="6"/>
  <c r="AJ1092" i="6"/>
  <c r="AJ1093" i="6"/>
  <c r="AJ1094" i="6"/>
  <c r="AK2" i="6"/>
  <c r="AK3" i="6"/>
  <c r="AK4" i="6"/>
  <c r="AK5" i="6"/>
  <c r="AK6" i="6"/>
  <c r="AK7" i="6"/>
  <c r="AK8" i="6"/>
  <c r="AK9" i="6"/>
  <c r="AK10" i="6"/>
  <c r="AK11" i="6"/>
  <c r="AK13" i="6"/>
  <c r="AK14" i="6"/>
  <c r="AK15" i="6"/>
  <c r="AK16" i="6"/>
  <c r="AK18" i="6"/>
  <c r="AK19" i="6"/>
  <c r="AK20" i="6"/>
  <c r="AK21" i="6"/>
  <c r="AK22" i="6"/>
  <c r="AK23" i="6"/>
  <c r="AK24" i="6"/>
  <c r="AK26" i="6"/>
  <c r="AK27" i="6"/>
  <c r="AK29" i="6"/>
  <c r="AK30" i="6"/>
  <c r="AK31" i="6"/>
  <c r="AK32" i="6"/>
  <c r="AK34" i="6"/>
  <c r="AK35" i="6"/>
  <c r="AK36" i="6"/>
  <c r="AK37" i="6"/>
  <c r="AK38" i="6"/>
  <c r="AK39" i="6"/>
  <c r="AK40" i="6"/>
  <c r="AK42" i="6"/>
  <c r="AK43" i="6"/>
  <c r="AK44" i="6"/>
  <c r="AK45" i="6"/>
  <c r="AK46" i="6"/>
  <c r="AK47" i="6"/>
  <c r="AK48" i="6"/>
  <c r="AK49" i="6"/>
  <c r="AK50" i="6"/>
  <c r="AK51" i="6"/>
  <c r="AK52" i="6"/>
  <c r="AK53" i="6"/>
  <c r="AK54" i="6"/>
  <c r="AK55" i="6"/>
  <c r="AK56" i="6"/>
  <c r="AK58" i="6"/>
  <c r="AK59" i="6"/>
  <c r="AK60" i="6"/>
  <c r="AK61" i="6"/>
  <c r="AK62" i="6"/>
  <c r="AK63" i="6"/>
  <c r="AK64" i="6"/>
  <c r="AK65" i="6"/>
  <c r="AK66" i="6"/>
  <c r="AK67" i="6"/>
  <c r="AK68" i="6"/>
  <c r="AK70" i="6"/>
  <c r="AK71" i="6"/>
  <c r="AK72" i="6"/>
  <c r="AK73" i="6"/>
  <c r="AK74" i="6"/>
  <c r="AK75" i="6"/>
  <c r="AK76" i="6"/>
  <c r="AK77" i="6"/>
  <c r="AK78" i="6"/>
  <c r="AK79" i="6"/>
  <c r="AK80" i="6"/>
  <c r="AK81" i="6"/>
  <c r="AK82" i="6"/>
  <c r="AK83" i="6"/>
  <c r="AK84" i="6"/>
  <c r="AK85" i="6"/>
  <c r="AK86" i="6"/>
  <c r="AK87" i="6"/>
  <c r="AK88" i="6"/>
  <c r="AK90" i="6"/>
  <c r="AK91" i="6"/>
  <c r="AK92" i="6"/>
  <c r="AK93" i="6"/>
  <c r="AK94" i="6"/>
  <c r="AK95" i="6"/>
  <c r="AK96" i="6"/>
  <c r="AK97" i="6"/>
  <c r="AK98" i="6"/>
  <c r="AK99" i="6"/>
  <c r="AK100" i="6"/>
  <c r="AK101" i="6"/>
  <c r="AK102" i="6"/>
  <c r="AK103" i="6"/>
  <c r="AK104" i="6"/>
  <c r="AK105" i="6"/>
  <c r="AK106" i="6"/>
  <c r="AK107" i="6"/>
  <c r="AK108" i="6"/>
  <c r="AK109" i="6"/>
  <c r="AK110" i="6"/>
  <c r="AK111" i="6"/>
  <c r="AK112" i="6"/>
  <c r="AK113" i="6"/>
  <c r="AK114" i="6"/>
  <c r="AK115" i="6"/>
  <c r="AK116" i="6"/>
  <c r="AK117" i="6"/>
  <c r="AK118" i="6"/>
  <c r="AK119" i="6"/>
  <c r="AK120" i="6"/>
  <c r="AK121" i="6"/>
  <c r="AK122" i="6"/>
  <c r="AK123" i="6"/>
  <c r="AK124" i="6"/>
  <c r="AK125" i="6"/>
  <c r="AK126" i="6"/>
  <c r="AK127" i="6"/>
  <c r="AK128" i="6"/>
  <c r="AK129" i="6"/>
  <c r="AK130" i="6"/>
  <c r="AK131" i="6"/>
  <c r="AK132" i="6"/>
  <c r="AK133" i="6"/>
  <c r="AK134" i="6"/>
  <c r="AK135" i="6"/>
  <c r="AK136" i="6"/>
  <c r="AK137" i="6"/>
  <c r="AK138" i="6"/>
  <c r="AK139" i="6"/>
  <c r="AK140" i="6"/>
  <c r="AK141" i="6"/>
  <c r="AK142" i="6"/>
  <c r="AK143" i="6"/>
  <c r="AK144" i="6"/>
  <c r="AK146" i="6"/>
  <c r="AK147" i="6"/>
  <c r="AK148" i="6"/>
  <c r="AK149" i="6"/>
  <c r="AK150" i="6"/>
  <c r="AK151" i="6"/>
  <c r="AK152" i="6"/>
  <c r="AK153" i="6"/>
  <c r="AK154" i="6"/>
  <c r="AK155" i="6"/>
  <c r="AK156" i="6"/>
  <c r="AK157" i="6"/>
  <c r="AK158" i="6"/>
  <c r="AK159" i="6"/>
  <c r="AK160" i="6"/>
  <c r="AK161" i="6"/>
  <c r="AK162" i="6"/>
  <c r="AK163" i="6"/>
  <c r="AK164" i="6"/>
  <c r="AK165" i="6"/>
  <c r="AK166" i="6"/>
  <c r="AK167" i="6"/>
  <c r="AK168" i="6"/>
  <c r="AK169" i="6"/>
  <c r="AK170" i="6"/>
  <c r="AK171" i="6"/>
  <c r="AK172" i="6"/>
  <c r="AK173" i="6"/>
  <c r="AK174" i="6"/>
  <c r="AK175" i="6"/>
  <c r="AK176" i="6"/>
  <c r="AK177" i="6"/>
  <c r="AK178" i="6"/>
  <c r="AK179" i="6"/>
  <c r="AK180" i="6"/>
  <c r="AK181" i="6"/>
  <c r="AK182" i="6"/>
  <c r="AK183" i="6"/>
  <c r="AK184" i="6"/>
  <c r="AK185" i="6"/>
  <c r="AK186" i="6"/>
  <c r="AK187" i="6"/>
  <c r="AK188" i="6"/>
  <c r="AK189" i="6"/>
  <c r="AK190" i="6"/>
  <c r="AK191" i="6"/>
  <c r="AK192" i="6"/>
  <c r="AK193" i="6"/>
  <c r="AK194" i="6"/>
  <c r="AK195" i="6"/>
  <c r="AK196" i="6"/>
  <c r="AK197" i="6"/>
  <c r="AK198" i="6"/>
  <c r="AK199" i="6"/>
  <c r="AK200" i="6"/>
  <c r="AK201" i="6"/>
  <c r="AK202" i="6"/>
  <c r="AK203" i="6"/>
  <c r="AK204" i="6"/>
  <c r="AK205" i="6"/>
  <c r="AK206" i="6"/>
  <c r="AK207" i="6"/>
  <c r="AK208" i="6"/>
  <c r="AK209" i="6"/>
  <c r="AK210" i="6"/>
  <c r="AK211" i="6"/>
  <c r="AK212" i="6"/>
  <c r="AK213" i="6"/>
  <c r="AK214" i="6"/>
  <c r="AK215" i="6"/>
  <c r="AK216" i="6"/>
  <c r="AK217" i="6"/>
  <c r="AK218" i="6"/>
  <c r="AK219" i="6"/>
  <c r="AK220" i="6"/>
  <c r="AK221" i="6"/>
  <c r="AK222" i="6"/>
  <c r="AK223" i="6"/>
  <c r="AK224" i="6"/>
  <c r="AK225" i="6"/>
  <c r="AK226" i="6"/>
  <c r="AK227" i="6"/>
  <c r="AK228" i="6"/>
  <c r="AK229" i="6"/>
  <c r="AK230" i="6"/>
  <c r="AK231" i="6"/>
  <c r="AK232" i="6"/>
  <c r="AK233" i="6"/>
  <c r="AK234" i="6"/>
  <c r="AK235" i="6"/>
  <c r="AK236" i="6"/>
  <c r="AK238" i="6"/>
  <c r="AK239" i="6"/>
  <c r="AK240" i="6"/>
  <c r="AK241" i="6"/>
  <c r="AK242" i="6"/>
  <c r="AK243" i="6"/>
  <c r="AK244" i="6"/>
  <c r="AK245" i="6"/>
  <c r="AK246" i="6"/>
  <c r="AK247" i="6"/>
  <c r="AK248" i="6"/>
  <c r="AK249" i="6"/>
  <c r="AK250" i="6"/>
  <c r="AK251" i="6"/>
  <c r="AK252" i="6"/>
  <c r="AK253" i="6"/>
  <c r="AK254" i="6"/>
  <c r="AK255" i="6"/>
  <c r="AK256" i="6"/>
  <c r="AK257" i="6"/>
  <c r="AK258" i="6"/>
  <c r="AK259" i="6"/>
  <c r="AK260" i="6"/>
  <c r="AK261" i="6"/>
  <c r="AK262" i="6"/>
  <c r="AK263" i="6"/>
  <c r="AK264" i="6"/>
  <c r="AK265" i="6"/>
  <c r="AK266" i="6"/>
  <c r="AK267" i="6"/>
  <c r="AK268" i="6"/>
  <c r="AK269" i="6"/>
  <c r="AK270" i="6"/>
  <c r="AK271" i="6"/>
  <c r="AK272" i="6"/>
  <c r="AK274" i="6"/>
  <c r="AK275" i="6"/>
  <c r="AK276" i="6"/>
  <c r="AK277" i="6"/>
  <c r="AK278" i="6"/>
  <c r="AK279" i="6"/>
  <c r="AK280" i="6"/>
  <c r="AK281" i="6"/>
  <c r="AK282" i="6"/>
  <c r="AK283" i="6"/>
  <c r="AK284" i="6"/>
  <c r="AK285" i="6"/>
  <c r="AK286" i="6"/>
  <c r="AK287" i="6"/>
  <c r="AK288" i="6"/>
  <c r="AK289" i="6"/>
  <c r="AK290" i="6"/>
  <c r="AK291" i="6"/>
  <c r="AK292" i="6"/>
  <c r="AK293" i="6"/>
  <c r="AK294" i="6"/>
  <c r="AK295" i="6"/>
  <c r="AK296" i="6"/>
  <c r="AK297" i="6"/>
  <c r="AK298" i="6"/>
  <c r="AK299" i="6"/>
  <c r="AK300" i="6"/>
  <c r="AK301" i="6"/>
  <c r="AK302" i="6"/>
  <c r="AK303" i="6"/>
  <c r="AK304" i="6"/>
  <c r="AK305" i="6"/>
  <c r="AK306" i="6"/>
  <c r="AK307" i="6"/>
  <c r="AK308" i="6"/>
  <c r="AK310" i="6"/>
  <c r="AK311" i="6"/>
  <c r="AK312" i="6"/>
  <c r="AK313" i="6"/>
  <c r="AK314" i="6"/>
  <c r="AK315" i="6"/>
  <c r="AK316" i="6"/>
  <c r="AK317" i="6"/>
  <c r="AK318" i="6"/>
  <c r="AK319" i="6"/>
  <c r="AK320" i="6"/>
  <c r="AK321" i="6"/>
  <c r="AK322" i="6"/>
  <c r="AK323" i="6"/>
  <c r="AK324" i="6"/>
  <c r="AK325" i="6"/>
  <c r="AK326" i="6"/>
  <c r="AK327" i="6"/>
  <c r="AK328" i="6"/>
  <c r="AK329" i="6"/>
  <c r="AK330" i="6"/>
  <c r="AK331" i="6"/>
  <c r="AK332" i="6"/>
  <c r="AK333" i="6"/>
  <c r="AK334" i="6"/>
  <c r="AK335" i="6"/>
  <c r="AK336" i="6"/>
  <c r="AK337" i="6"/>
  <c r="AK338" i="6"/>
  <c r="AK339" i="6"/>
  <c r="AK340" i="6"/>
  <c r="AK341" i="6"/>
  <c r="AK342" i="6"/>
  <c r="AK343" i="6"/>
  <c r="AK344" i="6"/>
  <c r="AK346" i="6"/>
  <c r="AK347" i="6"/>
  <c r="AK348" i="6"/>
  <c r="AK349" i="6"/>
  <c r="AK350" i="6"/>
  <c r="AK351" i="6"/>
  <c r="AK352" i="6"/>
  <c r="AK353" i="6"/>
  <c r="AK354" i="6"/>
  <c r="AK355" i="6"/>
  <c r="AK356" i="6"/>
  <c r="AK357" i="6"/>
  <c r="AK358" i="6"/>
  <c r="AK359" i="6"/>
  <c r="AK360" i="6"/>
  <c r="AK362" i="6"/>
  <c r="AK363" i="6"/>
  <c r="AK364" i="6"/>
  <c r="AK365" i="6"/>
  <c r="AK366" i="6"/>
  <c r="AK367" i="6"/>
  <c r="AK368" i="6"/>
  <c r="AK369" i="6"/>
  <c r="AK370" i="6"/>
  <c r="AK371" i="6"/>
  <c r="AK372" i="6"/>
  <c r="AK373" i="6"/>
  <c r="AK374" i="6"/>
  <c r="AK375" i="6"/>
  <c r="AK376" i="6"/>
  <c r="AK377" i="6"/>
  <c r="AK378" i="6"/>
  <c r="AK379" i="6"/>
  <c r="AK380" i="6"/>
  <c r="AK381" i="6"/>
  <c r="AK382" i="6"/>
  <c r="AK383" i="6"/>
  <c r="AK384" i="6"/>
  <c r="AK385" i="6"/>
  <c r="AK386" i="6"/>
  <c r="AK387" i="6"/>
  <c r="AK388" i="6"/>
  <c r="AK389" i="6"/>
  <c r="AK390" i="6"/>
  <c r="AK391" i="6"/>
  <c r="AK392" i="6"/>
  <c r="AK393" i="6"/>
  <c r="AK394" i="6"/>
  <c r="AK395" i="6"/>
  <c r="AK396" i="6"/>
  <c r="AK397" i="6"/>
  <c r="AK398" i="6"/>
  <c r="AK399" i="6"/>
  <c r="AK400" i="6"/>
  <c r="AK401" i="6"/>
  <c r="AK402" i="6"/>
  <c r="AK403" i="6"/>
  <c r="AK404" i="6"/>
  <c r="AK405" i="6"/>
  <c r="AK406" i="6"/>
  <c r="AK407" i="6"/>
  <c r="AK408" i="6"/>
  <c r="AK409" i="6"/>
  <c r="AK410" i="6"/>
  <c r="AK411" i="6"/>
  <c r="AK412" i="6"/>
  <c r="AK413" i="6"/>
  <c r="AK414" i="6"/>
  <c r="AK415" i="6"/>
  <c r="AK416" i="6"/>
  <c r="AK417" i="6"/>
  <c r="AK418" i="6"/>
  <c r="AK419" i="6"/>
  <c r="AK420" i="6"/>
  <c r="AK421" i="6"/>
  <c r="AK422" i="6"/>
  <c r="AK423" i="6"/>
  <c r="AK424" i="6"/>
  <c r="AK425" i="6"/>
  <c r="AK426" i="6"/>
  <c r="AK427" i="6"/>
  <c r="AK428" i="6"/>
  <c r="AK429" i="6"/>
  <c r="AK430" i="6"/>
  <c r="AK431" i="6"/>
  <c r="AK432" i="6"/>
  <c r="AK433" i="6"/>
  <c r="AK434" i="6"/>
  <c r="AK435" i="6"/>
  <c r="AK436" i="6"/>
  <c r="AK437" i="6"/>
  <c r="AK438" i="6"/>
  <c r="AK439" i="6"/>
  <c r="AK440" i="6"/>
  <c r="AK441" i="6"/>
  <c r="AK442" i="6"/>
  <c r="AK443" i="6"/>
  <c r="AK444" i="6"/>
  <c r="AK445" i="6"/>
  <c r="AK446" i="6"/>
  <c r="AK447" i="6"/>
  <c r="AK448" i="6"/>
  <c r="AK449" i="6"/>
  <c r="AK450" i="6"/>
  <c r="AK451" i="6"/>
  <c r="AK452" i="6"/>
  <c r="AK453" i="6"/>
  <c r="AK454" i="6"/>
  <c r="AK455" i="6"/>
  <c r="AK456" i="6"/>
  <c r="AK457" i="6"/>
  <c r="AK458" i="6"/>
  <c r="AK459" i="6"/>
  <c r="AK460" i="6"/>
  <c r="AK461" i="6"/>
  <c r="AK462" i="6"/>
  <c r="AK463" i="6"/>
  <c r="AK464" i="6"/>
  <c r="AK465" i="6"/>
  <c r="AK466" i="6"/>
  <c r="AK467" i="6"/>
  <c r="AK468" i="6"/>
  <c r="AK469" i="6"/>
  <c r="AK470" i="6"/>
  <c r="AK471" i="6"/>
  <c r="AK472" i="6"/>
  <c r="AK473" i="6"/>
  <c r="AK474" i="6"/>
  <c r="AK475" i="6"/>
  <c r="AK476" i="6"/>
  <c r="AK477" i="6"/>
  <c r="AK478" i="6"/>
  <c r="AK479" i="6"/>
  <c r="AK480" i="6"/>
  <c r="AK482" i="6"/>
  <c r="AK483" i="6"/>
  <c r="AK484" i="6"/>
  <c r="AK485" i="6"/>
  <c r="AK486" i="6"/>
  <c r="AK487" i="6"/>
  <c r="AK488" i="6"/>
  <c r="AK489" i="6"/>
  <c r="AK490" i="6"/>
  <c r="AK491" i="6"/>
  <c r="AK492" i="6"/>
  <c r="AK493" i="6"/>
  <c r="AK494" i="6"/>
  <c r="AK495" i="6"/>
  <c r="AK496" i="6"/>
  <c r="AK497" i="6"/>
  <c r="AK498" i="6"/>
  <c r="AK499" i="6"/>
  <c r="AK500" i="6"/>
  <c r="AK502" i="6"/>
  <c r="AK503" i="6"/>
  <c r="AK504" i="6"/>
  <c r="AK505" i="6"/>
  <c r="AK506" i="6"/>
  <c r="AK507" i="6"/>
  <c r="AK508" i="6"/>
  <c r="AK509" i="6"/>
  <c r="AK510" i="6"/>
  <c r="AK511" i="6"/>
  <c r="AK512" i="6"/>
  <c r="AK514" i="6"/>
  <c r="AK515" i="6"/>
  <c r="AK516" i="6"/>
  <c r="AK517" i="6"/>
  <c r="AK518" i="6"/>
  <c r="AK519" i="6"/>
  <c r="AK520" i="6"/>
  <c r="AK521" i="6"/>
  <c r="AK522" i="6"/>
  <c r="AK523" i="6"/>
  <c r="AK524" i="6"/>
  <c r="AK525" i="6"/>
  <c r="AK526" i="6"/>
  <c r="AK527" i="6"/>
  <c r="AK528" i="6"/>
  <c r="AK529" i="6"/>
  <c r="AK530" i="6"/>
  <c r="AK531" i="6"/>
  <c r="AK532" i="6"/>
  <c r="AK533" i="6"/>
  <c r="AK534" i="6"/>
  <c r="AK535" i="6"/>
  <c r="AK536" i="6"/>
  <c r="AK537" i="6"/>
  <c r="AK538" i="6"/>
  <c r="AK539" i="6"/>
  <c r="AK540" i="6"/>
  <c r="AK541" i="6"/>
  <c r="AK542" i="6"/>
  <c r="AK543" i="6"/>
  <c r="AK544" i="6"/>
  <c r="AK545" i="6"/>
  <c r="AK546" i="6"/>
  <c r="AK547" i="6"/>
  <c r="AK548" i="6"/>
  <c r="AK549" i="6"/>
  <c r="AK550" i="6"/>
  <c r="AK551" i="6"/>
  <c r="AK552" i="6"/>
  <c r="AK553" i="6"/>
  <c r="AK554" i="6"/>
  <c r="AK555" i="6"/>
  <c r="AK556" i="6"/>
  <c r="AK557" i="6"/>
  <c r="AK558" i="6"/>
  <c r="AK559" i="6"/>
  <c r="AK560" i="6"/>
  <c r="AK561" i="6"/>
  <c r="AK562" i="6"/>
  <c r="AK563" i="6"/>
  <c r="AK564" i="6"/>
  <c r="AK565" i="6"/>
  <c r="AK566" i="6"/>
  <c r="AK567" i="6"/>
  <c r="AK568" i="6"/>
  <c r="AK569" i="6"/>
  <c r="AK570" i="6"/>
  <c r="AK571" i="6"/>
  <c r="AK572" i="6"/>
  <c r="AK573" i="6"/>
  <c r="AK574" i="6"/>
  <c r="AK575" i="6"/>
  <c r="AK576" i="6"/>
  <c r="AK577" i="6"/>
  <c r="AK578" i="6"/>
  <c r="AK579" i="6"/>
  <c r="AK580" i="6"/>
  <c r="AK581" i="6"/>
  <c r="AK582" i="6"/>
  <c r="AK583" i="6"/>
  <c r="AK584" i="6"/>
  <c r="AK586" i="6"/>
  <c r="AK587" i="6"/>
  <c r="AK588" i="6"/>
  <c r="AK589" i="6"/>
  <c r="AK590" i="6"/>
  <c r="AK591" i="6"/>
  <c r="AK592" i="6"/>
  <c r="AK593" i="6"/>
  <c r="AK594" i="6"/>
  <c r="AK595" i="6"/>
  <c r="AK596" i="6"/>
  <c r="AK597" i="6"/>
  <c r="AK598" i="6"/>
  <c r="AK599" i="6"/>
  <c r="AK600" i="6"/>
  <c r="AK601" i="6"/>
  <c r="AK602" i="6"/>
  <c r="AK603" i="6"/>
  <c r="AK604" i="6"/>
  <c r="AK606" i="6"/>
  <c r="AK607" i="6"/>
  <c r="AK608" i="6"/>
  <c r="AK609" i="6"/>
  <c r="AK610" i="6"/>
  <c r="AK611" i="6"/>
  <c r="AK612" i="6"/>
  <c r="AK613" i="6"/>
  <c r="AK614" i="6"/>
  <c r="AK615" i="6"/>
  <c r="AK616" i="6"/>
  <c r="AK617" i="6"/>
  <c r="AK618" i="6"/>
  <c r="AK619" i="6"/>
  <c r="AK620" i="6"/>
  <c r="AK621" i="6"/>
  <c r="AK622" i="6"/>
  <c r="AK623" i="6"/>
  <c r="AK624" i="6"/>
  <c r="AK625" i="6"/>
  <c r="AK626" i="6"/>
  <c r="AK627" i="6"/>
  <c r="AK628" i="6"/>
  <c r="AK629" i="6"/>
  <c r="AK630" i="6"/>
  <c r="AK631" i="6"/>
  <c r="AK632" i="6"/>
  <c r="AK633" i="6"/>
  <c r="AK634" i="6"/>
  <c r="AK635" i="6"/>
  <c r="AK636" i="6"/>
  <c r="AK637" i="6"/>
  <c r="AK638" i="6"/>
  <c r="AK639" i="6"/>
  <c r="AK640" i="6"/>
  <c r="AK641" i="6"/>
  <c r="AK642" i="6"/>
  <c r="AK643" i="6"/>
  <c r="AK644" i="6"/>
  <c r="AK645" i="6"/>
  <c r="AK646" i="6"/>
  <c r="AK647" i="6"/>
  <c r="AK648" i="6"/>
  <c r="AK649" i="6"/>
  <c r="AK650" i="6"/>
  <c r="AK651" i="6"/>
  <c r="AK652" i="6"/>
  <c r="AK653" i="6"/>
  <c r="AK654" i="6"/>
  <c r="AK655" i="6"/>
  <c r="AK656" i="6"/>
  <c r="AK657" i="6"/>
  <c r="AK658" i="6"/>
  <c r="AK659" i="6"/>
  <c r="AK660" i="6"/>
  <c r="AK662" i="6"/>
  <c r="AK663" i="6"/>
  <c r="AK664" i="6"/>
  <c r="AK665" i="6"/>
  <c r="AK666" i="6"/>
  <c r="AK667" i="6"/>
  <c r="AK668" i="6"/>
  <c r="AK669" i="6"/>
  <c r="AK670" i="6"/>
  <c r="AK671" i="6"/>
  <c r="AK672" i="6"/>
  <c r="AK673" i="6"/>
  <c r="AK674" i="6"/>
  <c r="AK675" i="6"/>
  <c r="AK676" i="6"/>
  <c r="AK677" i="6"/>
  <c r="AK678" i="6"/>
  <c r="AK679" i="6"/>
  <c r="AK680" i="6"/>
  <c r="AK681" i="6"/>
  <c r="AK682" i="6"/>
  <c r="AK683" i="6"/>
  <c r="AK684" i="6"/>
  <c r="AK685" i="6"/>
  <c r="AK686" i="6"/>
  <c r="AK687" i="6"/>
  <c r="AK688" i="6"/>
  <c r="AK689" i="6"/>
  <c r="AK690" i="6"/>
  <c r="AK691" i="6"/>
  <c r="AK692" i="6"/>
  <c r="AK694" i="6"/>
  <c r="AK695" i="6"/>
  <c r="AK696" i="6"/>
  <c r="AK697" i="6"/>
  <c r="AK698" i="6"/>
  <c r="AK699" i="6"/>
  <c r="AK700" i="6"/>
  <c r="AK701" i="6"/>
  <c r="AK702" i="6"/>
  <c r="AK703" i="6"/>
  <c r="AK704" i="6"/>
  <c r="AK705" i="6"/>
  <c r="AK706" i="6"/>
  <c r="AK707" i="6"/>
  <c r="AK708" i="6"/>
  <c r="AK709" i="6"/>
  <c r="AK710" i="6"/>
  <c r="AK711" i="6"/>
  <c r="AK712" i="6"/>
  <c r="AK713" i="6"/>
  <c r="AK714" i="6"/>
  <c r="AK715" i="6"/>
  <c r="AK716" i="6"/>
  <c r="AK717" i="6"/>
  <c r="AK718" i="6"/>
  <c r="AK719" i="6"/>
  <c r="AK720" i="6"/>
  <c r="AK722" i="6"/>
  <c r="AK723" i="6"/>
  <c r="AK724" i="6"/>
  <c r="AK725" i="6"/>
  <c r="AK726" i="6"/>
  <c r="AK727" i="6"/>
  <c r="AK728" i="6"/>
  <c r="AK729" i="6"/>
  <c r="AK730" i="6"/>
  <c r="AK731" i="6"/>
  <c r="AK732" i="6"/>
  <c r="AK733" i="6"/>
  <c r="AK734" i="6"/>
  <c r="AK735" i="6"/>
  <c r="AK736" i="6"/>
  <c r="AK737" i="6"/>
  <c r="AK738" i="6"/>
  <c r="AK739" i="6"/>
  <c r="AK740" i="6"/>
  <c r="AK741" i="6"/>
  <c r="AK742" i="6"/>
  <c r="AK743" i="6"/>
  <c r="AK744" i="6"/>
  <c r="AK746" i="6"/>
  <c r="AK747" i="6"/>
  <c r="AK748" i="6"/>
  <c r="AK749" i="6"/>
  <c r="AK750" i="6"/>
  <c r="AK751" i="6"/>
  <c r="AK752" i="6"/>
  <c r="AK753" i="6"/>
  <c r="AK754" i="6"/>
  <c r="AK755" i="6"/>
  <c r="AK756" i="6"/>
  <c r="AK757" i="6"/>
  <c r="AK758" i="6"/>
  <c r="AK759" i="6"/>
  <c r="AK760" i="6"/>
  <c r="AK761" i="6"/>
  <c r="AK762" i="6"/>
  <c r="AK763" i="6"/>
  <c r="AK764" i="6"/>
  <c r="AK765" i="6"/>
  <c r="AK766" i="6"/>
  <c r="AK767" i="6"/>
  <c r="AK768" i="6"/>
  <c r="AK769" i="6"/>
  <c r="AK770" i="6"/>
  <c r="AK771" i="6"/>
  <c r="AK772" i="6"/>
  <c r="AK773" i="6"/>
  <c r="AK774" i="6"/>
  <c r="AK775" i="6"/>
  <c r="AK776" i="6"/>
  <c r="AK777" i="6"/>
  <c r="AK778" i="6"/>
  <c r="AK779" i="6"/>
  <c r="AK780" i="6"/>
  <c r="AK781" i="6"/>
  <c r="AK782" i="6"/>
  <c r="AK783" i="6"/>
  <c r="AK784" i="6"/>
  <c r="AK785" i="6"/>
  <c r="AK786" i="6"/>
  <c r="AK787" i="6"/>
  <c r="AK788" i="6"/>
  <c r="AK789" i="6"/>
  <c r="AK790" i="6"/>
  <c r="AK791" i="6"/>
  <c r="AK792" i="6"/>
  <c r="AK793" i="6"/>
  <c r="AK794" i="6"/>
  <c r="AK795" i="6"/>
  <c r="AK796" i="6"/>
  <c r="AK797" i="6"/>
  <c r="AK798" i="6"/>
  <c r="AK799" i="6"/>
  <c r="AK800" i="6"/>
  <c r="AK802" i="6"/>
  <c r="AK803" i="6"/>
  <c r="AK804" i="6"/>
  <c r="AK805" i="6"/>
  <c r="AK806" i="6"/>
  <c r="AK807" i="6"/>
  <c r="AK808" i="6"/>
  <c r="AK809" i="6"/>
  <c r="AK810" i="6"/>
  <c r="AK811" i="6"/>
  <c r="AK812" i="6"/>
  <c r="AK813" i="6"/>
  <c r="AK814" i="6"/>
  <c r="AK815" i="6"/>
  <c r="AK816" i="6"/>
  <c r="AK817" i="6"/>
  <c r="AK818" i="6"/>
  <c r="AK819" i="6"/>
  <c r="AK820" i="6"/>
  <c r="AK821" i="6"/>
  <c r="AK822" i="6"/>
  <c r="AK823" i="6"/>
  <c r="AK824" i="6"/>
  <c r="AK825" i="6"/>
  <c r="AK826" i="6"/>
  <c r="AK827" i="6"/>
  <c r="AK828" i="6"/>
  <c r="AK829" i="6"/>
  <c r="AK830" i="6"/>
  <c r="AK831" i="6"/>
  <c r="AK832" i="6"/>
  <c r="AK833" i="6"/>
  <c r="AK834" i="6"/>
  <c r="AK835" i="6"/>
  <c r="AK836" i="6"/>
  <c r="AK837" i="6"/>
  <c r="AK838" i="6"/>
  <c r="AK839" i="6"/>
  <c r="AK840" i="6"/>
  <c r="AK842" i="6"/>
  <c r="AK843" i="6"/>
  <c r="AK844" i="6"/>
  <c r="AK845" i="6"/>
  <c r="AK846" i="6"/>
  <c r="AK847" i="6"/>
  <c r="AK848" i="6"/>
  <c r="AK849" i="6"/>
  <c r="AK850" i="6"/>
  <c r="AK851" i="6"/>
  <c r="AK852" i="6"/>
  <c r="AK853" i="6"/>
  <c r="AK854" i="6"/>
  <c r="AK855" i="6"/>
  <c r="AK856" i="6"/>
  <c r="AK857" i="6"/>
  <c r="AK858" i="6"/>
  <c r="AK859" i="6"/>
  <c r="AK860" i="6"/>
  <c r="AK861" i="6"/>
  <c r="AK862" i="6"/>
  <c r="AK863" i="6"/>
  <c r="AK864" i="6"/>
  <c r="AK865" i="6"/>
  <c r="AK866" i="6"/>
  <c r="AK867" i="6"/>
  <c r="AK868" i="6"/>
  <c r="AK869" i="6"/>
  <c r="AK870" i="6"/>
  <c r="AK871" i="6"/>
  <c r="AK872" i="6"/>
  <c r="AK873" i="6"/>
  <c r="AK874" i="6"/>
  <c r="AK875" i="6"/>
  <c r="AK876" i="6"/>
  <c r="AK877" i="6"/>
  <c r="AK878" i="6"/>
  <c r="AK879" i="6"/>
  <c r="AK880" i="6"/>
  <c r="AK881" i="6"/>
  <c r="AK882" i="6"/>
  <c r="AK883" i="6"/>
  <c r="AK884" i="6"/>
  <c r="AK885" i="6"/>
  <c r="AK886" i="6"/>
  <c r="AK887" i="6"/>
  <c r="AK888" i="6"/>
  <c r="AK889" i="6"/>
  <c r="AK890" i="6"/>
  <c r="AK891" i="6"/>
  <c r="AK892" i="6"/>
  <c r="AK893" i="6"/>
  <c r="AK894" i="6"/>
  <c r="AK895" i="6"/>
  <c r="AK896" i="6"/>
  <c r="AK897" i="6"/>
  <c r="AK898" i="6"/>
  <c r="AK899" i="6"/>
  <c r="AK900" i="6"/>
  <c r="AK901" i="6"/>
  <c r="AK902" i="6"/>
  <c r="AK903" i="6"/>
  <c r="AK904" i="6"/>
  <c r="AK905" i="6"/>
  <c r="AK906" i="6"/>
  <c r="AK907" i="6"/>
  <c r="AK908" i="6"/>
  <c r="AK909" i="6"/>
  <c r="AK910" i="6"/>
  <c r="AK911" i="6"/>
  <c r="AK912" i="6"/>
  <c r="AK913" i="6"/>
  <c r="AK914" i="6"/>
  <c r="AK915" i="6"/>
  <c r="AK916" i="6"/>
  <c r="AK917" i="6"/>
  <c r="AK918" i="6"/>
  <c r="AK919" i="6"/>
  <c r="AK920" i="6"/>
  <c r="AK921" i="6"/>
  <c r="AK922" i="6"/>
  <c r="AK923" i="6"/>
  <c r="AK924" i="6"/>
  <c r="AK925" i="6"/>
  <c r="AK926" i="6"/>
  <c r="AK927" i="6"/>
  <c r="AK928" i="6"/>
  <c r="AK929" i="6"/>
  <c r="AK930" i="6"/>
  <c r="AK931" i="6"/>
  <c r="AK932" i="6"/>
  <c r="AK933" i="6"/>
  <c r="AK934" i="6"/>
  <c r="AK935" i="6"/>
  <c r="AK936" i="6"/>
  <c r="AK937" i="6"/>
  <c r="AK938" i="6"/>
  <c r="AK939" i="6"/>
  <c r="AK940" i="6"/>
  <c r="AK941" i="6"/>
  <c r="AK942" i="6"/>
  <c r="AK943" i="6"/>
  <c r="AK944" i="6"/>
  <c r="AK945" i="6"/>
  <c r="AK946" i="6"/>
  <c r="AK947" i="6"/>
  <c r="AK948" i="6"/>
  <c r="AK949" i="6"/>
  <c r="AK950" i="6"/>
  <c r="AK951" i="6"/>
  <c r="AK952" i="6"/>
  <c r="AK954" i="6"/>
  <c r="AK955" i="6"/>
  <c r="AK956" i="6"/>
  <c r="AK957" i="6"/>
  <c r="AK958" i="6"/>
  <c r="AK959" i="6"/>
  <c r="AK960" i="6"/>
  <c r="AK961" i="6"/>
  <c r="AK962" i="6"/>
  <c r="AK963" i="6"/>
  <c r="AK964" i="6"/>
  <c r="AK965" i="6"/>
  <c r="AK966" i="6"/>
  <c r="AK967" i="6"/>
  <c r="AK968" i="6"/>
  <c r="AK969" i="6"/>
  <c r="AK970" i="6"/>
  <c r="AK971" i="6"/>
  <c r="AK972" i="6"/>
  <c r="AK973" i="6"/>
  <c r="AK974" i="6"/>
  <c r="AK975" i="6"/>
  <c r="AK976" i="6"/>
  <c r="AK977" i="6"/>
  <c r="AK978" i="6"/>
  <c r="AK979" i="6"/>
  <c r="AK980" i="6"/>
  <c r="AK981" i="6"/>
  <c r="AK982" i="6"/>
  <c r="AK983" i="6"/>
  <c r="AK984" i="6"/>
  <c r="AK985" i="6"/>
  <c r="AK986" i="6"/>
  <c r="AK987" i="6"/>
  <c r="AK988" i="6"/>
  <c r="AK989" i="6"/>
  <c r="AK990" i="6"/>
  <c r="AK991" i="6"/>
  <c r="AK992" i="6"/>
  <c r="AK993" i="6"/>
  <c r="AK994" i="6"/>
  <c r="AK995" i="6"/>
  <c r="AK996" i="6"/>
  <c r="AK997" i="6"/>
  <c r="AK998" i="6"/>
  <c r="AK999" i="6"/>
  <c r="AK1000" i="6"/>
  <c r="AK1001" i="6"/>
  <c r="AK1002" i="6"/>
  <c r="AK1003" i="6"/>
  <c r="AK1004" i="6"/>
  <c r="AK1005" i="6"/>
  <c r="AK1006" i="6"/>
  <c r="AK1007" i="6"/>
  <c r="AK1008" i="6"/>
  <c r="AK1009" i="6"/>
  <c r="AK1010" i="6"/>
  <c r="AK1011" i="6"/>
  <c r="AK1012" i="6"/>
  <c r="AK1013" i="6"/>
  <c r="AK1014" i="6"/>
  <c r="AK1015" i="6"/>
  <c r="AK1016" i="6"/>
  <c r="AK1017" i="6"/>
  <c r="AK1018" i="6"/>
  <c r="AK1019" i="6"/>
  <c r="AK1020" i="6"/>
  <c r="AK1021" i="6"/>
  <c r="AK1022" i="6"/>
  <c r="AK1023" i="6"/>
  <c r="AK1024" i="6"/>
  <c r="AK1025" i="6"/>
  <c r="AK1026" i="6"/>
  <c r="AK1027" i="6"/>
  <c r="AK1028" i="6"/>
  <c r="AK1029" i="6"/>
  <c r="AK1030" i="6"/>
  <c r="AK1031" i="6"/>
  <c r="AK1032" i="6"/>
  <c r="AK1033" i="6"/>
  <c r="AK1034" i="6"/>
  <c r="AK1035" i="6"/>
  <c r="AK1036" i="6"/>
  <c r="AK1038" i="6"/>
  <c r="AK1039" i="6"/>
  <c r="AK1040" i="6"/>
  <c r="AK1041" i="6"/>
  <c r="AK1042" i="6"/>
  <c r="AK1043" i="6"/>
  <c r="AK1044" i="6"/>
  <c r="AK1045" i="6"/>
  <c r="AK1046" i="6"/>
  <c r="AK1047" i="6"/>
  <c r="AK1048" i="6"/>
  <c r="AK1049" i="6"/>
  <c r="AK1050" i="6"/>
  <c r="AK1051" i="6"/>
  <c r="AK1052" i="6"/>
  <c r="AK1053" i="6"/>
  <c r="AK1054" i="6"/>
  <c r="AK1055" i="6"/>
  <c r="AK1056" i="6"/>
  <c r="AK1057" i="6"/>
  <c r="AK1058" i="6"/>
  <c r="AK1059" i="6"/>
  <c r="AK1060" i="6"/>
  <c r="AK1061" i="6"/>
  <c r="AK1062" i="6"/>
  <c r="AK1063" i="6"/>
  <c r="AK1064" i="6"/>
  <c r="AK1065" i="6"/>
  <c r="AK1066" i="6"/>
  <c r="AK1067" i="6"/>
  <c r="AK1068" i="6"/>
  <c r="AK1069" i="6"/>
  <c r="AK1070" i="6"/>
  <c r="AK1071" i="6"/>
  <c r="AK1072" i="6"/>
  <c r="AK1073" i="6"/>
  <c r="AK1074" i="6"/>
  <c r="AK1075" i="6"/>
  <c r="AK1076" i="6"/>
  <c r="AK1077" i="6"/>
  <c r="AK1078" i="6"/>
  <c r="AK1079" i="6"/>
  <c r="AK1080" i="6"/>
  <c r="AK1081" i="6"/>
  <c r="AK1082" i="6"/>
  <c r="AK1083" i="6"/>
  <c r="AK1084" i="6"/>
  <c r="AK1085" i="6"/>
  <c r="AK1086" i="6"/>
  <c r="AK1087" i="6"/>
  <c r="AK1088" i="6"/>
  <c r="AK1089" i="6"/>
  <c r="AK1090" i="6"/>
  <c r="AK1091" i="6"/>
  <c r="AK1092" i="6"/>
  <c r="AK1093" i="6"/>
  <c r="AK1094" i="6"/>
  <c r="AL2" i="6"/>
  <c r="AL3" i="6"/>
  <c r="AL4" i="6"/>
  <c r="AL6" i="6"/>
  <c r="AL7" i="6"/>
  <c r="AL8" i="6"/>
  <c r="AL9" i="6"/>
  <c r="AL10" i="6"/>
  <c r="AL11" i="6"/>
  <c r="AL13" i="6"/>
  <c r="AL14" i="6"/>
  <c r="AL15" i="6"/>
  <c r="AL16" i="6"/>
  <c r="AL18" i="6"/>
  <c r="AL19" i="6"/>
  <c r="AL20" i="6"/>
  <c r="AL21" i="6"/>
  <c r="AL22" i="6"/>
  <c r="AL23" i="6"/>
  <c r="AL24" i="6"/>
  <c r="AL26" i="6"/>
  <c r="AL27" i="6"/>
  <c r="AL30" i="6"/>
  <c r="AL31" i="6"/>
  <c r="AL32" i="6"/>
  <c r="AL34" i="6"/>
  <c r="AL35" i="6"/>
  <c r="AL36" i="6"/>
  <c r="AL37" i="6"/>
  <c r="AL38" i="6"/>
  <c r="AL39" i="6"/>
  <c r="AL40" i="6"/>
  <c r="AL41" i="6"/>
  <c r="AL42" i="6"/>
  <c r="AL43" i="6"/>
  <c r="AL44" i="6"/>
  <c r="AL46" i="6"/>
  <c r="AL47" i="6"/>
  <c r="AL48" i="6"/>
  <c r="AL49" i="6"/>
  <c r="AL50" i="6"/>
  <c r="AL51" i="6"/>
  <c r="AL52" i="6"/>
  <c r="AL53" i="6"/>
  <c r="AL54" i="6"/>
  <c r="AL55" i="6"/>
  <c r="AL56" i="6"/>
  <c r="AL57" i="6"/>
  <c r="AL58" i="6"/>
  <c r="AL59" i="6"/>
  <c r="AL60" i="6"/>
  <c r="AL61" i="6"/>
  <c r="AL62" i="6"/>
  <c r="AL63" i="6"/>
  <c r="AL64" i="6"/>
  <c r="AL65" i="6"/>
  <c r="AL66" i="6"/>
  <c r="AL67" i="6"/>
  <c r="AL68" i="6"/>
  <c r="AL69" i="6"/>
  <c r="AL70" i="6"/>
  <c r="AL71" i="6"/>
  <c r="AL72" i="6"/>
  <c r="AL73" i="6"/>
  <c r="AL74" i="6"/>
  <c r="AL75" i="6"/>
  <c r="AL76" i="6"/>
  <c r="AL77" i="6"/>
  <c r="AL78" i="6"/>
  <c r="AL79" i="6"/>
  <c r="AL80" i="6"/>
  <c r="AL81" i="6"/>
  <c r="AL82" i="6"/>
  <c r="AL83" i="6"/>
  <c r="AL84" i="6"/>
  <c r="AL85" i="6"/>
  <c r="AL86" i="6"/>
  <c r="AL87" i="6"/>
  <c r="AL88" i="6"/>
  <c r="AL89" i="6"/>
  <c r="AL90" i="6"/>
  <c r="AL91" i="6"/>
  <c r="AL92" i="6"/>
  <c r="AL93" i="6"/>
  <c r="AL94" i="6"/>
  <c r="AL95" i="6"/>
  <c r="AL96" i="6"/>
  <c r="AL97" i="6"/>
  <c r="AL98" i="6"/>
  <c r="AL99" i="6"/>
  <c r="AL100" i="6"/>
  <c r="AL102" i="6"/>
  <c r="AL103" i="6"/>
  <c r="AL104" i="6"/>
  <c r="AL105" i="6"/>
  <c r="AL106" i="6"/>
  <c r="AL107" i="6"/>
  <c r="AL108" i="6"/>
  <c r="AL109" i="6"/>
  <c r="AL110" i="6"/>
  <c r="AL111" i="6"/>
  <c r="AL112" i="6"/>
  <c r="AL113" i="6"/>
  <c r="AL114" i="6"/>
  <c r="AL115" i="6"/>
  <c r="AL116" i="6"/>
  <c r="AL117" i="6"/>
  <c r="AL118" i="6"/>
  <c r="AL119" i="6"/>
  <c r="AL120" i="6"/>
  <c r="AL121" i="6"/>
  <c r="AL122" i="6"/>
  <c r="AL123" i="6"/>
  <c r="AL125" i="6"/>
  <c r="AL126" i="6"/>
  <c r="AL127" i="6"/>
  <c r="AL128" i="6"/>
  <c r="AL129" i="6"/>
  <c r="AL130" i="6"/>
  <c r="AL131" i="6"/>
  <c r="AL132" i="6"/>
  <c r="AL133" i="6"/>
  <c r="AL134" i="6"/>
  <c r="AL135" i="6"/>
  <c r="AL136" i="6"/>
  <c r="AL137" i="6"/>
  <c r="AL138" i="6"/>
  <c r="AL139" i="6"/>
  <c r="AL140" i="6"/>
  <c r="AL142" i="6"/>
  <c r="AL143" i="6"/>
  <c r="AL144" i="6"/>
  <c r="AL146" i="6"/>
  <c r="AL147" i="6"/>
  <c r="AL148" i="6"/>
  <c r="AL149" i="6"/>
  <c r="AL150" i="6"/>
  <c r="AL151" i="6"/>
  <c r="AL152" i="6"/>
  <c r="AL153" i="6"/>
  <c r="AL154" i="6"/>
  <c r="AL155" i="6"/>
  <c r="AL156" i="6"/>
  <c r="AL157" i="6"/>
  <c r="AL158" i="6"/>
  <c r="AL159" i="6"/>
  <c r="AL160" i="6"/>
  <c r="AL161" i="6"/>
  <c r="AL162" i="6"/>
  <c r="AL163" i="6"/>
  <c r="AL164" i="6"/>
  <c r="AL165" i="6"/>
  <c r="AL166" i="6"/>
  <c r="AL167" i="6"/>
  <c r="AL168" i="6"/>
  <c r="AL169" i="6"/>
  <c r="AL170" i="6"/>
  <c r="AL171" i="6"/>
  <c r="AL172" i="6"/>
  <c r="AL173" i="6"/>
  <c r="AL174" i="6"/>
  <c r="AL175" i="6"/>
  <c r="AL176" i="6"/>
  <c r="AL177" i="6"/>
  <c r="AL178" i="6"/>
  <c r="AL179" i="6"/>
  <c r="AL180" i="6"/>
  <c r="AL181" i="6"/>
  <c r="AL182" i="6"/>
  <c r="AL183" i="6"/>
  <c r="AL184" i="6"/>
  <c r="AL185" i="6"/>
  <c r="AL186" i="6"/>
  <c r="AL187" i="6"/>
  <c r="AL188" i="6"/>
  <c r="AL189" i="6"/>
  <c r="AL190" i="6"/>
  <c r="AL191" i="6"/>
  <c r="AL192" i="6"/>
  <c r="AL193" i="6"/>
  <c r="AL194" i="6"/>
  <c r="AL195" i="6"/>
  <c r="AL196" i="6"/>
  <c r="AL197" i="6"/>
  <c r="AL198" i="6"/>
  <c r="AL199" i="6"/>
  <c r="AL200" i="6"/>
  <c r="AL201" i="6"/>
  <c r="AL202" i="6"/>
  <c r="AL203" i="6"/>
  <c r="AL204" i="6"/>
  <c r="AL205" i="6"/>
  <c r="AL206" i="6"/>
  <c r="AL207" i="6"/>
  <c r="AL208" i="6"/>
  <c r="AL209" i="6"/>
  <c r="AL210" i="6"/>
  <c r="AL211" i="6"/>
  <c r="AL212" i="6"/>
  <c r="AL213" i="6"/>
  <c r="AL214" i="6"/>
  <c r="AL215" i="6"/>
  <c r="AL216" i="6"/>
  <c r="AL217" i="6"/>
  <c r="AL218" i="6"/>
  <c r="AL219" i="6"/>
  <c r="AL220" i="6"/>
  <c r="AL222" i="6"/>
  <c r="AL223" i="6"/>
  <c r="AL224" i="6"/>
  <c r="AL225" i="6"/>
  <c r="AL226" i="6"/>
  <c r="AL227" i="6"/>
  <c r="AL228" i="6"/>
  <c r="AL229" i="6"/>
  <c r="AL230" i="6"/>
  <c r="AL231" i="6"/>
  <c r="AL232" i="6"/>
  <c r="AL233" i="6"/>
  <c r="AL234" i="6"/>
  <c r="AL235" i="6"/>
  <c r="AL236" i="6"/>
  <c r="AL238" i="6"/>
  <c r="AL239" i="6"/>
  <c r="AL240" i="6"/>
  <c r="AL241" i="6"/>
  <c r="AL242" i="6"/>
  <c r="AL243" i="6"/>
  <c r="AL244" i="6"/>
  <c r="AL245" i="6"/>
  <c r="AL246" i="6"/>
  <c r="AL247" i="6"/>
  <c r="AL248" i="6"/>
  <c r="AL249" i="6"/>
  <c r="AL250" i="6"/>
  <c r="AL251" i="6"/>
  <c r="AL252" i="6"/>
  <c r="AL253" i="6"/>
  <c r="AL254" i="6"/>
  <c r="AL255" i="6"/>
  <c r="AL256" i="6"/>
  <c r="AL257" i="6"/>
  <c r="AL258" i="6"/>
  <c r="AL259" i="6"/>
  <c r="AL260" i="6"/>
  <c r="AL261" i="6"/>
  <c r="AL262" i="6"/>
  <c r="AL263" i="6"/>
  <c r="AL264" i="6"/>
  <c r="AL265" i="6"/>
  <c r="AL266" i="6"/>
  <c r="AL267" i="6"/>
  <c r="AL268" i="6"/>
  <c r="AL269" i="6"/>
  <c r="AL270" i="6"/>
  <c r="AL271" i="6"/>
  <c r="AL272" i="6"/>
  <c r="AL274" i="6"/>
  <c r="AL275" i="6"/>
  <c r="AL276" i="6"/>
  <c r="AL277" i="6"/>
  <c r="AL278" i="6"/>
  <c r="AL279" i="6"/>
  <c r="AL280" i="6"/>
  <c r="AL282" i="6"/>
  <c r="AL283" i="6"/>
  <c r="AL284" i="6"/>
  <c r="AL285" i="6"/>
  <c r="AL286" i="6"/>
  <c r="AL287" i="6"/>
  <c r="AL288" i="6"/>
  <c r="AL289" i="6"/>
  <c r="AL290" i="6"/>
  <c r="AL291" i="6"/>
  <c r="AL292" i="6"/>
  <c r="AL293" i="6"/>
  <c r="AL294" i="6"/>
  <c r="AL295" i="6"/>
  <c r="AL296" i="6"/>
  <c r="AL297" i="6"/>
  <c r="AL298" i="6"/>
  <c r="AL299" i="6"/>
  <c r="AL300" i="6"/>
  <c r="AL301" i="6"/>
  <c r="AL302" i="6"/>
  <c r="AL303" i="6"/>
  <c r="AL304" i="6"/>
  <c r="AL305" i="6"/>
  <c r="AL306" i="6"/>
  <c r="AL307" i="6"/>
  <c r="AL308" i="6"/>
  <c r="AL310" i="6"/>
  <c r="AL311" i="6"/>
  <c r="AL312" i="6"/>
  <c r="AL313" i="6"/>
  <c r="AL314" i="6"/>
  <c r="AL315" i="6"/>
  <c r="AL316" i="6"/>
  <c r="AL317" i="6"/>
  <c r="AL318" i="6"/>
  <c r="AL319" i="6"/>
  <c r="AL320" i="6"/>
  <c r="AL321" i="6"/>
  <c r="AL322" i="6"/>
  <c r="AL323" i="6"/>
  <c r="AL324" i="6"/>
  <c r="AL325" i="6"/>
  <c r="AL326" i="6"/>
  <c r="AL327" i="6"/>
  <c r="AL328" i="6"/>
  <c r="AL329" i="6"/>
  <c r="AL330" i="6"/>
  <c r="AL331" i="6"/>
  <c r="AL332" i="6"/>
  <c r="AL333" i="6"/>
  <c r="AL334" i="6"/>
  <c r="AL335" i="6"/>
  <c r="AL336" i="6"/>
  <c r="AL337" i="6"/>
  <c r="AL338" i="6"/>
  <c r="AL339" i="6"/>
  <c r="AL340" i="6"/>
  <c r="AL341" i="6"/>
  <c r="AL342" i="6"/>
  <c r="AL343" i="6"/>
  <c r="AL344" i="6"/>
  <c r="AL345" i="6"/>
  <c r="AL346" i="6"/>
  <c r="AL347" i="6"/>
  <c r="AL348" i="6"/>
  <c r="AL349" i="6"/>
  <c r="AL350" i="6"/>
  <c r="AL351" i="6"/>
  <c r="AL352" i="6"/>
  <c r="AL353" i="6"/>
  <c r="AL354" i="6"/>
  <c r="AL355" i="6"/>
  <c r="AL356" i="6"/>
  <c r="AL357" i="6"/>
  <c r="AL358" i="6"/>
  <c r="AL359" i="6"/>
  <c r="AL360" i="6"/>
  <c r="AL361" i="6"/>
  <c r="AL362" i="6"/>
  <c r="AL363" i="6"/>
  <c r="AL364" i="6"/>
  <c r="AL365" i="6"/>
  <c r="AL366" i="6"/>
  <c r="AL367" i="6"/>
  <c r="AL368" i="6"/>
  <c r="AL369" i="6"/>
  <c r="AL370" i="6"/>
  <c r="AL371" i="6"/>
  <c r="AL372" i="6"/>
  <c r="AL373" i="6"/>
  <c r="AL374" i="6"/>
  <c r="AL375" i="6"/>
  <c r="AL376" i="6"/>
  <c r="AL377" i="6"/>
  <c r="AL378" i="6"/>
  <c r="AL379" i="6"/>
  <c r="AL380" i="6"/>
  <c r="AL381" i="6"/>
  <c r="AL382" i="6"/>
  <c r="AL383" i="6"/>
  <c r="AL384" i="6"/>
  <c r="AL385" i="6"/>
  <c r="AL386" i="6"/>
  <c r="AL387" i="6"/>
  <c r="AL388" i="6"/>
  <c r="AL389" i="6"/>
  <c r="AL390" i="6"/>
  <c r="AL391" i="6"/>
  <c r="AL392" i="6"/>
  <c r="AL393" i="6"/>
  <c r="AL394" i="6"/>
  <c r="AL395" i="6"/>
  <c r="AL396" i="6"/>
  <c r="AL398" i="6"/>
  <c r="AL399" i="6"/>
  <c r="AL400" i="6"/>
  <c r="AL401" i="6"/>
  <c r="AL402" i="6"/>
  <c r="AL403" i="6"/>
  <c r="AL404" i="6"/>
  <c r="AL405" i="6"/>
  <c r="AL406" i="6"/>
  <c r="AL407" i="6"/>
  <c r="AL408" i="6"/>
  <c r="AL409" i="6"/>
  <c r="AL410" i="6"/>
  <c r="AL411" i="6"/>
  <c r="AL412" i="6"/>
  <c r="AL413" i="6"/>
  <c r="AL414" i="6"/>
  <c r="AL415" i="6"/>
  <c r="AL416" i="6"/>
  <c r="AL418" i="6"/>
  <c r="AL419" i="6"/>
  <c r="AL420" i="6"/>
  <c r="AL421" i="6"/>
  <c r="AL422" i="6"/>
  <c r="AL423" i="6"/>
  <c r="AL424" i="6"/>
  <c r="AL425" i="6"/>
  <c r="AL426" i="6"/>
  <c r="AL427" i="6"/>
  <c r="AL428" i="6"/>
  <c r="AL429" i="6"/>
  <c r="AL430" i="6"/>
  <c r="AL431" i="6"/>
  <c r="AL432" i="6"/>
  <c r="AL433" i="6"/>
  <c r="AL434" i="6"/>
  <c r="AL435" i="6"/>
  <c r="AL436" i="6"/>
  <c r="AL438" i="6"/>
  <c r="AL439" i="6"/>
  <c r="AL440" i="6"/>
  <c r="AL441" i="6"/>
  <c r="AL442" i="6"/>
  <c r="AL443" i="6"/>
  <c r="AL444" i="6"/>
  <c r="AL445" i="6"/>
  <c r="AL446" i="6"/>
  <c r="AL447" i="6"/>
  <c r="AL448" i="6"/>
  <c r="AL449" i="6"/>
  <c r="AL450" i="6"/>
  <c r="AL451" i="6"/>
  <c r="AL452" i="6"/>
  <c r="AL453" i="6"/>
  <c r="AL454" i="6"/>
  <c r="AL455" i="6"/>
  <c r="AL456" i="6"/>
  <c r="AL457" i="6"/>
  <c r="AL458" i="6"/>
  <c r="AL459" i="6"/>
  <c r="AL460" i="6"/>
  <c r="AL461" i="6"/>
  <c r="AL462" i="6"/>
  <c r="AL463" i="6"/>
  <c r="AL464" i="6"/>
  <c r="AL465" i="6"/>
  <c r="AL466" i="6"/>
  <c r="AL467" i="6"/>
  <c r="AL468" i="6"/>
  <c r="AL469" i="6"/>
  <c r="AL470" i="6"/>
  <c r="AL471" i="6"/>
  <c r="AL472" i="6"/>
  <c r="AL473" i="6"/>
  <c r="AL474" i="6"/>
  <c r="AL475" i="6"/>
  <c r="AL476" i="6"/>
  <c r="AL477" i="6"/>
  <c r="AL478" i="6"/>
  <c r="AL479" i="6"/>
  <c r="AL480" i="6"/>
  <c r="AL481" i="6"/>
  <c r="AL482" i="6"/>
  <c r="AL483" i="6"/>
  <c r="AL484" i="6"/>
  <c r="AL486" i="6"/>
  <c r="AL487" i="6"/>
  <c r="AL488" i="6"/>
  <c r="AL489" i="6"/>
  <c r="AL490" i="6"/>
  <c r="AL491" i="6"/>
  <c r="AL492" i="6"/>
  <c r="AL493" i="6"/>
  <c r="AL494" i="6"/>
  <c r="AL495" i="6"/>
  <c r="AL496" i="6"/>
  <c r="AL497" i="6"/>
  <c r="AL498" i="6"/>
  <c r="AL499" i="6"/>
  <c r="AL500" i="6"/>
  <c r="AL501" i="6"/>
  <c r="AL502" i="6"/>
  <c r="AL503" i="6"/>
  <c r="AL504" i="6"/>
  <c r="AL505" i="6"/>
  <c r="AL506" i="6"/>
  <c r="AL507" i="6"/>
  <c r="AL508" i="6"/>
  <c r="AL509" i="6"/>
  <c r="AL510" i="6"/>
  <c r="AL511" i="6"/>
  <c r="AL512" i="6"/>
  <c r="AL513" i="6"/>
  <c r="AL514" i="6"/>
  <c r="AL515" i="6"/>
  <c r="AL516" i="6"/>
  <c r="AL517" i="6"/>
  <c r="AL518" i="6"/>
  <c r="AL519" i="6"/>
  <c r="AL520" i="6"/>
  <c r="AL521" i="6"/>
  <c r="AL522" i="6"/>
  <c r="AL523" i="6"/>
  <c r="AL524" i="6"/>
  <c r="AL525" i="6"/>
  <c r="AL526" i="6"/>
  <c r="AL527" i="6"/>
  <c r="AL528" i="6"/>
  <c r="AL529" i="6"/>
  <c r="AL530" i="6"/>
  <c r="AL531" i="6"/>
  <c r="AL532" i="6"/>
  <c r="AL533" i="6"/>
  <c r="AL534" i="6"/>
  <c r="AL535" i="6"/>
  <c r="AL536" i="6"/>
  <c r="AL537" i="6"/>
  <c r="AL538" i="6"/>
  <c r="AL539" i="6"/>
  <c r="AL540" i="6"/>
  <c r="AL541" i="6"/>
  <c r="AL542" i="6"/>
  <c r="AL543" i="6"/>
  <c r="AL544" i="6"/>
  <c r="AL545" i="6"/>
  <c r="AL546" i="6"/>
  <c r="AL547" i="6"/>
  <c r="AL548" i="6"/>
  <c r="AL549" i="6"/>
  <c r="AL550" i="6"/>
  <c r="AL551" i="6"/>
  <c r="AL552" i="6"/>
  <c r="AL553" i="6"/>
  <c r="AL554" i="6"/>
  <c r="AL555" i="6"/>
  <c r="AL556" i="6"/>
  <c r="AL557" i="6"/>
  <c r="AL558" i="6"/>
  <c r="AL559" i="6"/>
  <c r="AL560" i="6"/>
  <c r="AL561" i="6"/>
  <c r="AL562" i="6"/>
  <c r="AL563" i="6"/>
  <c r="AL564" i="6"/>
  <c r="AL565" i="6"/>
  <c r="AL566" i="6"/>
  <c r="AL567" i="6"/>
  <c r="AL568" i="6"/>
  <c r="AL569" i="6"/>
  <c r="AL570" i="6"/>
  <c r="AL571" i="6"/>
  <c r="AL572" i="6"/>
  <c r="AL573" i="6"/>
  <c r="AL574" i="6"/>
  <c r="AL575" i="6"/>
  <c r="AL576" i="6"/>
  <c r="AL577" i="6"/>
  <c r="AL578" i="6"/>
  <c r="AL579" i="6"/>
  <c r="AL580" i="6"/>
  <c r="AL581" i="6"/>
  <c r="AL582" i="6"/>
  <c r="AL583" i="6"/>
  <c r="AL584" i="6"/>
  <c r="AL586" i="6"/>
  <c r="AL587" i="6"/>
  <c r="AL588" i="6"/>
  <c r="AL589" i="6"/>
  <c r="AL590" i="6"/>
  <c r="AL591" i="6"/>
  <c r="AL592" i="6"/>
  <c r="AL593" i="6"/>
  <c r="AL594" i="6"/>
  <c r="AL595" i="6"/>
  <c r="AL596" i="6"/>
  <c r="AL597" i="6"/>
  <c r="AL598" i="6"/>
  <c r="AL599" i="6"/>
  <c r="AL600" i="6"/>
  <c r="AL601" i="6"/>
  <c r="AL602" i="6"/>
  <c r="AL603" i="6"/>
  <c r="AL604" i="6"/>
  <c r="AL605" i="6"/>
  <c r="AL606" i="6"/>
  <c r="AL607" i="6"/>
  <c r="AL608" i="6"/>
  <c r="AL609" i="6"/>
  <c r="AL610" i="6"/>
  <c r="AL611" i="6"/>
  <c r="AL612" i="6"/>
  <c r="AL613" i="6"/>
  <c r="AL614" i="6"/>
  <c r="AL615" i="6"/>
  <c r="AL616" i="6"/>
  <c r="AL617" i="6"/>
  <c r="AL618" i="6"/>
  <c r="AL619" i="6"/>
  <c r="AL620" i="6"/>
  <c r="AL621" i="6"/>
  <c r="AL622" i="6"/>
  <c r="AL623" i="6"/>
  <c r="AL624" i="6"/>
  <c r="AL625" i="6"/>
  <c r="AL626" i="6"/>
  <c r="AL627" i="6"/>
  <c r="AL628" i="6"/>
  <c r="AL629" i="6"/>
  <c r="AL630" i="6"/>
  <c r="AL631" i="6"/>
  <c r="AL632" i="6"/>
  <c r="AL633" i="6"/>
  <c r="AL634" i="6"/>
  <c r="AL635" i="6"/>
  <c r="AL636" i="6"/>
  <c r="AL637" i="6"/>
  <c r="AL638" i="6"/>
  <c r="AL639" i="6"/>
  <c r="AL640" i="6"/>
  <c r="AL641" i="6"/>
  <c r="AL642" i="6"/>
  <c r="AL643" i="6"/>
  <c r="AL644" i="6"/>
  <c r="AL645" i="6"/>
  <c r="AL646" i="6"/>
  <c r="AL647" i="6"/>
  <c r="AL648" i="6"/>
  <c r="AL649" i="6"/>
  <c r="AL650" i="6"/>
  <c r="AL651" i="6"/>
  <c r="AL652" i="6"/>
  <c r="AL653" i="6"/>
  <c r="AL654" i="6"/>
  <c r="AL655" i="6"/>
  <c r="AL656" i="6"/>
  <c r="AL657" i="6"/>
  <c r="AL658" i="6"/>
  <c r="AL659" i="6"/>
  <c r="AL660" i="6"/>
  <c r="AL661" i="6"/>
  <c r="AL662" i="6"/>
  <c r="AL663" i="6"/>
  <c r="AL664" i="6"/>
  <c r="AL665" i="6"/>
  <c r="AL666" i="6"/>
  <c r="AL667" i="6"/>
  <c r="AL668" i="6"/>
  <c r="AL669" i="6"/>
  <c r="AL670" i="6"/>
  <c r="AL671" i="6"/>
  <c r="AL672" i="6"/>
  <c r="AL673" i="6"/>
  <c r="AL674" i="6"/>
  <c r="AL675" i="6"/>
  <c r="AL676" i="6"/>
  <c r="AL677" i="6"/>
  <c r="AL678" i="6"/>
  <c r="AL679" i="6"/>
  <c r="AL680" i="6"/>
  <c r="AL681" i="6"/>
  <c r="AL682" i="6"/>
  <c r="AL683" i="6"/>
  <c r="AL684" i="6"/>
  <c r="AL685" i="6"/>
  <c r="AL686" i="6"/>
  <c r="AL687" i="6"/>
  <c r="AL688" i="6"/>
  <c r="AL689" i="6"/>
  <c r="AL690" i="6"/>
  <c r="AL691" i="6"/>
  <c r="AL692" i="6"/>
  <c r="AL693" i="6"/>
  <c r="AL694" i="6"/>
  <c r="AL695" i="6"/>
  <c r="AL696" i="6"/>
  <c r="AL697" i="6"/>
  <c r="AL698" i="6"/>
  <c r="AL699" i="6"/>
  <c r="AL700" i="6"/>
  <c r="AL701" i="6"/>
  <c r="AL702" i="6"/>
  <c r="AL703" i="6"/>
  <c r="AL704" i="6"/>
  <c r="AL705" i="6"/>
  <c r="AL706" i="6"/>
  <c r="AL707" i="6"/>
  <c r="AL708" i="6"/>
  <c r="AL709" i="6"/>
  <c r="AL710" i="6"/>
  <c r="AL711" i="6"/>
  <c r="AL712" i="6"/>
  <c r="AL713" i="6"/>
  <c r="AL714" i="6"/>
  <c r="AL715" i="6"/>
  <c r="AL716" i="6"/>
  <c r="AL717" i="6"/>
  <c r="AL718" i="6"/>
  <c r="AL719" i="6"/>
  <c r="AL720" i="6"/>
  <c r="AL721" i="6"/>
  <c r="AL722" i="6"/>
  <c r="AL723" i="6"/>
  <c r="AL724" i="6"/>
  <c r="AL725" i="6"/>
  <c r="AL726" i="6"/>
  <c r="AL727" i="6"/>
  <c r="AL728" i="6"/>
  <c r="AL729" i="6"/>
  <c r="AL730" i="6"/>
  <c r="AL731" i="6"/>
  <c r="AL732" i="6"/>
  <c r="AL733" i="6"/>
  <c r="AL734" i="6"/>
  <c r="AL735" i="6"/>
  <c r="AL736" i="6"/>
  <c r="AL737" i="6"/>
  <c r="AL738" i="6"/>
  <c r="AL739" i="6"/>
  <c r="AL740" i="6"/>
  <c r="AL741" i="6"/>
  <c r="AL742" i="6"/>
  <c r="AL743" i="6"/>
  <c r="AL744" i="6"/>
  <c r="AL746" i="6"/>
  <c r="AL747" i="6"/>
  <c r="AL748" i="6"/>
  <c r="AL750" i="6"/>
  <c r="AL751" i="6"/>
  <c r="AL752" i="6"/>
  <c r="AL753" i="6"/>
  <c r="AL754" i="6"/>
  <c r="AL755" i="6"/>
  <c r="AL756" i="6"/>
  <c r="AL757" i="6"/>
  <c r="AL758" i="6"/>
  <c r="AL759" i="6"/>
  <c r="AL760" i="6"/>
  <c r="AL761" i="6"/>
  <c r="AL762" i="6"/>
  <c r="AL763" i="6"/>
  <c r="AL764" i="6"/>
  <c r="AL765" i="6"/>
  <c r="AL766" i="6"/>
  <c r="AL767" i="6"/>
  <c r="AL768" i="6"/>
  <c r="AL769" i="6"/>
  <c r="AL770" i="6"/>
  <c r="AL771" i="6"/>
  <c r="AL772" i="6"/>
  <c r="AL773" i="6"/>
  <c r="AL774" i="6"/>
  <c r="AL775" i="6"/>
  <c r="AL776" i="6"/>
  <c r="AL777" i="6"/>
  <c r="AL778" i="6"/>
  <c r="AL779" i="6"/>
  <c r="AL780" i="6"/>
  <c r="AL781" i="6"/>
  <c r="AL782" i="6"/>
  <c r="AL783" i="6"/>
  <c r="AL784" i="6"/>
  <c r="AL785" i="6"/>
  <c r="AL786" i="6"/>
  <c r="AL787" i="6"/>
  <c r="AL788" i="6"/>
  <c r="AL790" i="6"/>
  <c r="AL791" i="6"/>
  <c r="AL792" i="6"/>
  <c r="AL793" i="6"/>
  <c r="AL794" i="6"/>
  <c r="AL795" i="6"/>
  <c r="AL796" i="6"/>
  <c r="AL797" i="6"/>
  <c r="AL798" i="6"/>
  <c r="AL799" i="6"/>
  <c r="AL800" i="6"/>
  <c r="AL802" i="6"/>
  <c r="AL803" i="6"/>
  <c r="AL804" i="6"/>
  <c r="AL805" i="6"/>
  <c r="AL806" i="6"/>
  <c r="AL807" i="6"/>
  <c r="AL808" i="6"/>
  <c r="AL809" i="6"/>
  <c r="AL810" i="6"/>
  <c r="AL811" i="6"/>
  <c r="AL812" i="6"/>
  <c r="AL813" i="6"/>
  <c r="AL814" i="6"/>
  <c r="AL815" i="6"/>
  <c r="AL816" i="6"/>
  <c r="AL817" i="6"/>
  <c r="AL818" i="6"/>
  <c r="AL819" i="6"/>
  <c r="AL820" i="6"/>
  <c r="AL821" i="6"/>
  <c r="AL822" i="6"/>
  <c r="AL823" i="6"/>
  <c r="AL824" i="6"/>
  <c r="AL825" i="6"/>
  <c r="AL826" i="6"/>
  <c r="AL827" i="6"/>
  <c r="AL828" i="6"/>
  <c r="AL829" i="6"/>
  <c r="AL830" i="6"/>
  <c r="AL831" i="6"/>
  <c r="AL832" i="6"/>
  <c r="AL833" i="6"/>
  <c r="AL834" i="6"/>
  <c r="AL835" i="6"/>
  <c r="AL836" i="6"/>
  <c r="AL837" i="6"/>
  <c r="AL838" i="6"/>
  <c r="AL839" i="6"/>
  <c r="AL840" i="6"/>
  <c r="AL841" i="6"/>
  <c r="AL842" i="6"/>
  <c r="AL843" i="6"/>
  <c r="AL844" i="6"/>
  <c r="AL845" i="6"/>
  <c r="AL846" i="6"/>
  <c r="AL847" i="6"/>
  <c r="AL848" i="6"/>
  <c r="AL850" i="6"/>
  <c r="AL851" i="6"/>
  <c r="AL852" i="6"/>
  <c r="AL853" i="6"/>
  <c r="AL854" i="6"/>
  <c r="AL855" i="6"/>
  <c r="AL856" i="6"/>
  <c r="AL857" i="6"/>
  <c r="AL858" i="6"/>
  <c r="AL859" i="6"/>
  <c r="AL860" i="6"/>
  <c r="AL861" i="6"/>
  <c r="AL862" i="6"/>
  <c r="AL863" i="6"/>
  <c r="AL864" i="6"/>
  <c r="AL865" i="6"/>
  <c r="AL866" i="6"/>
  <c r="AL867" i="6"/>
  <c r="AL868" i="6"/>
  <c r="AL869" i="6"/>
  <c r="AL870" i="6"/>
  <c r="AL871" i="6"/>
  <c r="AL872" i="6"/>
  <c r="AL873" i="6"/>
  <c r="AL874" i="6"/>
  <c r="AL875" i="6"/>
  <c r="AL876" i="6"/>
  <c r="AL877" i="6"/>
  <c r="AL878" i="6"/>
  <c r="AL879" i="6"/>
  <c r="AL880" i="6"/>
  <c r="AL881" i="6"/>
  <c r="AL882" i="6"/>
  <c r="AL883" i="6"/>
  <c r="AL884" i="6"/>
  <c r="AL885" i="6"/>
  <c r="AL886" i="6"/>
  <c r="AL887" i="6"/>
  <c r="AL888" i="6"/>
  <c r="AL889" i="6"/>
  <c r="AL890" i="6"/>
  <c r="AL891" i="6"/>
  <c r="AL892" i="6"/>
  <c r="AL893" i="6"/>
  <c r="AL894" i="6"/>
  <c r="AL895" i="6"/>
  <c r="AL896" i="6"/>
  <c r="AL898" i="6"/>
  <c r="AL899" i="6"/>
  <c r="AL900" i="6"/>
  <c r="AL901" i="6"/>
  <c r="AL902" i="6"/>
  <c r="AL903" i="6"/>
  <c r="AL904" i="6"/>
  <c r="AL905" i="6"/>
  <c r="AL906" i="6"/>
  <c r="AL907" i="6"/>
  <c r="AL908" i="6"/>
  <c r="AL909" i="6"/>
  <c r="AL910" i="6"/>
  <c r="AL911" i="6"/>
  <c r="AL912" i="6"/>
  <c r="AL913" i="6"/>
  <c r="AL914" i="6"/>
  <c r="AL915" i="6"/>
  <c r="AL916" i="6"/>
  <c r="AL917" i="6"/>
  <c r="AL918" i="6"/>
  <c r="AL919" i="6"/>
  <c r="AL920" i="6"/>
  <c r="AL921" i="6"/>
  <c r="AL922" i="6"/>
  <c r="AL923" i="6"/>
  <c r="AL924" i="6"/>
  <c r="AL925" i="6"/>
  <c r="AL926" i="6"/>
  <c r="AL927" i="6"/>
  <c r="AL928" i="6"/>
  <c r="AL929" i="6"/>
  <c r="AL930" i="6"/>
  <c r="AL931" i="6"/>
  <c r="AL932" i="6"/>
  <c r="AL933" i="6"/>
  <c r="AL934" i="6"/>
  <c r="AL935" i="6"/>
  <c r="AL936" i="6"/>
  <c r="AL937" i="6"/>
  <c r="AL938" i="6"/>
  <c r="AL939" i="6"/>
  <c r="AL940" i="6"/>
  <c r="AL941" i="6"/>
  <c r="AL942" i="6"/>
  <c r="AL943" i="6"/>
  <c r="AL944" i="6"/>
  <c r="AL945" i="6"/>
  <c r="AL946" i="6"/>
  <c r="AL947" i="6"/>
  <c r="AL948" i="6"/>
  <c r="AL949" i="6"/>
  <c r="AL950" i="6"/>
  <c r="AL951" i="6"/>
  <c r="AL952" i="6"/>
  <c r="AL954" i="6"/>
  <c r="AL955" i="6"/>
  <c r="AL956" i="6"/>
  <c r="AL957" i="6"/>
  <c r="AL958" i="6"/>
  <c r="AL959" i="6"/>
  <c r="AL960" i="6"/>
  <c r="AL961" i="6"/>
  <c r="AL962" i="6"/>
  <c r="AL963" i="6"/>
  <c r="AL964" i="6"/>
  <c r="AL965" i="6"/>
  <c r="AL966" i="6"/>
  <c r="AL967" i="6"/>
  <c r="AL968" i="6"/>
  <c r="AL969" i="6"/>
  <c r="AL970" i="6"/>
  <c r="AL971" i="6"/>
  <c r="AL972" i="6"/>
  <c r="AL973" i="6"/>
  <c r="AL974" i="6"/>
  <c r="AL975" i="6"/>
  <c r="AL976" i="6"/>
  <c r="AL977" i="6"/>
  <c r="AL978" i="6"/>
  <c r="AL979" i="6"/>
  <c r="AL980" i="6"/>
  <c r="AL981" i="6"/>
  <c r="AL982" i="6"/>
  <c r="AL983" i="6"/>
  <c r="AL984" i="6"/>
  <c r="AL985" i="6"/>
  <c r="AL986" i="6"/>
  <c r="AL987" i="6"/>
  <c r="AL988" i="6"/>
  <c r="AL989" i="6"/>
  <c r="AL990" i="6"/>
  <c r="AL991" i="6"/>
  <c r="AL992" i="6"/>
  <c r="AL994" i="6"/>
  <c r="AL995" i="6"/>
  <c r="AL996" i="6"/>
  <c r="AL997" i="6"/>
  <c r="AL998" i="6"/>
  <c r="AL999" i="6"/>
  <c r="AL1000" i="6"/>
  <c r="AL1001" i="6"/>
  <c r="AL1002" i="6"/>
  <c r="AL1003" i="6"/>
  <c r="AL1004" i="6"/>
  <c r="AL1005" i="6"/>
  <c r="AL1006" i="6"/>
  <c r="AL1007" i="6"/>
  <c r="AL1008" i="6"/>
  <c r="AL1009" i="6"/>
  <c r="AL1010" i="6"/>
  <c r="AL1011" i="6"/>
  <c r="AL1012" i="6"/>
  <c r="AL1013" i="6"/>
  <c r="AL1014" i="6"/>
  <c r="AL1015" i="6"/>
  <c r="AL1016" i="6"/>
  <c r="AL1017" i="6"/>
  <c r="AL1018" i="6"/>
  <c r="AL1019" i="6"/>
  <c r="AL1020" i="6"/>
  <c r="AL1021" i="6"/>
  <c r="AL1022" i="6"/>
  <c r="AL1023" i="6"/>
  <c r="AL1024" i="6"/>
  <c r="AL1025" i="6"/>
  <c r="AL1026" i="6"/>
  <c r="AL1027" i="6"/>
  <c r="AL1028" i="6"/>
  <c r="AL1029" i="6"/>
  <c r="AL1030" i="6"/>
  <c r="AL1031" i="6"/>
  <c r="AL1032" i="6"/>
  <c r="AL1033" i="6"/>
  <c r="AL1034" i="6"/>
  <c r="AL1035" i="6"/>
  <c r="AL1036" i="6"/>
  <c r="AL1037" i="6"/>
  <c r="AL1038" i="6"/>
  <c r="AL1039" i="6"/>
  <c r="AL1040" i="6"/>
  <c r="AL1041" i="6"/>
  <c r="AL1042" i="6"/>
  <c r="AL1043" i="6"/>
  <c r="AL1044" i="6"/>
  <c r="AL1045" i="6"/>
  <c r="AL1046" i="6"/>
  <c r="AL1047" i="6"/>
  <c r="AL1048" i="6"/>
  <c r="AL1049" i="6"/>
  <c r="AL1050" i="6"/>
  <c r="AL1051" i="6"/>
  <c r="AL1052" i="6"/>
  <c r="AL1053" i="6"/>
  <c r="AL1054" i="6"/>
  <c r="AL1055" i="6"/>
  <c r="AL1056" i="6"/>
  <c r="AL1057" i="6"/>
  <c r="AL1058" i="6"/>
  <c r="AL1059" i="6"/>
  <c r="AL1060" i="6"/>
  <c r="AL1061" i="6"/>
  <c r="AL1062" i="6"/>
  <c r="AL1063" i="6"/>
  <c r="AL1064" i="6"/>
  <c r="AL1065" i="6"/>
  <c r="AL1066" i="6"/>
  <c r="AL1067" i="6"/>
  <c r="AL1068" i="6"/>
  <c r="AL1069" i="6"/>
  <c r="AL1070" i="6"/>
  <c r="AL1071" i="6"/>
  <c r="AL1072" i="6"/>
  <c r="AL1073" i="6"/>
  <c r="AL1074" i="6"/>
  <c r="AL1075" i="6"/>
  <c r="AL1076" i="6"/>
  <c r="AL1077" i="6"/>
  <c r="AL1078" i="6"/>
  <c r="AL1079" i="6"/>
  <c r="AL1080" i="6"/>
  <c r="AL1081" i="6"/>
  <c r="AL1082" i="6"/>
  <c r="AL1083" i="6"/>
  <c r="AL1084" i="6"/>
  <c r="AL1085" i="6"/>
  <c r="AL1086" i="6"/>
  <c r="AL1087" i="6"/>
  <c r="AL1088" i="6"/>
  <c r="AL1089" i="6"/>
  <c r="AL1090" i="6"/>
  <c r="AL1091" i="6"/>
  <c r="AL1092" i="6"/>
  <c r="AL1093" i="6"/>
  <c r="AL1094" i="6"/>
  <c r="AM2" i="6"/>
  <c r="AM3" i="6"/>
  <c r="AM4" i="6"/>
  <c r="AM6" i="6"/>
  <c r="AM7" i="6"/>
  <c r="AM8" i="6"/>
  <c r="AM9" i="6"/>
  <c r="AM10" i="6"/>
  <c r="AM11" i="6"/>
  <c r="AM13" i="6"/>
  <c r="AM14" i="6"/>
  <c r="AM15" i="6"/>
  <c r="AM16" i="6"/>
  <c r="AM18" i="6"/>
  <c r="AM19" i="6"/>
  <c r="AM20" i="6"/>
  <c r="AM21" i="6"/>
  <c r="AM22" i="6"/>
  <c r="AM23" i="6"/>
  <c r="AM24" i="6"/>
  <c r="AM26" i="6"/>
  <c r="AM27" i="6"/>
  <c r="AM30" i="6"/>
  <c r="AM31" i="6"/>
  <c r="AM32" i="6"/>
  <c r="AM34" i="6"/>
  <c r="AM35" i="6"/>
  <c r="AM36" i="6"/>
  <c r="AM37" i="6"/>
  <c r="AM38" i="6"/>
  <c r="AM39" i="6"/>
  <c r="AM40" i="6"/>
  <c r="AM41" i="6"/>
  <c r="AM42" i="6"/>
  <c r="AM43" i="6"/>
  <c r="AM44" i="6"/>
  <c r="AM45" i="6"/>
  <c r="AM46" i="6"/>
  <c r="AM47" i="6"/>
  <c r="AM48" i="6"/>
  <c r="AM49" i="6"/>
  <c r="AM50" i="6"/>
  <c r="AM51" i="6"/>
  <c r="AM52" i="6"/>
  <c r="AM53" i="6"/>
  <c r="AM54" i="6"/>
  <c r="AM55" i="6"/>
  <c r="AM56" i="6"/>
  <c r="AM57" i="6"/>
  <c r="AM58" i="6"/>
  <c r="AM59" i="6"/>
  <c r="AM61" i="6"/>
  <c r="AM62" i="6"/>
  <c r="AM63" i="6"/>
  <c r="AM64" i="6"/>
  <c r="AM65" i="6"/>
  <c r="AM66" i="6"/>
  <c r="AM67" i="6"/>
  <c r="AM68" i="6"/>
  <c r="AM69" i="6"/>
  <c r="AM70" i="6"/>
  <c r="AM71" i="6"/>
  <c r="AM72" i="6"/>
  <c r="AM73" i="6"/>
  <c r="AM74" i="6"/>
  <c r="AM75" i="6"/>
  <c r="AM76" i="6"/>
  <c r="AM77" i="6"/>
  <c r="AM78" i="6"/>
  <c r="AM79" i="6"/>
  <c r="AM80" i="6"/>
  <c r="AM81" i="6"/>
  <c r="AM82" i="6"/>
  <c r="AM83" i="6"/>
  <c r="AM84" i="6"/>
  <c r="AM85" i="6"/>
  <c r="AM86" i="6"/>
  <c r="AM87" i="6"/>
  <c r="AM88" i="6"/>
  <c r="AM89" i="6"/>
  <c r="AM90" i="6"/>
  <c r="AM91" i="6"/>
  <c r="AM92" i="6"/>
  <c r="AM93" i="6"/>
  <c r="AM94" i="6"/>
  <c r="AM95" i="6"/>
  <c r="AM96" i="6"/>
  <c r="AM97" i="6"/>
  <c r="AM98" i="6"/>
  <c r="AM99" i="6"/>
  <c r="AM100" i="6"/>
  <c r="AM102" i="6"/>
  <c r="AM103" i="6"/>
  <c r="AM104" i="6"/>
  <c r="AM105" i="6"/>
  <c r="AM106" i="6"/>
  <c r="AM107" i="6"/>
  <c r="AM108" i="6"/>
  <c r="AM109" i="6"/>
  <c r="AM110" i="6"/>
  <c r="AM111" i="6"/>
  <c r="AM112" i="6"/>
  <c r="AM113" i="6"/>
  <c r="AM114" i="6"/>
  <c r="AM115" i="6"/>
  <c r="AM116" i="6"/>
  <c r="AM117" i="6"/>
  <c r="AM118" i="6"/>
  <c r="AM119" i="6"/>
  <c r="AM120" i="6"/>
  <c r="AM121" i="6"/>
  <c r="AM122" i="6"/>
  <c r="AM123" i="6"/>
  <c r="AM124" i="6"/>
  <c r="AM125" i="6"/>
  <c r="AM126" i="6"/>
  <c r="AM127" i="6"/>
  <c r="AM128" i="6"/>
  <c r="AM129" i="6"/>
  <c r="AM130" i="6"/>
  <c r="AM131" i="6"/>
  <c r="AM132" i="6"/>
  <c r="AM134" i="6"/>
  <c r="AM135" i="6"/>
  <c r="AM136" i="6"/>
  <c r="AM137" i="6"/>
  <c r="AM138" i="6"/>
  <c r="AM139" i="6"/>
  <c r="AM141" i="6"/>
  <c r="AM142" i="6"/>
  <c r="AM143" i="6"/>
  <c r="AM144" i="6"/>
  <c r="AM145" i="6"/>
  <c r="AM146" i="6"/>
  <c r="AM147" i="6"/>
  <c r="AM148" i="6"/>
  <c r="AM149" i="6"/>
  <c r="AM150" i="6"/>
  <c r="AM151" i="6"/>
  <c r="AM152" i="6"/>
  <c r="AM154" i="6"/>
  <c r="AM155" i="6"/>
  <c r="AM156" i="6"/>
  <c r="AM158" i="6"/>
  <c r="AM159" i="6"/>
  <c r="AM160" i="6"/>
  <c r="AM162" i="6"/>
  <c r="AM163" i="6"/>
  <c r="AM164" i="6"/>
  <c r="AM165" i="6"/>
  <c r="AM166" i="6"/>
  <c r="AM167" i="6"/>
  <c r="AM168" i="6"/>
  <c r="AM169" i="6"/>
  <c r="AM170" i="6"/>
  <c r="AM171" i="6"/>
  <c r="AM172" i="6"/>
  <c r="AM173" i="6"/>
  <c r="AM174" i="6"/>
  <c r="AM175" i="6"/>
  <c r="AM176" i="6"/>
  <c r="AM177" i="6"/>
  <c r="AM178" i="6"/>
  <c r="AM179" i="6"/>
  <c r="AM180" i="6"/>
  <c r="AM181" i="6"/>
  <c r="AM182" i="6"/>
  <c r="AM183" i="6"/>
  <c r="AM184" i="6"/>
  <c r="AM185" i="6"/>
  <c r="AM186" i="6"/>
  <c r="AM187" i="6"/>
  <c r="AM188" i="6"/>
  <c r="AM189" i="6"/>
  <c r="AM190" i="6"/>
  <c r="AM191" i="6"/>
  <c r="AM192" i="6"/>
  <c r="AM194" i="6"/>
  <c r="AM195" i="6"/>
  <c r="AM196" i="6"/>
  <c r="AM197" i="6"/>
  <c r="AM198" i="6"/>
  <c r="AM199" i="6"/>
  <c r="AM200" i="6"/>
  <c r="AM201" i="6"/>
  <c r="AM202" i="6"/>
  <c r="AM203" i="6"/>
  <c r="AM204" i="6"/>
  <c r="AM205" i="6"/>
  <c r="AM206" i="6"/>
  <c r="AM207" i="6"/>
  <c r="AM208" i="6"/>
  <c r="AM209" i="6"/>
  <c r="AM210" i="6"/>
  <c r="AM211" i="6"/>
  <c r="AM212" i="6"/>
  <c r="AM213" i="6"/>
  <c r="AM214" i="6"/>
  <c r="AM215" i="6"/>
  <c r="AM216" i="6"/>
  <c r="AM217" i="6"/>
  <c r="AM218" i="6"/>
  <c r="AM219" i="6"/>
  <c r="AM220" i="6"/>
  <c r="AM221" i="6"/>
  <c r="AM222" i="6"/>
  <c r="AM223" i="6"/>
  <c r="AM224" i="6"/>
  <c r="AM225" i="6"/>
  <c r="AM226" i="6"/>
  <c r="AM227" i="6"/>
  <c r="AM228" i="6"/>
  <c r="AM229" i="6"/>
  <c r="AM230" i="6"/>
  <c r="AM231" i="6"/>
  <c r="AM232" i="6"/>
  <c r="AM233" i="6"/>
  <c r="AM234" i="6"/>
  <c r="AM235" i="6"/>
  <c r="AM236" i="6"/>
  <c r="AM237" i="6"/>
  <c r="AM238" i="6"/>
  <c r="AM239" i="6"/>
  <c r="AM240" i="6"/>
  <c r="AM241" i="6"/>
  <c r="AM242" i="6"/>
  <c r="AM243" i="6"/>
  <c r="AM244" i="6"/>
  <c r="AM245" i="6"/>
  <c r="AM246" i="6"/>
  <c r="AM247" i="6"/>
  <c r="AM248" i="6"/>
  <c r="AM249" i="6"/>
  <c r="AM250" i="6"/>
  <c r="AM251" i="6"/>
  <c r="AM252" i="6"/>
  <c r="AM253" i="6"/>
  <c r="AM254" i="6"/>
  <c r="AM255" i="6"/>
  <c r="AM256" i="6"/>
  <c r="AM257" i="6"/>
  <c r="AM258" i="6"/>
  <c r="AM259" i="6"/>
  <c r="AM260" i="6"/>
  <c r="AM261" i="6"/>
  <c r="AM262" i="6"/>
  <c r="AM263" i="6"/>
  <c r="AM264" i="6"/>
  <c r="AM265" i="6"/>
  <c r="AM266" i="6"/>
  <c r="AM267" i="6"/>
  <c r="AM268" i="6"/>
  <c r="AM270" i="6"/>
  <c r="AM271" i="6"/>
  <c r="AM272" i="6"/>
  <c r="AM273" i="6"/>
  <c r="AM274" i="6"/>
  <c r="AM275" i="6"/>
  <c r="AM276" i="6"/>
  <c r="AM277" i="6"/>
  <c r="AM278" i="6"/>
  <c r="AM279" i="6"/>
  <c r="AM280" i="6"/>
  <c r="AM281" i="6"/>
  <c r="AM282" i="6"/>
  <c r="AM283" i="6"/>
  <c r="AM284" i="6"/>
  <c r="AM285" i="6"/>
  <c r="AM286" i="6"/>
  <c r="AM287" i="6"/>
  <c r="AM288" i="6"/>
  <c r="AM289" i="6"/>
  <c r="AM290" i="6"/>
  <c r="AM291" i="6"/>
  <c r="AM292" i="6"/>
  <c r="AM293" i="6"/>
  <c r="AM294" i="6"/>
  <c r="AM295" i="6"/>
  <c r="AM296" i="6"/>
  <c r="AM298" i="6"/>
  <c r="AM299" i="6"/>
  <c r="AM300" i="6"/>
  <c r="AM301" i="6"/>
  <c r="AM302" i="6"/>
  <c r="AM303" i="6"/>
  <c r="AM304" i="6"/>
  <c r="AM305" i="6"/>
  <c r="AM306" i="6"/>
  <c r="AM307" i="6"/>
  <c r="AM308" i="6"/>
  <c r="AM310" i="6"/>
  <c r="AM311" i="6"/>
  <c r="AM312" i="6"/>
  <c r="AM313" i="6"/>
  <c r="AM314" i="6"/>
  <c r="AM315" i="6"/>
  <c r="AM316" i="6"/>
  <c r="AM317" i="6"/>
  <c r="AM318" i="6"/>
  <c r="AM319" i="6"/>
  <c r="AM320" i="6"/>
  <c r="AM321" i="6"/>
  <c r="AM322" i="6"/>
  <c r="AM323" i="6"/>
  <c r="AM324" i="6"/>
  <c r="AM325" i="6"/>
  <c r="AM326" i="6"/>
  <c r="AM327" i="6"/>
  <c r="AM328" i="6"/>
  <c r="AM329" i="6"/>
  <c r="AM330" i="6"/>
  <c r="AM331" i="6"/>
  <c r="AM332" i="6"/>
  <c r="AM333" i="6"/>
  <c r="AM334" i="6"/>
  <c r="AM335" i="6"/>
  <c r="AM336" i="6"/>
  <c r="AM338" i="6"/>
  <c r="AM339" i="6"/>
  <c r="AM340" i="6"/>
  <c r="AM341" i="6"/>
  <c r="AM342" i="6"/>
  <c r="AM343" i="6"/>
  <c r="AM344" i="6"/>
  <c r="AM345" i="6"/>
  <c r="AM346" i="6"/>
  <c r="AM347" i="6"/>
  <c r="AM348" i="6"/>
  <c r="AM349" i="6"/>
  <c r="AM350" i="6"/>
  <c r="AM351" i="6"/>
  <c r="AM352" i="6"/>
  <c r="AM353" i="6"/>
  <c r="AM354" i="6"/>
  <c r="AM355" i="6"/>
  <c r="AM356" i="6"/>
  <c r="AM357" i="6"/>
  <c r="AM358" i="6"/>
  <c r="AM359" i="6"/>
  <c r="AM360" i="6"/>
  <c r="AM361" i="6"/>
  <c r="AM362" i="6"/>
  <c r="AM363" i="6"/>
  <c r="AM364" i="6"/>
  <c r="AM365" i="6"/>
  <c r="AM366" i="6"/>
  <c r="AM367" i="6"/>
  <c r="AM368" i="6"/>
  <c r="AM369" i="6"/>
  <c r="AM370" i="6"/>
  <c r="AM371" i="6"/>
  <c r="AM372" i="6"/>
  <c r="AM374" i="6"/>
  <c r="AM375" i="6"/>
  <c r="AM376" i="6"/>
  <c r="AM377" i="6"/>
  <c r="AM378" i="6"/>
  <c r="AM379" i="6"/>
  <c r="AM380" i="6"/>
  <c r="AM381" i="6"/>
  <c r="AM382" i="6"/>
  <c r="AM383" i="6"/>
  <c r="AM384" i="6"/>
  <c r="AM385" i="6"/>
  <c r="AM386" i="6"/>
  <c r="AM387" i="6"/>
  <c r="AM388" i="6"/>
  <c r="AM389" i="6"/>
  <c r="AM390" i="6"/>
  <c r="AM391" i="6"/>
  <c r="AM392" i="6"/>
  <c r="AM393" i="6"/>
  <c r="AM394" i="6"/>
  <c r="AM395" i="6"/>
  <c r="AM396" i="6"/>
  <c r="AM397" i="6"/>
  <c r="AM398" i="6"/>
  <c r="AM399" i="6"/>
  <c r="AM400" i="6"/>
  <c r="AM401" i="6"/>
  <c r="AM402" i="6"/>
  <c r="AM403" i="6"/>
  <c r="AM404" i="6"/>
  <c r="AM405" i="6"/>
  <c r="AM406" i="6"/>
  <c r="AM407" i="6"/>
  <c r="AM408" i="6"/>
  <c r="AM409" i="6"/>
  <c r="AM410" i="6"/>
  <c r="AM411" i="6"/>
  <c r="AM412" i="6"/>
  <c r="AM413" i="6"/>
  <c r="AM414" i="6"/>
  <c r="AM415" i="6"/>
  <c r="AM416" i="6"/>
  <c r="AM417" i="6"/>
  <c r="AM418" i="6"/>
  <c r="AM419" i="6"/>
  <c r="AM420" i="6"/>
  <c r="AM421" i="6"/>
  <c r="AM422" i="6"/>
  <c r="AM423" i="6"/>
  <c r="AM424" i="6"/>
  <c r="AM425" i="6"/>
  <c r="AM426" i="6"/>
  <c r="AM427" i="6"/>
  <c r="AM428" i="6"/>
  <c r="AM429" i="6"/>
  <c r="AM430" i="6"/>
  <c r="AM431" i="6"/>
  <c r="AM432" i="6"/>
  <c r="AM433" i="6"/>
  <c r="AM434" i="6"/>
  <c r="AM435" i="6"/>
  <c r="AM436" i="6"/>
  <c r="AM437" i="6"/>
  <c r="AM438" i="6"/>
  <c r="AM439" i="6"/>
  <c r="AM440" i="6"/>
  <c r="AM441" i="6"/>
  <c r="AM442" i="6"/>
  <c r="AM443" i="6"/>
  <c r="AM444" i="6"/>
  <c r="AM445" i="6"/>
  <c r="AM446" i="6"/>
  <c r="AM447" i="6"/>
  <c r="AM448" i="6"/>
  <c r="AM449" i="6"/>
  <c r="AM450" i="6"/>
  <c r="AM451" i="6"/>
  <c r="AM452" i="6"/>
  <c r="AM453" i="6"/>
  <c r="AM454" i="6"/>
  <c r="AM455" i="6"/>
  <c r="AM456" i="6"/>
  <c r="AM457" i="6"/>
  <c r="AM458" i="6"/>
  <c r="AM459" i="6"/>
  <c r="AM460" i="6"/>
  <c r="AM461" i="6"/>
  <c r="AM462" i="6"/>
  <c r="AM463" i="6"/>
  <c r="AM464" i="6"/>
  <c r="AM465" i="6"/>
  <c r="AM466" i="6"/>
  <c r="AM467" i="6"/>
  <c r="AM468" i="6"/>
  <c r="AM470" i="6"/>
  <c r="AM471" i="6"/>
  <c r="AM472" i="6"/>
  <c r="AM473" i="6"/>
  <c r="AM474" i="6"/>
  <c r="AM475" i="6"/>
  <c r="AM476" i="6"/>
  <c r="AM477" i="6"/>
  <c r="AM478" i="6"/>
  <c r="AM479" i="6"/>
  <c r="AM480" i="6"/>
  <c r="AM481" i="6"/>
  <c r="AM482" i="6"/>
  <c r="AM483" i="6"/>
  <c r="AM484" i="6"/>
  <c r="AM485" i="6"/>
  <c r="AM486" i="6"/>
  <c r="AM487" i="6"/>
  <c r="AM488" i="6"/>
  <c r="AM490" i="6"/>
  <c r="AM491" i="6"/>
  <c r="AM492" i="6"/>
  <c r="AM493" i="6"/>
  <c r="AM494" i="6"/>
  <c r="AM495" i="6"/>
  <c r="AM496" i="6"/>
  <c r="AM498" i="6"/>
  <c r="AM499" i="6"/>
  <c r="AM500" i="6"/>
  <c r="AM501" i="6"/>
  <c r="AM502" i="6"/>
  <c r="AM503" i="6"/>
  <c r="AM504" i="6"/>
  <c r="AM505" i="6"/>
  <c r="AM506" i="6"/>
  <c r="AM507" i="6"/>
  <c r="AM508" i="6"/>
  <c r="AM509" i="6"/>
  <c r="AM510" i="6"/>
  <c r="AM511" i="6"/>
  <c r="AM512" i="6"/>
  <c r="AM513" i="6"/>
  <c r="AM514" i="6"/>
  <c r="AM515" i="6"/>
  <c r="AM516" i="6"/>
  <c r="AM517" i="6"/>
  <c r="AM518" i="6"/>
  <c r="AM519" i="6"/>
  <c r="AM520" i="6"/>
  <c r="AM521" i="6"/>
  <c r="AM522" i="6"/>
  <c r="AM523" i="6"/>
  <c r="AM524" i="6"/>
  <c r="AM525" i="6"/>
  <c r="AM526" i="6"/>
  <c r="AM527" i="6"/>
  <c r="AM528" i="6"/>
  <c r="AM529" i="6"/>
  <c r="AM530" i="6"/>
  <c r="AM531" i="6"/>
  <c r="AM532" i="6"/>
  <c r="AM533" i="6"/>
  <c r="AM534" i="6"/>
  <c r="AM535" i="6"/>
  <c r="AM536" i="6"/>
  <c r="AM537" i="6"/>
  <c r="AM538" i="6"/>
  <c r="AM539" i="6"/>
  <c r="AM540" i="6"/>
  <c r="AM542" i="6"/>
  <c r="AM543" i="6"/>
  <c r="AM544" i="6"/>
  <c r="AM545" i="6"/>
  <c r="AM546" i="6"/>
  <c r="AM547" i="6"/>
  <c r="AM548" i="6"/>
  <c r="AM549" i="6"/>
  <c r="AM550" i="6"/>
  <c r="AM551" i="6"/>
  <c r="AM552" i="6"/>
  <c r="AM553" i="6"/>
  <c r="AM554" i="6"/>
  <c r="AM555" i="6"/>
  <c r="AM556" i="6"/>
  <c r="AM557" i="6"/>
  <c r="AM558" i="6"/>
  <c r="AM559" i="6"/>
  <c r="AM560" i="6"/>
  <c r="AM561" i="6"/>
  <c r="AM562" i="6"/>
  <c r="AM563" i="6"/>
  <c r="AM564" i="6"/>
  <c r="AM565" i="6"/>
  <c r="AM566" i="6"/>
  <c r="AM567" i="6"/>
  <c r="AM568" i="6"/>
  <c r="AM569" i="6"/>
  <c r="AM570" i="6"/>
  <c r="AM571" i="6"/>
  <c r="AM572" i="6"/>
  <c r="AM573" i="6"/>
  <c r="AM574" i="6"/>
  <c r="AM575" i="6"/>
  <c r="AM576" i="6"/>
  <c r="AM577" i="6"/>
  <c r="AM578" i="6"/>
  <c r="AM579" i="6"/>
  <c r="AM580" i="6"/>
  <c r="AM581" i="6"/>
  <c r="AM582" i="6"/>
  <c r="AM583" i="6"/>
  <c r="AM584" i="6"/>
  <c r="AM585" i="6"/>
  <c r="AM586" i="6"/>
  <c r="AM587" i="6"/>
  <c r="AM588" i="6"/>
  <c r="AM589" i="6"/>
  <c r="AM590" i="6"/>
  <c r="AM591" i="6"/>
  <c r="AM592" i="6"/>
  <c r="AM593" i="6"/>
  <c r="AM594" i="6"/>
  <c r="AM595" i="6"/>
  <c r="AM596" i="6"/>
  <c r="AM598" i="6"/>
  <c r="AM599" i="6"/>
  <c r="AM600" i="6"/>
  <c r="AM601" i="6"/>
  <c r="AM602" i="6"/>
  <c r="AM603" i="6"/>
  <c r="AM604" i="6"/>
  <c r="AM605" i="6"/>
  <c r="AM606" i="6"/>
  <c r="AM607" i="6"/>
  <c r="AM608" i="6"/>
  <c r="AM609" i="6"/>
  <c r="AM610" i="6"/>
  <c r="AM611" i="6"/>
  <c r="AM612" i="6"/>
  <c r="AM614" i="6"/>
  <c r="AM615" i="6"/>
  <c r="AM616" i="6"/>
  <c r="AM617" i="6"/>
  <c r="AM618" i="6"/>
  <c r="AM619" i="6"/>
  <c r="AM620" i="6"/>
  <c r="AM622" i="6"/>
  <c r="AM623" i="6"/>
  <c r="AM624" i="6"/>
  <c r="AM625" i="6"/>
  <c r="AM626" i="6"/>
  <c r="AM627" i="6"/>
  <c r="AM628" i="6"/>
  <c r="AM629" i="6"/>
  <c r="AM630" i="6"/>
  <c r="AM631" i="6"/>
  <c r="AM632" i="6"/>
  <c r="AM633" i="6"/>
  <c r="AM634" i="6"/>
  <c r="AM635" i="6"/>
  <c r="AM636" i="6"/>
  <c r="AM637" i="6"/>
  <c r="AM638" i="6"/>
  <c r="AM639" i="6"/>
  <c r="AM640" i="6"/>
  <c r="AM641" i="6"/>
  <c r="AM642" i="6"/>
  <c r="AM643" i="6"/>
  <c r="AM644" i="6"/>
  <c r="AM645" i="6"/>
  <c r="AM646" i="6"/>
  <c r="AM647" i="6"/>
  <c r="AM648" i="6"/>
  <c r="AM649" i="6"/>
  <c r="AM650" i="6"/>
  <c r="AM651" i="6"/>
  <c r="AM652" i="6"/>
  <c r="AM653" i="6"/>
  <c r="AM654" i="6"/>
  <c r="AM655" i="6"/>
  <c r="AM656" i="6"/>
  <c r="AM657" i="6"/>
  <c r="AM658" i="6"/>
  <c r="AM659" i="6"/>
  <c r="AM660" i="6"/>
  <c r="AM662" i="6"/>
  <c r="AM663" i="6"/>
  <c r="AM664" i="6"/>
  <c r="AM665" i="6"/>
  <c r="AM666" i="6"/>
  <c r="AM667" i="6"/>
  <c r="AM668" i="6"/>
  <c r="AM669" i="6"/>
  <c r="AM670" i="6"/>
  <c r="AM671" i="6"/>
  <c r="AM672" i="6"/>
  <c r="AM674" i="6"/>
  <c r="AM675" i="6"/>
  <c r="AM676" i="6"/>
  <c r="AM677" i="6"/>
  <c r="AM678" i="6"/>
  <c r="AM679" i="6"/>
  <c r="AM680" i="6"/>
  <c r="AM681" i="6"/>
  <c r="AM682" i="6"/>
  <c r="AM683" i="6"/>
  <c r="AM684" i="6"/>
  <c r="AM685" i="6"/>
  <c r="AM686" i="6"/>
  <c r="AM687" i="6"/>
  <c r="AM688" i="6"/>
  <c r="AM689" i="6"/>
  <c r="AM690" i="6"/>
  <c r="AM691" i="6"/>
  <c r="AM692" i="6"/>
  <c r="AM693" i="6"/>
  <c r="AM694" i="6"/>
  <c r="AM695" i="6"/>
  <c r="AM696" i="6"/>
  <c r="AM697" i="6"/>
  <c r="AM698" i="6"/>
  <c r="AM699" i="6"/>
  <c r="AM700" i="6"/>
  <c r="AM701" i="6"/>
  <c r="AM702" i="6"/>
  <c r="AM703" i="6"/>
  <c r="AM704" i="6"/>
  <c r="AM705" i="6"/>
  <c r="AM706" i="6"/>
  <c r="AM707" i="6"/>
  <c r="AM708" i="6"/>
  <c r="AM709" i="6"/>
  <c r="AM710" i="6"/>
  <c r="AM711" i="6"/>
  <c r="AM712" i="6"/>
  <c r="AM713" i="6"/>
  <c r="AM714" i="6"/>
  <c r="AM715" i="6"/>
  <c r="AM716" i="6"/>
  <c r="AM717" i="6"/>
  <c r="AM718" i="6"/>
  <c r="AM719" i="6"/>
  <c r="AM720" i="6"/>
  <c r="AM721" i="6"/>
  <c r="AM722" i="6"/>
  <c r="AM723" i="6"/>
  <c r="AM724" i="6"/>
  <c r="AM725" i="6"/>
  <c r="AM726" i="6"/>
  <c r="AM727" i="6"/>
  <c r="AM728" i="6"/>
  <c r="AM729" i="6"/>
  <c r="AM730" i="6"/>
  <c r="AM731" i="6"/>
  <c r="AM732" i="6"/>
  <c r="AM733" i="6"/>
  <c r="AM734" i="6"/>
  <c r="AM735" i="6"/>
  <c r="AM736" i="6"/>
  <c r="AM737" i="6"/>
  <c r="AM738" i="6"/>
  <c r="AM739" i="6"/>
  <c r="AM740" i="6"/>
  <c r="AM741" i="6"/>
  <c r="AM742" i="6"/>
  <c r="AM743" i="6"/>
  <c r="AM744" i="6"/>
  <c r="AM745" i="6"/>
  <c r="AM746" i="6"/>
  <c r="AM747" i="6"/>
  <c r="AM748" i="6"/>
  <c r="AM750" i="6"/>
  <c r="AM751" i="6"/>
  <c r="AM752" i="6"/>
  <c r="AM753" i="6"/>
  <c r="AM754" i="6"/>
  <c r="AM755" i="6"/>
  <c r="AM756" i="6"/>
  <c r="AM757" i="6"/>
  <c r="AM758" i="6"/>
  <c r="AM759" i="6"/>
  <c r="AM760" i="6"/>
  <c r="AM761" i="6"/>
  <c r="AM762" i="6"/>
  <c r="AM763" i="6"/>
  <c r="AM764" i="6"/>
  <c r="AM765" i="6"/>
  <c r="AM766" i="6"/>
  <c r="AM767" i="6"/>
  <c r="AM768" i="6"/>
  <c r="AM769" i="6"/>
  <c r="AM770" i="6"/>
  <c r="AM771" i="6"/>
  <c r="AM772" i="6"/>
  <c r="AM773" i="6"/>
  <c r="AM774" i="6"/>
  <c r="AM775" i="6"/>
  <c r="AM776" i="6"/>
  <c r="AM777" i="6"/>
  <c r="AM778" i="6"/>
  <c r="AM779" i="6"/>
  <c r="AM780" i="6"/>
  <c r="AM781" i="6"/>
  <c r="AM782" i="6"/>
  <c r="AM783" i="6"/>
  <c r="AM784" i="6"/>
  <c r="AM786" i="6"/>
  <c r="AM787" i="6"/>
  <c r="AM788" i="6"/>
  <c r="AM789" i="6"/>
  <c r="AM790" i="6"/>
  <c r="AM791" i="6"/>
  <c r="AM792" i="6"/>
  <c r="AM793" i="6"/>
  <c r="AM795" i="6"/>
  <c r="AM796" i="6"/>
  <c r="AM798" i="6"/>
  <c r="AM799" i="6"/>
  <c r="AM800" i="6"/>
  <c r="AM801" i="6"/>
  <c r="AM802" i="6"/>
  <c r="AM803" i="6"/>
  <c r="AM804" i="6"/>
  <c r="AM805" i="6"/>
  <c r="AM806" i="6"/>
  <c r="AM807" i="6"/>
  <c r="AM808" i="6"/>
  <c r="AM809" i="6"/>
  <c r="AM810" i="6"/>
  <c r="AM811" i="6"/>
  <c r="AM812" i="6"/>
  <c r="AM813" i="6"/>
  <c r="AM814" i="6"/>
  <c r="AM815" i="6"/>
  <c r="AM816" i="6"/>
  <c r="AM817" i="6"/>
  <c r="AM818" i="6"/>
  <c r="AM819" i="6"/>
  <c r="AM820" i="6"/>
  <c r="AM821" i="6"/>
  <c r="AM822" i="6"/>
  <c r="AM823" i="6"/>
  <c r="AM824" i="6"/>
  <c r="AM825" i="6"/>
  <c r="AM826" i="6"/>
  <c r="AM827" i="6"/>
  <c r="AM828" i="6"/>
  <c r="AM829" i="6"/>
  <c r="AM830" i="6"/>
  <c r="AM831" i="6"/>
  <c r="AM832" i="6"/>
  <c r="AM833" i="6"/>
  <c r="AM834" i="6"/>
  <c r="AM835" i="6"/>
  <c r="AM836" i="6"/>
  <c r="AM838" i="6"/>
  <c r="AM839" i="6"/>
  <c r="AM840" i="6"/>
  <c r="AM841" i="6"/>
  <c r="AM842" i="6"/>
  <c r="AM843" i="6"/>
  <c r="AM844" i="6"/>
  <c r="AM845" i="6"/>
  <c r="AM846" i="6"/>
  <c r="AM847" i="6"/>
  <c r="AM848" i="6"/>
  <c r="AM849" i="6"/>
  <c r="AM850" i="6"/>
  <c r="AM851" i="6"/>
  <c r="AM852" i="6"/>
  <c r="AM853" i="6"/>
  <c r="AM854" i="6"/>
  <c r="AM855" i="6"/>
  <c r="AM856" i="6"/>
  <c r="AM857" i="6"/>
  <c r="AM858" i="6"/>
  <c r="AM859" i="6"/>
  <c r="AM860" i="6"/>
  <c r="AM861" i="6"/>
  <c r="AM862" i="6"/>
  <c r="AM863" i="6"/>
  <c r="AM864" i="6"/>
  <c r="AM865" i="6"/>
  <c r="AM866" i="6"/>
  <c r="AM867" i="6"/>
  <c r="AM868" i="6"/>
  <c r="AM869" i="6"/>
  <c r="AM870" i="6"/>
  <c r="AM871" i="6"/>
  <c r="AM872" i="6"/>
  <c r="AM873" i="6"/>
  <c r="AM874" i="6"/>
  <c r="AM875" i="6"/>
  <c r="AM876" i="6"/>
  <c r="AM878" i="6"/>
  <c r="AM879" i="6"/>
  <c r="AM880" i="6"/>
  <c r="AM881" i="6"/>
  <c r="AM882" i="6"/>
  <c r="AM883" i="6"/>
  <c r="AM884" i="6"/>
  <c r="AM885" i="6"/>
  <c r="AM886" i="6"/>
  <c r="AM887" i="6"/>
  <c r="AM888" i="6"/>
  <c r="AM889" i="6"/>
  <c r="AM890" i="6"/>
  <c r="AM891" i="6"/>
  <c r="AM892" i="6"/>
  <c r="AM893" i="6"/>
  <c r="AM894" i="6"/>
  <c r="AM895" i="6"/>
  <c r="AM896" i="6"/>
  <c r="AM897" i="6"/>
  <c r="AM898" i="6"/>
  <c r="AM899" i="6"/>
  <c r="AM900" i="6"/>
  <c r="AM901" i="6"/>
  <c r="AM902" i="6"/>
  <c r="AM903" i="6"/>
  <c r="AM904" i="6"/>
  <c r="AM905" i="6"/>
  <c r="AM906" i="6"/>
  <c r="AM907" i="6"/>
  <c r="AM908" i="6"/>
  <c r="AM909" i="6"/>
  <c r="AM910" i="6"/>
  <c r="AM911" i="6"/>
  <c r="AM912" i="6"/>
  <c r="AM913" i="6"/>
  <c r="AM914" i="6"/>
  <c r="AM915" i="6"/>
  <c r="AM916" i="6"/>
  <c r="AM917" i="6"/>
  <c r="AM918" i="6"/>
  <c r="AM919" i="6"/>
  <c r="AM920" i="6"/>
  <c r="AM921" i="6"/>
  <c r="AM922" i="6"/>
  <c r="AM923" i="6"/>
  <c r="AM924" i="6"/>
  <c r="AM925" i="6"/>
  <c r="AM926" i="6"/>
  <c r="AM927" i="6"/>
  <c r="AM928" i="6"/>
  <c r="AM929" i="6"/>
  <c r="AM930" i="6"/>
  <c r="AM931" i="6"/>
  <c r="AM932" i="6"/>
  <c r="AM933" i="6"/>
  <c r="AM934" i="6"/>
  <c r="AM935" i="6"/>
  <c r="AM936" i="6"/>
  <c r="AM937" i="6"/>
  <c r="AM938" i="6"/>
  <c r="AM939" i="6"/>
  <c r="AM940" i="6"/>
  <c r="AM941" i="6"/>
  <c r="AM942" i="6"/>
  <c r="AM943" i="6"/>
  <c r="AM944" i="6"/>
  <c r="AM945" i="6"/>
  <c r="AM946" i="6"/>
  <c r="AM947" i="6"/>
  <c r="AM948" i="6"/>
  <c r="AM949" i="6"/>
  <c r="AM950" i="6"/>
  <c r="AM951" i="6"/>
  <c r="AM952" i="6"/>
  <c r="AM954" i="6"/>
  <c r="AM955" i="6"/>
  <c r="AM956" i="6"/>
  <c r="AM957" i="6"/>
  <c r="AM958" i="6"/>
  <c r="AM959" i="6"/>
  <c r="AM960" i="6"/>
  <c r="AM961" i="6"/>
  <c r="AM962" i="6"/>
  <c r="AM963" i="6"/>
  <c r="AM964" i="6"/>
  <c r="AM965" i="6"/>
  <c r="AM966" i="6"/>
  <c r="AM967" i="6"/>
  <c r="AM968" i="6"/>
  <c r="AM969" i="6"/>
  <c r="AM970" i="6"/>
  <c r="AM971" i="6"/>
  <c r="AM972" i="6"/>
  <c r="AM973" i="6"/>
  <c r="AM974" i="6"/>
  <c r="AM975" i="6"/>
  <c r="AM976" i="6"/>
  <c r="AM977" i="6"/>
  <c r="AM978" i="6"/>
  <c r="AM979" i="6"/>
  <c r="AM980" i="6"/>
  <c r="AM981" i="6"/>
  <c r="AM982" i="6"/>
  <c r="AM983" i="6"/>
  <c r="AM984" i="6"/>
  <c r="AM986" i="6"/>
  <c r="AM987" i="6"/>
  <c r="AM988" i="6"/>
  <c r="AM989" i="6"/>
  <c r="AM990" i="6"/>
  <c r="AM991" i="6"/>
  <c r="AM992" i="6"/>
  <c r="AM993" i="6"/>
  <c r="AM994" i="6"/>
  <c r="AM995" i="6"/>
  <c r="AM996" i="6"/>
  <c r="AM997" i="6"/>
  <c r="AM998" i="6"/>
  <c r="AM999" i="6"/>
  <c r="AM1000" i="6"/>
  <c r="AM1001" i="6"/>
  <c r="AM1002" i="6"/>
  <c r="AM1003" i="6"/>
  <c r="AM1004" i="6"/>
  <c r="AM1005" i="6"/>
  <c r="AM1006" i="6"/>
  <c r="AM1007" i="6"/>
  <c r="AM1008" i="6"/>
  <c r="AM1009" i="6"/>
  <c r="AM1010" i="6"/>
  <c r="AM1011" i="6"/>
  <c r="AM1012" i="6"/>
  <c r="AM1013" i="6"/>
  <c r="AM1014" i="6"/>
  <c r="AM1015" i="6"/>
  <c r="AM1016" i="6"/>
  <c r="AM1017" i="6"/>
  <c r="AM1018" i="6"/>
  <c r="AM1019" i="6"/>
  <c r="AM1020" i="6"/>
  <c r="AM1021" i="6"/>
  <c r="AM1022" i="6"/>
  <c r="AM1023" i="6"/>
  <c r="AM1024" i="6"/>
  <c r="AM1025" i="6"/>
  <c r="AM1026" i="6"/>
  <c r="AM1027" i="6"/>
  <c r="AM1028" i="6"/>
  <c r="AM1029" i="6"/>
  <c r="AM1030" i="6"/>
  <c r="AM1031" i="6"/>
  <c r="AM1032" i="6"/>
  <c r="AM1033" i="6"/>
  <c r="AM1034" i="6"/>
  <c r="AM1035" i="6"/>
  <c r="AM1036" i="6"/>
  <c r="AM1037" i="6"/>
  <c r="AM1038" i="6"/>
  <c r="AM1039" i="6"/>
  <c r="AM1040" i="6"/>
  <c r="AM1041" i="6"/>
  <c r="AM1042" i="6"/>
  <c r="AM1043" i="6"/>
  <c r="AM1044" i="6"/>
  <c r="AM1045" i="6"/>
  <c r="AM1046" i="6"/>
  <c r="AM1047" i="6"/>
  <c r="AM1048" i="6"/>
  <c r="AM1049" i="6"/>
  <c r="AM1050" i="6"/>
  <c r="AM1051" i="6"/>
  <c r="AM1052" i="6"/>
  <c r="AM1053" i="6"/>
  <c r="AM1054" i="6"/>
  <c r="AM1055" i="6"/>
  <c r="AM1056" i="6"/>
  <c r="AM1057" i="6"/>
  <c r="AM1058" i="6"/>
  <c r="AM1059" i="6"/>
  <c r="AM1060" i="6"/>
  <c r="AM1062" i="6"/>
  <c r="AM1063" i="6"/>
  <c r="AM1064" i="6"/>
  <c r="AM1065" i="6"/>
  <c r="AM1066" i="6"/>
  <c r="AM1067" i="6"/>
  <c r="AM1068" i="6"/>
  <c r="AM1069" i="6"/>
  <c r="AM1070" i="6"/>
  <c r="AM1071" i="6"/>
  <c r="AM1072" i="6"/>
  <c r="AM1073" i="6"/>
  <c r="AM1074" i="6"/>
  <c r="AM1075" i="6"/>
  <c r="AM1076" i="6"/>
  <c r="AM1077" i="6"/>
  <c r="AM1078" i="6"/>
  <c r="AM1079" i="6"/>
  <c r="AM1080" i="6"/>
  <c r="AM1081" i="6"/>
  <c r="AM1082" i="6"/>
  <c r="AM1083" i="6"/>
  <c r="AM1084" i="6"/>
  <c r="AM1085" i="6"/>
  <c r="AM1086" i="6"/>
  <c r="AM1087" i="6"/>
  <c r="AM1088" i="6"/>
  <c r="AM1089" i="6"/>
  <c r="AM1090" i="6"/>
  <c r="AM1091" i="6"/>
  <c r="AM1092" i="6"/>
  <c r="AM1093" i="6"/>
  <c r="AM1094" i="6"/>
  <c r="AN2" i="6"/>
  <c r="AN3" i="6"/>
  <c r="AN4" i="6"/>
  <c r="AN6" i="6"/>
  <c r="AN7" i="6"/>
  <c r="AN8" i="6"/>
  <c r="AN9" i="6"/>
  <c r="AN10" i="6"/>
  <c r="AN11" i="6"/>
  <c r="AN13" i="6"/>
  <c r="AN14" i="6"/>
  <c r="AN15" i="6"/>
  <c r="AN16" i="6"/>
  <c r="AN17" i="6"/>
  <c r="AN18" i="6"/>
  <c r="AN19" i="6"/>
  <c r="AN20" i="6"/>
  <c r="AN21" i="6"/>
  <c r="AN22" i="6"/>
  <c r="AN23" i="6"/>
  <c r="AN24" i="6"/>
  <c r="AN26" i="6"/>
  <c r="AN27" i="6"/>
  <c r="AN28" i="6"/>
  <c r="AN29" i="6"/>
  <c r="AN30" i="6"/>
  <c r="AN31" i="6"/>
  <c r="AN32" i="6"/>
  <c r="AN33" i="6"/>
  <c r="AN34" i="6"/>
  <c r="AN35" i="6"/>
  <c r="AN36" i="6"/>
  <c r="AN38" i="6"/>
  <c r="AN39" i="6"/>
  <c r="AN40" i="6"/>
  <c r="AN41" i="6"/>
  <c r="AN42" i="6"/>
  <c r="AN43" i="6"/>
  <c r="AN44" i="6"/>
  <c r="AN45" i="6"/>
  <c r="AN46" i="6"/>
  <c r="AN47" i="6"/>
  <c r="AN48" i="6"/>
  <c r="AN49" i="6"/>
  <c r="AN50" i="6"/>
  <c r="AN51" i="6"/>
  <c r="AN52" i="6"/>
  <c r="AN53" i="6"/>
  <c r="AN54" i="6"/>
  <c r="AN55" i="6"/>
  <c r="AN56" i="6"/>
  <c r="AN57" i="6"/>
  <c r="AN58" i="6"/>
  <c r="AN59" i="6"/>
  <c r="AN60" i="6"/>
  <c r="AN62" i="6"/>
  <c r="AN63" i="6"/>
  <c r="AN64" i="6"/>
  <c r="AN65" i="6"/>
  <c r="AN66" i="6"/>
  <c r="AN67" i="6"/>
  <c r="AN68" i="6"/>
  <c r="AN70" i="6"/>
  <c r="AN71" i="6"/>
  <c r="AN72" i="6"/>
  <c r="AN73" i="6"/>
  <c r="AN74" i="6"/>
  <c r="AN75" i="6"/>
  <c r="AN76" i="6"/>
  <c r="AN77" i="6"/>
  <c r="AN78" i="6"/>
  <c r="AN79" i="6"/>
  <c r="AN80" i="6"/>
  <c r="AN81" i="6"/>
  <c r="AN82" i="6"/>
  <c r="AN83" i="6"/>
  <c r="AN84" i="6"/>
  <c r="AN86" i="6"/>
  <c r="AN87" i="6"/>
  <c r="AN88" i="6"/>
  <c r="AN89" i="6"/>
  <c r="AN90" i="6"/>
  <c r="AN91" i="6"/>
  <c r="AN92" i="6"/>
  <c r="AN94" i="6"/>
  <c r="AN95" i="6"/>
  <c r="AN96" i="6"/>
  <c r="AN97" i="6"/>
  <c r="AN98" i="6"/>
  <c r="AN99" i="6"/>
  <c r="AN100" i="6"/>
  <c r="AN102" i="6"/>
  <c r="AN103" i="6"/>
  <c r="AN104" i="6"/>
  <c r="AN105" i="6"/>
  <c r="AN106" i="6"/>
  <c r="AN107" i="6"/>
  <c r="AN110" i="6"/>
  <c r="AN111" i="6"/>
  <c r="AR111" i="6" s="1"/>
  <c r="AN112" i="6"/>
  <c r="AN113" i="6"/>
  <c r="AN114" i="6"/>
  <c r="AN115" i="6"/>
  <c r="AR115" i="6" s="1"/>
  <c r="AN116" i="6"/>
  <c r="AN117" i="6"/>
  <c r="AN118" i="6"/>
  <c r="AN119" i="6"/>
  <c r="AR119" i="6" s="1"/>
  <c r="AN120" i="6"/>
  <c r="AN122" i="6"/>
  <c r="AN123" i="6"/>
  <c r="AR123" i="6" s="1"/>
  <c r="AN125" i="6"/>
  <c r="AN126" i="6"/>
  <c r="AN127" i="6"/>
  <c r="AR127" i="6" s="1"/>
  <c r="AN128" i="6"/>
  <c r="AN129" i="6"/>
  <c r="AN130" i="6"/>
  <c r="AN131" i="6"/>
  <c r="AR131" i="6" s="1"/>
  <c r="AN132" i="6"/>
  <c r="AN133" i="6"/>
  <c r="AN134" i="6"/>
  <c r="AN135" i="6"/>
  <c r="AR135" i="6" s="1"/>
  <c r="AN136" i="6"/>
  <c r="AN137" i="6"/>
  <c r="AN138" i="6"/>
  <c r="AN139" i="6"/>
  <c r="AR139" i="6" s="1"/>
  <c r="AN141" i="6"/>
  <c r="AN142" i="6"/>
  <c r="AN143" i="6"/>
  <c r="AN144" i="6"/>
  <c r="AN146" i="6"/>
  <c r="AN147" i="6"/>
  <c r="AN148" i="6"/>
  <c r="AN149" i="6"/>
  <c r="AN150" i="6"/>
  <c r="AN151" i="6"/>
  <c r="AN152" i="6"/>
  <c r="AN154" i="6"/>
  <c r="AN155" i="6"/>
  <c r="AN156" i="6"/>
  <c r="AN157" i="6"/>
  <c r="AN158" i="6"/>
  <c r="AN159" i="6"/>
  <c r="AN160" i="6"/>
  <c r="AN161" i="6"/>
  <c r="AN162" i="6"/>
  <c r="AN163" i="6"/>
  <c r="AN164" i="6"/>
  <c r="AN165" i="6"/>
  <c r="AN166" i="6"/>
  <c r="AN167" i="6"/>
  <c r="AN168" i="6"/>
  <c r="AN169" i="6"/>
  <c r="AN170" i="6"/>
  <c r="AN171" i="6"/>
  <c r="AN174" i="6"/>
  <c r="AN175" i="6"/>
  <c r="AN176" i="6"/>
  <c r="AN177" i="6"/>
  <c r="AN178" i="6"/>
  <c r="AN179" i="6"/>
  <c r="AN180" i="6"/>
  <c r="AN181" i="6"/>
  <c r="AN182" i="6"/>
  <c r="AN183" i="6"/>
  <c r="AN184" i="6"/>
  <c r="AN185" i="6"/>
  <c r="AN186" i="6"/>
  <c r="AN187" i="6"/>
  <c r="AN188" i="6"/>
  <c r="AN189" i="6"/>
  <c r="AN190" i="6"/>
  <c r="AN191" i="6"/>
  <c r="AN192" i="6"/>
  <c r="AN193" i="6"/>
  <c r="AN194" i="6"/>
  <c r="AN195" i="6"/>
  <c r="AN196" i="6"/>
  <c r="AN197" i="6"/>
  <c r="AN198" i="6"/>
  <c r="AN199" i="6"/>
  <c r="AN200" i="6"/>
  <c r="AN202" i="6"/>
  <c r="AN203" i="6"/>
  <c r="AN204" i="6"/>
  <c r="AN206" i="6"/>
  <c r="AN207" i="6"/>
  <c r="AN208" i="6"/>
  <c r="AN209" i="6"/>
  <c r="AN210" i="6"/>
  <c r="AN211" i="6"/>
  <c r="AN212" i="6"/>
  <c r="AN213" i="6"/>
  <c r="AN214" i="6"/>
  <c r="AN215" i="6"/>
  <c r="AN216" i="6"/>
  <c r="AN217" i="6"/>
  <c r="AN218" i="6"/>
  <c r="AN219" i="6"/>
  <c r="AN220" i="6"/>
  <c r="AN221" i="6"/>
  <c r="AN222" i="6"/>
  <c r="AN223" i="6"/>
  <c r="AN224" i="6"/>
  <c r="AN225" i="6"/>
  <c r="AN226" i="6"/>
  <c r="AN227" i="6"/>
  <c r="AN228" i="6"/>
  <c r="AN229" i="6"/>
  <c r="AN230" i="6"/>
  <c r="AN231" i="6"/>
  <c r="AN232" i="6"/>
  <c r="AN233" i="6"/>
  <c r="AN234" i="6"/>
  <c r="AN235" i="6"/>
  <c r="AN238" i="6"/>
  <c r="AN239" i="6"/>
  <c r="AN240" i="6"/>
  <c r="AN241" i="6"/>
  <c r="AN242" i="6"/>
  <c r="AN243" i="6"/>
  <c r="AN244" i="6"/>
  <c r="AN245" i="6"/>
  <c r="AN246" i="6"/>
  <c r="AN247" i="6"/>
  <c r="AN248" i="6"/>
  <c r="AN250" i="6"/>
  <c r="AN251" i="6"/>
  <c r="AN254" i="6"/>
  <c r="AN255" i="6"/>
  <c r="AN256" i="6"/>
  <c r="AN257" i="6"/>
  <c r="AN258" i="6"/>
  <c r="AN259" i="6"/>
  <c r="AN260" i="6"/>
  <c r="AN261" i="6"/>
  <c r="AN262" i="6"/>
  <c r="AN263" i="6"/>
  <c r="AN264" i="6"/>
  <c r="AN266" i="6"/>
  <c r="AN267" i="6"/>
  <c r="AN268" i="6"/>
  <c r="AN270" i="6"/>
  <c r="AN271" i="6"/>
  <c r="AN272" i="6"/>
  <c r="AN273" i="6"/>
  <c r="AN274" i="6"/>
  <c r="AN275" i="6"/>
  <c r="AN276" i="6"/>
  <c r="AN277" i="6"/>
  <c r="AN278" i="6"/>
  <c r="AN279" i="6"/>
  <c r="AN280" i="6"/>
  <c r="AN281" i="6"/>
  <c r="AN282" i="6"/>
  <c r="AN283" i="6"/>
  <c r="AN284" i="6"/>
  <c r="AN286" i="6"/>
  <c r="AN287" i="6"/>
  <c r="AN288" i="6"/>
  <c r="AN289" i="6"/>
  <c r="AN290" i="6"/>
  <c r="AN291" i="6"/>
  <c r="AN292" i="6"/>
  <c r="AN294" i="6"/>
  <c r="AN295" i="6"/>
  <c r="AN296" i="6"/>
  <c r="AN297" i="6"/>
  <c r="AN298" i="6"/>
  <c r="AN299" i="6"/>
  <c r="AN300" i="6"/>
  <c r="AN301" i="6"/>
  <c r="AN302" i="6"/>
  <c r="AN303" i="6"/>
  <c r="AN304" i="6"/>
  <c r="AN305" i="6"/>
  <c r="AN306" i="6"/>
  <c r="AN307" i="6"/>
  <c r="AN308" i="6"/>
  <c r="AN310" i="6"/>
  <c r="AN311" i="6"/>
  <c r="AN312" i="6"/>
  <c r="AN313" i="6"/>
  <c r="AN314" i="6"/>
  <c r="AN315" i="6"/>
  <c r="AN316" i="6"/>
  <c r="AN317" i="6"/>
  <c r="AN318" i="6"/>
  <c r="AN319" i="6"/>
  <c r="AN320" i="6"/>
  <c r="AN321" i="6"/>
  <c r="AN322" i="6"/>
  <c r="AN323" i="6"/>
  <c r="AN324" i="6"/>
  <c r="AN325" i="6"/>
  <c r="AN326" i="6"/>
  <c r="AN327" i="6"/>
  <c r="AN328" i="6"/>
  <c r="AN329" i="6"/>
  <c r="AN330" i="6"/>
  <c r="AN331" i="6"/>
  <c r="AN332" i="6"/>
  <c r="AN334" i="6"/>
  <c r="AN335" i="6"/>
  <c r="AN336" i="6"/>
  <c r="AN338" i="6"/>
  <c r="AN339" i="6"/>
  <c r="AN340" i="6"/>
  <c r="AN341" i="6"/>
  <c r="AN342" i="6"/>
  <c r="AN343" i="6"/>
  <c r="AN344" i="6"/>
  <c r="AN346" i="6"/>
  <c r="AN347" i="6"/>
  <c r="AN348" i="6"/>
  <c r="AN349" i="6"/>
  <c r="AN350" i="6"/>
  <c r="AN351" i="6"/>
  <c r="AN352" i="6"/>
  <c r="AN354" i="6"/>
  <c r="AN355" i="6"/>
  <c r="AN356" i="6"/>
  <c r="AN357" i="6"/>
  <c r="AN358" i="6"/>
  <c r="AN359" i="6"/>
  <c r="AR359" i="6" s="1"/>
  <c r="AN360" i="6"/>
  <c r="AN361" i="6"/>
  <c r="AN362" i="6"/>
  <c r="AN363" i="6"/>
  <c r="AR363" i="6" s="1"/>
  <c r="AN364" i="6"/>
  <c r="AN365" i="6"/>
  <c r="AN366" i="6"/>
  <c r="AN367" i="6"/>
  <c r="AR367" i="6" s="1"/>
  <c r="AN368" i="6"/>
  <c r="AN370" i="6"/>
  <c r="AN371" i="6"/>
  <c r="AN372" i="6"/>
  <c r="AN373" i="6"/>
  <c r="AN374" i="6"/>
  <c r="AN375" i="6"/>
  <c r="AN376" i="6"/>
  <c r="AN378" i="6"/>
  <c r="AN379" i="6"/>
  <c r="AN380" i="6"/>
  <c r="AN381" i="6"/>
  <c r="AN382" i="6"/>
  <c r="AN383" i="6"/>
  <c r="AN384" i="6"/>
  <c r="AN385" i="6"/>
  <c r="AN386" i="6"/>
  <c r="AN387" i="6"/>
  <c r="AN388" i="6"/>
  <c r="AN389" i="6"/>
  <c r="AN390" i="6"/>
  <c r="AN391" i="6"/>
  <c r="AN392" i="6"/>
  <c r="AN393" i="6"/>
  <c r="AN394" i="6"/>
  <c r="AN395" i="6"/>
  <c r="AN396" i="6"/>
  <c r="AN397" i="6"/>
  <c r="AN398" i="6"/>
  <c r="AN399" i="6"/>
  <c r="AN400" i="6"/>
  <c r="AN401" i="6"/>
  <c r="AN402" i="6"/>
  <c r="AN403" i="6"/>
  <c r="AN404" i="6"/>
  <c r="AN405" i="6"/>
  <c r="AN406" i="6"/>
  <c r="AN407" i="6"/>
  <c r="AN408" i="6"/>
  <c r="AN409" i="6"/>
  <c r="AN410" i="6"/>
  <c r="AN411" i="6"/>
  <c r="AN412" i="6"/>
  <c r="AN413" i="6"/>
  <c r="AN414" i="6"/>
  <c r="AN415" i="6"/>
  <c r="AN416" i="6"/>
  <c r="AN417" i="6"/>
  <c r="AN418" i="6"/>
  <c r="AN419" i="6"/>
  <c r="AN420" i="6"/>
  <c r="AN421" i="6"/>
  <c r="AN422" i="6"/>
  <c r="AN423" i="6"/>
  <c r="AN424" i="6"/>
  <c r="AN425" i="6"/>
  <c r="AN426" i="6"/>
  <c r="AN427" i="6"/>
  <c r="AN428" i="6"/>
  <c r="AN430" i="6"/>
  <c r="AN431" i="6"/>
  <c r="AN432" i="6"/>
  <c r="AN433" i="6"/>
  <c r="AN434" i="6"/>
  <c r="AN435" i="6"/>
  <c r="AN436" i="6"/>
  <c r="AN437" i="6"/>
  <c r="AN438" i="6"/>
  <c r="AN439" i="6"/>
  <c r="AN440" i="6"/>
  <c r="AN441" i="6"/>
  <c r="AN442" i="6"/>
  <c r="AN443" i="6"/>
  <c r="AN444" i="6"/>
  <c r="AN445" i="6"/>
  <c r="AN446" i="6"/>
  <c r="AN447" i="6"/>
  <c r="AN448" i="6"/>
  <c r="AN449" i="6"/>
  <c r="AN450" i="6"/>
  <c r="AN451" i="6"/>
  <c r="AN452" i="6"/>
  <c r="AN454" i="6"/>
  <c r="AN455" i="6"/>
  <c r="AN456" i="6"/>
  <c r="AN457" i="6"/>
  <c r="AN458" i="6"/>
  <c r="AN459" i="6"/>
  <c r="AN460" i="6"/>
  <c r="AN461" i="6"/>
  <c r="AN462" i="6"/>
  <c r="AN463" i="6"/>
  <c r="AN464" i="6"/>
  <c r="AN465" i="6"/>
  <c r="AN466" i="6"/>
  <c r="AN467" i="6"/>
  <c r="AN468" i="6"/>
  <c r="AN469" i="6"/>
  <c r="AN470" i="6"/>
  <c r="AN471" i="6"/>
  <c r="AN472" i="6"/>
  <c r="AN473" i="6"/>
  <c r="AN474" i="6"/>
  <c r="AN475" i="6"/>
  <c r="AN476" i="6"/>
  <c r="AN477" i="6"/>
  <c r="AN478" i="6"/>
  <c r="AN479" i="6"/>
  <c r="AN480" i="6"/>
  <c r="AN481" i="6"/>
  <c r="AN482" i="6"/>
  <c r="AN483" i="6"/>
  <c r="AN484" i="6"/>
  <c r="AN485" i="6"/>
  <c r="AN486" i="6"/>
  <c r="AN487" i="6"/>
  <c r="AN488" i="6"/>
  <c r="AN490" i="6"/>
  <c r="AN491" i="6"/>
  <c r="AN492" i="6"/>
  <c r="AN493" i="6"/>
  <c r="AN494" i="6"/>
  <c r="AN495" i="6"/>
  <c r="AN496" i="6"/>
  <c r="AN497" i="6"/>
  <c r="AN498" i="6"/>
  <c r="AN499" i="6"/>
  <c r="AN500" i="6"/>
  <c r="AN501" i="6"/>
  <c r="AN502" i="6"/>
  <c r="AN503" i="6"/>
  <c r="AN504" i="6"/>
  <c r="AN505" i="6"/>
  <c r="AN506" i="6"/>
  <c r="AN507" i="6"/>
  <c r="AN508" i="6"/>
  <c r="AN509" i="6"/>
  <c r="AN510" i="6"/>
  <c r="AN511" i="6"/>
  <c r="AN512" i="6"/>
  <c r="AN514" i="6"/>
  <c r="AN515" i="6"/>
  <c r="AN516" i="6"/>
  <c r="AN517" i="6"/>
  <c r="AN518" i="6"/>
  <c r="AN519" i="6"/>
  <c r="AN520" i="6"/>
  <c r="AN521" i="6"/>
  <c r="AN522" i="6"/>
  <c r="AN523" i="6"/>
  <c r="AN524" i="6"/>
  <c r="AN525" i="6"/>
  <c r="AN526" i="6"/>
  <c r="AN527" i="6"/>
  <c r="AN528" i="6"/>
  <c r="AN529" i="6"/>
  <c r="AN530" i="6"/>
  <c r="AN531" i="6"/>
  <c r="AN532" i="6"/>
  <c r="AN533" i="6"/>
  <c r="AN534" i="6"/>
  <c r="AN535" i="6"/>
  <c r="AN536" i="6"/>
  <c r="AN537" i="6"/>
  <c r="AN538" i="6"/>
  <c r="AN539" i="6"/>
  <c r="AN540" i="6"/>
  <c r="AN541" i="6"/>
  <c r="AN542" i="6"/>
  <c r="AN543" i="6"/>
  <c r="AN544" i="6"/>
  <c r="AN546" i="6"/>
  <c r="AN547" i="6"/>
  <c r="AN548" i="6"/>
  <c r="AN549" i="6"/>
  <c r="AN550" i="6"/>
  <c r="AN551" i="6"/>
  <c r="AN552" i="6"/>
  <c r="AN553" i="6"/>
  <c r="AN554" i="6"/>
  <c r="AN555" i="6"/>
  <c r="AN556" i="6"/>
  <c r="AN557" i="6"/>
  <c r="AN558" i="6"/>
  <c r="AN559" i="6"/>
  <c r="AN560" i="6"/>
  <c r="AN562" i="6"/>
  <c r="AN563" i="6"/>
  <c r="AN564" i="6"/>
  <c r="AN565" i="6"/>
  <c r="AN566" i="6"/>
  <c r="AN567" i="6"/>
  <c r="AN568" i="6"/>
  <c r="AN569" i="6"/>
  <c r="AN570" i="6"/>
  <c r="AN571" i="6"/>
  <c r="AN572" i="6"/>
  <c r="AN573" i="6"/>
  <c r="AN574" i="6"/>
  <c r="AN575" i="6"/>
  <c r="AN576" i="6"/>
  <c r="AN577" i="6"/>
  <c r="AN578" i="6"/>
  <c r="AN579" i="6"/>
  <c r="AN580" i="6"/>
  <c r="AN581" i="6"/>
  <c r="AN582" i="6"/>
  <c r="AN583" i="6"/>
  <c r="AN584" i="6"/>
  <c r="AN585" i="6"/>
  <c r="AN586" i="6"/>
  <c r="AN587" i="6"/>
  <c r="AN588" i="6"/>
  <c r="AN590" i="6"/>
  <c r="AN591" i="6"/>
  <c r="AN592" i="6"/>
  <c r="AN593" i="6"/>
  <c r="AN594" i="6"/>
  <c r="AN595" i="6"/>
  <c r="AN596" i="6"/>
  <c r="AN598" i="6"/>
  <c r="AN599" i="6"/>
  <c r="AN600" i="6"/>
  <c r="AN601" i="6"/>
  <c r="AN602" i="6"/>
  <c r="AN603" i="6"/>
  <c r="AN604" i="6"/>
  <c r="AN605" i="6"/>
  <c r="AN606" i="6"/>
  <c r="AN607" i="6"/>
  <c r="AN608" i="6"/>
  <c r="AN609" i="6"/>
  <c r="AN610" i="6"/>
  <c r="AN611" i="6"/>
  <c r="AN612" i="6"/>
  <c r="AN613" i="6"/>
  <c r="AN614" i="6"/>
  <c r="AN615" i="6"/>
  <c r="AN616" i="6"/>
  <c r="AN617" i="6"/>
  <c r="AN618" i="6"/>
  <c r="AN619" i="6"/>
  <c r="AN620" i="6"/>
  <c r="AN621" i="6"/>
  <c r="AN622" i="6"/>
  <c r="AN623" i="6"/>
  <c r="AN624" i="6"/>
  <c r="AN625" i="6"/>
  <c r="AN626" i="6"/>
  <c r="AN627" i="6"/>
  <c r="AN628" i="6"/>
  <c r="AN629" i="6"/>
  <c r="AN630" i="6"/>
  <c r="AN631" i="6"/>
  <c r="AN632" i="6"/>
  <c r="AN633" i="6"/>
  <c r="AN634" i="6"/>
  <c r="AN635" i="6"/>
  <c r="AN636" i="6"/>
  <c r="AN638" i="6"/>
  <c r="AN639" i="6"/>
  <c r="AN640" i="6"/>
  <c r="AN642" i="6"/>
  <c r="AN643" i="6"/>
  <c r="AN644" i="6"/>
  <c r="AN645" i="6"/>
  <c r="AN646" i="6"/>
  <c r="AN647" i="6"/>
  <c r="AN648" i="6"/>
  <c r="AN649" i="6"/>
  <c r="AN650" i="6"/>
  <c r="AN651" i="6"/>
  <c r="AN652" i="6"/>
  <c r="AN654" i="6"/>
  <c r="AN655" i="6"/>
  <c r="AN656" i="6"/>
  <c r="AN657" i="6"/>
  <c r="AN658" i="6"/>
  <c r="AN659" i="6"/>
  <c r="AN660" i="6"/>
  <c r="AN661" i="6"/>
  <c r="AN662" i="6"/>
  <c r="AN663" i="6"/>
  <c r="AN664" i="6"/>
  <c r="AN665" i="6"/>
  <c r="AN666" i="6"/>
  <c r="AN667" i="6"/>
  <c r="AN668" i="6"/>
  <c r="AN670" i="6"/>
  <c r="AN671" i="6"/>
  <c r="AN672" i="6"/>
  <c r="AN673" i="6"/>
  <c r="AN674" i="6"/>
  <c r="AN675" i="6"/>
  <c r="AN676" i="6"/>
  <c r="AN677" i="6"/>
  <c r="AN678" i="6"/>
  <c r="AN679" i="6"/>
  <c r="AN680" i="6"/>
  <c r="AN681" i="6"/>
  <c r="AN682" i="6"/>
  <c r="AN683" i="6"/>
  <c r="AN684" i="6"/>
  <c r="AN686" i="6"/>
  <c r="AN687" i="6"/>
  <c r="AN688" i="6"/>
  <c r="AN689" i="6"/>
  <c r="AN690" i="6"/>
  <c r="AN691" i="6"/>
  <c r="AN692" i="6"/>
  <c r="AN693" i="6"/>
  <c r="AN694" i="6"/>
  <c r="AN695" i="6"/>
  <c r="AN696" i="6"/>
  <c r="AN697" i="6"/>
  <c r="AN698" i="6"/>
  <c r="AN699" i="6"/>
  <c r="AN700" i="6"/>
  <c r="AN701" i="6"/>
  <c r="AN702" i="6"/>
  <c r="AN703" i="6"/>
  <c r="AN704" i="6"/>
  <c r="AN706" i="6"/>
  <c r="AN707" i="6"/>
  <c r="AN708" i="6"/>
  <c r="AN709" i="6"/>
  <c r="AN710" i="6"/>
  <c r="AN711" i="6"/>
  <c r="AN712" i="6"/>
  <c r="AN713" i="6"/>
  <c r="AN714" i="6"/>
  <c r="AN715" i="6"/>
  <c r="AN716" i="6"/>
  <c r="AN717" i="6"/>
  <c r="AN718" i="6"/>
  <c r="AN719" i="6"/>
  <c r="AN720" i="6"/>
  <c r="AN721" i="6"/>
  <c r="AN722" i="6"/>
  <c r="AN723" i="6"/>
  <c r="AN724" i="6"/>
  <c r="AN725" i="6"/>
  <c r="AN726" i="6"/>
  <c r="AN727" i="6"/>
  <c r="AN728" i="6"/>
  <c r="AN729" i="6"/>
  <c r="AN730" i="6"/>
  <c r="AN731" i="6"/>
  <c r="AN732" i="6"/>
  <c r="AN734" i="6"/>
  <c r="AN735" i="6"/>
  <c r="AN736" i="6"/>
  <c r="AN737" i="6"/>
  <c r="AN738" i="6"/>
  <c r="AN739" i="6"/>
  <c r="AN740" i="6"/>
  <c r="AN741" i="6"/>
  <c r="AN742" i="6"/>
  <c r="AN743" i="6"/>
  <c r="AN744" i="6"/>
  <c r="AN746" i="6"/>
  <c r="AN747" i="6"/>
  <c r="AN748" i="6"/>
  <c r="AN749" i="6"/>
  <c r="AN750" i="6"/>
  <c r="AN751" i="6"/>
  <c r="AN752" i="6"/>
  <c r="AN753" i="6"/>
  <c r="AN754" i="6"/>
  <c r="AN755" i="6"/>
  <c r="AN756" i="6"/>
  <c r="AN757" i="6"/>
  <c r="AN758" i="6"/>
  <c r="AN759" i="6"/>
  <c r="AN760" i="6"/>
  <c r="AN761" i="6"/>
  <c r="AN762" i="6"/>
  <c r="AN763" i="6"/>
  <c r="AN764" i="6"/>
  <c r="AN765" i="6"/>
  <c r="AN766" i="6"/>
  <c r="AN767" i="6"/>
  <c r="AN768" i="6"/>
  <c r="AN769" i="6"/>
  <c r="AN770" i="6"/>
  <c r="AN771" i="6"/>
  <c r="AN772" i="6"/>
  <c r="AN773" i="6"/>
  <c r="AN774" i="6"/>
  <c r="AN775" i="6"/>
  <c r="AN776" i="6"/>
  <c r="AN778" i="6"/>
  <c r="AN779" i="6"/>
  <c r="AN780" i="6"/>
  <c r="AN781" i="6"/>
  <c r="AN782" i="6"/>
  <c r="AN783" i="6"/>
  <c r="AN784" i="6"/>
  <c r="AN785" i="6"/>
  <c r="AN786" i="6"/>
  <c r="AN787" i="6"/>
  <c r="AN788" i="6"/>
  <c r="AN789" i="6"/>
  <c r="AN790" i="6"/>
  <c r="AN791" i="6"/>
  <c r="AN792" i="6"/>
  <c r="AN794" i="6"/>
  <c r="AN795" i="6"/>
  <c r="AN796" i="6"/>
  <c r="AN797" i="6"/>
  <c r="AN798" i="6"/>
  <c r="AN799" i="6"/>
  <c r="AN800" i="6"/>
  <c r="AN801" i="6"/>
  <c r="AN802" i="6"/>
  <c r="AN803" i="6"/>
  <c r="AN804" i="6"/>
  <c r="AN805" i="6"/>
  <c r="AN806" i="6"/>
  <c r="AN807" i="6"/>
  <c r="AN808" i="6"/>
  <c r="AN809" i="6"/>
  <c r="AN810" i="6"/>
  <c r="AN811" i="6"/>
  <c r="AN812" i="6"/>
  <c r="AN813" i="6"/>
  <c r="AN814" i="6"/>
  <c r="AN815" i="6"/>
  <c r="AN816" i="6"/>
  <c r="AN817" i="6"/>
  <c r="AN818" i="6"/>
  <c r="AN819" i="6"/>
  <c r="AN820" i="6"/>
  <c r="AN821" i="6"/>
  <c r="AN822" i="6"/>
  <c r="AN823" i="6"/>
  <c r="AN824" i="6"/>
  <c r="AN825" i="6"/>
  <c r="AN826" i="6"/>
  <c r="AN827" i="6"/>
  <c r="AN828" i="6"/>
  <c r="AN829" i="6"/>
  <c r="AN830" i="6"/>
  <c r="AN831" i="6"/>
  <c r="AN832" i="6"/>
  <c r="AN833" i="6"/>
  <c r="AN834" i="6"/>
  <c r="AN835" i="6"/>
  <c r="AN836" i="6"/>
  <c r="AN837" i="6"/>
  <c r="AN838" i="6"/>
  <c r="AN839" i="6"/>
  <c r="AN840" i="6"/>
  <c r="AN841" i="6"/>
  <c r="AN842" i="6"/>
  <c r="AN843" i="6"/>
  <c r="AN844" i="6"/>
  <c r="AN846" i="6"/>
  <c r="AN847" i="6"/>
  <c r="AN848" i="6"/>
  <c r="AN849" i="6"/>
  <c r="AN850" i="6"/>
  <c r="AN851" i="6"/>
  <c r="AN852" i="6"/>
  <c r="AN853" i="6"/>
  <c r="AN854" i="6"/>
  <c r="AN855" i="6"/>
  <c r="AN856" i="6"/>
  <c r="AN857" i="6"/>
  <c r="AN858" i="6"/>
  <c r="AN859" i="6"/>
  <c r="AN860" i="6"/>
  <c r="AN862" i="6"/>
  <c r="AN863" i="6"/>
  <c r="AN864" i="6"/>
  <c r="AN866" i="6"/>
  <c r="AN867" i="6"/>
  <c r="AN868" i="6"/>
  <c r="AN870" i="6"/>
  <c r="AN871" i="6"/>
  <c r="AN872" i="6"/>
  <c r="AN874" i="6"/>
  <c r="AN875" i="6"/>
  <c r="AN876" i="6"/>
  <c r="AN878" i="6"/>
  <c r="AN879" i="6"/>
  <c r="AN880" i="6"/>
  <c r="AN881" i="6"/>
  <c r="AN882" i="6"/>
  <c r="AN883" i="6"/>
  <c r="AN884" i="6"/>
  <c r="AN886" i="6"/>
  <c r="AN887" i="6"/>
  <c r="AN888" i="6"/>
  <c r="AN889" i="6"/>
  <c r="AN890" i="6"/>
  <c r="AN891" i="6"/>
  <c r="AN892" i="6"/>
  <c r="AN893" i="6"/>
  <c r="AN894" i="6"/>
  <c r="AN895" i="6"/>
  <c r="AN896" i="6"/>
  <c r="AN897" i="6"/>
  <c r="AN898" i="6"/>
  <c r="AN899" i="6"/>
  <c r="AN900" i="6"/>
  <c r="AN901" i="6"/>
  <c r="AN902" i="6"/>
  <c r="AN903" i="6"/>
  <c r="AN904" i="6"/>
  <c r="AN905" i="6"/>
  <c r="AN906" i="6"/>
  <c r="AN907" i="6"/>
  <c r="AN908" i="6"/>
  <c r="AN909" i="6"/>
  <c r="AN910" i="6"/>
  <c r="AN911" i="6"/>
  <c r="AN912" i="6"/>
  <c r="AN913" i="6"/>
  <c r="AN914" i="6"/>
  <c r="AN915" i="6"/>
  <c r="AN916" i="6"/>
  <c r="AN917" i="6"/>
  <c r="AN918" i="6"/>
  <c r="AN919" i="6"/>
  <c r="AN920" i="6"/>
  <c r="AN922" i="6"/>
  <c r="AN923" i="6"/>
  <c r="AN924" i="6"/>
  <c r="AN925" i="6"/>
  <c r="AN926" i="6"/>
  <c r="AN927" i="6"/>
  <c r="AN928" i="6"/>
  <c r="AN929" i="6"/>
  <c r="AN930" i="6"/>
  <c r="AN931" i="6"/>
  <c r="AN932" i="6"/>
  <c r="AN933" i="6"/>
  <c r="AN934" i="6"/>
  <c r="AN935" i="6"/>
  <c r="AN936" i="6"/>
  <c r="AN938" i="6"/>
  <c r="AN939" i="6"/>
  <c r="AN940" i="6"/>
  <c r="AN941" i="6"/>
  <c r="AN942" i="6"/>
  <c r="AN943" i="6"/>
  <c r="AN944" i="6"/>
  <c r="AN945" i="6"/>
  <c r="AN946" i="6"/>
  <c r="AN947" i="6"/>
  <c r="AN948" i="6"/>
  <c r="AN949" i="6"/>
  <c r="AN950" i="6"/>
  <c r="AN951" i="6"/>
  <c r="AN952" i="6"/>
  <c r="AN954" i="6"/>
  <c r="AN955" i="6"/>
  <c r="AN956" i="6"/>
  <c r="AN958" i="6"/>
  <c r="AN959" i="6"/>
  <c r="AN960" i="6"/>
  <c r="AN961" i="6"/>
  <c r="AN962" i="6"/>
  <c r="AN963" i="6"/>
  <c r="AN964" i="6"/>
  <c r="AN965" i="6"/>
  <c r="AN966" i="6"/>
  <c r="AN967" i="6"/>
  <c r="AN968" i="6"/>
  <c r="AN970" i="6"/>
  <c r="AN971" i="6"/>
  <c r="AN972" i="6"/>
  <c r="AN973" i="6"/>
  <c r="AN974" i="6"/>
  <c r="AN975" i="6"/>
  <c r="AN976" i="6"/>
  <c r="AN977" i="6"/>
  <c r="AN978" i="6"/>
  <c r="AN979" i="6"/>
  <c r="AN980" i="6"/>
  <c r="AN981" i="6"/>
  <c r="AN982" i="6"/>
  <c r="AN983" i="6"/>
  <c r="AN984" i="6"/>
  <c r="AN985" i="6"/>
  <c r="AN986" i="6"/>
  <c r="AN987" i="6"/>
  <c r="AN988" i="6"/>
  <c r="AN989" i="6"/>
  <c r="AN990" i="6"/>
  <c r="AN991" i="6"/>
  <c r="AN992" i="6"/>
  <c r="AN994" i="6"/>
  <c r="AN995" i="6"/>
  <c r="AN996" i="6"/>
  <c r="AN998" i="6"/>
  <c r="AN999" i="6"/>
  <c r="AN1000" i="6"/>
  <c r="AN1001" i="6"/>
  <c r="AN1002" i="6"/>
  <c r="AN1003" i="6"/>
  <c r="AN1004" i="6"/>
  <c r="AN1005" i="6"/>
  <c r="AN1006" i="6"/>
  <c r="AN1007" i="6"/>
  <c r="AN1008" i="6"/>
  <c r="AN1009" i="6"/>
  <c r="AN1010" i="6"/>
  <c r="AN1011" i="6"/>
  <c r="AN1012" i="6"/>
  <c r="AN1013" i="6"/>
  <c r="AN1014" i="6"/>
  <c r="AN1015" i="6"/>
  <c r="AN1016" i="6"/>
  <c r="AN1017" i="6"/>
  <c r="AN1018" i="6"/>
  <c r="AN1019" i="6"/>
  <c r="AN1020" i="6"/>
  <c r="AN1021" i="6"/>
  <c r="AN1022" i="6"/>
  <c r="AN1023" i="6"/>
  <c r="AN1024" i="6"/>
  <c r="AN1025" i="6"/>
  <c r="AN1026" i="6"/>
  <c r="AN1027" i="6"/>
  <c r="AN1028" i="6"/>
  <c r="AN1029" i="6"/>
  <c r="AN1030" i="6"/>
  <c r="AN1031" i="6"/>
  <c r="AN1032" i="6"/>
  <c r="AN1033" i="6"/>
  <c r="AN1034" i="6"/>
  <c r="AN1035" i="6"/>
  <c r="AN1036" i="6"/>
  <c r="AN1037" i="6"/>
  <c r="AN1038" i="6"/>
  <c r="AN1039" i="6"/>
  <c r="AN1040" i="6"/>
  <c r="AN1041" i="6"/>
  <c r="AN1042" i="6"/>
  <c r="AN1043" i="6"/>
  <c r="AN1044" i="6"/>
  <c r="AN1045" i="6"/>
  <c r="AN1046" i="6"/>
  <c r="AN1047" i="6"/>
  <c r="AN1048" i="6"/>
  <c r="AN1049" i="6"/>
  <c r="AN1050" i="6"/>
  <c r="AN1051" i="6"/>
  <c r="AN1052" i="6"/>
  <c r="AN1053" i="6"/>
  <c r="AN1054" i="6"/>
  <c r="AN1055" i="6"/>
  <c r="AN1056" i="6"/>
  <c r="AN1057" i="6"/>
  <c r="AN1058" i="6"/>
  <c r="AN1059" i="6"/>
  <c r="AN1060" i="6"/>
  <c r="AN1062" i="6"/>
  <c r="AN1063" i="6"/>
  <c r="AN1064" i="6"/>
  <c r="AN1066" i="6"/>
  <c r="AN1067" i="6"/>
  <c r="AN1068" i="6"/>
  <c r="AN1070" i="6"/>
  <c r="AN1071" i="6"/>
  <c r="AN1072" i="6"/>
  <c r="AN1073" i="6"/>
  <c r="AN1074" i="6"/>
  <c r="AN1075" i="6"/>
  <c r="AN1076" i="6"/>
  <c r="AN1077" i="6"/>
  <c r="AN1078" i="6"/>
  <c r="AN1079" i="6"/>
  <c r="AN1080" i="6"/>
  <c r="AN1081" i="6"/>
  <c r="AN1082" i="6"/>
  <c r="AN1083" i="6"/>
  <c r="AN1084" i="6"/>
  <c r="AN1085" i="6"/>
  <c r="AN1086" i="6"/>
  <c r="AN1087" i="6"/>
  <c r="AN1088" i="6"/>
  <c r="AN1089" i="6"/>
  <c r="AN1090" i="6"/>
  <c r="AN1091" i="6"/>
  <c r="AN1092" i="6"/>
  <c r="AN1093" i="6"/>
  <c r="AN1094" i="6"/>
  <c r="AO2" i="6"/>
  <c r="AR2" i="6" s="1"/>
  <c r="AO3" i="6"/>
  <c r="AO4" i="6"/>
  <c r="AO6" i="6"/>
  <c r="AR6" i="6" s="1"/>
  <c r="AO7" i="6"/>
  <c r="AO8" i="6"/>
  <c r="AO10" i="6"/>
  <c r="AO11" i="6"/>
  <c r="AO13" i="6"/>
  <c r="AO14" i="6"/>
  <c r="AR14" i="6" s="1"/>
  <c r="AO15" i="6"/>
  <c r="AO16" i="6"/>
  <c r="AO18" i="6"/>
  <c r="AO19" i="6"/>
  <c r="AO20" i="6"/>
  <c r="AO21" i="6"/>
  <c r="AO22" i="6"/>
  <c r="AR22" i="6" s="1"/>
  <c r="AO23" i="6"/>
  <c r="AO24" i="6"/>
  <c r="AO26" i="6"/>
  <c r="AR26" i="6" s="1"/>
  <c r="AO27" i="6"/>
  <c r="AO28" i="6"/>
  <c r="AO30" i="6"/>
  <c r="AO31" i="6"/>
  <c r="AO32" i="6"/>
  <c r="AO34" i="6"/>
  <c r="AR34" i="6" s="1"/>
  <c r="AO35" i="6"/>
  <c r="AO36" i="6"/>
  <c r="AO37" i="6"/>
  <c r="AO38" i="6"/>
  <c r="AR38" i="6" s="1"/>
  <c r="AO39" i="6"/>
  <c r="AO40" i="6"/>
  <c r="AO41" i="6"/>
  <c r="AO42" i="6"/>
  <c r="AO43" i="6"/>
  <c r="AO44" i="6"/>
  <c r="AO46" i="6"/>
  <c r="AR46" i="6" s="1"/>
  <c r="AO47" i="6"/>
  <c r="AO48" i="6"/>
  <c r="AO49" i="6"/>
  <c r="AO50" i="6"/>
  <c r="AO51" i="6"/>
  <c r="AO52" i="6"/>
  <c r="AO53" i="6"/>
  <c r="AO54" i="6"/>
  <c r="AR54" i="6" s="1"/>
  <c r="AO55" i="6"/>
  <c r="AO56" i="6"/>
  <c r="AO57" i="6"/>
  <c r="AO58" i="6"/>
  <c r="AR58" i="6" s="1"/>
  <c r="AO59" i="6"/>
  <c r="AO60" i="6"/>
  <c r="AO61" i="6"/>
  <c r="AO62" i="6"/>
  <c r="AO63" i="6"/>
  <c r="AO64" i="6"/>
  <c r="AO66" i="6"/>
  <c r="AO67" i="6"/>
  <c r="AO68" i="6"/>
  <c r="AO69" i="6"/>
  <c r="AO70" i="6"/>
  <c r="AO71" i="6"/>
  <c r="AO72" i="6"/>
  <c r="AO74" i="6"/>
  <c r="AR74" i="6" s="1"/>
  <c r="AO75" i="6"/>
  <c r="AO76" i="6"/>
  <c r="AO78" i="6"/>
  <c r="AR78" i="6" s="1"/>
  <c r="AO79" i="6"/>
  <c r="AO80" i="6"/>
  <c r="AO81" i="6"/>
  <c r="AO82" i="6"/>
  <c r="AR82" i="6" s="1"/>
  <c r="AO83" i="6"/>
  <c r="AO84" i="6"/>
  <c r="AO86" i="6"/>
  <c r="AR86" i="6" s="1"/>
  <c r="AO87" i="6"/>
  <c r="AO88" i="6"/>
  <c r="AO89" i="6"/>
  <c r="AO90" i="6"/>
  <c r="AR90" i="6" s="1"/>
  <c r="AO91" i="6"/>
  <c r="AO92" i="6"/>
  <c r="AO93" i="6"/>
  <c r="AO94" i="6"/>
  <c r="AR94" i="6" s="1"/>
  <c r="AO95" i="6"/>
  <c r="AO96" i="6"/>
  <c r="AO97" i="6"/>
  <c r="AO98" i="6"/>
  <c r="AR98" i="6" s="1"/>
  <c r="AO99" i="6"/>
  <c r="AO100" i="6"/>
  <c r="AO101" i="6"/>
  <c r="AO102" i="6"/>
  <c r="AR102" i="6" s="1"/>
  <c r="AO103" i="6"/>
  <c r="AO104" i="6"/>
  <c r="AO106" i="6"/>
  <c r="AR106" i="6" s="1"/>
  <c r="AO107" i="6"/>
  <c r="AO108" i="6"/>
  <c r="AO110" i="6"/>
  <c r="AR110" i="6" s="1"/>
  <c r="AO111" i="6"/>
  <c r="AO112" i="6"/>
  <c r="AO114" i="6"/>
  <c r="AR114" i="6" s="1"/>
  <c r="AO115" i="6"/>
  <c r="AO116" i="6"/>
  <c r="AO117" i="6"/>
  <c r="AO118" i="6"/>
  <c r="AR118" i="6" s="1"/>
  <c r="AO119" i="6"/>
  <c r="AO120" i="6"/>
  <c r="AO122" i="6"/>
  <c r="AR122" i="6" s="1"/>
  <c r="AO123" i="6"/>
  <c r="AO124" i="6"/>
  <c r="AO126" i="6"/>
  <c r="AR126" i="6" s="1"/>
  <c r="AO127" i="6"/>
  <c r="AO128" i="6"/>
  <c r="AO130" i="6"/>
  <c r="AR130" i="6" s="1"/>
  <c r="AO131" i="6"/>
  <c r="AO132" i="6"/>
  <c r="AO134" i="6"/>
  <c r="AR134" i="6" s="1"/>
  <c r="AO135" i="6"/>
  <c r="AO136" i="6"/>
  <c r="AO137" i="6"/>
  <c r="AO138" i="6"/>
  <c r="AR138" i="6" s="1"/>
  <c r="AO139" i="6"/>
  <c r="AO141" i="6"/>
  <c r="AO142" i="6"/>
  <c r="AR142" i="6" s="1"/>
  <c r="AO143" i="6"/>
  <c r="AO144" i="6"/>
  <c r="AO145" i="6"/>
  <c r="AO146" i="6"/>
  <c r="AR146" i="6" s="1"/>
  <c r="AO147" i="6"/>
  <c r="AO148" i="6"/>
  <c r="AO150" i="6"/>
  <c r="AR150" i="6" s="1"/>
  <c r="AO151" i="6"/>
  <c r="AO152" i="6"/>
  <c r="AO154" i="6"/>
  <c r="AR154" i="6" s="1"/>
  <c r="AO155" i="6"/>
  <c r="AO156" i="6"/>
  <c r="AO158" i="6"/>
  <c r="AR158" i="6" s="1"/>
  <c r="AO159" i="6"/>
  <c r="AO160" i="6"/>
  <c r="AO162" i="6"/>
  <c r="AR162" i="6" s="1"/>
  <c r="AO163" i="6"/>
  <c r="AO164" i="6"/>
  <c r="AO165" i="6"/>
  <c r="AO166" i="6"/>
  <c r="AR166" i="6" s="1"/>
  <c r="AO167" i="6"/>
  <c r="AO168" i="6"/>
  <c r="AO170" i="6"/>
  <c r="AR170" i="6" s="1"/>
  <c r="AO171" i="6"/>
  <c r="AO172" i="6"/>
  <c r="AO173" i="6"/>
  <c r="AO174" i="6"/>
  <c r="AO175" i="6"/>
  <c r="AO176" i="6"/>
  <c r="AO177" i="6"/>
  <c r="AO178" i="6"/>
  <c r="AR178" i="6" s="1"/>
  <c r="AO179" i="6"/>
  <c r="AO180" i="6"/>
  <c r="AO182" i="6"/>
  <c r="AO183" i="6"/>
  <c r="AO184" i="6"/>
  <c r="AO186" i="6"/>
  <c r="AR186" i="6" s="1"/>
  <c r="AO187" i="6"/>
  <c r="AO188" i="6"/>
  <c r="AO189" i="6"/>
  <c r="AO190" i="6"/>
  <c r="AO191" i="6"/>
  <c r="AO192" i="6"/>
  <c r="AO193" i="6"/>
  <c r="AO194" i="6"/>
  <c r="AR194" i="6" s="1"/>
  <c r="AO195" i="6"/>
  <c r="AO196" i="6"/>
  <c r="AO197" i="6"/>
  <c r="AO198" i="6"/>
  <c r="AR198" i="6" s="1"/>
  <c r="AO199" i="6"/>
  <c r="AO200" i="6"/>
  <c r="AO201" i="6"/>
  <c r="AO202" i="6"/>
  <c r="AO203" i="6"/>
  <c r="AO204" i="6"/>
  <c r="AO206" i="6"/>
  <c r="AR206" i="6" s="1"/>
  <c r="AO207" i="6"/>
  <c r="AO208" i="6"/>
  <c r="AO209" i="6"/>
  <c r="AO210" i="6"/>
  <c r="AR210" i="6" s="1"/>
  <c r="AO211" i="6"/>
  <c r="AO212" i="6"/>
  <c r="AO213" i="6"/>
  <c r="AO214" i="6"/>
  <c r="AR214" i="6" s="1"/>
  <c r="AO215" i="6"/>
  <c r="AO216" i="6"/>
  <c r="AO218" i="6"/>
  <c r="AR218" i="6" s="1"/>
  <c r="AO219" i="6"/>
  <c r="AO220" i="6"/>
  <c r="AO221" i="6"/>
  <c r="AO222" i="6"/>
  <c r="AR222" i="6" s="1"/>
  <c r="AO223" i="6"/>
  <c r="AO224" i="6"/>
  <c r="AO225" i="6"/>
  <c r="AO226" i="6"/>
  <c r="AR226" i="6" s="1"/>
  <c r="AO227" i="6"/>
  <c r="AO228" i="6"/>
  <c r="AO230" i="6"/>
  <c r="AR230" i="6" s="1"/>
  <c r="AO231" i="6"/>
  <c r="AO232" i="6"/>
  <c r="AO233" i="6"/>
  <c r="AO234" i="6"/>
  <c r="AR234" i="6" s="1"/>
  <c r="AO235" i="6"/>
  <c r="AO236" i="6"/>
  <c r="AO237" i="6"/>
  <c r="AO238" i="6"/>
  <c r="AR238" i="6" s="1"/>
  <c r="AO239" i="6"/>
  <c r="AO240" i="6"/>
  <c r="AO241" i="6"/>
  <c r="AO242" i="6"/>
  <c r="AR242" i="6" s="1"/>
  <c r="AO243" i="6"/>
  <c r="AO244" i="6"/>
  <c r="AO245" i="6"/>
  <c r="AO246" i="6"/>
  <c r="AR246" i="6" s="1"/>
  <c r="AO247" i="6"/>
  <c r="AO248" i="6"/>
  <c r="AO249" i="6"/>
  <c r="AO250" i="6"/>
  <c r="AR250" i="6" s="1"/>
  <c r="AO251" i="6"/>
  <c r="AO252" i="6"/>
  <c r="AO254" i="6"/>
  <c r="AO255" i="6"/>
  <c r="AO256" i="6"/>
  <c r="AO257" i="6"/>
  <c r="AO258" i="6"/>
  <c r="AR258" i="6" s="1"/>
  <c r="AO259" i="6"/>
  <c r="AO260" i="6"/>
  <c r="AO261" i="6"/>
  <c r="AO262" i="6"/>
  <c r="AR262" i="6" s="1"/>
  <c r="AO263" i="6"/>
  <c r="AO264" i="6"/>
  <c r="AO266" i="6"/>
  <c r="AO267" i="6"/>
  <c r="AO268" i="6"/>
  <c r="AO270" i="6"/>
  <c r="AR270" i="6" s="1"/>
  <c r="AO271" i="6"/>
  <c r="AO272" i="6"/>
  <c r="AO273" i="6"/>
  <c r="AO274" i="6"/>
  <c r="AR274" i="6" s="1"/>
  <c r="AO275" i="6"/>
  <c r="AO276" i="6"/>
  <c r="AO278" i="6"/>
  <c r="AR278" i="6" s="1"/>
  <c r="AO279" i="6"/>
  <c r="AO280" i="6"/>
  <c r="AO282" i="6"/>
  <c r="AR282" i="6" s="1"/>
  <c r="AO283" i="6"/>
  <c r="AO284" i="6"/>
  <c r="AO285" i="6"/>
  <c r="AO286" i="6"/>
  <c r="AR286" i="6" s="1"/>
  <c r="AO287" i="6"/>
  <c r="AO288" i="6"/>
  <c r="AO289" i="6"/>
  <c r="AO290" i="6"/>
  <c r="AO291" i="6"/>
  <c r="AO292" i="6"/>
  <c r="AO293" i="6"/>
  <c r="AO294" i="6"/>
  <c r="AR294" i="6" s="1"/>
  <c r="AO295" i="6"/>
  <c r="AO296" i="6"/>
  <c r="AO297" i="6"/>
  <c r="AO298" i="6"/>
  <c r="AR298" i="6" s="1"/>
  <c r="AO299" i="6"/>
  <c r="AO300" i="6"/>
  <c r="AO302" i="6"/>
  <c r="AO303" i="6"/>
  <c r="AO304" i="6"/>
  <c r="AO305" i="6"/>
  <c r="AO306" i="6"/>
  <c r="AR306" i="6" s="1"/>
  <c r="AO307" i="6"/>
  <c r="AO308" i="6"/>
  <c r="AO309" i="6"/>
  <c r="AO310" i="6"/>
  <c r="AO311" i="6"/>
  <c r="AO312" i="6"/>
  <c r="AO313" i="6"/>
  <c r="AO314" i="6"/>
  <c r="AR314" i="6" s="1"/>
  <c r="AO315" i="6"/>
  <c r="AO316" i="6"/>
  <c r="AO317" i="6"/>
  <c r="AO318" i="6"/>
  <c r="AR318" i="6" s="1"/>
  <c r="AO319" i="6"/>
  <c r="AO320" i="6"/>
  <c r="AO322" i="6"/>
  <c r="AR322" i="6" s="1"/>
  <c r="AO323" i="6"/>
  <c r="AO324" i="6"/>
  <c r="AO326" i="6"/>
  <c r="AR326" i="6" s="1"/>
  <c r="AO327" i="6"/>
  <c r="AO328" i="6"/>
  <c r="AO330" i="6"/>
  <c r="AR330" i="6" s="1"/>
  <c r="AO331" i="6"/>
  <c r="AO332" i="6"/>
  <c r="AO333" i="6"/>
  <c r="AO334" i="6"/>
  <c r="AR334" i="6" s="1"/>
  <c r="AO335" i="6"/>
  <c r="AO336" i="6"/>
  <c r="AO338" i="6"/>
  <c r="AR338" i="6" s="1"/>
  <c r="AO339" i="6"/>
  <c r="AO340" i="6"/>
  <c r="AO341" i="6"/>
  <c r="AO342" i="6"/>
  <c r="AR342" i="6" s="1"/>
  <c r="AO343" i="6"/>
  <c r="AO344" i="6"/>
  <c r="AO346" i="6"/>
  <c r="AR346" i="6" s="1"/>
  <c r="AO347" i="6"/>
  <c r="AO348" i="6"/>
  <c r="AO349" i="6"/>
  <c r="AO350" i="6"/>
  <c r="AR350" i="6" s="1"/>
  <c r="AO351" i="6"/>
  <c r="AO352" i="6"/>
  <c r="AO354" i="6"/>
  <c r="AR354" i="6" s="1"/>
  <c r="AO355" i="6"/>
  <c r="AO356" i="6"/>
  <c r="AO358" i="6"/>
  <c r="AR358" i="6" s="1"/>
  <c r="AO359" i="6"/>
  <c r="AO360" i="6"/>
  <c r="AO361" i="6"/>
  <c r="AO362" i="6"/>
  <c r="AR362" i="6" s="1"/>
  <c r="AO363" i="6"/>
  <c r="AO364" i="6"/>
  <c r="AO365" i="6"/>
  <c r="AO366" i="6"/>
  <c r="AR366" i="6" s="1"/>
  <c r="AO367" i="6"/>
  <c r="AO368" i="6"/>
  <c r="AO370" i="6"/>
  <c r="AR370" i="6" s="1"/>
  <c r="AO371" i="6"/>
  <c r="AO372" i="6"/>
  <c r="AO373" i="6"/>
  <c r="AO374" i="6"/>
  <c r="AR374" i="6" s="1"/>
  <c r="AO375" i="6"/>
  <c r="AO376" i="6"/>
  <c r="AO377" i="6"/>
  <c r="AO378" i="6"/>
  <c r="AR378" i="6" s="1"/>
  <c r="AO379" i="6"/>
  <c r="AO380" i="6"/>
  <c r="AO382" i="6"/>
  <c r="AR382" i="6" s="1"/>
  <c r="AO383" i="6"/>
  <c r="AO384" i="6"/>
  <c r="AO386" i="6"/>
  <c r="AR386" i="6" s="1"/>
  <c r="AO387" i="6"/>
  <c r="AO388" i="6"/>
  <c r="AO390" i="6"/>
  <c r="AR390" i="6" s="1"/>
  <c r="AO391" i="6"/>
  <c r="AO392" i="6"/>
  <c r="AO393" i="6"/>
  <c r="AO394" i="6"/>
  <c r="AR394" i="6" s="1"/>
  <c r="AO395" i="6"/>
  <c r="AO396" i="6"/>
  <c r="AO398" i="6"/>
  <c r="AR398" i="6" s="1"/>
  <c r="AO399" i="6"/>
  <c r="AO400" i="6"/>
  <c r="AO401" i="6"/>
  <c r="AO402" i="6"/>
  <c r="AO403" i="6"/>
  <c r="AO404" i="6"/>
  <c r="AO406" i="6"/>
  <c r="AR406" i="6" s="1"/>
  <c r="AO407" i="6"/>
  <c r="AO408" i="6"/>
  <c r="AO409" i="6"/>
  <c r="AO410" i="6"/>
  <c r="AR410" i="6" s="1"/>
  <c r="AO411" i="6"/>
  <c r="AO412" i="6"/>
  <c r="AO413" i="6"/>
  <c r="AO414" i="6"/>
  <c r="AR414" i="6" s="1"/>
  <c r="AO415" i="6"/>
  <c r="AO416" i="6"/>
  <c r="AO417" i="6"/>
  <c r="AO418" i="6"/>
  <c r="AR418" i="6" s="1"/>
  <c r="AO419" i="6"/>
  <c r="AO420" i="6"/>
  <c r="AO421" i="6"/>
  <c r="AO422" i="6"/>
  <c r="AR422" i="6" s="1"/>
  <c r="AO423" i="6"/>
  <c r="AO424" i="6"/>
  <c r="AO425" i="6"/>
  <c r="AO426" i="6"/>
  <c r="AR426" i="6" s="1"/>
  <c r="AO427" i="6"/>
  <c r="AO428" i="6"/>
  <c r="AO429" i="6"/>
  <c r="AO430" i="6"/>
  <c r="AO431" i="6"/>
  <c r="AO432" i="6"/>
  <c r="AO433" i="6"/>
  <c r="AO434" i="6"/>
  <c r="AR434" i="6" s="1"/>
  <c r="AO435" i="6"/>
  <c r="AO436" i="6"/>
  <c r="AO438" i="6"/>
  <c r="AO439" i="6"/>
  <c r="AO440" i="6"/>
  <c r="AO442" i="6"/>
  <c r="AR442" i="6" s="1"/>
  <c r="AO443" i="6"/>
  <c r="AO444" i="6"/>
  <c r="AO445" i="6"/>
  <c r="AO446" i="6"/>
  <c r="AR446" i="6" s="1"/>
  <c r="AO447" i="6"/>
  <c r="AO448" i="6"/>
  <c r="AO450" i="6"/>
  <c r="AR450" i="6" s="1"/>
  <c r="AO451" i="6"/>
  <c r="AO452" i="6"/>
  <c r="AO454" i="6"/>
  <c r="AR454" i="6" s="1"/>
  <c r="AO455" i="6"/>
  <c r="AO456" i="6"/>
  <c r="AO457" i="6"/>
  <c r="AO458" i="6"/>
  <c r="AO459" i="6"/>
  <c r="AO460" i="6"/>
  <c r="AO461" i="6"/>
  <c r="AO462" i="6"/>
  <c r="AR462" i="6" s="1"/>
  <c r="AO463" i="6"/>
  <c r="AO464" i="6"/>
  <c r="AO465" i="6"/>
  <c r="AO466" i="6"/>
  <c r="AR466" i="6" s="1"/>
  <c r="AO467" i="6"/>
  <c r="AO468" i="6"/>
  <c r="AO470" i="6"/>
  <c r="AR470" i="6" s="1"/>
  <c r="AO471" i="6"/>
  <c r="AO472" i="6"/>
  <c r="AO474" i="6"/>
  <c r="AR474" i="6" s="1"/>
  <c r="AO475" i="6"/>
  <c r="AO476" i="6"/>
  <c r="AO477" i="6"/>
  <c r="AO478" i="6"/>
  <c r="AR478" i="6" s="1"/>
  <c r="AO479" i="6"/>
  <c r="AO480" i="6"/>
  <c r="AO481" i="6"/>
  <c r="AO482" i="6"/>
  <c r="AO483" i="6"/>
  <c r="AO484" i="6"/>
  <c r="AO486" i="6"/>
  <c r="AR486" i="6" s="1"/>
  <c r="AO487" i="6"/>
  <c r="AO488" i="6"/>
  <c r="AO490" i="6"/>
  <c r="AR490" i="6" s="1"/>
  <c r="AO491" i="6"/>
  <c r="AO492" i="6"/>
  <c r="AO494" i="6"/>
  <c r="AR494" i="6" s="1"/>
  <c r="AO495" i="6"/>
  <c r="AO496" i="6"/>
  <c r="AO498" i="6"/>
  <c r="AR498" i="6" s="1"/>
  <c r="AO499" i="6"/>
  <c r="AO500" i="6"/>
  <c r="AO502" i="6"/>
  <c r="AO503" i="6"/>
  <c r="AO504" i="6"/>
  <c r="AO505" i="6"/>
  <c r="AO506" i="6"/>
  <c r="AR506" i="6" s="1"/>
  <c r="AO507" i="6"/>
  <c r="AO508" i="6"/>
  <c r="AO509" i="6"/>
  <c r="AO510" i="6"/>
  <c r="AR510" i="6" s="1"/>
  <c r="AO511" i="6"/>
  <c r="AO512" i="6"/>
  <c r="AO514" i="6"/>
  <c r="AR514" i="6" s="1"/>
  <c r="AO515" i="6"/>
  <c r="AO516" i="6"/>
  <c r="AO517" i="6"/>
  <c r="AO518" i="6"/>
  <c r="AR518" i="6" s="1"/>
  <c r="AO519" i="6"/>
  <c r="AO520" i="6"/>
  <c r="AO521" i="6"/>
  <c r="AO522" i="6"/>
  <c r="AR522" i="6" s="1"/>
  <c r="AO523" i="6"/>
  <c r="AO524" i="6"/>
  <c r="AO525" i="6"/>
  <c r="AO526" i="6"/>
  <c r="AR526" i="6" s="1"/>
  <c r="AO527" i="6"/>
  <c r="AO528" i="6"/>
  <c r="AO529" i="6"/>
  <c r="AO530" i="6"/>
  <c r="AR530" i="6" s="1"/>
  <c r="AO531" i="6"/>
  <c r="AO532" i="6"/>
  <c r="AO533" i="6"/>
  <c r="AO534" i="6"/>
  <c r="AR534" i="6" s="1"/>
  <c r="AO535" i="6"/>
  <c r="AO536" i="6"/>
  <c r="AO537" i="6"/>
  <c r="AO538" i="6"/>
  <c r="AR538" i="6" s="1"/>
  <c r="AO539" i="6"/>
  <c r="AO540" i="6"/>
  <c r="AO541" i="6"/>
  <c r="AO542" i="6"/>
  <c r="AO543" i="6"/>
  <c r="AO544" i="6"/>
  <c r="AO546" i="6"/>
  <c r="AR546" i="6" s="1"/>
  <c r="AO547" i="6"/>
  <c r="AO548" i="6"/>
  <c r="AO550" i="6"/>
  <c r="AR550" i="6" s="1"/>
  <c r="AO551" i="6"/>
  <c r="AO552" i="6"/>
  <c r="AO553" i="6"/>
  <c r="AO554" i="6"/>
  <c r="AO555" i="6"/>
  <c r="AO556" i="6"/>
  <c r="AO557" i="6"/>
  <c r="AO558" i="6"/>
  <c r="AR558" i="6" s="1"/>
  <c r="AO559" i="6"/>
  <c r="AO560" i="6"/>
  <c r="AO561" i="6"/>
  <c r="AO562" i="6"/>
  <c r="AR562" i="6" s="1"/>
  <c r="AO563" i="6"/>
  <c r="AO564" i="6"/>
  <c r="AO566" i="6"/>
  <c r="AR566" i="6" s="1"/>
  <c r="AO567" i="6"/>
  <c r="AO568" i="6"/>
  <c r="AO570" i="6"/>
  <c r="AR570" i="6" s="1"/>
  <c r="AO571" i="6"/>
  <c r="AO572" i="6"/>
  <c r="AO573" i="6"/>
  <c r="AO574" i="6"/>
  <c r="AO575" i="6"/>
  <c r="AO576" i="6"/>
  <c r="AO577" i="6"/>
  <c r="AO578" i="6"/>
  <c r="AR578" i="6" s="1"/>
  <c r="AO579" i="6"/>
  <c r="AO580" i="6"/>
  <c r="AO582" i="6"/>
  <c r="AR582" i="6" s="1"/>
  <c r="AO583" i="6"/>
  <c r="AO584" i="6"/>
  <c r="AO585" i="6"/>
  <c r="AO586" i="6"/>
  <c r="AR586" i="6" s="1"/>
  <c r="AO587" i="6"/>
  <c r="AO588" i="6"/>
  <c r="AO589" i="6"/>
  <c r="AO590" i="6"/>
  <c r="AR590" i="6" s="1"/>
  <c r="AO591" i="6"/>
  <c r="AO592" i="6"/>
  <c r="AO593" i="6"/>
  <c r="AO594" i="6"/>
  <c r="AR594" i="6" s="1"/>
  <c r="AO595" i="6"/>
  <c r="AO596" i="6"/>
  <c r="AO597" i="6"/>
  <c r="AO598" i="6"/>
  <c r="AR598" i="6" s="1"/>
  <c r="AO599" i="6"/>
  <c r="AO600" i="6"/>
  <c r="AO601" i="6"/>
  <c r="AO602" i="6"/>
  <c r="AR602" i="6" s="1"/>
  <c r="AO603" i="6"/>
  <c r="AO604" i="6"/>
  <c r="AO605" i="6"/>
  <c r="AO606" i="6"/>
  <c r="AR606" i="6" s="1"/>
  <c r="AO607" i="6"/>
  <c r="AO608" i="6"/>
  <c r="AO609" i="6"/>
  <c r="AO610" i="6"/>
  <c r="AO611" i="6"/>
  <c r="AO612" i="6"/>
  <c r="AO613" i="6"/>
  <c r="AO614" i="6"/>
  <c r="AR614" i="6" s="1"/>
  <c r="AO615" i="6"/>
  <c r="AO616" i="6"/>
  <c r="AO617" i="6"/>
  <c r="AO618" i="6"/>
  <c r="AO619" i="6"/>
  <c r="AO620" i="6"/>
  <c r="AO621" i="6"/>
  <c r="AO622" i="6"/>
  <c r="AR622" i="6" s="1"/>
  <c r="AO623" i="6"/>
  <c r="AO624" i="6"/>
  <c r="AO625" i="6"/>
  <c r="AO626" i="6"/>
  <c r="AR626" i="6" s="1"/>
  <c r="AO627" i="6"/>
  <c r="AO628" i="6"/>
  <c r="AO629" i="6"/>
  <c r="AO630" i="6"/>
  <c r="AR630" i="6" s="1"/>
  <c r="AO631" i="6"/>
  <c r="AO632" i="6"/>
  <c r="AO633" i="6"/>
  <c r="AO634" i="6"/>
  <c r="AR634" i="6" s="1"/>
  <c r="AO635" i="6"/>
  <c r="AO636" i="6"/>
  <c r="AO637" i="6"/>
  <c r="AO638" i="6"/>
  <c r="AR638" i="6" s="1"/>
  <c r="AO639" i="6"/>
  <c r="AO640" i="6"/>
  <c r="AO642" i="6"/>
  <c r="AR642" i="6" s="1"/>
  <c r="AO643" i="6"/>
  <c r="AO644" i="6"/>
  <c r="AO645" i="6"/>
  <c r="AO646" i="6"/>
  <c r="AR646" i="6" s="1"/>
  <c r="AO647" i="6"/>
  <c r="AO648" i="6"/>
  <c r="AO649" i="6"/>
  <c r="AO650" i="6"/>
  <c r="AR650" i="6" s="1"/>
  <c r="AO651" i="6"/>
  <c r="AO652" i="6"/>
  <c r="AO653" i="6"/>
  <c r="AO654" i="6"/>
  <c r="AR654" i="6" s="1"/>
  <c r="AO655" i="6"/>
  <c r="AO656" i="6"/>
  <c r="AO658" i="6"/>
  <c r="AR658" i="6" s="1"/>
  <c r="AO659" i="6"/>
  <c r="AO660" i="6"/>
  <c r="AO661" i="6"/>
  <c r="AO662" i="6"/>
  <c r="AR662" i="6" s="1"/>
  <c r="AO663" i="6"/>
  <c r="AO664" i="6"/>
  <c r="AO665" i="6"/>
  <c r="AO666" i="6"/>
  <c r="AR666" i="6" s="1"/>
  <c r="AO667" i="6"/>
  <c r="AO668" i="6"/>
  <c r="AO670" i="6"/>
  <c r="AO671" i="6"/>
  <c r="AO672" i="6"/>
  <c r="AO673" i="6"/>
  <c r="AO674" i="6"/>
  <c r="AR674" i="6" s="1"/>
  <c r="AO675" i="6"/>
  <c r="AO676" i="6"/>
  <c r="AO678" i="6"/>
  <c r="AR678" i="6" s="1"/>
  <c r="AO679" i="6"/>
  <c r="AO680" i="6"/>
  <c r="AO681" i="6"/>
  <c r="AO682" i="6"/>
  <c r="AO683" i="6"/>
  <c r="AO684" i="6"/>
  <c r="AO685" i="6"/>
  <c r="AO686" i="6"/>
  <c r="AR686" i="6" s="1"/>
  <c r="AO687" i="6"/>
  <c r="AO688" i="6"/>
  <c r="AO689" i="6"/>
  <c r="AO690" i="6"/>
  <c r="AR690" i="6" s="1"/>
  <c r="AO691" i="6"/>
  <c r="AO692" i="6"/>
  <c r="AO693" i="6"/>
  <c r="AO694" i="6"/>
  <c r="AO695" i="6"/>
  <c r="AO696" i="6"/>
  <c r="AO698" i="6"/>
  <c r="AO699" i="6"/>
  <c r="AO700" i="6"/>
  <c r="AO702" i="6"/>
  <c r="AR702" i="6" s="1"/>
  <c r="AO703" i="6"/>
  <c r="AO704" i="6"/>
  <c r="AO705" i="6"/>
  <c r="AO706" i="6"/>
  <c r="AO707" i="6"/>
  <c r="AO708" i="6"/>
  <c r="AO709" i="6"/>
  <c r="AO710" i="6"/>
  <c r="AR710" i="6" s="1"/>
  <c r="AO711" i="6"/>
  <c r="AO712" i="6"/>
  <c r="AO713" i="6"/>
  <c r="AO715" i="6"/>
  <c r="AO716" i="6"/>
  <c r="AO717" i="6"/>
  <c r="AO718" i="6"/>
  <c r="AO719" i="6"/>
  <c r="AO720" i="6"/>
  <c r="AO721" i="6"/>
  <c r="AO722" i="6"/>
  <c r="AO723" i="6"/>
  <c r="AO724" i="6"/>
  <c r="AO725" i="6"/>
  <c r="AO726" i="6"/>
  <c r="AR726" i="6" s="1"/>
  <c r="AO727" i="6"/>
  <c r="AO728" i="6"/>
  <c r="AO730" i="6"/>
  <c r="AO731" i="6"/>
  <c r="AO732" i="6"/>
  <c r="AO735" i="6"/>
  <c r="AO736" i="6"/>
  <c r="AO737" i="6"/>
  <c r="AO738" i="6"/>
  <c r="AO739" i="6"/>
  <c r="AO740" i="6"/>
  <c r="AO742" i="6"/>
  <c r="AR742" i="6" s="1"/>
  <c r="AO743" i="6"/>
  <c r="AO744" i="6"/>
  <c r="AO747" i="6"/>
  <c r="AO748" i="6"/>
  <c r="AO749" i="6"/>
  <c r="AO750" i="6"/>
  <c r="AO751" i="6"/>
  <c r="AO752" i="6"/>
  <c r="AO753" i="6"/>
  <c r="AO754" i="6"/>
  <c r="AR754" i="6" s="1"/>
  <c r="AO755" i="6"/>
  <c r="AO756" i="6"/>
  <c r="AO757" i="6"/>
  <c r="AO758" i="6"/>
  <c r="AR758" i="6" s="1"/>
  <c r="AO759" i="6"/>
  <c r="AO760" i="6"/>
  <c r="AO761" i="6"/>
  <c r="AO762" i="6"/>
  <c r="AR762" i="6" s="1"/>
  <c r="AO763" i="6"/>
  <c r="AO764" i="6"/>
  <c r="AO767" i="6"/>
  <c r="AO768" i="6"/>
  <c r="AO769" i="6"/>
  <c r="AO770" i="6"/>
  <c r="AR770" i="6" s="1"/>
  <c r="AO771" i="6"/>
  <c r="AO772" i="6"/>
  <c r="AO774" i="6"/>
  <c r="AR774" i="6" s="1"/>
  <c r="AO775" i="6"/>
  <c r="AO776" i="6"/>
  <c r="AO778" i="6"/>
  <c r="AR778" i="6" s="1"/>
  <c r="AO779" i="6"/>
  <c r="AO780" i="6"/>
  <c r="AO781" i="6"/>
  <c r="AO782" i="6"/>
  <c r="AO783" i="6"/>
  <c r="AO784" i="6"/>
  <c r="AO786" i="6"/>
  <c r="AR786" i="6" s="1"/>
  <c r="AO787" i="6"/>
  <c r="AO788" i="6"/>
  <c r="AO789" i="6"/>
  <c r="AO790" i="6"/>
  <c r="AR790" i="6" s="1"/>
  <c r="AO791" i="6"/>
  <c r="AO792" i="6"/>
  <c r="AO793" i="6"/>
  <c r="AO795" i="6"/>
  <c r="AO796" i="6"/>
  <c r="AO797" i="6"/>
  <c r="AO798" i="6"/>
  <c r="AO799" i="6"/>
  <c r="AO800" i="6"/>
  <c r="AO801" i="6"/>
  <c r="AO803" i="6"/>
  <c r="AO804" i="6"/>
  <c r="AO805" i="6"/>
  <c r="AO806" i="6"/>
  <c r="AR806" i="6" s="1"/>
  <c r="AO807" i="6"/>
  <c r="AO808" i="6"/>
  <c r="AO809" i="6"/>
  <c r="AO810" i="6"/>
  <c r="AR810" i="6" s="1"/>
  <c r="AO811" i="6"/>
  <c r="AO812" i="6"/>
  <c r="AO813" i="6"/>
  <c r="AO814" i="6"/>
  <c r="AO815" i="6"/>
  <c r="AO816" i="6"/>
  <c r="AO817" i="6"/>
  <c r="AO818" i="6"/>
  <c r="AR818" i="6" s="1"/>
  <c r="AO819" i="6"/>
  <c r="AO820" i="6"/>
  <c r="AO821" i="6"/>
  <c r="AO822" i="6"/>
  <c r="AR822" i="6" s="1"/>
  <c r="AO823" i="6"/>
  <c r="AO824" i="6"/>
  <c r="AO825" i="6"/>
  <c r="AO826" i="6"/>
  <c r="AO827" i="6"/>
  <c r="AO828" i="6"/>
  <c r="AO830" i="6"/>
  <c r="AR830" i="6" s="1"/>
  <c r="AO831" i="6"/>
  <c r="AO832" i="6"/>
  <c r="AO833" i="6"/>
  <c r="AO834" i="6"/>
  <c r="AR834" i="6" s="1"/>
  <c r="AO835" i="6"/>
  <c r="AO836" i="6"/>
  <c r="AO837" i="6"/>
  <c r="AO838" i="6"/>
  <c r="AR838" i="6" s="1"/>
  <c r="AO839" i="6"/>
  <c r="AO840" i="6"/>
  <c r="AO841" i="6"/>
  <c r="AO842" i="6"/>
  <c r="AO843" i="6"/>
  <c r="AO844" i="6"/>
  <c r="AO845" i="6"/>
  <c r="AO846" i="6"/>
  <c r="AR846" i="6" s="1"/>
  <c r="AO847" i="6"/>
  <c r="AO848" i="6"/>
  <c r="AR848" i="6" s="1"/>
  <c r="AO849" i="6"/>
  <c r="AO850" i="6"/>
  <c r="AR850" i="6" s="1"/>
  <c r="AO851" i="6"/>
  <c r="AO852" i="6"/>
  <c r="AR852" i="6" s="1"/>
  <c r="AO854" i="6"/>
  <c r="AO855" i="6"/>
  <c r="AO856" i="6"/>
  <c r="AO858" i="6"/>
  <c r="AR858" i="6" s="1"/>
  <c r="AO859" i="6"/>
  <c r="AO860" i="6"/>
  <c r="AO862" i="6"/>
  <c r="AR862" i="6" s="1"/>
  <c r="AO863" i="6"/>
  <c r="AO864" i="6"/>
  <c r="AR864" i="6" s="1"/>
  <c r="AO866" i="6"/>
  <c r="AO867" i="6"/>
  <c r="AO868" i="6"/>
  <c r="AR868" i="6" s="1"/>
  <c r="AO869" i="6"/>
  <c r="AO870" i="6"/>
  <c r="AR870" i="6" s="1"/>
  <c r="AO871" i="6"/>
  <c r="AO872" i="6"/>
  <c r="AO874" i="6"/>
  <c r="AR874" i="6" s="1"/>
  <c r="AO875" i="6"/>
  <c r="AO876" i="6"/>
  <c r="AO877" i="6"/>
  <c r="AO878" i="6"/>
  <c r="AR878" i="6" s="1"/>
  <c r="AO879" i="6"/>
  <c r="AO880" i="6"/>
  <c r="AR880" i="6" s="1"/>
  <c r="AO882" i="6"/>
  <c r="AR882" i="6" s="1"/>
  <c r="AO883" i="6"/>
  <c r="AO884" i="6"/>
  <c r="AR884" i="6" s="1"/>
  <c r="AO885" i="6"/>
  <c r="AO886" i="6"/>
  <c r="AO887" i="6"/>
  <c r="AO888" i="6"/>
  <c r="AO889" i="6"/>
  <c r="AO890" i="6"/>
  <c r="AR890" i="6" s="1"/>
  <c r="AO891" i="6"/>
  <c r="AO892" i="6"/>
  <c r="AO893" i="6"/>
  <c r="AO894" i="6"/>
  <c r="AR894" i="6" s="1"/>
  <c r="AO895" i="6"/>
  <c r="AO896" i="6"/>
  <c r="AR896" i="6" s="1"/>
  <c r="AO897" i="6"/>
  <c r="AO898" i="6"/>
  <c r="AR898" i="6" s="1"/>
  <c r="AO899" i="6"/>
  <c r="AO900" i="6"/>
  <c r="AR900" i="6" s="1"/>
  <c r="AO901" i="6"/>
  <c r="AO902" i="6"/>
  <c r="AR902" i="6" s="1"/>
  <c r="AO903" i="6"/>
  <c r="AO904" i="6"/>
  <c r="AO905" i="6"/>
  <c r="AO906" i="6"/>
  <c r="AO907" i="6"/>
  <c r="AO908" i="6"/>
  <c r="AO909" i="6"/>
  <c r="AO910" i="6"/>
  <c r="AO911" i="6"/>
  <c r="AO912" i="6"/>
  <c r="AR912" i="6" s="1"/>
  <c r="AO913" i="6"/>
  <c r="AO914" i="6"/>
  <c r="AR914" i="6" s="1"/>
  <c r="AO915" i="6"/>
  <c r="AO916" i="6"/>
  <c r="AO917" i="6"/>
  <c r="AO918" i="6"/>
  <c r="AO919" i="6"/>
  <c r="AO920" i="6"/>
  <c r="AR920" i="6" s="1"/>
  <c r="AO921" i="6"/>
  <c r="AO922" i="6"/>
  <c r="AO923" i="6"/>
  <c r="AO924" i="6"/>
  <c r="AO925" i="6"/>
  <c r="AO926" i="6"/>
  <c r="AO927" i="6"/>
  <c r="AO928" i="6"/>
  <c r="AO929" i="6"/>
  <c r="AO930" i="6"/>
  <c r="AO931" i="6"/>
  <c r="AO932" i="6"/>
  <c r="AR932" i="6" s="1"/>
  <c r="AO934" i="6"/>
  <c r="AR934" i="6" s="1"/>
  <c r="AO935" i="6"/>
  <c r="AO936" i="6"/>
  <c r="AR936" i="6" s="1"/>
  <c r="AO938" i="6"/>
  <c r="AO939" i="6"/>
  <c r="AO940" i="6"/>
  <c r="AO941" i="6"/>
  <c r="AO942" i="6"/>
  <c r="AO943" i="6"/>
  <c r="AO944" i="6"/>
  <c r="AR944" i="6" s="1"/>
  <c r="AO945" i="6"/>
  <c r="AO946" i="6"/>
  <c r="AR946" i="6" s="1"/>
  <c r="AO947" i="6"/>
  <c r="AO948" i="6"/>
  <c r="AR948" i="6" s="1"/>
  <c r="AO950" i="6"/>
  <c r="AO951" i="6"/>
  <c r="AO952" i="6"/>
  <c r="AR952" i="6" s="1"/>
  <c r="AO954" i="6"/>
  <c r="AO955" i="6"/>
  <c r="AO956" i="6"/>
  <c r="AO957" i="6"/>
  <c r="AO958" i="6"/>
  <c r="AR958" i="6" s="1"/>
  <c r="AO959" i="6"/>
  <c r="AO960" i="6"/>
  <c r="AO961" i="6"/>
  <c r="AO963" i="6"/>
  <c r="AO964" i="6"/>
  <c r="AO965" i="6"/>
  <c r="AO966" i="6"/>
  <c r="AR966" i="6" s="1"/>
  <c r="AO967" i="6"/>
  <c r="AO968" i="6"/>
  <c r="AR968" i="6" s="1"/>
  <c r="AO969" i="6"/>
  <c r="AO970" i="6"/>
  <c r="AO971" i="6"/>
  <c r="AO972" i="6"/>
  <c r="AO973" i="6"/>
  <c r="AO974" i="6"/>
  <c r="AR974" i="6" s="1"/>
  <c r="AO975" i="6"/>
  <c r="AO976" i="6"/>
  <c r="AO978" i="6"/>
  <c r="AR978" i="6" s="1"/>
  <c r="AO979" i="6"/>
  <c r="AO980" i="6"/>
  <c r="AO981" i="6"/>
  <c r="AO982" i="6"/>
  <c r="AR982" i="6" s="1"/>
  <c r="AO983" i="6"/>
  <c r="AO984" i="6"/>
  <c r="AO985" i="6"/>
  <c r="AO986" i="6"/>
  <c r="AR986" i="6" s="1"/>
  <c r="AO987" i="6"/>
  <c r="AO988" i="6"/>
  <c r="AO990" i="6"/>
  <c r="AR990" i="6" s="1"/>
  <c r="AO991" i="6"/>
  <c r="AO992" i="6"/>
  <c r="AO994" i="6"/>
  <c r="AR994" i="6" s="1"/>
  <c r="AO995" i="6"/>
  <c r="AO996" i="6"/>
  <c r="AO997" i="6"/>
  <c r="AO998" i="6"/>
  <c r="AR998" i="6" s="1"/>
  <c r="AO999" i="6"/>
  <c r="AO1000" i="6"/>
  <c r="AO1001" i="6"/>
  <c r="AO1002" i="6"/>
  <c r="AR1002" i="6" s="1"/>
  <c r="AO1003" i="6"/>
  <c r="AO1004" i="6"/>
  <c r="AO1005" i="6"/>
  <c r="AO1006" i="6"/>
  <c r="AR1006" i="6" s="1"/>
  <c r="AO1007" i="6"/>
  <c r="AO1008" i="6"/>
  <c r="AO1009" i="6"/>
  <c r="AO1010" i="6"/>
  <c r="AR1010" i="6" s="1"/>
  <c r="AO1011" i="6"/>
  <c r="AO1012" i="6"/>
  <c r="AO1013" i="6"/>
  <c r="AO1014" i="6"/>
  <c r="AO1015" i="6"/>
  <c r="AO1016" i="6"/>
  <c r="AO1018" i="6"/>
  <c r="AR1018" i="6" s="1"/>
  <c r="AO1019" i="6"/>
  <c r="AO1020" i="6"/>
  <c r="AO1021" i="6"/>
  <c r="AO1022" i="6"/>
  <c r="AR1022" i="6" s="1"/>
  <c r="AO1023" i="6"/>
  <c r="AO1024" i="6"/>
  <c r="AO1025" i="6"/>
  <c r="AO1026" i="6"/>
  <c r="AR1026" i="6" s="1"/>
  <c r="AO1027" i="6"/>
  <c r="AO1028" i="6"/>
  <c r="AO1029" i="6"/>
  <c r="AO1030" i="6"/>
  <c r="AO1031" i="6"/>
  <c r="AO1032" i="6"/>
  <c r="AO1033" i="6"/>
  <c r="AO1034" i="6"/>
  <c r="AR1034" i="6" s="1"/>
  <c r="AO1035" i="6"/>
  <c r="AO1036" i="6"/>
  <c r="AO1038" i="6"/>
  <c r="AR1038" i="6" s="1"/>
  <c r="AO1039" i="6"/>
  <c r="AO1040" i="6"/>
  <c r="AO1041" i="6"/>
  <c r="AO1042" i="6"/>
  <c r="AR1042" i="6" s="1"/>
  <c r="AO1043" i="6"/>
  <c r="AO1044" i="6"/>
  <c r="AO1046" i="6"/>
  <c r="AR1046" i="6" s="1"/>
  <c r="AO1047" i="6"/>
  <c r="AO1048" i="6"/>
  <c r="AO1049" i="6"/>
  <c r="AO1050" i="6"/>
  <c r="AO1051" i="6"/>
  <c r="AO1052" i="6"/>
  <c r="AO1054" i="6"/>
  <c r="AR1054" i="6" s="1"/>
  <c r="AO1055" i="6"/>
  <c r="AO1056" i="6"/>
  <c r="AO1057" i="6"/>
  <c r="AO1058" i="6"/>
  <c r="AR1058" i="6" s="1"/>
  <c r="AO1059" i="6"/>
  <c r="AO1060" i="6"/>
  <c r="AO1061" i="6"/>
  <c r="AO1062" i="6"/>
  <c r="AR1062" i="6" s="1"/>
  <c r="AO1063" i="6"/>
  <c r="AO1064" i="6"/>
  <c r="AO1065" i="6"/>
  <c r="AO1066" i="6"/>
  <c r="AR1066" i="6" s="1"/>
  <c r="AO1067" i="6"/>
  <c r="AO1068" i="6"/>
  <c r="AO1069" i="6"/>
  <c r="AO1070" i="6"/>
  <c r="AR1070" i="6" s="1"/>
  <c r="AO1071" i="6"/>
  <c r="AO1072" i="6"/>
  <c r="AO1073" i="6"/>
  <c r="AO1074" i="6"/>
  <c r="AR1074" i="6" s="1"/>
  <c r="AO1075" i="6"/>
  <c r="AO1076" i="6"/>
  <c r="AO1077" i="6"/>
  <c r="AO1078" i="6"/>
  <c r="AR1078" i="6" s="1"/>
  <c r="AO1079" i="6"/>
  <c r="AO1080" i="6"/>
  <c r="AO1081" i="6"/>
  <c r="AO1082" i="6"/>
  <c r="AR1082" i="6" s="1"/>
  <c r="AO1083" i="6"/>
  <c r="AO1084" i="6"/>
  <c r="AO1086" i="6"/>
  <c r="AR1086" i="6" s="1"/>
  <c r="AO1087" i="6"/>
  <c r="AO1088" i="6"/>
  <c r="AO1089" i="6"/>
  <c r="AO1090" i="6"/>
  <c r="AR1090" i="6" s="1"/>
  <c r="AO1091" i="6"/>
  <c r="AO1093" i="6"/>
  <c r="AO1094" i="6"/>
  <c r="AR1094" i="6" s="1"/>
  <c r="AR4" i="6"/>
  <c r="AR8" i="6"/>
  <c r="AR16" i="6"/>
  <c r="AR20" i="6"/>
  <c r="AR24" i="6"/>
  <c r="AR32" i="6"/>
  <c r="AR36" i="6"/>
  <c r="AR40" i="6"/>
  <c r="AR48" i="6"/>
  <c r="AR52" i="6"/>
  <c r="AR56" i="6"/>
  <c r="AR64" i="6"/>
  <c r="AR68" i="6"/>
  <c r="AR72" i="6"/>
  <c r="AR80" i="6"/>
  <c r="AR84" i="6"/>
  <c r="AR88" i="6"/>
  <c r="AR96" i="6"/>
  <c r="AR100" i="6"/>
  <c r="AR104" i="6"/>
  <c r="AR112" i="6"/>
  <c r="AR116" i="6"/>
  <c r="AR120" i="6"/>
  <c r="AR128" i="6"/>
  <c r="AR136" i="6"/>
  <c r="AR144" i="6"/>
  <c r="AR148" i="6"/>
  <c r="AR152" i="6"/>
  <c r="AR160" i="6"/>
  <c r="AR164" i="6"/>
  <c r="AR168" i="6"/>
  <c r="AR176" i="6"/>
  <c r="AR180" i="6"/>
  <c r="AR184" i="6"/>
  <c r="AR192" i="6"/>
  <c r="AR196" i="6"/>
  <c r="AR200" i="6"/>
  <c r="AR208" i="6"/>
  <c r="AR212" i="6"/>
  <c r="AR216" i="6"/>
  <c r="AR224" i="6"/>
  <c r="AR228" i="6"/>
  <c r="AR232" i="6"/>
  <c r="AR240" i="6"/>
  <c r="AR244" i="6"/>
  <c r="AR248" i="6"/>
  <c r="AR256" i="6"/>
  <c r="AR264" i="6"/>
  <c r="AR272" i="6"/>
  <c r="AR276" i="6"/>
  <c r="AR280" i="6"/>
  <c r="AR284" i="6"/>
  <c r="AR288" i="6"/>
  <c r="AR292" i="6"/>
  <c r="AR296" i="6"/>
  <c r="AR300" i="6"/>
  <c r="AR304" i="6"/>
  <c r="AR308" i="6"/>
  <c r="AR312" i="6"/>
  <c r="AR316" i="6"/>
  <c r="AR320" i="6"/>
  <c r="AR324" i="6"/>
  <c r="AR328" i="6"/>
  <c r="AR332" i="6"/>
  <c r="AR336" i="6"/>
  <c r="AR340" i="6"/>
  <c r="AR344" i="6"/>
  <c r="AR348" i="6"/>
  <c r="AR352" i="6"/>
  <c r="AR356" i="6"/>
  <c r="AR360" i="6"/>
  <c r="AR364" i="6"/>
  <c r="AR368" i="6"/>
  <c r="AR372" i="6"/>
  <c r="AR376" i="6"/>
  <c r="AR380" i="6"/>
  <c r="AR384" i="6"/>
  <c r="AR388" i="6"/>
  <c r="AR392" i="6"/>
  <c r="AR396" i="6"/>
  <c r="AR400" i="6"/>
  <c r="AR404" i="6"/>
  <c r="AR408" i="6"/>
  <c r="AR412" i="6"/>
  <c r="AR416" i="6"/>
  <c r="AR420" i="6"/>
  <c r="AR424" i="6"/>
  <c r="AR428" i="6"/>
  <c r="AR432" i="6"/>
  <c r="AR436" i="6"/>
  <c r="AR440" i="6"/>
  <c r="AR444" i="6"/>
  <c r="AR448" i="6"/>
  <c r="AR456" i="6"/>
  <c r="AR460" i="6"/>
  <c r="AR464" i="6"/>
  <c r="AR468" i="6"/>
  <c r="AR472" i="6"/>
  <c r="AR476" i="6"/>
  <c r="AR480" i="6"/>
  <c r="AR484" i="6"/>
  <c r="AR488" i="6"/>
  <c r="AR492" i="6"/>
  <c r="AR496" i="6"/>
  <c r="AR500" i="6"/>
  <c r="AR504" i="6"/>
  <c r="AR508" i="6"/>
  <c r="AR516" i="6"/>
  <c r="AR520" i="6"/>
  <c r="AR524" i="6"/>
  <c r="AR528" i="6"/>
  <c r="AR532" i="6"/>
  <c r="AR536" i="6"/>
  <c r="AR540" i="6"/>
  <c r="AR544" i="6"/>
  <c r="AR548" i="6"/>
  <c r="AR552" i="6"/>
  <c r="AR556" i="6"/>
  <c r="AR560" i="6"/>
  <c r="AR564" i="6"/>
  <c r="AR568" i="6"/>
  <c r="AR572" i="6"/>
  <c r="AR576" i="6"/>
  <c r="AR580" i="6"/>
  <c r="AR584" i="6"/>
  <c r="AR588" i="6"/>
  <c r="AR592" i="6"/>
  <c r="AR596" i="6"/>
  <c r="AR600" i="6"/>
  <c r="AR604" i="6"/>
  <c r="AR608" i="6"/>
  <c r="AR612" i="6"/>
  <c r="AR616" i="6"/>
  <c r="AR620" i="6"/>
  <c r="AR624" i="6"/>
  <c r="AR628" i="6"/>
  <c r="AR632" i="6"/>
  <c r="AR636" i="6"/>
  <c r="AR640" i="6"/>
  <c r="AR644" i="6"/>
  <c r="AR648" i="6"/>
  <c r="AR652" i="6"/>
  <c r="AR656" i="6"/>
  <c r="AR660" i="6"/>
  <c r="AR664" i="6"/>
  <c r="AR668" i="6"/>
  <c r="AR672" i="6"/>
  <c r="AR680" i="6"/>
  <c r="AR684" i="6"/>
  <c r="AR688" i="6"/>
  <c r="AR692" i="6"/>
  <c r="AR696" i="6"/>
  <c r="AR700" i="6"/>
  <c r="AR704" i="6"/>
  <c r="AR708" i="6"/>
  <c r="AR712" i="6"/>
  <c r="AR716" i="6"/>
  <c r="AR720" i="6"/>
  <c r="AR724" i="6"/>
  <c r="AR728" i="6"/>
  <c r="AR732" i="6"/>
  <c r="AR736" i="6"/>
  <c r="AR740" i="6"/>
  <c r="AR744" i="6"/>
  <c r="AR748" i="6"/>
  <c r="AR752" i="6"/>
  <c r="AR756" i="6"/>
  <c r="AR760" i="6"/>
  <c r="AR764" i="6"/>
  <c r="AR768" i="6"/>
  <c r="AR772" i="6"/>
  <c r="AR776" i="6"/>
  <c r="AR780" i="6"/>
  <c r="AR784" i="6"/>
  <c r="AR788" i="6"/>
  <c r="AR796" i="6"/>
  <c r="AR800" i="6"/>
  <c r="AR808" i="6"/>
  <c r="AR812" i="6"/>
  <c r="AR816" i="6"/>
  <c r="AR820" i="6"/>
  <c r="AR824" i="6"/>
  <c r="AR828" i="6"/>
  <c r="AR832" i="6"/>
  <c r="AR836" i="6"/>
  <c r="AR840" i="6"/>
  <c r="AR844" i="6"/>
  <c r="AR856" i="6"/>
  <c r="AR860" i="6"/>
  <c r="AR872" i="6"/>
  <c r="AR876" i="6"/>
  <c r="AR888" i="6"/>
  <c r="AR892" i="6"/>
  <c r="AR904" i="6"/>
  <c r="AR908" i="6"/>
  <c r="AR924" i="6"/>
  <c r="AR928" i="6"/>
  <c r="AR940" i="6"/>
  <c r="AR956" i="6"/>
  <c r="AR960" i="6"/>
  <c r="AR972" i="6"/>
  <c r="AR976" i="6"/>
  <c r="AR984" i="6"/>
  <c r="AR988" i="6"/>
  <c r="AR992" i="6"/>
  <c r="AR996" i="6"/>
  <c r="AR1000" i="6"/>
  <c r="AR1004" i="6"/>
  <c r="AR1008" i="6"/>
  <c r="AR1012" i="6"/>
  <c r="AR1016" i="6"/>
  <c r="AR1020" i="6"/>
  <c r="AR1024" i="6"/>
  <c r="AR1032" i="6"/>
  <c r="AR1036" i="6"/>
  <c r="AR1040" i="6"/>
  <c r="AR1048" i="6"/>
  <c r="AR1052" i="6"/>
  <c r="AR1056" i="6"/>
  <c r="AR1060" i="6"/>
  <c r="AR1064" i="6"/>
  <c r="AR1068" i="6"/>
  <c r="AR1076" i="6"/>
  <c r="AR1080" i="6"/>
  <c r="AR1084" i="6"/>
  <c r="AR1088" i="6"/>
  <c r="AS2" i="6"/>
  <c r="AS3" i="6"/>
  <c r="AS4" i="6"/>
  <c r="AT4" i="6" s="1"/>
  <c r="AS5" i="6"/>
  <c r="AS6" i="6"/>
  <c r="AS7" i="6"/>
  <c r="AS8" i="6"/>
  <c r="AT8" i="6" s="1"/>
  <c r="AS9" i="6"/>
  <c r="AS10" i="6"/>
  <c r="AS11" i="6"/>
  <c r="AS12" i="6"/>
  <c r="AS13" i="6"/>
  <c r="AS14" i="6"/>
  <c r="AS15" i="6"/>
  <c r="AS16" i="6"/>
  <c r="AS17" i="6"/>
  <c r="AS18" i="6"/>
  <c r="AS19" i="6"/>
  <c r="AS20" i="6"/>
  <c r="AT20" i="6" s="1"/>
  <c r="AS21" i="6"/>
  <c r="AS22" i="6"/>
  <c r="AS23" i="6"/>
  <c r="AS24" i="6"/>
  <c r="AT24" i="6" s="1"/>
  <c r="AS25" i="6"/>
  <c r="AS26" i="6"/>
  <c r="AS27" i="6"/>
  <c r="AS28" i="6"/>
  <c r="AS29" i="6"/>
  <c r="AS30" i="6"/>
  <c r="AS31" i="6"/>
  <c r="AS32" i="6"/>
  <c r="AS33" i="6"/>
  <c r="AS34" i="6"/>
  <c r="AS35" i="6"/>
  <c r="AS36" i="6"/>
  <c r="AT36" i="6" s="1"/>
  <c r="AS37" i="6"/>
  <c r="AS38" i="6"/>
  <c r="AS39" i="6"/>
  <c r="AS40" i="6"/>
  <c r="AT40" i="6" s="1"/>
  <c r="AS41" i="6"/>
  <c r="AS42" i="6"/>
  <c r="AS43" i="6"/>
  <c r="AS44" i="6"/>
  <c r="AS45" i="6"/>
  <c r="AS46" i="6"/>
  <c r="AS47" i="6"/>
  <c r="AS48" i="6"/>
  <c r="AS49" i="6"/>
  <c r="AS50" i="6"/>
  <c r="AS51" i="6"/>
  <c r="AS52" i="6"/>
  <c r="AT52" i="6" s="1"/>
  <c r="AS53" i="6"/>
  <c r="AS54" i="6"/>
  <c r="AS55" i="6"/>
  <c r="AS56" i="6"/>
  <c r="AT56" i="6" s="1"/>
  <c r="AS57" i="6"/>
  <c r="AS58" i="6"/>
  <c r="AS59" i="6"/>
  <c r="AS60" i="6"/>
  <c r="AS61" i="6"/>
  <c r="AS62" i="6"/>
  <c r="AS63" i="6"/>
  <c r="AS64" i="6"/>
  <c r="AS65" i="6"/>
  <c r="AS66" i="6"/>
  <c r="AS67" i="6"/>
  <c r="AS68" i="6"/>
  <c r="AT68" i="6" s="1"/>
  <c r="AS69" i="6"/>
  <c r="AS70" i="6"/>
  <c r="AS71" i="6"/>
  <c r="AS72" i="6"/>
  <c r="AT72" i="6" s="1"/>
  <c r="AS73" i="6"/>
  <c r="AS74" i="6"/>
  <c r="AS75" i="6"/>
  <c r="AS76" i="6"/>
  <c r="AS77" i="6"/>
  <c r="AS78" i="6"/>
  <c r="AS79" i="6"/>
  <c r="AS80" i="6"/>
  <c r="AS81" i="6"/>
  <c r="AS82" i="6"/>
  <c r="AS83" i="6"/>
  <c r="AS84" i="6"/>
  <c r="AT84" i="6" s="1"/>
  <c r="AS85" i="6"/>
  <c r="AS86" i="6"/>
  <c r="AS87" i="6"/>
  <c r="AS88" i="6"/>
  <c r="AT88" i="6" s="1"/>
  <c r="AS89" i="6"/>
  <c r="AS90" i="6"/>
  <c r="AS91" i="6"/>
  <c r="AS92" i="6"/>
  <c r="AS93" i="6"/>
  <c r="AS94" i="6"/>
  <c r="AS95" i="6"/>
  <c r="AS96" i="6"/>
  <c r="AS97" i="6"/>
  <c r="AS98" i="6"/>
  <c r="AS99" i="6"/>
  <c r="AS100" i="6"/>
  <c r="AT100" i="6" s="1"/>
  <c r="AS101" i="6"/>
  <c r="AS102" i="6"/>
  <c r="AS103" i="6"/>
  <c r="AS104" i="6"/>
  <c r="AT104" i="6" s="1"/>
  <c r="AS105" i="6"/>
  <c r="AS106" i="6"/>
  <c r="AS107" i="6"/>
  <c r="AS108" i="6"/>
  <c r="AS109" i="6"/>
  <c r="AS110" i="6"/>
  <c r="AS111" i="6"/>
  <c r="AS112" i="6"/>
  <c r="AS113" i="6"/>
  <c r="AS114" i="6"/>
  <c r="AS115" i="6"/>
  <c r="AS116" i="6"/>
  <c r="AT116" i="6" s="1"/>
  <c r="AS117" i="6"/>
  <c r="AS118" i="6"/>
  <c r="AS119" i="6"/>
  <c r="AS120" i="6"/>
  <c r="AT120" i="6" s="1"/>
  <c r="AS121" i="6"/>
  <c r="AS122" i="6"/>
  <c r="AS123" i="6"/>
  <c r="AS124" i="6"/>
  <c r="AS125" i="6"/>
  <c r="AS126" i="6"/>
  <c r="AS127" i="6"/>
  <c r="AS128" i="6"/>
  <c r="AS129" i="6"/>
  <c r="AS130" i="6"/>
  <c r="AS131" i="6"/>
  <c r="AS132" i="6"/>
  <c r="AS133" i="6"/>
  <c r="AS134" i="6"/>
  <c r="AS135" i="6"/>
  <c r="AS136" i="6"/>
  <c r="AT136" i="6" s="1"/>
  <c r="AS137" i="6"/>
  <c r="AS138" i="6"/>
  <c r="AS139" i="6"/>
  <c r="AS140" i="6"/>
  <c r="AS141" i="6"/>
  <c r="AS142" i="6"/>
  <c r="AS143" i="6"/>
  <c r="AS144" i="6"/>
  <c r="AT144" i="6" s="1"/>
  <c r="AS145" i="6"/>
  <c r="AS146" i="6"/>
  <c r="AS147" i="6"/>
  <c r="AS148" i="6"/>
  <c r="AT148" i="6" s="1"/>
  <c r="AS149" i="6"/>
  <c r="AS150" i="6"/>
  <c r="AS151" i="6"/>
  <c r="AS152" i="6"/>
  <c r="AT152" i="6" s="1"/>
  <c r="AS153" i="6"/>
  <c r="AS154" i="6"/>
  <c r="AS155" i="6"/>
  <c r="AS156" i="6"/>
  <c r="AS157" i="6"/>
  <c r="AS158" i="6"/>
  <c r="AS159" i="6"/>
  <c r="AS160" i="6"/>
  <c r="AT160" i="6" s="1"/>
  <c r="AS161" i="6"/>
  <c r="AS162" i="6"/>
  <c r="AS163" i="6"/>
  <c r="AS164" i="6"/>
  <c r="AT164" i="6" s="1"/>
  <c r="AS165" i="6"/>
  <c r="AS166" i="6"/>
  <c r="AS167" i="6"/>
  <c r="AS168" i="6"/>
  <c r="AT168" i="6" s="1"/>
  <c r="AS169" i="6"/>
  <c r="AS170" i="6"/>
  <c r="AS171" i="6"/>
  <c r="AS172" i="6"/>
  <c r="AS173" i="6"/>
  <c r="AS174" i="6"/>
  <c r="AS175" i="6"/>
  <c r="AS176" i="6"/>
  <c r="AT176" i="6" s="1"/>
  <c r="AS177" i="6"/>
  <c r="AS178" i="6"/>
  <c r="AS179" i="6"/>
  <c r="AS180" i="6"/>
  <c r="AT180" i="6" s="1"/>
  <c r="AS181" i="6"/>
  <c r="AS182" i="6"/>
  <c r="AS183" i="6"/>
  <c r="AS184" i="6"/>
  <c r="AT184" i="6" s="1"/>
  <c r="AS185" i="6"/>
  <c r="AS186" i="6"/>
  <c r="AS187" i="6"/>
  <c r="AS188" i="6"/>
  <c r="AS189" i="6"/>
  <c r="AS190" i="6"/>
  <c r="AS191" i="6"/>
  <c r="AS192" i="6"/>
  <c r="AT192" i="6" s="1"/>
  <c r="AS193" i="6"/>
  <c r="AS194" i="6"/>
  <c r="AS195" i="6"/>
  <c r="AS196" i="6"/>
  <c r="AT196" i="6" s="1"/>
  <c r="AS197" i="6"/>
  <c r="AS198" i="6"/>
  <c r="AS199" i="6"/>
  <c r="AS200" i="6"/>
  <c r="AT200" i="6" s="1"/>
  <c r="AS201" i="6"/>
  <c r="AS202" i="6"/>
  <c r="AS203" i="6"/>
  <c r="AS204" i="6"/>
  <c r="AS205" i="6"/>
  <c r="AS206" i="6"/>
  <c r="AS207" i="6"/>
  <c r="AS208" i="6"/>
  <c r="AT208" i="6" s="1"/>
  <c r="AS209" i="6"/>
  <c r="AS210" i="6"/>
  <c r="AS211" i="6"/>
  <c r="AS212" i="6"/>
  <c r="AT212" i="6" s="1"/>
  <c r="AS213" i="6"/>
  <c r="AS214" i="6"/>
  <c r="AS215" i="6"/>
  <c r="AS216" i="6"/>
  <c r="AT216" i="6" s="1"/>
  <c r="AS217" i="6"/>
  <c r="AS218" i="6"/>
  <c r="AS219" i="6"/>
  <c r="AS220" i="6"/>
  <c r="AS221" i="6"/>
  <c r="AS222" i="6"/>
  <c r="AS223" i="6"/>
  <c r="AS224" i="6"/>
  <c r="AT224" i="6" s="1"/>
  <c r="AS225" i="6"/>
  <c r="AS226" i="6"/>
  <c r="AS227" i="6"/>
  <c r="AS228" i="6"/>
  <c r="AT228" i="6" s="1"/>
  <c r="AS229" i="6"/>
  <c r="AS230" i="6"/>
  <c r="AS231" i="6"/>
  <c r="AS232" i="6"/>
  <c r="AT232" i="6" s="1"/>
  <c r="AS233" i="6"/>
  <c r="AS234" i="6"/>
  <c r="AS235" i="6"/>
  <c r="AS236" i="6"/>
  <c r="AS237" i="6"/>
  <c r="AS238" i="6"/>
  <c r="AS239" i="6"/>
  <c r="AS240" i="6"/>
  <c r="AT240" i="6" s="1"/>
  <c r="AS241" i="6"/>
  <c r="AS242" i="6"/>
  <c r="AS243" i="6"/>
  <c r="AS244" i="6"/>
  <c r="AT244" i="6" s="1"/>
  <c r="AS245" i="6"/>
  <c r="AS246" i="6"/>
  <c r="AS247" i="6"/>
  <c r="AS248" i="6"/>
  <c r="AT248" i="6" s="1"/>
  <c r="AS249" i="6"/>
  <c r="AS250" i="6"/>
  <c r="AS251" i="6"/>
  <c r="AS252" i="6"/>
  <c r="AS253" i="6"/>
  <c r="AS254" i="6"/>
  <c r="AS255" i="6"/>
  <c r="AS256" i="6"/>
  <c r="AT256" i="6" s="1"/>
  <c r="AS257" i="6"/>
  <c r="AS258" i="6"/>
  <c r="AS259" i="6"/>
  <c r="AS260" i="6"/>
  <c r="AS261" i="6"/>
  <c r="AS262" i="6"/>
  <c r="AS263" i="6"/>
  <c r="AS264" i="6"/>
  <c r="AT264" i="6" s="1"/>
  <c r="AS265" i="6"/>
  <c r="AS266" i="6"/>
  <c r="AS267" i="6"/>
  <c r="AS268" i="6"/>
  <c r="AS269" i="6"/>
  <c r="AS270" i="6"/>
  <c r="AS271" i="6"/>
  <c r="AS272" i="6"/>
  <c r="AS273" i="6"/>
  <c r="AS274" i="6"/>
  <c r="AS275" i="6"/>
  <c r="AS276" i="6"/>
  <c r="AT276" i="6" s="1"/>
  <c r="AS277" i="6"/>
  <c r="AS278" i="6"/>
  <c r="AS279" i="6"/>
  <c r="AS280" i="6"/>
  <c r="AT280" i="6" s="1"/>
  <c r="AS281" i="6"/>
  <c r="AS282" i="6"/>
  <c r="AS283" i="6"/>
  <c r="AS284" i="6"/>
  <c r="AS285" i="6"/>
  <c r="AS286" i="6"/>
  <c r="AS287" i="6"/>
  <c r="AS288" i="6"/>
  <c r="AT288" i="6" s="1"/>
  <c r="AS289" i="6"/>
  <c r="AS290" i="6"/>
  <c r="AS291" i="6"/>
  <c r="AS292" i="6"/>
  <c r="AT292" i="6" s="1"/>
  <c r="AS293" i="6"/>
  <c r="AS294" i="6"/>
  <c r="AS295" i="6"/>
  <c r="AS296" i="6"/>
  <c r="AT296" i="6" s="1"/>
  <c r="AS297" i="6"/>
  <c r="AS298" i="6"/>
  <c r="AS299" i="6"/>
  <c r="AS300" i="6"/>
  <c r="AS301" i="6"/>
  <c r="AS302" i="6"/>
  <c r="AS303" i="6"/>
  <c r="AS304" i="6"/>
  <c r="AT304" i="6" s="1"/>
  <c r="AS305" i="6"/>
  <c r="AS306" i="6"/>
  <c r="AS307" i="6"/>
  <c r="AS308" i="6"/>
  <c r="AT308" i="6" s="1"/>
  <c r="AS309" i="6"/>
  <c r="AS310" i="6"/>
  <c r="AS311" i="6"/>
  <c r="AS312" i="6"/>
  <c r="AT312" i="6" s="1"/>
  <c r="AS313" i="6"/>
  <c r="AS314" i="6"/>
  <c r="AS315" i="6"/>
  <c r="AS316" i="6"/>
  <c r="AS317" i="6"/>
  <c r="AS318" i="6"/>
  <c r="AS319" i="6"/>
  <c r="AS320" i="6"/>
  <c r="AT320" i="6" s="1"/>
  <c r="AS321" i="6"/>
  <c r="AS322" i="6"/>
  <c r="AS323" i="6"/>
  <c r="AS324" i="6"/>
  <c r="AT324" i="6" s="1"/>
  <c r="AS325" i="6"/>
  <c r="AS326" i="6"/>
  <c r="AS327" i="6"/>
  <c r="AS328" i="6"/>
  <c r="AT328" i="6" s="1"/>
  <c r="AS329" i="6"/>
  <c r="AS330" i="6"/>
  <c r="AS331" i="6"/>
  <c r="AS332" i="6"/>
  <c r="AS333" i="6"/>
  <c r="AS334" i="6"/>
  <c r="AS335" i="6"/>
  <c r="AS336" i="6"/>
  <c r="AT336" i="6" s="1"/>
  <c r="AS337" i="6"/>
  <c r="AS338" i="6"/>
  <c r="AS339" i="6"/>
  <c r="AS340" i="6"/>
  <c r="AT340" i="6" s="1"/>
  <c r="AS341" i="6"/>
  <c r="AS342" i="6"/>
  <c r="AS343" i="6"/>
  <c r="AS344" i="6"/>
  <c r="AT344" i="6" s="1"/>
  <c r="AS345" i="6"/>
  <c r="AS346" i="6"/>
  <c r="AS347" i="6"/>
  <c r="AS348" i="6"/>
  <c r="AS349" i="6"/>
  <c r="AS350" i="6"/>
  <c r="AS351" i="6"/>
  <c r="AS352" i="6"/>
  <c r="AT352" i="6" s="1"/>
  <c r="AS353" i="6"/>
  <c r="AS354" i="6"/>
  <c r="AS355" i="6"/>
  <c r="AS356" i="6"/>
  <c r="AT356" i="6" s="1"/>
  <c r="AS357" i="6"/>
  <c r="AS358" i="6"/>
  <c r="AS359" i="6"/>
  <c r="AS360" i="6"/>
  <c r="AT360" i="6" s="1"/>
  <c r="AS361" i="6"/>
  <c r="AS362" i="6"/>
  <c r="AS363" i="6"/>
  <c r="AS364" i="6"/>
  <c r="AS365" i="6"/>
  <c r="AS366" i="6"/>
  <c r="AS367" i="6"/>
  <c r="AS368" i="6"/>
  <c r="AT368" i="6" s="1"/>
  <c r="AS369" i="6"/>
  <c r="AS370" i="6"/>
  <c r="AS371" i="6"/>
  <c r="AS372" i="6"/>
  <c r="AT372" i="6" s="1"/>
  <c r="AS373" i="6"/>
  <c r="AS374" i="6"/>
  <c r="AS375" i="6"/>
  <c r="AS376" i="6"/>
  <c r="AT376" i="6" s="1"/>
  <c r="AS377" i="6"/>
  <c r="AS378" i="6"/>
  <c r="AS379" i="6"/>
  <c r="AS380" i="6"/>
  <c r="AS381" i="6"/>
  <c r="AS382" i="6"/>
  <c r="AS383" i="6"/>
  <c r="AS384" i="6"/>
  <c r="AT384" i="6" s="1"/>
  <c r="AS385" i="6"/>
  <c r="AS386" i="6"/>
  <c r="AS387" i="6"/>
  <c r="AS388" i="6"/>
  <c r="AT388" i="6" s="1"/>
  <c r="AS389" i="6"/>
  <c r="AS390" i="6"/>
  <c r="AS391" i="6"/>
  <c r="AS392" i="6"/>
  <c r="AT392" i="6" s="1"/>
  <c r="AS393" i="6"/>
  <c r="AS394" i="6"/>
  <c r="AS395" i="6"/>
  <c r="AS396" i="6"/>
  <c r="AS397" i="6"/>
  <c r="AS398" i="6"/>
  <c r="AS399" i="6"/>
  <c r="AS400" i="6"/>
  <c r="AT400" i="6" s="1"/>
  <c r="AS401" i="6"/>
  <c r="AS402" i="6"/>
  <c r="AS403" i="6"/>
  <c r="AS404" i="6"/>
  <c r="AT404" i="6" s="1"/>
  <c r="AS405" i="6"/>
  <c r="AS406" i="6"/>
  <c r="AS407" i="6"/>
  <c r="AS408" i="6"/>
  <c r="AT408" i="6" s="1"/>
  <c r="AS409" i="6"/>
  <c r="AS410" i="6"/>
  <c r="AS411" i="6"/>
  <c r="AS412" i="6"/>
  <c r="AS413" i="6"/>
  <c r="AS414" i="6"/>
  <c r="AS415" i="6"/>
  <c r="AS416" i="6"/>
  <c r="AT416" i="6" s="1"/>
  <c r="AS417" i="6"/>
  <c r="AS418" i="6"/>
  <c r="AS419" i="6"/>
  <c r="AS420" i="6"/>
  <c r="AT420" i="6" s="1"/>
  <c r="AS421" i="6"/>
  <c r="AS422" i="6"/>
  <c r="AS423" i="6"/>
  <c r="AS424" i="6"/>
  <c r="AT424" i="6" s="1"/>
  <c r="AS425" i="6"/>
  <c r="AS426" i="6"/>
  <c r="AS427" i="6"/>
  <c r="AS428" i="6"/>
  <c r="AS429" i="6"/>
  <c r="AS430" i="6"/>
  <c r="AS431" i="6"/>
  <c r="AS432" i="6"/>
  <c r="AT432" i="6" s="1"/>
  <c r="AS433" i="6"/>
  <c r="AS434" i="6"/>
  <c r="AS435" i="6"/>
  <c r="AS436" i="6"/>
  <c r="AT436" i="6" s="1"/>
  <c r="AS437" i="6"/>
  <c r="AS438" i="6"/>
  <c r="AS439" i="6"/>
  <c r="AS440" i="6"/>
  <c r="AT440" i="6" s="1"/>
  <c r="AS441" i="6"/>
  <c r="AS442" i="6"/>
  <c r="AS443" i="6"/>
  <c r="AS444" i="6"/>
  <c r="AS445" i="6"/>
  <c r="AS446" i="6"/>
  <c r="AS447" i="6"/>
  <c r="AS448" i="6"/>
  <c r="AT448" i="6" s="1"/>
  <c r="AS449" i="6"/>
  <c r="AS450" i="6"/>
  <c r="AS451" i="6"/>
  <c r="AS452" i="6"/>
  <c r="AS453" i="6"/>
  <c r="AS454" i="6"/>
  <c r="AS455" i="6"/>
  <c r="AS456" i="6"/>
  <c r="AT456" i="6" s="1"/>
  <c r="AS457" i="6"/>
  <c r="AS458" i="6"/>
  <c r="AS459" i="6"/>
  <c r="AS460" i="6"/>
  <c r="AT460" i="6" s="1"/>
  <c r="AS461" i="6"/>
  <c r="AS462" i="6"/>
  <c r="AS463" i="6"/>
  <c r="AS464" i="6"/>
  <c r="AS465" i="6"/>
  <c r="AS466" i="6"/>
  <c r="AS467" i="6"/>
  <c r="AS468" i="6"/>
  <c r="AT468" i="6" s="1"/>
  <c r="AS469" i="6"/>
  <c r="AS470" i="6"/>
  <c r="AS471" i="6"/>
  <c r="AS472" i="6"/>
  <c r="AT472" i="6" s="1"/>
  <c r="AS473" i="6"/>
  <c r="AS474" i="6"/>
  <c r="AS475" i="6"/>
  <c r="AS476" i="6"/>
  <c r="AT476" i="6" s="1"/>
  <c r="AS477" i="6"/>
  <c r="AS478" i="6"/>
  <c r="AS479" i="6"/>
  <c r="AS480" i="6"/>
  <c r="AS481" i="6"/>
  <c r="AS482" i="6"/>
  <c r="AS483" i="6"/>
  <c r="AS484" i="6"/>
  <c r="AT484" i="6" s="1"/>
  <c r="AS485" i="6"/>
  <c r="AS486" i="6"/>
  <c r="AS487" i="6"/>
  <c r="AS488" i="6"/>
  <c r="AT488" i="6" s="1"/>
  <c r="AS489" i="6"/>
  <c r="AS490" i="6"/>
  <c r="AS491" i="6"/>
  <c r="AS492" i="6"/>
  <c r="AT492" i="6" s="1"/>
  <c r="AS493" i="6"/>
  <c r="AS494" i="6"/>
  <c r="AS495" i="6"/>
  <c r="AS496" i="6"/>
  <c r="AS497" i="6"/>
  <c r="AS498" i="6"/>
  <c r="AS499" i="6"/>
  <c r="AS500" i="6"/>
  <c r="AT500" i="6" s="1"/>
  <c r="AS501" i="6"/>
  <c r="AS502" i="6"/>
  <c r="AS503" i="6"/>
  <c r="AS504" i="6"/>
  <c r="AT504" i="6" s="1"/>
  <c r="AS505" i="6"/>
  <c r="AS506" i="6"/>
  <c r="AS507" i="6"/>
  <c r="AS508" i="6"/>
  <c r="AT508" i="6" s="1"/>
  <c r="AS509" i="6"/>
  <c r="AS510" i="6"/>
  <c r="AS511" i="6"/>
  <c r="AS512" i="6"/>
  <c r="AS513" i="6"/>
  <c r="AS514" i="6"/>
  <c r="AS515" i="6"/>
  <c r="AS516" i="6"/>
  <c r="AT516" i="6" s="1"/>
  <c r="AS517" i="6"/>
  <c r="AS518" i="6"/>
  <c r="AS519" i="6"/>
  <c r="AS520" i="6"/>
  <c r="AT520" i="6" s="1"/>
  <c r="AS521" i="6"/>
  <c r="AS522" i="6"/>
  <c r="AS523" i="6"/>
  <c r="AS524" i="6"/>
  <c r="AT524" i="6" s="1"/>
  <c r="AS525" i="6"/>
  <c r="AS526" i="6"/>
  <c r="AS527" i="6"/>
  <c r="AS528" i="6"/>
  <c r="AS529" i="6"/>
  <c r="AS530" i="6"/>
  <c r="AS531" i="6"/>
  <c r="AS532" i="6"/>
  <c r="AT532" i="6" s="1"/>
  <c r="AS533" i="6"/>
  <c r="AS534" i="6"/>
  <c r="AS535" i="6"/>
  <c r="AS536" i="6"/>
  <c r="AT536" i="6" s="1"/>
  <c r="AS537" i="6"/>
  <c r="AS538" i="6"/>
  <c r="AS539" i="6"/>
  <c r="AS540" i="6"/>
  <c r="AT540" i="6" s="1"/>
  <c r="AS541" i="6"/>
  <c r="AS542" i="6"/>
  <c r="AS543" i="6"/>
  <c r="AS544" i="6"/>
  <c r="AS545" i="6"/>
  <c r="AS546" i="6"/>
  <c r="AS547" i="6"/>
  <c r="AS548" i="6"/>
  <c r="AT548" i="6" s="1"/>
  <c r="AS549" i="6"/>
  <c r="AS550" i="6"/>
  <c r="AS551" i="6"/>
  <c r="AS552" i="6"/>
  <c r="AT552" i="6" s="1"/>
  <c r="AS553" i="6"/>
  <c r="AS554" i="6"/>
  <c r="AS555" i="6"/>
  <c r="AS556" i="6"/>
  <c r="AT556" i="6" s="1"/>
  <c r="AS557" i="6"/>
  <c r="AS558" i="6"/>
  <c r="AS559" i="6"/>
  <c r="AS560" i="6"/>
  <c r="AS561" i="6"/>
  <c r="AS562" i="6"/>
  <c r="AS563" i="6"/>
  <c r="AS564" i="6"/>
  <c r="AT564" i="6" s="1"/>
  <c r="AS565" i="6"/>
  <c r="AS566" i="6"/>
  <c r="AS567" i="6"/>
  <c r="AS568" i="6"/>
  <c r="AT568" i="6" s="1"/>
  <c r="AS569" i="6"/>
  <c r="AS570" i="6"/>
  <c r="AS571" i="6"/>
  <c r="AS572" i="6"/>
  <c r="AT572" i="6" s="1"/>
  <c r="AS573" i="6"/>
  <c r="AS574" i="6"/>
  <c r="AS575" i="6"/>
  <c r="AS576" i="6"/>
  <c r="AS577" i="6"/>
  <c r="AS578" i="6"/>
  <c r="AS579" i="6"/>
  <c r="AS580" i="6"/>
  <c r="AT580" i="6" s="1"/>
  <c r="AS581" i="6"/>
  <c r="AS582" i="6"/>
  <c r="AS583" i="6"/>
  <c r="AS584" i="6"/>
  <c r="AT584" i="6" s="1"/>
  <c r="AS585" i="6"/>
  <c r="AS586" i="6"/>
  <c r="AS587" i="6"/>
  <c r="AS588" i="6"/>
  <c r="AT588" i="6" s="1"/>
  <c r="AS589" i="6"/>
  <c r="AS590" i="6"/>
  <c r="AS591" i="6"/>
  <c r="AS592" i="6"/>
  <c r="AS593" i="6"/>
  <c r="AS594" i="6"/>
  <c r="AS595" i="6"/>
  <c r="AS596" i="6"/>
  <c r="AT596" i="6" s="1"/>
  <c r="AS597" i="6"/>
  <c r="AS598" i="6"/>
  <c r="AS599" i="6"/>
  <c r="AS600" i="6"/>
  <c r="AT600" i="6" s="1"/>
  <c r="AS601" i="6"/>
  <c r="AS602" i="6"/>
  <c r="AS603" i="6"/>
  <c r="AS604" i="6"/>
  <c r="AT604" i="6" s="1"/>
  <c r="AS605" i="6"/>
  <c r="AS606" i="6"/>
  <c r="AS607" i="6"/>
  <c r="AS608" i="6"/>
  <c r="AS609" i="6"/>
  <c r="AS610" i="6"/>
  <c r="AS611" i="6"/>
  <c r="AS612" i="6"/>
  <c r="AT612" i="6" s="1"/>
  <c r="AS613" i="6"/>
  <c r="AS614" i="6"/>
  <c r="AS615" i="6"/>
  <c r="AS616" i="6"/>
  <c r="AT616" i="6" s="1"/>
  <c r="AS617" i="6"/>
  <c r="AS618" i="6"/>
  <c r="AS619" i="6"/>
  <c r="AS620" i="6"/>
  <c r="AT620" i="6" s="1"/>
  <c r="AS621" i="6"/>
  <c r="AS622" i="6"/>
  <c r="AS623" i="6"/>
  <c r="AS624" i="6"/>
  <c r="AS625" i="6"/>
  <c r="AS626" i="6"/>
  <c r="AS627" i="6"/>
  <c r="AS628" i="6"/>
  <c r="AT628" i="6" s="1"/>
  <c r="AS629" i="6"/>
  <c r="AS630" i="6"/>
  <c r="AS631" i="6"/>
  <c r="AS632" i="6"/>
  <c r="AT632" i="6" s="1"/>
  <c r="AS633" i="6"/>
  <c r="AS634" i="6"/>
  <c r="AS635" i="6"/>
  <c r="AS636" i="6"/>
  <c r="AT636" i="6" s="1"/>
  <c r="AS637" i="6"/>
  <c r="AS638" i="6"/>
  <c r="AS639" i="6"/>
  <c r="AS640" i="6"/>
  <c r="AS641" i="6"/>
  <c r="AS642" i="6"/>
  <c r="AS643" i="6"/>
  <c r="AS644" i="6"/>
  <c r="AT644" i="6" s="1"/>
  <c r="AS645" i="6"/>
  <c r="AS646" i="6"/>
  <c r="AS647" i="6"/>
  <c r="AS648" i="6"/>
  <c r="AT648" i="6" s="1"/>
  <c r="AS649" i="6"/>
  <c r="AS650" i="6"/>
  <c r="AS651" i="6"/>
  <c r="AS652" i="6"/>
  <c r="AT652" i="6" s="1"/>
  <c r="AS653" i="6"/>
  <c r="AS654" i="6"/>
  <c r="AS655" i="6"/>
  <c r="AS656" i="6"/>
  <c r="AS657" i="6"/>
  <c r="AS658" i="6"/>
  <c r="AS659" i="6"/>
  <c r="AS660" i="6"/>
  <c r="AT660" i="6" s="1"/>
  <c r="AS661" i="6"/>
  <c r="AS662" i="6"/>
  <c r="AS663" i="6"/>
  <c r="AS664" i="6"/>
  <c r="AT664" i="6" s="1"/>
  <c r="AS665" i="6"/>
  <c r="AS666" i="6"/>
  <c r="AS667" i="6"/>
  <c r="AS668" i="6"/>
  <c r="AT668" i="6" s="1"/>
  <c r="AS669" i="6"/>
  <c r="AS670" i="6"/>
  <c r="AS671" i="6"/>
  <c r="AS672" i="6"/>
  <c r="AS673" i="6"/>
  <c r="AS674" i="6"/>
  <c r="AS675" i="6"/>
  <c r="AS676" i="6"/>
  <c r="AS677" i="6"/>
  <c r="AS678" i="6"/>
  <c r="AS679" i="6"/>
  <c r="AS680" i="6"/>
  <c r="AT680" i="6" s="1"/>
  <c r="AS681" i="6"/>
  <c r="AS682" i="6"/>
  <c r="AS683" i="6"/>
  <c r="AS684" i="6"/>
  <c r="AT684" i="6" s="1"/>
  <c r="AS685" i="6"/>
  <c r="AS686" i="6"/>
  <c r="AS687" i="6"/>
  <c r="AS688" i="6"/>
  <c r="AS689" i="6"/>
  <c r="AS690" i="6"/>
  <c r="AS691" i="6"/>
  <c r="AS692" i="6"/>
  <c r="AT692" i="6" s="1"/>
  <c r="AS693" i="6"/>
  <c r="AS694" i="6"/>
  <c r="AS695" i="6"/>
  <c r="AS696" i="6"/>
  <c r="AT696" i="6" s="1"/>
  <c r="AS697" i="6"/>
  <c r="AS698" i="6"/>
  <c r="AS699" i="6"/>
  <c r="AS700" i="6"/>
  <c r="AT700" i="6" s="1"/>
  <c r="AS701" i="6"/>
  <c r="AS702" i="6"/>
  <c r="AS703" i="6"/>
  <c r="AS704" i="6"/>
  <c r="AS705" i="6"/>
  <c r="AS706" i="6"/>
  <c r="AS707" i="6"/>
  <c r="AS708" i="6"/>
  <c r="AT708" i="6" s="1"/>
  <c r="AS709" i="6"/>
  <c r="AS710" i="6"/>
  <c r="AS711" i="6"/>
  <c r="AS712" i="6"/>
  <c r="AT712" i="6" s="1"/>
  <c r="AS713" i="6"/>
  <c r="AS714" i="6"/>
  <c r="AS715" i="6"/>
  <c r="AS716" i="6"/>
  <c r="AT716" i="6" s="1"/>
  <c r="AS717" i="6"/>
  <c r="AS718" i="6"/>
  <c r="AS719" i="6"/>
  <c r="AS720" i="6"/>
  <c r="AS721" i="6"/>
  <c r="AS722" i="6"/>
  <c r="AS723" i="6"/>
  <c r="AS724" i="6"/>
  <c r="AT724" i="6" s="1"/>
  <c r="AS725" i="6"/>
  <c r="AS726" i="6"/>
  <c r="AS727" i="6"/>
  <c r="AS728" i="6"/>
  <c r="AT728" i="6" s="1"/>
  <c r="AS729" i="6"/>
  <c r="AS730" i="6"/>
  <c r="AS731" i="6"/>
  <c r="AS732" i="6"/>
  <c r="AT732" i="6" s="1"/>
  <c r="AS733" i="6"/>
  <c r="AS734" i="6"/>
  <c r="AS735" i="6"/>
  <c r="AS736" i="6"/>
  <c r="AS737" i="6"/>
  <c r="AS738" i="6"/>
  <c r="AS739" i="6"/>
  <c r="AS740" i="6"/>
  <c r="AT740" i="6" s="1"/>
  <c r="AS741" i="6"/>
  <c r="AS742" i="6"/>
  <c r="AS743" i="6"/>
  <c r="AS744" i="6"/>
  <c r="AT744" i="6" s="1"/>
  <c r="AS745" i="6"/>
  <c r="AS746" i="6"/>
  <c r="AS747" i="6"/>
  <c r="AS748" i="6"/>
  <c r="AT748" i="6" s="1"/>
  <c r="AS749" i="6"/>
  <c r="AS750" i="6"/>
  <c r="AS751" i="6"/>
  <c r="AS752" i="6"/>
  <c r="AS753" i="6"/>
  <c r="AS754" i="6"/>
  <c r="AS755" i="6"/>
  <c r="AS756" i="6"/>
  <c r="AT756" i="6" s="1"/>
  <c r="AS757" i="6"/>
  <c r="AS758" i="6"/>
  <c r="AS759" i="6"/>
  <c r="AS760" i="6"/>
  <c r="AT760" i="6" s="1"/>
  <c r="AS761" i="6"/>
  <c r="AS762" i="6"/>
  <c r="AS763" i="6"/>
  <c r="AS764" i="6"/>
  <c r="AT764" i="6" s="1"/>
  <c r="AS765" i="6"/>
  <c r="AS766" i="6"/>
  <c r="AS767" i="6"/>
  <c r="AS768" i="6"/>
  <c r="AS769" i="6"/>
  <c r="AS770" i="6"/>
  <c r="AS771" i="6"/>
  <c r="AS772" i="6"/>
  <c r="AT772" i="6" s="1"/>
  <c r="AS773" i="6"/>
  <c r="AS774" i="6"/>
  <c r="AS775" i="6"/>
  <c r="AS776" i="6"/>
  <c r="AT776" i="6" s="1"/>
  <c r="AS777" i="6"/>
  <c r="AS778" i="6"/>
  <c r="AS779" i="6"/>
  <c r="AS780" i="6"/>
  <c r="AT780" i="6" s="1"/>
  <c r="AS781" i="6"/>
  <c r="AS782" i="6"/>
  <c r="AS783" i="6"/>
  <c r="AS784" i="6"/>
  <c r="AS785" i="6"/>
  <c r="AS786" i="6"/>
  <c r="AS787" i="6"/>
  <c r="AS788" i="6"/>
  <c r="AT788" i="6" s="1"/>
  <c r="AS789" i="6"/>
  <c r="AS790" i="6"/>
  <c r="AS791" i="6"/>
  <c r="AS792" i="6"/>
  <c r="AS793" i="6"/>
  <c r="AS794" i="6"/>
  <c r="AS795" i="6"/>
  <c r="AS796" i="6"/>
  <c r="AT796" i="6" s="1"/>
  <c r="AS797" i="6"/>
  <c r="AS798" i="6"/>
  <c r="AS799" i="6"/>
  <c r="AS800" i="6"/>
  <c r="AS801" i="6"/>
  <c r="AS802" i="6"/>
  <c r="AS803" i="6"/>
  <c r="AS804" i="6"/>
  <c r="AS805" i="6"/>
  <c r="AS806" i="6"/>
  <c r="AS807" i="6"/>
  <c r="AS808" i="6"/>
  <c r="AT808" i="6" s="1"/>
  <c r="AS809" i="6"/>
  <c r="AS810" i="6"/>
  <c r="AS811" i="6"/>
  <c r="AS812" i="6"/>
  <c r="AT812" i="6" s="1"/>
  <c r="AS813" i="6"/>
  <c r="AS814" i="6"/>
  <c r="AS815" i="6"/>
  <c r="AS816" i="6"/>
  <c r="AT816" i="6" s="1"/>
  <c r="AS817" i="6"/>
  <c r="AS818" i="6"/>
  <c r="AS819" i="6"/>
  <c r="AS820" i="6"/>
  <c r="AT820" i="6" s="1"/>
  <c r="AS821" i="6"/>
  <c r="AS822" i="6"/>
  <c r="AS823" i="6"/>
  <c r="AS824" i="6"/>
  <c r="AT824" i="6" s="1"/>
  <c r="AS825" i="6"/>
  <c r="AS826" i="6"/>
  <c r="AS827" i="6"/>
  <c r="AS828" i="6"/>
  <c r="AT828" i="6" s="1"/>
  <c r="AS829" i="6"/>
  <c r="AS830" i="6"/>
  <c r="AS831" i="6"/>
  <c r="AS832" i="6"/>
  <c r="AT832" i="6" s="1"/>
  <c r="AS833" i="6"/>
  <c r="AS834" i="6"/>
  <c r="AS835" i="6"/>
  <c r="AS836" i="6"/>
  <c r="AT836" i="6" s="1"/>
  <c r="AS837" i="6"/>
  <c r="AS838" i="6"/>
  <c r="AS839" i="6"/>
  <c r="AS840" i="6"/>
  <c r="AT840" i="6" s="1"/>
  <c r="AS841" i="6"/>
  <c r="AS842" i="6"/>
  <c r="AS843" i="6"/>
  <c r="AS844" i="6"/>
  <c r="AT844" i="6" s="1"/>
  <c r="AS845" i="6"/>
  <c r="AS846" i="6"/>
  <c r="AS847" i="6"/>
  <c r="AS848" i="6"/>
  <c r="AT848" i="6" s="1"/>
  <c r="AS849" i="6"/>
  <c r="AS850" i="6"/>
  <c r="AS851" i="6"/>
  <c r="AS852" i="6"/>
  <c r="AT852" i="6" s="1"/>
  <c r="AS853" i="6"/>
  <c r="AS854" i="6"/>
  <c r="AS855" i="6"/>
  <c r="AS856" i="6"/>
  <c r="AT856" i="6" s="1"/>
  <c r="AS857" i="6"/>
  <c r="AS858" i="6"/>
  <c r="AS859" i="6"/>
  <c r="AS860" i="6"/>
  <c r="AT860" i="6" s="1"/>
  <c r="AS861" i="6"/>
  <c r="AS862" i="6"/>
  <c r="AS863" i="6"/>
  <c r="AS864" i="6"/>
  <c r="AT864" i="6" s="1"/>
  <c r="AS865" i="6"/>
  <c r="AS866" i="6"/>
  <c r="AS867" i="6"/>
  <c r="AS868" i="6"/>
  <c r="AT868" i="6" s="1"/>
  <c r="AS869" i="6"/>
  <c r="AS870" i="6"/>
  <c r="AS871" i="6"/>
  <c r="AS872" i="6"/>
  <c r="AT872" i="6" s="1"/>
  <c r="AS873" i="6"/>
  <c r="AS874" i="6"/>
  <c r="AS875" i="6"/>
  <c r="AS876" i="6"/>
  <c r="AT876" i="6" s="1"/>
  <c r="AS877" i="6"/>
  <c r="AS878" i="6"/>
  <c r="AS879" i="6"/>
  <c r="AS880" i="6"/>
  <c r="AT880" i="6" s="1"/>
  <c r="AS881" i="6"/>
  <c r="AS882" i="6"/>
  <c r="AS883" i="6"/>
  <c r="AS884" i="6"/>
  <c r="AT884" i="6" s="1"/>
  <c r="AS885" i="6"/>
  <c r="AS886" i="6"/>
  <c r="AS887" i="6"/>
  <c r="AS888" i="6"/>
  <c r="AT888" i="6" s="1"/>
  <c r="AS889" i="6"/>
  <c r="AS890" i="6"/>
  <c r="AS891" i="6"/>
  <c r="AS892" i="6"/>
  <c r="AT892" i="6" s="1"/>
  <c r="AS893" i="6"/>
  <c r="AS894" i="6"/>
  <c r="AS895" i="6"/>
  <c r="AS896" i="6"/>
  <c r="AT896" i="6" s="1"/>
  <c r="AS897" i="6"/>
  <c r="AS898" i="6"/>
  <c r="AS899" i="6"/>
  <c r="AS900" i="6"/>
  <c r="AT900" i="6" s="1"/>
  <c r="AS901" i="6"/>
  <c r="AS902" i="6"/>
  <c r="AS903" i="6"/>
  <c r="AS904" i="6"/>
  <c r="AT904" i="6" s="1"/>
  <c r="AS905" i="6"/>
  <c r="AS906" i="6"/>
  <c r="AS907" i="6"/>
  <c r="AS908" i="6"/>
  <c r="AT908" i="6" s="1"/>
  <c r="AS909" i="6"/>
  <c r="AS910" i="6"/>
  <c r="AS911" i="6"/>
  <c r="AS912" i="6"/>
  <c r="AT912" i="6" s="1"/>
  <c r="AS913" i="6"/>
  <c r="AS914" i="6"/>
  <c r="AS915" i="6"/>
  <c r="AS916" i="6"/>
  <c r="AS917" i="6"/>
  <c r="AS918" i="6"/>
  <c r="AS919" i="6"/>
  <c r="AS920" i="6"/>
  <c r="AT920" i="6" s="1"/>
  <c r="AS921" i="6"/>
  <c r="AS922" i="6"/>
  <c r="AS923" i="6"/>
  <c r="AS924" i="6"/>
  <c r="AT924" i="6" s="1"/>
  <c r="AS925" i="6"/>
  <c r="AS926" i="6"/>
  <c r="AS927" i="6"/>
  <c r="AS928" i="6"/>
  <c r="AT928" i="6" s="1"/>
  <c r="AS929" i="6"/>
  <c r="AS930" i="6"/>
  <c r="AS931" i="6"/>
  <c r="AS932" i="6"/>
  <c r="AT932" i="6" s="1"/>
  <c r="AS933" i="6"/>
  <c r="AS934" i="6"/>
  <c r="AS935" i="6"/>
  <c r="AS936" i="6"/>
  <c r="AT936" i="6" s="1"/>
  <c r="AS937" i="6"/>
  <c r="AS938" i="6"/>
  <c r="AS939" i="6"/>
  <c r="AS940" i="6"/>
  <c r="AT940" i="6" s="1"/>
  <c r="AS941" i="6"/>
  <c r="AS942" i="6"/>
  <c r="AS943" i="6"/>
  <c r="AS944" i="6"/>
  <c r="AS945" i="6"/>
  <c r="AS946" i="6"/>
  <c r="AS947" i="6"/>
  <c r="AS948" i="6"/>
  <c r="AT948" i="6" s="1"/>
  <c r="AS949" i="6"/>
  <c r="AS950" i="6"/>
  <c r="AS951" i="6"/>
  <c r="AS952" i="6"/>
  <c r="AT952" i="6" s="1"/>
  <c r="AS953" i="6"/>
  <c r="AS954" i="6"/>
  <c r="AS955" i="6"/>
  <c r="AS956" i="6"/>
  <c r="AT956" i="6" s="1"/>
  <c r="AS957" i="6"/>
  <c r="AS958" i="6"/>
  <c r="AS959" i="6"/>
  <c r="AS960" i="6"/>
  <c r="AT960" i="6" s="1"/>
  <c r="AS961" i="6"/>
  <c r="AS962" i="6"/>
  <c r="AS963" i="6"/>
  <c r="AS964" i="6"/>
  <c r="AS965" i="6"/>
  <c r="AS966" i="6"/>
  <c r="AS967" i="6"/>
  <c r="AS968" i="6"/>
  <c r="AT968" i="6" s="1"/>
  <c r="AS969" i="6"/>
  <c r="AS970" i="6"/>
  <c r="AS971" i="6"/>
  <c r="AS972" i="6"/>
  <c r="AS973" i="6"/>
  <c r="AS974" i="6"/>
  <c r="AS975" i="6"/>
  <c r="AS976" i="6"/>
  <c r="AT976" i="6" s="1"/>
  <c r="AS977" i="6"/>
  <c r="AS978" i="6"/>
  <c r="AS979" i="6"/>
  <c r="AS980" i="6"/>
  <c r="AS981" i="6"/>
  <c r="AS982" i="6"/>
  <c r="AS983" i="6"/>
  <c r="AS984" i="6"/>
  <c r="AT984" i="6" s="1"/>
  <c r="AS985" i="6"/>
  <c r="AS986" i="6"/>
  <c r="AS987" i="6"/>
  <c r="AS988" i="6"/>
  <c r="AT988" i="6" s="1"/>
  <c r="AS989" i="6"/>
  <c r="AS990" i="6"/>
  <c r="AS991" i="6"/>
  <c r="AS992" i="6"/>
  <c r="AS993" i="6"/>
  <c r="AS994" i="6"/>
  <c r="AS995" i="6"/>
  <c r="AS996" i="6"/>
  <c r="AT996" i="6" s="1"/>
  <c r="AS997" i="6"/>
  <c r="AS998" i="6"/>
  <c r="AS999" i="6"/>
  <c r="AS1000" i="6"/>
  <c r="AT1000" i="6" s="1"/>
  <c r="AS1001" i="6"/>
  <c r="AS1002" i="6"/>
  <c r="AS1003" i="6"/>
  <c r="AS1004" i="6"/>
  <c r="AT1004" i="6" s="1"/>
  <c r="AS1005" i="6"/>
  <c r="AS1006" i="6"/>
  <c r="AS1007" i="6"/>
  <c r="AS1008" i="6"/>
  <c r="AS1009" i="6"/>
  <c r="AS1010" i="6"/>
  <c r="AS1011" i="6"/>
  <c r="AS1012" i="6"/>
  <c r="AT1012" i="6" s="1"/>
  <c r="AS1013" i="6"/>
  <c r="AS1014" i="6"/>
  <c r="AS1015" i="6"/>
  <c r="AS1016" i="6"/>
  <c r="AT1016" i="6" s="1"/>
  <c r="AS1017" i="6"/>
  <c r="AS1018" i="6"/>
  <c r="AS1019" i="6"/>
  <c r="AS1020" i="6"/>
  <c r="AT1020" i="6" s="1"/>
  <c r="AS1021" i="6"/>
  <c r="AS1022" i="6"/>
  <c r="AS1023" i="6"/>
  <c r="AS1024" i="6"/>
  <c r="AS1025" i="6"/>
  <c r="AS1026" i="6"/>
  <c r="AS1027" i="6"/>
  <c r="AS1028" i="6"/>
  <c r="AS1029" i="6"/>
  <c r="AS1030" i="6"/>
  <c r="AS1031" i="6"/>
  <c r="AS1032" i="6"/>
  <c r="AT1032" i="6" s="1"/>
  <c r="AS1033" i="6"/>
  <c r="AS1034" i="6"/>
  <c r="AS1035" i="6"/>
  <c r="AS1036" i="6"/>
  <c r="AT1036" i="6" s="1"/>
  <c r="AS1037" i="6"/>
  <c r="AS1038" i="6"/>
  <c r="AS1039" i="6"/>
  <c r="AS1040" i="6"/>
  <c r="AT1040" i="6" s="1"/>
  <c r="AS1041" i="6"/>
  <c r="AS1042" i="6"/>
  <c r="AS1043" i="6"/>
  <c r="AS1044" i="6"/>
  <c r="AS1045" i="6"/>
  <c r="AS1046" i="6"/>
  <c r="AS1047" i="6"/>
  <c r="AS1048" i="6"/>
  <c r="AT1048" i="6" s="1"/>
  <c r="AS1049" i="6"/>
  <c r="AS1050" i="6"/>
  <c r="AS1051" i="6"/>
  <c r="AS1052" i="6"/>
  <c r="AT1052" i="6" s="1"/>
  <c r="AS1053" i="6"/>
  <c r="AS1054" i="6"/>
  <c r="AS1055" i="6"/>
  <c r="AS1056" i="6"/>
  <c r="AT1056" i="6" s="1"/>
  <c r="AS1057" i="6"/>
  <c r="AS1058" i="6"/>
  <c r="AS1059" i="6"/>
  <c r="AS1060" i="6"/>
  <c r="AT1060" i="6" s="1"/>
  <c r="AS1061" i="6"/>
  <c r="AS1062" i="6"/>
  <c r="AS1063" i="6"/>
  <c r="AS1064" i="6"/>
  <c r="AT1064" i="6" s="1"/>
  <c r="AS1065" i="6"/>
  <c r="AS1066" i="6"/>
  <c r="AS1067" i="6"/>
  <c r="AS1068" i="6"/>
  <c r="AT1068" i="6" s="1"/>
  <c r="AS1069" i="6"/>
  <c r="AS1070" i="6"/>
  <c r="AS1071" i="6"/>
  <c r="AS1072" i="6"/>
  <c r="AS1073" i="6"/>
  <c r="AS1074" i="6"/>
  <c r="AS1075" i="6"/>
  <c r="AS1076" i="6"/>
  <c r="AT1076" i="6" s="1"/>
  <c r="AS1077" i="6"/>
  <c r="AS1078" i="6"/>
  <c r="AS1079" i="6"/>
  <c r="AS1080" i="6"/>
  <c r="AT1080" i="6" s="1"/>
  <c r="AS1081" i="6"/>
  <c r="AS1082" i="6"/>
  <c r="AS1083" i="6"/>
  <c r="AS1084" i="6"/>
  <c r="AT1084" i="6" s="1"/>
  <c r="AS1085" i="6"/>
  <c r="AS1086" i="6"/>
  <c r="AS1087" i="6"/>
  <c r="AS1088" i="6"/>
  <c r="AT1088" i="6" s="1"/>
  <c r="AS1089" i="6"/>
  <c r="AS1090" i="6"/>
  <c r="AS1091" i="6"/>
  <c r="AS1092" i="6"/>
  <c r="AS1093" i="6"/>
  <c r="AS1094" i="6"/>
  <c r="AT2" i="6"/>
  <c r="AT26" i="6"/>
  <c r="AT34" i="6"/>
  <c r="AT58" i="6"/>
  <c r="AT74" i="6"/>
  <c r="AT82" i="6"/>
  <c r="AT90" i="6"/>
  <c r="AT98" i="6"/>
  <c r="AT106" i="6"/>
  <c r="AT114" i="6"/>
  <c r="AT122" i="6"/>
  <c r="AT130" i="6"/>
  <c r="AT138" i="6"/>
  <c r="AT146" i="6"/>
  <c r="AT154" i="6"/>
  <c r="AT162" i="6"/>
  <c r="AT170" i="6"/>
  <c r="AT178" i="6"/>
  <c r="AT186" i="6"/>
  <c r="AT194" i="6"/>
  <c r="AT210" i="6"/>
  <c r="AT218" i="6"/>
  <c r="AT226" i="6"/>
  <c r="AT234" i="6"/>
  <c r="AT242" i="6"/>
  <c r="AT250" i="6"/>
  <c r="AT262" i="6"/>
  <c r="AT272" i="6"/>
  <c r="O2" i="4"/>
  <c r="O3" i="4"/>
  <c r="O4" i="4"/>
  <c r="O5" i="4"/>
  <c r="Y5" i="4" s="1"/>
  <c r="O6" i="4"/>
  <c r="O7" i="4"/>
  <c r="O8" i="4"/>
  <c r="O9" i="4"/>
  <c r="Y9" i="4" s="1"/>
  <c r="O10" i="4"/>
  <c r="O11" i="4"/>
  <c r="O12" i="4"/>
  <c r="O13" i="4"/>
  <c r="O14" i="4"/>
  <c r="O15" i="4"/>
  <c r="O16" i="4"/>
  <c r="O17" i="4"/>
  <c r="O18" i="4"/>
  <c r="O19" i="4"/>
  <c r="O20" i="4"/>
  <c r="O21" i="4"/>
  <c r="Y21" i="4" s="1"/>
  <c r="O22" i="4"/>
  <c r="O23" i="4"/>
  <c r="O24" i="4"/>
  <c r="O25" i="4"/>
  <c r="O26" i="4"/>
  <c r="O27" i="4"/>
  <c r="O28" i="4"/>
  <c r="O29" i="4"/>
  <c r="Y29" i="4" s="1"/>
  <c r="O30" i="4"/>
  <c r="O31" i="4"/>
  <c r="O32" i="4"/>
  <c r="O33" i="4"/>
  <c r="O34" i="4"/>
  <c r="O35" i="4"/>
  <c r="O36" i="4"/>
  <c r="O37" i="4"/>
  <c r="Y37" i="4" s="1"/>
  <c r="O38" i="4"/>
  <c r="O39" i="4"/>
  <c r="O40" i="4"/>
  <c r="O41" i="4"/>
  <c r="Y41" i="4" s="1"/>
  <c r="O42" i="4"/>
  <c r="O43" i="4"/>
  <c r="O44" i="4"/>
  <c r="O45" i="4"/>
  <c r="Y45" i="4" s="1"/>
  <c r="O46" i="4"/>
  <c r="O47" i="4"/>
  <c r="O48" i="4"/>
  <c r="O49" i="4"/>
  <c r="Y49" i="4" s="1"/>
  <c r="O50" i="4"/>
  <c r="O51" i="4"/>
  <c r="O52" i="4"/>
  <c r="O53" i="4"/>
  <c r="Y53" i="4" s="1"/>
  <c r="O54" i="4"/>
  <c r="O55" i="4"/>
  <c r="O56" i="4"/>
  <c r="O57" i="4"/>
  <c r="O58" i="4"/>
  <c r="O59" i="4"/>
  <c r="O60" i="4"/>
  <c r="O61" i="4"/>
  <c r="Y61" i="4" s="1"/>
  <c r="O62" i="4"/>
  <c r="O63" i="4"/>
  <c r="O64" i="4"/>
  <c r="O65" i="4"/>
  <c r="Y65" i="4" s="1"/>
  <c r="O66" i="4"/>
  <c r="O67" i="4"/>
  <c r="O68" i="4"/>
  <c r="O69" i="4"/>
  <c r="Y69" i="4" s="1"/>
  <c r="O70" i="4"/>
  <c r="O71" i="4"/>
  <c r="O72" i="4"/>
  <c r="O73" i="4"/>
  <c r="Y73" i="4" s="1"/>
  <c r="O74" i="4"/>
  <c r="O75" i="4"/>
  <c r="O76" i="4"/>
  <c r="O77" i="4"/>
  <c r="Y77" i="4" s="1"/>
  <c r="O78" i="4"/>
  <c r="O79" i="4"/>
  <c r="O80" i="4"/>
  <c r="O81" i="4"/>
  <c r="Y81" i="4" s="1"/>
  <c r="O82" i="4"/>
  <c r="O83" i="4"/>
  <c r="O84" i="4"/>
  <c r="O85" i="4"/>
  <c r="Y85" i="4" s="1"/>
  <c r="O86" i="4"/>
  <c r="O87" i="4"/>
  <c r="O88" i="4"/>
  <c r="O89" i="4"/>
  <c r="Y89" i="4" s="1"/>
  <c r="O90" i="4"/>
  <c r="O91" i="4"/>
  <c r="O92" i="4"/>
  <c r="O93" i="4"/>
  <c r="Y93" i="4" s="1"/>
  <c r="O94" i="4"/>
  <c r="O95" i="4"/>
  <c r="O96" i="4"/>
  <c r="O97" i="4"/>
  <c r="Y97" i="4" s="1"/>
  <c r="O98" i="4"/>
  <c r="O99" i="4"/>
  <c r="O100" i="4"/>
  <c r="O101" i="4"/>
  <c r="O102" i="4"/>
  <c r="O103" i="4"/>
  <c r="O104" i="4"/>
  <c r="O105" i="4"/>
  <c r="O106" i="4"/>
  <c r="O107" i="4"/>
  <c r="O108" i="4"/>
  <c r="O109" i="4"/>
  <c r="Y109" i="4" s="1"/>
  <c r="O110" i="4"/>
  <c r="O111" i="4"/>
  <c r="O112" i="4"/>
  <c r="O113" i="4"/>
  <c r="Y113" i="4" s="1"/>
  <c r="O114" i="4"/>
  <c r="O115" i="4"/>
  <c r="O116" i="4"/>
  <c r="O117" i="4"/>
  <c r="Y117" i="4" s="1"/>
  <c r="O118" i="4"/>
  <c r="O119" i="4"/>
  <c r="O120" i="4"/>
  <c r="O121" i="4"/>
  <c r="Y121" i="4" s="1"/>
  <c r="O122" i="4"/>
  <c r="O123" i="4"/>
  <c r="O124" i="4"/>
  <c r="O125" i="4"/>
  <c r="Y125" i="4" s="1"/>
  <c r="O126" i="4"/>
  <c r="O127" i="4"/>
  <c r="O128" i="4"/>
  <c r="O129" i="4"/>
  <c r="Y129" i="4" s="1"/>
  <c r="O130" i="4"/>
  <c r="O131" i="4"/>
  <c r="O132" i="4"/>
  <c r="O133" i="4"/>
  <c r="Y133" i="4" s="1"/>
  <c r="O134" i="4"/>
  <c r="O135" i="4"/>
  <c r="O136" i="4"/>
  <c r="O137" i="4"/>
  <c r="Y137" i="4" s="1"/>
  <c r="O138" i="4"/>
  <c r="O139" i="4"/>
  <c r="O140" i="4"/>
  <c r="O141" i="4"/>
  <c r="Y141" i="4" s="1"/>
  <c r="O142" i="4"/>
  <c r="O143" i="4"/>
  <c r="O144" i="4"/>
  <c r="O145" i="4"/>
  <c r="Y145" i="4" s="1"/>
  <c r="O146" i="4"/>
  <c r="O147" i="4"/>
  <c r="O148" i="4"/>
  <c r="O149" i="4"/>
  <c r="Y149" i="4" s="1"/>
  <c r="O150" i="4"/>
  <c r="O151" i="4"/>
  <c r="O152" i="4"/>
  <c r="O153" i="4"/>
  <c r="Y153" i="4" s="1"/>
  <c r="O154" i="4"/>
  <c r="O155" i="4"/>
  <c r="O156" i="4"/>
  <c r="O157" i="4"/>
  <c r="Y157" i="4" s="1"/>
  <c r="O158" i="4"/>
  <c r="O159" i="4"/>
  <c r="O160" i="4"/>
  <c r="O161" i="4"/>
  <c r="Y161" i="4" s="1"/>
  <c r="O162" i="4"/>
  <c r="O163" i="4"/>
  <c r="O164" i="4"/>
  <c r="O165" i="4"/>
  <c r="O166" i="4"/>
  <c r="O167" i="4"/>
  <c r="O168" i="4"/>
  <c r="O169" i="4"/>
  <c r="O170" i="4"/>
  <c r="O171" i="4"/>
  <c r="O172" i="4"/>
  <c r="O173" i="4"/>
  <c r="Y173" i="4" s="1"/>
  <c r="O174" i="4"/>
  <c r="O175" i="4"/>
  <c r="O176" i="4"/>
  <c r="O177" i="4"/>
  <c r="Y177" i="4" s="1"/>
  <c r="O178" i="4"/>
  <c r="O179" i="4"/>
  <c r="O180" i="4"/>
  <c r="O181" i="4"/>
  <c r="Y181" i="4" s="1"/>
  <c r="O182" i="4"/>
  <c r="O183" i="4"/>
  <c r="O184" i="4"/>
  <c r="O185" i="4"/>
  <c r="Y185" i="4" s="1"/>
  <c r="O186" i="4"/>
  <c r="O187" i="4"/>
  <c r="O188" i="4"/>
  <c r="O189" i="4"/>
  <c r="Y189" i="4" s="1"/>
  <c r="O190" i="4"/>
  <c r="O191" i="4"/>
  <c r="O192" i="4"/>
  <c r="O193" i="4"/>
  <c r="Y193" i="4" s="1"/>
  <c r="O194" i="4"/>
  <c r="O195" i="4"/>
  <c r="O196" i="4"/>
  <c r="O197" i="4"/>
  <c r="Y197" i="4" s="1"/>
  <c r="O198" i="4"/>
  <c r="O199" i="4"/>
  <c r="O200" i="4"/>
  <c r="O201" i="4"/>
  <c r="Y201" i="4" s="1"/>
  <c r="O202" i="4"/>
  <c r="O203" i="4"/>
  <c r="O204" i="4"/>
  <c r="O205" i="4"/>
  <c r="Y205" i="4" s="1"/>
  <c r="O206" i="4"/>
  <c r="O207" i="4"/>
  <c r="O208" i="4"/>
  <c r="O209" i="4"/>
  <c r="Y209" i="4" s="1"/>
  <c r="O210" i="4"/>
  <c r="O211" i="4"/>
  <c r="O212" i="4"/>
  <c r="O213" i="4"/>
  <c r="O214" i="4"/>
  <c r="O215" i="4"/>
  <c r="O216" i="4"/>
  <c r="O217" i="4"/>
  <c r="Y217" i="4" s="1"/>
  <c r="O218" i="4"/>
  <c r="O219" i="4"/>
  <c r="O220" i="4"/>
  <c r="O221" i="4"/>
  <c r="Y221" i="4" s="1"/>
  <c r="O222" i="4"/>
  <c r="O223" i="4"/>
  <c r="O224" i="4"/>
  <c r="O225" i="4"/>
  <c r="Y225" i="4" s="1"/>
  <c r="O226" i="4"/>
  <c r="O227" i="4"/>
  <c r="O228" i="4"/>
  <c r="O229" i="4"/>
  <c r="O230" i="4"/>
  <c r="O231" i="4"/>
  <c r="O232" i="4"/>
  <c r="O233" i="4"/>
  <c r="Y233" i="4" s="1"/>
  <c r="O234" i="4"/>
  <c r="O235" i="4"/>
  <c r="O236" i="4"/>
  <c r="O237" i="4"/>
  <c r="O238" i="4"/>
  <c r="O239" i="4"/>
  <c r="O240" i="4"/>
  <c r="O241" i="4"/>
  <c r="Y241" i="4" s="1"/>
  <c r="O242" i="4"/>
  <c r="O243" i="4"/>
  <c r="O244" i="4"/>
  <c r="O245" i="4"/>
  <c r="O246" i="4"/>
  <c r="O247" i="4"/>
  <c r="O248" i="4"/>
  <c r="O249" i="4"/>
  <c r="Y249" i="4" s="1"/>
  <c r="O250" i="4"/>
  <c r="O251" i="4"/>
  <c r="O252" i="4"/>
  <c r="O253" i="4"/>
  <c r="Y253" i="4" s="1"/>
  <c r="O254" i="4"/>
  <c r="O255" i="4"/>
  <c r="O256" i="4"/>
  <c r="O257" i="4"/>
  <c r="O258" i="4"/>
  <c r="O259" i="4"/>
  <c r="O260" i="4"/>
  <c r="O261" i="4"/>
  <c r="Y261" i="4" s="1"/>
  <c r="O262" i="4"/>
  <c r="O263" i="4"/>
  <c r="O264" i="4"/>
  <c r="O265" i="4"/>
  <c r="Y265" i="4" s="1"/>
  <c r="O266" i="4"/>
  <c r="O267" i="4"/>
  <c r="O268" i="4"/>
  <c r="O269" i="4"/>
  <c r="O270" i="4"/>
  <c r="O271" i="4"/>
  <c r="O272" i="4"/>
  <c r="O273" i="4"/>
  <c r="O274" i="4"/>
  <c r="O275" i="4"/>
  <c r="O276" i="4"/>
  <c r="O277" i="4"/>
  <c r="O278" i="4"/>
  <c r="O279" i="4"/>
  <c r="O280" i="4"/>
  <c r="O281" i="4"/>
  <c r="Y281" i="4" s="1"/>
  <c r="O282" i="4"/>
  <c r="O283" i="4"/>
  <c r="O284" i="4"/>
  <c r="O285" i="4"/>
  <c r="O286" i="4"/>
  <c r="O287" i="4"/>
  <c r="O288" i="4"/>
  <c r="O289" i="4"/>
  <c r="Y289" i="4" s="1"/>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8" i="4"/>
  <c r="O319" i="4"/>
  <c r="O320" i="4"/>
  <c r="O321" i="4"/>
  <c r="O322" i="4"/>
  <c r="O323" i="4"/>
  <c r="O324" i="4"/>
  <c r="O325" i="4"/>
  <c r="O326" i="4"/>
  <c r="O327" i="4"/>
  <c r="O328" i="4"/>
  <c r="O329" i="4"/>
  <c r="O330" i="4"/>
  <c r="O331" i="4"/>
  <c r="O332" i="4"/>
  <c r="O333" i="4"/>
  <c r="O334" i="4"/>
  <c r="O335" i="4"/>
  <c r="O336" i="4"/>
  <c r="O337" i="4"/>
  <c r="O338" i="4"/>
  <c r="O339" i="4"/>
  <c r="O340" i="4"/>
  <c r="O341" i="4"/>
  <c r="O342" i="4"/>
  <c r="O343" i="4"/>
  <c r="O344" i="4"/>
  <c r="O345" i="4"/>
  <c r="O346" i="4"/>
  <c r="O347" i="4"/>
  <c r="O348" i="4"/>
  <c r="O349" i="4"/>
  <c r="O350" i="4"/>
  <c r="O351" i="4"/>
  <c r="O352" i="4"/>
  <c r="O353" i="4"/>
  <c r="O354" i="4"/>
  <c r="O355" i="4"/>
  <c r="O356" i="4"/>
  <c r="O357" i="4"/>
  <c r="O358" i="4"/>
  <c r="O359" i="4"/>
  <c r="O360" i="4"/>
  <c r="O361" i="4"/>
  <c r="O362" i="4"/>
  <c r="O363" i="4"/>
  <c r="O364" i="4"/>
  <c r="O365" i="4"/>
  <c r="O366" i="4"/>
  <c r="O367" i="4"/>
  <c r="O368" i="4"/>
  <c r="O369" i="4"/>
  <c r="O370" i="4"/>
  <c r="O371" i="4"/>
  <c r="O372" i="4"/>
  <c r="O373" i="4"/>
  <c r="O374" i="4"/>
  <c r="O375" i="4"/>
  <c r="O376" i="4"/>
  <c r="O377" i="4"/>
  <c r="O378" i="4"/>
  <c r="O379" i="4"/>
  <c r="O380" i="4"/>
  <c r="O381" i="4"/>
  <c r="O382" i="4"/>
  <c r="O383" i="4"/>
  <c r="O384" i="4"/>
  <c r="O385" i="4"/>
  <c r="O386" i="4"/>
  <c r="O387" i="4"/>
  <c r="O388" i="4"/>
  <c r="O389" i="4"/>
  <c r="O390" i="4"/>
  <c r="O391" i="4"/>
  <c r="O392" i="4"/>
  <c r="O393" i="4"/>
  <c r="O394" i="4"/>
  <c r="O395" i="4"/>
  <c r="O396" i="4"/>
  <c r="O397" i="4"/>
  <c r="O398" i="4"/>
  <c r="O399" i="4"/>
  <c r="O400" i="4"/>
  <c r="O401" i="4"/>
  <c r="O402" i="4"/>
  <c r="O403" i="4"/>
  <c r="O404" i="4"/>
  <c r="O405" i="4"/>
  <c r="O406" i="4"/>
  <c r="O407" i="4"/>
  <c r="O408" i="4"/>
  <c r="O409" i="4"/>
  <c r="O410" i="4"/>
  <c r="O411" i="4"/>
  <c r="O412" i="4"/>
  <c r="O413" i="4"/>
  <c r="O414" i="4"/>
  <c r="O415" i="4"/>
  <c r="O416" i="4"/>
  <c r="O417" i="4"/>
  <c r="O418" i="4"/>
  <c r="O419" i="4"/>
  <c r="O420" i="4"/>
  <c r="O421" i="4"/>
  <c r="O422" i="4"/>
  <c r="O423" i="4"/>
  <c r="O424" i="4"/>
  <c r="O425" i="4"/>
  <c r="O426" i="4"/>
  <c r="O427" i="4"/>
  <c r="O428" i="4"/>
  <c r="O429" i="4"/>
  <c r="O430" i="4"/>
  <c r="O431" i="4"/>
  <c r="O432" i="4"/>
  <c r="O433" i="4"/>
  <c r="O434" i="4"/>
  <c r="O435" i="4"/>
  <c r="O436" i="4"/>
  <c r="O437" i="4"/>
  <c r="O438" i="4"/>
  <c r="O439" i="4"/>
  <c r="O440" i="4"/>
  <c r="O441" i="4"/>
  <c r="O442" i="4"/>
  <c r="O443" i="4"/>
  <c r="O444" i="4"/>
  <c r="O445" i="4"/>
  <c r="O446" i="4"/>
  <c r="O447" i="4"/>
  <c r="O448" i="4"/>
  <c r="O449" i="4"/>
  <c r="O450" i="4"/>
  <c r="O451" i="4"/>
  <c r="O452" i="4"/>
  <c r="O453" i="4"/>
  <c r="O454" i="4"/>
  <c r="O455" i="4"/>
  <c r="O456" i="4"/>
  <c r="O457" i="4"/>
  <c r="O458" i="4"/>
  <c r="O459" i="4"/>
  <c r="O460" i="4"/>
  <c r="O461" i="4"/>
  <c r="O462" i="4"/>
  <c r="O463" i="4"/>
  <c r="O464" i="4"/>
  <c r="O465" i="4"/>
  <c r="O466" i="4"/>
  <c r="O467" i="4"/>
  <c r="O468" i="4"/>
  <c r="O469" i="4"/>
  <c r="O470" i="4"/>
  <c r="O471" i="4"/>
  <c r="O472" i="4"/>
  <c r="O473" i="4"/>
  <c r="O474" i="4"/>
  <c r="O475" i="4"/>
  <c r="O476" i="4"/>
  <c r="O477" i="4"/>
  <c r="O478" i="4"/>
  <c r="O479" i="4"/>
  <c r="O480" i="4"/>
  <c r="O481" i="4"/>
  <c r="O482" i="4"/>
  <c r="O483" i="4"/>
  <c r="O484" i="4"/>
  <c r="O485" i="4"/>
  <c r="O486" i="4"/>
  <c r="O487" i="4"/>
  <c r="O488" i="4"/>
  <c r="O489" i="4"/>
  <c r="O490" i="4"/>
  <c r="O491" i="4"/>
  <c r="O492" i="4"/>
  <c r="O493" i="4"/>
  <c r="O494" i="4"/>
  <c r="O495" i="4"/>
  <c r="O496" i="4"/>
  <c r="O497" i="4"/>
  <c r="O498" i="4"/>
  <c r="O499" i="4"/>
  <c r="O500" i="4"/>
  <c r="O501" i="4"/>
  <c r="O502" i="4"/>
  <c r="O503" i="4"/>
  <c r="O504" i="4"/>
  <c r="O505" i="4"/>
  <c r="O506" i="4"/>
  <c r="O507" i="4"/>
  <c r="O508" i="4"/>
  <c r="O509" i="4"/>
  <c r="O510" i="4"/>
  <c r="O511" i="4"/>
  <c r="O512" i="4"/>
  <c r="O513" i="4"/>
  <c r="O514" i="4"/>
  <c r="O515" i="4"/>
  <c r="O516" i="4"/>
  <c r="O517" i="4"/>
  <c r="O518" i="4"/>
  <c r="O519" i="4"/>
  <c r="O520" i="4"/>
  <c r="O521" i="4"/>
  <c r="O522" i="4"/>
  <c r="O523" i="4"/>
  <c r="O524" i="4"/>
  <c r="O525" i="4"/>
  <c r="O526" i="4"/>
  <c r="O527" i="4"/>
  <c r="O528" i="4"/>
  <c r="O529" i="4"/>
  <c r="O530" i="4"/>
  <c r="O531" i="4"/>
  <c r="O532" i="4"/>
  <c r="O533" i="4"/>
  <c r="O534" i="4"/>
  <c r="O535" i="4"/>
  <c r="O536" i="4"/>
  <c r="O537" i="4"/>
  <c r="O538" i="4"/>
  <c r="O539" i="4"/>
  <c r="O540" i="4"/>
  <c r="O541" i="4"/>
  <c r="O542" i="4"/>
  <c r="O543" i="4"/>
  <c r="O544" i="4"/>
  <c r="O545" i="4"/>
  <c r="O546" i="4"/>
  <c r="O547" i="4"/>
  <c r="O548" i="4"/>
  <c r="O549" i="4"/>
  <c r="O550" i="4"/>
  <c r="O551" i="4"/>
  <c r="O552" i="4"/>
  <c r="O553" i="4"/>
  <c r="O554" i="4"/>
  <c r="O555" i="4"/>
  <c r="O556" i="4"/>
  <c r="O557" i="4"/>
  <c r="O558" i="4"/>
  <c r="O559" i="4"/>
  <c r="O560" i="4"/>
  <c r="O561" i="4"/>
  <c r="O562" i="4"/>
  <c r="O563" i="4"/>
  <c r="O564" i="4"/>
  <c r="O565" i="4"/>
  <c r="O566" i="4"/>
  <c r="O567" i="4"/>
  <c r="O568" i="4"/>
  <c r="O569" i="4"/>
  <c r="O570" i="4"/>
  <c r="O571" i="4"/>
  <c r="O572" i="4"/>
  <c r="O573" i="4"/>
  <c r="O574" i="4"/>
  <c r="O575" i="4"/>
  <c r="O576" i="4"/>
  <c r="O577" i="4"/>
  <c r="O578" i="4"/>
  <c r="O579" i="4"/>
  <c r="O580" i="4"/>
  <c r="O581" i="4"/>
  <c r="O582" i="4"/>
  <c r="O583" i="4"/>
  <c r="O584" i="4"/>
  <c r="O585" i="4"/>
  <c r="O586" i="4"/>
  <c r="O587" i="4"/>
  <c r="O588" i="4"/>
  <c r="O589" i="4"/>
  <c r="O590" i="4"/>
  <c r="O591" i="4"/>
  <c r="O592" i="4"/>
  <c r="O593" i="4"/>
  <c r="O594" i="4"/>
  <c r="O595" i="4"/>
  <c r="O596" i="4"/>
  <c r="O597" i="4"/>
  <c r="O598" i="4"/>
  <c r="O599" i="4"/>
  <c r="O600" i="4"/>
  <c r="O601" i="4"/>
  <c r="O602" i="4"/>
  <c r="O603" i="4"/>
  <c r="O604" i="4"/>
  <c r="O605" i="4"/>
  <c r="O606" i="4"/>
  <c r="O607" i="4"/>
  <c r="O608" i="4"/>
  <c r="O609" i="4"/>
  <c r="O610" i="4"/>
  <c r="O611" i="4"/>
  <c r="O612" i="4"/>
  <c r="O613" i="4"/>
  <c r="O614" i="4"/>
  <c r="O615" i="4"/>
  <c r="O616" i="4"/>
  <c r="O617" i="4"/>
  <c r="O618" i="4"/>
  <c r="O619" i="4"/>
  <c r="O620" i="4"/>
  <c r="O621" i="4"/>
  <c r="O622" i="4"/>
  <c r="O623" i="4"/>
  <c r="O624" i="4"/>
  <c r="O625" i="4"/>
  <c r="O626" i="4"/>
  <c r="O627" i="4"/>
  <c r="O628" i="4"/>
  <c r="O629" i="4"/>
  <c r="O630" i="4"/>
  <c r="O631" i="4"/>
  <c r="O632" i="4"/>
  <c r="O633" i="4"/>
  <c r="O634" i="4"/>
  <c r="O635" i="4"/>
  <c r="O636" i="4"/>
  <c r="O637" i="4"/>
  <c r="O638" i="4"/>
  <c r="O639" i="4"/>
  <c r="O640" i="4"/>
  <c r="O641" i="4"/>
  <c r="O642" i="4"/>
  <c r="O643" i="4"/>
  <c r="O644" i="4"/>
  <c r="O645" i="4"/>
  <c r="O646" i="4"/>
  <c r="O647" i="4"/>
  <c r="O648" i="4"/>
  <c r="O649" i="4"/>
  <c r="O650" i="4"/>
  <c r="O651" i="4"/>
  <c r="O652" i="4"/>
  <c r="O653" i="4"/>
  <c r="O654" i="4"/>
  <c r="O655" i="4"/>
  <c r="O656" i="4"/>
  <c r="O657" i="4"/>
  <c r="O658" i="4"/>
  <c r="O659" i="4"/>
  <c r="O660" i="4"/>
  <c r="O661" i="4"/>
  <c r="Y661" i="4" s="1"/>
  <c r="O662" i="4"/>
  <c r="O663" i="4"/>
  <c r="O664" i="4"/>
  <c r="O665" i="4"/>
  <c r="O666" i="4"/>
  <c r="O667" i="4"/>
  <c r="O668" i="4"/>
  <c r="O669" i="4"/>
  <c r="O670" i="4"/>
  <c r="O671" i="4"/>
  <c r="O672" i="4"/>
  <c r="O673" i="4"/>
  <c r="Y673" i="4" s="1"/>
  <c r="O674" i="4"/>
  <c r="O675" i="4"/>
  <c r="O676" i="4"/>
  <c r="O677" i="4"/>
  <c r="O678" i="4"/>
  <c r="O679" i="4"/>
  <c r="O680" i="4"/>
  <c r="O681" i="4"/>
  <c r="O682" i="4"/>
  <c r="O683" i="4"/>
  <c r="O684" i="4"/>
  <c r="O685" i="4"/>
  <c r="Y685" i="4" s="1"/>
  <c r="O686" i="4"/>
  <c r="O687" i="4"/>
  <c r="O688" i="4"/>
  <c r="O689" i="4"/>
  <c r="O690" i="4"/>
  <c r="O691" i="4"/>
  <c r="O692" i="4"/>
  <c r="O693" i="4"/>
  <c r="Y693" i="4" s="1"/>
  <c r="O694" i="4"/>
  <c r="O695" i="4"/>
  <c r="O696" i="4"/>
  <c r="O697" i="4"/>
  <c r="O698" i="4"/>
  <c r="O699" i="4"/>
  <c r="O700" i="4"/>
  <c r="O701" i="4"/>
  <c r="Y701" i="4" s="1"/>
  <c r="O702" i="4"/>
  <c r="O703" i="4"/>
  <c r="O704" i="4"/>
  <c r="O705" i="4"/>
  <c r="O706" i="4"/>
  <c r="O707" i="4"/>
  <c r="O708" i="4"/>
  <c r="O709" i="4"/>
  <c r="O710" i="4"/>
  <c r="O711" i="4"/>
  <c r="O712" i="4"/>
  <c r="O713" i="4"/>
  <c r="Y713" i="4" s="1"/>
  <c r="O714" i="4"/>
  <c r="O715" i="4"/>
  <c r="O716" i="4"/>
  <c r="O717" i="4"/>
  <c r="O718" i="4"/>
  <c r="O719" i="4"/>
  <c r="O720" i="4"/>
  <c r="O721" i="4"/>
  <c r="O722" i="4"/>
  <c r="O723" i="4"/>
  <c r="O724" i="4"/>
  <c r="O725" i="4"/>
  <c r="Y725" i="4" s="1"/>
  <c r="O726" i="4"/>
  <c r="O727" i="4"/>
  <c r="O728" i="4"/>
  <c r="O729" i="4"/>
  <c r="O730" i="4"/>
  <c r="O731" i="4"/>
  <c r="O732" i="4"/>
  <c r="O733" i="4"/>
  <c r="Y733" i="4" s="1"/>
  <c r="O734" i="4"/>
  <c r="O735" i="4"/>
  <c r="O736" i="4"/>
  <c r="O737" i="4"/>
  <c r="O738" i="4"/>
  <c r="O739" i="4"/>
  <c r="O740" i="4"/>
  <c r="O741" i="4"/>
  <c r="Y741" i="4" s="1"/>
  <c r="O742" i="4"/>
  <c r="O743" i="4"/>
  <c r="O744" i="4"/>
  <c r="O745" i="4"/>
  <c r="O746" i="4"/>
  <c r="O747" i="4"/>
  <c r="O748" i="4"/>
  <c r="O749" i="4"/>
  <c r="O750" i="4"/>
  <c r="O751" i="4"/>
  <c r="O752" i="4"/>
  <c r="O753" i="4"/>
  <c r="O754" i="4"/>
  <c r="O755" i="4"/>
  <c r="O756" i="4"/>
  <c r="O757" i="4"/>
  <c r="Y757" i="4" s="1"/>
  <c r="O758" i="4"/>
  <c r="O759" i="4"/>
  <c r="O760" i="4"/>
  <c r="O761" i="4"/>
  <c r="Y761" i="4" s="1"/>
  <c r="O762" i="4"/>
  <c r="O763" i="4"/>
  <c r="O764" i="4"/>
  <c r="O765" i="4"/>
  <c r="O766" i="4"/>
  <c r="O767" i="4"/>
  <c r="O768" i="4"/>
  <c r="O769" i="4"/>
  <c r="O770" i="4"/>
  <c r="O771" i="4"/>
  <c r="O772" i="4"/>
  <c r="O773" i="4"/>
  <c r="O774" i="4"/>
  <c r="O775" i="4"/>
  <c r="O776" i="4"/>
  <c r="O777" i="4"/>
  <c r="O778" i="4"/>
  <c r="O779" i="4"/>
  <c r="O780" i="4"/>
  <c r="O781" i="4"/>
  <c r="O782" i="4"/>
  <c r="O783" i="4"/>
  <c r="O784" i="4"/>
  <c r="O785" i="4"/>
  <c r="Y785" i="4" s="1"/>
  <c r="O786" i="4"/>
  <c r="O787" i="4"/>
  <c r="O788" i="4"/>
  <c r="O789" i="4"/>
  <c r="O790" i="4"/>
  <c r="O791" i="4"/>
  <c r="O792" i="4"/>
  <c r="O793" i="4"/>
  <c r="Y793" i="4" s="1"/>
  <c r="O794" i="4"/>
  <c r="O795" i="4"/>
  <c r="O796" i="4"/>
  <c r="O797" i="4"/>
  <c r="O798" i="4"/>
  <c r="O799" i="4"/>
  <c r="O800" i="4"/>
  <c r="O801" i="4"/>
  <c r="O802" i="4"/>
  <c r="O803" i="4"/>
  <c r="O804" i="4"/>
  <c r="O805" i="4"/>
  <c r="Y805" i="4" s="1"/>
  <c r="O806" i="4"/>
  <c r="O807" i="4"/>
  <c r="O808" i="4"/>
  <c r="O809" i="4"/>
  <c r="O810" i="4"/>
  <c r="O811" i="4"/>
  <c r="O812" i="4"/>
  <c r="O813" i="4"/>
  <c r="O814" i="4"/>
  <c r="O815" i="4"/>
  <c r="O816" i="4"/>
  <c r="O817" i="4"/>
  <c r="O818" i="4"/>
  <c r="O819" i="4"/>
  <c r="O820" i="4"/>
  <c r="O821" i="4"/>
  <c r="Y821" i="4" s="1"/>
  <c r="O822" i="4"/>
  <c r="O823" i="4"/>
  <c r="O824" i="4"/>
  <c r="O825" i="4"/>
  <c r="O826" i="4"/>
  <c r="O827" i="4"/>
  <c r="O828" i="4"/>
  <c r="O829" i="4"/>
  <c r="O830" i="4"/>
  <c r="O831" i="4"/>
  <c r="O832" i="4"/>
  <c r="O833" i="4"/>
  <c r="Y833" i="4" s="1"/>
  <c r="O834" i="4"/>
  <c r="O835" i="4"/>
  <c r="O836" i="4"/>
  <c r="O837" i="4"/>
  <c r="O838" i="4"/>
  <c r="O839" i="4"/>
  <c r="O840" i="4"/>
  <c r="O841" i="4"/>
  <c r="Y841" i="4" s="1"/>
  <c r="O842" i="4"/>
  <c r="O843" i="4"/>
  <c r="O844" i="4"/>
  <c r="O845" i="4"/>
  <c r="O846" i="4"/>
  <c r="O847" i="4"/>
  <c r="O848" i="4"/>
  <c r="O849" i="4"/>
  <c r="O850" i="4"/>
  <c r="O851" i="4"/>
  <c r="O852" i="4"/>
  <c r="O853" i="4"/>
  <c r="Y853" i="4" s="1"/>
  <c r="O854" i="4"/>
  <c r="O855" i="4"/>
  <c r="O856" i="4"/>
  <c r="O857" i="4"/>
  <c r="O858" i="4"/>
  <c r="O859" i="4"/>
  <c r="O860" i="4"/>
  <c r="O861" i="4"/>
  <c r="O862" i="4"/>
  <c r="O863" i="4"/>
  <c r="O864" i="4"/>
  <c r="O865" i="4"/>
  <c r="Y865" i="4" s="1"/>
  <c r="O866" i="4"/>
  <c r="O867" i="4"/>
  <c r="O868" i="4"/>
  <c r="O869" i="4"/>
  <c r="O870" i="4"/>
  <c r="O871" i="4"/>
  <c r="O872" i="4"/>
  <c r="O873" i="4"/>
  <c r="O874" i="4"/>
  <c r="O875" i="4"/>
  <c r="O876" i="4"/>
  <c r="O877" i="4"/>
  <c r="Y877" i="4" s="1"/>
  <c r="O878" i="4"/>
  <c r="O879" i="4"/>
  <c r="O880" i="4"/>
  <c r="O881" i="4"/>
  <c r="O882" i="4"/>
  <c r="O883" i="4"/>
  <c r="O884" i="4"/>
  <c r="O885" i="4"/>
  <c r="O886" i="4"/>
  <c r="O887" i="4"/>
  <c r="O888" i="4"/>
  <c r="O889" i="4"/>
  <c r="Y889" i="4" s="1"/>
  <c r="O890" i="4"/>
  <c r="O891" i="4"/>
  <c r="O892" i="4"/>
  <c r="O893" i="4"/>
  <c r="O894" i="4"/>
  <c r="O895" i="4"/>
  <c r="O896" i="4"/>
  <c r="O897" i="4"/>
  <c r="Y897" i="4" s="1"/>
  <c r="O898" i="4"/>
  <c r="O899" i="4"/>
  <c r="O900" i="4"/>
  <c r="O901" i="4"/>
  <c r="O902" i="4"/>
  <c r="O903" i="4"/>
  <c r="O904" i="4"/>
  <c r="O905" i="4"/>
  <c r="O906" i="4"/>
  <c r="O907" i="4"/>
  <c r="O908" i="4"/>
  <c r="O909" i="4"/>
  <c r="Y909" i="4" s="1"/>
  <c r="O910" i="4"/>
  <c r="O911" i="4"/>
  <c r="O912" i="4"/>
  <c r="O913" i="4"/>
  <c r="O914" i="4"/>
  <c r="O915" i="4"/>
  <c r="O916" i="4"/>
  <c r="O917" i="4"/>
  <c r="O918" i="4"/>
  <c r="O919" i="4"/>
  <c r="O920" i="4"/>
  <c r="O921" i="4"/>
  <c r="Y921" i="4" s="1"/>
  <c r="O922" i="4"/>
  <c r="O923" i="4"/>
  <c r="O924" i="4"/>
  <c r="O925" i="4"/>
  <c r="O926" i="4"/>
  <c r="O927" i="4"/>
  <c r="O928" i="4"/>
  <c r="O929" i="4"/>
  <c r="Y929" i="4" s="1"/>
  <c r="O930" i="4"/>
  <c r="O931" i="4"/>
  <c r="O932" i="4"/>
  <c r="O933" i="4"/>
  <c r="O934" i="4"/>
  <c r="O935" i="4"/>
  <c r="O936" i="4"/>
  <c r="O937" i="4"/>
  <c r="O938" i="4"/>
  <c r="O939" i="4"/>
  <c r="O940" i="4"/>
  <c r="O941" i="4"/>
  <c r="O942" i="4"/>
  <c r="O943" i="4"/>
  <c r="O944" i="4"/>
  <c r="O945" i="4"/>
  <c r="Y945" i="4" s="1"/>
  <c r="O946" i="4"/>
  <c r="O947" i="4"/>
  <c r="O948" i="4"/>
  <c r="O949" i="4"/>
  <c r="O950" i="4"/>
  <c r="O951" i="4"/>
  <c r="O952" i="4"/>
  <c r="O953" i="4"/>
  <c r="Y953" i="4" s="1"/>
  <c r="O954" i="4"/>
  <c r="O955" i="4"/>
  <c r="O956" i="4"/>
  <c r="O957" i="4"/>
  <c r="O958" i="4"/>
  <c r="O959" i="4"/>
  <c r="O960" i="4"/>
  <c r="O961" i="4"/>
  <c r="O962" i="4"/>
  <c r="O963" i="4"/>
  <c r="O964" i="4"/>
  <c r="O965" i="4"/>
  <c r="Y965" i="4" s="1"/>
  <c r="O966" i="4"/>
  <c r="O967" i="4"/>
  <c r="O968" i="4"/>
  <c r="O969" i="4"/>
  <c r="O970" i="4"/>
  <c r="O971" i="4"/>
  <c r="O972" i="4"/>
  <c r="O973" i="4"/>
  <c r="O974" i="4"/>
  <c r="O975" i="4"/>
  <c r="O976" i="4"/>
  <c r="O977" i="4"/>
  <c r="O978" i="4"/>
  <c r="O979" i="4"/>
  <c r="O980" i="4"/>
  <c r="O981" i="4"/>
  <c r="O982" i="4"/>
  <c r="O983" i="4"/>
  <c r="O984" i="4"/>
  <c r="O985" i="4"/>
  <c r="Y985" i="4" s="1"/>
  <c r="O986" i="4"/>
  <c r="O987" i="4"/>
  <c r="O988" i="4"/>
  <c r="O989" i="4"/>
  <c r="O990" i="4"/>
  <c r="O991" i="4"/>
  <c r="O992" i="4"/>
  <c r="O993" i="4"/>
  <c r="O994" i="4"/>
  <c r="O995" i="4"/>
  <c r="O996" i="4"/>
  <c r="O997" i="4"/>
  <c r="Y997" i="4" s="1"/>
  <c r="O998" i="4"/>
  <c r="O999" i="4"/>
  <c r="O1000" i="4"/>
  <c r="O1001" i="4"/>
  <c r="O1002" i="4"/>
  <c r="O1003" i="4"/>
  <c r="O1004" i="4"/>
  <c r="O1005" i="4"/>
  <c r="O1006" i="4"/>
  <c r="O1007" i="4"/>
  <c r="O1008" i="4"/>
  <c r="O1009" i="4"/>
  <c r="Y1009" i="4" s="1"/>
  <c r="O1010" i="4"/>
  <c r="O1011" i="4"/>
  <c r="O1012" i="4"/>
  <c r="O1013" i="4"/>
  <c r="O1014" i="4"/>
  <c r="O1015" i="4"/>
  <c r="O1016" i="4"/>
  <c r="O1017" i="4"/>
  <c r="O1018" i="4"/>
  <c r="O1019" i="4"/>
  <c r="O1020" i="4"/>
  <c r="O1021" i="4"/>
  <c r="Y1021" i="4" s="1"/>
  <c r="O1022" i="4"/>
  <c r="O1023" i="4"/>
  <c r="O1024" i="4"/>
  <c r="O1025" i="4"/>
  <c r="O1026" i="4"/>
  <c r="O1027" i="4"/>
  <c r="O1028" i="4"/>
  <c r="O1029" i="4"/>
  <c r="Y1029" i="4" s="1"/>
  <c r="O1030" i="4"/>
  <c r="O1031" i="4"/>
  <c r="O1032" i="4"/>
  <c r="O1033" i="4"/>
  <c r="O1034" i="4"/>
  <c r="O1035" i="4"/>
  <c r="O1036" i="4"/>
  <c r="O1037" i="4"/>
  <c r="O1038" i="4"/>
  <c r="O1039" i="4"/>
  <c r="O1040" i="4"/>
  <c r="O1041" i="4"/>
  <c r="Y1041" i="4" s="1"/>
  <c r="O1042" i="4"/>
  <c r="O1043" i="4"/>
  <c r="O1044" i="4"/>
  <c r="O1045" i="4"/>
  <c r="O1046" i="4"/>
  <c r="O1047" i="4"/>
  <c r="O1048" i="4"/>
  <c r="O1049" i="4"/>
  <c r="O1050" i="4"/>
  <c r="O1051" i="4"/>
  <c r="O1052" i="4"/>
  <c r="O1053" i="4"/>
  <c r="Y1053" i="4" s="1"/>
  <c r="O1054" i="4"/>
  <c r="O1055" i="4"/>
  <c r="O1056" i="4"/>
  <c r="O1057" i="4"/>
  <c r="O1058" i="4"/>
  <c r="O1059" i="4"/>
  <c r="O1060" i="4"/>
  <c r="O1061" i="4"/>
  <c r="Y1061" i="4" s="1"/>
  <c r="O1062" i="4"/>
  <c r="O1063" i="4"/>
  <c r="O1064" i="4"/>
  <c r="O1065" i="4"/>
  <c r="O1066" i="4"/>
  <c r="O1067" i="4"/>
  <c r="O1068" i="4"/>
  <c r="O1069" i="4"/>
  <c r="Y1069" i="4" s="1"/>
  <c r="O1070" i="4"/>
  <c r="O1071" i="4"/>
  <c r="O1072" i="4"/>
  <c r="O1073" i="4"/>
  <c r="O1074" i="4"/>
  <c r="O1075" i="4"/>
  <c r="O1076" i="4"/>
  <c r="O1077" i="4"/>
  <c r="O1078" i="4"/>
  <c r="O1079" i="4"/>
  <c r="O1080" i="4"/>
  <c r="O1081" i="4"/>
  <c r="Y1081" i="4" s="1"/>
  <c r="O1082" i="4"/>
  <c r="O1083" i="4"/>
  <c r="O1084" i="4"/>
  <c r="O1085" i="4"/>
  <c r="O1086" i="4"/>
  <c r="O1087" i="4"/>
  <c r="O1088" i="4"/>
  <c r="O1089" i="4"/>
  <c r="O1090" i="4"/>
  <c r="O1091" i="4"/>
  <c r="O1092" i="4"/>
  <c r="O1093" i="4"/>
  <c r="Y1093" i="4" s="1"/>
  <c r="O1094" i="4"/>
  <c r="P2" i="4"/>
  <c r="P3" i="4"/>
  <c r="P4" i="4"/>
  <c r="P6" i="4"/>
  <c r="P7" i="4"/>
  <c r="P8" i="4"/>
  <c r="P10" i="4"/>
  <c r="Y10" i="4" s="1"/>
  <c r="P11" i="4"/>
  <c r="P12" i="4"/>
  <c r="P14" i="4"/>
  <c r="P15" i="4"/>
  <c r="P16" i="4"/>
  <c r="P18" i="4"/>
  <c r="P19" i="4"/>
  <c r="P20" i="4"/>
  <c r="P22" i="4"/>
  <c r="P23" i="4"/>
  <c r="P24" i="4"/>
  <c r="P26" i="4"/>
  <c r="P27" i="4"/>
  <c r="P28" i="4"/>
  <c r="P30" i="4"/>
  <c r="P31" i="4"/>
  <c r="P32" i="4"/>
  <c r="P34" i="4"/>
  <c r="P35" i="4"/>
  <c r="P36" i="4"/>
  <c r="P38" i="4"/>
  <c r="P39" i="4"/>
  <c r="P40" i="4"/>
  <c r="P42" i="4"/>
  <c r="AC42" i="4" s="1"/>
  <c r="P43" i="4"/>
  <c r="P44" i="4"/>
  <c r="P46" i="4"/>
  <c r="P47" i="4"/>
  <c r="AC47" i="4" s="1"/>
  <c r="P48" i="4"/>
  <c r="P50" i="4"/>
  <c r="P51" i="4"/>
  <c r="P52" i="4"/>
  <c r="P54" i="4"/>
  <c r="P55" i="4"/>
  <c r="P56" i="4"/>
  <c r="P58" i="4"/>
  <c r="P59" i="4"/>
  <c r="P60" i="4"/>
  <c r="P62" i="4"/>
  <c r="P63" i="4"/>
  <c r="P64" i="4"/>
  <c r="P66" i="4"/>
  <c r="P67" i="4"/>
  <c r="P68" i="4"/>
  <c r="P70" i="4"/>
  <c r="P71" i="4"/>
  <c r="P72" i="4"/>
  <c r="P74" i="4"/>
  <c r="AA74" i="4" s="1"/>
  <c r="P75" i="4"/>
  <c r="P76" i="4"/>
  <c r="P78" i="4"/>
  <c r="P79" i="4"/>
  <c r="P80" i="4"/>
  <c r="P82" i="4"/>
  <c r="P83" i="4"/>
  <c r="P84" i="4"/>
  <c r="AA84" i="4" s="1"/>
  <c r="P86" i="4"/>
  <c r="P87" i="4"/>
  <c r="P88" i="4"/>
  <c r="P90" i="4"/>
  <c r="AC90" i="4" s="1"/>
  <c r="P91" i="4"/>
  <c r="P92" i="4"/>
  <c r="P94" i="4"/>
  <c r="P95" i="4"/>
  <c r="P96" i="4"/>
  <c r="P98" i="4"/>
  <c r="P99" i="4"/>
  <c r="P100" i="4"/>
  <c r="Z100" i="4" s="1"/>
  <c r="P102" i="4"/>
  <c r="P103" i="4"/>
  <c r="P104" i="4"/>
  <c r="P106" i="4"/>
  <c r="AB106" i="4" s="1"/>
  <c r="P107" i="4"/>
  <c r="P108" i="4"/>
  <c r="P110" i="4"/>
  <c r="P111" i="4"/>
  <c r="AA111" i="4" s="1"/>
  <c r="P112" i="4"/>
  <c r="P114" i="4"/>
  <c r="P115" i="4"/>
  <c r="P116" i="4"/>
  <c r="P118" i="4"/>
  <c r="P119" i="4"/>
  <c r="P120" i="4"/>
  <c r="P122" i="4"/>
  <c r="P123" i="4"/>
  <c r="P124" i="4"/>
  <c r="P126" i="4"/>
  <c r="P127" i="4"/>
  <c r="P128" i="4"/>
  <c r="P130" i="4"/>
  <c r="P131" i="4"/>
  <c r="P132" i="4"/>
  <c r="AB132" i="4" s="1"/>
  <c r="P134" i="4"/>
  <c r="P135" i="4"/>
  <c r="P136" i="4"/>
  <c r="P138" i="4"/>
  <c r="P139" i="4"/>
  <c r="P140" i="4"/>
  <c r="P142" i="4"/>
  <c r="P143" i="4"/>
  <c r="P144" i="4"/>
  <c r="P146" i="4"/>
  <c r="P147" i="4"/>
  <c r="P148" i="4"/>
  <c r="P150" i="4"/>
  <c r="P151" i="4"/>
  <c r="P152" i="4"/>
  <c r="P154" i="4"/>
  <c r="P155" i="4"/>
  <c r="P156" i="4"/>
  <c r="P158" i="4"/>
  <c r="P159" i="4"/>
  <c r="AB159" i="4" s="1"/>
  <c r="P160" i="4"/>
  <c r="P162" i="4"/>
  <c r="P163" i="4"/>
  <c r="P164" i="4"/>
  <c r="P166" i="4"/>
  <c r="P167" i="4"/>
  <c r="P168" i="4"/>
  <c r="P170" i="4"/>
  <c r="P171" i="4"/>
  <c r="P172" i="4"/>
  <c r="P174" i="4"/>
  <c r="P175" i="4"/>
  <c r="AA175" i="4" s="1"/>
  <c r="P176" i="4"/>
  <c r="P178" i="4"/>
  <c r="P179" i="4"/>
  <c r="P180" i="4"/>
  <c r="P182" i="4"/>
  <c r="P183" i="4"/>
  <c r="P184" i="4"/>
  <c r="P186" i="4"/>
  <c r="P187" i="4"/>
  <c r="P188" i="4"/>
  <c r="P190" i="4"/>
  <c r="P191" i="4"/>
  <c r="P192" i="4"/>
  <c r="P194" i="4"/>
  <c r="P195" i="4"/>
  <c r="P196" i="4"/>
  <c r="P198" i="4"/>
  <c r="P199" i="4"/>
  <c r="P200" i="4"/>
  <c r="P202" i="4"/>
  <c r="P203" i="4"/>
  <c r="P204" i="4"/>
  <c r="P206" i="4"/>
  <c r="P207" i="4"/>
  <c r="P208" i="4"/>
  <c r="P210" i="4"/>
  <c r="P211" i="4"/>
  <c r="P212" i="4"/>
  <c r="P214" i="4"/>
  <c r="P215" i="4"/>
  <c r="P216" i="4"/>
  <c r="P218" i="4"/>
  <c r="P219" i="4"/>
  <c r="P220" i="4"/>
  <c r="P222" i="4"/>
  <c r="P223" i="4"/>
  <c r="Z223" i="4" s="1"/>
  <c r="P224" i="4"/>
  <c r="P226" i="4"/>
  <c r="P227" i="4"/>
  <c r="P228" i="4"/>
  <c r="P230" i="4"/>
  <c r="P231" i="4"/>
  <c r="P232" i="4"/>
  <c r="P234" i="4"/>
  <c r="P235" i="4"/>
  <c r="P236" i="4"/>
  <c r="P238" i="4"/>
  <c r="P239" i="4"/>
  <c r="AA239" i="4" s="1"/>
  <c r="P240" i="4"/>
  <c r="P242" i="4"/>
  <c r="P243" i="4"/>
  <c r="P244" i="4"/>
  <c r="P246" i="4"/>
  <c r="P247" i="4"/>
  <c r="P248" i="4"/>
  <c r="P250" i="4"/>
  <c r="P251" i="4"/>
  <c r="P252" i="4"/>
  <c r="P254" i="4"/>
  <c r="P255" i="4"/>
  <c r="P256" i="4"/>
  <c r="P258" i="4"/>
  <c r="P259" i="4"/>
  <c r="P260" i="4"/>
  <c r="P262" i="4"/>
  <c r="P263" i="4"/>
  <c r="P264" i="4"/>
  <c r="P266" i="4"/>
  <c r="P267" i="4"/>
  <c r="P268" i="4"/>
  <c r="P270" i="4"/>
  <c r="P271" i="4"/>
  <c r="P272" i="4"/>
  <c r="P274" i="4"/>
  <c r="P275" i="4"/>
  <c r="P276" i="4"/>
  <c r="AB276" i="4" s="1"/>
  <c r="P278" i="4"/>
  <c r="P279" i="4"/>
  <c r="P280" i="4"/>
  <c r="P282" i="4"/>
  <c r="P283" i="4"/>
  <c r="P284" i="4"/>
  <c r="P286" i="4"/>
  <c r="P287" i="4"/>
  <c r="P288" i="4"/>
  <c r="P290" i="4"/>
  <c r="P291" i="4"/>
  <c r="P292" i="4"/>
  <c r="P294" i="4"/>
  <c r="P295" i="4"/>
  <c r="P296" i="4"/>
  <c r="P298" i="4"/>
  <c r="AC298" i="4" s="1"/>
  <c r="P299" i="4"/>
  <c r="P300" i="4"/>
  <c r="P302" i="4"/>
  <c r="P303" i="4"/>
  <c r="P304" i="4"/>
  <c r="P306" i="4"/>
  <c r="P307" i="4"/>
  <c r="P308" i="4"/>
  <c r="P310" i="4"/>
  <c r="P311" i="4"/>
  <c r="P312" i="4"/>
  <c r="P314" i="4"/>
  <c r="P315" i="4"/>
  <c r="P316" i="4"/>
  <c r="P318" i="4"/>
  <c r="P319" i="4"/>
  <c r="P320" i="4"/>
  <c r="P322" i="4"/>
  <c r="P323" i="4"/>
  <c r="P324" i="4"/>
  <c r="P326" i="4"/>
  <c r="P327" i="4"/>
  <c r="P328" i="4"/>
  <c r="P330" i="4"/>
  <c r="P331" i="4"/>
  <c r="P332" i="4"/>
  <c r="P334" i="4"/>
  <c r="P335" i="4"/>
  <c r="AA335" i="4" s="1"/>
  <c r="P336" i="4"/>
  <c r="P338" i="4"/>
  <c r="P339" i="4"/>
  <c r="P340" i="4"/>
  <c r="P342" i="4"/>
  <c r="P343" i="4"/>
  <c r="P344" i="4"/>
  <c r="P345" i="4"/>
  <c r="P346" i="4"/>
  <c r="P347" i="4"/>
  <c r="P348" i="4"/>
  <c r="P349" i="4"/>
  <c r="P350" i="4"/>
  <c r="P351" i="4"/>
  <c r="P352" i="4"/>
  <c r="P353" i="4"/>
  <c r="P354" i="4"/>
  <c r="P355" i="4"/>
  <c r="P356" i="4"/>
  <c r="P357" i="4"/>
  <c r="P358" i="4"/>
  <c r="P359" i="4"/>
  <c r="P360" i="4"/>
  <c r="P361" i="4"/>
  <c r="P362" i="4"/>
  <c r="P363" i="4"/>
  <c r="P364" i="4"/>
  <c r="P365" i="4"/>
  <c r="P366" i="4"/>
  <c r="P367" i="4"/>
  <c r="P368" i="4"/>
  <c r="P369" i="4"/>
  <c r="P370" i="4"/>
  <c r="P371" i="4"/>
  <c r="P372" i="4"/>
  <c r="P373" i="4"/>
  <c r="P374" i="4"/>
  <c r="P375" i="4"/>
  <c r="P376" i="4"/>
  <c r="P377" i="4"/>
  <c r="P378" i="4"/>
  <c r="P379" i="4"/>
  <c r="P380" i="4"/>
  <c r="P381" i="4"/>
  <c r="P382" i="4"/>
  <c r="P383" i="4"/>
  <c r="P384" i="4"/>
  <c r="P385" i="4"/>
  <c r="P386" i="4"/>
  <c r="P387" i="4"/>
  <c r="P388" i="4"/>
  <c r="P389" i="4"/>
  <c r="P390" i="4"/>
  <c r="P391" i="4"/>
  <c r="P392" i="4"/>
  <c r="P393" i="4"/>
  <c r="P394" i="4"/>
  <c r="P395" i="4"/>
  <c r="P396" i="4"/>
  <c r="P397" i="4"/>
  <c r="P398" i="4"/>
  <c r="P399" i="4"/>
  <c r="P400" i="4"/>
  <c r="P401" i="4"/>
  <c r="P402" i="4"/>
  <c r="P403" i="4"/>
  <c r="P404" i="4"/>
  <c r="P405" i="4"/>
  <c r="P406" i="4"/>
  <c r="P407" i="4"/>
  <c r="P408" i="4"/>
  <c r="P409" i="4"/>
  <c r="P410" i="4"/>
  <c r="P411" i="4"/>
  <c r="P412" i="4"/>
  <c r="P413" i="4"/>
  <c r="P414" i="4"/>
  <c r="P415" i="4"/>
  <c r="P416" i="4"/>
  <c r="P417" i="4"/>
  <c r="P418" i="4"/>
  <c r="P419" i="4"/>
  <c r="P420" i="4"/>
  <c r="P421" i="4"/>
  <c r="P422" i="4"/>
  <c r="P423" i="4"/>
  <c r="P424" i="4"/>
  <c r="P425" i="4"/>
  <c r="P426" i="4"/>
  <c r="P427" i="4"/>
  <c r="P428" i="4"/>
  <c r="P429" i="4"/>
  <c r="P430" i="4"/>
  <c r="P431" i="4"/>
  <c r="P432" i="4"/>
  <c r="P433" i="4"/>
  <c r="P434" i="4"/>
  <c r="P435" i="4"/>
  <c r="P436" i="4"/>
  <c r="P437" i="4"/>
  <c r="P438" i="4"/>
  <c r="P439" i="4"/>
  <c r="P440" i="4"/>
  <c r="P441" i="4"/>
  <c r="P442" i="4"/>
  <c r="P443" i="4"/>
  <c r="P444" i="4"/>
  <c r="P445" i="4"/>
  <c r="P446" i="4"/>
  <c r="P447" i="4"/>
  <c r="P448" i="4"/>
  <c r="P449" i="4"/>
  <c r="P450" i="4"/>
  <c r="P451" i="4"/>
  <c r="P452" i="4"/>
  <c r="P453" i="4"/>
  <c r="P454" i="4"/>
  <c r="P455" i="4"/>
  <c r="P456" i="4"/>
  <c r="P457" i="4"/>
  <c r="P458" i="4"/>
  <c r="P459" i="4"/>
  <c r="P460" i="4"/>
  <c r="P461" i="4"/>
  <c r="P462" i="4"/>
  <c r="P463" i="4"/>
  <c r="P464" i="4"/>
  <c r="P465" i="4"/>
  <c r="P466" i="4"/>
  <c r="P467" i="4"/>
  <c r="P468" i="4"/>
  <c r="P469" i="4"/>
  <c r="P470" i="4"/>
  <c r="P471" i="4"/>
  <c r="P472" i="4"/>
  <c r="P473" i="4"/>
  <c r="P474" i="4"/>
  <c r="P475" i="4"/>
  <c r="P476" i="4"/>
  <c r="P477" i="4"/>
  <c r="P478" i="4"/>
  <c r="P479" i="4"/>
  <c r="P480" i="4"/>
  <c r="P481" i="4"/>
  <c r="P482" i="4"/>
  <c r="P483" i="4"/>
  <c r="P484" i="4"/>
  <c r="P485" i="4"/>
  <c r="P486" i="4"/>
  <c r="P487" i="4"/>
  <c r="P488" i="4"/>
  <c r="P489" i="4"/>
  <c r="P490" i="4"/>
  <c r="P491" i="4"/>
  <c r="P492" i="4"/>
  <c r="P493" i="4"/>
  <c r="P494" i="4"/>
  <c r="P495" i="4"/>
  <c r="P496" i="4"/>
  <c r="P497" i="4"/>
  <c r="P498" i="4"/>
  <c r="P499" i="4"/>
  <c r="P500" i="4"/>
  <c r="P501" i="4"/>
  <c r="P502" i="4"/>
  <c r="P503" i="4"/>
  <c r="P504" i="4"/>
  <c r="P505" i="4"/>
  <c r="P506" i="4"/>
  <c r="P507" i="4"/>
  <c r="P508" i="4"/>
  <c r="P509" i="4"/>
  <c r="P510" i="4"/>
  <c r="P511" i="4"/>
  <c r="P512" i="4"/>
  <c r="P513" i="4"/>
  <c r="P514" i="4"/>
  <c r="P515" i="4"/>
  <c r="P516" i="4"/>
  <c r="P517" i="4"/>
  <c r="P518" i="4"/>
  <c r="P519" i="4"/>
  <c r="P520" i="4"/>
  <c r="P521" i="4"/>
  <c r="P522" i="4"/>
  <c r="P523" i="4"/>
  <c r="P524" i="4"/>
  <c r="P525" i="4"/>
  <c r="P526" i="4"/>
  <c r="P527" i="4"/>
  <c r="P528" i="4"/>
  <c r="P529" i="4"/>
  <c r="P530" i="4"/>
  <c r="P531" i="4"/>
  <c r="P532" i="4"/>
  <c r="P533" i="4"/>
  <c r="P534" i="4"/>
  <c r="P535" i="4"/>
  <c r="P536" i="4"/>
  <c r="P537" i="4"/>
  <c r="P538" i="4"/>
  <c r="P539" i="4"/>
  <c r="P540" i="4"/>
  <c r="P541" i="4"/>
  <c r="P542" i="4"/>
  <c r="P543" i="4"/>
  <c r="P544" i="4"/>
  <c r="P545" i="4"/>
  <c r="P546" i="4"/>
  <c r="P547" i="4"/>
  <c r="P548" i="4"/>
  <c r="P549" i="4"/>
  <c r="P550" i="4"/>
  <c r="P551" i="4"/>
  <c r="P552" i="4"/>
  <c r="P553" i="4"/>
  <c r="P554" i="4"/>
  <c r="P555" i="4"/>
  <c r="P556" i="4"/>
  <c r="P557" i="4"/>
  <c r="P558" i="4"/>
  <c r="P559" i="4"/>
  <c r="P560" i="4"/>
  <c r="P561" i="4"/>
  <c r="P562" i="4"/>
  <c r="P563" i="4"/>
  <c r="P564" i="4"/>
  <c r="P565" i="4"/>
  <c r="P566" i="4"/>
  <c r="P567" i="4"/>
  <c r="P568" i="4"/>
  <c r="P569" i="4"/>
  <c r="P570" i="4"/>
  <c r="P571" i="4"/>
  <c r="P572" i="4"/>
  <c r="P573" i="4"/>
  <c r="P574" i="4"/>
  <c r="P575" i="4"/>
  <c r="P576" i="4"/>
  <c r="P577" i="4"/>
  <c r="P578" i="4"/>
  <c r="P579" i="4"/>
  <c r="P580" i="4"/>
  <c r="P581" i="4"/>
  <c r="P582" i="4"/>
  <c r="P583" i="4"/>
  <c r="P584" i="4"/>
  <c r="P585" i="4"/>
  <c r="P586" i="4"/>
  <c r="P587" i="4"/>
  <c r="P588" i="4"/>
  <c r="P589" i="4"/>
  <c r="P590" i="4"/>
  <c r="P591" i="4"/>
  <c r="P592" i="4"/>
  <c r="P593" i="4"/>
  <c r="P594" i="4"/>
  <c r="P595" i="4"/>
  <c r="P596" i="4"/>
  <c r="P597" i="4"/>
  <c r="P598" i="4"/>
  <c r="P599" i="4"/>
  <c r="P600" i="4"/>
  <c r="P601" i="4"/>
  <c r="P602" i="4"/>
  <c r="P603" i="4"/>
  <c r="P604" i="4"/>
  <c r="P605" i="4"/>
  <c r="P606" i="4"/>
  <c r="P607" i="4"/>
  <c r="P608" i="4"/>
  <c r="P609" i="4"/>
  <c r="P610" i="4"/>
  <c r="P611" i="4"/>
  <c r="P612" i="4"/>
  <c r="P613" i="4"/>
  <c r="P614" i="4"/>
  <c r="P615" i="4"/>
  <c r="P616" i="4"/>
  <c r="P617" i="4"/>
  <c r="P618" i="4"/>
  <c r="P619" i="4"/>
  <c r="P620" i="4"/>
  <c r="P621" i="4"/>
  <c r="P622" i="4"/>
  <c r="P623" i="4"/>
  <c r="P624" i="4"/>
  <c r="P625" i="4"/>
  <c r="P626" i="4"/>
  <c r="P627" i="4"/>
  <c r="P628" i="4"/>
  <c r="P629" i="4"/>
  <c r="P630" i="4"/>
  <c r="P631" i="4"/>
  <c r="P632" i="4"/>
  <c r="P633" i="4"/>
  <c r="P634" i="4"/>
  <c r="P635" i="4"/>
  <c r="P636" i="4"/>
  <c r="P637" i="4"/>
  <c r="P638" i="4"/>
  <c r="P639" i="4"/>
  <c r="P640" i="4"/>
  <c r="P641" i="4"/>
  <c r="P642" i="4"/>
  <c r="P643" i="4"/>
  <c r="P644" i="4"/>
  <c r="P645" i="4"/>
  <c r="P646" i="4"/>
  <c r="P647" i="4"/>
  <c r="P648" i="4"/>
  <c r="P649" i="4"/>
  <c r="P650" i="4"/>
  <c r="P651" i="4"/>
  <c r="P652" i="4"/>
  <c r="P653" i="4"/>
  <c r="P654" i="4"/>
  <c r="P655" i="4"/>
  <c r="P656" i="4"/>
  <c r="P657" i="4"/>
  <c r="P658" i="4"/>
  <c r="P659" i="4"/>
  <c r="P660" i="4"/>
  <c r="P661" i="4"/>
  <c r="P662" i="4"/>
  <c r="P663" i="4"/>
  <c r="P664" i="4"/>
  <c r="P665" i="4"/>
  <c r="P666" i="4"/>
  <c r="P667" i="4"/>
  <c r="P668" i="4"/>
  <c r="P669" i="4"/>
  <c r="P670" i="4"/>
  <c r="P671" i="4"/>
  <c r="P672" i="4"/>
  <c r="P673" i="4"/>
  <c r="P674" i="4"/>
  <c r="P675" i="4"/>
  <c r="P676" i="4"/>
  <c r="P677" i="4"/>
  <c r="P678" i="4"/>
  <c r="P679" i="4"/>
  <c r="P680" i="4"/>
  <c r="P681" i="4"/>
  <c r="P682" i="4"/>
  <c r="P683" i="4"/>
  <c r="P684" i="4"/>
  <c r="P685" i="4"/>
  <c r="P686" i="4"/>
  <c r="P687" i="4"/>
  <c r="P688" i="4"/>
  <c r="P689" i="4"/>
  <c r="P690" i="4"/>
  <c r="P691" i="4"/>
  <c r="P692" i="4"/>
  <c r="P693" i="4"/>
  <c r="P694" i="4"/>
  <c r="P695" i="4"/>
  <c r="P696" i="4"/>
  <c r="P697" i="4"/>
  <c r="P698" i="4"/>
  <c r="P699" i="4"/>
  <c r="P700" i="4"/>
  <c r="P701" i="4"/>
  <c r="P702" i="4"/>
  <c r="P703" i="4"/>
  <c r="P704" i="4"/>
  <c r="P705" i="4"/>
  <c r="P706" i="4"/>
  <c r="P707" i="4"/>
  <c r="P708" i="4"/>
  <c r="P709" i="4"/>
  <c r="P710" i="4"/>
  <c r="P711" i="4"/>
  <c r="P712" i="4"/>
  <c r="P713" i="4"/>
  <c r="P714" i="4"/>
  <c r="P715" i="4"/>
  <c r="P716" i="4"/>
  <c r="P717" i="4"/>
  <c r="P718" i="4"/>
  <c r="P719" i="4"/>
  <c r="P720" i="4"/>
  <c r="P721" i="4"/>
  <c r="P722" i="4"/>
  <c r="P723" i="4"/>
  <c r="P724" i="4"/>
  <c r="P725" i="4"/>
  <c r="P726" i="4"/>
  <c r="P727" i="4"/>
  <c r="P728" i="4"/>
  <c r="P729" i="4"/>
  <c r="P730" i="4"/>
  <c r="P731" i="4"/>
  <c r="P732" i="4"/>
  <c r="P733" i="4"/>
  <c r="P734" i="4"/>
  <c r="P735" i="4"/>
  <c r="P736" i="4"/>
  <c r="P737" i="4"/>
  <c r="P738" i="4"/>
  <c r="P739" i="4"/>
  <c r="P740" i="4"/>
  <c r="P741" i="4"/>
  <c r="P742" i="4"/>
  <c r="P743" i="4"/>
  <c r="P744" i="4"/>
  <c r="P745" i="4"/>
  <c r="P746" i="4"/>
  <c r="P747" i="4"/>
  <c r="P748" i="4"/>
  <c r="P749" i="4"/>
  <c r="P750" i="4"/>
  <c r="P751" i="4"/>
  <c r="P752" i="4"/>
  <c r="P753" i="4"/>
  <c r="P754" i="4"/>
  <c r="P755" i="4"/>
  <c r="P756" i="4"/>
  <c r="P757" i="4"/>
  <c r="P758" i="4"/>
  <c r="P759" i="4"/>
  <c r="P760" i="4"/>
  <c r="P761" i="4"/>
  <c r="P762" i="4"/>
  <c r="P763" i="4"/>
  <c r="P764" i="4"/>
  <c r="P765" i="4"/>
  <c r="P766" i="4"/>
  <c r="P767" i="4"/>
  <c r="P768" i="4"/>
  <c r="P769" i="4"/>
  <c r="P770" i="4"/>
  <c r="P771" i="4"/>
  <c r="P772" i="4"/>
  <c r="P773" i="4"/>
  <c r="P774" i="4"/>
  <c r="P775" i="4"/>
  <c r="P776" i="4"/>
  <c r="P777" i="4"/>
  <c r="P778" i="4"/>
  <c r="P779" i="4"/>
  <c r="P780" i="4"/>
  <c r="P781" i="4"/>
  <c r="P782" i="4"/>
  <c r="P783" i="4"/>
  <c r="P784" i="4"/>
  <c r="P785" i="4"/>
  <c r="P786" i="4"/>
  <c r="P787" i="4"/>
  <c r="P788" i="4"/>
  <c r="P789" i="4"/>
  <c r="P790" i="4"/>
  <c r="P791" i="4"/>
  <c r="P792" i="4"/>
  <c r="P793" i="4"/>
  <c r="P794" i="4"/>
  <c r="P795" i="4"/>
  <c r="P796" i="4"/>
  <c r="P797" i="4"/>
  <c r="P798" i="4"/>
  <c r="P799" i="4"/>
  <c r="P800" i="4"/>
  <c r="P801" i="4"/>
  <c r="P802" i="4"/>
  <c r="P803" i="4"/>
  <c r="P804" i="4"/>
  <c r="P805" i="4"/>
  <c r="P806" i="4"/>
  <c r="P807" i="4"/>
  <c r="P808" i="4"/>
  <c r="P809" i="4"/>
  <c r="P810" i="4"/>
  <c r="P811" i="4"/>
  <c r="P812" i="4"/>
  <c r="P813" i="4"/>
  <c r="P814" i="4"/>
  <c r="P815" i="4"/>
  <c r="P816" i="4"/>
  <c r="P817" i="4"/>
  <c r="P818" i="4"/>
  <c r="P819" i="4"/>
  <c r="P820" i="4"/>
  <c r="P821" i="4"/>
  <c r="P822" i="4"/>
  <c r="P823" i="4"/>
  <c r="P824" i="4"/>
  <c r="P825" i="4"/>
  <c r="P826" i="4"/>
  <c r="P827" i="4"/>
  <c r="P828" i="4"/>
  <c r="P829" i="4"/>
  <c r="P830" i="4"/>
  <c r="P831" i="4"/>
  <c r="P832" i="4"/>
  <c r="P833" i="4"/>
  <c r="P834" i="4"/>
  <c r="P835" i="4"/>
  <c r="P836" i="4"/>
  <c r="P837" i="4"/>
  <c r="P838" i="4"/>
  <c r="P839" i="4"/>
  <c r="P840" i="4"/>
  <c r="P841" i="4"/>
  <c r="P842" i="4"/>
  <c r="P843" i="4"/>
  <c r="P844" i="4"/>
  <c r="P845" i="4"/>
  <c r="P846" i="4"/>
  <c r="P847" i="4"/>
  <c r="P848" i="4"/>
  <c r="P849" i="4"/>
  <c r="P850" i="4"/>
  <c r="P851" i="4"/>
  <c r="P852" i="4"/>
  <c r="P853" i="4"/>
  <c r="P854" i="4"/>
  <c r="P855" i="4"/>
  <c r="P856" i="4"/>
  <c r="P857" i="4"/>
  <c r="P858" i="4"/>
  <c r="P859" i="4"/>
  <c r="P860" i="4"/>
  <c r="P861" i="4"/>
  <c r="P862" i="4"/>
  <c r="P863" i="4"/>
  <c r="P864" i="4"/>
  <c r="P865" i="4"/>
  <c r="P866" i="4"/>
  <c r="P867" i="4"/>
  <c r="P868" i="4"/>
  <c r="P869" i="4"/>
  <c r="P870" i="4"/>
  <c r="P871" i="4"/>
  <c r="P872" i="4"/>
  <c r="P873" i="4"/>
  <c r="P874" i="4"/>
  <c r="P875" i="4"/>
  <c r="P876" i="4"/>
  <c r="P877" i="4"/>
  <c r="P878" i="4"/>
  <c r="P879" i="4"/>
  <c r="P880" i="4"/>
  <c r="P881" i="4"/>
  <c r="P882" i="4"/>
  <c r="P883" i="4"/>
  <c r="P884" i="4"/>
  <c r="P885" i="4"/>
  <c r="P886" i="4"/>
  <c r="P887" i="4"/>
  <c r="P888" i="4"/>
  <c r="P889" i="4"/>
  <c r="P890" i="4"/>
  <c r="P891" i="4"/>
  <c r="P892" i="4"/>
  <c r="P893" i="4"/>
  <c r="P894" i="4"/>
  <c r="P895" i="4"/>
  <c r="P896" i="4"/>
  <c r="P897" i="4"/>
  <c r="P898" i="4"/>
  <c r="P899" i="4"/>
  <c r="P900" i="4"/>
  <c r="P901" i="4"/>
  <c r="P902" i="4"/>
  <c r="P903" i="4"/>
  <c r="P904" i="4"/>
  <c r="P905" i="4"/>
  <c r="P906" i="4"/>
  <c r="P907" i="4"/>
  <c r="P908" i="4"/>
  <c r="P909" i="4"/>
  <c r="P910" i="4"/>
  <c r="P911" i="4"/>
  <c r="P912" i="4"/>
  <c r="P913" i="4"/>
  <c r="P914" i="4"/>
  <c r="P915" i="4"/>
  <c r="P916" i="4"/>
  <c r="P917" i="4"/>
  <c r="P918" i="4"/>
  <c r="P919" i="4"/>
  <c r="P920" i="4"/>
  <c r="P921" i="4"/>
  <c r="P922" i="4"/>
  <c r="P923" i="4"/>
  <c r="P924" i="4"/>
  <c r="P925" i="4"/>
  <c r="P926" i="4"/>
  <c r="P927" i="4"/>
  <c r="P928" i="4"/>
  <c r="P929" i="4"/>
  <c r="P930" i="4"/>
  <c r="P931" i="4"/>
  <c r="P932" i="4"/>
  <c r="P933" i="4"/>
  <c r="P934" i="4"/>
  <c r="P935" i="4"/>
  <c r="P936" i="4"/>
  <c r="P937" i="4"/>
  <c r="P938" i="4"/>
  <c r="P939" i="4"/>
  <c r="P940" i="4"/>
  <c r="P941" i="4"/>
  <c r="P942" i="4"/>
  <c r="P943" i="4"/>
  <c r="P944" i="4"/>
  <c r="P945" i="4"/>
  <c r="P946" i="4"/>
  <c r="P947" i="4"/>
  <c r="P948" i="4"/>
  <c r="P949" i="4"/>
  <c r="P950" i="4"/>
  <c r="P951" i="4"/>
  <c r="P952" i="4"/>
  <c r="P953" i="4"/>
  <c r="P954" i="4"/>
  <c r="P955" i="4"/>
  <c r="P956" i="4"/>
  <c r="P957" i="4"/>
  <c r="P958" i="4"/>
  <c r="P959" i="4"/>
  <c r="P960" i="4"/>
  <c r="P961" i="4"/>
  <c r="P962" i="4"/>
  <c r="P963" i="4"/>
  <c r="P964" i="4"/>
  <c r="P965" i="4"/>
  <c r="P966" i="4"/>
  <c r="P967" i="4"/>
  <c r="P968" i="4"/>
  <c r="P969" i="4"/>
  <c r="P970" i="4"/>
  <c r="P971" i="4"/>
  <c r="P972" i="4"/>
  <c r="P973" i="4"/>
  <c r="P974" i="4"/>
  <c r="P975" i="4"/>
  <c r="P976" i="4"/>
  <c r="P977" i="4"/>
  <c r="P978" i="4"/>
  <c r="P979" i="4"/>
  <c r="P980" i="4"/>
  <c r="P981" i="4"/>
  <c r="P982" i="4"/>
  <c r="P983" i="4"/>
  <c r="P984" i="4"/>
  <c r="P985" i="4"/>
  <c r="P986" i="4"/>
  <c r="P987" i="4"/>
  <c r="P988" i="4"/>
  <c r="P989" i="4"/>
  <c r="P990" i="4"/>
  <c r="P991" i="4"/>
  <c r="P992" i="4"/>
  <c r="P993" i="4"/>
  <c r="P994" i="4"/>
  <c r="P995" i="4"/>
  <c r="P996" i="4"/>
  <c r="P997" i="4"/>
  <c r="P998" i="4"/>
  <c r="P999" i="4"/>
  <c r="P1000" i="4"/>
  <c r="P1001" i="4"/>
  <c r="P1002" i="4"/>
  <c r="P1003" i="4"/>
  <c r="P1004" i="4"/>
  <c r="P1005" i="4"/>
  <c r="P1006" i="4"/>
  <c r="P1007" i="4"/>
  <c r="P1008" i="4"/>
  <c r="P1009" i="4"/>
  <c r="P1010" i="4"/>
  <c r="P1011" i="4"/>
  <c r="P1012" i="4"/>
  <c r="P1013" i="4"/>
  <c r="P1014" i="4"/>
  <c r="P1015" i="4"/>
  <c r="P1016" i="4"/>
  <c r="P1017" i="4"/>
  <c r="P1018" i="4"/>
  <c r="P1019" i="4"/>
  <c r="P1020" i="4"/>
  <c r="P1021" i="4"/>
  <c r="P1022" i="4"/>
  <c r="P1023" i="4"/>
  <c r="P1024" i="4"/>
  <c r="P1025" i="4"/>
  <c r="P1026" i="4"/>
  <c r="P1027" i="4"/>
  <c r="P1028" i="4"/>
  <c r="P1029" i="4"/>
  <c r="P1030" i="4"/>
  <c r="P1031" i="4"/>
  <c r="P1032" i="4"/>
  <c r="P1033" i="4"/>
  <c r="P1034" i="4"/>
  <c r="P1035" i="4"/>
  <c r="P1036" i="4"/>
  <c r="P1037" i="4"/>
  <c r="P1038" i="4"/>
  <c r="P1039" i="4"/>
  <c r="P1040" i="4"/>
  <c r="P1041" i="4"/>
  <c r="P1042" i="4"/>
  <c r="P1043" i="4"/>
  <c r="P1044" i="4"/>
  <c r="P1045" i="4"/>
  <c r="P1046" i="4"/>
  <c r="P1047" i="4"/>
  <c r="P1048" i="4"/>
  <c r="P1049" i="4"/>
  <c r="P1050" i="4"/>
  <c r="P1051" i="4"/>
  <c r="P1052" i="4"/>
  <c r="P1053" i="4"/>
  <c r="P1054" i="4"/>
  <c r="P1055" i="4"/>
  <c r="P1056" i="4"/>
  <c r="P1057" i="4"/>
  <c r="P1058" i="4"/>
  <c r="P1059" i="4"/>
  <c r="P1060" i="4"/>
  <c r="P1061" i="4"/>
  <c r="P1062" i="4"/>
  <c r="P1063" i="4"/>
  <c r="P1064" i="4"/>
  <c r="P1065" i="4"/>
  <c r="P1066" i="4"/>
  <c r="P1067" i="4"/>
  <c r="P1068" i="4"/>
  <c r="P1069" i="4"/>
  <c r="P1070" i="4"/>
  <c r="P1071" i="4"/>
  <c r="P1072" i="4"/>
  <c r="P1073" i="4"/>
  <c r="P1074" i="4"/>
  <c r="P1075" i="4"/>
  <c r="P1076" i="4"/>
  <c r="P1077" i="4"/>
  <c r="P1078" i="4"/>
  <c r="P1079" i="4"/>
  <c r="P1080" i="4"/>
  <c r="P1081" i="4"/>
  <c r="P1082" i="4"/>
  <c r="P1083" i="4"/>
  <c r="P1084" i="4"/>
  <c r="P1085" i="4"/>
  <c r="P1086" i="4"/>
  <c r="P1087" i="4"/>
  <c r="P1088" i="4"/>
  <c r="P1089" i="4"/>
  <c r="P1090" i="4"/>
  <c r="P1091" i="4"/>
  <c r="P1092" i="4"/>
  <c r="P1093" i="4"/>
  <c r="P1094" i="4"/>
  <c r="R2" i="4"/>
  <c r="R3" i="4"/>
  <c r="R4" i="4"/>
  <c r="R6" i="4"/>
  <c r="R7" i="4"/>
  <c r="R8" i="4"/>
  <c r="R10" i="4"/>
  <c r="R11" i="4"/>
  <c r="R12" i="4"/>
  <c r="R14" i="4"/>
  <c r="R15" i="4"/>
  <c r="R16" i="4"/>
  <c r="R18" i="4"/>
  <c r="R19" i="4"/>
  <c r="R20" i="4"/>
  <c r="R22" i="4"/>
  <c r="R23" i="4"/>
  <c r="R24" i="4"/>
  <c r="R26" i="4"/>
  <c r="R27" i="4"/>
  <c r="R28" i="4"/>
  <c r="R30" i="4"/>
  <c r="R31" i="4"/>
  <c r="R32" i="4"/>
  <c r="R34" i="4"/>
  <c r="R35" i="4"/>
  <c r="R36" i="4"/>
  <c r="R38" i="4"/>
  <c r="R39" i="4"/>
  <c r="R40" i="4"/>
  <c r="R42" i="4"/>
  <c r="R43" i="4"/>
  <c r="R44" i="4"/>
  <c r="R46" i="4"/>
  <c r="R47" i="4"/>
  <c r="R48" i="4"/>
  <c r="R50" i="4"/>
  <c r="R51" i="4"/>
  <c r="R52" i="4"/>
  <c r="R54" i="4"/>
  <c r="R55" i="4"/>
  <c r="R56" i="4"/>
  <c r="R58" i="4"/>
  <c r="R59" i="4"/>
  <c r="R60" i="4"/>
  <c r="R62" i="4"/>
  <c r="R63" i="4"/>
  <c r="R64" i="4"/>
  <c r="R66" i="4"/>
  <c r="R67" i="4"/>
  <c r="R68" i="4"/>
  <c r="R70" i="4"/>
  <c r="R71" i="4"/>
  <c r="R72" i="4"/>
  <c r="R74" i="4"/>
  <c r="R75" i="4"/>
  <c r="R76" i="4"/>
  <c r="R78" i="4"/>
  <c r="R79" i="4"/>
  <c r="R80" i="4"/>
  <c r="R82" i="4"/>
  <c r="R83" i="4"/>
  <c r="R84" i="4"/>
  <c r="R86" i="4"/>
  <c r="R87" i="4"/>
  <c r="R88" i="4"/>
  <c r="R90" i="4"/>
  <c r="R91" i="4"/>
  <c r="R92" i="4"/>
  <c r="R94" i="4"/>
  <c r="R95" i="4"/>
  <c r="R96" i="4"/>
  <c r="R98" i="4"/>
  <c r="R99" i="4"/>
  <c r="R100" i="4"/>
  <c r="R102" i="4"/>
  <c r="R103" i="4"/>
  <c r="R104" i="4"/>
  <c r="R106" i="4"/>
  <c r="R107" i="4"/>
  <c r="R108" i="4"/>
  <c r="R110" i="4"/>
  <c r="R111" i="4"/>
  <c r="R112" i="4"/>
  <c r="R114" i="4"/>
  <c r="R115" i="4"/>
  <c r="R116" i="4"/>
  <c r="R118" i="4"/>
  <c r="R119" i="4"/>
  <c r="R120" i="4"/>
  <c r="R122" i="4"/>
  <c r="R123" i="4"/>
  <c r="R124" i="4"/>
  <c r="R126" i="4"/>
  <c r="R127" i="4"/>
  <c r="R128" i="4"/>
  <c r="R130" i="4"/>
  <c r="R131" i="4"/>
  <c r="R132" i="4"/>
  <c r="R134" i="4"/>
  <c r="R135" i="4"/>
  <c r="R136" i="4"/>
  <c r="R138" i="4"/>
  <c r="R139" i="4"/>
  <c r="R140" i="4"/>
  <c r="R142" i="4"/>
  <c r="R143" i="4"/>
  <c r="R144" i="4"/>
  <c r="R146" i="4"/>
  <c r="R147" i="4"/>
  <c r="R148" i="4"/>
  <c r="R150" i="4"/>
  <c r="R151" i="4"/>
  <c r="R152" i="4"/>
  <c r="R154" i="4"/>
  <c r="R155" i="4"/>
  <c r="R156" i="4"/>
  <c r="R158" i="4"/>
  <c r="R159" i="4"/>
  <c r="R160" i="4"/>
  <c r="R162" i="4"/>
  <c r="R163" i="4"/>
  <c r="R164" i="4"/>
  <c r="R166" i="4"/>
  <c r="R167" i="4"/>
  <c r="R168" i="4"/>
  <c r="R170" i="4"/>
  <c r="R171" i="4"/>
  <c r="R172" i="4"/>
  <c r="R174" i="4"/>
  <c r="R175" i="4"/>
  <c r="R176" i="4"/>
  <c r="R178" i="4"/>
  <c r="R179" i="4"/>
  <c r="R180" i="4"/>
  <c r="R182" i="4"/>
  <c r="R183" i="4"/>
  <c r="R184" i="4"/>
  <c r="R186" i="4"/>
  <c r="R187" i="4"/>
  <c r="R188" i="4"/>
  <c r="R190" i="4"/>
  <c r="R191" i="4"/>
  <c r="R192" i="4"/>
  <c r="R194" i="4"/>
  <c r="R195" i="4"/>
  <c r="R196" i="4"/>
  <c r="R198" i="4"/>
  <c r="R199" i="4"/>
  <c r="R200" i="4"/>
  <c r="R202" i="4"/>
  <c r="R203" i="4"/>
  <c r="R204" i="4"/>
  <c r="R206" i="4"/>
  <c r="R207" i="4"/>
  <c r="R208" i="4"/>
  <c r="R210" i="4"/>
  <c r="R211" i="4"/>
  <c r="R212" i="4"/>
  <c r="R214" i="4"/>
  <c r="R215" i="4"/>
  <c r="R216" i="4"/>
  <c r="R218" i="4"/>
  <c r="R219" i="4"/>
  <c r="R220" i="4"/>
  <c r="R222" i="4"/>
  <c r="R223" i="4"/>
  <c r="R224" i="4"/>
  <c r="R226" i="4"/>
  <c r="R227" i="4"/>
  <c r="R228" i="4"/>
  <c r="R230" i="4"/>
  <c r="R231" i="4"/>
  <c r="R232" i="4"/>
  <c r="R234" i="4"/>
  <c r="R235" i="4"/>
  <c r="R236" i="4"/>
  <c r="R238" i="4"/>
  <c r="R239" i="4"/>
  <c r="R240" i="4"/>
  <c r="R242" i="4"/>
  <c r="R243" i="4"/>
  <c r="R244" i="4"/>
  <c r="R246" i="4"/>
  <c r="R247" i="4"/>
  <c r="R248" i="4"/>
  <c r="R250" i="4"/>
  <c r="R251" i="4"/>
  <c r="R252" i="4"/>
  <c r="R254" i="4"/>
  <c r="R255" i="4"/>
  <c r="R256" i="4"/>
  <c r="R258" i="4"/>
  <c r="R259" i="4"/>
  <c r="R260" i="4"/>
  <c r="R262" i="4"/>
  <c r="R263" i="4"/>
  <c r="R264" i="4"/>
  <c r="R266" i="4"/>
  <c r="R267" i="4"/>
  <c r="R268" i="4"/>
  <c r="R270" i="4"/>
  <c r="R271" i="4"/>
  <c r="R272" i="4"/>
  <c r="R274" i="4"/>
  <c r="R275" i="4"/>
  <c r="R276" i="4"/>
  <c r="R278" i="4"/>
  <c r="R279" i="4"/>
  <c r="R280" i="4"/>
  <c r="R282" i="4"/>
  <c r="R283" i="4"/>
  <c r="R284" i="4"/>
  <c r="R286" i="4"/>
  <c r="R287" i="4"/>
  <c r="R288" i="4"/>
  <c r="R290" i="4"/>
  <c r="R291" i="4"/>
  <c r="R292" i="4"/>
  <c r="R294" i="4"/>
  <c r="R295" i="4"/>
  <c r="R296" i="4"/>
  <c r="R298" i="4"/>
  <c r="R299" i="4"/>
  <c r="R300" i="4"/>
  <c r="R302" i="4"/>
  <c r="R303" i="4"/>
  <c r="R304" i="4"/>
  <c r="R306" i="4"/>
  <c r="R307" i="4"/>
  <c r="R308" i="4"/>
  <c r="R310" i="4"/>
  <c r="R311" i="4"/>
  <c r="R312" i="4"/>
  <c r="R314" i="4"/>
  <c r="R315" i="4"/>
  <c r="R316" i="4"/>
  <c r="R318" i="4"/>
  <c r="R319" i="4"/>
  <c r="R320" i="4"/>
  <c r="R322" i="4"/>
  <c r="R323" i="4"/>
  <c r="R324" i="4"/>
  <c r="R326" i="4"/>
  <c r="R327" i="4"/>
  <c r="R328" i="4"/>
  <c r="R330" i="4"/>
  <c r="R331" i="4"/>
  <c r="R332" i="4"/>
  <c r="R334" i="4"/>
  <c r="R335" i="4"/>
  <c r="R336" i="4"/>
  <c r="R338" i="4"/>
  <c r="R339" i="4"/>
  <c r="R340" i="4"/>
  <c r="R342" i="4"/>
  <c r="R343" i="4"/>
  <c r="R344" i="4"/>
  <c r="R346" i="4"/>
  <c r="R347" i="4"/>
  <c r="R348" i="4"/>
  <c r="R350" i="4"/>
  <c r="R351" i="4"/>
  <c r="R352" i="4"/>
  <c r="R354" i="4"/>
  <c r="R355" i="4"/>
  <c r="R356" i="4"/>
  <c r="R358" i="4"/>
  <c r="R359" i="4"/>
  <c r="R360" i="4"/>
  <c r="R362" i="4"/>
  <c r="R363" i="4"/>
  <c r="R364" i="4"/>
  <c r="R366" i="4"/>
  <c r="R367" i="4"/>
  <c r="R368" i="4"/>
  <c r="R370" i="4"/>
  <c r="R371" i="4"/>
  <c r="R372" i="4"/>
  <c r="R374" i="4"/>
  <c r="R375" i="4"/>
  <c r="R376" i="4"/>
  <c r="R378" i="4"/>
  <c r="R379" i="4"/>
  <c r="R380" i="4"/>
  <c r="R382" i="4"/>
  <c r="R383" i="4"/>
  <c r="R384" i="4"/>
  <c r="R386" i="4"/>
  <c r="R387" i="4"/>
  <c r="R388" i="4"/>
  <c r="R390" i="4"/>
  <c r="R391" i="4"/>
  <c r="R392" i="4"/>
  <c r="R394" i="4"/>
  <c r="R395" i="4"/>
  <c r="R396" i="4"/>
  <c r="R398" i="4"/>
  <c r="R399" i="4"/>
  <c r="R400" i="4"/>
  <c r="R402" i="4"/>
  <c r="R403" i="4"/>
  <c r="R404" i="4"/>
  <c r="R406" i="4"/>
  <c r="R407" i="4"/>
  <c r="R408" i="4"/>
  <c r="R410" i="4"/>
  <c r="R411" i="4"/>
  <c r="R412" i="4"/>
  <c r="R414" i="4"/>
  <c r="R415" i="4"/>
  <c r="R416" i="4"/>
  <c r="R418" i="4"/>
  <c r="R419" i="4"/>
  <c r="R420" i="4"/>
  <c r="R422" i="4"/>
  <c r="R423" i="4"/>
  <c r="R424" i="4"/>
  <c r="R426" i="4"/>
  <c r="R427" i="4"/>
  <c r="R428" i="4"/>
  <c r="R430" i="4"/>
  <c r="R431" i="4"/>
  <c r="R432" i="4"/>
  <c r="R434" i="4"/>
  <c r="R435" i="4"/>
  <c r="R436" i="4"/>
  <c r="R438" i="4"/>
  <c r="R439" i="4"/>
  <c r="R440" i="4"/>
  <c r="R442" i="4"/>
  <c r="R443" i="4"/>
  <c r="R444" i="4"/>
  <c r="R446" i="4"/>
  <c r="R447" i="4"/>
  <c r="R448" i="4"/>
  <c r="R450" i="4"/>
  <c r="R451" i="4"/>
  <c r="R452" i="4"/>
  <c r="R454" i="4"/>
  <c r="R455" i="4"/>
  <c r="R456" i="4"/>
  <c r="R458" i="4"/>
  <c r="R459" i="4"/>
  <c r="R460" i="4"/>
  <c r="R462" i="4"/>
  <c r="R463" i="4"/>
  <c r="R464" i="4"/>
  <c r="R466" i="4"/>
  <c r="R467" i="4"/>
  <c r="R468" i="4"/>
  <c r="R470" i="4"/>
  <c r="R471" i="4"/>
  <c r="R472" i="4"/>
  <c r="R474" i="4"/>
  <c r="R475" i="4"/>
  <c r="R476" i="4"/>
  <c r="R478" i="4"/>
  <c r="R479" i="4"/>
  <c r="R480" i="4"/>
  <c r="R482" i="4"/>
  <c r="R483" i="4"/>
  <c r="R484" i="4"/>
  <c r="R486" i="4"/>
  <c r="R487" i="4"/>
  <c r="R488" i="4"/>
  <c r="R490" i="4"/>
  <c r="R491" i="4"/>
  <c r="R492" i="4"/>
  <c r="R494" i="4"/>
  <c r="R495" i="4"/>
  <c r="R496" i="4"/>
  <c r="R498" i="4"/>
  <c r="R499" i="4"/>
  <c r="R500" i="4"/>
  <c r="R502" i="4"/>
  <c r="R503" i="4"/>
  <c r="R504" i="4"/>
  <c r="R506" i="4"/>
  <c r="R507" i="4"/>
  <c r="R508" i="4"/>
  <c r="R510" i="4"/>
  <c r="R511" i="4"/>
  <c r="R512" i="4"/>
  <c r="R514" i="4"/>
  <c r="R515" i="4"/>
  <c r="R516" i="4"/>
  <c r="R518" i="4"/>
  <c r="R519" i="4"/>
  <c r="R520" i="4"/>
  <c r="R522" i="4"/>
  <c r="R523" i="4"/>
  <c r="R524" i="4"/>
  <c r="R526" i="4"/>
  <c r="R527" i="4"/>
  <c r="R528" i="4"/>
  <c r="R530" i="4"/>
  <c r="R531" i="4"/>
  <c r="R532" i="4"/>
  <c r="R534" i="4"/>
  <c r="R535" i="4"/>
  <c r="R536" i="4"/>
  <c r="R538" i="4"/>
  <c r="R539" i="4"/>
  <c r="R540" i="4"/>
  <c r="R542" i="4"/>
  <c r="R543" i="4"/>
  <c r="R544" i="4"/>
  <c r="R546" i="4"/>
  <c r="R547" i="4"/>
  <c r="R548" i="4"/>
  <c r="R550" i="4"/>
  <c r="R551" i="4"/>
  <c r="R552" i="4"/>
  <c r="R554" i="4"/>
  <c r="R555" i="4"/>
  <c r="R556" i="4"/>
  <c r="R558" i="4"/>
  <c r="R559" i="4"/>
  <c r="R560" i="4"/>
  <c r="R562" i="4"/>
  <c r="R563" i="4"/>
  <c r="R564" i="4"/>
  <c r="R566" i="4"/>
  <c r="R567" i="4"/>
  <c r="R568" i="4"/>
  <c r="R570" i="4"/>
  <c r="R571" i="4"/>
  <c r="R572" i="4"/>
  <c r="R574" i="4"/>
  <c r="R575" i="4"/>
  <c r="R576" i="4"/>
  <c r="R578" i="4"/>
  <c r="R579" i="4"/>
  <c r="R580" i="4"/>
  <c r="R582" i="4"/>
  <c r="R583" i="4"/>
  <c r="R584" i="4"/>
  <c r="R586" i="4"/>
  <c r="R587" i="4"/>
  <c r="R588" i="4"/>
  <c r="R590" i="4"/>
  <c r="R591" i="4"/>
  <c r="R592" i="4"/>
  <c r="R594" i="4"/>
  <c r="R595" i="4"/>
  <c r="R596" i="4"/>
  <c r="R598" i="4"/>
  <c r="R599" i="4"/>
  <c r="R600" i="4"/>
  <c r="R602" i="4"/>
  <c r="R603" i="4"/>
  <c r="R604" i="4"/>
  <c r="R606" i="4"/>
  <c r="R607" i="4"/>
  <c r="R608" i="4"/>
  <c r="R610" i="4"/>
  <c r="R611" i="4"/>
  <c r="R612" i="4"/>
  <c r="R614" i="4"/>
  <c r="R615" i="4"/>
  <c r="R616" i="4"/>
  <c r="R618" i="4"/>
  <c r="R619" i="4"/>
  <c r="R620" i="4"/>
  <c r="R622" i="4"/>
  <c r="R623" i="4"/>
  <c r="R624" i="4"/>
  <c r="R626" i="4"/>
  <c r="R627" i="4"/>
  <c r="R628" i="4"/>
  <c r="R630" i="4"/>
  <c r="R631" i="4"/>
  <c r="R632" i="4"/>
  <c r="R634" i="4"/>
  <c r="R635" i="4"/>
  <c r="R636" i="4"/>
  <c r="R638" i="4"/>
  <c r="R639" i="4"/>
  <c r="R640" i="4"/>
  <c r="R642" i="4"/>
  <c r="R643" i="4"/>
  <c r="R644" i="4"/>
  <c r="R646" i="4"/>
  <c r="R647" i="4"/>
  <c r="R648" i="4"/>
  <c r="R650" i="4"/>
  <c r="R651" i="4"/>
  <c r="R652" i="4"/>
  <c r="R654" i="4"/>
  <c r="R655" i="4"/>
  <c r="R656" i="4"/>
  <c r="R658" i="4"/>
  <c r="R659" i="4"/>
  <c r="R660" i="4"/>
  <c r="R662" i="4"/>
  <c r="R663" i="4"/>
  <c r="R664" i="4"/>
  <c r="R666" i="4"/>
  <c r="R667" i="4"/>
  <c r="R668" i="4"/>
  <c r="R670" i="4"/>
  <c r="R671" i="4"/>
  <c r="R672" i="4"/>
  <c r="R674" i="4"/>
  <c r="R675" i="4"/>
  <c r="R676" i="4"/>
  <c r="R678" i="4"/>
  <c r="R679" i="4"/>
  <c r="R680" i="4"/>
  <c r="R682" i="4"/>
  <c r="R683" i="4"/>
  <c r="R684" i="4"/>
  <c r="R686" i="4"/>
  <c r="R687" i="4"/>
  <c r="R688" i="4"/>
  <c r="R690" i="4"/>
  <c r="R691" i="4"/>
  <c r="R692" i="4"/>
  <c r="R694" i="4"/>
  <c r="R695" i="4"/>
  <c r="R696" i="4"/>
  <c r="R698" i="4"/>
  <c r="R699" i="4"/>
  <c r="R700" i="4"/>
  <c r="R702" i="4"/>
  <c r="R703" i="4"/>
  <c r="R704" i="4"/>
  <c r="R706" i="4"/>
  <c r="R707" i="4"/>
  <c r="R708" i="4"/>
  <c r="R710" i="4"/>
  <c r="R711" i="4"/>
  <c r="R712" i="4"/>
  <c r="R714" i="4"/>
  <c r="R715" i="4"/>
  <c r="R716" i="4"/>
  <c r="R718" i="4"/>
  <c r="R719" i="4"/>
  <c r="R720" i="4"/>
  <c r="R722" i="4"/>
  <c r="R723" i="4"/>
  <c r="R724" i="4"/>
  <c r="R726" i="4"/>
  <c r="R727" i="4"/>
  <c r="R728" i="4"/>
  <c r="R730" i="4"/>
  <c r="R731" i="4"/>
  <c r="R732" i="4"/>
  <c r="R734" i="4"/>
  <c r="R735" i="4"/>
  <c r="R736" i="4"/>
  <c r="R738" i="4"/>
  <c r="R739" i="4"/>
  <c r="R740" i="4"/>
  <c r="R742" i="4"/>
  <c r="R743" i="4"/>
  <c r="R744" i="4"/>
  <c r="R746" i="4"/>
  <c r="R747" i="4"/>
  <c r="R748" i="4"/>
  <c r="R750" i="4"/>
  <c r="R751" i="4"/>
  <c r="R752" i="4"/>
  <c r="R754" i="4"/>
  <c r="R755" i="4"/>
  <c r="R756" i="4"/>
  <c r="R758" i="4"/>
  <c r="R759" i="4"/>
  <c r="R760" i="4"/>
  <c r="R762" i="4"/>
  <c r="R763" i="4"/>
  <c r="R764" i="4"/>
  <c r="R766" i="4"/>
  <c r="R767" i="4"/>
  <c r="R768" i="4"/>
  <c r="R770" i="4"/>
  <c r="R771" i="4"/>
  <c r="R772" i="4"/>
  <c r="R774" i="4"/>
  <c r="R775" i="4"/>
  <c r="R776" i="4"/>
  <c r="R778" i="4"/>
  <c r="R779" i="4"/>
  <c r="R780" i="4"/>
  <c r="R782" i="4"/>
  <c r="R783" i="4"/>
  <c r="R784" i="4"/>
  <c r="R786" i="4"/>
  <c r="R787" i="4"/>
  <c r="R788" i="4"/>
  <c r="R790" i="4"/>
  <c r="R791" i="4"/>
  <c r="R792" i="4"/>
  <c r="R794" i="4"/>
  <c r="R795" i="4"/>
  <c r="R796" i="4"/>
  <c r="R798" i="4"/>
  <c r="R799" i="4"/>
  <c r="R800" i="4"/>
  <c r="R802" i="4"/>
  <c r="R803" i="4"/>
  <c r="R804" i="4"/>
  <c r="R806" i="4"/>
  <c r="R807" i="4"/>
  <c r="R808" i="4"/>
  <c r="R810" i="4"/>
  <c r="R811" i="4"/>
  <c r="R812" i="4"/>
  <c r="R814" i="4"/>
  <c r="R815" i="4"/>
  <c r="R816" i="4"/>
  <c r="R818" i="4"/>
  <c r="R819" i="4"/>
  <c r="R820" i="4"/>
  <c r="R822" i="4"/>
  <c r="R823" i="4"/>
  <c r="R824" i="4"/>
  <c r="R826" i="4"/>
  <c r="R827" i="4"/>
  <c r="R828" i="4"/>
  <c r="R830" i="4"/>
  <c r="R831" i="4"/>
  <c r="R832" i="4"/>
  <c r="R834" i="4"/>
  <c r="R835" i="4"/>
  <c r="R836" i="4"/>
  <c r="R838" i="4"/>
  <c r="R839" i="4"/>
  <c r="R840" i="4"/>
  <c r="R842" i="4"/>
  <c r="R843" i="4"/>
  <c r="R844" i="4"/>
  <c r="R846" i="4"/>
  <c r="R847" i="4"/>
  <c r="R848" i="4"/>
  <c r="R850" i="4"/>
  <c r="R851" i="4"/>
  <c r="R852" i="4"/>
  <c r="R854" i="4"/>
  <c r="R855" i="4"/>
  <c r="R856" i="4"/>
  <c r="R858" i="4"/>
  <c r="R859" i="4"/>
  <c r="R860" i="4"/>
  <c r="R862" i="4"/>
  <c r="R863" i="4"/>
  <c r="R864" i="4"/>
  <c r="R866" i="4"/>
  <c r="R867" i="4"/>
  <c r="R868" i="4"/>
  <c r="R870" i="4"/>
  <c r="R871" i="4"/>
  <c r="R872" i="4"/>
  <c r="R874" i="4"/>
  <c r="R875" i="4"/>
  <c r="R876" i="4"/>
  <c r="R878" i="4"/>
  <c r="R879" i="4"/>
  <c r="R880" i="4"/>
  <c r="R882" i="4"/>
  <c r="R883" i="4"/>
  <c r="R884" i="4"/>
  <c r="R886" i="4"/>
  <c r="R887" i="4"/>
  <c r="R888" i="4"/>
  <c r="R890" i="4"/>
  <c r="R891" i="4"/>
  <c r="R892" i="4"/>
  <c r="R894" i="4"/>
  <c r="R895" i="4"/>
  <c r="R896" i="4"/>
  <c r="R898" i="4"/>
  <c r="R899" i="4"/>
  <c r="R900" i="4"/>
  <c r="R902" i="4"/>
  <c r="R903" i="4"/>
  <c r="R904" i="4"/>
  <c r="R906" i="4"/>
  <c r="R907" i="4"/>
  <c r="R908" i="4"/>
  <c r="R910" i="4"/>
  <c r="R911" i="4"/>
  <c r="R912" i="4"/>
  <c r="R914" i="4"/>
  <c r="R915" i="4"/>
  <c r="R916" i="4"/>
  <c r="R918" i="4"/>
  <c r="R919" i="4"/>
  <c r="R920" i="4"/>
  <c r="R922" i="4"/>
  <c r="R923" i="4"/>
  <c r="R924" i="4"/>
  <c r="R926" i="4"/>
  <c r="R927" i="4"/>
  <c r="R928" i="4"/>
  <c r="R930" i="4"/>
  <c r="R931" i="4"/>
  <c r="R932" i="4"/>
  <c r="R934" i="4"/>
  <c r="R935" i="4"/>
  <c r="R936" i="4"/>
  <c r="R938" i="4"/>
  <c r="R939" i="4"/>
  <c r="R940" i="4"/>
  <c r="R942" i="4"/>
  <c r="R943" i="4"/>
  <c r="R944" i="4"/>
  <c r="R946" i="4"/>
  <c r="R947" i="4"/>
  <c r="R948" i="4"/>
  <c r="R950" i="4"/>
  <c r="R951" i="4"/>
  <c r="R952" i="4"/>
  <c r="R954" i="4"/>
  <c r="R955" i="4"/>
  <c r="R956" i="4"/>
  <c r="R958" i="4"/>
  <c r="R959" i="4"/>
  <c r="R960" i="4"/>
  <c r="R962" i="4"/>
  <c r="R963" i="4"/>
  <c r="R964" i="4"/>
  <c r="R966" i="4"/>
  <c r="R967" i="4"/>
  <c r="R968" i="4"/>
  <c r="R970" i="4"/>
  <c r="R971" i="4"/>
  <c r="R972" i="4"/>
  <c r="R974" i="4"/>
  <c r="R975" i="4"/>
  <c r="R976" i="4"/>
  <c r="R978" i="4"/>
  <c r="R979" i="4"/>
  <c r="R980" i="4"/>
  <c r="R982" i="4"/>
  <c r="R983" i="4"/>
  <c r="R984" i="4"/>
  <c r="R986" i="4"/>
  <c r="R987" i="4"/>
  <c r="R988" i="4"/>
  <c r="R990" i="4"/>
  <c r="R991" i="4"/>
  <c r="R992" i="4"/>
  <c r="R994" i="4"/>
  <c r="R995" i="4"/>
  <c r="R996" i="4"/>
  <c r="R998" i="4"/>
  <c r="R999" i="4"/>
  <c r="R1000" i="4"/>
  <c r="R1002" i="4"/>
  <c r="R1003" i="4"/>
  <c r="R1004" i="4"/>
  <c r="R1006" i="4"/>
  <c r="R1007" i="4"/>
  <c r="R1008" i="4"/>
  <c r="R1010" i="4"/>
  <c r="R1011" i="4"/>
  <c r="R1012" i="4"/>
  <c r="R1014" i="4"/>
  <c r="R1015" i="4"/>
  <c r="R1016" i="4"/>
  <c r="R1018" i="4"/>
  <c r="R1019" i="4"/>
  <c r="R1020" i="4"/>
  <c r="R1022" i="4"/>
  <c r="R1023" i="4"/>
  <c r="R1024" i="4"/>
  <c r="R1026" i="4"/>
  <c r="R1027" i="4"/>
  <c r="R1028" i="4"/>
  <c r="R1030" i="4"/>
  <c r="R1031" i="4"/>
  <c r="R1032" i="4"/>
  <c r="R1034" i="4"/>
  <c r="R1035" i="4"/>
  <c r="R1036" i="4"/>
  <c r="R1038" i="4"/>
  <c r="R1039" i="4"/>
  <c r="R1040" i="4"/>
  <c r="R1042" i="4"/>
  <c r="R1043" i="4"/>
  <c r="R1044" i="4"/>
  <c r="R1046" i="4"/>
  <c r="R1047" i="4"/>
  <c r="R1048" i="4"/>
  <c r="R1050" i="4"/>
  <c r="R1051" i="4"/>
  <c r="R1052" i="4"/>
  <c r="R1054" i="4"/>
  <c r="R1055" i="4"/>
  <c r="R1056" i="4"/>
  <c r="R1058" i="4"/>
  <c r="R1059" i="4"/>
  <c r="R1060" i="4"/>
  <c r="R1062" i="4"/>
  <c r="R1063" i="4"/>
  <c r="R1064" i="4"/>
  <c r="R1066" i="4"/>
  <c r="R1067" i="4"/>
  <c r="R1068" i="4"/>
  <c r="R1070" i="4"/>
  <c r="R1071" i="4"/>
  <c r="R1072" i="4"/>
  <c r="R1074" i="4"/>
  <c r="R1075" i="4"/>
  <c r="R1076" i="4"/>
  <c r="R1078" i="4"/>
  <c r="R1079" i="4"/>
  <c r="R1080" i="4"/>
  <c r="R1082" i="4"/>
  <c r="R1083" i="4"/>
  <c r="R1084" i="4"/>
  <c r="R1086" i="4"/>
  <c r="R1087" i="4"/>
  <c r="R1088" i="4"/>
  <c r="R1090" i="4"/>
  <c r="R1091" i="4"/>
  <c r="R1092" i="4"/>
  <c r="R1094" i="4"/>
  <c r="S2" i="4"/>
  <c r="S3" i="4"/>
  <c r="S4" i="4"/>
  <c r="S6" i="4"/>
  <c r="S7" i="4"/>
  <c r="S8" i="4"/>
  <c r="S10" i="4"/>
  <c r="S11" i="4"/>
  <c r="S12" i="4"/>
  <c r="S14" i="4"/>
  <c r="S15" i="4"/>
  <c r="S16" i="4"/>
  <c r="S18" i="4"/>
  <c r="S19" i="4"/>
  <c r="S20" i="4"/>
  <c r="S22" i="4"/>
  <c r="S23" i="4"/>
  <c r="S24" i="4"/>
  <c r="S26" i="4"/>
  <c r="S27" i="4"/>
  <c r="S28" i="4"/>
  <c r="S30" i="4"/>
  <c r="S31" i="4"/>
  <c r="S32" i="4"/>
  <c r="S34" i="4"/>
  <c r="S35" i="4"/>
  <c r="S36" i="4"/>
  <c r="S38" i="4"/>
  <c r="S39" i="4"/>
  <c r="S40" i="4"/>
  <c r="S42" i="4"/>
  <c r="S43" i="4"/>
  <c r="S44" i="4"/>
  <c r="S46" i="4"/>
  <c r="S47" i="4"/>
  <c r="S48" i="4"/>
  <c r="S50" i="4"/>
  <c r="S51" i="4"/>
  <c r="S52" i="4"/>
  <c r="S54" i="4"/>
  <c r="S55" i="4"/>
  <c r="S56" i="4"/>
  <c r="S58" i="4"/>
  <c r="S59" i="4"/>
  <c r="S60" i="4"/>
  <c r="S62" i="4"/>
  <c r="S63" i="4"/>
  <c r="S64" i="4"/>
  <c r="S66" i="4"/>
  <c r="S67" i="4"/>
  <c r="S68" i="4"/>
  <c r="S70" i="4"/>
  <c r="S71" i="4"/>
  <c r="S72" i="4"/>
  <c r="S74" i="4"/>
  <c r="S75" i="4"/>
  <c r="S76" i="4"/>
  <c r="S78" i="4"/>
  <c r="S79" i="4"/>
  <c r="S80" i="4"/>
  <c r="S82" i="4"/>
  <c r="S83" i="4"/>
  <c r="S84" i="4"/>
  <c r="S86" i="4"/>
  <c r="S87" i="4"/>
  <c r="S88" i="4"/>
  <c r="S90" i="4"/>
  <c r="S91" i="4"/>
  <c r="S92" i="4"/>
  <c r="S94" i="4"/>
  <c r="S95" i="4"/>
  <c r="S96" i="4"/>
  <c r="S98" i="4"/>
  <c r="S99" i="4"/>
  <c r="S100" i="4"/>
  <c r="S102" i="4"/>
  <c r="S103" i="4"/>
  <c r="S104" i="4"/>
  <c r="S106" i="4"/>
  <c r="S107" i="4"/>
  <c r="S108" i="4"/>
  <c r="S110" i="4"/>
  <c r="S111" i="4"/>
  <c r="S112" i="4"/>
  <c r="S114" i="4"/>
  <c r="S115" i="4"/>
  <c r="S116" i="4"/>
  <c r="S118" i="4"/>
  <c r="S119" i="4"/>
  <c r="S120" i="4"/>
  <c r="S122" i="4"/>
  <c r="S123" i="4"/>
  <c r="S124" i="4"/>
  <c r="S126" i="4"/>
  <c r="S127" i="4"/>
  <c r="S128" i="4"/>
  <c r="S130" i="4"/>
  <c r="S131" i="4"/>
  <c r="S132" i="4"/>
  <c r="S134" i="4"/>
  <c r="S135" i="4"/>
  <c r="S136" i="4"/>
  <c r="S138" i="4"/>
  <c r="S139" i="4"/>
  <c r="S140" i="4"/>
  <c r="S142" i="4"/>
  <c r="S143" i="4"/>
  <c r="S144" i="4"/>
  <c r="S146" i="4"/>
  <c r="S147" i="4"/>
  <c r="S148" i="4"/>
  <c r="S150" i="4"/>
  <c r="S151" i="4"/>
  <c r="S152" i="4"/>
  <c r="S154" i="4"/>
  <c r="S155" i="4"/>
  <c r="S156" i="4"/>
  <c r="S158" i="4"/>
  <c r="S159" i="4"/>
  <c r="S160" i="4"/>
  <c r="S162" i="4"/>
  <c r="S163" i="4"/>
  <c r="S164" i="4"/>
  <c r="S166" i="4"/>
  <c r="S167" i="4"/>
  <c r="S168" i="4"/>
  <c r="S170" i="4"/>
  <c r="S171" i="4"/>
  <c r="S172" i="4"/>
  <c r="S174" i="4"/>
  <c r="S175" i="4"/>
  <c r="S176" i="4"/>
  <c r="S178" i="4"/>
  <c r="S179" i="4"/>
  <c r="S180" i="4"/>
  <c r="S182" i="4"/>
  <c r="S183" i="4"/>
  <c r="S184" i="4"/>
  <c r="S186" i="4"/>
  <c r="S187" i="4"/>
  <c r="S188" i="4"/>
  <c r="S190" i="4"/>
  <c r="S191" i="4"/>
  <c r="S192" i="4"/>
  <c r="S194" i="4"/>
  <c r="S195" i="4"/>
  <c r="S196" i="4"/>
  <c r="S198" i="4"/>
  <c r="S199" i="4"/>
  <c r="S200" i="4"/>
  <c r="S202" i="4"/>
  <c r="S203" i="4"/>
  <c r="S204" i="4"/>
  <c r="S206" i="4"/>
  <c r="S207" i="4"/>
  <c r="S208" i="4"/>
  <c r="S210" i="4"/>
  <c r="S211" i="4"/>
  <c r="S212" i="4"/>
  <c r="S214" i="4"/>
  <c r="S215" i="4"/>
  <c r="S216" i="4"/>
  <c r="S218" i="4"/>
  <c r="S219" i="4"/>
  <c r="S220" i="4"/>
  <c r="S222" i="4"/>
  <c r="S223" i="4"/>
  <c r="S224" i="4"/>
  <c r="S226" i="4"/>
  <c r="S227" i="4"/>
  <c r="S228" i="4"/>
  <c r="S230" i="4"/>
  <c r="S231" i="4"/>
  <c r="S232" i="4"/>
  <c r="S234" i="4"/>
  <c r="S235" i="4"/>
  <c r="S236" i="4"/>
  <c r="S238" i="4"/>
  <c r="S239" i="4"/>
  <c r="S240" i="4"/>
  <c r="S242" i="4"/>
  <c r="S243" i="4"/>
  <c r="S244" i="4"/>
  <c r="S246" i="4"/>
  <c r="S247" i="4"/>
  <c r="S248" i="4"/>
  <c r="S250" i="4"/>
  <c r="S251" i="4"/>
  <c r="S252" i="4"/>
  <c r="S254" i="4"/>
  <c r="S255" i="4"/>
  <c r="S256" i="4"/>
  <c r="S258" i="4"/>
  <c r="S259" i="4"/>
  <c r="S260" i="4"/>
  <c r="S262" i="4"/>
  <c r="S263" i="4"/>
  <c r="S264" i="4"/>
  <c r="S266" i="4"/>
  <c r="S267" i="4"/>
  <c r="S268" i="4"/>
  <c r="S270" i="4"/>
  <c r="S271" i="4"/>
  <c r="S272" i="4"/>
  <c r="S274" i="4"/>
  <c r="S275" i="4"/>
  <c r="S276" i="4"/>
  <c r="S278" i="4"/>
  <c r="S279" i="4"/>
  <c r="S280" i="4"/>
  <c r="S282" i="4"/>
  <c r="S283" i="4"/>
  <c r="S284" i="4"/>
  <c r="S286" i="4"/>
  <c r="S287" i="4"/>
  <c r="S288" i="4"/>
  <c r="S290" i="4"/>
  <c r="S291" i="4"/>
  <c r="S292" i="4"/>
  <c r="S294" i="4"/>
  <c r="S295" i="4"/>
  <c r="S296" i="4"/>
  <c r="S298" i="4"/>
  <c r="S299" i="4"/>
  <c r="S300" i="4"/>
  <c r="S302" i="4"/>
  <c r="S303" i="4"/>
  <c r="S304" i="4"/>
  <c r="S306" i="4"/>
  <c r="S307" i="4"/>
  <c r="S308" i="4"/>
  <c r="S310" i="4"/>
  <c r="S311" i="4"/>
  <c r="S312" i="4"/>
  <c r="S314" i="4"/>
  <c r="S315" i="4"/>
  <c r="S316" i="4"/>
  <c r="S318" i="4"/>
  <c r="S319" i="4"/>
  <c r="S320" i="4"/>
  <c r="S322" i="4"/>
  <c r="S323" i="4"/>
  <c r="S324" i="4"/>
  <c r="S326" i="4"/>
  <c r="S327" i="4"/>
  <c r="S328" i="4"/>
  <c r="S330" i="4"/>
  <c r="S331" i="4"/>
  <c r="S332" i="4"/>
  <c r="S334" i="4"/>
  <c r="S335" i="4"/>
  <c r="S336" i="4"/>
  <c r="S338" i="4"/>
  <c r="S339" i="4"/>
  <c r="S340" i="4"/>
  <c r="S342" i="4"/>
  <c r="S343" i="4"/>
  <c r="S344" i="4"/>
  <c r="S346" i="4"/>
  <c r="S347" i="4"/>
  <c r="S348" i="4"/>
  <c r="S350" i="4"/>
  <c r="S351" i="4"/>
  <c r="S352" i="4"/>
  <c r="S354" i="4"/>
  <c r="S355" i="4"/>
  <c r="S356" i="4"/>
  <c r="S358" i="4"/>
  <c r="S359" i="4"/>
  <c r="S360" i="4"/>
  <c r="S362" i="4"/>
  <c r="S363" i="4"/>
  <c r="S364" i="4"/>
  <c r="S366" i="4"/>
  <c r="S367" i="4"/>
  <c r="S368" i="4"/>
  <c r="S370" i="4"/>
  <c r="S371" i="4"/>
  <c r="S372" i="4"/>
  <c r="S374" i="4"/>
  <c r="S375" i="4"/>
  <c r="S376" i="4"/>
  <c r="S378" i="4"/>
  <c r="S379" i="4"/>
  <c r="S380" i="4"/>
  <c r="S382" i="4"/>
  <c r="S383" i="4"/>
  <c r="S384" i="4"/>
  <c r="S386" i="4"/>
  <c r="S387" i="4"/>
  <c r="S388" i="4"/>
  <c r="S390" i="4"/>
  <c r="S391" i="4"/>
  <c r="S392" i="4"/>
  <c r="S394" i="4"/>
  <c r="S395" i="4"/>
  <c r="S396" i="4"/>
  <c r="S398" i="4"/>
  <c r="S399" i="4"/>
  <c r="S400" i="4"/>
  <c r="S402" i="4"/>
  <c r="S403" i="4"/>
  <c r="S404" i="4"/>
  <c r="S406" i="4"/>
  <c r="S407" i="4"/>
  <c r="S408" i="4"/>
  <c r="S410" i="4"/>
  <c r="S411" i="4"/>
  <c r="S412" i="4"/>
  <c r="S414" i="4"/>
  <c r="S415" i="4"/>
  <c r="S416" i="4"/>
  <c r="S418" i="4"/>
  <c r="S419" i="4"/>
  <c r="S420" i="4"/>
  <c r="S422" i="4"/>
  <c r="S423" i="4"/>
  <c r="S424" i="4"/>
  <c r="S426" i="4"/>
  <c r="S427" i="4"/>
  <c r="S428" i="4"/>
  <c r="S430" i="4"/>
  <c r="S431" i="4"/>
  <c r="S432" i="4"/>
  <c r="S434" i="4"/>
  <c r="S435" i="4"/>
  <c r="S436" i="4"/>
  <c r="S438" i="4"/>
  <c r="S439" i="4"/>
  <c r="S440" i="4"/>
  <c r="S442" i="4"/>
  <c r="S443" i="4"/>
  <c r="S444" i="4"/>
  <c r="S446" i="4"/>
  <c r="S447" i="4"/>
  <c r="S448" i="4"/>
  <c r="S450" i="4"/>
  <c r="S451" i="4"/>
  <c r="S452" i="4"/>
  <c r="S454" i="4"/>
  <c r="S455" i="4"/>
  <c r="S456" i="4"/>
  <c r="S458" i="4"/>
  <c r="S459" i="4"/>
  <c r="S460" i="4"/>
  <c r="S462" i="4"/>
  <c r="S463" i="4"/>
  <c r="S464" i="4"/>
  <c r="S466" i="4"/>
  <c r="S467" i="4"/>
  <c r="S468" i="4"/>
  <c r="S470" i="4"/>
  <c r="S471" i="4"/>
  <c r="S472" i="4"/>
  <c r="S474" i="4"/>
  <c r="S475" i="4"/>
  <c r="S476" i="4"/>
  <c r="S478" i="4"/>
  <c r="S479" i="4"/>
  <c r="S480" i="4"/>
  <c r="S482" i="4"/>
  <c r="S483" i="4"/>
  <c r="S484" i="4"/>
  <c r="S486" i="4"/>
  <c r="S487" i="4"/>
  <c r="S488" i="4"/>
  <c r="S490" i="4"/>
  <c r="S491" i="4"/>
  <c r="S492" i="4"/>
  <c r="S494" i="4"/>
  <c r="S495" i="4"/>
  <c r="S496" i="4"/>
  <c r="S498" i="4"/>
  <c r="S499" i="4"/>
  <c r="S500" i="4"/>
  <c r="S502" i="4"/>
  <c r="S503" i="4"/>
  <c r="S504" i="4"/>
  <c r="S506" i="4"/>
  <c r="S507" i="4"/>
  <c r="S508" i="4"/>
  <c r="S510" i="4"/>
  <c r="S511" i="4"/>
  <c r="S512" i="4"/>
  <c r="S514" i="4"/>
  <c r="S515" i="4"/>
  <c r="S516" i="4"/>
  <c r="S518" i="4"/>
  <c r="S519" i="4"/>
  <c r="S520" i="4"/>
  <c r="S522" i="4"/>
  <c r="S523" i="4"/>
  <c r="S524" i="4"/>
  <c r="S526" i="4"/>
  <c r="S527" i="4"/>
  <c r="S528" i="4"/>
  <c r="S530" i="4"/>
  <c r="S531" i="4"/>
  <c r="S532" i="4"/>
  <c r="S534" i="4"/>
  <c r="S535" i="4"/>
  <c r="S536" i="4"/>
  <c r="S538" i="4"/>
  <c r="S539" i="4"/>
  <c r="S540" i="4"/>
  <c r="S542" i="4"/>
  <c r="S543" i="4"/>
  <c r="S544" i="4"/>
  <c r="S546" i="4"/>
  <c r="S547" i="4"/>
  <c r="S548" i="4"/>
  <c r="S550" i="4"/>
  <c r="S551" i="4"/>
  <c r="S552" i="4"/>
  <c r="S554" i="4"/>
  <c r="S555" i="4"/>
  <c r="S556" i="4"/>
  <c r="S558" i="4"/>
  <c r="S559" i="4"/>
  <c r="S560" i="4"/>
  <c r="S562" i="4"/>
  <c r="S563" i="4"/>
  <c r="S564" i="4"/>
  <c r="S566" i="4"/>
  <c r="S567" i="4"/>
  <c r="S568" i="4"/>
  <c r="S570" i="4"/>
  <c r="S571" i="4"/>
  <c r="S572" i="4"/>
  <c r="S574" i="4"/>
  <c r="S575" i="4"/>
  <c r="S576" i="4"/>
  <c r="S578" i="4"/>
  <c r="S579" i="4"/>
  <c r="S580" i="4"/>
  <c r="S582" i="4"/>
  <c r="S583" i="4"/>
  <c r="S584" i="4"/>
  <c r="S586" i="4"/>
  <c r="S587" i="4"/>
  <c r="S588" i="4"/>
  <c r="S590" i="4"/>
  <c r="S591" i="4"/>
  <c r="S592" i="4"/>
  <c r="S594" i="4"/>
  <c r="S595" i="4"/>
  <c r="S596" i="4"/>
  <c r="S598" i="4"/>
  <c r="S599" i="4"/>
  <c r="S600" i="4"/>
  <c r="S602" i="4"/>
  <c r="S603" i="4"/>
  <c r="S604" i="4"/>
  <c r="S606" i="4"/>
  <c r="S607" i="4"/>
  <c r="S608" i="4"/>
  <c r="S610" i="4"/>
  <c r="S611" i="4"/>
  <c r="S612" i="4"/>
  <c r="S614" i="4"/>
  <c r="S615" i="4"/>
  <c r="S616" i="4"/>
  <c r="S618" i="4"/>
  <c r="S619" i="4"/>
  <c r="S620" i="4"/>
  <c r="S622" i="4"/>
  <c r="S623" i="4"/>
  <c r="S624" i="4"/>
  <c r="S626" i="4"/>
  <c r="S627" i="4"/>
  <c r="S628" i="4"/>
  <c r="S630" i="4"/>
  <c r="S631" i="4"/>
  <c r="S632" i="4"/>
  <c r="S634" i="4"/>
  <c r="S635" i="4"/>
  <c r="S636" i="4"/>
  <c r="S638" i="4"/>
  <c r="S639" i="4"/>
  <c r="S640" i="4"/>
  <c r="S642" i="4"/>
  <c r="S643" i="4"/>
  <c r="S644" i="4"/>
  <c r="S646" i="4"/>
  <c r="S647" i="4"/>
  <c r="S648" i="4"/>
  <c r="S650" i="4"/>
  <c r="S651" i="4"/>
  <c r="S652" i="4"/>
  <c r="S654" i="4"/>
  <c r="S655" i="4"/>
  <c r="S656" i="4"/>
  <c r="S658" i="4"/>
  <c r="S659" i="4"/>
  <c r="S660" i="4"/>
  <c r="S662" i="4"/>
  <c r="S663" i="4"/>
  <c r="S664" i="4"/>
  <c r="S666" i="4"/>
  <c r="S667" i="4"/>
  <c r="S668" i="4"/>
  <c r="S670" i="4"/>
  <c r="S671" i="4"/>
  <c r="S672" i="4"/>
  <c r="S674" i="4"/>
  <c r="S675" i="4"/>
  <c r="S676" i="4"/>
  <c r="S678" i="4"/>
  <c r="S679" i="4"/>
  <c r="S680" i="4"/>
  <c r="S682" i="4"/>
  <c r="S683" i="4"/>
  <c r="S684" i="4"/>
  <c r="S686" i="4"/>
  <c r="S687" i="4"/>
  <c r="S688" i="4"/>
  <c r="S690" i="4"/>
  <c r="S691" i="4"/>
  <c r="S692" i="4"/>
  <c r="S694" i="4"/>
  <c r="S695" i="4"/>
  <c r="S696" i="4"/>
  <c r="S698" i="4"/>
  <c r="S699" i="4"/>
  <c r="S700" i="4"/>
  <c r="S702" i="4"/>
  <c r="S703" i="4"/>
  <c r="S704" i="4"/>
  <c r="S706" i="4"/>
  <c r="S707" i="4"/>
  <c r="S708" i="4"/>
  <c r="S710" i="4"/>
  <c r="S711" i="4"/>
  <c r="S712" i="4"/>
  <c r="S714" i="4"/>
  <c r="S715" i="4"/>
  <c r="S716" i="4"/>
  <c r="S718" i="4"/>
  <c r="S719" i="4"/>
  <c r="S720" i="4"/>
  <c r="S722" i="4"/>
  <c r="S723" i="4"/>
  <c r="S724" i="4"/>
  <c r="S726" i="4"/>
  <c r="S727" i="4"/>
  <c r="S728" i="4"/>
  <c r="S730" i="4"/>
  <c r="S731" i="4"/>
  <c r="S732" i="4"/>
  <c r="S734" i="4"/>
  <c r="S735" i="4"/>
  <c r="S736" i="4"/>
  <c r="S738" i="4"/>
  <c r="S739" i="4"/>
  <c r="S740" i="4"/>
  <c r="S742" i="4"/>
  <c r="S743" i="4"/>
  <c r="S744" i="4"/>
  <c r="S746" i="4"/>
  <c r="S747" i="4"/>
  <c r="S748" i="4"/>
  <c r="S750" i="4"/>
  <c r="S751" i="4"/>
  <c r="S752" i="4"/>
  <c r="S754" i="4"/>
  <c r="S755" i="4"/>
  <c r="S756" i="4"/>
  <c r="S758" i="4"/>
  <c r="S759" i="4"/>
  <c r="S760" i="4"/>
  <c r="S762" i="4"/>
  <c r="S763" i="4"/>
  <c r="S764" i="4"/>
  <c r="S766" i="4"/>
  <c r="S767" i="4"/>
  <c r="S768" i="4"/>
  <c r="S770" i="4"/>
  <c r="S771" i="4"/>
  <c r="S772" i="4"/>
  <c r="S774" i="4"/>
  <c r="S775" i="4"/>
  <c r="S776" i="4"/>
  <c r="S778" i="4"/>
  <c r="S779" i="4"/>
  <c r="S780" i="4"/>
  <c r="S782" i="4"/>
  <c r="S783" i="4"/>
  <c r="S784" i="4"/>
  <c r="S786" i="4"/>
  <c r="S787" i="4"/>
  <c r="S788" i="4"/>
  <c r="S790" i="4"/>
  <c r="S791" i="4"/>
  <c r="S792" i="4"/>
  <c r="S794" i="4"/>
  <c r="S795" i="4"/>
  <c r="S796" i="4"/>
  <c r="S798" i="4"/>
  <c r="S799" i="4"/>
  <c r="S800" i="4"/>
  <c r="S802" i="4"/>
  <c r="S803" i="4"/>
  <c r="S804" i="4"/>
  <c r="S806" i="4"/>
  <c r="S807" i="4"/>
  <c r="S808" i="4"/>
  <c r="S810" i="4"/>
  <c r="S811" i="4"/>
  <c r="S812" i="4"/>
  <c r="S814" i="4"/>
  <c r="S815" i="4"/>
  <c r="S816" i="4"/>
  <c r="S818" i="4"/>
  <c r="S819" i="4"/>
  <c r="S820" i="4"/>
  <c r="S822" i="4"/>
  <c r="S823" i="4"/>
  <c r="S824" i="4"/>
  <c r="S826" i="4"/>
  <c r="S827" i="4"/>
  <c r="S828" i="4"/>
  <c r="S830" i="4"/>
  <c r="S831" i="4"/>
  <c r="S832" i="4"/>
  <c r="S834" i="4"/>
  <c r="S835" i="4"/>
  <c r="S836" i="4"/>
  <c r="S838" i="4"/>
  <c r="S839" i="4"/>
  <c r="S840" i="4"/>
  <c r="S842" i="4"/>
  <c r="S843" i="4"/>
  <c r="S844" i="4"/>
  <c r="S846" i="4"/>
  <c r="S847" i="4"/>
  <c r="S848" i="4"/>
  <c r="S850" i="4"/>
  <c r="S851" i="4"/>
  <c r="S852" i="4"/>
  <c r="S854" i="4"/>
  <c r="S855" i="4"/>
  <c r="S856" i="4"/>
  <c r="S858" i="4"/>
  <c r="S859" i="4"/>
  <c r="S860" i="4"/>
  <c r="S862" i="4"/>
  <c r="S863" i="4"/>
  <c r="S864" i="4"/>
  <c r="S866" i="4"/>
  <c r="S867" i="4"/>
  <c r="S868" i="4"/>
  <c r="S870" i="4"/>
  <c r="S871" i="4"/>
  <c r="S872" i="4"/>
  <c r="S874" i="4"/>
  <c r="S875" i="4"/>
  <c r="S876" i="4"/>
  <c r="S878" i="4"/>
  <c r="S879" i="4"/>
  <c r="S880" i="4"/>
  <c r="S882" i="4"/>
  <c r="S883" i="4"/>
  <c r="S884" i="4"/>
  <c r="S886" i="4"/>
  <c r="S887" i="4"/>
  <c r="S888" i="4"/>
  <c r="S890" i="4"/>
  <c r="S891" i="4"/>
  <c r="S892" i="4"/>
  <c r="S894" i="4"/>
  <c r="S895" i="4"/>
  <c r="S896" i="4"/>
  <c r="S898" i="4"/>
  <c r="S899" i="4"/>
  <c r="S900" i="4"/>
  <c r="S902" i="4"/>
  <c r="S903" i="4"/>
  <c r="S904" i="4"/>
  <c r="S906" i="4"/>
  <c r="S907" i="4"/>
  <c r="S908" i="4"/>
  <c r="S910" i="4"/>
  <c r="S911" i="4"/>
  <c r="S912" i="4"/>
  <c r="S914" i="4"/>
  <c r="S915" i="4"/>
  <c r="S916" i="4"/>
  <c r="S918" i="4"/>
  <c r="S919" i="4"/>
  <c r="S920" i="4"/>
  <c r="S922" i="4"/>
  <c r="S923" i="4"/>
  <c r="S924" i="4"/>
  <c r="S926" i="4"/>
  <c r="S927" i="4"/>
  <c r="S928" i="4"/>
  <c r="S930" i="4"/>
  <c r="S931" i="4"/>
  <c r="S932" i="4"/>
  <c r="S934" i="4"/>
  <c r="S935" i="4"/>
  <c r="S936" i="4"/>
  <c r="S938" i="4"/>
  <c r="S939" i="4"/>
  <c r="S940" i="4"/>
  <c r="S942" i="4"/>
  <c r="S943" i="4"/>
  <c r="S944" i="4"/>
  <c r="S946" i="4"/>
  <c r="S947" i="4"/>
  <c r="S948" i="4"/>
  <c r="S950" i="4"/>
  <c r="S951" i="4"/>
  <c r="S952" i="4"/>
  <c r="S954" i="4"/>
  <c r="S955" i="4"/>
  <c r="S956" i="4"/>
  <c r="S958" i="4"/>
  <c r="S959" i="4"/>
  <c r="S960" i="4"/>
  <c r="S962" i="4"/>
  <c r="S963" i="4"/>
  <c r="S964" i="4"/>
  <c r="S966" i="4"/>
  <c r="S967" i="4"/>
  <c r="S968" i="4"/>
  <c r="S970" i="4"/>
  <c r="S971" i="4"/>
  <c r="S972" i="4"/>
  <c r="S974" i="4"/>
  <c r="S975" i="4"/>
  <c r="S976" i="4"/>
  <c r="S978" i="4"/>
  <c r="S979" i="4"/>
  <c r="S980" i="4"/>
  <c r="S982" i="4"/>
  <c r="S983" i="4"/>
  <c r="S984" i="4"/>
  <c r="S986" i="4"/>
  <c r="S987" i="4"/>
  <c r="S988" i="4"/>
  <c r="S990" i="4"/>
  <c r="S991" i="4"/>
  <c r="S992" i="4"/>
  <c r="S994" i="4"/>
  <c r="S995" i="4"/>
  <c r="S996" i="4"/>
  <c r="S998" i="4"/>
  <c r="S999" i="4"/>
  <c r="S1000" i="4"/>
  <c r="S1002" i="4"/>
  <c r="S1003" i="4"/>
  <c r="S1004" i="4"/>
  <c r="S1006" i="4"/>
  <c r="S1007" i="4"/>
  <c r="S1008" i="4"/>
  <c r="S1010" i="4"/>
  <c r="S1011" i="4"/>
  <c r="S1012" i="4"/>
  <c r="S1014" i="4"/>
  <c r="S1015" i="4"/>
  <c r="S1016" i="4"/>
  <c r="S1018" i="4"/>
  <c r="S1019" i="4"/>
  <c r="S1020" i="4"/>
  <c r="S1022" i="4"/>
  <c r="S1023" i="4"/>
  <c r="S1024" i="4"/>
  <c r="S1026" i="4"/>
  <c r="S1027" i="4"/>
  <c r="S1028" i="4"/>
  <c r="S1030" i="4"/>
  <c r="S1031" i="4"/>
  <c r="S1032" i="4"/>
  <c r="S1034" i="4"/>
  <c r="S1035" i="4"/>
  <c r="S1036" i="4"/>
  <c r="S1038" i="4"/>
  <c r="S1039" i="4"/>
  <c r="S1040" i="4"/>
  <c r="S1042" i="4"/>
  <c r="S1043" i="4"/>
  <c r="S1044" i="4"/>
  <c r="S1046" i="4"/>
  <c r="S1047" i="4"/>
  <c r="S1048" i="4"/>
  <c r="S1050" i="4"/>
  <c r="S1051" i="4"/>
  <c r="S1052" i="4"/>
  <c r="S1054" i="4"/>
  <c r="S1055" i="4"/>
  <c r="S1056" i="4"/>
  <c r="S1058" i="4"/>
  <c r="S1059" i="4"/>
  <c r="S1060" i="4"/>
  <c r="S1062" i="4"/>
  <c r="S1063" i="4"/>
  <c r="S1064" i="4"/>
  <c r="S1066" i="4"/>
  <c r="S1067" i="4"/>
  <c r="S1068" i="4"/>
  <c r="S1070" i="4"/>
  <c r="S1071" i="4"/>
  <c r="S1072" i="4"/>
  <c r="S1074" i="4"/>
  <c r="S1075" i="4"/>
  <c r="S1076" i="4"/>
  <c r="S1078" i="4"/>
  <c r="S1079" i="4"/>
  <c r="S1080" i="4"/>
  <c r="S1082" i="4"/>
  <c r="S1083" i="4"/>
  <c r="S1084" i="4"/>
  <c r="S1086" i="4"/>
  <c r="S1087" i="4"/>
  <c r="S1088" i="4"/>
  <c r="S1090" i="4"/>
  <c r="S1091" i="4"/>
  <c r="S1092" i="4"/>
  <c r="S1094" i="4"/>
  <c r="T2" i="4"/>
  <c r="T3" i="4"/>
  <c r="T4" i="4"/>
  <c r="T6" i="4"/>
  <c r="T7" i="4"/>
  <c r="T8" i="4"/>
  <c r="T10" i="4"/>
  <c r="T11" i="4"/>
  <c r="T12" i="4"/>
  <c r="T14" i="4"/>
  <c r="T15" i="4"/>
  <c r="T16" i="4"/>
  <c r="T18" i="4"/>
  <c r="T19" i="4"/>
  <c r="T20" i="4"/>
  <c r="T22" i="4"/>
  <c r="T23" i="4"/>
  <c r="T24" i="4"/>
  <c r="T26" i="4"/>
  <c r="T27" i="4"/>
  <c r="T28" i="4"/>
  <c r="T30" i="4"/>
  <c r="T31" i="4"/>
  <c r="T32" i="4"/>
  <c r="T34" i="4"/>
  <c r="T35" i="4"/>
  <c r="T36" i="4"/>
  <c r="T38" i="4"/>
  <c r="T39" i="4"/>
  <c r="T40" i="4"/>
  <c r="T42" i="4"/>
  <c r="T43" i="4"/>
  <c r="T44" i="4"/>
  <c r="T46" i="4"/>
  <c r="T47" i="4"/>
  <c r="T48" i="4"/>
  <c r="T50" i="4"/>
  <c r="T51" i="4"/>
  <c r="T52" i="4"/>
  <c r="T54" i="4"/>
  <c r="T55" i="4"/>
  <c r="T56" i="4"/>
  <c r="T58" i="4"/>
  <c r="T59" i="4"/>
  <c r="T60" i="4"/>
  <c r="T62" i="4"/>
  <c r="T63" i="4"/>
  <c r="T64" i="4"/>
  <c r="T66" i="4"/>
  <c r="T67" i="4"/>
  <c r="T68" i="4"/>
  <c r="T70" i="4"/>
  <c r="T71" i="4"/>
  <c r="T72" i="4"/>
  <c r="T74" i="4"/>
  <c r="T75" i="4"/>
  <c r="T76" i="4"/>
  <c r="T78" i="4"/>
  <c r="T79" i="4"/>
  <c r="T80" i="4"/>
  <c r="T82" i="4"/>
  <c r="T83" i="4"/>
  <c r="T84" i="4"/>
  <c r="T86" i="4"/>
  <c r="T87" i="4"/>
  <c r="T88" i="4"/>
  <c r="T90" i="4"/>
  <c r="T91" i="4"/>
  <c r="T92" i="4"/>
  <c r="T94" i="4"/>
  <c r="T95" i="4"/>
  <c r="T96" i="4"/>
  <c r="T98" i="4"/>
  <c r="T99" i="4"/>
  <c r="T100" i="4"/>
  <c r="T102" i="4"/>
  <c r="T103" i="4"/>
  <c r="T104" i="4"/>
  <c r="T106" i="4"/>
  <c r="T107" i="4"/>
  <c r="T108" i="4"/>
  <c r="T110" i="4"/>
  <c r="T111" i="4"/>
  <c r="T112" i="4"/>
  <c r="T114" i="4"/>
  <c r="T115" i="4"/>
  <c r="T116" i="4"/>
  <c r="T118" i="4"/>
  <c r="T119" i="4"/>
  <c r="T120" i="4"/>
  <c r="T122" i="4"/>
  <c r="T123" i="4"/>
  <c r="T124" i="4"/>
  <c r="T126" i="4"/>
  <c r="T127" i="4"/>
  <c r="T128" i="4"/>
  <c r="T130" i="4"/>
  <c r="T131" i="4"/>
  <c r="T132" i="4"/>
  <c r="T134" i="4"/>
  <c r="T135" i="4"/>
  <c r="T136" i="4"/>
  <c r="T138" i="4"/>
  <c r="T139" i="4"/>
  <c r="T140" i="4"/>
  <c r="T142" i="4"/>
  <c r="T143" i="4"/>
  <c r="T144" i="4"/>
  <c r="T146" i="4"/>
  <c r="T147" i="4"/>
  <c r="T148" i="4"/>
  <c r="T150" i="4"/>
  <c r="T151" i="4"/>
  <c r="T152" i="4"/>
  <c r="T154" i="4"/>
  <c r="T155" i="4"/>
  <c r="T156" i="4"/>
  <c r="T158" i="4"/>
  <c r="T159" i="4"/>
  <c r="T160" i="4"/>
  <c r="T162" i="4"/>
  <c r="T163" i="4"/>
  <c r="T164" i="4"/>
  <c r="T166" i="4"/>
  <c r="T167" i="4"/>
  <c r="T168" i="4"/>
  <c r="T170" i="4"/>
  <c r="T171" i="4"/>
  <c r="T172" i="4"/>
  <c r="T174" i="4"/>
  <c r="T175" i="4"/>
  <c r="T176" i="4"/>
  <c r="T178" i="4"/>
  <c r="T179" i="4"/>
  <c r="T180" i="4"/>
  <c r="T182" i="4"/>
  <c r="T183" i="4"/>
  <c r="T184" i="4"/>
  <c r="T186" i="4"/>
  <c r="T187" i="4"/>
  <c r="T188" i="4"/>
  <c r="T190" i="4"/>
  <c r="T191" i="4"/>
  <c r="T192" i="4"/>
  <c r="T194" i="4"/>
  <c r="T195" i="4"/>
  <c r="T196" i="4"/>
  <c r="T198" i="4"/>
  <c r="T199" i="4"/>
  <c r="T200" i="4"/>
  <c r="T202" i="4"/>
  <c r="T203" i="4"/>
  <c r="T204" i="4"/>
  <c r="T206" i="4"/>
  <c r="T207" i="4"/>
  <c r="T208" i="4"/>
  <c r="T210" i="4"/>
  <c r="T211" i="4"/>
  <c r="T212" i="4"/>
  <c r="T214" i="4"/>
  <c r="T215" i="4"/>
  <c r="T216" i="4"/>
  <c r="T218" i="4"/>
  <c r="T219" i="4"/>
  <c r="T220" i="4"/>
  <c r="T222" i="4"/>
  <c r="T223" i="4"/>
  <c r="T224" i="4"/>
  <c r="T226" i="4"/>
  <c r="T227" i="4"/>
  <c r="T228" i="4"/>
  <c r="T230" i="4"/>
  <c r="T231" i="4"/>
  <c r="T232" i="4"/>
  <c r="T234" i="4"/>
  <c r="T235" i="4"/>
  <c r="T236" i="4"/>
  <c r="T238" i="4"/>
  <c r="T239" i="4"/>
  <c r="T240" i="4"/>
  <c r="T242" i="4"/>
  <c r="T243" i="4"/>
  <c r="T244" i="4"/>
  <c r="T246" i="4"/>
  <c r="T247" i="4"/>
  <c r="T248" i="4"/>
  <c r="T250" i="4"/>
  <c r="T251" i="4"/>
  <c r="T252" i="4"/>
  <c r="T254" i="4"/>
  <c r="T255" i="4"/>
  <c r="T256" i="4"/>
  <c r="T258" i="4"/>
  <c r="T259" i="4"/>
  <c r="T260" i="4"/>
  <c r="T262" i="4"/>
  <c r="T263" i="4"/>
  <c r="T264" i="4"/>
  <c r="T266" i="4"/>
  <c r="T267" i="4"/>
  <c r="T268" i="4"/>
  <c r="T270" i="4"/>
  <c r="T271" i="4"/>
  <c r="T272" i="4"/>
  <c r="T274" i="4"/>
  <c r="T275" i="4"/>
  <c r="T276" i="4"/>
  <c r="T278" i="4"/>
  <c r="T279" i="4"/>
  <c r="T280" i="4"/>
  <c r="T282" i="4"/>
  <c r="T283" i="4"/>
  <c r="T284" i="4"/>
  <c r="T286" i="4"/>
  <c r="T287" i="4"/>
  <c r="T288" i="4"/>
  <c r="T290" i="4"/>
  <c r="T291" i="4"/>
  <c r="T292" i="4"/>
  <c r="T294" i="4"/>
  <c r="T295" i="4"/>
  <c r="T296" i="4"/>
  <c r="T298" i="4"/>
  <c r="T299" i="4"/>
  <c r="T300" i="4"/>
  <c r="T302" i="4"/>
  <c r="T303" i="4"/>
  <c r="T304" i="4"/>
  <c r="T306" i="4"/>
  <c r="T307" i="4"/>
  <c r="T308" i="4"/>
  <c r="T310" i="4"/>
  <c r="T311" i="4"/>
  <c r="T312" i="4"/>
  <c r="T314" i="4"/>
  <c r="T315" i="4"/>
  <c r="T316" i="4"/>
  <c r="T318" i="4"/>
  <c r="T319" i="4"/>
  <c r="T320" i="4"/>
  <c r="T322" i="4"/>
  <c r="T323" i="4"/>
  <c r="T324" i="4"/>
  <c r="T326" i="4"/>
  <c r="T327" i="4"/>
  <c r="T328" i="4"/>
  <c r="T330" i="4"/>
  <c r="T331" i="4"/>
  <c r="T332" i="4"/>
  <c r="T334" i="4"/>
  <c r="T335" i="4"/>
  <c r="T336" i="4"/>
  <c r="T338" i="4"/>
  <c r="T339" i="4"/>
  <c r="T340" i="4"/>
  <c r="T342" i="4"/>
  <c r="T343" i="4"/>
  <c r="T344" i="4"/>
  <c r="T346" i="4"/>
  <c r="T347" i="4"/>
  <c r="T348" i="4"/>
  <c r="T350" i="4"/>
  <c r="T351" i="4"/>
  <c r="T352" i="4"/>
  <c r="T354" i="4"/>
  <c r="T355" i="4"/>
  <c r="T356" i="4"/>
  <c r="T358" i="4"/>
  <c r="T359" i="4"/>
  <c r="T360" i="4"/>
  <c r="T362" i="4"/>
  <c r="T363" i="4"/>
  <c r="T364" i="4"/>
  <c r="T366" i="4"/>
  <c r="T367" i="4"/>
  <c r="T368" i="4"/>
  <c r="T370" i="4"/>
  <c r="T371" i="4"/>
  <c r="T372" i="4"/>
  <c r="T374" i="4"/>
  <c r="T375" i="4"/>
  <c r="T376" i="4"/>
  <c r="T378" i="4"/>
  <c r="T379" i="4"/>
  <c r="T380" i="4"/>
  <c r="T382" i="4"/>
  <c r="T383" i="4"/>
  <c r="T384" i="4"/>
  <c r="T386" i="4"/>
  <c r="T387" i="4"/>
  <c r="T388" i="4"/>
  <c r="T390" i="4"/>
  <c r="T391" i="4"/>
  <c r="T392" i="4"/>
  <c r="T394" i="4"/>
  <c r="T395" i="4"/>
  <c r="T396" i="4"/>
  <c r="T398" i="4"/>
  <c r="T399" i="4"/>
  <c r="T400" i="4"/>
  <c r="T402" i="4"/>
  <c r="T403" i="4"/>
  <c r="T404" i="4"/>
  <c r="T406" i="4"/>
  <c r="T407" i="4"/>
  <c r="T408" i="4"/>
  <c r="T410" i="4"/>
  <c r="T411" i="4"/>
  <c r="T412" i="4"/>
  <c r="T414" i="4"/>
  <c r="T415" i="4"/>
  <c r="T416" i="4"/>
  <c r="T418" i="4"/>
  <c r="T419" i="4"/>
  <c r="T420" i="4"/>
  <c r="T422" i="4"/>
  <c r="T423" i="4"/>
  <c r="T424" i="4"/>
  <c r="T426" i="4"/>
  <c r="T427" i="4"/>
  <c r="T428" i="4"/>
  <c r="T430" i="4"/>
  <c r="T431" i="4"/>
  <c r="T432" i="4"/>
  <c r="T434" i="4"/>
  <c r="T435" i="4"/>
  <c r="T436" i="4"/>
  <c r="T438" i="4"/>
  <c r="T439" i="4"/>
  <c r="T440" i="4"/>
  <c r="T442" i="4"/>
  <c r="T443" i="4"/>
  <c r="T444" i="4"/>
  <c r="T446" i="4"/>
  <c r="T447" i="4"/>
  <c r="T448" i="4"/>
  <c r="T450" i="4"/>
  <c r="T451" i="4"/>
  <c r="T452" i="4"/>
  <c r="T454" i="4"/>
  <c r="T455" i="4"/>
  <c r="T456" i="4"/>
  <c r="T458" i="4"/>
  <c r="T459" i="4"/>
  <c r="T460" i="4"/>
  <c r="T462" i="4"/>
  <c r="T463" i="4"/>
  <c r="T464" i="4"/>
  <c r="T466" i="4"/>
  <c r="T467" i="4"/>
  <c r="T468" i="4"/>
  <c r="T470" i="4"/>
  <c r="T471" i="4"/>
  <c r="T472" i="4"/>
  <c r="T474" i="4"/>
  <c r="T475" i="4"/>
  <c r="T476" i="4"/>
  <c r="T478" i="4"/>
  <c r="T479" i="4"/>
  <c r="T480" i="4"/>
  <c r="T482" i="4"/>
  <c r="T483" i="4"/>
  <c r="T484" i="4"/>
  <c r="T486" i="4"/>
  <c r="T487" i="4"/>
  <c r="T488" i="4"/>
  <c r="T490" i="4"/>
  <c r="T491" i="4"/>
  <c r="T492" i="4"/>
  <c r="T494" i="4"/>
  <c r="T495" i="4"/>
  <c r="T496" i="4"/>
  <c r="T498" i="4"/>
  <c r="T499" i="4"/>
  <c r="T500" i="4"/>
  <c r="T502" i="4"/>
  <c r="T503" i="4"/>
  <c r="T504" i="4"/>
  <c r="T506" i="4"/>
  <c r="T507" i="4"/>
  <c r="T508" i="4"/>
  <c r="T510" i="4"/>
  <c r="T511" i="4"/>
  <c r="T512" i="4"/>
  <c r="T514" i="4"/>
  <c r="T515" i="4"/>
  <c r="T516" i="4"/>
  <c r="T518" i="4"/>
  <c r="T519" i="4"/>
  <c r="T520" i="4"/>
  <c r="T522" i="4"/>
  <c r="T523" i="4"/>
  <c r="T524" i="4"/>
  <c r="T526" i="4"/>
  <c r="T527" i="4"/>
  <c r="T528" i="4"/>
  <c r="T530" i="4"/>
  <c r="T531" i="4"/>
  <c r="T532" i="4"/>
  <c r="T534" i="4"/>
  <c r="T535" i="4"/>
  <c r="T536" i="4"/>
  <c r="T538" i="4"/>
  <c r="T539" i="4"/>
  <c r="T540" i="4"/>
  <c r="T542" i="4"/>
  <c r="T543" i="4"/>
  <c r="T544" i="4"/>
  <c r="T546" i="4"/>
  <c r="T547" i="4"/>
  <c r="T548" i="4"/>
  <c r="T550" i="4"/>
  <c r="T551" i="4"/>
  <c r="T552" i="4"/>
  <c r="T554" i="4"/>
  <c r="T555" i="4"/>
  <c r="T556" i="4"/>
  <c r="T558" i="4"/>
  <c r="T559" i="4"/>
  <c r="T560" i="4"/>
  <c r="T562" i="4"/>
  <c r="T563" i="4"/>
  <c r="T564" i="4"/>
  <c r="T566" i="4"/>
  <c r="T567" i="4"/>
  <c r="T568" i="4"/>
  <c r="T570" i="4"/>
  <c r="T571" i="4"/>
  <c r="T572" i="4"/>
  <c r="T574" i="4"/>
  <c r="T575" i="4"/>
  <c r="T576" i="4"/>
  <c r="T578" i="4"/>
  <c r="T579" i="4"/>
  <c r="T580" i="4"/>
  <c r="T582" i="4"/>
  <c r="T583" i="4"/>
  <c r="T584" i="4"/>
  <c r="T586" i="4"/>
  <c r="T587" i="4"/>
  <c r="T588" i="4"/>
  <c r="T590" i="4"/>
  <c r="T591" i="4"/>
  <c r="T592" i="4"/>
  <c r="T594" i="4"/>
  <c r="T595" i="4"/>
  <c r="T596" i="4"/>
  <c r="T598" i="4"/>
  <c r="T599" i="4"/>
  <c r="T600" i="4"/>
  <c r="T602" i="4"/>
  <c r="T603" i="4"/>
  <c r="T604" i="4"/>
  <c r="T606" i="4"/>
  <c r="T607" i="4"/>
  <c r="T608" i="4"/>
  <c r="T610" i="4"/>
  <c r="T611" i="4"/>
  <c r="T612" i="4"/>
  <c r="T614" i="4"/>
  <c r="T615" i="4"/>
  <c r="T616" i="4"/>
  <c r="T618" i="4"/>
  <c r="T619" i="4"/>
  <c r="T620" i="4"/>
  <c r="T622" i="4"/>
  <c r="T623" i="4"/>
  <c r="T624" i="4"/>
  <c r="T626" i="4"/>
  <c r="T627" i="4"/>
  <c r="T628" i="4"/>
  <c r="T630" i="4"/>
  <c r="T631" i="4"/>
  <c r="T632" i="4"/>
  <c r="T634" i="4"/>
  <c r="T635" i="4"/>
  <c r="T636" i="4"/>
  <c r="T638" i="4"/>
  <c r="T639" i="4"/>
  <c r="T640" i="4"/>
  <c r="T642" i="4"/>
  <c r="T643" i="4"/>
  <c r="T644" i="4"/>
  <c r="T646" i="4"/>
  <c r="T647" i="4"/>
  <c r="T648" i="4"/>
  <c r="T650" i="4"/>
  <c r="T651" i="4"/>
  <c r="T652" i="4"/>
  <c r="T654" i="4"/>
  <c r="T655" i="4"/>
  <c r="T656" i="4"/>
  <c r="T658" i="4"/>
  <c r="T659" i="4"/>
  <c r="T660" i="4"/>
  <c r="T662" i="4"/>
  <c r="T663" i="4"/>
  <c r="T664" i="4"/>
  <c r="T666" i="4"/>
  <c r="T667" i="4"/>
  <c r="T668" i="4"/>
  <c r="T670" i="4"/>
  <c r="T671" i="4"/>
  <c r="T672" i="4"/>
  <c r="T674" i="4"/>
  <c r="T675" i="4"/>
  <c r="T676" i="4"/>
  <c r="T678" i="4"/>
  <c r="T679" i="4"/>
  <c r="T680" i="4"/>
  <c r="T682" i="4"/>
  <c r="T683" i="4"/>
  <c r="T684" i="4"/>
  <c r="T686" i="4"/>
  <c r="T687" i="4"/>
  <c r="T688" i="4"/>
  <c r="T690" i="4"/>
  <c r="T691" i="4"/>
  <c r="T692" i="4"/>
  <c r="T694" i="4"/>
  <c r="T695" i="4"/>
  <c r="T696" i="4"/>
  <c r="T698" i="4"/>
  <c r="T699" i="4"/>
  <c r="T700" i="4"/>
  <c r="T702" i="4"/>
  <c r="T703" i="4"/>
  <c r="T704" i="4"/>
  <c r="T706" i="4"/>
  <c r="T707" i="4"/>
  <c r="T708" i="4"/>
  <c r="T710" i="4"/>
  <c r="T711" i="4"/>
  <c r="T712" i="4"/>
  <c r="T714" i="4"/>
  <c r="T715" i="4"/>
  <c r="T716" i="4"/>
  <c r="T718" i="4"/>
  <c r="T719" i="4"/>
  <c r="T720" i="4"/>
  <c r="T722" i="4"/>
  <c r="T723" i="4"/>
  <c r="T724" i="4"/>
  <c r="T726" i="4"/>
  <c r="T727" i="4"/>
  <c r="T728" i="4"/>
  <c r="T730" i="4"/>
  <c r="T731" i="4"/>
  <c r="T732" i="4"/>
  <c r="T734" i="4"/>
  <c r="T735" i="4"/>
  <c r="T736" i="4"/>
  <c r="T738" i="4"/>
  <c r="T739" i="4"/>
  <c r="T740" i="4"/>
  <c r="T742" i="4"/>
  <c r="T743" i="4"/>
  <c r="T744" i="4"/>
  <c r="T746" i="4"/>
  <c r="T747" i="4"/>
  <c r="T748" i="4"/>
  <c r="T750" i="4"/>
  <c r="T751" i="4"/>
  <c r="T752" i="4"/>
  <c r="T754" i="4"/>
  <c r="T755" i="4"/>
  <c r="T756" i="4"/>
  <c r="T758" i="4"/>
  <c r="T759" i="4"/>
  <c r="T760" i="4"/>
  <c r="T762" i="4"/>
  <c r="T763" i="4"/>
  <c r="T764" i="4"/>
  <c r="T766" i="4"/>
  <c r="T767" i="4"/>
  <c r="T768" i="4"/>
  <c r="T770" i="4"/>
  <c r="T771" i="4"/>
  <c r="T772" i="4"/>
  <c r="T774" i="4"/>
  <c r="T775" i="4"/>
  <c r="T776" i="4"/>
  <c r="T778" i="4"/>
  <c r="T779" i="4"/>
  <c r="T780" i="4"/>
  <c r="T782" i="4"/>
  <c r="T783" i="4"/>
  <c r="T784" i="4"/>
  <c r="T786" i="4"/>
  <c r="T787" i="4"/>
  <c r="T788" i="4"/>
  <c r="T790" i="4"/>
  <c r="T791" i="4"/>
  <c r="T792" i="4"/>
  <c r="T794" i="4"/>
  <c r="T795" i="4"/>
  <c r="T796" i="4"/>
  <c r="T798" i="4"/>
  <c r="T799" i="4"/>
  <c r="T800" i="4"/>
  <c r="T802" i="4"/>
  <c r="T803" i="4"/>
  <c r="T804" i="4"/>
  <c r="T806" i="4"/>
  <c r="T807" i="4"/>
  <c r="T808" i="4"/>
  <c r="T810" i="4"/>
  <c r="T811" i="4"/>
  <c r="T812" i="4"/>
  <c r="T814" i="4"/>
  <c r="T815" i="4"/>
  <c r="T816" i="4"/>
  <c r="T818" i="4"/>
  <c r="T819" i="4"/>
  <c r="T820" i="4"/>
  <c r="T822" i="4"/>
  <c r="T823" i="4"/>
  <c r="T824" i="4"/>
  <c r="T826" i="4"/>
  <c r="T827" i="4"/>
  <c r="T828" i="4"/>
  <c r="T830" i="4"/>
  <c r="T831" i="4"/>
  <c r="T832" i="4"/>
  <c r="T834" i="4"/>
  <c r="T835" i="4"/>
  <c r="T836" i="4"/>
  <c r="T838" i="4"/>
  <c r="T839" i="4"/>
  <c r="T840" i="4"/>
  <c r="T842" i="4"/>
  <c r="T843" i="4"/>
  <c r="T844" i="4"/>
  <c r="T846" i="4"/>
  <c r="T847" i="4"/>
  <c r="T848" i="4"/>
  <c r="T850" i="4"/>
  <c r="T851" i="4"/>
  <c r="T852" i="4"/>
  <c r="T854" i="4"/>
  <c r="T855" i="4"/>
  <c r="T856" i="4"/>
  <c r="T858" i="4"/>
  <c r="T859" i="4"/>
  <c r="T860" i="4"/>
  <c r="T862" i="4"/>
  <c r="T863" i="4"/>
  <c r="T864" i="4"/>
  <c r="T866" i="4"/>
  <c r="T867" i="4"/>
  <c r="T868" i="4"/>
  <c r="T870" i="4"/>
  <c r="T871" i="4"/>
  <c r="T872" i="4"/>
  <c r="T874" i="4"/>
  <c r="T875" i="4"/>
  <c r="T876" i="4"/>
  <c r="T878" i="4"/>
  <c r="T879" i="4"/>
  <c r="T880" i="4"/>
  <c r="T882" i="4"/>
  <c r="T883" i="4"/>
  <c r="T884" i="4"/>
  <c r="T886" i="4"/>
  <c r="T887" i="4"/>
  <c r="T888" i="4"/>
  <c r="T890" i="4"/>
  <c r="T891" i="4"/>
  <c r="T892" i="4"/>
  <c r="T894" i="4"/>
  <c r="T895" i="4"/>
  <c r="T896" i="4"/>
  <c r="T898" i="4"/>
  <c r="T899" i="4"/>
  <c r="T900" i="4"/>
  <c r="T902" i="4"/>
  <c r="T903" i="4"/>
  <c r="T904" i="4"/>
  <c r="T906" i="4"/>
  <c r="T907" i="4"/>
  <c r="T908" i="4"/>
  <c r="T910" i="4"/>
  <c r="T911" i="4"/>
  <c r="T912" i="4"/>
  <c r="T914" i="4"/>
  <c r="T915" i="4"/>
  <c r="T916" i="4"/>
  <c r="T918" i="4"/>
  <c r="T919" i="4"/>
  <c r="T920" i="4"/>
  <c r="T922" i="4"/>
  <c r="T923" i="4"/>
  <c r="T924" i="4"/>
  <c r="T926" i="4"/>
  <c r="T927" i="4"/>
  <c r="T928" i="4"/>
  <c r="T930" i="4"/>
  <c r="T931" i="4"/>
  <c r="T932" i="4"/>
  <c r="T934" i="4"/>
  <c r="T935" i="4"/>
  <c r="T936" i="4"/>
  <c r="T938" i="4"/>
  <c r="T939" i="4"/>
  <c r="T940" i="4"/>
  <c r="T942" i="4"/>
  <c r="T943" i="4"/>
  <c r="T944" i="4"/>
  <c r="T946" i="4"/>
  <c r="T947" i="4"/>
  <c r="T948" i="4"/>
  <c r="T950" i="4"/>
  <c r="T951" i="4"/>
  <c r="T952" i="4"/>
  <c r="T954" i="4"/>
  <c r="T955" i="4"/>
  <c r="T956" i="4"/>
  <c r="T958" i="4"/>
  <c r="T959" i="4"/>
  <c r="T960" i="4"/>
  <c r="T962" i="4"/>
  <c r="T963" i="4"/>
  <c r="T964" i="4"/>
  <c r="T966" i="4"/>
  <c r="T967" i="4"/>
  <c r="T968" i="4"/>
  <c r="T970" i="4"/>
  <c r="T971" i="4"/>
  <c r="T972" i="4"/>
  <c r="T974" i="4"/>
  <c r="T975" i="4"/>
  <c r="T976" i="4"/>
  <c r="T978" i="4"/>
  <c r="T979" i="4"/>
  <c r="T980" i="4"/>
  <c r="T982" i="4"/>
  <c r="T983" i="4"/>
  <c r="T984" i="4"/>
  <c r="T986" i="4"/>
  <c r="T987" i="4"/>
  <c r="T988" i="4"/>
  <c r="T990" i="4"/>
  <c r="T991" i="4"/>
  <c r="T992" i="4"/>
  <c r="T994" i="4"/>
  <c r="T995" i="4"/>
  <c r="T996" i="4"/>
  <c r="T998" i="4"/>
  <c r="T999" i="4"/>
  <c r="T1000" i="4"/>
  <c r="T1002" i="4"/>
  <c r="T1003" i="4"/>
  <c r="T1004" i="4"/>
  <c r="T1006" i="4"/>
  <c r="T1007" i="4"/>
  <c r="T1008" i="4"/>
  <c r="T1010" i="4"/>
  <c r="T1011" i="4"/>
  <c r="T1012" i="4"/>
  <c r="T1014" i="4"/>
  <c r="T1015" i="4"/>
  <c r="T1016" i="4"/>
  <c r="T1018" i="4"/>
  <c r="T1019" i="4"/>
  <c r="T1020" i="4"/>
  <c r="T1022" i="4"/>
  <c r="T1023" i="4"/>
  <c r="T1024" i="4"/>
  <c r="T1026" i="4"/>
  <c r="T1027" i="4"/>
  <c r="T1028" i="4"/>
  <c r="T1030" i="4"/>
  <c r="T1031" i="4"/>
  <c r="T1032" i="4"/>
  <c r="T1034" i="4"/>
  <c r="T1035" i="4"/>
  <c r="T1036" i="4"/>
  <c r="T1038" i="4"/>
  <c r="T1039" i="4"/>
  <c r="T1040" i="4"/>
  <c r="T1042" i="4"/>
  <c r="T1043" i="4"/>
  <c r="T1044" i="4"/>
  <c r="T1046" i="4"/>
  <c r="T1047" i="4"/>
  <c r="T1048" i="4"/>
  <c r="T1050" i="4"/>
  <c r="T1051" i="4"/>
  <c r="T1052" i="4"/>
  <c r="T1054" i="4"/>
  <c r="T1055" i="4"/>
  <c r="T1056" i="4"/>
  <c r="T1058" i="4"/>
  <c r="T1059" i="4"/>
  <c r="T1060" i="4"/>
  <c r="T1062" i="4"/>
  <c r="T1063" i="4"/>
  <c r="T1064" i="4"/>
  <c r="T1066" i="4"/>
  <c r="T1067" i="4"/>
  <c r="T1068" i="4"/>
  <c r="T1070" i="4"/>
  <c r="T1071" i="4"/>
  <c r="T1072" i="4"/>
  <c r="T1074" i="4"/>
  <c r="T1075" i="4"/>
  <c r="T1076" i="4"/>
  <c r="T1078" i="4"/>
  <c r="T1079" i="4"/>
  <c r="T1080" i="4"/>
  <c r="T1082" i="4"/>
  <c r="T1083" i="4"/>
  <c r="T1084" i="4"/>
  <c r="T1086" i="4"/>
  <c r="T1087" i="4"/>
  <c r="T1088" i="4"/>
  <c r="T1090" i="4"/>
  <c r="T1091" i="4"/>
  <c r="T1092" i="4"/>
  <c r="T1094" i="4"/>
  <c r="U2" i="4"/>
  <c r="U3" i="4"/>
  <c r="U4" i="4"/>
  <c r="U6" i="4"/>
  <c r="U7" i="4"/>
  <c r="U8" i="4"/>
  <c r="U10" i="4"/>
  <c r="U11" i="4"/>
  <c r="U12" i="4"/>
  <c r="U14" i="4"/>
  <c r="U15" i="4"/>
  <c r="U16" i="4"/>
  <c r="U18" i="4"/>
  <c r="U19" i="4"/>
  <c r="U20" i="4"/>
  <c r="U22" i="4"/>
  <c r="U23" i="4"/>
  <c r="U24" i="4"/>
  <c r="U26" i="4"/>
  <c r="U27" i="4"/>
  <c r="U28" i="4"/>
  <c r="U30" i="4"/>
  <c r="U31" i="4"/>
  <c r="U32" i="4"/>
  <c r="U34" i="4"/>
  <c r="U35" i="4"/>
  <c r="U36" i="4"/>
  <c r="U38" i="4"/>
  <c r="U39" i="4"/>
  <c r="U40" i="4"/>
  <c r="U42" i="4"/>
  <c r="U43" i="4"/>
  <c r="U44" i="4"/>
  <c r="U46" i="4"/>
  <c r="U47" i="4"/>
  <c r="U48" i="4"/>
  <c r="U50" i="4"/>
  <c r="U51" i="4"/>
  <c r="U52" i="4"/>
  <c r="U54" i="4"/>
  <c r="U55" i="4"/>
  <c r="U56" i="4"/>
  <c r="U58" i="4"/>
  <c r="U59" i="4"/>
  <c r="U60" i="4"/>
  <c r="U62" i="4"/>
  <c r="U63" i="4"/>
  <c r="U64" i="4"/>
  <c r="U66" i="4"/>
  <c r="U67" i="4"/>
  <c r="U68" i="4"/>
  <c r="U70" i="4"/>
  <c r="U71" i="4"/>
  <c r="U72" i="4"/>
  <c r="U74" i="4"/>
  <c r="U75" i="4"/>
  <c r="U76" i="4"/>
  <c r="U78" i="4"/>
  <c r="U79" i="4"/>
  <c r="U80" i="4"/>
  <c r="U82" i="4"/>
  <c r="U83" i="4"/>
  <c r="U84" i="4"/>
  <c r="U86" i="4"/>
  <c r="U87" i="4"/>
  <c r="U88" i="4"/>
  <c r="U90" i="4"/>
  <c r="U91" i="4"/>
  <c r="U92" i="4"/>
  <c r="U94" i="4"/>
  <c r="U95" i="4"/>
  <c r="U96" i="4"/>
  <c r="U98" i="4"/>
  <c r="U99" i="4"/>
  <c r="U100" i="4"/>
  <c r="U102" i="4"/>
  <c r="U103" i="4"/>
  <c r="U104" i="4"/>
  <c r="U106" i="4"/>
  <c r="U107" i="4"/>
  <c r="U108" i="4"/>
  <c r="U110" i="4"/>
  <c r="U111" i="4"/>
  <c r="U112" i="4"/>
  <c r="U114" i="4"/>
  <c r="U115" i="4"/>
  <c r="U116" i="4"/>
  <c r="U118" i="4"/>
  <c r="U119" i="4"/>
  <c r="U120" i="4"/>
  <c r="U122" i="4"/>
  <c r="U123" i="4"/>
  <c r="U124" i="4"/>
  <c r="U126" i="4"/>
  <c r="U127" i="4"/>
  <c r="U128" i="4"/>
  <c r="U130" i="4"/>
  <c r="U131" i="4"/>
  <c r="U132" i="4"/>
  <c r="U134" i="4"/>
  <c r="U135" i="4"/>
  <c r="U136" i="4"/>
  <c r="U138" i="4"/>
  <c r="U139" i="4"/>
  <c r="U140" i="4"/>
  <c r="U142" i="4"/>
  <c r="U143" i="4"/>
  <c r="U144" i="4"/>
  <c r="U146" i="4"/>
  <c r="U147" i="4"/>
  <c r="U148" i="4"/>
  <c r="U150" i="4"/>
  <c r="U151" i="4"/>
  <c r="U152" i="4"/>
  <c r="U154" i="4"/>
  <c r="U155" i="4"/>
  <c r="U156" i="4"/>
  <c r="U158" i="4"/>
  <c r="U159" i="4"/>
  <c r="U160" i="4"/>
  <c r="U162" i="4"/>
  <c r="U163" i="4"/>
  <c r="U164" i="4"/>
  <c r="U166" i="4"/>
  <c r="U167" i="4"/>
  <c r="U168" i="4"/>
  <c r="U170" i="4"/>
  <c r="U171" i="4"/>
  <c r="U172" i="4"/>
  <c r="U174" i="4"/>
  <c r="U175" i="4"/>
  <c r="U176" i="4"/>
  <c r="U178" i="4"/>
  <c r="U179" i="4"/>
  <c r="U180" i="4"/>
  <c r="U182" i="4"/>
  <c r="U183" i="4"/>
  <c r="U184" i="4"/>
  <c r="U186" i="4"/>
  <c r="U187" i="4"/>
  <c r="U188" i="4"/>
  <c r="U190" i="4"/>
  <c r="U191" i="4"/>
  <c r="U192" i="4"/>
  <c r="U194" i="4"/>
  <c r="U195" i="4"/>
  <c r="U196" i="4"/>
  <c r="U198" i="4"/>
  <c r="U199" i="4"/>
  <c r="U200" i="4"/>
  <c r="U202" i="4"/>
  <c r="U203" i="4"/>
  <c r="U204" i="4"/>
  <c r="U206" i="4"/>
  <c r="U207" i="4"/>
  <c r="U208" i="4"/>
  <c r="U210" i="4"/>
  <c r="U211" i="4"/>
  <c r="U212" i="4"/>
  <c r="U214" i="4"/>
  <c r="U215" i="4"/>
  <c r="U216" i="4"/>
  <c r="U218" i="4"/>
  <c r="U219" i="4"/>
  <c r="U220" i="4"/>
  <c r="U222" i="4"/>
  <c r="U223" i="4"/>
  <c r="U224" i="4"/>
  <c r="U226" i="4"/>
  <c r="U227" i="4"/>
  <c r="U228" i="4"/>
  <c r="U230" i="4"/>
  <c r="U231" i="4"/>
  <c r="U232" i="4"/>
  <c r="U234" i="4"/>
  <c r="U235" i="4"/>
  <c r="U236" i="4"/>
  <c r="U238" i="4"/>
  <c r="U239" i="4"/>
  <c r="U240" i="4"/>
  <c r="U242" i="4"/>
  <c r="U243" i="4"/>
  <c r="U244" i="4"/>
  <c r="U246" i="4"/>
  <c r="U247" i="4"/>
  <c r="U248" i="4"/>
  <c r="U250" i="4"/>
  <c r="U251" i="4"/>
  <c r="U252" i="4"/>
  <c r="U254" i="4"/>
  <c r="U255" i="4"/>
  <c r="U256" i="4"/>
  <c r="U258" i="4"/>
  <c r="U259" i="4"/>
  <c r="U260" i="4"/>
  <c r="U262" i="4"/>
  <c r="U263" i="4"/>
  <c r="U264" i="4"/>
  <c r="U266" i="4"/>
  <c r="U267" i="4"/>
  <c r="U268" i="4"/>
  <c r="U270" i="4"/>
  <c r="U271" i="4"/>
  <c r="U272" i="4"/>
  <c r="U274" i="4"/>
  <c r="U275" i="4"/>
  <c r="U276" i="4"/>
  <c r="U278" i="4"/>
  <c r="U279" i="4"/>
  <c r="U280" i="4"/>
  <c r="U282" i="4"/>
  <c r="U283" i="4"/>
  <c r="U284" i="4"/>
  <c r="U286" i="4"/>
  <c r="U287" i="4"/>
  <c r="U288" i="4"/>
  <c r="U290" i="4"/>
  <c r="U291" i="4"/>
  <c r="U292" i="4"/>
  <c r="U294" i="4"/>
  <c r="U295" i="4"/>
  <c r="U296" i="4"/>
  <c r="U298" i="4"/>
  <c r="U299" i="4"/>
  <c r="U300" i="4"/>
  <c r="U302" i="4"/>
  <c r="U303" i="4"/>
  <c r="U304" i="4"/>
  <c r="U306" i="4"/>
  <c r="U307" i="4"/>
  <c r="U308" i="4"/>
  <c r="U310" i="4"/>
  <c r="U311" i="4"/>
  <c r="U312" i="4"/>
  <c r="U314" i="4"/>
  <c r="U315" i="4"/>
  <c r="U316" i="4"/>
  <c r="U318" i="4"/>
  <c r="U319" i="4"/>
  <c r="U320" i="4"/>
  <c r="U322" i="4"/>
  <c r="U323" i="4"/>
  <c r="U324" i="4"/>
  <c r="U326" i="4"/>
  <c r="U327" i="4"/>
  <c r="U328" i="4"/>
  <c r="U330" i="4"/>
  <c r="U331" i="4"/>
  <c r="U332" i="4"/>
  <c r="U334" i="4"/>
  <c r="U335" i="4"/>
  <c r="U336" i="4"/>
  <c r="U338" i="4"/>
  <c r="U339" i="4"/>
  <c r="U340" i="4"/>
  <c r="U342" i="4"/>
  <c r="U343" i="4"/>
  <c r="U344" i="4"/>
  <c r="U346" i="4"/>
  <c r="U347" i="4"/>
  <c r="U348" i="4"/>
  <c r="U350" i="4"/>
  <c r="U351" i="4"/>
  <c r="U352" i="4"/>
  <c r="U354" i="4"/>
  <c r="U355" i="4"/>
  <c r="U356" i="4"/>
  <c r="U358" i="4"/>
  <c r="U359" i="4"/>
  <c r="U360" i="4"/>
  <c r="U362" i="4"/>
  <c r="U363" i="4"/>
  <c r="U364" i="4"/>
  <c r="U366" i="4"/>
  <c r="U367" i="4"/>
  <c r="U368" i="4"/>
  <c r="U370" i="4"/>
  <c r="U371" i="4"/>
  <c r="U372" i="4"/>
  <c r="U374" i="4"/>
  <c r="U375" i="4"/>
  <c r="U376" i="4"/>
  <c r="U378" i="4"/>
  <c r="U379" i="4"/>
  <c r="U380" i="4"/>
  <c r="U382" i="4"/>
  <c r="U383" i="4"/>
  <c r="U384" i="4"/>
  <c r="U386" i="4"/>
  <c r="U387" i="4"/>
  <c r="U388" i="4"/>
  <c r="U390" i="4"/>
  <c r="U391" i="4"/>
  <c r="U392" i="4"/>
  <c r="U394" i="4"/>
  <c r="U395" i="4"/>
  <c r="U396" i="4"/>
  <c r="U398" i="4"/>
  <c r="U399" i="4"/>
  <c r="U400" i="4"/>
  <c r="U402" i="4"/>
  <c r="U403" i="4"/>
  <c r="U404" i="4"/>
  <c r="U406" i="4"/>
  <c r="U407" i="4"/>
  <c r="U408" i="4"/>
  <c r="U410" i="4"/>
  <c r="U411" i="4"/>
  <c r="U412" i="4"/>
  <c r="U414" i="4"/>
  <c r="U415" i="4"/>
  <c r="U416" i="4"/>
  <c r="U418" i="4"/>
  <c r="U419" i="4"/>
  <c r="U420" i="4"/>
  <c r="U422" i="4"/>
  <c r="U423" i="4"/>
  <c r="U424" i="4"/>
  <c r="U426" i="4"/>
  <c r="U427" i="4"/>
  <c r="U428" i="4"/>
  <c r="U430" i="4"/>
  <c r="U431" i="4"/>
  <c r="U432" i="4"/>
  <c r="U434" i="4"/>
  <c r="U435" i="4"/>
  <c r="U436" i="4"/>
  <c r="U438" i="4"/>
  <c r="U439" i="4"/>
  <c r="U440" i="4"/>
  <c r="U442" i="4"/>
  <c r="U443" i="4"/>
  <c r="U444" i="4"/>
  <c r="U446" i="4"/>
  <c r="U447" i="4"/>
  <c r="U448" i="4"/>
  <c r="U450" i="4"/>
  <c r="U451" i="4"/>
  <c r="U452" i="4"/>
  <c r="U454" i="4"/>
  <c r="U455" i="4"/>
  <c r="U456" i="4"/>
  <c r="U458" i="4"/>
  <c r="U459" i="4"/>
  <c r="U460" i="4"/>
  <c r="U462" i="4"/>
  <c r="U463" i="4"/>
  <c r="U464" i="4"/>
  <c r="U466" i="4"/>
  <c r="U467" i="4"/>
  <c r="U468" i="4"/>
  <c r="U470" i="4"/>
  <c r="U471" i="4"/>
  <c r="U472" i="4"/>
  <c r="U474" i="4"/>
  <c r="U475" i="4"/>
  <c r="U476" i="4"/>
  <c r="U478" i="4"/>
  <c r="U479" i="4"/>
  <c r="U480" i="4"/>
  <c r="U482" i="4"/>
  <c r="U483" i="4"/>
  <c r="U484" i="4"/>
  <c r="U486" i="4"/>
  <c r="U487" i="4"/>
  <c r="U488" i="4"/>
  <c r="U490" i="4"/>
  <c r="U491" i="4"/>
  <c r="U492" i="4"/>
  <c r="U494" i="4"/>
  <c r="U495" i="4"/>
  <c r="U496" i="4"/>
  <c r="U498" i="4"/>
  <c r="U499" i="4"/>
  <c r="U500" i="4"/>
  <c r="U502" i="4"/>
  <c r="U503" i="4"/>
  <c r="U504" i="4"/>
  <c r="U506" i="4"/>
  <c r="U507" i="4"/>
  <c r="U508" i="4"/>
  <c r="U510" i="4"/>
  <c r="U511" i="4"/>
  <c r="U512" i="4"/>
  <c r="U514" i="4"/>
  <c r="U515" i="4"/>
  <c r="U516" i="4"/>
  <c r="U518" i="4"/>
  <c r="U519" i="4"/>
  <c r="U520" i="4"/>
  <c r="U522" i="4"/>
  <c r="U523" i="4"/>
  <c r="U524" i="4"/>
  <c r="U526" i="4"/>
  <c r="U527" i="4"/>
  <c r="U528" i="4"/>
  <c r="U530" i="4"/>
  <c r="U531" i="4"/>
  <c r="U532" i="4"/>
  <c r="U534" i="4"/>
  <c r="U535" i="4"/>
  <c r="U536" i="4"/>
  <c r="U538" i="4"/>
  <c r="U539" i="4"/>
  <c r="U540" i="4"/>
  <c r="U542" i="4"/>
  <c r="U543" i="4"/>
  <c r="U544" i="4"/>
  <c r="U546" i="4"/>
  <c r="U547" i="4"/>
  <c r="U548" i="4"/>
  <c r="U550" i="4"/>
  <c r="U551" i="4"/>
  <c r="U552" i="4"/>
  <c r="U554" i="4"/>
  <c r="U555" i="4"/>
  <c r="U556" i="4"/>
  <c r="U558" i="4"/>
  <c r="U559" i="4"/>
  <c r="U560" i="4"/>
  <c r="U562" i="4"/>
  <c r="U563" i="4"/>
  <c r="U564" i="4"/>
  <c r="U566" i="4"/>
  <c r="U567" i="4"/>
  <c r="U568" i="4"/>
  <c r="U570" i="4"/>
  <c r="U571" i="4"/>
  <c r="U572" i="4"/>
  <c r="U574" i="4"/>
  <c r="U575" i="4"/>
  <c r="U576" i="4"/>
  <c r="U578" i="4"/>
  <c r="U579" i="4"/>
  <c r="U580" i="4"/>
  <c r="U582" i="4"/>
  <c r="U583" i="4"/>
  <c r="U584" i="4"/>
  <c r="U586" i="4"/>
  <c r="U587" i="4"/>
  <c r="U588" i="4"/>
  <c r="U590" i="4"/>
  <c r="U591" i="4"/>
  <c r="U592" i="4"/>
  <c r="U594" i="4"/>
  <c r="U595" i="4"/>
  <c r="U596" i="4"/>
  <c r="U598" i="4"/>
  <c r="U599" i="4"/>
  <c r="U600" i="4"/>
  <c r="U602" i="4"/>
  <c r="U603" i="4"/>
  <c r="U604" i="4"/>
  <c r="U606" i="4"/>
  <c r="U607" i="4"/>
  <c r="U608" i="4"/>
  <c r="U610" i="4"/>
  <c r="U611" i="4"/>
  <c r="U612" i="4"/>
  <c r="U614" i="4"/>
  <c r="U615" i="4"/>
  <c r="U616" i="4"/>
  <c r="U618" i="4"/>
  <c r="U619" i="4"/>
  <c r="U620" i="4"/>
  <c r="U622" i="4"/>
  <c r="U623" i="4"/>
  <c r="U624" i="4"/>
  <c r="U626" i="4"/>
  <c r="U627" i="4"/>
  <c r="U628" i="4"/>
  <c r="U630" i="4"/>
  <c r="U631" i="4"/>
  <c r="U632" i="4"/>
  <c r="U634" i="4"/>
  <c r="U635" i="4"/>
  <c r="U636" i="4"/>
  <c r="U638" i="4"/>
  <c r="U639" i="4"/>
  <c r="U640" i="4"/>
  <c r="U642" i="4"/>
  <c r="U643" i="4"/>
  <c r="U644" i="4"/>
  <c r="U646" i="4"/>
  <c r="U647" i="4"/>
  <c r="U648" i="4"/>
  <c r="U650" i="4"/>
  <c r="U651" i="4"/>
  <c r="U652" i="4"/>
  <c r="U654" i="4"/>
  <c r="U655" i="4"/>
  <c r="U656" i="4"/>
  <c r="U658" i="4"/>
  <c r="U659" i="4"/>
  <c r="U660" i="4"/>
  <c r="U662" i="4"/>
  <c r="U663" i="4"/>
  <c r="U664" i="4"/>
  <c r="U666" i="4"/>
  <c r="U667" i="4"/>
  <c r="U668" i="4"/>
  <c r="U670" i="4"/>
  <c r="U671" i="4"/>
  <c r="U672" i="4"/>
  <c r="U674" i="4"/>
  <c r="U675" i="4"/>
  <c r="U676" i="4"/>
  <c r="U678" i="4"/>
  <c r="U679" i="4"/>
  <c r="U680" i="4"/>
  <c r="U682" i="4"/>
  <c r="U683" i="4"/>
  <c r="U684" i="4"/>
  <c r="U686" i="4"/>
  <c r="U687" i="4"/>
  <c r="U688" i="4"/>
  <c r="U690" i="4"/>
  <c r="U691" i="4"/>
  <c r="U692" i="4"/>
  <c r="U694" i="4"/>
  <c r="U695" i="4"/>
  <c r="U696" i="4"/>
  <c r="U698" i="4"/>
  <c r="U699" i="4"/>
  <c r="U700" i="4"/>
  <c r="U702" i="4"/>
  <c r="U703" i="4"/>
  <c r="U704" i="4"/>
  <c r="U706" i="4"/>
  <c r="U707" i="4"/>
  <c r="U708" i="4"/>
  <c r="U710" i="4"/>
  <c r="U711" i="4"/>
  <c r="U712" i="4"/>
  <c r="U714" i="4"/>
  <c r="U715" i="4"/>
  <c r="U716" i="4"/>
  <c r="U718" i="4"/>
  <c r="U719" i="4"/>
  <c r="U720" i="4"/>
  <c r="U722" i="4"/>
  <c r="U723" i="4"/>
  <c r="U724" i="4"/>
  <c r="U726" i="4"/>
  <c r="U727" i="4"/>
  <c r="U728" i="4"/>
  <c r="U730" i="4"/>
  <c r="U731" i="4"/>
  <c r="U732" i="4"/>
  <c r="U734" i="4"/>
  <c r="U735" i="4"/>
  <c r="U736" i="4"/>
  <c r="U738" i="4"/>
  <c r="U739" i="4"/>
  <c r="U740" i="4"/>
  <c r="U742" i="4"/>
  <c r="U743" i="4"/>
  <c r="U744" i="4"/>
  <c r="U746" i="4"/>
  <c r="U747" i="4"/>
  <c r="U748" i="4"/>
  <c r="U750" i="4"/>
  <c r="U751" i="4"/>
  <c r="U752" i="4"/>
  <c r="U754" i="4"/>
  <c r="U755" i="4"/>
  <c r="U756" i="4"/>
  <c r="U758" i="4"/>
  <c r="U759" i="4"/>
  <c r="U760" i="4"/>
  <c r="U762" i="4"/>
  <c r="U763" i="4"/>
  <c r="U764" i="4"/>
  <c r="U766" i="4"/>
  <c r="U767" i="4"/>
  <c r="U768" i="4"/>
  <c r="U770" i="4"/>
  <c r="U771" i="4"/>
  <c r="U772" i="4"/>
  <c r="U774" i="4"/>
  <c r="U775" i="4"/>
  <c r="U776" i="4"/>
  <c r="U778" i="4"/>
  <c r="U779" i="4"/>
  <c r="U780" i="4"/>
  <c r="U782" i="4"/>
  <c r="U783" i="4"/>
  <c r="U784" i="4"/>
  <c r="U786" i="4"/>
  <c r="U787" i="4"/>
  <c r="U788" i="4"/>
  <c r="U790" i="4"/>
  <c r="U791" i="4"/>
  <c r="U792" i="4"/>
  <c r="U794" i="4"/>
  <c r="U795" i="4"/>
  <c r="U796" i="4"/>
  <c r="U798" i="4"/>
  <c r="U799" i="4"/>
  <c r="U800" i="4"/>
  <c r="U802" i="4"/>
  <c r="U803" i="4"/>
  <c r="U804" i="4"/>
  <c r="U806" i="4"/>
  <c r="U807" i="4"/>
  <c r="U808" i="4"/>
  <c r="U810" i="4"/>
  <c r="U811" i="4"/>
  <c r="U812" i="4"/>
  <c r="U814" i="4"/>
  <c r="U815" i="4"/>
  <c r="U816" i="4"/>
  <c r="U818" i="4"/>
  <c r="U819" i="4"/>
  <c r="U820" i="4"/>
  <c r="U822" i="4"/>
  <c r="U823" i="4"/>
  <c r="U824" i="4"/>
  <c r="U826" i="4"/>
  <c r="U827" i="4"/>
  <c r="U828" i="4"/>
  <c r="U830" i="4"/>
  <c r="U831" i="4"/>
  <c r="U832" i="4"/>
  <c r="U834" i="4"/>
  <c r="U835" i="4"/>
  <c r="U836" i="4"/>
  <c r="U838" i="4"/>
  <c r="U839" i="4"/>
  <c r="U840" i="4"/>
  <c r="U842" i="4"/>
  <c r="U843" i="4"/>
  <c r="U844" i="4"/>
  <c r="U846" i="4"/>
  <c r="U847" i="4"/>
  <c r="U848" i="4"/>
  <c r="U850" i="4"/>
  <c r="U851" i="4"/>
  <c r="U852" i="4"/>
  <c r="U854" i="4"/>
  <c r="U855" i="4"/>
  <c r="U856" i="4"/>
  <c r="U858" i="4"/>
  <c r="U859" i="4"/>
  <c r="U860" i="4"/>
  <c r="U862" i="4"/>
  <c r="U863" i="4"/>
  <c r="U864" i="4"/>
  <c r="U866" i="4"/>
  <c r="U867" i="4"/>
  <c r="U868" i="4"/>
  <c r="U870" i="4"/>
  <c r="U871" i="4"/>
  <c r="U872" i="4"/>
  <c r="U874" i="4"/>
  <c r="U875" i="4"/>
  <c r="U876" i="4"/>
  <c r="U878" i="4"/>
  <c r="U879" i="4"/>
  <c r="U880" i="4"/>
  <c r="U882" i="4"/>
  <c r="U883" i="4"/>
  <c r="U884" i="4"/>
  <c r="U886" i="4"/>
  <c r="U887" i="4"/>
  <c r="U888" i="4"/>
  <c r="U890" i="4"/>
  <c r="U891" i="4"/>
  <c r="U892" i="4"/>
  <c r="U894" i="4"/>
  <c r="U895" i="4"/>
  <c r="U896" i="4"/>
  <c r="U898" i="4"/>
  <c r="U899" i="4"/>
  <c r="U900" i="4"/>
  <c r="U902" i="4"/>
  <c r="U903" i="4"/>
  <c r="U904" i="4"/>
  <c r="U906" i="4"/>
  <c r="U907" i="4"/>
  <c r="U908" i="4"/>
  <c r="U910" i="4"/>
  <c r="U911" i="4"/>
  <c r="U912" i="4"/>
  <c r="U914" i="4"/>
  <c r="U915" i="4"/>
  <c r="U916" i="4"/>
  <c r="U918" i="4"/>
  <c r="U919" i="4"/>
  <c r="U920" i="4"/>
  <c r="U922" i="4"/>
  <c r="U923" i="4"/>
  <c r="U924" i="4"/>
  <c r="U926" i="4"/>
  <c r="U927" i="4"/>
  <c r="U928" i="4"/>
  <c r="U930" i="4"/>
  <c r="U931" i="4"/>
  <c r="U932" i="4"/>
  <c r="U934" i="4"/>
  <c r="U935" i="4"/>
  <c r="U936" i="4"/>
  <c r="U938" i="4"/>
  <c r="U939" i="4"/>
  <c r="U940" i="4"/>
  <c r="U942" i="4"/>
  <c r="U943" i="4"/>
  <c r="U944" i="4"/>
  <c r="U946" i="4"/>
  <c r="U947" i="4"/>
  <c r="U948" i="4"/>
  <c r="U950" i="4"/>
  <c r="U951" i="4"/>
  <c r="U952" i="4"/>
  <c r="U954" i="4"/>
  <c r="U955" i="4"/>
  <c r="U956" i="4"/>
  <c r="U958" i="4"/>
  <c r="U959" i="4"/>
  <c r="U960" i="4"/>
  <c r="U962" i="4"/>
  <c r="U963" i="4"/>
  <c r="U964" i="4"/>
  <c r="U966" i="4"/>
  <c r="U967" i="4"/>
  <c r="U968" i="4"/>
  <c r="U970" i="4"/>
  <c r="U971" i="4"/>
  <c r="U972" i="4"/>
  <c r="U974" i="4"/>
  <c r="U975" i="4"/>
  <c r="U976" i="4"/>
  <c r="U978" i="4"/>
  <c r="U979" i="4"/>
  <c r="U980" i="4"/>
  <c r="U982" i="4"/>
  <c r="U983" i="4"/>
  <c r="U984" i="4"/>
  <c r="U986" i="4"/>
  <c r="U987" i="4"/>
  <c r="U988" i="4"/>
  <c r="U990" i="4"/>
  <c r="U991" i="4"/>
  <c r="U992" i="4"/>
  <c r="U994" i="4"/>
  <c r="U995" i="4"/>
  <c r="U996" i="4"/>
  <c r="U998" i="4"/>
  <c r="U999" i="4"/>
  <c r="U1000" i="4"/>
  <c r="U1002" i="4"/>
  <c r="U1003" i="4"/>
  <c r="U1004" i="4"/>
  <c r="U1006" i="4"/>
  <c r="U1007" i="4"/>
  <c r="U1008" i="4"/>
  <c r="U1010" i="4"/>
  <c r="U1011" i="4"/>
  <c r="U1012" i="4"/>
  <c r="U1014" i="4"/>
  <c r="U1015" i="4"/>
  <c r="U1016" i="4"/>
  <c r="U1018" i="4"/>
  <c r="U1019" i="4"/>
  <c r="U1020" i="4"/>
  <c r="U1022" i="4"/>
  <c r="U1023" i="4"/>
  <c r="U1024" i="4"/>
  <c r="U1026" i="4"/>
  <c r="U1027" i="4"/>
  <c r="U1028" i="4"/>
  <c r="U1030" i="4"/>
  <c r="U1031" i="4"/>
  <c r="U1032" i="4"/>
  <c r="U1034" i="4"/>
  <c r="U1035" i="4"/>
  <c r="U1036" i="4"/>
  <c r="U1038" i="4"/>
  <c r="U1039" i="4"/>
  <c r="U1040" i="4"/>
  <c r="U1042" i="4"/>
  <c r="U1043" i="4"/>
  <c r="U1044" i="4"/>
  <c r="U1046" i="4"/>
  <c r="U1047" i="4"/>
  <c r="U1048" i="4"/>
  <c r="U1050" i="4"/>
  <c r="U1051" i="4"/>
  <c r="U1052" i="4"/>
  <c r="U1054" i="4"/>
  <c r="U1055" i="4"/>
  <c r="U1056" i="4"/>
  <c r="U1058" i="4"/>
  <c r="U1059" i="4"/>
  <c r="U1060" i="4"/>
  <c r="U1062" i="4"/>
  <c r="U1063" i="4"/>
  <c r="U1064" i="4"/>
  <c r="U1066" i="4"/>
  <c r="U1067" i="4"/>
  <c r="U1068" i="4"/>
  <c r="U1070" i="4"/>
  <c r="U1071" i="4"/>
  <c r="U1072" i="4"/>
  <c r="U1074" i="4"/>
  <c r="U1075" i="4"/>
  <c r="U1076" i="4"/>
  <c r="U1078" i="4"/>
  <c r="U1079" i="4"/>
  <c r="U1080" i="4"/>
  <c r="U1082" i="4"/>
  <c r="U1083" i="4"/>
  <c r="U1084" i="4"/>
  <c r="U1086" i="4"/>
  <c r="U1087" i="4"/>
  <c r="U1088" i="4"/>
  <c r="U1090" i="4"/>
  <c r="U1091" i="4"/>
  <c r="U1092" i="4"/>
  <c r="U1094" i="4"/>
  <c r="V2" i="4"/>
  <c r="V3" i="4"/>
  <c r="V4" i="4"/>
  <c r="V6" i="4"/>
  <c r="V7" i="4"/>
  <c r="V8" i="4"/>
  <c r="V10" i="4"/>
  <c r="V11" i="4"/>
  <c r="V12" i="4"/>
  <c r="V14" i="4"/>
  <c r="V15" i="4"/>
  <c r="V16" i="4"/>
  <c r="V18" i="4"/>
  <c r="V19" i="4"/>
  <c r="V20" i="4"/>
  <c r="V22" i="4"/>
  <c r="V23" i="4"/>
  <c r="V24" i="4"/>
  <c r="V26" i="4"/>
  <c r="V27" i="4"/>
  <c r="V28" i="4"/>
  <c r="V30" i="4"/>
  <c r="V31" i="4"/>
  <c r="V32" i="4"/>
  <c r="V34" i="4"/>
  <c r="V35" i="4"/>
  <c r="V36" i="4"/>
  <c r="V38" i="4"/>
  <c r="V39" i="4"/>
  <c r="V40" i="4"/>
  <c r="V42" i="4"/>
  <c r="V43" i="4"/>
  <c r="V44" i="4"/>
  <c r="V46" i="4"/>
  <c r="V47" i="4"/>
  <c r="V48" i="4"/>
  <c r="V50" i="4"/>
  <c r="V51" i="4"/>
  <c r="V52" i="4"/>
  <c r="V54" i="4"/>
  <c r="V55" i="4"/>
  <c r="V56" i="4"/>
  <c r="V58" i="4"/>
  <c r="V59" i="4"/>
  <c r="V60" i="4"/>
  <c r="V62" i="4"/>
  <c r="V63" i="4"/>
  <c r="V64" i="4"/>
  <c r="V66" i="4"/>
  <c r="V67" i="4"/>
  <c r="V68" i="4"/>
  <c r="V70" i="4"/>
  <c r="V71" i="4"/>
  <c r="V72" i="4"/>
  <c r="V74" i="4"/>
  <c r="V75" i="4"/>
  <c r="V76" i="4"/>
  <c r="V78" i="4"/>
  <c r="V79" i="4"/>
  <c r="V80" i="4"/>
  <c r="V82" i="4"/>
  <c r="V83" i="4"/>
  <c r="V84" i="4"/>
  <c r="V86" i="4"/>
  <c r="V87" i="4"/>
  <c r="V88" i="4"/>
  <c r="V90" i="4"/>
  <c r="V91" i="4"/>
  <c r="V92" i="4"/>
  <c r="V94" i="4"/>
  <c r="V95" i="4"/>
  <c r="V96" i="4"/>
  <c r="V98" i="4"/>
  <c r="V99" i="4"/>
  <c r="V100" i="4"/>
  <c r="V102" i="4"/>
  <c r="V103" i="4"/>
  <c r="V104" i="4"/>
  <c r="V106" i="4"/>
  <c r="V107" i="4"/>
  <c r="V108" i="4"/>
  <c r="V110" i="4"/>
  <c r="V111" i="4"/>
  <c r="V112" i="4"/>
  <c r="V114" i="4"/>
  <c r="V115" i="4"/>
  <c r="V116" i="4"/>
  <c r="V118" i="4"/>
  <c r="V119" i="4"/>
  <c r="V120" i="4"/>
  <c r="V122" i="4"/>
  <c r="V123" i="4"/>
  <c r="V124" i="4"/>
  <c r="V126" i="4"/>
  <c r="V127" i="4"/>
  <c r="V128" i="4"/>
  <c r="V130" i="4"/>
  <c r="V131" i="4"/>
  <c r="V132" i="4"/>
  <c r="V134" i="4"/>
  <c r="V135" i="4"/>
  <c r="V136" i="4"/>
  <c r="V138" i="4"/>
  <c r="V139" i="4"/>
  <c r="V140" i="4"/>
  <c r="V142" i="4"/>
  <c r="V143" i="4"/>
  <c r="V144" i="4"/>
  <c r="V146" i="4"/>
  <c r="V147" i="4"/>
  <c r="V148" i="4"/>
  <c r="V150" i="4"/>
  <c r="V151" i="4"/>
  <c r="V152" i="4"/>
  <c r="V154" i="4"/>
  <c r="V155" i="4"/>
  <c r="V156" i="4"/>
  <c r="V158" i="4"/>
  <c r="V159" i="4"/>
  <c r="V160" i="4"/>
  <c r="V162" i="4"/>
  <c r="V163" i="4"/>
  <c r="V164" i="4"/>
  <c r="V166" i="4"/>
  <c r="V167" i="4"/>
  <c r="V168" i="4"/>
  <c r="V170" i="4"/>
  <c r="V171" i="4"/>
  <c r="V172" i="4"/>
  <c r="V174" i="4"/>
  <c r="V175" i="4"/>
  <c r="V176" i="4"/>
  <c r="V178" i="4"/>
  <c r="V179" i="4"/>
  <c r="V180" i="4"/>
  <c r="V182" i="4"/>
  <c r="V183" i="4"/>
  <c r="V184" i="4"/>
  <c r="V186" i="4"/>
  <c r="V187" i="4"/>
  <c r="V188" i="4"/>
  <c r="V190" i="4"/>
  <c r="V191" i="4"/>
  <c r="V192" i="4"/>
  <c r="V194" i="4"/>
  <c r="V195" i="4"/>
  <c r="V196" i="4"/>
  <c r="V198" i="4"/>
  <c r="V199" i="4"/>
  <c r="V200" i="4"/>
  <c r="V202" i="4"/>
  <c r="V203" i="4"/>
  <c r="V204" i="4"/>
  <c r="V206" i="4"/>
  <c r="V207" i="4"/>
  <c r="V208" i="4"/>
  <c r="V210" i="4"/>
  <c r="V211" i="4"/>
  <c r="V212" i="4"/>
  <c r="V214" i="4"/>
  <c r="V215" i="4"/>
  <c r="V216" i="4"/>
  <c r="V218" i="4"/>
  <c r="V219" i="4"/>
  <c r="V220" i="4"/>
  <c r="V222" i="4"/>
  <c r="V223" i="4"/>
  <c r="V224" i="4"/>
  <c r="V226" i="4"/>
  <c r="V227" i="4"/>
  <c r="V228" i="4"/>
  <c r="V230" i="4"/>
  <c r="V231" i="4"/>
  <c r="V232" i="4"/>
  <c r="V234" i="4"/>
  <c r="V235" i="4"/>
  <c r="V236" i="4"/>
  <c r="V238" i="4"/>
  <c r="V239" i="4"/>
  <c r="V240" i="4"/>
  <c r="V242" i="4"/>
  <c r="V243" i="4"/>
  <c r="V244" i="4"/>
  <c r="V246" i="4"/>
  <c r="V247" i="4"/>
  <c r="V248" i="4"/>
  <c r="V250" i="4"/>
  <c r="V251" i="4"/>
  <c r="V252" i="4"/>
  <c r="V254" i="4"/>
  <c r="V255" i="4"/>
  <c r="V256" i="4"/>
  <c r="V258" i="4"/>
  <c r="V259" i="4"/>
  <c r="V260" i="4"/>
  <c r="V262" i="4"/>
  <c r="V263" i="4"/>
  <c r="V264" i="4"/>
  <c r="V266" i="4"/>
  <c r="V267" i="4"/>
  <c r="V268" i="4"/>
  <c r="V270" i="4"/>
  <c r="V271" i="4"/>
  <c r="V272" i="4"/>
  <c r="V274" i="4"/>
  <c r="V275" i="4"/>
  <c r="V276" i="4"/>
  <c r="V278" i="4"/>
  <c r="V279" i="4"/>
  <c r="V280" i="4"/>
  <c r="V282" i="4"/>
  <c r="V283" i="4"/>
  <c r="V284" i="4"/>
  <c r="V286" i="4"/>
  <c r="V287" i="4"/>
  <c r="V288" i="4"/>
  <c r="V290" i="4"/>
  <c r="V291" i="4"/>
  <c r="V292" i="4"/>
  <c r="V294" i="4"/>
  <c r="V295" i="4"/>
  <c r="V296" i="4"/>
  <c r="V298" i="4"/>
  <c r="V299" i="4"/>
  <c r="V300" i="4"/>
  <c r="V302" i="4"/>
  <c r="V303" i="4"/>
  <c r="V304" i="4"/>
  <c r="V306" i="4"/>
  <c r="V307" i="4"/>
  <c r="V308" i="4"/>
  <c r="V310" i="4"/>
  <c r="V311" i="4"/>
  <c r="V312" i="4"/>
  <c r="V314" i="4"/>
  <c r="V315" i="4"/>
  <c r="V316" i="4"/>
  <c r="V318" i="4"/>
  <c r="V319" i="4"/>
  <c r="V320" i="4"/>
  <c r="V322" i="4"/>
  <c r="V323" i="4"/>
  <c r="V324" i="4"/>
  <c r="V326" i="4"/>
  <c r="V327" i="4"/>
  <c r="V328" i="4"/>
  <c r="V330" i="4"/>
  <c r="V331" i="4"/>
  <c r="V332" i="4"/>
  <c r="V334" i="4"/>
  <c r="V335" i="4"/>
  <c r="V336" i="4"/>
  <c r="V338" i="4"/>
  <c r="V339" i="4"/>
  <c r="V340" i="4"/>
  <c r="V342" i="4"/>
  <c r="V343" i="4"/>
  <c r="V344" i="4"/>
  <c r="V346" i="4"/>
  <c r="V347" i="4"/>
  <c r="V348" i="4"/>
  <c r="V350" i="4"/>
  <c r="V351" i="4"/>
  <c r="V352" i="4"/>
  <c r="V354" i="4"/>
  <c r="V355" i="4"/>
  <c r="V356" i="4"/>
  <c r="V358" i="4"/>
  <c r="V359" i="4"/>
  <c r="V360" i="4"/>
  <c r="V362" i="4"/>
  <c r="V363" i="4"/>
  <c r="V364" i="4"/>
  <c r="V366" i="4"/>
  <c r="V367" i="4"/>
  <c r="V368" i="4"/>
  <c r="V370" i="4"/>
  <c r="V371" i="4"/>
  <c r="V372" i="4"/>
  <c r="V374" i="4"/>
  <c r="V375" i="4"/>
  <c r="V376" i="4"/>
  <c r="V378" i="4"/>
  <c r="V379" i="4"/>
  <c r="V380" i="4"/>
  <c r="V382" i="4"/>
  <c r="V383" i="4"/>
  <c r="V384" i="4"/>
  <c r="V386" i="4"/>
  <c r="V387" i="4"/>
  <c r="V388" i="4"/>
  <c r="V390" i="4"/>
  <c r="V391" i="4"/>
  <c r="V392" i="4"/>
  <c r="V394" i="4"/>
  <c r="V395" i="4"/>
  <c r="V396" i="4"/>
  <c r="V398" i="4"/>
  <c r="V399" i="4"/>
  <c r="V400" i="4"/>
  <c r="V402" i="4"/>
  <c r="V403" i="4"/>
  <c r="V404" i="4"/>
  <c r="V406" i="4"/>
  <c r="V407" i="4"/>
  <c r="V408" i="4"/>
  <c r="V410" i="4"/>
  <c r="V411" i="4"/>
  <c r="V412" i="4"/>
  <c r="V414" i="4"/>
  <c r="V415" i="4"/>
  <c r="V416" i="4"/>
  <c r="V418" i="4"/>
  <c r="V419" i="4"/>
  <c r="V420" i="4"/>
  <c r="V422" i="4"/>
  <c r="V423" i="4"/>
  <c r="V424" i="4"/>
  <c r="V426" i="4"/>
  <c r="V427" i="4"/>
  <c r="V428" i="4"/>
  <c r="V430" i="4"/>
  <c r="V431" i="4"/>
  <c r="V432" i="4"/>
  <c r="V434" i="4"/>
  <c r="V435" i="4"/>
  <c r="V436" i="4"/>
  <c r="V438" i="4"/>
  <c r="V439" i="4"/>
  <c r="V440" i="4"/>
  <c r="V442" i="4"/>
  <c r="V443" i="4"/>
  <c r="V444" i="4"/>
  <c r="V446" i="4"/>
  <c r="V447" i="4"/>
  <c r="V448" i="4"/>
  <c r="V450" i="4"/>
  <c r="V451" i="4"/>
  <c r="V452" i="4"/>
  <c r="V454" i="4"/>
  <c r="V455" i="4"/>
  <c r="V456" i="4"/>
  <c r="V458" i="4"/>
  <c r="V459" i="4"/>
  <c r="V460" i="4"/>
  <c r="V462" i="4"/>
  <c r="V463" i="4"/>
  <c r="V464" i="4"/>
  <c r="V466" i="4"/>
  <c r="V467" i="4"/>
  <c r="V468" i="4"/>
  <c r="V470" i="4"/>
  <c r="V471" i="4"/>
  <c r="V472" i="4"/>
  <c r="V474" i="4"/>
  <c r="V475" i="4"/>
  <c r="V476" i="4"/>
  <c r="V478" i="4"/>
  <c r="V479" i="4"/>
  <c r="V480" i="4"/>
  <c r="V482" i="4"/>
  <c r="V483" i="4"/>
  <c r="V484" i="4"/>
  <c r="V486" i="4"/>
  <c r="V487" i="4"/>
  <c r="V488" i="4"/>
  <c r="V490" i="4"/>
  <c r="V491" i="4"/>
  <c r="V492" i="4"/>
  <c r="V494" i="4"/>
  <c r="V495" i="4"/>
  <c r="V496" i="4"/>
  <c r="V498" i="4"/>
  <c r="V499" i="4"/>
  <c r="V500" i="4"/>
  <c r="V502" i="4"/>
  <c r="V503" i="4"/>
  <c r="V504" i="4"/>
  <c r="V506" i="4"/>
  <c r="V507" i="4"/>
  <c r="V508" i="4"/>
  <c r="V510" i="4"/>
  <c r="V511" i="4"/>
  <c r="V512" i="4"/>
  <c r="V514" i="4"/>
  <c r="V515" i="4"/>
  <c r="V516" i="4"/>
  <c r="V518" i="4"/>
  <c r="V519" i="4"/>
  <c r="V520" i="4"/>
  <c r="V522" i="4"/>
  <c r="V523" i="4"/>
  <c r="V524" i="4"/>
  <c r="V526" i="4"/>
  <c r="V527" i="4"/>
  <c r="V528" i="4"/>
  <c r="V530" i="4"/>
  <c r="V531" i="4"/>
  <c r="V532" i="4"/>
  <c r="V534" i="4"/>
  <c r="V535" i="4"/>
  <c r="V536" i="4"/>
  <c r="V538" i="4"/>
  <c r="V539" i="4"/>
  <c r="V540" i="4"/>
  <c r="V542" i="4"/>
  <c r="V543" i="4"/>
  <c r="V544" i="4"/>
  <c r="V546" i="4"/>
  <c r="V547" i="4"/>
  <c r="V548" i="4"/>
  <c r="V550" i="4"/>
  <c r="V551" i="4"/>
  <c r="V552" i="4"/>
  <c r="V554" i="4"/>
  <c r="V555" i="4"/>
  <c r="V556" i="4"/>
  <c r="V558" i="4"/>
  <c r="V559" i="4"/>
  <c r="V560" i="4"/>
  <c r="V562" i="4"/>
  <c r="V563" i="4"/>
  <c r="V564" i="4"/>
  <c r="V566" i="4"/>
  <c r="V567" i="4"/>
  <c r="V568" i="4"/>
  <c r="V570" i="4"/>
  <c r="V571" i="4"/>
  <c r="V572" i="4"/>
  <c r="V574" i="4"/>
  <c r="V575" i="4"/>
  <c r="V576" i="4"/>
  <c r="V578" i="4"/>
  <c r="V579" i="4"/>
  <c r="V580" i="4"/>
  <c r="V582" i="4"/>
  <c r="V583" i="4"/>
  <c r="V584" i="4"/>
  <c r="V586" i="4"/>
  <c r="V587" i="4"/>
  <c r="V588" i="4"/>
  <c r="V590" i="4"/>
  <c r="V591" i="4"/>
  <c r="V592" i="4"/>
  <c r="V594" i="4"/>
  <c r="V595" i="4"/>
  <c r="V596" i="4"/>
  <c r="V598" i="4"/>
  <c r="V599" i="4"/>
  <c r="V600" i="4"/>
  <c r="V602" i="4"/>
  <c r="V603" i="4"/>
  <c r="V604" i="4"/>
  <c r="V606" i="4"/>
  <c r="V607" i="4"/>
  <c r="V608" i="4"/>
  <c r="V610" i="4"/>
  <c r="V611" i="4"/>
  <c r="V612" i="4"/>
  <c r="V614" i="4"/>
  <c r="V615" i="4"/>
  <c r="V616" i="4"/>
  <c r="V618" i="4"/>
  <c r="V619" i="4"/>
  <c r="V620" i="4"/>
  <c r="V622" i="4"/>
  <c r="V623" i="4"/>
  <c r="V624" i="4"/>
  <c r="V626" i="4"/>
  <c r="V627" i="4"/>
  <c r="V628" i="4"/>
  <c r="V630" i="4"/>
  <c r="V631" i="4"/>
  <c r="V632" i="4"/>
  <c r="V634" i="4"/>
  <c r="V635" i="4"/>
  <c r="V636" i="4"/>
  <c r="V638" i="4"/>
  <c r="V639" i="4"/>
  <c r="V640" i="4"/>
  <c r="V642" i="4"/>
  <c r="V643" i="4"/>
  <c r="V644" i="4"/>
  <c r="V646" i="4"/>
  <c r="V647" i="4"/>
  <c r="V648" i="4"/>
  <c r="V650" i="4"/>
  <c r="V651" i="4"/>
  <c r="V652" i="4"/>
  <c r="V654" i="4"/>
  <c r="V655" i="4"/>
  <c r="V656" i="4"/>
  <c r="V658" i="4"/>
  <c r="V659" i="4"/>
  <c r="V660" i="4"/>
  <c r="V662" i="4"/>
  <c r="V663" i="4"/>
  <c r="V664" i="4"/>
  <c r="V666" i="4"/>
  <c r="V667" i="4"/>
  <c r="V668" i="4"/>
  <c r="V670" i="4"/>
  <c r="V671" i="4"/>
  <c r="V672" i="4"/>
  <c r="V674" i="4"/>
  <c r="V675" i="4"/>
  <c r="V676" i="4"/>
  <c r="V678" i="4"/>
  <c r="V679" i="4"/>
  <c r="V680" i="4"/>
  <c r="V682" i="4"/>
  <c r="V683" i="4"/>
  <c r="V684" i="4"/>
  <c r="V686" i="4"/>
  <c r="V687" i="4"/>
  <c r="V688" i="4"/>
  <c r="V690" i="4"/>
  <c r="V691" i="4"/>
  <c r="V692" i="4"/>
  <c r="V694" i="4"/>
  <c r="V695" i="4"/>
  <c r="V696" i="4"/>
  <c r="V698" i="4"/>
  <c r="V699" i="4"/>
  <c r="V700" i="4"/>
  <c r="V702" i="4"/>
  <c r="V703" i="4"/>
  <c r="V704" i="4"/>
  <c r="V706" i="4"/>
  <c r="V707" i="4"/>
  <c r="V708" i="4"/>
  <c r="V710" i="4"/>
  <c r="V711" i="4"/>
  <c r="V712" i="4"/>
  <c r="V714" i="4"/>
  <c r="V715" i="4"/>
  <c r="V716" i="4"/>
  <c r="V718" i="4"/>
  <c r="V719" i="4"/>
  <c r="V720" i="4"/>
  <c r="V722" i="4"/>
  <c r="V723" i="4"/>
  <c r="V724" i="4"/>
  <c r="V726" i="4"/>
  <c r="V727" i="4"/>
  <c r="V728" i="4"/>
  <c r="V730" i="4"/>
  <c r="V731" i="4"/>
  <c r="V732" i="4"/>
  <c r="V734" i="4"/>
  <c r="V735" i="4"/>
  <c r="V736" i="4"/>
  <c r="V738" i="4"/>
  <c r="V739" i="4"/>
  <c r="V740" i="4"/>
  <c r="V742" i="4"/>
  <c r="V743" i="4"/>
  <c r="V744" i="4"/>
  <c r="V746" i="4"/>
  <c r="V747" i="4"/>
  <c r="V748" i="4"/>
  <c r="V750" i="4"/>
  <c r="V751" i="4"/>
  <c r="V752" i="4"/>
  <c r="V754" i="4"/>
  <c r="V755" i="4"/>
  <c r="V756" i="4"/>
  <c r="V758" i="4"/>
  <c r="V759" i="4"/>
  <c r="V760" i="4"/>
  <c r="V762" i="4"/>
  <c r="V763" i="4"/>
  <c r="V764" i="4"/>
  <c r="V766" i="4"/>
  <c r="V767" i="4"/>
  <c r="V768" i="4"/>
  <c r="V770" i="4"/>
  <c r="V771" i="4"/>
  <c r="V772" i="4"/>
  <c r="V774" i="4"/>
  <c r="V775" i="4"/>
  <c r="V776" i="4"/>
  <c r="V778" i="4"/>
  <c r="V779" i="4"/>
  <c r="V780" i="4"/>
  <c r="V782" i="4"/>
  <c r="V783" i="4"/>
  <c r="V784" i="4"/>
  <c r="V786" i="4"/>
  <c r="V787" i="4"/>
  <c r="V788" i="4"/>
  <c r="V790" i="4"/>
  <c r="V791" i="4"/>
  <c r="V792" i="4"/>
  <c r="V794" i="4"/>
  <c r="V795" i="4"/>
  <c r="V796" i="4"/>
  <c r="V798" i="4"/>
  <c r="V799" i="4"/>
  <c r="V800" i="4"/>
  <c r="V802" i="4"/>
  <c r="V803" i="4"/>
  <c r="V804" i="4"/>
  <c r="V806" i="4"/>
  <c r="V807" i="4"/>
  <c r="V808" i="4"/>
  <c r="V810" i="4"/>
  <c r="V811" i="4"/>
  <c r="V812" i="4"/>
  <c r="V814" i="4"/>
  <c r="V815" i="4"/>
  <c r="V816" i="4"/>
  <c r="V818" i="4"/>
  <c r="V819" i="4"/>
  <c r="V820" i="4"/>
  <c r="V822" i="4"/>
  <c r="V823" i="4"/>
  <c r="V824" i="4"/>
  <c r="V826" i="4"/>
  <c r="V827" i="4"/>
  <c r="V828" i="4"/>
  <c r="V830" i="4"/>
  <c r="V831" i="4"/>
  <c r="V832" i="4"/>
  <c r="V834" i="4"/>
  <c r="V835" i="4"/>
  <c r="V836" i="4"/>
  <c r="V838" i="4"/>
  <c r="V839" i="4"/>
  <c r="V840" i="4"/>
  <c r="V842" i="4"/>
  <c r="V843" i="4"/>
  <c r="V844" i="4"/>
  <c r="V846" i="4"/>
  <c r="V847" i="4"/>
  <c r="V848" i="4"/>
  <c r="V850" i="4"/>
  <c r="V851" i="4"/>
  <c r="V852" i="4"/>
  <c r="V854" i="4"/>
  <c r="V855" i="4"/>
  <c r="V856" i="4"/>
  <c r="V858" i="4"/>
  <c r="V859" i="4"/>
  <c r="V860" i="4"/>
  <c r="V862" i="4"/>
  <c r="V863" i="4"/>
  <c r="V864" i="4"/>
  <c r="V866" i="4"/>
  <c r="V867" i="4"/>
  <c r="V868" i="4"/>
  <c r="V870" i="4"/>
  <c r="V871" i="4"/>
  <c r="V872" i="4"/>
  <c r="V874" i="4"/>
  <c r="V875" i="4"/>
  <c r="V876" i="4"/>
  <c r="V878" i="4"/>
  <c r="V879" i="4"/>
  <c r="V880" i="4"/>
  <c r="V882" i="4"/>
  <c r="V883" i="4"/>
  <c r="V884" i="4"/>
  <c r="V886" i="4"/>
  <c r="V887" i="4"/>
  <c r="V888" i="4"/>
  <c r="V890" i="4"/>
  <c r="V891" i="4"/>
  <c r="V892" i="4"/>
  <c r="V894" i="4"/>
  <c r="V895" i="4"/>
  <c r="V896" i="4"/>
  <c r="V898" i="4"/>
  <c r="V899" i="4"/>
  <c r="V900" i="4"/>
  <c r="V902" i="4"/>
  <c r="V903" i="4"/>
  <c r="V904" i="4"/>
  <c r="V906" i="4"/>
  <c r="V907" i="4"/>
  <c r="V908" i="4"/>
  <c r="V910" i="4"/>
  <c r="V911" i="4"/>
  <c r="V912" i="4"/>
  <c r="V914" i="4"/>
  <c r="V915" i="4"/>
  <c r="V916" i="4"/>
  <c r="V918" i="4"/>
  <c r="V919" i="4"/>
  <c r="V920" i="4"/>
  <c r="V922" i="4"/>
  <c r="V923" i="4"/>
  <c r="V924" i="4"/>
  <c r="V926" i="4"/>
  <c r="V927" i="4"/>
  <c r="V928" i="4"/>
  <c r="V930" i="4"/>
  <c r="V931" i="4"/>
  <c r="V932" i="4"/>
  <c r="V934" i="4"/>
  <c r="V935" i="4"/>
  <c r="V936" i="4"/>
  <c r="V938" i="4"/>
  <c r="V939" i="4"/>
  <c r="V940" i="4"/>
  <c r="V942" i="4"/>
  <c r="V943" i="4"/>
  <c r="V944" i="4"/>
  <c r="V946" i="4"/>
  <c r="V947" i="4"/>
  <c r="V948" i="4"/>
  <c r="V950" i="4"/>
  <c r="V951" i="4"/>
  <c r="V952" i="4"/>
  <c r="V954" i="4"/>
  <c r="V955" i="4"/>
  <c r="V956" i="4"/>
  <c r="V958" i="4"/>
  <c r="V959" i="4"/>
  <c r="V960" i="4"/>
  <c r="V962" i="4"/>
  <c r="V963" i="4"/>
  <c r="V964" i="4"/>
  <c r="V966" i="4"/>
  <c r="V967" i="4"/>
  <c r="V968" i="4"/>
  <c r="V970" i="4"/>
  <c r="V971" i="4"/>
  <c r="V972" i="4"/>
  <c r="V974" i="4"/>
  <c r="V975" i="4"/>
  <c r="V976" i="4"/>
  <c r="V978" i="4"/>
  <c r="V979" i="4"/>
  <c r="V980" i="4"/>
  <c r="V982" i="4"/>
  <c r="V983" i="4"/>
  <c r="V984" i="4"/>
  <c r="V986" i="4"/>
  <c r="V987" i="4"/>
  <c r="V988" i="4"/>
  <c r="V990" i="4"/>
  <c r="V991" i="4"/>
  <c r="V992" i="4"/>
  <c r="V994" i="4"/>
  <c r="V995" i="4"/>
  <c r="V996" i="4"/>
  <c r="V998" i="4"/>
  <c r="V999" i="4"/>
  <c r="V1000" i="4"/>
  <c r="V1002" i="4"/>
  <c r="V1003" i="4"/>
  <c r="V1004" i="4"/>
  <c r="V1006" i="4"/>
  <c r="V1007" i="4"/>
  <c r="V1008" i="4"/>
  <c r="V1010" i="4"/>
  <c r="V1011" i="4"/>
  <c r="V1012" i="4"/>
  <c r="V1014" i="4"/>
  <c r="V1015" i="4"/>
  <c r="V1016" i="4"/>
  <c r="V1018" i="4"/>
  <c r="V1019" i="4"/>
  <c r="V1020" i="4"/>
  <c r="V1022" i="4"/>
  <c r="V1023" i="4"/>
  <c r="V1024" i="4"/>
  <c r="V1026" i="4"/>
  <c r="V1027" i="4"/>
  <c r="V1028" i="4"/>
  <c r="V1030" i="4"/>
  <c r="V1031" i="4"/>
  <c r="V1032" i="4"/>
  <c r="V1034" i="4"/>
  <c r="V1035" i="4"/>
  <c r="V1036" i="4"/>
  <c r="V1038" i="4"/>
  <c r="V1039" i="4"/>
  <c r="V1040" i="4"/>
  <c r="V1042" i="4"/>
  <c r="V1043" i="4"/>
  <c r="V1044" i="4"/>
  <c r="V1046" i="4"/>
  <c r="V1047" i="4"/>
  <c r="V1048" i="4"/>
  <c r="V1050" i="4"/>
  <c r="V1051" i="4"/>
  <c r="V1052" i="4"/>
  <c r="V1054" i="4"/>
  <c r="V1055" i="4"/>
  <c r="V1056" i="4"/>
  <c r="V1058" i="4"/>
  <c r="V1059" i="4"/>
  <c r="V1060" i="4"/>
  <c r="V1062" i="4"/>
  <c r="V1063" i="4"/>
  <c r="V1064" i="4"/>
  <c r="V1066" i="4"/>
  <c r="V1067" i="4"/>
  <c r="V1068" i="4"/>
  <c r="V1070" i="4"/>
  <c r="V1071" i="4"/>
  <c r="V1072" i="4"/>
  <c r="V1074" i="4"/>
  <c r="V1075" i="4"/>
  <c r="V1076" i="4"/>
  <c r="V1078" i="4"/>
  <c r="V1079" i="4"/>
  <c r="V1080" i="4"/>
  <c r="V1082" i="4"/>
  <c r="V1083" i="4"/>
  <c r="V1084" i="4"/>
  <c r="V1086" i="4"/>
  <c r="V1087" i="4"/>
  <c r="V1088" i="4"/>
  <c r="V1090" i="4"/>
  <c r="V1091" i="4"/>
  <c r="V1092" i="4"/>
  <c r="V1094" i="4"/>
  <c r="W2" i="4"/>
  <c r="W3" i="4"/>
  <c r="W4" i="4"/>
  <c r="W6" i="4"/>
  <c r="W7" i="4"/>
  <c r="W8" i="4"/>
  <c r="W10" i="4"/>
  <c r="W11" i="4"/>
  <c r="W12" i="4"/>
  <c r="W14" i="4"/>
  <c r="W15" i="4"/>
  <c r="W16" i="4"/>
  <c r="W18" i="4"/>
  <c r="W19" i="4"/>
  <c r="W20" i="4"/>
  <c r="W22" i="4"/>
  <c r="W23" i="4"/>
  <c r="W24" i="4"/>
  <c r="W26" i="4"/>
  <c r="W27" i="4"/>
  <c r="W28" i="4"/>
  <c r="W30" i="4"/>
  <c r="W31" i="4"/>
  <c r="W32" i="4"/>
  <c r="W34" i="4"/>
  <c r="W35" i="4"/>
  <c r="W36" i="4"/>
  <c r="W38" i="4"/>
  <c r="W39" i="4"/>
  <c r="W40" i="4"/>
  <c r="W42" i="4"/>
  <c r="W43" i="4"/>
  <c r="W44" i="4"/>
  <c r="W46" i="4"/>
  <c r="W47" i="4"/>
  <c r="W48" i="4"/>
  <c r="W50" i="4"/>
  <c r="W51" i="4"/>
  <c r="W52" i="4"/>
  <c r="W54" i="4"/>
  <c r="W55" i="4"/>
  <c r="W56" i="4"/>
  <c r="W58" i="4"/>
  <c r="W59" i="4"/>
  <c r="W60" i="4"/>
  <c r="W62" i="4"/>
  <c r="W63" i="4"/>
  <c r="W64" i="4"/>
  <c r="W66" i="4"/>
  <c r="W67" i="4"/>
  <c r="W68" i="4"/>
  <c r="W70" i="4"/>
  <c r="W71" i="4"/>
  <c r="W72" i="4"/>
  <c r="W74" i="4"/>
  <c r="W75" i="4"/>
  <c r="W76" i="4"/>
  <c r="W78" i="4"/>
  <c r="W79" i="4"/>
  <c r="W80" i="4"/>
  <c r="W82" i="4"/>
  <c r="W83" i="4"/>
  <c r="W84" i="4"/>
  <c r="W86" i="4"/>
  <c r="W87" i="4"/>
  <c r="W88" i="4"/>
  <c r="W90" i="4"/>
  <c r="W91" i="4"/>
  <c r="W92" i="4"/>
  <c r="W94" i="4"/>
  <c r="W95" i="4"/>
  <c r="W96" i="4"/>
  <c r="W98" i="4"/>
  <c r="W99" i="4"/>
  <c r="W100" i="4"/>
  <c r="W102" i="4"/>
  <c r="W103" i="4"/>
  <c r="W104" i="4"/>
  <c r="W106" i="4"/>
  <c r="W107" i="4"/>
  <c r="W108" i="4"/>
  <c r="W110" i="4"/>
  <c r="W111" i="4"/>
  <c r="W112" i="4"/>
  <c r="W114" i="4"/>
  <c r="W115" i="4"/>
  <c r="W116" i="4"/>
  <c r="W118" i="4"/>
  <c r="W119" i="4"/>
  <c r="W120" i="4"/>
  <c r="W122" i="4"/>
  <c r="W123" i="4"/>
  <c r="W124" i="4"/>
  <c r="W126" i="4"/>
  <c r="W127" i="4"/>
  <c r="W128" i="4"/>
  <c r="W130" i="4"/>
  <c r="W131" i="4"/>
  <c r="W132" i="4"/>
  <c r="W134" i="4"/>
  <c r="W135" i="4"/>
  <c r="W136" i="4"/>
  <c r="W138" i="4"/>
  <c r="W139" i="4"/>
  <c r="W140" i="4"/>
  <c r="W142" i="4"/>
  <c r="W143" i="4"/>
  <c r="W144" i="4"/>
  <c r="W146" i="4"/>
  <c r="W147" i="4"/>
  <c r="W148" i="4"/>
  <c r="W150" i="4"/>
  <c r="W151" i="4"/>
  <c r="W152" i="4"/>
  <c r="W154" i="4"/>
  <c r="W155" i="4"/>
  <c r="W156" i="4"/>
  <c r="W158" i="4"/>
  <c r="W159" i="4"/>
  <c r="W160" i="4"/>
  <c r="W162" i="4"/>
  <c r="W163" i="4"/>
  <c r="W164" i="4"/>
  <c r="W166" i="4"/>
  <c r="W167" i="4"/>
  <c r="W168" i="4"/>
  <c r="W170" i="4"/>
  <c r="W171" i="4"/>
  <c r="W172" i="4"/>
  <c r="W174" i="4"/>
  <c r="W175" i="4"/>
  <c r="W176" i="4"/>
  <c r="W178" i="4"/>
  <c r="W179" i="4"/>
  <c r="W180" i="4"/>
  <c r="W182" i="4"/>
  <c r="W183" i="4"/>
  <c r="W184" i="4"/>
  <c r="W186" i="4"/>
  <c r="W187" i="4"/>
  <c r="W188" i="4"/>
  <c r="W190" i="4"/>
  <c r="W191" i="4"/>
  <c r="W192" i="4"/>
  <c r="W194" i="4"/>
  <c r="W195" i="4"/>
  <c r="W196" i="4"/>
  <c r="W198" i="4"/>
  <c r="W199" i="4"/>
  <c r="W200" i="4"/>
  <c r="W202" i="4"/>
  <c r="W203" i="4"/>
  <c r="W204" i="4"/>
  <c r="W206" i="4"/>
  <c r="W207" i="4"/>
  <c r="W208" i="4"/>
  <c r="W210" i="4"/>
  <c r="W211" i="4"/>
  <c r="W212" i="4"/>
  <c r="W214" i="4"/>
  <c r="W215" i="4"/>
  <c r="W216" i="4"/>
  <c r="W218" i="4"/>
  <c r="W219" i="4"/>
  <c r="W220" i="4"/>
  <c r="W222" i="4"/>
  <c r="W223" i="4"/>
  <c r="W224" i="4"/>
  <c r="W226" i="4"/>
  <c r="W227" i="4"/>
  <c r="W228" i="4"/>
  <c r="W230" i="4"/>
  <c r="W231" i="4"/>
  <c r="W232" i="4"/>
  <c r="W234" i="4"/>
  <c r="W235" i="4"/>
  <c r="W236" i="4"/>
  <c r="W238" i="4"/>
  <c r="W239" i="4"/>
  <c r="W240" i="4"/>
  <c r="W242" i="4"/>
  <c r="W243" i="4"/>
  <c r="W244" i="4"/>
  <c r="W246" i="4"/>
  <c r="W247" i="4"/>
  <c r="W248" i="4"/>
  <c r="W250" i="4"/>
  <c r="W251" i="4"/>
  <c r="W252" i="4"/>
  <c r="W254" i="4"/>
  <c r="W255" i="4"/>
  <c r="W256" i="4"/>
  <c r="W258" i="4"/>
  <c r="W259" i="4"/>
  <c r="W260" i="4"/>
  <c r="W262" i="4"/>
  <c r="W263" i="4"/>
  <c r="W264" i="4"/>
  <c r="W266" i="4"/>
  <c r="W267" i="4"/>
  <c r="W268" i="4"/>
  <c r="W270" i="4"/>
  <c r="W271" i="4"/>
  <c r="W272" i="4"/>
  <c r="W274" i="4"/>
  <c r="W275" i="4"/>
  <c r="W276" i="4"/>
  <c r="W278" i="4"/>
  <c r="W279" i="4"/>
  <c r="W280" i="4"/>
  <c r="W282" i="4"/>
  <c r="W283" i="4"/>
  <c r="W284" i="4"/>
  <c r="W286" i="4"/>
  <c r="W287" i="4"/>
  <c r="W288" i="4"/>
  <c r="W290" i="4"/>
  <c r="W291" i="4"/>
  <c r="W292" i="4"/>
  <c r="W294" i="4"/>
  <c r="W295" i="4"/>
  <c r="W296" i="4"/>
  <c r="W298" i="4"/>
  <c r="W299" i="4"/>
  <c r="W300" i="4"/>
  <c r="W302" i="4"/>
  <c r="W303" i="4"/>
  <c r="W304" i="4"/>
  <c r="W306" i="4"/>
  <c r="W307" i="4"/>
  <c r="W308" i="4"/>
  <c r="W310" i="4"/>
  <c r="W311" i="4"/>
  <c r="W312" i="4"/>
  <c r="W314" i="4"/>
  <c r="W315" i="4"/>
  <c r="W316" i="4"/>
  <c r="W318" i="4"/>
  <c r="W319" i="4"/>
  <c r="W320" i="4"/>
  <c r="W322" i="4"/>
  <c r="W323" i="4"/>
  <c r="W324" i="4"/>
  <c r="W326" i="4"/>
  <c r="W327" i="4"/>
  <c r="W328" i="4"/>
  <c r="W330" i="4"/>
  <c r="W331" i="4"/>
  <c r="W332" i="4"/>
  <c r="W334" i="4"/>
  <c r="W335" i="4"/>
  <c r="W336" i="4"/>
  <c r="W338" i="4"/>
  <c r="W339" i="4"/>
  <c r="W340" i="4"/>
  <c r="W342" i="4"/>
  <c r="W343" i="4"/>
  <c r="W344" i="4"/>
  <c r="W346" i="4"/>
  <c r="W347" i="4"/>
  <c r="W348" i="4"/>
  <c r="W350" i="4"/>
  <c r="W351" i="4"/>
  <c r="W352" i="4"/>
  <c r="W354" i="4"/>
  <c r="W355" i="4"/>
  <c r="W356" i="4"/>
  <c r="W358" i="4"/>
  <c r="W359" i="4"/>
  <c r="W360" i="4"/>
  <c r="W362" i="4"/>
  <c r="W363" i="4"/>
  <c r="W364" i="4"/>
  <c r="W366" i="4"/>
  <c r="W367" i="4"/>
  <c r="W368" i="4"/>
  <c r="W370" i="4"/>
  <c r="W371" i="4"/>
  <c r="W372" i="4"/>
  <c r="W374" i="4"/>
  <c r="W375" i="4"/>
  <c r="W376" i="4"/>
  <c r="W378" i="4"/>
  <c r="W379" i="4"/>
  <c r="W380" i="4"/>
  <c r="W382" i="4"/>
  <c r="W383" i="4"/>
  <c r="W384" i="4"/>
  <c r="W386" i="4"/>
  <c r="W387" i="4"/>
  <c r="W388" i="4"/>
  <c r="W390" i="4"/>
  <c r="W391" i="4"/>
  <c r="W392" i="4"/>
  <c r="W394" i="4"/>
  <c r="W395" i="4"/>
  <c r="W396" i="4"/>
  <c r="W398" i="4"/>
  <c r="W399" i="4"/>
  <c r="W400" i="4"/>
  <c r="W402" i="4"/>
  <c r="W403" i="4"/>
  <c r="W404" i="4"/>
  <c r="W406" i="4"/>
  <c r="W407" i="4"/>
  <c r="W408" i="4"/>
  <c r="W410" i="4"/>
  <c r="W411" i="4"/>
  <c r="W412" i="4"/>
  <c r="W414" i="4"/>
  <c r="W415" i="4"/>
  <c r="W416" i="4"/>
  <c r="W418" i="4"/>
  <c r="W419" i="4"/>
  <c r="W420" i="4"/>
  <c r="W422" i="4"/>
  <c r="W423" i="4"/>
  <c r="W424" i="4"/>
  <c r="W426" i="4"/>
  <c r="W427" i="4"/>
  <c r="W428" i="4"/>
  <c r="W430" i="4"/>
  <c r="W431" i="4"/>
  <c r="W432" i="4"/>
  <c r="W434" i="4"/>
  <c r="W435" i="4"/>
  <c r="W436" i="4"/>
  <c r="W438" i="4"/>
  <c r="W439" i="4"/>
  <c r="W440" i="4"/>
  <c r="W442" i="4"/>
  <c r="W443" i="4"/>
  <c r="W444" i="4"/>
  <c r="W446" i="4"/>
  <c r="W447" i="4"/>
  <c r="W448" i="4"/>
  <c r="W450" i="4"/>
  <c r="W451" i="4"/>
  <c r="W452" i="4"/>
  <c r="W454" i="4"/>
  <c r="W455" i="4"/>
  <c r="W456" i="4"/>
  <c r="W458" i="4"/>
  <c r="W459" i="4"/>
  <c r="W460" i="4"/>
  <c r="W462" i="4"/>
  <c r="W463" i="4"/>
  <c r="W464" i="4"/>
  <c r="W466" i="4"/>
  <c r="W467" i="4"/>
  <c r="W468" i="4"/>
  <c r="W470" i="4"/>
  <c r="W471" i="4"/>
  <c r="W472" i="4"/>
  <c r="W474" i="4"/>
  <c r="W475" i="4"/>
  <c r="W476" i="4"/>
  <c r="W478" i="4"/>
  <c r="W479" i="4"/>
  <c r="W480" i="4"/>
  <c r="W482" i="4"/>
  <c r="W483" i="4"/>
  <c r="W484" i="4"/>
  <c r="W486" i="4"/>
  <c r="W487" i="4"/>
  <c r="W488" i="4"/>
  <c r="W490" i="4"/>
  <c r="W491" i="4"/>
  <c r="W492" i="4"/>
  <c r="W494" i="4"/>
  <c r="W495" i="4"/>
  <c r="W496" i="4"/>
  <c r="W498" i="4"/>
  <c r="W499" i="4"/>
  <c r="W500" i="4"/>
  <c r="W502" i="4"/>
  <c r="W503" i="4"/>
  <c r="W504" i="4"/>
  <c r="W506" i="4"/>
  <c r="W507" i="4"/>
  <c r="W508" i="4"/>
  <c r="W510" i="4"/>
  <c r="W511" i="4"/>
  <c r="W512" i="4"/>
  <c r="W514" i="4"/>
  <c r="W515" i="4"/>
  <c r="W516" i="4"/>
  <c r="W518" i="4"/>
  <c r="W519" i="4"/>
  <c r="W520" i="4"/>
  <c r="W522" i="4"/>
  <c r="W523" i="4"/>
  <c r="W524" i="4"/>
  <c r="W526" i="4"/>
  <c r="W527" i="4"/>
  <c r="W528" i="4"/>
  <c r="W530" i="4"/>
  <c r="W531" i="4"/>
  <c r="W532" i="4"/>
  <c r="W534" i="4"/>
  <c r="W535" i="4"/>
  <c r="W536" i="4"/>
  <c r="W538" i="4"/>
  <c r="W539" i="4"/>
  <c r="W540" i="4"/>
  <c r="W542" i="4"/>
  <c r="W543" i="4"/>
  <c r="W544" i="4"/>
  <c r="W546" i="4"/>
  <c r="W547" i="4"/>
  <c r="W548" i="4"/>
  <c r="W550" i="4"/>
  <c r="W551" i="4"/>
  <c r="W552" i="4"/>
  <c r="W554" i="4"/>
  <c r="W555" i="4"/>
  <c r="W556" i="4"/>
  <c r="W558" i="4"/>
  <c r="W559" i="4"/>
  <c r="W560" i="4"/>
  <c r="W562" i="4"/>
  <c r="W563" i="4"/>
  <c r="W564" i="4"/>
  <c r="W566" i="4"/>
  <c r="W567" i="4"/>
  <c r="W568" i="4"/>
  <c r="W570" i="4"/>
  <c r="W571" i="4"/>
  <c r="W572" i="4"/>
  <c r="W574" i="4"/>
  <c r="W575" i="4"/>
  <c r="W576" i="4"/>
  <c r="W578" i="4"/>
  <c r="W579" i="4"/>
  <c r="W580" i="4"/>
  <c r="W582" i="4"/>
  <c r="W583" i="4"/>
  <c r="W584" i="4"/>
  <c r="W586" i="4"/>
  <c r="W587" i="4"/>
  <c r="W588" i="4"/>
  <c r="W590" i="4"/>
  <c r="W591" i="4"/>
  <c r="W592" i="4"/>
  <c r="W594" i="4"/>
  <c r="W595" i="4"/>
  <c r="W596" i="4"/>
  <c r="W598" i="4"/>
  <c r="W599" i="4"/>
  <c r="W600" i="4"/>
  <c r="W602" i="4"/>
  <c r="W603" i="4"/>
  <c r="W604" i="4"/>
  <c r="W606" i="4"/>
  <c r="W607" i="4"/>
  <c r="W608" i="4"/>
  <c r="W610" i="4"/>
  <c r="W611" i="4"/>
  <c r="W612" i="4"/>
  <c r="W614" i="4"/>
  <c r="W615" i="4"/>
  <c r="W616" i="4"/>
  <c r="W618" i="4"/>
  <c r="W619" i="4"/>
  <c r="W620" i="4"/>
  <c r="W622" i="4"/>
  <c r="W623" i="4"/>
  <c r="W624" i="4"/>
  <c r="W626" i="4"/>
  <c r="W627" i="4"/>
  <c r="W628" i="4"/>
  <c r="W630" i="4"/>
  <c r="W631" i="4"/>
  <c r="W632" i="4"/>
  <c r="W634" i="4"/>
  <c r="W635" i="4"/>
  <c r="W636" i="4"/>
  <c r="W638" i="4"/>
  <c r="W639" i="4"/>
  <c r="W640" i="4"/>
  <c r="W642" i="4"/>
  <c r="W643" i="4"/>
  <c r="W644" i="4"/>
  <c r="W646" i="4"/>
  <c r="W647" i="4"/>
  <c r="W648" i="4"/>
  <c r="W650" i="4"/>
  <c r="W651" i="4"/>
  <c r="W652" i="4"/>
  <c r="W654" i="4"/>
  <c r="W655" i="4"/>
  <c r="W656" i="4"/>
  <c r="W658" i="4"/>
  <c r="W659" i="4"/>
  <c r="W660" i="4"/>
  <c r="W662" i="4"/>
  <c r="W663" i="4"/>
  <c r="W664" i="4"/>
  <c r="W666" i="4"/>
  <c r="W667" i="4"/>
  <c r="W668" i="4"/>
  <c r="W670" i="4"/>
  <c r="W671" i="4"/>
  <c r="W672" i="4"/>
  <c r="W674" i="4"/>
  <c r="W675" i="4"/>
  <c r="W676" i="4"/>
  <c r="W678" i="4"/>
  <c r="W679" i="4"/>
  <c r="W680" i="4"/>
  <c r="W682" i="4"/>
  <c r="W683" i="4"/>
  <c r="W684" i="4"/>
  <c r="W686" i="4"/>
  <c r="W687" i="4"/>
  <c r="W688" i="4"/>
  <c r="W690" i="4"/>
  <c r="W691" i="4"/>
  <c r="W692" i="4"/>
  <c r="W694" i="4"/>
  <c r="W695" i="4"/>
  <c r="W696" i="4"/>
  <c r="W698" i="4"/>
  <c r="W699" i="4"/>
  <c r="W700" i="4"/>
  <c r="W702" i="4"/>
  <c r="W703" i="4"/>
  <c r="W704" i="4"/>
  <c r="W706" i="4"/>
  <c r="W707" i="4"/>
  <c r="W708" i="4"/>
  <c r="W710" i="4"/>
  <c r="W711" i="4"/>
  <c r="W712" i="4"/>
  <c r="W714" i="4"/>
  <c r="W715" i="4"/>
  <c r="W716" i="4"/>
  <c r="W718" i="4"/>
  <c r="W719" i="4"/>
  <c r="W720" i="4"/>
  <c r="W722" i="4"/>
  <c r="W723" i="4"/>
  <c r="W724" i="4"/>
  <c r="W726" i="4"/>
  <c r="W727" i="4"/>
  <c r="W728" i="4"/>
  <c r="W730" i="4"/>
  <c r="W731" i="4"/>
  <c r="W732" i="4"/>
  <c r="W734" i="4"/>
  <c r="W735" i="4"/>
  <c r="W736" i="4"/>
  <c r="W738" i="4"/>
  <c r="W739" i="4"/>
  <c r="W740" i="4"/>
  <c r="W742" i="4"/>
  <c r="W743" i="4"/>
  <c r="W744" i="4"/>
  <c r="W746" i="4"/>
  <c r="W747" i="4"/>
  <c r="W748" i="4"/>
  <c r="W750" i="4"/>
  <c r="W751" i="4"/>
  <c r="W752" i="4"/>
  <c r="W754" i="4"/>
  <c r="W755" i="4"/>
  <c r="W756" i="4"/>
  <c r="W758" i="4"/>
  <c r="W759" i="4"/>
  <c r="W760" i="4"/>
  <c r="W762" i="4"/>
  <c r="W763" i="4"/>
  <c r="W764" i="4"/>
  <c r="W766" i="4"/>
  <c r="W767" i="4"/>
  <c r="W768" i="4"/>
  <c r="W770" i="4"/>
  <c r="W771" i="4"/>
  <c r="W772" i="4"/>
  <c r="W774" i="4"/>
  <c r="W775" i="4"/>
  <c r="W776" i="4"/>
  <c r="W778" i="4"/>
  <c r="W779" i="4"/>
  <c r="W780" i="4"/>
  <c r="W782" i="4"/>
  <c r="W783" i="4"/>
  <c r="W784" i="4"/>
  <c r="W786" i="4"/>
  <c r="W787" i="4"/>
  <c r="W788" i="4"/>
  <c r="W790" i="4"/>
  <c r="W791" i="4"/>
  <c r="W792" i="4"/>
  <c r="W794" i="4"/>
  <c r="W795" i="4"/>
  <c r="W796" i="4"/>
  <c r="W798" i="4"/>
  <c r="W799" i="4"/>
  <c r="W800" i="4"/>
  <c r="W802" i="4"/>
  <c r="W803" i="4"/>
  <c r="W804" i="4"/>
  <c r="W806" i="4"/>
  <c r="W807" i="4"/>
  <c r="W808" i="4"/>
  <c r="W810" i="4"/>
  <c r="W811" i="4"/>
  <c r="W812" i="4"/>
  <c r="W814" i="4"/>
  <c r="W815" i="4"/>
  <c r="W816" i="4"/>
  <c r="W818" i="4"/>
  <c r="W819" i="4"/>
  <c r="W820" i="4"/>
  <c r="W822" i="4"/>
  <c r="W823" i="4"/>
  <c r="W824" i="4"/>
  <c r="W826" i="4"/>
  <c r="W827" i="4"/>
  <c r="W828" i="4"/>
  <c r="W830" i="4"/>
  <c r="W831" i="4"/>
  <c r="W832" i="4"/>
  <c r="W834" i="4"/>
  <c r="W835" i="4"/>
  <c r="W836" i="4"/>
  <c r="W838" i="4"/>
  <c r="W839" i="4"/>
  <c r="W840" i="4"/>
  <c r="W842" i="4"/>
  <c r="W843" i="4"/>
  <c r="W844" i="4"/>
  <c r="W846" i="4"/>
  <c r="W847" i="4"/>
  <c r="W848" i="4"/>
  <c r="W850" i="4"/>
  <c r="W851" i="4"/>
  <c r="W852" i="4"/>
  <c r="W854" i="4"/>
  <c r="W855" i="4"/>
  <c r="W856" i="4"/>
  <c r="W858" i="4"/>
  <c r="W859" i="4"/>
  <c r="W860" i="4"/>
  <c r="W862" i="4"/>
  <c r="W863" i="4"/>
  <c r="W864" i="4"/>
  <c r="W866" i="4"/>
  <c r="W867" i="4"/>
  <c r="W868" i="4"/>
  <c r="W870" i="4"/>
  <c r="W871" i="4"/>
  <c r="W872" i="4"/>
  <c r="W874" i="4"/>
  <c r="W875" i="4"/>
  <c r="W876" i="4"/>
  <c r="W878" i="4"/>
  <c r="W879" i="4"/>
  <c r="W880" i="4"/>
  <c r="W882" i="4"/>
  <c r="W883" i="4"/>
  <c r="W884" i="4"/>
  <c r="W886" i="4"/>
  <c r="W887" i="4"/>
  <c r="W888" i="4"/>
  <c r="W890" i="4"/>
  <c r="W891" i="4"/>
  <c r="W892" i="4"/>
  <c r="W894" i="4"/>
  <c r="W895" i="4"/>
  <c r="W896" i="4"/>
  <c r="W898" i="4"/>
  <c r="W899" i="4"/>
  <c r="W900" i="4"/>
  <c r="W902" i="4"/>
  <c r="W903" i="4"/>
  <c r="W904" i="4"/>
  <c r="W906" i="4"/>
  <c r="W907" i="4"/>
  <c r="W908" i="4"/>
  <c r="W910" i="4"/>
  <c r="W911" i="4"/>
  <c r="W912" i="4"/>
  <c r="W914" i="4"/>
  <c r="W915" i="4"/>
  <c r="W916" i="4"/>
  <c r="W918" i="4"/>
  <c r="W919" i="4"/>
  <c r="W920" i="4"/>
  <c r="W922" i="4"/>
  <c r="W923" i="4"/>
  <c r="W924" i="4"/>
  <c r="W926" i="4"/>
  <c r="W927" i="4"/>
  <c r="W928" i="4"/>
  <c r="W930" i="4"/>
  <c r="W931" i="4"/>
  <c r="W932" i="4"/>
  <c r="W934" i="4"/>
  <c r="W935" i="4"/>
  <c r="W936" i="4"/>
  <c r="W938" i="4"/>
  <c r="W939" i="4"/>
  <c r="W940" i="4"/>
  <c r="W942" i="4"/>
  <c r="W943" i="4"/>
  <c r="W944" i="4"/>
  <c r="W946" i="4"/>
  <c r="W947" i="4"/>
  <c r="W948" i="4"/>
  <c r="W950" i="4"/>
  <c r="W951" i="4"/>
  <c r="W952" i="4"/>
  <c r="W954" i="4"/>
  <c r="W955" i="4"/>
  <c r="W956" i="4"/>
  <c r="W958" i="4"/>
  <c r="W959" i="4"/>
  <c r="W960" i="4"/>
  <c r="W962" i="4"/>
  <c r="W963" i="4"/>
  <c r="W964" i="4"/>
  <c r="W966" i="4"/>
  <c r="W967" i="4"/>
  <c r="W968" i="4"/>
  <c r="W970" i="4"/>
  <c r="W971" i="4"/>
  <c r="W972" i="4"/>
  <c r="W974" i="4"/>
  <c r="W975" i="4"/>
  <c r="W976" i="4"/>
  <c r="W978" i="4"/>
  <c r="W979" i="4"/>
  <c r="W980" i="4"/>
  <c r="W982" i="4"/>
  <c r="W983" i="4"/>
  <c r="W984" i="4"/>
  <c r="W986" i="4"/>
  <c r="W987" i="4"/>
  <c r="W988" i="4"/>
  <c r="W990" i="4"/>
  <c r="W991" i="4"/>
  <c r="W992" i="4"/>
  <c r="W994" i="4"/>
  <c r="W995" i="4"/>
  <c r="W996" i="4"/>
  <c r="W998" i="4"/>
  <c r="W999" i="4"/>
  <c r="W1000" i="4"/>
  <c r="W1002" i="4"/>
  <c r="W1003" i="4"/>
  <c r="W1004" i="4"/>
  <c r="W1006" i="4"/>
  <c r="W1007" i="4"/>
  <c r="W1008" i="4"/>
  <c r="W1010" i="4"/>
  <c r="W1011" i="4"/>
  <c r="W1012" i="4"/>
  <c r="W1014" i="4"/>
  <c r="W1015" i="4"/>
  <c r="W1016" i="4"/>
  <c r="W1018" i="4"/>
  <c r="W1019" i="4"/>
  <c r="W1020" i="4"/>
  <c r="W1022" i="4"/>
  <c r="W1023" i="4"/>
  <c r="W1024" i="4"/>
  <c r="W1026" i="4"/>
  <c r="W1027" i="4"/>
  <c r="W1028" i="4"/>
  <c r="W1030" i="4"/>
  <c r="W1031" i="4"/>
  <c r="W1032" i="4"/>
  <c r="W1034" i="4"/>
  <c r="W1035" i="4"/>
  <c r="W1036" i="4"/>
  <c r="W1038" i="4"/>
  <c r="W1039" i="4"/>
  <c r="W1040" i="4"/>
  <c r="W1042" i="4"/>
  <c r="W1043" i="4"/>
  <c r="W1044" i="4"/>
  <c r="W1046" i="4"/>
  <c r="W1047" i="4"/>
  <c r="W1048" i="4"/>
  <c r="W1050" i="4"/>
  <c r="W1051" i="4"/>
  <c r="W1052" i="4"/>
  <c r="W1054" i="4"/>
  <c r="W1055" i="4"/>
  <c r="W1056" i="4"/>
  <c r="W1058" i="4"/>
  <c r="W1059" i="4"/>
  <c r="W1060" i="4"/>
  <c r="W1062" i="4"/>
  <c r="W1063" i="4"/>
  <c r="W1064" i="4"/>
  <c r="W1066" i="4"/>
  <c r="W1067" i="4"/>
  <c r="W1068" i="4"/>
  <c r="W1070" i="4"/>
  <c r="W1071" i="4"/>
  <c r="W1072" i="4"/>
  <c r="W1074" i="4"/>
  <c r="W1075" i="4"/>
  <c r="W1076" i="4"/>
  <c r="W1078" i="4"/>
  <c r="W1079" i="4"/>
  <c r="W1080" i="4"/>
  <c r="W1082" i="4"/>
  <c r="W1083" i="4"/>
  <c r="W1084" i="4"/>
  <c r="W1086" i="4"/>
  <c r="W1087" i="4"/>
  <c r="W1088" i="4"/>
  <c r="W1090" i="4"/>
  <c r="W1091" i="4"/>
  <c r="W1092" i="4"/>
  <c r="W1094" i="4"/>
  <c r="X2" i="4"/>
  <c r="X3" i="4"/>
  <c r="X4" i="4"/>
  <c r="X6" i="4"/>
  <c r="X7" i="4"/>
  <c r="X8" i="4"/>
  <c r="X10" i="4"/>
  <c r="X11" i="4"/>
  <c r="X12" i="4"/>
  <c r="X14" i="4"/>
  <c r="X15" i="4"/>
  <c r="X16" i="4"/>
  <c r="X18" i="4"/>
  <c r="X19" i="4"/>
  <c r="X20" i="4"/>
  <c r="X22" i="4"/>
  <c r="X23" i="4"/>
  <c r="X24" i="4"/>
  <c r="X26" i="4"/>
  <c r="X27" i="4"/>
  <c r="X28" i="4"/>
  <c r="X30" i="4"/>
  <c r="X31" i="4"/>
  <c r="X32" i="4"/>
  <c r="X34" i="4"/>
  <c r="X35" i="4"/>
  <c r="X36" i="4"/>
  <c r="X38" i="4"/>
  <c r="X39" i="4"/>
  <c r="X40" i="4"/>
  <c r="X42" i="4"/>
  <c r="X43" i="4"/>
  <c r="X44" i="4"/>
  <c r="X46" i="4"/>
  <c r="X47" i="4"/>
  <c r="X48" i="4"/>
  <c r="X50" i="4"/>
  <c r="X51" i="4"/>
  <c r="X52" i="4"/>
  <c r="X54" i="4"/>
  <c r="X55" i="4"/>
  <c r="X56" i="4"/>
  <c r="X58" i="4"/>
  <c r="X59" i="4"/>
  <c r="X60" i="4"/>
  <c r="X62" i="4"/>
  <c r="X63" i="4"/>
  <c r="X64" i="4"/>
  <c r="X66" i="4"/>
  <c r="X67" i="4"/>
  <c r="X68" i="4"/>
  <c r="X70" i="4"/>
  <c r="X71" i="4"/>
  <c r="X72" i="4"/>
  <c r="X74" i="4"/>
  <c r="X75" i="4"/>
  <c r="X76" i="4"/>
  <c r="X78" i="4"/>
  <c r="X79" i="4"/>
  <c r="X80" i="4"/>
  <c r="X82" i="4"/>
  <c r="X83" i="4"/>
  <c r="X84" i="4"/>
  <c r="X86" i="4"/>
  <c r="X87" i="4"/>
  <c r="X88" i="4"/>
  <c r="X90" i="4"/>
  <c r="X91" i="4"/>
  <c r="X92" i="4"/>
  <c r="X94" i="4"/>
  <c r="X95" i="4"/>
  <c r="X96" i="4"/>
  <c r="X98" i="4"/>
  <c r="X99" i="4"/>
  <c r="X100" i="4"/>
  <c r="X102" i="4"/>
  <c r="X103" i="4"/>
  <c r="X104" i="4"/>
  <c r="X106" i="4"/>
  <c r="X107" i="4"/>
  <c r="X108" i="4"/>
  <c r="X110" i="4"/>
  <c r="X111" i="4"/>
  <c r="X112" i="4"/>
  <c r="X114" i="4"/>
  <c r="X115" i="4"/>
  <c r="X116" i="4"/>
  <c r="X118" i="4"/>
  <c r="X119" i="4"/>
  <c r="X120" i="4"/>
  <c r="X122" i="4"/>
  <c r="X123" i="4"/>
  <c r="X124" i="4"/>
  <c r="X126" i="4"/>
  <c r="X127" i="4"/>
  <c r="X128" i="4"/>
  <c r="X130" i="4"/>
  <c r="X131" i="4"/>
  <c r="X132" i="4"/>
  <c r="X134" i="4"/>
  <c r="X135" i="4"/>
  <c r="X136" i="4"/>
  <c r="X138" i="4"/>
  <c r="X139" i="4"/>
  <c r="X140" i="4"/>
  <c r="X142" i="4"/>
  <c r="X143" i="4"/>
  <c r="X144" i="4"/>
  <c r="X146" i="4"/>
  <c r="X147" i="4"/>
  <c r="X148" i="4"/>
  <c r="X150" i="4"/>
  <c r="X151" i="4"/>
  <c r="X152" i="4"/>
  <c r="X154" i="4"/>
  <c r="X155" i="4"/>
  <c r="X156" i="4"/>
  <c r="X158" i="4"/>
  <c r="X159" i="4"/>
  <c r="X160" i="4"/>
  <c r="X162" i="4"/>
  <c r="X163" i="4"/>
  <c r="X164" i="4"/>
  <c r="X166" i="4"/>
  <c r="X167" i="4"/>
  <c r="X168" i="4"/>
  <c r="X170" i="4"/>
  <c r="X171" i="4"/>
  <c r="X172" i="4"/>
  <c r="X174" i="4"/>
  <c r="X175" i="4"/>
  <c r="X176" i="4"/>
  <c r="X178" i="4"/>
  <c r="X179" i="4"/>
  <c r="X180" i="4"/>
  <c r="X182" i="4"/>
  <c r="X183" i="4"/>
  <c r="X184" i="4"/>
  <c r="X186" i="4"/>
  <c r="X187" i="4"/>
  <c r="X188" i="4"/>
  <c r="X190" i="4"/>
  <c r="X191" i="4"/>
  <c r="X192" i="4"/>
  <c r="X194" i="4"/>
  <c r="X195" i="4"/>
  <c r="X196" i="4"/>
  <c r="X198" i="4"/>
  <c r="X199" i="4"/>
  <c r="X200" i="4"/>
  <c r="X202" i="4"/>
  <c r="X203" i="4"/>
  <c r="X204" i="4"/>
  <c r="X206" i="4"/>
  <c r="X207" i="4"/>
  <c r="X208" i="4"/>
  <c r="X210" i="4"/>
  <c r="X211" i="4"/>
  <c r="X212" i="4"/>
  <c r="X214" i="4"/>
  <c r="X215" i="4"/>
  <c r="X216" i="4"/>
  <c r="X218" i="4"/>
  <c r="X219" i="4"/>
  <c r="X220" i="4"/>
  <c r="X222" i="4"/>
  <c r="X223" i="4"/>
  <c r="X224" i="4"/>
  <c r="X226" i="4"/>
  <c r="X227" i="4"/>
  <c r="X228" i="4"/>
  <c r="X230" i="4"/>
  <c r="X231" i="4"/>
  <c r="X232" i="4"/>
  <c r="X234" i="4"/>
  <c r="X235" i="4"/>
  <c r="X236" i="4"/>
  <c r="X238" i="4"/>
  <c r="X239" i="4"/>
  <c r="X240" i="4"/>
  <c r="X242" i="4"/>
  <c r="X243" i="4"/>
  <c r="X244" i="4"/>
  <c r="X246" i="4"/>
  <c r="X247" i="4"/>
  <c r="X248" i="4"/>
  <c r="X250" i="4"/>
  <c r="X251" i="4"/>
  <c r="X252" i="4"/>
  <c r="X254" i="4"/>
  <c r="X255" i="4"/>
  <c r="X256" i="4"/>
  <c r="X258" i="4"/>
  <c r="X259" i="4"/>
  <c r="X260" i="4"/>
  <c r="X262" i="4"/>
  <c r="X263" i="4"/>
  <c r="X264" i="4"/>
  <c r="X266" i="4"/>
  <c r="X267" i="4"/>
  <c r="X268" i="4"/>
  <c r="X270" i="4"/>
  <c r="X271" i="4"/>
  <c r="X272" i="4"/>
  <c r="X274" i="4"/>
  <c r="X275" i="4"/>
  <c r="X276" i="4"/>
  <c r="X278" i="4"/>
  <c r="X279" i="4"/>
  <c r="X280" i="4"/>
  <c r="X282" i="4"/>
  <c r="X283" i="4"/>
  <c r="X284" i="4"/>
  <c r="X286" i="4"/>
  <c r="X287" i="4"/>
  <c r="X288" i="4"/>
  <c r="X290" i="4"/>
  <c r="X291" i="4"/>
  <c r="X292" i="4"/>
  <c r="X294" i="4"/>
  <c r="X295" i="4"/>
  <c r="X296" i="4"/>
  <c r="X298" i="4"/>
  <c r="X299" i="4"/>
  <c r="X300" i="4"/>
  <c r="X302" i="4"/>
  <c r="X303" i="4"/>
  <c r="X304" i="4"/>
  <c r="X306" i="4"/>
  <c r="X307" i="4"/>
  <c r="X308" i="4"/>
  <c r="X310" i="4"/>
  <c r="X311" i="4"/>
  <c r="X312" i="4"/>
  <c r="X314" i="4"/>
  <c r="X315" i="4"/>
  <c r="X316" i="4"/>
  <c r="X318" i="4"/>
  <c r="X319" i="4"/>
  <c r="X320" i="4"/>
  <c r="X322" i="4"/>
  <c r="X323" i="4"/>
  <c r="X324" i="4"/>
  <c r="X326" i="4"/>
  <c r="X327" i="4"/>
  <c r="X328" i="4"/>
  <c r="X330" i="4"/>
  <c r="X331" i="4"/>
  <c r="X332" i="4"/>
  <c r="X334" i="4"/>
  <c r="X335" i="4"/>
  <c r="X336" i="4"/>
  <c r="X338" i="4"/>
  <c r="X339" i="4"/>
  <c r="X340" i="4"/>
  <c r="X342" i="4"/>
  <c r="X343" i="4"/>
  <c r="X344" i="4"/>
  <c r="X346" i="4"/>
  <c r="X347" i="4"/>
  <c r="X348" i="4"/>
  <c r="X350" i="4"/>
  <c r="X351" i="4"/>
  <c r="X352" i="4"/>
  <c r="X354" i="4"/>
  <c r="X355" i="4"/>
  <c r="X356" i="4"/>
  <c r="X358" i="4"/>
  <c r="X359" i="4"/>
  <c r="X360" i="4"/>
  <c r="X362" i="4"/>
  <c r="X363" i="4"/>
  <c r="X364" i="4"/>
  <c r="X366" i="4"/>
  <c r="X367" i="4"/>
  <c r="X368" i="4"/>
  <c r="X370" i="4"/>
  <c r="X371" i="4"/>
  <c r="X372" i="4"/>
  <c r="X374" i="4"/>
  <c r="X375" i="4"/>
  <c r="X376" i="4"/>
  <c r="X378" i="4"/>
  <c r="X379" i="4"/>
  <c r="X380" i="4"/>
  <c r="X382" i="4"/>
  <c r="X383" i="4"/>
  <c r="X384" i="4"/>
  <c r="X386" i="4"/>
  <c r="X387" i="4"/>
  <c r="X388" i="4"/>
  <c r="X390" i="4"/>
  <c r="X391" i="4"/>
  <c r="X392" i="4"/>
  <c r="X394" i="4"/>
  <c r="X395" i="4"/>
  <c r="X396" i="4"/>
  <c r="X398" i="4"/>
  <c r="X399" i="4"/>
  <c r="X400" i="4"/>
  <c r="X402" i="4"/>
  <c r="X403" i="4"/>
  <c r="X404" i="4"/>
  <c r="X406" i="4"/>
  <c r="X407" i="4"/>
  <c r="X408" i="4"/>
  <c r="X410" i="4"/>
  <c r="X411" i="4"/>
  <c r="X412" i="4"/>
  <c r="X414" i="4"/>
  <c r="X415" i="4"/>
  <c r="X416" i="4"/>
  <c r="X418" i="4"/>
  <c r="X419" i="4"/>
  <c r="X420" i="4"/>
  <c r="X422" i="4"/>
  <c r="X423" i="4"/>
  <c r="X424" i="4"/>
  <c r="X426" i="4"/>
  <c r="X427" i="4"/>
  <c r="X428" i="4"/>
  <c r="X430" i="4"/>
  <c r="X431" i="4"/>
  <c r="X432" i="4"/>
  <c r="X434" i="4"/>
  <c r="X435" i="4"/>
  <c r="X436" i="4"/>
  <c r="X438" i="4"/>
  <c r="X439" i="4"/>
  <c r="X440" i="4"/>
  <c r="X442" i="4"/>
  <c r="X443" i="4"/>
  <c r="X444" i="4"/>
  <c r="X446" i="4"/>
  <c r="X447" i="4"/>
  <c r="X448" i="4"/>
  <c r="X450" i="4"/>
  <c r="X451" i="4"/>
  <c r="X452" i="4"/>
  <c r="X454" i="4"/>
  <c r="X455" i="4"/>
  <c r="X456" i="4"/>
  <c r="X458" i="4"/>
  <c r="X459" i="4"/>
  <c r="X460" i="4"/>
  <c r="X462" i="4"/>
  <c r="X463" i="4"/>
  <c r="X464" i="4"/>
  <c r="X466" i="4"/>
  <c r="X467" i="4"/>
  <c r="X468" i="4"/>
  <c r="X470" i="4"/>
  <c r="X471" i="4"/>
  <c r="X472" i="4"/>
  <c r="X474" i="4"/>
  <c r="X475" i="4"/>
  <c r="X476" i="4"/>
  <c r="X478" i="4"/>
  <c r="X479" i="4"/>
  <c r="X480" i="4"/>
  <c r="X482" i="4"/>
  <c r="X483" i="4"/>
  <c r="X484" i="4"/>
  <c r="X486" i="4"/>
  <c r="X487" i="4"/>
  <c r="X488" i="4"/>
  <c r="X490" i="4"/>
  <c r="X491" i="4"/>
  <c r="X492" i="4"/>
  <c r="X494" i="4"/>
  <c r="X495" i="4"/>
  <c r="X496" i="4"/>
  <c r="X498" i="4"/>
  <c r="X499" i="4"/>
  <c r="X500" i="4"/>
  <c r="X502" i="4"/>
  <c r="X503" i="4"/>
  <c r="X504" i="4"/>
  <c r="X506" i="4"/>
  <c r="X507" i="4"/>
  <c r="X508" i="4"/>
  <c r="X510" i="4"/>
  <c r="X511" i="4"/>
  <c r="X512" i="4"/>
  <c r="X514" i="4"/>
  <c r="X515" i="4"/>
  <c r="X516" i="4"/>
  <c r="X518" i="4"/>
  <c r="X519" i="4"/>
  <c r="X520" i="4"/>
  <c r="X522" i="4"/>
  <c r="X523" i="4"/>
  <c r="X524" i="4"/>
  <c r="X526" i="4"/>
  <c r="X527" i="4"/>
  <c r="X528" i="4"/>
  <c r="X530" i="4"/>
  <c r="X531" i="4"/>
  <c r="X532" i="4"/>
  <c r="X534" i="4"/>
  <c r="X535" i="4"/>
  <c r="X536" i="4"/>
  <c r="X538" i="4"/>
  <c r="X539" i="4"/>
  <c r="X540" i="4"/>
  <c r="X542" i="4"/>
  <c r="X543" i="4"/>
  <c r="X544" i="4"/>
  <c r="X546" i="4"/>
  <c r="X547" i="4"/>
  <c r="X548" i="4"/>
  <c r="X550" i="4"/>
  <c r="X551" i="4"/>
  <c r="X552" i="4"/>
  <c r="X554" i="4"/>
  <c r="X555" i="4"/>
  <c r="X556" i="4"/>
  <c r="X558" i="4"/>
  <c r="X559" i="4"/>
  <c r="X560" i="4"/>
  <c r="X562" i="4"/>
  <c r="X563" i="4"/>
  <c r="X564" i="4"/>
  <c r="X566" i="4"/>
  <c r="X567" i="4"/>
  <c r="X568" i="4"/>
  <c r="X570" i="4"/>
  <c r="X571" i="4"/>
  <c r="X572" i="4"/>
  <c r="X574" i="4"/>
  <c r="X575" i="4"/>
  <c r="X576" i="4"/>
  <c r="X578" i="4"/>
  <c r="X579" i="4"/>
  <c r="X580" i="4"/>
  <c r="X582" i="4"/>
  <c r="X583" i="4"/>
  <c r="X584" i="4"/>
  <c r="X586" i="4"/>
  <c r="X587" i="4"/>
  <c r="X588" i="4"/>
  <c r="X590" i="4"/>
  <c r="X591" i="4"/>
  <c r="X592" i="4"/>
  <c r="X594" i="4"/>
  <c r="X595" i="4"/>
  <c r="X596" i="4"/>
  <c r="X598" i="4"/>
  <c r="X599" i="4"/>
  <c r="X600" i="4"/>
  <c r="X602" i="4"/>
  <c r="X603" i="4"/>
  <c r="X604" i="4"/>
  <c r="X606" i="4"/>
  <c r="X607" i="4"/>
  <c r="X608" i="4"/>
  <c r="X610" i="4"/>
  <c r="X611" i="4"/>
  <c r="X612" i="4"/>
  <c r="X614" i="4"/>
  <c r="X615" i="4"/>
  <c r="X616" i="4"/>
  <c r="X618" i="4"/>
  <c r="X619" i="4"/>
  <c r="X620" i="4"/>
  <c r="X622" i="4"/>
  <c r="X623" i="4"/>
  <c r="X624" i="4"/>
  <c r="X626" i="4"/>
  <c r="X627" i="4"/>
  <c r="X628" i="4"/>
  <c r="X630" i="4"/>
  <c r="X631" i="4"/>
  <c r="X632" i="4"/>
  <c r="X634" i="4"/>
  <c r="X635" i="4"/>
  <c r="X636" i="4"/>
  <c r="X638" i="4"/>
  <c r="X639" i="4"/>
  <c r="X640" i="4"/>
  <c r="X642" i="4"/>
  <c r="X643" i="4"/>
  <c r="X644" i="4"/>
  <c r="X646" i="4"/>
  <c r="X647" i="4"/>
  <c r="X648" i="4"/>
  <c r="X650" i="4"/>
  <c r="X651" i="4"/>
  <c r="X652" i="4"/>
  <c r="X654" i="4"/>
  <c r="X655" i="4"/>
  <c r="X656" i="4"/>
  <c r="X658" i="4"/>
  <c r="X659" i="4"/>
  <c r="X660" i="4"/>
  <c r="X662" i="4"/>
  <c r="X663" i="4"/>
  <c r="X664" i="4"/>
  <c r="X666" i="4"/>
  <c r="X667" i="4"/>
  <c r="X668" i="4"/>
  <c r="X670" i="4"/>
  <c r="X671" i="4"/>
  <c r="X672" i="4"/>
  <c r="X674" i="4"/>
  <c r="X675" i="4"/>
  <c r="X676" i="4"/>
  <c r="X678" i="4"/>
  <c r="X679" i="4"/>
  <c r="X680" i="4"/>
  <c r="X682" i="4"/>
  <c r="X683" i="4"/>
  <c r="X684" i="4"/>
  <c r="X686" i="4"/>
  <c r="X687" i="4"/>
  <c r="X688" i="4"/>
  <c r="X690" i="4"/>
  <c r="X691" i="4"/>
  <c r="X692" i="4"/>
  <c r="X694" i="4"/>
  <c r="X695" i="4"/>
  <c r="X696" i="4"/>
  <c r="X698" i="4"/>
  <c r="X699" i="4"/>
  <c r="X700" i="4"/>
  <c r="X702" i="4"/>
  <c r="X703" i="4"/>
  <c r="X704" i="4"/>
  <c r="X706" i="4"/>
  <c r="X707" i="4"/>
  <c r="X708" i="4"/>
  <c r="X710" i="4"/>
  <c r="X711" i="4"/>
  <c r="X712" i="4"/>
  <c r="X714" i="4"/>
  <c r="X715" i="4"/>
  <c r="X716" i="4"/>
  <c r="X718" i="4"/>
  <c r="X719" i="4"/>
  <c r="X720" i="4"/>
  <c r="X722" i="4"/>
  <c r="X723" i="4"/>
  <c r="X724" i="4"/>
  <c r="X726" i="4"/>
  <c r="X727" i="4"/>
  <c r="X728" i="4"/>
  <c r="X730" i="4"/>
  <c r="X731" i="4"/>
  <c r="X732" i="4"/>
  <c r="X734" i="4"/>
  <c r="X735" i="4"/>
  <c r="X736" i="4"/>
  <c r="X738" i="4"/>
  <c r="X739" i="4"/>
  <c r="X740" i="4"/>
  <c r="X742" i="4"/>
  <c r="X743" i="4"/>
  <c r="X744" i="4"/>
  <c r="X746" i="4"/>
  <c r="X747" i="4"/>
  <c r="X748" i="4"/>
  <c r="X750" i="4"/>
  <c r="X751" i="4"/>
  <c r="X752" i="4"/>
  <c r="X754" i="4"/>
  <c r="X755" i="4"/>
  <c r="X756" i="4"/>
  <c r="X758" i="4"/>
  <c r="X759" i="4"/>
  <c r="X760" i="4"/>
  <c r="X762" i="4"/>
  <c r="X763" i="4"/>
  <c r="X764" i="4"/>
  <c r="X766" i="4"/>
  <c r="X767" i="4"/>
  <c r="X768" i="4"/>
  <c r="X770" i="4"/>
  <c r="X771" i="4"/>
  <c r="X772" i="4"/>
  <c r="X774" i="4"/>
  <c r="X775" i="4"/>
  <c r="X776" i="4"/>
  <c r="X778" i="4"/>
  <c r="X779" i="4"/>
  <c r="X780" i="4"/>
  <c r="X782" i="4"/>
  <c r="X783" i="4"/>
  <c r="X784" i="4"/>
  <c r="X786" i="4"/>
  <c r="X787" i="4"/>
  <c r="X788" i="4"/>
  <c r="X790" i="4"/>
  <c r="X791" i="4"/>
  <c r="X792" i="4"/>
  <c r="X794" i="4"/>
  <c r="X795" i="4"/>
  <c r="X796" i="4"/>
  <c r="X798" i="4"/>
  <c r="X799" i="4"/>
  <c r="X800" i="4"/>
  <c r="X802" i="4"/>
  <c r="X803" i="4"/>
  <c r="X804" i="4"/>
  <c r="X806" i="4"/>
  <c r="X807" i="4"/>
  <c r="X808" i="4"/>
  <c r="X810" i="4"/>
  <c r="X811" i="4"/>
  <c r="X812" i="4"/>
  <c r="X814" i="4"/>
  <c r="X815" i="4"/>
  <c r="X816" i="4"/>
  <c r="X818" i="4"/>
  <c r="X819" i="4"/>
  <c r="X820" i="4"/>
  <c r="X822" i="4"/>
  <c r="X823" i="4"/>
  <c r="X824" i="4"/>
  <c r="X826" i="4"/>
  <c r="X827" i="4"/>
  <c r="X828" i="4"/>
  <c r="X830" i="4"/>
  <c r="X831" i="4"/>
  <c r="X832" i="4"/>
  <c r="X834" i="4"/>
  <c r="X835" i="4"/>
  <c r="X836" i="4"/>
  <c r="X838" i="4"/>
  <c r="X839" i="4"/>
  <c r="X840" i="4"/>
  <c r="X842" i="4"/>
  <c r="X843" i="4"/>
  <c r="X844" i="4"/>
  <c r="X846" i="4"/>
  <c r="X847" i="4"/>
  <c r="X848" i="4"/>
  <c r="X850" i="4"/>
  <c r="X851" i="4"/>
  <c r="X852" i="4"/>
  <c r="X854" i="4"/>
  <c r="X855" i="4"/>
  <c r="X856" i="4"/>
  <c r="X858" i="4"/>
  <c r="X859" i="4"/>
  <c r="X860" i="4"/>
  <c r="X862" i="4"/>
  <c r="X863" i="4"/>
  <c r="X864" i="4"/>
  <c r="X866" i="4"/>
  <c r="X867" i="4"/>
  <c r="X868" i="4"/>
  <c r="X870" i="4"/>
  <c r="X871" i="4"/>
  <c r="X872" i="4"/>
  <c r="X874" i="4"/>
  <c r="X875" i="4"/>
  <c r="X876" i="4"/>
  <c r="X878" i="4"/>
  <c r="X879" i="4"/>
  <c r="X880" i="4"/>
  <c r="X882" i="4"/>
  <c r="X883" i="4"/>
  <c r="X884" i="4"/>
  <c r="X886" i="4"/>
  <c r="X887" i="4"/>
  <c r="X888" i="4"/>
  <c r="X890" i="4"/>
  <c r="X891" i="4"/>
  <c r="X892" i="4"/>
  <c r="X894" i="4"/>
  <c r="X895" i="4"/>
  <c r="X896" i="4"/>
  <c r="X898" i="4"/>
  <c r="X899" i="4"/>
  <c r="X900" i="4"/>
  <c r="X902" i="4"/>
  <c r="X903" i="4"/>
  <c r="X904" i="4"/>
  <c r="X906" i="4"/>
  <c r="X907" i="4"/>
  <c r="X908" i="4"/>
  <c r="X910" i="4"/>
  <c r="X911" i="4"/>
  <c r="X912" i="4"/>
  <c r="X914" i="4"/>
  <c r="X915" i="4"/>
  <c r="X916" i="4"/>
  <c r="X918" i="4"/>
  <c r="X919" i="4"/>
  <c r="X920" i="4"/>
  <c r="X922" i="4"/>
  <c r="X923" i="4"/>
  <c r="X924" i="4"/>
  <c r="X926" i="4"/>
  <c r="X927" i="4"/>
  <c r="X928" i="4"/>
  <c r="X930" i="4"/>
  <c r="X931" i="4"/>
  <c r="X932" i="4"/>
  <c r="X934" i="4"/>
  <c r="X935" i="4"/>
  <c r="X936" i="4"/>
  <c r="X938" i="4"/>
  <c r="X939" i="4"/>
  <c r="X940" i="4"/>
  <c r="X942" i="4"/>
  <c r="X943" i="4"/>
  <c r="X944" i="4"/>
  <c r="X946" i="4"/>
  <c r="X947" i="4"/>
  <c r="X948" i="4"/>
  <c r="X950" i="4"/>
  <c r="X951" i="4"/>
  <c r="X952" i="4"/>
  <c r="X954" i="4"/>
  <c r="X955" i="4"/>
  <c r="X956" i="4"/>
  <c r="X958" i="4"/>
  <c r="X959" i="4"/>
  <c r="X960" i="4"/>
  <c r="X962" i="4"/>
  <c r="X963" i="4"/>
  <c r="X964" i="4"/>
  <c r="X966" i="4"/>
  <c r="X967" i="4"/>
  <c r="X968" i="4"/>
  <c r="X970" i="4"/>
  <c r="X971" i="4"/>
  <c r="X972" i="4"/>
  <c r="X974" i="4"/>
  <c r="X975" i="4"/>
  <c r="X976" i="4"/>
  <c r="X978" i="4"/>
  <c r="X979" i="4"/>
  <c r="X980" i="4"/>
  <c r="X982" i="4"/>
  <c r="X983" i="4"/>
  <c r="X984" i="4"/>
  <c r="X986" i="4"/>
  <c r="X987" i="4"/>
  <c r="X988" i="4"/>
  <c r="X990" i="4"/>
  <c r="X991" i="4"/>
  <c r="X992" i="4"/>
  <c r="X994" i="4"/>
  <c r="X995" i="4"/>
  <c r="X996" i="4"/>
  <c r="X998" i="4"/>
  <c r="X999" i="4"/>
  <c r="X1000" i="4"/>
  <c r="X1002" i="4"/>
  <c r="X1003" i="4"/>
  <c r="X1004" i="4"/>
  <c r="X1006" i="4"/>
  <c r="X1007" i="4"/>
  <c r="X1008" i="4"/>
  <c r="X1010" i="4"/>
  <c r="X1011" i="4"/>
  <c r="X1012" i="4"/>
  <c r="X1014" i="4"/>
  <c r="X1015" i="4"/>
  <c r="X1016" i="4"/>
  <c r="X1018" i="4"/>
  <c r="X1019" i="4"/>
  <c r="X1020" i="4"/>
  <c r="X1022" i="4"/>
  <c r="X1023" i="4"/>
  <c r="X1024" i="4"/>
  <c r="X1026" i="4"/>
  <c r="X1027" i="4"/>
  <c r="X1028" i="4"/>
  <c r="X1030" i="4"/>
  <c r="X1031" i="4"/>
  <c r="X1032" i="4"/>
  <c r="X1034" i="4"/>
  <c r="X1035" i="4"/>
  <c r="X1036" i="4"/>
  <c r="X1038" i="4"/>
  <c r="X1039" i="4"/>
  <c r="X1040" i="4"/>
  <c r="X1042" i="4"/>
  <c r="X1043" i="4"/>
  <c r="X1044" i="4"/>
  <c r="X1046" i="4"/>
  <c r="X1047" i="4"/>
  <c r="X1048" i="4"/>
  <c r="X1050" i="4"/>
  <c r="X1051" i="4"/>
  <c r="X1052" i="4"/>
  <c r="X1054" i="4"/>
  <c r="X1055" i="4"/>
  <c r="X1056" i="4"/>
  <c r="X1058" i="4"/>
  <c r="X1059" i="4"/>
  <c r="X1060" i="4"/>
  <c r="X1062" i="4"/>
  <c r="X1063" i="4"/>
  <c r="X1064" i="4"/>
  <c r="X1066" i="4"/>
  <c r="X1067" i="4"/>
  <c r="X1068" i="4"/>
  <c r="X1070" i="4"/>
  <c r="X1071" i="4"/>
  <c r="X1072" i="4"/>
  <c r="X1074" i="4"/>
  <c r="X1075" i="4"/>
  <c r="X1076" i="4"/>
  <c r="X1078" i="4"/>
  <c r="X1079" i="4"/>
  <c r="X1080" i="4"/>
  <c r="X1082" i="4"/>
  <c r="X1083" i="4"/>
  <c r="X1084" i="4"/>
  <c r="X1086" i="4"/>
  <c r="X1087" i="4"/>
  <c r="X1088" i="4"/>
  <c r="X1090" i="4"/>
  <c r="X1091" i="4"/>
  <c r="X1092" i="4"/>
  <c r="X1094" i="4"/>
  <c r="Y2" i="4"/>
  <c r="Y3" i="4"/>
  <c r="Y4" i="4"/>
  <c r="Y6" i="4"/>
  <c r="Y7" i="4"/>
  <c r="Y8" i="4"/>
  <c r="Y11" i="4"/>
  <c r="Y12" i="4"/>
  <c r="Y14" i="4"/>
  <c r="Y15" i="4"/>
  <c r="Y16" i="4"/>
  <c r="Y18" i="4"/>
  <c r="Y19" i="4"/>
  <c r="Y20" i="4"/>
  <c r="Y22" i="4"/>
  <c r="Y23" i="4"/>
  <c r="Y24" i="4"/>
  <c r="Y26" i="4"/>
  <c r="Y27" i="4"/>
  <c r="Y28" i="4"/>
  <c r="Y30" i="4"/>
  <c r="Y31" i="4"/>
  <c r="Y32" i="4"/>
  <c r="Y34" i="4"/>
  <c r="Y35" i="4"/>
  <c r="Y36" i="4"/>
  <c r="Y38" i="4"/>
  <c r="Y39" i="4"/>
  <c r="Y40" i="4"/>
  <c r="Y42" i="4"/>
  <c r="Y43" i="4"/>
  <c r="Y44" i="4"/>
  <c r="Y46" i="4"/>
  <c r="Y47" i="4"/>
  <c r="Y48" i="4"/>
  <c r="Y50" i="4"/>
  <c r="Y51" i="4"/>
  <c r="Y52" i="4"/>
  <c r="Y54" i="4"/>
  <c r="Y55" i="4"/>
  <c r="Y56" i="4"/>
  <c r="Y58" i="4"/>
  <c r="Y59" i="4"/>
  <c r="Y60" i="4"/>
  <c r="Y62" i="4"/>
  <c r="Y63" i="4"/>
  <c r="Y64" i="4"/>
  <c r="Y66" i="4"/>
  <c r="Y67" i="4"/>
  <c r="Y68" i="4"/>
  <c r="Y70" i="4"/>
  <c r="Y71" i="4"/>
  <c r="Y72" i="4"/>
  <c r="Y74" i="4"/>
  <c r="Y75" i="4"/>
  <c r="Y76" i="4"/>
  <c r="Y78" i="4"/>
  <c r="Y79" i="4"/>
  <c r="Y80" i="4"/>
  <c r="Y82" i="4"/>
  <c r="Y83" i="4"/>
  <c r="Y84" i="4"/>
  <c r="Y86" i="4"/>
  <c r="Y87" i="4"/>
  <c r="Y88" i="4"/>
  <c r="Y90" i="4"/>
  <c r="Y91" i="4"/>
  <c r="Y92" i="4"/>
  <c r="Y94" i="4"/>
  <c r="Y95" i="4"/>
  <c r="Y96" i="4"/>
  <c r="Y98" i="4"/>
  <c r="Y99" i="4"/>
  <c r="Y100" i="4"/>
  <c r="Y102" i="4"/>
  <c r="Y103" i="4"/>
  <c r="Y104" i="4"/>
  <c r="Y106" i="4"/>
  <c r="Y107" i="4"/>
  <c r="Y108" i="4"/>
  <c r="Y110" i="4"/>
  <c r="Y111" i="4"/>
  <c r="Y112" i="4"/>
  <c r="Y114" i="4"/>
  <c r="Y115" i="4"/>
  <c r="Y116" i="4"/>
  <c r="Y118" i="4"/>
  <c r="Y119" i="4"/>
  <c r="Y120" i="4"/>
  <c r="Y122" i="4"/>
  <c r="Y123" i="4"/>
  <c r="Y124" i="4"/>
  <c r="Y126" i="4"/>
  <c r="Y127" i="4"/>
  <c r="Y128" i="4"/>
  <c r="Y130" i="4"/>
  <c r="Y131" i="4"/>
  <c r="Y132" i="4"/>
  <c r="Y134" i="4"/>
  <c r="Y135" i="4"/>
  <c r="Y136" i="4"/>
  <c r="Y138" i="4"/>
  <c r="Y139" i="4"/>
  <c r="Y140" i="4"/>
  <c r="Y142" i="4"/>
  <c r="Y143" i="4"/>
  <c r="Y144" i="4"/>
  <c r="Y146" i="4"/>
  <c r="Y147" i="4"/>
  <c r="Y148" i="4"/>
  <c r="Y150" i="4"/>
  <c r="Y151" i="4"/>
  <c r="Y152" i="4"/>
  <c r="Y154" i="4"/>
  <c r="Y155" i="4"/>
  <c r="Y156" i="4"/>
  <c r="Y158" i="4"/>
  <c r="Y159" i="4"/>
  <c r="Y160" i="4"/>
  <c r="Y162" i="4"/>
  <c r="Y163" i="4"/>
  <c r="Y164" i="4"/>
  <c r="Y166" i="4"/>
  <c r="Y167" i="4"/>
  <c r="Y168" i="4"/>
  <c r="Y170" i="4"/>
  <c r="Y171" i="4"/>
  <c r="Y172" i="4"/>
  <c r="Y174" i="4"/>
  <c r="Y175" i="4"/>
  <c r="Y176" i="4"/>
  <c r="Y178" i="4"/>
  <c r="Y179" i="4"/>
  <c r="Y180" i="4"/>
  <c r="Y182" i="4"/>
  <c r="Y183" i="4"/>
  <c r="Y184" i="4"/>
  <c r="Y186" i="4"/>
  <c r="Y187" i="4"/>
  <c r="Y188" i="4"/>
  <c r="Y190" i="4"/>
  <c r="Y191" i="4"/>
  <c r="Y192" i="4"/>
  <c r="Y194" i="4"/>
  <c r="Y195" i="4"/>
  <c r="Y196" i="4"/>
  <c r="Y198" i="4"/>
  <c r="Y199" i="4"/>
  <c r="Y200" i="4"/>
  <c r="Y202" i="4"/>
  <c r="Y203" i="4"/>
  <c r="Y204" i="4"/>
  <c r="Y206" i="4"/>
  <c r="Y207" i="4"/>
  <c r="Y208" i="4"/>
  <c r="Y210" i="4"/>
  <c r="Y211" i="4"/>
  <c r="Y212" i="4"/>
  <c r="Y214" i="4"/>
  <c r="Y215" i="4"/>
  <c r="Y216" i="4"/>
  <c r="Y218" i="4"/>
  <c r="Y219" i="4"/>
  <c r="Y220" i="4"/>
  <c r="Y222" i="4"/>
  <c r="Y223" i="4"/>
  <c r="Y224" i="4"/>
  <c r="Y226" i="4"/>
  <c r="Y227" i="4"/>
  <c r="Y228" i="4"/>
  <c r="Y230" i="4"/>
  <c r="Y231" i="4"/>
  <c r="Y232" i="4"/>
  <c r="Y234" i="4"/>
  <c r="Y235" i="4"/>
  <c r="Y236" i="4"/>
  <c r="Y238" i="4"/>
  <c r="Y239" i="4"/>
  <c r="Y240" i="4"/>
  <c r="Y242" i="4"/>
  <c r="Y243" i="4"/>
  <c r="Y244" i="4"/>
  <c r="Y246" i="4"/>
  <c r="Y247" i="4"/>
  <c r="Y248" i="4"/>
  <c r="Y250" i="4"/>
  <c r="Y251" i="4"/>
  <c r="Y252" i="4"/>
  <c r="Y254" i="4"/>
  <c r="Y255" i="4"/>
  <c r="Y256" i="4"/>
  <c r="Y258" i="4"/>
  <c r="Y259" i="4"/>
  <c r="Y260" i="4"/>
  <c r="Y262" i="4"/>
  <c r="Y263" i="4"/>
  <c r="Y264" i="4"/>
  <c r="Y266" i="4"/>
  <c r="Y267" i="4"/>
  <c r="Y268" i="4"/>
  <c r="Y270" i="4"/>
  <c r="Y271" i="4"/>
  <c r="Y272" i="4"/>
  <c r="Y274" i="4"/>
  <c r="Y275" i="4"/>
  <c r="Y276" i="4"/>
  <c r="Y278" i="4"/>
  <c r="Y279" i="4"/>
  <c r="Y280" i="4"/>
  <c r="Y282" i="4"/>
  <c r="Y283" i="4"/>
  <c r="Y284" i="4"/>
  <c r="Y286" i="4"/>
  <c r="Y287" i="4"/>
  <c r="Y288" i="4"/>
  <c r="Y290" i="4"/>
  <c r="Y291" i="4"/>
  <c r="Y292" i="4"/>
  <c r="Y294" i="4"/>
  <c r="Y295" i="4"/>
  <c r="Y296" i="4"/>
  <c r="Y298" i="4"/>
  <c r="Y299" i="4"/>
  <c r="Y300" i="4"/>
  <c r="Y302" i="4"/>
  <c r="Y303" i="4"/>
  <c r="Y304" i="4"/>
  <c r="Y306" i="4"/>
  <c r="Y307" i="4"/>
  <c r="Y308" i="4"/>
  <c r="Y310" i="4"/>
  <c r="Y311" i="4"/>
  <c r="Y312" i="4"/>
  <c r="Y314" i="4"/>
  <c r="Y315" i="4"/>
  <c r="Y316" i="4"/>
  <c r="Y318" i="4"/>
  <c r="Y319" i="4"/>
  <c r="Y320" i="4"/>
  <c r="Y322" i="4"/>
  <c r="Y323" i="4"/>
  <c r="Y324" i="4"/>
  <c r="Y326" i="4"/>
  <c r="Y327" i="4"/>
  <c r="Y328" i="4"/>
  <c r="Y330" i="4"/>
  <c r="Y331" i="4"/>
  <c r="Y332" i="4"/>
  <c r="Y334" i="4"/>
  <c r="Y335" i="4"/>
  <c r="Y336" i="4"/>
  <c r="Y338" i="4"/>
  <c r="Y339" i="4"/>
  <c r="Y340" i="4"/>
  <c r="Y342" i="4"/>
  <c r="Y343" i="4"/>
  <c r="Y344" i="4"/>
  <c r="Y346" i="4"/>
  <c r="Y347" i="4"/>
  <c r="Y348" i="4"/>
  <c r="Y350" i="4"/>
  <c r="Y351" i="4"/>
  <c r="Y352" i="4"/>
  <c r="Y354" i="4"/>
  <c r="Y355" i="4"/>
  <c r="Y356" i="4"/>
  <c r="Y358" i="4"/>
  <c r="Y359" i="4"/>
  <c r="Y360" i="4"/>
  <c r="Y362" i="4"/>
  <c r="Y363" i="4"/>
  <c r="Y364" i="4"/>
  <c r="Y366" i="4"/>
  <c r="Y367" i="4"/>
  <c r="Y368" i="4"/>
  <c r="Y370" i="4"/>
  <c r="Y371" i="4"/>
  <c r="Y372" i="4"/>
  <c r="Y374" i="4"/>
  <c r="Y375" i="4"/>
  <c r="Y376" i="4"/>
  <c r="Y378" i="4"/>
  <c r="Y379" i="4"/>
  <c r="Y380" i="4"/>
  <c r="Y382" i="4"/>
  <c r="Y383" i="4"/>
  <c r="Y384" i="4"/>
  <c r="Y386" i="4"/>
  <c r="Y387" i="4"/>
  <c r="Y388" i="4"/>
  <c r="Y390" i="4"/>
  <c r="Y391" i="4"/>
  <c r="Y392" i="4"/>
  <c r="Y394" i="4"/>
  <c r="Y395" i="4"/>
  <c r="Y396" i="4"/>
  <c r="Y398" i="4"/>
  <c r="Y399" i="4"/>
  <c r="Y400" i="4"/>
  <c r="Y402" i="4"/>
  <c r="Y403" i="4"/>
  <c r="Y404" i="4"/>
  <c r="Y406" i="4"/>
  <c r="Y407" i="4"/>
  <c r="Y408" i="4"/>
  <c r="Y410" i="4"/>
  <c r="Y411" i="4"/>
  <c r="Y412" i="4"/>
  <c r="Y414" i="4"/>
  <c r="Y415" i="4"/>
  <c r="Y416" i="4"/>
  <c r="Y418" i="4"/>
  <c r="Y419" i="4"/>
  <c r="Y420" i="4"/>
  <c r="Y422" i="4"/>
  <c r="Y423" i="4"/>
  <c r="Y424" i="4"/>
  <c r="Y426" i="4"/>
  <c r="Y427" i="4"/>
  <c r="Y428" i="4"/>
  <c r="Y430" i="4"/>
  <c r="Y431" i="4"/>
  <c r="Y432" i="4"/>
  <c r="Y434" i="4"/>
  <c r="Y435" i="4"/>
  <c r="Y436" i="4"/>
  <c r="Y438" i="4"/>
  <c r="Y439" i="4"/>
  <c r="Y440" i="4"/>
  <c r="Y442" i="4"/>
  <c r="Y443" i="4"/>
  <c r="Y444" i="4"/>
  <c r="Y446" i="4"/>
  <c r="Y447" i="4"/>
  <c r="Y448" i="4"/>
  <c r="Y450" i="4"/>
  <c r="Y451" i="4"/>
  <c r="Y452" i="4"/>
  <c r="Y454" i="4"/>
  <c r="Y455" i="4"/>
  <c r="Y456" i="4"/>
  <c r="Y458" i="4"/>
  <c r="Y459" i="4"/>
  <c r="Y460" i="4"/>
  <c r="Y462" i="4"/>
  <c r="Y463" i="4"/>
  <c r="Y464" i="4"/>
  <c r="Y466" i="4"/>
  <c r="Y467" i="4"/>
  <c r="Y468" i="4"/>
  <c r="Y470" i="4"/>
  <c r="Y471" i="4"/>
  <c r="Y472" i="4"/>
  <c r="Y474" i="4"/>
  <c r="Y475" i="4"/>
  <c r="Y476" i="4"/>
  <c r="Y478" i="4"/>
  <c r="Y479" i="4"/>
  <c r="Y480" i="4"/>
  <c r="Y482" i="4"/>
  <c r="Y483" i="4"/>
  <c r="Y484" i="4"/>
  <c r="Y486" i="4"/>
  <c r="Y487" i="4"/>
  <c r="Y488" i="4"/>
  <c r="Y490" i="4"/>
  <c r="Y491" i="4"/>
  <c r="Y492" i="4"/>
  <c r="Y494" i="4"/>
  <c r="Y495" i="4"/>
  <c r="Y496" i="4"/>
  <c r="Y498" i="4"/>
  <c r="Y499" i="4"/>
  <c r="Y500" i="4"/>
  <c r="Y502" i="4"/>
  <c r="Y503" i="4"/>
  <c r="Y504" i="4"/>
  <c r="Y506" i="4"/>
  <c r="Y507" i="4"/>
  <c r="Y508" i="4"/>
  <c r="Y510" i="4"/>
  <c r="Y511" i="4"/>
  <c r="Y512" i="4"/>
  <c r="Y514" i="4"/>
  <c r="Y515" i="4"/>
  <c r="Y516" i="4"/>
  <c r="Y518" i="4"/>
  <c r="Y519" i="4"/>
  <c r="Y520" i="4"/>
  <c r="Y522" i="4"/>
  <c r="Y523" i="4"/>
  <c r="Y524" i="4"/>
  <c r="Y526" i="4"/>
  <c r="Y527" i="4"/>
  <c r="Y528" i="4"/>
  <c r="Y530" i="4"/>
  <c r="Y531" i="4"/>
  <c r="Y532" i="4"/>
  <c r="Y534" i="4"/>
  <c r="Y535" i="4"/>
  <c r="Y536" i="4"/>
  <c r="Y538" i="4"/>
  <c r="Y539" i="4"/>
  <c r="Y540" i="4"/>
  <c r="Y542" i="4"/>
  <c r="Y543" i="4"/>
  <c r="Y544" i="4"/>
  <c r="Y546" i="4"/>
  <c r="Y547" i="4"/>
  <c r="Y548" i="4"/>
  <c r="Y550" i="4"/>
  <c r="Y551" i="4"/>
  <c r="Y552" i="4"/>
  <c r="Y554" i="4"/>
  <c r="Y555" i="4"/>
  <c r="Y556" i="4"/>
  <c r="Y558" i="4"/>
  <c r="Y559" i="4"/>
  <c r="Y560" i="4"/>
  <c r="Y562" i="4"/>
  <c r="Y563" i="4"/>
  <c r="Y564" i="4"/>
  <c r="Y566" i="4"/>
  <c r="Y567" i="4"/>
  <c r="Y568" i="4"/>
  <c r="Y570" i="4"/>
  <c r="Y571" i="4"/>
  <c r="Y572" i="4"/>
  <c r="Y574" i="4"/>
  <c r="Y575" i="4"/>
  <c r="Y576" i="4"/>
  <c r="Y578" i="4"/>
  <c r="Y579" i="4"/>
  <c r="Y580" i="4"/>
  <c r="Y582" i="4"/>
  <c r="Y583" i="4"/>
  <c r="Y584" i="4"/>
  <c r="Y586" i="4"/>
  <c r="Y587" i="4"/>
  <c r="Y588" i="4"/>
  <c r="Y590" i="4"/>
  <c r="Y591" i="4"/>
  <c r="Y592" i="4"/>
  <c r="Y594" i="4"/>
  <c r="Y595" i="4"/>
  <c r="Y596" i="4"/>
  <c r="Y598" i="4"/>
  <c r="Y599" i="4"/>
  <c r="Y600" i="4"/>
  <c r="Y602" i="4"/>
  <c r="Y603" i="4"/>
  <c r="Y604" i="4"/>
  <c r="Y606" i="4"/>
  <c r="Y607" i="4"/>
  <c r="Y608" i="4"/>
  <c r="Y610" i="4"/>
  <c r="Y611" i="4"/>
  <c r="Y612" i="4"/>
  <c r="Y614" i="4"/>
  <c r="Y615" i="4"/>
  <c r="Y616" i="4"/>
  <c r="Y618" i="4"/>
  <c r="Y619" i="4"/>
  <c r="Y620" i="4"/>
  <c r="Y622" i="4"/>
  <c r="Y623" i="4"/>
  <c r="Y624" i="4"/>
  <c r="Y626" i="4"/>
  <c r="Y627" i="4"/>
  <c r="Y628" i="4"/>
  <c r="Y630" i="4"/>
  <c r="Y631" i="4"/>
  <c r="Y632" i="4"/>
  <c r="Y634" i="4"/>
  <c r="Y635" i="4"/>
  <c r="Y636" i="4"/>
  <c r="Y638" i="4"/>
  <c r="Y639" i="4"/>
  <c r="Y640" i="4"/>
  <c r="Y642" i="4"/>
  <c r="Y643" i="4"/>
  <c r="Y644" i="4"/>
  <c r="Y646" i="4"/>
  <c r="Y647" i="4"/>
  <c r="Y648" i="4"/>
  <c r="Y650" i="4"/>
  <c r="Y651" i="4"/>
  <c r="Y652" i="4"/>
  <c r="Y654" i="4"/>
  <c r="Y655" i="4"/>
  <c r="Y656" i="4"/>
  <c r="Y658" i="4"/>
  <c r="Y659" i="4"/>
  <c r="Y660" i="4"/>
  <c r="Y662" i="4"/>
  <c r="Y663" i="4"/>
  <c r="Y664" i="4"/>
  <c r="Y666" i="4"/>
  <c r="Y667" i="4"/>
  <c r="Y668" i="4"/>
  <c r="Y670" i="4"/>
  <c r="Y671" i="4"/>
  <c r="Y672" i="4"/>
  <c r="Y674" i="4"/>
  <c r="Y675" i="4"/>
  <c r="Y676" i="4"/>
  <c r="Y678" i="4"/>
  <c r="Y679" i="4"/>
  <c r="Y680" i="4"/>
  <c r="Y682" i="4"/>
  <c r="Y683" i="4"/>
  <c r="Y684" i="4"/>
  <c r="Y686" i="4"/>
  <c r="Y687" i="4"/>
  <c r="Y688" i="4"/>
  <c r="Y690" i="4"/>
  <c r="Y691" i="4"/>
  <c r="Y692" i="4"/>
  <c r="Y694" i="4"/>
  <c r="Y695" i="4"/>
  <c r="Y696" i="4"/>
  <c r="Y698" i="4"/>
  <c r="Y699" i="4"/>
  <c r="Y700" i="4"/>
  <c r="Y702" i="4"/>
  <c r="Y703" i="4"/>
  <c r="Y704" i="4"/>
  <c r="Y706" i="4"/>
  <c r="Y707" i="4"/>
  <c r="Y708" i="4"/>
  <c r="Y710" i="4"/>
  <c r="Y711" i="4"/>
  <c r="Y712" i="4"/>
  <c r="Y714" i="4"/>
  <c r="Y715" i="4"/>
  <c r="Y716" i="4"/>
  <c r="Y718" i="4"/>
  <c r="Y719" i="4"/>
  <c r="Y720" i="4"/>
  <c r="Y722" i="4"/>
  <c r="Y723" i="4"/>
  <c r="Y724" i="4"/>
  <c r="Y726" i="4"/>
  <c r="Y727" i="4"/>
  <c r="Y728" i="4"/>
  <c r="Y730" i="4"/>
  <c r="Y731" i="4"/>
  <c r="Y732" i="4"/>
  <c r="Y734" i="4"/>
  <c r="Y735" i="4"/>
  <c r="Y736" i="4"/>
  <c r="Y738" i="4"/>
  <c r="Y739" i="4"/>
  <c r="Y740" i="4"/>
  <c r="Y742" i="4"/>
  <c r="Y743" i="4"/>
  <c r="Y744" i="4"/>
  <c r="Y746" i="4"/>
  <c r="Y747" i="4"/>
  <c r="Y748" i="4"/>
  <c r="Y750" i="4"/>
  <c r="Y751" i="4"/>
  <c r="Y752" i="4"/>
  <c r="Y754" i="4"/>
  <c r="Y755" i="4"/>
  <c r="Y756" i="4"/>
  <c r="Y758" i="4"/>
  <c r="Y759" i="4"/>
  <c r="Y760" i="4"/>
  <c r="Y762" i="4"/>
  <c r="Y763" i="4"/>
  <c r="Y764" i="4"/>
  <c r="Y766" i="4"/>
  <c r="Y767" i="4"/>
  <c r="Y768" i="4"/>
  <c r="Y770" i="4"/>
  <c r="Y771" i="4"/>
  <c r="Y772" i="4"/>
  <c r="Y774" i="4"/>
  <c r="Y775" i="4"/>
  <c r="Y776" i="4"/>
  <c r="Y778" i="4"/>
  <c r="Y779" i="4"/>
  <c r="Y780" i="4"/>
  <c r="Y782" i="4"/>
  <c r="Y783" i="4"/>
  <c r="Y784" i="4"/>
  <c r="Y786" i="4"/>
  <c r="Y787" i="4"/>
  <c r="Y788" i="4"/>
  <c r="Y790" i="4"/>
  <c r="Y791" i="4"/>
  <c r="Y792" i="4"/>
  <c r="Y794" i="4"/>
  <c r="Y795" i="4"/>
  <c r="Y796" i="4"/>
  <c r="Y798" i="4"/>
  <c r="Y799" i="4"/>
  <c r="Y800" i="4"/>
  <c r="Y802" i="4"/>
  <c r="Y803" i="4"/>
  <c r="Y804" i="4"/>
  <c r="Y806" i="4"/>
  <c r="Y807" i="4"/>
  <c r="Y808" i="4"/>
  <c r="Y810" i="4"/>
  <c r="Y811" i="4"/>
  <c r="Y812" i="4"/>
  <c r="Y814" i="4"/>
  <c r="Y815" i="4"/>
  <c r="Y816" i="4"/>
  <c r="Y818" i="4"/>
  <c r="Y819" i="4"/>
  <c r="Y820" i="4"/>
  <c r="Y822" i="4"/>
  <c r="Y823" i="4"/>
  <c r="Y824" i="4"/>
  <c r="Y826" i="4"/>
  <c r="Y827" i="4"/>
  <c r="Y828" i="4"/>
  <c r="Y830" i="4"/>
  <c r="Y831" i="4"/>
  <c r="Y832" i="4"/>
  <c r="Y834" i="4"/>
  <c r="Y835" i="4"/>
  <c r="Y836" i="4"/>
  <c r="Y838" i="4"/>
  <c r="Y839" i="4"/>
  <c r="Y840" i="4"/>
  <c r="Y842" i="4"/>
  <c r="Y843" i="4"/>
  <c r="Y844" i="4"/>
  <c r="Y846" i="4"/>
  <c r="Y847" i="4"/>
  <c r="Y848" i="4"/>
  <c r="Y850" i="4"/>
  <c r="Y851" i="4"/>
  <c r="Y852" i="4"/>
  <c r="Y854" i="4"/>
  <c r="Y855" i="4"/>
  <c r="Y856" i="4"/>
  <c r="Y858" i="4"/>
  <c r="Y859" i="4"/>
  <c r="Y860" i="4"/>
  <c r="Y862" i="4"/>
  <c r="Y863" i="4"/>
  <c r="Y864" i="4"/>
  <c r="Y866" i="4"/>
  <c r="Y867" i="4"/>
  <c r="Y868" i="4"/>
  <c r="Y870" i="4"/>
  <c r="Y871" i="4"/>
  <c r="Y872" i="4"/>
  <c r="Y874" i="4"/>
  <c r="Y875" i="4"/>
  <c r="Y876" i="4"/>
  <c r="Y878" i="4"/>
  <c r="Y879" i="4"/>
  <c r="Y880" i="4"/>
  <c r="Y882" i="4"/>
  <c r="Y883" i="4"/>
  <c r="Y884" i="4"/>
  <c r="Y886" i="4"/>
  <c r="Y887" i="4"/>
  <c r="Y888" i="4"/>
  <c r="Y890" i="4"/>
  <c r="Y891" i="4"/>
  <c r="Y892" i="4"/>
  <c r="Y894" i="4"/>
  <c r="Y895" i="4"/>
  <c r="Y896" i="4"/>
  <c r="Y898" i="4"/>
  <c r="Y899" i="4"/>
  <c r="Y900" i="4"/>
  <c r="Y902" i="4"/>
  <c r="Y903" i="4"/>
  <c r="Y904" i="4"/>
  <c r="Y906" i="4"/>
  <c r="Y907" i="4"/>
  <c r="Y908" i="4"/>
  <c r="Y910" i="4"/>
  <c r="Y911" i="4"/>
  <c r="Y912" i="4"/>
  <c r="Y914" i="4"/>
  <c r="Y915" i="4"/>
  <c r="Y916" i="4"/>
  <c r="Y918" i="4"/>
  <c r="Y919" i="4"/>
  <c r="Y920" i="4"/>
  <c r="Y922" i="4"/>
  <c r="Y923" i="4"/>
  <c r="Y924" i="4"/>
  <c r="Y926" i="4"/>
  <c r="Y927" i="4"/>
  <c r="Y928" i="4"/>
  <c r="Y930" i="4"/>
  <c r="Y931" i="4"/>
  <c r="Y932" i="4"/>
  <c r="Y934" i="4"/>
  <c r="Y935" i="4"/>
  <c r="Y936" i="4"/>
  <c r="Y938" i="4"/>
  <c r="Y939" i="4"/>
  <c r="Y940" i="4"/>
  <c r="Y942" i="4"/>
  <c r="Y943" i="4"/>
  <c r="Y944" i="4"/>
  <c r="Y946" i="4"/>
  <c r="Y947" i="4"/>
  <c r="Y948" i="4"/>
  <c r="Y950" i="4"/>
  <c r="Y951" i="4"/>
  <c r="Y952" i="4"/>
  <c r="Y954" i="4"/>
  <c r="Y955" i="4"/>
  <c r="Y956" i="4"/>
  <c r="Y958" i="4"/>
  <c r="Y959" i="4"/>
  <c r="Y960" i="4"/>
  <c r="Y962" i="4"/>
  <c r="Y963" i="4"/>
  <c r="Y964" i="4"/>
  <c r="Y966" i="4"/>
  <c r="Y967" i="4"/>
  <c r="Y968" i="4"/>
  <c r="Y970" i="4"/>
  <c r="Y971" i="4"/>
  <c r="Y972" i="4"/>
  <c r="Y974" i="4"/>
  <c r="Y975" i="4"/>
  <c r="Y976" i="4"/>
  <c r="Y978" i="4"/>
  <c r="Y979" i="4"/>
  <c r="Y980" i="4"/>
  <c r="Y982" i="4"/>
  <c r="Y983" i="4"/>
  <c r="Y984" i="4"/>
  <c r="Y986" i="4"/>
  <c r="Y987" i="4"/>
  <c r="Y988" i="4"/>
  <c r="Y990" i="4"/>
  <c r="Y991" i="4"/>
  <c r="Y992" i="4"/>
  <c r="Y994" i="4"/>
  <c r="Y995" i="4"/>
  <c r="Y996" i="4"/>
  <c r="Y998" i="4"/>
  <c r="Y999" i="4"/>
  <c r="Y1000" i="4"/>
  <c r="Y1002" i="4"/>
  <c r="Y1003" i="4"/>
  <c r="Y1004" i="4"/>
  <c r="Y1006" i="4"/>
  <c r="Y1007" i="4"/>
  <c r="Y1008" i="4"/>
  <c r="Y1010" i="4"/>
  <c r="Y1011" i="4"/>
  <c r="Y1012" i="4"/>
  <c r="Y1014" i="4"/>
  <c r="Y1015" i="4"/>
  <c r="Y1016" i="4"/>
  <c r="Y1018" i="4"/>
  <c r="Y1019" i="4"/>
  <c r="Y1020" i="4"/>
  <c r="Y1022" i="4"/>
  <c r="Y1023" i="4"/>
  <c r="Y1024" i="4"/>
  <c r="Y1026" i="4"/>
  <c r="Y1027" i="4"/>
  <c r="Y1028" i="4"/>
  <c r="Y1030" i="4"/>
  <c r="Y1031" i="4"/>
  <c r="Y1032" i="4"/>
  <c r="Y1034" i="4"/>
  <c r="Y1035" i="4"/>
  <c r="Y1036" i="4"/>
  <c r="Y1038" i="4"/>
  <c r="Y1039" i="4"/>
  <c r="Y1040" i="4"/>
  <c r="Y1042" i="4"/>
  <c r="Y1043" i="4"/>
  <c r="Y1044" i="4"/>
  <c r="Y1046" i="4"/>
  <c r="Y1047" i="4"/>
  <c r="Y1048" i="4"/>
  <c r="Y1050" i="4"/>
  <c r="Y1051" i="4"/>
  <c r="Y1052" i="4"/>
  <c r="Y1054" i="4"/>
  <c r="Y1055" i="4"/>
  <c r="Y1056" i="4"/>
  <c r="Y1058" i="4"/>
  <c r="Y1059" i="4"/>
  <c r="Y1060" i="4"/>
  <c r="Y1062" i="4"/>
  <c r="Y1063" i="4"/>
  <c r="Y1064" i="4"/>
  <c r="Y1066" i="4"/>
  <c r="Y1067" i="4"/>
  <c r="Y1068" i="4"/>
  <c r="Y1070" i="4"/>
  <c r="Y1071" i="4"/>
  <c r="Y1072" i="4"/>
  <c r="Y1074" i="4"/>
  <c r="Y1075" i="4"/>
  <c r="Y1076" i="4"/>
  <c r="Y1078" i="4"/>
  <c r="Y1079" i="4"/>
  <c r="Y1080" i="4"/>
  <c r="Y1082" i="4"/>
  <c r="Y1083" i="4"/>
  <c r="Y1084" i="4"/>
  <c r="Y1086" i="4"/>
  <c r="Y1087" i="4"/>
  <c r="Y1088" i="4"/>
  <c r="Y1090" i="4"/>
  <c r="Y1091" i="4"/>
  <c r="Y1092" i="4"/>
  <c r="Y1094" i="4"/>
  <c r="Z2" i="4"/>
  <c r="Z3" i="4"/>
  <c r="Z4" i="4"/>
  <c r="Z6" i="4"/>
  <c r="Z7" i="4"/>
  <c r="Z8" i="4"/>
  <c r="Z10" i="4"/>
  <c r="Z11" i="4"/>
  <c r="Z12" i="4"/>
  <c r="Z14" i="4"/>
  <c r="Z15" i="4"/>
  <c r="Z16" i="4"/>
  <c r="Z18" i="4"/>
  <c r="Z19" i="4"/>
  <c r="Z20" i="4"/>
  <c r="Z22" i="4"/>
  <c r="Z23" i="4"/>
  <c r="Z24" i="4"/>
  <c r="Z26" i="4"/>
  <c r="Z27" i="4"/>
  <c r="Z28" i="4"/>
  <c r="Z30" i="4"/>
  <c r="Z31" i="4"/>
  <c r="Z32" i="4"/>
  <c r="Z34" i="4"/>
  <c r="Z35" i="4"/>
  <c r="Z36" i="4"/>
  <c r="Z38" i="4"/>
  <c r="Z39" i="4"/>
  <c r="Z40" i="4"/>
  <c r="Z42" i="4"/>
  <c r="Z43" i="4"/>
  <c r="Z44" i="4"/>
  <c r="Z46" i="4"/>
  <c r="Z47" i="4"/>
  <c r="Z48" i="4"/>
  <c r="Z50" i="4"/>
  <c r="Z51" i="4"/>
  <c r="Z52" i="4"/>
  <c r="Z54" i="4"/>
  <c r="Z55" i="4"/>
  <c r="Z56" i="4"/>
  <c r="Z58" i="4"/>
  <c r="Z59" i="4"/>
  <c r="Z60" i="4"/>
  <c r="Z62" i="4"/>
  <c r="Z63" i="4"/>
  <c r="Z64" i="4"/>
  <c r="Z66" i="4"/>
  <c r="Z67" i="4"/>
  <c r="Z68" i="4"/>
  <c r="Z70" i="4"/>
  <c r="Z71" i="4"/>
  <c r="Z72" i="4"/>
  <c r="Z74" i="4"/>
  <c r="Z75" i="4"/>
  <c r="Z76" i="4"/>
  <c r="Z78" i="4"/>
  <c r="Z79" i="4"/>
  <c r="Z80" i="4"/>
  <c r="Z82" i="4"/>
  <c r="Z83" i="4"/>
  <c r="Z84" i="4"/>
  <c r="Z86" i="4"/>
  <c r="Z87" i="4"/>
  <c r="Z88" i="4"/>
  <c r="Z90" i="4"/>
  <c r="Z91" i="4"/>
  <c r="Z92" i="4"/>
  <c r="Z94" i="4"/>
  <c r="Z95" i="4"/>
  <c r="Z96" i="4"/>
  <c r="Z98" i="4"/>
  <c r="Z99" i="4"/>
  <c r="Z102" i="4"/>
  <c r="Z103" i="4"/>
  <c r="Z104" i="4"/>
  <c r="Z106" i="4"/>
  <c r="Z107" i="4"/>
  <c r="Z108" i="4"/>
  <c r="Z110" i="4"/>
  <c r="Z111" i="4"/>
  <c r="Z112" i="4"/>
  <c r="Z114" i="4"/>
  <c r="Z115" i="4"/>
  <c r="Z116" i="4"/>
  <c r="Z118" i="4"/>
  <c r="Z119" i="4"/>
  <c r="Z120" i="4"/>
  <c r="Z122" i="4"/>
  <c r="Z123" i="4"/>
  <c r="Z124" i="4"/>
  <c r="Z126" i="4"/>
  <c r="Z127" i="4"/>
  <c r="Z128" i="4"/>
  <c r="Z130" i="4"/>
  <c r="Z131" i="4"/>
  <c r="Z132" i="4"/>
  <c r="Z134" i="4"/>
  <c r="Z135" i="4"/>
  <c r="Z136" i="4"/>
  <c r="Z138" i="4"/>
  <c r="Z139" i="4"/>
  <c r="Z140" i="4"/>
  <c r="Z142" i="4"/>
  <c r="Z143" i="4"/>
  <c r="Z144" i="4"/>
  <c r="Z146" i="4"/>
  <c r="Z147" i="4"/>
  <c r="Z148" i="4"/>
  <c r="Z150" i="4"/>
  <c r="Z151" i="4"/>
  <c r="Z152" i="4"/>
  <c r="Z154" i="4"/>
  <c r="Z155" i="4"/>
  <c r="Z156" i="4"/>
  <c r="Z158" i="4"/>
  <c r="Z159" i="4"/>
  <c r="Z160" i="4"/>
  <c r="Z162" i="4"/>
  <c r="Z163" i="4"/>
  <c r="Z166" i="4"/>
  <c r="Z167" i="4"/>
  <c r="Z168" i="4"/>
  <c r="Z170" i="4"/>
  <c r="Z171" i="4"/>
  <c r="Z172" i="4"/>
  <c r="Z174" i="4"/>
  <c r="Z175" i="4"/>
  <c r="Z176" i="4"/>
  <c r="Z178" i="4"/>
  <c r="Z179" i="4"/>
  <c r="Z180" i="4"/>
  <c r="Z182" i="4"/>
  <c r="Z183" i="4"/>
  <c r="Z184" i="4"/>
  <c r="Z186" i="4"/>
  <c r="Z187" i="4"/>
  <c r="Z188" i="4"/>
  <c r="Z190" i="4"/>
  <c r="Z191" i="4"/>
  <c r="Z192" i="4"/>
  <c r="Z194" i="4"/>
  <c r="Z195" i="4"/>
  <c r="Z196" i="4"/>
  <c r="Z198" i="4"/>
  <c r="Z199" i="4"/>
  <c r="Z200" i="4"/>
  <c r="Z202" i="4"/>
  <c r="Z203" i="4"/>
  <c r="Z204" i="4"/>
  <c r="Z206" i="4"/>
  <c r="Z207" i="4"/>
  <c r="Z208" i="4"/>
  <c r="Z210" i="4"/>
  <c r="Z211" i="4"/>
  <c r="Z214" i="4"/>
  <c r="Z215" i="4"/>
  <c r="Z216" i="4"/>
  <c r="Z218" i="4"/>
  <c r="Z219" i="4"/>
  <c r="Z220" i="4"/>
  <c r="Z222" i="4"/>
  <c r="Z224" i="4"/>
  <c r="Z226" i="4"/>
  <c r="Z227" i="4"/>
  <c r="Z228" i="4"/>
  <c r="Z230" i="4"/>
  <c r="Z231" i="4"/>
  <c r="Z232" i="4"/>
  <c r="Z234" i="4"/>
  <c r="Z235" i="4"/>
  <c r="Z236" i="4"/>
  <c r="Z238" i="4"/>
  <c r="Z239" i="4"/>
  <c r="Z240" i="4"/>
  <c r="Z242" i="4"/>
  <c r="Z243" i="4"/>
  <c r="Z244" i="4"/>
  <c r="Z246" i="4"/>
  <c r="Z247" i="4"/>
  <c r="Z248" i="4"/>
  <c r="Z250" i="4"/>
  <c r="Z251" i="4"/>
  <c r="Z252" i="4"/>
  <c r="Z254" i="4"/>
  <c r="Z255" i="4"/>
  <c r="Z256" i="4"/>
  <c r="Z258" i="4"/>
  <c r="Z259" i="4"/>
  <c r="Z260" i="4"/>
  <c r="Z262" i="4"/>
  <c r="Z263" i="4"/>
  <c r="Z264" i="4"/>
  <c r="Z266" i="4"/>
  <c r="Z267" i="4"/>
  <c r="Z268" i="4"/>
  <c r="Z270" i="4"/>
  <c r="Z271" i="4"/>
  <c r="Z272" i="4"/>
  <c r="Z274" i="4"/>
  <c r="Z275" i="4"/>
  <c r="Z276" i="4"/>
  <c r="Z278" i="4"/>
  <c r="Z279" i="4"/>
  <c r="Z280" i="4"/>
  <c r="Z282" i="4"/>
  <c r="Z283" i="4"/>
  <c r="Z284" i="4"/>
  <c r="Z286" i="4"/>
  <c r="Z287" i="4"/>
  <c r="Z288" i="4"/>
  <c r="Z290" i="4"/>
  <c r="Z291" i="4"/>
  <c r="Z292" i="4"/>
  <c r="Z294" i="4"/>
  <c r="Z295" i="4"/>
  <c r="Z296" i="4"/>
  <c r="Z298" i="4"/>
  <c r="Z299" i="4"/>
  <c r="Z300" i="4"/>
  <c r="Z302" i="4"/>
  <c r="Z303" i="4"/>
  <c r="Z304" i="4"/>
  <c r="Z306" i="4"/>
  <c r="Z307" i="4"/>
  <c r="Z308" i="4"/>
  <c r="Z310" i="4"/>
  <c r="Z311" i="4"/>
  <c r="Z312" i="4"/>
  <c r="Z314" i="4"/>
  <c r="Z315" i="4"/>
  <c r="Z316" i="4"/>
  <c r="Z318" i="4"/>
  <c r="Z319" i="4"/>
  <c r="Z320" i="4"/>
  <c r="Z322" i="4"/>
  <c r="Z323" i="4"/>
  <c r="Z324" i="4"/>
  <c r="Z326" i="4"/>
  <c r="Z327" i="4"/>
  <c r="Z328" i="4"/>
  <c r="Z330" i="4"/>
  <c r="Z331" i="4"/>
  <c r="Z332" i="4"/>
  <c r="Z334" i="4"/>
  <c r="Z335" i="4"/>
  <c r="Z336" i="4"/>
  <c r="Z338" i="4"/>
  <c r="Z339" i="4"/>
  <c r="Z340" i="4"/>
  <c r="Z342" i="4"/>
  <c r="Z343" i="4"/>
  <c r="Z344" i="4"/>
  <c r="Z346" i="4"/>
  <c r="Z347" i="4"/>
  <c r="Z348" i="4"/>
  <c r="Z350" i="4"/>
  <c r="Z351" i="4"/>
  <c r="Z352" i="4"/>
  <c r="Z354" i="4"/>
  <c r="Z355" i="4"/>
  <c r="Z356" i="4"/>
  <c r="Z358" i="4"/>
  <c r="Z359" i="4"/>
  <c r="Z360" i="4"/>
  <c r="Z362" i="4"/>
  <c r="Z363" i="4"/>
  <c r="Z364" i="4"/>
  <c r="Z366" i="4"/>
  <c r="Z367" i="4"/>
  <c r="Z368" i="4"/>
  <c r="Z370" i="4"/>
  <c r="Z371" i="4"/>
  <c r="Z372" i="4"/>
  <c r="Z374" i="4"/>
  <c r="Z375" i="4"/>
  <c r="Z376" i="4"/>
  <c r="Z378" i="4"/>
  <c r="Z379" i="4"/>
  <c r="Z380" i="4"/>
  <c r="Z382" i="4"/>
  <c r="Z383" i="4"/>
  <c r="Z384" i="4"/>
  <c r="Z386" i="4"/>
  <c r="Z387" i="4"/>
  <c r="Z388" i="4"/>
  <c r="Z390" i="4"/>
  <c r="Z391" i="4"/>
  <c r="Z392" i="4"/>
  <c r="Z394" i="4"/>
  <c r="Z395" i="4"/>
  <c r="Z396" i="4"/>
  <c r="Z398" i="4"/>
  <c r="Z399" i="4"/>
  <c r="Z400" i="4"/>
  <c r="Z402" i="4"/>
  <c r="Z403" i="4"/>
  <c r="Z404" i="4"/>
  <c r="Z406" i="4"/>
  <c r="Z407" i="4"/>
  <c r="Z408" i="4"/>
  <c r="Z410" i="4"/>
  <c r="Z411" i="4"/>
  <c r="Z412" i="4"/>
  <c r="Z414" i="4"/>
  <c r="Z415" i="4"/>
  <c r="Z416" i="4"/>
  <c r="Z418" i="4"/>
  <c r="Z419" i="4"/>
  <c r="Z420" i="4"/>
  <c r="Z422" i="4"/>
  <c r="Z423" i="4"/>
  <c r="Z424" i="4"/>
  <c r="Z426" i="4"/>
  <c r="Z427" i="4"/>
  <c r="Z428" i="4"/>
  <c r="Z430" i="4"/>
  <c r="Z431" i="4"/>
  <c r="Z432" i="4"/>
  <c r="Z434" i="4"/>
  <c r="Z435" i="4"/>
  <c r="Z436" i="4"/>
  <c r="Z438" i="4"/>
  <c r="Z439" i="4"/>
  <c r="Z440" i="4"/>
  <c r="Z442" i="4"/>
  <c r="Z443" i="4"/>
  <c r="Z444" i="4"/>
  <c r="Z446" i="4"/>
  <c r="Z447" i="4"/>
  <c r="Z448" i="4"/>
  <c r="Z450" i="4"/>
  <c r="Z451" i="4"/>
  <c r="Z452" i="4"/>
  <c r="Z454" i="4"/>
  <c r="Z455" i="4"/>
  <c r="Z456" i="4"/>
  <c r="Z458" i="4"/>
  <c r="Z459" i="4"/>
  <c r="Z460" i="4"/>
  <c r="Z462" i="4"/>
  <c r="Z463" i="4"/>
  <c r="Z464" i="4"/>
  <c r="Z466" i="4"/>
  <c r="Z467" i="4"/>
  <c r="Z468" i="4"/>
  <c r="Z470" i="4"/>
  <c r="Z471" i="4"/>
  <c r="Z472" i="4"/>
  <c r="Z474" i="4"/>
  <c r="Z475" i="4"/>
  <c r="Z476" i="4"/>
  <c r="Z478" i="4"/>
  <c r="Z479" i="4"/>
  <c r="Z480" i="4"/>
  <c r="Z482" i="4"/>
  <c r="Z483" i="4"/>
  <c r="Z484" i="4"/>
  <c r="Z486" i="4"/>
  <c r="Z487" i="4"/>
  <c r="Z488" i="4"/>
  <c r="Z490" i="4"/>
  <c r="Z491" i="4"/>
  <c r="Z492" i="4"/>
  <c r="Z494" i="4"/>
  <c r="Z495" i="4"/>
  <c r="Z496" i="4"/>
  <c r="Z498" i="4"/>
  <c r="Z499" i="4"/>
  <c r="Z500" i="4"/>
  <c r="Z502" i="4"/>
  <c r="Z503" i="4"/>
  <c r="Z504" i="4"/>
  <c r="Z506" i="4"/>
  <c r="Z507" i="4"/>
  <c r="Z508" i="4"/>
  <c r="Z510" i="4"/>
  <c r="Z511" i="4"/>
  <c r="Z512" i="4"/>
  <c r="Z514" i="4"/>
  <c r="Z515" i="4"/>
  <c r="Z516" i="4"/>
  <c r="Z518" i="4"/>
  <c r="Z519" i="4"/>
  <c r="Z520" i="4"/>
  <c r="Z522" i="4"/>
  <c r="Z523" i="4"/>
  <c r="Z524" i="4"/>
  <c r="Z526" i="4"/>
  <c r="Z527" i="4"/>
  <c r="Z528" i="4"/>
  <c r="Z530" i="4"/>
  <c r="Z531" i="4"/>
  <c r="Z532" i="4"/>
  <c r="Z534" i="4"/>
  <c r="Z535" i="4"/>
  <c r="Z536" i="4"/>
  <c r="Z538" i="4"/>
  <c r="Z539" i="4"/>
  <c r="Z540" i="4"/>
  <c r="Z542" i="4"/>
  <c r="Z543" i="4"/>
  <c r="Z544" i="4"/>
  <c r="Z546" i="4"/>
  <c r="Z547" i="4"/>
  <c r="Z548" i="4"/>
  <c r="Z550" i="4"/>
  <c r="Z551" i="4"/>
  <c r="Z552" i="4"/>
  <c r="Z554" i="4"/>
  <c r="Z555" i="4"/>
  <c r="Z556" i="4"/>
  <c r="Z558" i="4"/>
  <c r="Z559" i="4"/>
  <c r="Z560" i="4"/>
  <c r="Z562" i="4"/>
  <c r="Z563" i="4"/>
  <c r="Z564" i="4"/>
  <c r="Z566" i="4"/>
  <c r="Z567" i="4"/>
  <c r="Z568" i="4"/>
  <c r="Z570" i="4"/>
  <c r="Z571" i="4"/>
  <c r="Z572" i="4"/>
  <c r="Z574" i="4"/>
  <c r="Z575" i="4"/>
  <c r="Z576" i="4"/>
  <c r="Z578" i="4"/>
  <c r="Z579" i="4"/>
  <c r="Z580" i="4"/>
  <c r="Z582" i="4"/>
  <c r="Z583" i="4"/>
  <c r="Z584" i="4"/>
  <c r="Z586" i="4"/>
  <c r="Z587" i="4"/>
  <c r="Z588" i="4"/>
  <c r="Z590" i="4"/>
  <c r="Z591" i="4"/>
  <c r="Z592" i="4"/>
  <c r="Z594" i="4"/>
  <c r="Z595" i="4"/>
  <c r="Z596" i="4"/>
  <c r="Z598" i="4"/>
  <c r="Z599" i="4"/>
  <c r="Z600" i="4"/>
  <c r="Z602" i="4"/>
  <c r="Z603" i="4"/>
  <c r="Z604" i="4"/>
  <c r="Z606" i="4"/>
  <c r="Z607" i="4"/>
  <c r="Z608" i="4"/>
  <c r="Z610" i="4"/>
  <c r="Z611" i="4"/>
  <c r="Z612" i="4"/>
  <c r="Z614" i="4"/>
  <c r="Z615" i="4"/>
  <c r="Z616" i="4"/>
  <c r="Z618" i="4"/>
  <c r="Z619" i="4"/>
  <c r="Z620" i="4"/>
  <c r="Z622" i="4"/>
  <c r="Z623" i="4"/>
  <c r="Z624" i="4"/>
  <c r="Z626" i="4"/>
  <c r="Z627" i="4"/>
  <c r="Z628" i="4"/>
  <c r="Z630" i="4"/>
  <c r="Z631" i="4"/>
  <c r="Z632" i="4"/>
  <c r="Z634" i="4"/>
  <c r="Z635" i="4"/>
  <c r="Z636" i="4"/>
  <c r="Z638" i="4"/>
  <c r="Z639" i="4"/>
  <c r="Z640" i="4"/>
  <c r="Z642" i="4"/>
  <c r="Z643" i="4"/>
  <c r="Z644" i="4"/>
  <c r="Z646" i="4"/>
  <c r="Z647" i="4"/>
  <c r="Z648" i="4"/>
  <c r="Z650" i="4"/>
  <c r="Z651" i="4"/>
  <c r="Z652" i="4"/>
  <c r="Z654" i="4"/>
  <c r="Z655" i="4"/>
  <c r="Z656" i="4"/>
  <c r="Z658" i="4"/>
  <c r="Z659" i="4"/>
  <c r="Z660" i="4"/>
  <c r="Z662" i="4"/>
  <c r="Z663" i="4"/>
  <c r="Z664" i="4"/>
  <c r="Z666" i="4"/>
  <c r="Z667" i="4"/>
  <c r="Z668" i="4"/>
  <c r="Z670" i="4"/>
  <c r="Z671" i="4"/>
  <c r="Z672" i="4"/>
  <c r="Z674" i="4"/>
  <c r="Z675" i="4"/>
  <c r="Z676" i="4"/>
  <c r="Z678" i="4"/>
  <c r="Z679" i="4"/>
  <c r="Z680" i="4"/>
  <c r="Z682" i="4"/>
  <c r="Z683" i="4"/>
  <c r="Z684" i="4"/>
  <c r="Z686" i="4"/>
  <c r="Z687" i="4"/>
  <c r="Z688" i="4"/>
  <c r="Z690" i="4"/>
  <c r="Z691" i="4"/>
  <c r="Z692" i="4"/>
  <c r="Z694" i="4"/>
  <c r="Z695" i="4"/>
  <c r="Z696" i="4"/>
  <c r="Z698" i="4"/>
  <c r="Z699" i="4"/>
  <c r="Z700" i="4"/>
  <c r="Z702" i="4"/>
  <c r="Z703" i="4"/>
  <c r="Z704" i="4"/>
  <c r="Z706" i="4"/>
  <c r="Z707" i="4"/>
  <c r="Z708" i="4"/>
  <c r="Z710" i="4"/>
  <c r="Z711" i="4"/>
  <c r="Z712" i="4"/>
  <c r="Z714" i="4"/>
  <c r="Z715" i="4"/>
  <c r="Z716" i="4"/>
  <c r="Z718" i="4"/>
  <c r="Z719" i="4"/>
  <c r="Z720" i="4"/>
  <c r="Z722" i="4"/>
  <c r="Z723" i="4"/>
  <c r="Z724" i="4"/>
  <c r="Z726" i="4"/>
  <c r="Z727" i="4"/>
  <c r="Z728" i="4"/>
  <c r="Z730" i="4"/>
  <c r="Z731" i="4"/>
  <c r="Z732" i="4"/>
  <c r="Z734" i="4"/>
  <c r="Z735" i="4"/>
  <c r="Z736" i="4"/>
  <c r="Z738" i="4"/>
  <c r="Z739" i="4"/>
  <c r="Z740" i="4"/>
  <c r="Z742" i="4"/>
  <c r="Z743" i="4"/>
  <c r="Z744" i="4"/>
  <c r="Z746" i="4"/>
  <c r="Z747" i="4"/>
  <c r="Z748" i="4"/>
  <c r="Z750" i="4"/>
  <c r="Z751" i="4"/>
  <c r="Z752" i="4"/>
  <c r="Z754" i="4"/>
  <c r="Z755" i="4"/>
  <c r="Z756" i="4"/>
  <c r="Z758" i="4"/>
  <c r="Z759" i="4"/>
  <c r="Z760" i="4"/>
  <c r="Z762" i="4"/>
  <c r="Z763" i="4"/>
  <c r="Z764" i="4"/>
  <c r="Z766" i="4"/>
  <c r="Z767" i="4"/>
  <c r="Z768" i="4"/>
  <c r="Z770" i="4"/>
  <c r="Z771" i="4"/>
  <c r="Z772" i="4"/>
  <c r="Z774" i="4"/>
  <c r="Z775" i="4"/>
  <c r="Z776" i="4"/>
  <c r="Z778" i="4"/>
  <c r="Z779" i="4"/>
  <c r="Z780" i="4"/>
  <c r="Z782" i="4"/>
  <c r="Z783" i="4"/>
  <c r="Z784" i="4"/>
  <c r="Z786" i="4"/>
  <c r="Z787" i="4"/>
  <c r="Z788" i="4"/>
  <c r="Z790" i="4"/>
  <c r="Z791" i="4"/>
  <c r="Z792" i="4"/>
  <c r="Z794" i="4"/>
  <c r="Z795" i="4"/>
  <c r="Z796" i="4"/>
  <c r="Z798" i="4"/>
  <c r="Z799" i="4"/>
  <c r="Z800" i="4"/>
  <c r="Z802" i="4"/>
  <c r="Z803" i="4"/>
  <c r="Z804" i="4"/>
  <c r="Z806" i="4"/>
  <c r="Z807" i="4"/>
  <c r="Z808" i="4"/>
  <c r="Z810" i="4"/>
  <c r="Z811" i="4"/>
  <c r="Z812" i="4"/>
  <c r="Z814" i="4"/>
  <c r="Z815" i="4"/>
  <c r="Z816" i="4"/>
  <c r="Z818" i="4"/>
  <c r="Z819" i="4"/>
  <c r="Z820" i="4"/>
  <c r="Z822" i="4"/>
  <c r="Z823" i="4"/>
  <c r="Z824" i="4"/>
  <c r="Z826" i="4"/>
  <c r="Z827" i="4"/>
  <c r="Z828" i="4"/>
  <c r="Z830" i="4"/>
  <c r="Z831" i="4"/>
  <c r="Z832" i="4"/>
  <c r="Z834" i="4"/>
  <c r="Z835" i="4"/>
  <c r="Z836" i="4"/>
  <c r="Z838" i="4"/>
  <c r="Z839" i="4"/>
  <c r="Z840" i="4"/>
  <c r="Z842" i="4"/>
  <c r="Z843" i="4"/>
  <c r="Z844" i="4"/>
  <c r="Z846" i="4"/>
  <c r="Z847" i="4"/>
  <c r="Z848" i="4"/>
  <c r="Z850" i="4"/>
  <c r="Z851" i="4"/>
  <c r="Z852" i="4"/>
  <c r="Z854" i="4"/>
  <c r="Z855" i="4"/>
  <c r="Z856" i="4"/>
  <c r="Z858" i="4"/>
  <c r="Z859" i="4"/>
  <c r="Z860" i="4"/>
  <c r="Z862" i="4"/>
  <c r="Z863" i="4"/>
  <c r="Z864" i="4"/>
  <c r="Z866" i="4"/>
  <c r="Z867" i="4"/>
  <c r="Z868" i="4"/>
  <c r="Z870" i="4"/>
  <c r="Z871" i="4"/>
  <c r="Z872" i="4"/>
  <c r="Z874" i="4"/>
  <c r="Z875" i="4"/>
  <c r="Z876" i="4"/>
  <c r="Z878" i="4"/>
  <c r="Z879" i="4"/>
  <c r="Z880" i="4"/>
  <c r="Z882" i="4"/>
  <c r="Z883" i="4"/>
  <c r="Z884" i="4"/>
  <c r="Z886" i="4"/>
  <c r="Z887" i="4"/>
  <c r="Z888" i="4"/>
  <c r="Z890" i="4"/>
  <c r="Z891" i="4"/>
  <c r="Z892" i="4"/>
  <c r="Z894" i="4"/>
  <c r="Z895" i="4"/>
  <c r="Z896" i="4"/>
  <c r="Z898" i="4"/>
  <c r="Z899" i="4"/>
  <c r="Z900" i="4"/>
  <c r="Z902" i="4"/>
  <c r="Z903" i="4"/>
  <c r="Z904" i="4"/>
  <c r="Z906" i="4"/>
  <c r="Z907" i="4"/>
  <c r="Z908" i="4"/>
  <c r="Z910" i="4"/>
  <c r="Z911" i="4"/>
  <c r="Z912" i="4"/>
  <c r="Z914" i="4"/>
  <c r="Z915" i="4"/>
  <c r="Z916" i="4"/>
  <c r="Z918" i="4"/>
  <c r="Z919" i="4"/>
  <c r="Z920" i="4"/>
  <c r="Z922" i="4"/>
  <c r="Z923" i="4"/>
  <c r="Z924" i="4"/>
  <c r="Z926" i="4"/>
  <c r="Z927" i="4"/>
  <c r="Z928" i="4"/>
  <c r="Z930" i="4"/>
  <c r="Z931" i="4"/>
  <c r="Z932" i="4"/>
  <c r="Z934" i="4"/>
  <c r="Z935" i="4"/>
  <c r="Z936" i="4"/>
  <c r="Z938" i="4"/>
  <c r="Z939" i="4"/>
  <c r="Z940" i="4"/>
  <c r="Z942" i="4"/>
  <c r="Z943" i="4"/>
  <c r="Z944" i="4"/>
  <c r="Z946" i="4"/>
  <c r="Z947" i="4"/>
  <c r="Z948" i="4"/>
  <c r="Z950" i="4"/>
  <c r="Z951" i="4"/>
  <c r="Z952" i="4"/>
  <c r="Z954" i="4"/>
  <c r="Z955" i="4"/>
  <c r="Z956" i="4"/>
  <c r="Z958" i="4"/>
  <c r="Z959" i="4"/>
  <c r="Z960" i="4"/>
  <c r="Z962" i="4"/>
  <c r="Z963" i="4"/>
  <c r="Z964" i="4"/>
  <c r="Z966" i="4"/>
  <c r="Z967" i="4"/>
  <c r="Z968" i="4"/>
  <c r="Z970" i="4"/>
  <c r="Z971" i="4"/>
  <c r="Z972" i="4"/>
  <c r="Z974" i="4"/>
  <c r="Z975" i="4"/>
  <c r="Z976" i="4"/>
  <c r="Z978" i="4"/>
  <c r="Z979" i="4"/>
  <c r="Z980" i="4"/>
  <c r="Z982" i="4"/>
  <c r="Z983" i="4"/>
  <c r="Z984" i="4"/>
  <c r="Z986" i="4"/>
  <c r="Z987" i="4"/>
  <c r="Z988" i="4"/>
  <c r="Z990" i="4"/>
  <c r="Z991" i="4"/>
  <c r="Z992" i="4"/>
  <c r="Z994" i="4"/>
  <c r="Z995" i="4"/>
  <c r="Z996" i="4"/>
  <c r="Z998" i="4"/>
  <c r="Z999" i="4"/>
  <c r="Z1000" i="4"/>
  <c r="Z1002" i="4"/>
  <c r="Z1003" i="4"/>
  <c r="Z1004" i="4"/>
  <c r="Z1006" i="4"/>
  <c r="Z1007" i="4"/>
  <c r="Z1008" i="4"/>
  <c r="Z1010" i="4"/>
  <c r="Z1011" i="4"/>
  <c r="Z1012" i="4"/>
  <c r="Z1014" i="4"/>
  <c r="Z1015" i="4"/>
  <c r="Z1016" i="4"/>
  <c r="Z1018" i="4"/>
  <c r="Z1019" i="4"/>
  <c r="Z1020" i="4"/>
  <c r="Z1022" i="4"/>
  <c r="Z1023" i="4"/>
  <c r="Z1024" i="4"/>
  <c r="Z1026" i="4"/>
  <c r="Z1027" i="4"/>
  <c r="Z1028" i="4"/>
  <c r="Z1030" i="4"/>
  <c r="Z1031" i="4"/>
  <c r="Z1032" i="4"/>
  <c r="Z1034" i="4"/>
  <c r="Z1035" i="4"/>
  <c r="Z1036" i="4"/>
  <c r="Z1038" i="4"/>
  <c r="Z1039" i="4"/>
  <c r="Z1040" i="4"/>
  <c r="Z1042" i="4"/>
  <c r="Z1043" i="4"/>
  <c r="Z1044" i="4"/>
  <c r="Z1046" i="4"/>
  <c r="Z1047" i="4"/>
  <c r="Z1048" i="4"/>
  <c r="Z1050" i="4"/>
  <c r="Z1051" i="4"/>
  <c r="Z1052" i="4"/>
  <c r="Z1054" i="4"/>
  <c r="Z1055" i="4"/>
  <c r="Z1056" i="4"/>
  <c r="Z1058" i="4"/>
  <c r="Z1059" i="4"/>
  <c r="Z1060" i="4"/>
  <c r="Z1062" i="4"/>
  <c r="Z1063" i="4"/>
  <c r="Z1064" i="4"/>
  <c r="Z1066" i="4"/>
  <c r="Z1067" i="4"/>
  <c r="Z1068" i="4"/>
  <c r="Z1070" i="4"/>
  <c r="Z1071" i="4"/>
  <c r="Z1072" i="4"/>
  <c r="Z1074" i="4"/>
  <c r="Z1075" i="4"/>
  <c r="Z1076" i="4"/>
  <c r="Z1078" i="4"/>
  <c r="Z1079" i="4"/>
  <c r="Z1080" i="4"/>
  <c r="Z1082" i="4"/>
  <c r="Z1083" i="4"/>
  <c r="Z1084" i="4"/>
  <c r="Z1086" i="4"/>
  <c r="Z1087" i="4"/>
  <c r="Z1088" i="4"/>
  <c r="Z1090" i="4"/>
  <c r="Z1091" i="4"/>
  <c r="Z1092" i="4"/>
  <c r="Z1094" i="4"/>
  <c r="AA2" i="4"/>
  <c r="AA3" i="4"/>
  <c r="AA4" i="4"/>
  <c r="AA6" i="4"/>
  <c r="AA7" i="4"/>
  <c r="AA8" i="4"/>
  <c r="AA10" i="4"/>
  <c r="AA11" i="4"/>
  <c r="AA12" i="4"/>
  <c r="AA14" i="4"/>
  <c r="AA15" i="4"/>
  <c r="AA16" i="4"/>
  <c r="AA18" i="4"/>
  <c r="AA19" i="4"/>
  <c r="AA20" i="4"/>
  <c r="AA22" i="4"/>
  <c r="AA23" i="4"/>
  <c r="AA24" i="4"/>
  <c r="AA26" i="4"/>
  <c r="AA27" i="4"/>
  <c r="AA28" i="4"/>
  <c r="AA30" i="4"/>
  <c r="AA31" i="4"/>
  <c r="AA32" i="4"/>
  <c r="AA34" i="4"/>
  <c r="AA35" i="4"/>
  <c r="AA36" i="4"/>
  <c r="AA38" i="4"/>
  <c r="AA39" i="4"/>
  <c r="AA40" i="4"/>
  <c r="AA42" i="4"/>
  <c r="AA43" i="4"/>
  <c r="AA44" i="4"/>
  <c r="AA46" i="4"/>
  <c r="AA47" i="4"/>
  <c r="AA48" i="4"/>
  <c r="AA50" i="4"/>
  <c r="AA51" i="4"/>
  <c r="AA52" i="4"/>
  <c r="AA54" i="4"/>
  <c r="AA55" i="4"/>
  <c r="AA56" i="4"/>
  <c r="AA58" i="4"/>
  <c r="AA59" i="4"/>
  <c r="AA60" i="4"/>
  <c r="AA62" i="4"/>
  <c r="AA63" i="4"/>
  <c r="AA64" i="4"/>
  <c r="AA66" i="4"/>
  <c r="AA67" i="4"/>
  <c r="AA68" i="4"/>
  <c r="AA70" i="4"/>
  <c r="AA71" i="4"/>
  <c r="AA72" i="4"/>
  <c r="AA75" i="4"/>
  <c r="AA76" i="4"/>
  <c r="AA78" i="4"/>
  <c r="AA79" i="4"/>
  <c r="AA80" i="4"/>
  <c r="AA82" i="4"/>
  <c r="AA83" i="4"/>
  <c r="AA86" i="4"/>
  <c r="AA87" i="4"/>
  <c r="AA88" i="4"/>
  <c r="AA90" i="4"/>
  <c r="AA91" i="4"/>
  <c r="AA92" i="4"/>
  <c r="AA94" i="4"/>
  <c r="AA95" i="4"/>
  <c r="AA96" i="4"/>
  <c r="AA98" i="4"/>
  <c r="AA99" i="4"/>
  <c r="AA100" i="4"/>
  <c r="AA102" i="4"/>
  <c r="AA103" i="4"/>
  <c r="AA104" i="4"/>
  <c r="AA106" i="4"/>
  <c r="AA107" i="4"/>
  <c r="AA108" i="4"/>
  <c r="AA110" i="4"/>
  <c r="AA112" i="4"/>
  <c r="AA114" i="4"/>
  <c r="AA115" i="4"/>
  <c r="AA116" i="4"/>
  <c r="AA118" i="4"/>
  <c r="AA119" i="4"/>
  <c r="AA120" i="4"/>
  <c r="AA122" i="4"/>
  <c r="AA123" i="4"/>
  <c r="AA124" i="4"/>
  <c r="AA126" i="4"/>
  <c r="AA127" i="4"/>
  <c r="AA128" i="4"/>
  <c r="AA130" i="4"/>
  <c r="AA131" i="4"/>
  <c r="AA132" i="4"/>
  <c r="AA134" i="4"/>
  <c r="AA135" i="4"/>
  <c r="AA136" i="4"/>
  <c r="AA138" i="4"/>
  <c r="AA139" i="4"/>
  <c r="AA140" i="4"/>
  <c r="AA142" i="4"/>
  <c r="AA143" i="4"/>
  <c r="AA144" i="4"/>
  <c r="AA146" i="4"/>
  <c r="AA147" i="4"/>
  <c r="AA148" i="4"/>
  <c r="AA150" i="4"/>
  <c r="AA151" i="4"/>
  <c r="AA152" i="4"/>
  <c r="AA154" i="4"/>
  <c r="AA155" i="4"/>
  <c r="AA156" i="4"/>
  <c r="AA158" i="4"/>
  <c r="AA159" i="4"/>
  <c r="AA160" i="4"/>
  <c r="AA162" i="4"/>
  <c r="AA163" i="4"/>
  <c r="AA166" i="4"/>
  <c r="AA167" i="4"/>
  <c r="AA168" i="4"/>
  <c r="AA170" i="4"/>
  <c r="AA171" i="4"/>
  <c r="AA172" i="4"/>
  <c r="AA174" i="4"/>
  <c r="AA176" i="4"/>
  <c r="AA178" i="4"/>
  <c r="AA179" i="4"/>
  <c r="AA180" i="4"/>
  <c r="AA182" i="4"/>
  <c r="AA183" i="4"/>
  <c r="AA184" i="4"/>
  <c r="AA186" i="4"/>
  <c r="AA187" i="4"/>
  <c r="AA188" i="4"/>
  <c r="AA190" i="4"/>
  <c r="AA191" i="4"/>
  <c r="AA192" i="4"/>
  <c r="AA194" i="4"/>
  <c r="AA195" i="4"/>
  <c r="AA196" i="4"/>
  <c r="AA198" i="4"/>
  <c r="AA199" i="4"/>
  <c r="AA200" i="4"/>
  <c r="AA202" i="4"/>
  <c r="AA203" i="4"/>
  <c r="AA204" i="4"/>
  <c r="AA206" i="4"/>
  <c r="AA207" i="4"/>
  <c r="AA208" i="4"/>
  <c r="AA210" i="4"/>
  <c r="AA211" i="4"/>
  <c r="AA214" i="4"/>
  <c r="AA215" i="4"/>
  <c r="AA216" i="4"/>
  <c r="AA218" i="4"/>
  <c r="AA219" i="4"/>
  <c r="AA220" i="4"/>
  <c r="AA222" i="4"/>
  <c r="AA223" i="4"/>
  <c r="AA224" i="4"/>
  <c r="AA226" i="4"/>
  <c r="AA227" i="4"/>
  <c r="AA228" i="4"/>
  <c r="AA230" i="4"/>
  <c r="AA231" i="4"/>
  <c r="AA232" i="4"/>
  <c r="AA234" i="4"/>
  <c r="AA235" i="4"/>
  <c r="AA236" i="4"/>
  <c r="AA238" i="4"/>
  <c r="AA240" i="4"/>
  <c r="AA242" i="4"/>
  <c r="AA243" i="4"/>
  <c r="AA244" i="4"/>
  <c r="AA246" i="4"/>
  <c r="AA247" i="4"/>
  <c r="AA248" i="4"/>
  <c r="AA250" i="4"/>
  <c r="AA251" i="4"/>
  <c r="AA252" i="4"/>
  <c r="AA254" i="4"/>
  <c r="AA255" i="4"/>
  <c r="AA256" i="4"/>
  <c r="AA258" i="4"/>
  <c r="AA259" i="4"/>
  <c r="AA260" i="4"/>
  <c r="AA262" i="4"/>
  <c r="AA263" i="4"/>
  <c r="AA264" i="4"/>
  <c r="AA266" i="4"/>
  <c r="AA267" i="4"/>
  <c r="AA268" i="4"/>
  <c r="AA270" i="4"/>
  <c r="AA271" i="4"/>
  <c r="AA272" i="4"/>
  <c r="AA274" i="4"/>
  <c r="AA275" i="4"/>
  <c r="AA276" i="4"/>
  <c r="AA278" i="4"/>
  <c r="AA279" i="4"/>
  <c r="AA280" i="4"/>
  <c r="AA282" i="4"/>
  <c r="AA283" i="4"/>
  <c r="AA284" i="4"/>
  <c r="AA286" i="4"/>
  <c r="AA287" i="4"/>
  <c r="AA288" i="4"/>
  <c r="AA290" i="4"/>
  <c r="AA291" i="4"/>
  <c r="AA292" i="4"/>
  <c r="AA294" i="4"/>
  <c r="AA295" i="4"/>
  <c r="AA296" i="4"/>
  <c r="AA298" i="4"/>
  <c r="AA299" i="4"/>
  <c r="AA300" i="4"/>
  <c r="AA302" i="4"/>
  <c r="AA303" i="4"/>
  <c r="AA304" i="4"/>
  <c r="AA306" i="4"/>
  <c r="AA307" i="4"/>
  <c r="AA308" i="4"/>
  <c r="AA310" i="4"/>
  <c r="AA311" i="4"/>
  <c r="AA312" i="4"/>
  <c r="AA314" i="4"/>
  <c r="AA315" i="4"/>
  <c r="AA316" i="4"/>
  <c r="AA318" i="4"/>
  <c r="AA319" i="4"/>
  <c r="AA320" i="4"/>
  <c r="AA322" i="4"/>
  <c r="AA323" i="4"/>
  <c r="AA324" i="4"/>
  <c r="AA326" i="4"/>
  <c r="AA327" i="4"/>
  <c r="AA328" i="4"/>
  <c r="AA330" i="4"/>
  <c r="AA331" i="4"/>
  <c r="AA332" i="4"/>
  <c r="AA334" i="4"/>
  <c r="AA336" i="4"/>
  <c r="AA338" i="4"/>
  <c r="AA339" i="4"/>
  <c r="AA340" i="4"/>
  <c r="AA342" i="4"/>
  <c r="AA343" i="4"/>
  <c r="AA344" i="4"/>
  <c r="AA346" i="4"/>
  <c r="AA347" i="4"/>
  <c r="AA348" i="4"/>
  <c r="AA350" i="4"/>
  <c r="AA351" i="4"/>
  <c r="AA352" i="4"/>
  <c r="AA354" i="4"/>
  <c r="AA355" i="4"/>
  <c r="AA356" i="4"/>
  <c r="AA358" i="4"/>
  <c r="AA359" i="4"/>
  <c r="AA360" i="4"/>
  <c r="AA362" i="4"/>
  <c r="AA363" i="4"/>
  <c r="AA364" i="4"/>
  <c r="AA366" i="4"/>
  <c r="AA367" i="4"/>
  <c r="AA368" i="4"/>
  <c r="AA370" i="4"/>
  <c r="AA371" i="4"/>
  <c r="AA372" i="4"/>
  <c r="AA374" i="4"/>
  <c r="AA375" i="4"/>
  <c r="AA376" i="4"/>
  <c r="AA378" i="4"/>
  <c r="AA379" i="4"/>
  <c r="AA380" i="4"/>
  <c r="AA382" i="4"/>
  <c r="AA383" i="4"/>
  <c r="AA384" i="4"/>
  <c r="AA386" i="4"/>
  <c r="AA387" i="4"/>
  <c r="AA388" i="4"/>
  <c r="AA390" i="4"/>
  <c r="AA391" i="4"/>
  <c r="AA392" i="4"/>
  <c r="AA394" i="4"/>
  <c r="AA395" i="4"/>
  <c r="AA396" i="4"/>
  <c r="AA398" i="4"/>
  <c r="AA399" i="4"/>
  <c r="AA400" i="4"/>
  <c r="AA402" i="4"/>
  <c r="AA403" i="4"/>
  <c r="AA404" i="4"/>
  <c r="AA406" i="4"/>
  <c r="AA407" i="4"/>
  <c r="AA408" i="4"/>
  <c r="AA410" i="4"/>
  <c r="AA411" i="4"/>
  <c r="AA412" i="4"/>
  <c r="AA414" i="4"/>
  <c r="AA415" i="4"/>
  <c r="AA416" i="4"/>
  <c r="AA418" i="4"/>
  <c r="AA419" i="4"/>
  <c r="AA420" i="4"/>
  <c r="AA422" i="4"/>
  <c r="AA423" i="4"/>
  <c r="AA424" i="4"/>
  <c r="AA426" i="4"/>
  <c r="AA427" i="4"/>
  <c r="AA428" i="4"/>
  <c r="AA430" i="4"/>
  <c r="AA431" i="4"/>
  <c r="AA432" i="4"/>
  <c r="AA434" i="4"/>
  <c r="AA435" i="4"/>
  <c r="AA436" i="4"/>
  <c r="AA438" i="4"/>
  <c r="AA439" i="4"/>
  <c r="AA440" i="4"/>
  <c r="AA442" i="4"/>
  <c r="AA443" i="4"/>
  <c r="AA444" i="4"/>
  <c r="AA446" i="4"/>
  <c r="AA447" i="4"/>
  <c r="AA448" i="4"/>
  <c r="AA450" i="4"/>
  <c r="AA451" i="4"/>
  <c r="AA452" i="4"/>
  <c r="AA454" i="4"/>
  <c r="AA455" i="4"/>
  <c r="AA456" i="4"/>
  <c r="AA458" i="4"/>
  <c r="AA459" i="4"/>
  <c r="AA460" i="4"/>
  <c r="AA462" i="4"/>
  <c r="AA463" i="4"/>
  <c r="AA464" i="4"/>
  <c r="AA466" i="4"/>
  <c r="AA467" i="4"/>
  <c r="AA468" i="4"/>
  <c r="AA470" i="4"/>
  <c r="AA471" i="4"/>
  <c r="AA472" i="4"/>
  <c r="AA474" i="4"/>
  <c r="AA475" i="4"/>
  <c r="AA476" i="4"/>
  <c r="AA478" i="4"/>
  <c r="AA479" i="4"/>
  <c r="AA480" i="4"/>
  <c r="AA482" i="4"/>
  <c r="AA483" i="4"/>
  <c r="AA484" i="4"/>
  <c r="AA486" i="4"/>
  <c r="AA487" i="4"/>
  <c r="AA488" i="4"/>
  <c r="AA490" i="4"/>
  <c r="AA491" i="4"/>
  <c r="AA492" i="4"/>
  <c r="AA494" i="4"/>
  <c r="AA495" i="4"/>
  <c r="AA496" i="4"/>
  <c r="AA498" i="4"/>
  <c r="AA499" i="4"/>
  <c r="AA500" i="4"/>
  <c r="AA502" i="4"/>
  <c r="AA503" i="4"/>
  <c r="AA504" i="4"/>
  <c r="AA506" i="4"/>
  <c r="AA507" i="4"/>
  <c r="AA508" i="4"/>
  <c r="AA510" i="4"/>
  <c r="AA511" i="4"/>
  <c r="AA512" i="4"/>
  <c r="AA514" i="4"/>
  <c r="AA515" i="4"/>
  <c r="AA516" i="4"/>
  <c r="AA518" i="4"/>
  <c r="AA519" i="4"/>
  <c r="AA520" i="4"/>
  <c r="AA522" i="4"/>
  <c r="AA523" i="4"/>
  <c r="AA524" i="4"/>
  <c r="AA526" i="4"/>
  <c r="AA527" i="4"/>
  <c r="AA528" i="4"/>
  <c r="AA530" i="4"/>
  <c r="AA531" i="4"/>
  <c r="AA532" i="4"/>
  <c r="AA534" i="4"/>
  <c r="AA535" i="4"/>
  <c r="AA536" i="4"/>
  <c r="AA538" i="4"/>
  <c r="AA539" i="4"/>
  <c r="AA540" i="4"/>
  <c r="AA542" i="4"/>
  <c r="AA543" i="4"/>
  <c r="AA544" i="4"/>
  <c r="AA546" i="4"/>
  <c r="AA547" i="4"/>
  <c r="AA548" i="4"/>
  <c r="AA550" i="4"/>
  <c r="AA551" i="4"/>
  <c r="AA552" i="4"/>
  <c r="AA554" i="4"/>
  <c r="AA555" i="4"/>
  <c r="AA556" i="4"/>
  <c r="AA558" i="4"/>
  <c r="AA559" i="4"/>
  <c r="AA560" i="4"/>
  <c r="AA562" i="4"/>
  <c r="AA563" i="4"/>
  <c r="AA564" i="4"/>
  <c r="AA566" i="4"/>
  <c r="AA567" i="4"/>
  <c r="AA568" i="4"/>
  <c r="AA570" i="4"/>
  <c r="AA571" i="4"/>
  <c r="AA572" i="4"/>
  <c r="AA574" i="4"/>
  <c r="AA575" i="4"/>
  <c r="AA576" i="4"/>
  <c r="AA578" i="4"/>
  <c r="AA579" i="4"/>
  <c r="AA580" i="4"/>
  <c r="AA582" i="4"/>
  <c r="AA583" i="4"/>
  <c r="AA584" i="4"/>
  <c r="AA586" i="4"/>
  <c r="AA587" i="4"/>
  <c r="AA588" i="4"/>
  <c r="AA590" i="4"/>
  <c r="AA591" i="4"/>
  <c r="AA592" i="4"/>
  <c r="AA594" i="4"/>
  <c r="AA595" i="4"/>
  <c r="AA596" i="4"/>
  <c r="AA598" i="4"/>
  <c r="AA599" i="4"/>
  <c r="AA600" i="4"/>
  <c r="AA602" i="4"/>
  <c r="AA603" i="4"/>
  <c r="AA604" i="4"/>
  <c r="AA606" i="4"/>
  <c r="AA607" i="4"/>
  <c r="AA608" i="4"/>
  <c r="AA610" i="4"/>
  <c r="AA611" i="4"/>
  <c r="AA612" i="4"/>
  <c r="AA614" i="4"/>
  <c r="AA615" i="4"/>
  <c r="AA616" i="4"/>
  <c r="AA618" i="4"/>
  <c r="AA619" i="4"/>
  <c r="AA620" i="4"/>
  <c r="AA622" i="4"/>
  <c r="AA623" i="4"/>
  <c r="AA624" i="4"/>
  <c r="AA626" i="4"/>
  <c r="AA627" i="4"/>
  <c r="AA628" i="4"/>
  <c r="AA630" i="4"/>
  <c r="AA631" i="4"/>
  <c r="AA632" i="4"/>
  <c r="AA634" i="4"/>
  <c r="AA635" i="4"/>
  <c r="AA636" i="4"/>
  <c r="AA638" i="4"/>
  <c r="AA639" i="4"/>
  <c r="AA640" i="4"/>
  <c r="AA642" i="4"/>
  <c r="AA643" i="4"/>
  <c r="AA644" i="4"/>
  <c r="AA646" i="4"/>
  <c r="AA647" i="4"/>
  <c r="AA648" i="4"/>
  <c r="AA650" i="4"/>
  <c r="AA651" i="4"/>
  <c r="AA652" i="4"/>
  <c r="AA654" i="4"/>
  <c r="AA655" i="4"/>
  <c r="AA656" i="4"/>
  <c r="AA658" i="4"/>
  <c r="AA659" i="4"/>
  <c r="AA660" i="4"/>
  <c r="AA662" i="4"/>
  <c r="AA663" i="4"/>
  <c r="AA664" i="4"/>
  <c r="AA666" i="4"/>
  <c r="AA667" i="4"/>
  <c r="AA668" i="4"/>
  <c r="AA670" i="4"/>
  <c r="AA671" i="4"/>
  <c r="AA672" i="4"/>
  <c r="AA674" i="4"/>
  <c r="AA675" i="4"/>
  <c r="AA676" i="4"/>
  <c r="AA678" i="4"/>
  <c r="AA679" i="4"/>
  <c r="AA680" i="4"/>
  <c r="AA682" i="4"/>
  <c r="AA683" i="4"/>
  <c r="AA684" i="4"/>
  <c r="AA686" i="4"/>
  <c r="AA687" i="4"/>
  <c r="AA688" i="4"/>
  <c r="AA690" i="4"/>
  <c r="AA691" i="4"/>
  <c r="AA692" i="4"/>
  <c r="AA694" i="4"/>
  <c r="AA695" i="4"/>
  <c r="AA696" i="4"/>
  <c r="AA698" i="4"/>
  <c r="AA699" i="4"/>
  <c r="AA700" i="4"/>
  <c r="AA702" i="4"/>
  <c r="AA703" i="4"/>
  <c r="AA704" i="4"/>
  <c r="AA706" i="4"/>
  <c r="AA707" i="4"/>
  <c r="AA708" i="4"/>
  <c r="AA710" i="4"/>
  <c r="AA711" i="4"/>
  <c r="AA712" i="4"/>
  <c r="AA714" i="4"/>
  <c r="AA715" i="4"/>
  <c r="AA716" i="4"/>
  <c r="AA718" i="4"/>
  <c r="AA719" i="4"/>
  <c r="AA720" i="4"/>
  <c r="AA722" i="4"/>
  <c r="AA723" i="4"/>
  <c r="AA724" i="4"/>
  <c r="AA726" i="4"/>
  <c r="AA727" i="4"/>
  <c r="AA728" i="4"/>
  <c r="AA730" i="4"/>
  <c r="AA731" i="4"/>
  <c r="AA732" i="4"/>
  <c r="AA734" i="4"/>
  <c r="AA735" i="4"/>
  <c r="AA736" i="4"/>
  <c r="AA738" i="4"/>
  <c r="AA739" i="4"/>
  <c r="AA740" i="4"/>
  <c r="AA742" i="4"/>
  <c r="AA743" i="4"/>
  <c r="AA744" i="4"/>
  <c r="AA746" i="4"/>
  <c r="AA747" i="4"/>
  <c r="AA748" i="4"/>
  <c r="AA750" i="4"/>
  <c r="AA751" i="4"/>
  <c r="AA752" i="4"/>
  <c r="AA754" i="4"/>
  <c r="AA755" i="4"/>
  <c r="AA756" i="4"/>
  <c r="AA758" i="4"/>
  <c r="AA759" i="4"/>
  <c r="AA760" i="4"/>
  <c r="AA762" i="4"/>
  <c r="AA763" i="4"/>
  <c r="AA764" i="4"/>
  <c r="AA766" i="4"/>
  <c r="AA767" i="4"/>
  <c r="AA768" i="4"/>
  <c r="AA770" i="4"/>
  <c r="AA771" i="4"/>
  <c r="AA772" i="4"/>
  <c r="AA774" i="4"/>
  <c r="AA775" i="4"/>
  <c r="AA776" i="4"/>
  <c r="AA778" i="4"/>
  <c r="AA779" i="4"/>
  <c r="AA780" i="4"/>
  <c r="AA782" i="4"/>
  <c r="AA783" i="4"/>
  <c r="AA784" i="4"/>
  <c r="AA786" i="4"/>
  <c r="AA787" i="4"/>
  <c r="AA788" i="4"/>
  <c r="AA790" i="4"/>
  <c r="AA791" i="4"/>
  <c r="AA792" i="4"/>
  <c r="AA794" i="4"/>
  <c r="AA795" i="4"/>
  <c r="AA796" i="4"/>
  <c r="AA798" i="4"/>
  <c r="AA799" i="4"/>
  <c r="AA800" i="4"/>
  <c r="AA802" i="4"/>
  <c r="AA803" i="4"/>
  <c r="AA804" i="4"/>
  <c r="AA806" i="4"/>
  <c r="AA807" i="4"/>
  <c r="AA808" i="4"/>
  <c r="AA810" i="4"/>
  <c r="AA811" i="4"/>
  <c r="AA812" i="4"/>
  <c r="AA814" i="4"/>
  <c r="AA815" i="4"/>
  <c r="AA816" i="4"/>
  <c r="AA818" i="4"/>
  <c r="AA819" i="4"/>
  <c r="AA820" i="4"/>
  <c r="AA822" i="4"/>
  <c r="AA823" i="4"/>
  <c r="AA824" i="4"/>
  <c r="AA826" i="4"/>
  <c r="AA827" i="4"/>
  <c r="AA828" i="4"/>
  <c r="AA830" i="4"/>
  <c r="AA831" i="4"/>
  <c r="AA832" i="4"/>
  <c r="AA834" i="4"/>
  <c r="AA835" i="4"/>
  <c r="AA836" i="4"/>
  <c r="AA838" i="4"/>
  <c r="AA839" i="4"/>
  <c r="AA840" i="4"/>
  <c r="AA842" i="4"/>
  <c r="AA843" i="4"/>
  <c r="AA844" i="4"/>
  <c r="AA846" i="4"/>
  <c r="AA847" i="4"/>
  <c r="AA848" i="4"/>
  <c r="AA850" i="4"/>
  <c r="AA851" i="4"/>
  <c r="AA852" i="4"/>
  <c r="AA854" i="4"/>
  <c r="AA855" i="4"/>
  <c r="AA856" i="4"/>
  <c r="AA858" i="4"/>
  <c r="AA859" i="4"/>
  <c r="AA860" i="4"/>
  <c r="AA862" i="4"/>
  <c r="AA863" i="4"/>
  <c r="AA864" i="4"/>
  <c r="AA866" i="4"/>
  <c r="AA867" i="4"/>
  <c r="AA868" i="4"/>
  <c r="AA870" i="4"/>
  <c r="AA871" i="4"/>
  <c r="AA872" i="4"/>
  <c r="AA874" i="4"/>
  <c r="AA875" i="4"/>
  <c r="AA876" i="4"/>
  <c r="AA878" i="4"/>
  <c r="AA879" i="4"/>
  <c r="AA880" i="4"/>
  <c r="AA882" i="4"/>
  <c r="AA883" i="4"/>
  <c r="AF883" i="4" s="1"/>
  <c r="AH883" i="4" s="1"/>
  <c r="AA884" i="4"/>
  <c r="AA886" i="4"/>
  <c r="AA887" i="4"/>
  <c r="AA888" i="4"/>
  <c r="AA890" i="4"/>
  <c r="AA891" i="4"/>
  <c r="AA892" i="4"/>
  <c r="AA894" i="4"/>
  <c r="AA895" i="4"/>
  <c r="AA896" i="4"/>
  <c r="AA898" i="4"/>
  <c r="AA899" i="4"/>
  <c r="AA900" i="4"/>
  <c r="AA902" i="4"/>
  <c r="AA903" i="4"/>
  <c r="AA904" i="4"/>
  <c r="AA906" i="4"/>
  <c r="AA907" i="4"/>
  <c r="AA908" i="4"/>
  <c r="AA910" i="4"/>
  <c r="AA911" i="4"/>
  <c r="AA912" i="4"/>
  <c r="AA914" i="4"/>
  <c r="AA915" i="4"/>
  <c r="AA916" i="4"/>
  <c r="AA918" i="4"/>
  <c r="AA919" i="4"/>
  <c r="AA920" i="4"/>
  <c r="AA922" i="4"/>
  <c r="AA923" i="4"/>
  <c r="AA924" i="4"/>
  <c r="AA926" i="4"/>
  <c r="AA927" i="4"/>
  <c r="AA928" i="4"/>
  <c r="AA930" i="4"/>
  <c r="AA931" i="4"/>
  <c r="AA932" i="4"/>
  <c r="AA934" i="4"/>
  <c r="AA935" i="4"/>
  <c r="AA936" i="4"/>
  <c r="AA938" i="4"/>
  <c r="AA939" i="4"/>
  <c r="AA940" i="4"/>
  <c r="AA942" i="4"/>
  <c r="AA943" i="4"/>
  <c r="AA944" i="4"/>
  <c r="AA946" i="4"/>
  <c r="AA947" i="4"/>
  <c r="AA948" i="4"/>
  <c r="AA950" i="4"/>
  <c r="AA951" i="4"/>
  <c r="AA952" i="4"/>
  <c r="AA954" i="4"/>
  <c r="AA955" i="4"/>
  <c r="AA956" i="4"/>
  <c r="AA958" i="4"/>
  <c r="AA959" i="4"/>
  <c r="AA960" i="4"/>
  <c r="AA962" i="4"/>
  <c r="AA963" i="4"/>
  <c r="AA964" i="4"/>
  <c r="AA966" i="4"/>
  <c r="AA967" i="4"/>
  <c r="AA968" i="4"/>
  <c r="AA970" i="4"/>
  <c r="AA971" i="4"/>
  <c r="AA972" i="4"/>
  <c r="AA974" i="4"/>
  <c r="AA975" i="4"/>
  <c r="AA976" i="4"/>
  <c r="AA978" i="4"/>
  <c r="AA979" i="4"/>
  <c r="AA980" i="4"/>
  <c r="AA982" i="4"/>
  <c r="AA983" i="4"/>
  <c r="AA984" i="4"/>
  <c r="AA986" i="4"/>
  <c r="AA987" i="4"/>
  <c r="AA988" i="4"/>
  <c r="AA990" i="4"/>
  <c r="AA991" i="4"/>
  <c r="AA992" i="4"/>
  <c r="AA994" i="4"/>
  <c r="AA995" i="4"/>
  <c r="AA996" i="4"/>
  <c r="AA998" i="4"/>
  <c r="AA999" i="4"/>
  <c r="AA1000" i="4"/>
  <c r="AA1002" i="4"/>
  <c r="AA1003" i="4"/>
  <c r="AA1004" i="4"/>
  <c r="AA1006" i="4"/>
  <c r="AA1007" i="4"/>
  <c r="AA1008" i="4"/>
  <c r="AA1010" i="4"/>
  <c r="AA1011" i="4"/>
  <c r="AA1012" i="4"/>
  <c r="AA1014" i="4"/>
  <c r="AA1015" i="4"/>
  <c r="AA1016" i="4"/>
  <c r="AA1018" i="4"/>
  <c r="AA1019" i="4"/>
  <c r="AA1020" i="4"/>
  <c r="AA1022" i="4"/>
  <c r="AA1023" i="4"/>
  <c r="AA1024" i="4"/>
  <c r="AA1026" i="4"/>
  <c r="AA1027" i="4"/>
  <c r="AA1028" i="4"/>
  <c r="AA1030" i="4"/>
  <c r="AA1031" i="4"/>
  <c r="AA1032" i="4"/>
  <c r="AA1034" i="4"/>
  <c r="AA1035" i="4"/>
  <c r="AA1036" i="4"/>
  <c r="AA1038" i="4"/>
  <c r="AA1039" i="4"/>
  <c r="AA1040" i="4"/>
  <c r="AA1042" i="4"/>
  <c r="AA1043" i="4"/>
  <c r="AA1044" i="4"/>
  <c r="AA1046" i="4"/>
  <c r="AA1047" i="4"/>
  <c r="AA1048" i="4"/>
  <c r="AA1050" i="4"/>
  <c r="AA1051" i="4"/>
  <c r="AA1052" i="4"/>
  <c r="AA1054" i="4"/>
  <c r="AA1055" i="4"/>
  <c r="AA1056" i="4"/>
  <c r="AA1058" i="4"/>
  <c r="AA1059" i="4"/>
  <c r="AA1060" i="4"/>
  <c r="AA1062" i="4"/>
  <c r="AA1063" i="4"/>
  <c r="AA1064" i="4"/>
  <c r="AA1066" i="4"/>
  <c r="AA1067" i="4"/>
  <c r="AA1068" i="4"/>
  <c r="AA1070" i="4"/>
  <c r="AA1071" i="4"/>
  <c r="AA1072" i="4"/>
  <c r="AA1074" i="4"/>
  <c r="AA1075" i="4"/>
  <c r="AA1076" i="4"/>
  <c r="AA1078" i="4"/>
  <c r="AA1079" i="4"/>
  <c r="AA1080" i="4"/>
  <c r="AA1082" i="4"/>
  <c r="AA1083" i="4"/>
  <c r="AA1084" i="4"/>
  <c r="AA1086" i="4"/>
  <c r="AA1087" i="4"/>
  <c r="AA1088" i="4"/>
  <c r="AA1090" i="4"/>
  <c r="AA1091" i="4"/>
  <c r="AA1092" i="4"/>
  <c r="AA1094" i="4"/>
  <c r="AB2" i="4"/>
  <c r="AB3" i="4"/>
  <c r="AB4" i="4"/>
  <c r="AB6" i="4"/>
  <c r="AB7" i="4"/>
  <c r="AB8" i="4"/>
  <c r="AB10" i="4"/>
  <c r="AB11" i="4"/>
  <c r="AB12" i="4"/>
  <c r="AB14" i="4"/>
  <c r="AB15" i="4"/>
  <c r="AB16" i="4"/>
  <c r="AB18" i="4"/>
  <c r="AB19" i="4"/>
  <c r="AB20" i="4"/>
  <c r="AB22" i="4"/>
  <c r="AB23" i="4"/>
  <c r="AB24" i="4"/>
  <c r="AB26" i="4"/>
  <c r="AB27" i="4"/>
  <c r="AB28" i="4"/>
  <c r="AB30" i="4"/>
  <c r="AB31" i="4"/>
  <c r="AB32" i="4"/>
  <c r="AB34" i="4"/>
  <c r="AB35" i="4"/>
  <c r="AB36" i="4"/>
  <c r="AB38" i="4"/>
  <c r="AB39" i="4"/>
  <c r="AB40" i="4"/>
  <c r="AB42" i="4"/>
  <c r="AB43" i="4"/>
  <c r="AB44" i="4"/>
  <c r="AB46" i="4"/>
  <c r="AB47" i="4"/>
  <c r="AB48" i="4"/>
  <c r="AB50" i="4"/>
  <c r="AB51" i="4"/>
  <c r="AB52" i="4"/>
  <c r="AB54" i="4"/>
  <c r="AB55" i="4"/>
  <c r="AB56" i="4"/>
  <c r="AB58" i="4"/>
  <c r="AB59" i="4"/>
  <c r="AB60" i="4"/>
  <c r="AB62" i="4"/>
  <c r="AB63" i="4"/>
  <c r="AB64" i="4"/>
  <c r="AB66" i="4"/>
  <c r="AB67" i="4"/>
  <c r="AB68" i="4"/>
  <c r="AB70" i="4"/>
  <c r="AB71" i="4"/>
  <c r="AB72" i="4"/>
  <c r="AB74" i="4"/>
  <c r="AB75" i="4"/>
  <c r="AB76" i="4"/>
  <c r="AB78" i="4"/>
  <c r="AB79" i="4"/>
  <c r="AB80" i="4"/>
  <c r="AB82" i="4"/>
  <c r="AB83" i="4"/>
  <c r="AB84" i="4"/>
  <c r="AB86" i="4"/>
  <c r="AB87" i="4"/>
  <c r="AB88" i="4"/>
  <c r="AB90" i="4"/>
  <c r="AB91" i="4"/>
  <c r="AB92" i="4"/>
  <c r="AB94" i="4"/>
  <c r="AB95" i="4"/>
  <c r="AB96" i="4"/>
  <c r="AB98" i="4"/>
  <c r="AB99" i="4"/>
  <c r="AB100" i="4"/>
  <c r="AB102" i="4"/>
  <c r="AB103" i="4"/>
  <c r="AB104" i="4"/>
  <c r="AB107" i="4"/>
  <c r="AB108" i="4"/>
  <c r="AB110" i="4"/>
  <c r="AB111" i="4"/>
  <c r="AB112" i="4"/>
  <c r="AB114" i="4"/>
  <c r="AB115" i="4"/>
  <c r="AB116" i="4"/>
  <c r="AB118" i="4"/>
  <c r="AB119" i="4"/>
  <c r="AB120" i="4"/>
  <c r="AB122" i="4"/>
  <c r="AB123" i="4"/>
  <c r="AB124" i="4"/>
  <c r="AB126" i="4"/>
  <c r="AB127" i="4"/>
  <c r="AB128" i="4"/>
  <c r="AB130" i="4"/>
  <c r="AB131" i="4"/>
  <c r="AB134" i="4"/>
  <c r="AB135" i="4"/>
  <c r="AB136" i="4"/>
  <c r="AB138" i="4"/>
  <c r="AB139" i="4"/>
  <c r="AF139" i="4" s="1"/>
  <c r="AB140" i="4"/>
  <c r="AB142" i="4"/>
  <c r="AB143" i="4"/>
  <c r="AB144" i="4"/>
  <c r="AB146" i="4"/>
  <c r="AB147" i="4"/>
  <c r="AB148" i="4"/>
  <c r="AB150" i="4"/>
  <c r="AB151" i="4"/>
  <c r="AB152" i="4"/>
  <c r="AB154" i="4"/>
  <c r="AB155" i="4"/>
  <c r="AB156" i="4"/>
  <c r="AB158" i="4"/>
  <c r="AB160" i="4"/>
  <c r="AB162" i="4"/>
  <c r="AB163" i="4"/>
  <c r="AB164" i="4"/>
  <c r="AB166" i="4"/>
  <c r="AB167" i="4"/>
  <c r="AB168" i="4"/>
  <c r="AB170" i="4"/>
  <c r="AB171" i="4"/>
  <c r="AB172" i="4"/>
  <c r="AB174" i="4"/>
  <c r="AB175" i="4"/>
  <c r="AB176" i="4"/>
  <c r="AB178" i="4"/>
  <c r="AB179" i="4"/>
  <c r="AB180" i="4"/>
  <c r="AB182" i="4"/>
  <c r="AB183" i="4"/>
  <c r="AB184" i="4"/>
  <c r="AB186" i="4"/>
  <c r="AB187" i="4"/>
  <c r="AB188" i="4"/>
  <c r="AB190" i="4"/>
  <c r="AB191" i="4"/>
  <c r="AB192" i="4"/>
  <c r="AB194" i="4"/>
  <c r="AB195" i="4"/>
  <c r="AB196" i="4"/>
  <c r="AB198" i="4"/>
  <c r="AB199" i="4"/>
  <c r="AB200" i="4"/>
  <c r="AB202" i="4"/>
  <c r="AB203" i="4"/>
  <c r="AB204" i="4"/>
  <c r="AB206" i="4"/>
  <c r="AB207" i="4"/>
  <c r="AB208" i="4"/>
  <c r="AB210" i="4"/>
  <c r="AB211" i="4"/>
  <c r="AB212" i="4"/>
  <c r="AB214" i="4"/>
  <c r="AB215" i="4"/>
  <c r="AF215" i="4" s="1"/>
  <c r="AB216" i="4"/>
  <c r="AB218" i="4"/>
  <c r="AB219" i="4"/>
  <c r="AB220" i="4"/>
  <c r="AB222" i="4"/>
  <c r="AB223" i="4"/>
  <c r="AB224" i="4"/>
  <c r="AB226" i="4"/>
  <c r="AB227" i="4"/>
  <c r="AB228" i="4"/>
  <c r="AB230" i="4"/>
  <c r="AB231" i="4"/>
  <c r="AF231" i="4" s="1"/>
  <c r="AH231" i="4" s="1"/>
  <c r="AB232" i="4"/>
  <c r="AB234" i="4"/>
  <c r="AB235" i="4"/>
  <c r="AB236" i="4"/>
  <c r="AB238" i="4"/>
  <c r="AB239" i="4"/>
  <c r="AB240" i="4"/>
  <c r="AB242" i="4"/>
  <c r="AB243" i="4"/>
  <c r="AB244" i="4"/>
  <c r="AB246" i="4"/>
  <c r="AB247" i="4"/>
  <c r="AB248" i="4"/>
  <c r="AB250" i="4"/>
  <c r="AB251" i="4"/>
  <c r="AB252" i="4"/>
  <c r="AB254" i="4"/>
  <c r="AB255" i="4"/>
  <c r="AB256" i="4"/>
  <c r="AB258" i="4"/>
  <c r="AB259" i="4"/>
  <c r="AB260" i="4"/>
  <c r="AB262" i="4"/>
  <c r="AB263" i="4"/>
  <c r="AF263" i="4" s="1"/>
  <c r="AH263" i="4" s="1"/>
  <c r="AB264" i="4"/>
  <c r="AB266" i="4"/>
  <c r="AB267" i="4"/>
  <c r="AB268" i="4"/>
  <c r="AB270" i="4"/>
  <c r="AB271" i="4"/>
  <c r="AB272" i="4"/>
  <c r="AB274" i="4"/>
  <c r="AB275" i="4"/>
  <c r="AB278" i="4"/>
  <c r="AB279" i="4"/>
  <c r="AB280" i="4"/>
  <c r="AB282" i="4"/>
  <c r="AB283" i="4"/>
  <c r="AB284" i="4"/>
  <c r="AB286" i="4"/>
  <c r="AB287" i="4"/>
  <c r="AB288" i="4"/>
  <c r="AB290" i="4"/>
  <c r="AB291" i="4"/>
  <c r="AB292" i="4"/>
  <c r="AB294" i="4"/>
  <c r="AB295" i="4"/>
  <c r="AB296" i="4"/>
  <c r="AB298" i="4"/>
  <c r="AB299" i="4"/>
  <c r="AB300" i="4"/>
  <c r="AB302" i="4"/>
  <c r="AB303" i="4"/>
  <c r="AB304" i="4"/>
  <c r="AB306" i="4"/>
  <c r="AB307" i="4"/>
  <c r="AB308" i="4"/>
  <c r="AB310" i="4"/>
  <c r="AB311" i="4"/>
  <c r="AB312" i="4"/>
  <c r="AB314" i="4"/>
  <c r="AB315" i="4"/>
  <c r="AB316" i="4"/>
  <c r="AB318" i="4"/>
  <c r="AB319" i="4"/>
  <c r="AB320" i="4"/>
  <c r="AB322" i="4"/>
  <c r="AB323" i="4"/>
  <c r="AB324" i="4"/>
  <c r="AB326" i="4"/>
  <c r="AB327" i="4"/>
  <c r="AB328" i="4"/>
  <c r="AB330" i="4"/>
  <c r="AB331" i="4"/>
  <c r="AB332" i="4"/>
  <c r="AB334" i="4"/>
  <c r="AB335" i="4"/>
  <c r="AB336" i="4"/>
  <c r="AB338" i="4"/>
  <c r="AB339" i="4"/>
  <c r="AB340" i="4"/>
  <c r="AB342" i="4"/>
  <c r="AB343" i="4"/>
  <c r="AB344" i="4"/>
  <c r="AB346" i="4"/>
  <c r="AB347" i="4"/>
  <c r="AB348" i="4"/>
  <c r="AB350" i="4"/>
  <c r="AB351" i="4"/>
  <c r="AB352" i="4"/>
  <c r="AB354" i="4"/>
  <c r="AB355" i="4"/>
  <c r="AB356" i="4"/>
  <c r="AB358" i="4"/>
  <c r="AB359" i="4"/>
  <c r="AB360" i="4"/>
  <c r="AB362" i="4"/>
  <c r="AB363" i="4"/>
  <c r="AB364" i="4"/>
  <c r="AB366" i="4"/>
  <c r="AB367" i="4"/>
  <c r="AB368" i="4"/>
  <c r="AB370" i="4"/>
  <c r="AB371" i="4"/>
  <c r="AF371" i="4" s="1"/>
  <c r="AH371" i="4" s="1"/>
  <c r="AB372" i="4"/>
  <c r="AB374" i="4"/>
  <c r="AB375" i="4"/>
  <c r="AB376" i="4"/>
  <c r="AB378" i="4"/>
  <c r="AB379" i="4"/>
  <c r="AB380" i="4"/>
  <c r="AB382" i="4"/>
  <c r="AB383" i="4"/>
  <c r="AB384" i="4"/>
  <c r="AB386" i="4"/>
  <c r="AB387" i="4"/>
  <c r="AB388" i="4"/>
  <c r="AB390" i="4"/>
  <c r="AB391" i="4"/>
  <c r="AB392" i="4"/>
  <c r="AB394" i="4"/>
  <c r="AB395" i="4"/>
  <c r="AB396" i="4"/>
  <c r="AB398" i="4"/>
  <c r="AB399" i="4"/>
  <c r="AB400" i="4"/>
  <c r="AB402" i="4"/>
  <c r="AB403" i="4"/>
  <c r="AB404" i="4"/>
  <c r="AB406" i="4"/>
  <c r="AB407" i="4"/>
  <c r="AB408" i="4"/>
  <c r="AB410" i="4"/>
  <c r="AB411" i="4"/>
  <c r="AB412" i="4"/>
  <c r="AB414" i="4"/>
  <c r="AB415" i="4"/>
  <c r="AB416" i="4"/>
  <c r="AB418" i="4"/>
  <c r="AB419" i="4"/>
  <c r="AB420" i="4"/>
  <c r="AB422" i="4"/>
  <c r="AB423" i="4"/>
  <c r="AB424" i="4"/>
  <c r="AB426" i="4"/>
  <c r="AB427" i="4"/>
  <c r="AB428" i="4"/>
  <c r="AB430" i="4"/>
  <c r="AB431" i="4"/>
  <c r="AB432" i="4"/>
  <c r="AB434" i="4"/>
  <c r="AB435" i="4"/>
  <c r="AF435" i="4" s="1"/>
  <c r="AH435" i="4" s="1"/>
  <c r="AB436" i="4"/>
  <c r="AB438" i="4"/>
  <c r="AB439" i="4"/>
  <c r="AB440" i="4"/>
  <c r="AB442" i="4"/>
  <c r="AB443" i="4"/>
  <c r="AB444" i="4"/>
  <c r="AB446" i="4"/>
  <c r="AB447" i="4"/>
  <c r="AB448" i="4"/>
  <c r="AB450" i="4"/>
  <c r="AB451" i="4"/>
  <c r="AB452" i="4"/>
  <c r="AB454" i="4"/>
  <c r="AB455" i="4"/>
  <c r="AB456" i="4"/>
  <c r="AB458" i="4"/>
  <c r="AB459" i="4"/>
  <c r="AB460" i="4"/>
  <c r="AB462" i="4"/>
  <c r="AB463" i="4"/>
  <c r="AB464" i="4"/>
  <c r="AB466" i="4"/>
  <c r="AB467" i="4"/>
  <c r="AB468" i="4"/>
  <c r="AB470" i="4"/>
  <c r="AB471" i="4"/>
  <c r="AB472" i="4"/>
  <c r="AB474" i="4"/>
  <c r="AB475" i="4"/>
  <c r="AB476" i="4"/>
  <c r="AB478" i="4"/>
  <c r="AB479" i="4"/>
  <c r="AB480" i="4"/>
  <c r="AB482" i="4"/>
  <c r="AB483" i="4"/>
  <c r="AB484" i="4"/>
  <c r="AB486" i="4"/>
  <c r="AB487" i="4"/>
  <c r="AB488" i="4"/>
  <c r="AB490" i="4"/>
  <c r="AB491" i="4"/>
  <c r="AB492" i="4"/>
  <c r="AB494" i="4"/>
  <c r="AB495" i="4"/>
  <c r="AB496" i="4"/>
  <c r="AB498" i="4"/>
  <c r="AB499" i="4"/>
  <c r="AF499" i="4" s="1"/>
  <c r="AH499" i="4" s="1"/>
  <c r="AB500" i="4"/>
  <c r="AB502" i="4"/>
  <c r="AB503" i="4"/>
  <c r="AB504" i="4"/>
  <c r="AB506" i="4"/>
  <c r="AB507" i="4"/>
  <c r="AB508" i="4"/>
  <c r="AB510" i="4"/>
  <c r="AB511" i="4"/>
  <c r="AB512" i="4"/>
  <c r="AB514" i="4"/>
  <c r="AB515" i="4"/>
  <c r="AB516" i="4"/>
  <c r="AB518" i="4"/>
  <c r="AB519" i="4"/>
  <c r="AB520" i="4"/>
  <c r="AB522" i="4"/>
  <c r="AB523" i="4"/>
  <c r="AB524" i="4"/>
  <c r="AB526" i="4"/>
  <c r="AB527" i="4"/>
  <c r="AB528" i="4"/>
  <c r="AB530" i="4"/>
  <c r="AB531" i="4"/>
  <c r="AB532" i="4"/>
  <c r="AB534" i="4"/>
  <c r="AB535" i="4"/>
  <c r="AB536" i="4"/>
  <c r="AB538" i="4"/>
  <c r="AB539" i="4"/>
  <c r="AB540" i="4"/>
  <c r="AB542" i="4"/>
  <c r="AB543" i="4"/>
  <c r="AB544" i="4"/>
  <c r="AB546" i="4"/>
  <c r="AB547" i="4"/>
  <c r="AB548" i="4"/>
  <c r="AB550" i="4"/>
  <c r="AB551" i="4"/>
  <c r="AB552" i="4"/>
  <c r="AB554" i="4"/>
  <c r="AB555" i="4"/>
  <c r="AB556" i="4"/>
  <c r="AB558" i="4"/>
  <c r="AB559" i="4"/>
  <c r="AB560" i="4"/>
  <c r="AB562" i="4"/>
  <c r="AB563" i="4"/>
  <c r="AB564" i="4"/>
  <c r="AB566" i="4"/>
  <c r="AB567" i="4"/>
  <c r="AB568" i="4"/>
  <c r="AB570" i="4"/>
  <c r="AB571" i="4"/>
  <c r="AB572" i="4"/>
  <c r="AB574" i="4"/>
  <c r="AB575" i="4"/>
  <c r="AB576" i="4"/>
  <c r="AB578" i="4"/>
  <c r="AB579" i="4"/>
  <c r="AB580" i="4"/>
  <c r="AB582" i="4"/>
  <c r="AB583" i="4"/>
  <c r="AB584" i="4"/>
  <c r="AB586" i="4"/>
  <c r="AB587" i="4"/>
  <c r="AB588" i="4"/>
  <c r="AB590" i="4"/>
  <c r="AB591" i="4"/>
  <c r="AB592" i="4"/>
  <c r="AB594" i="4"/>
  <c r="AB595" i="4"/>
  <c r="AB596" i="4"/>
  <c r="AB598" i="4"/>
  <c r="AB599" i="4"/>
  <c r="AB600" i="4"/>
  <c r="AB602" i="4"/>
  <c r="AB603" i="4"/>
  <c r="AB604" i="4"/>
  <c r="AB606" i="4"/>
  <c r="AB607" i="4"/>
  <c r="AB608" i="4"/>
  <c r="AB610" i="4"/>
  <c r="AB611" i="4"/>
  <c r="AB612" i="4"/>
  <c r="AB614" i="4"/>
  <c r="AB615" i="4"/>
  <c r="AB616" i="4"/>
  <c r="AB618" i="4"/>
  <c r="AB619" i="4"/>
  <c r="AB620" i="4"/>
  <c r="AB622" i="4"/>
  <c r="AB623" i="4"/>
  <c r="AB624" i="4"/>
  <c r="AB626" i="4"/>
  <c r="AB627" i="4"/>
  <c r="AB628" i="4"/>
  <c r="AB630" i="4"/>
  <c r="AB631" i="4"/>
  <c r="AB632" i="4"/>
  <c r="AB634" i="4"/>
  <c r="AB635" i="4"/>
  <c r="AB636" i="4"/>
  <c r="AB638" i="4"/>
  <c r="AB639" i="4"/>
  <c r="AB640" i="4"/>
  <c r="AB642" i="4"/>
  <c r="AB643" i="4"/>
  <c r="AB644" i="4"/>
  <c r="AB646" i="4"/>
  <c r="AB647" i="4"/>
  <c r="AB648" i="4"/>
  <c r="AB650" i="4"/>
  <c r="AB651" i="4"/>
  <c r="AB652" i="4"/>
  <c r="AB654" i="4"/>
  <c r="AB655" i="4"/>
  <c r="AB656" i="4"/>
  <c r="AB658" i="4"/>
  <c r="AB659" i="4"/>
  <c r="AB660" i="4"/>
  <c r="AB662" i="4"/>
  <c r="AB663" i="4"/>
  <c r="AB664" i="4"/>
  <c r="AB666" i="4"/>
  <c r="AB667" i="4"/>
  <c r="AB668" i="4"/>
  <c r="AB670" i="4"/>
  <c r="AB671" i="4"/>
  <c r="AB672" i="4"/>
  <c r="AB674" i="4"/>
  <c r="AB675" i="4"/>
  <c r="AB676" i="4"/>
  <c r="AB678" i="4"/>
  <c r="AB679" i="4"/>
  <c r="AB680" i="4"/>
  <c r="AB682" i="4"/>
  <c r="AB683" i="4"/>
  <c r="AB684" i="4"/>
  <c r="AB686" i="4"/>
  <c r="AB687" i="4"/>
  <c r="AB688" i="4"/>
  <c r="AB690" i="4"/>
  <c r="AB691" i="4"/>
  <c r="AB692" i="4"/>
  <c r="AB694" i="4"/>
  <c r="AB695" i="4"/>
  <c r="AB696" i="4"/>
  <c r="AB698" i="4"/>
  <c r="AB699" i="4"/>
  <c r="AB700" i="4"/>
  <c r="AB702" i="4"/>
  <c r="AB703" i="4"/>
  <c r="AB704" i="4"/>
  <c r="AB706" i="4"/>
  <c r="AB707" i="4"/>
  <c r="AB708" i="4"/>
  <c r="AB710" i="4"/>
  <c r="AB711" i="4"/>
  <c r="AB712" i="4"/>
  <c r="AB714" i="4"/>
  <c r="AB715" i="4"/>
  <c r="AB716" i="4"/>
  <c r="AB718" i="4"/>
  <c r="AB719" i="4"/>
  <c r="AB720" i="4"/>
  <c r="AB722" i="4"/>
  <c r="AB723" i="4"/>
  <c r="AB724" i="4"/>
  <c r="AB726" i="4"/>
  <c r="AB727" i="4"/>
  <c r="AB728" i="4"/>
  <c r="AB730" i="4"/>
  <c r="AB731" i="4"/>
  <c r="AB732" i="4"/>
  <c r="AB734" i="4"/>
  <c r="AB735" i="4"/>
  <c r="AB736" i="4"/>
  <c r="AB738" i="4"/>
  <c r="AB739" i="4"/>
  <c r="AB740" i="4"/>
  <c r="AB742" i="4"/>
  <c r="AB743" i="4"/>
  <c r="AB744" i="4"/>
  <c r="AB746" i="4"/>
  <c r="AB747" i="4"/>
  <c r="AB748" i="4"/>
  <c r="AB750" i="4"/>
  <c r="AB751" i="4"/>
  <c r="AB752" i="4"/>
  <c r="AB754" i="4"/>
  <c r="AB755" i="4"/>
  <c r="AB756" i="4"/>
  <c r="AB758" i="4"/>
  <c r="AB759" i="4"/>
  <c r="AB760" i="4"/>
  <c r="AB762" i="4"/>
  <c r="AB763" i="4"/>
  <c r="AB764" i="4"/>
  <c r="AB766" i="4"/>
  <c r="AB767" i="4"/>
  <c r="AB768" i="4"/>
  <c r="AB770" i="4"/>
  <c r="AB771" i="4"/>
  <c r="AB772" i="4"/>
  <c r="AB774" i="4"/>
  <c r="AB775" i="4"/>
  <c r="AB776" i="4"/>
  <c r="AB778" i="4"/>
  <c r="AB779" i="4"/>
  <c r="AB780" i="4"/>
  <c r="AB782" i="4"/>
  <c r="AB783" i="4"/>
  <c r="AB784" i="4"/>
  <c r="AB786" i="4"/>
  <c r="AB787" i="4"/>
  <c r="AB788" i="4"/>
  <c r="AB790" i="4"/>
  <c r="AB791" i="4"/>
  <c r="AB792" i="4"/>
  <c r="AB794" i="4"/>
  <c r="AB795" i="4"/>
  <c r="AB796" i="4"/>
  <c r="AB798" i="4"/>
  <c r="AB799" i="4"/>
  <c r="AB800" i="4"/>
  <c r="AB802" i="4"/>
  <c r="AB803" i="4"/>
  <c r="AB804" i="4"/>
  <c r="AB806" i="4"/>
  <c r="AB807" i="4"/>
  <c r="AB808" i="4"/>
  <c r="AB810" i="4"/>
  <c r="AB811" i="4"/>
  <c r="AB812" i="4"/>
  <c r="AB814" i="4"/>
  <c r="AB815" i="4"/>
  <c r="AB816" i="4"/>
  <c r="AB818" i="4"/>
  <c r="AB819" i="4"/>
  <c r="AF819" i="4" s="1"/>
  <c r="AH819" i="4" s="1"/>
  <c r="AB820" i="4"/>
  <c r="AB822" i="4"/>
  <c r="AB823" i="4"/>
  <c r="AB824" i="4"/>
  <c r="AB826" i="4"/>
  <c r="AB827" i="4"/>
  <c r="AB828" i="4"/>
  <c r="AB830" i="4"/>
  <c r="AB831" i="4"/>
  <c r="AB832" i="4"/>
  <c r="AB834" i="4"/>
  <c r="AB835" i="4"/>
  <c r="AB836" i="4"/>
  <c r="AB838" i="4"/>
  <c r="AB839" i="4"/>
  <c r="AB840" i="4"/>
  <c r="AB842" i="4"/>
  <c r="AB843" i="4"/>
  <c r="AB844" i="4"/>
  <c r="AB846" i="4"/>
  <c r="AB847" i="4"/>
  <c r="AB848" i="4"/>
  <c r="AB850" i="4"/>
  <c r="AB851" i="4"/>
  <c r="AB852" i="4"/>
  <c r="AB854" i="4"/>
  <c r="AB855" i="4"/>
  <c r="AB856" i="4"/>
  <c r="AB858" i="4"/>
  <c r="AB859" i="4"/>
  <c r="AB860" i="4"/>
  <c r="AB862" i="4"/>
  <c r="AB863" i="4"/>
  <c r="AB864" i="4"/>
  <c r="AB866" i="4"/>
  <c r="AB867" i="4"/>
  <c r="AB868" i="4"/>
  <c r="AB870" i="4"/>
  <c r="AB871" i="4"/>
  <c r="AB872" i="4"/>
  <c r="AB874" i="4"/>
  <c r="AB875" i="4"/>
  <c r="AB876" i="4"/>
  <c r="AB878" i="4"/>
  <c r="AB879" i="4"/>
  <c r="AB880" i="4"/>
  <c r="AB882" i="4"/>
  <c r="AB883" i="4"/>
  <c r="AB884" i="4"/>
  <c r="AB886" i="4"/>
  <c r="AB887" i="4"/>
  <c r="AB888" i="4"/>
  <c r="AB890" i="4"/>
  <c r="AB891" i="4"/>
  <c r="AB892" i="4"/>
  <c r="AB894" i="4"/>
  <c r="AB895" i="4"/>
  <c r="AB896" i="4"/>
  <c r="AB898" i="4"/>
  <c r="AB899" i="4"/>
  <c r="AB900" i="4"/>
  <c r="AB902" i="4"/>
  <c r="AB903" i="4"/>
  <c r="AB904" i="4"/>
  <c r="AB906" i="4"/>
  <c r="AB907" i="4"/>
  <c r="AB908" i="4"/>
  <c r="AB910" i="4"/>
  <c r="AB911" i="4"/>
  <c r="AB912" i="4"/>
  <c r="AB914" i="4"/>
  <c r="AB915" i="4"/>
  <c r="AB916" i="4"/>
  <c r="AB918" i="4"/>
  <c r="AB919" i="4"/>
  <c r="AB920" i="4"/>
  <c r="AB922" i="4"/>
  <c r="AB923" i="4"/>
  <c r="AB924" i="4"/>
  <c r="AB926" i="4"/>
  <c r="AB927" i="4"/>
  <c r="AB928" i="4"/>
  <c r="AB930" i="4"/>
  <c r="AB931" i="4"/>
  <c r="AB932" i="4"/>
  <c r="AB934" i="4"/>
  <c r="AB935" i="4"/>
  <c r="AB936" i="4"/>
  <c r="AB938" i="4"/>
  <c r="AB939" i="4"/>
  <c r="AB940" i="4"/>
  <c r="AB942" i="4"/>
  <c r="AB943" i="4"/>
  <c r="AB944" i="4"/>
  <c r="AB946" i="4"/>
  <c r="AB947" i="4"/>
  <c r="AB948" i="4"/>
  <c r="AB950" i="4"/>
  <c r="AB951" i="4"/>
  <c r="AB952" i="4"/>
  <c r="AB954" i="4"/>
  <c r="AB955" i="4"/>
  <c r="AB956" i="4"/>
  <c r="AB958" i="4"/>
  <c r="AB959" i="4"/>
  <c r="AB960" i="4"/>
  <c r="AB962" i="4"/>
  <c r="AB963" i="4"/>
  <c r="AB964" i="4"/>
  <c r="AB966" i="4"/>
  <c r="AB967" i="4"/>
  <c r="AB968" i="4"/>
  <c r="AB970" i="4"/>
  <c r="AB971" i="4"/>
  <c r="AB972" i="4"/>
  <c r="AB974" i="4"/>
  <c r="AB975" i="4"/>
  <c r="AB976" i="4"/>
  <c r="AB978" i="4"/>
  <c r="AB979" i="4"/>
  <c r="AB980" i="4"/>
  <c r="AB982" i="4"/>
  <c r="AB983" i="4"/>
  <c r="AB984" i="4"/>
  <c r="AB986" i="4"/>
  <c r="AB987" i="4"/>
  <c r="AB988" i="4"/>
  <c r="AB990" i="4"/>
  <c r="AB991" i="4"/>
  <c r="AB992" i="4"/>
  <c r="AB994" i="4"/>
  <c r="AB995" i="4"/>
  <c r="AB996" i="4"/>
  <c r="AB998" i="4"/>
  <c r="AB999" i="4"/>
  <c r="AB1000" i="4"/>
  <c r="AB1002" i="4"/>
  <c r="AB1003" i="4"/>
  <c r="AB1004" i="4"/>
  <c r="AB1006" i="4"/>
  <c r="AB1007" i="4"/>
  <c r="AB1008" i="4"/>
  <c r="AB1010" i="4"/>
  <c r="AB1011" i="4"/>
  <c r="AB1012" i="4"/>
  <c r="AB1014" i="4"/>
  <c r="AB1015" i="4"/>
  <c r="AB1016" i="4"/>
  <c r="AB1018" i="4"/>
  <c r="AB1019" i="4"/>
  <c r="AB1020" i="4"/>
  <c r="AB1022" i="4"/>
  <c r="AB1023" i="4"/>
  <c r="AB1024" i="4"/>
  <c r="AB1026" i="4"/>
  <c r="AB1027" i="4"/>
  <c r="AB1028" i="4"/>
  <c r="AB1030" i="4"/>
  <c r="AB1031" i="4"/>
  <c r="AB1032" i="4"/>
  <c r="AB1034" i="4"/>
  <c r="AB1035" i="4"/>
  <c r="AB1036" i="4"/>
  <c r="AB1038" i="4"/>
  <c r="AB1039" i="4"/>
  <c r="AB1040" i="4"/>
  <c r="AB1042" i="4"/>
  <c r="AB1043" i="4"/>
  <c r="AB1044" i="4"/>
  <c r="AB1046" i="4"/>
  <c r="AB1047" i="4"/>
  <c r="AB1048" i="4"/>
  <c r="AB1050" i="4"/>
  <c r="AB1051" i="4"/>
  <c r="AB1052" i="4"/>
  <c r="AB1054" i="4"/>
  <c r="AB1055" i="4"/>
  <c r="AB1056" i="4"/>
  <c r="AB1058" i="4"/>
  <c r="AB1059" i="4"/>
  <c r="AB1060" i="4"/>
  <c r="AB1062" i="4"/>
  <c r="AB1063" i="4"/>
  <c r="AB1064" i="4"/>
  <c r="AB1066" i="4"/>
  <c r="AB1067" i="4"/>
  <c r="AB1068" i="4"/>
  <c r="AB1070" i="4"/>
  <c r="AB1071" i="4"/>
  <c r="AB1072" i="4"/>
  <c r="AB1074" i="4"/>
  <c r="AB1075" i="4"/>
  <c r="AB1076" i="4"/>
  <c r="AB1078" i="4"/>
  <c r="AB1079" i="4"/>
  <c r="AB1080" i="4"/>
  <c r="AB1082" i="4"/>
  <c r="AB1083" i="4"/>
  <c r="AB1084" i="4"/>
  <c r="AB1086" i="4"/>
  <c r="AB1087" i="4"/>
  <c r="AB1088" i="4"/>
  <c r="AB1090" i="4"/>
  <c r="AB1091" i="4"/>
  <c r="AB1092" i="4"/>
  <c r="AB1094" i="4"/>
  <c r="AC2" i="4"/>
  <c r="AC3" i="4"/>
  <c r="AC4" i="4"/>
  <c r="AC6" i="4"/>
  <c r="AC7" i="4"/>
  <c r="AC8" i="4"/>
  <c r="AC10" i="4"/>
  <c r="AC11" i="4"/>
  <c r="AC12" i="4"/>
  <c r="AC14" i="4"/>
  <c r="AC15" i="4"/>
  <c r="AC16" i="4"/>
  <c r="AC18" i="4"/>
  <c r="AC19" i="4"/>
  <c r="AC20" i="4"/>
  <c r="AC22" i="4"/>
  <c r="AC23" i="4"/>
  <c r="AC24" i="4"/>
  <c r="AC26" i="4"/>
  <c r="AC27" i="4"/>
  <c r="AC28" i="4"/>
  <c r="AC30" i="4"/>
  <c r="AC31" i="4"/>
  <c r="AC32" i="4"/>
  <c r="AC34" i="4"/>
  <c r="AC35" i="4"/>
  <c r="AC36" i="4"/>
  <c r="AC38" i="4"/>
  <c r="AC39" i="4"/>
  <c r="AC40" i="4"/>
  <c r="AC43" i="4"/>
  <c r="AC44" i="4"/>
  <c r="AC46" i="4"/>
  <c r="AC48" i="4"/>
  <c r="AC50" i="4"/>
  <c r="AC51" i="4"/>
  <c r="AC52" i="4"/>
  <c r="AC54" i="4"/>
  <c r="AC55" i="4"/>
  <c r="AC56" i="4"/>
  <c r="AC58" i="4"/>
  <c r="AC59" i="4"/>
  <c r="AC60" i="4"/>
  <c r="AF60" i="4" s="1"/>
  <c r="AC62" i="4"/>
  <c r="AC63" i="4"/>
  <c r="AC64" i="4"/>
  <c r="AC66" i="4"/>
  <c r="AC67" i="4"/>
  <c r="AC68" i="4"/>
  <c r="AC70" i="4"/>
  <c r="AC71" i="4"/>
  <c r="AC72" i="4"/>
  <c r="AC74" i="4"/>
  <c r="AC75" i="4"/>
  <c r="AC76" i="4"/>
  <c r="AF76" i="4" s="1"/>
  <c r="AC78" i="4"/>
  <c r="AC79" i="4"/>
  <c r="AC80" i="4"/>
  <c r="AC82" i="4"/>
  <c r="AC83" i="4"/>
  <c r="AC84" i="4"/>
  <c r="AC86" i="4"/>
  <c r="AC87" i="4"/>
  <c r="AC88" i="4"/>
  <c r="AC91" i="4"/>
  <c r="AC92" i="4"/>
  <c r="AF92" i="4" s="1"/>
  <c r="AH92" i="4" s="1"/>
  <c r="AC94" i="4"/>
  <c r="AC95" i="4"/>
  <c r="AC96" i="4"/>
  <c r="AC98" i="4"/>
  <c r="AC99" i="4"/>
  <c r="AC100" i="4"/>
  <c r="AC102" i="4"/>
  <c r="AC103" i="4"/>
  <c r="AF103" i="4" s="1"/>
  <c r="AH103" i="4" s="1"/>
  <c r="AC104" i="4"/>
  <c r="AC106" i="4"/>
  <c r="AC107" i="4"/>
  <c r="AC108" i="4"/>
  <c r="AC110" i="4"/>
  <c r="AC111" i="4"/>
  <c r="AC112" i="4"/>
  <c r="AC114" i="4"/>
  <c r="AC115" i="4"/>
  <c r="AC116" i="4"/>
  <c r="AC118" i="4"/>
  <c r="AC119" i="4"/>
  <c r="AF119" i="4" s="1"/>
  <c r="AH119" i="4" s="1"/>
  <c r="AC120" i="4"/>
  <c r="AC122" i="4"/>
  <c r="AC123" i="4"/>
  <c r="AC124" i="4"/>
  <c r="AC126" i="4"/>
  <c r="AC127" i="4"/>
  <c r="AC128" i="4"/>
  <c r="AC130" i="4"/>
  <c r="AC131" i="4"/>
  <c r="AC132" i="4"/>
  <c r="AC134" i="4"/>
  <c r="AC135" i="4"/>
  <c r="AF135" i="4" s="1"/>
  <c r="AH135" i="4" s="1"/>
  <c r="AC136" i="4"/>
  <c r="AC138" i="4"/>
  <c r="AC139" i="4"/>
  <c r="AC140" i="4"/>
  <c r="AC142" i="4"/>
  <c r="AC143" i="4"/>
  <c r="AC144" i="4"/>
  <c r="AC146" i="4"/>
  <c r="AC147" i="4"/>
  <c r="AC148" i="4"/>
  <c r="AC150" i="4"/>
  <c r="AC151" i="4"/>
  <c r="AC152" i="4"/>
  <c r="AC154" i="4"/>
  <c r="AC155" i="4"/>
  <c r="AC156" i="4"/>
  <c r="AC158" i="4"/>
  <c r="AC159" i="4"/>
  <c r="AC160" i="4"/>
  <c r="AC162" i="4"/>
  <c r="AC163" i="4"/>
  <c r="AC164" i="4"/>
  <c r="AC166" i="4"/>
  <c r="AC167" i="4"/>
  <c r="AF167" i="4" s="1"/>
  <c r="AH167" i="4" s="1"/>
  <c r="AC168" i="4"/>
  <c r="AC170" i="4"/>
  <c r="AC171" i="4"/>
  <c r="AC172" i="4"/>
  <c r="AC174" i="4"/>
  <c r="AC175" i="4"/>
  <c r="AC176" i="4"/>
  <c r="AC178" i="4"/>
  <c r="AC179" i="4"/>
  <c r="AC180" i="4"/>
  <c r="AC182" i="4"/>
  <c r="AC183" i="4"/>
  <c r="AC184" i="4"/>
  <c r="AC186" i="4"/>
  <c r="AC187" i="4"/>
  <c r="AC188" i="4"/>
  <c r="AC190" i="4"/>
  <c r="AC191" i="4"/>
  <c r="AC192" i="4"/>
  <c r="AC194" i="4"/>
  <c r="AC195" i="4"/>
  <c r="AC196" i="4"/>
  <c r="AC198" i="4"/>
  <c r="AC199" i="4"/>
  <c r="AC200" i="4"/>
  <c r="AC202" i="4"/>
  <c r="AC203" i="4"/>
  <c r="AC204" i="4"/>
  <c r="AC206" i="4"/>
  <c r="AC207" i="4"/>
  <c r="AC208" i="4"/>
  <c r="AC210" i="4"/>
  <c r="AC211" i="4"/>
  <c r="AC212" i="4"/>
  <c r="AC214" i="4"/>
  <c r="AC215" i="4"/>
  <c r="AC216" i="4"/>
  <c r="AC218" i="4"/>
  <c r="AC219" i="4"/>
  <c r="AC220" i="4"/>
  <c r="AC222" i="4"/>
  <c r="AC223" i="4"/>
  <c r="AC224" i="4"/>
  <c r="AC226" i="4"/>
  <c r="AC227" i="4"/>
  <c r="AC228" i="4"/>
  <c r="AC230" i="4"/>
  <c r="AC231" i="4"/>
  <c r="AC232" i="4"/>
  <c r="AC234" i="4"/>
  <c r="AC235" i="4"/>
  <c r="AC236" i="4"/>
  <c r="AC238" i="4"/>
  <c r="AC239" i="4"/>
  <c r="AC240" i="4"/>
  <c r="AC242" i="4"/>
  <c r="AC243" i="4"/>
  <c r="AC244" i="4"/>
  <c r="AC246" i="4"/>
  <c r="AC247" i="4"/>
  <c r="AF247" i="4" s="1"/>
  <c r="AH247" i="4" s="1"/>
  <c r="AC248" i="4"/>
  <c r="AC250" i="4"/>
  <c r="AC251" i="4"/>
  <c r="AC252" i="4"/>
  <c r="AC254" i="4"/>
  <c r="AC255" i="4"/>
  <c r="AC256" i="4"/>
  <c r="AC258" i="4"/>
  <c r="AC259" i="4"/>
  <c r="AC260" i="4"/>
  <c r="AC262" i="4"/>
  <c r="AC263" i="4"/>
  <c r="AC264" i="4"/>
  <c r="AC266" i="4"/>
  <c r="AC267" i="4"/>
  <c r="AC268" i="4"/>
  <c r="AC270" i="4"/>
  <c r="AC271" i="4"/>
  <c r="AC272" i="4"/>
  <c r="AC274" i="4"/>
  <c r="AC275" i="4"/>
  <c r="AC276" i="4"/>
  <c r="AC278" i="4"/>
  <c r="AC279" i="4"/>
  <c r="AF279" i="4" s="1"/>
  <c r="AH279" i="4" s="1"/>
  <c r="AC280" i="4"/>
  <c r="AC282" i="4"/>
  <c r="AC283" i="4"/>
  <c r="AC284" i="4"/>
  <c r="AF284" i="4" s="1"/>
  <c r="AH284" i="4" s="1"/>
  <c r="AC286" i="4"/>
  <c r="AC287" i="4"/>
  <c r="AC288" i="4"/>
  <c r="AC290" i="4"/>
  <c r="AC291" i="4"/>
  <c r="AC292" i="4"/>
  <c r="AC294" i="4"/>
  <c r="AC295" i="4"/>
  <c r="AC296" i="4"/>
  <c r="AC299" i="4"/>
  <c r="AC300" i="4"/>
  <c r="AC302" i="4"/>
  <c r="AC303" i="4"/>
  <c r="AC304" i="4"/>
  <c r="AC306" i="4"/>
  <c r="AC307" i="4"/>
  <c r="AC308" i="4"/>
  <c r="AC310" i="4"/>
  <c r="AC311" i="4"/>
  <c r="AC312" i="4"/>
  <c r="AC314" i="4"/>
  <c r="AC315" i="4"/>
  <c r="AF315" i="4" s="1"/>
  <c r="AC316" i="4"/>
  <c r="AC318" i="4"/>
  <c r="AC319" i="4"/>
  <c r="AC320" i="4"/>
  <c r="AC322" i="4"/>
  <c r="AC323" i="4"/>
  <c r="AC324" i="4"/>
  <c r="AC326" i="4"/>
  <c r="AC327" i="4"/>
  <c r="AC328" i="4"/>
  <c r="AC330" i="4"/>
  <c r="AC331" i="4"/>
  <c r="AC332" i="4"/>
  <c r="AC334" i="4"/>
  <c r="AC335" i="4"/>
  <c r="AC336" i="4"/>
  <c r="AC338" i="4"/>
  <c r="AC339" i="4"/>
  <c r="AC340" i="4"/>
  <c r="AC342" i="4"/>
  <c r="AC343" i="4"/>
  <c r="AC344" i="4"/>
  <c r="AC346" i="4"/>
  <c r="AC347" i="4"/>
  <c r="AC348" i="4"/>
  <c r="AC350" i="4"/>
  <c r="AC351" i="4"/>
  <c r="AC352" i="4"/>
  <c r="AC354" i="4"/>
  <c r="AC355" i="4"/>
  <c r="AC356" i="4"/>
  <c r="AC358" i="4"/>
  <c r="AC359" i="4"/>
  <c r="AC360" i="4"/>
  <c r="AC362" i="4"/>
  <c r="AC363" i="4"/>
  <c r="AC364" i="4"/>
  <c r="AC366" i="4"/>
  <c r="AC367" i="4"/>
  <c r="AC368" i="4"/>
  <c r="AC370" i="4"/>
  <c r="AC371" i="4"/>
  <c r="AC372" i="4"/>
  <c r="AC374" i="4"/>
  <c r="AC375" i="4"/>
  <c r="AC376" i="4"/>
  <c r="AC378" i="4"/>
  <c r="AC379" i="4"/>
  <c r="AF379" i="4" s="1"/>
  <c r="AC380" i="4"/>
  <c r="AC382" i="4"/>
  <c r="AC383" i="4"/>
  <c r="AC384" i="4"/>
  <c r="AC386" i="4"/>
  <c r="AC387" i="4"/>
  <c r="AC388" i="4"/>
  <c r="AC390" i="4"/>
  <c r="AC391" i="4"/>
  <c r="AC392" i="4"/>
  <c r="AC394" i="4"/>
  <c r="AC395" i="4"/>
  <c r="AC396" i="4"/>
  <c r="AC398" i="4"/>
  <c r="AC399" i="4"/>
  <c r="AC400" i="4"/>
  <c r="AC402" i="4"/>
  <c r="AC403" i="4"/>
  <c r="AC404" i="4"/>
  <c r="AC406" i="4"/>
  <c r="AC407" i="4"/>
  <c r="AC408" i="4"/>
  <c r="AC410" i="4"/>
  <c r="AC411" i="4"/>
  <c r="AC412" i="4"/>
  <c r="AC414" i="4"/>
  <c r="AC415" i="4"/>
  <c r="AC416" i="4"/>
  <c r="AC418" i="4"/>
  <c r="AC419" i="4"/>
  <c r="AC420" i="4"/>
  <c r="AC422" i="4"/>
  <c r="AC423" i="4"/>
  <c r="AC424" i="4"/>
  <c r="AC426" i="4"/>
  <c r="AC427" i="4"/>
  <c r="AC428" i="4"/>
  <c r="AC430" i="4"/>
  <c r="AC431" i="4"/>
  <c r="AC432" i="4"/>
  <c r="AC434" i="4"/>
  <c r="AC435" i="4"/>
  <c r="AC436" i="4"/>
  <c r="AC438" i="4"/>
  <c r="AC439" i="4"/>
  <c r="AC440" i="4"/>
  <c r="AC442" i="4"/>
  <c r="AC443" i="4"/>
  <c r="AF443" i="4" s="1"/>
  <c r="AC444" i="4"/>
  <c r="AC446" i="4"/>
  <c r="AC447" i="4"/>
  <c r="AC448" i="4"/>
  <c r="AC450" i="4"/>
  <c r="AC451" i="4"/>
  <c r="AC452" i="4"/>
  <c r="AC454" i="4"/>
  <c r="AC455" i="4"/>
  <c r="AC456" i="4"/>
  <c r="AC458" i="4"/>
  <c r="AC459" i="4"/>
  <c r="AC460" i="4"/>
  <c r="AC462" i="4"/>
  <c r="AC463" i="4"/>
  <c r="AC464" i="4"/>
  <c r="AC466" i="4"/>
  <c r="AC467" i="4"/>
  <c r="AC468" i="4"/>
  <c r="AC470" i="4"/>
  <c r="AC471" i="4"/>
  <c r="AC472" i="4"/>
  <c r="AC474" i="4"/>
  <c r="AC475" i="4"/>
  <c r="AC476" i="4"/>
  <c r="AC478" i="4"/>
  <c r="AC479" i="4"/>
  <c r="AC480" i="4"/>
  <c r="AC482" i="4"/>
  <c r="AC483" i="4"/>
  <c r="AC484" i="4"/>
  <c r="AC486" i="4"/>
  <c r="AC487" i="4"/>
  <c r="AC488" i="4"/>
  <c r="AC490" i="4"/>
  <c r="AC491" i="4"/>
  <c r="AC492" i="4"/>
  <c r="AC494" i="4"/>
  <c r="AC495" i="4"/>
  <c r="AC496" i="4"/>
  <c r="AC498" i="4"/>
  <c r="AC499" i="4"/>
  <c r="AC500" i="4"/>
  <c r="AC502" i="4"/>
  <c r="AC503" i="4"/>
  <c r="AC504" i="4"/>
  <c r="AC506" i="4"/>
  <c r="AC507" i="4"/>
  <c r="AF507" i="4" s="1"/>
  <c r="AC508" i="4"/>
  <c r="AC510" i="4"/>
  <c r="AC511" i="4"/>
  <c r="AC512" i="4"/>
  <c r="AC514" i="4"/>
  <c r="AC515" i="4"/>
  <c r="AC516" i="4"/>
  <c r="AC518" i="4"/>
  <c r="AC519" i="4"/>
  <c r="AC520" i="4"/>
  <c r="AC522" i="4"/>
  <c r="AC523" i="4"/>
  <c r="AC524" i="4"/>
  <c r="AC526" i="4"/>
  <c r="AC527" i="4"/>
  <c r="AC528" i="4"/>
  <c r="AC530" i="4"/>
  <c r="AC531" i="4"/>
  <c r="AC532" i="4"/>
  <c r="AC534" i="4"/>
  <c r="AC535" i="4"/>
  <c r="AC536" i="4"/>
  <c r="AC538" i="4"/>
  <c r="AC539" i="4"/>
  <c r="AC540" i="4"/>
  <c r="AC542" i="4"/>
  <c r="AC543" i="4"/>
  <c r="AC544" i="4"/>
  <c r="AC546" i="4"/>
  <c r="AC547" i="4"/>
  <c r="AC548" i="4"/>
  <c r="AC550" i="4"/>
  <c r="AC551" i="4"/>
  <c r="AC552" i="4"/>
  <c r="AC554" i="4"/>
  <c r="AC555" i="4"/>
  <c r="AC556" i="4"/>
  <c r="AC558" i="4"/>
  <c r="AC559" i="4"/>
  <c r="AC560" i="4"/>
  <c r="AC562" i="4"/>
  <c r="AC563" i="4"/>
  <c r="AC564" i="4"/>
  <c r="AC566" i="4"/>
  <c r="AC567" i="4"/>
  <c r="AC568" i="4"/>
  <c r="AC570" i="4"/>
  <c r="AC571" i="4"/>
  <c r="AF571" i="4" s="1"/>
  <c r="AC572" i="4"/>
  <c r="AC574" i="4"/>
  <c r="AC575" i="4"/>
  <c r="AC576" i="4"/>
  <c r="AC578" i="4"/>
  <c r="AC579" i="4"/>
  <c r="AC580" i="4"/>
  <c r="AC582" i="4"/>
  <c r="AC583" i="4"/>
  <c r="AC584" i="4"/>
  <c r="AC586" i="4"/>
  <c r="AC587" i="4"/>
  <c r="AC588" i="4"/>
  <c r="AC590" i="4"/>
  <c r="AC591" i="4"/>
  <c r="AC592" i="4"/>
  <c r="AC594" i="4"/>
  <c r="AC595" i="4"/>
  <c r="AC596" i="4"/>
  <c r="AC598" i="4"/>
  <c r="AC599" i="4"/>
  <c r="AC600" i="4"/>
  <c r="AC602" i="4"/>
  <c r="AC603" i="4"/>
  <c r="AC604" i="4"/>
  <c r="AC606" i="4"/>
  <c r="AC607" i="4"/>
  <c r="AC608" i="4"/>
  <c r="AC610" i="4"/>
  <c r="AC611" i="4"/>
  <c r="AC612" i="4"/>
  <c r="AC614" i="4"/>
  <c r="AC615" i="4"/>
  <c r="AC616" i="4"/>
  <c r="AC618" i="4"/>
  <c r="AC619" i="4"/>
  <c r="AC620" i="4"/>
  <c r="AC622" i="4"/>
  <c r="AC623" i="4"/>
  <c r="AC624" i="4"/>
  <c r="AC626" i="4"/>
  <c r="AC627" i="4"/>
  <c r="AF627" i="4" s="1"/>
  <c r="AH627" i="4" s="1"/>
  <c r="AC628" i="4"/>
  <c r="AC630" i="4"/>
  <c r="AC631" i="4"/>
  <c r="AC632" i="4"/>
  <c r="AC634" i="4"/>
  <c r="AC635" i="4"/>
  <c r="AF635" i="4" s="1"/>
  <c r="AC636" i="4"/>
  <c r="AC638" i="4"/>
  <c r="AC639" i="4"/>
  <c r="AC640" i="4"/>
  <c r="AC642" i="4"/>
  <c r="AC643" i="4"/>
  <c r="AC644" i="4"/>
  <c r="AC646" i="4"/>
  <c r="AC647" i="4"/>
  <c r="AC648" i="4"/>
  <c r="AC650" i="4"/>
  <c r="AC651" i="4"/>
  <c r="AC652" i="4"/>
  <c r="AC654" i="4"/>
  <c r="AC655" i="4"/>
  <c r="AC656" i="4"/>
  <c r="AC658" i="4"/>
  <c r="AC659" i="4"/>
  <c r="AC660" i="4"/>
  <c r="AC662" i="4"/>
  <c r="AC663" i="4"/>
  <c r="AC664" i="4"/>
  <c r="AC666" i="4"/>
  <c r="AC667" i="4"/>
  <c r="AC668" i="4"/>
  <c r="AC670" i="4"/>
  <c r="AC671" i="4"/>
  <c r="AC672" i="4"/>
  <c r="AC674" i="4"/>
  <c r="AC675" i="4"/>
  <c r="AC676" i="4"/>
  <c r="AC678" i="4"/>
  <c r="AC679" i="4"/>
  <c r="AC680" i="4"/>
  <c r="AC682" i="4"/>
  <c r="AC683" i="4"/>
  <c r="AC684" i="4"/>
  <c r="AC686" i="4"/>
  <c r="AC687" i="4"/>
  <c r="AC688" i="4"/>
  <c r="AC690" i="4"/>
  <c r="AC691" i="4"/>
  <c r="AF691" i="4" s="1"/>
  <c r="AH691" i="4" s="1"/>
  <c r="AC692" i="4"/>
  <c r="AC694" i="4"/>
  <c r="AC695" i="4"/>
  <c r="AC696" i="4"/>
  <c r="AC698" i="4"/>
  <c r="AC699" i="4"/>
  <c r="AF699" i="4" s="1"/>
  <c r="AC700" i="4"/>
  <c r="AC702" i="4"/>
  <c r="AC703" i="4"/>
  <c r="AC704" i="4"/>
  <c r="AC706" i="4"/>
  <c r="AC707" i="4"/>
  <c r="AC708" i="4"/>
  <c r="AC710" i="4"/>
  <c r="AC711" i="4"/>
  <c r="AC712" i="4"/>
  <c r="AC714" i="4"/>
  <c r="AC715" i="4"/>
  <c r="AC716" i="4"/>
  <c r="AC718" i="4"/>
  <c r="AC719" i="4"/>
  <c r="AC720" i="4"/>
  <c r="AC722" i="4"/>
  <c r="AC723" i="4"/>
  <c r="AC724" i="4"/>
  <c r="AC726" i="4"/>
  <c r="AC727" i="4"/>
  <c r="AC728" i="4"/>
  <c r="AC730" i="4"/>
  <c r="AC731" i="4"/>
  <c r="AC732" i="4"/>
  <c r="AC734" i="4"/>
  <c r="AC735" i="4"/>
  <c r="AC736" i="4"/>
  <c r="AC738" i="4"/>
  <c r="AC739" i="4"/>
  <c r="AC740" i="4"/>
  <c r="AC742" i="4"/>
  <c r="AC743" i="4"/>
  <c r="AC744" i="4"/>
  <c r="AC746" i="4"/>
  <c r="AC747" i="4"/>
  <c r="AC748" i="4"/>
  <c r="AC750" i="4"/>
  <c r="AC751" i="4"/>
  <c r="AC752" i="4"/>
  <c r="AC754" i="4"/>
  <c r="AC755" i="4"/>
  <c r="AF755" i="4" s="1"/>
  <c r="AH755" i="4" s="1"/>
  <c r="AC756" i="4"/>
  <c r="AC758" i="4"/>
  <c r="AC759" i="4"/>
  <c r="AC760" i="4"/>
  <c r="AC762" i="4"/>
  <c r="AC763" i="4"/>
  <c r="AF763" i="4" s="1"/>
  <c r="AC764" i="4"/>
  <c r="AC766" i="4"/>
  <c r="AC767" i="4"/>
  <c r="AC768" i="4"/>
  <c r="AC770" i="4"/>
  <c r="AC771" i="4"/>
  <c r="AC772" i="4"/>
  <c r="AC774" i="4"/>
  <c r="AC775" i="4"/>
  <c r="AC776" i="4"/>
  <c r="AC778" i="4"/>
  <c r="AC779" i="4"/>
  <c r="AC780" i="4"/>
  <c r="AC782" i="4"/>
  <c r="AC783" i="4"/>
  <c r="AC784" i="4"/>
  <c r="AC786" i="4"/>
  <c r="AC787" i="4"/>
  <c r="AC788" i="4"/>
  <c r="AC790" i="4"/>
  <c r="AC791" i="4"/>
  <c r="AC792" i="4"/>
  <c r="AC794" i="4"/>
  <c r="AC795" i="4"/>
  <c r="AC796" i="4"/>
  <c r="AC798" i="4"/>
  <c r="AC799" i="4"/>
  <c r="AC800" i="4"/>
  <c r="AC802" i="4"/>
  <c r="AC803" i="4"/>
  <c r="AC804" i="4"/>
  <c r="AC806" i="4"/>
  <c r="AC807" i="4"/>
  <c r="AC808" i="4"/>
  <c r="AC810" i="4"/>
  <c r="AC811" i="4"/>
  <c r="AC812" i="4"/>
  <c r="AC814" i="4"/>
  <c r="AC815" i="4"/>
  <c r="AC816" i="4"/>
  <c r="AC818" i="4"/>
  <c r="AC819" i="4"/>
  <c r="AC820" i="4"/>
  <c r="AC822" i="4"/>
  <c r="AC823" i="4"/>
  <c r="AC824" i="4"/>
  <c r="AC826" i="4"/>
  <c r="AC827" i="4"/>
  <c r="AF827" i="4" s="1"/>
  <c r="AC828" i="4"/>
  <c r="AC830" i="4"/>
  <c r="AC831" i="4"/>
  <c r="AC832" i="4"/>
  <c r="AC834" i="4"/>
  <c r="AC835" i="4"/>
  <c r="AC836" i="4"/>
  <c r="AC838" i="4"/>
  <c r="AC839" i="4"/>
  <c r="AC840" i="4"/>
  <c r="AC842" i="4"/>
  <c r="AC843" i="4"/>
  <c r="AC844" i="4"/>
  <c r="AC846" i="4"/>
  <c r="AC847" i="4"/>
  <c r="AC848" i="4"/>
  <c r="AC850" i="4"/>
  <c r="AC851" i="4"/>
  <c r="AC852" i="4"/>
  <c r="AC854" i="4"/>
  <c r="AC855" i="4"/>
  <c r="AC856" i="4"/>
  <c r="AC858" i="4"/>
  <c r="AC859" i="4"/>
  <c r="AC860" i="4"/>
  <c r="AC862" i="4"/>
  <c r="AC863" i="4"/>
  <c r="AC864" i="4"/>
  <c r="AC866" i="4"/>
  <c r="AC867" i="4"/>
  <c r="AC868" i="4"/>
  <c r="AC870" i="4"/>
  <c r="AC871" i="4"/>
  <c r="AC872" i="4"/>
  <c r="AC874" i="4"/>
  <c r="AC875" i="4"/>
  <c r="AC876" i="4"/>
  <c r="AC878" i="4"/>
  <c r="AC879" i="4"/>
  <c r="AC880" i="4"/>
  <c r="AC882" i="4"/>
  <c r="AC883" i="4"/>
  <c r="AC884" i="4"/>
  <c r="AC886" i="4"/>
  <c r="AC887" i="4"/>
  <c r="AC888" i="4"/>
  <c r="AC890" i="4"/>
  <c r="AC891" i="4"/>
  <c r="AF891" i="4" s="1"/>
  <c r="AC892" i="4"/>
  <c r="AC894" i="4"/>
  <c r="AC895" i="4"/>
  <c r="AC896" i="4"/>
  <c r="AC898" i="4"/>
  <c r="AC899" i="4"/>
  <c r="AC900" i="4"/>
  <c r="AC902" i="4"/>
  <c r="AC903" i="4"/>
  <c r="AC904" i="4"/>
  <c r="AC906" i="4"/>
  <c r="AC907" i="4"/>
  <c r="AC908" i="4"/>
  <c r="AC910" i="4"/>
  <c r="AC911" i="4"/>
  <c r="AC912" i="4"/>
  <c r="AC914" i="4"/>
  <c r="AC915" i="4"/>
  <c r="AC916" i="4"/>
  <c r="AC918" i="4"/>
  <c r="AC919" i="4"/>
  <c r="AC920" i="4"/>
  <c r="AC922" i="4"/>
  <c r="AC923" i="4"/>
  <c r="AC924" i="4"/>
  <c r="AC926" i="4"/>
  <c r="AC927" i="4"/>
  <c r="AC928" i="4"/>
  <c r="AC930" i="4"/>
  <c r="AC931" i="4"/>
  <c r="AC932" i="4"/>
  <c r="AC934" i="4"/>
  <c r="AC935" i="4"/>
  <c r="AC936" i="4"/>
  <c r="AC938" i="4"/>
  <c r="AC939" i="4"/>
  <c r="AC940" i="4"/>
  <c r="AC942" i="4"/>
  <c r="AC943" i="4"/>
  <c r="AC944" i="4"/>
  <c r="AC946" i="4"/>
  <c r="AC947" i="4"/>
  <c r="AC948" i="4"/>
  <c r="AC950" i="4"/>
  <c r="AC951" i="4"/>
  <c r="AC952" i="4"/>
  <c r="AC954" i="4"/>
  <c r="AC955" i="4"/>
  <c r="AF955" i="4" s="1"/>
  <c r="AC956" i="4"/>
  <c r="AC958" i="4"/>
  <c r="AC959" i="4"/>
  <c r="AC960" i="4"/>
  <c r="AC962" i="4"/>
  <c r="AC963" i="4"/>
  <c r="AC964" i="4"/>
  <c r="AC966" i="4"/>
  <c r="AC967" i="4"/>
  <c r="AC968" i="4"/>
  <c r="AC970" i="4"/>
  <c r="AC971" i="4"/>
  <c r="AC972" i="4"/>
  <c r="AC974" i="4"/>
  <c r="AC975" i="4"/>
  <c r="AC976" i="4"/>
  <c r="AC978" i="4"/>
  <c r="AC979" i="4"/>
  <c r="AC980" i="4"/>
  <c r="AC982" i="4"/>
  <c r="AC983" i="4"/>
  <c r="AC984" i="4"/>
  <c r="AC986" i="4"/>
  <c r="AC987" i="4"/>
  <c r="AC988" i="4"/>
  <c r="AC990" i="4"/>
  <c r="AC991" i="4"/>
  <c r="AC992" i="4"/>
  <c r="AC994" i="4"/>
  <c r="AC995" i="4"/>
  <c r="AC996" i="4"/>
  <c r="AC998" i="4"/>
  <c r="AC999" i="4"/>
  <c r="AC1000" i="4"/>
  <c r="AC1002" i="4"/>
  <c r="AC1003" i="4"/>
  <c r="AC1004" i="4"/>
  <c r="AC1006" i="4"/>
  <c r="AC1007" i="4"/>
  <c r="AC1008" i="4"/>
  <c r="AC1010" i="4"/>
  <c r="AC1011" i="4"/>
  <c r="AF1011" i="4" s="1"/>
  <c r="AH1011" i="4" s="1"/>
  <c r="AC1012" i="4"/>
  <c r="AC1014" i="4"/>
  <c r="AC1015" i="4"/>
  <c r="AC1016" i="4"/>
  <c r="AC1018" i="4"/>
  <c r="AC1019" i="4"/>
  <c r="AF1019" i="4" s="1"/>
  <c r="AC1020" i="4"/>
  <c r="AC1022" i="4"/>
  <c r="AC1023" i="4"/>
  <c r="AC1024" i="4"/>
  <c r="AC1026" i="4"/>
  <c r="AC1027" i="4"/>
  <c r="AC1028" i="4"/>
  <c r="AC1030" i="4"/>
  <c r="AC1031" i="4"/>
  <c r="AC1032" i="4"/>
  <c r="AC1034" i="4"/>
  <c r="AC1035" i="4"/>
  <c r="AC1036" i="4"/>
  <c r="AC1038" i="4"/>
  <c r="AC1039" i="4"/>
  <c r="AC1040" i="4"/>
  <c r="AC1042" i="4"/>
  <c r="AC1043" i="4"/>
  <c r="AC1044" i="4"/>
  <c r="AC1046" i="4"/>
  <c r="AC1047" i="4"/>
  <c r="AC1048" i="4"/>
  <c r="AC1050" i="4"/>
  <c r="AC1051" i="4"/>
  <c r="AC1052" i="4"/>
  <c r="AC1054" i="4"/>
  <c r="AC1055" i="4"/>
  <c r="AC1056" i="4"/>
  <c r="AC1058" i="4"/>
  <c r="AC1059" i="4"/>
  <c r="AC1060" i="4"/>
  <c r="AC1062" i="4"/>
  <c r="AC1063" i="4"/>
  <c r="AC1064" i="4"/>
  <c r="AC1066" i="4"/>
  <c r="AC1067" i="4"/>
  <c r="AC1068" i="4"/>
  <c r="AC1070" i="4"/>
  <c r="AC1071" i="4"/>
  <c r="AC1072" i="4"/>
  <c r="AC1074" i="4"/>
  <c r="AC1075" i="4"/>
  <c r="AC1076" i="4"/>
  <c r="AC1078" i="4"/>
  <c r="AC1079" i="4"/>
  <c r="AC1080" i="4"/>
  <c r="AC1082" i="4"/>
  <c r="AC1083" i="4"/>
  <c r="AF1083" i="4" s="1"/>
  <c r="AC1084" i="4"/>
  <c r="AC1086" i="4"/>
  <c r="AC1087" i="4"/>
  <c r="AC1088" i="4"/>
  <c r="AC1090" i="4"/>
  <c r="AC1091" i="4"/>
  <c r="AC1092" i="4"/>
  <c r="AC1094" i="4"/>
  <c r="AF12" i="4"/>
  <c r="AF28" i="4"/>
  <c r="AH28" i="4" s="1"/>
  <c r="AF44" i="4"/>
  <c r="AH44" i="4" s="1"/>
  <c r="AF107" i="4"/>
  <c r="AF123" i="4"/>
  <c r="AF128" i="4"/>
  <c r="AF151" i="4"/>
  <c r="AF171" i="4"/>
  <c r="AF187" i="4"/>
  <c r="AF199" i="4"/>
  <c r="AH199" i="4" s="1"/>
  <c r="AF203" i="4"/>
  <c r="AF235" i="4"/>
  <c r="AF251" i="4"/>
  <c r="AF267" i="4"/>
  <c r="AF283" i="4"/>
  <c r="AF295" i="4"/>
  <c r="AH295" i="4" s="1"/>
  <c r="AF299" i="4"/>
  <c r="AH299" i="4" s="1"/>
  <c r="AF300" i="4"/>
  <c r="AF311" i="4"/>
  <c r="AF316" i="4"/>
  <c r="AH316" i="4" s="1"/>
  <c r="AF327" i="4"/>
  <c r="AF331" i="4"/>
  <c r="AF332" i="4"/>
  <c r="AF343" i="4"/>
  <c r="AH343" i="4" s="1"/>
  <c r="AF347" i="4"/>
  <c r="AF348" i="4"/>
  <c r="AF359" i="4"/>
  <c r="AF363" i="4"/>
  <c r="AH363" i="4" s="1"/>
  <c r="AF364" i="4"/>
  <c r="AF375" i="4"/>
  <c r="AF380" i="4"/>
  <c r="AH380" i="4" s="1"/>
  <c r="AF391" i="4"/>
  <c r="AH391" i="4" s="1"/>
  <c r="AF395" i="4"/>
  <c r="AF396" i="4"/>
  <c r="AF407" i="4"/>
  <c r="AH407" i="4" s="1"/>
  <c r="AF411" i="4"/>
  <c r="AF412" i="4"/>
  <c r="AF423" i="4"/>
  <c r="AF427" i="4"/>
  <c r="AF428" i="4"/>
  <c r="AF439" i="4"/>
  <c r="AF444" i="4"/>
  <c r="AH444" i="4" s="1"/>
  <c r="AF455" i="4"/>
  <c r="AH455" i="4" s="1"/>
  <c r="AF459" i="4"/>
  <c r="AF460" i="4"/>
  <c r="AF471" i="4"/>
  <c r="AH471" i="4" s="1"/>
  <c r="AF475" i="4"/>
  <c r="AF476" i="4"/>
  <c r="AF487" i="4"/>
  <c r="AF491" i="4"/>
  <c r="AF492" i="4"/>
  <c r="AH492" i="4" s="1"/>
  <c r="AF503" i="4"/>
  <c r="AF508" i="4"/>
  <c r="AH508" i="4" s="1"/>
  <c r="AF519" i="4"/>
  <c r="AF523" i="4"/>
  <c r="AF524" i="4"/>
  <c r="AF535" i="4"/>
  <c r="AH535" i="4" s="1"/>
  <c r="AF539" i="4"/>
  <c r="AF540" i="4"/>
  <c r="AF551" i="4"/>
  <c r="AF555" i="4"/>
  <c r="AH555" i="4" s="1"/>
  <c r="AF556" i="4"/>
  <c r="AH556" i="4" s="1"/>
  <c r="AF567" i="4"/>
  <c r="AF572" i="4"/>
  <c r="AF583" i="4"/>
  <c r="AF587" i="4"/>
  <c r="AF588" i="4"/>
  <c r="AF599" i="4"/>
  <c r="AF603" i="4"/>
  <c r="AH603" i="4" s="1"/>
  <c r="AF604" i="4"/>
  <c r="AH604" i="4" s="1"/>
  <c r="AF615" i="4"/>
  <c r="AF619" i="4"/>
  <c r="AF620" i="4"/>
  <c r="AF631" i="4"/>
  <c r="AF636" i="4"/>
  <c r="AF647" i="4"/>
  <c r="AH647" i="4" s="1"/>
  <c r="AF651" i="4"/>
  <c r="AF652" i="4"/>
  <c r="AF663" i="4"/>
  <c r="AF667" i="4"/>
  <c r="AH667" i="4" s="1"/>
  <c r="AF668" i="4"/>
  <c r="AH668" i="4" s="1"/>
  <c r="AF679" i="4"/>
  <c r="AF683" i="4"/>
  <c r="AF684" i="4"/>
  <c r="AF695" i="4"/>
  <c r="AF700" i="4"/>
  <c r="AF711" i="4"/>
  <c r="AH711" i="4" s="1"/>
  <c r="AF715" i="4"/>
  <c r="AH715" i="4" s="1"/>
  <c r="AF716" i="4"/>
  <c r="AF727" i="4"/>
  <c r="AF731" i="4"/>
  <c r="AH731" i="4" s="1"/>
  <c r="AF732" i="4"/>
  <c r="AF743" i="4"/>
  <c r="AF747" i="4"/>
  <c r="AF748" i="4"/>
  <c r="AH748" i="4" s="1"/>
  <c r="AF759" i="4"/>
  <c r="AF764" i="4"/>
  <c r="AF775" i="4"/>
  <c r="AF779" i="4"/>
  <c r="AH779" i="4" s="1"/>
  <c r="AF791" i="4"/>
  <c r="AF795" i="4"/>
  <c r="AF807" i="4"/>
  <c r="AH807" i="4" s="1"/>
  <c r="AF811" i="4"/>
  <c r="AH811" i="4" s="1"/>
  <c r="AF823" i="4"/>
  <c r="AF828" i="4"/>
  <c r="AF839" i="4"/>
  <c r="AF843" i="4"/>
  <c r="AF855" i="4"/>
  <c r="AF859" i="4"/>
  <c r="AH859" i="4" s="1"/>
  <c r="AF871" i="4"/>
  <c r="AH871" i="4" s="1"/>
  <c r="AF875" i="4"/>
  <c r="AF887" i="4"/>
  <c r="AF892" i="4"/>
  <c r="AF903" i="4"/>
  <c r="AF907" i="4"/>
  <c r="AF919" i="4"/>
  <c r="AH919" i="4" s="1"/>
  <c r="AF923" i="4"/>
  <c r="AH923" i="4" s="1"/>
  <c r="AF935" i="4"/>
  <c r="AF939" i="4"/>
  <c r="AF947" i="4"/>
  <c r="AH947" i="4" s="1"/>
  <c r="AF951" i="4"/>
  <c r="AH951" i="4" s="1"/>
  <c r="AF956" i="4"/>
  <c r="AF967" i="4"/>
  <c r="AF971" i="4"/>
  <c r="AH971" i="4" s="1"/>
  <c r="AF983" i="4"/>
  <c r="AH983" i="4" s="1"/>
  <c r="AF987" i="4"/>
  <c r="AF999" i="4"/>
  <c r="AF1003" i="4"/>
  <c r="AF1015" i="4"/>
  <c r="AF1031" i="4"/>
  <c r="AF1035" i="4"/>
  <c r="AF1047" i="4"/>
  <c r="AF1051" i="4"/>
  <c r="AF1063" i="4"/>
  <c r="AF1067" i="4"/>
  <c r="AH1067" i="4" s="1"/>
  <c r="AF1079" i="4"/>
  <c r="AH1079" i="4" s="1"/>
  <c r="AG2" i="4"/>
  <c r="AG3" i="4"/>
  <c r="AG4" i="4"/>
  <c r="AG6" i="4"/>
  <c r="AG7" i="4"/>
  <c r="AG8" i="4"/>
  <c r="AG10" i="4"/>
  <c r="AG11" i="4"/>
  <c r="AG12" i="4"/>
  <c r="AH12" i="4" s="1"/>
  <c r="AG14" i="4"/>
  <c r="AG15" i="4"/>
  <c r="AG16" i="4"/>
  <c r="AG18" i="4"/>
  <c r="AG19" i="4"/>
  <c r="AG20" i="4"/>
  <c r="AG22" i="4"/>
  <c r="AG23" i="4"/>
  <c r="AG24" i="4"/>
  <c r="AG26" i="4"/>
  <c r="AG27" i="4"/>
  <c r="AG28" i="4"/>
  <c r="AG30" i="4"/>
  <c r="AG31" i="4"/>
  <c r="AG32" i="4"/>
  <c r="AG34" i="4"/>
  <c r="AG35" i="4"/>
  <c r="AG36" i="4"/>
  <c r="AG38" i="4"/>
  <c r="AG39" i="4"/>
  <c r="AG40" i="4"/>
  <c r="AG42" i="4"/>
  <c r="AG43" i="4"/>
  <c r="AG44" i="4"/>
  <c r="AG46" i="4"/>
  <c r="AG47" i="4"/>
  <c r="AG48" i="4"/>
  <c r="AG50" i="4"/>
  <c r="AG51" i="4"/>
  <c r="AG52" i="4"/>
  <c r="AG54" i="4"/>
  <c r="AG55" i="4"/>
  <c r="AG56" i="4"/>
  <c r="AG58" i="4"/>
  <c r="AG59" i="4"/>
  <c r="AG60" i="4"/>
  <c r="AG62" i="4"/>
  <c r="AG63" i="4"/>
  <c r="AG64" i="4"/>
  <c r="AG66" i="4"/>
  <c r="AG67" i="4"/>
  <c r="AG68" i="4"/>
  <c r="AG70" i="4"/>
  <c r="AG71" i="4"/>
  <c r="AG72" i="4"/>
  <c r="AG74" i="4"/>
  <c r="AG75" i="4"/>
  <c r="AG76" i="4"/>
  <c r="AG78" i="4"/>
  <c r="AG79" i="4"/>
  <c r="AG80" i="4"/>
  <c r="AG82" i="4"/>
  <c r="AG83" i="4"/>
  <c r="AG84" i="4"/>
  <c r="AG86" i="4"/>
  <c r="AG87" i="4"/>
  <c r="AG88" i="4"/>
  <c r="AG90" i="4"/>
  <c r="AG91" i="4"/>
  <c r="AG92" i="4"/>
  <c r="AG94" i="4"/>
  <c r="AG95" i="4"/>
  <c r="AG96" i="4"/>
  <c r="AG98" i="4"/>
  <c r="AG99" i="4"/>
  <c r="AG100" i="4"/>
  <c r="AG102" i="4"/>
  <c r="AG103" i="4"/>
  <c r="AG104" i="4"/>
  <c r="AG106" i="4"/>
  <c r="AG107" i="4"/>
  <c r="AG108" i="4"/>
  <c r="AG110" i="4"/>
  <c r="AG111" i="4"/>
  <c r="AG112" i="4"/>
  <c r="AG114" i="4"/>
  <c r="AG115" i="4"/>
  <c r="AG116" i="4"/>
  <c r="AG118" i="4"/>
  <c r="AG119" i="4"/>
  <c r="AG120" i="4"/>
  <c r="AG122" i="4"/>
  <c r="AG123" i="4"/>
  <c r="AH123" i="4" s="1"/>
  <c r="AG124" i="4"/>
  <c r="AG126" i="4"/>
  <c r="AG127" i="4"/>
  <c r="AG128" i="4"/>
  <c r="AH128" i="4" s="1"/>
  <c r="AG130" i="4"/>
  <c r="AG131" i="4"/>
  <c r="AG132" i="4"/>
  <c r="AG134" i="4"/>
  <c r="AG135" i="4"/>
  <c r="AG136" i="4"/>
  <c r="AG138" i="4"/>
  <c r="AG139" i="4"/>
  <c r="AG140" i="4"/>
  <c r="AG142" i="4"/>
  <c r="AG143" i="4"/>
  <c r="AG144" i="4"/>
  <c r="AG146" i="4"/>
  <c r="AG147" i="4"/>
  <c r="AG148" i="4"/>
  <c r="AG150" i="4"/>
  <c r="AG151" i="4"/>
  <c r="AG152" i="4"/>
  <c r="AG154" i="4"/>
  <c r="AG155" i="4"/>
  <c r="AG156" i="4"/>
  <c r="AG158" i="4"/>
  <c r="AG159" i="4"/>
  <c r="AG160" i="4"/>
  <c r="AG162" i="4"/>
  <c r="AG163" i="4"/>
  <c r="AG164" i="4"/>
  <c r="AG166" i="4"/>
  <c r="AG167" i="4"/>
  <c r="AG168" i="4"/>
  <c r="AG170" i="4"/>
  <c r="AG171" i="4"/>
  <c r="AH171" i="4" s="1"/>
  <c r="AG172" i="4"/>
  <c r="AG174" i="4"/>
  <c r="AG175" i="4"/>
  <c r="AG176" i="4"/>
  <c r="AG178" i="4"/>
  <c r="AG179" i="4"/>
  <c r="AG180" i="4"/>
  <c r="AG182" i="4"/>
  <c r="AG183" i="4"/>
  <c r="AG184" i="4"/>
  <c r="AG186" i="4"/>
  <c r="AG187" i="4"/>
  <c r="AH187" i="4" s="1"/>
  <c r="AG188" i="4"/>
  <c r="AG190" i="4"/>
  <c r="AG191" i="4"/>
  <c r="AG192" i="4"/>
  <c r="AG194" i="4"/>
  <c r="AG195" i="4"/>
  <c r="AG196" i="4"/>
  <c r="AG198" i="4"/>
  <c r="AG199" i="4"/>
  <c r="AG200" i="4"/>
  <c r="AG202" i="4"/>
  <c r="AG203" i="4"/>
  <c r="AG204" i="4"/>
  <c r="AG206" i="4"/>
  <c r="AG207" i="4"/>
  <c r="AG208" i="4"/>
  <c r="AG210" i="4"/>
  <c r="AG211" i="4"/>
  <c r="AG212" i="4"/>
  <c r="AG214" i="4"/>
  <c r="AG215" i="4"/>
  <c r="AG216" i="4"/>
  <c r="AG218" i="4"/>
  <c r="AG219" i="4"/>
  <c r="AG220" i="4"/>
  <c r="AG222" i="4"/>
  <c r="AG223" i="4"/>
  <c r="AG224" i="4"/>
  <c r="AG226" i="4"/>
  <c r="AG227" i="4"/>
  <c r="AG228" i="4"/>
  <c r="AG230" i="4"/>
  <c r="AG231" i="4"/>
  <c r="AG232" i="4"/>
  <c r="AG234" i="4"/>
  <c r="AG235" i="4"/>
  <c r="AG236" i="4"/>
  <c r="AG238" i="4"/>
  <c r="AG239" i="4"/>
  <c r="AG240" i="4"/>
  <c r="AG242" i="4"/>
  <c r="AG243" i="4"/>
  <c r="AG244" i="4"/>
  <c r="AG246" i="4"/>
  <c r="AG247" i="4"/>
  <c r="AG248" i="4"/>
  <c r="AG250" i="4"/>
  <c r="AG251" i="4"/>
  <c r="AH251" i="4" s="1"/>
  <c r="AG252" i="4"/>
  <c r="AG254" i="4"/>
  <c r="AG255" i="4"/>
  <c r="AG256" i="4"/>
  <c r="AG258" i="4"/>
  <c r="AG259" i="4"/>
  <c r="AG260" i="4"/>
  <c r="AG262" i="4"/>
  <c r="AG263" i="4"/>
  <c r="AG264" i="4"/>
  <c r="AG266" i="4"/>
  <c r="AG267" i="4"/>
  <c r="AG268" i="4"/>
  <c r="AG270" i="4"/>
  <c r="AG271" i="4"/>
  <c r="AG272" i="4"/>
  <c r="AG274" i="4"/>
  <c r="AG275" i="4"/>
  <c r="AG276" i="4"/>
  <c r="AG278" i="4"/>
  <c r="AG279" i="4"/>
  <c r="AG280" i="4"/>
  <c r="AG282" i="4"/>
  <c r="AG283" i="4"/>
  <c r="AH283" i="4" s="1"/>
  <c r="AG284" i="4"/>
  <c r="AG286" i="4"/>
  <c r="AG287" i="4"/>
  <c r="AG288" i="4"/>
  <c r="AG290" i="4"/>
  <c r="AG291" i="4"/>
  <c r="AG292" i="4"/>
  <c r="AG294" i="4"/>
  <c r="AG295" i="4"/>
  <c r="AG296" i="4"/>
  <c r="AG298" i="4"/>
  <c r="AG299" i="4"/>
  <c r="AG300" i="4"/>
  <c r="AG302" i="4"/>
  <c r="AG303" i="4"/>
  <c r="AG304" i="4"/>
  <c r="AG306" i="4"/>
  <c r="AG307" i="4"/>
  <c r="AG308" i="4"/>
  <c r="AG310" i="4"/>
  <c r="AG311" i="4"/>
  <c r="AG312" i="4"/>
  <c r="AG314" i="4"/>
  <c r="AG315" i="4"/>
  <c r="AG316" i="4"/>
  <c r="AG318" i="4"/>
  <c r="AG319" i="4"/>
  <c r="AG320" i="4"/>
  <c r="AG322" i="4"/>
  <c r="AG323" i="4"/>
  <c r="AG324" i="4"/>
  <c r="AG326" i="4"/>
  <c r="AG327" i="4"/>
  <c r="AG328" i="4"/>
  <c r="AG330" i="4"/>
  <c r="AG331" i="4"/>
  <c r="AG332" i="4"/>
  <c r="AG334" i="4"/>
  <c r="AG335" i="4"/>
  <c r="AG336" i="4"/>
  <c r="AG338" i="4"/>
  <c r="AG339" i="4"/>
  <c r="AG340" i="4"/>
  <c r="AG342" i="4"/>
  <c r="AG343" i="4"/>
  <c r="AG344" i="4"/>
  <c r="AG346" i="4"/>
  <c r="AG347" i="4"/>
  <c r="AG348" i="4"/>
  <c r="AG350" i="4"/>
  <c r="AG351" i="4"/>
  <c r="AG352" i="4"/>
  <c r="AG354" i="4"/>
  <c r="AG355" i="4"/>
  <c r="AG356" i="4"/>
  <c r="AG358" i="4"/>
  <c r="AG359" i="4"/>
  <c r="AG360" i="4"/>
  <c r="AG362" i="4"/>
  <c r="AG363" i="4"/>
  <c r="AG364" i="4"/>
  <c r="AG366" i="4"/>
  <c r="AG367" i="4"/>
  <c r="AG368" i="4"/>
  <c r="AG370" i="4"/>
  <c r="AG371" i="4"/>
  <c r="AG372" i="4"/>
  <c r="AG374" i="4"/>
  <c r="AG375" i="4"/>
  <c r="AG376" i="4"/>
  <c r="AG378" i="4"/>
  <c r="AG379" i="4"/>
  <c r="AG380" i="4"/>
  <c r="AG382" i="4"/>
  <c r="AG383" i="4"/>
  <c r="AG384" i="4"/>
  <c r="AG386" i="4"/>
  <c r="AG387" i="4"/>
  <c r="AG388" i="4"/>
  <c r="AG390" i="4"/>
  <c r="AG391" i="4"/>
  <c r="AG392" i="4"/>
  <c r="AG394" i="4"/>
  <c r="AG395" i="4"/>
  <c r="AG396" i="4"/>
  <c r="AG398" i="4"/>
  <c r="AG399" i="4"/>
  <c r="AG400" i="4"/>
  <c r="AG402" i="4"/>
  <c r="AG403" i="4"/>
  <c r="AG404" i="4"/>
  <c r="AG406" i="4"/>
  <c r="AG407" i="4"/>
  <c r="AG408" i="4"/>
  <c r="AG410" i="4"/>
  <c r="AG411" i="4"/>
  <c r="AG412" i="4"/>
  <c r="AG414" i="4"/>
  <c r="AG415" i="4"/>
  <c r="AG416" i="4"/>
  <c r="AG418" i="4"/>
  <c r="AG419" i="4"/>
  <c r="AG420" i="4"/>
  <c r="AG422" i="4"/>
  <c r="AG423" i="4"/>
  <c r="AG424" i="4"/>
  <c r="AG426" i="4"/>
  <c r="AG427" i="4"/>
  <c r="AG428" i="4"/>
  <c r="AG430" i="4"/>
  <c r="AG431" i="4"/>
  <c r="AG432" i="4"/>
  <c r="AG434" i="4"/>
  <c r="AG435" i="4"/>
  <c r="AG436" i="4"/>
  <c r="AG438" i="4"/>
  <c r="AG439" i="4"/>
  <c r="AG440" i="4"/>
  <c r="AG442" i="4"/>
  <c r="AG443" i="4"/>
  <c r="AG444" i="4"/>
  <c r="AG446" i="4"/>
  <c r="AG447" i="4"/>
  <c r="AG448" i="4"/>
  <c r="AG450" i="4"/>
  <c r="AG451" i="4"/>
  <c r="AG452" i="4"/>
  <c r="AG454" i="4"/>
  <c r="AG455" i="4"/>
  <c r="AG456" i="4"/>
  <c r="AG458" i="4"/>
  <c r="AG459" i="4"/>
  <c r="AG460" i="4"/>
  <c r="AG462" i="4"/>
  <c r="AG463" i="4"/>
  <c r="AG464" i="4"/>
  <c r="AG466" i="4"/>
  <c r="AG467" i="4"/>
  <c r="AG468" i="4"/>
  <c r="AG470" i="4"/>
  <c r="AG471" i="4"/>
  <c r="AG472" i="4"/>
  <c r="AG474" i="4"/>
  <c r="AG475" i="4"/>
  <c r="AG476" i="4"/>
  <c r="AG478" i="4"/>
  <c r="AG479" i="4"/>
  <c r="AG480" i="4"/>
  <c r="AG482" i="4"/>
  <c r="AG483" i="4"/>
  <c r="AG484" i="4"/>
  <c r="AG486" i="4"/>
  <c r="AG487" i="4"/>
  <c r="AG488" i="4"/>
  <c r="AG490" i="4"/>
  <c r="AG491" i="4"/>
  <c r="AG492" i="4"/>
  <c r="AG494" i="4"/>
  <c r="AG495" i="4"/>
  <c r="AG496" i="4"/>
  <c r="AG498" i="4"/>
  <c r="AG499" i="4"/>
  <c r="AG500" i="4"/>
  <c r="AG502" i="4"/>
  <c r="AG503" i="4"/>
  <c r="AG504" i="4"/>
  <c r="AG506" i="4"/>
  <c r="AG507" i="4"/>
  <c r="AG508" i="4"/>
  <c r="AG510" i="4"/>
  <c r="AG511" i="4"/>
  <c r="AG512" i="4"/>
  <c r="AG514" i="4"/>
  <c r="AG515" i="4"/>
  <c r="AG516" i="4"/>
  <c r="AG518" i="4"/>
  <c r="AG519" i="4"/>
  <c r="AG520" i="4"/>
  <c r="AG522" i="4"/>
  <c r="AG523" i="4"/>
  <c r="AG524" i="4"/>
  <c r="AG526" i="4"/>
  <c r="AG527" i="4"/>
  <c r="AG528" i="4"/>
  <c r="AG530" i="4"/>
  <c r="AG531" i="4"/>
  <c r="AG532" i="4"/>
  <c r="AG534" i="4"/>
  <c r="AG535" i="4"/>
  <c r="AG536" i="4"/>
  <c r="AG538" i="4"/>
  <c r="AG539" i="4"/>
  <c r="AG540" i="4"/>
  <c r="AG542" i="4"/>
  <c r="AG543" i="4"/>
  <c r="AG544" i="4"/>
  <c r="AG546" i="4"/>
  <c r="AG547" i="4"/>
  <c r="AG548" i="4"/>
  <c r="AG550" i="4"/>
  <c r="AG551" i="4"/>
  <c r="AG552" i="4"/>
  <c r="AG554" i="4"/>
  <c r="AG555" i="4"/>
  <c r="AG556" i="4"/>
  <c r="AG558" i="4"/>
  <c r="AG559" i="4"/>
  <c r="AG560" i="4"/>
  <c r="AG562" i="4"/>
  <c r="AG563" i="4"/>
  <c r="AG564" i="4"/>
  <c r="AG566" i="4"/>
  <c r="AG567" i="4"/>
  <c r="AG568" i="4"/>
  <c r="AG570" i="4"/>
  <c r="AG571" i="4"/>
  <c r="AG572" i="4"/>
  <c r="AG574" i="4"/>
  <c r="AG575" i="4"/>
  <c r="AG576" i="4"/>
  <c r="AG578" i="4"/>
  <c r="AG579" i="4"/>
  <c r="AG580" i="4"/>
  <c r="AG582" i="4"/>
  <c r="AG583" i="4"/>
  <c r="AG584" i="4"/>
  <c r="AG586" i="4"/>
  <c r="AG587" i="4"/>
  <c r="AG588" i="4"/>
  <c r="AG590" i="4"/>
  <c r="AG591" i="4"/>
  <c r="AG592" i="4"/>
  <c r="AG594" i="4"/>
  <c r="AG595" i="4"/>
  <c r="AG596" i="4"/>
  <c r="AG598" i="4"/>
  <c r="AG599" i="4"/>
  <c r="AG600" i="4"/>
  <c r="AG602" i="4"/>
  <c r="AG603" i="4"/>
  <c r="AG604" i="4"/>
  <c r="AG606" i="4"/>
  <c r="AG607" i="4"/>
  <c r="AG608" i="4"/>
  <c r="AG610" i="4"/>
  <c r="AG611" i="4"/>
  <c r="AG612" i="4"/>
  <c r="AG614" i="4"/>
  <c r="AG615" i="4"/>
  <c r="AG616" i="4"/>
  <c r="AG618" i="4"/>
  <c r="AG619" i="4"/>
  <c r="AH619" i="4" s="1"/>
  <c r="AG620" i="4"/>
  <c r="AG622" i="4"/>
  <c r="AG623" i="4"/>
  <c r="AG624" i="4"/>
  <c r="AG626" i="4"/>
  <c r="AG627" i="4"/>
  <c r="AG628" i="4"/>
  <c r="AG630" i="4"/>
  <c r="AG631" i="4"/>
  <c r="AG632" i="4"/>
  <c r="AG634" i="4"/>
  <c r="AG635" i="4"/>
  <c r="AG636" i="4"/>
  <c r="AG638" i="4"/>
  <c r="AG639" i="4"/>
  <c r="AG640" i="4"/>
  <c r="AG642" i="4"/>
  <c r="AG643" i="4"/>
  <c r="AG644" i="4"/>
  <c r="AG646" i="4"/>
  <c r="AG647" i="4"/>
  <c r="AG648" i="4"/>
  <c r="AG650" i="4"/>
  <c r="AG651" i="4"/>
  <c r="AG652" i="4"/>
  <c r="AG654" i="4"/>
  <c r="AG655" i="4"/>
  <c r="AG656" i="4"/>
  <c r="AG658" i="4"/>
  <c r="AG659" i="4"/>
  <c r="AG660" i="4"/>
  <c r="AG661" i="4"/>
  <c r="AG662" i="4"/>
  <c r="AG663" i="4"/>
  <c r="AG664" i="4"/>
  <c r="AG665" i="4"/>
  <c r="AG666" i="4"/>
  <c r="AG667" i="4"/>
  <c r="AG668" i="4"/>
  <c r="AG669" i="4"/>
  <c r="AG670" i="4"/>
  <c r="AG671" i="4"/>
  <c r="AG672" i="4"/>
  <c r="AG673" i="4"/>
  <c r="AG674" i="4"/>
  <c r="AG675" i="4"/>
  <c r="AG676" i="4"/>
  <c r="AG677" i="4"/>
  <c r="AG678" i="4"/>
  <c r="AG679" i="4"/>
  <c r="AG680" i="4"/>
  <c r="AG681" i="4"/>
  <c r="AG682" i="4"/>
  <c r="AG683" i="4"/>
  <c r="AG684" i="4"/>
  <c r="AH684" i="4" s="1"/>
  <c r="AG685" i="4"/>
  <c r="AG686" i="4"/>
  <c r="AG687" i="4"/>
  <c r="AG688" i="4"/>
  <c r="AG689" i="4"/>
  <c r="AG690" i="4"/>
  <c r="AG691" i="4"/>
  <c r="AG692" i="4"/>
  <c r="AG693" i="4"/>
  <c r="AG694" i="4"/>
  <c r="AG695" i="4"/>
  <c r="AG696" i="4"/>
  <c r="AG697" i="4"/>
  <c r="AG698" i="4"/>
  <c r="AG699" i="4"/>
  <c r="AG700" i="4"/>
  <c r="AG701" i="4"/>
  <c r="AG702" i="4"/>
  <c r="AG703" i="4"/>
  <c r="AG704" i="4"/>
  <c r="AG705" i="4"/>
  <c r="AG706" i="4"/>
  <c r="AG707" i="4"/>
  <c r="AG708" i="4"/>
  <c r="AG709" i="4"/>
  <c r="AG710" i="4"/>
  <c r="AG711" i="4"/>
  <c r="AG712" i="4"/>
  <c r="AG713" i="4"/>
  <c r="AG714" i="4"/>
  <c r="AG715" i="4"/>
  <c r="AG716" i="4"/>
  <c r="AG717" i="4"/>
  <c r="AG718" i="4"/>
  <c r="AG719" i="4"/>
  <c r="AG720" i="4"/>
  <c r="AG721" i="4"/>
  <c r="AG722" i="4"/>
  <c r="AG723" i="4"/>
  <c r="AG724" i="4"/>
  <c r="AG725" i="4"/>
  <c r="AG726" i="4"/>
  <c r="AG727" i="4"/>
  <c r="AG728" i="4"/>
  <c r="AG729" i="4"/>
  <c r="AG730" i="4"/>
  <c r="AG731" i="4"/>
  <c r="AG732" i="4"/>
  <c r="AG733" i="4"/>
  <c r="AG734" i="4"/>
  <c r="AG735" i="4"/>
  <c r="AG736" i="4"/>
  <c r="AG737" i="4"/>
  <c r="AG738" i="4"/>
  <c r="AG739" i="4"/>
  <c r="AG740" i="4"/>
  <c r="AG741" i="4"/>
  <c r="AG742" i="4"/>
  <c r="AG743" i="4"/>
  <c r="AG744" i="4"/>
  <c r="AG745" i="4"/>
  <c r="AG746" i="4"/>
  <c r="AG747" i="4"/>
  <c r="AG748" i="4"/>
  <c r="AG749" i="4"/>
  <c r="AG750" i="4"/>
  <c r="AG751" i="4"/>
  <c r="AG752" i="4"/>
  <c r="AG753" i="4"/>
  <c r="AG754" i="4"/>
  <c r="AG755" i="4"/>
  <c r="AG756" i="4"/>
  <c r="AG757" i="4"/>
  <c r="AG758" i="4"/>
  <c r="AG759" i="4"/>
  <c r="AG760" i="4"/>
  <c r="AG761" i="4"/>
  <c r="AG762" i="4"/>
  <c r="AG763" i="4"/>
  <c r="AG764" i="4"/>
  <c r="AG765" i="4"/>
  <c r="AG766" i="4"/>
  <c r="AG767" i="4"/>
  <c r="AG768" i="4"/>
  <c r="AG769" i="4"/>
  <c r="AG770" i="4"/>
  <c r="AG771" i="4"/>
  <c r="AG772" i="4"/>
  <c r="AG773" i="4"/>
  <c r="AG774" i="4"/>
  <c r="AG775" i="4"/>
  <c r="AG776" i="4"/>
  <c r="AG777" i="4"/>
  <c r="AG778" i="4"/>
  <c r="AG779" i="4"/>
  <c r="AG780" i="4"/>
  <c r="AG781" i="4"/>
  <c r="AG782" i="4"/>
  <c r="AG783" i="4"/>
  <c r="AG784" i="4"/>
  <c r="AG785" i="4"/>
  <c r="AG786" i="4"/>
  <c r="AG787" i="4"/>
  <c r="AG788" i="4"/>
  <c r="AG789" i="4"/>
  <c r="AG790" i="4"/>
  <c r="AG791" i="4"/>
  <c r="AG792" i="4"/>
  <c r="AG793" i="4"/>
  <c r="AG794" i="4"/>
  <c r="AG795" i="4"/>
  <c r="AG796" i="4"/>
  <c r="AG797" i="4"/>
  <c r="AG798" i="4"/>
  <c r="AG799" i="4"/>
  <c r="AG800" i="4"/>
  <c r="AG801" i="4"/>
  <c r="AG802" i="4"/>
  <c r="AG803" i="4"/>
  <c r="AG804" i="4"/>
  <c r="AG805" i="4"/>
  <c r="AG806" i="4"/>
  <c r="AG807" i="4"/>
  <c r="AG808" i="4"/>
  <c r="AG809" i="4"/>
  <c r="AG810" i="4"/>
  <c r="AG811" i="4"/>
  <c r="AG812" i="4"/>
  <c r="AG813" i="4"/>
  <c r="AG814" i="4"/>
  <c r="AG815" i="4"/>
  <c r="AG816" i="4"/>
  <c r="AG817" i="4"/>
  <c r="AG818" i="4"/>
  <c r="AG819" i="4"/>
  <c r="AG820" i="4"/>
  <c r="AG821" i="4"/>
  <c r="AG822" i="4"/>
  <c r="AG823" i="4"/>
  <c r="AG824" i="4"/>
  <c r="AG825" i="4"/>
  <c r="AG826" i="4"/>
  <c r="AG827" i="4"/>
  <c r="AG828" i="4"/>
  <c r="AG829" i="4"/>
  <c r="AG830" i="4"/>
  <c r="AG831" i="4"/>
  <c r="AG832" i="4"/>
  <c r="AG833" i="4"/>
  <c r="AG834" i="4"/>
  <c r="AG835" i="4"/>
  <c r="AG836" i="4"/>
  <c r="AG837" i="4"/>
  <c r="AG838" i="4"/>
  <c r="AG839" i="4"/>
  <c r="AG840" i="4"/>
  <c r="AG841" i="4"/>
  <c r="AG842" i="4"/>
  <c r="AG843" i="4"/>
  <c r="AG844" i="4"/>
  <c r="AG845" i="4"/>
  <c r="AG846" i="4"/>
  <c r="AG847" i="4"/>
  <c r="AG848" i="4"/>
  <c r="AG849" i="4"/>
  <c r="AG850" i="4"/>
  <c r="AG851" i="4"/>
  <c r="AG852" i="4"/>
  <c r="AG853" i="4"/>
  <c r="AG854" i="4"/>
  <c r="AG855" i="4"/>
  <c r="AG856" i="4"/>
  <c r="AG857" i="4"/>
  <c r="AG858" i="4"/>
  <c r="AG859" i="4"/>
  <c r="AG860" i="4"/>
  <c r="AG861" i="4"/>
  <c r="AG862" i="4"/>
  <c r="AG863" i="4"/>
  <c r="AG864" i="4"/>
  <c r="AG865" i="4"/>
  <c r="AG866" i="4"/>
  <c r="AG867" i="4"/>
  <c r="AG868" i="4"/>
  <c r="AG869" i="4"/>
  <c r="AG870" i="4"/>
  <c r="AG871" i="4"/>
  <c r="AG872" i="4"/>
  <c r="AG873" i="4"/>
  <c r="AG874" i="4"/>
  <c r="AG875" i="4"/>
  <c r="AG876" i="4"/>
  <c r="AG877" i="4"/>
  <c r="AG878" i="4"/>
  <c r="AG879" i="4"/>
  <c r="AG880" i="4"/>
  <c r="AG881" i="4"/>
  <c r="AG882" i="4"/>
  <c r="AG883" i="4"/>
  <c r="AG884" i="4"/>
  <c r="AG885" i="4"/>
  <c r="AG886" i="4"/>
  <c r="AG887" i="4"/>
  <c r="AG888" i="4"/>
  <c r="AG889" i="4"/>
  <c r="AG890" i="4"/>
  <c r="AG891" i="4"/>
  <c r="AG892" i="4"/>
  <c r="AG893" i="4"/>
  <c r="AG894" i="4"/>
  <c r="AG895" i="4"/>
  <c r="AG896" i="4"/>
  <c r="AG897" i="4"/>
  <c r="AG898" i="4"/>
  <c r="AG899" i="4"/>
  <c r="AG900" i="4"/>
  <c r="AG901" i="4"/>
  <c r="AG902" i="4"/>
  <c r="AG903" i="4"/>
  <c r="AG904" i="4"/>
  <c r="AG905" i="4"/>
  <c r="AG906" i="4"/>
  <c r="AG907" i="4"/>
  <c r="AG908" i="4"/>
  <c r="AG909" i="4"/>
  <c r="AG910" i="4"/>
  <c r="AG911" i="4"/>
  <c r="AG912" i="4"/>
  <c r="AG913" i="4"/>
  <c r="AG914" i="4"/>
  <c r="AG915" i="4"/>
  <c r="AG916" i="4"/>
  <c r="AG917" i="4"/>
  <c r="AG918" i="4"/>
  <c r="AG919" i="4"/>
  <c r="AG920" i="4"/>
  <c r="AG921" i="4"/>
  <c r="AG922" i="4"/>
  <c r="AG923" i="4"/>
  <c r="AG924" i="4"/>
  <c r="AG925" i="4"/>
  <c r="AG926" i="4"/>
  <c r="AG927" i="4"/>
  <c r="AG928" i="4"/>
  <c r="AG929" i="4"/>
  <c r="AG930" i="4"/>
  <c r="AG931" i="4"/>
  <c r="AG932" i="4"/>
  <c r="AG933" i="4"/>
  <c r="AG934" i="4"/>
  <c r="AG935" i="4"/>
  <c r="AG936" i="4"/>
  <c r="AG937" i="4"/>
  <c r="AG938" i="4"/>
  <c r="AG939" i="4"/>
  <c r="AG940" i="4"/>
  <c r="AG941" i="4"/>
  <c r="AG942" i="4"/>
  <c r="AG943" i="4"/>
  <c r="AG944" i="4"/>
  <c r="AG945" i="4"/>
  <c r="AG946" i="4"/>
  <c r="AG947" i="4"/>
  <c r="AG948" i="4"/>
  <c r="AG949" i="4"/>
  <c r="AG950" i="4"/>
  <c r="AG951" i="4"/>
  <c r="AG952" i="4"/>
  <c r="AG953" i="4"/>
  <c r="AG954" i="4"/>
  <c r="AG955" i="4"/>
  <c r="AG956" i="4"/>
  <c r="AG957" i="4"/>
  <c r="AG958" i="4"/>
  <c r="AG959" i="4"/>
  <c r="AG960" i="4"/>
  <c r="AG961" i="4"/>
  <c r="AG962" i="4"/>
  <c r="AG963" i="4"/>
  <c r="AG964" i="4"/>
  <c r="AG965" i="4"/>
  <c r="AG966" i="4"/>
  <c r="AG967" i="4"/>
  <c r="AG968" i="4"/>
  <c r="AG969" i="4"/>
  <c r="AG970" i="4"/>
  <c r="AG971" i="4"/>
  <c r="AG972" i="4"/>
  <c r="AG973" i="4"/>
  <c r="AG974" i="4"/>
  <c r="AG975" i="4"/>
  <c r="AG976" i="4"/>
  <c r="AG977" i="4"/>
  <c r="AG978" i="4"/>
  <c r="AG979" i="4"/>
  <c r="AG980" i="4"/>
  <c r="AG981" i="4"/>
  <c r="AG982" i="4"/>
  <c r="AG983" i="4"/>
  <c r="AG984" i="4"/>
  <c r="AG985" i="4"/>
  <c r="AG986" i="4"/>
  <c r="AG987" i="4"/>
  <c r="AG988" i="4"/>
  <c r="AG989" i="4"/>
  <c r="AG990" i="4"/>
  <c r="AG991" i="4"/>
  <c r="AG992" i="4"/>
  <c r="AG993" i="4"/>
  <c r="AG994" i="4"/>
  <c r="AG995" i="4"/>
  <c r="AG996" i="4"/>
  <c r="AG997" i="4"/>
  <c r="AG998" i="4"/>
  <c r="AG999" i="4"/>
  <c r="AG1000" i="4"/>
  <c r="AG1001" i="4"/>
  <c r="AG1002" i="4"/>
  <c r="AG1003" i="4"/>
  <c r="AG1004" i="4"/>
  <c r="AG1005" i="4"/>
  <c r="AG1006" i="4"/>
  <c r="AG1007" i="4"/>
  <c r="AG1008" i="4"/>
  <c r="AG1009" i="4"/>
  <c r="AG1010" i="4"/>
  <c r="AG1011" i="4"/>
  <c r="AG1012" i="4"/>
  <c r="AG1013" i="4"/>
  <c r="AG1014" i="4"/>
  <c r="AG1015" i="4"/>
  <c r="AG1016" i="4"/>
  <c r="AG1017" i="4"/>
  <c r="AG1018" i="4"/>
  <c r="AG1019" i="4"/>
  <c r="AG1020" i="4"/>
  <c r="AG1021" i="4"/>
  <c r="AG1022" i="4"/>
  <c r="AG1023" i="4"/>
  <c r="AG1024" i="4"/>
  <c r="AG1025" i="4"/>
  <c r="AG1026" i="4"/>
  <c r="AG1027" i="4"/>
  <c r="AG1028" i="4"/>
  <c r="AG1029" i="4"/>
  <c r="AG1030" i="4"/>
  <c r="AG1031" i="4"/>
  <c r="AG1032" i="4"/>
  <c r="AG1033" i="4"/>
  <c r="AG1034" i="4"/>
  <c r="AG1035" i="4"/>
  <c r="AG1036" i="4"/>
  <c r="AG1037" i="4"/>
  <c r="AG1038" i="4"/>
  <c r="AG1039" i="4"/>
  <c r="AG1040" i="4"/>
  <c r="AG1041" i="4"/>
  <c r="AG1042" i="4"/>
  <c r="AG1043" i="4"/>
  <c r="AG1044" i="4"/>
  <c r="AG1045" i="4"/>
  <c r="AG1046" i="4"/>
  <c r="AG1047" i="4"/>
  <c r="AG1048" i="4"/>
  <c r="AG1049" i="4"/>
  <c r="AG1050" i="4"/>
  <c r="AG1051" i="4"/>
  <c r="AG1052" i="4"/>
  <c r="AG1053" i="4"/>
  <c r="AG1054" i="4"/>
  <c r="AG1055" i="4"/>
  <c r="AG1056" i="4"/>
  <c r="AG1057" i="4"/>
  <c r="AG1058" i="4"/>
  <c r="AG1059" i="4"/>
  <c r="AG1060" i="4"/>
  <c r="AG1061" i="4"/>
  <c r="AG1062" i="4"/>
  <c r="AG1063" i="4"/>
  <c r="AG1064" i="4"/>
  <c r="AG1065" i="4"/>
  <c r="AG1066" i="4"/>
  <c r="AG1067" i="4"/>
  <c r="AG1068" i="4"/>
  <c r="AG1069" i="4"/>
  <c r="AG1070" i="4"/>
  <c r="AG1071" i="4"/>
  <c r="AG1072" i="4"/>
  <c r="AG1073" i="4"/>
  <c r="AG1074" i="4"/>
  <c r="AG1075" i="4"/>
  <c r="AG1076" i="4"/>
  <c r="AG1077" i="4"/>
  <c r="AG1078" i="4"/>
  <c r="AG1079" i="4"/>
  <c r="AG1080" i="4"/>
  <c r="AG1081" i="4"/>
  <c r="AG1082" i="4"/>
  <c r="AG1083" i="4"/>
  <c r="AG1084" i="4"/>
  <c r="AG1085" i="4"/>
  <c r="AG1086" i="4"/>
  <c r="AG1087" i="4"/>
  <c r="AG1088" i="4"/>
  <c r="AG1089" i="4"/>
  <c r="AG1090" i="4"/>
  <c r="AG1091" i="4"/>
  <c r="AG1092" i="4"/>
  <c r="AG1093" i="4"/>
  <c r="AG1094" i="4"/>
  <c r="AH60" i="4"/>
  <c r="AH300" i="4"/>
  <c r="AH311" i="4"/>
  <c r="AH327" i="4"/>
  <c r="AH348" i="4"/>
  <c r="AH364" i="4"/>
  <c r="AH375" i="4"/>
  <c r="AH412" i="4"/>
  <c r="AH427" i="4"/>
  <c r="AH428" i="4"/>
  <c r="AH439" i="4"/>
  <c r="AH476" i="4"/>
  <c r="AH491" i="4"/>
  <c r="AH503" i="4"/>
  <c r="AH519" i="4"/>
  <c r="AH540" i="4"/>
  <c r="AH567" i="4"/>
  <c r="AH583" i="4"/>
  <c r="AH620" i="4"/>
  <c r="AH631" i="4"/>
  <c r="AH683" i="4"/>
  <c r="AH695" i="4"/>
  <c r="AH732" i="4"/>
  <c r="AH747" i="4"/>
  <c r="AH759" i="4"/>
  <c r="AH775" i="4"/>
  <c r="AH823" i="4"/>
  <c r="AH839" i="4"/>
  <c r="AH875" i="4"/>
  <c r="AH887" i="4"/>
  <c r="AH903" i="4"/>
  <c r="AH939" i="4"/>
  <c r="AH967" i="4"/>
  <c r="AH1003" i="4"/>
  <c r="AH1015" i="4"/>
  <c r="AH1047" i="4"/>
  <c r="AH1063" i="4"/>
  <c r="M2" i="23"/>
  <c r="M3" i="23"/>
  <c r="M4" i="23"/>
  <c r="M5" i="23"/>
  <c r="M6" i="23"/>
  <c r="M7" i="23"/>
  <c r="M8" i="23"/>
  <c r="AC8" i="23" s="1"/>
  <c r="M9" i="23"/>
  <c r="M10" i="23"/>
  <c r="M11" i="23"/>
  <c r="M12" i="23"/>
  <c r="AC12" i="23" s="1"/>
  <c r="M13" i="23"/>
  <c r="M14" i="23"/>
  <c r="M15" i="23"/>
  <c r="M16" i="23"/>
  <c r="AC16" i="23" s="1"/>
  <c r="M17" i="23"/>
  <c r="M18" i="23"/>
  <c r="AC18" i="23" s="1"/>
  <c r="M19" i="23"/>
  <c r="M20" i="23"/>
  <c r="M21" i="23"/>
  <c r="M22" i="23"/>
  <c r="M23" i="23"/>
  <c r="M24" i="23"/>
  <c r="AC24" i="23" s="1"/>
  <c r="M25" i="23"/>
  <c r="M26" i="23"/>
  <c r="M27" i="23"/>
  <c r="M28" i="23"/>
  <c r="AC28" i="23" s="1"/>
  <c r="M29" i="23"/>
  <c r="M30" i="23"/>
  <c r="M31" i="23"/>
  <c r="M32" i="23"/>
  <c r="M33" i="23"/>
  <c r="M34" i="23"/>
  <c r="M35" i="23"/>
  <c r="M36" i="23"/>
  <c r="AC36" i="23" s="1"/>
  <c r="M37" i="23"/>
  <c r="M38" i="23"/>
  <c r="M39" i="23"/>
  <c r="M40" i="23"/>
  <c r="AC40" i="23" s="1"/>
  <c r="M41" i="23"/>
  <c r="M42" i="23"/>
  <c r="M43" i="23"/>
  <c r="M44" i="23"/>
  <c r="M45" i="23"/>
  <c r="M46" i="23"/>
  <c r="M47" i="23"/>
  <c r="M48" i="23"/>
  <c r="AC48" i="23" s="1"/>
  <c r="M49" i="23"/>
  <c r="M50" i="23"/>
  <c r="AC50" i="23" s="1"/>
  <c r="M51" i="23"/>
  <c r="M52" i="23"/>
  <c r="AC52" i="23" s="1"/>
  <c r="M53" i="23"/>
  <c r="M54" i="23"/>
  <c r="M55" i="23"/>
  <c r="M56" i="23"/>
  <c r="M57" i="23"/>
  <c r="M58" i="23"/>
  <c r="M59" i="23"/>
  <c r="M60" i="23"/>
  <c r="AC60" i="23" s="1"/>
  <c r="M61" i="23"/>
  <c r="M62" i="23"/>
  <c r="M63" i="23"/>
  <c r="M64" i="23"/>
  <c r="AC64" i="23" s="1"/>
  <c r="M65" i="23"/>
  <c r="M66" i="23"/>
  <c r="M67" i="23"/>
  <c r="M68" i="23"/>
  <c r="M69" i="23"/>
  <c r="M70" i="23"/>
  <c r="M71" i="23"/>
  <c r="M72" i="23"/>
  <c r="AC72" i="23" s="1"/>
  <c r="M73" i="23"/>
  <c r="M74" i="23"/>
  <c r="Y74" i="23" s="1"/>
  <c r="M75" i="23"/>
  <c r="M76" i="23"/>
  <c r="AC76" i="23" s="1"/>
  <c r="M77" i="23"/>
  <c r="M78" i="23"/>
  <c r="Q78" i="23" s="1"/>
  <c r="M79" i="23"/>
  <c r="M80" i="23"/>
  <c r="M81" i="23"/>
  <c r="M82" i="23"/>
  <c r="AC82" i="23" s="1"/>
  <c r="M83" i="23"/>
  <c r="M84" i="23"/>
  <c r="AC84" i="23" s="1"/>
  <c r="M85" i="23"/>
  <c r="M86" i="23"/>
  <c r="M87" i="23"/>
  <c r="M88" i="23"/>
  <c r="M89" i="23"/>
  <c r="M90" i="23"/>
  <c r="M91" i="23"/>
  <c r="M92" i="23"/>
  <c r="AC92" i="23" s="1"/>
  <c r="M93" i="23"/>
  <c r="M94" i="23"/>
  <c r="M95" i="23"/>
  <c r="M96" i="23"/>
  <c r="AC96" i="23" s="1"/>
  <c r="M97" i="23"/>
  <c r="M98" i="23"/>
  <c r="M99" i="23"/>
  <c r="M100" i="23"/>
  <c r="M101" i="23"/>
  <c r="M102" i="23"/>
  <c r="W102" i="23" s="1"/>
  <c r="M103" i="23"/>
  <c r="M104" i="23"/>
  <c r="AC104" i="23" s="1"/>
  <c r="M105" i="23"/>
  <c r="M106" i="23"/>
  <c r="M107" i="23"/>
  <c r="M108" i="23"/>
  <c r="AC108" i="23" s="1"/>
  <c r="M109" i="23"/>
  <c r="M110" i="23"/>
  <c r="M111" i="23"/>
  <c r="M112" i="23"/>
  <c r="M113" i="23"/>
  <c r="M114" i="23"/>
  <c r="Y114" i="23" s="1"/>
  <c r="M115" i="23"/>
  <c r="M116" i="23"/>
  <c r="AC116" i="23" s="1"/>
  <c r="M117" i="23"/>
  <c r="M118" i="23"/>
  <c r="V118" i="23" s="1"/>
  <c r="M119" i="23"/>
  <c r="M120" i="23"/>
  <c r="AC120" i="23" s="1"/>
  <c r="M121" i="23"/>
  <c r="M122" i="23"/>
  <c r="M123" i="23"/>
  <c r="M124" i="23"/>
  <c r="M125" i="23"/>
  <c r="M126" i="23"/>
  <c r="V126" i="23" s="1"/>
  <c r="M127" i="23"/>
  <c r="M128" i="23"/>
  <c r="AC128" i="23" s="1"/>
  <c r="M129" i="23"/>
  <c r="M130" i="23"/>
  <c r="W130" i="23" s="1"/>
  <c r="M131" i="23"/>
  <c r="M132" i="23"/>
  <c r="AC132" i="23" s="1"/>
  <c r="M133" i="23"/>
  <c r="M134" i="23"/>
  <c r="M135" i="23"/>
  <c r="M136" i="23"/>
  <c r="M137" i="23"/>
  <c r="M138" i="23"/>
  <c r="M139" i="23"/>
  <c r="M140" i="23"/>
  <c r="AC140" i="23" s="1"/>
  <c r="M141" i="23"/>
  <c r="M142" i="23"/>
  <c r="M143" i="23"/>
  <c r="M144" i="23"/>
  <c r="M145" i="23"/>
  <c r="M146" i="23"/>
  <c r="M147" i="23"/>
  <c r="M148" i="23"/>
  <c r="AC148" i="23" s="1"/>
  <c r="M149" i="23"/>
  <c r="M150" i="23"/>
  <c r="M151" i="23"/>
  <c r="M152" i="23"/>
  <c r="AC152" i="23" s="1"/>
  <c r="M153" i="23"/>
  <c r="M154" i="23"/>
  <c r="M155" i="23"/>
  <c r="M156" i="23"/>
  <c r="M157" i="23"/>
  <c r="M158" i="23"/>
  <c r="W158" i="23" s="1"/>
  <c r="M159" i="23"/>
  <c r="M160" i="23"/>
  <c r="AC160" i="23" s="1"/>
  <c r="M161" i="23"/>
  <c r="M162" i="23"/>
  <c r="M163" i="23"/>
  <c r="M164" i="23"/>
  <c r="AC164" i="23" s="1"/>
  <c r="M165" i="23"/>
  <c r="M166" i="23"/>
  <c r="M167" i="23"/>
  <c r="M168" i="23"/>
  <c r="M169" i="23"/>
  <c r="M170" i="23"/>
  <c r="X170" i="23" s="1"/>
  <c r="M171" i="23"/>
  <c r="M172" i="23"/>
  <c r="AC172" i="23" s="1"/>
  <c r="M173" i="23"/>
  <c r="M174" i="23"/>
  <c r="M175" i="23"/>
  <c r="M176" i="23"/>
  <c r="M177" i="23"/>
  <c r="M178" i="23"/>
  <c r="M179" i="23"/>
  <c r="M180" i="23"/>
  <c r="AC180" i="23" s="1"/>
  <c r="M181" i="23"/>
  <c r="M182" i="23"/>
  <c r="M183" i="23"/>
  <c r="M184" i="23"/>
  <c r="AC184" i="23" s="1"/>
  <c r="M185" i="23"/>
  <c r="M186" i="23"/>
  <c r="M187" i="23"/>
  <c r="M188" i="23"/>
  <c r="M189" i="23"/>
  <c r="M190" i="23"/>
  <c r="AC190" i="23" s="1"/>
  <c r="M191" i="23"/>
  <c r="M192" i="23"/>
  <c r="AC192" i="23" s="1"/>
  <c r="M193" i="23"/>
  <c r="M194" i="23"/>
  <c r="M195" i="23"/>
  <c r="M196" i="23"/>
  <c r="AC196" i="23" s="1"/>
  <c r="M197" i="23"/>
  <c r="M198" i="23"/>
  <c r="M199" i="23"/>
  <c r="M200" i="23"/>
  <c r="M201" i="23"/>
  <c r="M202" i="23"/>
  <c r="M203" i="23"/>
  <c r="M204" i="23"/>
  <c r="AC204" i="23" s="1"/>
  <c r="M205" i="23"/>
  <c r="M206" i="23"/>
  <c r="M207" i="23"/>
  <c r="M208" i="23"/>
  <c r="M209" i="23"/>
  <c r="M210" i="23"/>
  <c r="M211" i="23"/>
  <c r="M212" i="23"/>
  <c r="AC212" i="23" s="1"/>
  <c r="M213" i="23"/>
  <c r="M214" i="23"/>
  <c r="V214" i="23" s="1"/>
  <c r="M215" i="23"/>
  <c r="M216" i="23"/>
  <c r="M217" i="23"/>
  <c r="M218" i="23"/>
  <c r="M219" i="23"/>
  <c r="M220" i="23"/>
  <c r="AC220" i="23" s="1"/>
  <c r="M221" i="23"/>
  <c r="M222" i="23"/>
  <c r="M223" i="23"/>
  <c r="M224" i="23"/>
  <c r="M225" i="23"/>
  <c r="M226" i="23"/>
  <c r="M227" i="23"/>
  <c r="M228" i="23"/>
  <c r="AC228" i="23" s="1"/>
  <c r="M229" i="23"/>
  <c r="M230" i="23"/>
  <c r="M231" i="23"/>
  <c r="M232" i="23"/>
  <c r="AC232" i="23" s="1"/>
  <c r="M233" i="23"/>
  <c r="M234" i="23"/>
  <c r="M235" i="23"/>
  <c r="M236" i="23"/>
  <c r="M237" i="23"/>
  <c r="M238" i="23"/>
  <c r="M239" i="23"/>
  <c r="M240" i="23"/>
  <c r="AC240" i="23" s="1"/>
  <c r="M241" i="23"/>
  <c r="M242" i="23"/>
  <c r="AC242" i="23" s="1"/>
  <c r="M243" i="23"/>
  <c r="M244" i="23"/>
  <c r="AC244" i="23" s="1"/>
  <c r="M245" i="23"/>
  <c r="M246" i="23"/>
  <c r="M247" i="23"/>
  <c r="M248" i="23"/>
  <c r="M249" i="23"/>
  <c r="M250" i="23"/>
  <c r="M251" i="23"/>
  <c r="M252" i="23"/>
  <c r="AC252" i="23" s="1"/>
  <c r="M253" i="23"/>
  <c r="M254" i="23"/>
  <c r="M255" i="23"/>
  <c r="M256" i="23"/>
  <c r="M257" i="23"/>
  <c r="M258" i="23"/>
  <c r="Y258" i="23" s="1"/>
  <c r="M259" i="23"/>
  <c r="M260" i="23"/>
  <c r="AC260" i="23" s="1"/>
  <c r="M261" i="23"/>
  <c r="M262" i="23"/>
  <c r="M263" i="23"/>
  <c r="M264" i="23"/>
  <c r="AC264" i="23" s="1"/>
  <c r="M265" i="23"/>
  <c r="M266" i="23"/>
  <c r="M267" i="23"/>
  <c r="M268" i="23"/>
  <c r="M269" i="23"/>
  <c r="M270" i="23"/>
  <c r="M271" i="23"/>
  <c r="M272" i="23"/>
  <c r="M273" i="23"/>
  <c r="M274" i="23"/>
  <c r="Y274" i="23" s="1"/>
  <c r="M275" i="23"/>
  <c r="M276" i="23"/>
  <c r="AC276" i="23" s="1"/>
  <c r="M277" i="23"/>
  <c r="M278" i="23"/>
  <c r="M279" i="23"/>
  <c r="M280" i="23"/>
  <c r="M281" i="23"/>
  <c r="M282" i="23"/>
  <c r="Y282" i="23" s="1"/>
  <c r="M283" i="23"/>
  <c r="M284" i="23"/>
  <c r="AC284" i="23" s="1"/>
  <c r="M285" i="23"/>
  <c r="M286" i="23"/>
  <c r="M287" i="23"/>
  <c r="M288" i="23"/>
  <c r="M289" i="23"/>
  <c r="M290" i="23"/>
  <c r="M291" i="23"/>
  <c r="M292" i="23"/>
  <c r="AC292" i="23" s="1"/>
  <c r="M293" i="23"/>
  <c r="M294" i="23"/>
  <c r="M295" i="23"/>
  <c r="M296" i="23"/>
  <c r="M297" i="23"/>
  <c r="M298" i="23"/>
  <c r="M299" i="23"/>
  <c r="M300" i="23"/>
  <c r="M301" i="23"/>
  <c r="M302" i="23"/>
  <c r="M303" i="23"/>
  <c r="M304" i="23"/>
  <c r="AC304" i="23" s="1"/>
  <c r="M305" i="23"/>
  <c r="M306" i="23"/>
  <c r="Y306" i="23" s="1"/>
  <c r="M307" i="23"/>
  <c r="M308" i="23"/>
  <c r="M309" i="23"/>
  <c r="M310" i="23"/>
  <c r="M311" i="23"/>
  <c r="M312" i="23"/>
  <c r="W312" i="23" s="1"/>
  <c r="M313" i="23"/>
  <c r="M314" i="23"/>
  <c r="M315" i="23"/>
  <c r="M316" i="23"/>
  <c r="M317" i="23"/>
  <c r="M318" i="23"/>
  <c r="M319" i="23"/>
  <c r="M320" i="23"/>
  <c r="M321" i="23"/>
  <c r="M322" i="23"/>
  <c r="M323" i="23"/>
  <c r="M324" i="23"/>
  <c r="M325" i="23"/>
  <c r="M326" i="23"/>
  <c r="M327" i="23"/>
  <c r="M328" i="23"/>
  <c r="AC328" i="23" s="1"/>
  <c r="M329" i="23"/>
  <c r="M330" i="23"/>
  <c r="M331" i="23"/>
  <c r="M332" i="23"/>
  <c r="M333" i="23"/>
  <c r="M334" i="23"/>
  <c r="T334" i="23" s="1"/>
  <c r="M335" i="23"/>
  <c r="M336" i="23"/>
  <c r="AC336" i="23" s="1"/>
  <c r="M337" i="23"/>
  <c r="M338" i="23"/>
  <c r="AC338" i="23" s="1"/>
  <c r="M339" i="23"/>
  <c r="M340" i="23"/>
  <c r="M341" i="23"/>
  <c r="M342" i="23"/>
  <c r="M343" i="23"/>
  <c r="M344" i="23"/>
  <c r="AC344" i="23" s="1"/>
  <c r="M345" i="23"/>
  <c r="N345" i="23" s="1"/>
  <c r="M346" i="23"/>
  <c r="M347" i="23"/>
  <c r="M348" i="23"/>
  <c r="M349" i="23"/>
  <c r="M350" i="23"/>
  <c r="M351" i="23"/>
  <c r="M352" i="23"/>
  <c r="AC352" i="23" s="1"/>
  <c r="M353" i="23"/>
  <c r="N353" i="23" s="1"/>
  <c r="M354" i="23"/>
  <c r="M355" i="23"/>
  <c r="M356" i="23"/>
  <c r="M357" i="23"/>
  <c r="N357" i="23" s="1"/>
  <c r="M358" i="23"/>
  <c r="Y358" i="23" s="1"/>
  <c r="M359" i="23"/>
  <c r="M360" i="23"/>
  <c r="AC360" i="23" s="1"/>
  <c r="M361" i="23"/>
  <c r="N361" i="23" s="1"/>
  <c r="M362" i="23"/>
  <c r="M363" i="23"/>
  <c r="M364" i="23"/>
  <c r="M365" i="23"/>
  <c r="M366" i="23"/>
  <c r="W366" i="23" s="1"/>
  <c r="M367" i="23"/>
  <c r="M368" i="23"/>
  <c r="AC368" i="23" s="1"/>
  <c r="M369" i="23"/>
  <c r="N369" i="23" s="1"/>
  <c r="M370" i="23"/>
  <c r="Y370" i="23" s="1"/>
  <c r="M371" i="23"/>
  <c r="M372" i="23"/>
  <c r="AC372" i="23" s="1"/>
  <c r="M373" i="23"/>
  <c r="N373" i="23" s="1"/>
  <c r="M374" i="23"/>
  <c r="X374" i="23" s="1"/>
  <c r="M375" i="23"/>
  <c r="M376" i="23"/>
  <c r="M377" i="23"/>
  <c r="N377" i="23" s="1"/>
  <c r="M378" i="23"/>
  <c r="M379" i="23"/>
  <c r="M380" i="23"/>
  <c r="AC380" i="23" s="1"/>
  <c r="M381" i="23"/>
  <c r="M382" i="23"/>
  <c r="V382" i="23" s="1"/>
  <c r="M383" i="23"/>
  <c r="M384" i="23"/>
  <c r="M385" i="23"/>
  <c r="M386" i="23"/>
  <c r="M387" i="23"/>
  <c r="M388" i="23"/>
  <c r="AC388" i="23" s="1"/>
  <c r="M389" i="23"/>
  <c r="N389" i="23" s="1"/>
  <c r="M390" i="23"/>
  <c r="Y390" i="23" s="1"/>
  <c r="M391" i="23"/>
  <c r="M392" i="23"/>
  <c r="AC392" i="23" s="1"/>
  <c r="M393" i="23"/>
  <c r="M394" i="23"/>
  <c r="M395" i="23"/>
  <c r="M396" i="23"/>
  <c r="M397" i="23"/>
  <c r="N397" i="23" s="1"/>
  <c r="M398" i="23"/>
  <c r="M399" i="23"/>
  <c r="M400" i="23"/>
  <c r="AC400" i="23" s="1"/>
  <c r="M401" i="23"/>
  <c r="N401" i="23" s="1"/>
  <c r="M402" i="23"/>
  <c r="M403" i="23"/>
  <c r="M404" i="23"/>
  <c r="AC404" i="23" s="1"/>
  <c r="M405" i="23"/>
  <c r="N405" i="23" s="1"/>
  <c r="M406" i="23"/>
  <c r="M407" i="23"/>
  <c r="M408" i="23"/>
  <c r="M409" i="23"/>
  <c r="N409" i="23" s="1"/>
  <c r="M410" i="23"/>
  <c r="M411" i="23"/>
  <c r="M412" i="23"/>
  <c r="AC412" i="23" s="1"/>
  <c r="M413" i="23"/>
  <c r="M414" i="23"/>
  <c r="M415" i="23"/>
  <c r="M416" i="23"/>
  <c r="AC416" i="23" s="1"/>
  <c r="M417" i="23"/>
  <c r="M418" i="23"/>
  <c r="M419" i="23"/>
  <c r="M420" i="23"/>
  <c r="M421" i="23"/>
  <c r="N421" i="23" s="1"/>
  <c r="M422" i="23"/>
  <c r="Y422" i="23" s="1"/>
  <c r="M423" i="23"/>
  <c r="M424" i="23"/>
  <c r="AC424" i="23" s="1"/>
  <c r="M425" i="23"/>
  <c r="M426" i="23"/>
  <c r="M427" i="23"/>
  <c r="M428" i="23"/>
  <c r="AC428" i="23" s="1"/>
  <c r="M429" i="23"/>
  <c r="N429" i="23" s="1"/>
  <c r="M430" i="23"/>
  <c r="M431" i="23"/>
  <c r="M432" i="23"/>
  <c r="M433" i="23"/>
  <c r="N433" i="23" s="1"/>
  <c r="M434" i="23"/>
  <c r="M435" i="23"/>
  <c r="M436" i="23"/>
  <c r="AC436" i="23" s="1"/>
  <c r="M437" i="23"/>
  <c r="N437" i="23" s="1"/>
  <c r="M438" i="23"/>
  <c r="X438" i="23" s="1"/>
  <c r="M439" i="23"/>
  <c r="M440" i="23"/>
  <c r="M441" i="23"/>
  <c r="N441" i="23" s="1"/>
  <c r="M442" i="23"/>
  <c r="M443" i="23"/>
  <c r="M444" i="23"/>
  <c r="AC444" i="23" s="1"/>
  <c r="M445" i="23"/>
  <c r="M446" i="23"/>
  <c r="M447" i="23"/>
  <c r="M448" i="23"/>
  <c r="AC448" i="23" s="1"/>
  <c r="M449" i="23"/>
  <c r="M450" i="23"/>
  <c r="M451" i="23"/>
  <c r="M452" i="23"/>
  <c r="M453" i="23"/>
  <c r="N453" i="23" s="1"/>
  <c r="M454" i="23"/>
  <c r="Y454" i="23" s="1"/>
  <c r="M455" i="23"/>
  <c r="M456" i="23"/>
  <c r="AC456" i="23" s="1"/>
  <c r="M457" i="23"/>
  <c r="M458" i="23"/>
  <c r="M459" i="23"/>
  <c r="M460" i="23"/>
  <c r="AC460" i="23" s="1"/>
  <c r="M461" i="23"/>
  <c r="N461" i="23" s="1"/>
  <c r="M462" i="23"/>
  <c r="M463" i="23"/>
  <c r="M464" i="23"/>
  <c r="M465" i="23"/>
  <c r="N465" i="23" s="1"/>
  <c r="M466" i="23"/>
  <c r="Y466" i="23" s="1"/>
  <c r="M467" i="23"/>
  <c r="M468" i="23"/>
  <c r="AC468" i="23" s="1"/>
  <c r="M469" i="23"/>
  <c r="N469" i="23" s="1"/>
  <c r="M470" i="23"/>
  <c r="M471" i="23"/>
  <c r="M472" i="23"/>
  <c r="AC472" i="23" s="1"/>
  <c r="M473" i="23"/>
  <c r="N473" i="23" s="1"/>
  <c r="M474" i="23"/>
  <c r="M475" i="23"/>
  <c r="M476" i="23"/>
  <c r="M477" i="23"/>
  <c r="M478" i="23"/>
  <c r="M479" i="23"/>
  <c r="M480" i="23"/>
  <c r="AC480" i="23" s="1"/>
  <c r="M481" i="23"/>
  <c r="M482" i="23"/>
  <c r="M483" i="23"/>
  <c r="M484" i="23"/>
  <c r="AC484" i="23" s="1"/>
  <c r="M485" i="23"/>
  <c r="N485" i="23" s="1"/>
  <c r="M486" i="23"/>
  <c r="M487" i="23"/>
  <c r="M488" i="23"/>
  <c r="AC488" i="23" s="1"/>
  <c r="M489" i="23"/>
  <c r="M490" i="23"/>
  <c r="M491" i="23"/>
  <c r="M492" i="23"/>
  <c r="M493" i="23"/>
  <c r="N493" i="23" s="1"/>
  <c r="M494" i="23"/>
  <c r="W494" i="23" s="1"/>
  <c r="M495" i="23"/>
  <c r="M496" i="23"/>
  <c r="AC496" i="23" s="1"/>
  <c r="M497" i="23"/>
  <c r="N497" i="23" s="1"/>
  <c r="M498" i="23"/>
  <c r="Y498" i="23" s="1"/>
  <c r="M499" i="23"/>
  <c r="M500" i="23"/>
  <c r="AC500" i="23" s="1"/>
  <c r="M501" i="23"/>
  <c r="N501" i="23" s="1"/>
  <c r="M502" i="23"/>
  <c r="X502" i="23" s="1"/>
  <c r="M503" i="23"/>
  <c r="M504" i="23"/>
  <c r="M505" i="23"/>
  <c r="N505" i="23" s="1"/>
  <c r="M506" i="23"/>
  <c r="M507" i="23"/>
  <c r="M508" i="23"/>
  <c r="AC508" i="23" s="1"/>
  <c r="M509" i="23"/>
  <c r="M510" i="23"/>
  <c r="M511" i="23"/>
  <c r="M512" i="23"/>
  <c r="M513" i="23"/>
  <c r="M514" i="23"/>
  <c r="M515" i="23"/>
  <c r="M516" i="23"/>
  <c r="AC516" i="23" s="1"/>
  <c r="M517" i="23"/>
  <c r="N517" i="23" s="1"/>
  <c r="M518" i="23"/>
  <c r="Y518" i="23" s="1"/>
  <c r="M519" i="23"/>
  <c r="M520" i="23"/>
  <c r="AC520" i="23" s="1"/>
  <c r="M521" i="23"/>
  <c r="M522" i="23"/>
  <c r="M523" i="23"/>
  <c r="M524" i="23"/>
  <c r="M525" i="23"/>
  <c r="N525" i="23" s="1"/>
  <c r="M526" i="23"/>
  <c r="M527" i="23"/>
  <c r="M528" i="23"/>
  <c r="AC528" i="23" s="1"/>
  <c r="M529" i="23"/>
  <c r="N529" i="23" s="1"/>
  <c r="M530" i="23"/>
  <c r="Y530" i="23" s="1"/>
  <c r="M531" i="23"/>
  <c r="M532" i="23"/>
  <c r="AC532" i="23" s="1"/>
  <c r="M533" i="23"/>
  <c r="N533" i="23" s="1"/>
  <c r="M534" i="23"/>
  <c r="M535" i="23"/>
  <c r="M536" i="23"/>
  <c r="M537" i="23"/>
  <c r="N537" i="23" s="1"/>
  <c r="M538" i="23"/>
  <c r="M539" i="23"/>
  <c r="M540" i="23"/>
  <c r="AC540" i="23" s="1"/>
  <c r="M541" i="23"/>
  <c r="M542" i="23"/>
  <c r="M543" i="23"/>
  <c r="M544" i="23"/>
  <c r="M545" i="23"/>
  <c r="N545" i="23" s="1"/>
  <c r="M546" i="23"/>
  <c r="M547" i="23"/>
  <c r="M548" i="23"/>
  <c r="AC548" i="23" s="1"/>
  <c r="M549" i="23"/>
  <c r="N549" i="23" s="1"/>
  <c r="M550" i="23"/>
  <c r="M551" i="23"/>
  <c r="M552" i="23"/>
  <c r="AC552" i="23" s="1"/>
  <c r="M553" i="23"/>
  <c r="N553" i="23" s="1"/>
  <c r="M554" i="23"/>
  <c r="M555" i="23"/>
  <c r="M556" i="23"/>
  <c r="M557" i="23"/>
  <c r="N557" i="23" s="1"/>
  <c r="M558" i="23"/>
  <c r="W558" i="23" s="1"/>
  <c r="M559" i="23"/>
  <c r="M560" i="23"/>
  <c r="AC560" i="23" s="1"/>
  <c r="M561" i="23"/>
  <c r="N561" i="23" s="1"/>
  <c r="M562" i="23"/>
  <c r="M563" i="23"/>
  <c r="M564" i="23"/>
  <c r="AC564" i="23" s="1"/>
  <c r="M565" i="23"/>
  <c r="N565" i="23" s="1"/>
  <c r="M566" i="23"/>
  <c r="X566" i="23" s="1"/>
  <c r="M567" i="23"/>
  <c r="M568" i="23"/>
  <c r="M569" i="23"/>
  <c r="N569" i="23" s="1"/>
  <c r="M570" i="23"/>
  <c r="M571" i="23"/>
  <c r="M572" i="23"/>
  <c r="AC572" i="23" s="1"/>
  <c r="M573" i="23"/>
  <c r="N573" i="23" s="1"/>
  <c r="M574" i="23"/>
  <c r="M575" i="23"/>
  <c r="M576" i="23"/>
  <c r="AC576" i="23" s="1"/>
  <c r="M577" i="23"/>
  <c r="M578" i="23"/>
  <c r="M579" i="23"/>
  <c r="M580" i="23"/>
  <c r="M581" i="23"/>
  <c r="N581" i="23" s="1"/>
  <c r="M582" i="23"/>
  <c r="Y582" i="23" s="1"/>
  <c r="M583" i="23"/>
  <c r="M584" i="23"/>
  <c r="AC584" i="23" s="1"/>
  <c r="M585" i="23"/>
  <c r="M586" i="23"/>
  <c r="M587" i="23"/>
  <c r="M588" i="23"/>
  <c r="AC588" i="23" s="1"/>
  <c r="M589" i="23"/>
  <c r="N589" i="23" s="1"/>
  <c r="M590" i="23"/>
  <c r="M591" i="23"/>
  <c r="M592" i="23"/>
  <c r="M593" i="23"/>
  <c r="N593" i="23" s="1"/>
  <c r="M594" i="23"/>
  <c r="Y594" i="23" s="1"/>
  <c r="M595" i="23"/>
  <c r="M596" i="23"/>
  <c r="AC596" i="23" s="1"/>
  <c r="M597" i="23"/>
  <c r="N597" i="23" s="1"/>
  <c r="M598" i="23"/>
  <c r="M599" i="23"/>
  <c r="M600" i="23"/>
  <c r="M601" i="23"/>
  <c r="N601" i="23" s="1"/>
  <c r="M602" i="23"/>
  <c r="M603" i="23"/>
  <c r="M604" i="23"/>
  <c r="AC604" i="23" s="1"/>
  <c r="M605" i="23"/>
  <c r="M606" i="23"/>
  <c r="M607" i="23"/>
  <c r="M608" i="23"/>
  <c r="AC608" i="23" s="1"/>
  <c r="M609" i="23"/>
  <c r="N609" i="23" s="1"/>
  <c r="M610" i="23"/>
  <c r="M611" i="23"/>
  <c r="M612" i="23"/>
  <c r="M613" i="23"/>
  <c r="N613" i="23" s="1"/>
  <c r="M614" i="23"/>
  <c r="Y614" i="23" s="1"/>
  <c r="M615" i="23"/>
  <c r="M616" i="23"/>
  <c r="AC616" i="23" s="1"/>
  <c r="M617" i="23"/>
  <c r="N617" i="23" s="1"/>
  <c r="M618" i="23"/>
  <c r="M619" i="23"/>
  <c r="M620" i="23"/>
  <c r="AC620" i="23" s="1"/>
  <c r="M621" i="23"/>
  <c r="N621" i="23" s="1"/>
  <c r="M622" i="23"/>
  <c r="W622" i="23" s="1"/>
  <c r="M623" i="23"/>
  <c r="M624" i="23"/>
  <c r="M625" i="23"/>
  <c r="N625" i="23" s="1"/>
  <c r="M626" i="23"/>
  <c r="Y626" i="23" s="1"/>
  <c r="M627" i="23"/>
  <c r="M628" i="23"/>
  <c r="AC628" i="23" s="1"/>
  <c r="M629" i="23"/>
  <c r="N629" i="23" s="1"/>
  <c r="M630" i="23"/>
  <c r="X630" i="23" s="1"/>
  <c r="M631" i="23"/>
  <c r="M632" i="23"/>
  <c r="AC632" i="23" s="1"/>
  <c r="M633" i="23"/>
  <c r="N633" i="23" s="1"/>
  <c r="M634" i="23"/>
  <c r="M635" i="23"/>
  <c r="M636" i="23"/>
  <c r="M637" i="23"/>
  <c r="N637" i="23" s="1"/>
  <c r="M638" i="23"/>
  <c r="V638" i="23" s="1"/>
  <c r="M639" i="23"/>
  <c r="M640" i="23"/>
  <c r="AC640" i="23" s="1"/>
  <c r="M641" i="23"/>
  <c r="M642" i="23"/>
  <c r="M643" i="23"/>
  <c r="M644" i="23"/>
  <c r="AC644" i="23" s="1"/>
  <c r="M645" i="23"/>
  <c r="N645" i="23" s="1"/>
  <c r="M646" i="23"/>
  <c r="Y646" i="23" s="1"/>
  <c r="M647" i="23"/>
  <c r="M648" i="23"/>
  <c r="M649" i="23"/>
  <c r="M650" i="23"/>
  <c r="M651" i="23"/>
  <c r="M652" i="23"/>
  <c r="AC652" i="23" s="1"/>
  <c r="M653" i="23"/>
  <c r="N653" i="23" s="1"/>
  <c r="M654" i="23"/>
  <c r="M655" i="23"/>
  <c r="M656" i="23"/>
  <c r="AC656" i="23" s="1"/>
  <c r="M657" i="23"/>
  <c r="N657" i="23" s="1"/>
  <c r="M658" i="23"/>
  <c r="Y658" i="23" s="1"/>
  <c r="M659" i="23"/>
  <c r="M660" i="23"/>
  <c r="M661" i="23"/>
  <c r="N661" i="23" s="1"/>
  <c r="M662" i="23"/>
  <c r="M663" i="23"/>
  <c r="M664" i="23"/>
  <c r="AC664" i="23" s="1"/>
  <c r="M665" i="23"/>
  <c r="N665" i="23" s="1"/>
  <c r="M666" i="23"/>
  <c r="M667" i="23"/>
  <c r="M668" i="23"/>
  <c r="AC668" i="23" s="1"/>
  <c r="M669" i="23"/>
  <c r="M670" i="23"/>
  <c r="M671" i="23"/>
  <c r="M672" i="23"/>
  <c r="M673" i="23"/>
  <c r="N673" i="23" s="1"/>
  <c r="M674" i="23"/>
  <c r="M675" i="23"/>
  <c r="M676" i="23"/>
  <c r="AC676" i="23" s="1"/>
  <c r="M677" i="23"/>
  <c r="N677" i="23" s="1"/>
  <c r="M678" i="23"/>
  <c r="Y678" i="23" s="1"/>
  <c r="M679" i="23"/>
  <c r="M680" i="23"/>
  <c r="AC680" i="23" s="1"/>
  <c r="M681" i="23"/>
  <c r="N681" i="23" s="1"/>
  <c r="M682" i="23"/>
  <c r="M683" i="23"/>
  <c r="M684" i="23"/>
  <c r="M685" i="23"/>
  <c r="N685" i="23" s="1"/>
  <c r="M686" i="23"/>
  <c r="W686" i="23" s="1"/>
  <c r="M687" i="23"/>
  <c r="M688" i="23"/>
  <c r="M689" i="23"/>
  <c r="N689" i="23" s="1"/>
  <c r="M690" i="23"/>
  <c r="Y690" i="23" s="1"/>
  <c r="M691" i="23"/>
  <c r="M692" i="23"/>
  <c r="AC692" i="23" s="1"/>
  <c r="M693" i="23"/>
  <c r="N693" i="23" s="1"/>
  <c r="M694" i="23"/>
  <c r="X694" i="23" s="1"/>
  <c r="M695" i="23"/>
  <c r="M696" i="23"/>
  <c r="AC696" i="23" s="1"/>
  <c r="M697" i="23"/>
  <c r="N697" i="23" s="1"/>
  <c r="M698" i="23"/>
  <c r="M699" i="23"/>
  <c r="M700" i="23"/>
  <c r="M701" i="23"/>
  <c r="N701" i="23" s="1"/>
  <c r="M702" i="23"/>
  <c r="M703" i="23"/>
  <c r="M704" i="23"/>
  <c r="AC704" i="23" s="1"/>
  <c r="M705" i="23"/>
  <c r="M706" i="23"/>
  <c r="M707" i="23"/>
  <c r="M708" i="23"/>
  <c r="AC708" i="23" s="1"/>
  <c r="M709" i="23"/>
  <c r="N709" i="23" s="1"/>
  <c r="M710" i="23"/>
  <c r="Y710" i="23" s="1"/>
  <c r="M711" i="23"/>
  <c r="M712" i="23"/>
  <c r="M713" i="23"/>
  <c r="M714" i="23"/>
  <c r="M715" i="23"/>
  <c r="M716" i="23"/>
  <c r="AC716" i="23" s="1"/>
  <c r="M717" i="23"/>
  <c r="N717" i="23" s="1"/>
  <c r="M718" i="23"/>
  <c r="M719" i="23"/>
  <c r="M720" i="23"/>
  <c r="AC720" i="23" s="1"/>
  <c r="M721" i="23"/>
  <c r="N721" i="23" s="1"/>
  <c r="M722" i="23"/>
  <c r="AC722" i="23" s="1"/>
  <c r="M723" i="23"/>
  <c r="M724" i="23"/>
  <c r="AC724" i="23" s="1"/>
  <c r="M725" i="23"/>
  <c r="N725" i="23" s="1"/>
  <c r="M726" i="23"/>
  <c r="M727" i="23"/>
  <c r="M728" i="23"/>
  <c r="M729" i="23"/>
  <c r="N729" i="23" s="1"/>
  <c r="M730" i="23"/>
  <c r="M731" i="23"/>
  <c r="M732" i="23"/>
  <c r="AC732" i="23" s="1"/>
  <c r="M733" i="23"/>
  <c r="M734" i="23"/>
  <c r="V734" i="23" s="1"/>
  <c r="M735" i="23"/>
  <c r="M736" i="23"/>
  <c r="AC736" i="23" s="1"/>
  <c r="M737" i="23"/>
  <c r="N737" i="23" s="1"/>
  <c r="M738" i="23"/>
  <c r="M739" i="23"/>
  <c r="M740" i="23"/>
  <c r="M741" i="23"/>
  <c r="N741" i="23" s="1"/>
  <c r="M742" i="23"/>
  <c r="M743" i="23"/>
  <c r="M744" i="23"/>
  <c r="AC744" i="23" s="1"/>
  <c r="M745" i="23"/>
  <c r="N745" i="23" s="1"/>
  <c r="M746" i="23"/>
  <c r="M747" i="23"/>
  <c r="M748" i="23"/>
  <c r="M749" i="23"/>
  <c r="N749" i="23" s="1"/>
  <c r="M750" i="23"/>
  <c r="W750" i="23" s="1"/>
  <c r="M751" i="23"/>
  <c r="M752" i="23"/>
  <c r="AC752" i="23" s="1"/>
  <c r="M753" i="23"/>
  <c r="N753" i="23" s="1"/>
  <c r="M754" i="23"/>
  <c r="Y754" i="23" s="1"/>
  <c r="M755" i="23"/>
  <c r="M756" i="23"/>
  <c r="AC756" i="23" s="1"/>
  <c r="M757" i="23"/>
  <c r="N757" i="23" s="1"/>
  <c r="M758" i="23"/>
  <c r="X758" i="23" s="1"/>
  <c r="M759" i="23"/>
  <c r="M760" i="23"/>
  <c r="M761" i="23"/>
  <c r="N761" i="23" s="1"/>
  <c r="M762" i="23"/>
  <c r="M763" i="23"/>
  <c r="M764" i="23"/>
  <c r="AC764" i="23" s="1"/>
  <c r="M765" i="23"/>
  <c r="N765" i="23" s="1"/>
  <c r="M766" i="23"/>
  <c r="V766" i="23" s="1"/>
  <c r="M767" i="23"/>
  <c r="M768" i="23"/>
  <c r="AC768" i="23" s="1"/>
  <c r="M769" i="23"/>
  <c r="M770" i="23"/>
  <c r="M771" i="23"/>
  <c r="M772" i="23"/>
  <c r="M773" i="23"/>
  <c r="N773" i="23" s="1"/>
  <c r="M774" i="23"/>
  <c r="Y774" i="23" s="1"/>
  <c r="M775" i="23"/>
  <c r="M776" i="23"/>
  <c r="AC776" i="23" s="1"/>
  <c r="M777" i="23"/>
  <c r="M778" i="23"/>
  <c r="M779" i="23"/>
  <c r="M780" i="23"/>
  <c r="AC780" i="23" s="1"/>
  <c r="M781" i="23"/>
  <c r="N781" i="23" s="1"/>
  <c r="M782" i="23"/>
  <c r="M783" i="23"/>
  <c r="M784" i="23"/>
  <c r="M785" i="23"/>
  <c r="N785" i="23" s="1"/>
  <c r="M786" i="23"/>
  <c r="M787" i="23"/>
  <c r="M788" i="23"/>
  <c r="AC788" i="23" s="1"/>
  <c r="M789" i="23"/>
  <c r="N789" i="23" s="1"/>
  <c r="M790" i="23"/>
  <c r="M791" i="23"/>
  <c r="M792" i="23"/>
  <c r="M793" i="23"/>
  <c r="N793" i="23" s="1"/>
  <c r="M794" i="23"/>
  <c r="M795" i="23"/>
  <c r="M796" i="23"/>
  <c r="AC796" i="23" s="1"/>
  <c r="M797" i="23"/>
  <c r="M798" i="23"/>
  <c r="M799" i="23"/>
  <c r="M800" i="23"/>
  <c r="AC800" i="23" s="1"/>
  <c r="M801" i="23"/>
  <c r="N801" i="23" s="1"/>
  <c r="M802" i="23"/>
  <c r="M803" i="23"/>
  <c r="M804" i="23"/>
  <c r="M805" i="23"/>
  <c r="N805" i="23" s="1"/>
  <c r="M806" i="23"/>
  <c r="X806" i="23" s="1"/>
  <c r="M807" i="23"/>
  <c r="M808" i="23"/>
  <c r="AC808" i="23" s="1"/>
  <c r="M809" i="23"/>
  <c r="N809" i="23" s="1"/>
  <c r="M810" i="23"/>
  <c r="V810" i="23" s="1"/>
  <c r="M811" i="23"/>
  <c r="M812" i="23"/>
  <c r="AC812" i="23" s="1"/>
  <c r="M813" i="23"/>
  <c r="N813" i="23" s="1"/>
  <c r="M814" i="23"/>
  <c r="W814" i="23" s="1"/>
  <c r="M815" i="23"/>
  <c r="M816" i="23"/>
  <c r="M817" i="23"/>
  <c r="N817" i="23" s="1"/>
  <c r="M818" i="23"/>
  <c r="Y818" i="23" s="1"/>
  <c r="M819" i="23"/>
  <c r="M820" i="23"/>
  <c r="AC820" i="23" s="1"/>
  <c r="M821" i="23"/>
  <c r="N821" i="23" s="1"/>
  <c r="M822" i="23"/>
  <c r="X822" i="23" s="1"/>
  <c r="M823" i="23"/>
  <c r="M824" i="23"/>
  <c r="M825" i="23"/>
  <c r="N825" i="23" s="1"/>
  <c r="M826" i="23"/>
  <c r="M827" i="23"/>
  <c r="M828" i="23"/>
  <c r="AC828" i="23" s="1"/>
  <c r="M829" i="23"/>
  <c r="N829" i="23" s="1"/>
  <c r="M830" i="23"/>
  <c r="M831" i="23"/>
  <c r="M832" i="23"/>
  <c r="AC832" i="23" s="1"/>
  <c r="M833" i="23"/>
  <c r="M834" i="23"/>
  <c r="P834" i="23" s="1"/>
  <c r="M835" i="23"/>
  <c r="M836" i="23"/>
  <c r="M837" i="23"/>
  <c r="N837" i="23" s="1"/>
  <c r="M838" i="23"/>
  <c r="Y838" i="23" s="1"/>
  <c r="M839" i="23"/>
  <c r="M840" i="23"/>
  <c r="AC840" i="23" s="1"/>
  <c r="M841" i="23"/>
  <c r="M842" i="23"/>
  <c r="M843" i="23"/>
  <c r="M844" i="23"/>
  <c r="AC844" i="23" s="1"/>
  <c r="M845" i="23"/>
  <c r="N845" i="23" s="1"/>
  <c r="M846" i="23"/>
  <c r="M847" i="23"/>
  <c r="N847" i="23" s="1"/>
  <c r="M848" i="23"/>
  <c r="M849" i="23"/>
  <c r="N849" i="23" s="1"/>
  <c r="M850" i="23"/>
  <c r="AC850" i="23" s="1"/>
  <c r="M851" i="23"/>
  <c r="M852" i="23"/>
  <c r="AC852" i="23" s="1"/>
  <c r="M853" i="23"/>
  <c r="N853" i="23" s="1"/>
  <c r="M854" i="23"/>
  <c r="M855" i="23"/>
  <c r="N855" i="23" s="1"/>
  <c r="M856" i="23"/>
  <c r="M857" i="23"/>
  <c r="M858" i="23"/>
  <c r="M859" i="23"/>
  <c r="M860" i="23"/>
  <c r="AC860" i="23" s="1"/>
  <c r="M861" i="23"/>
  <c r="N861" i="23" s="1"/>
  <c r="M862" i="23"/>
  <c r="W862" i="23" s="1"/>
  <c r="M863" i="23"/>
  <c r="N863" i="23" s="1"/>
  <c r="M864" i="23"/>
  <c r="AC864" i="23" s="1"/>
  <c r="M865" i="23"/>
  <c r="M866" i="23"/>
  <c r="Y866" i="23" s="1"/>
  <c r="M867" i="23"/>
  <c r="M868" i="23"/>
  <c r="M869" i="23"/>
  <c r="N869" i="23" s="1"/>
  <c r="M870" i="23"/>
  <c r="X870" i="23" s="1"/>
  <c r="M871" i="23"/>
  <c r="N871" i="23" s="1"/>
  <c r="M872" i="23"/>
  <c r="AC872" i="23" s="1"/>
  <c r="M873" i="23"/>
  <c r="M874" i="23"/>
  <c r="M875" i="23"/>
  <c r="M876" i="23"/>
  <c r="AC876" i="23" s="1"/>
  <c r="M877" i="23"/>
  <c r="N877" i="23" s="1"/>
  <c r="M878" i="23"/>
  <c r="M879" i="23"/>
  <c r="N879" i="23" s="1"/>
  <c r="M880" i="23"/>
  <c r="M881" i="23"/>
  <c r="N881" i="23" s="1"/>
  <c r="M882" i="23"/>
  <c r="M883" i="23"/>
  <c r="M884" i="23"/>
  <c r="AC884" i="23" s="1"/>
  <c r="M885" i="23"/>
  <c r="N885" i="23" s="1"/>
  <c r="M886" i="23"/>
  <c r="X886" i="23" s="1"/>
  <c r="M887" i="23"/>
  <c r="N887" i="23" s="1"/>
  <c r="M888" i="23"/>
  <c r="M889" i="23"/>
  <c r="M890" i="23"/>
  <c r="M891" i="23"/>
  <c r="M892" i="23"/>
  <c r="AC892" i="23" s="1"/>
  <c r="M893" i="23"/>
  <c r="N893" i="23" s="1"/>
  <c r="M894" i="23"/>
  <c r="M895" i="23"/>
  <c r="N895" i="23" s="1"/>
  <c r="M896" i="23"/>
  <c r="AC896" i="23" s="1"/>
  <c r="M897" i="23"/>
  <c r="M898" i="23"/>
  <c r="Y898" i="23" s="1"/>
  <c r="M899" i="23"/>
  <c r="M900" i="23"/>
  <c r="M901" i="23"/>
  <c r="N901" i="23" s="1"/>
  <c r="M902" i="23"/>
  <c r="V902" i="23" s="1"/>
  <c r="M903" i="23"/>
  <c r="N903" i="23" s="1"/>
  <c r="M904" i="23"/>
  <c r="AC904" i="23" s="1"/>
  <c r="M905" i="23"/>
  <c r="M906" i="23"/>
  <c r="M907" i="23"/>
  <c r="M908" i="23"/>
  <c r="M909" i="23"/>
  <c r="N909" i="23" s="1"/>
  <c r="M910" i="23"/>
  <c r="Q910" i="23" s="1"/>
  <c r="M911" i="23"/>
  <c r="N911" i="23" s="1"/>
  <c r="M912" i="23"/>
  <c r="AC912" i="23" s="1"/>
  <c r="M913" i="23"/>
  <c r="N913" i="23" s="1"/>
  <c r="M914" i="23"/>
  <c r="M915" i="23"/>
  <c r="M916" i="23"/>
  <c r="AC916" i="23" s="1"/>
  <c r="M917" i="23"/>
  <c r="N917" i="23" s="1"/>
  <c r="M918" i="23"/>
  <c r="V918" i="23" s="1"/>
  <c r="M919" i="23"/>
  <c r="N919" i="23" s="1"/>
  <c r="M920" i="23"/>
  <c r="M921" i="23"/>
  <c r="M922" i="23"/>
  <c r="M923" i="23"/>
  <c r="M924" i="23"/>
  <c r="AC924" i="23" s="1"/>
  <c r="M925" i="23"/>
  <c r="N925" i="23" s="1"/>
  <c r="M926" i="23"/>
  <c r="M927" i="23"/>
  <c r="N927" i="23" s="1"/>
  <c r="M928" i="23"/>
  <c r="M929" i="23"/>
  <c r="M930" i="23"/>
  <c r="M931" i="23"/>
  <c r="M932" i="23"/>
  <c r="AC932" i="23" s="1"/>
  <c r="M933" i="23"/>
  <c r="N933" i="23" s="1"/>
  <c r="M934" i="23"/>
  <c r="M935" i="23"/>
  <c r="N935" i="23" s="1"/>
  <c r="M936" i="23"/>
  <c r="AC936" i="23" s="1"/>
  <c r="M937" i="23"/>
  <c r="M938" i="23"/>
  <c r="M939" i="23"/>
  <c r="M940" i="23"/>
  <c r="M941" i="23"/>
  <c r="N941" i="23" s="1"/>
  <c r="M942" i="23"/>
  <c r="W942" i="23" s="1"/>
  <c r="M943" i="23"/>
  <c r="N943" i="23" s="1"/>
  <c r="M944" i="23"/>
  <c r="AC944" i="23" s="1"/>
  <c r="M945" i="23"/>
  <c r="N945" i="23" s="1"/>
  <c r="M946" i="23"/>
  <c r="M947" i="23"/>
  <c r="M948" i="23"/>
  <c r="AC948" i="23" s="1"/>
  <c r="M949" i="23"/>
  <c r="N949" i="23" s="1"/>
  <c r="M950" i="23"/>
  <c r="X950" i="23" s="1"/>
  <c r="M951" i="23"/>
  <c r="N951" i="23" s="1"/>
  <c r="M952" i="23"/>
  <c r="M953" i="23"/>
  <c r="M954" i="23"/>
  <c r="M955" i="23"/>
  <c r="M956" i="23"/>
  <c r="AC956" i="23" s="1"/>
  <c r="M957" i="23"/>
  <c r="N957" i="23" s="1"/>
  <c r="M958" i="23"/>
  <c r="M959" i="23"/>
  <c r="N959" i="23" s="1"/>
  <c r="M960" i="23"/>
  <c r="M961" i="23"/>
  <c r="M962" i="23"/>
  <c r="M963" i="23"/>
  <c r="M964" i="23"/>
  <c r="AC964" i="23" s="1"/>
  <c r="M965" i="23"/>
  <c r="N965" i="23" s="1"/>
  <c r="M966" i="23"/>
  <c r="M967" i="23"/>
  <c r="N967" i="23" s="1"/>
  <c r="M968" i="23"/>
  <c r="M969" i="23"/>
  <c r="M970" i="23"/>
  <c r="M971" i="23"/>
  <c r="M972" i="23"/>
  <c r="AC972" i="23" s="1"/>
  <c r="M973" i="23"/>
  <c r="N973" i="23" s="1"/>
  <c r="M974" i="23"/>
  <c r="AC974" i="23" s="1"/>
  <c r="M975" i="23"/>
  <c r="N975" i="23" s="1"/>
  <c r="M976" i="23"/>
  <c r="AC976" i="23" s="1"/>
  <c r="M977" i="23"/>
  <c r="N977" i="23" s="1"/>
  <c r="M978" i="23"/>
  <c r="AC978" i="23" s="1"/>
  <c r="M979" i="23"/>
  <c r="M980" i="23"/>
  <c r="M981" i="23"/>
  <c r="N981" i="23" s="1"/>
  <c r="M982" i="23"/>
  <c r="V982" i="23" s="1"/>
  <c r="M983" i="23"/>
  <c r="N983" i="23" s="1"/>
  <c r="M984" i="23"/>
  <c r="AC984" i="23" s="1"/>
  <c r="M985" i="23"/>
  <c r="M986" i="23"/>
  <c r="M987" i="23"/>
  <c r="M988" i="23"/>
  <c r="AC988" i="23" s="1"/>
  <c r="M989" i="23"/>
  <c r="N989" i="23" s="1"/>
  <c r="M990" i="23"/>
  <c r="M991" i="23"/>
  <c r="N991" i="23" s="1"/>
  <c r="M992" i="23"/>
  <c r="AC992" i="23" s="1"/>
  <c r="M993" i="23"/>
  <c r="M994" i="23"/>
  <c r="Y994" i="23" s="1"/>
  <c r="M995" i="23"/>
  <c r="M996" i="23"/>
  <c r="M997" i="23"/>
  <c r="N997" i="23" s="1"/>
  <c r="M998" i="23"/>
  <c r="M999" i="23"/>
  <c r="N999" i="23" s="1"/>
  <c r="M1000" i="23"/>
  <c r="AC1000" i="23" s="1"/>
  <c r="M1001" i="23"/>
  <c r="M1002" i="23"/>
  <c r="M1003" i="23"/>
  <c r="M1004" i="23"/>
  <c r="AC1004" i="23" s="1"/>
  <c r="M1005" i="23"/>
  <c r="N1005" i="23" s="1"/>
  <c r="M1006" i="23"/>
  <c r="W1006" i="23" s="1"/>
  <c r="M1007" i="23"/>
  <c r="N1007" i="23" s="1"/>
  <c r="M1008" i="23"/>
  <c r="M1009" i="23"/>
  <c r="N1009" i="23" s="1"/>
  <c r="M1010" i="23"/>
  <c r="M1011" i="23"/>
  <c r="M1012" i="23"/>
  <c r="AC1012" i="23" s="1"/>
  <c r="M1013" i="23"/>
  <c r="N1013" i="23" s="1"/>
  <c r="M1014" i="23"/>
  <c r="X1014" i="23" s="1"/>
  <c r="M1015" i="23"/>
  <c r="N1015" i="23" s="1"/>
  <c r="M1016" i="23"/>
  <c r="AC1016" i="23" s="1"/>
  <c r="M1017" i="23"/>
  <c r="M1018" i="23"/>
  <c r="M1019" i="23"/>
  <c r="M1020" i="23"/>
  <c r="M1021" i="23"/>
  <c r="N1021" i="23" s="1"/>
  <c r="M1022" i="23"/>
  <c r="M1023" i="23"/>
  <c r="N1023" i="23" s="1"/>
  <c r="M1024" i="23"/>
  <c r="AC1024" i="23" s="1"/>
  <c r="M1025" i="23"/>
  <c r="N1025" i="23" s="1"/>
  <c r="M1026" i="23"/>
  <c r="Y1026" i="23" s="1"/>
  <c r="M1027" i="23"/>
  <c r="M1028" i="23"/>
  <c r="M1029" i="23"/>
  <c r="M1030" i="23"/>
  <c r="M1031" i="23"/>
  <c r="N1031" i="23" s="1"/>
  <c r="M1032" i="23"/>
  <c r="AC1032" i="23" s="1"/>
  <c r="M1033" i="23"/>
  <c r="N1033" i="23" s="1"/>
  <c r="M1034" i="23"/>
  <c r="M1035" i="23"/>
  <c r="M1036" i="23"/>
  <c r="AC1036" i="23" s="1"/>
  <c r="M1037" i="23"/>
  <c r="N1037" i="23" s="1"/>
  <c r="M1038" i="23"/>
  <c r="AC1038" i="23" s="1"/>
  <c r="M1039" i="23"/>
  <c r="N1039" i="23" s="1"/>
  <c r="M1040" i="23"/>
  <c r="M1041" i="23"/>
  <c r="N1041" i="23" s="1"/>
  <c r="M1042" i="23"/>
  <c r="AC1042" i="23" s="1"/>
  <c r="M1043" i="23"/>
  <c r="M1044" i="23"/>
  <c r="AC1044" i="23" s="1"/>
  <c r="M1045" i="23"/>
  <c r="N1045" i="23" s="1"/>
  <c r="M1046" i="23"/>
  <c r="V1046" i="23" s="1"/>
  <c r="M1047" i="23"/>
  <c r="N1047" i="23" s="1"/>
  <c r="M1048" i="23"/>
  <c r="AC1048" i="23" s="1"/>
  <c r="M1049" i="23"/>
  <c r="M1050" i="23"/>
  <c r="M1051" i="23"/>
  <c r="M1052" i="23"/>
  <c r="M1053" i="23"/>
  <c r="N1053" i="23" s="1"/>
  <c r="M1054" i="23"/>
  <c r="M1055" i="23"/>
  <c r="N1055" i="23" s="1"/>
  <c r="M1056" i="23"/>
  <c r="AC1056" i="23" s="1"/>
  <c r="M1057" i="23"/>
  <c r="M1058" i="23"/>
  <c r="M1059" i="23"/>
  <c r="M1060" i="23"/>
  <c r="M1061" i="23"/>
  <c r="N1061" i="23" s="1"/>
  <c r="M1062" i="23"/>
  <c r="M1063" i="23"/>
  <c r="N1063" i="23" s="1"/>
  <c r="M1064" i="23"/>
  <c r="AC1064" i="23" s="1"/>
  <c r="M1065" i="23"/>
  <c r="N1065" i="23" s="1"/>
  <c r="M1066" i="23"/>
  <c r="M1067" i="23"/>
  <c r="M1068" i="23"/>
  <c r="AC1068" i="23" s="1"/>
  <c r="M1069" i="23"/>
  <c r="N1069" i="23" s="1"/>
  <c r="M1070" i="23"/>
  <c r="W1070" i="23" s="1"/>
  <c r="M1071" i="23"/>
  <c r="N1071" i="23" s="1"/>
  <c r="M1072" i="23"/>
  <c r="M1073" i="23"/>
  <c r="N1073" i="23" s="1"/>
  <c r="M1074" i="23"/>
  <c r="M1075" i="23"/>
  <c r="M1076" i="23"/>
  <c r="AC1076" i="23" s="1"/>
  <c r="M1077" i="23"/>
  <c r="N1077" i="23" s="1"/>
  <c r="M1078" i="23"/>
  <c r="T1078" i="23" s="1"/>
  <c r="M1079" i="23"/>
  <c r="N1079" i="23" s="1"/>
  <c r="M1080" i="23"/>
  <c r="M1081" i="23"/>
  <c r="N1081" i="23" s="1"/>
  <c r="M1082" i="23"/>
  <c r="M1083" i="23"/>
  <c r="N1083" i="23" s="1"/>
  <c r="M1084" i="23"/>
  <c r="AC1084" i="23" s="1"/>
  <c r="M1085" i="23"/>
  <c r="N1085" i="23" s="1"/>
  <c r="M1086" i="23"/>
  <c r="M1087" i="23"/>
  <c r="N1087" i="23" s="1"/>
  <c r="M1088" i="23"/>
  <c r="AC1088" i="23" s="1"/>
  <c r="M1089" i="23"/>
  <c r="M1090" i="23"/>
  <c r="M1091" i="23"/>
  <c r="M1092" i="23"/>
  <c r="M1093" i="23"/>
  <c r="N1093" i="23" s="1"/>
  <c r="M1094" i="23"/>
  <c r="S1094" i="23" s="1"/>
  <c r="N3" i="23"/>
  <c r="N7" i="23"/>
  <c r="N11" i="23"/>
  <c r="N15" i="23"/>
  <c r="N19" i="23"/>
  <c r="N23" i="23"/>
  <c r="N27" i="23"/>
  <c r="N31" i="23"/>
  <c r="N35" i="23"/>
  <c r="N39" i="23"/>
  <c r="N43" i="23"/>
  <c r="N47" i="23"/>
  <c r="N51" i="23"/>
  <c r="N55" i="23"/>
  <c r="N59" i="23"/>
  <c r="N63" i="23"/>
  <c r="N67" i="23"/>
  <c r="N71" i="23"/>
  <c r="N75" i="23"/>
  <c r="N79" i="23"/>
  <c r="N83" i="23"/>
  <c r="N87" i="23"/>
  <c r="N91" i="23"/>
  <c r="N95" i="23"/>
  <c r="N99" i="23"/>
  <c r="N103" i="23"/>
  <c r="N107" i="23"/>
  <c r="N111" i="23"/>
  <c r="N115" i="23"/>
  <c r="N119" i="23"/>
  <c r="N123" i="23"/>
  <c r="N127" i="23"/>
  <c r="N131" i="23"/>
  <c r="N135" i="23"/>
  <c r="N139" i="23"/>
  <c r="N143" i="23"/>
  <c r="N147" i="23"/>
  <c r="N151" i="23"/>
  <c r="N155" i="23"/>
  <c r="N159" i="23"/>
  <c r="N163" i="23"/>
  <c r="N167" i="23"/>
  <c r="N171" i="23"/>
  <c r="N175" i="23"/>
  <c r="N179" i="23"/>
  <c r="N183" i="23"/>
  <c r="N187" i="23"/>
  <c r="N190" i="23"/>
  <c r="N191" i="23"/>
  <c r="N195" i="23"/>
  <c r="N199" i="23"/>
  <c r="N203" i="23"/>
  <c r="N207" i="23"/>
  <c r="N211" i="23"/>
  <c r="N215" i="23"/>
  <c r="N219" i="23"/>
  <c r="N223" i="23"/>
  <c r="N227" i="23"/>
  <c r="N231" i="23"/>
  <c r="N235" i="23"/>
  <c r="N239" i="23"/>
  <c r="N243" i="23"/>
  <c r="N247" i="23"/>
  <c r="N251" i="23"/>
  <c r="N255" i="23"/>
  <c r="N259" i="23"/>
  <c r="N263" i="23"/>
  <c r="N267" i="23"/>
  <c r="N271" i="23"/>
  <c r="N275" i="23"/>
  <c r="N279" i="23"/>
  <c r="N283" i="23"/>
  <c r="N287" i="23"/>
  <c r="N291" i="23"/>
  <c r="N295" i="23"/>
  <c r="N299" i="23"/>
  <c r="N303" i="23"/>
  <c r="N307" i="23"/>
  <c r="N311" i="23"/>
  <c r="N315" i="23"/>
  <c r="N319" i="23"/>
  <c r="N323" i="23"/>
  <c r="N327" i="23"/>
  <c r="N331" i="23"/>
  <c r="N335" i="23"/>
  <c r="N339" i="23"/>
  <c r="N343" i="23"/>
  <c r="N347" i="23"/>
  <c r="N349" i="23"/>
  <c r="N351" i="23"/>
  <c r="N355" i="23"/>
  <c r="N359" i="23"/>
  <c r="N363" i="23"/>
  <c r="N365" i="23"/>
  <c r="N367" i="23"/>
  <c r="N371" i="23"/>
  <c r="N375" i="23"/>
  <c r="N379" i="23"/>
  <c r="N381" i="23"/>
  <c r="N383" i="23"/>
  <c r="N385" i="23"/>
  <c r="N387" i="23"/>
  <c r="N391" i="23"/>
  <c r="N393" i="23"/>
  <c r="N395" i="23"/>
  <c r="N399" i="23"/>
  <c r="N403" i="23"/>
  <c r="N407" i="23"/>
  <c r="N411" i="23"/>
  <c r="N413" i="23"/>
  <c r="N415" i="23"/>
  <c r="N417" i="23"/>
  <c r="N419" i="23"/>
  <c r="N423" i="23"/>
  <c r="N425" i="23"/>
  <c r="N427" i="23"/>
  <c r="N431" i="23"/>
  <c r="N435" i="23"/>
  <c r="N439" i="23"/>
  <c r="N443" i="23"/>
  <c r="N445" i="23"/>
  <c r="N447" i="23"/>
  <c r="N449" i="23"/>
  <c r="N451" i="23"/>
  <c r="N455" i="23"/>
  <c r="N457" i="23"/>
  <c r="N459" i="23"/>
  <c r="N463" i="23"/>
  <c r="N467" i="23"/>
  <c r="N471" i="23"/>
  <c r="N475" i="23"/>
  <c r="N477" i="23"/>
  <c r="N479" i="23"/>
  <c r="N481" i="23"/>
  <c r="N483" i="23"/>
  <c r="N487" i="23"/>
  <c r="N489" i="23"/>
  <c r="N491" i="23"/>
  <c r="N495" i="23"/>
  <c r="N499" i="23"/>
  <c r="N503" i="23"/>
  <c r="N507" i="23"/>
  <c r="N509" i="23"/>
  <c r="N511" i="23"/>
  <c r="N513" i="23"/>
  <c r="N515" i="23"/>
  <c r="N519" i="23"/>
  <c r="N521" i="23"/>
  <c r="N523" i="23"/>
  <c r="N527" i="23"/>
  <c r="N531" i="23"/>
  <c r="N535" i="23"/>
  <c r="N539" i="23"/>
  <c r="N541" i="23"/>
  <c r="N543" i="23"/>
  <c r="N547" i="23"/>
  <c r="N551" i="23"/>
  <c r="N555" i="23"/>
  <c r="N559" i="23"/>
  <c r="N563" i="23"/>
  <c r="N567" i="23"/>
  <c r="N571" i="23"/>
  <c r="N575" i="23"/>
  <c r="N577" i="23"/>
  <c r="N579" i="23"/>
  <c r="N583" i="23"/>
  <c r="N585" i="23"/>
  <c r="N587" i="23"/>
  <c r="N591" i="23"/>
  <c r="N595" i="23"/>
  <c r="N599" i="23"/>
  <c r="N603" i="23"/>
  <c r="N605" i="23"/>
  <c r="N607" i="23"/>
  <c r="N611" i="23"/>
  <c r="N615" i="23"/>
  <c r="N619" i="23"/>
  <c r="N623" i="23"/>
  <c r="N627" i="23"/>
  <c r="N631" i="23"/>
  <c r="N635" i="23"/>
  <c r="N639" i="23"/>
  <c r="N641" i="23"/>
  <c r="N643" i="23"/>
  <c r="N647" i="23"/>
  <c r="N649" i="23"/>
  <c r="N651" i="23"/>
  <c r="N655" i="23"/>
  <c r="N659" i="23"/>
  <c r="N663" i="23"/>
  <c r="N667" i="23"/>
  <c r="N669" i="23"/>
  <c r="N671" i="23"/>
  <c r="N675" i="23"/>
  <c r="N679" i="23"/>
  <c r="N683" i="23"/>
  <c r="N687" i="23"/>
  <c r="N691" i="23"/>
  <c r="N695" i="23"/>
  <c r="N699" i="23"/>
  <c r="N703" i="23"/>
  <c r="N705" i="23"/>
  <c r="N707" i="23"/>
  <c r="N711" i="23"/>
  <c r="N713" i="23"/>
  <c r="N715" i="23"/>
  <c r="N719" i="23"/>
  <c r="N723" i="23"/>
  <c r="N727" i="23"/>
  <c r="N731" i="23"/>
  <c r="N733" i="23"/>
  <c r="N735" i="23"/>
  <c r="N739" i="23"/>
  <c r="N743" i="23"/>
  <c r="N747" i="23"/>
  <c r="N751" i="23"/>
  <c r="N755" i="23"/>
  <c r="N759" i="23"/>
  <c r="N763" i="23"/>
  <c r="N767" i="23"/>
  <c r="N769" i="23"/>
  <c r="N771" i="23"/>
  <c r="N775" i="23"/>
  <c r="N777" i="23"/>
  <c r="N779" i="23"/>
  <c r="N783" i="23"/>
  <c r="N787" i="23"/>
  <c r="N791" i="23"/>
  <c r="N795" i="23"/>
  <c r="N797" i="23"/>
  <c r="N799" i="23"/>
  <c r="N803" i="23"/>
  <c r="N807" i="23"/>
  <c r="N811" i="23"/>
  <c r="N815" i="23"/>
  <c r="N819" i="23"/>
  <c r="N823" i="23"/>
  <c r="N827" i="23"/>
  <c r="N831" i="23"/>
  <c r="N833" i="23"/>
  <c r="N835" i="23"/>
  <c r="N839" i="23"/>
  <c r="N841" i="23"/>
  <c r="N843" i="23"/>
  <c r="N851" i="23"/>
  <c r="N857" i="23"/>
  <c r="N859" i="23"/>
  <c r="N865" i="23"/>
  <c r="N867" i="23"/>
  <c r="N873" i="23"/>
  <c r="N875" i="23"/>
  <c r="N883" i="23"/>
  <c r="N889" i="23"/>
  <c r="N891" i="23"/>
  <c r="N897" i="23"/>
  <c r="N899" i="23"/>
  <c r="N905" i="23"/>
  <c r="N907" i="23"/>
  <c r="N915" i="23"/>
  <c r="N921" i="23"/>
  <c r="N923" i="23"/>
  <c r="N929" i="23"/>
  <c r="N931" i="23"/>
  <c r="N937" i="23"/>
  <c r="N939" i="23"/>
  <c r="N947" i="23"/>
  <c r="N953" i="23"/>
  <c r="N955" i="23"/>
  <c r="N961" i="23"/>
  <c r="N963" i="23"/>
  <c r="N969" i="23"/>
  <c r="N971" i="23"/>
  <c r="N979" i="23"/>
  <c r="N985" i="23"/>
  <c r="N987" i="23"/>
  <c r="N993" i="23"/>
  <c r="N995" i="23"/>
  <c r="N1001" i="23"/>
  <c r="N1003" i="23"/>
  <c r="N1011" i="23"/>
  <c r="N1017" i="23"/>
  <c r="N1019" i="23"/>
  <c r="N1027" i="23"/>
  <c r="N1029" i="23"/>
  <c r="N1035" i="23"/>
  <c r="N1043" i="23"/>
  <c r="N1049" i="23"/>
  <c r="N1051" i="23"/>
  <c r="N1057" i="23"/>
  <c r="N1059" i="23"/>
  <c r="N1067" i="23"/>
  <c r="N1075" i="23"/>
  <c r="N1089" i="23"/>
  <c r="N1091" i="23"/>
  <c r="P3" i="23"/>
  <c r="P7" i="23"/>
  <c r="P11" i="23"/>
  <c r="P15" i="23"/>
  <c r="P19" i="23"/>
  <c r="P23" i="23"/>
  <c r="P27" i="23"/>
  <c r="P31" i="23"/>
  <c r="P35" i="23"/>
  <c r="P39" i="23"/>
  <c r="P43" i="23"/>
  <c r="P47" i="23"/>
  <c r="P51" i="23"/>
  <c r="P55" i="23"/>
  <c r="P59" i="23"/>
  <c r="P63" i="23"/>
  <c r="P67" i="23"/>
  <c r="P71" i="23"/>
  <c r="P75" i="23"/>
  <c r="P79" i="23"/>
  <c r="P83" i="23"/>
  <c r="P87" i="23"/>
  <c r="P91" i="23"/>
  <c r="P95" i="23"/>
  <c r="P99" i="23"/>
  <c r="P103" i="23"/>
  <c r="P107" i="23"/>
  <c r="P111" i="23"/>
  <c r="P115" i="23"/>
  <c r="P119" i="23"/>
  <c r="P123" i="23"/>
  <c r="P127" i="23"/>
  <c r="P131" i="23"/>
  <c r="P135" i="23"/>
  <c r="P139" i="23"/>
  <c r="P143" i="23"/>
  <c r="P147" i="23"/>
  <c r="P151" i="23"/>
  <c r="P155" i="23"/>
  <c r="P159" i="23"/>
  <c r="P163" i="23"/>
  <c r="P167" i="23"/>
  <c r="P171" i="23"/>
  <c r="P175" i="23"/>
  <c r="P179" i="23"/>
  <c r="P183" i="23"/>
  <c r="P187" i="23"/>
  <c r="P191" i="23"/>
  <c r="P195" i="23"/>
  <c r="P199" i="23"/>
  <c r="P203" i="23"/>
  <c r="P207" i="23"/>
  <c r="P211" i="23"/>
  <c r="P215" i="23"/>
  <c r="P219" i="23"/>
  <c r="P223" i="23"/>
  <c r="P227" i="23"/>
  <c r="P231" i="23"/>
  <c r="P235" i="23"/>
  <c r="P239" i="23"/>
  <c r="P243" i="23"/>
  <c r="P247" i="23"/>
  <c r="P251" i="23"/>
  <c r="P255" i="23"/>
  <c r="P259" i="23"/>
  <c r="P263" i="23"/>
  <c r="P267" i="23"/>
  <c r="P271" i="23"/>
  <c r="P275" i="23"/>
  <c r="P279" i="23"/>
  <c r="P283" i="23"/>
  <c r="P287" i="23"/>
  <c r="P291" i="23"/>
  <c r="P295" i="23"/>
  <c r="P299" i="23"/>
  <c r="P303" i="23"/>
  <c r="P307" i="23"/>
  <c r="P311" i="23"/>
  <c r="P315" i="23"/>
  <c r="P319" i="23"/>
  <c r="P323" i="23"/>
  <c r="P327" i="23"/>
  <c r="P331" i="23"/>
  <c r="P335" i="23"/>
  <c r="P339" i="23"/>
  <c r="P343" i="23"/>
  <c r="P347" i="23"/>
  <c r="P351" i="23"/>
  <c r="P355" i="23"/>
  <c r="P359" i="23"/>
  <c r="P363" i="23"/>
  <c r="P367" i="23"/>
  <c r="P371" i="23"/>
  <c r="P375" i="23"/>
  <c r="P379" i="23"/>
  <c r="P383" i="23"/>
  <c r="P387" i="23"/>
  <c r="P391" i="23"/>
  <c r="P395" i="23"/>
  <c r="P399" i="23"/>
  <c r="P403" i="23"/>
  <c r="P407" i="23"/>
  <c r="P411" i="23"/>
  <c r="P415" i="23"/>
  <c r="P419" i="23"/>
  <c r="P423" i="23"/>
  <c r="P427" i="23"/>
  <c r="P431" i="23"/>
  <c r="P435" i="23"/>
  <c r="P439" i="23"/>
  <c r="P443" i="23"/>
  <c r="P447" i="23"/>
  <c r="P451" i="23"/>
  <c r="P455" i="23"/>
  <c r="P459" i="23"/>
  <c r="P463" i="23"/>
  <c r="P467" i="23"/>
  <c r="P471" i="23"/>
  <c r="P475" i="23"/>
  <c r="P479" i="23"/>
  <c r="P483" i="23"/>
  <c r="P487" i="23"/>
  <c r="P491" i="23"/>
  <c r="P495" i="23"/>
  <c r="P499" i="23"/>
  <c r="P503" i="23"/>
  <c r="P507" i="23"/>
  <c r="P511" i="23"/>
  <c r="P515" i="23"/>
  <c r="P519" i="23"/>
  <c r="P523" i="23"/>
  <c r="P527" i="23"/>
  <c r="P531" i="23"/>
  <c r="P535" i="23"/>
  <c r="P539" i="23"/>
  <c r="P543" i="23"/>
  <c r="P547" i="23"/>
  <c r="P551" i="23"/>
  <c r="P555" i="23"/>
  <c r="P559" i="23"/>
  <c r="P563" i="23"/>
  <c r="P567" i="23"/>
  <c r="P571" i="23"/>
  <c r="P575" i="23"/>
  <c r="P579" i="23"/>
  <c r="P583" i="23"/>
  <c r="P587" i="23"/>
  <c r="P591" i="23"/>
  <c r="P595" i="23"/>
  <c r="P599" i="23"/>
  <c r="P603" i="23"/>
  <c r="P607" i="23"/>
  <c r="P611" i="23"/>
  <c r="P615" i="23"/>
  <c r="P619" i="23"/>
  <c r="P623" i="23"/>
  <c r="P627" i="23"/>
  <c r="P631" i="23"/>
  <c r="P635" i="23"/>
  <c r="P639" i="23"/>
  <c r="P643" i="23"/>
  <c r="P647" i="23"/>
  <c r="P651" i="23"/>
  <c r="P655" i="23"/>
  <c r="P659" i="23"/>
  <c r="P663" i="23"/>
  <c r="P667" i="23"/>
  <c r="P671" i="23"/>
  <c r="P675" i="23"/>
  <c r="P679" i="23"/>
  <c r="P683" i="23"/>
  <c r="P687" i="23"/>
  <c r="P691" i="23"/>
  <c r="P695" i="23"/>
  <c r="P699" i="23"/>
  <c r="P703" i="23"/>
  <c r="P707" i="23"/>
  <c r="P711" i="23"/>
  <c r="P715" i="23"/>
  <c r="P719" i="23"/>
  <c r="P723" i="23"/>
  <c r="P727" i="23"/>
  <c r="P731" i="23"/>
  <c r="P735" i="23"/>
  <c r="P739" i="23"/>
  <c r="P743" i="23"/>
  <c r="P747" i="23"/>
  <c r="P751" i="23"/>
  <c r="P755" i="23"/>
  <c r="P759" i="23"/>
  <c r="P763" i="23"/>
  <c r="P767" i="23"/>
  <c r="P771" i="23"/>
  <c r="P775" i="23"/>
  <c r="P779" i="23"/>
  <c r="P783" i="23"/>
  <c r="P787" i="23"/>
  <c r="P791" i="23"/>
  <c r="P795" i="23"/>
  <c r="P799" i="23"/>
  <c r="P803" i="23"/>
  <c r="P807" i="23"/>
  <c r="P811" i="23"/>
  <c r="P815" i="23"/>
  <c r="P819" i="23"/>
  <c r="P823" i="23"/>
  <c r="P827" i="23"/>
  <c r="P831" i="23"/>
  <c r="P835" i="23"/>
  <c r="P839" i="23"/>
  <c r="P843" i="23"/>
  <c r="P847" i="23"/>
  <c r="P851" i="23"/>
  <c r="P855" i="23"/>
  <c r="P859" i="23"/>
  <c r="P863" i="23"/>
  <c r="P867" i="23"/>
  <c r="P871" i="23"/>
  <c r="P875" i="23"/>
  <c r="P879" i="23"/>
  <c r="P883" i="23"/>
  <c r="P891" i="23"/>
  <c r="P895" i="23"/>
  <c r="P899" i="23"/>
  <c r="P903" i="23"/>
  <c r="P907" i="23"/>
  <c r="P911" i="23"/>
  <c r="P915" i="23"/>
  <c r="P919" i="23"/>
  <c r="P923" i="23"/>
  <c r="P927" i="23"/>
  <c r="P931" i="23"/>
  <c r="P935" i="23"/>
  <c r="P939" i="23"/>
  <c r="P943" i="23"/>
  <c r="P947" i="23"/>
  <c r="P951" i="23"/>
  <c r="P955" i="23"/>
  <c r="P959" i="23"/>
  <c r="P963" i="23"/>
  <c r="P967" i="23"/>
  <c r="P971" i="23"/>
  <c r="P975" i="23"/>
  <c r="P979" i="23"/>
  <c r="P983" i="23"/>
  <c r="P987" i="23"/>
  <c r="P991" i="23"/>
  <c r="P995" i="23"/>
  <c r="P999" i="23"/>
  <c r="P1003" i="23"/>
  <c r="P1007" i="23"/>
  <c r="P1011" i="23"/>
  <c r="P1015" i="23"/>
  <c r="P1019" i="23"/>
  <c r="P1023" i="23"/>
  <c r="P1027" i="23"/>
  <c r="P1031" i="23"/>
  <c r="P1035" i="23"/>
  <c r="P1039" i="23"/>
  <c r="P1043" i="23"/>
  <c r="P1047" i="23"/>
  <c r="P1051" i="23"/>
  <c r="P1055" i="23"/>
  <c r="P1059" i="23"/>
  <c r="P1063" i="23"/>
  <c r="P1067" i="23"/>
  <c r="P1071" i="23"/>
  <c r="P1075" i="23"/>
  <c r="P1079" i="23"/>
  <c r="P1083" i="23"/>
  <c r="P1087" i="23"/>
  <c r="P1091" i="23"/>
  <c r="Q3" i="23"/>
  <c r="Q7" i="23"/>
  <c r="Q11" i="23"/>
  <c r="Q15" i="23"/>
  <c r="Q19" i="23"/>
  <c r="Q23" i="23"/>
  <c r="Q27" i="23"/>
  <c r="Q31" i="23"/>
  <c r="Q35" i="23"/>
  <c r="Q39" i="23"/>
  <c r="Q43" i="23"/>
  <c r="Q47" i="23"/>
  <c r="Q51" i="23"/>
  <c r="Q55" i="23"/>
  <c r="Q59" i="23"/>
  <c r="Q63" i="23"/>
  <c r="Q67" i="23"/>
  <c r="Q71" i="23"/>
  <c r="Q75" i="23"/>
  <c r="Q79" i="23"/>
  <c r="Q83" i="23"/>
  <c r="Q87" i="23"/>
  <c r="Q91" i="23"/>
  <c r="Q95" i="23"/>
  <c r="Q99" i="23"/>
  <c r="Q103" i="23"/>
  <c r="Q107" i="23"/>
  <c r="Q111" i="23"/>
  <c r="Q115" i="23"/>
  <c r="Q119" i="23"/>
  <c r="Q123" i="23"/>
  <c r="Q127" i="23"/>
  <c r="Q131" i="23"/>
  <c r="Q135" i="23"/>
  <c r="Q139" i="23"/>
  <c r="Q143" i="23"/>
  <c r="Q147" i="23"/>
  <c r="Q151" i="23"/>
  <c r="Q155" i="23"/>
  <c r="Q159" i="23"/>
  <c r="Q163" i="23"/>
  <c r="Q167" i="23"/>
  <c r="Q171" i="23"/>
  <c r="Q175" i="23"/>
  <c r="Q179" i="23"/>
  <c r="Q183" i="23"/>
  <c r="Q187" i="23"/>
  <c r="Q191" i="23"/>
  <c r="Q195" i="23"/>
  <c r="Q199" i="23"/>
  <c r="Q203" i="23"/>
  <c r="Q207" i="23"/>
  <c r="Q211" i="23"/>
  <c r="Q215" i="23"/>
  <c r="Q219" i="23"/>
  <c r="Q223" i="23"/>
  <c r="Q227" i="23"/>
  <c r="Q231" i="23"/>
  <c r="Q235" i="23"/>
  <c r="Q239" i="23"/>
  <c r="Q243" i="23"/>
  <c r="Q247" i="23"/>
  <c r="Q251" i="23"/>
  <c r="Q255" i="23"/>
  <c r="Q259" i="23"/>
  <c r="Q263" i="23"/>
  <c r="Q267" i="23"/>
  <c r="Q271" i="23"/>
  <c r="Q275" i="23"/>
  <c r="Q279" i="23"/>
  <c r="Q283" i="23"/>
  <c r="Q287" i="23"/>
  <c r="Q291" i="23"/>
  <c r="Q295" i="23"/>
  <c r="Q299" i="23"/>
  <c r="Q303" i="23"/>
  <c r="Q307" i="23"/>
  <c r="Q311" i="23"/>
  <c r="Q315" i="23"/>
  <c r="Q319" i="23"/>
  <c r="Q323" i="23"/>
  <c r="Q327" i="23"/>
  <c r="Q331" i="23"/>
  <c r="Q335" i="23"/>
  <c r="Q339" i="23"/>
  <c r="Q343" i="23"/>
  <c r="Q347" i="23"/>
  <c r="Q351" i="23"/>
  <c r="Q355" i="23"/>
  <c r="Q359" i="23"/>
  <c r="Q363" i="23"/>
  <c r="Q367" i="23"/>
  <c r="Q371" i="23"/>
  <c r="Q375" i="23"/>
  <c r="Q379" i="23"/>
  <c r="Q383" i="23"/>
  <c r="Q387" i="23"/>
  <c r="Q391" i="23"/>
  <c r="Q395" i="23"/>
  <c r="Q399" i="23"/>
  <c r="Q403" i="23"/>
  <c r="Q407" i="23"/>
  <c r="Q411" i="23"/>
  <c r="Q415" i="23"/>
  <c r="Q419" i="23"/>
  <c r="Q423" i="23"/>
  <c r="Q427" i="23"/>
  <c r="Q431" i="23"/>
  <c r="Q435" i="23"/>
  <c r="Q439" i="23"/>
  <c r="Q443" i="23"/>
  <c r="Q447" i="23"/>
  <c r="Q451" i="23"/>
  <c r="Q455" i="23"/>
  <c r="Q459" i="23"/>
  <c r="Q463" i="23"/>
  <c r="Q467" i="23"/>
  <c r="Q471" i="23"/>
  <c r="Q475" i="23"/>
  <c r="Q479" i="23"/>
  <c r="Q483" i="23"/>
  <c r="Q487" i="23"/>
  <c r="Q491" i="23"/>
  <c r="Q495" i="23"/>
  <c r="Q499" i="23"/>
  <c r="Q503" i="23"/>
  <c r="Q507" i="23"/>
  <c r="Q511" i="23"/>
  <c r="Q515" i="23"/>
  <c r="Q519" i="23"/>
  <c r="Q523" i="23"/>
  <c r="Q527" i="23"/>
  <c r="Q531" i="23"/>
  <c r="Q535" i="23"/>
  <c r="Q539" i="23"/>
  <c r="Q543" i="23"/>
  <c r="Q547" i="23"/>
  <c r="Q551" i="23"/>
  <c r="Q555" i="23"/>
  <c r="Q559" i="23"/>
  <c r="Q563" i="23"/>
  <c r="Q567" i="23"/>
  <c r="Q571" i="23"/>
  <c r="Q575" i="23"/>
  <c r="Q579" i="23"/>
  <c r="Q583" i="23"/>
  <c r="Q587" i="23"/>
  <c r="Q591" i="23"/>
  <c r="Q595" i="23"/>
  <c r="Q599" i="23"/>
  <c r="Q603" i="23"/>
  <c r="Q607" i="23"/>
  <c r="Q611" i="23"/>
  <c r="Q615" i="23"/>
  <c r="Q619" i="23"/>
  <c r="Q623" i="23"/>
  <c r="Q627" i="23"/>
  <c r="Q631" i="23"/>
  <c r="Q635" i="23"/>
  <c r="Q639" i="23"/>
  <c r="Q643" i="23"/>
  <c r="Q647" i="23"/>
  <c r="Q651" i="23"/>
  <c r="Q655" i="23"/>
  <c r="Q659" i="23"/>
  <c r="Q663" i="23"/>
  <c r="Q667" i="23"/>
  <c r="Q671" i="23"/>
  <c r="Q675" i="23"/>
  <c r="Q679" i="23"/>
  <c r="Q683" i="23"/>
  <c r="Q687" i="23"/>
  <c r="Q691" i="23"/>
  <c r="Q695" i="23"/>
  <c r="Q699" i="23"/>
  <c r="Q703" i="23"/>
  <c r="Q707" i="23"/>
  <c r="Q711" i="23"/>
  <c r="Q715" i="23"/>
  <c r="Q719" i="23"/>
  <c r="Q723" i="23"/>
  <c r="Q727" i="23"/>
  <c r="Q731" i="23"/>
  <c r="Q735" i="23"/>
  <c r="Q739" i="23"/>
  <c r="Q743" i="23"/>
  <c r="Q747" i="23"/>
  <c r="Q751" i="23"/>
  <c r="Q755" i="23"/>
  <c r="Q759" i="23"/>
  <c r="Q763" i="23"/>
  <c r="Q767" i="23"/>
  <c r="Q771" i="23"/>
  <c r="Q775" i="23"/>
  <c r="Q779" i="23"/>
  <c r="Q783" i="23"/>
  <c r="Q787" i="23"/>
  <c r="Q791" i="23"/>
  <c r="Q795" i="23"/>
  <c r="Q799" i="23"/>
  <c r="Q803" i="23"/>
  <c r="Q807" i="23"/>
  <c r="Q811" i="23"/>
  <c r="Q815" i="23"/>
  <c r="Q819" i="23"/>
  <c r="Q823" i="23"/>
  <c r="Q827" i="23"/>
  <c r="Q831" i="23"/>
  <c r="Q835" i="23"/>
  <c r="Q839" i="23"/>
  <c r="Q843" i="23"/>
  <c r="Q847" i="23"/>
  <c r="Q851" i="23"/>
  <c r="Q855" i="23"/>
  <c r="Q859" i="23"/>
  <c r="Q863" i="23"/>
  <c r="Q867" i="23"/>
  <c r="Q871" i="23"/>
  <c r="Q875" i="23"/>
  <c r="Q879" i="23"/>
  <c r="Q883" i="23"/>
  <c r="Q887" i="23"/>
  <c r="Q891" i="23"/>
  <c r="Q895" i="23"/>
  <c r="Q899" i="23"/>
  <c r="Q903" i="23"/>
  <c r="Q907" i="23"/>
  <c r="Q911" i="23"/>
  <c r="Q915" i="23"/>
  <c r="Q919" i="23"/>
  <c r="Q923" i="23"/>
  <c r="Q927" i="23"/>
  <c r="Q931" i="23"/>
  <c r="Q935" i="23"/>
  <c r="Q939" i="23"/>
  <c r="Q943" i="23"/>
  <c r="Q947" i="23"/>
  <c r="Q951" i="23"/>
  <c r="Q955" i="23"/>
  <c r="Q959" i="23"/>
  <c r="Q963" i="23"/>
  <c r="Q967" i="23"/>
  <c r="Q971" i="23"/>
  <c r="Q979" i="23"/>
  <c r="Q983" i="23"/>
  <c r="Q987" i="23"/>
  <c r="Q991" i="23"/>
  <c r="Q995" i="23"/>
  <c r="Q999" i="23"/>
  <c r="Q1003" i="23"/>
  <c r="Q1007" i="23"/>
  <c r="Q1011" i="23"/>
  <c r="Q1015" i="23"/>
  <c r="Q1019" i="23"/>
  <c r="Q1023" i="23"/>
  <c r="Q1027" i="23"/>
  <c r="Q1031" i="23"/>
  <c r="Q1035" i="23"/>
  <c r="Q1039" i="23"/>
  <c r="Q1043" i="23"/>
  <c r="Q1047" i="23"/>
  <c r="Q1051" i="23"/>
  <c r="Q1055" i="23"/>
  <c r="Q1059" i="23"/>
  <c r="Q1063" i="23"/>
  <c r="Q1067" i="23"/>
  <c r="Q1071" i="23"/>
  <c r="Q1075" i="23"/>
  <c r="Q1079" i="23"/>
  <c r="Q1083" i="23"/>
  <c r="Q1087" i="23"/>
  <c r="Q1091" i="23"/>
  <c r="R7" i="23"/>
  <c r="R11" i="23"/>
  <c r="R15" i="23"/>
  <c r="R19" i="23"/>
  <c r="R23" i="23"/>
  <c r="R27" i="23"/>
  <c r="R31" i="23"/>
  <c r="R35" i="23"/>
  <c r="R39" i="23"/>
  <c r="R43" i="23"/>
  <c r="R47" i="23"/>
  <c r="R51" i="23"/>
  <c r="R55" i="23"/>
  <c r="R59" i="23"/>
  <c r="R63" i="23"/>
  <c r="R67" i="23"/>
  <c r="R71" i="23"/>
  <c r="R75" i="23"/>
  <c r="R79" i="23"/>
  <c r="R83" i="23"/>
  <c r="R87" i="23"/>
  <c r="R91" i="23"/>
  <c r="R95" i="23"/>
  <c r="R99" i="23"/>
  <c r="R103" i="23"/>
  <c r="R107" i="23"/>
  <c r="R111" i="23"/>
  <c r="R115" i="23"/>
  <c r="R119" i="23"/>
  <c r="R123" i="23"/>
  <c r="R127" i="23"/>
  <c r="R131" i="23"/>
  <c r="R135" i="23"/>
  <c r="R139" i="23"/>
  <c r="R143" i="23"/>
  <c r="R147" i="23"/>
  <c r="R151" i="23"/>
  <c r="R155" i="23"/>
  <c r="R159" i="23"/>
  <c r="R163" i="23"/>
  <c r="R167" i="23"/>
  <c r="R171" i="23"/>
  <c r="R175" i="23"/>
  <c r="R179" i="23"/>
  <c r="R183" i="23"/>
  <c r="R187" i="23"/>
  <c r="R191" i="23"/>
  <c r="R195" i="23"/>
  <c r="R199" i="23"/>
  <c r="R203" i="23"/>
  <c r="R207" i="23"/>
  <c r="R211" i="23"/>
  <c r="R215" i="23"/>
  <c r="R219" i="23"/>
  <c r="R223" i="23"/>
  <c r="R227" i="23"/>
  <c r="R231" i="23"/>
  <c r="R235" i="23"/>
  <c r="R239" i="23"/>
  <c r="R243" i="23"/>
  <c r="R247" i="23"/>
  <c r="R251" i="23"/>
  <c r="R255" i="23"/>
  <c r="R259" i="23"/>
  <c r="R263" i="23"/>
  <c r="R267" i="23"/>
  <c r="R271" i="23"/>
  <c r="R275" i="23"/>
  <c r="R279" i="23"/>
  <c r="R283" i="23"/>
  <c r="R287" i="23"/>
  <c r="R291" i="23"/>
  <c r="R295" i="23"/>
  <c r="R299" i="23"/>
  <c r="R303" i="23"/>
  <c r="R307" i="23"/>
  <c r="R311" i="23"/>
  <c r="R315" i="23"/>
  <c r="R319" i="23"/>
  <c r="R323" i="23"/>
  <c r="R327" i="23"/>
  <c r="R331" i="23"/>
  <c r="R335" i="23"/>
  <c r="R339" i="23"/>
  <c r="R343" i="23"/>
  <c r="R347" i="23"/>
  <c r="R351" i="23"/>
  <c r="R355" i="23"/>
  <c r="R359" i="23"/>
  <c r="R363" i="23"/>
  <c r="R367" i="23"/>
  <c r="R371" i="23"/>
  <c r="R375" i="23"/>
  <c r="R379" i="23"/>
  <c r="R383" i="23"/>
  <c r="R387" i="23"/>
  <c r="R391" i="23"/>
  <c r="R395" i="23"/>
  <c r="R399" i="23"/>
  <c r="R403" i="23"/>
  <c r="R407" i="23"/>
  <c r="R411" i="23"/>
  <c r="R415" i="23"/>
  <c r="R419" i="23"/>
  <c r="R423" i="23"/>
  <c r="R427" i="23"/>
  <c r="R431" i="23"/>
  <c r="R435" i="23"/>
  <c r="R439" i="23"/>
  <c r="R443" i="23"/>
  <c r="R447" i="23"/>
  <c r="R451" i="23"/>
  <c r="R455" i="23"/>
  <c r="R459" i="23"/>
  <c r="R463" i="23"/>
  <c r="R467" i="23"/>
  <c r="R471" i="23"/>
  <c r="R475" i="23"/>
  <c r="R479" i="23"/>
  <c r="R483" i="23"/>
  <c r="R487" i="23"/>
  <c r="R491" i="23"/>
  <c r="R495" i="23"/>
  <c r="R499" i="23"/>
  <c r="R503" i="23"/>
  <c r="R507" i="23"/>
  <c r="R511" i="23"/>
  <c r="R515" i="23"/>
  <c r="R519" i="23"/>
  <c r="R523" i="23"/>
  <c r="R527" i="23"/>
  <c r="R531" i="23"/>
  <c r="R535" i="23"/>
  <c r="R539" i="23"/>
  <c r="R543" i="23"/>
  <c r="R546" i="23"/>
  <c r="R547" i="23"/>
  <c r="R551" i="23"/>
  <c r="R555" i="23"/>
  <c r="R559" i="23"/>
  <c r="R563" i="23"/>
  <c r="R567" i="23"/>
  <c r="R571" i="23"/>
  <c r="R575" i="23"/>
  <c r="R579" i="23"/>
  <c r="R583" i="23"/>
  <c r="R587" i="23"/>
  <c r="R591" i="23"/>
  <c r="R595" i="23"/>
  <c r="R599" i="23"/>
  <c r="R603" i="23"/>
  <c r="R607" i="23"/>
  <c r="R611" i="23"/>
  <c r="R615" i="23"/>
  <c r="R619" i="23"/>
  <c r="R623" i="23"/>
  <c r="R627" i="23"/>
  <c r="R631" i="23"/>
  <c r="R635" i="23"/>
  <c r="R639" i="23"/>
  <c r="R643" i="23"/>
  <c r="R647" i="23"/>
  <c r="R651" i="23"/>
  <c r="R655" i="23"/>
  <c r="R659" i="23"/>
  <c r="R663" i="23"/>
  <c r="R667" i="23"/>
  <c r="R671" i="23"/>
  <c r="R675" i="23"/>
  <c r="R679" i="23"/>
  <c r="R683" i="23"/>
  <c r="R687" i="23"/>
  <c r="R691" i="23"/>
  <c r="R695" i="23"/>
  <c r="R699" i="23"/>
  <c r="R703" i="23"/>
  <c r="R707" i="23"/>
  <c r="R711" i="23"/>
  <c r="R715" i="23"/>
  <c r="R719" i="23"/>
  <c r="R723" i="23"/>
  <c r="R727" i="23"/>
  <c r="R731" i="23"/>
  <c r="R735" i="23"/>
  <c r="R739" i="23"/>
  <c r="R743" i="23"/>
  <c r="R747" i="23"/>
  <c r="R751" i="23"/>
  <c r="R755" i="23"/>
  <c r="R759" i="23"/>
  <c r="R763" i="23"/>
  <c r="R767" i="23"/>
  <c r="R771" i="23"/>
  <c r="R775" i="23"/>
  <c r="R779" i="23"/>
  <c r="R783" i="23"/>
  <c r="R787" i="23"/>
  <c r="R791" i="23"/>
  <c r="R795" i="23"/>
  <c r="R799" i="23"/>
  <c r="R803" i="23"/>
  <c r="R807" i="23"/>
  <c r="R811" i="23"/>
  <c r="R815" i="23"/>
  <c r="R819" i="23"/>
  <c r="R823" i="23"/>
  <c r="R827" i="23"/>
  <c r="R831" i="23"/>
  <c r="R835" i="23"/>
  <c r="R839" i="23"/>
  <c r="R843" i="23"/>
  <c r="R847" i="23"/>
  <c r="R851" i="23"/>
  <c r="R855" i="23"/>
  <c r="R859" i="23"/>
  <c r="R867" i="23"/>
  <c r="R871" i="23"/>
  <c r="R875" i="23"/>
  <c r="R879" i="23"/>
  <c r="R883" i="23"/>
  <c r="R887" i="23"/>
  <c r="R891" i="23"/>
  <c r="R895" i="23"/>
  <c r="R899" i="23"/>
  <c r="R903" i="23"/>
  <c r="R907" i="23"/>
  <c r="R911" i="23"/>
  <c r="R915" i="23"/>
  <c r="R919" i="23"/>
  <c r="R923" i="23"/>
  <c r="R927" i="23"/>
  <c r="R931" i="23"/>
  <c r="R935" i="23"/>
  <c r="R939" i="23"/>
  <c r="R943" i="23"/>
  <c r="R947" i="23"/>
  <c r="R951" i="23"/>
  <c r="R955" i="23"/>
  <c r="R959" i="23"/>
  <c r="R963" i="23"/>
  <c r="R967" i="23"/>
  <c r="R971" i="23"/>
  <c r="R979" i="23"/>
  <c r="R983" i="23"/>
  <c r="R987" i="23"/>
  <c r="R991" i="23"/>
  <c r="R995" i="23"/>
  <c r="R999" i="23"/>
  <c r="R1003" i="23"/>
  <c r="R1007" i="23"/>
  <c r="R1011" i="23"/>
  <c r="R1015" i="23"/>
  <c r="R1019" i="23"/>
  <c r="R1023" i="23"/>
  <c r="R1027" i="23"/>
  <c r="R1031" i="23"/>
  <c r="R1035" i="23"/>
  <c r="R1039" i="23"/>
  <c r="R1043" i="23"/>
  <c r="R1047" i="23"/>
  <c r="R1051" i="23"/>
  <c r="R1055" i="23"/>
  <c r="R1059" i="23"/>
  <c r="R1063" i="23"/>
  <c r="R1067" i="23"/>
  <c r="R1071" i="23"/>
  <c r="R1075" i="23"/>
  <c r="R1079" i="23"/>
  <c r="R1083" i="23"/>
  <c r="R1087" i="23"/>
  <c r="R1091" i="23"/>
  <c r="S3" i="23"/>
  <c r="S5" i="23"/>
  <c r="S7" i="23"/>
  <c r="S9" i="23"/>
  <c r="S11" i="23"/>
  <c r="S13" i="23"/>
  <c r="S15" i="23"/>
  <c r="S17" i="23"/>
  <c r="S19" i="23"/>
  <c r="S21" i="23"/>
  <c r="S23" i="23"/>
  <c r="S27" i="23"/>
  <c r="S29" i="23"/>
  <c r="S31" i="23"/>
  <c r="S33" i="23"/>
  <c r="S35" i="23"/>
  <c r="S37" i="23"/>
  <c r="S39" i="23"/>
  <c r="S41" i="23"/>
  <c r="S43" i="23"/>
  <c r="S45" i="23"/>
  <c r="S47" i="23"/>
  <c r="S49" i="23"/>
  <c r="S51" i="23"/>
  <c r="S55" i="23"/>
  <c r="S59" i="23"/>
  <c r="S61" i="23"/>
  <c r="S63" i="23"/>
  <c r="S65" i="23"/>
  <c r="S67" i="23"/>
  <c r="S69" i="23"/>
  <c r="S71" i="23"/>
  <c r="S73" i="23"/>
  <c r="S75" i="23"/>
  <c r="S77" i="23"/>
  <c r="S79" i="23"/>
  <c r="S81" i="23"/>
  <c r="S83" i="23"/>
  <c r="S85" i="23"/>
  <c r="S87" i="23"/>
  <c r="S89" i="23"/>
  <c r="S91" i="23"/>
  <c r="S93" i="23"/>
  <c r="S95" i="23"/>
  <c r="S97" i="23"/>
  <c r="S99" i="23"/>
  <c r="S101" i="23"/>
  <c r="S102" i="23"/>
  <c r="S103" i="23"/>
  <c r="S105" i="23"/>
  <c r="S107" i="23"/>
  <c r="S109" i="23"/>
  <c r="S111" i="23"/>
  <c r="S113" i="23"/>
  <c r="S115" i="23"/>
  <c r="S117" i="23"/>
  <c r="S119" i="23"/>
  <c r="S123" i="23"/>
  <c r="S125" i="23"/>
  <c r="S127" i="23"/>
  <c r="S131" i="23"/>
  <c r="S133" i="23"/>
  <c r="S135" i="23"/>
  <c r="S137" i="23"/>
  <c r="S139" i="23"/>
  <c r="S141" i="23"/>
  <c r="S143" i="23"/>
  <c r="S145" i="23"/>
  <c r="S147" i="23"/>
  <c r="S149" i="23"/>
  <c r="S151" i="23"/>
  <c r="S153" i="23"/>
  <c r="S155" i="23"/>
  <c r="S157" i="23"/>
  <c r="S159" i="23"/>
  <c r="S161" i="23"/>
  <c r="S163" i="23"/>
  <c r="S165" i="23"/>
  <c r="S167" i="23"/>
  <c r="S169" i="23"/>
  <c r="S171" i="23"/>
  <c r="S173" i="23"/>
  <c r="S175" i="23"/>
  <c r="S177" i="23"/>
  <c r="S179" i="23"/>
  <c r="S181" i="23"/>
  <c r="S183" i="23"/>
  <c r="S185" i="23"/>
  <c r="S187" i="23"/>
  <c r="S189" i="23"/>
  <c r="S191" i="23"/>
  <c r="S193" i="23"/>
  <c r="S195" i="23"/>
  <c r="S197" i="23"/>
  <c r="S199" i="23"/>
  <c r="S201" i="23"/>
  <c r="S203" i="23"/>
  <c r="S205" i="23"/>
  <c r="S207" i="23"/>
  <c r="S211" i="23"/>
  <c r="S213" i="23"/>
  <c r="S215" i="23"/>
  <c r="S217" i="23"/>
  <c r="S219" i="23"/>
  <c r="S221" i="23"/>
  <c r="S223" i="23"/>
  <c r="S225" i="23"/>
  <c r="S227" i="23"/>
  <c r="S229" i="23"/>
  <c r="S231" i="23"/>
  <c r="S233" i="23"/>
  <c r="S235" i="23"/>
  <c r="S237" i="23"/>
  <c r="S239" i="23"/>
  <c r="S241" i="23"/>
  <c r="S243" i="23"/>
  <c r="S247" i="23"/>
  <c r="S249" i="23"/>
  <c r="S251" i="23"/>
  <c r="S253" i="23"/>
  <c r="S255" i="23"/>
  <c r="S257" i="23"/>
  <c r="S259" i="23"/>
  <c r="S261" i="23"/>
  <c r="S263" i="23"/>
  <c r="S265" i="23"/>
  <c r="S267" i="23"/>
  <c r="S269" i="23"/>
  <c r="S271" i="23"/>
  <c r="S275" i="23"/>
  <c r="S277" i="23"/>
  <c r="S279" i="23"/>
  <c r="S281" i="23"/>
  <c r="S283" i="23"/>
  <c r="S287" i="23"/>
  <c r="S291" i="23"/>
  <c r="S293" i="23"/>
  <c r="S295" i="23"/>
  <c r="S297" i="23"/>
  <c r="S299" i="23"/>
  <c r="S301" i="23"/>
  <c r="S303" i="23"/>
  <c r="S305" i="23"/>
  <c r="S307" i="23"/>
  <c r="S311" i="23"/>
  <c r="S313" i="23"/>
  <c r="S315" i="23"/>
  <c r="S319" i="23"/>
  <c r="S321" i="23"/>
  <c r="S323" i="23"/>
  <c r="S325" i="23"/>
  <c r="S326" i="23"/>
  <c r="S327" i="23"/>
  <c r="S329" i="23"/>
  <c r="S331" i="23"/>
  <c r="S333" i="23"/>
  <c r="S335" i="23"/>
  <c r="S337" i="23"/>
  <c r="S339" i="23"/>
  <c r="S341" i="23"/>
  <c r="S343" i="23"/>
  <c r="S345" i="23"/>
  <c r="S347" i="23"/>
  <c r="S349" i="23"/>
  <c r="S351" i="23"/>
  <c r="S353" i="23"/>
  <c r="S355" i="23"/>
  <c r="S357" i="23"/>
  <c r="S359" i="23"/>
  <c r="S361" i="23"/>
  <c r="S363" i="23"/>
  <c r="S365" i="23"/>
  <c r="S367" i="23"/>
  <c r="S369" i="23"/>
  <c r="S371" i="23"/>
  <c r="S373" i="23"/>
  <c r="S375" i="23"/>
  <c r="S377" i="23"/>
  <c r="S379" i="23"/>
  <c r="S381" i="23"/>
  <c r="S383" i="23"/>
  <c r="S385" i="23"/>
  <c r="S387" i="23"/>
  <c r="S389" i="23"/>
  <c r="S391" i="23"/>
  <c r="S393" i="23"/>
  <c r="S395" i="23"/>
  <c r="S397" i="23"/>
  <c r="S399" i="23"/>
  <c r="S401" i="23"/>
  <c r="S403" i="23"/>
  <c r="S405" i="23"/>
  <c r="S407" i="23"/>
  <c r="S409" i="23"/>
  <c r="S411" i="23"/>
  <c r="S413" i="23"/>
  <c r="S415" i="23"/>
  <c r="S417" i="23"/>
  <c r="S419" i="23"/>
  <c r="S421" i="23"/>
  <c r="S423" i="23"/>
  <c r="S425" i="23"/>
  <c r="S427" i="23"/>
  <c r="S429" i="23"/>
  <c r="S431" i="23"/>
  <c r="S433" i="23"/>
  <c r="S435" i="23"/>
  <c r="S437" i="23"/>
  <c r="S439" i="23"/>
  <c r="S441" i="23"/>
  <c r="S443" i="23"/>
  <c r="S445" i="23"/>
  <c r="S447" i="23"/>
  <c r="S449" i="23"/>
  <c r="S451" i="23"/>
  <c r="S453" i="23"/>
  <c r="S455" i="23"/>
  <c r="S457" i="23"/>
  <c r="S459" i="23"/>
  <c r="S461" i="23"/>
  <c r="S463" i="23"/>
  <c r="S465" i="23"/>
  <c r="S467" i="23"/>
  <c r="S469" i="23"/>
  <c r="S471" i="23"/>
  <c r="S473" i="23"/>
  <c r="S475" i="23"/>
  <c r="S477" i="23"/>
  <c r="S479" i="23"/>
  <c r="S481" i="23"/>
  <c r="S483" i="23"/>
  <c r="S485" i="23"/>
  <c r="S487" i="23"/>
  <c r="S489" i="23"/>
  <c r="S491" i="23"/>
  <c r="S493" i="23"/>
  <c r="S495" i="23"/>
  <c r="S497" i="23"/>
  <c r="S499" i="23"/>
  <c r="S501" i="23"/>
  <c r="S503" i="23"/>
  <c r="S505" i="23"/>
  <c r="S507" i="23"/>
  <c r="S509" i="23"/>
  <c r="S511" i="23"/>
  <c r="S513" i="23"/>
  <c r="S515" i="23"/>
  <c r="S517" i="23"/>
  <c r="S519" i="23"/>
  <c r="S521" i="23"/>
  <c r="S523" i="23"/>
  <c r="S525" i="23"/>
  <c r="S527" i="23"/>
  <c r="S529" i="23"/>
  <c r="S531" i="23"/>
  <c r="S533" i="23"/>
  <c r="S535" i="23"/>
  <c r="S537" i="23"/>
  <c r="S539" i="23"/>
  <c r="S541" i="23"/>
  <c r="S543" i="23"/>
  <c r="S545" i="23"/>
  <c r="S547" i="23"/>
  <c r="S549" i="23"/>
  <c r="S551" i="23"/>
  <c r="S553" i="23"/>
  <c r="S555" i="23"/>
  <c r="S557" i="23"/>
  <c r="S559" i="23"/>
  <c r="S561" i="23"/>
  <c r="S563" i="23"/>
  <c r="S565" i="23"/>
  <c r="S567" i="23"/>
  <c r="S569" i="23"/>
  <c r="S571" i="23"/>
  <c r="S573" i="23"/>
  <c r="S575" i="23"/>
  <c r="S577" i="23"/>
  <c r="S579" i="23"/>
  <c r="S581" i="23"/>
  <c r="S583" i="23"/>
  <c r="S585" i="23"/>
  <c r="S587" i="23"/>
  <c r="S589" i="23"/>
  <c r="S591" i="23"/>
  <c r="S593" i="23"/>
  <c r="S595" i="23"/>
  <c r="S597" i="23"/>
  <c r="S599" i="23"/>
  <c r="S601" i="23"/>
  <c r="S603" i="23"/>
  <c r="S605" i="23"/>
  <c r="S607" i="23"/>
  <c r="S609" i="23"/>
  <c r="S611" i="23"/>
  <c r="S613" i="23"/>
  <c r="S615" i="23"/>
  <c r="S617" i="23"/>
  <c r="S619" i="23"/>
  <c r="S621" i="23"/>
  <c r="S623" i="23"/>
  <c r="S625" i="23"/>
  <c r="S627" i="23"/>
  <c r="S629" i="23"/>
  <c r="S631" i="23"/>
  <c r="S633" i="23"/>
  <c r="S635" i="23"/>
  <c r="S637" i="23"/>
  <c r="S639" i="23"/>
  <c r="S641" i="23"/>
  <c r="S643" i="23"/>
  <c r="S645" i="23"/>
  <c r="S647" i="23"/>
  <c r="S649" i="23"/>
  <c r="S651" i="23"/>
  <c r="S653" i="23"/>
  <c r="S655" i="23"/>
  <c r="S657" i="23"/>
  <c r="S659" i="23"/>
  <c r="S661" i="23"/>
  <c r="S663" i="23"/>
  <c r="S665" i="23"/>
  <c r="S667" i="23"/>
  <c r="S669" i="23"/>
  <c r="S671" i="23"/>
  <c r="S673" i="23"/>
  <c r="S675" i="23"/>
  <c r="S677" i="23"/>
  <c r="S679" i="23"/>
  <c r="S681" i="23"/>
  <c r="S683" i="23"/>
  <c r="S685" i="23"/>
  <c r="S687" i="23"/>
  <c r="S689" i="23"/>
  <c r="S691" i="23"/>
  <c r="S693" i="23"/>
  <c r="S695" i="23"/>
  <c r="S697" i="23"/>
  <c r="S699" i="23"/>
  <c r="S701" i="23"/>
  <c r="S703" i="23"/>
  <c r="S705" i="23"/>
  <c r="S707" i="23"/>
  <c r="S709" i="23"/>
  <c r="S711" i="23"/>
  <c r="S713" i="23"/>
  <c r="S715" i="23"/>
  <c r="S717" i="23"/>
  <c r="S719" i="23"/>
  <c r="S721" i="23"/>
  <c r="S723" i="23"/>
  <c r="S725" i="23"/>
  <c r="S727" i="23"/>
  <c r="S729" i="23"/>
  <c r="S731" i="23"/>
  <c r="S733" i="23"/>
  <c r="S735" i="23"/>
  <c r="S737" i="23"/>
  <c r="S739" i="23"/>
  <c r="S741" i="23"/>
  <c r="S743" i="23"/>
  <c r="S745" i="23"/>
  <c r="S747" i="23"/>
  <c r="S749" i="23"/>
  <c r="S751" i="23"/>
  <c r="S753" i="23"/>
  <c r="S755" i="23"/>
  <c r="S757" i="23"/>
  <c r="S759" i="23"/>
  <c r="S761" i="23"/>
  <c r="S763" i="23"/>
  <c r="S765" i="23"/>
  <c r="S767" i="23"/>
  <c r="S769" i="23"/>
  <c r="S771" i="23"/>
  <c r="S773" i="23"/>
  <c r="S775" i="23"/>
  <c r="S777" i="23"/>
  <c r="S779" i="23"/>
  <c r="S781" i="23"/>
  <c r="S783" i="23"/>
  <c r="S785" i="23"/>
  <c r="S787" i="23"/>
  <c r="S789" i="23"/>
  <c r="S791" i="23"/>
  <c r="S793" i="23"/>
  <c r="S795" i="23"/>
  <c r="S797" i="23"/>
  <c r="S799" i="23"/>
  <c r="S801" i="23"/>
  <c r="S803" i="23"/>
  <c r="S805" i="23"/>
  <c r="S807" i="23"/>
  <c r="S809" i="23"/>
  <c r="S811" i="23"/>
  <c r="S813" i="23"/>
  <c r="S815" i="23"/>
  <c r="S817" i="23"/>
  <c r="S819" i="23"/>
  <c r="S821" i="23"/>
  <c r="S823" i="23"/>
  <c r="S825" i="23"/>
  <c r="S827" i="23"/>
  <c r="S829" i="23"/>
  <c r="S831" i="23"/>
  <c r="S833" i="23"/>
  <c r="S835" i="23"/>
  <c r="S837" i="23"/>
  <c r="S839" i="23"/>
  <c r="S841" i="23"/>
  <c r="S843" i="23"/>
  <c r="S845" i="23"/>
  <c r="S847" i="23"/>
  <c r="S849" i="23"/>
  <c r="S851" i="23"/>
  <c r="S853" i="23"/>
  <c r="S855" i="23"/>
  <c r="S857" i="23"/>
  <c r="S859" i="23"/>
  <c r="S861" i="23"/>
  <c r="S863" i="23"/>
  <c r="S865" i="23"/>
  <c r="S867" i="23"/>
  <c r="S869" i="23"/>
  <c r="S871" i="23"/>
  <c r="S873" i="23"/>
  <c r="S875" i="23"/>
  <c r="S877" i="23"/>
  <c r="S879" i="23"/>
  <c r="S881" i="23"/>
  <c r="S883" i="23"/>
  <c r="S885" i="23"/>
  <c r="S887" i="23"/>
  <c r="S889" i="23"/>
  <c r="S891" i="23"/>
  <c r="S893" i="23"/>
  <c r="S895" i="23"/>
  <c r="S897" i="23"/>
  <c r="S899" i="23"/>
  <c r="S901" i="23"/>
  <c r="S903" i="23"/>
  <c r="S905" i="23"/>
  <c r="S907" i="23"/>
  <c r="S909" i="23"/>
  <c r="S911" i="23"/>
  <c r="S913" i="23"/>
  <c r="S915" i="23"/>
  <c r="S917" i="23"/>
  <c r="S919" i="23"/>
  <c r="S921" i="23"/>
  <c r="S923" i="23"/>
  <c r="S925" i="23"/>
  <c r="S927" i="23"/>
  <c r="S929" i="23"/>
  <c r="S931" i="23"/>
  <c r="S933" i="23"/>
  <c r="S935" i="23"/>
  <c r="S937" i="23"/>
  <c r="S939" i="23"/>
  <c r="S941" i="23"/>
  <c r="S943" i="23"/>
  <c r="S945" i="23"/>
  <c r="S947" i="23"/>
  <c r="S949" i="23"/>
  <c r="S951" i="23"/>
  <c r="S953" i="23"/>
  <c r="S955" i="23"/>
  <c r="S957" i="23"/>
  <c r="S959" i="23"/>
  <c r="S961" i="23"/>
  <c r="S963" i="23"/>
  <c r="S965" i="23"/>
  <c r="S967" i="23"/>
  <c r="S969" i="23"/>
  <c r="S971" i="23"/>
  <c r="S973" i="23"/>
  <c r="S975" i="23"/>
  <c r="S977" i="23"/>
  <c r="S979" i="23"/>
  <c r="S981" i="23"/>
  <c r="S983" i="23"/>
  <c r="S985" i="23"/>
  <c r="S987" i="23"/>
  <c r="S989" i="23"/>
  <c r="S991" i="23"/>
  <c r="S993" i="23"/>
  <c r="S995" i="23"/>
  <c r="S997" i="23"/>
  <c r="S999" i="23"/>
  <c r="S1001" i="23"/>
  <c r="S1003" i="23"/>
  <c r="S1005" i="23"/>
  <c r="S1007" i="23"/>
  <c r="S1009" i="23"/>
  <c r="S1011" i="23"/>
  <c r="S1013" i="23"/>
  <c r="S1015" i="23"/>
  <c r="S1017" i="23"/>
  <c r="S1019" i="23"/>
  <c r="S1021" i="23"/>
  <c r="S1023" i="23"/>
  <c r="S1025" i="23"/>
  <c r="S1027" i="23"/>
  <c r="S1029" i="23"/>
  <c r="S1031" i="23"/>
  <c r="S1033" i="23"/>
  <c r="S1035" i="23"/>
  <c r="S1037" i="23"/>
  <c r="S1039" i="23"/>
  <c r="S1041" i="23"/>
  <c r="S1043" i="23"/>
  <c r="S1045" i="23"/>
  <c r="S1047" i="23"/>
  <c r="S1049" i="23"/>
  <c r="S1051" i="23"/>
  <c r="S1053" i="23"/>
  <c r="S1055" i="23"/>
  <c r="S1057" i="23"/>
  <c r="S1059" i="23"/>
  <c r="S1061" i="23"/>
  <c r="S1063" i="23"/>
  <c r="S1065" i="23"/>
  <c r="S1067" i="23"/>
  <c r="S1069" i="23"/>
  <c r="S1071" i="23"/>
  <c r="S1073" i="23"/>
  <c r="S1075" i="23"/>
  <c r="S1077" i="23"/>
  <c r="S1079" i="23"/>
  <c r="S1081" i="23"/>
  <c r="S1083" i="23"/>
  <c r="S1085" i="23"/>
  <c r="S1087" i="23"/>
  <c r="S1089" i="23"/>
  <c r="S1091" i="23"/>
  <c r="S1093" i="23"/>
  <c r="T3" i="23"/>
  <c r="T5" i="23"/>
  <c r="T7" i="23"/>
  <c r="T9" i="23"/>
  <c r="T11" i="23"/>
  <c r="T13" i="23"/>
  <c r="T15" i="23"/>
  <c r="T17" i="23"/>
  <c r="T19" i="23"/>
  <c r="T21" i="23"/>
  <c r="T23" i="23"/>
  <c r="T25" i="23"/>
  <c r="T27" i="23"/>
  <c r="T31" i="23"/>
  <c r="T33" i="23"/>
  <c r="T35" i="23"/>
  <c r="T37" i="23"/>
  <c r="T39" i="23"/>
  <c r="T41" i="23"/>
  <c r="T43" i="23"/>
  <c r="T45" i="23"/>
  <c r="T47" i="23"/>
  <c r="T49" i="23"/>
  <c r="T51" i="23"/>
  <c r="T53" i="23"/>
  <c r="T55" i="23"/>
  <c r="T59" i="23"/>
  <c r="T63" i="23"/>
  <c r="T65" i="23"/>
  <c r="T67" i="23"/>
  <c r="T69" i="23"/>
  <c r="T71" i="23"/>
  <c r="T75" i="23"/>
  <c r="T79" i="23"/>
  <c r="T83" i="23"/>
  <c r="T85" i="23"/>
  <c r="T87" i="23"/>
  <c r="T89" i="23"/>
  <c r="T91" i="23"/>
  <c r="T93" i="23"/>
  <c r="T97" i="23"/>
  <c r="T99" i="23"/>
  <c r="T101" i="23"/>
  <c r="T103" i="23"/>
  <c r="T107" i="23"/>
  <c r="T109" i="23"/>
  <c r="T111" i="23"/>
  <c r="T115" i="23"/>
  <c r="T117" i="23"/>
  <c r="T119" i="23"/>
  <c r="T121" i="23"/>
  <c r="T123" i="23"/>
  <c r="T125" i="23"/>
  <c r="T127" i="23"/>
  <c r="T129" i="23"/>
  <c r="T131" i="23"/>
  <c r="T133" i="23"/>
  <c r="T135" i="23"/>
  <c r="T137" i="23"/>
  <c r="T139" i="23"/>
  <c r="T141" i="23"/>
  <c r="T143" i="23"/>
  <c r="T147" i="23"/>
  <c r="T149" i="23"/>
  <c r="T151" i="23"/>
  <c r="T153" i="23"/>
  <c r="T155" i="23"/>
  <c r="T157" i="23"/>
  <c r="T159" i="23"/>
  <c r="T161" i="23"/>
  <c r="T163" i="23"/>
  <c r="T165" i="23"/>
  <c r="T167" i="23"/>
  <c r="T169" i="23"/>
  <c r="T171" i="23"/>
  <c r="T173" i="23"/>
  <c r="T175" i="23"/>
  <c r="T177" i="23"/>
  <c r="T179" i="23"/>
  <c r="T181" i="23"/>
  <c r="T183" i="23"/>
  <c r="T185" i="23"/>
  <c r="T187" i="23"/>
  <c r="T189" i="23"/>
  <c r="T191" i="23"/>
  <c r="T193" i="23"/>
  <c r="T195" i="23"/>
  <c r="T197" i="23"/>
  <c r="T199" i="23"/>
  <c r="T201" i="23"/>
  <c r="T203" i="23"/>
  <c r="T205" i="23"/>
  <c r="T207" i="23"/>
  <c r="T209" i="23"/>
  <c r="T211" i="23"/>
  <c r="T213" i="23"/>
  <c r="T215" i="23"/>
  <c r="T217" i="23"/>
  <c r="T219" i="23"/>
  <c r="T221" i="23"/>
  <c r="T223" i="23"/>
  <c r="T225" i="23"/>
  <c r="T227" i="23"/>
  <c r="T229" i="23"/>
  <c r="T231" i="23"/>
  <c r="T233" i="23"/>
  <c r="T235" i="23"/>
  <c r="T239" i="23"/>
  <c r="T241" i="23"/>
  <c r="T243" i="23"/>
  <c r="T245" i="23"/>
  <c r="T247" i="23"/>
  <c r="T249" i="23"/>
  <c r="T251" i="23"/>
  <c r="T253" i="23"/>
  <c r="T255" i="23"/>
  <c r="T257" i="23"/>
  <c r="T259" i="23"/>
  <c r="T261" i="23"/>
  <c r="T263" i="23"/>
  <c r="T267" i="23"/>
  <c r="T269" i="23"/>
  <c r="T271" i="23"/>
  <c r="T273" i="23"/>
  <c r="T275" i="23"/>
  <c r="T279" i="23"/>
  <c r="T281" i="23"/>
  <c r="T283" i="23"/>
  <c r="T285" i="23"/>
  <c r="T287" i="23"/>
  <c r="T289" i="23"/>
  <c r="T291" i="23"/>
  <c r="T293" i="23"/>
  <c r="T295" i="23"/>
  <c r="T297" i="23"/>
  <c r="T299" i="23"/>
  <c r="T301" i="23"/>
  <c r="T303" i="23"/>
  <c r="T305" i="23"/>
  <c r="T307" i="23"/>
  <c r="T311" i="23"/>
  <c r="T315" i="23"/>
  <c r="T317" i="23"/>
  <c r="T319" i="23"/>
  <c r="T321" i="23"/>
  <c r="T323" i="23"/>
  <c r="T325" i="23"/>
  <c r="T327" i="23"/>
  <c r="T329" i="23"/>
  <c r="T331" i="23"/>
  <c r="T333" i="23"/>
  <c r="T335" i="23"/>
  <c r="T337" i="23"/>
  <c r="T339" i="23"/>
  <c r="T341" i="23"/>
  <c r="T343" i="23"/>
  <c r="T345" i="23"/>
  <c r="T347" i="23"/>
  <c r="T349" i="23"/>
  <c r="T351" i="23"/>
  <c r="T353" i="23"/>
  <c r="T355" i="23"/>
  <c r="T357" i="23"/>
  <c r="T359" i="23"/>
  <c r="T361" i="23"/>
  <c r="T363" i="23"/>
  <c r="T365" i="23"/>
  <c r="T367" i="23"/>
  <c r="T369" i="23"/>
  <c r="T371" i="23"/>
  <c r="T373" i="23"/>
  <c r="T375" i="23"/>
  <c r="T377" i="23"/>
  <c r="T379" i="23"/>
  <c r="T381" i="23"/>
  <c r="T383" i="23"/>
  <c r="T385" i="23"/>
  <c r="T387" i="23"/>
  <c r="T389" i="23"/>
  <c r="T391" i="23"/>
  <c r="T393" i="23"/>
  <c r="T395" i="23"/>
  <c r="T397" i="23"/>
  <c r="T399" i="23"/>
  <c r="T401" i="23"/>
  <c r="T403" i="23"/>
  <c r="T405" i="23"/>
  <c r="T407" i="23"/>
  <c r="T409" i="23"/>
  <c r="T411" i="23"/>
  <c r="T413" i="23"/>
  <c r="T415" i="23"/>
  <c r="T417" i="23"/>
  <c r="T419" i="23"/>
  <c r="T421" i="23"/>
  <c r="T423" i="23"/>
  <c r="T425" i="23"/>
  <c r="T427" i="23"/>
  <c r="T429" i="23"/>
  <c r="T431" i="23"/>
  <c r="T433" i="23"/>
  <c r="T435" i="23"/>
  <c r="T437" i="23"/>
  <c r="T439" i="23"/>
  <c r="T441" i="23"/>
  <c r="T443" i="23"/>
  <c r="T445" i="23"/>
  <c r="T447" i="23"/>
  <c r="T449" i="23"/>
  <c r="T451" i="23"/>
  <c r="T453" i="23"/>
  <c r="T455" i="23"/>
  <c r="T457" i="23"/>
  <c r="T459" i="23"/>
  <c r="T461" i="23"/>
  <c r="T463" i="23"/>
  <c r="T465" i="23"/>
  <c r="T467" i="23"/>
  <c r="T469" i="23"/>
  <c r="T471" i="23"/>
  <c r="T473" i="23"/>
  <c r="T475" i="23"/>
  <c r="T477" i="23"/>
  <c r="T479" i="23"/>
  <c r="T481" i="23"/>
  <c r="T483" i="23"/>
  <c r="T485" i="23"/>
  <c r="T487" i="23"/>
  <c r="T489" i="23"/>
  <c r="T491" i="23"/>
  <c r="T493" i="23"/>
  <c r="T495" i="23"/>
  <c r="T497" i="23"/>
  <c r="T499" i="23"/>
  <c r="T501" i="23"/>
  <c r="T503" i="23"/>
  <c r="T505" i="23"/>
  <c r="T507" i="23"/>
  <c r="T509" i="23"/>
  <c r="T511" i="23"/>
  <c r="T513" i="23"/>
  <c r="T515" i="23"/>
  <c r="T517" i="23"/>
  <c r="T519" i="23"/>
  <c r="T521" i="23"/>
  <c r="T523" i="23"/>
  <c r="T525" i="23"/>
  <c r="T527" i="23"/>
  <c r="T529" i="23"/>
  <c r="T531" i="23"/>
  <c r="T533" i="23"/>
  <c r="T535" i="23"/>
  <c r="T537" i="23"/>
  <c r="T539" i="23"/>
  <c r="T541" i="23"/>
  <c r="T543" i="23"/>
  <c r="T545" i="23"/>
  <c r="T547" i="23"/>
  <c r="T549" i="23"/>
  <c r="T551" i="23"/>
  <c r="T553" i="23"/>
  <c r="T555" i="23"/>
  <c r="T557" i="23"/>
  <c r="T559" i="23"/>
  <c r="T561" i="23"/>
  <c r="T563" i="23"/>
  <c r="T565" i="23"/>
  <c r="T567" i="23"/>
  <c r="T569" i="23"/>
  <c r="T571" i="23"/>
  <c r="T573" i="23"/>
  <c r="T575" i="23"/>
  <c r="T577" i="23"/>
  <c r="T579" i="23"/>
  <c r="T581" i="23"/>
  <c r="T583" i="23"/>
  <c r="T585" i="23"/>
  <c r="T587" i="23"/>
  <c r="T589" i="23"/>
  <c r="T590" i="23"/>
  <c r="T591" i="23"/>
  <c r="T593" i="23"/>
  <c r="T595" i="23"/>
  <c r="T597" i="23"/>
  <c r="T599" i="23"/>
  <c r="T601" i="23"/>
  <c r="T603" i="23"/>
  <c r="T605" i="23"/>
  <c r="T607" i="23"/>
  <c r="T609" i="23"/>
  <c r="T611" i="23"/>
  <c r="T613" i="23"/>
  <c r="T615" i="23"/>
  <c r="T617" i="23"/>
  <c r="T619" i="23"/>
  <c r="T621" i="23"/>
  <c r="T623" i="23"/>
  <c r="T625" i="23"/>
  <c r="T627" i="23"/>
  <c r="T629" i="23"/>
  <c r="T631" i="23"/>
  <c r="T633" i="23"/>
  <c r="T635" i="23"/>
  <c r="T637" i="23"/>
  <c r="T639" i="23"/>
  <c r="T641" i="23"/>
  <c r="T643" i="23"/>
  <c r="T645" i="23"/>
  <c r="T647" i="23"/>
  <c r="T649" i="23"/>
  <c r="T651" i="23"/>
  <c r="T653" i="23"/>
  <c r="T655" i="23"/>
  <c r="T657" i="23"/>
  <c r="T659" i="23"/>
  <c r="T661" i="23"/>
  <c r="T663" i="23"/>
  <c r="T665" i="23"/>
  <c r="T667" i="23"/>
  <c r="T669" i="23"/>
  <c r="T671" i="23"/>
  <c r="T673" i="23"/>
  <c r="T675" i="23"/>
  <c r="T677" i="23"/>
  <c r="T679" i="23"/>
  <c r="T681" i="23"/>
  <c r="T683" i="23"/>
  <c r="T685" i="23"/>
  <c r="T687" i="23"/>
  <c r="T689" i="23"/>
  <c r="T691" i="23"/>
  <c r="T693" i="23"/>
  <c r="T695" i="23"/>
  <c r="T697" i="23"/>
  <c r="T699" i="23"/>
  <c r="T701" i="23"/>
  <c r="T703" i="23"/>
  <c r="T705" i="23"/>
  <c r="T707" i="23"/>
  <c r="T709" i="23"/>
  <c r="T711" i="23"/>
  <c r="T713" i="23"/>
  <c r="T715" i="23"/>
  <c r="T717" i="23"/>
  <c r="T719" i="23"/>
  <c r="T721" i="23"/>
  <c r="T723" i="23"/>
  <c r="T725" i="23"/>
  <c r="T727" i="23"/>
  <c r="T729" i="23"/>
  <c r="T731" i="23"/>
  <c r="T733" i="23"/>
  <c r="T735" i="23"/>
  <c r="T737" i="23"/>
  <c r="T739" i="23"/>
  <c r="T741" i="23"/>
  <c r="T743" i="23"/>
  <c r="T745" i="23"/>
  <c r="T747" i="23"/>
  <c r="T749" i="23"/>
  <c r="T751" i="23"/>
  <c r="T753" i="23"/>
  <c r="T755" i="23"/>
  <c r="T757" i="23"/>
  <c r="T759" i="23"/>
  <c r="T761" i="23"/>
  <c r="T763" i="23"/>
  <c r="T765" i="23"/>
  <c r="T767" i="23"/>
  <c r="T769" i="23"/>
  <c r="T771" i="23"/>
  <c r="T773" i="23"/>
  <c r="T775" i="23"/>
  <c r="T777" i="23"/>
  <c r="T779" i="23"/>
  <c r="T781" i="23"/>
  <c r="T783" i="23"/>
  <c r="T785" i="23"/>
  <c r="T787" i="23"/>
  <c r="T789" i="23"/>
  <c r="T791" i="23"/>
  <c r="T793" i="23"/>
  <c r="T795" i="23"/>
  <c r="T797" i="23"/>
  <c r="T799" i="23"/>
  <c r="T801" i="23"/>
  <c r="T803" i="23"/>
  <c r="T805" i="23"/>
  <c r="T807" i="23"/>
  <c r="T809" i="23"/>
  <c r="T811" i="23"/>
  <c r="T813" i="23"/>
  <c r="T815" i="23"/>
  <c r="T817" i="23"/>
  <c r="T819" i="23"/>
  <c r="T821" i="23"/>
  <c r="T823" i="23"/>
  <c r="T825" i="23"/>
  <c r="T827" i="23"/>
  <c r="T829" i="23"/>
  <c r="T831" i="23"/>
  <c r="T833" i="23"/>
  <c r="T835" i="23"/>
  <c r="T837" i="23"/>
  <c r="T839" i="23"/>
  <c r="T841" i="23"/>
  <c r="T843" i="23"/>
  <c r="T845" i="23"/>
  <c r="T847" i="23"/>
  <c r="T849" i="23"/>
  <c r="T851" i="23"/>
  <c r="T853" i="23"/>
  <c r="T855" i="23"/>
  <c r="T857" i="23"/>
  <c r="T859" i="23"/>
  <c r="T861" i="23"/>
  <c r="T863" i="23"/>
  <c r="T865" i="23"/>
  <c r="T867" i="23"/>
  <c r="T869" i="23"/>
  <c r="T871" i="23"/>
  <c r="T873" i="23"/>
  <c r="T875" i="23"/>
  <c r="T877" i="23"/>
  <c r="T879" i="23"/>
  <c r="T881" i="23"/>
  <c r="T883" i="23"/>
  <c r="T885" i="23"/>
  <c r="T887" i="23"/>
  <c r="T889" i="23"/>
  <c r="T891" i="23"/>
  <c r="T893" i="23"/>
  <c r="T895" i="23"/>
  <c r="T897" i="23"/>
  <c r="T899" i="23"/>
  <c r="T901" i="23"/>
  <c r="T903" i="23"/>
  <c r="T905" i="23"/>
  <c r="T907" i="23"/>
  <c r="T909" i="23"/>
  <c r="T911" i="23"/>
  <c r="T913" i="23"/>
  <c r="T915" i="23"/>
  <c r="T917" i="23"/>
  <c r="T919" i="23"/>
  <c r="T921" i="23"/>
  <c r="T923" i="23"/>
  <c r="T925" i="23"/>
  <c r="T927" i="23"/>
  <c r="T929" i="23"/>
  <c r="T931" i="23"/>
  <c r="T933" i="23"/>
  <c r="T935" i="23"/>
  <c r="T937" i="23"/>
  <c r="T939" i="23"/>
  <c r="T941" i="23"/>
  <c r="T943" i="23"/>
  <c r="T945" i="23"/>
  <c r="T947" i="23"/>
  <c r="T949" i="23"/>
  <c r="T951" i="23"/>
  <c r="T953" i="23"/>
  <c r="T955" i="23"/>
  <c r="T957" i="23"/>
  <c r="T959" i="23"/>
  <c r="T961" i="23"/>
  <c r="T963" i="23"/>
  <c r="T965" i="23"/>
  <c r="T967" i="23"/>
  <c r="T969" i="23"/>
  <c r="T971" i="23"/>
  <c r="T973" i="23"/>
  <c r="T975" i="23"/>
  <c r="T977" i="23"/>
  <c r="T979" i="23"/>
  <c r="T981" i="23"/>
  <c r="T983" i="23"/>
  <c r="T985" i="23"/>
  <c r="T987" i="23"/>
  <c r="T989" i="23"/>
  <c r="T991" i="23"/>
  <c r="T993" i="23"/>
  <c r="T995" i="23"/>
  <c r="T997" i="23"/>
  <c r="T999" i="23"/>
  <c r="T1001" i="23"/>
  <c r="T1003" i="23"/>
  <c r="T1005" i="23"/>
  <c r="T1007" i="23"/>
  <c r="T1009" i="23"/>
  <c r="T1011" i="23"/>
  <c r="T1013" i="23"/>
  <c r="T1015" i="23"/>
  <c r="T1017" i="23"/>
  <c r="T1019" i="23"/>
  <c r="T1021" i="23"/>
  <c r="T1023" i="23"/>
  <c r="T1025" i="23"/>
  <c r="T1027" i="23"/>
  <c r="T1029" i="23"/>
  <c r="T1031" i="23"/>
  <c r="T1033" i="23"/>
  <c r="T1035" i="23"/>
  <c r="T1037" i="23"/>
  <c r="T1039" i="23"/>
  <c r="T1041" i="23"/>
  <c r="T1043" i="23"/>
  <c r="T1045" i="23"/>
  <c r="T1047" i="23"/>
  <c r="T1049" i="23"/>
  <c r="T1051" i="23"/>
  <c r="T1053" i="23"/>
  <c r="T1055" i="23"/>
  <c r="T1057" i="23"/>
  <c r="T1059" i="23"/>
  <c r="T1061" i="23"/>
  <c r="T1063" i="23"/>
  <c r="T1065" i="23"/>
  <c r="T1067" i="23"/>
  <c r="T1069" i="23"/>
  <c r="T1071" i="23"/>
  <c r="T1073" i="23"/>
  <c r="T1075" i="23"/>
  <c r="T1077" i="23"/>
  <c r="T1079" i="23"/>
  <c r="T1081" i="23"/>
  <c r="T1083" i="23"/>
  <c r="T1085" i="23"/>
  <c r="T1087" i="23"/>
  <c r="T1089" i="23"/>
  <c r="T1091" i="23"/>
  <c r="T1093" i="23"/>
  <c r="AB735" i="23"/>
  <c r="V3" i="23"/>
  <c r="V5" i="23"/>
  <c r="V7" i="23"/>
  <c r="V11" i="23"/>
  <c r="V13" i="23"/>
  <c r="V15" i="23"/>
  <c r="V17" i="23"/>
  <c r="V19" i="23"/>
  <c r="V23" i="23"/>
  <c r="V27" i="23"/>
  <c r="V29" i="23"/>
  <c r="V31" i="23"/>
  <c r="V35" i="23"/>
  <c r="V37" i="23"/>
  <c r="V39" i="23"/>
  <c r="V41" i="23"/>
  <c r="V43" i="23"/>
  <c r="V47" i="23"/>
  <c r="V49" i="23"/>
  <c r="V51" i="23"/>
  <c r="V55" i="23"/>
  <c r="V57" i="23"/>
  <c r="V59" i="23"/>
  <c r="V61" i="23"/>
  <c r="V63" i="23"/>
  <c r="V67" i="23"/>
  <c r="V69" i="23"/>
  <c r="V71" i="23"/>
  <c r="V73" i="23"/>
  <c r="V75" i="23"/>
  <c r="V79" i="23"/>
  <c r="V82" i="23"/>
  <c r="V83" i="23"/>
  <c r="V85" i="23"/>
  <c r="V87" i="23"/>
  <c r="V89" i="23"/>
  <c r="V91" i="23"/>
  <c r="V97" i="23"/>
  <c r="V99" i="23"/>
  <c r="V103" i="23"/>
  <c r="V105" i="23"/>
  <c r="V107" i="23"/>
  <c r="V109" i="23"/>
  <c r="V111" i="23"/>
  <c r="V115" i="23"/>
  <c r="V117" i="23"/>
  <c r="V119" i="23"/>
  <c r="V123" i="23"/>
  <c r="V125" i="23"/>
  <c r="V127" i="23"/>
  <c r="V131" i="23"/>
  <c r="V133" i="23"/>
  <c r="V135" i="23"/>
  <c r="V137" i="23"/>
  <c r="V139" i="23"/>
  <c r="V141" i="23"/>
  <c r="V143" i="23"/>
  <c r="V147" i="23"/>
  <c r="V149" i="23"/>
  <c r="V151" i="23"/>
  <c r="V153" i="23"/>
  <c r="V154" i="23"/>
  <c r="V155" i="23"/>
  <c r="V157" i="23"/>
  <c r="V159" i="23"/>
  <c r="V161" i="23"/>
  <c r="V163" i="23"/>
  <c r="V165" i="23"/>
  <c r="V167" i="23"/>
  <c r="V171" i="23"/>
  <c r="V173" i="23"/>
  <c r="V175" i="23"/>
  <c r="V179" i="23"/>
  <c r="V183" i="23"/>
  <c r="V184" i="23"/>
  <c r="V185" i="23"/>
  <c r="V187" i="23"/>
  <c r="V189" i="23"/>
  <c r="V191" i="23"/>
  <c r="V193" i="23"/>
  <c r="V195" i="23"/>
  <c r="V196" i="23"/>
  <c r="V197" i="23"/>
  <c r="V199" i="23"/>
  <c r="V201" i="23"/>
  <c r="V203" i="23"/>
  <c r="V204" i="23"/>
  <c r="V205" i="23"/>
  <c r="V207" i="23"/>
  <c r="V211" i="23"/>
  <c r="V213" i="23"/>
  <c r="V215" i="23"/>
  <c r="V217" i="23"/>
  <c r="V219" i="23"/>
  <c r="V221" i="23"/>
  <c r="V223" i="23"/>
  <c r="V227" i="23"/>
  <c r="V231" i="23"/>
  <c r="V233" i="23"/>
  <c r="V235" i="23"/>
  <c r="V239" i="23"/>
  <c r="V241" i="23"/>
  <c r="V243" i="23"/>
  <c r="V245" i="23"/>
  <c r="V247" i="23"/>
  <c r="V249" i="23"/>
  <c r="V251" i="23"/>
  <c r="V255" i="23"/>
  <c r="V259" i="23"/>
  <c r="V261" i="23"/>
  <c r="V263" i="23"/>
  <c r="V267" i="23"/>
  <c r="V269" i="23"/>
  <c r="V271" i="23"/>
  <c r="V273" i="23"/>
  <c r="V275" i="23"/>
  <c r="V277" i="23"/>
  <c r="V279" i="23"/>
  <c r="V281" i="23"/>
  <c r="V283" i="23"/>
  <c r="V285" i="23"/>
  <c r="V287" i="23"/>
  <c r="V289" i="23"/>
  <c r="V291" i="23"/>
  <c r="V293" i="23"/>
  <c r="V295" i="23"/>
  <c r="V297" i="23"/>
  <c r="V299" i="23"/>
  <c r="V301" i="23"/>
  <c r="V303" i="23"/>
  <c r="V307" i="23"/>
  <c r="V311" i="23"/>
  <c r="V312" i="23"/>
  <c r="V315" i="23"/>
  <c r="V319" i="23"/>
  <c r="V321" i="23"/>
  <c r="V323" i="23"/>
  <c r="V325" i="23"/>
  <c r="V327" i="23"/>
  <c r="V329" i="23"/>
  <c r="V331" i="23"/>
  <c r="V333" i="23"/>
  <c r="V335" i="23"/>
  <c r="V337" i="23"/>
  <c r="V339" i="23"/>
  <c r="V343" i="23"/>
  <c r="V345" i="23"/>
  <c r="V347" i="23"/>
  <c r="V349" i="23"/>
  <c r="V351" i="23"/>
  <c r="V353" i="23"/>
  <c r="V355" i="23"/>
  <c r="V357" i="23"/>
  <c r="V359" i="23"/>
  <c r="V361" i="23"/>
  <c r="V363" i="23"/>
  <c r="V365" i="23"/>
  <c r="V367" i="23"/>
  <c r="V369" i="23"/>
  <c r="V371" i="23"/>
  <c r="V373" i="23"/>
  <c r="V375" i="23"/>
  <c r="V377" i="23"/>
  <c r="V379" i="23"/>
  <c r="V381" i="23"/>
  <c r="V383" i="23"/>
  <c r="V385" i="23"/>
  <c r="V387" i="23"/>
  <c r="V389" i="23"/>
  <c r="V391" i="23"/>
  <c r="V393" i="23"/>
  <c r="V395" i="23"/>
  <c r="V397" i="23"/>
  <c r="V399" i="23"/>
  <c r="V401" i="23"/>
  <c r="V403" i="23"/>
  <c r="V405" i="23"/>
  <c r="V407" i="23"/>
  <c r="V409" i="23"/>
  <c r="V411" i="23"/>
  <c r="V413" i="23"/>
  <c r="V415" i="23"/>
  <c r="V417" i="23"/>
  <c r="V419" i="23"/>
  <c r="V421" i="23"/>
  <c r="V423" i="23"/>
  <c r="V425" i="23"/>
  <c r="V427" i="23"/>
  <c r="V429" i="23"/>
  <c r="V431" i="23"/>
  <c r="V433" i="23"/>
  <c r="V435" i="23"/>
  <c r="V437" i="23"/>
  <c r="V439" i="23"/>
  <c r="V441" i="23"/>
  <c r="V443" i="23"/>
  <c r="V445" i="23"/>
  <c r="V447" i="23"/>
  <c r="V449" i="23"/>
  <c r="V451" i="23"/>
  <c r="V453" i="23"/>
  <c r="V455" i="23"/>
  <c r="V457" i="23"/>
  <c r="V459" i="23"/>
  <c r="V461" i="23"/>
  <c r="V463" i="23"/>
  <c r="V465" i="23"/>
  <c r="V467" i="23"/>
  <c r="V469" i="23"/>
  <c r="V471" i="23"/>
  <c r="V473" i="23"/>
  <c r="V475" i="23"/>
  <c r="V477" i="23"/>
  <c r="V479" i="23"/>
  <c r="V481" i="23"/>
  <c r="V483" i="23"/>
  <c r="V485" i="23"/>
  <c r="V487" i="23"/>
  <c r="V489" i="23"/>
  <c r="V491" i="23"/>
  <c r="V493" i="23"/>
  <c r="V495" i="23"/>
  <c r="V497" i="23"/>
  <c r="V499" i="23"/>
  <c r="V501" i="23"/>
  <c r="V503" i="23"/>
  <c r="V505" i="23"/>
  <c r="V507" i="23"/>
  <c r="V509" i="23"/>
  <c r="V511" i="23"/>
  <c r="V513" i="23"/>
  <c r="V515" i="23"/>
  <c r="V517" i="23"/>
  <c r="V519" i="23"/>
  <c r="V521" i="23"/>
  <c r="V523" i="23"/>
  <c r="V525" i="23"/>
  <c r="V527" i="23"/>
  <c r="V529" i="23"/>
  <c r="V531" i="23"/>
  <c r="V533" i="23"/>
  <c r="V535" i="23"/>
  <c r="V537" i="23"/>
  <c r="V539" i="23"/>
  <c r="V541" i="23"/>
  <c r="V542" i="23"/>
  <c r="V543" i="23"/>
  <c r="V545" i="23"/>
  <c r="V547" i="23"/>
  <c r="V549" i="23"/>
  <c r="V551" i="23"/>
  <c r="V553" i="23"/>
  <c r="V555" i="23"/>
  <c r="V557" i="23"/>
  <c r="V559" i="23"/>
  <c r="V561" i="23"/>
  <c r="V563" i="23"/>
  <c r="V565" i="23"/>
  <c r="V567" i="23"/>
  <c r="V569" i="23"/>
  <c r="V571" i="23"/>
  <c r="V573" i="23"/>
  <c r="V575" i="23"/>
  <c r="V577" i="23"/>
  <c r="V579" i="23"/>
  <c r="V581" i="23"/>
  <c r="V583" i="23"/>
  <c r="V585" i="23"/>
  <c r="V587" i="23"/>
  <c r="V589" i="23"/>
  <c r="V591" i="23"/>
  <c r="V593" i="23"/>
  <c r="V595" i="23"/>
  <c r="V597" i="23"/>
  <c r="V599" i="23"/>
  <c r="V601" i="23"/>
  <c r="V603" i="23"/>
  <c r="V605" i="23"/>
  <c r="V607" i="23"/>
  <c r="V609" i="23"/>
  <c r="V611" i="23"/>
  <c r="V613" i="23"/>
  <c r="V615" i="23"/>
  <c r="V617" i="23"/>
  <c r="V619" i="23"/>
  <c r="V621" i="23"/>
  <c r="V623" i="23"/>
  <c r="V625" i="23"/>
  <c r="V627" i="23"/>
  <c r="V629" i="23"/>
  <c r="V631" i="23"/>
  <c r="V633" i="23"/>
  <c r="V635" i="23"/>
  <c r="V637" i="23"/>
  <c r="V639" i="23"/>
  <c r="V641" i="23"/>
  <c r="V643" i="23"/>
  <c r="V645" i="23"/>
  <c r="V647" i="23"/>
  <c r="V649" i="23"/>
  <c r="V651" i="23"/>
  <c r="V653" i="23"/>
  <c r="V655" i="23"/>
  <c r="V657" i="23"/>
  <c r="V659" i="23"/>
  <c r="V661" i="23"/>
  <c r="V663" i="23"/>
  <c r="V665" i="23"/>
  <c r="V667" i="23"/>
  <c r="V669" i="23"/>
  <c r="V670" i="23"/>
  <c r="V671" i="23"/>
  <c r="V673" i="23"/>
  <c r="V675" i="23"/>
  <c r="V677" i="23"/>
  <c r="V679" i="23"/>
  <c r="V681" i="23"/>
  <c r="V683" i="23"/>
  <c r="V685" i="23"/>
  <c r="V687" i="23"/>
  <c r="V689" i="23"/>
  <c r="V691" i="23"/>
  <c r="V693" i="23"/>
  <c r="V695" i="23"/>
  <c r="V697" i="23"/>
  <c r="V699" i="23"/>
  <c r="V701" i="23"/>
  <c r="V703" i="23"/>
  <c r="V705" i="23"/>
  <c r="V707" i="23"/>
  <c r="V709" i="23"/>
  <c r="V711" i="23"/>
  <c r="V713" i="23"/>
  <c r="V715" i="23"/>
  <c r="V717" i="23"/>
  <c r="V719" i="23"/>
  <c r="V721" i="23"/>
  <c r="V723" i="23"/>
  <c r="V725" i="23"/>
  <c r="V727" i="23"/>
  <c r="V729" i="23"/>
  <c r="V731" i="23"/>
  <c r="V733" i="23"/>
  <c r="V735" i="23"/>
  <c r="V737" i="23"/>
  <c r="V739" i="23"/>
  <c r="V741" i="23"/>
  <c r="V743" i="23"/>
  <c r="V745" i="23"/>
  <c r="V747" i="23"/>
  <c r="V749" i="23"/>
  <c r="V751" i="23"/>
  <c r="V753" i="23"/>
  <c r="V755" i="23"/>
  <c r="V757" i="23"/>
  <c r="V759" i="23"/>
  <c r="V761" i="23"/>
  <c r="V763" i="23"/>
  <c r="V765" i="23"/>
  <c r="V767" i="23"/>
  <c r="V769" i="23"/>
  <c r="V771" i="23"/>
  <c r="V773" i="23"/>
  <c r="V775" i="23"/>
  <c r="V777" i="23"/>
  <c r="V779" i="23"/>
  <c r="V781" i="23"/>
  <c r="V783" i="23"/>
  <c r="V785" i="23"/>
  <c r="V787" i="23"/>
  <c r="V789" i="23"/>
  <c r="V791" i="23"/>
  <c r="V793" i="23"/>
  <c r="V795" i="23"/>
  <c r="V797" i="23"/>
  <c r="V798" i="23"/>
  <c r="V799" i="23"/>
  <c r="V801" i="23"/>
  <c r="V803" i="23"/>
  <c r="V805" i="23"/>
  <c r="V807" i="23"/>
  <c r="V809" i="23"/>
  <c r="V811" i="23"/>
  <c r="V813" i="23"/>
  <c r="V815" i="23"/>
  <c r="V817" i="23"/>
  <c r="V819" i="23"/>
  <c r="V821" i="23"/>
  <c r="V823" i="23"/>
  <c r="V825" i="23"/>
  <c r="V826" i="23"/>
  <c r="V827" i="23"/>
  <c r="V829" i="23"/>
  <c r="V831" i="23"/>
  <c r="V833" i="23"/>
  <c r="V835" i="23"/>
  <c r="V837" i="23"/>
  <c r="V839" i="23"/>
  <c r="V841" i="23"/>
  <c r="V843" i="23"/>
  <c r="V845" i="23"/>
  <c r="V847" i="23"/>
  <c r="V849" i="23"/>
  <c r="V851" i="23"/>
  <c r="V853" i="23"/>
  <c r="V855" i="23"/>
  <c r="V857" i="23"/>
  <c r="V859" i="23"/>
  <c r="V861" i="23"/>
  <c r="V865" i="23"/>
  <c r="V867" i="23"/>
  <c r="V869" i="23"/>
  <c r="V871" i="23"/>
  <c r="V873" i="23"/>
  <c r="V875" i="23"/>
  <c r="V877" i="23"/>
  <c r="V879" i="23"/>
  <c r="V881" i="23"/>
  <c r="V883" i="23"/>
  <c r="V885" i="23"/>
  <c r="V887" i="23"/>
  <c r="V889" i="23"/>
  <c r="V891" i="23"/>
  <c r="V893" i="23"/>
  <c r="V895" i="23"/>
  <c r="V897" i="23"/>
  <c r="V899" i="23"/>
  <c r="V901" i="23"/>
  <c r="V903" i="23"/>
  <c r="V905" i="23"/>
  <c r="V907" i="23"/>
  <c r="V909" i="23"/>
  <c r="V911" i="23"/>
  <c r="V913" i="23"/>
  <c r="V915" i="23"/>
  <c r="V917" i="23"/>
  <c r="V919" i="23"/>
  <c r="V921" i="23"/>
  <c r="V923" i="23"/>
  <c r="V925" i="23"/>
  <c r="V927" i="23"/>
  <c r="V929" i="23"/>
  <c r="V931" i="23"/>
  <c r="V933" i="23"/>
  <c r="V934" i="23"/>
  <c r="V935" i="23"/>
  <c r="V937" i="23"/>
  <c r="V939" i="23"/>
  <c r="V941" i="23"/>
  <c r="V943" i="23"/>
  <c r="V945" i="23"/>
  <c r="V947" i="23"/>
  <c r="V949" i="23"/>
  <c r="V951" i="23"/>
  <c r="V953" i="23"/>
  <c r="V955" i="23"/>
  <c r="V957" i="23"/>
  <c r="V959" i="23"/>
  <c r="V961" i="23"/>
  <c r="V963" i="23"/>
  <c r="V965" i="23"/>
  <c r="V967" i="23"/>
  <c r="V969" i="23"/>
  <c r="V971" i="23"/>
  <c r="V973" i="23"/>
  <c r="V975" i="23"/>
  <c r="V977" i="23"/>
  <c r="V979" i="23"/>
  <c r="V981" i="23"/>
  <c r="V983" i="23"/>
  <c r="V985" i="23"/>
  <c r="V987" i="23"/>
  <c r="V989" i="23"/>
  <c r="V991" i="23"/>
  <c r="V993" i="23"/>
  <c r="V995" i="23"/>
  <c r="V997" i="23"/>
  <c r="V998" i="23"/>
  <c r="V999" i="23"/>
  <c r="V1001" i="23"/>
  <c r="V1003" i="23"/>
  <c r="V1005" i="23"/>
  <c r="V1007" i="23"/>
  <c r="V1009" i="23"/>
  <c r="V1011" i="23"/>
  <c r="V1013" i="23"/>
  <c r="V1015" i="23"/>
  <c r="V1017" i="23"/>
  <c r="V1019" i="23"/>
  <c r="V1021" i="23"/>
  <c r="V1023" i="23"/>
  <c r="V1025" i="23"/>
  <c r="V1027" i="23"/>
  <c r="V1029" i="23"/>
  <c r="V1031" i="23"/>
  <c r="V1033" i="23"/>
  <c r="V1035" i="23"/>
  <c r="V1037" i="23"/>
  <c r="V1039" i="23"/>
  <c r="V1041" i="23"/>
  <c r="V1043" i="23"/>
  <c r="V1045" i="23"/>
  <c r="V1047" i="23"/>
  <c r="V1049" i="23"/>
  <c r="V1051" i="23"/>
  <c r="V1053" i="23"/>
  <c r="V1055" i="23"/>
  <c r="V1057" i="23"/>
  <c r="V1059" i="23"/>
  <c r="V1061" i="23"/>
  <c r="V1062" i="23"/>
  <c r="V1063" i="23"/>
  <c r="V1065" i="23"/>
  <c r="V1067" i="23"/>
  <c r="V1069" i="23"/>
  <c r="V1071" i="23"/>
  <c r="V1073" i="23"/>
  <c r="V1075" i="23"/>
  <c r="V1077" i="23"/>
  <c r="V1079" i="23"/>
  <c r="V1081" i="23"/>
  <c r="V1083" i="23"/>
  <c r="V1085" i="23"/>
  <c r="V1087" i="23"/>
  <c r="V1089" i="23"/>
  <c r="V1091" i="23"/>
  <c r="V1093" i="23"/>
  <c r="W7" i="23"/>
  <c r="W9" i="23"/>
  <c r="W11" i="23"/>
  <c r="W15" i="23"/>
  <c r="W17" i="23"/>
  <c r="W19" i="23"/>
  <c r="W23" i="23"/>
  <c r="W27" i="23"/>
  <c r="W29" i="23"/>
  <c r="W31" i="23"/>
  <c r="W35" i="23"/>
  <c r="W37" i="23"/>
  <c r="W39" i="23"/>
  <c r="W41" i="23"/>
  <c r="W43" i="23"/>
  <c r="W45" i="23"/>
  <c r="W46" i="23"/>
  <c r="W47" i="23"/>
  <c r="W49" i="23"/>
  <c r="W51" i="23"/>
  <c r="W53" i="23"/>
  <c r="W55" i="23"/>
  <c r="W57" i="23"/>
  <c r="W59" i="23"/>
  <c r="W63" i="23"/>
  <c r="W65" i="23"/>
  <c r="W67" i="23"/>
  <c r="W69" i="23"/>
  <c r="W71" i="23"/>
  <c r="W75" i="23"/>
  <c r="W79" i="23"/>
  <c r="W83" i="23"/>
  <c r="W87" i="23"/>
  <c r="W91" i="23"/>
  <c r="W93" i="23"/>
  <c r="W95" i="23"/>
  <c r="W97" i="23"/>
  <c r="W99" i="23"/>
  <c r="W101" i="23"/>
  <c r="W103" i="23"/>
  <c r="W107" i="23"/>
  <c r="W111" i="23"/>
  <c r="W115" i="23"/>
  <c r="W119" i="23"/>
  <c r="W121" i="23"/>
  <c r="W123" i="23"/>
  <c r="W127" i="23"/>
  <c r="W129" i="23"/>
  <c r="W131" i="23"/>
  <c r="W135" i="23"/>
  <c r="W137" i="23"/>
  <c r="W139" i="23"/>
  <c r="W141" i="23"/>
  <c r="W143" i="23"/>
  <c r="W145" i="23"/>
  <c r="W147" i="23"/>
  <c r="W149" i="23"/>
  <c r="W151" i="23"/>
  <c r="W153" i="23"/>
  <c r="W155" i="23"/>
  <c r="W157" i="23"/>
  <c r="W159" i="23"/>
  <c r="W161" i="23"/>
  <c r="W163" i="23"/>
  <c r="W165" i="23"/>
  <c r="W167" i="23"/>
  <c r="W170" i="23"/>
  <c r="W171" i="23"/>
  <c r="W173" i="23"/>
  <c r="W175" i="23"/>
  <c r="W179" i="23"/>
  <c r="W183" i="23"/>
  <c r="W187" i="23"/>
  <c r="W191" i="23"/>
  <c r="W193" i="23"/>
  <c r="W195" i="23"/>
  <c r="W197" i="23"/>
  <c r="W199" i="23"/>
  <c r="W203" i="23"/>
  <c r="W207" i="23"/>
  <c r="W209" i="23"/>
  <c r="W211" i="23"/>
  <c r="W213" i="23"/>
  <c r="W215" i="23"/>
  <c r="W219" i="23"/>
  <c r="W221" i="23"/>
  <c r="W223" i="23"/>
  <c r="W225" i="23"/>
  <c r="W227" i="23"/>
  <c r="W229" i="23"/>
  <c r="W231" i="23"/>
  <c r="W233" i="23"/>
  <c r="W235" i="23"/>
  <c r="W237" i="23"/>
  <c r="W239" i="23"/>
  <c r="W241" i="23"/>
  <c r="W243" i="23"/>
  <c r="W247" i="23"/>
  <c r="W249" i="23"/>
  <c r="W250" i="23"/>
  <c r="W251" i="23"/>
  <c r="W255" i="23"/>
  <c r="W259" i="23"/>
  <c r="W261" i="23"/>
  <c r="W263" i="23"/>
  <c r="W265" i="23"/>
  <c r="W267" i="23"/>
  <c r="W271" i="23"/>
  <c r="W275" i="23"/>
  <c r="W279" i="23"/>
  <c r="W283" i="23"/>
  <c r="W285" i="23"/>
  <c r="W287" i="23"/>
  <c r="W289" i="23"/>
  <c r="W291" i="23"/>
  <c r="W293" i="23"/>
  <c r="W295" i="23"/>
  <c r="W299" i="23"/>
  <c r="W303" i="23"/>
  <c r="W307" i="23"/>
  <c r="W309" i="23"/>
  <c r="W311" i="23"/>
  <c r="W313" i="23"/>
  <c r="W315" i="23"/>
  <c r="W319" i="23"/>
  <c r="W323" i="23"/>
  <c r="W327" i="23"/>
  <c r="W331" i="23"/>
  <c r="W333" i="23"/>
  <c r="W335" i="23"/>
  <c r="W338" i="23"/>
  <c r="W339" i="23"/>
  <c r="W343" i="23"/>
  <c r="W345" i="23"/>
  <c r="W347" i="23"/>
  <c r="W349" i="23"/>
  <c r="W351" i="23"/>
  <c r="W353" i="23"/>
  <c r="W355" i="23"/>
  <c r="W357" i="23"/>
  <c r="W359" i="23"/>
  <c r="W361" i="23"/>
  <c r="W363" i="23"/>
  <c r="W365" i="23"/>
  <c r="W367" i="23"/>
  <c r="W369" i="23"/>
  <c r="W371" i="23"/>
  <c r="W373" i="23"/>
  <c r="W375" i="23"/>
  <c r="W377" i="23"/>
  <c r="W379" i="23"/>
  <c r="W381" i="23"/>
  <c r="W382" i="23"/>
  <c r="W383" i="23"/>
  <c r="W385" i="23"/>
  <c r="W387" i="23"/>
  <c r="W389" i="23"/>
  <c r="W391" i="23"/>
  <c r="W393" i="23"/>
  <c r="W395" i="23"/>
  <c r="W397" i="23"/>
  <c r="W399" i="23"/>
  <c r="W401" i="23"/>
  <c r="W403" i="23"/>
  <c r="W405" i="23"/>
  <c r="W407" i="23"/>
  <c r="W409" i="23"/>
  <c r="W411" i="23"/>
  <c r="W413" i="23"/>
  <c r="W415" i="23"/>
  <c r="W417" i="23"/>
  <c r="W419" i="23"/>
  <c r="W421" i="23"/>
  <c r="W423" i="23"/>
  <c r="W425" i="23"/>
  <c r="W427" i="23"/>
  <c r="W429" i="23"/>
  <c r="W431" i="23"/>
  <c r="W433" i="23"/>
  <c r="W435" i="23"/>
  <c r="W437" i="23"/>
  <c r="W439" i="23"/>
  <c r="W441" i="23"/>
  <c r="W443" i="23"/>
  <c r="W445" i="23"/>
  <c r="W446" i="23"/>
  <c r="W447" i="23"/>
  <c r="W449" i="23"/>
  <c r="W451" i="23"/>
  <c r="W453" i="23"/>
  <c r="W455" i="23"/>
  <c r="W457" i="23"/>
  <c r="W459" i="23"/>
  <c r="W461" i="23"/>
  <c r="W463" i="23"/>
  <c r="W465" i="23"/>
  <c r="W467" i="23"/>
  <c r="W469" i="23"/>
  <c r="W471" i="23"/>
  <c r="W473" i="23"/>
  <c r="W475" i="23"/>
  <c r="W477" i="23"/>
  <c r="W479" i="23"/>
  <c r="W481" i="23"/>
  <c r="W483" i="23"/>
  <c r="W485" i="23"/>
  <c r="W487" i="23"/>
  <c r="W489" i="23"/>
  <c r="W491" i="23"/>
  <c r="W493" i="23"/>
  <c r="W495" i="23"/>
  <c r="W497" i="23"/>
  <c r="W499" i="23"/>
  <c r="W501" i="23"/>
  <c r="W503" i="23"/>
  <c r="W505" i="23"/>
  <c r="W507" i="23"/>
  <c r="W509" i="23"/>
  <c r="W510" i="23"/>
  <c r="W511" i="23"/>
  <c r="W513" i="23"/>
  <c r="W515" i="23"/>
  <c r="W517" i="23"/>
  <c r="W519" i="23"/>
  <c r="W521" i="23"/>
  <c r="W523" i="23"/>
  <c r="W525" i="23"/>
  <c r="W527" i="23"/>
  <c r="W529" i="23"/>
  <c r="W531" i="23"/>
  <c r="W533" i="23"/>
  <c r="W535" i="23"/>
  <c r="W537" i="23"/>
  <c r="W539" i="23"/>
  <c r="W541" i="23"/>
  <c r="W543" i="23"/>
  <c r="W545" i="23"/>
  <c r="W547" i="23"/>
  <c r="W549" i="23"/>
  <c r="W551" i="23"/>
  <c r="W553" i="23"/>
  <c r="W555" i="23"/>
  <c r="W557" i="23"/>
  <c r="W559" i="23"/>
  <c r="W561" i="23"/>
  <c r="W563" i="23"/>
  <c r="W565" i="23"/>
  <c r="W567" i="23"/>
  <c r="W569" i="23"/>
  <c r="W571" i="23"/>
  <c r="W573" i="23"/>
  <c r="W574" i="23"/>
  <c r="W575" i="23"/>
  <c r="W577" i="23"/>
  <c r="W579" i="23"/>
  <c r="W581" i="23"/>
  <c r="W583" i="23"/>
  <c r="W585" i="23"/>
  <c r="W587" i="23"/>
  <c r="W589" i="23"/>
  <c r="W591" i="23"/>
  <c r="W593" i="23"/>
  <c r="W595" i="23"/>
  <c r="W597" i="23"/>
  <c r="W599" i="23"/>
  <c r="W601" i="23"/>
  <c r="W603" i="23"/>
  <c r="W605" i="23"/>
  <c r="W607" i="23"/>
  <c r="W609" i="23"/>
  <c r="W611" i="23"/>
  <c r="W613" i="23"/>
  <c r="W615" i="23"/>
  <c r="W617" i="23"/>
  <c r="W619" i="23"/>
  <c r="W621" i="23"/>
  <c r="W623" i="23"/>
  <c r="W625" i="23"/>
  <c r="W627" i="23"/>
  <c r="W629" i="23"/>
  <c r="W631" i="23"/>
  <c r="W633" i="23"/>
  <c r="W635" i="23"/>
  <c r="W637" i="23"/>
  <c r="W638" i="23"/>
  <c r="W639" i="23"/>
  <c r="W641" i="23"/>
  <c r="W643" i="23"/>
  <c r="W645" i="23"/>
  <c r="W647" i="23"/>
  <c r="W649" i="23"/>
  <c r="W651" i="23"/>
  <c r="W653" i="23"/>
  <c r="W655" i="23"/>
  <c r="W657" i="23"/>
  <c r="W659" i="23"/>
  <c r="W661" i="23"/>
  <c r="W663" i="23"/>
  <c r="W665" i="23"/>
  <c r="W667" i="23"/>
  <c r="W669" i="23"/>
  <c r="W671" i="23"/>
  <c r="W673" i="23"/>
  <c r="W675" i="23"/>
  <c r="W677" i="23"/>
  <c r="W679" i="23"/>
  <c r="W681" i="23"/>
  <c r="W683" i="23"/>
  <c r="W685" i="23"/>
  <c r="W687" i="23"/>
  <c r="W689" i="23"/>
  <c r="W691" i="23"/>
  <c r="W693" i="23"/>
  <c r="W695" i="23"/>
  <c r="W697" i="23"/>
  <c r="W699" i="23"/>
  <c r="W701" i="23"/>
  <c r="W702" i="23"/>
  <c r="W703" i="23"/>
  <c r="W705" i="23"/>
  <c r="W707" i="23"/>
  <c r="W709" i="23"/>
  <c r="W711" i="23"/>
  <c r="W713" i="23"/>
  <c r="W715" i="23"/>
  <c r="W717" i="23"/>
  <c r="W719" i="23"/>
  <c r="W721" i="23"/>
  <c r="W723" i="23"/>
  <c r="W725" i="23"/>
  <c r="W727" i="23"/>
  <c r="W729" i="23"/>
  <c r="W731" i="23"/>
  <c r="W733" i="23"/>
  <c r="W735" i="23"/>
  <c r="W737" i="23"/>
  <c r="W739" i="23"/>
  <c r="W741" i="23"/>
  <c r="W743" i="23"/>
  <c r="W745" i="23"/>
  <c r="W747" i="23"/>
  <c r="W749" i="23"/>
  <c r="W751" i="23"/>
  <c r="W753" i="23"/>
  <c r="W755" i="23"/>
  <c r="W757" i="23"/>
  <c r="W759" i="23"/>
  <c r="W761" i="23"/>
  <c r="W763" i="23"/>
  <c r="W765" i="23"/>
  <c r="W766" i="23"/>
  <c r="W767" i="23"/>
  <c r="W769" i="23"/>
  <c r="W771" i="23"/>
  <c r="W773" i="23"/>
  <c r="W775" i="23"/>
  <c r="W777" i="23"/>
  <c r="W779" i="23"/>
  <c r="W781" i="23"/>
  <c r="W783" i="23"/>
  <c r="W785" i="23"/>
  <c r="W787" i="23"/>
  <c r="W789" i="23"/>
  <c r="W791" i="23"/>
  <c r="W793" i="23"/>
  <c r="W795" i="23"/>
  <c r="W797" i="23"/>
  <c r="W799" i="23"/>
  <c r="W801" i="23"/>
  <c r="W803" i="23"/>
  <c r="W805" i="23"/>
  <c r="W807" i="23"/>
  <c r="W809" i="23"/>
  <c r="W811" i="23"/>
  <c r="W813" i="23"/>
  <c r="W815" i="23"/>
  <c r="W817" i="23"/>
  <c r="W819" i="23"/>
  <c r="W821" i="23"/>
  <c r="W823" i="23"/>
  <c r="W825" i="23"/>
  <c r="W827" i="23"/>
  <c r="W829" i="23"/>
  <c r="W831" i="23"/>
  <c r="W833" i="23"/>
  <c r="W835" i="23"/>
  <c r="W837" i="23"/>
  <c r="W839" i="23"/>
  <c r="W841" i="23"/>
  <c r="W843" i="23"/>
  <c r="W845" i="23"/>
  <c r="W847" i="23"/>
  <c r="W849" i="23"/>
  <c r="W851" i="23"/>
  <c r="W853" i="23"/>
  <c r="W855" i="23"/>
  <c r="W857" i="23"/>
  <c r="W859" i="23"/>
  <c r="W861" i="23"/>
  <c r="W863" i="23"/>
  <c r="W865" i="23"/>
  <c r="W867" i="23"/>
  <c r="W869" i="23"/>
  <c r="W871" i="23"/>
  <c r="W873" i="23"/>
  <c r="W875" i="23"/>
  <c r="W877" i="23"/>
  <c r="W879" i="23"/>
  <c r="W881" i="23"/>
  <c r="W883" i="23"/>
  <c r="W885" i="23"/>
  <c r="W887" i="23"/>
  <c r="W889" i="23"/>
  <c r="W891" i="23"/>
  <c r="W893" i="23"/>
  <c r="W894" i="23"/>
  <c r="W895" i="23"/>
  <c r="W897" i="23"/>
  <c r="W899" i="23"/>
  <c r="W901" i="23"/>
  <c r="W903" i="23"/>
  <c r="W905" i="23"/>
  <c r="W907" i="23"/>
  <c r="W909" i="23"/>
  <c r="W911" i="23"/>
  <c r="W913" i="23"/>
  <c r="W915" i="23"/>
  <c r="W917" i="23"/>
  <c r="W919" i="23"/>
  <c r="W921" i="23"/>
  <c r="W923" i="23"/>
  <c r="W925" i="23"/>
  <c r="W927" i="23"/>
  <c r="W929" i="23"/>
  <c r="W931" i="23"/>
  <c r="W933" i="23"/>
  <c r="W935" i="23"/>
  <c r="W937" i="23"/>
  <c r="W939" i="23"/>
  <c r="W941" i="23"/>
  <c r="W943" i="23"/>
  <c r="W945" i="23"/>
  <c r="W947" i="23"/>
  <c r="W949" i="23"/>
  <c r="W951" i="23"/>
  <c r="W953" i="23"/>
  <c r="W955" i="23"/>
  <c r="W957" i="23"/>
  <c r="W958" i="23"/>
  <c r="W959" i="23"/>
  <c r="W961" i="23"/>
  <c r="W963" i="23"/>
  <c r="W965" i="23"/>
  <c r="W967" i="23"/>
  <c r="W969" i="23"/>
  <c r="W971" i="23"/>
  <c r="W973" i="23"/>
  <c r="W975" i="23"/>
  <c r="W977" i="23"/>
  <c r="W979" i="23"/>
  <c r="W981" i="23"/>
  <c r="W983" i="23"/>
  <c r="W985" i="23"/>
  <c r="W987" i="23"/>
  <c r="W989" i="23"/>
  <c r="W991" i="23"/>
  <c r="W993" i="23"/>
  <c r="W995" i="23"/>
  <c r="W997" i="23"/>
  <c r="W999" i="23"/>
  <c r="W1001" i="23"/>
  <c r="W1003" i="23"/>
  <c r="W1005" i="23"/>
  <c r="W1007" i="23"/>
  <c r="W1009" i="23"/>
  <c r="W1011" i="23"/>
  <c r="W1013" i="23"/>
  <c r="W1015" i="23"/>
  <c r="W1017" i="23"/>
  <c r="W1019" i="23"/>
  <c r="W1021" i="23"/>
  <c r="W1022" i="23"/>
  <c r="W1023" i="23"/>
  <c r="W1025" i="23"/>
  <c r="W1027" i="23"/>
  <c r="W1029" i="23"/>
  <c r="W1031" i="23"/>
  <c r="W1033" i="23"/>
  <c r="W1035" i="23"/>
  <c r="W1037" i="23"/>
  <c r="W1039" i="23"/>
  <c r="W1041" i="23"/>
  <c r="W1043" i="23"/>
  <c r="W1045" i="23"/>
  <c r="W1047" i="23"/>
  <c r="W1049" i="23"/>
  <c r="W1051" i="23"/>
  <c r="W1053" i="23"/>
  <c r="W1055" i="23"/>
  <c r="W1057" i="23"/>
  <c r="W1059" i="23"/>
  <c r="W1061" i="23"/>
  <c r="W1063" i="23"/>
  <c r="W1065" i="23"/>
  <c r="W1067" i="23"/>
  <c r="W1069" i="23"/>
  <c r="W1071" i="23"/>
  <c r="W1073" i="23"/>
  <c r="W1075" i="23"/>
  <c r="W1077" i="23"/>
  <c r="W1079" i="23"/>
  <c r="W1081" i="23"/>
  <c r="W1083" i="23"/>
  <c r="W1085" i="23"/>
  <c r="W1086" i="23"/>
  <c r="W1087" i="23"/>
  <c r="W1089" i="23"/>
  <c r="W1091" i="23"/>
  <c r="W1093" i="23"/>
  <c r="X5" i="23"/>
  <c r="X7" i="23"/>
  <c r="X9" i="23"/>
  <c r="X10" i="23"/>
  <c r="X11" i="23"/>
  <c r="X15" i="23"/>
  <c r="X17" i="23"/>
  <c r="X19" i="23"/>
  <c r="X21" i="23"/>
  <c r="X23" i="23"/>
  <c r="X27" i="23"/>
  <c r="X29" i="23"/>
  <c r="X31" i="23"/>
  <c r="X33" i="23"/>
  <c r="X34" i="23"/>
  <c r="X35" i="23"/>
  <c r="X37" i="23"/>
  <c r="X39" i="23"/>
  <c r="X41" i="23"/>
  <c r="X43" i="23"/>
  <c r="X45" i="23"/>
  <c r="X47" i="23"/>
  <c r="X49" i="23"/>
  <c r="X51" i="23"/>
  <c r="X55" i="23"/>
  <c r="X57" i="23"/>
  <c r="X59" i="23"/>
  <c r="X63" i="23"/>
  <c r="X65" i="23"/>
  <c r="X67" i="23"/>
  <c r="X69" i="23"/>
  <c r="X71" i="23"/>
  <c r="X73" i="23"/>
  <c r="X74" i="23"/>
  <c r="X75" i="23"/>
  <c r="X77" i="23"/>
  <c r="X79" i="23"/>
  <c r="X81" i="23"/>
  <c r="X83" i="23"/>
  <c r="X87" i="23"/>
  <c r="X89" i="23"/>
  <c r="X91" i="23"/>
  <c r="X93" i="23"/>
  <c r="X95" i="23"/>
  <c r="X97" i="23"/>
  <c r="X99" i="23"/>
  <c r="X101" i="23"/>
  <c r="X103" i="23"/>
  <c r="X107" i="23"/>
  <c r="X111" i="23"/>
  <c r="X113" i="23"/>
  <c r="X115" i="23"/>
  <c r="X117" i="23"/>
  <c r="X119" i="23"/>
  <c r="X121" i="23"/>
  <c r="X123" i="23"/>
  <c r="X125" i="23"/>
  <c r="X127" i="23"/>
  <c r="X129" i="23"/>
  <c r="X131" i="23"/>
  <c r="X133" i="23"/>
  <c r="X135" i="23"/>
  <c r="X137" i="23"/>
  <c r="X139" i="23"/>
  <c r="X141" i="23"/>
  <c r="X142" i="23"/>
  <c r="X143" i="23"/>
  <c r="X147" i="23"/>
  <c r="X149" i="23"/>
  <c r="X151" i="23"/>
  <c r="X153" i="23"/>
  <c r="X155" i="23"/>
  <c r="X157" i="23"/>
  <c r="X159" i="23"/>
  <c r="X161" i="23"/>
  <c r="X163" i="23"/>
  <c r="X165" i="23"/>
  <c r="X167" i="23"/>
  <c r="X169" i="23"/>
  <c r="X171" i="23"/>
  <c r="X173" i="23"/>
  <c r="X175" i="23"/>
  <c r="X177" i="23"/>
  <c r="X179" i="23"/>
  <c r="X181" i="23"/>
  <c r="X183" i="23"/>
  <c r="X185" i="23"/>
  <c r="X186" i="23"/>
  <c r="X187" i="23"/>
  <c r="X189" i="23"/>
  <c r="X191" i="23"/>
  <c r="X193" i="23"/>
  <c r="X195" i="23"/>
  <c r="X197" i="23"/>
  <c r="X199" i="23"/>
  <c r="X203" i="23"/>
  <c r="X207" i="23"/>
  <c r="X209" i="23"/>
  <c r="X211" i="23"/>
  <c r="X213" i="23"/>
  <c r="X215" i="23"/>
  <c r="X217" i="23"/>
  <c r="X219" i="23"/>
  <c r="X221" i="23"/>
  <c r="X223" i="23"/>
  <c r="X225" i="23"/>
  <c r="X226" i="23"/>
  <c r="X227" i="23"/>
  <c r="X229" i="23"/>
  <c r="X231" i="23"/>
  <c r="X233" i="23"/>
  <c r="X235" i="23"/>
  <c r="X239" i="23"/>
  <c r="X241" i="23"/>
  <c r="X243" i="23"/>
  <c r="X245" i="23"/>
  <c r="X247" i="23"/>
  <c r="X249" i="23"/>
  <c r="X251" i="23"/>
  <c r="X253" i="23"/>
  <c r="X255" i="23"/>
  <c r="X257" i="23"/>
  <c r="X259" i="23"/>
  <c r="X261" i="23"/>
  <c r="X263" i="23"/>
  <c r="X265" i="23"/>
  <c r="X267" i="23"/>
  <c r="X271" i="23"/>
  <c r="X273" i="23"/>
  <c r="X275" i="23"/>
  <c r="X279" i="23"/>
  <c r="X283" i="23"/>
  <c r="X287" i="23"/>
  <c r="X289" i="23"/>
  <c r="X291" i="23"/>
  <c r="X293" i="23"/>
  <c r="X295" i="23"/>
  <c r="X297" i="23"/>
  <c r="X299" i="23"/>
  <c r="X301" i="23"/>
  <c r="X303" i="23"/>
  <c r="X305" i="23"/>
  <c r="X307" i="23"/>
  <c r="X309" i="23"/>
  <c r="X311" i="23"/>
  <c r="X313" i="23"/>
  <c r="X315" i="23"/>
  <c r="X319" i="23"/>
  <c r="X323" i="23"/>
  <c r="X327" i="23"/>
  <c r="X331" i="23"/>
  <c r="X335" i="23"/>
  <c r="X339" i="23"/>
  <c r="X341" i="23"/>
  <c r="X343" i="23"/>
  <c r="X345" i="23"/>
  <c r="X347" i="23"/>
  <c r="X349" i="23"/>
  <c r="X351" i="23"/>
  <c r="X353" i="23"/>
  <c r="X355" i="23"/>
  <c r="X357" i="23"/>
  <c r="X359" i="23"/>
  <c r="X361" i="23"/>
  <c r="X363" i="23"/>
  <c r="X365" i="23"/>
  <c r="X367" i="23"/>
  <c r="X369" i="23"/>
  <c r="X371" i="23"/>
  <c r="X373" i="23"/>
  <c r="X375" i="23"/>
  <c r="X377" i="23"/>
  <c r="X379" i="23"/>
  <c r="X381" i="23"/>
  <c r="X383" i="23"/>
  <c r="X385" i="23"/>
  <c r="X387" i="23"/>
  <c r="X389" i="23"/>
  <c r="X390" i="23"/>
  <c r="X391" i="23"/>
  <c r="X393" i="23"/>
  <c r="X395" i="23"/>
  <c r="X397" i="23"/>
  <c r="X399" i="23"/>
  <c r="X401" i="23"/>
  <c r="X403" i="23"/>
  <c r="X405" i="23"/>
  <c r="X407" i="23"/>
  <c r="X409" i="23"/>
  <c r="X411" i="23"/>
  <c r="X413" i="23"/>
  <c r="X415" i="23"/>
  <c r="X417" i="23"/>
  <c r="X419" i="23"/>
  <c r="X421" i="23"/>
  <c r="X423" i="23"/>
  <c r="X425" i="23"/>
  <c r="X427" i="23"/>
  <c r="X429" i="23"/>
  <c r="X431" i="23"/>
  <c r="X433" i="23"/>
  <c r="X435" i="23"/>
  <c r="X437" i="23"/>
  <c r="X439" i="23"/>
  <c r="X441" i="23"/>
  <c r="X443" i="23"/>
  <c r="X445" i="23"/>
  <c r="X447" i="23"/>
  <c r="X449" i="23"/>
  <c r="X451" i="23"/>
  <c r="X453" i="23"/>
  <c r="X454" i="23"/>
  <c r="X455" i="23"/>
  <c r="X457" i="23"/>
  <c r="X459" i="23"/>
  <c r="X461" i="23"/>
  <c r="X463" i="23"/>
  <c r="X465" i="23"/>
  <c r="X467" i="23"/>
  <c r="X469" i="23"/>
  <c r="X471" i="23"/>
  <c r="X473" i="23"/>
  <c r="X475" i="23"/>
  <c r="X477" i="23"/>
  <c r="X479" i="23"/>
  <c r="X481" i="23"/>
  <c r="X483" i="23"/>
  <c r="X485" i="23"/>
  <c r="X487" i="23"/>
  <c r="X489" i="23"/>
  <c r="X491" i="23"/>
  <c r="X493" i="23"/>
  <c r="X495" i="23"/>
  <c r="X497" i="23"/>
  <c r="X499" i="23"/>
  <c r="X501" i="23"/>
  <c r="X503" i="23"/>
  <c r="X505" i="23"/>
  <c r="X507" i="23"/>
  <c r="X509" i="23"/>
  <c r="X511" i="23"/>
  <c r="X513" i="23"/>
  <c r="X515" i="23"/>
  <c r="X517" i="23"/>
  <c r="X518" i="23"/>
  <c r="X519" i="23"/>
  <c r="X521" i="23"/>
  <c r="X523" i="23"/>
  <c r="X525" i="23"/>
  <c r="X527" i="23"/>
  <c r="X529" i="23"/>
  <c r="X531" i="23"/>
  <c r="X533" i="23"/>
  <c r="X535" i="23"/>
  <c r="X537" i="23"/>
  <c r="X539" i="23"/>
  <c r="X541" i="23"/>
  <c r="X543" i="23"/>
  <c r="X545" i="23"/>
  <c r="X547" i="23"/>
  <c r="X549" i="23"/>
  <c r="X551" i="23"/>
  <c r="X553" i="23"/>
  <c r="X555" i="23"/>
  <c r="X557" i="23"/>
  <c r="X559" i="23"/>
  <c r="X561" i="23"/>
  <c r="X563" i="23"/>
  <c r="X565" i="23"/>
  <c r="X567" i="23"/>
  <c r="X569" i="23"/>
  <c r="X571" i="23"/>
  <c r="X573" i="23"/>
  <c r="X575" i="23"/>
  <c r="X577" i="23"/>
  <c r="X579" i="23"/>
  <c r="X581" i="23"/>
  <c r="X583" i="23"/>
  <c r="X585" i="23"/>
  <c r="X587" i="23"/>
  <c r="X589" i="23"/>
  <c r="X591" i="23"/>
  <c r="X593" i="23"/>
  <c r="X595" i="23"/>
  <c r="X597" i="23"/>
  <c r="X599" i="23"/>
  <c r="X601" i="23"/>
  <c r="X603" i="23"/>
  <c r="X605" i="23"/>
  <c r="X607" i="23"/>
  <c r="X609" i="23"/>
  <c r="X611" i="23"/>
  <c r="X613" i="23"/>
  <c r="X615" i="23"/>
  <c r="X617" i="23"/>
  <c r="X619" i="23"/>
  <c r="X621" i="23"/>
  <c r="X623" i="23"/>
  <c r="X625" i="23"/>
  <c r="X627" i="23"/>
  <c r="X629" i="23"/>
  <c r="X631" i="23"/>
  <c r="X633" i="23"/>
  <c r="X635" i="23"/>
  <c r="X637" i="23"/>
  <c r="X639" i="23"/>
  <c r="X641" i="23"/>
  <c r="X643" i="23"/>
  <c r="X645" i="23"/>
  <c r="X646" i="23"/>
  <c r="X647" i="23"/>
  <c r="X649" i="23"/>
  <c r="X651" i="23"/>
  <c r="X653" i="23"/>
  <c r="X655" i="23"/>
  <c r="X657" i="23"/>
  <c r="X659" i="23"/>
  <c r="X661" i="23"/>
  <c r="X663" i="23"/>
  <c r="X665" i="23"/>
  <c r="X667" i="23"/>
  <c r="X669" i="23"/>
  <c r="X671" i="23"/>
  <c r="X673" i="23"/>
  <c r="X675" i="23"/>
  <c r="X677" i="23"/>
  <c r="X679" i="23"/>
  <c r="X681" i="23"/>
  <c r="X683" i="23"/>
  <c r="X685" i="23"/>
  <c r="X687" i="23"/>
  <c r="X689" i="23"/>
  <c r="X691" i="23"/>
  <c r="X693" i="23"/>
  <c r="X695" i="23"/>
  <c r="X697" i="23"/>
  <c r="X699" i="23"/>
  <c r="X701" i="23"/>
  <c r="X703" i="23"/>
  <c r="X705" i="23"/>
  <c r="X707" i="23"/>
  <c r="X709" i="23"/>
  <c r="X710" i="23"/>
  <c r="X711" i="23"/>
  <c r="X713" i="23"/>
  <c r="X715" i="23"/>
  <c r="X717" i="23"/>
  <c r="X719" i="23"/>
  <c r="X721" i="23"/>
  <c r="X723" i="23"/>
  <c r="X725" i="23"/>
  <c r="X727" i="23"/>
  <c r="X729" i="23"/>
  <c r="X731" i="23"/>
  <c r="X733" i="23"/>
  <c r="X735" i="23"/>
  <c r="X737" i="23"/>
  <c r="X739" i="23"/>
  <c r="X741" i="23"/>
  <c r="X743" i="23"/>
  <c r="X745" i="23"/>
  <c r="X747" i="23"/>
  <c r="X749" i="23"/>
  <c r="X751" i="23"/>
  <c r="X753" i="23"/>
  <c r="X755" i="23"/>
  <c r="X757" i="23"/>
  <c r="X759" i="23"/>
  <c r="X761" i="23"/>
  <c r="X763" i="23"/>
  <c r="X765" i="23"/>
  <c r="X767" i="23"/>
  <c r="X769" i="23"/>
  <c r="X771" i="23"/>
  <c r="X773" i="23"/>
  <c r="X774" i="23"/>
  <c r="X775" i="23"/>
  <c r="X777" i="23"/>
  <c r="X779" i="23"/>
  <c r="X781" i="23"/>
  <c r="X783" i="23"/>
  <c r="X785" i="23"/>
  <c r="X787" i="23"/>
  <c r="X789" i="23"/>
  <c r="X791" i="23"/>
  <c r="X793" i="23"/>
  <c r="X795" i="23"/>
  <c r="X797" i="23"/>
  <c r="X799" i="23"/>
  <c r="X801" i="23"/>
  <c r="X803" i="23"/>
  <c r="X805" i="23"/>
  <c r="X807" i="23"/>
  <c r="X809" i="23"/>
  <c r="X811" i="23"/>
  <c r="X813" i="23"/>
  <c r="X815" i="23"/>
  <c r="X817" i="23"/>
  <c r="X819" i="23"/>
  <c r="X821" i="23"/>
  <c r="X823" i="23"/>
  <c r="X825" i="23"/>
  <c r="X827" i="23"/>
  <c r="X829" i="23"/>
  <c r="X831" i="23"/>
  <c r="X833" i="23"/>
  <c r="X835" i="23"/>
  <c r="X837" i="23"/>
  <c r="X838" i="23"/>
  <c r="X839" i="23"/>
  <c r="X841" i="23"/>
  <c r="X843" i="23"/>
  <c r="X845" i="23"/>
  <c r="X847" i="23"/>
  <c r="X849" i="23"/>
  <c r="X851" i="23"/>
  <c r="X853" i="23"/>
  <c r="X855" i="23"/>
  <c r="X857" i="23"/>
  <c r="X859" i="23"/>
  <c r="X861" i="23"/>
  <c r="X863" i="23"/>
  <c r="X865" i="23"/>
  <c r="X867" i="23"/>
  <c r="X869" i="23"/>
  <c r="X871" i="23"/>
  <c r="X873" i="23"/>
  <c r="X875" i="23"/>
  <c r="X877" i="23"/>
  <c r="X879" i="23"/>
  <c r="X881" i="23"/>
  <c r="X883" i="23"/>
  <c r="X885" i="23"/>
  <c r="X887" i="23"/>
  <c r="X889" i="23"/>
  <c r="X891" i="23"/>
  <c r="X893" i="23"/>
  <c r="X895" i="23"/>
  <c r="X897" i="23"/>
  <c r="X899" i="23"/>
  <c r="X901" i="23"/>
  <c r="X902" i="23"/>
  <c r="X903" i="23"/>
  <c r="X905" i="23"/>
  <c r="X907" i="23"/>
  <c r="X909" i="23"/>
  <c r="X911" i="23"/>
  <c r="X913" i="23"/>
  <c r="X915" i="23"/>
  <c r="X917" i="23"/>
  <c r="X919" i="23"/>
  <c r="X921" i="23"/>
  <c r="X923" i="23"/>
  <c r="X925" i="23"/>
  <c r="X927" i="23"/>
  <c r="X929" i="23"/>
  <c r="X931" i="23"/>
  <c r="X933" i="23"/>
  <c r="X935" i="23"/>
  <c r="X937" i="23"/>
  <c r="X939" i="23"/>
  <c r="X941" i="23"/>
  <c r="X943" i="23"/>
  <c r="X945" i="23"/>
  <c r="X947" i="23"/>
  <c r="X949" i="23"/>
  <c r="X951" i="23"/>
  <c r="X953" i="23"/>
  <c r="X955" i="23"/>
  <c r="X957" i="23"/>
  <c r="X959" i="23"/>
  <c r="X961" i="23"/>
  <c r="X963" i="23"/>
  <c r="X965" i="23"/>
  <c r="X966" i="23"/>
  <c r="X967" i="23"/>
  <c r="X969" i="23"/>
  <c r="X971" i="23"/>
  <c r="X973" i="23"/>
  <c r="X975" i="23"/>
  <c r="X977" i="23"/>
  <c r="X979" i="23"/>
  <c r="X981" i="23"/>
  <c r="X983" i="23"/>
  <c r="X985" i="23"/>
  <c r="X987" i="23"/>
  <c r="X989" i="23"/>
  <c r="X991" i="23"/>
  <c r="X993" i="23"/>
  <c r="X995" i="23"/>
  <c r="X997" i="23"/>
  <c r="X999" i="23"/>
  <c r="X1001" i="23"/>
  <c r="X1003" i="23"/>
  <c r="X1005" i="23"/>
  <c r="X1007" i="23"/>
  <c r="X1009" i="23"/>
  <c r="X1011" i="23"/>
  <c r="X1013" i="23"/>
  <c r="X1015" i="23"/>
  <c r="X1017" i="23"/>
  <c r="X1019" i="23"/>
  <c r="X1021" i="23"/>
  <c r="X1023" i="23"/>
  <c r="X1025" i="23"/>
  <c r="X1027" i="23"/>
  <c r="X1029" i="23"/>
  <c r="X1030" i="23"/>
  <c r="X1031" i="23"/>
  <c r="X1033" i="23"/>
  <c r="X1035" i="23"/>
  <c r="X1037" i="23"/>
  <c r="X1039" i="23"/>
  <c r="X1041" i="23"/>
  <c r="X1043" i="23"/>
  <c r="X1045" i="23"/>
  <c r="X1047" i="23"/>
  <c r="X1049" i="23"/>
  <c r="X1051" i="23"/>
  <c r="X1053" i="23"/>
  <c r="X1055" i="23"/>
  <c r="X1057" i="23"/>
  <c r="X1059" i="23"/>
  <c r="X1061" i="23"/>
  <c r="X1063" i="23"/>
  <c r="X1065" i="23"/>
  <c r="X1067" i="23"/>
  <c r="X1069" i="23"/>
  <c r="X1071" i="23"/>
  <c r="X1073" i="23"/>
  <c r="X1075" i="23"/>
  <c r="X1077" i="23"/>
  <c r="X1079" i="23"/>
  <c r="X1081" i="23"/>
  <c r="X1083" i="23"/>
  <c r="X1085" i="23"/>
  <c r="X1087" i="23"/>
  <c r="X1089" i="23"/>
  <c r="X1091" i="23"/>
  <c r="X1093" i="23"/>
  <c r="X1094" i="23"/>
  <c r="Y3" i="23"/>
  <c r="Y5" i="23"/>
  <c r="Y7" i="23"/>
  <c r="Y11" i="23"/>
  <c r="Y13" i="23"/>
  <c r="Y15" i="23"/>
  <c r="Y17" i="23"/>
  <c r="Y19" i="23"/>
  <c r="Y21" i="23"/>
  <c r="Y23" i="23"/>
  <c r="Y27" i="23"/>
  <c r="Y31" i="23"/>
  <c r="Y35" i="23"/>
  <c r="Y37" i="23"/>
  <c r="Y39" i="23"/>
  <c r="Y41" i="23"/>
  <c r="Y43" i="23"/>
  <c r="Y47" i="23"/>
  <c r="Y51" i="23"/>
  <c r="Y55" i="23"/>
  <c r="Y57" i="23"/>
  <c r="Y59" i="23"/>
  <c r="Y61" i="23"/>
  <c r="Y63" i="23"/>
  <c r="Y65" i="23"/>
  <c r="Y67" i="23"/>
  <c r="Y69" i="23"/>
  <c r="Y71" i="23"/>
  <c r="Y73" i="23"/>
  <c r="Y75" i="23"/>
  <c r="Y79" i="23"/>
  <c r="Y81" i="23"/>
  <c r="Y83" i="23"/>
  <c r="Y87" i="23"/>
  <c r="Y91" i="23"/>
  <c r="Y97" i="23"/>
  <c r="Y99" i="23"/>
  <c r="Y102" i="23"/>
  <c r="Y103" i="23"/>
  <c r="Y107" i="23"/>
  <c r="Y109" i="23"/>
  <c r="Y111" i="23"/>
  <c r="Y113" i="23"/>
  <c r="Y115" i="23"/>
  <c r="Y119" i="23"/>
  <c r="Y123" i="23"/>
  <c r="Y125" i="23"/>
  <c r="Y127" i="23"/>
  <c r="Y131" i="23"/>
  <c r="Y135" i="23"/>
  <c r="Y137" i="23"/>
  <c r="Y139" i="23"/>
  <c r="Y141" i="23"/>
  <c r="Y143" i="23"/>
  <c r="Y147" i="23"/>
  <c r="Y149" i="23"/>
  <c r="Y151" i="23"/>
  <c r="Y153" i="23"/>
  <c r="Y155" i="23"/>
  <c r="Y157" i="23"/>
  <c r="Y159" i="23"/>
  <c r="Y163" i="23"/>
  <c r="Y165" i="23"/>
  <c r="Y167" i="23"/>
  <c r="Y171" i="23"/>
  <c r="Y173" i="23"/>
  <c r="Y175" i="23"/>
  <c r="Y177" i="23"/>
  <c r="Y179" i="23"/>
  <c r="Y181" i="23"/>
  <c r="Y182" i="23"/>
  <c r="Y183" i="23"/>
  <c r="Y187" i="23"/>
  <c r="Y191" i="23"/>
  <c r="Y193" i="23"/>
  <c r="Y195" i="23"/>
  <c r="Y197" i="23"/>
  <c r="Y199" i="23"/>
  <c r="Y203" i="23"/>
  <c r="Y205" i="23"/>
  <c r="Y207" i="23"/>
  <c r="Y211" i="23"/>
  <c r="Y213" i="23"/>
  <c r="Y215" i="23"/>
  <c r="Y219" i="23"/>
  <c r="Y221" i="23"/>
  <c r="Y223" i="23"/>
  <c r="Y227" i="23"/>
  <c r="Y229" i="23"/>
  <c r="Y231" i="23"/>
  <c r="Y233" i="23"/>
  <c r="Y235" i="23"/>
  <c r="Y239" i="23"/>
  <c r="Y241" i="23"/>
  <c r="Y243" i="23"/>
  <c r="Y246" i="23"/>
  <c r="Y247" i="23"/>
  <c r="Y249" i="23"/>
  <c r="Y251" i="23"/>
  <c r="Y255" i="23"/>
  <c r="Y257" i="23"/>
  <c r="Y259" i="23"/>
  <c r="Y261" i="23"/>
  <c r="Y263" i="23"/>
  <c r="Y265" i="23"/>
  <c r="Y267" i="23"/>
  <c r="Y269" i="23"/>
  <c r="Y271" i="23"/>
  <c r="Y273" i="23"/>
  <c r="Y275" i="23"/>
  <c r="Y279" i="23"/>
  <c r="Y283" i="23"/>
  <c r="Y285" i="23"/>
  <c r="Y287" i="23"/>
  <c r="Y289" i="23"/>
  <c r="Y291" i="23"/>
  <c r="Y294" i="23"/>
  <c r="Y295" i="23"/>
  <c r="Y297" i="23"/>
  <c r="Y299" i="23"/>
  <c r="Y303" i="23"/>
  <c r="Y305" i="23"/>
  <c r="Y307" i="23"/>
  <c r="Y311" i="23"/>
  <c r="Y315" i="23"/>
  <c r="Y319" i="23"/>
  <c r="Y322" i="23"/>
  <c r="Y323" i="23"/>
  <c r="Y325" i="23"/>
  <c r="Y327" i="23"/>
  <c r="Y330" i="23"/>
  <c r="Y331" i="23"/>
  <c r="Y335" i="23"/>
  <c r="Y337" i="23"/>
  <c r="Y339" i="23"/>
  <c r="Y343" i="23"/>
  <c r="Y345" i="23"/>
  <c r="Y347" i="23"/>
  <c r="Y349" i="23"/>
  <c r="Y351" i="23"/>
  <c r="Y353" i="23"/>
  <c r="Y354" i="23"/>
  <c r="Y355" i="23"/>
  <c r="Y357" i="23"/>
  <c r="Y359" i="23"/>
  <c r="Y361" i="23"/>
  <c r="Y363" i="23"/>
  <c r="Y365" i="23"/>
  <c r="Y367" i="23"/>
  <c r="Y369" i="23"/>
  <c r="Y371" i="23"/>
  <c r="Y373" i="23"/>
  <c r="Y375" i="23"/>
  <c r="Y377" i="23"/>
  <c r="Y379" i="23"/>
  <c r="Y381" i="23"/>
  <c r="Y383" i="23"/>
  <c r="Y385" i="23"/>
  <c r="Y386" i="23"/>
  <c r="Y387" i="23"/>
  <c r="Y389" i="23"/>
  <c r="Y391" i="23"/>
  <c r="Y393" i="23"/>
  <c r="Y395" i="23"/>
  <c r="Y397" i="23"/>
  <c r="Y399" i="23"/>
  <c r="Y401" i="23"/>
  <c r="Y403" i="23"/>
  <c r="Y405" i="23"/>
  <c r="Y407" i="23"/>
  <c r="Y409" i="23"/>
  <c r="Y411" i="23"/>
  <c r="Y413" i="23"/>
  <c r="Y415" i="23"/>
  <c r="Y417" i="23"/>
  <c r="Y419" i="23"/>
  <c r="Y421" i="23"/>
  <c r="Y423" i="23"/>
  <c r="Y425" i="23"/>
  <c r="Y427" i="23"/>
  <c r="Y429" i="23"/>
  <c r="Y431" i="23"/>
  <c r="Y433" i="23"/>
  <c r="Y435" i="23"/>
  <c r="Y437" i="23"/>
  <c r="Y439" i="23"/>
  <c r="Y441" i="23"/>
  <c r="Y443" i="23"/>
  <c r="Y445" i="23"/>
  <c r="Y447" i="23"/>
  <c r="Y449" i="23"/>
  <c r="Y450" i="23"/>
  <c r="Y451" i="23"/>
  <c r="Y453" i="23"/>
  <c r="Y455" i="23"/>
  <c r="Y457" i="23"/>
  <c r="Y459" i="23"/>
  <c r="Y461" i="23"/>
  <c r="Y463" i="23"/>
  <c r="Y465" i="23"/>
  <c r="Y467" i="23"/>
  <c r="Y469" i="23"/>
  <c r="Y471" i="23"/>
  <c r="Y473" i="23"/>
  <c r="Y475" i="23"/>
  <c r="Y477" i="23"/>
  <c r="Y479" i="23"/>
  <c r="Y481" i="23"/>
  <c r="Y482" i="23"/>
  <c r="Y483" i="23"/>
  <c r="Y485" i="23"/>
  <c r="Y487" i="23"/>
  <c r="Y489" i="23"/>
  <c r="Y491" i="23"/>
  <c r="Y493" i="23"/>
  <c r="Y495" i="23"/>
  <c r="Y497" i="23"/>
  <c r="Y499" i="23"/>
  <c r="Y501" i="23"/>
  <c r="Y503" i="23"/>
  <c r="Y505" i="23"/>
  <c r="Y507" i="23"/>
  <c r="Y509" i="23"/>
  <c r="Y511" i="23"/>
  <c r="Y513" i="23"/>
  <c r="Y514" i="23"/>
  <c r="Y515" i="23"/>
  <c r="Y517" i="23"/>
  <c r="Y519" i="23"/>
  <c r="Y521" i="23"/>
  <c r="Y523" i="23"/>
  <c r="Y525" i="23"/>
  <c r="Y527" i="23"/>
  <c r="Y529" i="23"/>
  <c r="Y531" i="23"/>
  <c r="Y533" i="23"/>
  <c r="Y535" i="23"/>
  <c r="Y537" i="23"/>
  <c r="Y539" i="23"/>
  <c r="Y541" i="23"/>
  <c r="Y543" i="23"/>
  <c r="Y545" i="23"/>
  <c r="Y546" i="23"/>
  <c r="Y547" i="23"/>
  <c r="Y549" i="23"/>
  <c r="Y551" i="23"/>
  <c r="Y553" i="23"/>
  <c r="Y555" i="23"/>
  <c r="Y557" i="23"/>
  <c r="Y559" i="23"/>
  <c r="Y561" i="23"/>
  <c r="Y563" i="23"/>
  <c r="Y565" i="23"/>
  <c r="Y567" i="23"/>
  <c r="Y569" i="23"/>
  <c r="Y571" i="23"/>
  <c r="Y573" i="23"/>
  <c r="Y575" i="23"/>
  <c r="Y577" i="23"/>
  <c r="Y578" i="23"/>
  <c r="Y579" i="23"/>
  <c r="Y581" i="23"/>
  <c r="Y583" i="23"/>
  <c r="Y585" i="23"/>
  <c r="Y587" i="23"/>
  <c r="Y589" i="23"/>
  <c r="Y591" i="23"/>
  <c r="Y593" i="23"/>
  <c r="Y595" i="23"/>
  <c r="Y597" i="23"/>
  <c r="Y599" i="23"/>
  <c r="Y601" i="23"/>
  <c r="Y603" i="23"/>
  <c r="Y605" i="23"/>
  <c r="Y607" i="23"/>
  <c r="Y609" i="23"/>
  <c r="Y611" i="23"/>
  <c r="Y613" i="23"/>
  <c r="Y615" i="23"/>
  <c r="Y617" i="23"/>
  <c r="Y619" i="23"/>
  <c r="Y621" i="23"/>
  <c r="Y623" i="23"/>
  <c r="Y625" i="23"/>
  <c r="Y627" i="23"/>
  <c r="Y629" i="23"/>
  <c r="Y631" i="23"/>
  <c r="Y633" i="23"/>
  <c r="Y635" i="23"/>
  <c r="Y637" i="23"/>
  <c r="Y639" i="23"/>
  <c r="Y641" i="23"/>
  <c r="Y642" i="23"/>
  <c r="Y643" i="23"/>
  <c r="Y645" i="23"/>
  <c r="Y647" i="23"/>
  <c r="Y649" i="23"/>
  <c r="Y651" i="23"/>
  <c r="Y653" i="23"/>
  <c r="Y655" i="23"/>
  <c r="Y657" i="23"/>
  <c r="Y659" i="23"/>
  <c r="Y661" i="23"/>
  <c r="Y663" i="23"/>
  <c r="Y665" i="23"/>
  <c r="Y667" i="23"/>
  <c r="Y669" i="23"/>
  <c r="Y671" i="23"/>
  <c r="Y673" i="23"/>
  <c r="Y674" i="23"/>
  <c r="Y675" i="23"/>
  <c r="Y677" i="23"/>
  <c r="Y679" i="23"/>
  <c r="Y681" i="23"/>
  <c r="Y683" i="23"/>
  <c r="Y685" i="23"/>
  <c r="Y687" i="23"/>
  <c r="Y689" i="23"/>
  <c r="Y691" i="23"/>
  <c r="Y693" i="23"/>
  <c r="Y695" i="23"/>
  <c r="Y697" i="23"/>
  <c r="Y699" i="23"/>
  <c r="Y701" i="23"/>
  <c r="Y703" i="23"/>
  <c r="Y705" i="23"/>
  <c r="Y707" i="23"/>
  <c r="Y709" i="23"/>
  <c r="Y711" i="23"/>
  <c r="Y713" i="23"/>
  <c r="Y715" i="23"/>
  <c r="Y717" i="23"/>
  <c r="Y719" i="23"/>
  <c r="Y721" i="23"/>
  <c r="Y723" i="23"/>
  <c r="Y725" i="23"/>
  <c r="Y727" i="23"/>
  <c r="Y729" i="23"/>
  <c r="Y731" i="23"/>
  <c r="Y733" i="23"/>
  <c r="Y735" i="23"/>
  <c r="Y737" i="23"/>
  <c r="Y739" i="23"/>
  <c r="Y741" i="23"/>
  <c r="Y743" i="23"/>
  <c r="Y745" i="23"/>
  <c r="Y747" i="23"/>
  <c r="Y749" i="23"/>
  <c r="Y751" i="23"/>
  <c r="Y753" i="23"/>
  <c r="Y755" i="23"/>
  <c r="Y757" i="23"/>
  <c r="Y759" i="23"/>
  <c r="Y761" i="23"/>
  <c r="Y763" i="23"/>
  <c r="Y765" i="23"/>
  <c r="Y767" i="23"/>
  <c r="Y769" i="23"/>
  <c r="Y770" i="23"/>
  <c r="Y771" i="23"/>
  <c r="Y773" i="23"/>
  <c r="Y775" i="23"/>
  <c r="Y777" i="23"/>
  <c r="Y779" i="23"/>
  <c r="Y781" i="23"/>
  <c r="Y783" i="23"/>
  <c r="Y785" i="23"/>
  <c r="Y787" i="23"/>
  <c r="Y789" i="23"/>
  <c r="Y791" i="23"/>
  <c r="Y793" i="23"/>
  <c r="Y795" i="23"/>
  <c r="Y797" i="23"/>
  <c r="Y799" i="23"/>
  <c r="Y801" i="23"/>
  <c r="Y802" i="23"/>
  <c r="Y803" i="23"/>
  <c r="Y805" i="23"/>
  <c r="Y807" i="23"/>
  <c r="Y809" i="23"/>
  <c r="Y811" i="23"/>
  <c r="Y813" i="23"/>
  <c r="Y815" i="23"/>
  <c r="Y817" i="23"/>
  <c r="Y819" i="23"/>
  <c r="Y821" i="23"/>
  <c r="Y823" i="23"/>
  <c r="Y825" i="23"/>
  <c r="Y827" i="23"/>
  <c r="Y829" i="23"/>
  <c r="Y831" i="23"/>
  <c r="Y833" i="23"/>
  <c r="Y835" i="23"/>
  <c r="Y837" i="23"/>
  <c r="Y839" i="23"/>
  <c r="Y841" i="23"/>
  <c r="Y843" i="23"/>
  <c r="Y845" i="23"/>
  <c r="Y847" i="23"/>
  <c r="Y849" i="23"/>
  <c r="Y851" i="23"/>
  <c r="Y853" i="23"/>
  <c r="Y855" i="23"/>
  <c r="Y857" i="23"/>
  <c r="Y859" i="23"/>
  <c r="Y861" i="23"/>
  <c r="Y865" i="23"/>
  <c r="Y867" i="23"/>
  <c r="Y869" i="23"/>
  <c r="Y871" i="23"/>
  <c r="Y873" i="23"/>
  <c r="Y875" i="23"/>
  <c r="Y877" i="23"/>
  <c r="Y879" i="23"/>
  <c r="Y881" i="23"/>
  <c r="Y883" i="23"/>
  <c r="Y885" i="23"/>
  <c r="Y887" i="23"/>
  <c r="Y889" i="23"/>
  <c r="Y891" i="23"/>
  <c r="Y893" i="23"/>
  <c r="Y894" i="23"/>
  <c r="Y895" i="23"/>
  <c r="Y897" i="23"/>
  <c r="Y899" i="23"/>
  <c r="Y901" i="23"/>
  <c r="Y903" i="23"/>
  <c r="Y905" i="23"/>
  <c r="Y907" i="23"/>
  <c r="Y909" i="23"/>
  <c r="Y911" i="23"/>
  <c r="Y913" i="23"/>
  <c r="Y915" i="23"/>
  <c r="Y917" i="23"/>
  <c r="Y919" i="23"/>
  <c r="Y921" i="23"/>
  <c r="Y923" i="23"/>
  <c r="Y925" i="23"/>
  <c r="Y926" i="23"/>
  <c r="Y927" i="23"/>
  <c r="Y929" i="23"/>
  <c r="Y931" i="23"/>
  <c r="Y933" i="23"/>
  <c r="Y935" i="23"/>
  <c r="Y937" i="23"/>
  <c r="Y939" i="23"/>
  <c r="Y941" i="23"/>
  <c r="Y943" i="23"/>
  <c r="Y945" i="23"/>
  <c r="Y947" i="23"/>
  <c r="Y949" i="23"/>
  <c r="Y951" i="23"/>
  <c r="Y953" i="23"/>
  <c r="Y955" i="23"/>
  <c r="Y957" i="23"/>
  <c r="Y958" i="23"/>
  <c r="Y959" i="23"/>
  <c r="Y961" i="23"/>
  <c r="Y963" i="23"/>
  <c r="Y965" i="23"/>
  <c r="Y967" i="23"/>
  <c r="Y969" i="23"/>
  <c r="Y971" i="23"/>
  <c r="Y973" i="23"/>
  <c r="Y975" i="23"/>
  <c r="Y977" i="23"/>
  <c r="Y979" i="23"/>
  <c r="Y981" i="23"/>
  <c r="Y983" i="23"/>
  <c r="Y985" i="23"/>
  <c r="Y987" i="23"/>
  <c r="Y989" i="23"/>
  <c r="Y990" i="23"/>
  <c r="Y991" i="23"/>
  <c r="Y993" i="23"/>
  <c r="Y995" i="23"/>
  <c r="Y997" i="23"/>
  <c r="Y999" i="23"/>
  <c r="Y1001" i="23"/>
  <c r="Y1003" i="23"/>
  <c r="Y1005" i="23"/>
  <c r="Y1007" i="23"/>
  <c r="Y1009" i="23"/>
  <c r="Y1011" i="23"/>
  <c r="Y1013" i="23"/>
  <c r="Y1015" i="23"/>
  <c r="Y1017" i="23"/>
  <c r="Y1019" i="23"/>
  <c r="Y1021" i="23"/>
  <c r="Y1022" i="23"/>
  <c r="Y1023" i="23"/>
  <c r="Y1025" i="23"/>
  <c r="Y1027" i="23"/>
  <c r="Y1029" i="23"/>
  <c r="Y1031" i="23"/>
  <c r="Y1033" i="23"/>
  <c r="Y1035" i="23"/>
  <c r="Y1037" i="23"/>
  <c r="Y1039" i="23"/>
  <c r="Y1041" i="23"/>
  <c r="Y1043" i="23"/>
  <c r="Y1045" i="23"/>
  <c r="Y1047" i="23"/>
  <c r="Y1049" i="23"/>
  <c r="Y1051" i="23"/>
  <c r="Y1053" i="23"/>
  <c r="Y1054" i="23"/>
  <c r="Y1055" i="23"/>
  <c r="Y1057" i="23"/>
  <c r="Y1059" i="23"/>
  <c r="Y1061" i="23"/>
  <c r="Y1063" i="23"/>
  <c r="Y1065" i="23"/>
  <c r="Y1067" i="23"/>
  <c r="Y1069" i="23"/>
  <c r="Y1071" i="23"/>
  <c r="Y1073" i="23"/>
  <c r="Y1075" i="23"/>
  <c r="Y1077" i="23"/>
  <c r="Y1079" i="23"/>
  <c r="Y1081" i="23"/>
  <c r="Y1083" i="23"/>
  <c r="Y1085" i="23"/>
  <c r="Y1086" i="23"/>
  <c r="Y1087" i="23"/>
  <c r="Y1089" i="23"/>
  <c r="Y1091" i="23"/>
  <c r="Y1093" i="23"/>
  <c r="AB687" i="23"/>
  <c r="AB719" i="23"/>
  <c r="AB751" i="23"/>
  <c r="AC3" i="23"/>
  <c r="AC5" i="23"/>
  <c r="AC7" i="23"/>
  <c r="AC9" i="23"/>
  <c r="AC11" i="23"/>
  <c r="AC13" i="23"/>
  <c r="AC14" i="23"/>
  <c r="AC15" i="23"/>
  <c r="AC17" i="23"/>
  <c r="AC19" i="23"/>
  <c r="AC21" i="23"/>
  <c r="AC23" i="23"/>
  <c r="AC25" i="23"/>
  <c r="AC27" i="23"/>
  <c r="AC29" i="23"/>
  <c r="AC31" i="23"/>
  <c r="AC33" i="23"/>
  <c r="AC35" i="23"/>
  <c r="AC37" i="23"/>
  <c r="AC39" i="23"/>
  <c r="AC41" i="23"/>
  <c r="AC43" i="23"/>
  <c r="AC45" i="23"/>
  <c r="AC46" i="23"/>
  <c r="AC47" i="23"/>
  <c r="AC49" i="23"/>
  <c r="AC51" i="23"/>
  <c r="AC53" i="23"/>
  <c r="AC55" i="23"/>
  <c r="AC57" i="23"/>
  <c r="AC59" i="23"/>
  <c r="AC61" i="23"/>
  <c r="AC63" i="23"/>
  <c r="AC65" i="23"/>
  <c r="AC67" i="23"/>
  <c r="AC69" i="23"/>
  <c r="AC71" i="23"/>
  <c r="AC73" i="23"/>
  <c r="AC75" i="23"/>
  <c r="AC77" i="23"/>
  <c r="AC78" i="23"/>
  <c r="AC79" i="23"/>
  <c r="AC81" i="23"/>
  <c r="AC83" i="23"/>
  <c r="AC85" i="23"/>
  <c r="AC87" i="23"/>
  <c r="AC89" i="23"/>
  <c r="AC91" i="23"/>
  <c r="AC93" i="23"/>
  <c r="AC95" i="23"/>
  <c r="AC97" i="23"/>
  <c r="AC99" i="23"/>
  <c r="AC101" i="23"/>
  <c r="AC103" i="23"/>
  <c r="AC105" i="23"/>
  <c r="AC107" i="23"/>
  <c r="AC109" i="23"/>
  <c r="AC110" i="23"/>
  <c r="AC111" i="23"/>
  <c r="AC113" i="23"/>
  <c r="AC115" i="23"/>
  <c r="AC117" i="23"/>
  <c r="AC119" i="23"/>
  <c r="AC121" i="23"/>
  <c r="AC123" i="23"/>
  <c r="AC125" i="23"/>
  <c r="AC127" i="23"/>
  <c r="AC129" i="23"/>
  <c r="AC131" i="23"/>
  <c r="AC133" i="23"/>
  <c r="AC135" i="23"/>
  <c r="AC137" i="23"/>
  <c r="AC139" i="23"/>
  <c r="AC141" i="23"/>
  <c r="AC142" i="23"/>
  <c r="AC143" i="23"/>
  <c r="AC145" i="23"/>
  <c r="AC147" i="23"/>
  <c r="AC149" i="23"/>
  <c r="AC151" i="23"/>
  <c r="AC153" i="23"/>
  <c r="AC155" i="23"/>
  <c r="AC157" i="23"/>
  <c r="AC159" i="23"/>
  <c r="AC161" i="23"/>
  <c r="AC163" i="23"/>
  <c r="AC165" i="23"/>
  <c r="AC167" i="23"/>
  <c r="AC169" i="23"/>
  <c r="AC171" i="23"/>
  <c r="AC173" i="23"/>
  <c r="AC174" i="23"/>
  <c r="AC175" i="23"/>
  <c r="AC177" i="23"/>
  <c r="AC179" i="23"/>
  <c r="AC181" i="23"/>
  <c r="AC183" i="23"/>
  <c r="AC185" i="23"/>
  <c r="AC187" i="23"/>
  <c r="AC189" i="23"/>
  <c r="AC191" i="23"/>
  <c r="AC193" i="23"/>
  <c r="AC195" i="23"/>
  <c r="AC197" i="23"/>
  <c r="AC199" i="23"/>
  <c r="AC201" i="23"/>
  <c r="AC203" i="23"/>
  <c r="AC205" i="23"/>
  <c r="AC206" i="23"/>
  <c r="AC207" i="23"/>
  <c r="AC209" i="23"/>
  <c r="AC211" i="23"/>
  <c r="AC213" i="23"/>
  <c r="AC215" i="23"/>
  <c r="AC217" i="23"/>
  <c r="AC219" i="23"/>
  <c r="AC221" i="23"/>
  <c r="AC223" i="23"/>
  <c r="AC225" i="23"/>
  <c r="AC227" i="23"/>
  <c r="AC229" i="23"/>
  <c r="AC231" i="23"/>
  <c r="AC233" i="23"/>
  <c r="AC235" i="23"/>
  <c r="AC237" i="23"/>
  <c r="AC238" i="23"/>
  <c r="AC239" i="23"/>
  <c r="AC241" i="23"/>
  <c r="AC243" i="23"/>
  <c r="AC245" i="23"/>
  <c r="AC247" i="23"/>
  <c r="AC249" i="23"/>
  <c r="AC251" i="23"/>
  <c r="AC253" i="23"/>
  <c r="AC255" i="23"/>
  <c r="AC257" i="23"/>
  <c r="AC259" i="23"/>
  <c r="AC261" i="23"/>
  <c r="AC263" i="23"/>
  <c r="AC265" i="23"/>
  <c r="AC267" i="23"/>
  <c r="AC269" i="23"/>
  <c r="AC270" i="23"/>
  <c r="AC271" i="23"/>
  <c r="AC273" i="23"/>
  <c r="AC275" i="23"/>
  <c r="AC277" i="23"/>
  <c r="AC279" i="23"/>
  <c r="AC281" i="23"/>
  <c r="AC283" i="23"/>
  <c r="AC285" i="23"/>
  <c r="AC287" i="23"/>
  <c r="AC289" i="23"/>
  <c r="AC291" i="23"/>
  <c r="AC293" i="23"/>
  <c r="AC295" i="23"/>
  <c r="AC297" i="23"/>
  <c r="AC299" i="23"/>
  <c r="AC301" i="23"/>
  <c r="AC302" i="23"/>
  <c r="AC303" i="23"/>
  <c r="AC305" i="23"/>
  <c r="AC307" i="23"/>
  <c r="AC309" i="23"/>
  <c r="AC311" i="23"/>
  <c r="AC313" i="23"/>
  <c r="AC315" i="23"/>
  <c r="AC317" i="23"/>
  <c r="AC319" i="23"/>
  <c r="AC321" i="23"/>
  <c r="AC323" i="23"/>
  <c r="AC325" i="23"/>
  <c r="AC327" i="23"/>
  <c r="AC329" i="23"/>
  <c r="AC331" i="23"/>
  <c r="AC333" i="23"/>
  <c r="AC334" i="23"/>
  <c r="AC335" i="23"/>
  <c r="AC337" i="23"/>
  <c r="AC339" i="23"/>
  <c r="AC341" i="23"/>
  <c r="AC343" i="23"/>
  <c r="AC345" i="23"/>
  <c r="AC347" i="23"/>
  <c r="AC349" i="23"/>
  <c r="AC351" i="23"/>
  <c r="AC353" i="23"/>
  <c r="AC355" i="23"/>
  <c r="AC357" i="23"/>
  <c r="AC359" i="23"/>
  <c r="AC361" i="23"/>
  <c r="AC363" i="23"/>
  <c r="AC365" i="23"/>
  <c r="AC366" i="23"/>
  <c r="AC367" i="23"/>
  <c r="AC369" i="23"/>
  <c r="AC371" i="23"/>
  <c r="AC373" i="23"/>
  <c r="AC375" i="23"/>
  <c r="AC377" i="23"/>
  <c r="AC379" i="23"/>
  <c r="AC381" i="23"/>
  <c r="AC383" i="23"/>
  <c r="AC385" i="23"/>
  <c r="AC387" i="23"/>
  <c r="AC389" i="23"/>
  <c r="AC391" i="23"/>
  <c r="AC393" i="23"/>
  <c r="AC395" i="23"/>
  <c r="AC397" i="23"/>
  <c r="AC398" i="23"/>
  <c r="AC399" i="23"/>
  <c r="AC401" i="23"/>
  <c r="AC403" i="23"/>
  <c r="AC405" i="23"/>
  <c r="AC407" i="23"/>
  <c r="AC409" i="23"/>
  <c r="AC411" i="23"/>
  <c r="AC413" i="23"/>
  <c r="AC415" i="23"/>
  <c r="AC417" i="23"/>
  <c r="AC419" i="23"/>
  <c r="AC421" i="23"/>
  <c r="AC423" i="23"/>
  <c r="AC425" i="23"/>
  <c r="AC427" i="23"/>
  <c r="AC429" i="23"/>
  <c r="AC430" i="23"/>
  <c r="AC431" i="23"/>
  <c r="AC433" i="23"/>
  <c r="AC435" i="23"/>
  <c r="AC437" i="23"/>
  <c r="AC439" i="23"/>
  <c r="AC441" i="23"/>
  <c r="AC443" i="23"/>
  <c r="AC445" i="23"/>
  <c r="AC447" i="23"/>
  <c r="AC449" i="23"/>
  <c r="AC451" i="23"/>
  <c r="AC453" i="23"/>
  <c r="AC455" i="23"/>
  <c r="AC457" i="23"/>
  <c r="AC459" i="23"/>
  <c r="AC461" i="23"/>
  <c r="AC462" i="23"/>
  <c r="AC463" i="23"/>
  <c r="AC465" i="23"/>
  <c r="AC467" i="23"/>
  <c r="AC469" i="23"/>
  <c r="AC471" i="23"/>
  <c r="AC473" i="23"/>
  <c r="AC475" i="23"/>
  <c r="AC477" i="23"/>
  <c r="AC479" i="23"/>
  <c r="AC481" i="23"/>
  <c r="AC483" i="23"/>
  <c r="AC485" i="23"/>
  <c r="AC487" i="23"/>
  <c r="AC489" i="23"/>
  <c r="AC491" i="23"/>
  <c r="AC493" i="23"/>
  <c r="AC494" i="23"/>
  <c r="AC495" i="23"/>
  <c r="AC497" i="23"/>
  <c r="AC499" i="23"/>
  <c r="AC501" i="23"/>
  <c r="AC503" i="23"/>
  <c r="AC505" i="23"/>
  <c r="AC507" i="23"/>
  <c r="AC509" i="23"/>
  <c r="AC511" i="23"/>
  <c r="AC513" i="23"/>
  <c r="AC515" i="23"/>
  <c r="AC517" i="23"/>
  <c r="AC519" i="23"/>
  <c r="AC521" i="23"/>
  <c r="AC523" i="23"/>
  <c r="AC525" i="23"/>
  <c r="AC526" i="23"/>
  <c r="AC527" i="23"/>
  <c r="AC529" i="23"/>
  <c r="AC531" i="23"/>
  <c r="AC533" i="23"/>
  <c r="AC535" i="23"/>
  <c r="AC537" i="23"/>
  <c r="AC539" i="23"/>
  <c r="AC541" i="23"/>
  <c r="AC543" i="23"/>
  <c r="AC545" i="23"/>
  <c r="AC547" i="23"/>
  <c r="AC549" i="23"/>
  <c r="AC551" i="23"/>
  <c r="AC553" i="23"/>
  <c r="AC555" i="23"/>
  <c r="AC557" i="23"/>
  <c r="AC558" i="23"/>
  <c r="AC559" i="23"/>
  <c r="AC561" i="23"/>
  <c r="AC563" i="23"/>
  <c r="AC565" i="23"/>
  <c r="AC567" i="23"/>
  <c r="AC569" i="23"/>
  <c r="AC571" i="23"/>
  <c r="AC573" i="23"/>
  <c r="AC575" i="23"/>
  <c r="AC577" i="23"/>
  <c r="AC579" i="23"/>
  <c r="AC581" i="23"/>
  <c r="AC583" i="23"/>
  <c r="AC585" i="23"/>
  <c r="AC587" i="23"/>
  <c r="AC589" i="23"/>
  <c r="AC590" i="23"/>
  <c r="AC591" i="23"/>
  <c r="AC593" i="23"/>
  <c r="AC595" i="23"/>
  <c r="AC597" i="23"/>
  <c r="AC599" i="23"/>
  <c r="AC601" i="23"/>
  <c r="AC603" i="23"/>
  <c r="AC605" i="23"/>
  <c r="AC607" i="23"/>
  <c r="AC609" i="23"/>
  <c r="AC611" i="23"/>
  <c r="AC613" i="23"/>
  <c r="AC615" i="23"/>
  <c r="AC617" i="23"/>
  <c r="AC619" i="23"/>
  <c r="AC621" i="23"/>
  <c r="AC622" i="23"/>
  <c r="AC623" i="23"/>
  <c r="AC625" i="23"/>
  <c r="AC627" i="23"/>
  <c r="AC629" i="23"/>
  <c r="AC631" i="23"/>
  <c r="AC633" i="23"/>
  <c r="AC635" i="23"/>
  <c r="AC637" i="23"/>
  <c r="AC639" i="23"/>
  <c r="AC641" i="23"/>
  <c r="AC643" i="23"/>
  <c r="AC645" i="23"/>
  <c r="AC647" i="23"/>
  <c r="AC649" i="23"/>
  <c r="AC651" i="23"/>
  <c r="AC653" i="23"/>
  <c r="AC654" i="23"/>
  <c r="AC655" i="23"/>
  <c r="AC657" i="23"/>
  <c r="AC659" i="23"/>
  <c r="AC661" i="23"/>
  <c r="AC663" i="23"/>
  <c r="AC665" i="23"/>
  <c r="AC667" i="23"/>
  <c r="AC669" i="23"/>
  <c r="AC671" i="23"/>
  <c r="AC673" i="23"/>
  <c r="AC675" i="23"/>
  <c r="AC677" i="23"/>
  <c r="AC679" i="23"/>
  <c r="AC681" i="23"/>
  <c r="AC683" i="23"/>
  <c r="AC685" i="23"/>
  <c r="AC686" i="23"/>
  <c r="AC687" i="23"/>
  <c r="AC689" i="23"/>
  <c r="AC691" i="23"/>
  <c r="AC693" i="23"/>
  <c r="AC695" i="23"/>
  <c r="AC697" i="23"/>
  <c r="AC699" i="23"/>
  <c r="AC701" i="23"/>
  <c r="AC703" i="23"/>
  <c r="AC705" i="23"/>
  <c r="AC707" i="23"/>
  <c r="AC709" i="23"/>
  <c r="AC711" i="23"/>
  <c r="AC713" i="23"/>
  <c r="AC715" i="23"/>
  <c r="AC717" i="23"/>
  <c r="AC718" i="23"/>
  <c r="AC719" i="23"/>
  <c r="AC721" i="23"/>
  <c r="AC723" i="23"/>
  <c r="AC725" i="23"/>
  <c r="AC727" i="23"/>
  <c r="AC729" i="23"/>
  <c r="AC731" i="23"/>
  <c r="AC733" i="23"/>
  <c r="AC735" i="23"/>
  <c r="AC737" i="23"/>
  <c r="AC739" i="23"/>
  <c r="AC741" i="23"/>
  <c r="AC743" i="23"/>
  <c r="AC745" i="23"/>
  <c r="AC747" i="23"/>
  <c r="AC749" i="23"/>
  <c r="AC750" i="23"/>
  <c r="AC751" i="23"/>
  <c r="AC753" i="23"/>
  <c r="AC755" i="23"/>
  <c r="AC757" i="23"/>
  <c r="AC759" i="23"/>
  <c r="AC761" i="23"/>
  <c r="AC763" i="23"/>
  <c r="AC765" i="23"/>
  <c r="AC767" i="23"/>
  <c r="AC769" i="23"/>
  <c r="AC771" i="23"/>
  <c r="AC773" i="23"/>
  <c r="AC775" i="23"/>
  <c r="AC777" i="23"/>
  <c r="AC779" i="23"/>
  <c r="AC781" i="23"/>
  <c r="AC782" i="23"/>
  <c r="AC783" i="23"/>
  <c r="AC785" i="23"/>
  <c r="AC787" i="23"/>
  <c r="AC789" i="23"/>
  <c r="AC791" i="23"/>
  <c r="AC793" i="23"/>
  <c r="AC795" i="23"/>
  <c r="AC797" i="23"/>
  <c r="AC799" i="23"/>
  <c r="AC801" i="23"/>
  <c r="AC803" i="23"/>
  <c r="AC805" i="23"/>
  <c r="AC807" i="23"/>
  <c r="AC809" i="23"/>
  <c r="AC811" i="23"/>
  <c r="AC813" i="23"/>
  <c r="AC814" i="23"/>
  <c r="AC815" i="23"/>
  <c r="AC817" i="23"/>
  <c r="AC819" i="23"/>
  <c r="AC821" i="23"/>
  <c r="AC823" i="23"/>
  <c r="AC825" i="23"/>
  <c r="AC827" i="23"/>
  <c r="AC829" i="23"/>
  <c r="AC831" i="23"/>
  <c r="AC833" i="23"/>
  <c r="AC835" i="23"/>
  <c r="AC837" i="23"/>
  <c r="AC839" i="23"/>
  <c r="AC841" i="23"/>
  <c r="AC843" i="23"/>
  <c r="AC845" i="23"/>
  <c r="AC846" i="23"/>
  <c r="AC847" i="23"/>
  <c r="AC849" i="23"/>
  <c r="AC851" i="23"/>
  <c r="AC853" i="23"/>
  <c r="AC855" i="23"/>
  <c r="AC857" i="23"/>
  <c r="AC859" i="23"/>
  <c r="AC861" i="23"/>
  <c r="AC863" i="23"/>
  <c r="AC865" i="23"/>
  <c r="AC867" i="23"/>
  <c r="AC869" i="23"/>
  <c r="AC870" i="23"/>
  <c r="AC871" i="23"/>
  <c r="AC873" i="23"/>
  <c r="AC875" i="23"/>
  <c r="AC877" i="23"/>
  <c r="AC879" i="23"/>
  <c r="AC881" i="23"/>
  <c r="AC882" i="23"/>
  <c r="AC883" i="23"/>
  <c r="AC885" i="23"/>
  <c r="AC887" i="23"/>
  <c r="AC889" i="23"/>
  <c r="AC891" i="23"/>
  <c r="AC893" i="23"/>
  <c r="AC894" i="23"/>
  <c r="AC895" i="23"/>
  <c r="AC897" i="23"/>
  <c r="AC899" i="23"/>
  <c r="AC901" i="23"/>
  <c r="AC903" i="23"/>
  <c r="AC905" i="23"/>
  <c r="AC907" i="23"/>
  <c r="AC909" i="23"/>
  <c r="AC911" i="23"/>
  <c r="AC913" i="23"/>
  <c r="AC915" i="23"/>
  <c r="AC917" i="23"/>
  <c r="AC919" i="23"/>
  <c r="AC921" i="23"/>
  <c r="AC923" i="23"/>
  <c r="AC925" i="23"/>
  <c r="AC927" i="23"/>
  <c r="AC929" i="23"/>
  <c r="AC931" i="23"/>
  <c r="AC933" i="23"/>
  <c r="AC934" i="23"/>
  <c r="AC935" i="23"/>
  <c r="AC937" i="23"/>
  <c r="AC939" i="23"/>
  <c r="AC941" i="23"/>
  <c r="AC943" i="23"/>
  <c r="AC945" i="23"/>
  <c r="AC946" i="23"/>
  <c r="AC947" i="23"/>
  <c r="AC949" i="23"/>
  <c r="AC951" i="23"/>
  <c r="AC953" i="23"/>
  <c r="AC955" i="23"/>
  <c r="AC957" i="23"/>
  <c r="AC958" i="23"/>
  <c r="AC959" i="23"/>
  <c r="AC961" i="23"/>
  <c r="AC963" i="23"/>
  <c r="AC965" i="23"/>
  <c r="AC967" i="23"/>
  <c r="AC969" i="23"/>
  <c r="AC971" i="23"/>
  <c r="AC973" i="23"/>
  <c r="AC975" i="23"/>
  <c r="AC977" i="23"/>
  <c r="AC979" i="23"/>
  <c r="AC981" i="23"/>
  <c r="AC983" i="23"/>
  <c r="AC985" i="23"/>
  <c r="AC987" i="23"/>
  <c r="AC989" i="23"/>
  <c r="AC991" i="23"/>
  <c r="AC993" i="23"/>
  <c r="AC995" i="23"/>
  <c r="AC997" i="23"/>
  <c r="AC998" i="23"/>
  <c r="AC999" i="23"/>
  <c r="AC1001" i="23"/>
  <c r="AC1003" i="23"/>
  <c r="AC1005" i="23"/>
  <c r="AC1007" i="23"/>
  <c r="AC1009" i="23"/>
  <c r="AC1010" i="23"/>
  <c r="AC1011" i="23"/>
  <c r="AC1013" i="23"/>
  <c r="AC1015" i="23"/>
  <c r="AC1017" i="23"/>
  <c r="AC1019" i="23"/>
  <c r="AC1021" i="23"/>
  <c r="AC1022" i="23"/>
  <c r="AC1023" i="23"/>
  <c r="AC1025" i="23"/>
  <c r="AC1027" i="23"/>
  <c r="AC1029" i="23"/>
  <c r="AC1031" i="23"/>
  <c r="AC1033" i="23"/>
  <c r="AC1035" i="23"/>
  <c r="AC1037" i="23"/>
  <c r="AC1039" i="23"/>
  <c r="AC1041" i="23"/>
  <c r="AC1043" i="23"/>
  <c r="AC1045" i="23"/>
  <c r="AC1047" i="23"/>
  <c r="AC1049" i="23"/>
  <c r="AC1051" i="23"/>
  <c r="AC1053" i="23"/>
  <c r="AC1055" i="23"/>
  <c r="AC1057" i="23"/>
  <c r="AC1059" i="23"/>
  <c r="AC1061" i="23"/>
  <c r="AC1062" i="23"/>
  <c r="AC1063" i="23"/>
  <c r="AC1065" i="23"/>
  <c r="AC1067" i="23"/>
  <c r="AC1069" i="23"/>
  <c r="AC1071" i="23"/>
  <c r="AC1073" i="23"/>
  <c r="AC1074" i="23"/>
  <c r="AC1075" i="23"/>
  <c r="AC1077" i="23"/>
  <c r="AC1079" i="23"/>
  <c r="AC1081" i="23"/>
  <c r="AC1083" i="23"/>
  <c r="AC1085" i="23"/>
  <c r="AC1086" i="23"/>
  <c r="AC1087" i="23"/>
  <c r="AC1089" i="23"/>
  <c r="AC1091" i="23"/>
  <c r="AC1093" i="23"/>
  <c r="P2" i="3"/>
  <c r="Q2" i="3" s="1"/>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AI680" i="3" s="1"/>
  <c r="P681" i="3"/>
  <c r="P682" i="3"/>
  <c r="P683" i="3"/>
  <c r="P684" i="3"/>
  <c r="P685" i="3"/>
  <c r="P686" i="3"/>
  <c r="P687" i="3"/>
  <c r="P688" i="3"/>
  <c r="P689" i="3"/>
  <c r="P690" i="3"/>
  <c r="P691" i="3"/>
  <c r="P692" i="3"/>
  <c r="P693" i="3"/>
  <c r="P694" i="3"/>
  <c r="P695" i="3"/>
  <c r="P696" i="3"/>
  <c r="AI696" i="3" s="1"/>
  <c r="P697" i="3"/>
  <c r="P698" i="3"/>
  <c r="P699" i="3"/>
  <c r="P700" i="3"/>
  <c r="P701" i="3"/>
  <c r="P702" i="3"/>
  <c r="P703" i="3"/>
  <c r="P704" i="3"/>
  <c r="P705" i="3"/>
  <c r="P706" i="3"/>
  <c r="P707" i="3"/>
  <c r="P708" i="3"/>
  <c r="P709" i="3"/>
  <c r="P710" i="3"/>
  <c r="P711" i="3"/>
  <c r="P712" i="3"/>
  <c r="AI712" i="3" s="1"/>
  <c r="P713" i="3"/>
  <c r="P714" i="3"/>
  <c r="P715" i="3"/>
  <c r="P716" i="3"/>
  <c r="P717" i="3"/>
  <c r="P718" i="3"/>
  <c r="P719" i="3"/>
  <c r="P720" i="3"/>
  <c r="P721" i="3"/>
  <c r="P722" i="3"/>
  <c r="P723" i="3"/>
  <c r="P724" i="3"/>
  <c r="P725" i="3"/>
  <c r="P726" i="3"/>
  <c r="P727" i="3"/>
  <c r="P728" i="3"/>
  <c r="AI728" i="3" s="1"/>
  <c r="P729" i="3"/>
  <c r="P730" i="3"/>
  <c r="P731" i="3"/>
  <c r="P732" i="3"/>
  <c r="P733" i="3"/>
  <c r="P734" i="3"/>
  <c r="P735" i="3"/>
  <c r="P736" i="3"/>
  <c r="P737" i="3"/>
  <c r="P738" i="3"/>
  <c r="P739" i="3"/>
  <c r="P740" i="3"/>
  <c r="P741" i="3"/>
  <c r="P742" i="3"/>
  <c r="P743" i="3"/>
  <c r="P744" i="3"/>
  <c r="AI744" i="3" s="1"/>
  <c r="P745" i="3"/>
  <c r="P746" i="3"/>
  <c r="P747" i="3"/>
  <c r="P748" i="3"/>
  <c r="P749" i="3"/>
  <c r="P750" i="3"/>
  <c r="P751" i="3"/>
  <c r="P752" i="3"/>
  <c r="P753" i="3"/>
  <c r="P754" i="3"/>
  <c r="P755" i="3"/>
  <c r="P756" i="3"/>
  <c r="P757" i="3"/>
  <c r="P758" i="3"/>
  <c r="P759" i="3"/>
  <c r="P760" i="3"/>
  <c r="AI760" i="3" s="1"/>
  <c r="P761" i="3"/>
  <c r="P762" i="3"/>
  <c r="P763" i="3"/>
  <c r="P764" i="3"/>
  <c r="P765" i="3"/>
  <c r="P766" i="3"/>
  <c r="P767" i="3"/>
  <c r="P768" i="3"/>
  <c r="P769" i="3"/>
  <c r="P770" i="3"/>
  <c r="P771" i="3"/>
  <c r="P772" i="3"/>
  <c r="P773" i="3"/>
  <c r="P774" i="3"/>
  <c r="P775" i="3"/>
  <c r="P776" i="3"/>
  <c r="AI776" i="3" s="1"/>
  <c r="P777" i="3"/>
  <c r="P778" i="3"/>
  <c r="P779" i="3"/>
  <c r="P780" i="3"/>
  <c r="P781" i="3"/>
  <c r="P782" i="3"/>
  <c r="P783" i="3"/>
  <c r="P784" i="3"/>
  <c r="P785" i="3"/>
  <c r="P786" i="3"/>
  <c r="P787" i="3"/>
  <c r="P788" i="3"/>
  <c r="P789" i="3"/>
  <c r="P790" i="3"/>
  <c r="P791" i="3"/>
  <c r="P792" i="3"/>
  <c r="AI792" i="3" s="1"/>
  <c r="P793" i="3"/>
  <c r="P794" i="3"/>
  <c r="P795" i="3"/>
  <c r="P796" i="3"/>
  <c r="P797" i="3"/>
  <c r="P798" i="3"/>
  <c r="P799" i="3"/>
  <c r="P800" i="3"/>
  <c r="P801" i="3"/>
  <c r="P802" i="3"/>
  <c r="P803" i="3"/>
  <c r="P804" i="3"/>
  <c r="P805" i="3"/>
  <c r="P806" i="3"/>
  <c r="P807" i="3"/>
  <c r="P808" i="3"/>
  <c r="AI808" i="3" s="1"/>
  <c r="P809" i="3"/>
  <c r="P810" i="3"/>
  <c r="P811" i="3"/>
  <c r="P812" i="3"/>
  <c r="P813" i="3"/>
  <c r="P814" i="3"/>
  <c r="P815" i="3"/>
  <c r="P816" i="3"/>
  <c r="P817" i="3"/>
  <c r="P818" i="3"/>
  <c r="P819" i="3"/>
  <c r="P820" i="3"/>
  <c r="P821" i="3"/>
  <c r="P822" i="3"/>
  <c r="P823" i="3"/>
  <c r="P824" i="3"/>
  <c r="AI824" i="3" s="1"/>
  <c r="P825" i="3"/>
  <c r="P826" i="3"/>
  <c r="P827" i="3"/>
  <c r="P828" i="3"/>
  <c r="P829" i="3"/>
  <c r="P830" i="3"/>
  <c r="P831" i="3"/>
  <c r="P832" i="3"/>
  <c r="P833" i="3"/>
  <c r="P834" i="3"/>
  <c r="P835" i="3"/>
  <c r="P836" i="3"/>
  <c r="P837" i="3"/>
  <c r="P838" i="3"/>
  <c r="P839" i="3"/>
  <c r="P840" i="3"/>
  <c r="AI840" i="3" s="1"/>
  <c r="P841" i="3"/>
  <c r="P842" i="3"/>
  <c r="P843" i="3"/>
  <c r="P844" i="3"/>
  <c r="P845" i="3"/>
  <c r="P846" i="3"/>
  <c r="P847" i="3"/>
  <c r="P848" i="3"/>
  <c r="P849" i="3"/>
  <c r="P850" i="3"/>
  <c r="P851" i="3"/>
  <c r="P852" i="3"/>
  <c r="P853" i="3"/>
  <c r="P854" i="3"/>
  <c r="P855" i="3"/>
  <c r="P856" i="3"/>
  <c r="AI856" i="3" s="1"/>
  <c r="P857" i="3"/>
  <c r="P858" i="3"/>
  <c r="P859" i="3"/>
  <c r="P860" i="3"/>
  <c r="P861" i="3"/>
  <c r="P862" i="3"/>
  <c r="P863" i="3"/>
  <c r="P864" i="3"/>
  <c r="P865" i="3"/>
  <c r="P866" i="3"/>
  <c r="P867" i="3"/>
  <c r="P868" i="3"/>
  <c r="P869" i="3"/>
  <c r="P870" i="3"/>
  <c r="P871" i="3"/>
  <c r="P872" i="3"/>
  <c r="AI872" i="3" s="1"/>
  <c r="P873" i="3"/>
  <c r="P874" i="3"/>
  <c r="P875" i="3"/>
  <c r="P876" i="3"/>
  <c r="P877" i="3"/>
  <c r="P878" i="3"/>
  <c r="P879" i="3"/>
  <c r="P880" i="3"/>
  <c r="P881" i="3"/>
  <c r="P882" i="3"/>
  <c r="P883" i="3"/>
  <c r="P884" i="3"/>
  <c r="P885" i="3"/>
  <c r="P886" i="3"/>
  <c r="P887" i="3"/>
  <c r="P888" i="3"/>
  <c r="AI888" i="3" s="1"/>
  <c r="P889" i="3"/>
  <c r="P890" i="3"/>
  <c r="P891" i="3"/>
  <c r="P892" i="3"/>
  <c r="P893" i="3"/>
  <c r="P894" i="3"/>
  <c r="P895" i="3"/>
  <c r="P896" i="3"/>
  <c r="P897" i="3"/>
  <c r="P898" i="3"/>
  <c r="P899" i="3"/>
  <c r="P900" i="3"/>
  <c r="P901" i="3"/>
  <c r="P902" i="3"/>
  <c r="P903" i="3"/>
  <c r="P904" i="3"/>
  <c r="AI904" i="3" s="1"/>
  <c r="P905" i="3"/>
  <c r="P906" i="3"/>
  <c r="P907" i="3"/>
  <c r="P908" i="3"/>
  <c r="P909" i="3"/>
  <c r="P910" i="3"/>
  <c r="P911" i="3"/>
  <c r="P912" i="3"/>
  <c r="P913" i="3"/>
  <c r="P914" i="3"/>
  <c r="P915" i="3"/>
  <c r="P916" i="3"/>
  <c r="P917" i="3"/>
  <c r="P918" i="3"/>
  <c r="P919" i="3"/>
  <c r="P920" i="3"/>
  <c r="AI920" i="3" s="1"/>
  <c r="P921" i="3"/>
  <c r="P922" i="3"/>
  <c r="P923" i="3"/>
  <c r="P924" i="3"/>
  <c r="P925" i="3"/>
  <c r="P926" i="3"/>
  <c r="P927" i="3"/>
  <c r="P928" i="3"/>
  <c r="P929" i="3"/>
  <c r="P930" i="3"/>
  <c r="P931" i="3"/>
  <c r="P932" i="3"/>
  <c r="P933" i="3"/>
  <c r="P934" i="3"/>
  <c r="P935" i="3"/>
  <c r="P936" i="3"/>
  <c r="AI936" i="3" s="1"/>
  <c r="P937" i="3"/>
  <c r="P938" i="3"/>
  <c r="P939" i="3"/>
  <c r="P940" i="3"/>
  <c r="P941" i="3"/>
  <c r="P942" i="3"/>
  <c r="P943" i="3"/>
  <c r="P944" i="3"/>
  <c r="P945" i="3"/>
  <c r="P946" i="3"/>
  <c r="P947" i="3"/>
  <c r="P948" i="3"/>
  <c r="P949" i="3"/>
  <c r="P950" i="3"/>
  <c r="P951" i="3"/>
  <c r="P952" i="3"/>
  <c r="AI952" i="3" s="1"/>
  <c r="P953" i="3"/>
  <c r="P954" i="3"/>
  <c r="P955" i="3"/>
  <c r="P956" i="3"/>
  <c r="P957" i="3"/>
  <c r="P958" i="3"/>
  <c r="P959" i="3"/>
  <c r="P960" i="3"/>
  <c r="P961" i="3"/>
  <c r="P962" i="3"/>
  <c r="P963" i="3"/>
  <c r="P964" i="3"/>
  <c r="P965" i="3"/>
  <c r="P966" i="3"/>
  <c r="P967" i="3"/>
  <c r="P968" i="3"/>
  <c r="AI968" i="3" s="1"/>
  <c r="P969" i="3"/>
  <c r="P970" i="3"/>
  <c r="P971" i="3"/>
  <c r="P972" i="3"/>
  <c r="P973" i="3"/>
  <c r="P974" i="3"/>
  <c r="P975" i="3"/>
  <c r="P976" i="3"/>
  <c r="P977" i="3"/>
  <c r="P978" i="3"/>
  <c r="P979" i="3"/>
  <c r="P980" i="3"/>
  <c r="P981" i="3"/>
  <c r="P982" i="3"/>
  <c r="P983" i="3"/>
  <c r="P984" i="3"/>
  <c r="AI984" i="3" s="1"/>
  <c r="P985" i="3"/>
  <c r="P986" i="3"/>
  <c r="P987" i="3"/>
  <c r="P988" i="3"/>
  <c r="P989" i="3"/>
  <c r="P990" i="3"/>
  <c r="P991" i="3"/>
  <c r="P992" i="3"/>
  <c r="P993" i="3"/>
  <c r="P994" i="3"/>
  <c r="P995" i="3"/>
  <c r="P996" i="3"/>
  <c r="P997" i="3"/>
  <c r="P998" i="3"/>
  <c r="P999" i="3"/>
  <c r="P1000" i="3"/>
  <c r="AI1000" i="3" s="1"/>
  <c r="P1001" i="3"/>
  <c r="P1002" i="3"/>
  <c r="P1003" i="3"/>
  <c r="P1004" i="3"/>
  <c r="P1005" i="3"/>
  <c r="P1006" i="3"/>
  <c r="P1007" i="3"/>
  <c r="P1008" i="3"/>
  <c r="P1009" i="3"/>
  <c r="P1010" i="3"/>
  <c r="P1011" i="3"/>
  <c r="P1012" i="3"/>
  <c r="P1013" i="3"/>
  <c r="P1014" i="3"/>
  <c r="P1015" i="3"/>
  <c r="P1016" i="3"/>
  <c r="AI1016" i="3" s="1"/>
  <c r="P1017" i="3"/>
  <c r="P1018" i="3"/>
  <c r="P1019" i="3"/>
  <c r="P1020" i="3"/>
  <c r="P1021" i="3"/>
  <c r="P1022" i="3"/>
  <c r="P1023" i="3"/>
  <c r="P1024" i="3"/>
  <c r="P1025" i="3"/>
  <c r="P1026" i="3"/>
  <c r="P1027" i="3"/>
  <c r="P1028" i="3"/>
  <c r="P1029" i="3"/>
  <c r="P1030" i="3"/>
  <c r="P1031" i="3"/>
  <c r="P1032" i="3"/>
  <c r="AI1032" i="3" s="1"/>
  <c r="P1033" i="3"/>
  <c r="P1034" i="3"/>
  <c r="P1035" i="3"/>
  <c r="P1036" i="3"/>
  <c r="P1037" i="3"/>
  <c r="P1038" i="3"/>
  <c r="P1039" i="3"/>
  <c r="P1040" i="3"/>
  <c r="P1041" i="3"/>
  <c r="P1042" i="3"/>
  <c r="P1043" i="3"/>
  <c r="P1044" i="3"/>
  <c r="P1045" i="3"/>
  <c r="P1046" i="3"/>
  <c r="P1047" i="3"/>
  <c r="P1048" i="3"/>
  <c r="P1049" i="3"/>
  <c r="P1050" i="3"/>
  <c r="P1051" i="3"/>
  <c r="P1052" i="3"/>
  <c r="P1053" i="3"/>
  <c r="P1054" i="3"/>
  <c r="P1055" i="3"/>
  <c r="P1056" i="3"/>
  <c r="P1057" i="3"/>
  <c r="P1058" i="3"/>
  <c r="P1059" i="3"/>
  <c r="P1060" i="3"/>
  <c r="P1061" i="3"/>
  <c r="P1062" i="3"/>
  <c r="P1063" i="3"/>
  <c r="P1064" i="3"/>
  <c r="P1065" i="3"/>
  <c r="P1066" i="3"/>
  <c r="P1067" i="3"/>
  <c r="P1068" i="3"/>
  <c r="P1069" i="3"/>
  <c r="P1070" i="3"/>
  <c r="P1071" i="3"/>
  <c r="P1072" i="3"/>
  <c r="P1073" i="3"/>
  <c r="P1074" i="3"/>
  <c r="P1075" i="3"/>
  <c r="P1076" i="3"/>
  <c r="P1077" i="3"/>
  <c r="P1078" i="3"/>
  <c r="P1079" i="3"/>
  <c r="P1080" i="3"/>
  <c r="P1081" i="3"/>
  <c r="P1082" i="3"/>
  <c r="P1083" i="3"/>
  <c r="P1084" i="3"/>
  <c r="P1085" i="3"/>
  <c r="P1086" i="3"/>
  <c r="P1087" i="3"/>
  <c r="P1088" i="3"/>
  <c r="P1089" i="3"/>
  <c r="P1090" i="3"/>
  <c r="P1091" i="3"/>
  <c r="P1092" i="3"/>
  <c r="P1093" i="3"/>
  <c r="P1094" i="3"/>
  <c r="Q3" i="3"/>
  <c r="Q7" i="3"/>
  <c r="Q11" i="3"/>
  <c r="Q15" i="3"/>
  <c r="Q19" i="3"/>
  <c r="Q23" i="3"/>
  <c r="Q27" i="3"/>
  <c r="Q31" i="3"/>
  <c r="Q35" i="3"/>
  <c r="Q39" i="3"/>
  <c r="Q43" i="3"/>
  <c r="Q47" i="3"/>
  <c r="Q51" i="3"/>
  <c r="Q55" i="3"/>
  <c r="Q59" i="3"/>
  <c r="Q63" i="3"/>
  <c r="Q66" i="3"/>
  <c r="Q67" i="3"/>
  <c r="Q70" i="3"/>
  <c r="Q71" i="3"/>
  <c r="Q74" i="3"/>
  <c r="Q75" i="3"/>
  <c r="Q78" i="3"/>
  <c r="Q79" i="3"/>
  <c r="Q82" i="3"/>
  <c r="Q83" i="3"/>
  <c r="Q86" i="3"/>
  <c r="Q87" i="3"/>
  <c r="Q90" i="3"/>
  <c r="Q91" i="3"/>
  <c r="Q94" i="3"/>
  <c r="Q95" i="3"/>
  <c r="Q98" i="3"/>
  <c r="Q99" i="3"/>
  <c r="Q102" i="3"/>
  <c r="Q103" i="3"/>
  <c r="Q106" i="3"/>
  <c r="Q107" i="3"/>
  <c r="Q110" i="3"/>
  <c r="Q111" i="3"/>
  <c r="Q114" i="3"/>
  <c r="Q115" i="3"/>
  <c r="Q118" i="3"/>
  <c r="Q119" i="3"/>
  <c r="Q122" i="3"/>
  <c r="Q123" i="3"/>
  <c r="Q126" i="3"/>
  <c r="Q127" i="3"/>
  <c r="Q130" i="3"/>
  <c r="Q131" i="3"/>
  <c r="Q134" i="3"/>
  <c r="Q135" i="3"/>
  <c r="Q138" i="3"/>
  <c r="Q139" i="3"/>
  <c r="Q142" i="3"/>
  <c r="Q143" i="3"/>
  <c r="Q146" i="3"/>
  <c r="Q147" i="3"/>
  <c r="Q150" i="3"/>
  <c r="Q151" i="3"/>
  <c r="Q154" i="3"/>
  <c r="Q155" i="3"/>
  <c r="Q158" i="3"/>
  <c r="Q159" i="3"/>
  <c r="Q162" i="3"/>
  <c r="Q163" i="3"/>
  <c r="Q166" i="3"/>
  <c r="Q167" i="3"/>
  <c r="Q170" i="3"/>
  <c r="Q171" i="3"/>
  <c r="Q174" i="3"/>
  <c r="Q175" i="3"/>
  <c r="Q178" i="3"/>
  <c r="Q179" i="3"/>
  <c r="Q182" i="3"/>
  <c r="Q183" i="3"/>
  <c r="Q186" i="3"/>
  <c r="Q187" i="3"/>
  <c r="Q190" i="3"/>
  <c r="Q191" i="3"/>
  <c r="Q194" i="3"/>
  <c r="Q195" i="3"/>
  <c r="Q198" i="3"/>
  <c r="Q199" i="3"/>
  <c r="Q202" i="3"/>
  <c r="Q203" i="3"/>
  <c r="Q206" i="3"/>
  <c r="Q207" i="3"/>
  <c r="Q210" i="3"/>
  <c r="Q211" i="3"/>
  <c r="Q214" i="3"/>
  <c r="Q215" i="3"/>
  <c r="Q218" i="3"/>
  <c r="Q219" i="3"/>
  <c r="Q222" i="3"/>
  <c r="Q223" i="3"/>
  <c r="Q226" i="3"/>
  <c r="Q227" i="3"/>
  <c r="Q230" i="3"/>
  <c r="Q231" i="3"/>
  <c r="Q234" i="3"/>
  <c r="Q235" i="3"/>
  <c r="Q238" i="3"/>
  <c r="Q239" i="3"/>
  <c r="Q242" i="3"/>
  <c r="Q243" i="3"/>
  <c r="Q246" i="3"/>
  <c r="Q247" i="3"/>
  <c r="Q250" i="3"/>
  <c r="Q251" i="3"/>
  <c r="Q254" i="3"/>
  <c r="Q255" i="3"/>
  <c r="Q259" i="3"/>
  <c r="Q263" i="3"/>
  <c r="Q267" i="3"/>
  <c r="Q271" i="3"/>
  <c r="Q275" i="3"/>
  <c r="Q278" i="3"/>
  <c r="Q279" i="3"/>
  <c r="Q283" i="3"/>
  <c r="Q287" i="3"/>
  <c r="Q291" i="3"/>
  <c r="Q295" i="3"/>
  <c r="Q299" i="3"/>
  <c r="Q303" i="3"/>
  <c r="Q307" i="3"/>
  <c r="Q310" i="3"/>
  <c r="Q311" i="3"/>
  <c r="Q315" i="3"/>
  <c r="Q319" i="3"/>
  <c r="Q322" i="3"/>
  <c r="Q323" i="3"/>
  <c r="Q326" i="3"/>
  <c r="Q327" i="3"/>
  <c r="Q330" i="3"/>
  <c r="Q331" i="3"/>
  <c r="Q334" i="3"/>
  <c r="Q335" i="3"/>
  <c r="Q338" i="3"/>
  <c r="Q339" i="3"/>
  <c r="Q342" i="3"/>
  <c r="Q343" i="3"/>
  <c r="Q346" i="3"/>
  <c r="Q347" i="3"/>
  <c r="Q350" i="3"/>
  <c r="Q351" i="3"/>
  <c r="Q354" i="3"/>
  <c r="Q355" i="3"/>
  <c r="Q358" i="3"/>
  <c r="Q359" i="3"/>
  <c r="Q362" i="3"/>
  <c r="Q363" i="3"/>
  <c r="Q366" i="3"/>
  <c r="Q367" i="3"/>
  <c r="Q370" i="3"/>
  <c r="Q371" i="3"/>
  <c r="Q374" i="3"/>
  <c r="Q375" i="3"/>
  <c r="Q378" i="3"/>
  <c r="Q379" i="3"/>
  <c r="Q382" i="3"/>
  <c r="Q383" i="3"/>
  <c r="Q427" i="3"/>
  <c r="Q450" i="3"/>
  <c r="Q451" i="3"/>
  <c r="Q454" i="3"/>
  <c r="Q455" i="3"/>
  <c r="Q458" i="3"/>
  <c r="Q459" i="3"/>
  <c r="Q462" i="3"/>
  <c r="Q463" i="3"/>
  <c r="Q466" i="3"/>
  <c r="Q467" i="3"/>
  <c r="Q470" i="3"/>
  <c r="Q471" i="3"/>
  <c r="Q474" i="3"/>
  <c r="Q475" i="3"/>
  <c r="Q478" i="3"/>
  <c r="Q479" i="3"/>
  <c r="Q482" i="3"/>
  <c r="Q483" i="3"/>
  <c r="Q486" i="3"/>
  <c r="Q487" i="3"/>
  <c r="Q490" i="3"/>
  <c r="Q491" i="3"/>
  <c r="Q494" i="3"/>
  <c r="Q495" i="3"/>
  <c r="Q498" i="3"/>
  <c r="Q499" i="3"/>
  <c r="Q502" i="3"/>
  <c r="Q503" i="3"/>
  <c r="Q506" i="3"/>
  <c r="Q507" i="3"/>
  <c r="Q510" i="3"/>
  <c r="Q511" i="3"/>
  <c r="Q514" i="3"/>
  <c r="Q515" i="3"/>
  <c r="Q518" i="3"/>
  <c r="Q519" i="3"/>
  <c r="Q522" i="3"/>
  <c r="Q523" i="3"/>
  <c r="Q526" i="3"/>
  <c r="Q527" i="3"/>
  <c r="Q530" i="3"/>
  <c r="Q531" i="3"/>
  <c r="Q534" i="3"/>
  <c r="Q535" i="3"/>
  <c r="Q538" i="3"/>
  <c r="Q539" i="3"/>
  <c r="Q542" i="3"/>
  <c r="Q543" i="3"/>
  <c r="Q546" i="3"/>
  <c r="Q547" i="3"/>
  <c r="Q550" i="3"/>
  <c r="Q551" i="3"/>
  <c r="Q554" i="3"/>
  <c r="Q555" i="3"/>
  <c r="Q558" i="3"/>
  <c r="Q559" i="3"/>
  <c r="Q562" i="3"/>
  <c r="Q563" i="3"/>
  <c r="Q566" i="3"/>
  <c r="Q567" i="3"/>
  <c r="Q570" i="3"/>
  <c r="Q571" i="3"/>
  <c r="Q574" i="3"/>
  <c r="Q575" i="3"/>
  <c r="Q578" i="3"/>
  <c r="Q579" i="3"/>
  <c r="Q582" i="3"/>
  <c r="Q583" i="3"/>
  <c r="Q586" i="3"/>
  <c r="Q587" i="3"/>
  <c r="Q590" i="3"/>
  <c r="Q591" i="3"/>
  <c r="Q594" i="3"/>
  <c r="Q595" i="3"/>
  <c r="Q598" i="3"/>
  <c r="Q599" i="3"/>
  <c r="Q602" i="3"/>
  <c r="Q603" i="3"/>
  <c r="Q606" i="3"/>
  <c r="Q607" i="3"/>
  <c r="Q610" i="3"/>
  <c r="Q611" i="3"/>
  <c r="Q614" i="3"/>
  <c r="Q615" i="3"/>
  <c r="Q618" i="3"/>
  <c r="Q619" i="3"/>
  <c r="Q622" i="3"/>
  <c r="Q623" i="3"/>
  <c r="Q626" i="3"/>
  <c r="Q627" i="3"/>
  <c r="Q630" i="3"/>
  <c r="Q631" i="3"/>
  <c r="Q634" i="3"/>
  <c r="Q635" i="3"/>
  <c r="Q638" i="3"/>
  <c r="Q639" i="3"/>
  <c r="Q642" i="3"/>
  <c r="Q643" i="3"/>
  <c r="Q646" i="3"/>
  <c r="Q647" i="3"/>
  <c r="Q650" i="3"/>
  <c r="Q651" i="3"/>
  <c r="Q654" i="3"/>
  <c r="Q655" i="3"/>
  <c r="Q658" i="3"/>
  <c r="Q659" i="3"/>
  <c r="Q662" i="3"/>
  <c r="Q663" i="3"/>
  <c r="Q666" i="3"/>
  <c r="Q667" i="3"/>
  <c r="Q670" i="3"/>
  <c r="Q671" i="3"/>
  <c r="Q674" i="3"/>
  <c r="Q675" i="3"/>
  <c r="Q678" i="3"/>
  <c r="Q679" i="3"/>
  <c r="Q682" i="3"/>
  <c r="Q683" i="3"/>
  <c r="Q686" i="3"/>
  <c r="Q687" i="3"/>
  <c r="Q690" i="3"/>
  <c r="Q691" i="3"/>
  <c r="Q694" i="3"/>
  <c r="Q695" i="3"/>
  <c r="Q698" i="3"/>
  <c r="Q699" i="3"/>
  <c r="Q702" i="3"/>
  <c r="Q703" i="3"/>
  <c r="Q706" i="3"/>
  <c r="Q707" i="3"/>
  <c r="Q710" i="3"/>
  <c r="Q711" i="3"/>
  <c r="Q714" i="3"/>
  <c r="Q715" i="3"/>
  <c r="Q718" i="3"/>
  <c r="Q719" i="3"/>
  <c r="Q722" i="3"/>
  <c r="Q723" i="3"/>
  <c r="Q726" i="3"/>
  <c r="Q727" i="3"/>
  <c r="Q730" i="3"/>
  <c r="Q731" i="3"/>
  <c r="Q734" i="3"/>
  <c r="Q735" i="3"/>
  <c r="Q738" i="3"/>
  <c r="Q739" i="3"/>
  <c r="Q742" i="3"/>
  <c r="Q743" i="3"/>
  <c r="Q746" i="3"/>
  <c r="Q747" i="3"/>
  <c r="Q750" i="3"/>
  <c r="Q751" i="3"/>
  <c r="Q754" i="3"/>
  <c r="Q755" i="3"/>
  <c r="Q758" i="3"/>
  <c r="Q759" i="3"/>
  <c r="Q762" i="3"/>
  <c r="Q763" i="3"/>
  <c r="Q766" i="3"/>
  <c r="Q767" i="3"/>
  <c r="Q770" i="3"/>
  <c r="Q771" i="3"/>
  <c r="Q774" i="3"/>
  <c r="Q775" i="3"/>
  <c r="Q778" i="3"/>
  <c r="Q779" i="3"/>
  <c r="Q782" i="3"/>
  <c r="Q783" i="3"/>
  <c r="Q786" i="3"/>
  <c r="Q787" i="3"/>
  <c r="Q790" i="3"/>
  <c r="Q791" i="3"/>
  <c r="Q794" i="3"/>
  <c r="Q795" i="3"/>
  <c r="Q798" i="3"/>
  <c r="Q799" i="3"/>
  <c r="Q802" i="3"/>
  <c r="Q803" i="3"/>
  <c r="Q806" i="3"/>
  <c r="Q807" i="3"/>
  <c r="Q810" i="3"/>
  <c r="Q811" i="3"/>
  <c r="Q814" i="3"/>
  <c r="Q815" i="3"/>
  <c r="Q818" i="3"/>
  <c r="Q819" i="3"/>
  <c r="Q822" i="3"/>
  <c r="Q823" i="3"/>
  <c r="Q826" i="3"/>
  <c r="Q827" i="3"/>
  <c r="Q830" i="3"/>
  <c r="Q831" i="3"/>
  <c r="Q834" i="3"/>
  <c r="Q850" i="3"/>
  <c r="Q866" i="3"/>
  <c r="Q882" i="3"/>
  <c r="Q898" i="3"/>
  <c r="Q899" i="3"/>
  <c r="Q902" i="3"/>
  <c r="Q903" i="3"/>
  <c r="Q906" i="3"/>
  <c r="Q907" i="3"/>
  <c r="Q910" i="3"/>
  <c r="Q911" i="3"/>
  <c r="Q914" i="3"/>
  <c r="Q915" i="3"/>
  <c r="Q918" i="3"/>
  <c r="Q919" i="3"/>
  <c r="Q922" i="3"/>
  <c r="Q923" i="3"/>
  <c r="Q926" i="3"/>
  <c r="Q927" i="3"/>
  <c r="Q930" i="3"/>
  <c r="Q931" i="3"/>
  <c r="Q934" i="3"/>
  <c r="Q935" i="3"/>
  <c r="Q938" i="3"/>
  <c r="Q939" i="3"/>
  <c r="Q942" i="3"/>
  <c r="Q943" i="3"/>
  <c r="Q946" i="3"/>
  <c r="Q947" i="3"/>
  <c r="Q950" i="3"/>
  <c r="Q951" i="3"/>
  <c r="Q954" i="3"/>
  <c r="Q955" i="3"/>
  <c r="Q958" i="3"/>
  <c r="Q959" i="3"/>
  <c r="Q962" i="3"/>
  <c r="Q963" i="3"/>
  <c r="Q966" i="3"/>
  <c r="Q967" i="3"/>
  <c r="Q970" i="3"/>
  <c r="Q971" i="3"/>
  <c r="Q974" i="3"/>
  <c r="Q975" i="3"/>
  <c r="Q978" i="3"/>
  <c r="Q979" i="3"/>
  <c r="Q982" i="3"/>
  <c r="Q983" i="3"/>
  <c r="Q986" i="3"/>
  <c r="Q987" i="3"/>
  <c r="Q990" i="3"/>
  <c r="Q991" i="3"/>
  <c r="Q994" i="3"/>
  <c r="Q995" i="3"/>
  <c r="Q998" i="3"/>
  <c r="Q999" i="3"/>
  <c r="Q1002" i="3"/>
  <c r="Q1003" i="3"/>
  <c r="Q1006" i="3"/>
  <c r="Q1007" i="3"/>
  <c r="Q1010" i="3"/>
  <c r="Q1011" i="3"/>
  <c r="Q1014" i="3"/>
  <c r="Q1015" i="3"/>
  <c r="Q1018" i="3"/>
  <c r="Q1019" i="3"/>
  <c r="Q1022" i="3"/>
  <c r="Q1023" i="3"/>
  <c r="Q1026" i="3"/>
  <c r="Q1027" i="3"/>
  <c r="Q1030" i="3"/>
  <c r="Q1031" i="3"/>
  <c r="Q1034" i="3"/>
  <c r="Q1035" i="3"/>
  <c r="Q1038" i="3"/>
  <c r="Q1039" i="3"/>
  <c r="Q1042" i="3"/>
  <c r="Q1043" i="3"/>
  <c r="Q1046" i="3"/>
  <c r="Q1047" i="3"/>
  <c r="Q1050" i="3"/>
  <c r="Q1051" i="3"/>
  <c r="Q1054" i="3"/>
  <c r="Q1055" i="3"/>
  <c r="Q1058" i="3"/>
  <c r="Q1059" i="3"/>
  <c r="Q1062" i="3"/>
  <c r="Q1063" i="3"/>
  <c r="Q1066" i="3"/>
  <c r="Q1067" i="3"/>
  <c r="Q1070" i="3"/>
  <c r="Q1071" i="3"/>
  <c r="Q1074" i="3"/>
  <c r="Q1075" i="3"/>
  <c r="Q1078" i="3"/>
  <c r="Q1079" i="3"/>
  <c r="Q1082" i="3"/>
  <c r="Q1083" i="3"/>
  <c r="Q1086" i="3"/>
  <c r="Q1087" i="3"/>
  <c r="Q1090" i="3"/>
  <c r="Q1091" i="3"/>
  <c r="Q1094" i="3"/>
  <c r="AI3" i="3"/>
  <c r="AI7" i="3"/>
  <c r="AI11" i="3"/>
  <c r="AI15" i="3"/>
  <c r="AI19" i="3"/>
  <c r="AI23" i="3"/>
  <c r="AI27" i="3"/>
  <c r="AI30" i="3"/>
  <c r="AI31" i="3"/>
  <c r="AI35" i="3"/>
  <c r="AI39" i="3"/>
  <c r="AI43" i="3"/>
  <c r="AI47" i="3"/>
  <c r="AI51" i="3"/>
  <c r="AI55" i="3"/>
  <c r="AI59" i="3"/>
  <c r="AI63" i="3"/>
  <c r="AI66" i="3"/>
  <c r="AI67" i="3"/>
  <c r="AI68" i="3"/>
  <c r="AI70" i="3"/>
  <c r="AI71" i="3"/>
  <c r="AI72" i="3"/>
  <c r="AI74" i="3"/>
  <c r="AI75" i="3"/>
  <c r="AI78" i="3"/>
  <c r="AI79" i="3"/>
  <c r="AI82" i="3"/>
  <c r="AI83" i="3"/>
  <c r="AI84" i="3"/>
  <c r="AI86" i="3"/>
  <c r="AI87" i="3"/>
  <c r="AI88" i="3"/>
  <c r="AI90" i="3"/>
  <c r="AI91" i="3"/>
  <c r="AI94" i="3"/>
  <c r="AI95" i="3"/>
  <c r="AI98" i="3"/>
  <c r="AI99" i="3"/>
  <c r="AI100" i="3"/>
  <c r="AI102" i="3"/>
  <c r="AI103" i="3"/>
  <c r="AI104" i="3"/>
  <c r="AI106" i="3"/>
  <c r="AI107" i="3"/>
  <c r="AI110" i="3"/>
  <c r="AI111" i="3"/>
  <c r="AI114" i="3"/>
  <c r="AI115" i="3"/>
  <c r="AI116" i="3"/>
  <c r="AI118" i="3"/>
  <c r="AI119" i="3"/>
  <c r="AI120" i="3"/>
  <c r="AI122" i="3"/>
  <c r="AI123" i="3"/>
  <c r="AI126" i="3"/>
  <c r="AI127" i="3"/>
  <c r="AI130" i="3"/>
  <c r="AI131" i="3"/>
  <c r="AI132" i="3"/>
  <c r="AI134" i="3"/>
  <c r="AI135" i="3"/>
  <c r="AI136" i="3"/>
  <c r="AI138" i="3"/>
  <c r="AI139" i="3"/>
  <c r="AI142" i="3"/>
  <c r="AI143" i="3"/>
  <c r="AI146" i="3"/>
  <c r="AI147" i="3"/>
  <c r="AI148" i="3"/>
  <c r="AI150" i="3"/>
  <c r="AI151" i="3"/>
  <c r="AI152" i="3"/>
  <c r="AI154" i="3"/>
  <c r="AI155" i="3"/>
  <c r="AI158" i="3"/>
  <c r="AI159" i="3"/>
  <c r="AI162" i="3"/>
  <c r="AI163" i="3"/>
  <c r="AI164" i="3"/>
  <c r="AI166" i="3"/>
  <c r="AI167" i="3"/>
  <c r="AI168" i="3"/>
  <c r="AI170" i="3"/>
  <c r="AI171" i="3"/>
  <c r="AI174" i="3"/>
  <c r="AI175" i="3"/>
  <c r="AI178" i="3"/>
  <c r="AI179" i="3"/>
  <c r="AI180" i="3"/>
  <c r="AI182" i="3"/>
  <c r="AI183" i="3"/>
  <c r="AI184" i="3"/>
  <c r="AI186" i="3"/>
  <c r="AI187" i="3"/>
  <c r="AI190" i="3"/>
  <c r="AI191" i="3"/>
  <c r="AI194" i="3"/>
  <c r="AI195" i="3"/>
  <c r="AI196" i="3"/>
  <c r="AI198" i="3"/>
  <c r="AI199" i="3"/>
  <c r="AI200" i="3"/>
  <c r="AI202" i="3"/>
  <c r="AI203" i="3"/>
  <c r="AI206" i="3"/>
  <c r="AI207" i="3"/>
  <c r="AI210" i="3"/>
  <c r="AI211" i="3"/>
  <c r="AI212" i="3"/>
  <c r="AI214" i="3"/>
  <c r="AI215" i="3"/>
  <c r="AI216" i="3"/>
  <c r="AI218" i="3"/>
  <c r="AI219" i="3"/>
  <c r="AI222" i="3"/>
  <c r="AI223" i="3"/>
  <c r="AI226" i="3"/>
  <c r="AI227" i="3"/>
  <c r="AI228" i="3"/>
  <c r="AI230" i="3"/>
  <c r="AI231" i="3"/>
  <c r="AI232" i="3"/>
  <c r="AI234" i="3"/>
  <c r="AI235" i="3"/>
  <c r="AI238" i="3"/>
  <c r="AI239" i="3"/>
  <c r="AI242" i="3"/>
  <c r="AI243" i="3"/>
  <c r="AI244" i="3"/>
  <c r="AI246" i="3"/>
  <c r="AI247" i="3"/>
  <c r="AI248" i="3"/>
  <c r="AI250" i="3"/>
  <c r="AI251" i="3"/>
  <c r="AI254" i="3"/>
  <c r="AI255" i="3"/>
  <c r="AI259" i="3"/>
  <c r="AI260" i="3"/>
  <c r="AI263" i="3"/>
  <c r="AI267" i="3"/>
  <c r="AI268" i="3"/>
  <c r="AI271" i="3"/>
  <c r="AI275" i="3"/>
  <c r="AI276" i="3"/>
  <c r="AI279" i="3"/>
  <c r="AI283" i="3"/>
  <c r="AI284" i="3"/>
  <c r="AI287" i="3"/>
  <c r="AI291" i="3"/>
  <c r="AI292" i="3"/>
  <c r="AI294" i="3"/>
  <c r="AI295" i="3"/>
  <c r="AI299" i="3"/>
  <c r="AI300" i="3"/>
  <c r="AI303" i="3"/>
  <c r="AI307" i="3"/>
  <c r="AI308" i="3"/>
  <c r="AI310" i="3"/>
  <c r="AI311" i="3"/>
  <c r="AI312" i="3"/>
  <c r="AI315" i="3"/>
  <c r="AI319" i="3"/>
  <c r="AI320" i="3"/>
  <c r="AI322" i="3"/>
  <c r="AI323" i="3"/>
  <c r="AI326" i="3"/>
  <c r="AI327" i="3"/>
  <c r="AI330" i="3"/>
  <c r="AI331" i="3"/>
  <c r="AI332" i="3"/>
  <c r="AI334" i="3"/>
  <c r="AI335" i="3"/>
  <c r="AI336" i="3"/>
  <c r="AI338" i="3"/>
  <c r="AI339" i="3"/>
  <c r="AI342" i="3"/>
  <c r="AI343" i="3"/>
  <c r="AI346" i="3"/>
  <c r="AI347" i="3"/>
  <c r="AI348" i="3"/>
  <c r="AI350" i="3"/>
  <c r="AI351" i="3"/>
  <c r="AI352" i="3"/>
  <c r="AI354" i="3"/>
  <c r="AI355" i="3"/>
  <c r="AI358" i="3"/>
  <c r="AI359" i="3"/>
  <c r="AI362" i="3"/>
  <c r="AI363" i="3"/>
  <c r="AI364" i="3"/>
  <c r="AI366" i="3"/>
  <c r="AI367" i="3"/>
  <c r="AI368" i="3"/>
  <c r="AI370" i="3"/>
  <c r="AI371" i="3"/>
  <c r="AI374" i="3"/>
  <c r="AI375" i="3"/>
  <c r="AI378" i="3"/>
  <c r="AI379" i="3"/>
  <c r="AI380" i="3"/>
  <c r="AI382" i="3"/>
  <c r="AI383" i="3"/>
  <c r="AI384" i="3"/>
  <c r="AI387" i="3"/>
  <c r="AI390" i="3"/>
  <c r="AI391" i="3"/>
  <c r="AI395" i="3"/>
  <c r="AI399" i="3"/>
  <c r="AI403" i="3"/>
  <c r="AI406" i="3"/>
  <c r="AI407" i="3"/>
  <c r="AI411" i="3"/>
  <c r="AI415" i="3"/>
  <c r="AI419" i="3"/>
  <c r="AI422" i="3"/>
  <c r="AI423" i="3"/>
  <c r="AI427" i="3"/>
  <c r="AI431" i="3"/>
  <c r="AI435" i="3"/>
  <c r="AI438" i="3"/>
  <c r="AI439" i="3"/>
  <c r="AI443" i="3"/>
  <c r="AI447" i="3"/>
  <c r="AI450" i="3"/>
  <c r="AI451" i="3"/>
  <c r="AI452" i="3"/>
  <c r="AI454" i="3"/>
  <c r="AI455" i="3"/>
  <c r="AI458" i="3"/>
  <c r="AI459" i="3"/>
  <c r="AI462" i="3"/>
  <c r="AI463" i="3"/>
  <c r="AI464" i="3"/>
  <c r="AI466" i="3"/>
  <c r="AI467" i="3"/>
  <c r="AI468" i="3"/>
  <c r="AI470" i="3"/>
  <c r="AI471" i="3"/>
  <c r="AI474" i="3"/>
  <c r="AI475" i="3"/>
  <c r="AI478" i="3"/>
  <c r="AI479" i="3"/>
  <c r="AI480" i="3"/>
  <c r="AI482" i="3"/>
  <c r="AI483" i="3"/>
  <c r="AI484" i="3"/>
  <c r="AI486" i="3"/>
  <c r="AI487" i="3"/>
  <c r="AI490" i="3"/>
  <c r="AI491" i="3"/>
  <c r="AI494" i="3"/>
  <c r="AI495" i="3"/>
  <c r="AI496" i="3"/>
  <c r="AI498" i="3"/>
  <c r="AI499" i="3"/>
  <c r="AI500" i="3"/>
  <c r="AI502" i="3"/>
  <c r="AI503" i="3"/>
  <c r="AI506" i="3"/>
  <c r="AI507" i="3"/>
  <c r="AI510" i="3"/>
  <c r="AI511" i="3"/>
  <c r="AI512" i="3"/>
  <c r="AI514" i="3"/>
  <c r="AI515" i="3"/>
  <c r="AI516" i="3"/>
  <c r="AI518" i="3"/>
  <c r="AI519" i="3"/>
  <c r="AI522" i="3"/>
  <c r="AI523" i="3"/>
  <c r="AI526" i="3"/>
  <c r="AI527" i="3"/>
  <c r="AI528" i="3"/>
  <c r="AI530" i="3"/>
  <c r="AI531" i="3"/>
  <c r="AI532" i="3"/>
  <c r="AI534" i="3"/>
  <c r="AI535" i="3"/>
  <c r="AI538" i="3"/>
  <c r="AI539" i="3"/>
  <c r="AI542" i="3"/>
  <c r="AI543" i="3"/>
  <c r="AI544" i="3"/>
  <c r="AI546" i="3"/>
  <c r="AI547" i="3"/>
  <c r="AI548" i="3"/>
  <c r="AI550" i="3"/>
  <c r="AI551" i="3"/>
  <c r="AI554" i="3"/>
  <c r="AI555" i="3"/>
  <c r="AI558" i="3"/>
  <c r="AI559" i="3"/>
  <c r="AI560" i="3"/>
  <c r="AI562" i="3"/>
  <c r="AI563" i="3"/>
  <c r="AI564" i="3"/>
  <c r="AI566" i="3"/>
  <c r="AI567" i="3"/>
  <c r="AI570" i="3"/>
  <c r="AI571" i="3"/>
  <c r="AI574" i="3"/>
  <c r="AI575" i="3"/>
  <c r="AI576" i="3"/>
  <c r="AI578" i="3"/>
  <c r="AI579" i="3"/>
  <c r="AI580" i="3"/>
  <c r="AI582" i="3"/>
  <c r="AI583" i="3"/>
  <c r="AI586" i="3"/>
  <c r="AI587" i="3"/>
  <c r="AI590" i="3"/>
  <c r="AI591" i="3"/>
  <c r="AI592" i="3"/>
  <c r="AI594" i="3"/>
  <c r="AI595" i="3"/>
  <c r="AI596" i="3"/>
  <c r="AI598" i="3"/>
  <c r="AI599" i="3"/>
  <c r="AI602" i="3"/>
  <c r="AI603" i="3"/>
  <c r="AI606" i="3"/>
  <c r="AI607" i="3"/>
  <c r="AI608" i="3"/>
  <c r="AI610" i="3"/>
  <c r="AI611" i="3"/>
  <c r="AI612" i="3"/>
  <c r="AI614" i="3"/>
  <c r="AI615" i="3"/>
  <c r="AI618" i="3"/>
  <c r="AI619" i="3"/>
  <c r="AI622" i="3"/>
  <c r="AI623" i="3"/>
  <c r="AI624" i="3"/>
  <c r="AI626" i="3"/>
  <c r="AI627" i="3"/>
  <c r="AI628" i="3"/>
  <c r="AI630" i="3"/>
  <c r="AI631" i="3"/>
  <c r="AI634" i="3"/>
  <c r="AI635" i="3"/>
  <c r="AI638" i="3"/>
  <c r="AI639" i="3"/>
  <c r="AI640" i="3"/>
  <c r="AI642" i="3"/>
  <c r="AI643" i="3"/>
  <c r="AI644" i="3"/>
  <c r="AI646" i="3"/>
  <c r="AI647" i="3"/>
  <c r="AI650" i="3"/>
  <c r="AI651" i="3"/>
  <c r="AI654" i="3"/>
  <c r="AI655" i="3"/>
  <c r="AI656" i="3"/>
  <c r="AI658" i="3"/>
  <c r="AI659" i="3"/>
  <c r="AI660" i="3"/>
  <c r="AI662" i="3"/>
  <c r="AI663" i="3"/>
  <c r="AI666" i="3"/>
  <c r="AI667" i="3"/>
  <c r="AI670" i="3"/>
  <c r="AI671" i="3"/>
  <c r="AI672" i="3"/>
  <c r="AI674" i="3"/>
  <c r="AI675" i="3"/>
  <c r="AI676" i="3"/>
  <c r="AI678" i="3"/>
  <c r="AI679" i="3"/>
  <c r="AI682" i="3"/>
  <c r="AI683" i="3"/>
  <c r="AI686" i="3"/>
  <c r="AI687" i="3"/>
  <c r="AI688" i="3"/>
  <c r="AI690" i="3"/>
  <c r="AI691" i="3"/>
  <c r="AI692" i="3"/>
  <c r="AI694" i="3"/>
  <c r="AI695" i="3"/>
  <c r="AI698" i="3"/>
  <c r="AI699" i="3"/>
  <c r="AI702" i="3"/>
  <c r="AI703" i="3"/>
  <c r="AI704" i="3"/>
  <c r="AI706" i="3"/>
  <c r="AI707" i="3"/>
  <c r="AI708" i="3"/>
  <c r="AI710" i="3"/>
  <c r="AI711" i="3"/>
  <c r="AI714" i="3"/>
  <c r="AI715" i="3"/>
  <c r="AI718" i="3"/>
  <c r="AI719" i="3"/>
  <c r="AI720" i="3"/>
  <c r="AI722" i="3"/>
  <c r="AI723" i="3"/>
  <c r="AI724" i="3"/>
  <c r="AI726" i="3"/>
  <c r="AI727" i="3"/>
  <c r="AI730" i="3"/>
  <c r="AI731" i="3"/>
  <c r="AI734" i="3"/>
  <c r="AI735" i="3"/>
  <c r="AI736" i="3"/>
  <c r="AI738" i="3"/>
  <c r="AI739" i="3"/>
  <c r="AI740" i="3"/>
  <c r="AI742" i="3"/>
  <c r="AI743" i="3"/>
  <c r="AI746" i="3"/>
  <c r="AI747" i="3"/>
  <c r="AI750" i="3"/>
  <c r="AI751" i="3"/>
  <c r="AI752" i="3"/>
  <c r="AI754" i="3"/>
  <c r="AI755" i="3"/>
  <c r="AI756" i="3"/>
  <c r="AI758" i="3"/>
  <c r="AI759" i="3"/>
  <c r="AI762" i="3"/>
  <c r="AI763" i="3"/>
  <c r="AI766" i="3"/>
  <c r="AI767" i="3"/>
  <c r="AI768" i="3"/>
  <c r="AI770" i="3"/>
  <c r="AI771" i="3"/>
  <c r="AI772" i="3"/>
  <c r="AI774" i="3"/>
  <c r="AI775" i="3"/>
  <c r="AI778" i="3"/>
  <c r="AI779" i="3"/>
  <c r="AI782" i="3"/>
  <c r="AI783" i="3"/>
  <c r="AI784" i="3"/>
  <c r="AI786" i="3"/>
  <c r="AI787" i="3"/>
  <c r="AI788" i="3"/>
  <c r="AI790" i="3"/>
  <c r="AI791" i="3"/>
  <c r="AI794" i="3"/>
  <c r="AI795" i="3"/>
  <c r="AI798" i="3"/>
  <c r="AI799" i="3"/>
  <c r="AI800" i="3"/>
  <c r="AI802" i="3"/>
  <c r="AI803" i="3"/>
  <c r="AI804" i="3"/>
  <c r="AI806" i="3"/>
  <c r="AI807" i="3"/>
  <c r="AI810" i="3"/>
  <c r="AI811" i="3"/>
  <c r="AI814" i="3"/>
  <c r="AI815" i="3"/>
  <c r="AI816" i="3"/>
  <c r="AI818" i="3"/>
  <c r="AI819" i="3"/>
  <c r="AI820" i="3"/>
  <c r="AI822" i="3"/>
  <c r="AI823" i="3"/>
  <c r="AI826" i="3"/>
  <c r="AI827" i="3"/>
  <c r="AI830" i="3"/>
  <c r="AI831" i="3"/>
  <c r="AI832" i="3"/>
  <c r="AI834" i="3"/>
  <c r="AI835" i="3"/>
  <c r="AI836" i="3"/>
  <c r="AI838" i="3"/>
  <c r="AI839" i="3"/>
  <c r="AI842" i="3"/>
  <c r="AI843" i="3"/>
  <c r="AI846" i="3"/>
  <c r="AI847" i="3"/>
  <c r="AI848" i="3"/>
  <c r="AI850" i="3"/>
  <c r="AI851" i="3"/>
  <c r="AI852" i="3"/>
  <c r="AI854" i="3"/>
  <c r="AI855" i="3"/>
  <c r="AI858" i="3"/>
  <c r="AI859" i="3"/>
  <c r="AI862" i="3"/>
  <c r="AI863" i="3"/>
  <c r="AI864" i="3"/>
  <c r="AI866" i="3"/>
  <c r="AI867" i="3"/>
  <c r="AI868" i="3"/>
  <c r="AI870" i="3"/>
  <c r="AI871" i="3"/>
  <c r="AI874" i="3"/>
  <c r="AI875" i="3"/>
  <c r="AI878" i="3"/>
  <c r="AI879" i="3"/>
  <c r="AI880" i="3"/>
  <c r="AI882" i="3"/>
  <c r="AI883" i="3"/>
  <c r="AI884" i="3"/>
  <c r="AI886" i="3"/>
  <c r="AI887" i="3"/>
  <c r="AI890" i="3"/>
  <c r="AI891" i="3"/>
  <c r="AI894" i="3"/>
  <c r="AI895" i="3"/>
  <c r="AI896" i="3"/>
  <c r="AI898" i="3"/>
  <c r="AI899" i="3"/>
  <c r="AI900" i="3"/>
  <c r="AI902" i="3"/>
  <c r="AI903" i="3"/>
  <c r="AI906" i="3"/>
  <c r="AI907" i="3"/>
  <c r="AI910" i="3"/>
  <c r="AI911" i="3"/>
  <c r="AI912" i="3"/>
  <c r="AI914" i="3"/>
  <c r="AI915" i="3"/>
  <c r="AI916" i="3"/>
  <c r="AI918" i="3"/>
  <c r="AI919" i="3"/>
  <c r="AI922" i="3"/>
  <c r="AI923" i="3"/>
  <c r="AI926" i="3"/>
  <c r="AI927" i="3"/>
  <c r="AI928" i="3"/>
  <c r="AI930" i="3"/>
  <c r="AI931" i="3"/>
  <c r="AI932" i="3"/>
  <c r="AI934" i="3"/>
  <c r="AI935" i="3"/>
  <c r="AI938" i="3"/>
  <c r="AI939" i="3"/>
  <c r="AI942" i="3"/>
  <c r="AI943" i="3"/>
  <c r="AI944" i="3"/>
  <c r="AI946" i="3"/>
  <c r="AI947" i="3"/>
  <c r="AI948" i="3"/>
  <c r="AI950" i="3"/>
  <c r="AI951" i="3"/>
  <c r="AI954" i="3"/>
  <c r="AI955" i="3"/>
  <c r="AI958" i="3"/>
  <c r="AI959" i="3"/>
  <c r="AI960" i="3"/>
  <c r="AI962" i="3"/>
  <c r="AI963" i="3"/>
  <c r="AI964" i="3"/>
  <c r="AI966" i="3"/>
  <c r="AI967" i="3"/>
  <c r="AI970" i="3"/>
  <c r="AI971" i="3"/>
  <c r="AI974" i="3"/>
  <c r="AI975" i="3"/>
  <c r="AI976" i="3"/>
  <c r="AI978" i="3"/>
  <c r="AI979" i="3"/>
  <c r="AI980" i="3"/>
  <c r="AI982" i="3"/>
  <c r="AI983" i="3"/>
  <c r="AI986" i="3"/>
  <c r="AI987" i="3"/>
  <c r="AI990" i="3"/>
  <c r="AI991" i="3"/>
  <c r="AI992" i="3"/>
  <c r="AI994" i="3"/>
  <c r="AI995" i="3"/>
  <c r="AI996" i="3"/>
  <c r="AI998" i="3"/>
  <c r="AI999" i="3"/>
  <c r="AI1002" i="3"/>
  <c r="AI1003" i="3"/>
  <c r="AI1006" i="3"/>
  <c r="AI1007" i="3"/>
  <c r="AI1008" i="3"/>
  <c r="AI1010" i="3"/>
  <c r="AI1011" i="3"/>
  <c r="AI1012" i="3"/>
  <c r="AI1014" i="3"/>
  <c r="AI1015" i="3"/>
  <c r="AI1018" i="3"/>
  <c r="AI1019" i="3"/>
  <c r="AI1022" i="3"/>
  <c r="AI1023" i="3"/>
  <c r="AI1024" i="3"/>
  <c r="AI1026" i="3"/>
  <c r="AI1027" i="3"/>
  <c r="AI1028" i="3"/>
  <c r="AI1030" i="3"/>
  <c r="AI1031" i="3"/>
  <c r="AI1034" i="3"/>
  <c r="AI1035" i="3"/>
  <c r="AI1038" i="3"/>
  <c r="AI1039" i="3"/>
  <c r="AI1040" i="3"/>
  <c r="AI1042" i="3"/>
  <c r="AI1043" i="3"/>
  <c r="AI1044" i="3"/>
  <c r="AI1046" i="3"/>
  <c r="AI1047" i="3"/>
  <c r="AI1050" i="3"/>
  <c r="AI1051" i="3"/>
  <c r="AI1054" i="3"/>
  <c r="AI1055" i="3"/>
  <c r="AI1056" i="3"/>
  <c r="AI1058" i="3"/>
  <c r="AI1059" i="3"/>
  <c r="AI1060" i="3"/>
  <c r="AI1062" i="3"/>
  <c r="AI1063" i="3"/>
  <c r="AI1066" i="3"/>
  <c r="AI1067" i="3"/>
  <c r="AI1070" i="3"/>
  <c r="AI1071" i="3"/>
  <c r="AI1072" i="3"/>
  <c r="AI1074" i="3"/>
  <c r="AI1075" i="3"/>
  <c r="AI1076" i="3"/>
  <c r="AI1078" i="3"/>
  <c r="AI1079" i="3"/>
  <c r="AI1082" i="3"/>
  <c r="AI1083" i="3"/>
  <c r="AI1086" i="3"/>
  <c r="AI1087" i="3"/>
  <c r="AI1088" i="3"/>
  <c r="AI1090" i="3"/>
  <c r="AI1091" i="3"/>
  <c r="AI1092" i="3"/>
  <c r="AI1094" i="3"/>
  <c r="P2" i="2"/>
  <c r="W2" i="2" s="1"/>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AI97" i="2" s="1"/>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AI133" i="2" s="1"/>
  <c r="P134" i="2"/>
  <c r="P135" i="2"/>
  <c r="P136" i="2"/>
  <c r="P137" i="2"/>
  <c r="AI137" i="2" s="1"/>
  <c r="P138" i="2"/>
  <c r="P139" i="2"/>
  <c r="P140" i="2"/>
  <c r="P141" i="2"/>
  <c r="P142" i="2"/>
  <c r="P143" i="2"/>
  <c r="P144" i="2"/>
  <c r="P145" i="2"/>
  <c r="AI145" i="2" s="1"/>
  <c r="P146" i="2"/>
  <c r="P147" i="2"/>
  <c r="P148" i="2"/>
  <c r="P149" i="2"/>
  <c r="AI149" i="2" s="1"/>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AI185" i="2" s="1"/>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AI225" i="2" s="1"/>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AI317" i="2" s="1"/>
  <c r="P318" i="2"/>
  <c r="P319" i="2"/>
  <c r="P320" i="2"/>
  <c r="P321" i="2"/>
  <c r="P322" i="2"/>
  <c r="P323" i="2"/>
  <c r="P324" i="2"/>
  <c r="P325" i="2"/>
  <c r="AI325" i="2" s="1"/>
  <c r="P326" i="2"/>
  <c r="P327" i="2"/>
  <c r="P328" i="2"/>
  <c r="P329" i="2"/>
  <c r="P330" i="2"/>
  <c r="P331" i="2"/>
  <c r="P332" i="2"/>
  <c r="P333" i="2"/>
  <c r="AI333" i="2" s="1"/>
  <c r="P334" i="2"/>
  <c r="P335" i="2"/>
  <c r="P336" i="2"/>
  <c r="P337" i="2"/>
  <c r="AI337" i="2" s="1"/>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AI373" i="2" s="1"/>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AI405" i="2" s="1"/>
  <c r="P406" i="2"/>
  <c r="P407" i="2"/>
  <c r="P408" i="2"/>
  <c r="P409" i="2"/>
  <c r="P410" i="2"/>
  <c r="P411" i="2"/>
  <c r="P412" i="2"/>
  <c r="P413" i="2"/>
  <c r="AI413" i="2" s="1"/>
  <c r="P414" i="2"/>
  <c r="P415" i="2"/>
  <c r="P416" i="2"/>
  <c r="P417" i="2"/>
  <c r="P418" i="2"/>
  <c r="P419" i="2"/>
  <c r="P420" i="2"/>
  <c r="P421" i="2"/>
  <c r="AI421" i="2" s="1"/>
  <c r="P422" i="2"/>
  <c r="P423" i="2"/>
  <c r="P424" i="2"/>
  <c r="P425" i="2"/>
  <c r="P426" i="2"/>
  <c r="P427" i="2"/>
  <c r="P428" i="2"/>
  <c r="P429" i="2"/>
  <c r="P430" i="2"/>
  <c r="P431" i="2"/>
  <c r="P432" i="2"/>
  <c r="P433" i="2"/>
  <c r="P434" i="2"/>
  <c r="P435" i="2"/>
  <c r="P436" i="2"/>
  <c r="P437" i="2"/>
  <c r="P438" i="2"/>
  <c r="P439" i="2"/>
  <c r="P440" i="2"/>
  <c r="P441" i="2"/>
  <c r="AI441" i="2" s="1"/>
  <c r="P442" i="2"/>
  <c r="P443" i="2"/>
  <c r="P444" i="2"/>
  <c r="P445" i="2"/>
  <c r="Q445" i="2" s="1"/>
  <c r="P446" i="2"/>
  <c r="P447" i="2"/>
  <c r="P448" i="2"/>
  <c r="P449" i="2"/>
  <c r="P450" i="2"/>
  <c r="P451" i="2"/>
  <c r="P452" i="2"/>
  <c r="P453" i="2"/>
  <c r="P454" i="2"/>
  <c r="P455" i="2"/>
  <c r="P456" i="2"/>
  <c r="P457" i="2"/>
  <c r="P458" i="2"/>
  <c r="P459" i="2"/>
  <c r="P460" i="2"/>
  <c r="P461" i="2"/>
  <c r="P462" i="2"/>
  <c r="P463" i="2"/>
  <c r="P464" i="2"/>
  <c r="P465" i="2"/>
  <c r="Q465" i="2" s="1"/>
  <c r="P466" i="2"/>
  <c r="P467" i="2"/>
  <c r="P468" i="2"/>
  <c r="P469" i="2"/>
  <c r="P470" i="2"/>
  <c r="P471" i="2"/>
  <c r="P472" i="2"/>
  <c r="P473" i="2"/>
  <c r="AI473" i="2" s="1"/>
  <c r="P474" i="2"/>
  <c r="P475" i="2"/>
  <c r="P476" i="2"/>
  <c r="P477" i="2"/>
  <c r="P478" i="2"/>
  <c r="P479" i="2"/>
  <c r="P480" i="2"/>
  <c r="P481" i="2"/>
  <c r="P482" i="2"/>
  <c r="P483" i="2"/>
  <c r="P484" i="2"/>
  <c r="P485" i="2"/>
  <c r="P486" i="2"/>
  <c r="P487" i="2"/>
  <c r="P488" i="2"/>
  <c r="P489" i="2"/>
  <c r="AI489" i="2" s="1"/>
  <c r="P490" i="2"/>
  <c r="P491" i="2"/>
  <c r="P492" i="2"/>
  <c r="P493" i="2"/>
  <c r="P494" i="2"/>
  <c r="P495" i="2"/>
  <c r="P496" i="2"/>
  <c r="P497" i="2"/>
  <c r="AI497" i="2" s="1"/>
  <c r="P498" i="2"/>
  <c r="P499" i="2"/>
  <c r="P500" i="2"/>
  <c r="P501" i="2"/>
  <c r="P502" i="2"/>
  <c r="P503" i="2"/>
  <c r="P504" i="2"/>
  <c r="P505" i="2"/>
  <c r="AI505" i="2" s="1"/>
  <c r="P506" i="2"/>
  <c r="P507" i="2"/>
  <c r="P508" i="2"/>
  <c r="P509" i="2"/>
  <c r="AI509" i="2" s="1"/>
  <c r="P510" i="2"/>
  <c r="P511" i="2"/>
  <c r="P512" i="2"/>
  <c r="P513" i="2"/>
  <c r="P514" i="2"/>
  <c r="P515" i="2"/>
  <c r="P516" i="2"/>
  <c r="P517" i="2"/>
  <c r="P518" i="2"/>
  <c r="P519" i="2"/>
  <c r="P520" i="2"/>
  <c r="P521" i="2"/>
  <c r="P522" i="2"/>
  <c r="P523" i="2"/>
  <c r="P524" i="2"/>
  <c r="P525" i="2"/>
  <c r="P526" i="2"/>
  <c r="P527" i="2"/>
  <c r="P528" i="2"/>
  <c r="P529" i="2"/>
  <c r="P530" i="2"/>
  <c r="P531" i="2"/>
  <c r="P532" i="2"/>
  <c r="P533" i="2"/>
  <c r="Q533" i="2" s="1"/>
  <c r="P534" i="2"/>
  <c r="P535" i="2"/>
  <c r="P536" i="2"/>
  <c r="P537" i="2"/>
  <c r="P538" i="2"/>
  <c r="P539" i="2"/>
  <c r="P540" i="2"/>
  <c r="P541" i="2"/>
  <c r="P542" i="2"/>
  <c r="P543" i="2"/>
  <c r="P544" i="2"/>
  <c r="P545" i="2"/>
  <c r="P546" i="2"/>
  <c r="P547" i="2"/>
  <c r="P548" i="2"/>
  <c r="P549" i="2"/>
  <c r="P550" i="2"/>
  <c r="P551" i="2"/>
  <c r="P552" i="2"/>
  <c r="P553" i="2"/>
  <c r="AI553" i="2" s="1"/>
  <c r="P554" i="2"/>
  <c r="P555" i="2"/>
  <c r="P556" i="2"/>
  <c r="P557" i="2"/>
  <c r="P558" i="2"/>
  <c r="P559" i="2"/>
  <c r="P560" i="2"/>
  <c r="P561" i="2"/>
  <c r="AI561" i="2" s="1"/>
  <c r="P562" i="2"/>
  <c r="P563" i="2"/>
  <c r="P564" i="2"/>
  <c r="P565" i="2"/>
  <c r="P566" i="2"/>
  <c r="P567" i="2"/>
  <c r="P568" i="2"/>
  <c r="P569" i="2"/>
  <c r="AI569" i="2" s="1"/>
  <c r="P570" i="2"/>
  <c r="P571" i="2"/>
  <c r="P572" i="2"/>
  <c r="P573" i="2"/>
  <c r="AI573" i="2" s="1"/>
  <c r="P574" i="2"/>
  <c r="P575" i="2"/>
  <c r="P576" i="2"/>
  <c r="P577" i="2"/>
  <c r="Q577" i="2" s="1"/>
  <c r="P578" i="2"/>
  <c r="P579" i="2"/>
  <c r="P580" i="2"/>
  <c r="P581" i="2"/>
  <c r="P582" i="2"/>
  <c r="P583" i="2"/>
  <c r="P584" i="2"/>
  <c r="P585" i="2"/>
  <c r="P586" i="2"/>
  <c r="P587" i="2"/>
  <c r="P588" i="2"/>
  <c r="P589" i="2"/>
  <c r="P590" i="2"/>
  <c r="P591" i="2"/>
  <c r="P592" i="2"/>
  <c r="P593" i="2"/>
  <c r="P594" i="2"/>
  <c r="P595" i="2"/>
  <c r="P596" i="2"/>
  <c r="P597" i="2"/>
  <c r="AI597" i="2" s="1"/>
  <c r="P598" i="2"/>
  <c r="P599" i="2"/>
  <c r="P600" i="2"/>
  <c r="P601" i="2"/>
  <c r="Q601" i="2" s="1"/>
  <c r="P602" i="2"/>
  <c r="P603" i="2"/>
  <c r="P604" i="2"/>
  <c r="P605" i="2"/>
  <c r="P606" i="2"/>
  <c r="P607" i="2"/>
  <c r="P608" i="2"/>
  <c r="P609" i="2"/>
  <c r="P610" i="2"/>
  <c r="P611" i="2"/>
  <c r="P612" i="2"/>
  <c r="P613" i="2"/>
  <c r="P614" i="2"/>
  <c r="P615" i="2"/>
  <c r="P616" i="2"/>
  <c r="P617" i="2"/>
  <c r="AI617" i="2" s="1"/>
  <c r="P618" i="2"/>
  <c r="P619" i="2"/>
  <c r="P620" i="2"/>
  <c r="P621" i="2"/>
  <c r="P622" i="2"/>
  <c r="P623" i="2"/>
  <c r="P624" i="2"/>
  <c r="P625" i="2"/>
  <c r="AI625" i="2" s="1"/>
  <c r="P626" i="2"/>
  <c r="P627" i="2"/>
  <c r="P628" i="2"/>
  <c r="P629" i="2"/>
  <c r="P630" i="2"/>
  <c r="P631" i="2"/>
  <c r="P632" i="2"/>
  <c r="P633" i="2"/>
  <c r="AI633" i="2" s="1"/>
  <c r="P634" i="2"/>
  <c r="P635" i="2"/>
  <c r="P636" i="2"/>
  <c r="P637" i="2"/>
  <c r="AI637" i="2" s="1"/>
  <c r="P638" i="2"/>
  <c r="P639" i="2"/>
  <c r="P640" i="2"/>
  <c r="P641" i="2"/>
  <c r="P642" i="2"/>
  <c r="P643" i="2"/>
  <c r="P644" i="2"/>
  <c r="P645" i="2"/>
  <c r="P646" i="2"/>
  <c r="P647" i="2"/>
  <c r="P648" i="2"/>
  <c r="P649" i="2"/>
  <c r="Q649" i="2" s="1"/>
  <c r="P650" i="2"/>
  <c r="P651" i="2"/>
  <c r="P652" i="2"/>
  <c r="P653" i="2"/>
  <c r="P654" i="2"/>
  <c r="P655" i="2"/>
  <c r="P656" i="2"/>
  <c r="P657" i="2"/>
  <c r="P658" i="2"/>
  <c r="P659" i="2"/>
  <c r="P660" i="2"/>
  <c r="P661" i="2"/>
  <c r="AI661" i="2" s="1"/>
  <c r="P662" i="2"/>
  <c r="P663" i="2"/>
  <c r="P664" i="2"/>
  <c r="P665" i="2"/>
  <c r="P666" i="2"/>
  <c r="P667" i="2"/>
  <c r="P668" i="2"/>
  <c r="P669" i="2"/>
  <c r="P670" i="2"/>
  <c r="P671" i="2"/>
  <c r="P672" i="2"/>
  <c r="P673" i="2"/>
  <c r="P674" i="2"/>
  <c r="P675" i="2"/>
  <c r="P676" i="2"/>
  <c r="P677" i="2"/>
  <c r="Q677" i="2" s="1"/>
  <c r="P678" i="2"/>
  <c r="P679" i="2"/>
  <c r="P680" i="2"/>
  <c r="P681" i="2"/>
  <c r="AI681" i="2" s="1"/>
  <c r="P682" i="2"/>
  <c r="P683" i="2"/>
  <c r="P684" i="2"/>
  <c r="P685" i="2"/>
  <c r="P686" i="2"/>
  <c r="P687" i="2"/>
  <c r="P688" i="2"/>
  <c r="P689" i="2"/>
  <c r="AI689" i="2" s="1"/>
  <c r="P690" i="2"/>
  <c r="P691" i="2"/>
  <c r="P692" i="2"/>
  <c r="P693" i="2"/>
  <c r="P694" i="2"/>
  <c r="P695" i="2"/>
  <c r="P696" i="2"/>
  <c r="P697" i="2"/>
  <c r="AI697" i="2" s="1"/>
  <c r="P698" i="2"/>
  <c r="P699" i="2"/>
  <c r="P700" i="2"/>
  <c r="P701" i="2"/>
  <c r="Q701" i="2" s="1"/>
  <c r="P702" i="2"/>
  <c r="P703" i="2"/>
  <c r="P704" i="2"/>
  <c r="P705" i="2"/>
  <c r="P706" i="2"/>
  <c r="P707" i="2"/>
  <c r="P708" i="2"/>
  <c r="P709" i="2"/>
  <c r="P710" i="2"/>
  <c r="P711" i="2"/>
  <c r="P712" i="2"/>
  <c r="P713" i="2"/>
  <c r="P714" i="2"/>
  <c r="P715" i="2"/>
  <c r="P716" i="2"/>
  <c r="P717" i="2"/>
  <c r="P718" i="2"/>
  <c r="P719" i="2"/>
  <c r="P720" i="2"/>
  <c r="P721" i="2"/>
  <c r="P722" i="2"/>
  <c r="P723" i="2"/>
  <c r="P724" i="2"/>
  <c r="P725" i="2"/>
  <c r="AI725" i="2" s="1"/>
  <c r="P726" i="2"/>
  <c r="P727" i="2"/>
  <c r="P728" i="2"/>
  <c r="P729" i="2"/>
  <c r="P730" i="2"/>
  <c r="P731" i="2"/>
  <c r="P732" i="2"/>
  <c r="P733" i="2"/>
  <c r="P734" i="2"/>
  <c r="P735" i="2"/>
  <c r="P736" i="2"/>
  <c r="P737" i="2"/>
  <c r="P738" i="2"/>
  <c r="P739" i="2"/>
  <c r="P740" i="2"/>
  <c r="P741" i="2"/>
  <c r="P742" i="2"/>
  <c r="P743" i="2"/>
  <c r="P744" i="2"/>
  <c r="P745" i="2"/>
  <c r="AI745" i="2" s="1"/>
  <c r="P746" i="2"/>
  <c r="P747" i="2"/>
  <c r="P748" i="2"/>
  <c r="P749" i="2"/>
  <c r="P750" i="2"/>
  <c r="P751" i="2"/>
  <c r="P752" i="2"/>
  <c r="P753" i="2"/>
  <c r="AI753" i="2" s="1"/>
  <c r="P754" i="2"/>
  <c r="P755" i="2"/>
  <c r="P756" i="2"/>
  <c r="P757" i="2"/>
  <c r="P758" i="2"/>
  <c r="P759" i="2"/>
  <c r="P760" i="2"/>
  <c r="P761" i="2"/>
  <c r="AI761" i="2" s="1"/>
  <c r="P762" i="2"/>
  <c r="P763" i="2"/>
  <c r="P764" i="2"/>
  <c r="P765" i="2"/>
  <c r="AI765" i="2" s="1"/>
  <c r="P766" i="2"/>
  <c r="P767" i="2"/>
  <c r="P768" i="2"/>
  <c r="P769" i="2"/>
  <c r="P770" i="2"/>
  <c r="P771" i="2"/>
  <c r="P772" i="2"/>
  <c r="P773" i="2"/>
  <c r="AI773" i="2" s="1"/>
  <c r="P774" i="2"/>
  <c r="P775" i="2"/>
  <c r="P776" i="2"/>
  <c r="P777" i="2"/>
  <c r="Q777" i="2" s="1"/>
  <c r="P778" i="2"/>
  <c r="P779" i="2"/>
  <c r="P780" i="2"/>
  <c r="P781" i="2"/>
  <c r="P782" i="2"/>
  <c r="P783" i="2"/>
  <c r="P784" i="2"/>
  <c r="P785" i="2"/>
  <c r="AI785" i="2" s="1"/>
  <c r="P786" i="2"/>
  <c r="P787" i="2"/>
  <c r="P788" i="2"/>
  <c r="P789" i="2"/>
  <c r="P790" i="2"/>
  <c r="P791" i="2"/>
  <c r="P792" i="2"/>
  <c r="P793" i="2"/>
  <c r="Q793" i="2" s="1"/>
  <c r="P794" i="2"/>
  <c r="P795" i="2"/>
  <c r="P796" i="2"/>
  <c r="P797" i="2"/>
  <c r="AI797" i="2" s="1"/>
  <c r="P798" i="2"/>
  <c r="P799" i="2"/>
  <c r="P800" i="2"/>
  <c r="P801" i="2"/>
  <c r="P802" i="2"/>
  <c r="P803" i="2"/>
  <c r="P804" i="2"/>
  <c r="P805" i="2"/>
  <c r="AI805" i="2" s="1"/>
  <c r="P806" i="2"/>
  <c r="P807" i="2"/>
  <c r="P808" i="2"/>
  <c r="P809" i="2"/>
  <c r="P810" i="2"/>
  <c r="P811" i="2"/>
  <c r="P812" i="2"/>
  <c r="P813" i="2"/>
  <c r="P814" i="2"/>
  <c r="P815" i="2"/>
  <c r="P816" i="2"/>
  <c r="P817" i="2"/>
  <c r="AI817" i="2" s="1"/>
  <c r="P818" i="2"/>
  <c r="P819" i="2"/>
  <c r="P820" i="2"/>
  <c r="P821" i="2"/>
  <c r="P822" i="2"/>
  <c r="P823" i="2"/>
  <c r="P824" i="2"/>
  <c r="P825" i="2"/>
  <c r="Q825" i="2" s="1"/>
  <c r="P826" i="2"/>
  <c r="P827" i="2"/>
  <c r="P828" i="2"/>
  <c r="P829" i="2"/>
  <c r="AI829" i="2" s="1"/>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AI909" i="2" s="1"/>
  <c r="P910" i="2"/>
  <c r="P911" i="2"/>
  <c r="P912" i="2"/>
  <c r="P913" i="2"/>
  <c r="AI913" i="2" s="1"/>
  <c r="P914" i="2"/>
  <c r="P915" i="2"/>
  <c r="P916" i="2"/>
  <c r="P917" i="2"/>
  <c r="P918" i="2"/>
  <c r="P919" i="2"/>
  <c r="Q919" i="2" s="1"/>
  <c r="P920" i="2"/>
  <c r="P921" i="2"/>
  <c r="P922" i="2"/>
  <c r="P923" i="2"/>
  <c r="P924" i="2"/>
  <c r="P925" i="2"/>
  <c r="AI925" i="2" s="1"/>
  <c r="P926" i="2"/>
  <c r="P927" i="2"/>
  <c r="P928" i="2"/>
  <c r="P929" i="2"/>
  <c r="Q929" i="2" s="1"/>
  <c r="P930" i="2"/>
  <c r="P931" i="2"/>
  <c r="P932" i="2"/>
  <c r="P933" i="2"/>
  <c r="P934" i="2"/>
  <c r="P935" i="2"/>
  <c r="Q935" i="2" s="1"/>
  <c r="P936" i="2"/>
  <c r="P937" i="2"/>
  <c r="P938" i="2"/>
  <c r="P939" i="2"/>
  <c r="P940" i="2"/>
  <c r="P941" i="2"/>
  <c r="AI941" i="2" s="1"/>
  <c r="P942" i="2"/>
  <c r="P943" i="2"/>
  <c r="P944" i="2"/>
  <c r="P945" i="2"/>
  <c r="AI945" i="2" s="1"/>
  <c r="P946" i="2"/>
  <c r="Q946" i="2" s="1"/>
  <c r="P947" i="2"/>
  <c r="P948" i="2"/>
  <c r="P949" i="2"/>
  <c r="P950" i="2"/>
  <c r="P951" i="2"/>
  <c r="Q951" i="2" s="1"/>
  <c r="P952" i="2"/>
  <c r="P953" i="2"/>
  <c r="P954" i="2"/>
  <c r="P955" i="2"/>
  <c r="P956" i="2"/>
  <c r="P957" i="2"/>
  <c r="AI957" i="2" s="1"/>
  <c r="P958" i="2"/>
  <c r="P959" i="2"/>
  <c r="P960" i="2"/>
  <c r="P961" i="2"/>
  <c r="P962" i="2"/>
  <c r="Q962" i="2" s="1"/>
  <c r="P963" i="2"/>
  <c r="P964" i="2"/>
  <c r="P965" i="2"/>
  <c r="P966" i="2"/>
  <c r="P967" i="2"/>
  <c r="Q967" i="2" s="1"/>
  <c r="P968" i="2"/>
  <c r="P969" i="2"/>
  <c r="Q969" i="2" s="1"/>
  <c r="P970" i="2"/>
  <c r="P971" i="2"/>
  <c r="P972" i="2"/>
  <c r="P973" i="2"/>
  <c r="AI973" i="2" s="1"/>
  <c r="P974" i="2"/>
  <c r="P975" i="2"/>
  <c r="P976" i="2"/>
  <c r="P977" i="2"/>
  <c r="AI977" i="2" s="1"/>
  <c r="P978" i="2"/>
  <c r="P979" i="2"/>
  <c r="P980" i="2"/>
  <c r="P981" i="2"/>
  <c r="P982" i="2"/>
  <c r="P983" i="2"/>
  <c r="Q983" i="2" s="1"/>
  <c r="P984" i="2"/>
  <c r="P985" i="2"/>
  <c r="P986" i="2"/>
  <c r="P987" i="2"/>
  <c r="P988" i="2"/>
  <c r="P989" i="2"/>
  <c r="Q989" i="2" s="1"/>
  <c r="P990" i="2"/>
  <c r="P991" i="2"/>
  <c r="P992" i="2"/>
  <c r="P993" i="2"/>
  <c r="P994" i="2"/>
  <c r="P995" i="2"/>
  <c r="P996" i="2"/>
  <c r="P997" i="2"/>
  <c r="P998" i="2"/>
  <c r="P999" i="2"/>
  <c r="P1000" i="2"/>
  <c r="P1001" i="2"/>
  <c r="P1002" i="2"/>
  <c r="P1003" i="2"/>
  <c r="P1004" i="2"/>
  <c r="P1005" i="2"/>
  <c r="AI1005" i="2" s="1"/>
  <c r="P1006" i="2"/>
  <c r="P1007" i="2"/>
  <c r="P1008" i="2"/>
  <c r="P1009" i="2"/>
  <c r="AI1009" i="2" s="1"/>
  <c r="P1010" i="2"/>
  <c r="P1011" i="2"/>
  <c r="Q1011" i="2" s="1"/>
  <c r="P1012" i="2"/>
  <c r="P1013" i="2"/>
  <c r="P1014" i="2"/>
  <c r="P1015" i="2"/>
  <c r="Q1015" i="2" s="1"/>
  <c r="P1016" i="2"/>
  <c r="P1017" i="2"/>
  <c r="P1018" i="2"/>
  <c r="P1019" i="2"/>
  <c r="P1020" i="2"/>
  <c r="P1021" i="2"/>
  <c r="AI1021" i="2" s="1"/>
  <c r="P1022" i="2"/>
  <c r="P1023" i="2"/>
  <c r="P1024" i="2"/>
  <c r="P1025" i="2"/>
  <c r="P1026" i="2"/>
  <c r="P1027" i="2"/>
  <c r="P1028" i="2"/>
  <c r="P1029" i="2"/>
  <c r="P1030" i="2"/>
  <c r="P1031" i="2"/>
  <c r="P1032" i="2"/>
  <c r="P1033" i="2"/>
  <c r="P1034" i="2"/>
  <c r="P1035" i="2"/>
  <c r="P1036" i="2"/>
  <c r="P1037" i="2"/>
  <c r="AI1037" i="2" s="1"/>
  <c r="P1038" i="2"/>
  <c r="P1039" i="2"/>
  <c r="P1040" i="2"/>
  <c r="P1041" i="2"/>
  <c r="AI1041" i="2" s="1"/>
  <c r="P1042" i="2"/>
  <c r="P1043" i="2"/>
  <c r="Q1043" i="2" s="1"/>
  <c r="P1044" i="2"/>
  <c r="P1045" i="2"/>
  <c r="Q1045" i="2" s="1"/>
  <c r="P1046" i="2"/>
  <c r="P1047" i="2"/>
  <c r="P1048" i="2"/>
  <c r="P1049" i="2"/>
  <c r="P1050" i="2"/>
  <c r="P1051" i="2"/>
  <c r="P1052" i="2"/>
  <c r="P1053" i="2"/>
  <c r="AI1053" i="2" s="1"/>
  <c r="P1054" i="2"/>
  <c r="P1055" i="2"/>
  <c r="P1056" i="2"/>
  <c r="P1057" i="2"/>
  <c r="P1058" i="2"/>
  <c r="P1059" i="2"/>
  <c r="P1060" i="2"/>
  <c r="P1061" i="2"/>
  <c r="P1062" i="2"/>
  <c r="P1063" i="2"/>
  <c r="Q1063" i="2" s="1"/>
  <c r="P1064" i="2"/>
  <c r="P1065" i="2"/>
  <c r="P1066" i="2"/>
  <c r="P1067" i="2"/>
  <c r="P1068" i="2"/>
  <c r="P1069" i="2"/>
  <c r="AI1069" i="2" s="1"/>
  <c r="P1070" i="2"/>
  <c r="P1071" i="2"/>
  <c r="P1072" i="2"/>
  <c r="P1073" i="2"/>
  <c r="AI1073" i="2" s="1"/>
  <c r="P1074" i="2"/>
  <c r="P1075" i="2"/>
  <c r="Q1075" i="2" s="1"/>
  <c r="P1076" i="2"/>
  <c r="P1077" i="2"/>
  <c r="P1078" i="2"/>
  <c r="P1079" i="2"/>
  <c r="P1080" i="2"/>
  <c r="P1081" i="2"/>
  <c r="P1082" i="2"/>
  <c r="P1083" i="2"/>
  <c r="P1084" i="2"/>
  <c r="P1085" i="2"/>
  <c r="AI1085" i="2" s="1"/>
  <c r="P1086" i="2"/>
  <c r="P1087" i="2"/>
  <c r="P1088" i="2"/>
  <c r="P1089" i="2"/>
  <c r="P1090" i="2"/>
  <c r="P1091" i="2"/>
  <c r="Q1091" i="2" s="1"/>
  <c r="P1092" i="2"/>
  <c r="P1093" i="2"/>
  <c r="P1094" i="2"/>
  <c r="Q3" i="2"/>
  <c r="Q67" i="2"/>
  <c r="Q79" i="2"/>
  <c r="Q87" i="2"/>
  <c r="Q99" i="2"/>
  <c r="Q111" i="2"/>
  <c r="Q119" i="2"/>
  <c r="Q131" i="2"/>
  <c r="Q143" i="2"/>
  <c r="Q151" i="2"/>
  <c r="Q163" i="2"/>
  <c r="Q175" i="2"/>
  <c r="Q183" i="2"/>
  <c r="Q195" i="2"/>
  <c r="Q207" i="2"/>
  <c r="Q215" i="2"/>
  <c r="Q227" i="2"/>
  <c r="Q239" i="2"/>
  <c r="Q247" i="2"/>
  <c r="Q279" i="2"/>
  <c r="Q291" i="2"/>
  <c r="Q323" i="2"/>
  <c r="Q343" i="2"/>
  <c r="Q347" i="2"/>
  <c r="Q359" i="2"/>
  <c r="Q363" i="2"/>
  <c r="Q373" i="2"/>
  <c r="Q375" i="2"/>
  <c r="Q379" i="2"/>
  <c r="Q391" i="2"/>
  <c r="Q411" i="2"/>
  <c r="Q423" i="2"/>
  <c r="Q443" i="2"/>
  <c r="Q455" i="2"/>
  <c r="Q459" i="2"/>
  <c r="Q471" i="2"/>
  <c r="Q475" i="2"/>
  <c r="Q487" i="2"/>
  <c r="Q491" i="2"/>
  <c r="Q503" i="2"/>
  <c r="Q507" i="2"/>
  <c r="Q519" i="2"/>
  <c r="Q523" i="2"/>
  <c r="Q535" i="2"/>
  <c r="Q539" i="2"/>
  <c r="Q551" i="2"/>
  <c r="Q555" i="2"/>
  <c r="Q567" i="2"/>
  <c r="Q571" i="2"/>
  <c r="Q583" i="2"/>
  <c r="Q587" i="2"/>
  <c r="Q599" i="2"/>
  <c r="Q603" i="2"/>
  <c r="Q615" i="2"/>
  <c r="Q619" i="2"/>
  <c r="Q631" i="2"/>
  <c r="Q635" i="2"/>
  <c r="Q647" i="2"/>
  <c r="Q651" i="2"/>
  <c r="Q663" i="2"/>
  <c r="Q667" i="2"/>
  <c r="Q679" i="2"/>
  <c r="Q683" i="2"/>
  <c r="Q685" i="2"/>
  <c r="Q695" i="2"/>
  <c r="Q699" i="2"/>
  <c r="Q711" i="2"/>
  <c r="Q723" i="2"/>
  <c r="Q727" i="2"/>
  <c r="Q735" i="2"/>
  <c r="Q739" i="2"/>
  <c r="Q751" i="2"/>
  <c r="Q775" i="2"/>
  <c r="Q787" i="2"/>
  <c r="Q791" i="2"/>
  <c r="Q799" i="2"/>
  <c r="Q803" i="2"/>
  <c r="Q815" i="2"/>
  <c r="Q839" i="2"/>
  <c r="Q899" i="2"/>
  <c r="Q903" i="2"/>
  <c r="Q915" i="2"/>
  <c r="Q931" i="2"/>
  <c r="Q947" i="2"/>
  <c r="Q953" i="2"/>
  <c r="Q963" i="2"/>
  <c r="Q973" i="2"/>
  <c r="Q979" i="2"/>
  <c r="Q995" i="2"/>
  <c r="Q999" i="2"/>
  <c r="Q1027" i="2"/>
  <c r="Q1031" i="2"/>
  <c r="Q1047" i="2"/>
  <c r="Q1059" i="2"/>
  <c r="Q1079" i="2"/>
  <c r="AI8" i="2"/>
  <c r="AI11" i="2"/>
  <c r="AI20" i="2"/>
  <c r="AI36" i="2"/>
  <c r="AI39" i="2"/>
  <c r="AI47" i="2"/>
  <c r="AI60" i="2"/>
  <c r="AI67" i="2"/>
  <c r="AI68" i="2"/>
  <c r="AI69" i="2"/>
  <c r="AI71" i="2"/>
  <c r="AI72" i="2"/>
  <c r="AI73" i="2"/>
  <c r="AI75" i="2"/>
  <c r="AI76" i="2"/>
  <c r="AI79" i="2"/>
  <c r="AI80" i="2"/>
  <c r="AI81" i="2"/>
  <c r="AI83" i="2"/>
  <c r="AI84" i="2"/>
  <c r="AI85" i="2"/>
  <c r="AI87" i="2"/>
  <c r="AI88" i="2"/>
  <c r="AI91" i="2"/>
  <c r="AI92" i="2"/>
  <c r="AI95" i="2"/>
  <c r="AI96" i="2"/>
  <c r="AI99" i="2"/>
  <c r="AI100" i="2"/>
  <c r="AI103" i="2"/>
  <c r="AI104" i="2"/>
  <c r="AI107" i="2"/>
  <c r="AI108" i="2"/>
  <c r="AI111" i="2"/>
  <c r="AI112" i="2"/>
  <c r="AI115" i="2"/>
  <c r="AI116" i="2"/>
  <c r="AI119" i="2"/>
  <c r="AI120" i="2"/>
  <c r="AI121" i="2"/>
  <c r="AI123" i="2"/>
  <c r="AI124" i="2"/>
  <c r="AI127" i="2"/>
  <c r="AI128" i="2"/>
  <c r="AI131" i="2"/>
  <c r="AI132" i="2"/>
  <c r="AI135" i="2"/>
  <c r="AI136" i="2"/>
  <c r="AI139" i="2"/>
  <c r="AI140" i="2"/>
  <c r="AI143" i="2"/>
  <c r="AI144" i="2"/>
  <c r="AI147" i="2"/>
  <c r="AI148" i="2"/>
  <c r="AI151" i="2"/>
  <c r="AI152" i="2"/>
  <c r="AI155" i="2"/>
  <c r="AI156" i="2"/>
  <c r="AI159" i="2"/>
  <c r="AI160" i="2"/>
  <c r="AI161" i="2"/>
  <c r="AI163" i="2"/>
  <c r="AI164" i="2"/>
  <c r="AI167" i="2"/>
  <c r="AI168" i="2"/>
  <c r="AI171" i="2"/>
  <c r="AI172" i="2"/>
  <c r="AI175" i="2"/>
  <c r="AI176" i="2"/>
  <c r="AI179" i="2"/>
  <c r="AI180" i="2"/>
  <c r="AI183" i="2"/>
  <c r="AI184" i="2"/>
  <c r="AI187" i="2"/>
  <c r="AI188" i="2"/>
  <c r="AI191" i="2"/>
  <c r="AI192" i="2"/>
  <c r="AI195" i="2"/>
  <c r="AI196" i="2"/>
  <c r="AI197" i="2"/>
  <c r="AI199" i="2"/>
  <c r="AI200" i="2"/>
  <c r="AI201" i="2"/>
  <c r="AI203" i="2"/>
  <c r="AI204" i="2"/>
  <c r="AI207" i="2"/>
  <c r="AI208" i="2"/>
  <c r="AI209" i="2"/>
  <c r="AI211" i="2"/>
  <c r="AI212" i="2"/>
  <c r="AI213" i="2"/>
  <c r="AI215" i="2"/>
  <c r="AI216" i="2"/>
  <c r="AI219" i="2"/>
  <c r="AI220" i="2"/>
  <c r="AI223" i="2"/>
  <c r="AI224" i="2"/>
  <c r="AI227" i="2"/>
  <c r="AI228" i="2"/>
  <c r="AI231" i="2"/>
  <c r="AI232" i="2"/>
  <c r="AI235" i="2"/>
  <c r="AI236" i="2"/>
  <c r="AI239" i="2"/>
  <c r="AI240" i="2"/>
  <c r="AI243" i="2"/>
  <c r="AI244" i="2"/>
  <c r="AI247" i="2"/>
  <c r="AI248" i="2"/>
  <c r="AI249" i="2"/>
  <c r="AI251" i="2"/>
  <c r="AI252" i="2"/>
  <c r="AI255" i="2"/>
  <c r="AI256" i="2"/>
  <c r="AI263" i="2"/>
  <c r="AI271" i="2"/>
  <c r="AI275" i="2"/>
  <c r="AI276" i="2"/>
  <c r="AI283" i="2"/>
  <c r="AI295" i="2"/>
  <c r="AI303" i="2"/>
  <c r="AI307" i="2"/>
  <c r="AI308" i="2"/>
  <c r="AI315" i="2"/>
  <c r="AI323" i="2"/>
  <c r="AI324" i="2"/>
  <c r="AI327" i="2"/>
  <c r="AI328" i="2"/>
  <c r="AI331" i="2"/>
  <c r="AI332" i="2"/>
  <c r="AI335" i="2"/>
  <c r="AI336" i="2"/>
  <c r="AI339" i="2"/>
  <c r="AI340" i="2"/>
  <c r="AI343" i="2"/>
  <c r="AI344" i="2"/>
  <c r="AI347" i="2"/>
  <c r="AI348" i="2"/>
  <c r="AI349" i="2"/>
  <c r="AI351" i="2"/>
  <c r="AI352" i="2"/>
  <c r="AI355" i="2"/>
  <c r="AI356" i="2"/>
  <c r="AI359" i="2"/>
  <c r="AI360" i="2"/>
  <c r="AI363" i="2"/>
  <c r="AI364" i="2"/>
  <c r="AI367" i="2"/>
  <c r="AI368" i="2"/>
  <c r="AI371" i="2"/>
  <c r="AI372" i="2"/>
  <c r="AI375" i="2"/>
  <c r="AI376" i="2"/>
  <c r="AI379" i="2"/>
  <c r="AI380" i="2"/>
  <c r="AI383" i="2"/>
  <c r="AI384" i="2"/>
  <c r="AI385" i="2"/>
  <c r="AI387" i="2"/>
  <c r="AI388" i="2"/>
  <c r="AI389" i="2"/>
  <c r="AI391" i="2"/>
  <c r="AI395" i="2"/>
  <c r="AI396" i="2"/>
  <c r="AI397" i="2"/>
  <c r="AI399" i="2"/>
  <c r="AI403" i="2"/>
  <c r="AI407" i="2"/>
  <c r="AI411" i="2"/>
  <c r="AI412" i="2"/>
  <c r="AI415" i="2"/>
  <c r="AI419" i="2"/>
  <c r="AI423" i="2"/>
  <c r="AI427" i="2"/>
  <c r="AI428" i="2"/>
  <c r="AI431" i="2"/>
  <c r="AI435" i="2"/>
  <c r="AI439" i="2"/>
  <c r="AI443" i="2"/>
  <c r="AI447" i="2"/>
  <c r="AI449" i="2"/>
  <c r="AI451" i="2"/>
  <c r="AI455" i="2"/>
  <c r="AI459" i="2"/>
  <c r="AI460" i="2"/>
  <c r="AI463" i="2"/>
  <c r="AI467" i="2"/>
  <c r="AI471" i="2"/>
  <c r="AI475" i="2"/>
  <c r="AI476" i="2"/>
  <c r="AI479" i="2"/>
  <c r="AI483" i="2"/>
  <c r="AI487" i="2"/>
  <c r="AI491" i="2"/>
  <c r="AI492" i="2"/>
  <c r="AI495" i="2"/>
  <c r="AI499" i="2"/>
  <c r="AI503" i="2"/>
  <c r="AI507" i="2"/>
  <c r="AI508" i="2"/>
  <c r="AI511" i="2"/>
  <c r="AI515" i="2"/>
  <c r="AI517" i="2"/>
  <c r="AI519" i="2"/>
  <c r="AI523" i="2"/>
  <c r="AI524" i="2"/>
  <c r="AI525" i="2"/>
  <c r="AI527" i="2"/>
  <c r="AI531" i="2"/>
  <c r="AI535" i="2"/>
  <c r="AI539" i="2"/>
  <c r="AI540" i="2"/>
  <c r="AI543" i="2"/>
  <c r="AI545" i="2"/>
  <c r="AI547" i="2"/>
  <c r="AI551" i="2"/>
  <c r="AI555" i="2"/>
  <c r="AI556" i="2"/>
  <c r="AI559" i="2"/>
  <c r="AI563" i="2"/>
  <c r="AI567" i="2"/>
  <c r="AI571" i="2"/>
  <c r="AI572" i="2"/>
  <c r="AI575" i="2"/>
  <c r="AI579" i="2"/>
  <c r="AI581" i="2"/>
  <c r="AI583" i="2"/>
  <c r="AI587" i="2"/>
  <c r="AI588" i="2"/>
  <c r="AI589" i="2"/>
  <c r="AI591" i="2"/>
  <c r="AI595" i="2"/>
  <c r="AI599" i="2"/>
  <c r="AI603" i="2"/>
  <c r="AI604" i="2"/>
  <c r="AI607" i="2"/>
  <c r="AI609" i="2"/>
  <c r="AI611" i="2"/>
  <c r="AI615" i="2"/>
  <c r="AI619" i="2"/>
  <c r="AI620" i="2"/>
  <c r="AI623" i="2"/>
  <c r="AI627" i="2"/>
  <c r="AI631" i="2"/>
  <c r="AI635" i="2"/>
  <c r="AI636" i="2"/>
  <c r="AI639" i="2"/>
  <c r="AI643" i="2"/>
  <c r="AI645" i="2"/>
  <c r="AI647" i="2"/>
  <c r="AI651" i="2"/>
  <c r="AI652" i="2"/>
  <c r="AI653" i="2"/>
  <c r="AI655" i="2"/>
  <c r="AI659" i="2"/>
  <c r="AI663" i="2"/>
  <c r="AI667" i="2"/>
  <c r="AI668" i="2"/>
  <c r="AI671" i="2"/>
  <c r="AI673" i="2"/>
  <c r="AI675" i="2"/>
  <c r="AI679" i="2"/>
  <c r="AI683" i="2"/>
  <c r="AI684" i="2"/>
  <c r="AI687" i="2"/>
  <c r="AI691" i="2"/>
  <c r="AI695" i="2"/>
  <c r="AI699" i="2"/>
  <c r="AI700" i="2"/>
  <c r="AI703" i="2"/>
  <c r="AI707" i="2"/>
  <c r="AI709" i="2"/>
  <c r="AI711" i="2"/>
  <c r="AI715" i="2"/>
  <c r="AI716" i="2"/>
  <c r="AI717" i="2"/>
  <c r="AI719" i="2"/>
  <c r="AI723" i="2"/>
  <c r="AI727" i="2"/>
  <c r="AI731" i="2"/>
  <c r="AI732" i="2"/>
  <c r="AI735" i="2"/>
  <c r="AI737" i="2"/>
  <c r="AI739" i="2"/>
  <c r="AI743" i="2"/>
  <c r="AI747" i="2"/>
  <c r="AI748" i="2"/>
  <c r="AI751" i="2"/>
  <c r="AI755" i="2"/>
  <c r="AI759" i="2"/>
  <c r="AI763" i="2"/>
  <c r="AI764" i="2"/>
  <c r="AI767" i="2"/>
  <c r="AI771" i="2"/>
  <c r="AI772" i="2"/>
  <c r="AI775" i="2"/>
  <c r="AI779" i="2"/>
  <c r="AI780" i="2"/>
  <c r="AI783" i="2"/>
  <c r="AI787" i="2"/>
  <c r="AI788" i="2"/>
  <c r="AI791" i="2"/>
  <c r="AI795" i="2"/>
  <c r="AI796" i="2"/>
  <c r="AI799" i="2"/>
  <c r="AI803" i="2"/>
  <c r="AI804" i="2"/>
  <c r="AI807" i="2"/>
  <c r="AI811" i="2"/>
  <c r="AI812" i="2"/>
  <c r="AI815" i="2"/>
  <c r="AI819" i="2"/>
  <c r="AI820" i="2"/>
  <c r="AI823" i="2"/>
  <c r="AI827" i="2"/>
  <c r="AI828" i="2"/>
  <c r="AI831" i="2"/>
  <c r="AI836" i="2"/>
  <c r="AI839" i="2"/>
  <c r="AI840" i="2"/>
  <c r="AI844" i="2"/>
  <c r="AI859" i="2"/>
  <c r="AI864" i="2"/>
  <c r="AI867" i="2"/>
  <c r="AI868" i="2"/>
  <c r="AI872" i="2"/>
  <c r="AI875" i="2"/>
  <c r="AI876" i="2"/>
  <c r="AI883" i="2"/>
  <c r="AI895" i="2"/>
  <c r="AI896" i="2"/>
  <c r="AI899" i="2"/>
  <c r="AI900" i="2"/>
  <c r="AI903" i="2"/>
  <c r="AI904" i="2"/>
  <c r="AI907" i="2"/>
  <c r="AI908" i="2"/>
  <c r="AI911" i="2"/>
  <c r="AI912" i="2"/>
  <c r="AI915" i="2"/>
  <c r="AI916" i="2"/>
  <c r="AI919" i="2"/>
  <c r="AI920" i="2"/>
  <c r="AI923" i="2"/>
  <c r="AI924" i="2"/>
  <c r="AI927" i="2"/>
  <c r="AI928" i="2"/>
  <c r="AI929" i="2"/>
  <c r="AI931" i="2"/>
  <c r="AI932" i="2"/>
  <c r="AI935" i="2"/>
  <c r="AI936" i="2"/>
  <c r="AI939" i="2"/>
  <c r="AI940" i="2"/>
  <c r="AI943" i="2"/>
  <c r="AI944" i="2"/>
  <c r="AI947" i="2"/>
  <c r="AI948" i="2"/>
  <c r="AI951" i="2"/>
  <c r="AI952" i="2"/>
  <c r="AI955" i="2"/>
  <c r="AI956" i="2"/>
  <c r="AI959" i="2"/>
  <c r="AI960" i="2"/>
  <c r="AI961" i="2"/>
  <c r="AI963" i="2"/>
  <c r="AI964" i="2"/>
  <c r="AI967" i="2"/>
  <c r="AI968" i="2"/>
  <c r="AI971" i="2"/>
  <c r="AI972" i="2"/>
  <c r="AI975" i="2"/>
  <c r="AI976" i="2"/>
  <c r="AI979" i="2"/>
  <c r="AI980" i="2"/>
  <c r="AI983" i="2"/>
  <c r="AI984" i="2"/>
  <c r="AI987" i="2"/>
  <c r="AI988" i="2"/>
  <c r="AI991" i="2"/>
  <c r="AI992" i="2"/>
  <c r="AI993" i="2"/>
  <c r="AI995" i="2"/>
  <c r="AI996" i="2"/>
  <c r="AI999" i="2"/>
  <c r="AI1000" i="2"/>
  <c r="AI1003" i="2"/>
  <c r="AI1004" i="2"/>
  <c r="AI1007" i="2"/>
  <c r="AI1008" i="2"/>
  <c r="AI1011" i="2"/>
  <c r="AI1012" i="2"/>
  <c r="AI1015" i="2"/>
  <c r="AI1016" i="2"/>
  <c r="AI1019" i="2"/>
  <c r="AI1020" i="2"/>
  <c r="AI1023" i="2"/>
  <c r="AI1024" i="2"/>
  <c r="AI1025" i="2"/>
  <c r="AI1027" i="2"/>
  <c r="AI1028" i="2"/>
  <c r="AI1031" i="2"/>
  <c r="AI1032" i="2"/>
  <c r="AI1035" i="2"/>
  <c r="AI1036" i="2"/>
  <c r="AI1039" i="2"/>
  <c r="AI1040" i="2"/>
  <c r="AI1043" i="2"/>
  <c r="AI1044" i="2"/>
  <c r="AI1047" i="2"/>
  <c r="AI1048" i="2"/>
  <c r="AI1051" i="2"/>
  <c r="AI1052" i="2"/>
  <c r="AI1055" i="2"/>
  <c r="AI1056" i="2"/>
  <c r="AI1057" i="2"/>
  <c r="AI1059" i="2"/>
  <c r="AI1060" i="2"/>
  <c r="AI1063" i="2"/>
  <c r="AI1064" i="2"/>
  <c r="AI1067" i="2"/>
  <c r="AI1068" i="2"/>
  <c r="AI1071" i="2"/>
  <c r="AI1072" i="2"/>
  <c r="AI1075" i="2"/>
  <c r="AI1076" i="2"/>
  <c r="AI1079" i="2"/>
  <c r="AI1080" i="2"/>
  <c r="AI1083" i="2"/>
  <c r="AI1084" i="2"/>
  <c r="AI1087" i="2"/>
  <c r="AI1088" i="2"/>
  <c r="AI1089" i="2"/>
  <c r="AI1091" i="2"/>
  <c r="AI1092" i="2"/>
  <c r="AC1090" i="23" l="1"/>
  <c r="AC1078" i="23"/>
  <c r="AC1026" i="23"/>
  <c r="AC1014" i="23"/>
  <c r="AC962" i="23"/>
  <c r="AC950" i="23"/>
  <c r="AC910" i="23"/>
  <c r="AC898" i="23"/>
  <c r="AC886" i="23"/>
  <c r="AC818" i="23"/>
  <c r="AC786" i="23"/>
  <c r="AC754" i="23"/>
  <c r="AC690" i="23"/>
  <c r="AC658" i="23"/>
  <c r="AC626" i="23"/>
  <c r="AC594" i="23"/>
  <c r="AC562" i="23"/>
  <c r="AC530" i="23"/>
  <c r="AC498" i="23"/>
  <c r="AC466" i="23"/>
  <c r="AC434" i="23"/>
  <c r="AC402" i="23"/>
  <c r="AC370" i="23"/>
  <c r="AC306" i="23"/>
  <c r="AC274" i="23"/>
  <c r="AC210" i="23"/>
  <c r="AC178" i="23"/>
  <c r="AC146" i="23"/>
  <c r="AC114" i="23"/>
  <c r="Y1090" i="23"/>
  <c r="Y1058" i="23"/>
  <c r="Y962" i="23"/>
  <c r="Y930" i="23"/>
  <c r="Y806" i="23"/>
  <c r="Y742" i="23"/>
  <c r="Y214" i="23"/>
  <c r="Y190" i="23"/>
  <c r="X1078" i="23"/>
  <c r="X210" i="23"/>
  <c r="X126" i="23"/>
  <c r="X102" i="23"/>
  <c r="W878" i="23"/>
  <c r="V510" i="23"/>
  <c r="R290" i="23"/>
  <c r="T95" i="23"/>
  <c r="V95" i="23"/>
  <c r="N1094" i="23"/>
  <c r="P1094" i="23"/>
  <c r="Q1094" i="23"/>
  <c r="R1094" i="23"/>
  <c r="T1094" i="23"/>
  <c r="W1094" i="23"/>
  <c r="Y1094" i="23"/>
  <c r="N1086" i="23"/>
  <c r="P1086" i="23"/>
  <c r="Q1086" i="23"/>
  <c r="S1086" i="23"/>
  <c r="T1086" i="23"/>
  <c r="R1086" i="23"/>
  <c r="V1086" i="23"/>
  <c r="X1086" i="23"/>
  <c r="N1078" i="23"/>
  <c r="P1078" i="23"/>
  <c r="Q1078" i="23"/>
  <c r="S1078" i="23"/>
  <c r="W1078" i="23"/>
  <c r="R1078" i="23"/>
  <c r="Y1078" i="23"/>
  <c r="N1070" i="23"/>
  <c r="P1070" i="23"/>
  <c r="Q1070" i="23"/>
  <c r="S1070" i="23"/>
  <c r="R1070" i="23"/>
  <c r="T1070" i="23"/>
  <c r="V1070" i="23"/>
  <c r="X1070" i="23"/>
  <c r="P1062" i="23"/>
  <c r="N1062" i="23"/>
  <c r="Q1062" i="23"/>
  <c r="R1062" i="23"/>
  <c r="S1062" i="23"/>
  <c r="T1062" i="23"/>
  <c r="W1062" i="23"/>
  <c r="Y1062" i="23"/>
  <c r="P1054" i="23"/>
  <c r="N1054" i="23"/>
  <c r="Q1054" i="23"/>
  <c r="S1054" i="23"/>
  <c r="T1054" i="23"/>
  <c r="R1054" i="23"/>
  <c r="V1054" i="23"/>
  <c r="X1054" i="23"/>
  <c r="N1046" i="23"/>
  <c r="P1046" i="23"/>
  <c r="Q1046" i="23"/>
  <c r="S1046" i="23"/>
  <c r="R1046" i="23"/>
  <c r="W1046" i="23"/>
  <c r="T1046" i="23"/>
  <c r="Y1046" i="23"/>
  <c r="N1038" i="23"/>
  <c r="P1038" i="23"/>
  <c r="Q1038" i="23"/>
  <c r="S1038" i="23"/>
  <c r="R1038" i="23"/>
  <c r="T1038" i="23"/>
  <c r="V1038" i="23"/>
  <c r="X1038" i="23"/>
  <c r="P1030" i="23"/>
  <c r="Q1030" i="23"/>
  <c r="N1030" i="23"/>
  <c r="R1030" i="23"/>
  <c r="T1030" i="23"/>
  <c r="W1030" i="23"/>
  <c r="S1030" i="23"/>
  <c r="Y1030" i="23"/>
  <c r="P1022" i="23"/>
  <c r="Q1022" i="23"/>
  <c r="S1022" i="23"/>
  <c r="N1022" i="23"/>
  <c r="T1022" i="23"/>
  <c r="R1022" i="23"/>
  <c r="V1022" i="23"/>
  <c r="X1022" i="23"/>
  <c r="N1014" i="23"/>
  <c r="P1014" i="23"/>
  <c r="Q1014" i="23"/>
  <c r="S1014" i="23"/>
  <c r="R1014" i="23"/>
  <c r="T1014" i="23"/>
  <c r="W1014" i="23"/>
  <c r="Y1014" i="23"/>
  <c r="N1006" i="23"/>
  <c r="P1006" i="23"/>
  <c r="Q1006" i="23"/>
  <c r="S1006" i="23"/>
  <c r="R1006" i="23"/>
  <c r="T1006" i="23"/>
  <c r="V1006" i="23"/>
  <c r="X1006" i="23"/>
  <c r="N998" i="23"/>
  <c r="P998" i="23"/>
  <c r="Q998" i="23"/>
  <c r="R998" i="23"/>
  <c r="S998" i="23"/>
  <c r="T998" i="23"/>
  <c r="W998" i="23"/>
  <c r="Y998" i="23"/>
  <c r="N990" i="23"/>
  <c r="P990" i="23"/>
  <c r="Q990" i="23"/>
  <c r="S990" i="23"/>
  <c r="T990" i="23"/>
  <c r="R990" i="23"/>
  <c r="V990" i="23"/>
  <c r="X990" i="23"/>
  <c r="N982" i="23"/>
  <c r="P982" i="23"/>
  <c r="Q982" i="23"/>
  <c r="S982" i="23"/>
  <c r="R982" i="23"/>
  <c r="T982" i="23"/>
  <c r="W982" i="23"/>
  <c r="Y982" i="23"/>
  <c r="N974" i="23"/>
  <c r="P974" i="23"/>
  <c r="S974" i="23"/>
  <c r="R974" i="23"/>
  <c r="T974" i="23"/>
  <c r="Q974" i="23"/>
  <c r="V974" i="23"/>
  <c r="X974" i="23"/>
  <c r="P966" i="23"/>
  <c r="N966" i="23"/>
  <c r="Q966" i="23"/>
  <c r="R966" i="23"/>
  <c r="T966" i="23"/>
  <c r="S966" i="23"/>
  <c r="W966" i="23"/>
  <c r="Y966" i="23"/>
  <c r="N958" i="23"/>
  <c r="P958" i="23"/>
  <c r="S958" i="23"/>
  <c r="Q958" i="23"/>
  <c r="T958" i="23"/>
  <c r="R958" i="23"/>
  <c r="V958" i="23"/>
  <c r="X958" i="23"/>
  <c r="N950" i="23"/>
  <c r="P950" i="23"/>
  <c r="R950" i="23"/>
  <c r="S950" i="23"/>
  <c r="Q950" i="23"/>
  <c r="W950" i="23"/>
  <c r="Y950" i="23"/>
  <c r="N942" i="23"/>
  <c r="P942" i="23"/>
  <c r="S942" i="23"/>
  <c r="R942" i="23"/>
  <c r="T942" i="23"/>
  <c r="Q942" i="23"/>
  <c r="V942" i="23"/>
  <c r="X942" i="23"/>
  <c r="N934" i="23"/>
  <c r="P934" i="23"/>
  <c r="S934" i="23"/>
  <c r="T934" i="23"/>
  <c r="Q934" i="23"/>
  <c r="R934" i="23"/>
  <c r="W934" i="23"/>
  <c r="Y934" i="23"/>
  <c r="N926" i="23"/>
  <c r="R926" i="23" s="1"/>
  <c r="P926" i="23"/>
  <c r="S926" i="23"/>
  <c r="Q926" i="23"/>
  <c r="T926" i="23"/>
  <c r="V926" i="23"/>
  <c r="X926" i="23"/>
  <c r="N914" i="23"/>
  <c r="P914" i="23"/>
  <c r="Q914" i="23"/>
  <c r="R914" i="23"/>
  <c r="T914" i="23"/>
  <c r="S914" i="23"/>
  <c r="V914" i="23"/>
  <c r="X914" i="23"/>
  <c r="W914" i="23"/>
  <c r="N906" i="23"/>
  <c r="P906" i="23"/>
  <c r="Q906" i="23"/>
  <c r="R906" i="23"/>
  <c r="S906" i="23"/>
  <c r="T906" i="23"/>
  <c r="W906" i="23"/>
  <c r="Y906" i="23"/>
  <c r="AC906" i="23"/>
  <c r="V906" i="23"/>
  <c r="X906" i="23"/>
  <c r="N898" i="23"/>
  <c r="P898" i="23"/>
  <c r="Q898" i="23"/>
  <c r="R898" i="23"/>
  <c r="T898" i="23"/>
  <c r="S898" i="23"/>
  <c r="V898" i="23"/>
  <c r="X898" i="23"/>
  <c r="W898" i="23"/>
  <c r="N890" i="23"/>
  <c r="P890" i="23"/>
  <c r="Q890" i="23"/>
  <c r="R890" i="23"/>
  <c r="S890" i="23"/>
  <c r="T890" i="23"/>
  <c r="W890" i="23"/>
  <c r="Y890" i="23"/>
  <c r="AC890" i="23"/>
  <c r="V890" i="23"/>
  <c r="X890" i="23"/>
  <c r="Q882" i="23"/>
  <c r="N882" i="23"/>
  <c r="P882" i="23"/>
  <c r="R882" i="23"/>
  <c r="T882" i="23"/>
  <c r="S882" i="23"/>
  <c r="V882" i="23"/>
  <c r="X882" i="23"/>
  <c r="W882" i="23"/>
  <c r="N874" i="23"/>
  <c r="R874" i="23" s="1"/>
  <c r="Q874" i="23"/>
  <c r="S874" i="23"/>
  <c r="T874" i="23"/>
  <c r="P874" i="23"/>
  <c r="W874" i="23"/>
  <c r="AC874" i="23"/>
  <c r="X874" i="23"/>
  <c r="N866" i="23"/>
  <c r="Q866" i="23"/>
  <c r="R866" i="23"/>
  <c r="P866" i="23"/>
  <c r="T866" i="23"/>
  <c r="S866" i="23"/>
  <c r="V866" i="23"/>
  <c r="X866" i="23"/>
  <c r="W866" i="23"/>
  <c r="N858" i="23"/>
  <c r="P858" i="23"/>
  <c r="Q858" i="23"/>
  <c r="S858" i="23"/>
  <c r="R858" i="23"/>
  <c r="T858" i="23"/>
  <c r="W858" i="23"/>
  <c r="AC858" i="23"/>
  <c r="X858" i="23"/>
  <c r="Y858" i="23"/>
  <c r="N850" i="23"/>
  <c r="Q850" i="23"/>
  <c r="P850" i="23"/>
  <c r="R850" i="23"/>
  <c r="T850" i="23"/>
  <c r="S850" i="23"/>
  <c r="X850" i="23"/>
  <c r="V850" i="23"/>
  <c r="W850" i="23"/>
  <c r="N842" i="23"/>
  <c r="Q842" i="23"/>
  <c r="S842" i="23"/>
  <c r="P842" i="23"/>
  <c r="R842" i="23"/>
  <c r="T842" i="23"/>
  <c r="W842" i="23"/>
  <c r="AC842" i="23"/>
  <c r="X842" i="23"/>
  <c r="Y842" i="23"/>
  <c r="N838" i="23"/>
  <c r="P838" i="23"/>
  <c r="R838" i="23"/>
  <c r="Q838" i="23"/>
  <c r="T838" i="23"/>
  <c r="V838" i="23"/>
  <c r="W838" i="23"/>
  <c r="AC838" i="23"/>
  <c r="N830" i="23"/>
  <c r="W830" i="23" s="1"/>
  <c r="P830" i="23"/>
  <c r="S830" i="23"/>
  <c r="Q830" i="23"/>
  <c r="T830" i="23"/>
  <c r="X830" i="23"/>
  <c r="Y830" i="23"/>
  <c r="V830" i="23"/>
  <c r="P822" i="23"/>
  <c r="R822" i="23"/>
  <c r="N822" i="23"/>
  <c r="W822" i="23" s="1"/>
  <c r="S822" i="23"/>
  <c r="Q822" i="23"/>
  <c r="V822" i="23"/>
  <c r="AC822" i="23"/>
  <c r="N810" i="23"/>
  <c r="T810" i="23" s="1"/>
  <c r="Q810" i="23"/>
  <c r="S810" i="23"/>
  <c r="R810" i="23"/>
  <c r="P810" i="23"/>
  <c r="AC810" i="23"/>
  <c r="X810" i="23"/>
  <c r="Y810" i="23"/>
  <c r="N802" i="23"/>
  <c r="Q802" i="23"/>
  <c r="P802" i="23"/>
  <c r="T802" i="23"/>
  <c r="S802" i="23"/>
  <c r="V802" i="23"/>
  <c r="X802" i="23"/>
  <c r="W802" i="23"/>
  <c r="N798" i="23"/>
  <c r="R798" i="23" s="1"/>
  <c r="P798" i="23"/>
  <c r="Q798" i="23"/>
  <c r="T798" i="23"/>
  <c r="X798" i="23"/>
  <c r="Y798" i="23"/>
  <c r="P790" i="23"/>
  <c r="R790" i="23"/>
  <c r="T790" i="23"/>
  <c r="N790" i="23"/>
  <c r="W790" i="23" s="1"/>
  <c r="S790" i="23"/>
  <c r="Q790" i="23"/>
  <c r="AC790" i="23"/>
  <c r="N782" i="23"/>
  <c r="V782" i="23" s="1"/>
  <c r="P782" i="23"/>
  <c r="R782" i="23"/>
  <c r="S782" i="23"/>
  <c r="Q782" i="23"/>
  <c r="X782" i="23"/>
  <c r="Y782" i="23"/>
  <c r="T782" i="23"/>
  <c r="N774" i="23"/>
  <c r="P774" i="23"/>
  <c r="R774" i="23"/>
  <c r="T774" i="23"/>
  <c r="Q774" i="23"/>
  <c r="V774" i="23"/>
  <c r="W774" i="23"/>
  <c r="S774" i="23"/>
  <c r="AC774" i="23"/>
  <c r="N766" i="23"/>
  <c r="P766" i="23"/>
  <c r="R766" i="23"/>
  <c r="S766" i="23"/>
  <c r="Q766" i="23"/>
  <c r="T766" i="23"/>
  <c r="X766" i="23"/>
  <c r="Y766" i="23"/>
  <c r="P758" i="23"/>
  <c r="N758" i="23"/>
  <c r="R758" i="23"/>
  <c r="T758" i="23"/>
  <c r="S758" i="23"/>
  <c r="Q758" i="23"/>
  <c r="V758" i="23"/>
  <c r="W758" i="23"/>
  <c r="AC758" i="23"/>
  <c r="N746" i="23"/>
  <c r="P746" i="23" s="1"/>
  <c r="Q746" i="23"/>
  <c r="S746" i="23"/>
  <c r="T746" i="23"/>
  <c r="R746" i="23"/>
  <c r="W746" i="23"/>
  <c r="AC746" i="23"/>
  <c r="X746" i="23"/>
  <c r="Y746" i="23"/>
  <c r="P738" i="23"/>
  <c r="N738" i="23"/>
  <c r="Y738" i="23" s="1"/>
  <c r="Q738" i="23"/>
  <c r="T738" i="23"/>
  <c r="S738" i="23"/>
  <c r="V738" i="23"/>
  <c r="R738" i="23"/>
  <c r="W738" i="23"/>
  <c r="N730" i="23"/>
  <c r="X730" i="23" s="1"/>
  <c r="P730" i="23"/>
  <c r="Q730" i="23"/>
  <c r="R730" i="23"/>
  <c r="T730" i="23"/>
  <c r="V730" i="23"/>
  <c r="W730" i="23"/>
  <c r="AC730" i="23"/>
  <c r="Y730" i="23"/>
  <c r="N722" i="23"/>
  <c r="P722" i="23"/>
  <c r="Q722" i="23"/>
  <c r="T722" i="23"/>
  <c r="R722" i="23"/>
  <c r="S722" i="23"/>
  <c r="V722" i="23"/>
  <c r="X722" i="23"/>
  <c r="W722" i="23"/>
  <c r="N714" i="23"/>
  <c r="P714" i="23"/>
  <c r="Q714" i="23"/>
  <c r="S714" i="23"/>
  <c r="T714" i="23"/>
  <c r="R714" i="23"/>
  <c r="W714" i="23"/>
  <c r="AC714" i="23"/>
  <c r="V714" i="23"/>
  <c r="X714" i="23"/>
  <c r="Y714" i="23"/>
  <c r="N710" i="23"/>
  <c r="P710" i="23"/>
  <c r="R710" i="23"/>
  <c r="T710" i="23"/>
  <c r="Q710" i="23"/>
  <c r="V710" i="23"/>
  <c r="S710" i="23"/>
  <c r="W710" i="23"/>
  <c r="AC710" i="23"/>
  <c r="N702" i="23"/>
  <c r="R702" i="23"/>
  <c r="S702" i="23"/>
  <c r="Q702" i="23"/>
  <c r="T702" i="23"/>
  <c r="P702" i="23"/>
  <c r="X702" i="23"/>
  <c r="Y702" i="23"/>
  <c r="P694" i="23"/>
  <c r="R694" i="23"/>
  <c r="T694" i="23"/>
  <c r="S694" i="23"/>
  <c r="N694" i="23"/>
  <c r="Q694" i="23"/>
  <c r="V694" i="23"/>
  <c r="W694" i="23"/>
  <c r="AC694" i="23"/>
  <c r="N686" i="23"/>
  <c r="P686" i="23"/>
  <c r="R686" i="23"/>
  <c r="S686" i="23"/>
  <c r="Q686" i="23"/>
  <c r="T686" i="23"/>
  <c r="V686" i="23"/>
  <c r="X686" i="23"/>
  <c r="Y686" i="23"/>
  <c r="N678" i="23"/>
  <c r="P678" i="23"/>
  <c r="R678" i="23"/>
  <c r="T678" i="23"/>
  <c r="S678" i="23"/>
  <c r="V678" i="23"/>
  <c r="Q678" i="23"/>
  <c r="W678" i="23"/>
  <c r="AC678" i="23"/>
  <c r="N670" i="23"/>
  <c r="R670" i="23"/>
  <c r="S670" i="23"/>
  <c r="P670" i="23"/>
  <c r="Q670" i="23"/>
  <c r="T670" i="23"/>
  <c r="X670" i="23"/>
  <c r="Y670" i="23"/>
  <c r="P662" i="23"/>
  <c r="R662" i="23"/>
  <c r="T662" i="23"/>
  <c r="N662" i="23"/>
  <c r="S662" i="23"/>
  <c r="Q662" i="23"/>
  <c r="V662" i="23"/>
  <c r="W662" i="23"/>
  <c r="AC662" i="23"/>
  <c r="N654" i="23"/>
  <c r="R654" i="23" s="1"/>
  <c r="P654" i="23"/>
  <c r="S654" i="23"/>
  <c r="T654" i="23"/>
  <c r="X654" i="23"/>
  <c r="N646" i="23"/>
  <c r="V646" i="23" s="1"/>
  <c r="P646" i="23"/>
  <c r="R646" i="23"/>
  <c r="Q646" i="23"/>
  <c r="W646" i="23"/>
  <c r="AC646" i="23"/>
  <c r="N638" i="23"/>
  <c r="P638" i="23"/>
  <c r="R638" i="23"/>
  <c r="S638" i="23"/>
  <c r="Q638" i="23"/>
  <c r="T638" i="23"/>
  <c r="X638" i="23"/>
  <c r="Y638" i="23"/>
  <c r="P630" i="23"/>
  <c r="R630" i="23"/>
  <c r="T630" i="23"/>
  <c r="S630" i="23"/>
  <c r="N630" i="23"/>
  <c r="Q630" i="23"/>
  <c r="V630" i="23"/>
  <c r="W630" i="23"/>
  <c r="AC630" i="23"/>
  <c r="N622" i="23"/>
  <c r="P622" i="23"/>
  <c r="R622" i="23"/>
  <c r="S622" i="23"/>
  <c r="Q622" i="23"/>
  <c r="T622" i="23"/>
  <c r="V622" i="23"/>
  <c r="X622" i="23"/>
  <c r="Y622" i="23"/>
  <c r="N614" i="23"/>
  <c r="R614" i="23" s="1"/>
  <c r="P614" i="23"/>
  <c r="T614" i="23"/>
  <c r="V614" i="23"/>
  <c r="Q614" i="23"/>
  <c r="AC614" i="23"/>
  <c r="N606" i="23"/>
  <c r="R606" i="23"/>
  <c r="S606" i="23"/>
  <c r="Q606" i="23"/>
  <c r="T606" i="23"/>
  <c r="P606" i="23"/>
  <c r="X606" i="23"/>
  <c r="Y606" i="23"/>
  <c r="P598" i="23"/>
  <c r="N598" i="23"/>
  <c r="T598" i="23" s="1"/>
  <c r="R598" i="23"/>
  <c r="S598" i="23"/>
  <c r="Q598" i="23"/>
  <c r="AC598" i="23"/>
  <c r="N590" i="23"/>
  <c r="X590" i="23" s="1"/>
  <c r="P590" i="23"/>
  <c r="R590" i="23"/>
  <c r="S590" i="23"/>
  <c r="V590" i="23"/>
  <c r="Q590" i="23"/>
  <c r="N582" i="23"/>
  <c r="X582" i="23" s="1"/>
  <c r="P582" i="23"/>
  <c r="Q582" i="23"/>
  <c r="V582" i="23"/>
  <c r="AC582" i="23"/>
  <c r="N574" i="23"/>
  <c r="R574" i="23"/>
  <c r="S574" i="23"/>
  <c r="Q574" i="23"/>
  <c r="P574" i="23"/>
  <c r="T574" i="23"/>
  <c r="X574" i="23"/>
  <c r="Y574" i="23"/>
  <c r="P566" i="23"/>
  <c r="R566" i="23"/>
  <c r="T566" i="23"/>
  <c r="N566" i="23"/>
  <c r="S566" i="23"/>
  <c r="Q566" i="23"/>
  <c r="V566" i="23"/>
  <c r="W566" i="23"/>
  <c r="AC566" i="23"/>
  <c r="N558" i="23"/>
  <c r="R558" i="23" s="1"/>
  <c r="S558" i="23"/>
  <c r="Q558" i="23"/>
  <c r="T558" i="23"/>
  <c r="V558" i="23"/>
  <c r="X558" i="23"/>
  <c r="Y558" i="23"/>
  <c r="N550" i="23"/>
  <c r="Y550" i="23" s="1"/>
  <c r="P550" i="23"/>
  <c r="R550" i="23"/>
  <c r="T550" i="23"/>
  <c r="S550" i="23"/>
  <c r="V550" i="23"/>
  <c r="Q550" i="23"/>
  <c r="W550" i="23"/>
  <c r="AC550" i="23"/>
  <c r="N542" i="23"/>
  <c r="P542" i="23"/>
  <c r="R542" i="23"/>
  <c r="S542" i="23"/>
  <c r="Q542" i="23"/>
  <c r="T542" i="23"/>
  <c r="X542" i="23"/>
  <c r="Y542" i="23"/>
  <c r="P534" i="23"/>
  <c r="R534" i="23"/>
  <c r="T534" i="23"/>
  <c r="N534" i="23"/>
  <c r="S534" i="23"/>
  <c r="Q534" i="23"/>
  <c r="V534" i="23"/>
  <c r="W534" i="23"/>
  <c r="AC534" i="23"/>
  <c r="P526" i="23"/>
  <c r="N526" i="23"/>
  <c r="R526" i="23"/>
  <c r="S526" i="23"/>
  <c r="Q526" i="23"/>
  <c r="V526" i="23"/>
  <c r="X526" i="23"/>
  <c r="Y526" i="23"/>
  <c r="T526" i="23"/>
  <c r="N518" i="23"/>
  <c r="P518" i="23"/>
  <c r="R518" i="23"/>
  <c r="T518" i="23"/>
  <c r="Q518" i="23"/>
  <c r="V518" i="23"/>
  <c r="W518" i="23"/>
  <c r="S518" i="23"/>
  <c r="AC518" i="23"/>
  <c r="N510" i="23"/>
  <c r="P510" i="23"/>
  <c r="R510" i="23"/>
  <c r="S510" i="23"/>
  <c r="Q510" i="23"/>
  <c r="T510" i="23"/>
  <c r="X510" i="23"/>
  <c r="Y510" i="23"/>
  <c r="P502" i="23"/>
  <c r="N502" i="23"/>
  <c r="V502" i="23" s="1"/>
  <c r="R502" i="23"/>
  <c r="S502" i="23"/>
  <c r="Q502" i="23"/>
  <c r="W502" i="23"/>
  <c r="AC502" i="23"/>
  <c r="P494" i="23"/>
  <c r="R494" i="23"/>
  <c r="S494" i="23"/>
  <c r="N494" i="23"/>
  <c r="Q494" i="23"/>
  <c r="T494" i="23"/>
  <c r="V494" i="23"/>
  <c r="X494" i="23"/>
  <c r="Y494" i="23"/>
  <c r="N486" i="23"/>
  <c r="Y486" i="23" s="1"/>
  <c r="P486" i="23"/>
  <c r="T486" i="23"/>
  <c r="S486" i="23"/>
  <c r="V486" i="23"/>
  <c r="Q486" i="23"/>
  <c r="AC486" i="23"/>
  <c r="N478" i="23"/>
  <c r="R478" i="23" s="1"/>
  <c r="P478" i="23"/>
  <c r="S478" i="23"/>
  <c r="Q478" i="23"/>
  <c r="T478" i="23"/>
  <c r="Y478" i="23"/>
  <c r="P470" i="23"/>
  <c r="N470" i="23"/>
  <c r="R470" i="23" s="1"/>
  <c r="T470" i="23"/>
  <c r="S470" i="23"/>
  <c r="Q470" i="23"/>
  <c r="V470" i="23"/>
  <c r="AC470" i="23"/>
  <c r="P462" i="23"/>
  <c r="N462" i="23"/>
  <c r="R462" i="23" s="1"/>
  <c r="S462" i="23"/>
  <c r="Q462" i="23"/>
  <c r="T462" i="23"/>
  <c r="V462" i="23"/>
  <c r="X462" i="23"/>
  <c r="Y462" i="23"/>
  <c r="N454" i="23"/>
  <c r="P454" i="23"/>
  <c r="R454" i="23"/>
  <c r="T454" i="23"/>
  <c r="Q454" i="23"/>
  <c r="V454" i="23"/>
  <c r="S454" i="23"/>
  <c r="W454" i="23"/>
  <c r="AC454" i="23"/>
  <c r="N446" i="23"/>
  <c r="P446" i="23"/>
  <c r="R446" i="23"/>
  <c r="S446" i="23"/>
  <c r="Q446" i="23"/>
  <c r="T446" i="23"/>
  <c r="X446" i="23"/>
  <c r="Y446" i="23"/>
  <c r="P438" i="23"/>
  <c r="N438" i="23"/>
  <c r="R438" i="23"/>
  <c r="T438" i="23"/>
  <c r="S438" i="23"/>
  <c r="Q438" i="23"/>
  <c r="V438" i="23"/>
  <c r="W438" i="23"/>
  <c r="AC438" i="23"/>
  <c r="P430" i="23"/>
  <c r="N430" i="23"/>
  <c r="T430" i="23" s="1"/>
  <c r="R430" i="23"/>
  <c r="S430" i="23"/>
  <c r="Q430" i="23"/>
  <c r="V430" i="23"/>
  <c r="X430" i="23"/>
  <c r="Y430" i="23"/>
  <c r="N422" i="23"/>
  <c r="V422" i="23" s="1"/>
  <c r="P422" i="23"/>
  <c r="T422" i="23"/>
  <c r="S422" i="23"/>
  <c r="Q422" i="23"/>
  <c r="W422" i="23"/>
  <c r="AC422" i="23"/>
  <c r="N414" i="23"/>
  <c r="V414" i="23" s="1"/>
  <c r="P414" i="23"/>
  <c r="R414" i="23"/>
  <c r="Q414" i="23"/>
  <c r="T414" i="23"/>
  <c r="Y414" i="23"/>
  <c r="P406" i="23"/>
  <c r="N406" i="23"/>
  <c r="T406" i="23" s="1"/>
  <c r="R406" i="23"/>
  <c r="S406" i="23"/>
  <c r="Q406" i="23"/>
  <c r="V406" i="23"/>
  <c r="W406" i="23"/>
  <c r="AC406" i="23"/>
  <c r="P398" i="23"/>
  <c r="N398" i="23"/>
  <c r="Q398" i="23" s="1"/>
  <c r="S398" i="23"/>
  <c r="T398" i="23"/>
  <c r="V398" i="23"/>
  <c r="X398" i="23"/>
  <c r="N390" i="23"/>
  <c r="P390" i="23"/>
  <c r="R390" i="23"/>
  <c r="T390" i="23"/>
  <c r="Q390" i="23"/>
  <c r="V390" i="23"/>
  <c r="S390" i="23"/>
  <c r="W390" i="23"/>
  <c r="AC390" i="23"/>
  <c r="N382" i="23"/>
  <c r="R382" i="23" s="1"/>
  <c r="P382" i="23"/>
  <c r="S382" i="23"/>
  <c r="Q382" i="23"/>
  <c r="T382" i="23"/>
  <c r="X382" i="23"/>
  <c r="Y382" i="23"/>
  <c r="P374" i="23"/>
  <c r="N374" i="23"/>
  <c r="R374" i="23"/>
  <c r="T374" i="23"/>
  <c r="S374" i="23"/>
  <c r="Q374" i="23"/>
  <c r="V374" i="23"/>
  <c r="W374" i="23"/>
  <c r="AC374" i="23"/>
  <c r="N366" i="23"/>
  <c r="P366" i="23"/>
  <c r="R366" i="23"/>
  <c r="S366" i="23"/>
  <c r="Q366" i="23"/>
  <c r="T366" i="23"/>
  <c r="V366" i="23"/>
  <c r="X366" i="23"/>
  <c r="Y366" i="23"/>
  <c r="P358" i="23"/>
  <c r="N358" i="23"/>
  <c r="R358" i="23" s="1"/>
  <c r="T358" i="23"/>
  <c r="S358" i="23"/>
  <c r="V358" i="23"/>
  <c r="AC358" i="23"/>
  <c r="N350" i="23"/>
  <c r="R350" i="23" s="1"/>
  <c r="P350" i="23"/>
  <c r="S350" i="23"/>
  <c r="Q350" i="23"/>
  <c r="T350" i="23"/>
  <c r="X350" i="23"/>
  <c r="P342" i="23"/>
  <c r="N342" i="23"/>
  <c r="W342" i="23" s="1"/>
  <c r="R342" i="23"/>
  <c r="T342" i="23"/>
  <c r="S342" i="23"/>
  <c r="Q342" i="23"/>
  <c r="V342" i="23"/>
  <c r="AC342" i="23"/>
  <c r="N334" i="23"/>
  <c r="Y334" i="23" s="1"/>
  <c r="P334" i="23"/>
  <c r="R334" i="23"/>
  <c r="S334" i="23"/>
  <c r="V334" i="23"/>
  <c r="W334" i="23"/>
  <c r="X334" i="23"/>
  <c r="N326" i="23"/>
  <c r="P326" i="23"/>
  <c r="R326" i="23"/>
  <c r="T326" i="23"/>
  <c r="Q326" i="23"/>
  <c r="V326" i="23"/>
  <c r="W326" i="23"/>
  <c r="X326" i="23"/>
  <c r="Y326" i="23"/>
  <c r="AC326" i="23"/>
  <c r="P318" i="23"/>
  <c r="N318" i="23"/>
  <c r="R318" i="23"/>
  <c r="S318" i="23"/>
  <c r="Q318" i="23"/>
  <c r="T318" i="23"/>
  <c r="W318" i="23"/>
  <c r="Y318" i="23"/>
  <c r="X318" i="23"/>
  <c r="N310" i="23"/>
  <c r="V310" i="23" s="1"/>
  <c r="R310" i="23"/>
  <c r="T310" i="23"/>
  <c r="Q310" i="23"/>
  <c r="X310" i="23"/>
  <c r="Y310" i="23"/>
  <c r="AC310" i="23"/>
  <c r="N302" i="23"/>
  <c r="W302" i="23" s="1"/>
  <c r="P302" i="23"/>
  <c r="T302" i="23"/>
  <c r="S302" i="23"/>
  <c r="Q302" i="23"/>
  <c r="V302" i="23"/>
  <c r="N294" i="23"/>
  <c r="P294" i="23"/>
  <c r="R294" i="23"/>
  <c r="S294" i="23"/>
  <c r="T294" i="23"/>
  <c r="V294" i="23"/>
  <c r="Q294" i="23"/>
  <c r="X294" i="23"/>
  <c r="W294" i="23"/>
  <c r="AC294" i="23"/>
  <c r="P286" i="23"/>
  <c r="N286" i="23"/>
  <c r="R286" i="23" s="1"/>
  <c r="T286" i="23"/>
  <c r="Q286" i="23"/>
  <c r="W286" i="23"/>
  <c r="S286" i="23"/>
  <c r="V286" i="23"/>
  <c r="P278" i="23"/>
  <c r="N278" i="23"/>
  <c r="W278" i="23" s="1"/>
  <c r="Q278" i="23"/>
  <c r="V278" i="23"/>
  <c r="T278" i="23"/>
  <c r="S278" i="23"/>
  <c r="Y278" i="23"/>
  <c r="AC278" i="23"/>
  <c r="N270" i="23"/>
  <c r="P270" i="23"/>
  <c r="R270" i="23"/>
  <c r="S270" i="23"/>
  <c r="T270" i="23"/>
  <c r="V270" i="23"/>
  <c r="Y270" i="23"/>
  <c r="Q270" i="23"/>
  <c r="X270" i="23"/>
  <c r="N262" i="23"/>
  <c r="P262" i="23"/>
  <c r="R262" i="23"/>
  <c r="T262" i="23"/>
  <c r="S262" i="23"/>
  <c r="Q262" i="23"/>
  <c r="V262" i="23"/>
  <c r="X262" i="23"/>
  <c r="W262" i="23"/>
  <c r="Y262" i="23"/>
  <c r="AC262" i="23"/>
  <c r="N254" i="23"/>
  <c r="R254" i="23" s="1"/>
  <c r="Q254" i="23"/>
  <c r="Y254" i="23"/>
  <c r="T254" i="23"/>
  <c r="P246" i="23"/>
  <c r="R246" i="23"/>
  <c r="T246" i="23"/>
  <c r="Q246" i="23"/>
  <c r="N246" i="23"/>
  <c r="S246" i="23"/>
  <c r="W246" i="23"/>
  <c r="X246" i="23"/>
  <c r="AC246" i="23"/>
  <c r="N238" i="23"/>
  <c r="S238" i="23" s="1"/>
  <c r="P238" i="23"/>
  <c r="R238" i="23"/>
  <c r="Q238" i="23"/>
  <c r="V238" i="23"/>
  <c r="Y238" i="23"/>
  <c r="N230" i="23"/>
  <c r="P230" i="23"/>
  <c r="R230" i="23"/>
  <c r="S230" i="23"/>
  <c r="T230" i="23"/>
  <c r="V230" i="23"/>
  <c r="Q230" i="23"/>
  <c r="W230" i="23"/>
  <c r="Y230" i="23"/>
  <c r="X230" i="23"/>
  <c r="AC230" i="23"/>
  <c r="P222" i="23"/>
  <c r="N222" i="23"/>
  <c r="R222" i="23"/>
  <c r="Q222" i="23"/>
  <c r="S222" i="23"/>
  <c r="T222" i="23"/>
  <c r="V222" i="23"/>
  <c r="X222" i="23"/>
  <c r="Y222" i="23"/>
  <c r="P214" i="23"/>
  <c r="N214" i="23"/>
  <c r="R214" i="23"/>
  <c r="S214" i="23"/>
  <c r="T214" i="23"/>
  <c r="Q214" i="23"/>
  <c r="W214" i="23"/>
  <c r="X214" i="23"/>
  <c r="AC214" i="23"/>
  <c r="N206" i="23"/>
  <c r="X206" i="23" s="1"/>
  <c r="P206" i="23"/>
  <c r="R206" i="23"/>
  <c r="S206" i="23"/>
  <c r="T206" i="23"/>
  <c r="V206" i="23"/>
  <c r="Q206" i="23"/>
  <c r="W206" i="23"/>
  <c r="Y206" i="23"/>
  <c r="N194" i="23"/>
  <c r="P194" i="23"/>
  <c r="Q194" i="23"/>
  <c r="S194" i="23"/>
  <c r="R194" i="23"/>
  <c r="T194" i="23"/>
  <c r="V194" i="23"/>
  <c r="W194" i="23"/>
  <c r="X194" i="23"/>
  <c r="Y194" i="23"/>
  <c r="N186" i="23"/>
  <c r="R186" i="23" s="1"/>
  <c r="P186" i="23"/>
  <c r="Q186" i="23"/>
  <c r="S186" i="23"/>
  <c r="T186" i="23"/>
  <c r="V186" i="23"/>
  <c r="W186" i="23"/>
  <c r="Y186" i="23"/>
  <c r="AC186" i="23"/>
  <c r="N178" i="23"/>
  <c r="V178" i="23" s="1"/>
  <c r="Q178" i="23"/>
  <c r="P178" i="23"/>
  <c r="R178" i="23"/>
  <c r="T178" i="23"/>
  <c r="W178" i="23"/>
  <c r="Y178" i="23"/>
  <c r="X178" i="23"/>
  <c r="N170" i="23"/>
  <c r="P170" i="23"/>
  <c r="Q170" i="23"/>
  <c r="S170" i="23"/>
  <c r="T170" i="23"/>
  <c r="R170" i="23"/>
  <c r="V170" i="23"/>
  <c r="AC170" i="23"/>
  <c r="Y170" i="23"/>
  <c r="N162" i="23"/>
  <c r="P162" i="23"/>
  <c r="Q162" i="23"/>
  <c r="S162" i="23"/>
  <c r="T162" i="23"/>
  <c r="V162" i="23"/>
  <c r="R162" i="23"/>
  <c r="X162" i="23"/>
  <c r="Y162" i="23"/>
  <c r="W162" i="23"/>
  <c r="N154" i="23"/>
  <c r="P154" i="23"/>
  <c r="Q154" i="23"/>
  <c r="S154" i="23"/>
  <c r="T154" i="23"/>
  <c r="R154" i="23"/>
  <c r="W154" i="23"/>
  <c r="Y154" i="23"/>
  <c r="AC154" i="23"/>
  <c r="N146" i="23"/>
  <c r="V146" i="23" s="1"/>
  <c r="P146" i="23"/>
  <c r="Q146" i="23"/>
  <c r="T146" i="23"/>
  <c r="S146" i="23"/>
  <c r="X146" i="23"/>
  <c r="W146" i="23"/>
  <c r="Y146" i="23"/>
  <c r="N138" i="23"/>
  <c r="P138" i="23"/>
  <c r="Q138" i="23"/>
  <c r="S138" i="23"/>
  <c r="T138" i="23"/>
  <c r="R138" i="23"/>
  <c r="W138" i="23"/>
  <c r="X138" i="23"/>
  <c r="V138" i="23"/>
  <c r="Y138" i="23"/>
  <c r="AC138" i="23"/>
  <c r="N134" i="23"/>
  <c r="P134" i="23" s="1"/>
  <c r="R134" i="23"/>
  <c r="S134" i="23"/>
  <c r="T134" i="23"/>
  <c r="V134" i="23"/>
  <c r="Q134" i="23"/>
  <c r="W134" i="23"/>
  <c r="X134" i="23"/>
  <c r="Y134" i="23"/>
  <c r="AC134" i="23"/>
  <c r="P126" i="23"/>
  <c r="N126" i="23"/>
  <c r="Q126" i="23"/>
  <c r="R126" i="23"/>
  <c r="S126" i="23"/>
  <c r="T126" i="23"/>
  <c r="W126" i="23"/>
  <c r="Y126" i="23"/>
  <c r="P118" i="23"/>
  <c r="N118" i="23"/>
  <c r="R118" i="23"/>
  <c r="Q118" i="23"/>
  <c r="S118" i="23"/>
  <c r="T118" i="23"/>
  <c r="X118" i="23"/>
  <c r="Y118" i="23"/>
  <c r="AC118" i="23"/>
  <c r="N110" i="23"/>
  <c r="P110" i="23"/>
  <c r="R110" i="23"/>
  <c r="S110" i="23"/>
  <c r="T110" i="23"/>
  <c r="Q110" i="23"/>
  <c r="V110" i="23"/>
  <c r="Y110" i="23"/>
  <c r="N102" i="23"/>
  <c r="P102" i="23"/>
  <c r="R102" i="23"/>
  <c r="T102" i="23"/>
  <c r="Q102" i="23"/>
  <c r="V102" i="23"/>
  <c r="AC102" i="23"/>
  <c r="P94" i="23"/>
  <c r="N94" i="23"/>
  <c r="R94" i="23"/>
  <c r="Q94" i="23"/>
  <c r="S94" i="23"/>
  <c r="T94" i="23"/>
  <c r="V94" i="23"/>
  <c r="W94" i="23"/>
  <c r="X94" i="23"/>
  <c r="Y94" i="23"/>
  <c r="P86" i="23"/>
  <c r="N86" i="23"/>
  <c r="R86" i="23" s="1"/>
  <c r="T86" i="23"/>
  <c r="Q86" i="23"/>
  <c r="S86" i="23"/>
  <c r="V86" i="23"/>
  <c r="Y86" i="23"/>
  <c r="AC86" i="23"/>
  <c r="N78" i="23"/>
  <c r="P78" i="23"/>
  <c r="R78" i="23"/>
  <c r="S78" i="23"/>
  <c r="V78" i="23"/>
  <c r="T78" i="23"/>
  <c r="W78" i="23"/>
  <c r="Y78" i="23"/>
  <c r="X78" i="23"/>
  <c r="N70" i="23"/>
  <c r="P70" i="23"/>
  <c r="R70" i="23"/>
  <c r="Q70" i="23"/>
  <c r="S70" i="23"/>
  <c r="T70" i="23"/>
  <c r="W70" i="23"/>
  <c r="X70" i="23"/>
  <c r="Y70" i="23"/>
  <c r="V70" i="23"/>
  <c r="AC70" i="23"/>
  <c r="P62" i="23"/>
  <c r="N62" i="23"/>
  <c r="W62" i="23" s="1"/>
  <c r="Q62" i="23"/>
  <c r="S62" i="23"/>
  <c r="T62" i="23"/>
  <c r="V62" i="23"/>
  <c r="X62" i="23"/>
  <c r="Y62" i="23"/>
  <c r="P54" i="23"/>
  <c r="R54" i="23"/>
  <c r="N54" i="23"/>
  <c r="S54" i="23"/>
  <c r="Q54" i="23"/>
  <c r="T54" i="23"/>
  <c r="V54" i="23"/>
  <c r="Y54" i="23"/>
  <c r="W54" i="23"/>
  <c r="X54" i="23"/>
  <c r="AC54" i="23"/>
  <c r="N46" i="23"/>
  <c r="P46" i="23"/>
  <c r="R46" i="23"/>
  <c r="Q46" i="23"/>
  <c r="S46" i="23"/>
  <c r="T46" i="23"/>
  <c r="X46" i="23"/>
  <c r="Y46" i="23"/>
  <c r="N38" i="23"/>
  <c r="Q38" i="23" s="1"/>
  <c r="P38" i="23"/>
  <c r="S38" i="23"/>
  <c r="T38" i="23"/>
  <c r="X38" i="23"/>
  <c r="AC38" i="23"/>
  <c r="N30" i="23"/>
  <c r="P30" i="23" s="1"/>
  <c r="R30" i="23"/>
  <c r="Q30" i="23"/>
  <c r="T30" i="23"/>
  <c r="S30" i="23"/>
  <c r="V30" i="23"/>
  <c r="X30" i="23"/>
  <c r="N22" i="23"/>
  <c r="R22" i="23" s="1"/>
  <c r="P22" i="23"/>
  <c r="Q22" i="23"/>
  <c r="T22" i="23"/>
  <c r="S22" i="23"/>
  <c r="V22" i="23"/>
  <c r="AC22" i="23"/>
  <c r="N14" i="23"/>
  <c r="P14" i="23"/>
  <c r="R14" i="23"/>
  <c r="S14" i="23"/>
  <c r="T14" i="23"/>
  <c r="Q14" i="23"/>
  <c r="Y14" i="23"/>
  <c r="X14" i="23"/>
  <c r="V14" i="23"/>
  <c r="W14" i="23"/>
  <c r="N2" i="23"/>
  <c r="P2" i="23" s="1"/>
  <c r="Q2" i="23"/>
  <c r="U2" i="23"/>
  <c r="T2" i="23"/>
  <c r="S2" i="23"/>
  <c r="W2" i="23"/>
  <c r="Y2" i="23"/>
  <c r="X2" i="23"/>
  <c r="AC1094" i="23"/>
  <c r="AC1054" i="23"/>
  <c r="AC1030" i="23"/>
  <c r="AC990" i="23"/>
  <c r="AC966" i="23"/>
  <c r="AC926" i="23"/>
  <c r="AC914" i="23"/>
  <c r="AC902" i="23"/>
  <c r="AC862" i="23"/>
  <c r="AC830" i="23"/>
  <c r="AC798" i="23"/>
  <c r="AC766" i="23"/>
  <c r="AC734" i="23"/>
  <c r="AC702" i="23"/>
  <c r="AC670" i="23"/>
  <c r="AC638" i="23"/>
  <c r="AC606" i="23"/>
  <c r="AC574" i="23"/>
  <c r="AC542" i="23"/>
  <c r="AC510" i="23"/>
  <c r="AC478" i="23"/>
  <c r="AC446" i="23"/>
  <c r="AC414" i="23"/>
  <c r="AC382" i="23"/>
  <c r="AC350" i="23"/>
  <c r="AC318" i="23"/>
  <c r="AC286" i="23"/>
  <c r="AC254" i="23"/>
  <c r="AC222" i="23"/>
  <c r="AC158" i="23"/>
  <c r="AC126" i="23"/>
  <c r="AC94" i="23"/>
  <c r="AC62" i="23"/>
  <c r="AC30" i="23"/>
  <c r="Y1070" i="23"/>
  <c r="Y1038" i="23"/>
  <c r="Y1006" i="23"/>
  <c r="AB1006" i="23" s="1"/>
  <c r="Y974" i="23"/>
  <c r="Y942" i="23"/>
  <c r="Y910" i="23"/>
  <c r="Y850" i="23"/>
  <c r="Y722" i="23"/>
  <c r="Y562" i="23"/>
  <c r="X1062" i="23"/>
  <c r="X998" i="23"/>
  <c r="X934" i="23"/>
  <c r="X678" i="23"/>
  <c r="X614" i="23"/>
  <c r="X550" i="23"/>
  <c r="X486" i="23"/>
  <c r="X422" i="23"/>
  <c r="X358" i="23"/>
  <c r="X302" i="23"/>
  <c r="X278" i="23"/>
  <c r="X238" i="23"/>
  <c r="X154" i="23"/>
  <c r="X110" i="23"/>
  <c r="W1054" i="23"/>
  <c r="W990" i="23"/>
  <c r="W926" i="23"/>
  <c r="W670" i="23"/>
  <c r="W606" i="23"/>
  <c r="W542" i="23"/>
  <c r="W478" i="23"/>
  <c r="W414" i="23"/>
  <c r="W310" i="23"/>
  <c r="W238" i="23"/>
  <c r="W110" i="23"/>
  <c r="V1094" i="23"/>
  <c r="V1030" i="23"/>
  <c r="V966" i="23"/>
  <c r="V858" i="23"/>
  <c r="V606" i="23"/>
  <c r="V478" i="23"/>
  <c r="V350" i="23"/>
  <c r="V318" i="23"/>
  <c r="T950" i="23"/>
  <c r="S838" i="23"/>
  <c r="AB1086" i="23"/>
  <c r="AD1086" i="23" s="1"/>
  <c r="Q1090" i="23"/>
  <c r="P1090" i="23"/>
  <c r="R1090" i="23"/>
  <c r="N1090" i="23"/>
  <c r="T1090" i="23"/>
  <c r="S1090" i="23"/>
  <c r="V1090" i="23"/>
  <c r="X1090" i="23"/>
  <c r="W1090" i="23"/>
  <c r="N1082" i="23"/>
  <c r="Q1082" i="23"/>
  <c r="P1082" i="23"/>
  <c r="R1082" i="23"/>
  <c r="S1082" i="23"/>
  <c r="T1082" i="23"/>
  <c r="W1082" i="23"/>
  <c r="Y1082" i="23"/>
  <c r="AC1082" i="23"/>
  <c r="V1082" i="23"/>
  <c r="X1082" i="23"/>
  <c r="Q1074" i="23"/>
  <c r="P1074" i="23"/>
  <c r="R1074" i="23"/>
  <c r="N1074" i="23"/>
  <c r="T1074" i="23"/>
  <c r="S1074" i="23"/>
  <c r="V1074" i="23"/>
  <c r="X1074" i="23"/>
  <c r="W1074" i="23"/>
  <c r="N1066" i="23"/>
  <c r="Q1066" i="23"/>
  <c r="P1066" i="23"/>
  <c r="R1066" i="23"/>
  <c r="S1066" i="23"/>
  <c r="T1066" i="23"/>
  <c r="W1066" i="23"/>
  <c r="Y1066" i="23"/>
  <c r="AC1066" i="23"/>
  <c r="V1066" i="23"/>
  <c r="X1066" i="23"/>
  <c r="N1058" i="23"/>
  <c r="Q1058" i="23"/>
  <c r="P1058" i="23"/>
  <c r="R1058" i="23"/>
  <c r="T1058" i="23"/>
  <c r="S1058" i="23"/>
  <c r="V1058" i="23"/>
  <c r="X1058" i="23"/>
  <c r="W1058" i="23"/>
  <c r="N1050" i="23"/>
  <c r="Q1050" i="23"/>
  <c r="P1050" i="23"/>
  <c r="R1050" i="23"/>
  <c r="S1050" i="23"/>
  <c r="T1050" i="23"/>
  <c r="W1050" i="23"/>
  <c r="Y1050" i="23"/>
  <c r="AC1050" i="23"/>
  <c r="V1050" i="23"/>
  <c r="X1050" i="23"/>
  <c r="Q1042" i="23"/>
  <c r="N1042" i="23"/>
  <c r="P1042" i="23"/>
  <c r="R1042" i="23"/>
  <c r="T1042" i="23"/>
  <c r="S1042" i="23"/>
  <c r="V1042" i="23"/>
  <c r="X1042" i="23"/>
  <c r="W1042" i="23"/>
  <c r="N1034" i="23"/>
  <c r="Q1034" i="23"/>
  <c r="P1034" i="23"/>
  <c r="R1034" i="23"/>
  <c r="S1034" i="23"/>
  <c r="T1034" i="23"/>
  <c r="W1034" i="23"/>
  <c r="Y1034" i="23"/>
  <c r="AC1034" i="23"/>
  <c r="V1034" i="23"/>
  <c r="X1034" i="23"/>
  <c r="N1026" i="23"/>
  <c r="Q1026" i="23"/>
  <c r="P1026" i="23"/>
  <c r="R1026" i="23"/>
  <c r="T1026" i="23"/>
  <c r="S1026" i="23"/>
  <c r="V1026" i="23"/>
  <c r="X1026" i="23"/>
  <c r="W1026" i="23"/>
  <c r="N1018" i="23"/>
  <c r="Q1018" i="23"/>
  <c r="P1018" i="23"/>
  <c r="R1018" i="23"/>
  <c r="S1018" i="23"/>
  <c r="T1018" i="23"/>
  <c r="W1018" i="23"/>
  <c r="Y1018" i="23"/>
  <c r="AC1018" i="23"/>
  <c r="V1018" i="23"/>
  <c r="X1018" i="23"/>
  <c r="Q1010" i="23"/>
  <c r="P1010" i="23"/>
  <c r="R1010" i="23"/>
  <c r="T1010" i="23"/>
  <c r="N1010" i="23"/>
  <c r="S1010" i="23"/>
  <c r="V1010" i="23"/>
  <c r="X1010" i="23"/>
  <c r="W1010" i="23"/>
  <c r="N1002" i="23"/>
  <c r="Q1002" i="23"/>
  <c r="P1002" i="23"/>
  <c r="R1002" i="23"/>
  <c r="S1002" i="23"/>
  <c r="T1002" i="23"/>
  <c r="W1002" i="23"/>
  <c r="Y1002" i="23"/>
  <c r="AC1002" i="23"/>
  <c r="V1002" i="23"/>
  <c r="X1002" i="23"/>
  <c r="Q994" i="23"/>
  <c r="N994" i="23"/>
  <c r="P994" i="23"/>
  <c r="R994" i="23"/>
  <c r="T994" i="23"/>
  <c r="S994" i="23"/>
  <c r="V994" i="23"/>
  <c r="X994" i="23"/>
  <c r="W994" i="23"/>
  <c r="N986" i="23"/>
  <c r="Q986" i="23"/>
  <c r="P986" i="23"/>
  <c r="R986" i="23"/>
  <c r="S986" i="23"/>
  <c r="T986" i="23"/>
  <c r="W986" i="23"/>
  <c r="Y986" i="23"/>
  <c r="AC986" i="23"/>
  <c r="V986" i="23"/>
  <c r="X986" i="23"/>
  <c r="Q978" i="23"/>
  <c r="N978" i="23"/>
  <c r="P978" i="23"/>
  <c r="R978" i="23"/>
  <c r="T978" i="23"/>
  <c r="S978" i="23"/>
  <c r="V978" i="23"/>
  <c r="X978" i="23"/>
  <c r="W978" i="23"/>
  <c r="N970" i="23"/>
  <c r="P970" i="23"/>
  <c r="Q970" i="23"/>
  <c r="R970" i="23"/>
  <c r="S970" i="23"/>
  <c r="T970" i="23"/>
  <c r="W970" i="23"/>
  <c r="Y970" i="23"/>
  <c r="AC970" i="23"/>
  <c r="V970" i="23"/>
  <c r="X970" i="23"/>
  <c r="N962" i="23"/>
  <c r="P962" i="23"/>
  <c r="Q962" i="23"/>
  <c r="R962" i="23"/>
  <c r="T962" i="23"/>
  <c r="S962" i="23"/>
  <c r="V962" i="23"/>
  <c r="X962" i="23"/>
  <c r="W962" i="23"/>
  <c r="N954" i="23"/>
  <c r="P954" i="23"/>
  <c r="Q954" i="23"/>
  <c r="R954" i="23"/>
  <c r="S954" i="23"/>
  <c r="T954" i="23"/>
  <c r="W954" i="23"/>
  <c r="Y954" i="23"/>
  <c r="AC954" i="23"/>
  <c r="V954" i="23"/>
  <c r="X954" i="23"/>
  <c r="P946" i="23"/>
  <c r="N946" i="23"/>
  <c r="Q946" i="23"/>
  <c r="R946" i="23"/>
  <c r="T946" i="23"/>
  <c r="S946" i="23"/>
  <c r="V946" i="23"/>
  <c r="X946" i="23"/>
  <c r="W946" i="23"/>
  <c r="N938" i="23"/>
  <c r="P938" i="23"/>
  <c r="Q938" i="23"/>
  <c r="R938" i="23"/>
  <c r="S938" i="23"/>
  <c r="T938" i="23"/>
  <c r="W938" i="23"/>
  <c r="Y938" i="23"/>
  <c r="AC938" i="23"/>
  <c r="V938" i="23"/>
  <c r="X938" i="23"/>
  <c r="N930" i="23"/>
  <c r="P930" i="23"/>
  <c r="Q930" i="23"/>
  <c r="R930" i="23"/>
  <c r="T930" i="23"/>
  <c r="S930" i="23"/>
  <c r="V930" i="23"/>
  <c r="X930" i="23"/>
  <c r="W930" i="23"/>
  <c r="N922" i="23"/>
  <c r="P922" i="23"/>
  <c r="Q922" i="23"/>
  <c r="R922" i="23"/>
  <c r="S922" i="23"/>
  <c r="T922" i="23"/>
  <c r="W922" i="23"/>
  <c r="Y922" i="23"/>
  <c r="AC922" i="23"/>
  <c r="V922" i="23"/>
  <c r="X922" i="23"/>
  <c r="N918" i="23"/>
  <c r="P918" i="23"/>
  <c r="R918" i="23"/>
  <c r="S918" i="23"/>
  <c r="Q918" i="23"/>
  <c r="W918" i="23"/>
  <c r="T918" i="23"/>
  <c r="Y918" i="23"/>
  <c r="N910" i="23"/>
  <c r="P910" i="23"/>
  <c r="S910" i="23"/>
  <c r="R910" i="23"/>
  <c r="T910" i="23"/>
  <c r="V910" i="23"/>
  <c r="X910" i="23"/>
  <c r="P902" i="23"/>
  <c r="N902" i="23"/>
  <c r="Q902" i="23"/>
  <c r="R902" i="23"/>
  <c r="T902" i="23"/>
  <c r="S902" i="23"/>
  <c r="W902" i="23"/>
  <c r="Y902" i="23"/>
  <c r="N894" i="23"/>
  <c r="P894" i="23"/>
  <c r="S894" i="23"/>
  <c r="Q894" i="23"/>
  <c r="T894" i="23"/>
  <c r="R894" i="23"/>
  <c r="V894" i="23"/>
  <c r="X894" i="23"/>
  <c r="N886" i="23"/>
  <c r="P886" i="23"/>
  <c r="R886" i="23"/>
  <c r="S886" i="23"/>
  <c r="Q886" i="23"/>
  <c r="T886" i="23"/>
  <c r="W886" i="23"/>
  <c r="Y886" i="23"/>
  <c r="N878" i="23"/>
  <c r="R878" i="23" s="1"/>
  <c r="P878" i="23"/>
  <c r="S878" i="23"/>
  <c r="T878" i="23"/>
  <c r="Q878" i="23"/>
  <c r="X878" i="23"/>
  <c r="N870" i="23"/>
  <c r="V870" i="23" s="1"/>
  <c r="S870" i="23"/>
  <c r="T870" i="23"/>
  <c r="Q870" i="23"/>
  <c r="R870" i="23"/>
  <c r="W870" i="23"/>
  <c r="N862" i="23"/>
  <c r="P862" i="23"/>
  <c r="R862" i="23"/>
  <c r="S862" i="23"/>
  <c r="Q862" i="23"/>
  <c r="T862" i="23"/>
  <c r="X862" i="23"/>
  <c r="Y862" i="23"/>
  <c r="V862" i="23"/>
  <c r="N854" i="23"/>
  <c r="P854" i="23"/>
  <c r="R854" i="23"/>
  <c r="S854" i="23"/>
  <c r="Q854" i="23"/>
  <c r="T854" i="23"/>
  <c r="V854" i="23"/>
  <c r="W854" i="23"/>
  <c r="AC854" i="23"/>
  <c r="N846" i="23"/>
  <c r="R846" i="23" s="1"/>
  <c r="P846" i="23"/>
  <c r="S846" i="23"/>
  <c r="X846" i="23"/>
  <c r="Y846" i="23"/>
  <c r="Q846" i="23"/>
  <c r="V846" i="23"/>
  <c r="N834" i="23"/>
  <c r="Y834" i="23" s="1"/>
  <c r="Q834" i="23"/>
  <c r="T834" i="23"/>
  <c r="S834" i="23"/>
  <c r="R834" i="23"/>
  <c r="X834" i="23"/>
  <c r="V834" i="23"/>
  <c r="W834" i="23"/>
  <c r="N826" i="23"/>
  <c r="P826" i="23"/>
  <c r="Q826" i="23"/>
  <c r="S826" i="23"/>
  <c r="R826" i="23"/>
  <c r="T826" i="23"/>
  <c r="W826" i="23"/>
  <c r="AC826" i="23"/>
  <c r="X826" i="23"/>
  <c r="Y826" i="23"/>
  <c r="N818" i="23"/>
  <c r="Q818" i="23"/>
  <c r="P818" i="23"/>
  <c r="R818" i="23"/>
  <c r="T818" i="23"/>
  <c r="S818" i="23"/>
  <c r="X818" i="23"/>
  <c r="V818" i="23"/>
  <c r="W818" i="23"/>
  <c r="N814" i="23"/>
  <c r="P814" i="23"/>
  <c r="R814" i="23"/>
  <c r="S814" i="23"/>
  <c r="T814" i="23"/>
  <c r="Q814" i="23"/>
  <c r="X814" i="23"/>
  <c r="Y814" i="23"/>
  <c r="V814" i="23"/>
  <c r="N806" i="23"/>
  <c r="P806" i="23"/>
  <c r="R806" i="23"/>
  <c r="S806" i="23"/>
  <c r="T806" i="23"/>
  <c r="Q806" i="23"/>
  <c r="V806" i="23"/>
  <c r="W806" i="23"/>
  <c r="AC806" i="23"/>
  <c r="N794" i="23"/>
  <c r="V794" i="23" s="1"/>
  <c r="P794" i="23"/>
  <c r="Q794" i="23"/>
  <c r="S794" i="23"/>
  <c r="R794" i="23"/>
  <c r="T794" i="23"/>
  <c r="W794" i="23"/>
  <c r="AC794" i="23"/>
  <c r="X794" i="23"/>
  <c r="N786" i="23"/>
  <c r="V786" i="23" s="1"/>
  <c r="Q786" i="23"/>
  <c r="P786" i="23"/>
  <c r="T786" i="23"/>
  <c r="R786" i="23"/>
  <c r="S786" i="23"/>
  <c r="X786" i="23"/>
  <c r="W786" i="23"/>
  <c r="N778" i="23"/>
  <c r="V778" i="23" s="1"/>
  <c r="Q778" i="23"/>
  <c r="S778" i="23"/>
  <c r="T778" i="23"/>
  <c r="P778" i="23"/>
  <c r="R778" i="23"/>
  <c r="AC778" i="23"/>
  <c r="X778" i="23"/>
  <c r="N770" i="23"/>
  <c r="Q770" i="23"/>
  <c r="T770" i="23"/>
  <c r="S770" i="23"/>
  <c r="P770" i="23"/>
  <c r="R770" i="23"/>
  <c r="V770" i="23"/>
  <c r="X770" i="23"/>
  <c r="W770" i="23"/>
  <c r="N762" i="23"/>
  <c r="P762" i="23"/>
  <c r="Q762" i="23"/>
  <c r="S762" i="23"/>
  <c r="T762" i="23"/>
  <c r="R762" i="23"/>
  <c r="V762" i="23"/>
  <c r="W762" i="23"/>
  <c r="AC762" i="23"/>
  <c r="X762" i="23"/>
  <c r="Y762" i="23"/>
  <c r="N754" i="23"/>
  <c r="Q754" i="23"/>
  <c r="P754" i="23"/>
  <c r="T754" i="23"/>
  <c r="R754" i="23"/>
  <c r="S754" i="23"/>
  <c r="V754" i="23"/>
  <c r="X754" i="23"/>
  <c r="W754" i="23"/>
  <c r="N750" i="23"/>
  <c r="R750" i="23" s="1"/>
  <c r="P750" i="23"/>
  <c r="S750" i="23"/>
  <c r="Q750" i="23"/>
  <c r="T750" i="23"/>
  <c r="X750" i="23"/>
  <c r="Y750" i="23"/>
  <c r="N742" i="23"/>
  <c r="X742" i="23" s="1"/>
  <c r="P742" i="23"/>
  <c r="R742" i="23"/>
  <c r="T742" i="23"/>
  <c r="S742" i="23"/>
  <c r="V742" i="23"/>
  <c r="Q742" i="23"/>
  <c r="AC742" i="23"/>
  <c r="N734" i="23"/>
  <c r="X734" i="23" s="1"/>
  <c r="R734" i="23"/>
  <c r="S734" i="23"/>
  <c r="P734" i="23"/>
  <c r="Q734" i="23"/>
  <c r="T734" i="23"/>
  <c r="Y734" i="23"/>
  <c r="P726" i="23"/>
  <c r="R726" i="23"/>
  <c r="T726" i="23"/>
  <c r="N726" i="23"/>
  <c r="S726" i="23"/>
  <c r="Q726" i="23"/>
  <c r="V726" i="23"/>
  <c r="W726" i="23"/>
  <c r="AC726" i="23"/>
  <c r="N718" i="23"/>
  <c r="P718" i="23"/>
  <c r="R718" i="23"/>
  <c r="S718" i="23"/>
  <c r="Q718" i="23"/>
  <c r="T718" i="23"/>
  <c r="V718" i="23"/>
  <c r="X718" i="23"/>
  <c r="Y718" i="23"/>
  <c r="P706" i="23"/>
  <c r="N706" i="23"/>
  <c r="Y706" i="23" s="1"/>
  <c r="T706" i="23"/>
  <c r="S706" i="23"/>
  <c r="R706" i="23"/>
  <c r="V706" i="23"/>
  <c r="X706" i="23"/>
  <c r="W706" i="23"/>
  <c r="N698" i="23"/>
  <c r="P698" i="23"/>
  <c r="Q698" i="23"/>
  <c r="S698" i="23"/>
  <c r="T698" i="23"/>
  <c r="R698" i="23"/>
  <c r="V698" i="23"/>
  <c r="W698" i="23"/>
  <c r="AC698" i="23"/>
  <c r="X698" i="23"/>
  <c r="Y698" i="23"/>
  <c r="N690" i="23"/>
  <c r="P690" i="23"/>
  <c r="Q690" i="23"/>
  <c r="T690" i="23"/>
  <c r="R690" i="23"/>
  <c r="S690" i="23"/>
  <c r="V690" i="23"/>
  <c r="X690" i="23"/>
  <c r="W690" i="23"/>
  <c r="N682" i="23"/>
  <c r="P682" i="23"/>
  <c r="Q682" i="23"/>
  <c r="S682" i="23"/>
  <c r="T682" i="23"/>
  <c r="R682" i="23"/>
  <c r="W682" i="23"/>
  <c r="AC682" i="23"/>
  <c r="V682" i="23"/>
  <c r="X682" i="23"/>
  <c r="Y682" i="23"/>
  <c r="P674" i="23"/>
  <c r="N674" i="23"/>
  <c r="Q674" i="23"/>
  <c r="T674" i="23"/>
  <c r="S674" i="23"/>
  <c r="V674" i="23"/>
  <c r="X674" i="23"/>
  <c r="R674" i="23"/>
  <c r="W674" i="23"/>
  <c r="N666" i="23"/>
  <c r="V666" i="23" s="1"/>
  <c r="P666" i="23"/>
  <c r="Q666" i="23"/>
  <c r="S666" i="23"/>
  <c r="R666" i="23"/>
  <c r="T666" i="23"/>
  <c r="W666" i="23"/>
  <c r="AC666" i="23"/>
  <c r="X666" i="23"/>
  <c r="N658" i="23"/>
  <c r="P658" i="23"/>
  <c r="Q658" i="23"/>
  <c r="T658" i="23"/>
  <c r="R658" i="23"/>
  <c r="S658" i="23"/>
  <c r="V658" i="23"/>
  <c r="X658" i="23"/>
  <c r="W658" i="23"/>
  <c r="N650" i="23"/>
  <c r="R650" i="23" s="1"/>
  <c r="P650" i="23"/>
  <c r="Q650" i="23"/>
  <c r="S650" i="23"/>
  <c r="T650" i="23"/>
  <c r="W650" i="23"/>
  <c r="AC650" i="23"/>
  <c r="X650" i="23"/>
  <c r="P642" i="23"/>
  <c r="N642" i="23"/>
  <c r="Q642" i="23"/>
  <c r="T642" i="23"/>
  <c r="S642" i="23"/>
  <c r="R642" i="23"/>
  <c r="V642" i="23"/>
  <c r="X642" i="23"/>
  <c r="W642" i="23"/>
  <c r="N634" i="23"/>
  <c r="P634" i="23"/>
  <c r="Q634" i="23"/>
  <c r="S634" i="23"/>
  <c r="T634" i="23"/>
  <c r="R634" i="23"/>
  <c r="V634" i="23"/>
  <c r="W634" i="23"/>
  <c r="AC634" i="23"/>
  <c r="X634" i="23"/>
  <c r="Y634" i="23"/>
  <c r="N626" i="23"/>
  <c r="P626" i="23"/>
  <c r="Q626" i="23"/>
  <c r="T626" i="23"/>
  <c r="R626" i="23"/>
  <c r="S626" i="23"/>
  <c r="V626" i="23"/>
  <c r="X626" i="23"/>
  <c r="W626" i="23"/>
  <c r="N618" i="23"/>
  <c r="R618" i="23" s="1"/>
  <c r="P618" i="23"/>
  <c r="Q618" i="23"/>
  <c r="S618" i="23"/>
  <c r="T618" i="23"/>
  <c r="AC618" i="23"/>
  <c r="V618" i="23"/>
  <c r="X618" i="23"/>
  <c r="N610" i="23"/>
  <c r="Y610" i="23" s="1"/>
  <c r="Q610" i="23"/>
  <c r="T610" i="23"/>
  <c r="S610" i="23"/>
  <c r="R610" i="23"/>
  <c r="X610" i="23"/>
  <c r="W610" i="23"/>
  <c r="N602" i="23"/>
  <c r="V602" i="23" s="1"/>
  <c r="P602" i="23"/>
  <c r="Q602" i="23"/>
  <c r="S602" i="23"/>
  <c r="R602" i="23"/>
  <c r="T602" i="23"/>
  <c r="W602" i="23"/>
  <c r="AC602" i="23"/>
  <c r="X602" i="23"/>
  <c r="N594" i="23"/>
  <c r="P594" i="23"/>
  <c r="Q594" i="23"/>
  <c r="T594" i="23"/>
  <c r="R594" i="23"/>
  <c r="S594" i="23"/>
  <c r="V594" i="23"/>
  <c r="X594" i="23"/>
  <c r="W594" i="23"/>
  <c r="N586" i="23"/>
  <c r="P586" i="23"/>
  <c r="Q586" i="23"/>
  <c r="S586" i="23"/>
  <c r="T586" i="23"/>
  <c r="R586" i="23"/>
  <c r="W586" i="23"/>
  <c r="AC586" i="23"/>
  <c r="V586" i="23"/>
  <c r="X586" i="23"/>
  <c r="Y586" i="23"/>
  <c r="P578" i="23"/>
  <c r="N578" i="23"/>
  <c r="X578" i="23" s="1"/>
  <c r="Q578" i="23"/>
  <c r="T578" i="23"/>
  <c r="S578" i="23"/>
  <c r="R578" i="23"/>
  <c r="V578" i="23"/>
  <c r="W578" i="23"/>
  <c r="N570" i="23"/>
  <c r="P570" i="23"/>
  <c r="Q570" i="23"/>
  <c r="S570" i="23"/>
  <c r="T570" i="23"/>
  <c r="R570" i="23"/>
  <c r="V570" i="23"/>
  <c r="W570" i="23"/>
  <c r="AC570" i="23"/>
  <c r="X570" i="23"/>
  <c r="Y570" i="23"/>
  <c r="N562" i="23"/>
  <c r="R562" i="23" s="1"/>
  <c r="Q562" i="23"/>
  <c r="T562" i="23"/>
  <c r="P562" i="23"/>
  <c r="S562" i="23"/>
  <c r="V562" i="23"/>
  <c r="W562" i="23"/>
  <c r="N554" i="23"/>
  <c r="Y554" i="23" s="1"/>
  <c r="P554" i="23"/>
  <c r="Q554" i="23"/>
  <c r="S554" i="23"/>
  <c r="T554" i="23"/>
  <c r="W554" i="23"/>
  <c r="AC554" i="23"/>
  <c r="V554" i="23"/>
  <c r="X554" i="23"/>
  <c r="N546" i="23"/>
  <c r="P546" i="23"/>
  <c r="Q546" i="23"/>
  <c r="T546" i="23"/>
  <c r="S546" i="23"/>
  <c r="V546" i="23"/>
  <c r="X546" i="23"/>
  <c r="W546" i="23"/>
  <c r="N538" i="23"/>
  <c r="P538" i="23"/>
  <c r="Q538" i="23"/>
  <c r="S538" i="23"/>
  <c r="R538" i="23"/>
  <c r="T538" i="23"/>
  <c r="V538" i="23"/>
  <c r="W538" i="23"/>
  <c r="AC538" i="23"/>
  <c r="X538" i="23"/>
  <c r="Y538" i="23"/>
  <c r="N530" i="23"/>
  <c r="P530" i="23" s="1"/>
  <c r="Q530" i="23"/>
  <c r="S530" i="23"/>
  <c r="V530" i="23"/>
  <c r="X530" i="23"/>
  <c r="W530" i="23"/>
  <c r="N522" i="23"/>
  <c r="P522" i="23"/>
  <c r="Q522" i="23"/>
  <c r="S522" i="23"/>
  <c r="T522" i="23"/>
  <c r="R522" i="23"/>
  <c r="W522" i="23"/>
  <c r="AC522" i="23"/>
  <c r="V522" i="23"/>
  <c r="X522" i="23"/>
  <c r="Y522" i="23"/>
  <c r="N514" i="23"/>
  <c r="P514" i="23"/>
  <c r="Q514" i="23"/>
  <c r="T514" i="23"/>
  <c r="S514" i="23"/>
  <c r="R514" i="23"/>
  <c r="V514" i="23"/>
  <c r="X514" i="23"/>
  <c r="W514" i="23"/>
  <c r="N506" i="23"/>
  <c r="P506" i="23"/>
  <c r="Q506" i="23"/>
  <c r="S506" i="23"/>
  <c r="T506" i="23"/>
  <c r="R506" i="23"/>
  <c r="V506" i="23"/>
  <c r="W506" i="23"/>
  <c r="AC506" i="23"/>
  <c r="X506" i="23"/>
  <c r="Y506" i="23"/>
  <c r="N498" i="23"/>
  <c r="P498" i="23"/>
  <c r="Q498" i="23"/>
  <c r="T498" i="23"/>
  <c r="R498" i="23"/>
  <c r="S498" i="23"/>
  <c r="V498" i="23"/>
  <c r="X498" i="23"/>
  <c r="W498" i="23"/>
  <c r="N490" i="23"/>
  <c r="R490" i="23" s="1"/>
  <c r="P490" i="23"/>
  <c r="Q490" i="23"/>
  <c r="S490" i="23"/>
  <c r="T490" i="23"/>
  <c r="W490" i="23"/>
  <c r="AC490" i="23"/>
  <c r="V490" i="23"/>
  <c r="X490" i="23"/>
  <c r="Y490" i="23"/>
  <c r="N482" i="23"/>
  <c r="W482" i="23" s="1"/>
  <c r="Q482" i="23"/>
  <c r="P482" i="23"/>
  <c r="T482" i="23"/>
  <c r="S482" i="23"/>
  <c r="X482" i="23"/>
  <c r="R482" i="23"/>
  <c r="N474" i="23"/>
  <c r="P474" i="23"/>
  <c r="Q474" i="23"/>
  <c r="S474" i="23"/>
  <c r="R474" i="23"/>
  <c r="T474" i="23"/>
  <c r="V474" i="23"/>
  <c r="W474" i="23"/>
  <c r="AC474" i="23"/>
  <c r="X474" i="23"/>
  <c r="Y474" i="23"/>
  <c r="N466" i="23"/>
  <c r="P466" i="23"/>
  <c r="Q466" i="23"/>
  <c r="T466" i="23"/>
  <c r="R466" i="23"/>
  <c r="S466" i="23"/>
  <c r="V466" i="23"/>
  <c r="X466" i="23"/>
  <c r="W466" i="23"/>
  <c r="N458" i="23"/>
  <c r="Q458" i="23"/>
  <c r="S458" i="23"/>
  <c r="T458" i="23"/>
  <c r="R458" i="23"/>
  <c r="P458" i="23"/>
  <c r="W458" i="23"/>
  <c r="AC458" i="23"/>
  <c r="V458" i="23"/>
  <c r="X458" i="23"/>
  <c r="Y458" i="23"/>
  <c r="P450" i="23"/>
  <c r="N450" i="23"/>
  <c r="Q450" i="23"/>
  <c r="T450" i="23"/>
  <c r="S450" i="23"/>
  <c r="R450" i="23"/>
  <c r="V450" i="23"/>
  <c r="X450" i="23"/>
  <c r="W450" i="23"/>
  <c r="N442" i="23"/>
  <c r="P442" i="23"/>
  <c r="Q442" i="23"/>
  <c r="S442" i="23"/>
  <c r="T442" i="23"/>
  <c r="R442" i="23"/>
  <c r="V442" i="23"/>
  <c r="W442" i="23"/>
  <c r="AC442" i="23"/>
  <c r="X442" i="23"/>
  <c r="Y442" i="23"/>
  <c r="N434" i="23"/>
  <c r="W434" i="23" s="1"/>
  <c r="Q434" i="23"/>
  <c r="T434" i="23"/>
  <c r="S434" i="23"/>
  <c r="P434" i="23"/>
  <c r="V434" i="23"/>
  <c r="X434" i="23"/>
  <c r="N426" i="23"/>
  <c r="P426" i="23"/>
  <c r="Q426" i="23"/>
  <c r="S426" i="23"/>
  <c r="T426" i="23"/>
  <c r="R426" i="23"/>
  <c r="W426" i="23"/>
  <c r="AC426" i="23"/>
  <c r="V426" i="23"/>
  <c r="X426" i="23"/>
  <c r="Y426" i="23"/>
  <c r="P418" i="23"/>
  <c r="Q418" i="23"/>
  <c r="N418" i="23"/>
  <c r="Y418" i="23" s="1"/>
  <c r="T418" i="23"/>
  <c r="S418" i="23"/>
  <c r="V418" i="23"/>
  <c r="X418" i="23"/>
  <c r="R418" i="23"/>
  <c r="N410" i="23"/>
  <c r="P410" i="23"/>
  <c r="Q410" i="23"/>
  <c r="S410" i="23"/>
  <c r="R410" i="23"/>
  <c r="T410" i="23"/>
  <c r="V410" i="23"/>
  <c r="W410" i="23"/>
  <c r="AC410" i="23"/>
  <c r="X410" i="23"/>
  <c r="Y410" i="23"/>
  <c r="N402" i="23"/>
  <c r="Y402" i="23" s="1"/>
  <c r="P402" i="23"/>
  <c r="Q402" i="23"/>
  <c r="T402" i="23"/>
  <c r="R402" i="23"/>
  <c r="X402" i="23"/>
  <c r="N394" i="23"/>
  <c r="Q394" i="23" s="1"/>
  <c r="P394" i="23"/>
  <c r="S394" i="23"/>
  <c r="T394" i="23"/>
  <c r="R394" i="23"/>
  <c r="W394" i="23"/>
  <c r="AC394" i="23"/>
  <c r="V394" i="23"/>
  <c r="X394" i="23"/>
  <c r="Y394" i="23"/>
  <c r="N386" i="23"/>
  <c r="P386" i="23"/>
  <c r="Q386" i="23"/>
  <c r="T386" i="23"/>
  <c r="S386" i="23"/>
  <c r="R386" i="23"/>
  <c r="V386" i="23"/>
  <c r="X386" i="23"/>
  <c r="W386" i="23"/>
  <c r="N378" i="23"/>
  <c r="P378" i="23"/>
  <c r="Q378" i="23"/>
  <c r="S378" i="23"/>
  <c r="T378" i="23"/>
  <c r="R378" i="23"/>
  <c r="V378" i="23"/>
  <c r="W378" i="23"/>
  <c r="AC378" i="23"/>
  <c r="X378" i="23"/>
  <c r="Y378" i="23"/>
  <c r="N370" i="23"/>
  <c r="P370" i="23"/>
  <c r="Q370" i="23"/>
  <c r="T370" i="23"/>
  <c r="R370" i="23"/>
  <c r="S370" i="23"/>
  <c r="V370" i="23"/>
  <c r="X370" i="23"/>
  <c r="W370" i="23"/>
  <c r="N362" i="23"/>
  <c r="P362" i="23"/>
  <c r="Q362" i="23"/>
  <c r="S362" i="23"/>
  <c r="T362" i="23"/>
  <c r="R362" i="23"/>
  <c r="W362" i="23"/>
  <c r="AC362" i="23"/>
  <c r="V362" i="23"/>
  <c r="X362" i="23"/>
  <c r="Y362" i="23"/>
  <c r="N354" i="23"/>
  <c r="Q354" i="23"/>
  <c r="T354" i="23"/>
  <c r="P354" i="23"/>
  <c r="S354" i="23"/>
  <c r="V354" i="23"/>
  <c r="R354" i="23"/>
  <c r="X354" i="23"/>
  <c r="W354" i="23"/>
  <c r="N346" i="23"/>
  <c r="R346" i="23" s="1"/>
  <c r="P346" i="23"/>
  <c r="Q346" i="23"/>
  <c r="S346" i="23"/>
  <c r="T346" i="23"/>
  <c r="AC346" i="23"/>
  <c r="X346" i="23"/>
  <c r="Y346" i="23"/>
  <c r="N338" i="23"/>
  <c r="P338" i="23"/>
  <c r="Q338" i="23"/>
  <c r="T338" i="23"/>
  <c r="R338" i="23"/>
  <c r="S338" i="23"/>
  <c r="V338" i="23"/>
  <c r="X338" i="23"/>
  <c r="Y338" i="23"/>
  <c r="N330" i="23"/>
  <c r="W330" i="23" s="1"/>
  <c r="Q330" i="23"/>
  <c r="S330" i="23"/>
  <c r="T330" i="23"/>
  <c r="R330" i="23"/>
  <c r="P330" i="23"/>
  <c r="V330" i="23"/>
  <c r="X330" i="23"/>
  <c r="AC330" i="23"/>
  <c r="N322" i="23"/>
  <c r="R322" i="23" s="1"/>
  <c r="P322" i="23"/>
  <c r="Q322" i="23"/>
  <c r="T322" i="23"/>
  <c r="S322" i="23"/>
  <c r="V322" i="23"/>
  <c r="N314" i="23"/>
  <c r="P314" i="23"/>
  <c r="Q314" i="23"/>
  <c r="S314" i="23"/>
  <c r="T314" i="23"/>
  <c r="R314" i="23"/>
  <c r="V314" i="23"/>
  <c r="X314" i="23"/>
  <c r="AC314" i="23"/>
  <c r="W314" i="23"/>
  <c r="N306" i="23"/>
  <c r="V306" i="23" s="1"/>
  <c r="P306" i="23"/>
  <c r="Q306" i="23"/>
  <c r="R306" i="23"/>
  <c r="T306" i="23"/>
  <c r="W306" i="23"/>
  <c r="X306" i="23"/>
  <c r="N298" i="23"/>
  <c r="P298" i="23"/>
  <c r="Q298" i="23"/>
  <c r="T298" i="23"/>
  <c r="R298" i="23"/>
  <c r="S298" i="23"/>
  <c r="W298" i="23"/>
  <c r="X298" i="23"/>
  <c r="V298" i="23"/>
  <c r="AC298" i="23"/>
  <c r="Y298" i="23"/>
  <c r="N290" i="23"/>
  <c r="S290" i="23" s="1"/>
  <c r="P290" i="23"/>
  <c r="Q290" i="23"/>
  <c r="T290" i="23"/>
  <c r="V290" i="23"/>
  <c r="Y290" i="23"/>
  <c r="X290" i="23"/>
  <c r="N282" i="23"/>
  <c r="P282" i="23"/>
  <c r="Q282" i="23"/>
  <c r="S282" i="23"/>
  <c r="T282" i="23"/>
  <c r="R282" i="23"/>
  <c r="W282" i="23"/>
  <c r="X282" i="23"/>
  <c r="AC282" i="23"/>
  <c r="N274" i="23"/>
  <c r="P274" i="23"/>
  <c r="Q274" i="23"/>
  <c r="T274" i="23"/>
  <c r="R274" i="23"/>
  <c r="S274" i="23"/>
  <c r="V274" i="23"/>
  <c r="W274" i="23"/>
  <c r="X274" i="23"/>
  <c r="N266" i="23"/>
  <c r="R266" i="23" s="1"/>
  <c r="P266" i="23"/>
  <c r="Q266" i="23"/>
  <c r="S266" i="23"/>
  <c r="T266" i="23"/>
  <c r="X266" i="23"/>
  <c r="V266" i="23"/>
  <c r="AC266" i="23"/>
  <c r="N258" i="23"/>
  <c r="R258" i="23" s="1"/>
  <c r="P258" i="23"/>
  <c r="Q258" i="23"/>
  <c r="S258" i="23"/>
  <c r="T258" i="23"/>
  <c r="X258" i="23"/>
  <c r="N250" i="23"/>
  <c r="P250" i="23"/>
  <c r="Q250" i="23"/>
  <c r="T250" i="23"/>
  <c r="S250" i="23"/>
  <c r="R250" i="23"/>
  <c r="X250" i="23"/>
  <c r="AC250" i="23"/>
  <c r="V250" i="23"/>
  <c r="Y250" i="23"/>
  <c r="N242" i="23"/>
  <c r="P242" i="23"/>
  <c r="Q242" i="23"/>
  <c r="S242" i="23"/>
  <c r="T242" i="23"/>
  <c r="R242" i="23"/>
  <c r="V242" i="23"/>
  <c r="Y242" i="23"/>
  <c r="W242" i="23"/>
  <c r="X242" i="23"/>
  <c r="N234" i="23"/>
  <c r="P234" i="23"/>
  <c r="Q234" i="23"/>
  <c r="T234" i="23"/>
  <c r="S234" i="23"/>
  <c r="R234" i="23"/>
  <c r="W234" i="23"/>
  <c r="Y234" i="23"/>
  <c r="V234" i="23"/>
  <c r="X234" i="23"/>
  <c r="AC234" i="23"/>
  <c r="N226" i="23"/>
  <c r="Q226" i="23"/>
  <c r="S226" i="23"/>
  <c r="P226" i="23"/>
  <c r="T226" i="23"/>
  <c r="V226" i="23"/>
  <c r="R226" i="23"/>
  <c r="W226" i="23"/>
  <c r="Y226" i="23"/>
  <c r="N218" i="23"/>
  <c r="R218" i="23" s="1"/>
  <c r="P218" i="23"/>
  <c r="Q218" i="23"/>
  <c r="T218" i="23"/>
  <c r="V218" i="23"/>
  <c r="S218" i="23"/>
  <c r="X218" i="23"/>
  <c r="AC218" i="23"/>
  <c r="N210" i="23"/>
  <c r="W210" i="23" s="1"/>
  <c r="P210" i="23"/>
  <c r="Q210" i="23"/>
  <c r="T210" i="23"/>
  <c r="N202" i="23"/>
  <c r="W202" i="23" s="1"/>
  <c r="Q202" i="23"/>
  <c r="P202" i="23"/>
  <c r="S202" i="23"/>
  <c r="T202" i="23"/>
  <c r="R202" i="23"/>
  <c r="V202" i="23"/>
  <c r="AC202" i="23"/>
  <c r="X202" i="23"/>
  <c r="N198" i="23"/>
  <c r="P198" i="23"/>
  <c r="R198" i="23"/>
  <c r="S198" i="23"/>
  <c r="T198" i="23"/>
  <c r="Q198" i="23"/>
  <c r="W198" i="23"/>
  <c r="X198" i="23"/>
  <c r="V198" i="23"/>
  <c r="Y198" i="23"/>
  <c r="AC198" i="23"/>
  <c r="P190" i="23"/>
  <c r="Q190" i="23"/>
  <c r="R190" i="23"/>
  <c r="S190" i="23"/>
  <c r="T190" i="23"/>
  <c r="V190" i="23"/>
  <c r="W190" i="23"/>
  <c r="X190" i="23"/>
  <c r="N182" i="23"/>
  <c r="P182" i="23" s="1"/>
  <c r="Q182" i="23"/>
  <c r="S182" i="23"/>
  <c r="T182" i="23"/>
  <c r="V182" i="23"/>
  <c r="X182" i="23"/>
  <c r="W182" i="23"/>
  <c r="AC182" i="23"/>
  <c r="N174" i="23"/>
  <c r="X174" i="23" s="1"/>
  <c r="P174" i="23"/>
  <c r="R174" i="23"/>
  <c r="Q174" i="23"/>
  <c r="S174" i="23"/>
  <c r="T174" i="23"/>
  <c r="Y174" i="23"/>
  <c r="W174" i="23"/>
  <c r="N166" i="23"/>
  <c r="P166" i="23"/>
  <c r="R166" i="23"/>
  <c r="S166" i="23"/>
  <c r="T166" i="23"/>
  <c r="Q166" i="23"/>
  <c r="X166" i="23"/>
  <c r="Y166" i="23"/>
  <c r="W166" i="23"/>
  <c r="V166" i="23"/>
  <c r="AC166" i="23"/>
  <c r="P158" i="23"/>
  <c r="N158" i="23"/>
  <c r="Q158" i="23"/>
  <c r="R158" i="23"/>
  <c r="T158" i="23"/>
  <c r="V158" i="23"/>
  <c r="S158" i="23"/>
  <c r="X158" i="23"/>
  <c r="P150" i="23"/>
  <c r="N150" i="23"/>
  <c r="R150" i="23"/>
  <c r="Q150" i="23"/>
  <c r="S150" i="23"/>
  <c r="T150" i="23"/>
  <c r="V150" i="23"/>
  <c r="X150" i="23"/>
  <c r="W150" i="23"/>
  <c r="Y150" i="23"/>
  <c r="AC150" i="23"/>
  <c r="N142" i="23"/>
  <c r="V142" i="23" s="1"/>
  <c r="R142" i="23"/>
  <c r="T142" i="23"/>
  <c r="S142" i="23"/>
  <c r="Q142" i="23"/>
  <c r="Y142" i="23"/>
  <c r="N130" i="23"/>
  <c r="Q130" i="23" s="1"/>
  <c r="P130" i="23"/>
  <c r="S130" i="23"/>
  <c r="T130" i="23"/>
  <c r="V130" i="23"/>
  <c r="Y130" i="23"/>
  <c r="N122" i="23"/>
  <c r="V122" i="23" s="1"/>
  <c r="P122" i="23"/>
  <c r="Q122" i="23"/>
  <c r="S122" i="23"/>
  <c r="T122" i="23"/>
  <c r="X122" i="23"/>
  <c r="AC122" i="23"/>
  <c r="W122" i="23"/>
  <c r="N114" i="23"/>
  <c r="V114" i="23" s="1"/>
  <c r="P114" i="23"/>
  <c r="Q114" i="23"/>
  <c r="S114" i="23"/>
  <c r="R114" i="23"/>
  <c r="T114" i="23"/>
  <c r="X114" i="23"/>
  <c r="N106" i="23"/>
  <c r="Q106" i="23"/>
  <c r="P106" i="23"/>
  <c r="R106" i="23"/>
  <c r="S106" i="23"/>
  <c r="T106" i="23"/>
  <c r="V106" i="23"/>
  <c r="W106" i="23"/>
  <c r="X106" i="23"/>
  <c r="Y106" i="23"/>
  <c r="AC106" i="23"/>
  <c r="N98" i="23"/>
  <c r="Q98" i="23"/>
  <c r="R98" i="23"/>
  <c r="P98" i="23"/>
  <c r="S98" i="23"/>
  <c r="T98" i="23"/>
  <c r="V98" i="23"/>
  <c r="W98" i="23"/>
  <c r="X98" i="23"/>
  <c r="Y98" i="23"/>
  <c r="N90" i="23"/>
  <c r="Q90" i="23" s="1"/>
  <c r="P90" i="23"/>
  <c r="T90" i="23"/>
  <c r="S90" i="23"/>
  <c r="V90" i="23"/>
  <c r="Y90" i="23"/>
  <c r="AC90" i="23"/>
  <c r="X90" i="23"/>
  <c r="N82" i="23"/>
  <c r="Q82" i="23"/>
  <c r="P82" i="23"/>
  <c r="R82" i="23"/>
  <c r="S82" i="23"/>
  <c r="T82" i="23"/>
  <c r="Y82" i="23"/>
  <c r="X82" i="23"/>
  <c r="W82" i="23"/>
  <c r="N74" i="23"/>
  <c r="Q74" i="23"/>
  <c r="R74" i="23"/>
  <c r="P74" i="23"/>
  <c r="AB74" i="23" s="1"/>
  <c r="AD74" i="23" s="1"/>
  <c r="T74" i="23"/>
  <c r="S74" i="23"/>
  <c r="V74" i="23"/>
  <c r="AC74" i="23"/>
  <c r="W74" i="23"/>
  <c r="N66" i="23"/>
  <c r="Y66" i="23" s="1"/>
  <c r="P66" i="23"/>
  <c r="Q66" i="23"/>
  <c r="R66" i="23"/>
  <c r="S66" i="23"/>
  <c r="T66" i="23"/>
  <c r="W66" i="23"/>
  <c r="X66" i="23"/>
  <c r="N58" i="23"/>
  <c r="R58" i="23" s="1"/>
  <c r="P58" i="23"/>
  <c r="Q58" i="23"/>
  <c r="T58" i="23"/>
  <c r="S58" i="23"/>
  <c r="X58" i="23"/>
  <c r="AC58" i="23"/>
  <c r="V58" i="23"/>
  <c r="N50" i="23"/>
  <c r="P50" i="23" s="1"/>
  <c r="Q50" i="23"/>
  <c r="R50" i="23"/>
  <c r="S50" i="23"/>
  <c r="T50" i="23"/>
  <c r="V50" i="23"/>
  <c r="W50" i="23"/>
  <c r="Y50" i="23"/>
  <c r="N42" i="23"/>
  <c r="P42" i="23"/>
  <c r="Q42" i="23"/>
  <c r="R42" i="23"/>
  <c r="S42" i="23"/>
  <c r="T42" i="23"/>
  <c r="V42" i="23"/>
  <c r="W42" i="23"/>
  <c r="X42" i="23"/>
  <c r="AC42" i="23"/>
  <c r="Y42" i="23"/>
  <c r="N34" i="23"/>
  <c r="P34" i="23" s="1"/>
  <c r="Q34" i="23"/>
  <c r="T34" i="23"/>
  <c r="V34" i="23"/>
  <c r="Y34" i="23"/>
  <c r="S34" i="23"/>
  <c r="N26" i="23"/>
  <c r="P26" i="23"/>
  <c r="Q26" i="23"/>
  <c r="R26" i="23"/>
  <c r="S26" i="23"/>
  <c r="T26" i="23"/>
  <c r="V26" i="23"/>
  <c r="Y26" i="23"/>
  <c r="W26" i="23"/>
  <c r="X26" i="23"/>
  <c r="AC26" i="23"/>
  <c r="N18" i="23"/>
  <c r="W18" i="23" s="1"/>
  <c r="P18" i="23"/>
  <c r="Q18" i="23"/>
  <c r="S18" i="23"/>
  <c r="T18" i="23"/>
  <c r="X18" i="23"/>
  <c r="N10" i="23"/>
  <c r="P10" i="23" s="1"/>
  <c r="R10" i="23"/>
  <c r="S10" i="23"/>
  <c r="T10" i="23"/>
  <c r="V10" i="23"/>
  <c r="W10" i="23"/>
  <c r="Y10" i="23"/>
  <c r="AC10" i="23"/>
  <c r="P6" i="23"/>
  <c r="N6" i="23"/>
  <c r="Y6" i="23" s="1"/>
  <c r="R6" i="23"/>
  <c r="S6" i="23"/>
  <c r="Q6" i="23"/>
  <c r="X6" i="23"/>
  <c r="W6" i="23"/>
  <c r="T6" i="23"/>
  <c r="V6" i="23"/>
  <c r="AC6" i="23"/>
  <c r="AC1070" i="23"/>
  <c r="AC1058" i="23"/>
  <c r="AC1046" i="23"/>
  <c r="AC1006" i="23"/>
  <c r="AC994" i="23"/>
  <c r="AC982" i="23"/>
  <c r="AC942" i="23"/>
  <c r="AC930" i="23"/>
  <c r="AC918" i="23"/>
  <c r="AC878" i="23"/>
  <c r="AC866" i="23"/>
  <c r="AC834" i="23"/>
  <c r="AC802" i="23"/>
  <c r="AC770" i="23"/>
  <c r="AC738" i="23"/>
  <c r="AC706" i="23"/>
  <c r="AC674" i="23"/>
  <c r="AC642" i="23"/>
  <c r="AC610" i="23"/>
  <c r="AC578" i="23"/>
  <c r="AC546" i="23"/>
  <c r="AC514" i="23"/>
  <c r="AC482" i="23"/>
  <c r="AC450" i="23"/>
  <c r="AC418" i="23"/>
  <c r="AC386" i="23"/>
  <c r="AC354" i="23"/>
  <c r="AC322" i="23"/>
  <c r="AC290" i="23"/>
  <c r="AC258" i="23"/>
  <c r="AC226" i="23"/>
  <c r="AC194" i="23"/>
  <c r="AC162" i="23"/>
  <c r="AC130" i="23"/>
  <c r="AC98" i="23"/>
  <c r="AC66" i="23"/>
  <c r="AC34" i="23"/>
  <c r="AC2" i="23"/>
  <c r="Y1074" i="23"/>
  <c r="Y1042" i="23"/>
  <c r="Y1010" i="23"/>
  <c r="Y978" i="23"/>
  <c r="AB978" i="23" s="1"/>
  <c r="AD978" i="23" s="1"/>
  <c r="Y946" i="23"/>
  <c r="Y914" i="23"/>
  <c r="Y882" i="23"/>
  <c r="Y854" i="23"/>
  <c r="Y822" i="23"/>
  <c r="Y758" i="23"/>
  <c r="Y726" i="23"/>
  <c r="Y694" i="23"/>
  <c r="Y662" i="23"/>
  <c r="Y630" i="23"/>
  <c r="Y598" i="23"/>
  <c r="Y566" i="23"/>
  <c r="Y534" i="23"/>
  <c r="Y502" i="23"/>
  <c r="Y470" i="23"/>
  <c r="Y438" i="23"/>
  <c r="Y406" i="23"/>
  <c r="Y374" i="23"/>
  <c r="Y342" i="23"/>
  <c r="Y314" i="23"/>
  <c r="Y202" i="23"/>
  <c r="Y158" i="23"/>
  <c r="Y95" i="23"/>
  <c r="Y58" i="23"/>
  <c r="Y38" i="23"/>
  <c r="X1046" i="23"/>
  <c r="X982" i="23"/>
  <c r="X918" i="23"/>
  <c r="X854" i="23"/>
  <c r="X790" i="23"/>
  <c r="X726" i="23"/>
  <c r="X662" i="23"/>
  <c r="X598" i="23"/>
  <c r="X534" i="23"/>
  <c r="X406" i="23"/>
  <c r="X342" i="23"/>
  <c r="X286" i="23"/>
  <c r="X50" i="23"/>
  <c r="W1038" i="23"/>
  <c r="W974" i="23"/>
  <c r="W910" i="23"/>
  <c r="W782" i="23"/>
  <c r="W718" i="23"/>
  <c r="W654" i="23"/>
  <c r="W590" i="23"/>
  <c r="W526" i="23"/>
  <c r="W462" i="23"/>
  <c r="W398" i="23"/>
  <c r="W270" i="23"/>
  <c r="W222" i="23"/>
  <c r="W142" i="23"/>
  <c r="W118" i="23"/>
  <c r="V1078" i="23"/>
  <c r="V1014" i="23"/>
  <c r="V950" i="23"/>
  <c r="V886" i="23"/>
  <c r="V842" i="23"/>
  <c r="V702" i="23"/>
  <c r="V574" i="23"/>
  <c r="V446" i="23"/>
  <c r="V282" i="23"/>
  <c r="V246" i="23"/>
  <c r="V46" i="23"/>
  <c r="V38" i="23"/>
  <c r="T822" i="23"/>
  <c r="S582" i="23"/>
  <c r="R802" i="23"/>
  <c r="Q654" i="23"/>
  <c r="AT944" i="6"/>
  <c r="AT1082" i="6"/>
  <c r="AT1078" i="6"/>
  <c r="AT1074" i="6"/>
  <c r="AT1070" i="6"/>
  <c r="AT1066" i="6"/>
  <c r="AT1062" i="6"/>
  <c r="AT1058" i="6"/>
  <c r="AT1054" i="6"/>
  <c r="AT1046" i="6"/>
  <c r="AT1042" i="6"/>
  <c r="AT1038" i="6"/>
  <c r="AT1090" i="6"/>
  <c r="AT1086" i="6"/>
  <c r="AT1010" i="6"/>
  <c r="AT1006" i="6"/>
  <c r="AT1002" i="6"/>
  <c r="AT998" i="6"/>
  <c r="AT994" i="6"/>
  <c r="AT466" i="6"/>
  <c r="AT462" i="6"/>
  <c r="AT454" i="6"/>
  <c r="AT434" i="6"/>
  <c r="AT426" i="6"/>
  <c r="AT422" i="6"/>
  <c r="AT418" i="6"/>
  <c r="AT414" i="6"/>
  <c r="AT410" i="6"/>
  <c r="AT406" i="6"/>
  <c r="AT382" i="6"/>
  <c r="AT350" i="6"/>
  <c r="AT346" i="6"/>
  <c r="AT246" i="6"/>
  <c r="AT238" i="6"/>
  <c r="AT230" i="6"/>
  <c r="AT22" i="6"/>
  <c r="AR775" i="6"/>
  <c r="AR771" i="6"/>
  <c r="AR767" i="6"/>
  <c r="AR763" i="6"/>
  <c r="AR759" i="6"/>
  <c r="AR755" i="6"/>
  <c r="AR751" i="6"/>
  <c r="AR747" i="6"/>
  <c r="AR667" i="6"/>
  <c r="AR663" i="6"/>
  <c r="AR659" i="6"/>
  <c r="AR655" i="6"/>
  <c r="AR427" i="6"/>
  <c r="AR423" i="6"/>
  <c r="AR419" i="6"/>
  <c r="AR415" i="6"/>
  <c r="AR411" i="6"/>
  <c r="AR407" i="6"/>
  <c r="AR403" i="6"/>
  <c r="AR399" i="6"/>
  <c r="AR395" i="6"/>
  <c r="AR391" i="6"/>
  <c r="AR387" i="6"/>
  <c r="AR383" i="6"/>
  <c r="AR379" i="6"/>
  <c r="AR247" i="6"/>
  <c r="AR243" i="6"/>
  <c r="AR239" i="6"/>
  <c r="AT1034" i="6"/>
  <c r="AT1026" i="6"/>
  <c r="AT1022" i="6"/>
  <c r="AT1018" i="6"/>
  <c r="AT386" i="6"/>
  <c r="AT198" i="6"/>
  <c r="AT158" i="6"/>
  <c r="AT134" i="6"/>
  <c r="AT126" i="6"/>
  <c r="AT118" i="6"/>
  <c r="AT110" i="6"/>
  <c r="AT102" i="6"/>
  <c r="AT94" i="6"/>
  <c r="AT86" i="6"/>
  <c r="AT78" i="6"/>
  <c r="AT6" i="6"/>
  <c r="AR991" i="6"/>
  <c r="AR987" i="6"/>
  <c r="AR983" i="6"/>
  <c r="AR975" i="6"/>
  <c r="AR971" i="6"/>
  <c r="AR935" i="6"/>
  <c r="AR931" i="6"/>
  <c r="AR927" i="6"/>
  <c r="AR923" i="6"/>
  <c r="AR919" i="6"/>
  <c r="AR915" i="6"/>
  <c r="AR911" i="6"/>
  <c r="AR907" i="6"/>
  <c r="AR903" i="6"/>
  <c r="AR899" i="6"/>
  <c r="AR895" i="6"/>
  <c r="AR891" i="6"/>
  <c r="AR887" i="6"/>
  <c r="AR791" i="6"/>
  <c r="AR787" i="6"/>
  <c r="AR783" i="6"/>
  <c r="AR779" i="6"/>
  <c r="AR683" i="6"/>
  <c r="AR679" i="6"/>
  <c r="AR675" i="6"/>
  <c r="AR671" i="6"/>
  <c r="AR251" i="6"/>
  <c r="AR694" i="6"/>
  <c r="AT446" i="6"/>
  <c r="AT442" i="6"/>
  <c r="AT394" i="6"/>
  <c r="AT390" i="6"/>
  <c r="AT366" i="6"/>
  <c r="AT362" i="6"/>
  <c r="AT358" i="6"/>
  <c r="AT334" i="6"/>
  <c r="AT330" i="6"/>
  <c r="AT326" i="6"/>
  <c r="AT322" i="6"/>
  <c r="AT318" i="6"/>
  <c r="AT314" i="6"/>
  <c r="AT306" i="6"/>
  <c r="AT298" i="6"/>
  <c r="AT294" i="6"/>
  <c r="AR290" i="6"/>
  <c r="AT290" i="6" s="1"/>
  <c r="AT286" i="6"/>
  <c r="AT282" i="6"/>
  <c r="AT278" i="6"/>
  <c r="AT274" i="6"/>
  <c r="AT270" i="6"/>
  <c r="AT214" i="6"/>
  <c r="AT206" i="6"/>
  <c r="AT166" i="6"/>
  <c r="AT142" i="6"/>
  <c r="AR995" i="6"/>
  <c r="AR951" i="6"/>
  <c r="AR947" i="6"/>
  <c r="AR943" i="6"/>
  <c r="AR939" i="6"/>
  <c r="AR843" i="6"/>
  <c r="AR839" i="6"/>
  <c r="AR835" i="6"/>
  <c r="AR831" i="6"/>
  <c r="AR827" i="6"/>
  <c r="AR823" i="6"/>
  <c r="AR819" i="6"/>
  <c r="AR815" i="6"/>
  <c r="AR811" i="6"/>
  <c r="AR807" i="6"/>
  <c r="AR803" i="6"/>
  <c r="AR799" i="6"/>
  <c r="AR795" i="6"/>
  <c r="AR639" i="6"/>
  <c r="AR487" i="6"/>
  <c r="AR483" i="6"/>
  <c r="AR479" i="6"/>
  <c r="AR471" i="6"/>
  <c r="AR467" i="6"/>
  <c r="AR463" i="6"/>
  <c r="AR459" i="6"/>
  <c r="AR455" i="6"/>
  <c r="AR355" i="6"/>
  <c r="AR718" i="6"/>
  <c r="AT450" i="6"/>
  <c r="AT398" i="6"/>
  <c r="AT378" i="6"/>
  <c r="AT374" i="6"/>
  <c r="AT370" i="6"/>
  <c r="AT342" i="6"/>
  <c r="AT338" i="6"/>
  <c r="AT222" i="6"/>
  <c r="AT150" i="6"/>
  <c r="AT38" i="6"/>
  <c r="AT14" i="6"/>
  <c r="AR1063" i="6"/>
  <c r="AR1059" i="6"/>
  <c r="AR1055" i="6"/>
  <c r="AR1051" i="6"/>
  <c r="AR1047" i="6"/>
  <c r="AR1043" i="6"/>
  <c r="AR1039" i="6"/>
  <c r="AR1035" i="6"/>
  <c r="AR1031" i="6"/>
  <c r="AR1027" i="6"/>
  <c r="AR1023" i="6"/>
  <c r="AR1015" i="6"/>
  <c r="AR1011" i="6"/>
  <c r="AR1007" i="6"/>
  <c r="AR1003" i="6"/>
  <c r="AR999" i="6"/>
  <c r="AR859" i="6"/>
  <c r="AR855" i="6"/>
  <c r="AR851" i="6"/>
  <c r="AR847" i="6"/>
  <c r="AR651" i="6"/>
  <c r="AR647" i="6"/>
  <c r="AR643" i="6"/>
  <c r="AR511" i="6"/>
  <c r="AR507" i="6"/>
  <c r="AR503" i="6"/>
  <c r="AR499" i="6"/>
  <c r="AR495" i="6"/>
  <c r="AR491" i="6"/>
  <c r="AR375" i="6"/>
  <c r="AR371" i="6"/>
  <c r="AR263" i="6"/>
  <c r="AR259" i="6"/>
  <c r="AR255" i="6"/>
  <c r="AR699" i="6"/>
  <c r="AR695" i="6"/>
  <c r="AR691" i="6"/>
  <c r="AR687" i="6"/>
  <c r="AR543" i="6"/>
  <c r="AR539" i="6"/>
  <c r="AR535" i="6"/>
  <c r="AR531" i="6"/>
  <c r="AR527" i="6"/>
  <c r="AR523" i="6"/>
  <c r="AR519" i="6"/>
  <c r="AR515" i="6"/>
  <c r="AR335" i="6"/>
  <c r="AR331" i="6"/>
  <c r="AR327" i="6"/>
  <c r="AR323" i="6"/>
  <c r="AR319" i="6"/>
  <c r="AR315" i="6"/>
  <c r="AR311" i="6"/>
  <c r="AR307" i="6"/>
  <c r="AR303" i="6"/>
  <c r="AR299" i="6"/>
  <c r="AR295" i="6"/>
  <c r="AR235" i="6"/>
  <c r="AR231" i="6"/>
  <c r="AR227" i="6"/>
  <c r="AR223" i="6"/>
  <c r="AR219" i="6"/>
  <c r="AR215" i="6"/>
  <c r="AR211" i="6"/>
  <c r="AR207" i="6"/>
  <c r="AT354" i="6"/>
  <c r="AT258" i="6"/>
  <c r="AR70" i="6"/>
  <c r="AT70" i="6" s="1"/>
  <c r="AR66" i="6"/>
  <c r="AT66" i="6" s="1"/>
  <c r="AR62" i="6"/>
  <c r="AT62" i="6" s="1"/>
  <c r="AT54" i="6"/>
  <c r="AR50" i="6"/>
  <c r="AT50" i="6" s="1"/>
  <c r="AT46" i="6"/>
  <c r="AR1091" i="6"/>
  <c r="AR1087" i="6"/>
  <c r="AR1083" i="6"/>
  <c r="AR1079" i="6"/>
  <c r="AR1075" i="6"/>
  <c r="AR1071" i="6"/>
  <c r="AR1067" i="6"/>
  <c r="AR967" i="6"/>
  <c r="AR963" i="6"/>
  <c r="AR959" i="6"/>
  <c r="AR883" i="6"/>
  <c r="AR879" i="6"/>
  <c r="AR875" i="6"/>
  <c r="AR871" i="6"/>
  <c r="AR867" i="6"/>
  <c r="AR863" i="6"/>
  <c r="AR743" i="6"/>
  <c r="AR735" i="6"/>
  <c r="AR731" i="6"/>
  <c r="AR727" i="6"/>
  <c r="AR719" i="6"/>
  <c r="AR715" i="6"/>
  <c r="AR711" i="6"/>
  <c r="AR707" i="6"/>
  <c r="AR631" i="6"/>
  <c r="AR627" i="6"/>
  <c r="AR623" i="6"/>
  <c r="AR619" i="6"/>
  <c r="AR615" i="6"/>
  <c r="AR611" i="6"/>
  <c r="AR603" i="6"/>
  <c r="AR599" i="6"/>
  <c r="AR591" i="6"/>
  <c r="AR583" i="6"/>
  <c r="AR575" i="6"/>
  <c r="AR571" i="6"/>
  <c r="AR567" i="6"/>
  <c r="AR563" i="6"/>
  <c r="AR559" i="6"/>
  <c r="AR555" i="6"/>
  <c r="AR551" i="6"/>
  <c r="AR547" i="6"/>
  <c r="AR351" i="6"/>
  <c r="AR347" i="6"/>
  <c r="AR343" i="6"/>
  <c r="AR339" i="6"/>
  <c r="AR451" i="6"/>
  <c r="AR447" i="6"/>
  <c r="AR443" i="6"/>
  <c r="AR439" i="6"/>
  <c r="AR435" i="6"/>
  <c r="AR431" i="6"/>
  <c r="AR291" i="6"/>
  <c r="AR287" i="6"/>
  <c r="AR283" i="6"/>
  <c r="AR279" i="6"/>
  <c r="AR275" i="6"/>
  <c r="AR271" i="6"/>
  <c r="AR267" i="6"/>
  <c r="AT267" i="6" s="1"/>
  <c r="AR203" i="6"/>
  <c r="AR199" i="6"/>
  <c r="AR195" i="6"/>
  <c r="AR191" i="6"/>
  <c r="AR187" i="6"/>
  <c r="AR183" i="6"/>
  <c r="AR179" i="6"/>
  <c r="AR175" i="6"/>
  <c r="AR171" i="6"/>
  <c r="AR163" i="6"/>
  <c r="AR159" i="6"/>
  <c r="AR155" i="6"/>
  <c r="AR151" i="6"/>
  <c r="AR147" i="6"/>
  <c r="AR143" i="6"/>
  <c r="Z926" i="6"/>
  <c r="AR926" i="6" s="1"/>
  <c r="AT926" i="6" s="1"/>
  <c r="AE926" i="6"/>
  <c r="AB926" i="6"/>
  <c r="Y906" i="6"/>
  <c r="AA906" i="6"/>
  <c r="AE906" i="6"/>
  <c r="AC906" i="6"/>
  <c r="AA266" i="6"/>
  <c r="Y266" i="6"/>
  <c r="AB254" i="6"/>
  <c r="X254" i="6"/>
  <c r="AR254" i="6" s="1"/>
  <c r="AT254" i="6" s="1"/>
  <c r="AD190" i="6"/>
  <c r="AD167" i="6"/>
  <c r="AD55" i="6"/>
  <c r="AD18" i="6"/>
  <c r="AC792" i="6"/>
  <c r="AR792" i="6" s="1"/>
  <c r="AT792" i="6" s="1"/>
  <c r="AC739" i="6"/>
  <c r="AR739" i="6" s="1"/>
  <c r="AT739" i="6" s="1"/>
  <c r="AC615" i="6"/>
  <c r="AC587" i="6"/>
  <c r="AR587" i="6" s="1"/>
  <c r="AT587" i="6" s="1"/>
  <c r="AC438" i="6"/>
  <c r="AR438" i="6" s="1"/>
  <c r="AT438" i="6" s="1"/>
  <c r="AC50" i="6"/>
  <c r="AC10" i="6"/>
  <c r="AR10" i="6" s="1"/>
  <c r="AT10" i="6" s="1"/>
  <c r="AA891" i="6"/>
  <c r="AA730" i="6"/>
  <c r="AR730" i="6" s="1"/>
  <c r="AT730" i="6" s="1"/>
  <c r="AA676" i="6"/>
  <c r="AR676" i="6" s="1"/>
  <c r="AT676" i="6" s="1"/>
  <c r="AA542" i="6"/>
  <c r="AA430" i="6"/>
  <c r="AA42" i="6"/>
  <c r="Z694" i="6"/>
  <c r="Z266" i="6"/>
  <c r="Z174" i="6"/>
  <c r="AR174" i="6" s="1"/>
  <c r="AT174" i="6" s="1"/>
  <c r="Z23" i="6"/>
  <c r="Z18" i="6"/>
  <c r="Y579" i="6"/>
  <c r="AR579" i="6" s="1"/>
  <c r="AT579" i="6" s="1"/>
  <c r="Y542" i="6"/>
  <c r="AR542" i="6" s="1"/>
  <c r="AT542" i="6" s="1"/>
  <c r="Y482" i="6"/>
  <c r="AR482" i="6" s="1"/>
  <c r="AT482" i="6" s="1"/>
  <c r="X703" i="6"/>
  <c r="AR703" i="6" s="1"/>
  <c r="AT703" i="6" s="1"/>
  <c r="X554" i="6"/>
  <c r="AR554" i="6" s="1"/>
  <c r="AT554" i="6" s="1"/>
  <c r="X430" i="6"/>
  <c r="AR430" i="6" s="1"/>
  <c r="AT430" i="6" s="1"/>
  <c r="AD1019" i="6"/>
  <c r="AR1019" i="6" s="1"/>
  <c r="AT1019" i="6" s="1"/>
  <c r="AD723" i="6"/>
  <c r="AD670" i="6"/>
  <c r="AD579" i="6"/>
  <c r="AD574" i="6"/>
  <c r="AD542" i="6"/>
  <c r="AD430" i="6"/>
  <c r="AD70" i="6"/>
  <c r="AC260" i="6"/>
  <c r="AB554" i="6"/>
  <c r="AB167" i="6"/>
  <c r="AR167" i="6" s="1"/>
  <c r="AT167" i="6" s="1"/>
  <c r="AA723" i="6"/>
  <c r="AR723" i="6" s="1"/>
  <c r="AT723" i="6" s="1"/>
  <c r="AA670" i="6"/>
  <c r="AA482" i="6"/>
  <c r="AA402" i="6"/>
  <c r="AR402" i="6" s="1"/>
  <c r="AT402" i="6" s="1"/>
  <c r="AA290" i="6"/>
  <c r="AA132" i="6"/>
  <c r="AA30" i="6"/>
  <c r="AR30" i="6" s="1"/>
  <c r="AT30" i="6" s="1"/>
  <c r="Z574" i="6"/>
  <c r="AR574" i="6" s="1"/>
  <c r="AT574" i="6" s="1"/>
  <c r="Z302" i="6"/>
  <c r="AR302" i="6" s="1"/>
  <c r="AT302" i="6" s="1"/>
  <c r="Z254" i="6"/>
  <c r="Y475" i="6"/>
  <c r="AR475" i="6" s="1"/>
  <c r="AT475" i="6" s="1"/>
  <c r="X670" i="6"/>
  <c r="AR670" i="6" s="1"/>
  <c r="AT670" i="6" s="1"/>
  <c r="X42" i="6"/>
  <c r="AR42" i="6" s="1"/>
  <c r="AT42" i="6" s="1"/>
  <c r="X18" i="6"/>
  <c r="AR18" i="6" s="1"/>
  <c r="AT18" i="6" s="1"/>
  <c r="V1062" i="6"/>
  <c r="V1054" i="6"/>
  <c r="V974" i="6"/>
  <c r="AC302" i="6"/>
  <c r="AC18" i="6"/>
  <c r="AB574" i="6"/>
  <c r="AB542" i="6"/>
  <c r="AB182" i="6"/>
  <c r="AR182" i="6" s="1"/>
  <c r="AT182" i="6" s="1"/>
  <c r="AA883" i="6"/>
  <c r="AA867" i="6"/>
  <c r="AA610" i="6"/>
  <c r="AA512" i="6"/>
  <c r="AR512" i="6" s="1"/>
  <c r="AA310" i="6"/>
  <c r="AR310" i="6" s="1"/>
  <c r="AT310" i="6" s="1"/>
  <c r="AA55" i="6"/>
  <c r="Z610" i="6"/>
  <c r="X610" i="6"/>
  <c r="AR610" i="6" s="1"/>
  <c r="AT610" i="6" s="1"/>
  <c r="V1050" i="6"/>
  <c r="X1050" i="6"/>
  <c r="AR1050" i="6" s="1"/>
  <c r="AT1050" i="6" s="1"/>
  <c r="X1030" i="6"/>
  <c r="AR1030" i="6" s="1"/>
  <c r="AT1030" i="6" s="1"/>
  <c r="V1030" i="6"/>
  <c r="V1014" i="6"/>
  <c r="X1014" i="6"/>
  <c r="AR1014" i="6" s="1"/>
  <c r="AT1014" i="6" s="1"/>
  <c r="V970" i="6"/>
  <c r="X970" i="6"/>
  <c r="V962" i="6"/>
  <c r="X962" i="6"/>
  <c r="V954" i="6"/>
  <c r="X954" i="6"/>
  <c r="AR954" i="6" s="1"/>
  <c r="AT954" i="6" s="1"/>
  <c r="V942" i="6"/>
  <c r="X942" i="6"/>
  <c r="AR942" i="6" s="1"/>
  <c r="AT942" i="6" s="1"/>
  <c r="V930" i="6"/>
  <c r="X930" i="6"/>
  <c r="AR930" i="6" s="1"/>
  <c r="AT930" i="6" s="1"/>
  <c r="V922" i="6"/>
  <c r="X922" i="6"/>
  <c r="AR922" i="6" s="1"/>
  <c r="AT922" i="6" s="1"/>
  <c r="V918" i="6"/>
  <c r="X918" i="6"/>
  <c r="AR918" i="6" s="1"/>
  <c r="AT918" i="6" s="1"/>
  <c r="V910" i="6"/>
  <c r="X906" i="6"/>
  <c r="AR906" i="6" s="1"/>
  <c r="AT906" i="6" s="1"/>
  <c r="V886" i="6"/>
  <c r="X886" i="6"/>
  <c r="AR886" i="6" s="1"/>
  <c r="AT886" i="6" s="1"/>
  <c r="X866" i="6"/>
  <c r="AR866" i="6" s="1"/>
  <c r="AT866" i="6" s="1"/>
  <c r="X854" i="6"/>
  <c r="AR854" i="6" s="1"/>
  <c r="AT854" i="6" s="1"/>
  <c r="Y854" i="6"/>
  <c r="X842" i="6"/>
  <c r="AR842" i="6" s="1"/>
  <c r="AT842" i="6" s="1"/>
  <c r="Y842" i="6"/>
  <c r="V842" i="6"/>
  <c r="V826" i="6"/>
  <c r="Y826" i="6"/>
  <c r="V814" i="6"/>
  <c r="X814" i="6"/>
  <c r="V802" i="6"/>
  <c r="X802" i="6"/>
  <c r="Y798" i="6"/>
  <c r="X798" i="6"/>
  <c r="AR798" i="6" s="1"/>
  <c r="AT798" i="6" s="1"/>
  <c r="V794" i="6"/>
  <c r="Y794" i="6"/>
  <c r="Y782" i="6"/>
  <c r="V782" i="6"/>
  <c r="X782" i="6"/>
  <c r="AR782" i="6" s="1"/>
  <c r="AT782" i="6" s="1"/>
  <c r="V766" i="6"/>
  <c r="Y766" i="6"/>
  <c r="X750" i="6"/>
  <c r="AR750" i="6" s="1"/>
  <c r="AT750" i="6" s="1"/>
  <c r="Y750" i="6"/>
  <c r="V746" i="6"/>
  <c r="X746" i="6"/>
  <c r="Y746" i="6"/>
  <c r="X738" i="6"/>
  <c r="AR738" i="6" s="1"/>
  <c r="AT738" i="6" s="1"/>
  <c r="V734" i="6"/>
  <c r="Y734" i="6"/>
  <c r="X734" i="6"/>
  <c r="X722" i="6"/>
  <c r="AR722" i="6" s="1"/>
  <c r="AT722" i="6" s="1"/>
  <c r="V722" i="6"/>
  <c r="Y718" i="6"/>
  <c r="X718" i="6"/>
  <c r="V714" i="6"/>
  <c r="Y714" i="6"/>
  <c r="V706" i="6"/>
  <c r="X706" i="6"/>
  <c r="V698" i="6"/>
  <c r="Y698" i="6"/>
  <c r="AR698" i="6" s="1"/>
  <c r="AT698" i="6" s="1"/>
  <c r="AH828" i="4"/>
  <c r="AF183" i="4"/>
  <c r="AH183" i="4" s="1"/>
  <c r="AF563" i="4"/>
  <c r="AH563" i="4" s="1"/>
  <c r="AH1031" i="4"/>
  <c r="AH999" i="4"/>
  <c r="AH907" i="4"/>
  <c r="AH855" i="4"/>
  <c r="AH795" i="4"/>
  <c r="AH764" i="4"/>
  <c r="AH727" i="4"/>
  <c r="AH700" i="4"/>
  <c r="AH663" i="4"/>
  <c r="AH636" i="4"/>
  <c r="AH599" i="4"/>
  <c r="AH572" i="4"/>
  <c r="AH551" i="4"/>
  <c r="AH524" i="4"/>
  <c r="AH487" i="4"/>
  <c r="AH460" i="4"/>
  <c r="AH423" i="4"/>
  <c r="AH396" i="4"/>
  <c r="AH359" i="4"/>
  <c r="AH332" i="4"/>
  <c r="AH215" i="4"/>
  <c r="AH151" i="4"/>
  <c r="AH76" i="4"/>
  <c r="AH1051" i="4"/>
  <c r="AH987" i="4"/>
  <c r="AH956" i="4"/>
  <c r="AH935" i="4"/>
  <c r="AH843" i="4"/>
  <c r="AH791" i="4"/>
  <c r="AH743" i="4"/>
  <c r="AH716" i="4"/>
  <c r="AH679" i="4"/>
  <c r="AH652" i="4"/>
  <c r="AH615" i="4"/>
  <c r="AH588" i="4"/>
  <c r="AH523" i="4"/>
  <c r="AH459" i="4"/>
  <c r="AH395" i="4"/>
  <c r="AH331" i="4"/>
  <c r="AH235" i="4"/>
  <c r="AH107" i="4"/>
  <c r="AH892" i="4"/>
  <c r="AH651" i="4"/>
  <c r="AH587" i="4"/>
  <c r="AH539" i="4"/>
  <c r="AH475" i="4"/>
  <c r="AH411" i="4"/>
  <c r="AH347" i="4"/>
  <c r="AF219" i="4"/>
  <c r="AH219" i="4" s="1"/>
  <c r="AF155" i="4"/>
  <c r="AH155" i="4" s="1"/>
  <c r="AF1084" i="4"/>
  <c r="AH1084" i="4" s="1"/>
  <c r="AF1068" i="4"/>
  <c r="AH1068" i="4" s="1"/>
  <c r="AF1052" i="4"/>
  <c r="AH1052" i="4" s="1"/>
  <c r="AF1036" i="4"/>
  <c r="AH1036" i="4" s="1"/>
  <c r="AF1020" i="4"/>
  <c r="AH1020" i="4" s="1"/>
  <c r="AF1004" i="4"/>
  <c r="AH1004" i="4" s="1"/>
  <c r="AF988" i="4"/>
  <c r="AH988" i="4" s="1"/>
  <c r="AF972" i="4"/>
  <c r="AH972" i="4" s="1"/>
  <c r="AF940" i="4"/>
  <c r="AH940" i="4" s="1"/>
  <c r="AF924" i="4"/>
  <c r="AH924" i="4" s="1"/>
  <c r="AF908" i="4"/>
  <c r="AH908" i="4" s="1"/>
  <c r="AF876" i="4"/>
  <c r="AH876" i="4" s="1"/>
  <c r="AF860" i="4"/>
  <c r="AH860" i="4" s="1"/>
  <c r="AF844" i="4"/>
  <c r="AH844" i="4" s="1"/>
  <c r="AF812" i="4"/>
  <c r="AH812" i="4" s="1"/>
  <c r="AF796" i="4"/>
  <c r="AH796" i="4" s="1"/>
  <c r="AF780" i="4"/>
  <c r="AH780" i="4" s="1"/>
  <c r="AH1083" i="4"/>
  <c r="AH1019" i="4"/>
  <c r="AH955" i="4"/>
  <c r="AH891" i="4"/>
  <c r="AH827" i="4"/>
  <c r="AH763" i="4"/>
  <c r="AH699" i="4"/>
  <c r="AH635" i="4"/>
  <c r="AH571" i="4"/>
  <c r="AH507" i="4"/>
  <c r="AH443" i="4"/>
  <c r="AH379" i="4"/>
  <c r="AH315" i="4"/>
  <c r="AF1088" i="4"/>
  <c r="AH1088" i="4" s="1"/>
  <c r="AF1072" i="4"/>
  <c r="AH1072" i="4" s="1"/>
  <c r="AF1056" i="4"/>
  <c r="AH1056" i="4" s="1"/>
  <c r="AF1040" i="4"/>
  <c r="AH1040" i="4" s="1"/>
  <c r="AF1024" i="4"/>
  <c r="AH1024" i="4" s="1"/>
  <c r="AF1008" i="4"/>
  <c r="AH1008" i="4" s="1"/>
  <c r="AF992" i="4"/>
  <c r="AH992" i="4" s="1"/>
  <c r="AF976" i="4"/>
  <c r="AH976" i="4" s="1"/>
  <c r="AF960" i="4"/>
  <c r="AH960" i="4" s="1"/>
  <c r="AF944" i="4"/>
  <c r="AH944" i="4" s="1"/>
  <c r="AF928" i="4"/>
  <c r="AH928" i="4" s="1"/>
  <c r="AF912" i="4"/>
  <c r="AH912" i="4" s="1"/>
  <c r="AF896" i="4"/>
  <c r="AH896" i="4" s="1"/>
  <c r="AF880" i="4"/>
  <c r="AH880" i="4" s="1"/>
  <c r="AF864" i="4"/>
  <c r="AH864" i="4" s="1"/>
  <c r="AF848" i="4"/>
  <c r="AH848" i="4" s="1"/>
  <c r="AF832" i="4"/>
  <c r="AH832" i="4" s="1"/>
  <c r="AF816" i="4"/>
  <c r="AH816" i="4" s="1"/>
  <c r="AF800" i="4"/>
  <c r="AH800" i="4" s="1"/>
  <c r="AF784" i="4"/>
  <c r="AH784" i="4" s="1"/>
  <c r="AF768" i="4"/>
  <c r="AH768" i="4" s="1"/>
  <c r="AF752" i="4"/>
  <c r="AH752" i="4" s="1"/>
  <c r="AF736" i="4"/>
  <c r="AH736" i="4" s="1"/>
  <c r="AF720" i="4"/>
  <c r="AH720" i="4" s="1"/>
  <c r="AF704" i="4"/>
  <c r="AH704" i="4" s="1"/>
  <c r="AF688" i="4"/>
  <c r="AH688" i="4" s="1"/>
  <c r="AF672" i="4"/>
  <c r="AH672" i="4" s="1"/>
  <c r="AF656" i="4"/>
  <c r="AH656" i="4" s="1"/>
  <c r="AF640" i="4"/>
  <c r="AH640" i="4" s="1"/>
  <c r="AF624" i="4"/>
  <c r="AH624" i="4" s="1"/>
  <c r="AF608" i="4"/>
  <c r="AH608" i="4" s="1"/>
  <c r="AF592" i="4"/>
  <c r="AH592" i="4" s="1"/>
  <c r="AF576" i="4"/>
  <c r="AH576" i="4" s="1"/>
  <c r="AF448" i="4"/>
  <c r="AH448" i="4" s="1"/>
  <c r="AF432" i="4"/>
  <c r="AH432" i="4" s="1"/>
  <c r="AF416" i="4"/>
  <c r="AH416" i="4" s="1"/>
  <c r="AF400" i="4"/>
  <c r="AH400" i="4" s="1"/>
  <c r="AF384" i="4"/>
  <c r="AH384" i="4" s="1"/>
  <c r="AF368" i="4"/>
  <c r="AH368" i="4" s="1"/>
  <c r="AF352" i="4"/>
  <c r="AH352" i="4" s="1"/>
  <c r="AF336" i="4"/>
  <c r="AH336" i="4" s="1"/>
  <c r="AF320" i="4"/>
  <c r="AH320" i="4" s="1"/>
  <c r="AF304" i="4"/>
  <c r="AH304" i="4" s="1"/>
  <c r="AF288" i="4"/>
  <c r="AH288" i="4" s="1"/>
  <c r="AF272" i="4"/>
  <c r="AH272" i="4" s="1"/>
  <c r="AF256" i="4"/>
  <c r="AH256" i="4" s="1"/>
  <c r="AF240" i="4"/>
  <c r="AH240" i="4" s="1"/>
  <c r="AF224" i="4"/>
  <c r="AH224" i="4" s="1"/>
  <c r="AF208" i="4"/>
  <c r="AH208" i="4" s="1"/>
  <c r="AF192" i="4"/>
  <c r="AH192" i="4" s="1"/>
  <c r="AF176" i="4"/>
  <c r="AH176" i="4" s="1"/>
  <c r="AF160" i="4"/>
  <c r="AH160" i="4" s="1"/>
  <c r="AF112" i="4"/>
  <c r="AH112" i="4" s="1"/>
  <c r="AF96" i="4"/>
  <c r="AH96" i="4" s="1"/>
  <c r="AF80" i="4"/>
  <c r="AH80" i="4" s="1"/>
  <c r="AF64" i="4"/>
  <c r="AH64" i="4" s="1"/>
  <c r="AF48" i="4"/>
  <c r="AH48" i="4" s="1"/>
  <c r="AF32" i="4"/>
  <c r="AH32" i="4" s="1"/>
  <c r="AF16" i="4"/>
  <c r="AH16" i="4" s="1"/>
  <c r="AF932" i="4"/>
  <c r="AH932" i="4" s="1"/>
  <c r="AF420" i="4"/>
  <c r="AH420" i="4" s="1"/>
  <c r="AF307" i="4"/>
  <c r="AH307" i="4" s="1"/>
  <c r="Q975" i="23"/>
  <c r="R975" i="23"/>
  <c r="P887" i="23"/>
  <c r="V863" i="23"/>
  <c r="R863" i="23"/>
  <c r="Y863" i="23"/>
  <c r="AB199" i="23"/>
  <c r="AD199" i="23" s="1"/>
  <c r="AB183" i="23"/>
  <c r="AD183" i="23" s="1"/>
  <c r="AB167" i="23"/>
  <c r="AD167" i="23" s="1"/>
  <c r="AB151" i="23"/>
  <c r="AD151" i="23" s="1"/>
  <c r="AB135" i="23"/>
  <c r="AD135" i="23" s="1"/>
  <c r="AB119" i="23"/>
  <c r="AD119" i="23" s="1"/>
  <c r="AB103" i="23"/>
  <c r="AD103" i="23" s="1"/>
  <c r="AB87" i="23"/>
  <c r="AD87" i="23" s="1"/>
  <c r="AB75" i="23"/>
  <c r="AD75" i="23" s="1"/>
  <c r="AB59" i="23"/>
  <c r="AD59" i="23" s="1"/>
  <c r="AB43" i="23"/>
  <c r="AD43" i="23" s="1"/>
  <c r="AB27" i="23"/>
  <c r="AD27" i="23" s="1"/>
  <c r="AB11" i="23"/>
  <c r="AD11" i="23" s="1"/>
  <c r="AB767" i="23"/>
  <c r="AB703" i="23"/>
  <c r="AB50" i="23"/>
  <c r="AD50" i="23" s="1"/>
  <c r="AB195" i="23"/>
  <c r="AD195" i="23" s="1"/>
  <c r="AB179" i="23"/>
  <c r="AD179" i="23" s="1"/>
  <c r="AB163" i="23"/>
  <c r="AD163" i="23" s="1"/>
  <c r="AB147" i="23"/>
  <c r="AD147" i="23" s="1"/>
  <c r="AB131" i="23"/>
  <c r="AD131" i="23" s="1"/>
  <c r="AB115" i="23"/>
  <c r="AD115" i="23" s="1"/>
  <c r="AB99" i="23"/>
  <c r="AD99" i="23" s="1"/>
  <c r="AB55" i="23"/>
  <c r="AD55" i="23" s="1"/>
  <c r="AB39" i="23"/>
  <c r="AD39" i="23" s="1"/>
  <c r="AB23" i="23"/>
  <c r="AD23" i="23" s="1"/>
  <c r="AB7" i="23"/>
  <c r="AD7" i="23" s="1"/>
  <c r="AI989" i="2"/>
  <c r="AI701" i="2"/>
  <c r="Q945" i="2"/>
  <c r="AI533" i="2"/>
  <c r="AI825" i="2"/>
  <c r="AI793" i="2"/>
  <c r="AI465" i="2"/>
  <c r="Q1090" i="2"/>
  <c r="U1090" i="2"/>
  <c r="Y1090" i="2"/>
  <c r="AC1090" i="2"/>
  <c r="S1090" i="2"/>
  <c r="W1090" i="2"/>
  <c r="AA1090" i="2"/>
  <c r="AE1090" i="2"/>
  <c r="V1090" i="2"/>
  <c r="Z1090" i="2"/>
  <c r="AD1090" i="2"/>
  <c r="X1090" i="2"/>
  <c r="AB1090" i="2"/>
  <c r="T1090" i="2"/>
  <c r="Q1082" i="2"/>
  <c r="S1082" i="2" s="1"/>
  <c r="U1082" i="2"/>
  <c r="Y1082" i="2"/>
  <c r="AC1082" i="2"/>
  <c r="W1082" i="2"/>
  <c r="AE1082" i="2"/>
  <c r="V1082" i="2"/>
  <c r="Z1082" i="2"/>
  <c r="AD1082" i="2"/>
  <c r="AB1082" i="2"/>
  <c r="T1082" i="2"/>
  <c r="X1082" i="2"/>
  <c r="U1074" i="2"/>
  <c r="Y1074" i="2"/>
  <c r="W1074" i="2"/>
  <c r="V1074" i="2"/>
  <c r="Z1074" i="2"/>
  <c r="AD1074" i="2"/>
  <c r="S1074" i="2"/>
  <c r="AA1074" i="2"/>
  <c r="X1074" i="2"/>
  <c r="T1074" i="2"/>
  <c r="Q1066" i="2"/>
  <c r="U1066" i="2"/>
  <c r="Y1066" i="2"/>
  <c r="AC1066" i="2"/>
  <c r="S1066" i="2"/>
  <c r="AA1066" i="2"/>
  <c r="V1066" i="2"/>
  <c r="Z1066" i="2"/>
  <c r="AD1066" i="2"/>
  <c r="W1066" i="2"/>
  <c r="AE1066" i="2"/>
  <c r="T1066" i="2"/>
  <c r="X1066" i="2"/>
  <c r="AB1066" i="2"/>
  <c r="U1058" i="2"/>
  <c r="Y1058" i="2"/>
  <c r="AC1058" i="2"/>
  <c r="Z1058" i="2"/>
  <c r="S1058" i="2"/>
  <c r="AA1058" i="2"/>
  <c r="V1058" i="2"/>
  <c r="AD1058" i="2"/>
  <c r="W1058" i="2"/>
  <c r="AE1058" i="2"/>
  <c r="AB1058" i="2"/>
  <c r="T1058" i="2"/>
  <c r="X1058" i="2"/>
  <c r="Q1050" i="2"/>
  <c r="AB1050" i="2" s="1"/>
  <c r="U1050" i="2"/>
  <c r="Y1050" i="2"/>
  <c r="V1050" i="2"/>
  <c r="AD1050" i="2"/>
  <c r="W1050" i="2"/>
  <c r="Z1050" i="2"/>
  <c r="S1050" i="2"/>
  <c r="AA1050" i="2"/>
  <c r="T1050" i="2"/>
  <c r="X1050" i="2"/>
  <c r="U1042" i="2"/>
  <c r="Y1042" i="2"/>
  <c r="AC1042" i="2"/>
  <c r="V1042" i="2"/>
  <c r="AD1042" i="2"/>
  <c r="W1042" i="2"/>
  <c r="AE1042" i="2"/>
  <c r="Z1042" i="2"/>
  <c r="S1042" i="2"/>
  <c r="AA1042" i="2"/>
  <c r="AB1042" i="2"/>
  <c r="T1042" i="2"/>
  <c r="X1042" i="2"/>
  <c r="Q1034" i="2"/>
  <c r="U1034" i="2"/>
  <c r="V1034" i="2"/>
  <c r="W1034" i="2"/>
  <c r="AE1034" i="2"/>
  <c r="Z1034" i="2"/>
  <c r="AA1034" i="2"/>
  <c r="X1034" i="2"/>
  <c r="U1026" i="2"/>
  <c r="Y1026" i="2"/>
  <c r="AC1026" i="2"/>
  <c r="Z1026" i="2"/>
  <c r="AD1026" i="2"/>
  <c r="W1026" i="2"/>
  <c r="AE1026" i="2"/>
  <c r="V1026" i="2"/>
  <c r="S1026" i="2"/>
  <c r="AA1026" i="2"/>
  <c r="AB1026" i="2"/>
  <c r="T1026" i="2"/>
  <c r="X1026" i="2"/>
  <c r="Q1018" i="2"/>
  <c r="AE1018" i="2" s="1"/>
  <c r="U1018" i="2"/>
  <c r="Y1018" i="2"/>
  <c r="V1018" i="2"/>
  <c r="AD1018" i="2"/>
  <c r="S1018" i="2"/>
  <c r="AA1018" i="2"/>
  <c r="Z1018" i="2"/>
  <c r="W1018" i="2"/>
  <c r="X1018" i="2"/>
  <c r="AB1018" i="2"/>
  <c r="U1010" i="2"/>
  <c r="Y1010" i="2"/>
  <c r="V1010" i="2"/>
  <c r="AD1010" i="2"/>
  <c r="S1010" i="2"/>
  <c r="AA1010" i="2"/>
  <c r="Z1010" i="2"/>
  <c r="W1010" i="2"/>
  <c r="AE1010" i="2"/>
  <c r="X1010" i="2"/>
  <c r="Q1002" i="2"/>
  <c r="U1002" i="2"/>
  <c r="Y1002" i="2"/>
  <c r="AC1002" i="2"/>
  <c r="V1002" i="2"/>
  <c r="AD1002" i="2"/>
  <c r="W1002" i="2"/>
  <c r="AE1002" i="2"/>
  <c r="Z1002" i="2"/>
  <c r="S1002" i="2"/>
  <c r="AA1002" i="2"/>
  <c r="T1002" i="2"/>
  <c r="X1002" i="2"/>
  <c r="AB1002" i="2"/>
  <c r="Y994" i="2"/>
  <c r="AC994" i="2"/>
  <c r="Z994" i="2"/>
  <c r="S994" i="2"/>
  <c r="AA994" i="2"/>
  <c r="V994" i="2"/>
  <c r="AD994" i="2"/>
  <c r="AB994" i="2"/>
  <c r="X994" i="2"/>
  <c r="Q986" i="2"/>
  <c r="AD986" i="2" s="1"/>
  <c r="U986" i="2"/>
  <c r="Y986" i="2"/>
  <c r="AC986" i="2"/>
  <c r="V986" i="2"/>
  <c r="W986" i="2"/>
  <c r="AE986" i="2"/>
  <c r="T986" i="2"/>
  <c r="X986" i="2"/>
  <c r="U978" i="2"/>
  <c r="Y978" i="2"/>
  <c r="AC978" i="2"/>
  <c r="Z978" i="2"/>
  <c r="AD978" i="2"/>
  <c r="S978" i="2"/>
  <c r="AA978" i="2"/>
  <c r="V978" i="2"/>
  <c r="W978" i="2"/>
  <c r="AE978" i="2"/>
  <c r="AB978" i="2"/>
  <c r="T978" i="2"/>
  <c r="X978" i="2"/>
  <c r="Q970" i="2"/>
  <c r="U970" i="2"/>
  <c r="Y970" i="2"/>
  <c r="V970" i="2"/>
  <c r="Z970" i="2"/>
  <c r="W970" i="2"/>
  <c r="AE970" i="2"/>
  <c r="S970" i="2"/>
  <c r="AA970" i="2"/>
  <c r="X970" i="2"/>
  <c r="AB970" i="2"/>
  <c r="U962" i="2"/>
  <c r="Y962" i="2"/>
  <c r="AC962" i="2"/>
  <c r="Z962" i="2"/>
  <c r="W962" i="2"/>
  <c r="AE962" i="2"/>
  <c r="V962" i="2"/>
  <c r="AD962" i="2"/>
  <c r="S962" i="2"/>
  <c r="AA962" i="2"/>
  <c r="AB962" i="2"/>
  <c r="T962" i="2"/>
  <c r="X962" i="2"/>
  <c r="U954" i="2"/>
  <c r="Y954" i="2"/>
  <c r="V954" i="2"/>
  <c r="AD954" i="2"/>
  <c r="W954" i="2"/>
  <c r="AE954" i="2"/>
  <c r="Z954" i="2"/>
  <c r="S954" i="2"/>
  <c r="AA954" i="2"/>
  <c r="X954" i="2"/>
  <c r="U946" i="2"/>
  <c r="Y946" i="2"/>
  <c r="AC946" i="2"/>
  <c r="V946" i="2"/>
  <c r="AD946" i="2"/>
  <c r="W946" i="2"/>
  <c r="AE946" i="2"/>
  <c r="Z946" i="2"/>
  <c r="S946" i="2"/>
  <c r="AA946" i="2"/>
  <c r="AB946" i="2"/>
  <c r="T946" i="2"/>
  <c r="X946" i="2"/>
  <c r="Y938" i="2"/>
  <c r="AC938" i="2"/>
  <c r="S938" i="2"/>
  <c r="AA938" i="2"/>
  <c r="V938" i="2"/>
  <c r="Z938" i="2"/>
  <c r="AD938" i="2"/>
  <c r="W938" i="2"/>
  <c r="AE938" i="2"/>
  <c r="X938" i="2"/>
  <c r="Q930" i="2"/>
  <c r="U930" i="2"/>
  <c r="Y930" i="2"/>
  <c r="AC930" i="2"/>
  <c r="W930" i="2"/>
  <c r="AE930" i="2"/>
  <c r="V930" i="2"/>
  <c r="Z930" i="2"/>
  <c r="AD930" i="2"/>
  <c r="S930" i="2"/>
  <c r="AA930" i="2"/>
  <c r="AB930" i="2"/>
  <c r="T930" i="2"/>
  <c r="X930" i="2"/>
  <c r="Q922" i="2"/>
  <c r="U922" i="2"/>
  <c r="Y922" i="2"/>
  <c r="AC922" i="2"/>
  <c r="W922" i="2"/>
  <c r="AA922" i="2"/>
  <c r="V922" i="2"/>
  <c r="Z922" i="2"/>
  <c r="AD922" i="2"/>
  <c r="S922" i="2"/>
  <c r="AE922" i="2"/>
  <c r="T922" i="2"/>
  <c r="X922" i="2"/>
  <c r="AB922" i="2"/>
  <c r="Y918" i="2"/>
  <c r="AC918" i="2"/>
  <c r="S918" i="2"/>
  <c r="AA918" i="2"/>
  <c r="V918" i="2"/>
  <c r="AD918" i="2"/>
  <c r="W918" i="2"/>
  <c r="AE918" i="2"/>
  <c r="X918" i="2"/>
  <c r="AB918" i="2"/>
  <c r="U914" i="2"/>
  <c r="Y914" i="2"/>
  <c r="AC914" i="2"/>
  <c r="W914" i="2"/>
  <c r="AE914" i="2"/>
  <c r="V914" i="2"/>
  <c r="Z914" i="2"/>
  <c r="AD914" i="2"/>
  <c r="S914" i="2"/>
  <c r="AA914" i="2"/>
  <c r="AB914" i="2"/>
  <c r="T914" i="2"/>
  <c r="X914" i="2"/>
  <c r="Y910" i="2"/>
  <c r="AC910" i="2"/>
  <c r="S910" i="2"/>
  <c r="AA910" i="2"/>
  <c r="V910" i="2"/>
  <c r="Z910" i="2"/>
  <c r="W910" i="2"/>
  <c r="AE910" i="2"/>
  <c r="X910" i="2"/>
  <c r="AB910" i="2"/>
  <c r="Q906" i="2"/>
  <c r="U906" i="2"/>
  <c r="Y906" i="2"/>
  <c r="AC906" i="2"/>
  <c r="W906" i="2"/>
  <c r="AE906" i="2"/>
  <c r="V906" i="2"/>
  <c r="Z906" i="2"/>
  <c r="AD906" i="2"/>
  <c r="S906" i="2"/>
  <c r="AA906" i="2"/>
  <c r="T906" i="2"/>
  <c r="X906" i="2"/>
  <c r="AB906" i="2"/>
  <c r="Y902" i="2"/>
  <c r="AC902" i="2"/>
  <c r="AA902" i="2"/>
  <c r="V902" i="2"/>
  <c r="AD902" i="2"/>
  <c r="W902" i="2"/>
  <c r="AE902" i="2"/>
  <c r="X902" i="2"/>
  <c r="AB902" i="2"/>
  <c r="Y898" i="2"/>
  <c r="AC898" i="2"/>
  <c r="W898" i="2"/>
  <c r="V898" i="2"/>
  <c r="Z898" i="2"/>
  <c r="AD898" i="2"/>
  <c r="S898" i="2"/>
  <c r="AA898" i="2"/>
  <c r="AB898" i="2"/>
  <c r="X898" i="2"/>
  <c r="U894" i="2"/>
  <c r="Y894" i="2"/>
  <c r="AC894" i="2"/>
  <c r="V894" i="2"/>
  <c r="S894" i="2"/>
  <c r="AA894" i="2"/>
  <c r="Z894" i="2"/>
  <c r="AD894" i="2"/>
  <c r="W894" i="2"/>
  <c r="AE894" i="2"/>
  <c r="T894" i="2"/>
  <c r="X894" i="2"/>
  <c r="AB894" i="2"/>
  <c r="Q890" i="2"/>
  <c r="U890" i="2"/>
  <c r="Y890" i="2"/>
  <c r="AC890" i="2"/>
  <c r="V890" i="2"/>
  <c r="W890" i="2"/>
  <c r="AE890" i="2"/>
  <c r="Z890" i="2"/>
  <c r="AD890" i="2"/>
  <c r="S890" i="2"/>
  <c r="AA890" i="2"/>
  <c r="T890" i="2"/>
  <c r="X890" i="2"/>
  <c r="AB890" i="2"/>
  <c r="U886" i="2"/>
  <c r="Y886" i="2"/>
  <c r="V886" i="2"/>
  <c r="Z886" i="2"/>
  <c r="S886" i="2"/>
  <c r="AA886" i="2"/>
  <c r="W886" i="2"/>
  <c r="AE886" i="2"/>
  <c r="X886" i="2"/>
  <c r="AB886" i="2"/>
  <c r="AI882" i="2"/>
  <c r="T882" i="2"/>
  <c r="X882" i="2"/>
  <c r="AB882" i="2"/>
  <c r="V882" i="2"/>
  <c r="AA882" i="2"/>
  <c r="W882" i="2"/>
  <c r="AC882" i="2"/>
  <c r="Y882" i="2"/>
  <c r="S882" i="2"/>
  <c r="AD882" i="2"/>
  <c r="U882" i="2"/>
  <c r="Z882" i="2"/>
  <c r="AE882" i="2"/>
  <c r="Q874" i="2"/>
  <c r="T874" i="2" s="1"/>
  <c r="X874" i="2"/>
  <c r="AB874" i="2"/>
  <c r="S874" i="2"/>
  <c r="Y874" i="2"/>
  <c r="AD874" i="2"/>
  <c r="U874" i="2"/>
  <c r="Z874" i="2"/>
  <c r="AE874" i="2"/>
  <c r="V874" i="2"/>
  <c r="AA874" i="2"/>
  <c r="W874" i="2"/>
  <c r="T866" i="2"/>
  <c r="X866" i="2"/>
  <c r="V866" i="2"/>
  <c r="AA866" i="2"/>
  <c r="W866" i="2"/>
  <c r="S866" i="2"/>
  <c r="AD866" i="2"/>
  <c r="Y866" i="2"/>
  <c r="U866" i="2"/>
  <c r="Z866" i="2"/>
  <c r="Q858" i="2"/>
  <c r="T858" i="2"/>
  <c r="X858" i="2"/>
  <c r="AB858" i="2"/>
  <c r="S858" i="2"/>
  <c r="Y858" i="2"/>
  <c r="AD858" i="2"/>
  <c r="U858" i="2"/>
  <c r="Z858" i="2"/>
  <c r="AE858" i="2"/>
  <c r="AA858" i="2"/>
  <c r="V858" i="2"/>
  <c r="W858" i="2"/>
  <c r="AC858" i="2"/>
  <c r="T850" i="2"/>
  <c r="X850" i="2"/>
  <c r="AB850" i="2"/>
  <c r="V850" i="2"/>
  <c r="AA850" i="2"/>
  <c r="W850" i="2"/>
  <c r="AC850" i="2"/>
  <c r="S850" i="2"/>
  <c r="AD850" i="2"/>
  <c r="Y850" i="2"/>
  <c r="AE850" i="2"/>
  <c r="U850" i="2"/>
  <c r="Z850" i="2"/>
  <c r="T842" i="2"/>
  <c r="X842" i="2"/>
  <c r="AB842" i="2"/>
  <c r="S842" i="2"/>
  <c r="AD842" i="2"/>
  <c r="U842" i="2"/>
  <c r="Z842" i="2"/>
  <c r="AE842" i="2"/>
  <c r="AA842" i="2"/>
  <c r="W842" i="2"/>
  <c r="X834" i="2"/>
  <c r="AB834" i="2"/>
  <c r="V834" i="2"/>
  <c r="AA834" i="2"/>
  <c r="W834" i="2"/>
  <c r="Y834" i="2"/>
  <c r="S834" i="2"/>
  <c r="AD834" i="2"/>
  <c r="Z834" i="2"/>
  <c r="Q826" i="2"/>
  <c r="AB826" i="2" s="1"/>
  <c r="T826" i="2"/>
  <c r="X826" i="2"/>
  <c r="S826" i="2"/>
  <c r="Y826" i="2"/>
  <c r="U826" i="2"/>
  <c r="Z826" i="2"/>
  <c r="AE826" i="2"/>
  <c r="AA826" i="2"/>
  <c r="W826" i="2"/>
  <c r="AC826" i="2"/>
  <c r="T818" i="2"/>
  <c r="X818" i="2"/>
  <c r="AB818" i="2"/>
  <c r="V818" i="2"/>
  <c r="AA818" i="2"/>
  <c r="W818" i="2"/>
  <c r="AC818" i="2"/>
  <c r="S818" i="2"/>
  <c r="Y818" i="2"/>
  <c r="AD818" i="2"/>
  <c r="U818" i="2"/>
  <c r="Z818" i="2"/>
  <c r="AE818" i="2"/>
  <c r="X810" i="2"/>
  <c r="AB810" i="2"/>
  <c r="S810" i="2"/>
  <c r="Y810" i="2"/>
  <c r="AD810" i="2"/>
  <c r="U810" i="2"/>
  <c r="Z810" i="2"/>
  <c r="V810" i="2"/>
  <c r="W810" i="2"/>
  <c r="AC810" i="2"/>
  <c r="Q802" i="2"/>
  <c r="T802" i="2" s="1"/>
  <c r="X802" i="2"/>
  <c r="AB802" i="2"/>
  <c r="V802" i="2"/>
  <c r="AA802" i="2"/>
  <c r="W802" i="2"/>
  <c r="AC802" i="2"/>
  <c r="S802" i="2"/>
  <c r="AD802" i="2"/>
  <c r="U802" i="2"/>
  <c r="AE802" i="2"/>
  <c r="Z802" i="2"/>
  <c r="Q794" i="2"/>
  <c r="T794" i="2" s="1"/>
  <c r="X794" i="2"/>
  <c r="AB794" i="2"/>
  <c r="S794" i="2"/>
  <c r="Y794" i="2"/>
  <c r="AD794" i="2"/>
  <c r="U794" i="2"/>
  <c r="Z794" i="2"/>
  <c r="AE794" i="2"/>
  <c r="V794" i="2"/>
  <c r="AA794" i="2"/>
  <c r="W794" i="2"/>
  <c r="AC794" i="2"/>
  <c r="X786" i="2"/>
  <c r="V786" i="2"/>
  <c r="AA786" i="2"/>
  <c r="W786" i="2"/>
  <c r="S786" i="2"/>
  <c r="Y786" i="2"/>
  <c r="Z786" i="2"/>
  <c r="U786" i="2"/>
  <c r="AE786" i="2"/>
  <c r="Q778" i="2"/>
  <c r="T778" i="2"/>
  <c r="X778" i="2"/>
  <c r="AB778" i="2"/>
  <c r="U778" i="2"/>
  <c r="Y778" i="2"/>
  <c r="AC778" i="2"/>
  <c r="Z778" i="2"/>
  <c r="S778" i="2"/>
  <c r="AA778" i="2"/>
  <c r="V778" i="2"/>
  <c r="AD778" i="2"/>
  <c r="AE778" i="2"/>
  <c r="W778" i="2"/>
  <c r="T770" i="2"/>
  <c r="X770" i="2"/>
  <c r="U770" i="2"/>
  <c r="Y770" i="2"/>
  <c r="AC770" i="2"/>
  <c r="Z770" i="2"/>
  <c r="S770" i="2"/>
  <c r="V770" i="2"/>
  <c r="AD770" i="2"/>
  <c r="W770" i="2"/>
  <c r="T762" i="2"/>
  <c r="X762" i="2"/>
  <c r="AB762" i="2"/>
  <c r="U762" i="2"/>
  <c r="Y762" i="2"/>
  <c r="Z762" i="2"/>
  <c r="S762" i="2"/>
  <c r="AA762" i="2"/>
  <c r="V762" i="2"/>
  <c r="AE762" i="2"/>
  <c r="Q754" i="2"/>
  <c r="X754" i="2"/>
  <c r="AB754" i="2"/>
  <c r="U754" i="2"/>
  <c r="Y754" i="2"/>
  <c r="AC754" i="2"/>
  <c r="Z754" i="2"/>
  <c r="S754" i="2"/>
  <c r="V754" i="2"/>
  <c r="AD754" i="2"/>
  <c r="AE754" i="2"/>
  <c r="T746" i="2"/>
  <c r="X746" i="2"/>
  <c r="U746" i="2"/>
  <c r="S746" i="2"/>
  <c r="V746" i="2"/>
  <c r="Q738" i="2"/>
  <c r="T738" i="2" s="1"/>
  <c r="X738" i="2"/>
  <c r="AB738" i="2"/>
  <c r="U738" i="2"/>
  <c r="Y738" i="2"/>
  <c r="AC738" i="2"/>
  <c r="Z738" i="2"/>
  <c r="S738" i="2"/>
  <c r="V738" i="2"/>
  <c r="AD738" i="2"/>
  <c r="W738" i="2"/>
  <c r="Q730" i="2"/>
  <c r="T730" i="2"/>
  <c r="X730" i="2"/>
  <c r="AB730" i="2"/>
  <c r="U730" i="2"/>
  <c r="Y730" i="2"/>
  <c r="AC730" i="2"/>
  <c r="Z730" i="2"/>
  <c r="V730" i="2"/>
  <c r="S730" i="2"/>
  <c r="AA730" i="2"/>
  <c r="AD730" i="2"/>
  <c r="AE730" i="2"/>
  <c r="W730" i="2"/>
  <c r="Q722" i="2"/>
  <c r="U722" i="2"/>
  <c r="Y722" i="2"/>
  <c r="AC722" i="2"/>
  <c r="W722" i="2"/>
  <c r="AB722" i="2"/>
  <c r="S722" i="2"/>
  <c r="X722" i="2"/>
  <c r="AD722" i="2"/>
  <c r="Z722" i="2"/>
  <c r="AA722" i="2"/>
  <c r="T722" i="2"/>
  <c r="AE722" i="2"/>
  <c r="V722" i="2"/>
  <c r="U714" i="2"/>
  <c r="Y714" i="2"/>
  <c r="AC714" i="2"/>
  <c r="T714" i="2"/>
  <c r="Z714" i="2"/>
  <c r="AE714" i="2"/>
  <c r="V714" i="2"/>
  <c r="AA714" i="2"/>
  <c r="W714" i="2"/>
  <c r="AB714" i="2"/>
  <c r="X714" i="2"/>
  <c r="AD714" i="2"/>
  <c r="S714" i="2"/>
  <c r="U706" i="2"/>
  <c r="Y706" i="2"/>
  <c r="W706" i="2"/>
  <c r="AB706" i="2"/>
  <c r="S706" i="2"/>
  <c r="X706" i="2"/>
  <c r="AD706" i="2"/>
  <c r="T706" i="2"/>
  <c r="Z706" i="2"/>
  <c r="AA706" i="2"/>
  <c r="Q698" i="2"/>
  <c r="U698" i="2"/>
  <c r="Y698" i="2"/>
  <c r="AC698" i="2"/>
  <c r="T698" i="2"/>
  <c r="Z698" i="2"/>
  <c r="AE698" i="2"/>
  <c r="V698" i="2"/>
  <c r="AA698" i="2"/>
  <c r="AB698" i="2"/>
  <c r="S698" i="2"/>
  <c r="AD698" i="2"/>
  <c r="W698" i="2"/>
  <c r="X698" i="2"/>
  <c r="U690" i="2"/>
  <c r="Y690" i="2"/>
  <c r="W690" i="2"/>
  <c r="AB690" i="2"/>
  <c r="S690" i="2"/>
  <c r="X690" i="2"/>
  <c r="AD690" i="2"/>
  <c r="AE690" i="2"/>
  <c r="AA690" i="2"/>
  <c r="V690" i="2"/>
  <c r="Q682" i="2"/>
  <c r="AD682" i="2" s="1"/>
  <c r="U682" i="2"/>
  <c r="Y682" i="2"/>
  <c r="AC682" i="2"/>
  <c r="T682" i="2"/>
  <c r="Z682" i="2"/>
  <c r="AE682" i="2"/>
  <c r="V682" i="2"/>
  <c r="AA682" i="2"/>
  <c r="W682" i="2"/>
  <c r="AB682" i="2"/>
  <c r="X682" i="2"/>
  <c r="S682" i="2"/>
  <c r="AC674" i="2"/>
  <c r="W674" i="2"/>
  <c r="S674" i="2"/>
  <c r="X674" i="2"/>
  <c r="AD674" i="2"/>
  <c r="T674" i="2"/>
  <c r="AE674" i="2"/>
  <c r="V674" i="2"/>
  <c r="Z674" i="2"/>
  <c r="Q666" i="2"/>
  <c r="AD666" i="2" s="1"/>
  <c r="U666" i="2"/>
  <c r="Y666" i="2"/>
  <c r="AC666" i="2"/>
  <c r="T666" i="2"/>
  <c r="Z666" i="2"/>
  <c r="AE666" i="2"/>
  <c r="V666" i="2"/>
  <c r="AA666" i="2"/>
  <c r="AB666" i="2"/>
  <c r="S666" i="2"/>
  <c r="W666" i="2"/>
  <c r="X666" i="2"/>
  <c r="U658" i="2"/>
  <c r="Y658" i="2"/>
  <c r="W658" i="2"/>
  <c r="AB658" i="2"/>
  <c r="S658" i="2"/>
  <c r="X658" i="2"/>
  <c r="AD658" i="2"/>
  <c r="Z658" i="2"/>
  <c r="AE658" i="2"/>
  <c r="V658" i="2"/>
  <c r="Q650" i="2"/>
  <c r="U650" i="2"/>
  <c r="AC650" i="2"/>
  <c r="T650" i="2"/>
  <c r="Z650" i="2"/>
  <c r="V650" i="2"/>
  <c r="AA650" i="2"/>
  <c r="W650" i="2"/>
  <c r="AB650" i="2"/>
  <c r="X650" i="2"/>
  <c r="S650" i="2"/>
  <c r="AD650" i="2"/>
  <c r="U642" i="2"/>
  <c r="W642" i="2"/>
  <c r="S642" i="2"/>
  <c r="X642" i="2"/>
  <c r="AD642" i="2"/>
  <c r="V642" i="2"/>
  <c r="Z642" i="2"/>
  <c r="U634" i="2"/>
  <c r="Y634" i="2"/>
  <c r="T634" i="2"/>
  <c r="S634" i="2"/>
  <c r="X634" i="2"/>
  <c r="U626" i="2"/>
  <c r="Y626" i="2"/>
  <c r="AC626" i="2"/>
  <c r="W626" i="2"/>
  <c r="AB626" i="2"/>
  <c r="S626" i="2"/>
  <c r="X626" i="2"/>
  <c r="AD626" i="2"/>
  <c r="Z626" i="2"/>
  <c r="T626" i="2"/>
  <c r="AA626" i="2"/>
  <c r="AE626" i="2"/>
  <c r="V626" i="2"/>
  <c r="U618" i="2"/>
  <c r="Y618" i="2"/>
  <c r="Z618" i="2"/>
  <c r="V618" i="2"/>
  <c r="X618" i="2"/>
  <c r="S618" i="2"/>
  <c r="AD618" i="2"/>
  <c r="U610" i="2"/>
  <c r="Y610" i="2"/>
  <c r="AC610" i="2"/>
  <c r="W610" i="2"/>
  <c r="AB610" i="2"/>
  <c r="S610" i="2"/>
  <c r="X610" i="2"/>
  <c r="AD610" i="2"/>
  <c r="T610" i="2"/>
  <c r="AE610" i="2"/>
  <c r="Z610" i="2"/>
  <c r="V610" i="2"/>
  <c r="AA610" i="2"/>
  <c r="Q602" i="2"/>
  <c r="U602" i="2"/>
  <c r="Y602" i="2"/>
  <c r="AC602" i="2"/>
  <c r="T602" i="2"/>
  <c r="Z602" i="2"/>
  <c r="AE602" i="2"/>
  <c r="V602" i="2"/>
  <c r="AA602" i="2"/>
  <c r="AB602" i="2"/>
  <c r="S602" i="2"/>
  <c r="AD602" i="2"/>
  <c r="W602" i="2"/>
  <c r="X602" i="2"/>
  <c r="U594" i="2"/>
  <c r="Y594" i="2"/>
  <c r="AC594" i="2"/>
  <c r="W594" i="2"/>
  <c r="AB594" i="2"/>
  <c r="S594" i="2"/>
  <c r="X594" i="2"/>
  <c r="AD594" i="2"/>
  <c r="Z594" i="2"/>
  <c r="T594" i="2"/>
  <c r="AE594" i="2"/>
  <c r="AA594" i="2"/>
  <c r="V594" i="2"/>
  <c r="Q586" i="2"/>
  <c r="U586" i="2"/>
  <c r="Y586" i="2"/>
  <c r="AC586" i="2"/>
  <c r="T586" i="2"/>
  <c r="Z586" i="2"/>
  <c r="AE586" i="2"/>
  <c r="V586" i="2"/>
  <c r="AA586" i="2"/>
  <c r="W586" i="2"/>
  <c r="AB586" i="2"/>
  <c r="X586" i="2"/>
  <c r="S586" i="2"/>
  <c r="AD586" i="2"/>
  <c r="U578" i="2"/>
  <c r="Y578" i="2"/>
  <c r="W578" i="2"/>
  <c r="S578" i="2"/>
  <c r="X578" i="2"/>
  <c r="AE578" i="2"/>
  <c r="V578" i="2"/>
  <c r="Z578" i="2"/>
  <c r="Q570" i="2"/>
  <c r="U570" i="2"/>
  <c r="Y570" i="2"/>
  <c r="AC570" i="2"/>
  <c r="T570" i="2"/>
  <c r="Z570" i="2"/>
  <c r="AE570" i="2"/>
  <c r="V570" i="2"/>
  <c r="AA570" i="2"/>
  <c r="AB570" i="2"/>
  <c r="S570" i="2"/>
  <c r="AD570" i="2"/>
  <c r="W570" i="2"/>
  <c r="X570" i="2"/>
  <c r="U562" i="2"/>
  <c r="Y562" i="2"/>
  <c r="W562" i="2"/>
  <c r="S562" i="2"/>
  <c r="X562" i="2"/>
  <c r="Z562" i="2"/>
  <c r="AE562" i="2"/>
  <c r="AA562" i="2"/>
  <c r="T562" i="2"/>
  <c r="V562" i="2"/>
  <c r="U558" i="2"/>
  <c r="V558" i="2"/>
  <c r="AA558" i="2"/>
  <c r="W558" i="2"/>
  <c r="AD558" i="2"/>
  <c r="Z558" i="2"/>
  <c r="S558" i="2"/>
  <c r="AE558" i="2"/>
  <c r="Q554" i="2"/>
  <c r="AE554" i="2" s="1"/>
  <c r="U554" i="2"/>
  <c r="Y554" i="2"/>
  <c r="AC554" i="2"/>
  <c r="T554" i="2"/>
  <c r="Z554" i="2"/>
  <c r="V554" i="2"/>
  <c r="AA554" i="2"/>
  <c r="W554" i="2"/>
  <c r="X554" i="2"/>
  <c r="AB554" i="2"/>
  <c r="AD554" i="2"/>
  <c r="U550" i="2"/>
  <c r="Y550" i="2"/>
  <c r="S550" i="2"/>
  <c r="X550" i="2"/>
  <c r="AD550" i="2"/>
  <c r="AE550" i="2"/>
  <c r="V550" i="2"/>
  <c r="AA550" i="2"/>
  <c r="W550" i="2"/>
  <c r="AB550" i="2"/>
  <c r="Y546" i="2"/>
  <c r="W546" i="2"/>
  <c r="S546" i="2"/>
  <c r="X546" i="2"/>
  <c r="AD546" i="2"/>
  <c r="T546" i="2"/>
  <c r="AE546" i="2"/>
  <c r="V546" i="2"/>
  <c r="Z546" i="2"/>
  <c r="AA546" i="2"/>
  <c r="Q542" i="2"/>
  <c r="U542" i="2"/>
  <c r="Y542" i="2"/>
  <c r="AC542" i="2"/>
  <c r="V542" i="2"/>
  <c r="AA542" i="2"/>
  <c r="W542" i="2"/>
  <c r="AB542" i="2"/>
  <c r="S542" i="2"/>
  <c r="AD542" i="2"/>
  <c r="X542" i="2"/>
  <c r="T542" i="2"/>
  <c r="AE542" i="2"/>
  <c r="Z542" i="2"/>
  <c r="U534" i="2"/>
  <c r="Y534" i="2"/>
  <c r="AC534" i="2"/>
  <c r="S534" i="2"/>
  <c r="X534" i="2"/>
  <c r="AD534" i="2"/>
  <c r="T534" i="2"/>
  <c r="Z534" i="2"/>
  <c r="AE534" i="2"/>
  <c r="AA534" i="2"/>
  <c r="AB534" i="2"/>
  <c r="V534" i="2"/>
  <c r="W534" i="2"/>
  <c r="U530" i="2"/>
  <c r="W530" i="2"/>
  <c r="S530" i="2"/>
  <c r="X530" i="2"/>
  <c r="AD530" i="2"/>
  <c r="AA530" i="2"/>
  <c r="V530" i="2"/>
  <c r="Q526" i="2"/>
  <c r="AB526" i="2" s="1"/>
  <c r="U526" i="2"/>
  <c r="Y526" i="2"/>
  <c r="AC526" i="2"/>
  <c r="V526" i="2"/>
  <c r="W526" i="2"/>
  <c r="X526" i="2"/>
  <c r="S526" i="2"/>
  <c r="Z526" i="2"/>
  <c r="AD526" i="2"/>
  <c r="T526" i="2"/>
  <c r="AE526" i="2"/>
  <c r="U522" i="2"/>
  <c r="Y522" i="2"/>
  <c r="T522" i="2"/>
  <c r="Z522" i="2"/>
  <c r="AE522" i="2"/>
  <c r="V522" i="2"/>
  <c r="W522" i="2"/>
  <c r="X522" i="2"/>
  <c r="S522" i="2"/>
  <c r="AD522" i="2"/>
  <c r="U518" i="2"/>
  <c r="Y518" i="2"/>
  <c r="S518" i="2"/>
  <c r="X518" i="2"/>
  <c r="AD518" i="2"/>
  <c r="Z518" i="2"/>
  <c r="V518" i="2"/>
  <c r="W518" i="2"/>
  <c r="AA518" i="2"/>
  <c r="X514" i="2"/>
  <c r="AB514" i="2"/>
  <c r="U514" i="2"/>
  <c r="Y514" i="2"/>
  <c r="AC514" i="2"/>
  <c r="Z514" i="2"/>
  <c r="S514" i="2"/>
  <c r="AD514" i="2"/>
  <c r="V514" i="2"/>
  <c r="W514" i="2"/>
  <c r="Q510" i="2"/>
  <c r="T510" i="2"/>
  <c r="X510" i="2"/>
  <c r="AB510" i="2"/>
  <c r="U510" i="2"/>
  <c r="Y510" i="2"/>
  <c r="AC510" i="2"/>
  <c r="V510" i="2"/>
  <c r="AD510" i="2"/>
  <c r="W510" i="2"/>
  <c r="AE510" i="2"/>
  <c r="Z510" i="2"/>
  <c r="S510" i="2"/>
  <c r="AA510" i="2"/>
  <c r="T506" i="2"/>
  <c r="X506" i="2"/>
  <c r="AB506" i="2"/>
  <c r="Y506" i="2"/>
  <c r="AC506" i="2"/>
  <c r="Z506" i="2"/>
  <c r="S506" i="2"/>
  <c r="AA506" i="2"/>
  <c r="AD506" i="2"/>
  <c r="W506" i="2"/>
  <c r="T502" i="2"/>
  <c r="X502" i="2"/>
  <c r="U502" i="2"/>
  <c r="Y502" i="2"/>
  <c r="AC502" i="2"/>
  <c r="V502" i="2"/>
  <c r="AD502" i="2"/>
  <c r="W502" i="2"/>
  <c r="Z502" i="2"/>
  <c r="S502" i="2"/>
  <c r="T498" i="2"/>
  <c r="X498" i="2"/>
  <c r="U498" i="2"/>
  <c r="S498" i="2"/>
  <c r="AA498" i="2"/>
  <c r="AD498" i="2"/>
  <c r="V498" i="2"/>
  <c r="W498" i="2"/>
  <c r="Q494" i="2"/>
  <c r="T494" i="2" s="1"/>
  <c r="X494" i="2"/>
  <c r="AB494" i="2"/>
  <c r="U494" i="2"/>
  <c r="Y494" i="2"/>
  <c r="AC494" i="2"/>
  <c r="V494" i="2"/>
  <c r="AD494" i="2"/>
  <c r="W494" i="2"/>
  <c r="AE494" i="2"/>
  <c r="Z494" i="2"/>
  <c r="S494" i="2"/>
  <c r="AA494" i="2"/>
  <c r="T490" i="2"/>
  <c r="X490" i="2"/>
  <c r="AB490" i="2"/>
  <c r="Y490" i="2"/>
  <c r="AC490" i="2"/>
  <c r="Z490" i="2"/>
  <c r="S490" i="2"/>
  <c r="V490" i="2"/>
  <c r="W490" i="2"/>
  <c r="AD490" i="2"/>
  <c r="T486" i="2"/>
  <c r="X486" i="2"/>
  <c r="U486" i="2"/>
  <c r="Y486" i="2"/>
  <c r="AC486" i="2"/>
  <c r="V486" i="2"/>
  <c r="W486" i="2"/>
  <c r="Z486" i="2"/>
  <c r="AA486" i="2"/>
  <c r="S486" i="2"/>
  <c r="X482" i="2"/>
  <c r="AB482" i="2"/>
  <c r="U482" i="2"/>
  <c r="Z482" i="2"/>
  <c r="S482" i="2"/>
  <c r="AA482" i="2"/>
  <c r="AD482" i="2"/>
  <c r="AE482" i="2"/>
  <c r="V482" i="2"/>
  <c r="W482" i="2"/>
  <c r="T478" i="2"/>
  <c r="X478" i="2"/>
  <c r="AB478" i="2"/>
  <c r="U478" i="2"/>
  <c r="AC478" i="2"/>
  <c r="V478" i="2"/>
  <c r="W478" i="2"/>
  <c r="AA478" i="2"/>
  <c r="Q474" i="2"/>
  <c r="Y474" i="2" s="1"/>
  <c r="X474" i="2"/>
  <c r="AB474" i="2"/>
  <c r="U474" i="2"/>
  <c r="Z474" i="2"/>
  <c r="S474" i="2"/>
  <c r="AA474" i="2"/>
  <c r="V474" i="2"/>
  <c r="W474" i="2"/>
  <c r="AE474" i="2"/>
  <c r="Q470" i="2"/>
  <c r="AC470" i="2" s="1"/>
  <c r="X470" i="2"/>
  <c r="AB470" i="2"/>
  <c r="U470" i="2"/>
  <c r="Y470" i="2"/>
  <c r="V470" i="2"/>
  <c r="AD470" i="2"/>
  <c r="W470" i="2"/>
  <c r="AE470" i="2"/>
  <c r="Z470" i="2"/>
  <c r="AA470" i="2"/>
  <c r="S470" i="2"/>
  <c r="T466" i="2"/>
  <c r="X466" i="2"/>
  <c r="AB466" i="2"/>
  <c r="U466" i="2"/>
  <c r="Y466" i="2"/>
  <c r="AC466" i="2"/>
  <c r="Z466" i="2"/>
  <c r="S466" i="2"/>
  <c r="AA466" i="2"/>
  <c r="AD466" i="2"/>
  <c r="V466" i="2"/>
  <c r="AE466" i="2"/>
  <c r="W466" i="2"/>
  <c r="X462" i="2"/>
  <c r="U462" i="2"/>
  <c r="Y462" i="2"/>
  <c r="V462" i="2"/>
  <c r="W462" i="2"/>
  <c r="S462" i="2"/>
  <c r="AA462" i="2"/>
  <c r="Q458" i="2"/>
  <c r="T458" i="2"/>
  <c r="X458" i="2"/>
  <c r="AB458" i="2"/>
  <c r="U458" i="2"/>
  <c r="Y458" i="2"/>
  <c r="AC458" i="2"/>
  <c r="Z458" i="2"/>
  <c r="S458" i="2"/>
  <c r="AA458" i="2"/>
  <c r="V458" i="2"/>
  <c r="AD458" i="2"/>
  <c r="W458" i="2"/>
  <c r="AE458" i="2"/>
  <c r="Q454" i="2"/>
  <c r="T454" i="2"/>
  <c r="X454" i="2"/>
  <c r="AB454" i="2"/>
  <c r="U454" i="2"/>
  <c r="Z454" i="2"/>
  <c r="AE454" i="2"/>
  <c r="V454" i="2"/>
  <c r="AA454" i="2"/>
  <c r="AC454" i="2"/>
  <c r="S454" i="2"/>
  <c r="AD454" i="2"/>
  <c r="W454" i="2"/>
  <c r="Y454" i="2"/>
  <c r="T450" i="2"/>
  <c r="X450" i="2"/>
  <c r="AB450" i="2"/>
  <c r="S450" i="2"/>
  <c r="Y450" i="2"/>
  <c r="AD450" i="2"/>
  <c r="U450" i="2"/>
  <c r="Z450" i="2"/>
  <c r="AE450" i="2"/>
  <c r="AA450" i="2"/>
  <c r="AC450" i="2"/>
  <c r="V450" i="2"/>
  <c r="W450" i="2"/>
  <c r="T446" i="2"/>
  <c r="X446" i="2"/>
  <c r="AC446" i="2"/>
  <c r="S446" i="2"/>
  <c r="Y446" i="2"/>
  <c r="AD446" i="2"/>
  <c r="Z446" i="2"/>
  <c r="U446" i="2"/>
  <c r="V446" i="2"/>
  <c r="Q442" i="2"/>
  <c r="AB442" i="2" s="1"/>
  <c r="T442" i="2"/>
  <c r="X442" i="2"/>
  <c r="V442" i="2"/>
  <c r="AA442" i="2"/>
  <c r="W442" i="2"/>
  <c r="Y442" i="2"/>
  <c r="Z442" i="2"/>
  <c r="AD442" i="2"/>
  <c r="S442" i="2"/>
  <c r="U442" i="2"/>
  <c r="Q438" i="2"/>
  <c r="AE438" i="2" s="1"/>
  <c r="T438" i="2"/>
  <c r="X438" i="2"/>
  <c r="AB438" i="2"/>
  <c r="U438" i="2"/>
  <c r="Z438" i="2"/>
  <c r="V438" i="2"/>
  <c r="AA438" i="2"/>
  <c r="W438" i="2"/>
  <c r="Y438" i="2"/>
  <c r="S438" i="2"/>
  <c r="AC438" i="2"/>
  <c r="AD438" i="2"/>
  <c r="AI434" i="2"/>
  <c r="X434" i="2"/>
  <c r="AB434" i="2"/>
  <c r="S434" i="2"/>
  <c r="Y434" i="2"/>
  <c r="AD434" i="2"/>
  <c r="U434" i="2"/>
  <c r="Z434" i="2"/>
  <c r="AE434" i="2"/>
  <c r="V434" i="2"/>
  <c r="W434" i="2"/>
  <c r="X430" i="2"/>
  <c r="AB430" i="2"/>
  <c r="W430" i="2"/>
  <c r="S430" i="2"/>
  <c r="Y430" i="2"/>
  <c r="AD430" i="2"/>
  <c r="AE430" i="2"/>
  <c r="V430" i="2"/>
  <c r="Z430" i="2"/>
  <c r="AA430" i="2"/>
  <c r="Q426" i="2"/>
  <c r="X426" i="2"/>
  <c r="V426" i="2"/>
  <c r="AA426" i="2"/>
  <c r="W426" i="2"/>
  <c r="S426" i="2"/>
  <c r="AD426" i="2"/>
  <c r="U426" i="2"/>
  <c r="AE426" i="2"/>
  <c r="Y426" i="2"/>
  <c r="Z426" i="2"/>
  <c r="Q422" i="2"/>
  <c r="T422" i="2"/>
  <c r="X422" i="2"/>
  <c r="AB422" i="2"/>
  <c r="U422" i="2"/>
  <c r="Z422" i="2"/>
  <c r="AE422" i="2"/>
  <c r="V422" i="2"/>
  <c r="AA422" i="2"/>
  <c r="AC422" i="2"/>
  <c r="S422" i="2"/>
  <c r="AD422" i="2"/>
  <c r="W422" i="2"/>
  <c r="Y422" i="2"/>
  <c r="AI418" i="2"/>
  <c r="X418" i="2"/>
  <c r="AB418" i="2"/>
  <c r="S418" i="2"/>
  <c r="Y418" i="2"/>
  <c r="Z418" i="2"/>
  <c r="AA418" i="2"/>
  <c r="AC418" i="2"/>
  <c r="W418" i="2"/>
  <c r="X414" i="2"/>
  <c r="W414" i="2"/>
  <c r="S414" i="2"/>
  <c r="Y414" i="2"/>
  <c r="AD414" i="2"/>
  <c r="Z414" i="2"/>
  <c r="AA414" i="2"/>
  <c r="U414" i="2"/>
  <c r="V414" i="2"/>
  <c r="Q410" i="2"/>
  <c r="T410" i="2"/>
  <c r="X410" i="2"/>
  <c r="AB410" i="2"/>
  <c r="V410" i="2"/>
  <c r="AA410" i="2"/>
  <c r="W410" i="2"/>
  <c r="AC410" i="2"/>
  <c r="Y410" i="2"/>
  <c r="Z410" i="2"/>
  <c r="S410" i="2"/>
  <c r="U410" i="2"/>
  <c r="AD410" i="2"/>
  <c r="AE410" i="2"/>
  <c r="Q406" i="2"/>
  <c r="AB406" i="2" s="1"/>
  <c r="T406" i="2"/>
  <c r="X406" i="2"/>
  <c r="U406" i="2"/>
  <c r="Z406" i="2"/>
  <c r="AE406" i="2"/>
  <c r="V406" i="2"/>
  <c r="AA406" i="2"/>
  <c r="W406" i="2"/>
  <c r="Y406" i="2"/>
  <c r="AD406" i="2"/>
  <c r="S406" i="2"/>
  <c r="AI402" i="2"/>
  <c r="X402" i="2"/>
  <c r="S402" i="2"/>
  <c r="AD402" i="2"/>
  <c r="Z402" i="2"/>
  <c r="W402" i="2"/>
  <c r="AB398" i="2"/>
  <c r="S398" i="2"/>
  <c r="Y398" i="2"/>
  <c r="U398" i="2"/>
  <c r="AE398" i="2"/>
  <c r="Z398" i="2"/>
  <c r="AA398" i="2"/>
  <c r="Q394" i="2"/>
  <c r="T394" i="2"/>
  <c r="X394" i="2"/>
  <c r="AB394" i="2"/>
  <c r="V394" i="2"/>
  <c r="AA394" i="2"/>
  <c r="W394" i="2"/>
  <c r="AC394" i="2"/>
  <c r="S394" i="2"/>
  <c r="AD394" i="2"/>
  <c r="U394" i="2"/>
  <c r="AE394" i="2"/>
  <c r="Y394" i="2"/>
  <c r="Z394" i="2"/>
  <c r="T390" i="2"/>
  <c r="X390" i="2"/>
  <c r="U390" i="2"/>
  <c r="Z390" i="2"/>
  <c r="V390" i="2"/>
  <c r="AA390" i="2"/>
  <c r="S390" i="2"/>
  <c r="AD390" i="2"/>
  <c r="W390" i="2"/>
  <c r="Y390" i="2"/>
  <c r="AI386" i="2"/>
  <c r="X386" i="2"/>
  <c r="AB386" i="2"/>
  <c r="S386" i="2"/>
  <c r="Y386" i="2"/>
  <c r="U386" i="2"/>
  <c r="AA386" i="2"/>
  <c r="V386" i="2"/>
  <c r="W386" i="2"/>
  <c r="T382" i="2"/>
  <c r="X382" i="2"/>
  <c r="W382" i="2"/>
  <c r="S382" i="2"/>
  <c r="Y382" i="2"/>
  <c r="AD382" i="2"/>
  <c r="Z382" i="2"/>
  <c r="AA382" i="2"/>
  <c r="V382" i="2"/>
  <c r="T378" i="2"/>
  <c r="X378" i="2"/>
  <c r="AA378" i="2"/>
  <c r="W378" i="2"/>
  <c r="AC378" i="2"/>
  <c r="Y378" i="2"/>
  <c r="Z378" i="2"/>
  <c r="AD378" i="2"/>
  <c r="AE378" i="2"/>
  <c r="S378" i="2"/>
  <c r="X374" i="2"/>
  <c r="U374" i="2"/>
  <c r="Z374" i="2"/>
  <c r="V374" i="2"/>
  <c r="AA374" i="2"/>
  <c r="W374" i="2"/>
  <c r="Y374" i="2"/>
  <c r="S374" i="2"/>
  <c r="X370" i="2"/>
  <c r="AB370" i="2"/>
  <c r="Y370" i="2"/>
  <c r="U370" i="2"/>
  <c r="Z370" i="2"/>
  <c r="AE370" i="2"/>
  <c r="V370" i="2"/>
  <c r="W370" i="2"/>
  <c r="AA370" i="2"/>
  <c r="AC370" i="2"/>
  <c r="X366" i="2"/>
  <c r="W366" i="2"/>
  <c r="S366" i="2"/>
  <c r="Y366" i="2"/>
  <c r="U366" i="2"/>
  <c r="V366" i="2"/>
  <c r="Z366" i="2"/>
  <c r="X362" i="2"/>
  <c r="AB362" i="2"/>
  <c r="V362" i="2"/>
  <c r="AA362" i="2"/>
  <c r="W362" i="2"/>
  <c r="AD362" i="2"/>
  <c r="U362" i="2"/>
  <c r="AE362" i="2"/>
  <c r="Y362" i="2"/>
  <c r="Z362" i="2"/>
  <c r="X354" i="2"/>
  <c r="S354" i="2"/>
  <c r="Y354" i="2"/>
  <c r="AD354" i="2"/>
  <c r="U354" i="2"/>
  <c r="Z354" i="2"/>
  <c r="AE354" i="2"/>
  <c r="AA354" i="2"/>
  <c r="V354" i="2"/>
  <c r="X346" i="2"/>
  <c r="Y346" i="2"/>
  <c r="V346" i="2"/>
  <c r="AA346" i="2"/>
  <c r="S346" i="2"/>
  <c r="W346" i="2"/>
  <c r="Z346" i="2"/>
  <c r="AE346" i="2"/>
  <c r="T338" i="2"/>
  <c r="X338" i="2"/>
  <c r="U338" i="2"/>
  <c r="Y338" i="2"/>
  <c r="V338" i="2"/>
  <c r="AD338" i="2"/>
  <c r="AA338" i="2"/>
  <c r="S338" i="2"/>
  <c r="AE338" i="2"/>
  <c r="X330" i="2"/>
  <c r="U330" i="2"/>
  <c r="Y330" i="2"/>
  <c r="V330" i="2"/>
  <c r="AD330" i="2"/>
  <c r="W330" i="2"/>
  <c r="Z330" i="2"/>
  <c r="S330" i="2"/>
  <c r="AA330" i="2"/>
  <c r="AE330" i="2"/>
  <c r="X322" i="2"/>
  <c r="AB322" i="2"/>
  <c r="U322" i="2"/>
  <c r="Y322" i="2"/>
  <c r="S322" i="2"/>
  <c r="AE322" i="2"/>
  <c r="W322" i="2"/>
  <c r="Z322" i="2"/>
  <c r="AA322" i="2"/>
  <c r="Q314" i="2"/>
  <c r="T314" i="2"/>
  <c r="X314" i="2"/>
  <c r="AB314" i="2"/>
  <c r="U314" i="2"/>
  <c r="Y314" i="2"/>
  <c r="AC314" i="2"/>
  <c r="V314" i="2"/>
  <c r="AD314" i="2"/>
  <c r="AA314" i="2"/>
  <c r="S314" i="2"/>
  <c r="AE314" i="2"/>
  <c r="W314" i="2"/>
  <c r="Z314" i="2"/>
  <c r="Q306" i="2"/>
  <c r="U306" i="2" s="1"/>
  <c r="X306" i="2"/>
  <c r="AB306" i="2"/>
  <c r="Y306" i="2"/>
  <c r="V306" i="2"/>
  <c r="AD306" i="2"/>
  <c r="Z306" i="2"/>
  <c r="AA306" i="2"/>
  <c r="AE306" i="2"/>
  <c r="S306" i="2"/>
  <c r="W306" i="2"/>
  <c r="AI298" i="2"/>
  <c r="T298" i="2"/>
  <c r="X298" i="2"/>
  <c r="AB298" i="2"/>
  <c r="U298" i="2"/>
  <c r="Y298" i="2"/>
  <c r="AC298" i="2"/>
  <c r="V298" i="2"/>
  <c r="AD298" i="2"/>
  <c r="W298" i="2"/>
  <c r="Z298" i="2"/>
  <c r="AA298" i="2"/>
  <c r="AE298" i="2"/>
  <c r="S298" i="2"/>
  <c r="Q290" i="2"/>
  <c r="X290" i="2"/>
  <c r="AB290" i="2"/>
  <c r="U290" i="2"/>
  <c r="Y290" i="2"/>
  <c r="V290" i="2"/>
  <c r="AD290" i="2"/>
  <c r="AE290" i="2"/>
  <c r="W290" i="2"/>
  <c r="Z290" i="2"/>
  <c r="AA290" i="2"/>
  <c r="T282" i="2"/>
  <c r="X282" i="2"/>
  <c r="AB282" i="2"/>
  <c r="U282" i="2"/>
  <c r="Y282" i="2"/>
  <c r="AC282" i="2"/>
  <c r="V282" i="2"/>
  <c r="AD282" i="2"/>
  <c r="AA282" i="2"/>
  <c r="S282" i="2"/>
  <c r="AE282" i="2"/>
  <c r="W282" i="2"/>
  <c r="Z282" i="2"/>
  <c r="Q274" i="2"/>
  <c r="T274" i="2"/>
  <c r="X274" i="2"/>
  <c r="AB274" i="2"/>
  <c r="U274" i="2"/>
  <c r="Y274" i="2"/>
  <c r="AC274" i="2"/>
  <c r="V274" i="2"/>
  <c r="AD274" i="2"/>
  <c r="Z274" i="2"/>
  <c r="AA274" i="2"/>
  <c r="S274" i="2"/>
  <c r="W274" i="2"/>
  <c r="AE274" i="2"/>
  <c r="X266" i="2"/>
  <c r="Y266" i="2"/>
  <c r="W266" i="2"/>
  <c r="S266" i="2"/>
  <c r="X258" i="2"/>
  <c r="AB258" i="2"/>
  <c r="U258" i="2"/>
  <c r="Y258" i="2"/>
  <c r="V258" i="2"/>
  <c r="AD258" i="2"/>
  <c r="S258" i="2"/>
  <c r="AE258" i="2"/>
  <c r="W258" i="2"/>
  <c r="Z258" i="2"/>
  <c r="T250" i="2"/>
  <c r="X250" i="2"/>
  <c r="Y250" i="2"/>
  <c r="AC250" i="2"/>
  <c r="V250" i="2"/>
  <c r="AD250" i="2"/>
  <c r="S250" i="2"/>
  <c r="W250" i="2"/>
  <c r="Q242" i="2"/>
  <c r="X242" i="2"/>
  <c r="U242" i="2"/>
  <c r="Y242" i="2"/>
  <c r="V242" i="2"/>
  <c r="AD242" i="2"/>
  <c r="Z242" i="2"/>
  <c r="AA242" i="2"/>
  <c r="S242" i="2"/>
  <c r="W242" i="2"/>
  <c r="AB234" i="2"/>
  <c r="Y234" i="2"/>
  <c r="V234" i="2"/>
  <c r="AD234" i="2"/>
  <c r="W234" i="2"/>
  <c r="AA234" i="2"/>
  <c r="AE234" i="2"/>
  <c r="S234" i="2"/>
  <c r="X226" i="2"/>
  <c r="AB226" i="2"/>
  <c r="Y226" i="2"/>
  <c r="AC226" i="2"/>
  <c r="V226" i="2"/>
  <c r="AD226" i="2"/>
  <c r="S226" i="2"/>
  <c r="AE226" i="2"/>
  <c r="W226" i="2"/>
  <c r="AA226" i="2"/>
  <c r="X218" i="2"/>
  <c r="AB218" i="2"/>
  <c r="U218" i="2"/>
  <c r="Y218" i="2"/>
  <c r="S218" i="2"/>
  <c r="AD218" i="2"/>
  <c r="W218" i="2"/>
  <c r="Z218" i="2"/>
  <c r="Q210" i="2"/>
  <c r="V210" i="2" s="1"/>
  <c r="T210" i="2"/>
  <c r="X210" i="2"/>
  <c r="AB210" i="2"/>
  <c r="U210" i="2"/>
  <c r="Y210" i="2"/>
  <c r="AC210" i="2"/>
  <c r="S210" i="2"/>
  <c r="AA210" i="2"/>
  <c r="AE210" i="2"/>
  <c r="W210" i="2"/>
  <c r="Z210" i="2"/>
  <c r="T202" i="2"/>
  <c r="X202" i="2"/>
  <c r="AB202" i="2"/>
  <c r="U202" i="2"/>
  <c r="Y202" i="2"/>
  <c r="AC202" i="2"/>
  <c r="S202" i="2"/>
  <c r="AA202" i="2"/>
  <c r="V202" i="2"/>
  <c r="AD202" i="2"/>
  <c r="W202" i="2"/>
  <c r="Z202" i="2"/>
  <c r="AE202" i="2"/>
  <c r="S194" i="2"/>
  <c r="W194" i="2"/>
  <c r="X194" i="2"/>
  <c r="T194" i="2"/>
  <c r="Y194" i="2"/>
  <c r="AD194" i="2"/>
  <c r="Z194" i="2"/>
  <c r="S186" i="2"/>
  <c r="W186" i="2"/>
  <c r="AA186" i="2"/>
  <c r="U186" i="2"/>
  <c r="V186" i="2"/>
  <c r="T186" i="2"/>
  <c r="X186" i="2"/>
  <c r="S178" i="2"/>
  <c r="W178" i="2"/>
  <c r="X178" i="2"/>
  <c r="AC178" i="2"/>
  <c r="T178" i="2"/>
  <c r="Y178" i="2"/>
  <c r="AD178" i="2"/>
  <c r="V178" i="2"/>
  <c r="S170" i="2"/>
  <c r="W170" i="2"/>
  <c r="U170" i="2"/>
  <c r="V170" i="2"/>
  <c r="T170" i="2"/>
  <c r="AD170" i="2"/>
  <c r="X170" i="2"/>
  <c r="Y170" i="2"/>
  <c r="S162" i="2"/>
  <c r="W162" i="2"/>
  <c r="AA162" i="2"/>
  <c r="X162" i="2"/>
  <c r="AC162" i="2"/>
  <c r="Y162" i="2"/>
  <c r="AD162" i="2"/>
  <c r="U162" i="2"/>
  <c r="V162" i="2"/>
  <c r="Z162" i="2"/>
  <c r="S154" i="2"/>
  <c r="W154" i="2"/>
  <c r="AA154" i="2"/>
  <c r="AE154" i="2"/>
  <c r="X154" i="2"/>
  <c r="AB154" i="2"/>
  <c r="Y154" i="2"/>
  <c r="Z154" i="2"/>
  <c r="U154" i="2"/>
  <c r="AC154" i="2"/>
  <c r="X146" i="2"/>
  <c r="AB146" i="2"/>
  <c r="S146" i="2"/>
  <c r="Y146" i="2"/>
  <c r="AD146" i="2"/>
  <c r="U146" i="2"/>
  <c r="V146" i="2"/>
  <c r="W146" i="2"/>
  <c r="T138" i="2"/>
  <c r="X138" i="2"/>
  <c r="AB138" i="2"/>
  <c r="V138" i="2"/>
  <c r="AA138" i="2"/>
  <c r="W138" i="2"/>
  <c r="AC138" i="2"/>
  <c r="S138" i="2"/>
  <c r="AD138" i="2"/>
  <c r="U138" i="2"/>
  <c r="AE138" i="2"/>
  <c r="Y138" i="2"/>
  <c r="Z138" i="2"/>
  <c r="X130" i="2"/>
  <c r="AB130" i="2"/>
  <c r="AE130" i="2"/>
  <c r="AA130" i="2"/>
  <c r="W130" i="2"/>
  <c r="X122" i="2"/>
  <c r="S122" i="2"/>
  <c r="Y122" i="2"/>
  <c r="U122" i="2"/>
  <c r="AA122" i="2"/>
  <c r="V122" i="2"/>
  <c r="W122" i="2"/>
  <c r="Z122" i="2"/>
  <c r="X114" i="2"/>
  <c r="AB114" i="2"/>
  <c r="V114" i="2"/>
  <c r="AA114" i="2"/>
  <c r="Y114" i="2"/>
  <c r="S114" i="2"/>
  <c r="Z114" i="2"/>
  <c r="U114" i="2"/>
  <c r="W114" i="2"/>
  <c r="AD114" i="2"/>
  <c r="T106" i="2"/>
  <c r="X106" i="2"/>
  <c r="AD106" i="2"/>
  <c r="V106" i="2"/>
  <c r="AE106" i="2"/>
  <c r="U106" i="2"/>
  <c r="X98" i="2"/>
  <c r="V98" i="2"/>
  <c r="AA98" i="2"/>
  <c r="S98" i="2"/>
  <c r="Z98" i="2"/>
  <c r="U98" i="2"/>
  <c r="AD98" i="2"/>
  <c r="AE98" i="2"/>
  <c r="W98" i="2"/>
  <c r="Y98" i="2"/>
  <c r="T90" i="2"/>
  <c r="X90" i="2"/>
  <c r="S90" i="2"/>
  <c r="Y90" i="2"/>
  <c r="AD90" i="2"/>
  <c r="W90" i="2"/>
  <c r="AE90" i="2"/>
  <c r="Z90" i="2"/>
  <c r="U90" i="2"/>
  <c r="V90" i="2"/>
  <c r="T82" i="2"/>
  <c r="X82" i="2"/>
  <c r="AB82" i="2"/>
  <c r="V82" i="2"/>
  <c r="AA82" i="2"/>
  <c r="U82" i="2"/>
  <c r="AC82" i="2"/>
  <c r="W82" i="2"/>
  <c r="AD82" i="2"/>
  <c r="Y82" i="2"/>
  <c r="Z82" i="2"/>
  <c r="AE82" i="2"/>
  <c r="S82" i="2"/>
  <c r="V74" i="2"/>
  <c r="Z74" i="2"/>
  <c r="AD74" i="2"/>
  <c r="S74" i="2"/>
  <c r="X74" i="2"/>
  <c r="AC74" i="2"/>
  <c r="T74" i="2"/>
  <c r="Y74" i="2"/>
  <c r="AE74" i="2"/>
  <c r="U74" i="2"/>
  <c r="AA74" i="2"/>
  <c r="AB74" i="2"/>
  <c r="W74" i="2"/>
  <c r="Z66" i="2"/>
  <c r="AD66" i="2"/>
  <c r="U66" i="2"/>
  <c r="AA66" i="2"/>
  <c r="W66" i="2"/>
  <c r="AB66" i="2"/>
  <c r="S66" i="2"/>
  <c r="X66" i="2"/>
  <c r="Y66" i="2"/>
  <c r="U58" i="2"/>
  <c r="Y58" i="2"/>
  <c r="AC58" i="2"/>
  <c r="Z58" i="2"/>
  <c r="AD58" i="2"/>
  <c r="W58" i="2"/>
  <c r="X58" i="2"/>
  <c r="S58" i="2"/>
  <c r="AB58" i="2"/>
  <c r="T58" i="2"/>
  <c r="U50" i="2"/>
  <c r="Y50" i="2"/>
  <c r="V50" i="2"/>
  <c r="AD50" i="2"/>
  <c r="W50" i="2"/>
  <c r="X50" i="2"/>
  <c r="AA50" i="2"/>
  <c r="AB50" i="2"/>
  <c r="S50" i="2"/>
  <c r="T50" i="2"/>
  <c r="U42" i="2"/>
  <c r="T42" i="2"/>
  <c r="Z42" i="2"/>
  <c r="AE42" i="2"/>
  <c r="AA42" i="2"/>
  <c r="W42" i="2"/>
  <c r="X42" i="2"/>
  <c r="AD42" i="2"/>
  <c r="S42" i="2"/>
  <c r="AB42" i="2"/>
  <c r="Y34" i="2"/>
  <c r="V34" i="2"/>
  <c r="Z34" i="2"/>
  <c r="AD34" i="2"/>
  <c r="AE34" i="2"/>
  <c r="X34" i="2"/>
  <c r="AA34" i="2"/>
  <c r="S34" i="2"/>
  <c r="T34" i="2"/>
  <c r="T26" i="2"/>
  <c r="X26" i="2"/>
  <c r="AB26" i="2"/>
  <c r="AD26" i="2"/>
  <c r="U26" i="2"/>
  <c r="Z26" i="2"/>
  <c r="AE26" i="2"/>
  <c r="V26" i="2"/>
  <c r="W26" i="2"/>
  <c r="AC26" i="2"/>
  <c r="X22" i="2"/>
  <c r="W22" i="2"/>
  <c r="AC22" i="2"/>
  <c r="S22" i="2"/>
  <c r="AD22" i="2"/>
  <c r="Z22" i="2"/>
  <c r="AA22" i="2"/>
  <c r="T18" i="2"/>
  <c r="X18" i="2"/>
  <c r="AB18" i="2"/>
  <c r="V18" i="2"/>
  <c r="AA18" i="2"/>
  <c r="W18" i="2"/>
  <c r="AC18" i="2"/>
  <c r="S18" i="2"/>
  <c r="AD18" i="2"/>
  <c r="U18" i="2"/>
  <c r="AE18" i="2"/>
  <c r="Y18" i="2"/>
  <c r="Z18" i="2"/>
  <c r="AE14" i="2"/>
  <c r="V14" i="2"/>
  <c r="AA14" i="2"/>
  <c r="S14" i="2"/>
  <c r="Y14" i="2"/>
  <c r="T10" i="2"/>
  <c r="X10" i="2"/>
  <c r="S10" i="2"/>
  <c r="AD10" i="2"/>
  <c r="U10" i="2"/>
  <c r="AE10" i="2"/>
  <c r="AA10" i="2"/>
  <c r="W10" i="2"/>
  <c r="X6" i="2"/>
  <c r="W6" i="2"/>
  <c r="S6" i="2"/>
  <c r="Y6" i="2"/>
  <c r="AD6" i="2"/>
  <c r="Z6" i="2"/>
  <c r="AE6" i="2"/>
  <c r="V6" i="2"/>
  <c r="V1093" i="2"/>
  <c r="Z1093" i="2"/>
  <c r="AD1093" i="2"/>
  <c r="S1093" i="2"/>
  <c r="AA1093" i="2"/>
  <c r="T1093" i="2"/>
  <c r="AB1093" i="2"/>
  <c r="W1093" i="2"/>
  <c r="AE1093" i="2"/>
  <c r="X1093" i="2"/>
  <c r="U1093" i="2"/>
  <c r="Y1093" i="2"/>
  <c r="AC1093" i="2"/>
  <c r="Q1089" i="2"/>
  <c r="V1089" i="2"/>
  <c r="Z1089" i="2"/>
  <c r="AD1089" i="2"/>
  <c r="T1089" i="2"/>
  <c r="S1089" i="2"/>
  <c r="W1089" i="2"/>
  <c r="X1089" i="2"/>
  <c r="U1089" i="2"/>
  <c r="Y1089" i="2"/>
  <c r="AC1089" i="2"/>
  <c r="Q1085" i="2"/>
  <c r="V1085" i="2"/>
  <c r="Z1085" i="2"/>
  <c r="AD1085" i="2"/>
  <c r="X1085" i="2"/>
  <c r="AB1085" i="2"/>
  <c r="S1085" i="2"/>
  <c r="W1085" i="2"/>
  <c r="AA1085" i="2"/>
  <c r="AE1085" i="2"/>
  <c r="T1085" i="2"/>
  <c r="Y1085" i="2"/>
  <c r="AC1085" i="2"/>
  <c r="U1085" i="2"/>
  <c r="Q1081" i="2"/>
  <c r="V1081" i="2"/>
  <c r="Z1081" i="2"/>
  <c r="AD1081" i="2"/>
  <c r="T1081" i="2"/>
  <c r="AB1081" i="2"/>
  <c r="S1081" i="2"/>
  <c r="W1081" i="2"/>
  <c r="AA1081" i="2"/>
  <c r="X1081" i="2"/>
  <c r="Y1081" i="2"/>
  <c r="U1081" i="2"/>
  <c r="AI1077" i="2"/>
  <c r="V1077" i="2"/>
  <c r="Z1077" i="2"/>
  <c r="X1077" i="2"/>
  <c r="S1077" i="2"/>
  <c r="W1077" i="2"/>
  <c r="AA1077" i="2"/>
  <c r="AE1077" i="2"/>
  <c r="AB1077" i="2"/>
  <c r="Y1077" i="2"/>
  <c r="AC1077" i="2"/>
  <c r="Q1073" i="2"/>
  <c r="V1073" i="2"/>
  <c r="Z1073" i="2"/>
  <c r="AD1073" i="2"/>
  <c r="X1073" i="2"/>
  <c r="AB1073" i="2"/>
  <c r="S1073" i="2"/>
  <c r="W1073" i="2"/>
  <c r="AA1073" i="2"/>
  <c r="AE1073" i="2"/>
  <c r="T1073" i="2"/>
  <c r="U1073" i="2"/>
  <c r="Y1073" i="2"/>
  <c r="AC1073" i="2"/>
  <c r="Q1069" i="2"/>
  <c r="V1069" i="2"/>
  <c r="Z1069" i="2"/>
  <c r="AD1069" i="2"/>
  <c r="T1069" i="2"/>
  <c r="AB1069" i="2"/>
  <c r="S1069" i="2"/>
  <c r="W1069" i="2"/>
  <c r="AA1069" i="2"/>
  <c r="AE1069" i="2"/>
  <c r="X1069" i="2"/>
  <c r="AC1069" i="2"/>
  <c r="U1069" i="2"/>
  <c r="Y1069" i="2"/>
  <c r="Q1065" i="2"/>
  <c r="V1065" i="2"/>
  <c r="Z1065" i="2"/>
  <c r="AD1065" i="2"/>
  <c r="X1065" i="2"/>
  <c r="S1065" i="2"/>
  <c r="W1065" i="2"/>
  <c r="AA1065" i="2"/>
  <c r="AE1065" i="2"/>
  <c r="T1065" i="2"/>
  <c r="AB1065" i="2"/>
  <c r="U1065" i="2"/>
  <c r="AC1065" i="2"/>
  <c r="Y1065" i="2"/>
  <c r="AI1061" i="2"/>
  <c r="V1061" i="2"/>
  <c r="Z1061" i="2"/>
  <c r="AD1061" i="2"/>
  <c r="W1061" i="2"/>
  <c r="AA1061" i="2"/>
  <c r="T1061" i="2"/>
  <c r="AB1061" i="2"/>
  <c r="S1061" i="2"/>
  <c r="AE1061" i="2"/>
  <c r="X1061" i="2"/>
  <c r="U1061" i="2"/>
  <c r="Y1061" i="2"/>
  <c r="AC1061" i="2"/>
  <c r="Q1057" i="2"/>
  <c r="V1057" i="2"/>
  <c r="Z1057" i="2"/>
  <c r="AD1057" i="2"/>
  <c r="S1057" i="2"/>
  <c r="AE1057" i="2"/>
  <c r="X1057" i="2"/>
  <c r="W1057" i="2"/>
  <c r="AA1057" i="2"/>
  <c r="T1057" i="2"/>
  <c r="AB1057" i="2"/>
  <c r="Y1057" i="2"/>
  <c r="AC1057" i="2"/>
  <c r="U1057" i="2"/>
  <c r="Q1053" i="2"/>
  <c r="AD1053" i="2" s="1"/>
  <c r="V1053" i="2"/>
  <c r="Z1053" i="2"/>
  <c r="W1053" i="2"/>
  <c r="AE1053" i="2"/>
  <c r="T1053" i="2"/>
  <c r="S1053" i="2"/>
  <c r="AA1053" i="2"/>
  <c r="X1053" i="2"/>
  <c r="AC1053" i="2"/>
  <c r="Y1053" i="2"/>
  <c r="U1053" i="2"/>
  <c r="V1049" i="2"/>
  <c r="Z1049" i="2"/>
  <c r="AD1049" i="2"/>
  <c r="S1049" i="2"/>
  <c r="AA1049" i="2"/>
  <c r="T1049" i="2"/>
  <c r="AB1049" i="2"/>
  <c r="W1049" i="2"/>
  <c r="AE1049" i="2"/>
  <c r="X1049" i="2"/>
  <c r="U1049" i="2"/>
  <c r="Y1049" i="2"/>
  <c r="AC1049" i="2"/>
  <c r="AI1045" i="2"/>
  <c r="V1045" i="2"/>
  <c r="Z1045" i="2"/>
  <c r="AD1045" i="2"/>
  <c r="W1045" i="2"/>
  <c r="AE1045" i="2"/>
  <c r="S1045" i="2"/>
  <c r="AA1045" i="2"/>
  <c r="T1045" i="2"/>
  <c r="X1045" i="2"/>
  <c r="AB1045" i="2"/>
  <c r="U1045" i="2"/>
  <c r="Y1045" i="2"/>
  <c r="AC1045" i="2"/>
  <c r="Q1041" i="2"/>
  <c r="V1041" i="2"/>
  <c r="Z1041" i="2"/>
  <c r="AD1041" i="2"/>
  <c r="S1041" i="2"/>
  <c r="AA1041" i="2"/>
  <c r="X1041" i="2"/>
  <c r="AB1041" i="2"/>
  <c r="W1041" i="2"/>
  <c r="AE1041" i="2"/>
  <c r="T1041" i="2"/>
  <c r="Y1041" i="2"/>
  <c r="AC1041" i="2"/>
  <c r="U1041" i="2"/>
  <c r="Q1037" i="2"/>
  <c r="V1037" i="2"/>
  <c r="Z1037" i="2"/>
  <c r="AD1037" i="2"/>
  <c r="W1037" i="2"/>
  <c r="AE1037" i="2"/>
  <c r="X1037" i="2"/>
  <c r="AB1037" i="2"/>
  <c r="S1037" i="2"/>
  <c r="AA1037" i="2"/>
  <c r="T1037" i="2"/>
  <c r="AC1037" i="2"/>
  <c r="U1037" i="2"/>
  <c r="Y1037" i="2"/>
  <c r="V1033" i="2"/>
  <c r="Z1033" i="2"/>
  <c r="AD1033" i="2"/>
  <c r="S1033" i="2"/>
  <c r="AA1033" i="2"/>
  <c r="AB1033" i="2"/>
  <c r="W1033" i="2"/>
  <c r="AE1033" i="2"/>
  <c r="X1033" i="2"/>
  <c r="U1033" i="2"/>
  <c r="Q1029" i="2"/>
  <c r="V1029" i="2"/>
  <c r="Z1029" i="2"/>
  <c r="AD1029" i="2"/>
  <c r="S1029" i="2"/>
  <c r="AE1029" i="2"/>
  <c r="AB1029" i="2"/>
  <c r="W1029" i="2"/>
  <c r="X1029" i="2"/>
  <c r="Y1029" i="2"/>
  <c r="AC1029" i="2"/>
  <c r="Q1025" i="2"/>
  <c r="Z1025" i="2" s="1"/>
  <c r="V1025" i="2"/>
  <c r="AD1025" i="2"/>
  <c r="S1025" i="2"/>
  <c r="AE1025" i="2"/>
  <c r="X1025" i="2"/>
  <c r="AB1025" i="2"/>
  <c r="W1025" i="2"/>
  <c r="AA1025" i="2"/>
  <c r="Y1025" i="2"/>
  <c r="AC1025" i="2"/>
  <c r="U1025" i="2"/>
  <c r="Q1021" i="2"/>
  <c r="V1021" i="2"/>
  <c r="Z1021" i="2"/>
  <c r="AD1021" i="2"/>
  <c r="S1021" i="2"/>
  <c r="AA1021" i="2"/>
  <c r="AB1021" i="2"/>
  <c r="W1021" i="2"/>
  <c r="AE1021" i="2"/>
  <c r="X1021" i="2"/>
  <c r="U1021" i="2"/>
  <c r="Y1021" i="2"/>
  <c r="V1017" i="2"/>
  <c r="AD1017" i="2"/>
  <c r="W1017" i="2"/>
  <c r="AA1017" i="2"/>
  <c r="X1017" i="2"/>
  <c r="S1017" i="2"/>
  <c r="AB1017" i="2"/>
  <c r="Y1017" i="2"/>
  <c r="AC1017" i="2"/>
  <c r="AI1013" i="2"/>
  <c r="V1013" i="2"/>
  <c r="Z1013" i="2"/>
  <c r="AD1013" i="2"/>
  <c r="W1013" i="2"/>
  <c r="AE1013" i="2"/>
  <c r="X1013" i="2"/>
  <c r="S1013" i="2"/>
  <c r="AA1013" i="2"/>
  <c r="T1013" i="2"/>
  <c r="AB1013" i="2"/>
  <c r="U1013" i="2"/>
  <c r="Y1013" i="2"/>
  <c r="AC1013" i="2"/>
  <c r="Q1009" i="2"/>
  <c r="V1009" i="2" s="1"/>
  <c r="Z1009" i="2"/>
  <c r="AD1009" i="2"/>
  <c r="S1009" i="2"/>
  <c r="AA1009" i="2"/>
  <c r="T1009" i="2"/>
  <c r="W1009" i="2"/>
  <c r="AE1009" i="2"/>
  <c r="AB1009" i="2"/>
  <c r="Y1009" i="2"/>
  <c r="AC1009" i="2"/>
  <c r="U1009" i="2"/>
  <c r="Q1005" i="2"/>
  <c r="V1005" i="2" s="1"/>
  <c r="Z1005" i="2"/>
  <c r="AD1005" i="2"/>
  <c r="W1005" i="2"/>
  <c r="AE1005" i="2"/>
  <c r="X1005" i="2"/>
  <c r="S1005" i="2"/>
  <c r="AA1005" i="2"/>
  <c r="AB1005" i="2"/>
  <c r="AC1005" i="2"/>
  <c r="U1005" i="2"/>
  <c r="Y1005" i="2"/>
  <c r="Q1001" i="2"/>
  <c r="V1001" i="2"/>
  <c r="Z1001" i="2"/>
  <c r="AD1001" i="2"/>
  <c r="W1001" i="2"/>
  <c r="AE1001" i="2"/>
  <c r="T1001" i="2"/>
  <c r="AB1001" i="2"/>
  <c r="S1001" i="2"/>
  <c r="AA1001" i="2"/>
  <c r="X1001" i="2"/>
  <c r="U1001" i="2"/>
  <c r="Y1001" i="2"/>
  <c r="AC1001" i="2"/>
  <c r="Q997" i="2"/>
  <c r="V997" i="2"/>
  <c r="Z997" i="2"/>
  <c r="AD997" i="2"/>
  <c r="S997" i="2"/>
  <c r="AE997" i="2"/>
  <c r="T997" i="2"/>
  <c r="AB997" i="2"/>
  <c r="W997" i="2"/>
  <c r="AA997" i="2"/>
  <c r="X997" i="2"/>
  <c r="U997" i="2"/>
  <c r="Y997" i="2"/>
  <c r="AC997" i="2"/>
  <c r="Q993" i="2"/>
  <c r="AE993" i="2" s="1"/>
  <c r="V993" i="2"/>
  <c r="Z993" i="2"/>
  <c r="AD993" i="2"/>
  <c r="S993" i="2"/>
  <c r="X993" i="2"/>
  <c r="W993" i="2"/>
  <c r="AA993" i="2"/>
  <c r="T993" i="2"/>
  <c r="AB993" i="2"/>
  <c r="Y993" i="2"/>
  <c r="V989" i="2"/>
  <c r="Z989" i="2"/>
  <c r="AD989" i="2"/>
  <c r="W989" i="2"/>
  <c r="AE989" i="2"/>
  <c r="T989" i="2"/>
  <c r="AB989" i="2"/>
  <c r="S989" i="2"/>
  <c r="AA989" i="2"/>
  <c r="X989" i="2"/>
  <c r="AC989" i="2"/>
  <c r="U989" i="2"/>
  <c r="Y989" i="2"/>
  <c r="Q985" i="2"/>
  <c r="AB985" i="2" s="1"/>
  <c r="V985" i="2"/>
  <c r="AD985" i="2"/>
  <c r="S985" i="2"/>
  <c r="AA985" i="2"/>
  <c r="X985" i="2"/>
  <c r="W985" i="2"/>
  <c r="AE985" i="2"/>
  <c r="U985" i="2"/>
  <c r="Y985" i="2"/>
  <c r="AC985" i="2"/>
  <c r="Q981" i="2"/>
  <c r="Z981" i="2" s="1"/>
  <c r="V981" i="2"/>
  <c r="AD981" i="2"/>
  <c r="S981" i="2"/>
  <c r="AA981" i="2"/>
  <c r="AB981" i="2"/>
  <c r="W981" i="2"/>
  <c r="AE981" i="2"/>
  <c r="X981" i="2"/>
  <c r="Y981" i="2"/>
  <c r="AC981" i="2"/>
  <c r="Q977" i="2"/>
  <c r="T977" i="2" s="1"/>
  <c r="V977" i="2"/>
  <c r="Z977" i="2"/>
  <c r="AD977" i="2"/>
  <c r="W977" i="2"/>
  <c r="AE977" i="2"/>
  <c r="S977" i="2"/>
  <c r="X977" i="2"/>
  <c r="AB977" i="2"/>
  <c r="Y977" i="2"/>
  <c r="U977" i="2"/>
  <c r="V973" i="2"/>
  <c r="Z973" i="2"/>
  <c r="AD973" i="2"/>
  <c r="W973" i="2"/>
  <c r="AA973" i="2"/>
  <c r="X973" i="2"/>
  <c r="S973" i="2"/>
  <c r="AE973" i="2"/>
  <c r="T973" i="2"/>
  <c r="AB973" i="2"/>
  <c r="AC973" i="2"/>
  <c r="U973" i="2"/>
  <c r="Y973" i="2"/>
  <c r="AI969" i="2"/>
  <c r="V969" i="2"/>
  <c r="Z969" i="2"/>
  <c r="AD969" i="2"/>
  <c r="S969" i="2"/>
  <c r="AA969" i="2"/>
  <c r="AE969" i="2"/>
  <c r="T969" i="2"/>
  <c r="AB969" i="2"/>
  <c r="W969" i="2"/>
  <c r="X969" i="2"/>
  <c r="U969" i="2"/>
  <c r="Y969" i="2"/>
  <c r="AC969" i="2"/>
  <c r="Q965" i="2"/>
  <c r="V965" i="2"/>
  <c r="Z965" i="2"/>
  <c r="AD965" i="2"/>
  <c r="S965" i="2"/>
  <c r="AA965" i="2"/>
  <c r="X965" i="2"/>
  <c r="W965" i="2"/>
  <c r="AE965" i="2"/>
  <c r="T965" i="2"/>
  <c r="AB965" i="2"/>
  <c r="U965" i="2"/>
  <c r="Y965" i="2"/>
  <c r="AC965" i="2"/>
  <c r="Q961" i="2"/>
  <c r="AA961" i="2" s="1"/>
  <c r="V961" i="2"/>
  <c r="Z961" i="2"/>
  <c r="AD961" i="2"/>
  <c r="S961" i="2"/>
  <c r="AE961" i="2"/>
  <c r="T961" i="2"/>
  <c r="AB961" i="2"/>
  <c r="W961" i="2"/>
  <c r="X961" i="2"/>
  <c r="Y961" i="2"/>
  <c r="AC961" i="2"/>
  <c r="Q957" i="2"/>
  <c r="T957" i="2" s="1"/>
  <c r="V957" i="2"/>
  <c r="Z957" i="2"/>
  <c r="AD957" i="2"/>
  <c r="W957" i="2"/>
  <c r="AA957" i="2"/>
  <c r="X957" i="2"/>
  <c r="S957" i="2"/>
  <c r="AE957" i="2"/>
  <c r="AC957" i="2"/>
  <c r="U957" i="2"/>
  <c r="Y957" i="2"/>
  <c r="AI953" i="2"/>
  <c r="V953" i="2"/>
  <c r="Z953" i="2"/>
  <c r="AD953" i="2"/>
  <c r="S953" i="2"/>
  <c r="AA953" i="2"/>
  <c r="AE953" i="2"/>
  <c r="T953" i="2"/>
  <c r="AB953" i="2"/>
  <c r="W953" i="2"/>
  <c r="X953" i="2"/>
  <c r="U953" i="2"/>
  <c r="Y953" i="2"/>
  <c r="AC953" i="2"/>
  <c r="Q949" i="2"/>
  <c r="AA949" i="2" s="1"/>
  <c r="V949" i="2"/>
  <c r="AD949" i="2"/>
  <c r="W949" i="2"/>
  <c r="X949" i="2"/>
  <c r="S949" i="2"/>
  <c r="AE949" i="2"/>
  <c r="AB949" i="2"/>
  <c r="U949" i="2"/>
  <c r="Y949" i="2"/>
  <c r="AC949" i="2"/>
  <c r="V945" i="2"/>
  <c r="Z945" i="2"/>
  <c r="AD945" i="2"/>
  <c r="W945" i="2"/>
  <c r="AA945" i="2"/>
  <c r="X945" i="2"/>
  <c r="AB945" i="2"/>
  <c r="S945" i="2"/>
  <c r="AE945" i="2"/>
  <c r="T945" i="2"/>
  <c r="Y945" i="2"/>
  <c r="AC945" i="2"/>
  <c r="U945" i="2"/>
  <c r="Q941" i="2"/>
  <c r="AA941" i="2" s="1"/>
  <c r="V941" i="2"/>
  <c r="Z941" i="2"/>
  <c r="AD941" i="2"/>
  <c r="AE941" i="2"/>
  <c r="W941" i="2"/>
  <c r="T941" i="2"/>
  <c r="X941" i="2"/>
  <c r="AC941" i="2"/>
  <c r="U941" i="2"/>
  <c r="Y941" i="2"/>
  <c r="Q937" i="2"/>
  <c r="AA937" i="2" s="1"/>
  <c r="Z937" i="2"/>
  <c r="AD937" i="2"/>
  <c r="W937" i="2"/>
  <c r="X937" i="2"/>
  <c r="S937" i="2"/>
  <c r="AE937" i="2"/>
  <c r="T937" i="2"/>
  <c r="AB937" i="2"/>
  <c r="Y937" i="2"/>
  <c r="AC937" i="2"/>
  <c r="Q933" i="2"/>
  <c r="V933" i="2"/>
  <c r="Z933" i="2"/>
  <c r="AD933" i="2"/>
  <c r="X933" i="2"/>
  <c r="S933" i="2"/>
  <c r="W933" i="2"/>
  <c r="AE933" i="2"/>
  <c r="T933" i="2"/>
  <c r="AB933" i="2"/>
  <c r="U933" i="2"/>
  <c r="Y933" i="2"/>
  <c r="V929" i="2"/>
  <c r="Z929" i="2"/>
  <c r="AD929" i="2"/>
  <c r="T929" i="2"/>
  <c r="AB929" i="2"/>
  <c r="S929" i="2"/>
  <c r="W929" i="2"/>
  <c r="AA929" i="2"/>
  <c r="AE929" i="2"/>
  <c r="X929" i="2"/>
  <c r="Y929" i="2"/>
  <c r="AC929" i="2"/>
  <c r="U929" i="2"/>
  <c r="Q925" i="2"/>
  <c r="V925" i="2"/>
  <c r="Z925" i="2"/>
  <c r="AD925" i="2"/>
  <c r="T925" i="2"/>
  <c r="AB925" i="2"/>
  <c r="S925" i="2"/>
  <c r="W925" i="2"/>
  <c r="AA925" i="2"/>
  <c r="AE925" i="2"/>
  <c r="X925" i="2"/>
  <c r="AC925" i="2"/>
  <c r="U925" i="2"/>
  <c r="Y925" i="2"/>
  <c r="Q921" i="2"/>
  <c r="Z921" i="2" s="1"/>
  <c r="AD921" i="2"/>
  <c r="T921" i="2"/>
  <c r="AB921" i="2"/>
  <c r="W921" i="2"/>
  <c r="AA921" i="2"/>
  <c r="AE921" i="2"/>
  <c r="X921" i="2"/>
  <c r="U921" i="2"/>
  <c r="Y921" i="2"/>
  <c r="AC921" i="2"/>
  <c r="Q917" i="2"/>
  <c r="V917" i="2"/>
  <c r="Z917" i="2"/>
  <c r="AD917" i="2"/>
  <c r="X917" i="2"/>
  <c r="S917" i="2"/>
  <c r="W917" i="2"/>
  <c r="AA917" i="2"/>
  <c r="AE917" i="2"/>
  <c r="T917" i="2"/>
  <c r="AB917" i="2"/>
  <c r="U917" i="2"/>
  <c r="Y917" i="2"/>
  <c r="AC917" i="2"/>
  <c r="Q913" i="2"/>
  <c r="U913" i="2" s="1"/>
  <c r="V913" i="2"/>
  <c r="AD913" i="2"/>
  <c r="AB913" i="2"/>
  <c r="S913" i="2"/>
  <c r="W913" i="2"/>
  <c r="AA913" i="2"/>
  <c r="AE913" i="2"/>
  <c r="X913" i="2"/>
  <c r="Y913" i="2"/>
  <c r="AC913" i="2"/>
  <c r="Q909" i="2"/>
  <c r="V909" i="2"/>
  <c r="Z909" i="2"/>
  <c r="AD909" i="2"/>
  <c r="X909" i="2"/>
  <c r="S909" i="2"/>
  <c r="W909" i="2"/>
  <c r="AA909" i="2"/>
  <c r="AE909" i="2"/>
  <c r="T909" i="2"/>
  <c r="AB909" i="2"/>
  <c r="AC909" i="2"/>
  <c r="U909" i="2"/>
  <c r="Y909" i="2"/>
  <c r="Q905" i="2"/>
  <c r="Z905" i="2" s="1"/>
  <c r="V905" i="2"/>
  <c r="AD905" i="2"/>
  <c r="T905" i="2"/>
  <c r="AB905" i="2"/>
  <c r="S905" i="2"/>
  <c r="W905" i="2"/>
  <c r="AA905" i="2"/>
  <c r="AE905" i="2"/>
  <c r="X905" i="2"/>
  <c r="U905" i="2"/>
  <c r="Y905" i="2"/>
  <c r="AC905" i="2"/>
  <c r="Q901" i="2"/>
  <c r="V901" i="2"/>
  <c r="Z901" i="2"/>
  <c r="AD901" i="2"/>
  <c r="X901" i="2"/>
  <c r="S901" i="2"/>
  <c r="W901" i="2"/>
  <c r="AA901" i="2"/>
  <c r="AE901" i="2"/>
  <c r="T901" i="2"/>
  <c r="AB901" i="2"/>
  <c r="U901" i="2"/>
  <c r="Y901" i="2"/>
  <c r="AC901" i="2"/>
  <c r="Q897" i="2"/>
  <c r="AB897" i="2" s="1"/>
  <c r="Z897" i="2"/>
  <c r="AD897" i="2"/>
  <c r="T897" i="2"/>
  <c r="S897" i="2"/>
  <c r="W897" i="2"/>
  <c r="AA897" i="2"/>
  <c r="X897" i="2"/>
  <c r="Y897" i="2"/>
  <c r="Q893" i="2"/>
  <c r="Z893" i="2" s="1"/>
  <c r="V893" i="2"/>
  <c r="AD893" i="2"/>
  <c r="S893" i="2"/>
  <c r="AA893" i="2"/>
  <c r="X893" i="2"/>
  <c r="W893" i="2"/>
  <c r="AE893" i="2"/>
  <c r="T893" i="2"/>
  <c r="AC893" i="2"/>
  <c r="U893" i="2"/>
  <c r="Y893" i="2"/>
  <c r="V889" i="2"/>
  <c r="Z889" i="2"/>
  <c r="AD889" i="2"/>
  <c r="S889" i="2"/>
  <c r="T889" i="2"/>
  <c r="W889" i="2"/>
  <c r="AE889" i="2"/>
  <c r="X889" i="2"/>
  <c r="Y889" i="2"/>
  <c r="AC889" i="2"/>
  <c r="Q885" i="2"/>
  <c r="AA885" i="2" s="1"/>
  <c r="V885" i="2"/>
  <c r="Z885" i="2"/>
  <c r="AD885" i="2"/>
  <c r="S885" i="2"/>
  <c r="W885" i="2"/>
  <c r="AE885" i="2"/>
  <c r="T885" i="2"/>
  <c r="AB885" i="2"/>
  <c r="Y885" i="2"/>
  <c r="AC885" i="2"/>
  <c r="U881" i="2"/>
  <c r="Y881" i="2"/>
  <c r="AC881" i="2"/>
  <c r="S881" i="2"/>
  <c r="X881" i="2"/>
  <c r="AD881" i="2"/>
  <c r="T881" i="2"/>
  <c r="Z881" i="2"/>
  <c r="AE881" i="2"/>
  <c r="AA881" i="2"/>
  <c r="V881" i="2"/>
  <c r="W881" i="2"/>
  <c r="AB881" i="2"/>
  <c r="U877" i="2"/>
  <c r="Y877" i="2"/>
  <c r="AC877" i="2"/>
  <c r="W877" i="2"/>
  <c r="AB877" i="2"/>
  <c r="S877" i="2"/>
  <c r="T877" i="2"/>
  <c r="X877" i="2"/>
  <c r="V877" i="2"/>
  <c r="AA877" i="2"/>
  <c r="Q873" i="2"/>
  <c r="U873" i="2"/>
  <c r="Y873" i="2"/>
  <c r="AC873" i="2"/>
  <c r="V873" i="2"/>
  <c r="AA873" i="2"/>
  <c r="W873" i="2"/>
  <c r="AB873" i="2"/>
  <c r="X873" i="2"/>
  <c r="S873" i="2"/>
  <c r="AD873" i="2"/>
  <c r="AE873" i="2"/>
  <c r="T873" i="2"/>
  <c r="Z873" i="2"/>
  <c r="U869" i="2"/>
  <c r="AC869" i="2"/>
  <c r="T869" i="2"/>
  <c r="Z869" i="2"/>
  <c r="AE869" i="2"/>
  <c r="AA869" i="2"/>
  <c r="W869" i="2"/>
  <c r="AB869" i="2"/>
  <c r="S869" i="2"/>
  <c r="X869" i="2"/>
  <c r="AI865" i="2"/>
  <c r="U865" i="2"/>
  <c r="Y865" i="2"/>
  <c r="AC865" i="2"/>
  <c r="S865" i="2"/>
  <c r="X865" i="2"/>
  <c r="AD865" i="2"/>
  <c r="T865" i="2"/>
  <c r="Z865" i="2"/>
  <c r="AE865" i="2"/>
  <c r="AA865" i="2"/>
  <c r="V865" i="2"/>
  <c r="AB865" i="2"/>
  <c r="W865" i="2"/>
  <c r="U861" i="2"/>
  <c r="Y861" i="2"/>
  <c r="AC861" i="2"/>
  <c r="W861" i="2"/>
  <c r="AB861" i="2"/>
  <c r="S861" i="2"/>
  <c r="X861" i="2"/>
  <c r="AD861" i="2"/>
  <c r="T861" i="2"/>
  <c r="AE861" i="2"/>
  <c r="Z861" i="2"/>
  <c r="V861" i="2"/>
  <c r="AA861" i="2"/>
  <c r="Q857" i="2"/>
  <c r="U857" i="2"/>
  <c r="V857" i="2"/>
  <c r="AA857" i="2"/>
  <c r="W857" i="2"/>
  <c r="S857" i="2"/>
  <c r="AD857" i="2"/>
  <c r="X857" i="2"/>
  <c r="Z857" i="2"/>
  <c r="AE857" i="2"/>
  <c r="T857" i="2"/>
  <c r="U853" i="2"/>
  <c r="Y853" i="2"/>
  <c r="AC853" i="2"/>
  <c r="T853" i="2"/>
  <c r="Z853" i="2"/>
  <c r="AE853" i="2"/>
  <c r="V853" i="2"/>
  <c r="AA853" i="2"/>
  <c r="W853" i="2"/>
  <c r="AB853" i="2"/>
  <c r="S853" i="2"/>
  <c r="X853" i="2"/>
  <c r="AD853" i="2"/>
  <c r="Q849" i="2"/>
  <c r="AC849" i="2" s="1"/>
  <c r="U849" i="2"/>
  <c r="Y849" i="2"/>
  <c r="S849" i="2"/>
  <c r="X849" i="2"/>
  <c r="AD849" i="2"/>
  <c r="T849" i="2"/>
  <c r="Z849" i="2"/>
  <c r="AE849" i="2"/>
  <c r="V849" i="2"/>
  <c r="W849" i="2"/>
  <c r="AB849" i="2"/>
  <c r="U845" i="2"/>
  <c r="Y845" i="2"/>
  <c r="W845" i="2"/>
  <c r="S845" i="2"/>
  <c r="X845" i="2"/>
  <c r="AE845" i="2"/>
  <c r="V845" i="2"/>
  <c r="AA845" i="2"/>
  <c r="AI841" i="2"/>
  <c r="U841" i="2"/>
  <c r="Y841" i="2"/>
  <c r="AC841" i="2"/>
  <c r="V841" i="2"/>
  <c r="AA841" i="2"/>
  <c r="W841" i="2"/>
  <c r="AB841" i="2"/>
  <c r="X841" i="2"/>
  <c r="S841" i="2"/>
  <c r="AD841" i="2"/>
  <c r="T841" i="2"/>
  <c r="Z841" i="2"/>
  <c r="AE841" i="2"/>
  <c r="U837" i="2"/>
  <c r="Y837" i="2"/>
  <c r="AC837" i="2"/>
  <c r="T837" i="2"/>
  <c r="Z837" i="2"/>
  <c r="AE837" i="2"/>
  <c r="V837" i="2"/>
  <c r="AA837" i="2"/>
  <c r="AB837" i="2"/>
  <c r="W837" i="2"/>
  <c r="AD837" i="2"/>
  <c r="S837" i="2"/>
  <c r="X837" i="2"/>
  <c r="U833" i="2"/>
  <c r="Y833" i="2"/>
  <c r="AC833" i="2"/>
  <c r="S833" i="2"/>
  <c r="X833" i="2"/>
  <c r="AD833" i="2"/>
  <c r="AE833" i="2"/>
  <c r="V833" i="2"/>
  <c r="W833" i="2"/>
  <c r="AB833" i="2"/>
  <c r="Q829" i="2"/>
  <c r="Z829" i="2" s="1"/>
  <c r="U829" i="2"/>
  <c r="W829" i="2"/>
  <c r="AB829" i="2"/>
  <c r="S829" i="2"/>
  <c r="X829" i="2"/>
  <c r="AD829" i="2"/>
  <c r="T829" i="2"/>
  <c r="AE829" i="2"/>
  <c r="AA829" i="2"/>
  <c r="V829" i="2"/>
  <c r="U825" i="2"/>
  <c r="Y825" i="2"/>
  <c r="AC825" i="2"/>
  <c r="V825" i="2"/>
  <c r="AA825" i="2"/>
  <c r="W825" i="2"/>
  <c r="AB825" i="2"/>
  <c r="S825" i="2"/>
  <c r="X825" i="2"/>
  <c r="AD825" i="2"/>
  <c r="T825" i="2"/>
  <c r="Z825" i="2"/>
  <c r="AE825" i="2"/>
  <c r="Q821" i="2"/>
  <c r="AE821" i="2" s="1"/>
  <c r="U821" i="2"/>
  <c r="Y821" i="2"/>
  <c r="AC821" i="2"/>
  <c r="T821" i="2"/>
  <c r="Z821" i="2"/>
  <c r="V821" i="2"/>
  <c r="AA821" i="2"/>
  <c r="W821" i="2"/>
  <c r="X821" i="2"/>
  <c r="AD821" i="2"/>
  <c r="S821" i="2"/>
  <c r="Q817" i="2"/>
  <c r="U817" i="2"/>
  <c r="Y817" i="2"/>
  <c r="AC817" i="2"/>
  <c r="S817" i="2"/>
  <c r="X817" i="2"/>
  <c r="AD817" i="2"/>
  <c r="T817" i="2"/>
  <c r="Z817" i="2"/>
  <c r="AE817" i="2"/>
  <c r="V817" i="2"/>
  <c r="AA817" i="2"/>
  <c r="W817" i="2"/>
  <c r="AB817" i="2"/>
  <c r="Q813" i="2"/>
  <c r="T813" i="2" s="1"/>
  <c r="Y813" i="2"/>
  <c r="W813" i="2"/>
  <c r="AB813" i="2"/>
  <c r="X813" i="2"/>
  <c r="AD813" i="2"/>
  <c r="S813" i="2"/>
  <c r="Z813" i="2"/>
  <c r="V813" i="2"/>
  <c r="Q809" i="2"/>
  <c r="U809" i="2"/>
  <c r="Y809" i="2"/>
  <c r="AC809" i="2"/>
  <c r="V809" i="2"/>
  <c r="AA809" i="2"/>
  <c r="W809" i="2"/>
  <c r="AB809" i="2"/>
  <c r="S809" i="2"/>
  <c r="X809" i="2"/>
  <c r="AD809" i="2"/>
  <c r="AE809" i="2"/>
  <c r="T809" i="2"/>
  <c r="Z809" i="2"/>
  <c r="Y805" i="2"/>
  <c r="Z805" i="2"/>
  <c r="AE805" i="2"/>
  <c r="V805" i="2"/>
  <c r="AA805" i="2"/>
  <c r="W805" i="2"/>
  <c r="S805" i="2"/>
  <c r="X805" i="2"/>
  <c r="AD805" i="2"/>
  <c r="Q801" i="2"/>
  <c r="AC801" i="2" s="1"/>
  <c r="U801" i="2"/>
  <c r="Y801" i="2"/>
  <c r="S801" i="2"/>
  <c r="X801" i="2"/>
  <c r="AD801" i="2"/>
  <c r="Z801" i="2"/>
  <c r="AE801" i="2"/>
  <c r="V801" i="2"/>
  <c r="AA801" i="2"/>
  <c r="AB801" i="2"/>
  <c r="W801" i="2"/>
  <c r="U797" i="2"/>
  <c r="Y797" i="2"/>
  <c r="X797" i="2"/>
  <c r="Z797" i="2"/>
  <c r="V797" i="2"/>
  <c r="U793" i="2"/>
  <c r="Y793" i="2"/>
  <c r="AC793" i="2"/>
  <c r="V793" i="2"/>
  <c r="AA793" i="2"/>
  <c r="W793" i="2"/>
  <c r="AB793" i="2"/>
  <c r="S793" i="2"/>
  <c r="X793" i="2"/>
  <c r="AD793" i="2"/>
  <c r="Z793" i="2"/>
  <c r="T793" i="2"/>
  <c r="AE793" i="2"/>
  <c r="Q789" i="2"/>
  <c r="U789" i="2"/>
  <c r="Y789" i="2"/>
  <c r="AC789" i="2"/>
  <c r="T789" i="2"/>
  <c r="Z789" i="2"/>
  <c r="AE789" i="2"/>
  <c r="V789" i="2"/>
  <c r="AA789" i="2"/>
  <c r="W789" i="2"/>
  <c r="AB789" i="2"/>
  <c r="S789" i="2"/>
  <c r="AD789" i="2"/>
  <c r="X789" i="2"/>
  <c r="Q785" i="2"/>
  <c r="AD785" i="2" s="1"/>
  <c r="U785" i="2"/>
  <c r="Y785" i="2"/>
  <c r="AC785" i="2"/>
  <c r="S785" i="2"/>
  <c r="X785" i="2"/>
  <c r="T785" i="2"/>
  <c r="Z785" i="2"/>
  <c r="V785" i="2"/>
  <c r="AA785" i="2"/>
  <c r="AB785" i="2"/>
  <c r="W785" i="2"/>
  <c r="Q781" i="2"/>
  <c r="U781" i="2"/>
  <c r="Y781" i="2"/>
  <c r="AC781" i="2"/>
  <c r="W781" i="2"/>
  <c r="AB781" i="2"/>
  <c r="S781" i="2"/>
  <c r="X781" i="2"/>
  <c r="AD781" i="2"/>
  <c r="T781" i="2"/>
  <c r="Z781" i="2"/>
  <c r="AE781" i="2"/>
  <c r="AA781" i="2"/>
  <c r="V781" i="2"/>
  <c r="U777" i="2"/>
  <c r="Y777" i="2"/>
  <c r="AC777" i="2"/>
  <c r="V777" i="2"/>
  <c r="Z777" i="2"/>
  <c r="AD777" i="2"/>
  <c r="W777" i="2"/>
  <c r="AE777" i="2"/>
  <c r="X777" i="2"/>
  <c r="S777" i="2"/>
  <c r="AA777" i="2"/>
  <c r="T777" i="2"/>
  <c r="AB777" i="2"/>
  <c r="Q773" i="2"/>
  <c r="T773" i="2" s="1"/>
  <c r="U773" i="2"/>
  <c r="Y773" i="2"/>
  <c r="V773" i="2"/>
  <c r="Z773" i="2"/>
  <c r="AD773" i="2"/>
  <c r="S773" i="2"/>
  <c r="AA773" i="2"/>
  <c r="AB773" i="2"/>
  <c r="W773" i="2"/>
  <c r="X773" i="2"/>
  <c r="U769" i="2"/>
  <c r="Y769" i="2"/>
  <c r="AC769" i="2"/>
  <c r="V769" i="2"/>
  <c r="Z769" i="2"/>
  <c r="AD769" i="2"/>
  <c r="W769" i="2"/>
  <c r="AE769" i="2"/>
  <c r="X769" i="2"/>
  <c r="S769" i="2"/>
  <c r="AA769" i="2"/>
  <c r="T769" i="2"/>
  <c r="AB769" i="2"/>
  <c r="Q765" i="2"/>
  <c r="AC765" i="2" s="1"/>
  <c r="U765" i="2"/>
  <c r="Y765" i="2"/>
  <c r="V765" i="2"/>
  <c r="Z765" i="2"/>
  <c r="AD765" i="2"/>
  <c r="S765" i="2"/>
  <c r="AA765" i="2"/>
  <c r="T765" i="2"/>
  <c r="AB765" i="2"/>
  <c r="W765" i="2"/>
  <c r="AE765" i="2"/>
  <c r="X765" i="2"/>
  <c r="Y761" i="2"/>
  <c r="AC761" i="2"/>
  <c r="V761" i="2"/>
  <c r="Z761" i="2"/>
  <c r="AD761" i="2"/>
  <c r="W761" i="2"/>
  <c r="X761" i="2"/>
  <c r="S761" i="2"/>
  <c r="AB761" i="2"/>
  <c r="Q757" i="2"/>
  <c r="U757" i="2"/>
  <c r="Y757" i="2"/>
  <c r="AC757" i="2"/>
  <c r="V757" i="2"/>
  <c r="Z757" i="2"/>
  <c r="AD757" i="2"/>
  <c r="S757" i="2"/>
  <c r="AA757" i="2"/>
  <c r="T757" i="2"/>
  <c r="AB757" i="2"/>
  <c r="W757" i="2"/>
  <c r="AE757" i="2"/>
  <c r="X757" i="2"/>
  <c r="Q753" i="2"/>
  <c r="S753" i="2" s="1"/>
  <c r="U753" i="2"/>
  <c r="Y753" i="2"/>
  <c r="AC753" i="2"/>
  <c r="V753" i="2"/>
  <c r="Z753" i="2"/>
  <c r="AD753" i="2"/>
  <c r="W753" i="2"/>
  <c r="AE753" i="2"/>
  <c r="X753" i="2"/>
  <c r="AA753" i="2"/>
  <c r="AB753" i="2"/>
  <c r="T753" i="2"/>
  <c r="Q749" i="2"/>
  <c r="U749" i="2"/>
  <c r="V749" i="2"/>
  <c r="Z749" i="2"/>
  <c r="AD749" i="2"/>
  <c r="AA749" i="2"/>
  <c r="W749" i="2"/>
  <c r="AE749" i="2"/>
  <c r="X749" i="2"/>
  <c r="Q745" i="2"/>
  <c r="T745" i="2" s="1"/>
  <c r="U745" i="2"/>
  <c r="AC745" i="2"/>
  <c r="V745" i="2"/>
  <c r="Z745" i="2"/>
  <c r="AD745" i="2"/>
  <c r="W745" i="2"/>
  <c r="AE745" i="2"/>
  <c r="X745" i="2"/>
  <c r="AA745" i="2"/>
  <c r="AB745" i="2"/>
  <c r="U741" i="2"/>
  <c r="Y741" i="2"/>
  <c r="V741" i="2"/>
  <c r="AD741" i="2"/>
  <c r="S741" i="2"/>
  <c r="W741" i="2"/>
  <c r="X741" i="2"/>
  <c r="Q737" i="2"/>
  <c r="U737" i="2"/>
  <c r="Y737" i="2"/>
  <c r="AC737" i="2"/>
  <c r="V737" i="2"/>
  <c r="Z737" i="2"/>
  <c r="AD737" i="2"/>
  <c r="W737" i="2"/>
  <c r="AE737" i="2"/>
  <c r="X737" i="2"/>
  <c r="S737" i="2"/>
  <c r="AA737" i="2"/>
  <c r="AB737" i="2"/>
  <c r="T737" i="2"/>
  <c r="U733" i="2"/>
  <c r="Y733" i="2"/>
  <c r="AC733" i="2"/>
  <c r="Z733" i="2"/>
  <c r="AD733" i="2"/>
  <c r="S733" i="2"/>
  <c r="AA733" i="2"/>
  <c r="AB733" i="2"/>
  <c r="W733" i="2"/>
  <c r="X733" i="2"/>
  <c r="Q729" i="2"/>
  <c r="AB729" i="2" s="1"/>
  <c r="U729" i="2"/>
  <c r="Y729" i="2"/>
  <c r="V729" i="2"/>
  <c r="Z729" i="2"/>
  <c r="AD729" i="2"/>
  <c r="W729" i="2"/>
  <c r="AE729" i="2"/>
  <c r="S729" i="2"/>
  <c r="X729" i="2"/>
  <c r="AA729" i="2"/>
  <c r="T729" i="2"/>
  <c r="Q725" i="2"/>
  <c r="AC725" i="2" s="1"/>
  <c r="V725" i="2"/>
  <c r="Z725" i="2"/>
  <c r="AD725" i="2"/>
  <c r="U725" i="2"/>
  <c r="AA725" i="2"/>
  <c r="W725" i="2"/>
  <c r="AB725" i="2"/>
  <c r="S725" i="2"/>
  <c r="AE725" i="2"/>
  <c r="X725" i="2"/>
  <c r="Y725" i="2"/>
  <c r="Q721" i="2"/>
  <c r="V721" i="2"/>
  <c r="Z721" i="2"/>
  <c r="AD721" i="2"/>
  <c r="T721" i="2"/>
  <c r="Y721" i="2"/>
  <c r="AE721" i="2"/>
  <c r="U721" i="2"/>
  <c r="AA721" i="2"/>
  <c r="AB721" i="2"/>
  <c r="S721" i="2"/>
  <c r="AC721" i="2"/>
  <c r="W721" i="2"/>
  <c r="X721" i="2"/>
  <c r="Q717" i="2"/>
  <c r="V717" i="2"/>
  <c r="Z717" i="2"/>
  <c r="AD717" i="2"/>
  <c r="S717" i="2"/>
  <c r="X717" i="2"/>
  <c r="AC717" i="2"/>
  <c r="T717" i="2"/>
  <c r="Y717" i="2"/>
  <c r="AE717" i="2"/>
  <c r="AA717" i="2"/>
  <c r="AB717" i="2"/>
  <c r="U717" i="2"/>
  <c r="W717" i="2"/>
  <c r="Q713" i="2"/>
  <c r="V713" i="2"/>
  <c r="Z713" i="2"/>
  <c r="AD713" i="2"/>
  <c r="W713" i="2"/>
  <c r="AB713" i="2"/>
  <c r="S713" i="2"/>
  <c r="X713" i="2"/>
  <c r="AC713" i="2"/>
  <c r="Y713" i="2"/>
  <c r="AA713" i="2"/>
  <c r="T713" i="2"/>
  <c r="AE713" i="2"/>
  <c r="U713" i="2"/>
  <c r="Q709" i="2"/>
  <c r="V709" i="2"/>
  <c r="Z709" i="2"/>
  <c r="AD709" i="2"/>
  <c r="U709" i="2"/>
  <c r="AA709" i="2"/>
  <c r="W709" i="2"/>
  <c r="AB709" i="2"/>
  <c r="X709" i="2"/>
  <c r="S709" i="2"/>
  <c r="Y709" i="2"/>
  <c r="AC709" i="2"/>
  <c r="AE709" i="2"/>
  <c r="T709" i="2"/>
  <c r="V705" i="2"/>
  <c r="AD705" i="2"/>
  <c r="Y705" i="2"/>
  <c r="AE705" i="2"/>
  <c r="AA705" i="2"/>
  <c r="W705" i="2"/>
  <c r="X705" i="2"/>
  <c r="S705" i="2"/>
  <c r="V701" i="2"/>
  <c r="Z701" i="2"/>
  <c r="AD701" i="2"/>
  <c r="S701" i="2"/>
  <c r="X701" i="2"/>
  <c r="AC701" i="2"/>
  <c r="T701" i="2"/>
  <c r="Y701" i="2"/>
  <c r="AE701" i="2"/>
  <c r="U701" i="2"/>
  <c r="AA701" i="2"/>
  <c r="W701" i="2"/>
  <c r="AB701" i="2"/>
  <c r="V697" i="2"/>
  <c r="Z697" i="2"/>
  <c r="AD697" i="2"/>
  <c r="W697" i="2"/>
  <c r="AB697" i="2"/>
  <c r="S697" i="2"/>
  <c r="X697" i="2"/>
  <c r="AC697" i="2"/>
  <c r="T697" i="2"/>
  <c r="AE697" i="2"/>
  <c r="U697" i="2"/>
  <c r="Y697" i="2"/>
  <c r="AA697" i="2"/>
  <c r="Q693" i="2"/>
  <c r="V693" i="2"/>
  <c r="Z693" i="2"/>
  <c r="AD693" i="2"/>
  <c r="U693" i="2"/>
  <c r="AA693" i="2"/>
  <c r="W693" i="2"/>
  <c r="AB693" i="2"/>
  <c r="S693" i="2"/>
  <c r="AC693" i="2"/>
  <c r="X693" i="2"/>
  <c r="T693" i="2"/>
  <c r="AE693" i="2"/>
  <c r="Y693" i="2"/>
  <c r="V689" i="2"/>
  <c r="Z689" i="2"/>
  <c r="AD689" i="2"/>
  <c r="T689" i="2"/>
  <c r="U689" i="2"/>
  <c r="AA689" i="2"/>
  <c r="AB689" i="2"/>
  <c r="W689" i="2"/>
  <c r="S689" i="2"/>
  <c r="AC689" i="2"/>
  <c r="X689" i="2"/>
  <c r="V685" i="2"/>
  <c r="Z685" i="2"/>
  <c r="AD685" i="2"/>
  <c r="S685" i="2"/>
  <c r="X685" i="2"/>
  <c r="AC685" i="2"/>
  <c r="T685" i="2"/>
  <c r="Y685" i="2"/>
  <c r="AE685" i="2"/>
  <c r="AA685" i="2"/>
  <c r="AB685" i="2"/>
  <c r="U685" i="2"/>
  <c r="W685" i="2"/>
  <c r="V681" i="2"/>
  <c r="Z681" i="2"/>
  <c r="AD681" i="2"/>
  <c r="W681" i="2"/>
  <c r="AB681" i="2"/>
  <c r="S681" i="2"/>
  <c r="X681" i="2"/>
  <c r="AC681" i="2"/>
  <c r="Y681" i="2"/>
  <c r="T681" i="2"/>
  <c r="AA681" i="2"/>
  <c r="AE681" i="2"/>
  <c r="U681" i="2"/>
  <c r="V677" i="2"/>
  <c r="Z677" i="2"/>
  <c r="AD677" i="2"/>
  <c r="U677" i="2"/>
  <c r="AA677" i="2"/>
  <c r="W677" i="2"/>
  <c r="AB677" i="2"/>
  <c r="X677" i="2"/>
  <c r="S677" i="2"/>
  <c r="Y677" i="2"/>
  <c r="AC677" i="2"/>
  <c r="T677" i="2"/>
  <c r="AE677" i="2"/>
  <c r="Q673" i="2"/>
  <c r="V673" i="2"/>
  <c r="Z673" i="2"/>
  <c r="AD673" i="2"/>
  <c r="T673" i="2"/>
  <c r="Y673" i="2"/>
  <c r="AE673" i="2"/>
  <c r="U673" i="2"/>
  <c r="AA673" i="2"/>
  <c r="W673" i="2"/>
  <c r="X673" i="2"/>
  <c r="S673" i="2"/>
  <c r="V669" i="2"/>
  <c r="AD669" i="2"/>
  <c r="S669" i="2"/>
  <c r="X669" i="2"/>
  <c r="T669" i="2"/>
  <c r="Y669" i="2"/>
  <c r="U669" i="2"/>
  <c r="W669" i="2"/>
  <c r="AA669" i="2"/>
  <c r="Q665" i="2"/>
  <c r="V665" i="2"/>
  <c r="Z665" i="2"/>
  <c r="AD665" i="2"/>
  <c r="W665" i="2"/>
  <c r="AB665" i="2"/>
  <c r="S665" i="2"/>
  <c r="X665" i="2"/>
  <c r="AC665" i="2"/>
  <c r="Y665" i="2"/>
  <c r="AA665" i="2"/>
  <c r="V661" i="2"/>
  <c r="Z661" i="2"/>
  <c r="AD661" i="2"/>
  <c r="AA661" i="2"/>
  <c r="S661" i="2"/>
  <c r="T661" i="2"/>
  <c r="X661" i="2"/>
  <c r="Y661" i="2"/>
  <c r="Q657" i="2"/>
  <c r="V657" i="2"/>
  <c r="Z657" i="2"/>
  <c r="AD657" i="2"/>
  <c r="T657" i="2"/>
  <c r="Y657" i="2"/>
  <c r="AE657" i="2"/>
  <c r="U657" i="2"/>
  <c r="AA657" i="2"/>
  <c r="AB657" i="2"/>
  <c r="W657" i="2"/>
  <c r="S657" i="2"/>
  <c r="AC657" i="2"/>
  <c r="X657" i="2"/>
  <c r="V653" i="2"/>
  <c r="Z653" i="2"/>
  <c r="AD653" i="2"/>
  <c r="S653" i="2"/>
  <c r="X653" i="2"/>
  <c r="Y653" i="2"/>
  <c r="AE653" i="2"/>
  <c r="AA653" i="2"/>
  <c r="U653" i="2"/>
  <c r="AB653" i="2"/>
  <c r="AI649" i="2"/>
  <c r="V649" i="2"/>
  <c r="Z649" i="2"/>
  <c r="AD649" i="2"/>
  <c r="W649" i="2"/>
  <c r="AB649" i="2"/>
  <c r="S649" i="2"/>
  <c r="X649" i="2"/>
  <c r="AC649" i="2"/>
  <c r="Y649" i="2"/>
  <c r="AA649" i="2"/>
  <c r="T649" i="2"/>
  <c r="AE649" i="2"/>
  <c r="U649" i="2"/>
  <c r="Q645" i="2"/>
  <c r="V645" i="2"/>
  <c r="Z645" i="2"/>
  <c r="AD645" i="2"/>
  <c r="U645" i="2"/>
  <c r="AA645" i="2"/>
  <c r="W645" i="2"/>
  <c r="AB645" i="2"/>
  <c r="X645" i="2"/>
  <c r="S645" i="2"/>
  <c r="Y645" i="2"/>
  <c r="AC645" i="2"/>
  <c r="T645" i="2"/>
  <c r="AE645" i="2"/>
  <c r="V641" i="2"/>
  <c r="Z641" i="2"/>
  <c r="AD641" i="2"/>
  <c r="T641" i="2"/>
  <c r="Y641" i="2"/>
  <c r="AE641" i="2"/>
  <c r="U641" i="2"/>
  <c r="AA641" i="2"/>
  <c r="W641" i="2"/>
  <c r="AB641" i="2"/>
  <c r="X641" i="2"/>
  <c r="S641" i="2"/>
  <c r="AC641" i="2"/>
  <c r="Q637" i="2"/>
  <c r="AC637" i="2" s="1"/>
  <c r="V637" i="2"/>
  <c r="Z637" i="2"/>
  <c r="AD637" i="2"/>
  <c r="S637" i="2"/>
  <c r="X637" i="2"/>
  <c r="Y637" i="2"/>
  <c r="AE637" i="2"/>
  <c r="U637" i="2"/>
  <c r="W637" i="2"/>
  <c r="AA637" i="2"/>
  <c r="AB637" i="2"/>
  <c r="V633" i="2"/>
  <c r="W633" i="2"/>
  <c r="S633" i="2"/>
  <c r="X633" i="2"/>
  <c r="AC633" i="2"/>
  <c r="T633" i="2"/>
  <c r="AE633" i="2"/>
  <c r="U633" i="2"/>
  <c r="Y633" i="2"/>
  <c r="AA633" i="2"/>
  <c r="Q629" i="2"/>
  <c r="V629" i="2"/>
  <c r="AD629" i="2"/>
  <c r="U629" i="2"/>
  <c r="AA629" i="2"/>
  <c r="W629" i="2"/>
  <c r="S629" i="2"/>
  <c r="X629" i="2"/>
  <c r="AE629" i="2"/>
  <c r="Y629" i="2"/>
  <c r="V625" i="2"/>
  <c r="Z625" i="2"/>
  <c r="AD625" i="2"/>
  <c r="T625" i="2"/>
  <c r="Y625" i="2"/>
  <c r="AE625" i="2"/>
  <c r="U625" i="2"/>
  <c r="AA625" i="2"/>
  <c r="AB625" i="2"/>
  <c r="S625" i="2"/>
  <c r="AC625" i="2"/>
  <c r="W625" i="2"/>
  <c r="X625" i="2"/>
  <c r="Q621" i="2"/>
  <c r="X621" i="2" s="1"/>
  <c r="V621" i="2"/>
  <c r="Z621" i="2"/>
  <c r="AD621" i="2"/>
  <c r="S621" i="2"/>
  <c r="AC621" i="2"/>
  <c r="Y621" i="2"/>
  <c r="AE621" i="2"/>
  <c r="AB621" i="2"/>
  <c r="U621" i="2"/>
  <c r="W621" i="2"/>
  <c r="V617" i="2"/>
  <c r="Z617" i="2"/>
  <c r="W617" i="2"/>
  <c r="S617" i="2"/>
  <c r="X617" i="2"/>
  <c r="Y617" i="2"/>
  <c r="AA617" i="2"/>
  <c r="U617" i="2"/>
  <c r="V613" i="2"/>
  <c r="Z613" i="2"/>
  <c r="AD613" i="2"/>
  <c r="AA613" i="2"/>
  <c r="W613" i="2"/>
  <c r="AB613" i="2"/>
  <c r="X613" i="2"/>
  <c r="AC613" i="2"/>
  <c r="Y613" i="2"/>
  <c r="AE613" i="2"/>
  <c r="Q609" i="2"/>
  <c r="V609" i="2"/>
  <c r="Z609" i="2"/>
  <c r="AD609" i="2"/>
  <c r="T609" i="2"/>
  <c r="Y609" i="2"/>
  <c r="AE609" i="2"/>
  <c r="U609" i="2"/>
  <c r="AA609" i="2"/>
  <c r="W609" i="2"/>
  <c r="X609" i="2"/>
  <c r="AB609" i="2"/>
  <c r="S609" i="2"/>
  <c r="AC609" i="2"/>
  <c r="V605" i="2"/>
  <c r="AD605" i="2"/>
  <c r="S605" i="2"/>
  <c r="X605" i="2"/>
  <c r="Y605" i="2"/>
  <c r="AE605" i="2"/>
  <c r="W605" i="2"/>
  <c r="AA605" i="2"/>
  <c r="V601" i="2"/>
  <c r="Z601" i="2"/>
  <c r="AD601" i="2"/>
  <c r="W601" i="2"/>
  <c r="AB601" i="2"/>
  <c r="S601" i="2"/>
  <c r="X601" i="2"/>
  <c r="AC601" i="2"/>
  <c r="T601" i="2"/>
  <c r="AE601" i="2"/>
  <c r="Y601" i="2"/>
  <c r="U601" i="2"/>
  <c r="AA601" i="2"/>
  <c r="V597" i="2"/>
  <c r="Z597" i="2"/>
  <c r="AD597" i="2"/>
  <c r="W597" i="2"/>
  <c r="AB597" i="2"/>
  <c r="S597" i="2"/>
  <c r="AC597" i="2"/>
  <c r="X597" i="2"/>
  <c r="AE597" i="2"/>
  <c r="Y597" i="2"/>
  <c r="V593" i="2"/>
  <c r="Z593" i="2"/>
  <c r="AD593" i="2"/>
  <c r="T593" i="2"/>
  <c r="Y593" i="2"/>
  <c r="AE593" i="2"/>
  <c r="AB593" i="2"/>
  <c r="W593" i="2"/>
  <c r="S593" i="2"/>
  <c r="AC593" i="2"/>
  <c r="V589" i="2"/>
  <c r="AD589" i="2"/>
  <c r="S589" i="2"/>
  <c r="X589" i="2"/>
  <c r="T589" i="2"/>
  <c r="Y589" i="2"/>
  <c r="AE589" i="2"/>
  <c r="AA589" i="2"/>
  <c r="U589" i="2"/>
  <c r="W589" i="2"/>
  <c r="Q585" i="2"/>
  <c r="AE585" i="2" s="1"/>
  <c r="V585" i="2"/>
  <c r="Z585" i="2"/>
  <c r="AD585" i="2"/>
  <c r="W585" i="2"/>
  <c r="S585" i="2"/>
  <c r="X585" i="2"/>
  <c r="AC585" i="2"/>
  <c r="Y585" i="2"/>
  <c r="AA585" i="2"/>
  <c r="T585" i="2"/>
  <c r="U585" i="2"/>
  <c r="Q581" i="2"/>
  <c r="V581" i="2"/>
  <c r="Z581" i="2"/>
  <c r="AD581" i="2"/>
  <c r="U581" i="2"/>
  <c r="AA581" i="2"/>
  <c r="W581" i="2"/>
  <c r="AB581" i="2"/>
  <c r="X581" i="2"/>
  <c r="S581" i="2"/>
  <c r="Y581" i="2"/>
  <c r="AC581" i="2"/>
  <c r="T581" i="2"/>
  <c r="AE581" i="2"/>
  <c r="V577" i="2"/>
  <c r="Z577" i="2"/>
  <c r="AD577" i="2"/>
  <c r="T577" i="2"/>
  <c r="Y577" i="2"/>
  <c r="AE577" i="2"/>
  <c r="U577" i="2"/>
  <c r="AA577" i="2"/>
  <c r="W577" i="2"/>
  <c r="AB577" i="2"/>
  <c r="X577" i="2"/>
  <c r="S577" i="2"/>
  <c r="AC577" i="2"/>
  <c r="Q573" i="2"/>
  <c r="Z573" i="2" s="1"/>
  <c r="V573" i="2"/>
  <c r="AD573" i="2"/>
  <c r="S573" i="2"/>
  <c r="X573" i="2"/>
  <c r="Y573" i="2"/>
  <c r="AE573" i="2"/>
  <c r="U573" i="2"/>
  <c r="W573" i="2"/>
  <c r="AA573" i="2"/>
  <c r="AB573" i="2"/>
  <c r="Z569" i="2"/>
  <c r="AD569" i="2"/>
  <c r="W569" i="2"/>
  <c r="S569" i="2"/>
  <c r="AE569" i="2"/>
  <c r="U569" i="2"/>
  <c r="AA569" i="2"/>
  <c r="Q565" i="2"/>
  <c r="V565" i="2"/>
  <c r="Z565" i="2"/>
  <c r="AD565" i="2"/>
  <c r="U565" i="2"/>
  <c r="AA565" i="2"/>
  <c r="W565" i="2"/>
  <c r="AB565" i="2"/>
  <c r="S565" i="2"/>
  <c r="AC565" i="2"/>
  <c r="T565" i="2"/>
  <c r="AE565" i="2"/>
  <c r="X565" i="2"/>
  <c r="Y565" i="2"/>
  <c r="V561" i="2"/>
  <c r="Z561" i="2"/>
  <c r="AD561" i="2"/>
  <c r="T561" i="2"/>
  <c r="Y561" i="2"/>
  <c r="AE561" i="2"/>
  <c r="AA561" i="2"/>
  <c r="W561" i="2"/>
  <c r="S561" i="2"/>
  <c r="X561" i="2"/>
  <c r="Z557" i="2"/>
  <c r="S557" i="2"/>
  <c r="X557" i="2"/>
  <c r="AC557" i="2"/>
  <c r="T557" i="2"/>
  <c r="AE557" i="2"/>
  <c r="AA557" i="2"/>
  <c r="U557" i="2"/>
  <c r="AB557" i="2"/>
  <c r="W557" i="2"/>
  <c r="V553" i="2"/>
  <c r="AD553" i="2"/>
  <c r="W553" i="2"/>
  <c r="AB553" i="2"/>
  <c r="S553" i="2"/>
  <c r="X553" i="2"/>
  <c r="AC553" i="2"/>
  <c r="Y553" i="2"/>
  <c r="AE553" i="2"/>
  <c r="AA553" i="2"/>
  <c r="V549" i="2"/>
  <c r="Z549" i="2"/>
  <c r="U549" i="2"/>
  <c r="AA549" i="2"/>
  <c r="W549" i="2"/>
  <c r="X549" i="2"/>
  <c r="S549" i="2"/>
  <c r="Q545" i="2"/>
  <c r="AC545" i="2" s="1"/>
  <c r="V545" i="2"/>
  <c r="Z545" i="2"/>
  <c r="AD545" i="2"/>
  <c r="T545" i="2"/>
  <c r="Y545" i="2"/>
  <c r="AE545" i="2"/>
  <c r="U545" i="2"/>
  <c r="AA545" i="2"/>
  <c r="W545" i="2"/>
  <c r="X545" i="2"/>
  <c r="S545" i="2"/>
  <c r="V541" i="2"/>
  <c r="Z541" i="2"/>
  <c r="AD541" i="2"/>
  <c r="S541" i="2"/>
  <c r="X541" i="2"/>
  <c r="AC541" i="2"/>
  <c r="T541" i="2"/>
  <c r="Y541" i="2"/>
  <c r="AE541" i="2"/>
  <c r="U541" i="2"/>
  <c r="W541" i="2"/>
  <c r="AA541" i="2"/>
  <c r="AB541" i="2"/>
  <c r="Q537" i="2"/>
  <c r="V537" i="2"/>
  <c r="Z537" i="2"/>
  <c r="AD537" i="2"/>
  <c r="W537" i="2"/>
  <c r="AB537" i="2"/>
  <c r="S537" i="2"/>
  <c r="X537" i="2"/>
  <c r="AC537" i="2"/>
  <c r="T537" i="2"/>
  <c r="AE537" i="2"/>
  <c r="Y537" i="2"/>
  <c r="U537" i="2"/>
  <c r="AA537" i="2"/>
  <c r="V533" i="2"/>
  <c r="Z533" i="2"/>
  <c r="AD533" i="2"/>
  <c r="U533" i="2"/>
  <c r="AA533" i="2"/>
  <c r="W533" i="2"/>
  <c r="AB533" i="2"/>
  <c r="S533" i="2"/>
  <c r="AC533" i="2"/>
  <c r="T533" i="2"/>
  <c r="AE533" i="2"/>
  <c r="X533" i="2"/>
  <c r="Y533" i="2"/>
  <c r="Q529" i="2"/>
  <c r="Z529" i="2" s="1"/>
  <c r="AD529" i="2"/>
  <c r="T529" i="2"/>
  <c r="AE529" i="2"/>
  <c r="U529" i="2"/>
  <c r="AA529" i="2"/>
  <c r="AB529" i="2"/>
  <c r="S529" i="2"/>
  <c r="AC529" i="2"/>
  <c r="W529" i="2"/>
  <c r="X529" i="2"/>
  <c r="V525" i="2"/>
  <c r="AD525" i="2"/>
  <c r="S525" i="2"/>
  <c r="X525" i="2"/>
  <c r="AC525" i="2"/>
  <c r="Y525" i="2"/>
  <c r="AA525" i="2"/>
  <c r="AB525" i="2"/>
  <c r="U525" i="2"/>
  <c r="W525" i="2"/>
  <c r="Q521" i="2"/>
  <c r="V521" i="2"/>
  <c r="Z521" i="2"/>
  <c r="AD521" i="2"/>
  <c r="W521" i="2"/>
  <c r="AB521" i="2"/>
  <c r="S521" i="2"/>
  <c r="X521" i="2"/>
  <c r="AC521" i="2"/>
  <c r="Y521" i="2"/>
  <c r="T521" i="2"/>
  <c r="AA521" i="2"/>
  <c r="AE521" i="2"/>
  <c r="U521" i="2"/>
  <c r="Q517" i="2"/>
  <c r="V517" i="2"/>
  <c r="Z517" i="2"/>
  <c r="AD517" i="2"/>
  <c r="U517" i="2"/>
  <c r="AA517" i="2"/>
  <c r="W517" i="2"/>
  <c r="AB517" i="2"/>
  <c r="X517" i="2"/>
  <c r="S517" i="2"/>
  <c r="AC517" i="2"/>
  <c r="Y517" i="2"/>
  <c r="T517" i="2"/>
  <c r="AE517" i="2"/>
  <c r="U513" i="2"/>
  <c r="V513" i="2"/>
  <c r="Z513" i="2"/>
  <c r="AD513" i="2"/>
  <c r="W513" i="2"/>
  <c r="AE513" i="2"/>
  <c r="X513" i="2"/>
  <c r="AA513" i="2"/>
  <c r="S513" i="2"/>
  <c r="T513" i="2"/>
  <c r="Q509" i="2"/>
  <c r="U509" i="2"/>
  <c r="Y509" i="2"/>
  <c r="AC509" i="2"/>
  <c r="V509" i="2"/>
  <c r="Z509" i="2"/>
  <c r="AD509" i="2"/>
  <c r="S509" i="2"/>
  <c r="AA509" i="2"/>
  <c r="T509" i="2"/>
  <c r="AB509" i="2"/>
  <c r="AE509" i="2"/>
  <c r="W509" i="2"/>
  <c r="X509" i="2"/>
  <c r="U505" i="2"/>
  <c r="Y505" i="2"/>
  <c r="AC505" i="2"/>
  <c r="V505" i="2"/>
  <c r="Z505" i="2"/>
  <c r="AD505" i="2"/>
  <c r="W505" i="2"/>
  <c r="AE505" i="2"/>
  <c r="X505" i="2"/>
  <c r="S505" i="2"/>
  <c r="T505" i="2"/>
  <c r="AA505" i="2"/>
  <c r="AB505" i="2"/>
  <c r="Q501" i="2"/>
  <c r="AB501" i="2" s="1"/>
  <c r="U501" i="2"/>
  <c r="Y501" i="2"/>
  <c r="V501" i="2"/>
  <c r="Z501" i="2"/>
  <c r="AD501" i="2"/>
  <c r="S501" i="2"/>
  <c r="AA501" i="2"/>
  <c r="T501" i="2"/>
  <c r="W501" i="2"/>
  <c r="AE501" i="2"/>
  <c r="X501" i="2"/>
  <c r="U497" i="2"/>
  <c r="Y497" i="2"/>
  <c r="AC497" i="2"/>
  <c r="Z497" i="2"/>
  <c r="AD497" i="2"/>
  <c r="W497" i="2"/>
  <c r="AE497" i="2"/>
  <c r="X497" i="2"/>
  <c r="S497" i="2"/>
  <c r="T497" i="2"/>
  <c r="Q493" i="2"/>
  <c r="AC493" i="2" s="1"/>
  <c r="U493" i="2"/>
  <c r="Y493" i="2"/>
  <c r="V493" i="2"/>
  <c r="Z493" i="2"/>
  <c r="AD493" i="2"/>
  <c r="S493" i="2"/>
  <c r="AA493" i="2"/>
  <c r="T493" i="2"/>
  <c r="AB493" i="2"/>
  <c r="W493" i="2"/>
  <c r="X493" i="2"/>
  <c r="Y489" i="2"/>
  <c r="V489" i="2"/>
  <c r="Z489" i="2"/>
  <c r="W489" i="2"/>
  <c r="X489" i="2"/>
  <c r="S489" i="2"/>
  <c r="U485" i="2"/>
  <c r="Y485" i="2"/>
  <c r="V485" i="2"/>
  <c r="Z485" i="2"/>
  <c r="AD485" i="2"/>
  <c r="S485" i="2"/>
  <c r="T485" i="2"/>
  <c r="AB485" i="2"/>
  <c r="AE485" i="2"/>
  <c r="X485" i="2"/>
  <c r="U481" i="2"/>
  <c r="Y481" i="2"/>
  <c r="AC481" i="2"/>
  <c r="V481" i="2"/>
  <c r="Z481" i="2"/>
  <c r="AD481" i="2"/>
  <c r="W481" i="2"/>
  <c r="AE481" i="2"/>
  <c r="X481" i="2"/>
  <c r="AA481" i="2"/>
  <c r="S481" i="2"/>
  <c r="AB481" i="2"/>
  <c r="T481" i="2"/>
  <c r="AI477" i="2"/>
  <c r="U477" i="2"/>
  <c r="Y477" i="2"/>
  <c r="AC477" i="2"/>
  <c r="V477" i="2"/>
  <c r="Z477" i="2"/>
  <c r="AD477" i="2"/>
  <c r="S477" i="2"/>
  <c r="AA477" i="2"/>
  <c r="T477" i="2"/>
  <c r="AB477" i="2"/>
  <c r="AE477" i="2"/>
  <c r="W477" i="2"/>
  <c r="X477" i="2"/>
  <c r="U473" i="2"/>
  <c r="Y473" i="2"/>
  <c r="V473" i="2"/>
  <c r="AD473" i="2"/>
  <c r="W473" i="2"/>
  <c r="X473" i="2"/>
  <c r="T473" i="2"/>
  <c r="U469" i="2"/>
  <c r="V469" i="2"/>
  <c r="Z469" i="2"/>
  <c r="X469" i="2"/>
  <c r="U465" i="2"/>
  <c r="Y465" i="2"/>
  <c r="AC465" i="2"/>
  <c r="V465" i="2"/>
  <c r="Z465" i="2"/>
  <c r="AD465" i="2"/>
  <c r="W465" i="2"/>
  <c r="AE465" i="2"/>
  <c r="X465" i="2"/>
  <c r="AA465" i="2"/>
  <c r="AB465" i="2"/>
  <c r="S465" i="2"/>
  <c r="T465" i="2"/>
  <c r="U461" i="2"/>
  <c r="AC461" i="2"/>
  <c r="V461" i="2"/>
  <c r="AD461" i="2"/>
  <c r="S461" i="2"/>
  <c r="AA461" i="2"/>
  <c r="AB461" i="2"/>
  <c r="AE461" i="2"/>
  <c r="W461" i="2"/>
  <c r="X461" i="2"/>
  <c r="Q457" i="2"/>
  <c r="U457" i="2"/>
  <c r="Y457" i="2"/>
  <c r="AC457" i="2"/>
  <c r="V457" i="2"/>
  <c r="Z457" i="2"/>
  <c r="AD457" i="2"/>
  <c r="W457" i="2"/>
  <c r="AE457" i="2"/>
  <c r="X457" i="2"/>
  <c r="S457" i="2"/>
  <c r="AA457" i="2"/>
  <c r="W453" i="2"/>
  <c r="S453" i="2"/>
  <c r="X453" i="2"/>
  <c r="V453" i="2"/>
  <c r="Z453" i="2"/>
  <c r="U449" i="2"/>
  <c r="Y449" i="2"/>
  <c r="V449" i="2"/>
  <c r="W449" i="2"/>
  <c r="S449" i="2"/>
  <c r="AD449" i="2"/>
  <c r="Z449" i="2"/>
  <c r="U445" i="2"/>
  <c r="Y445" i="2"/>
  <c r="AC445" i="2"/>
  <c r="T445" i="2"/>
  <c r="Z445" i="2"/>
  <c r="AE445" i="2"/>
  <c r="V445" i="2"/>
  <c r="AA445" i="2"/>
  <c r="AB445" i="2"/>
  <c r="S445" i="2"/>
  <c r="AD445" i="2"/>
  <c r="W445" i="2"/>
  <c r="X445" i="2"/>
  <c r="Q441" i="2"/>
  <c r="U441" i="2" s="1"/>
  <c r="Y441" i="2"/>
  <c r="S441" i="2"/>
  <c r="X441" i="2"/>
  <c r="AD441" i="2"/>
  <c r="Z441" i="2"/>
  <c r="AE441" i="2"/>
  <c r="AA441" i="2"/>
  <c r="AB441" i="2"/>
  <c r="V441" i="2"/>
  <c r="W441" i="2"/>
  <c r="Y437" i="2"/>
  <c r="W437" i="2"/>
  <c r="AB437" i="2"/>
  <c r="S437" i="2"/>
  <c r="X437" i="2"/>
  <c r="AD437" i="2"/>
  <c r="V437" i="2"/>
  <c r="Y433" i="2"/>
  <c r="V433" i="2"/>
  <c r="AB433" i="2"/>
  <c r="X433" i="2"/>
  <c r="Z433" i="2"/>
  <c r="AD433" i="2"/>
  <c r="AE433" i="2"/>
  <c r="Y429" i="2"/>
  <c r="T429" i="2"/>
  <c r="Z429" i="2"/>
  <c r="AE429" i="2"/>
  <c r="V429" i="2"/>
  <c r="AA429" i="2"/>
  <c r="W429" i="2"/>
  <c r="X429" i="2"/>
  <c r="AD429" i="2"/>
  <c r="S429" i="2"/>
  <c r="X425" i="2"/>
  <c r="AD425" i="2"/>
  <c r="T425" i="2"/>
  <c r="Z425" i="2"/>
  <c r="V425" i="2"/>
  <c r="W425" i="2"/>
  <c r="AA425" i="2"/>
  <c r="U421" i="2"/>
  <c r="AC421" i="2"/>
  <c r="W421" i="2"/>
  <c r="AB421" i="2"/>
  <c r="X421" i="2"/>
  <c r="V421" i="2"/>
  <c r="Z421" i="2"/>
  <c r="Q417" i="2"/>
  <c r="AC417" i="2"/>
  <c r="V417" i="2"/>
  <c r="AA417" i="2"/>
  <c r="W417" i="2"/>
  <c r="AB417" i="2"/>
  <c r="S417" i="2"/>
  <c r="AD417" i="2"/>
  <c r="T417" i="2"/>
  <c r="AE417" i="2"/>
  <c r="X417" i="2"/>
  <c r="Y413" i="2"/>
  <c r="AC413" i="2"/>
  <c r="Z413" i="2"/>
  <c r="V413" i="2"/>
  <c r="AA413" i="2"/>
  <c r="AB413" i="2"/>
  <c r="S413" i="2"/>
  <c r="AD413" i="2"/>
  <c r="W413" i="2"/>
  <c r="X413" i="2"/>
  <c r="U409" i="2"/>
  <c r="S409" i="2"/>
  <c r="X409" i="2"/>
  <c r="AD409" i="2"/>
  <c r="T409" i="2"/>
  <c r="Z409" i="2"/>
  <c r="V409" i="2"/>
  <c r="Q405" i="2"/>
  <c r="U405" i="2"/>
  <c r="W405" i="2"/>
  <c r="AB405" i="2"/>
  <c r="S405" i="2"/>
  <c r="X405" i="2"/>
  <c r="AD405" i="2"/>
  <c r="Z405" i="2"/>
  <c r="AA405" i="2"/>
  <c r="AE405" i="2"/>
  <c r="V405" i="2"/>
  <c r="U401" i="2"/>
  <c r="Y401" i="2"/>
  <c r="AC401" i="2"/>
  <c r="V401" i="2"/>
  <c r="AB401" i="2"/>
  <c r="X401" i="2"/>
  <c r="Z401" i="2"/>
  <c r="AD401" i="2"/>
  <c r="S401" i="2"/>
  <c r="U397" i="2"/>
  <c r="Y397" i="2"/>
  <c r="Z397" i="2"/>
  <c r="V397" i="2"/>
  <c r="W397" i="2"/>
  <c r="X397" i="2"/>
  <c r="S397" i="2"/>
  <c r="AD397" i="2"/>
  <c r="Q393" i="2"/>
  <c r="Y393" i="2"/>
  <c r="S393" i="2"/>
  <c r="X393" i="2"/>
  <c r="AD393" i="2"/>
  <c r="T393" i="2"/>
  <c r="Z393" i="2"/>
  <c r="V393" i="2"/>
  <c r="W393" i="2"/>
  <c r="AA393" i="2"/>
  <c r="AB393" i="2"/>
  <c r="U389" i="2"/>
  <c r="Y389" i="2"/>
  <c r="AC389" i="2"/>
  <c r="W389" i="2"/>
  <c r="AB389" i="2"/>
  <c r="S389" i="2"/>
  <c r="X389" i="2"/>
  <c r="AD389" i="2"/>
  <c r="T389" i="2"/>
  <c r="AE389" i="2"/>
  <c r="V389" i="2"/>
  <c r="Z389" i="2"/>
  <c r="AA389" i="2"/>
  <c r="U385" i="2"/>
  <c r="V385" i="2"/>
  <c r="AA385" i="2"/>
  <c r="W385" i="2"/>
  <c r="AB385" i="2"/>
  <c r="AD385" i="2"/>
  <c r="T385" i="2"/>
  <c r="AE385" i="2"/>
  <c r="X385" i="2"/>
  <c r="Z385" i="2"/>
  <c r="U381" i="2"/>
  <c r="Y381" i="2"/>
  <c r="T381" i="2"/>
  <c r="Z381" i="2"/>
  <c r="V381" i="2"/>
  <c r="AA381" i="2"/>
  <c r="S381" i="2"/>
  <c r="AD381" i="2"/>
  <c r="W381" i="2"/>
  <c r="X381" i="2"/>
  <c r="Y377" i="2"/>
  <c r="AC377" i="2"/>
  <c r="S377" i="2"/>
  <c r="AD377" i="2"/>
  <c r="T377" i="2"/>
  <c r="Z377" i="2"/>
  <c r="AE377" i="2"/>
  <c r="AB377" i="2"/>
  <c r="V377" i="2"/>
  <c r="W377" i="2"/>
  <c r="U373" i="2"/>
  <c r="Y373" i="2"/>
  <c r="AC373" i="2"/>
  <c r="W373" i="2"/>
  <c r="AB373" i="2"/>
  <c r="S373" i="2"/>
  <c r="X373" i="2"/>
  <c r="AD373" i="2"/>
  <c r="Z373" i="2"/>
  <c r="AA373" i="2"/>
  <c r="AE373" i="2"/>
  <c r="T373" i="2"/>
  <c r="V373" i="2"/>
  <c r="Y369" i="2"/>
  <c r="V369" i="2"/>
  <c r="AA369" i="2"/>
  <c r="W369" i="2"/>
  <c r="X369" i="2"/>
  <c r="Z369" i="2"/>
  <c r="S369" i="2"/>
  <c r="AI365" i="2"/>
  <c r="Y365" i="2"/>
  <c r="AC365" i="2"/>
  <c r="Z365" i="2"/>
  <c r="V365" i="2"/>
  <c r="AA365" i="2"/>
  <c r="W365" i="2"/>
  <c r="X365" i="2"/>
  <c r="AB365" i="2"/>
  <c r="AD365" i="2"/>
  <c r="S365" i="2"/>
  <c r="U361" i="2"/>
  <c r="Y361" i="2"/>
  <c r="S361" i="2"/>
  <c r="X361" i="2"/>
  <c r="AD361" i="2"/>
  <c r="T361" i="2"/>
  <c r="Z361" i="2"/>
  <c r="AE361" i="2"/>
  <c r="V361" i="2"/>
  <c r="W361" i="2"/>
  <c r="U357" i="2"/>
  <c r="Y357" i="2"/>
  <c r="W357" i="2"/>
  <c r="AB357" i="2"/>
  <c r="S357" i="2"/>
  <c r="X357" i="2"/>
  <c r="T357" i="2"/>
  <c r="AE357" i="2"/>
  <c r="Z357" i="2"/>
  <c r="AA357" i="2"/>
  <c r="AI353" i="2"/>
  <c r="U353" i="2"/>
  <c r="V353" i="2"/>
  <c r="AA353" i="2"/>
  <c r="W353" i="2"/>
  <c r="S353" i="2"/>
  <c r="AD353" i="2"/>
  <c r="T353" i="2"/>
  <c r="AE353" i="2"/>
  <c r="X353" i="2"/>
  <c r="Z353" i="2"/>
  <c r="U349" i="2"/>
  <c r="Y349" i="2"/>
  <c r="T349" i="2"/>
  <c r="Z349" i="2"/>
  <c r="V349" i="2"/>
  <c r="AA349" i="2"/>
  <c r="S349" i="2"/>
  <c r="AD349" i="2"/>
  <c r="X349" i="2"/>
  <c r="U345" i="2"/>
  <c r="Y345" i="2"/>
  <c r="V345" i="2"/>
  <c r="Z345" i="2"/>
  <c r="AD345" i="2"/>
  <c r="S345" i="2"/>
  <c r="AA345" i="2"/>
  <c r="T345" i="2"/>
  <c r="AE345" i="2"/>
  <c r="X345" i="2"/>
  <c r="Y341" i="2"/>
  <c r="Z341" i="2"/>
  <c r="AD341" i="2"/>
  <c r="W341" i="2"/>
  <c r="AE341" i="2"/>
  <c r="S341" i="2"/>
  <c r="AB341" i="2"/>
  <c r="T341" i="2"/>
  <c r="X341" i="2"/>
  <c r="AA341" i="2"/>
  <c r="U337" i="2"/>
  <c r="Y337" i="2"/>
  <c r="V337" i="2"/>
  <c r="AD337" i="2"/>
  <c r="S337" i="2"/>
  <c r="AA337" i="2"/>
  <c r="AB337" i="2"/>
  <c r="T337" i="2"/>
  <c r="W337" i="2"/>
  <c r="X337" i="2"/>
  <c r="Y333" i="2"/>
  <c r="V333" i="2"/>
  <c r="Z333" i="2"/>
  <c r="W333" i="2"/>
  <c r="S333" i="2"/>
  <c r="AB333" i="2"/>
  <c r="T333" i="2"/>
  <c r="X333" i="2"/>
  <c r="U329" i="2"/>
  <c r="Y329" i="2"/>
  <c r="V329" i="2"/>
  <c r="Z329" i="2"/>
  <c r="AD329" i="2"/>
  <c r="S329" i="2"/>
  <c r="X329" i="2"/>
  <c r="AE329" i="2"/>
  <c r="Y325" i="2"/>
  <c r="V325" i="2"/>
  <c r="Z325" i="2"/>
  <c r="AD325" i="2"/>
  <c r="W325" i="2"/>
  <c r="X325" i="2"/>
  <c r="S325" i="2"/>
  <c r="T325" i="2"/>
  <c r="AB325" i="2"/>
  <c r="V321" i="2"/>
  <c r="Z321" i="2"/>
  <c r="AD321" i="2"/>
  <c r="S321" i="2"/>
  <c r="AA321" i="2"/>
  <c r="W321" i="2"/>
  <c r="X321" i="2"/>
  <c r="AE321" i="2"/>
  <c r="T321" i="2"/>
  <c r="U317" i="2"/>
  <c r="Y317" i="2"/>
  <c r="Z317" i="2"/>
  <c r="AD317" i="2"/>
  <c r="W317" i="2"/>
  <c r="AE317" i="2"/>
  <c r="X317" i="2"/>
  <c r="S317" i="2"/>
  <c r="Y313" i="2"/>
  <c r="V313" i="2"/>
  <c r="Z313" i="2"/>
  <c r="AD313" i="2"/>
  <c r="S313" i="2"/>
  <c r="AA313" i="2"/>
  <c r="T313" i="2"/>
  <c r="AE313" i="2"/>
  <c r="W313" i="2"/>
  <c r="X313" i="2"/>
  <c r="Y309" i="2"/>
  <c r="V309" i="2"/>
  <c r="Z309" i="2"/>
  <c r="AD309" i="2"/>
  <c r="W309" i="2"/>
  <c r="AE309" i="2"/>
  <c r="S309" i="2"/>
  <c r="T309" i="2"/>
  <c r="X309" i="2"/>
  <c r="Y305" i="2"/>
  <c r="AC305" i="2"/>
  <c r="V305" i="2"/>
  <c r="Z305" i="2"/>
  <c r="AD305" i="2"/>
  <c r="AB305" i="2"/>
  <c r="T305" i="2"/>
  <c r="W305" i="2"/>
  <c r="X305" i="2"/>
  <c r="U301" i="2"/>
  <c r="Y301" i="2"/>
  <c r="V301" i="2"/>
  <c r="Z301" i="2"/>
  <c r="AD301" i="2"/>
  <c r="W301" i="2"/>
  <c r="AA301" i="2"/>
  <c r="S301" i="2"/>
  <c r="AB301" i="2"/>
  <c r="X301" i="2"/>
  <c r="AI297" i="2"/>
  <c r="U297" i="2"/>
  <c r="Y297" i="2"/>
  <c r="V297" i="2"/>
  <c r="Z297" i="2"/>
  <c r="AD297" i="2"/>
  <c r="S297" i="2"/>
  <c r="AA297" i="2"/>
  <c r="X297" i="2"/>
  <c r="AB297" i="2"/>
  <c r="W297" i="2"/>
  <c r="AI293" i="2"/>
  <c r="U293" i="2"/>
  <c r="Y293" i="2"/>
  <c r="V293" i="2"/>
  <c r="Z293" i="2"/>
  <c r="AD293" i="2"/>
  <c r="W293" i="2"/>
  <c r="AE293" i="2"/>
  <c r="X293" i="2"/>
  <c r="AB293" i="2"/>
  <c r="S293" i="2"/>
  <c r="AI289" i="2"/>
  <c r="Y289" i="2"/>
  <c r="AC289" i="2"/>
  <c r="Z289" i="2"/>
  <c r="AD289" i="2"/>
  <c r="S289" i="2"/>
  <c r="W289" i="2"/>
  <c r="AE289" i="2"/>
  <c r="Y285" i="2"/>
  <c r="AC285" i="2"/>
  <c r="V285" i="2"/>
  <c r="Z285" i="2"/>
  <c r="AD285" i="2"/>
  <c r="W285" i="2"/>
  <c r="X285" i="2"/>
  <c r="AA285" i="2"/>
  <c r="AB285" i="2"/>
  <c r="S285" i="2"/>
  <c r="AI281" i="2"/>
  <c r="Y281" i="2"/>
  <c r="V281" i="2"/>
  <c r="AD281" i="2"/>
  <c r="S281" i="2"/>
  <c r="AA281" i="2"/>
  <c r="T281" i="2"/>
  <c r="AE281" i="2"/>
  <c r="W281" i="2"/>
  <c r="X281" i="2"/>
  <c r="AB281" i="2"/>
  <c r="U277" i="2"/>
  <c r="Y277" i="2"/>
  <c r="V277" i="2"/>
  <c r="Z277" i="2"/>
  <c r="W277" i="2"/>
  <c r="AE277" i="2"/>
  <c r="T277" i="2"/>
  <c r="X277" i="2"/>
  <c r="AI273" i="2"/>
  <c r="U273" i="2"/>
  <c r="Y273" i="2"/>
  <c r="AC273" i="2"/>
  <c r="V273" i="2"/>
  <c r="Z273" i="2"/>
  <c r="AD273" i="2"/>
  <c r="S273" i="2"/>
  <c r="AA273" i="2"/>
  <c r="AE273" i="2"/>
  <c r="X273" i="2"/>
  <c r="V269" i="2"/>
  <c r="AD269" i="2"/>
  <c r="W269" i="2"/>
  <c r="AE269" i="2"/>
  <c r="AA269" i="2"/>
  <c r="X269" i="2"/>
  <c r="AI265" i="2"/>
  <c r="V265" i="2"/>
  <c r="Z265" i="2"/>
  <c r="AD265" i="2"/>
  <c r="S265" i="2"/>
  <c r="X265" i="2"/>
  <c r="W265" i="2"/>
  <c r="Y261" i="2"/>
  <c r="AC261" i="2"/>
  <c r="V261" i="2"/>
  <c r="Z261" i="2"/>
  <c r="AD261" i="2"/>
  <c r="W261" i="2"/>
  <c r="X261" i="2"/>
  <c r="S261" i="2"/>
  <c r="T261" i="2"/>
  <c r="Y257" i="2"/>
  <c r="AC257" i="2"/>
  <c r="Z257" i="2"/>
  <c r="AD257" i="2"/>
  <c r="S257" i="2"/>
  <c r="W257" i="2"/>
  <c r="X257" i="2"/>
  <c r="AB257" i="2"/>
  <c r="AE257" i="2"/>
  <c r="AI253" i="2"/>
  <c r="U253" i="2"/>
  <c r="Y253" i="2"/>
  <c r="AC253" i="2"/>
  <c r="V253" i="2"/>
  <c r="Z253" i="2"/>
  <c r="AD253" i="2"/>
  <c r="W253" i="2"/>
  <c r="X253" i="2"/>
  <c r="S253" i="2"/>
  <c r="AB253" i="2"/>
  <c r="U249" i="2"/>
  <c r="Y249" i="2"/>
  <c r="AC249" i="2"/>
  <c r="V249" i="2"/>
  <c r="Z249" i="2"/>
  <c r="AD249" i="2"/>
  <c r="S249" i="2"/>
  <c r="AA249" i="2"/>
  <c r="T249" i="2"/>
  <c r="AE249" i="2"/>
  <c r="W249" i="2"/>
  <c r="X249" i="2"/>
  <c r="AB249" i="2"/>
  <c r="Y245" i="2"/>
  <c r="AC245" i="2"/>
  <c r="V245" i="2"/>
  <c r="AD245" i="2"/>
  <c r="W245" i="2"/>
  <c r="AE245" i="2"/>
  <c r="S245" i="2"/>
  <c r="X245" i="2"/>
  <c r="U241" i="2"/>
  <c r="Y241" i="2"/>
  <c r="AC241" i="2"/>
  <c r="V241" i="2"/>
  <c r="Z241" i="2"/>
  <c r="AD241" i="2"/>
  <c r="S241" i="2"/>
  <c r="AA241" i="2"/>
  <c r="AB241" i="2"/>
  <c r="T241" i="2"/>
  <c r="AE241" i="2"/>
  <c r="W241" i="2"/>
  <c r="X241" i="2"/>
  <c r="Y237" i="2"/>
  <c r="AC237" i="2"/>
  <c r="AE237" i="2"/>
  <c r="AA237" i="2"/>
  <c r="X237" i="2"/>
  <c r="U233" i="2"/>
  <c r="Y233" i="2"/>
  <c r="AC233" i="2"/>
  <c r="V233" i="2"/>
  <c r="Z233" i="2"/>
  <c r="AD233" i="2"/>
  <c r="S233" i="2"/>
  <c r="AA233" i="2"/>
  <c r="X233" i="2"/>
  <c r="AB233" i="2"/>
  <c r="T233" i="2"/>
  <c r="W233" i="2"/>
  <c r="AE233" i="2"/>
  <c r="Y229" i="2"/>
  <c r="V229" i="2"/>
  <c r="Z229" i="2"/>
  <c r="AD229" i="2"/>
  <c r="W229" i="2"/>
  <c r="AE229" i="2"/>
  <c r="X229" i="2"/>
  <c r="AA229" i="2"/>
  <c r="AB229" i="2"/>
  <c r="S229" i="2"/>
  <c r="Y225" i="2"/>
  <c r="AC225" i="2"/>
  <c r="V225" i="2"/>
  <c r="Z225" i="2"/>
  <c r="S225" i="2"/>
  <c r="W225" i="2"/>
  <c r="X225" i="2"/>
  <c r="AB225" i="2"/>
  <c r="AI221" i="2"/>
  <c r="U221" i="2"/>
  <c r="Y221" i="2"/>
  <c r="AC221" i="2"/>
  <c r="V221" i="2"/>
  <c r="Z221" i="2"/>
  <c r="AD221" i="2"/>
  <c r="T221" i="2"/>
  <c r="AB221" i="2"/>
  <c r="W221" i="2"/>
  <c r="AE221" i="2"/>
  <c r="S221" i="2"/>
  <c r="X221" i="2"/>
  <c r="AA221" i="2"/>
  <c r="U217" i="2"/>
  <c r="Y217" i="2"/>
  <c r="Z217" i="2"/>
  <c r="X217" i="2"/>
  <c r="S217" i="2"/>
  <c r="AA217" i="2"/>
  <c r="T217" i="2"/>
  <c r="W217" i="2"/>
  <c r="AB217" i="2"/>
  <c r="AE217" i="2"/>
  <c r="U213" i="2"/>
  <c r="Y213" i="2"/>
  <c r="Z213" i="2"/>
  <c r="AD213" i="2"/>
  <c r="T213" i="2"/>
  <c r="AB213" i="2"/>
  <c r="AE213" i="2"/>
  <c r="X213" i="2"/>
  <c r="AA213" i="2"/>
  <c r="S213" i="2"/>
  <c r="Y209" i="2"/>
  <c r="AC209" i="2"/>
  <c r="V209" i="2"/>
  <c r="Z209" i="2"/>
  <c r="AD209" i="2"/>
  <c r="X209" i="2"/>
  <c r="S209" i="2"/>
  <c r="W209" i="2"/>
  <c r="U205" i="2"/>
  <c r="Y205" i="2"/>
  <c r="AC205" i="2"/>
  <c r="V205" i="2"/>
  <c r="Z205" i="2"/>
  <c r="AD205" i="2"/>
  <c r="T205" i="2"/>
  <c r="AB205" i="2"/>
  <c r="W205" i="2"/>
  <c r="AE205" i="2"/>
  <c r="S205" i="2"/>
  <c r="X205" i="2"/>
  <c r="AA205" i="2"/>
  <c r="U201" i="2"/>
  <c r="Y201" i="2"/>
  <c r="AC201" i="2"/>
  <c r="V201" i="2"/>
  <c r="Z201" i="2"/>
  <c r="AD201" i="2"/>
  <c r="X201" i="2"/>
  <c r="S201" i="2"/>
  <c r="AA201" i="2"/>
  <c r="T201" i="2"/>
  <c r="W201" i="2"/>
  <c r="AB201" i="2"/>
  <c r="AE201" i="2"/>
  <c r="T197" i="2"/>
  <c r="X197" i="2"/>
  <c r="V197" i="2"/>
  <c r="AA197" i="2"/>
  <c r="W197" i="2"/>
  <c r="AC197" i="2"/>
  <c r="AE197" i="2"/>
  <c r="Y197" i="2"/>
  <c r="Z197" i="2"/>
  <c r="AD197" i="2"/>
  <c r="X193" i="2"/>
  <c r="Z193" i="2"/>
  <c r="AA193" i="2"/>
  <c r="S193" i="2"/>
  <c r="W193" i="2"/>
  <c r="Y193" i="2"/>
  <c r="AC193" i="2"/>
  <c r="AI189" i="2"/>
  <c r="T189" i="2"/>
  <c r="X189" i="2"/>
  <c r="S189" i="2"/>
  <c r="AD189" i="2"/>
  <c r="U189" i="2"/>
  <c r="Z189" i="2"/>
  <c r="V189" i="2"/>
  <c r="W189" i="2"/>
  <c r="T185" i="2"/>
  <c r="X185" i="2"/>
  <c r="W185" i="2"/>
  <c r="S185" i="2"/>
  <c r="Y185" i="2"/>
  <c r="AA185" i="2"/>
  <c r="U185" i="2"/>
  <c r="AE185" i="2"/>
  <c r="V185" i="2"/>
  <c r="Z185" i="2"/>
  <c r="X181" i="2"/>
  <c r="AB181" i="2"/>
  <c r="V181" i="2"/>
  <c r="W181" i="2"/>
  <c r="Z181" i="2"/>
  <c r="S181" i="2"/>
  <c r="AD181" i="2"/>
  <c r="AE181" i="2"/>
  <c r="U181" i="2"/>
  <c r="Y181" i="2"/>
  <c r="X177" i="2"/>
  <c r="Z177" i="2"/>
  <c r="AE177" i="2"/>
  <c r="V177" i="2"/>
  <c r="AA177" i="2"/>
  <c r="Y177" i="2"/>
  <c r="S177" i="2"/>
  <c r="W177" i="2"/>
  <c r="AI173" i="2"/>
  <c r="T173" i="2"/>
  <c r="AB173" i="2"/>
  <c r="S173" i="2"/>
  <c r="U173" i="2"/>
  <c r="Z173" i="2"/>
  <c r="AE173" i="2"/>
  <c r="W173" i="2"/>
  <c r="AA173" i="2"/>
  <c r="AC173" i="2"/>
  <c r="V173" i="2"/>
  <c r="X169" i="2"/>
  <c r="W169" i="2"/>
  <c r="S169" i="2"/>
  <c r="Y169" i="2"/>
  <c r="V169" i="2"/>
  <c r="Z169" i="2"/>
  <c r="U169" i="2"/>
  <c r="T165" i="2"/>
  <c r="X165" i="2"/>
  <c r="AB165" i="2"/>
  <c r="V165" i="2"/>
  <c r="AA165" i="2"/>
  <c r="W165" i="2"/>
  <c r="AC165" i="2"/>
  <c r="U165" i="2"/>
  <c r="AE165" i="2"/>
  <c r="Y165" i="2"/>
  <c r="Z165" i="2"/>
  <c r="AD165" i="2"/>
  <c r="S165" i="2"/>
  <c r="X161" i="2"/>
  <c r="U161" i="2"/>
  <c r="Z161" i="2"/>
  <c r="AE161" i="2"/>
  <c r="V161" i="2"/>
  <c r="AA161" i="2"/>
  <c r="W161" i="2"/>
  <c r="Y161" i="2"/>
  <c r="X157" i="2"/>
  <c r="AB157" i="2"/>
  <c r="Y157" i="2"/>
  <c r="Z157" i="2"/>
  <c r="S157" i="2"/>
  <c r="AA157" i="2"/>
  <c r="W157" i="2"/>
  <c r="AD157" i="2"/>
  <c r="V157" i="2"/>
  <c r="AE157" i="2"/>
  <c r="X153" i="2"/>
  <c r="Y153" i="2"/>
  <c r="V153" i="2"/>
  <c r="S153" i="2"/>
  <c r="Z153" i="2"/>
  <c r="U149" i="2"/>
  <c r="Y149" i="2"/>
  <c r="W149" i="2"/>
  <c r="AB149" i="2"/>
  <c r="S149" i="2"/>
  <c r="X149" i="2"/>
  <c r="AD149" i="2"/>
  <c r="Z149" i="2"/>
  <c r="V149" i="2"/>
  <c r="T149" i="2"/>
  <c r="Y145" i="2"/>
  <c r="AC145" i="2"/>
  <c r="AA145" i="2"/>
  <c r="X145" i="2"/>
  <c r="AE145" i="2"/>
  <c r="AI141" i="2"/>
  <c r="U141" i="2"/>
  <c r="Y141" i="2"/>
  <c r="T141" i="2"/>
  <c r="X141" i="2"/>
  <c r="S141" i="2"/>
  <c r="U137" i="2"/>
  <c r="Y137" i="2"/>
  <c r="AC137" i="2"/>
  <c r="S137" i="2"/>
  <c r="X137" i="2"/>
  <c r="AD137" i="2"/>
  <c r="T137" i="2"/>
  <c r="Z137" i="2"/>
  <c r="AE137" i="2"/>
  <c r="V137" i="2"/>
  <c r="W137" i="2"/>
  <c r="AB137" i="2"/>
  <c r="AA137" i="2"/>
  <c r="U133" i="2"/>
  <c r="Y133" i="2"/>
  <c r="W133" i="2"/>
  <c r="X133" i="2"/>
  <c r="AD133" i="2"/>
  <c r="T133" i="2"/>
  <c r="AE133" i="2"/>
  <c r="V133" i="2"/>
  <c r="Z133" i="2"/>
  <c r="AA133" i="2"/>
  <c r="AI129" i="2"/>
  <c r="U129" i="2"/>
  <c r="Y129" i="2"/>
  <c r="V129" i="2"/>
  <c r="W129" i="2"/>
  <c r="AB129" i="2"/>
  <c r="AE129" i="2"/>
  <c r="Z129" i="2"/>
  <c r="X129" i="2"/>
  <c r="AI125" i="2"/>
  <c r="U125" i="2"/>
  <c r="Y125" i="2"/>
  <c r="AC125" i="2"/>
  <c r="W125" i="2"/>
  <c r="AB125" i="2"/>
  <c r="X125" i="2"/>
  <c r="AE125" i="2"/>
  <c r="S125" i="2"/>
  <c r="Z125" i="2"/>
  <c r="T125" i="2"/>
  <c r="V125" i="2"/>
  <c r="AD125" i="2"/>
  <c r="AA125" i="2"/>
  <c r="U121" i="2"/>
  <c r="Y121" i="2"/>
  <c r="AC121" i="2"/>
  <c r="V121" i="2"/>
  <c r="AA121" i="2"/>
  <c r="S121" i="2"/>
  <c r="Z121" i="2"/>
  <c r="T121" i="2"/>
  <c r="AB121" i="2"/>
  <c r="AD121" i="2"/>
  <c r="AE121" i="2"/>
  <c r="X121" i="2"/>
  <c r="W121" i="2"/>
  <c r="U117" i="2"/>
  <c r="Y117" i="2"/>
  <c r="AC117" i="2"/>
  <c r="Z117" i="2"/>
  <c r="V117" i="2"/>
  <c r="AB117" i="2"/>
  <c r="W117" i="2"/>
  <c r="AD117" i="2"/>
  <c r="X117" i="2"/>
  <c r="S117" i="2"/>
  <c r="U113" i="2"/>
  <c r="Y113" i="2"/>
  <c r="S113" i="2"/>
  <c r="X113" i="2"/>
  <c r="AD113" i="2"/>
  <c r="AE113" i="2"/>
  <c r="Z113" i="2"/>
  <c r="V113" i="2"/>
  <c r="AA113" i="2"/>
  <c r="AB113" i="2"/>
  <c r="AI109" i="2"/>
  <c r="U109" i="2"/>
  <c r="Y109" i="2"/>
  <c r="AC109" i="2"/>
  <c r="W109" i="2"/>
  <c r="AB109" i="2"/>
  <c r="S109" i="2"/>
  <c r="Z109" i="2"/>
  <c r="T109" i="2"/>
  <c r="AA109" i="2"/>
  <c r="AD109" i="2"/>
  <c r="AE109" i="2"/>
  <c r="V109" i="2"/>
  <c r="X109" i="2"/>
  <c r="U105" i="2"/>
  <c r="V105" i="2"/>
  <c r="AA105" i="2"/>
  <c r="T105" i="2"/>
  <c r="X105" i="2"/>
  <c r="S105" i="2"/>
  <c r="U101" i="2"/>
  <c r="Y101" i="2"/>
  <c r="AC101" i="2"/>
  <c r="T101" i="2"/>
  <c r="Z101" i="2"/>
  <c r="W101" i="2"/>
  <c r="AD101" i="2"/>
  <c r="X101" i="2"/>
  <c r="V101" i="2"/>
  <c r="AA101" i="2"/>
  <c r="U97" i="2"/>
  <c r="Y97" i="2"/>
  <c r="AC97" i="2"/>
  <c r="S97" i="2"/>
  <c r="X97" i="2"/>
  <c r="T97" i="2"/>
  <c r="AA97" i="2"/>
  <c r="AB97" i="2"/>
  <c r="AE97" i="2"/>
  <c r="W97" i="2"/>
  <c r="AI93" i="2"/>
  <c r="U93" i="2"/>
  <c r="Y93" i="2"/>
  <c r="W93" i="2"/>
  <c r="AB93" i="2"/>
  <c r="V93" i="2"/>
  <c r="AD93" i="2"/>
  <c r="X93" i="2"/>
  <c r="Z93" i="2"/>
  <c r="AE93" i="2"/>
  <c r="S93" i="2"/>
  <c r="U89" i="2"/>
  <c r="Y89" i="2"/>
  <c r="V89" i="2"/>
  <c r="W89" i="2"/>
  <c r="AD89" i="2"/>
  <c r="X89" i="2"/>
  <c r="AE89" i="2"/>
  <c r="S89" i="2"/>
  <c r="Z89" i="2"/>
  <c r="AB89" i="2"/>
  <c r="U85" i="2"/>
  <c r="T85" i="2"/>
  <c r="AE85" i="2"/>
  <c r="X85" i="2"/>
  <c r="S85" i="2"/>
  <c r="AA85" i="2"/>
  <c r="AD85" i="2"/>
  <c r="V85" i="2"/>
  <c r="W85" i="2"/>
  <c r="U81" i="2"/>
  <c r="Y81" i="2"/>
  <c r="AC81" i="2"/>
  <c r="X81" i="2"/>
  <c r="AD81" i="2"/>
  <c r="V81" i="2"/>
  <c r="AB81" i="2"/>
  <c r="W81" i="2"/>
  <c r="Z81" i="2"/>
  <c r="AE81" i="2"/>
  <c r="S77" i="2"/>
  <c r="W77" i="2"/>
  <c r="V77" i="2"/>
  <c r="X77" i="2"/>
  <c r="Y77" i="2"/>
  <c r="AD77" i="2"/>
  <c r="AE77" i="2"/>
  <c r="U77" i="2"/>
  <c r="Z77" i="2"/>
  <c r="S73" i="2"/>
  <c r="AA73" i="2"/>
  <c r="AE73" i="2"/>
  <c r="U73" i="2"/>
  <c r="Z73" i="2"/>
  <c r="V73" i="2"/>
  <c r="AB73" i="2"/>
  <c r="X73" i="2"/>
  <c r="Y73" i="2"/>
  <c r="AD73" i="2"/>
  <c r="S69" i="2"/>
  <c r="AA69" i="2"/>
  <c r="AE69" i="2"/>
  <c r="T69" i="2"/>
  <c r="Z69" i="2"/>
  <c r="V69" i="2"/>
  <c r="X69" i="2"/>
  <c r="AB69" i="2"/>
  <c r="W65" i="2"/>
  <c r="AE65" i="2"/>
  <c r="X65" i="2"/>
  <c r="Y65" i="2"/>
  <c r="AD65" i="2"/>
  <c r="AB65" i="2"/>
  <c r="V65" i="2"/>
  <c r="Z65" i="2"/>
  <c r="S61" i="2"/>
  <c r="W61" i="2"/>
  <c r="V61" i="2"/>
  <c r="X61" i="2"/>
  <c r="T61" i="2"/>
  <c r="AD61" i="2"/>
  <c r="Y61" i="2"/>
  <c r="Z61" i="2"/>
  <c r="V57" i="2"/>
  <c r="Z57" i="2"/>
  <c r="AD57" i="2"/>
  <c r="W57" i="2"/>
  <c r="T57" i="2"/>
  <c r="AB57" i="2"/>
  <c r="AC57" i="2"/>
  <c r="X57" i="2"/>
  <c r="Y57" i="2"/>
  <c r="V53" i="2"/>
  <c r="X53" i="2"/>
  <c r="Y53" i="2"/>
  <c r="V49" i="2"/>
  <c r="AD49" i="2"/>
  <c r="S49" i="2"/>
  <c r="W49" i="2"/>
  <c r="AA49" i="2"/>
  <c r="U49" i="2"/>
  <c r="X49" i="2"/>
  <c r="Y49" i="2"/>
  <c r="Z45" i="2"/>
  <c r="AD45" i="2"/>
  <c r="X45" i="2"/>
  <c r="T45" i="2"/>
  <c r="Y45" i="2"/>
  <c r="AE45" i="2"/>
  <c r="AB45" i="2"/>
  <c r="W45" i="2"/>
  <c r="V41" i="2"/>
  <c r="Z41" i="2"/>
  <c r="AD41" i="2"/>
  <c r="S41" i="2"/>
  <c r="X41" i="2"/>
  <c r="AA41" i="2"/>
  <c r="T41" i="2"/>
  <c r="U41" i="2"/>
  <c r="V37" i="2"/>
  <c r="Z37" i="2"/>
  <c r="AD37" i="2"/>
  <c r="U37" i="2"/>
  <c r="W37" i="2"/>
  <c r="X37" i="2"/>
  <c r="Y37" i="2"/>
  <c r="S37" i="2"/>
  <c r="AE37" i="2"/>
  <c r="V33" i="2"/>
  <c r="Z33" i="2"/>
  <c r="AD33" i="2"/>
  <c r="S33" i="2"/>
  <c r="AA33" i="2"/>
  <c r="AE33" i="2"/>
  <c r="T33" i="2"/>
  <c r="U33" i="2"/>
  <c r="X33" i="2"/>
  <c r="Y33" i="2"/>
  <c r="V29" i="2"/>
  <c r="Z29" i="2"/>
  <c r="S29" i="2"/>
  <c r="W29" i="2"/>
  <c r="AA29" i="2"/>
  <c r="AE29" i="2"/>
  <c r="X29" i="2"/>
  <c r="AB29" i="2"/>
  <c r="T29" i="2"/>
  <c r="U29" i="2"/>
  <c r="U25" i="2"/>
  <c r="Y25" i="2"/>
  <c r="AC25" i="2"/>
  <c r="AA25" i="2"/>
  <c r="W25" i="2"/>
  <c r="X25" i="2"/>
  <c r="Z25" i="2"/>
  <c r="T25" i="2"/>
  <c r="AE25" i="2"/>
  <c r="AD25" i="2"/>
  <c r="U21" i="2"/>
  <c r="Y21" i="2"/>
  <c r="AC21" i="2"/>
  <c r="T21" i="2"/>
  <c r="Z21" i="2"/>
  <c r="AE21" i="2"/>
  <c r="V21" i="2"/>
  <c r="AA21" i="2"/>
  <c r="W21" i="2"/>
  <c r="X21" i="2"/>
  <c r="AB21" i="2"/>
  <c r="AD21" i="2"/>
  <c r="S21" i="2"/>
  <c r="U17" i="2"/>
  <c r="Y17" i="2"/>
  <c r="S17" i="2"/>
  <c r="X17" i="2"/>
  <c r="T17" i="2"/>
  <c r="Z17" i="2"/>
  <c r="AE17" i="2"/>
  <c r="AA17" i="2"/>
  <c r="AB17" i="2"/>
  <c r="U13" i="2"/>
  <c r="Y13" i="2"/>
  <c r="AC13" i="2"/>
  <c r="W13" i="2"/>
  <c r="AB13" i="2"/>
  <c r="S13" i="2"/>
  <c r="X13" i="2"/>
  <c r="AD13" i="2"/>
  <c r="T13" i="2"/>
  <c r="AE13" i="2"/>
  <c r="V13" i="2"/>
  <c r="Z13" i="2"/>
  <c r="AA13" i="2"/>
  <c r="U9" i="2"/>
  <c r="Y9" i="2"/>
  <c r="V9" i="2"/>
  <c r="AA9" i="2"/>
  <c r="S9" i="2"/>
  <c r="AD9" i="2"/>
  <c r="X9" i="2"/>
  <c r="Z9" i="2"/>
  <c r="U5" i="2"/>
  <c r="Y5" i="2"/>
  <c r="T5" i="2"/>
  <c r="AE5" i="2"/>
  <c r="V5" i="2"/>
  <c r="AA5" i="2"/>
  <c r="S5" i="2"/>
  <c r="AD5" i="2"/>
  <c r="W5" i="2"/>
  <c r="X5" i="2"/>
  <c r="Q1094" i="2"/>
  <c r="Z1094" i="2" s="1"/>
  <c r="U1094" i="2"/>
  <c r="Y1094" i="2"/>
  <c r="V1094" i="2"/>
  <c r="AD1094" i="2"/>
  <c r="W1094" i="2"/>
  <c r="AE1094" i="2"/>
  <c r="S1094" i="2"/>
  <c r="AA1094" i="2"/>
  <c r="T1094" i="2"/>
  <c r="X1094" i="2"/>
  <c r="U1086" i="2"/>
  <c r="Y1086" i="2"/>
  <c r="W1086" i="2"/>
  <c r="AA1086" i="2"/>
  <c r="V1086" i="2"/>
  <c r="Z1086" i="2"/>
  <c r="AD1086" i="2"/>
  <c r="S1086" i="2"/>
  <c r="X1086" i="2"/>
  <c r="Y1078" i="2"/>
  <c r="AC1078" i="2"/>
  <c r="S1078" i="2"/>
  <c r="V1078" i="2"/>
  <c r="Z1078" i="2"/>
  <c r="AD1078" i="2"/>
  <c r="W1078" i="2"/>
  <c r="AE1078" i="2"/>
  <c r="X1078" i="2"/>
  <c r="AB1078" i="2"/>
  <c r="U1070" i="2"/>
  <c r="Y1070" i="2"/>
  <c r="AC1070" i="2"/>
  <c r="W1070" i="2"/>
  <c r="AE1070" i="2"/>
  <c r="V1070" i="2"/>
  <c r="Z1070" i="2"/>
  <c r="AD1070" i="2"/>
  <c r="S1070" i="2"/>
  <c r="AA1070" i="2"/>
  <c r="T1070" i="2"/>
  <c r="X1070" i="2"/>
  <c r="AB1070" i="2"/>
  <c r="U1062" i="2"/>
  <c r="Y1062" i="2"/>
  <c r="AC1062" i="2"/>
  <c r="W1062" i="2"/>
  <c r="AE1062" i="2"/>
  <c r="V1062" i="2"/>
  <c r="Z1062" i="2"/>
  <c r="AD1062" i="2"/>
  <c r="S1062" i="2"/>
  <c r="AA1062" i="2"/>
  <c r="X1062" i="2"/>
  <c r="AB1062" i="2"/>
  <c r="T1062" i="2"/>
  <c r="AC1054" i="2"/>
  <c r="Z1054" i="2"/>
  <c r="W1054" i="2"/>
  <c r="V1054" i="2"/>
  <c r="AD1054" i="2"/>
  <c r="S1054" i="2"/>
  <c r="AA1054" i="2"/>
  <c r="T1054" i="2"/>
  <c r="X1054" i="2"/>
  <c r="AB1054" i="2"/>
  <c r="Z1046" i="2"/>
  <c r="W1046" i="2"/>
  <c r="V1046" i="2"/>
  <c r="AD1046" i="2"/>
  <c r="S1046" i="2"/>
  <c r="AA1046" i="2"/>
  <c r="X1046" i="2"/>
  <c r="U1038" i="2"/>
  <c r="Y1038" i="2"/>
  <c r="W1038" i="2"/>
  <c r="AE1038" i="2"/>
  <c r="S1038" i="2"/>
  <c r="AA1038" i="2"/>
  <c r="T1038" i="2"/>
  <c r="X1038" i="2"/>
  <c r="U1030" i="2"/>
  <c r="Y1030" i="2"/>
  <c r="AC1030" i="2"/>
  <c r="Z1030" i="2"/>
  <c r="AD1030" i="2"/>
  <c r="W1030" i="2"/>
  <c r="AA1030" i="2"/>
  <c r="V1030" i="2"/>
  <c r="S1030" i="2"/>
  <c r="AE1030" i="2"/>
  <c r="X1030" i="2"/>
  <c r="AB1030" i="2"/>
  <c r="T1030" i="2"/>
  <c r="Y1022" i="2"/>
  <c r="V1022" i="2"/>
  <c r="AD1022" i="2"/>
  <c r="W1022" i="2"/>
  <c r="S1022" i="2"/>
  <c r="X1022" i="2"/>
  <c r="U1014" i="2"/>
  <c r="Y1014" i="2"/>
  <c r="AC1014" i="2"/>
  <c r="Z1014" i="2"/>
  <c r="AD1014" i="2"/>
  <c r="S1014" i="2"/>
  <c r="AE1014" i="2"/>
  <c r="V1014" i="2"/>
  <c r="W1014" i="2"/>
  <c r="AA1014" i="2"/>
  <c r="X1014" i="2"/>
  <c r="AB1014" i="2"/>
  <c r="T1014" i="2"/>
  <c r="U1006" i="2"/>
  <c r="Y1006" i="2"/>
  <c r="AC1006" i="2"/>
  <c r="Z1006" i="2"/>
  <c r="AD1006" i="2"/>
  <c r="S1006" i="2"/>
  <c r="AA1006" i="2"/>
  <c r="V1006" i="2"/>
  <c r="W1006" i="2"/>
  <c r="AE1006" i="2"/>
  <c r="T1006" i="2"/>
  <c r="X1006" i="2"/>
  <c r="AB1006" i="2"/>
  <c r="U998" i="2"/>
  <c r="Y998" i="2"/>
  <c r="Z998" i="2"/>
  <c r="W998" i="2"/>
  <c r="AE998" i="2"/>
  <c r="V998" i="2"/>
  <c r="S998" i="2"/>
  <c r="AA998" i="2"/>
  <c r="X998" i="2"/>
  <c r="AB998" i="2"/>
  <c r="U990" i="2"/>
  <c r="Y990" i="2"/>
  <c r="Z990" i="2"/>
  <c r="W990" i="2"/>
  <c r="V990" i="2"/>
  <c r="AA990" i="2"/>
  <c r="X990" i="2"/>
  <c r="U982" i="2"/>
  <c r="AC982" i="2"/>
  <c r="V982" i="2"/>
  <c r="W982" i="2"/>
  <c r="AE982" i="2"/>
  <c r="Z982" i="2"/>
  <c r="AD982" i="2"/>
  <c r="S982" i="2"/>
  <c r="X982" i="2"/>
  <c r="AB982" i="2"/>
  <c r="Y974" i="2"/>
  <c r="V974" i="2"/>
  <c r="S974" i="2"/>
  <c r="AA974" i="2"/>
  <c r="Z974" i="2"/>
  <c r="AD974" i="2"/>
  <c r="W974" i="2"/>
  <c r="AE974" i="2"/>
  <c r="X974" i="2"/>
  <c r="AB974" i="2"/>
  <c r="Q966" i="2"/>
  <c r="U966" i="2" s="1"/>
  <c r="Y966" i="2"/>
  <c r="AC966" i="2"/>
  <c r="V966" i="2"/>
  <c r="AD966" i="2"/>
  <c r="S966" i="2"/>
  <c r="Z966" i="2"/>
  <c r="W966" i="2"/>
  <c r="X966" i="2"/>
  <c r="AB966" i="2"/>
  <c r="T966" i="2"/>
  <c r="AI958" i="2"/>
  <c r="Y958" i="2"/>
  <c r="AC958" i="2"/>
  <c r="V958" i="2"/>
  <c r="S958" i="2"/>
  <c r="Z958" i="2"/>
  <c r="W958" i="2"/>
  <c r="X958" i="2"/>
  <c r="Q950" i="2"/>
  <c r="AD950" i="2" s="1"/>
  <c r="U950" i="2"/>
  <c r="Y950" i="2"/>
  <c r="AC950" i="2"/>
  <c r="V950" i="2"/>
  <c r="S950" i="2"/>
  <c r="AA950" i="2"/>
  <c r="Z950" i="2"/>
  <c r="W950" i="2"/>
  <c r="X950" i="2"/>
  <c r="AB950" i="2"/>
  <c r="T950" i="2"/>
  <c r="AI942" i="2"/>
  <c r="U942" i="2"/>
  <c r="Y942" i="2"/>
  <c r="AC942" i="2"/>
  <c r="Z942" i="2"/>
  <c r="V942" i="2"/>
  <c r="AD942" i="2"/>
  <c r="S942" i="2"/>
  <c r="W942" i="2"/>
  <c r="AA942" i="2"/>
  <c r="AE942" i="2"/>
  <c r="T942" i="2"/>
  <c r="X942" i="2"/>
  <c r="AB942" i="2"/>
  <c r="Q934" i="2"/>
  <c r="U934" i="2"/>
  <c r="Y934" i="2"/>
  <c r="AC934" i="2"/>
  <c r="S934" i="2"/>
  <c r="AA934" i="2"/>
  <c r="V934" i="2"/>
  <c r="Z934" i="2"/>
  <c r="AD934" i="2"/>
  <c r="W934" i="2"/>
  <c r="AE934" i="2"/>
  <c r="X934" i="2"/>
  <c r="AB934" i="2"/>
  <c r="T934" i="2"/>
  <c r="AI926" i="2"/>
  <c r="Y926" i="2"/>
  <c r="AC926" i="2"/>
  <c r="W926" i="2"/>
  <c r="AA926" i="2"/>
  <c r="V926" i="2"/>
  <c r="Z926" i="2"/>
  <c r="AD926" i="2"/>
  <c r="S926" i="2"/>
  <c r="T926" i="2"/>
  <c r="X926" i="2"/>
  <c r="X878" i="2"/>
  <c r="U878" i="2"/>
  <c r="Z878" i="2"/>
  <c r="AA878" i="2"/>
  <c r="W878" i="2"/>
  <c r="S878" i="2"/>
  <c r="Y878" i="2"/>
  <c r="T870" i="2"/>
  <c r="AB870" i="2"/>
  <c r="W870" i="2"/>
  <c r="S870" i="2"/>
  <c r="Y870" i="2"/>
  <c r="AD870" i="2"/>
  <c r="U870" i="2"/>
  <c r="AE870" i="2"/>
  <c r="Z870" i="2"/>
  <c r="AA870" i="2"/>
  <c r="AB862" i="2"/>
  <c r="U862" i="2"/>
  <c r="Z862" i="2"/>
  <c r="AE862" i="2"/>
  <c r="V862" i="2"/>
  <c r="AA862" i="2"/>
  <c r="W862" i="2"/>
  <c r="Y862" i="2"/>
  <c r="AD862" i="2"/>
  <c r="S862" i="2"/>
  <c r="T854" i="2"/>
  <c r="X854" i="2"/>
  <c r="W854" i="2"/>
  <c r="S854" i="2"/>
  <c r="Y854" i="2"/>
  <c r="AD854" i="2"/>
  <c r="Z854" i="2"/>
  <c r="U854" i="2"/>
  <c r="V854" i="2"/>
  <c r="AA854" i="2"/>
  <c r="T846" i="2"/>
  <c r="X846" i="2"/>
  <c r="AB846" i="2"/>
  <c r="U846" i="2"/>
  <c r="Z846" i="2"/>
  <c r="AE846" i="2"/>
  <c r="V846" i="2"/>
  <c r="AA846" i="2"/>
  <c r="W846" i="2"/>
  <c r="AD846" i="2"/>
  <c r="T838" i="2"/>
  <c r="X838" i="2"/>
  <c r="W838" i="2"/>
  <c r="AC838" i="2"/>
  <c r="S838" i="2"/>
  <c r="AD838" i="2"/>
  <c r="Z838" i="2"/>
  <c r="U838" i="2"/>
  <c r="V838" i="2"/>
  <c r="AA838" i="2"/>
  <c r="Q830" i="2"/>
  <c r="X830" i="2" s="1"/>
  <c r="T830" i="2"/>
  <c r="U830" i="2"/>
  <c r="Z830" i="2"/>
  <c r="AE830" i="2"/>
  <c r="V830" i="2"/>
  <c r="AA830" i="2"/>
  <c r="W830" i="2"/>
  <c r="S830" i="2"/>
  <c r="Y830" i="2"/>
  <c r="AD830" i="2"/>
  <c r="T822" i="2"/>
  <c r="X822" i="2"/>
  <c r="W822" i="2"/>
  <c r="S822" i="2"/>
  <c r="Y822" i="2"/>
  <c r="AD822" i="2"/>
  <c r="U822" i="2"/>
  <c r="Z822" i="2"/>
  <c r="AE822" i="2"/>
  <c r="V822" i="2"/>
  <c r="Q814" i="2"/>
  <c r="T814" i="2"/>
  <c r="X814" i="2"/>
  <c r="AB814" i="2"/>
  <c r="U814" i="2"/>
  <c r="Z814" i="2"/>
  <c r="AE814" i="2"/>
  <c r="V814" i="2"/>
  <c r="AA814" i="2"/>
  <c r="W814" i="2"/>
  <c r="AC814" i="2"/>
  <c r="AD814" i="2"/>
  <c r="S814" i="2"/>
  <c r="Y814" i="2"/>
  <c r="T806" i="2"/>
  <c r="X806" i="2"/>
  <c r="AB806" i="2"/>
  <c r="W806" i="2"/>
  <c r="S806" i="2"/>
  <c r="AD806" i="2"/>
  <c r="U806" i="2"/>
  <c r="Z806" i="2"/>
  <c r="AA806" i="2"/>
  <c r="V806" i="2"/>
  <c r="Q798" i="2"/>
  <c r="AB798" i="2" s="1"/>
  <c r="T798" i="2"/>
  <c r="X798" i="2"/>
  <c r="U798" i="2"/>
  <c r="Z798" i="2"/>
  <c r="AE798" i="2"/>
  <c r="V798" i="2"/>
  <c r="AA798" i="2"/>
  <c r="W798" i="2"/>
  <c r="AC798" i="2"/>
  <c r="S798" i="2"/>
  <c r="AD798" i="2"/>
  <c r="Y798" i="2"/>
  <c r="T790" i="2"/>
  <c r="X790" i="2"/>
  <c r="W790" i="2"/>
  <c r="AC790" i="2"/>
  <c r="S790" i="2"/>
  <c r="Y790" i="2"/>
  <c r="AD790" i="2"/>
  <c r="U790" i="2"/>
  <c r="Z790" i="2"/>
  <c r="V790" i="2"/>
  <c r="X782" i="2"/>
  <c r="U782" i="2"/>
  <c r="Z782" i="2"/>
  <c r="V782" i="2"/>
  <c r="AA782" i="2"/>
  <c r="W782" i="2"/>
  <c r="Y782" i="2"/>
  <c r="AD782" i="2"/>
  <c r="S782" i="2"/>
  <c r="X774" i="2"/>
  <c r="AB774" i="2"/>
  <c r="U774" i="2"/>
  <c r="Y774" i="2"/>
  <c r="AC774" i="2"/>
  <c r="V774" i="2"/>
  <c r="AD774" i="2"/>
  <c r="Z774" i="2"/>
  <c r="S774" i="2"/>
  <c r="Q766" i="2"/>
  <c r="T766" i="2"/>
  <c r="X766" i="2"/>
  <c r="AB766" i="2"/>
  <c r="U766" i="2"/>
  <c r="Y766" i="2"/>
  <c r="AC766" i="2"/>
  <c r="V766" i="2"/>
  <c r="AD766" i="2"/>
  <c r="W766" i="2"/>
  <c r="AE766" i="2"/>
  <c r="Z766" i="2"/>
  <c r="S766" i="2"/>
  <c r="AA766" i="2"/>
  <c r="X758" i="2"/>
  <c r="AB758" i="2"/>
  <c r="U758" i="2"/>
  <c r="Y758" i="2"/>
  <c r="AC758" i="2"/>
  <c r="V758" i="2"/>
  <c r="AD758" i="2"/>
  <c r="W758" i="2"/>
  <c r="AE758" i="2"/>
  <c r="Z758" i="2"/>
  <c r="X750" i="2"/>
  <c r="U750" i="2"/>
  <c r="Y750" i="2"/>
  <c r="V750" i="2"/>
  <c r="AD750" i="2"/>
  <c r="W750" i="2"/>
  <c r="AE750" i="2"/>
  <c r="Z750" i="2"/>
  <c r="S750" i="2"/>
  <c r="AA750" i="2"/>
  <c r="X742" i="2"/>
  <c r="AB742" i="2"/>
  <c r="Y742" i="2"/>
  <c r="AC742" i="2"/>
  <c r="V742" i="2"/>
  <c r="AD742" i="2"/>
  <c r="W742" i="2"/>
  <c r="AE742" i="2"/>
  <c r="Q734" i="2"/>
  <c r="T734" i="2"/>
  <c r="X734" i="2"/>
  <c r="AB734" i="2"/>
  <c r="U734" i="2"/>
  <c r="Y734" i="2"/>
  <c r="AC734" i="2"/>
  <c r="V734" i="2"/>
  <c r="AD734" i="2"/>
  <c r="W734" i="2"/>
  <c r="AE734" i="2"/>
  <c r="Z734" i="2"/>
  <c r="S734" i="2"/>
  <c r="AA734" i="2"/>
  <c r="Q726" i="2"/>
  <c r="Y726" i="2" s="1"/>
  <c r="U726" i="2"/>
  <c r="AC726" i="2"/>
  <c r="S726" i="2"/>
  <c r="X726" i="2"/>
  <c r="AD726" i="2"/>
  <c r="Z726" i="2"/>
  <c r="AE726" i="2"/>
  <c r="AA726" i="2"/>
  <c r="V726" i="2"/>
  <c r="AB726" i="2"/>
  <c r="W726" i="2"/>
  <c r="Y718" i="2"/>
  <c r="AC718" i="2"/>
  <c r="V718" i="2"/>
  <c r="AA718" i="2"/>
  <c r="W718" i="2"/>
  <c r="AB718" i="2"/>
  <c r="X718" i="2"/>
  <c r="Z718" i="2"/>
  <c r="AD718" i="2"/>
  <c r="T718" i="2"/>
  <c r="U710" i="2"/>
  <c r="Y710" i="2"/>
  <c r="AC710" i="2"/>
  <c r="S710" i="2"/>
  <c r="X710" i="2"/>
  <c r="AD710" i="2"/>
  <c r="T710" i="2"/>
  <c r="Z710" i="2"/>
  <c r="AE710" i="2"/>
  <c r="V710" i="2"/>
  <c r="AA710" i="2"/>
  <c r="W710" i="2"/>
  <c r="AB710" i="2"/>
  <c r="Q702" i="2"/>
  <c r="AA702" i="2" s="1"/>
  <c r="U702" i="2"/>
  <c r="Y702" i="2"/>
  <c r="AC702" i="2"/>
  <c r="V702" i="2"/>
  <c r="W702" i="2"/>
  <c r="AB702" i="2"/>
  <c r="S702" i="2"/>
  <c r="AD702" i="2"/>
  <c r="AE702" i="2"/>
  <c r="X702" i="2"/>
  <c r="Z702" i="2"/>
  <c r="Q694" i="2"/>
  <c r="U694" i="2"/>
  <c r="Y694" i="2"/>
  <c r="AC694" i="2"/>
  <c r="S694" i="2"/>
  <c r="X694" i="2"/>
  <c r="AD694" i="2"/>
  <c r="T694" i="2"/>
  <c r="Z694" i="2"/>
  <c r="AE694" i="2"/>
  <c r="AA694" i="2"/>
  <c r="AB694" i="2"/>
  <c r="V694" i="2"/>
  <c r="W694" i="2"/>
  <c r="U686" i="2"/>
  <c r="V686" i="2"/>
  <c r="W686" i="2"/>
  <c r="X686" i="2"/>
  <c r="Q678" i="2"/>
  <c r="U678" i="2"/>
  <c r="Y678" i="2"/>
  <c r="AC678" i="2"/>
  <c r="S678" i="2"/>
  <c r="X678" i="2"/>
  <c r="AD678" i="2"/>
  <c r="T678" i="2"/>
  <c r="Z678" i="2"/>
  <c r="AE678" i="2"/>
  <c r="V678" i="2"/>
  <c r="AA678" i="2"/>
  <c r="W678" i="2"/>
  <c r="AB678" i="2"/>
  <c r="U670" i="2"/>
  <c r="Y670" i="2"/>
  <c r="V670" i="2"/>
  <c r="AA670" i="2"/>
  <c r="W670" i="2"/>
  <c r="AB670" i="2"/>
  <c r="S670" i="2"/>
  <c r="AD670" i="2"/>
  <c r="AE670" i="2"/>
  <c r="Z670" i="2"/>
  <c r="Q662" i="2"/>
  <c r="U662" i="2"/>
  <c r="Y662" i="2"/>
  <c r="AC662" i="2"/>
  <c r="S662" i="2"/>
  <c r="X662" i="2"/>
  <c r="AD662" i="2"/>
  <c r="T662" i="2"/>
  <c r="Z662" i="2"/>
  <c r="AE662" i="2"/>
  <c r="AA662" i="2"/>
  <c r="V662" i="2"/>
  <c r="AB662" i="2"/>
  <c r="W662" i="2"/>
  <c r="Y654" i="2"/>
  <c r="AC654" i="2"/>
  <c r="V654" i="2"/>
  <c r="AA654" i="2"/>
  <c r="W654" i="2"/>
  <c r="AB654" i="2"/>
  <c r="X654" i="2"/>
  <c r="Z654" i="2"/>
  <c r="S654" i="2"/>
  <c r="T654" i="2"/>
  <c r="U646" i="2"/>
  <c r="Y646" i="2"/>
  <c r="AC646" i="2"/>
  <c r="S646" i="2"/>
  <c r="X646" i="2"/>
  <c r="AD646" i="2"/>
  <c r="T646" i="2"/>
  <c r="Z646" i="2"/>
  <c r="AE646" i="2"/>
  <c r="V646" i="2"/>
  <c r="AA646" i="2"/>
  <c r="W646" i="2"/>
  <c r="AB646" i="2"/>
  <c r="Q638" i="2"/>
  <c r="U638" i="2"/>
  <c r="Y638" i="2"/>
  <c r="AC638" i="2"/>
  <c r="V638" i="2"/>
  <c r="AA638" i="2"/>
  <c r="W638" i="2"/>
  <c r="AB638" i="2"/>
  <c r="S638" i="2"/>
  <c r="AD638" i="2"/>
  <c r="X638" i="2"/>
  <c r="T638" i="2"/>
  <c r="AE638" i="2"/>
  <c r="Z638" i="2"/>
  <c r="U630" i="2"/>
  <c r="Y630" i="2"/>
  <c r="S630" i="2"/>
  <c r="X630" i="2"/>
  <c r="AD630" i="2"/>
  <c r="Z630" i="2"/>
  <c r="AA630" i="2"/>
  <c r="AB630" i="2"/>
  <c r="V630" i="2"/>
  <c r="W630" i="2"/>
  <c r="Q622" i="2"/>
  <c r="AA622" i="2" s="1"/>
  <c r="U622" i="2"/>
  <c r="Y622" i="2"/>
  <c r="AC622" i="2"/>
  <c r="V622" i="2"/>
  <c r="W622" i="2"/>
  <c r="AB622" i="2"/>
  <c r="X622" i="2"/>
  <c r="S622" i="2"/>
  <c r="Z622" i="2"/>
  <c r="AD622" i="2"/>
  <c r="T622" i="2"/>
  <c r="AE622" i="2"/>
  <c r="U614" i="2"/>
  <c r="Y614" i="2"/>
  <c r="S614" i="2"/>
  <c r="X614" i="2"/>
  <c r="T614" i="2"/>
  <c r="Z614" i="2"/>
  <c r="V614" i="2"/>
  <c r="W614" i="2"/>
  <c r="AA614" i="2"/>
  <c r="Q606" i="2"/>
  <c r="U606" i="2"/>
  <c r="Y606" i="2"/>
  <c r="AC606" i="2"/>
  <c r="V606" i="2"/>
  <c r="AA606" i="2"/>
  <c r="W606" i="2"/>
  <c r="AB606" i="2"/>
  <c r="S606" i="2"/>
  <c r="AD606" i="2"/>
  <c r="X606" i="2"/>
  <c r="T606" i="2"/>
  <c r="AE606" i="2"/>
  <c r="Z606" i="2"/>
  <c r="Q598" i="2"/>
  <c r="AE598" i="2" s="1"/>
  <c r="U598" i="2"/>
  <c r="Y598" i="2"/>
  <c r="AC598" i="2"/>
  <c r="S598" i="2"/>
  <c r="X598" i="2"/>
  <c r="AD598" i="2"/>
  <c r="T598" i="2"/>
  <c r="Z598" i="2"/>
  <c r="AA598" i="2"/>
  <c r="AB598" i="2"/>
  <c r="V598" i="2"/>
  <c r="W598" i="2"/>
  <c r="U590" i="2"/>
  <c r="Y590" i="2"/>
  <c r="V590" i="2"/>
  <c r="AA590" i="2"/>
  <c r="W590" i="2"/>
  <c r="X590" i="2"/>
  <c r="S590" i="2"/>
  <c r="Q582" i="2"/>
  <c r="U582" i="2"/>
  <c r="Y582" i="2"/>
  <c r="AC582" i="2"/>
  <c r="S582" i="2"/>
  <c r="X582" i="2"/>
  <c r="AD582" i="2"/>
  <c r="T582" i="2"/>
  <c r="Z582" i="2"/>
  <c r="AE582" i="2"/>
  <c r="V582" i="2"/>
  <c r="AA582" i="2"/>
  <c r="W582" i="2"/>
  <c r="AB582" i="2"/>
  <c r="U574" i="2"/>
  <c r="V574" i="2"/>
  <c r="W574" i="2"/>
  <c r="AB574" i="2"/>
  <c r="S574" i="2"/>
  <c r="AE574" i="2"/>
  <c r="Q566" i="2"/>
  <c r="U566" i="2"/>
  <c r="Y566" i="2"/>
  <c r="AC566" i="2"/>
  <c r="S566" i="2"/>
  <c r="X566" i="2"/>
  <c r="AD566" i="2"/>
  <c r="T566" i="2"/>
  <c r="Z566" i="2"/>
  <c r="AE566" i="2"/>
  <c r="AA566" i="2"/>
  <c r="V566" i="2"/>
  <c r="AB566" i="2"/>
  <c r="W566" i="2"/>
  <c r="U538" i="2"/>
  <c r="Y538" i="2"/>
  <c r="AC538" i="2"/>
  <c r="T538" i="2"/>
  <c r="Z538" i="2"/>
  <c r="AE538" i="2"/>
  <c r="V538" i="2"/>
  <c r="AA538" i="2"/>
  <c r="AB538" i="2"/>
  <c r="S538" i="2"/>
  <c r="AD538" i="2"/>
  <c r="W538" i="2"/>
  <c r="X538" i="2"/>
  <c r="U358" i="2"/>
  <c r="Z358" i="2"/>
  <c r="AE358" i="2"/>
  <c r="V358" i="2"/>
  <c r="AA358" i="2"/>
  <c r="S358" i="2"/>
  <c r="W358" i="2"/>
  <c r="Y358" i="2"/>
  <c r="T350" i="2"/>
  <c r="X350" i="2"/>
  <c r="W350" i="2"/>
  <c r="S350" i="2"/>
  <c r="Y350" i="2"/>
  <c r="Z350" i="2"/>
  <c r="AA350" i="2"/>
  <c r="AE350" i="2"/>
  <c r="U350" i="2"/>
  <c r="X342" i="2"/>
  <c r="AB342" i="2"/>
  <c r="U342" i="2"/>
  <c r="Y342" i="2"/>
  <c r="AC342" i="2"/>
  <c r="AA342" i="2"/>
  <c r="S342" i="2"/>
  <c r="AD342" i="2"/>
  <c r="AE342" i="2"/>
  <c r="V342" i="2"/>
  <c r="T334" i="2"/>
  <c r="X334" i="2"/>
  <c r="U334" i="2"/>
  <c r="Y334" i="2"/>
  <c r="W334" i="2"/>
  <c r="AA334" i="2"/>
  <c r="S334" i="2"/>
  <c r="V334" i="2"/>
  <c r="X326" i="2"/>
  <c r="U326" i="2"/>
  <c r="Y326" i="2"/>
  <c r="Z326" i="2"/>
  <c r="V326" i="2"/>
  <c r="W326" i="2"/>
  <c r="AA326" i="2"/>
  <c r="AD326" i="2"/>
  <c r="S326" i="2"/>
  <c r="X318" i="2"/>
  <c r="U318" i="2"/>
  <c r="Y318" i="2"/>
  <c r="Z318" i="2"/>
  <c r="S318" i="2"/>
  <c r="AD318" i="2"/>
  <c r="V318" i="2"/>
  <c r="AE318" i="2"/>
  <c r="W318" i="2"/>
  <c r="AA318" i="2"/>
  <c r="Q310" i="2"/>
  <c r="X310" i="2"/>
  <c r="AB310" i="2"/>
  <c r="U310" i="2"/>
  <c r="AC310" i="2"/>
  <c r="AA310" i="2"/>
  <c r="S310" i="2"/>
  <c r="AD310" i="2"/>
  <c r="V310" i="2"/>
  <c r="W310" i="2"/>
  <c r="AE310" i="2"/>
  <c r="T302" i="2"/>
  <c r="X302" i="2"/>
  <c r="AB302" i="2"/>
  <c r="U302" i="2"/>
  <c r="Y302" i="2"/>
  <c r="AC302" i="2"/>
  <c r="W302" i="2"/>
  <c r="AA302" i="2"/>
  <c r="V302" i="2"/>
  <c r="AE302" i="2"/>
  <c r="X294" i="2"/>
  <c r="AB294" i="2"/>
  <c r="U294" i="2"/>
  <c r="Y294" i="2"/>
  <c r="V294" i="2"/>
  <c r="AE294" i="2"/>
  <c r="W294" i="2"/>
  <c r="S294" i="2"/>
  <c r="X286" i="2"/>
  <c r="U286" i="2"/>
  <c r="Z286" i="2"/>
  <c r="S286" i="2"/>
  <c r="AD286" i="2"/>
  <c r="V286" i="2"/>
  <c r="AE286" i="2"/>
  <c r="W286" i="2"/>
  <c r="AA286" i="2"/>
  <c r="X278" i="2"/>
  <c r="Y278" i="2"/>
  <c r="Z278" i="2"/>
  <c r="V278" i="2"/>
  <c r="Q270" i="2"/>
  <c r="AC270" i="2" s="1"/>
  <c r="T270" i="2"/>
  <c r="X270" i="2"/>
  <c r="U270" i="2"/>
  <c r="Y270" i="2"/>
  <c r="W270" i="2"/>
  <c r="AA270" i="2"/>
  <c r="AD270" i="2"/>
  <c r="AE270" i="2"/>
  <c r="S270" i="2"/>
  <c r="V270" i="2"/>
  <c r="X262" i="2"/>
  <c r="U262" i="2"/>
  <c r="Y262" i="2"/>
  <c r="AC262" i="2"/>
  <c r="Z262" i="2"/>
  <c r="V262" i="2"/>
  <c r="W262" i="2"/>
  <c r="AD262" i="2"/>
  <c r="S262" i="2"/>
  <c r="T254" i="2"/>
  <c r="X254" i="2"/>
  <c r="Y254" i="2"/>
  <c r="Z254" i="2"/>
  <c r="S254" i="2"/>
  <c r="V254" i="2"/>
  <c r="W254" i="2"/>
  <c r="T246" i="2"/>
  <c r="X246" i="2"/>
  <c r="AB246" i="2"/>
  <c r="U246" i="2"/>
  <c r="Y246" i="2"/>
  <c r="AC246" i="2"/>
  <c r="Z246" i="2"/>
  <c r="AA246" i="2"/>
  <c r="S246" i="2"/>
  <c r="AD246" i="2"/>
  <c r="V246" i="2"/>
  <c r="W246" i="2"/>
  <c r="AE246" i="2"/>
  <c r="Q238" i="2"/>
  <c r="AB238" i="2" s="1"/>
  <c r="T238" i="2"/>
  <c r="X238" i="2"/>
  <c r="U238" i="2"/>
  <c r="Y238" i="2"/>
  <c r="AC238" i="2"/>
  <c r="Z238" i="2"/>
  <c r="W238" i="2"/>
  <c r="AA238" i="2"/>
  <c r="S238" i="2"/>
  <c r="V238" i="2"/>
  <c r="AD238" i="2"/>
  <c r="AE238" i="2"/>
  <c r="T230" i="2"/>
  <c r="X230" i="2"/>
  <c r="AB230" i="2"/>
  <c r="U230" i="2"/>
  <c r="Y230" i="2"/>
  <c r="AC230" i="2"/>
  <c r="Z230" i="2"/>
  <c r="V230" i="2"/>
  <c r="AE230" i="2"/>
  <c r="W230" i="2"/>
  <c r="S230" i="2"/>
  <c r="AA230" i="2"/>
  <c r="AD230" i="2"/>
  <c r="T222" i="2"/>
  <c r="X222" i="2"/>
  <c r="AB222" i="2"/>
  <c r="U222" i="2"/>
  <c r="Y222" i="2"/>
  <c r="AC222" i="2"/>
  <c r="Z222" i="2"/>
  <c r="S222" i="2"/>
  <c r="AD222" i="2"/>
  <c r="V222" i="2"/>
  <c r="AE222" i="2"/>
  <c r="W222" i="2"/>
  <c r="AA222" i="2"/>
  <c r="X214" i="2"/>
  <c r="U214" i="2"/>
  <c r="Y214" i="2"/>
  <c r="W214" i="2"/>
  <c r="AE214" i="2"/>
  <c r="Z214" i="2"/>
  <c r="AA214" i="2"/>
  <c r="AD214" i="2"/>
  <c r="S214" i="2"/>
  <c r="V214" i="2"/>
  <c r="Q206" i="2"/>
  <c r="T206" i="2"/>
  <c r="X206" i="2"/>
  <c r="AB206" i="2"/>
  <c r="U206" i="2"/>
  <c r="Y206" i="2"/>
  <c r="AC206" i="2"/>
  <c r="W206" i="2"/>
  <c r="AE206" i="2"/>
  <c r="Z206" i="2"/>
  <c r="S206" i="2"/>
  <c r="V206" i="2"/>
  <c r="AA206" i="2"/>
  <c r="AD206" i="2"/>
  <c r="Q190" i="2"/>
  <c r="S190" i="2"/>
  <c r="W190" i="2"/>
  <c r="AA190" i="2"/>
  <c r="AE190" i="2"/>
  <c r="V190" i="2"/>
  <c r="AB190" i="2"/>
  <c r="X190" i="2"/>
  <c r="AC190" i="2"/>
  <c r="Z190" i="2"/>
  <c r="T190" i="2"/>
  <c r="AD190" i="2"/>
  <c r="U190" i="2"/>
  <c r="Y190" i="2"/>
  <c r="S182" i="2"/>
  <c r="W182" i="2"/>
  <c r="T182" i="2"/>
  <c r="Y182" i="2"/>
  <c r="AD182" i="2"/>
  <c r="Z182" i="2"/>
  <c r="X182" i="2"/>
  <c r="AB182" i="2"/>
  <c r="AC182" i="2"/>
  <c r="W174" i="2"/>
  <c r="AA174" i="2"/>
  <c r="V174" i="2"/>
  <c r="X174" i="2"/>
  <c r="Y174" i="2"/>
  <c r="Z174" i="2"/>
  <c r="AD174" i="2"/>
  <c r="S166" i="2"/>
  <c r="W166" i="2"/>
  <c r="AA166" i="2"/>
  <c r="AE166" i="2"/>
  <c r="T166" i="2"/>
  <c r="Y166" i="2"/>
  <c r="AD166" i="2"/>
  <c r="U166" i="2"/>
  <c r="Z166" i="2"/>
  <c r="AC166" i="2"/>
  <c r="V166" i="2"/>
  <c r="X166" i="2"/>
  <c r="AB166" i="2"/>
  <c r="Q158" i="2"/>
  <c r="S158" i="2"/>
  <c r="W158" i="2"/>
  <c r="AA158" i="2"/>
  <c r="AE158" i="2"/>
  <c r="T158" i="2"/>
  <c r="X158" i="2"/>
  <c r="U158" i="2"/>
  <c r="AB158" i="2"/>
  <c r="V158" i="2"/>
  <c r="AC158" i="2"/>
  <c r="Z158" i="2"/>
  <c r="AD158" i="2"/>
  <c r="Y158" i="2"/>
  <c r="T150" i="2"/>
  <c r="X150" i="2"/>
  <c r="AB150" i="2"/>
  <c r="U150" i="2"/>
  <c r="Z150" i="2"/>
  <c r="AA150" i="2"/>
  <c r="W150" i="2"/>
  <c r="Y150" i="2"/>
  <c r="S150" i="2"/>
  <c r="AC150" i="2"/>
  <c r="W142" i="2"/>
  <c r="AC142" i="2"/>
  <c r="S142" i="2"/>
  <c r="Y142" i="2"/>
  <c r="AD142" i="2"/>
  <c r="Z142" i="2"/>
  <c r="X134" i="2"/>
  <c r="AB134" i="2"/>
  <c r="Z134" i="2"/>
  <c r="AE134" i="2"/>
  <c r="V134" i="2"/>
  <c r="S134" i="2"/>
  <c r="AD134" i="2"/>
  <c r="Y134" i="2"/>
  <c r="W134" i="2"/>
  <c r="T126" i="2"/>
  <c r="X126" i="2"/>
  <c r="AB126" i="2"/>
  <c r="U126" i="2"/>
  <c r="Z126" i="2"/>
  <c r="AE126" i="2"/>
  <c r="Y126" i="2"/>
  <c r="S126" i="2"/>
  <c r="W126" i="2"/>
  <c r="AD126" i="2"/>
  <c r="X118" i="2"/>
  <c r="W118" i="2"/>
  <c r="AC118" i="2"/>
  <c r="V118" i="2"/>
  <c r="AD118" i="2"/>
  <c r="Y118" i="2"/>
  <c r="AE118" i="2"/>
  <c r="S118" i="2"/>
  <c r="X110" i="2"/>
  <c r="Z110" i="2"/>
  <c r="S110" i="2"/>
  <c r="V110" i="2"/>
  <c r="AC110" i="2"/>
  <c r="AD110" i="2"/>
  <c r="Y110" i="2"/>
  <c r="W110" i="2"/>
  <c r="T102" i="2"/>
  <c r="X102" i="2"/>
  <c r="AB102" i="2"/>
  <c r="W102" i="2"/>
  <c r="AC102" i="2"/>
  <c r="Y102" i="2"/>
  <c r="AE102" i="2"/>
  <c r="S102" i="2"/>
  <c r="Z102" i="2"/>
  <c r="U102" i="2"/>
  <c r="V102" i="2"/>
  <c r="AA102" i="2"/>
  <c r="AD102" i="2"/>
  <c r="T94" i="2"/>
  <c r="AB94" i="2"/>
  <c r="U94" i="2"/>
  <c r="Z94" i="2"/>
  <c r="AE94" i="2"/>
  <c r="AC94" i="2"/>
  <c r="W94" i="2"/>
  <c r="AD94" i="2"/>
  <c r="Y94" i="2"/>
  <c r="S94" i="2"/>
  <c r="X86" i="2"/>
  <c r="Z86" i="2"/>
  <c r="U86" i="2"/>
  <c r="AE86" i="2"/>
  <c r="V86" i="2"/>
  <c r="S78" i="2"/>
  <c r="W78" i="2"/>
  <c r="AA78" i="2"/>
  <c r="AE78" i="2"/>
  <c r="X78" i="2"/>
  <c r="AB78" i="2"/>
  <c r="Z78" i="2"/>
  <c r="AD78" i="2"/>
  <c r="V78" i="2"/>
  <c r="Y78" i="2"/>
  <c r="V70" i="2"/>
  <c r="Z70" i="2"/>
  <c r="AD70" i="2"/>
  <c r="W70" i="2"/>
  <c r="AB70" i="2"/>
  <c r="S70" i="2"/>
  <c r="X70" i="2"/>
  <c r="AC70" i="2"/>
  <c r="T70" i="2"/>
  <c r="AE70" i="2"/>
  <c r="U70" i="2"/>
  <c r="Y70" i="2"/>
  <c r="AA70" i="2"/>
  <c r="V62" i="2"/>
  <c r="Z62" i="2"/>
  <c r="AD62" i="2"/>
  <c r="Y62" i="2"/>
  <c r="AA62" i="2"/>
  <c r="AB62" i="2"/>
  <c r="X62" i="2"/>
  <c r="S62" i="2"/>
  <c r="W62" i="2"/>
  <c r="Y54" i="2"/>
  <c r="AC54" i="2"/>
  <c r="V54" i="2"/>
  <c r="Z54" i="2"/>
  <c r="AD54" i="2"/>
  <c r="S54" i="2"/>
  <c r="AB54" i="2"/>
  <c r="W54" i="2"/>
  <c r="X54" i="2"/>
  <c r="AE54" i="2"/>
  <c r="Y46" i="2"/>
  <c r="AC46" i="2"/>
  <c r="V46" i="2"/>
  <c r="W46" i="2"/>
  <c r="X46" i="2"/>
  <c r="Z46" i="2"/>
  <c r="AD46" i="2"/>
  <c r="S46" i="2"/>
  <c r="T46" i="2"/>
  <c r="U38" i="2"/>
  <c r="Y38" i="2"/>
  <c r="AC38" i="2"/>
  <c r="S38" i="2"/>
  <c r="X38" i="2"/>
  <c r="AD38" i="2"/>
  <c r="Z38" i="2"/>
  <c r="AE38" i="2"/>
  <c r="V38" i="2"/>
  <c r="W38" i="2"/>
  <c r="U30" i="2"/>
  <c r="Z30" i="2"/>
  <c r="AD30" i="2"/>
  <c r="S30" i="2"/>
  <c r="T30" i="2"/>
  <c r="AB30" i="2"/>
  <c r="W30" i="2"/>
  <c r="X30" i="2"/>
  <c r="Q322" i="2"/>
  <c r="W1092" i="2"/>
  <c r="AA1092" i="2"/>
  <c r="AE1092" i="2"/>
  <c r="X1092" i="2"/>
  <c r="U1092" i="2"/>
  <c r="T1092" i="2"/>
  <c r="AB1092" i="2"/>
  <c r="AD1092" i="2"/>
  <c r="Z1092" i="2"/>
  <c r="V1092" i="2"/>
  <c r="S1088" i="2"/>
  <c r="W1088" i="2"/>
  <c r="AA1088" i="2"/>
  <c r="AB1088" i="2"/>
  <c r="Y1088" i="2"/>
  <c r="X1088" i="2"/>
  <c r="U1088" i="2"/>
  <c r="V1088" i="2"/>
  <c r="AD1088" i="2"/>
  <c r="Z1088" i="2"/>
  <c r="S1084" i="2"/>
  <c r="W1084" i="2"/>
  <c r="AA1084" i="2"/>
  <c r="AE1084" i="2"/>
  <c r="T1084" i="2"/>
  <c r="X1084" i="2"/>
  <c r="AB1084" i="2"/>
  <c r="Y1084" i="2"/>
  <c r="V1084" i="2"/>
  <c r="Z1084" i="2"/>
  <c r="S1080" i="2"/>
  <c r="W1080" i="2"/>
  <c r="AA1080" i="2"/>
  <c r="AE1080" i="2"/>
  <c r="Y1080" i="2"/>
  <c r="T1080" i="2"/>
  <c r="X1080" i="2"/>
  <c r="Z1080" i="2"/>
  <c r="AD1080" i="2"/>
  <c r="V1080" i="2"/>
  <c r="S1076" i="2"/>
  <c r="W1076" i="2"/>
  <c r="U1076" i="2"/>
  <c r="AC1076" i="2"/>
  <c r="X1076" i="2"/>
  <c r="AB1076" i="2"/>
  <c r="Y1076" i="2"/>
  <c r="AD1076" i="2"/>
  <c r="Z1076" i="2"/>
  <c r="V1076" i="2"/>
  <c r="W1072" i="2"/>
  <c r="AA1072" i="2"/>
  <c r="AE1072" i="2"/>
  <c r="U1072" i="2"/>
  <c r="AC1072" i="2"/>
  <c r="X1072" i="2"/>
  <c r="AB1072" i="2"/>
  <c r="Y1072" i="2"/>
  <c r="AD1072" i="2"/>
  <c r="Z1072" i="2"/>
  <c r="S1068" i="2"/>
  <c r="W1068" i="2"/>
  <c r="AA1068" i="2"/>
  <c r="AE1068" i="2"/>
  <c r="Y1068" i="2"/>
  <c r="T1068" i="2"/>
  <c r="X1068" i="2"/>
  <c r="AB1068" i="2"/>
  <c r="U1068" i="2"/>
  <c r="AC1068" i="2"/>
  <c r="Z1068" i="2"/>
  <c r="AD1068" i="2"/>
  <c r="V1068" i="2"/>
  <c r="S1064" i="2"/>
  <c r="W1064" i="2"/>
  <c r="AE1064" i="2"/>
  <c r="U1064" i="2"/>
  <c r="X1064" i="2"/>
  <c r="AB1064" i="2"/>
  <c r="Y1064" i="2"/>
  <c r="AD1064" i="2"/>
  <c r="V1064" i="2"/>
  <c r="Z1064" i="2"/>
  <c r="S1060" i="2"/>
  <c r="W1060" i="2"/>
  <c r="AA1060" i="2"/>
  <c r="AE1060" i="2"/>
  <c r="X1060" i="2"/>
  <c r="AB1060" i="2"/>
  <c r="Y1060" i="2"/>
  <c r="T1060" i="2"/>
  <c r="U1060" i="2"/>
  <c r="AC1060" i="2"/>
  <c r="V1060" i="2"/>
  <c r="AD1060" i="2"/>
  <c r="Z1060" i="2"/>
  <c r="W1056" i="2"/>
  <c r="AA1056" i="2"/>
  <c r="AE1056" i="2"/>
  <c r="X1056" i="2"/>
  <c r="U1056" i="2"/>
  <c r="AC1056" i="2"/>
  <c r="T1056" i="2"/>
  <c r="AB1056" i="2"/>
  <c r="V1056" i="2"/>
  <c r="Z1056" i="2"/>
  <c r="S1052" i="2"/>
  <c r="W1052" i="2"/>
  <c r="AA1052" i="2"/>
  <c r="AE1052" i="2"/>
  <c r="T1052" i="2"/>
  <c r="AB1052" i="2"/>
  <c r="Y1052" i="2"/>
  <c r="X1052" i="2"/>
  <c r="U1052" i="2"/>
  <c r="AC1052" i="2"/>
  <c r="Z1052" i="2"/>
  <c r="AD1052" i="2"/>
  <c r="V1052" i="2"/>
  <c r="W1048" i="2"/>
  <c r="AA1048" i="2"/>
  <c r="X1048" i="2"/>
  <c r="Y1048" i="2"/>
  <c r="AB1048" i="2"/>
  <c r="AD1048" i="2"/>
  <c r="Z1048" i="2"/>
  <c r="V1048" i="2"/>
  <c r="S1044" i="2"/>
  <c r="W1044" i="2"/>
  <c r="AA1044" i="2"/>
  <c r="AE1044" i="2"/>
  <c r="AB1044" i="2"/>
  <c r="X1044" i="2"/>
  <c r="Y1044" i="2"/>
  <c r="AC1044" i="2"/>
  <c r="V1044" i="2"/>
  <c r="AD1044" i="2"/>
  <c r="S1040" i="2"/>
  <c r="W1040" i="2"/>
  <c r="X1040" i="2"/>
  <c r="AC1040" i="2"/>
  <c r="T1040" i="2"/>
  <c r="AB1040" i="2"/>
  <c r="Y1040" i="2"/>
  <c r="V1040" i="2"/>
  <c r="Z1040" i="2"/>
  <c r="AD1040" i="2"/>
  <c r="S1036" i="2"/>
  <c r="W1036" i="2"/>
  <c r="AA1036" i="2"/>
  <c r="AE1036" i="2"/>
  <c r="X1036" i="2"/>
  <c r="AB1036" i="2"/>
  <c r="U1036" i="2"/>
  <c r="AC1036" i="2"/>
  <c r="T1036" i="2"/>
  <c r="Y1036" i="2"/>
  <c r="Z1036" i="2"/>
  <c r="AD1036" i="2"/>
  <c r="V1036" i="2"/>
  <c r="S1032" i="2"/>
  <c r="W1032" i="2"/>
  <c r="AA1032" i="2"/>
  <c r="AE1032" i="2"/>
  <c r="X1032" i="2"/>
  <c r="Y1032" i="2"/>
  <c r="U1032" i="2"/>
  <c r="AD1032" i="2"/>
  <c r="V1032" i="2"/>
  <c r="Z1032" i="2"/>
  <c r="S1028" i="2"/>
  <c r="W1028" i="2"/>
  <c r="AA1028" i="2"/>
  <c r="AE1028" i="2"/>
  <c r="X1028" i="2"/>
  <c r="Y1028" i="2"/>
  <c r="T1028" i="2"/>
  <c r="AB1028" i="2"/>
  <c r="U1028" i="2"/>
  <c r="AC1028" i="2"/>
  <c r="V1028" i="2"/>
  <c r="Z1028" i="2"/>
  <c r="AD1028" i="2"/>
  <c r="W1024" i="2"/>
  <c r="AA1024" i="2"/>
  <c r="AE1024" i="2"/>
  <c r="X1024" i="2"/>
  <c r="U1024" i="2"/>
  <c r="AC1024" i="2"/>
  <c r="AB1024" i="2"/>
  <c r="V1024" i="2"/>
  <c r="Z1024" i="2"/>
  <c r="AD1024" i="2"/>
  <c r="S1020" i="2"/>
  <c r="W1020" i="2"/>
  <c r="AA1020" i="2"/>
  <c r="AE1020" i="2"/>
  <c r="Y1020" i="2"/>
  <c r="U1020" i="2"/>
  <c r="AC1020" i="2"/>
  <c r="Z1020" i="2"/>
  <c r="AD1020" i="2"/>
  <c r="V1020" i="2"/>
  <c r="W1016" i="2"/>
  <c r="AA1016" i="2"/>
  <c r="AE1016" i="2"/>
  <c r="AB1016" i="2"/>
  <c r="U1016" i="2"/>
  <c r="X1016" i="2"/>
  <c r="Y1016" i="2"/>
  <c r="AD1016" i="2"/>
  <c r="V1016" i="2"/>
  <c r="Z1016" i="2"/>
  <c r="S1012" i="2"/>
  <c r="W1012" i="2"/>
  <c r="AE1012" i="2"/>
  <c r="AC1012" i="2"/>
  <c r="Y1012" i="2"/>
  <c r="V1012" i="2"/>
  <c r="AD1012" i="2"/>
  <c r="S1008" i="2"/>
  <c r="W1008" i="2"/>
  <c r="AA1008" i="2"/>
  <c r="AE1008" i="2"/>
  <c r="X1008" i="2"/>
  <c r="Y1008" i="2"/>
  <c r="T1008" i="2"/>
  <c r="AB1008" i="2"/>
  <c r="U1008" i="2"/>
  <c r="AC1008" i="2"/>
  <c r="V1008" i="2"/>
  <c r="Z1008" i="2"/>
  <c r="AD1008" i="2"/>
  <c r="S1004" i="2"/>
  <c r="W1004" i="2"/>
  <c r="AA1004" i="2"/>
  <c r="AE1004" i="2"/>
  <c r="T1004" i="2"/>
  <c r="AB1004" i="2"/>
  <c r="U1004" i="2"/>
  <c r="AC1004" i="2"/>
  <c r="X1004" i="2"/>
  <c r="Y1004" i="2"/>
  <c r="Z1004" i="2"/>
  <c r="AD1004" i="2"/>
  <c r="V1004" i="2"/>
  <c r="S1000" i="2"/>
  <c r="W1000" i="2"/>
  <c r="AA1000" i="2"/>
  <c r="AE1000" i="2"/>
  <c r="X1000" i="2"/>
  <c r="AB1000" i="2"/>
  <c r="U1000" i="2"/>
  <c r="Y1000" i="2"/>
  <c r="AC1000" i="2"/>
  <c r="Z1000" i="2"/>
  <c r="S996" i="2"/>
  <c r="W996" i="2"/>
  <c r="AA996" i="2"/>
  <c r="AE996" i="2"/>
  <c r="X996" i="2"/>
  <c r="Y996" i="2"/>
  <c r="AB996" i="2"/>
  <c r="U996" i="2"/>
  <c r="V996" i="2"/>
  <c r="Z996" i="2"/>
  <c r="W992" i="2"/>
  <c r="X992" i="2"/>
  <c r="T992" i="2"/>
  <c r="AB992" i="2"/>
  <c r="Y992" i="2"/>
  <c r="V992" i="2"/>
  <c r="Z992" i="2"/>
  <c r="AD992" i="2"/>
  <c r="S988" i="2"/>
  <c r="AA988" i="2"/>
  <c r="AB988" i="2"/>
  <c r="Y988" i="2"/>
  <c r="X988" i="2"/>
  <c r="AC988" i="2"/>
  <c r="Z988" i="2"/>
  <c r="AD988" i="2"/>
  <c r="V988" i="2"/>
  <c r="S984" i="2"/>
  <c r="W984" i="2"/>
  <c r="AE984" i="2"/>
  <c r="X984" i="2"/>
  <c r="Y984" i="2"/>
  <c r="AC984" i="2"/>
  <c r="T984" i="2"/>
  <c r="AB984" i="2"/>
  <c r="AD984" i="2"/>
  <c r="Z984" i="2"/>
  <c r="S980" i="2"/>
  <c r="W980" i="2"/>
  <c r="AA980" i="2"/>
  <c r="AE980" i="2"/>
  <c r="X980" i="2"/>
  <c r="Y980" i="2"/>
  <c r="AB980" i="2"/>
  <c r="U980" i="2"/>
  <c r="V980" i="2"/>
  <c r="AD980" i="2"/>
  <c r="S976" i="2"/>
  <c r="W976" i="2"/>
  <c r="AB976" i="2"/>
  <c r="Y976" i="2"/>
  <c r="X976" i="2"/>
  <c r="U976" i="2"/>
  <c r="AC976" i="2"/>
  <c r="V976" i="2"/>
  <c r="Z976" i="2"/>
  <c r="AD976" i="2"/>
  <c r="S972" i="2"/>
  <c r="W972" i="2"/>
  <c r="AA972" i="2"/>
  <c r="AE972" i="2"/>
  <c r="T972" i="2"/>
  <c r="AB972" i="2"/>
  <c r="U972" i="2"/>
  <c r="AC972" i="2"/>
  <c r="X972" i="2"/>
  <c r="Y972" i="2"/>
  <c r="Z972" i="2"/>
  <c r="AD972" i="2"/>
  <c r="V972" i="2"/>
  <c r="S968" i="2"/>
  <c r="W968" i="2"/>
  <c r="AA968" i="2"/>
  <c r="AE968" i="2"/>
  <c r="X968" i="2"/>
  <c r="Y968" i="2"/>
  <c r="T968" i="2"/>
  <c r="AB968" i="2"/>
  <c r="U968" i="2"/>
  <c r="AC968" i="2"/>
  <c r="AD968" i="2"/>
  <c r="V968" i="2"/>
  <c r="Z968" i="2"/>
  <c r="S964" i="2"/>
  <c r="W964" i="2"/>
  <c r="AA964" i="2"/>
  <c r="AE964" i="2"/>
  <c r="T964" i="2"/>
  <c r="AB964" i="2"/>
  <c r="X964" i="2"/>
  <c r="Y964" i="2"/>
  <c r="V964" i="2"/>
  <c r="Z964" i="2"/>
  <c r="S960" i="2"/>
  <c r="W960" i="2"/>
  <c r="AA960" i="2"/>
  <c r="AE960" i="2"/>
  <c r="X960" i="2"/>
  <c r="AB960" i="2"/>
  <c r="Y960" i="2"/>
  <c r="AC960" i="2"/>
  <c r="V960" i="2"/>
  <c r="Z960" i="2"/>
  <c r="S956" i="2"/>
  <c r="W956" i="2"/>
  <c r="AA956" i="2"/>
  <c r="X956" i="2"/>
  <c r="AB956" i="2"/>
  <c r="U956" i="2"/>
  <c r="T956" i="2"/>
  <c r="Y956" i="2"/>
  <c r="AD956" i="2"/>
  <c r="V956" i="2"/>
  <c r="S952" i="2"/>
  <c r="W952" i="2"/>
  <c r="AA952" i="2"/>
  <c r="X952" i="2"/>
  <c r="Y952" i="2"/>
  <c r="AB952" i="2"/>
  <c r="U952" i="2"/>
  <c r="AD952" i="2"/>
  <c r="V952" i="2"/>
  <c r="Z952" i="2"/>
  <c r="S948" i="2"/>
  <c r="W948" i="2"/>
  <c r="AA948" i="2"/>
  <c r="AE948" i="2"/>
  <c r="T948" i="2"/>
  <c r="AB948" i="2"/>
  <c r="U948" i="2"/>
  <c r="AC948" i="2"/>
  <c r="X948" i="2"/>
  <c r="Y948" i="2"/>
  <c r="V948" i="2"/>
  <c r="Z948" i="2"/>
  <c r="AD948" i="2"/>
  <c r="S944" i="2"/>
  <c r="W944" i="2"/>
  <c r="AA944" i="2"/>
  <c r="AE944" i="2"/>
  <c r="X944" i="2"/>
  <c r="AB944" i="2"/>
  <c r="U944" i="2"/>
  <c r="AC944" i="2"/>
  <c r="T944" i="2"/>
  <c r="Y944" i="2"/>
  <c r="V944" i="2"/>
  <c r="Z944" i="2"/>
  <c r="AD944" i="2"/>
  <c r="S940" i="2"/>
  <c r="W940" i="2"/>
  <c r="AA940" i="2"/>
  <c r="T940" i="2"/>
  <c r="X940" i="2"/>
  <c r="U940" i="2"/>
  <c r="Y940" i="2"/>
  <c r="Z940" i="2"/>
  <c r="AD940" i="2"/>
  <c r="V940" i="2"/>
  <c r="S936" i="2"/>
  <c r="W936" i="2"/>
  <c r="AA936" i="2"/>
  <c r="AE936" i="2"/>
  <c r="U936" i="2"/>
  <c r="AC936" i="2"/>
  <c r="X936" i="2"/>
  <c r="Y936" i="2"/>
  <c r="V936" i="2"/>
  <c r="Z936" i="2"/>
  <c r="S932" i="2"/>
  <c r="W932" i="2"/>
  <c r="AA932" i="2"/>
  <c r="AE932" i="2"/>
  <c r="U932" i="2"/>
  <c r="AC932" i="2"/>
  <c r="T932" i="2"/>
  <c r="X932" i="2"/>
  <c r="AB932" i="2"/>
  <c r="Y932" i="2"/>
  <c r="V932" i="2"/>
  <c r="Z932" i="2"/>
  <c r="AD932" i="2"/>
  <c r="S928" i="2"/>
  <c r="W928" i="2"/>
  <c r="AA928" i="2"/>
  <c r="Y928" i="2"/>
  <c r="T928" i="2"/>
  <c r="X928" i="2"/>
  <c r="AB928" i="2"/>
  <c r="AC928" i="2"/>
  <c r="V928" i="2"/>
  <c r="Z928" i="2"/>
  <c r="S924" i="2"/>
  <c r="W924" i="2"/>
  <c r="AA924" i="2"/>
  <c r="AE924" i="2"/>
  <c r="Y924" i="2"/>
  <c r="T924" i="2"/>
  <c r="X924" i="2"/>
  <c r="U924" i="2"/>
  <c r="V924" i="2"/>
  <c r="S920" i="2"/>
  <c r="W920" i="2"/>
  <c r="AA920" i="2"/>
  <c r="AE920" i="2"/>
  <c r="Y920" i="2"/>
  <c r="T920" i="2"/>
  <c r="X920" i="2"/>
  <c r="AB920" i="2"/>
  <c r="U920" i="2"/>
  <c r="AC920" i="2"/>
  <c r="AD920" i="2"/>
  <c r="V920" i="2"/>
  <c r="Z920" i="2"/>
  <c r="S916" i="2"/>
  <c r="W916" i="2"/>
  <c r="AE916" i="2"/>
  <c r="AC916" i="2"/>
  <c r="X916" i="2"/>
  <c r="AB916" i="2"/>
  <c r="Y916" i="2"/>
  <c r="V916" i="2"/>
  <c r="Z916" i="2"/>
  <c r="AD916" i="2"/>
  <c r="S912" i="2"/>
  <c r="W912" i="2"/>
  <c r="AA912" i="2"/>
  <c r="AE912" i="2"/>
  <c r="Y912" i="2"/>
  <c r="X912" i="2"/>
  <c r="AB912" i="2"/>
  <c r="V912" i="2"/>
  <c r="Z912" i="2"/>
  <c r="AD912" i="2"/>
  <c r="S908" i="2"/>
  <c r="W908" i="2"/>
  <c r="AA908" i="2"/>
  <c r="AC908" i="2"/>
  <c r="X908" i="2"/>
  <c r="Y908" i="2"/>
  <c r="Z908" i="2"/>
  <c r="V908" i="2"/>
  <c r="S904" i="2"/>
  <c r="W904" i="2"/>
  <c r="AE904" i="2"/>
  <c r="Y904" i="2"/>
  <c r="X904" i="2"/>
  <c r="AB904" i="2"/>
  <c r="AC904" i="2"/>
  <c r="AD904" i="2"/>
  <c r="V904" i="2"/>
  <c r="Z904" i="2"/>
  <c r="S900" i="2"/>
  <c r="W900" i="2"/>
  <c r="AA900" i="2"/>
  <c r="AE900" i="2"/>
  <c r="U900" i="2"/>
  <c r="AC900" i="2"/>
  <c r="T900" i="2"/>
  <c r="X900" i="2"/>
  <c r="AB900" i="2"/>
  <c r="Y900" i="2"/>
  <c r="V900" i="2"/>
  <c r="Z900" i="2"/>
  <c r="AD900" i="2"/>
  <c r="S896" i="2"/>
  <c r="W896" i="2"/>
  <c r="AA896" i="2"/>
  <c r="Y896" i="2"/>
  <c r="X896" i="2"/>
  <c r="U896" i="2"/>
  <c r="V896" i="2"/>
  <c r="S892" i="2"/>
  <c r="W892" i="2"/>
  <c r="AE892" i="2"/>
  <c r="X892" i="2"/>
  <c r="AC892" i="2"/>
  <c r="T892" i="2"/>
  <c r="Y892" i="2"/>
  <c r="Z892" i="2"/>
  <c r="AD892" i="2"/>
  <c r="V892" i="2"/>
  <c r="S888" i="2"/>
  <c r="W888" i="2"/>
  <c r="AA888" i="2"/>
  <c r="AE888" i="2"/>
  <c r="X888" i="2"/>
  <c r="AB888" i="2"/>
  <c r="U888" i="2"/>
  <c r="AD888" i="2"/>
  <c r="V888" i="2"/>
  <c r="Z888" i="2"/>
  <c r="V884" i="2"/>
  <c r="W884" i="2"/>
  <c r="X884" i="2"/>
  <c r="AB884" i="2"/>
  <c r="Y884" i="2"/>
  <c r="U884" i="2"/>
  <c r="Z884" i="2"/>
  <c r="AD884" i="2"/>
  <c r="AI880" i="2"/>
  <c r="V880" i="2"/>
  <c r="Z880" i="2"/>
  <c r="W880" i="2"/>
  <c r="S880" i="2"/>
  <c r="Y880" i="2"/>
  <c r="AE880" i="2"/>
  <c r="V876" i="2"/>
  <c r="Y876" i="2"/>
  <c r="AE876" i="2"/>
  <c r="U876" i="2"/>
  <c r="W876" i="2"/>
  <c r="S876" i="2"/>
  <c r="X876" i="2"/>
  <c r="AD872" i="2"/>
  <c r="S872" i="2"/>
  <c r="X872" i="2"/>
  <c r="AE872" i="2"/>
  <c r="U872" i="2"/>
  <c r="W872" i="2"/>
  <c r="AB872" i="2"/>
  <c r="V868" i="2"/>
  <c r="Z868" i="2"/>
  <c r="AD868" i="2"/>
  <c r="W868" i="2"/>
  <c r="AB868" i="2"/>
  <c r="S868" i="2"/>
  <c r="X868" i="2"/>
  <c r="AC868" i="2"/>
  <c r="Y868" i="2"/>
  <c r="U868" i="2"/>
  <c r="V864" i="2"/>
  <c r="Z864" i="2"/>
  <c r="AD864" i="2"/>
  <c r="U864" i="2"/>
  <c r="AA864" i="2"/>
  <c r="W864" i="2"/>
  <c r="AB864" i="2"/>
  <c r="S864" i="2"/>
  <c r="X864" i="2"/>
  <c r="Y864" i="2"/>
  <c r="AE864" i="2"/>
  <c r="V860" i="2"/>
  <c r="Z860" i="2"/>
  <c r="AD860" i="2"/>
  <c r="T860" i="2"/>
  <c r="Y860" i="2"/>
  <c r="AE860" i="2"/>
  <c r="U860" i="2"/>
  <c r="AA860" i="2"/>
  <c r="W860" i="2"/>
  <c r="AB860" i="2"/>
  <c r="AC860" i="2"/>
  <c r="S860" i="2"/>
  <c r="X860" i="2"/>
  <c r="V856" i="2"/>
  <c r="Z856" i="2"/>
  <c r="AD856" i="2"/>
  <c r="S856" i="2"/>
  <c r="X856" i="2"/>
  <c r="AC856" i="2"/>
  <c r="AE856" i="2"/>
  <c r="U856" i="2"/>
  <c r="AA856" i="2"/>
  <c r="AB856" i="2"/>
  <c r="AI852" i="2"/>
  <c r="V852" i="2"/>
  <c r="Z852" i="2"/>
  <c r="AD852" i="2"/>
  <c r="W852" i="2"/>
  <c r="AB852" i="2"/>
  <c r="S852" i="2"/>
  <c r="X852" i="2"/>
  <c r="Y852" i="2"/>
  <c r="T852" i="2"/>
  <c r="AE852" i="2"/>
  <c r="V848" i="2"/>
  <c r="Z848" i="2"/>
  <c r="AD848" i="2"/>
  <c r="U848" i="2"/>
  <c r="AA848" i="2"/>
  <c r="W848" i="2"/>
  <c r="AB848" i="2"/>
  <c r="X848" i="2"/>
  <c r="S848" i="2"/>
  <c r="AC848" i="2"/>
  <c r="T848" i="2"/>
  <c r="Y848" i="2"/>
  <c r="AE848" i="2"/>
  <c r="AE844" i="2"/>
  <c r="W844" i="2"/>
  <c r="S844" i="2"/>
  <c r="V840" i="2"/>
  <c r="Z840" i="2"/>
  <c r="AD840" i="2"/>
  <c r="S840" i="2"/>
  <c r="X840" i="2"/>
  <c r="Y840" i="2"/>
  <c r="AE840" i="2"/>
  <c r="AA840" i="2"/>
  <c r="U840" i="2"/>
  <c r="AB840" i="2"/>
  <c r="V836" i="2"/>
  <c r="Z836" i="2"/>
  <c r="AD836" i="2"/>
  <c r="W836" i="2"/>
  <c r="AB836" i="2"/>
  <c r="S836" i="2"/>
  <c r="AE836" i="2"/>
  <c r="Y836" i="2"/>
  <c r="U836" i="2"/>
  <c r="AA836" i="2"/>
  <c r="AI832" i="2"/>
  <c r="Z832" i="2"/>
  <c r="AD832" i="2"/>
  <c r="W832" i="2"/>
  <c r="AB832" i="2"/>
  <c r="S832" i="2"/>
  <c r="AC832" i="2"/>
  <c r="X832" i="2"/>
  <c r="T832" i="2"/>
  <c r="Y832" i="2"/>
  <c r="V828" i="2"/>
  <c r="Z828" i="2"/>
  <c r="AD828" i="2"/>
  <c r="T828" i="2"/>
  <c r="Y828" i="2"/>
  <c r="AE828" i="2"/>
  <c r="U828" i="2"/>
  <c r="AA828" i="2"/>
  <c r="W828" i="2"/>
  <c r="S828" i="2"/>
  <c r="AI824" i="2"/>
  <c r="V824" i="2"/>
  <c r="Z824" i="2"/>
  <c r="AD824" i="2"/>
  <c r="S824" i="2"/>
  <c r="X824" i="2"/>
  <c r="AC824" i="2"/>
  <c r="T824" i="2"/>
  <c r="Y824" i="2"/>
  <c r="AE824" i="2"/>
  <c r="U824" i="2"/>
  <c r="AA824" i="2"/>
  <c r="AB824" i="2"/>
  <c r="W824" i="2"/>
  <c r="V820" i="2"/>
  <c r="Z820" i="2"/>
  <c r="AD820" i="2"/>
  <c r="W820" i="2"/>
  <c r="AB820" i="2"/>
  <c r="S820" i="2"/>
  <c r="X820" i="2"/>
  <c r="AC820" i="2"/>
  <c r="T820" i="2"/>
  <c r="Y820" i="2"/>
  <c r="AE820" i="2"/>
  <c r="U820" i="2"/>
  <c r="AA820" i="2"/>
  <c r="V816" i="2"/>
  <c r="Z816" i="2"/>
  <c r="AD816" i="2"/>
  <c r="U816" i="2"/>
  <c r="AA816" i="2"/>
  <c r="W816" i="2"/>
  <c r="AB816" i="2"/>
  <c r="AC816" i="2"/>
  <c r="S816" i="2"/>
  <c r="X816" i="2"/>
  <c r="Y816" i="2"/>
  <c r="AE816" i="2"/>
  <c r="T816" i="2"/>
  <c r="V812" i="2"/>
  <c r="Z812" i="2"/>
  <c r="AD812" i="2"/>
  <c r="Y812" i="2"/>
  <c r="AE812" i="2"/>
  <c r="W812" i="2"/>
  <c r="S812" i="2"/>
  <c r="X812" i="2"/>
  <c r="AC812" i="2"/>
  <c r="AI808" i="2"/>
  <c r="V808" i="2"/>
  <c r="Z808" i="2"/>
  <c r="AD808" i="2"/>
  <c r="S808" i="2"/>
  <c r="X808" i="2"/>
  <c r="Y808" i="2"/>
  <c r="U808" i="2"/>
  <c r="W808" i="2"/>
  <c r="AB808" i="2"/>
  <c r="V804" i="2"/>
  <c r="Z804" i="2"/>
  <c r="AD804" i="2"/>
  <c r="W804" i="2"/>
  <c r="X804" i="2"/>
  <c r="AC804" i="2"/>
  <c r="T804" i="2"/>
  <c r="Y804" i="2"/>
  <c r="U804" i="2"/>
  <c r="AA804" i="2"/>
  <c r="V800" i="2"/>
  <c r="Z800" i="2"/>
  <c r="AD800" i="2"/>
  <c r="U800" i="2"/>
  <c r="AA800" i="2"/>
  <c r="W800" i="2"/>
  <c r="AB800" i="2"/>
  <c r="S800" i="2"/>
  <c r="X800" i="2"/>
  <c r="AC800" i="2"/>
  <c r="Y800" i="2"/>
  <c r="AE800" i="2"/>
  <c r="T800" i="2"/>
  <c r="V796" i="2"/>
  <c r="Z796" i="2"/>
  <c r="AD796" i="2"/>
  <c r="T796" i="2"/>
  <c r="Y796" i="2"/>
  <c r="AE796" i="2"/>
  <c r="U796" i="2"/>
  <c r="AA796" i="2"/>
  <c r="W796" i="2"/>
  <c r="AB796" i="2"/>
  <c r="S796" i="2"/>
  <c r="AC796" i="2"/>
  <c r="X796" i="2"/>
  <c r="AI792" i="2"/>
  <c r="V792" i="2"/>
  <c r="Z792" i="2"/>
  <c r="S792" i="2"/>
  <c r="X792" i="2"/>
  <c r="AC792" i="2"/>
  <c r="Y792" i="2"/>
  <c r="AE792" i="2"/>
  <c r="AA792" i="2"/>
  <c r="W792" i="2"/>
  <c r="AB792" i="2"/>
  <c r="V788" i="2"/>
  <c r="Z788" i="2"/>
  <c r="AD788" i="2"/>
  <c r="W788" i="2"/>
  <c r="AB788" i="2"/>
  <c r="S788" i="2"/>
  <c r="X788" i="2"/>
  <c r="AC788" i="2"/>
  <c r="T788" i="2"/>
  <c r="Y788" i="2"/>
  <c r="AE788" i="2"/>
  <c r="U788" i="2"/>
  <c r="AA788" i="2"/>
  <c r="V784" i="2"/>
  <c r="Z784" i="2"/>
  <c r="AD784" i="2"/>
  <c r="U784" i="2"/>
  <c r="W784" i="2"/>
  <c r="AB784" i="2"/>
  <c r="S784" i="2"/>
  <c r="X784" i="2"/>
  <c r="AC784" i="2"/>
  <c r="T784" i="2"/>
  <c r="AE784" i="2"/>
  <c r="V780" i="2"/>
  <c r="Z780" i="2"/>
  <c r="Y780" i="2"/>
  <c r="U780" i="2"/>
  <c r="W780" i="2"/>
  <c r="S780" i="2"/>
  <c r="X780" i="2"/>
  <c r="AI776" i="2"/>
  <c r="V776" i="2"/>
  <c r="Z776" i="2"/>
  <c r="AD776" i="2"/>
  <c r="S776" i="2"/>
  <c r="W776" i="2"/>
  <c r="AA776" i="2"/>
  <c r="AE776" i="2"/>
  <c r="AB776" i="2"/>
  <c r="U776" i="2"/>
  <c r="AC776" i="2"/>
  <c r="X776" i="2"/>
  <c r="Z772" i="2"/>
  <c r="W772" i="2"/>
  <c r="AA772" i="2"/>
  <c r="AE772" i="2"/>
  <c r="Y772" i="2"/>
  <c r="T772" i="2"/>
  <c r="AB772" i="2"/>
  <c r="U772" i="2"/>
  <c r="V768" i="2"/>
  <c r="Z768" i="2"/>
  <c r="S768" i="2"/>
  <c r="U768" i="2"/>
  <c r="X768" i="2"/>
  <c r="Y768" i="2"/>
  <c r="V764" i="2"/>
  <c r="AD764" i="2"/>
  <c r="S764" i="2"/>
  <c r="W764" i="2"/>
  <c r="X764" i="2"/>
  <c r="Y764" i="2"/>
  <c r="T764" i="2"/>
  <c r="AC764" i="2"/>
  <c r="AI760" i="2"/>
  <c r="V760" i="2"/>
  <c r="Z760" i="2"/>
  <c r="AD760" i="2"/>
  <c r="W760" i="2"/>
  <c r="AE760" i="2"/>
  <c r="T760" i="2"/>
  <c r="AB760" i="2"/>
  <c r="U760" i="2"/>
  <c r="AC760" i="2"/>
  <c r="X760" i="2"/>
  <c r="V756" i="2"/>
  <c r="Z756" i="2"/>
  <c r="AD756" i="2"/>
  <c r="S756" i="2"/>
  <c r="W756" i="2"/>
  <c r="AA756" i="2"/>
  <c r="X756" i="2"/>
  <c r="Y756" i="2"/>
  <c r="T756" i="2"/>
  <c r="U756" i="2"/>
  <c r="V752" i="2"/>
  <c r="Z752" i="2"/>
  <c r="AD752" i="2"/>
  <c r="AE752" i="2"/>
  <c r="AB752" i="2"/>
  <c r="U752" i="2"/>
  <c r="AC752" i="2"/>
  <c r="X752" i="2"/>
  <c r="Y752" i="2"/>
  <c r="Z748" i="2"/>
  <c r="AD748" i="2"/>
  <c r="W748" i="2"/>
  <c r="Y748" i="2"/>
  <c r="T748" i="2"/>
  <c r="AB748" i="2"/>
  <c r="AC748" i="2"/>
  <c r="U748" i="2"/>
  <c r="AI744" i="2"/>
  <c r="V744" i="2"/>
  <c r="Z744" i="2"/>
  <c r="AD744" i="2"/>
  <c r="S744" i="2"/>
  <c r="W744" i="2"/>
  <c r="AE744" i="2"/>
  <c r="AB744" i="2"/>
  <c r="X744" i="2"/>
  <c r="Y744" i="2"/>
  <c r="V740" i="2"/>
  <c r="Z740" i="2"/>
  <c r="AD740" i="2"/>
  <c r="S740" i="2"/>
  <c r="W740" i="2"/>
  <c r="AE740" i="2"/>
  <c r="X740" i="2"/>
  <c r="Y740" i="2"/>
  <c r="AB740" i="2"/>
  <c r="AC740" i="2"/>
  <c r="V736" i="2"/>
  <c r="Z736" i="2"/>
  <c r="S736" i="2"/>
  <c r="W736" i="2"/>
  <c r="AA736" i="2"/>
  <c r="AE736" i="2"/>
  <c r="U736" i="2"/>
  <c r="AC736" i="2"/>
  <c r="X736" i="2"/>
  <c r="Y736" i="2"/>
  <c r="Z732" i="2"/>
  <c r="AD732" i="2"/>
  <c r="S732" i="2"/>
  <c r="W732" i="2"/>
  <c r="X732" i="2"/>
  <c r="Y732" i="2"/>
  <c r="AB732" i="2"/>
  <c r="U732" i="2"/>
  <c r="AI728" i="2"/>
  <c r="V728" i="2"/>
  <c r="Z728" i="2"/>
  <c r="S728" i="2"/>
  <c r="W728" i="2"/>
  <c r="AA728" i="2"/>
  <c r="AE728" i="2"/>
  <c r="T728" i="2"/>
  <c r="U728" i="2"/>
  <c r="X728" i="2"/>
  <c r="Y728" i="2"/>
  <c r="S724" i="2"/>
  <c r="W724" i="2"/>
  <c r="AA724" i="2"/>
  <c r="AE724" i="2"/>
  <c r="X724" i="2"/>
  <c r="AC724" i="2"/>
  <c r="T724" i="2"/>
  <c r="Y724" i="2"/>
  <c r="AD724" i="2"/>
  <c r="U724" i="2"/>
  <c r="V724" i="2"/>
  <c r="Z724" i="2"/>
  <c r="AB724" i="2"/>
  <c r="S720" i="2"/>
  <c r="W720" i="2"/>
  <c r="AA720" i="2"/>
  <c r="AE720" i="2"/>
  <c r="V720" i="2"/>
  <c r="AB720" i="2"/>
  <c r="X720" i="2"/>
  <c r="AC720" i="2"/>
  <c r="T720" i="2"/>
  <c r="AD720" i="2"/>
  <c r="U720" i="2"/>
  <c r="Y720" i="2"/>
  <c r="Z720" i="2"/>
  <c r="W716" i="2"/>
  <c r="AA716" i="2"/>
  <c r="AE716" i="2"/>
  <c r="Z716" i="2"/>
  <c r="V716" i="2"/>
  <c r="AC716" i="2"/>
  <c r="X716" i="2"/>
  <c r="T716" i="2"/>
  <c r="AD716" i="2"/>
  <c r="Y716" i="2"/>
  <c r="AI712" i="2"/>
  <c r="S712" i="2"/>
  <c r="W712" i="2"/>
  <c r="AA712" i="2"/>
  <c r="AE712" i="2"/>
  <c r="Y712" i="2"/>
  <c r="U712" i="2"/>
  <c r="Z712" i="2"/>
  <c r="X712" i="2"/>
  <c r="S708" i="2"/>
  <c r="W708" i="2"/>
  <c r="AA708" i="2"/>
  <c r="AE708" i="2"/>
  <c r="X708" i="2"/>
  <c r="AC708" i="2"/>
  <c r="Y708" i="2"/>
  <c r="AD708" i="2"/>
  <c r="U708" i="2"/>
  <c r="AB708" i="2"/>
  <c r="V708" i="2"/>
  <c r="S704" i="2"/>
  <c r="W704" i="2"/>
  <c r="AA704" i="2"/>
  <c r="V704" i="2"/>
  <c r="X704" i="2"/>
  <c r="AC704" i="2"/>
  <c r="Z704" i="2"/>
  <c r="U704" i="2"/>
  <c r="S700" i="2"/>
  <c r="W700" i="2"/>
  <c r="AA700" i="2"/>
  <c r="AE700" i="2"/>
  <c r="U700" i="2"/>
  <c r="Z700" i="2"/>
  <c r="V700" i="2"/>
  <c r="AB700" i="2"/>
  <c r="X700" i="2"/>
  <c r="Y700" i="2"/>
  <c r="AC700" i="2"/>
  <c r="T700" i="2"/>
  <c r="AD700" i="2"/>
  <c r="AI696" i="2"/>
  <c r="S696" i="2"/>
  <c r="W696" i="2"/>
  <c r="AE696" i="2"/>
  <c r="Y696" i="2"/>
  <c r="U696" i="2"/>
  <c r="V696" i="2"/>
  <c r="AB696" i="2"/>
  <c r="X696" i="2"/>
  <c r="AC696" i="2"/>
  <c r="S692" i="2"/>
  <c r="W692" i="2"/>
  <c r="AA692" i="2"/>
  <c r="AE692" i="2"/>
  <c r="X692" i="2"/>
  <c r="AC692" i="2"/>
  <c r="T692" i="2"/>
  <c r="Y692" i="2"/>
  <c r="AD692" i="2"/>
  <c r="U692" i="2"/>
  <c r="V692" i="2"/>
  <c r="Z692" i="2"/>
  <c r="AB692" i="2"/>
  <c r="S688" i="2"/>
  <c r="W688" i="2"/>
  <c r="AA688" i="2"/>
  <c r="AE688" i="2"/>
  <c r="V688" i="2"/>
  <c r="AB688" i="2"/>
  <c r="X688" i="2"/>
  <c r="AC688" i="2"/>
  <c r="T688" i="2"/>
  <c r="AD688" i="2"/>
  <c r="U688" i="2"/>
  <c r="Y688" i="2"/>
  <c r="Z688" i="2"/>
  <c r="S684" i="2"/>
  <c r="W684" i="2"/>
  <c r="Z684" i="2"/>
  <c r="V684" i="2"/>
  <c r="AB684" i="2"/>
  <c r="AC684" i="2"/>
  <c r="X684" i="2"/>
  <c r="T684" i="2"/>
  <c r="AD684" i="2"/>
  <c r="Y684" i="2"/>
  <c r="AI680" i="2"/>
  <c r="S680" i="2"/>
  <c r="W680" i="2"/>
  <c r="AA680" i="2"/>
  <c r="AE680" i="2"/>
  <c r="T680" i="2"/>
  <c r="Y680" i="2"/>
  <c r="Z680" i="2"/>
  <c r="AC680" i="2"/>
  <c r="V680" i="2"/>
  <c r="X680" i="2"/>
  <c r="S676" i="2"/>
  <c r="W676" i="2"/>
  <c r="AA676" i="2"/>
  <c r="AE676" i="2"/>
  <c r="X676" i="2"/>
  <c r="AC676" i="2"/>
  <c r="T676" i="2"/>
  <c r="AD676" i="2"/>
  <c r="U676" i="2"/>
  <c r="V676" i="2"/>
  <c r="W672" i="2"/>
  <c r="AA672" i="2"/>
  <c r="AE672" i="2"/>
  <c r="V672" i="2"/>
  <c r="AB672" i="2"/>
  <c r="X672" i="2"/>
  <c r="Y672" i="2"/>
  <c r="Z672" i="2"/>
  <c r="AD672" i="2"/>
  <c r="U672" i="2"/>
  <c r="W668" i="2"/>
  <c r="U668" i="2"/>
  <c r="V668" i="2"/>
  <c r="X668" i="2"/>
  <c r="Y668" i="2"/>
  <c r="AD668" i="2"/>
  <c r="AI664" i="2"/>
  <c r="S664" i="2"/>
  <c r="W664" i="2"/>
  <c r="AA664" i="2"/>
  <c r="AE664" i="2"/>
  <c r="U664" i="2"/>
  <c r="Z664" i="2"/>
  <c r="V664" i="2"/>
  <c r="X664" i="2"/>
  <c r="S660" i="2"/>
  <c r="X660" i="2"/>
  <c r="T660" i="2"/>
  <c r="Y660" i="2"/>
  <c r="AD660" i="2"/>
  <c r="U660" i="2"/>
  <c r="V660" i="2"/>
  <c r="S656" i="2"/>
  <c r="W656" i="2"/>
  <c r="AA656" i="2"/>
  <c r="AE656" i="2"/>
  <c r="V656" i="2"/>
  <c r="AB656" i="2"/>
  <c r="X656" i="2"/>
  <c r="AC656" i="2"/>
  <c r="AD656" i="2"/>
  <c r="U656" i="2"/>
  <c r="S652" i="2"/>
  <c r="W652" i="2"/>
  <c r="U652" i="2"/>
  <c r="Z652" i="2"/>
  <c r="V652" i="2"/>
  <c r="AB652" i="2"/>
  <c r="AC652" i="2"/>
  <c r="AD652" i="2"/>
  <c r="X652" i="2"/>
  <c r="Y652" i="2"/>
  <c r="AI648" i="2"/>
  <c r="W648" i="2"/>
  <c r="AA648" i="2"/>
  <c r="AE648" i="2"/>
  <c r="Y648" i="2"/>
  <c r="Z648" i="2"/>
  <c r="V648" i="2"/>
  <c r="X648" i="2"/>
  <c r="S644" i="2"/>
  <c r="W644" i="2"/>
  <c r="AA644" i="2"/>
  <c r="AE644" i="2"/>
  <c r="X644" i="2"/>
  <c r="AC644" i="2"/>
  <c r="T644" i="2"/>
  <c r="Y644" i="2"/>
  <c r="AD644" i="2"/>
  <c r="Z644" i="2"/>
  <c r="AB644" i="2"/>
  <c r="U644" i="2"/>
  <c r="V644" i="2"/>
  <c r="S640" i="2"/>
  <c r="W640" i="2"/>
  <c r="AA640" i="2"/>
  <c r="V640" i="2"/>
  <c r="AB640" i="2"/>
  <c r="X640" i="2"/>
  <c r="AC640" i="2"/>
  <c r="Y640" i="2"/>
  <c r="T640" i="2"/>
  <c r="AD640" i="2"/>
  <c r="U640" i="2"/>
  <c r="Z636" i="2"/>
  <c r="V636" i="2"/>
  <c r="X636" i="2"/>
  <c r="Y636" i="2"/>
  <c r="AD636" i="2"/>
  <c r="AI632" i="2"/>
  <c r="S632" i="2"/>
  <c r="W632" i="2"/>
  <c r="AA632" i="2"/>
  <c r="AE632" i="2"/>
  <c r="T632" i="2"/>
  <c r="AD632" i="2"/>
  <c r="U632" i="2"/>
  <c r="V632" i="2"/>
  <c r="X632" i="2"/>
  <c r="AC632" i="2"/>
  <c r="W628" i="2"/>
  <c r="AA628" i="2"/>
  <c r="X628" i="2"/>
  <c r="AC628" i="2"/>
  <c r="T628" i="2"/>
  <c r="Y628" i="2"/>
  <c r="AD628" i="2"/>
  <c r="U628" i="2"/>
  <c r="V628" i="2"/>
  <c r="Z628" i="2"/>
  <c r="AE624" i="2"/>
  <c r="V624" i="2"/>
  <c r="X624" i="2"/>
  <c r="AC624" i="2"/>
  <c r="U624" i="2"/>
  <c r="Z624" i="2"/>
  <c r="S620" i="2"/>
  <c r="W620" i="2"/>
  <c r="AA620" i="2"/>
  <c r="AE620" i="2"/>
  <c r="U620" i="2"/>
  <c r="Z620" i="2"/>
  <c r="V620" i="2"/>
  <c r="AB620" i="2"/>
  <c r="AC620" i="2"/>
  <c r="X620" i="2"/>
  <c r="T620" i="2"/>
  <c r="AD620" i="2"/>
  <c r="Y620" i="2"/>
  <c r="AI616" i="2"/>
  <c r="S616" i="2"/>
  <c r="W616" i="2"/>
  <c r="AE616" i="2"/>
  <c r="Y616" i="2"/>
  <c r="AD616" i="2"/>
  <c r="Z616" i="2"/>
  <c r="AC616" i="2"/>
  <c r="V616" i="2"/>
  <c r="X616" i="2"/>
  <c r="W612" i="2"/>
  <c r="AA612" i="2"/>
  <c r="X612" i="2"/>
  <c r="AD612" i="2"/>
  <c r="U612" i="2"/>
  <c r="AB612" i="2"/>
  <c r="V612" i="2"/>
  <c r="S608" i="2"/>
  <c r="W608" i="2"/>
  <c r="V608" i="2"/>
  <c r="AB608" i="2"/>
  <c r="X608" i="2"/>
  <c r="AC608" i="2"/>
  <c r="Y608" i="2"/>
  <c r="AD608" i="2"/>
  <c r="U608" i="2"/>
  <c r="S604" i="2"/>
  <c r="W604" i="2"/>
  <c r="U604" i="2"/>
  <c r="Z604" i="2"/>
  <c r="V604" i="2"/>
  <c r="X604" i="2"/>
  <c r="Y604" i="2"/>
  <c r="AD604" i="2"/>
  <c r="AI600" i="2"/>
  <c r="S600" i="2"/>
  <c r="W600" i="2"/>
  <c r="AA600" i="2"/>
  <c r="AE600" i="2"/>
  <c r="T600" i="2"/>
  <c r="Y600" i="2"/>
  <c r="AD600" i="2"/>
  <c r="U600" i="2"/>
  <c r="Z600" i="2"/>
  <c r="V600" i="2"/>
  <c r="X600" i="2"/>
  <c r="AB600" i="2"/>
  <c r="AC600" i="2"/>
  <c r="S596" i="2"/>
  <c r="W596" i="2"/>
  <c r="AA596" i="2"/>
  <c r="AE596" i="2"/>
  <c r="X596" i="2"/>
  <c r="AC596" i="2"/>
  <c r="T596" i="2"/>
  <c r="Y596" i="2"/>
  <c r="AD596" i="2"/>
  <c r="U596" i="2"/>
  <c r="V596" i="2"/>
  <c r="Z596" i="2"/>
  <c r="AB596" i="2"/>
  <c r="S592" i="2"/>
  <c r="W592" i="2"/>
  <c r="V592" i="2"/>
  <c r="X592" i="2"/>
  <c r="AD592" i="2"/>
  <c r="Y592" i="2"/>
  <c r="U592" i="2"/>
  <c r="S588" i="2"/>
  <c r="W588" i="2"/>
  <c r="AA588" i="2"/>
  <c r="AE588" i="2"/>
  <c r="U588" i="2"/>
  <c r="Z588" i="2"/>
  <c r="V588" i="2"/>
  <c r="X588" i="2"/>
  <c r="AD588" i="2"/>
  <c r="Y588" i="2"/>
  <c r="AI584" i="2"/>
  <c r="S584" i="2"/>
  <c r="W584" i="2"/>
  <c r="AE584" i="2"/>
  <c r="Y584" i="2"/>
  <c r="Z584" i="2"/>
  <c r="AB584" i="2"/>
  <c r="V584" i="2"/>
  <c r="AC584" i="2"/>
  <c r="X584" i="2"/>
  <c r="AE580" i="2"/>
  <c r="X580" i="2"/>
  <c r="Y580" i="2"/>
  <c r="AD580" i="2"/>
  <c r="AB580" i="2"/>
  <c r="V580" i="2"/>
  <c r="S576" i="2"/>
  <c r="W576" i="2"/>
  <c r="AE576" i="2"/>
  <c r="V576" i="2"/>
  <c r="X576" i="2"/>
  <c r="AC576" i="2"/>
  <c r="Y576" i="2"/>
  <c r="T576" i="2"/>
  <c r="AD576" i="2"/>
  <c r="U576" i="2"/>
  <c r="S572" i="2"/>
  <c r="AA572" i="2"/>
  <c r="U572" i="2"/>
  <c r="X572" i="2"/>
  <c r="AC572" i="2"/>
  <c r="Y572" i="2"/>
  <c r="AI568" i="2"/>
  <c r="W568" i="2"/>
  <c r="AA568" i="2"/>
  <c r="Y568" i="2"/>
  <c r="AD568" i="2"/>
  <c r="U568" i="2"/>
  <c r="X568" i="2"/>
  <c r="AB568" i="2"/>
  <c r="AC568" i="2"/>
  <c r="S564" i="2"/>
  <c r="W564" i="2"/>
  <c r="AA564" i="2"/>
  <c r="AE564" i="2"/>
  <c r="X564" i="2"/>
  <c r="AC564" i="2"/>
  <c r="T564" i="2"/>
  <c r="Y564" i="2"/>
  <c r="AD564" i="2"/>
  <c r="U564" i="2"/>
  <c r="Z564" i="2"/>
  <c r="V564" i="2"/>
  <c r="AB564" i="2"/>
  <c r="AI560" i="2"/>
  <c r="S560" i="2"/>
  <c r="W560" i="2"/>
  <c r="AA560" i="2"/>
  <c r="AE560" i="2"/>
  <c r="V560" i="2"/>
  <c r="X560" i="2"/>
  <c r="T560" i="2"/>
  <c r="AD560" i="2"/>
  <c r="U560" i="2"/>
  <c r="Z560" i="2"/>
  <c r="S556" i="2"/>
  <c r="W556" i="2"/>
  <c r="AA556" i="2"/>
  <c r="AE556" i="2"/>
  <c r="U556" i="2"/>
  <c r="Z556" i="2"/>
  <c r="V556" i="2"/>
  <c r="AD556" i="2"/>
  <c r="X556" i="2"/>
  <c r="Y556" i="2"/>
  <c r="AI552" i="2"/>
  <c r="W552" i="2"/>
  <c r="AA552" i="2"/>
  <c r="AE552" i="2"/>
  <c r="AD552" i="2"/>
  <c r="U552" i="2"/>
  <c r="Z552" i="2"/>
  <c r="AB552" i="2"/>
  <c r="V552" i="2"/>
  <c r="AC552" i="2"/>
  <c r="X552" i="2"/>
  <c r="AE548" i="2"/>
  <c r="X548" i="2"/>
  <c r="Z548" i="2"/>
  <c r="AI544" i="2"/>
  <c r="S544" i="2"/>
  <c r="W544" i="2"/>
  <c r="AA544" i="2"/>
  <c r="AE544" i="2"/>
  <c r="V544" i="2"/>
  <c r="AB544" i="2"/>
  <c r="X544" i="2"/>
  <c r="AC544" i="2"/>
  <c r="Y544" i="2"/>
  <c r="T544" i="2"/>
  <c r="Z544" i="2"/>
  <c r="AD544" i="2"/>
  <c r="U544" i="2"/>
  <c r="S540" i="2"/>
  <c r="W540" i="2"/>
  <c r="AA540" i="2"/>
  <c r="AE540" i="2"/>
  <c r="Z540" i="2"/>
  <c r="V540" i="2"/>
  <c r="AB540" i="2"/>
  <c r="X540" i="2"/>
  <c r="AC540" i="2"/>
  <c r="Y540" i="2"/>
  <c r="AI536" i="2"/>
  <c r="S536" i="2"/>
  <c r="W536" i="2"/>
  <c r="AA536" i="2"/>
  <c r="AE536" i="2"/>
  <c r="T536" i="2"/>
  <c r="Y536" i="2"/>
  <c r="AD536" i="2"/>
  <c r="U536" i="2"/>
  <c r="Z536" i="2"/>
  <c r="V536" i="2"/>
  <c r="X536" i="2"/>
  <c r="AB536" i="2"/>
  <c r="AC536" i="2"/>
  <c r="S532" i="2"/>
  <c r="W532" i="2"/>
  <c r="AA532" i="2"/>
  <c r="AE532" i="2"/>
  <c r="X532" i="2"/>
  <c r="AC532" i="2"/>
  <c r="AD532" i="2"/>
  <c r="U532" i="2"/>
  <c r="Z532" i="2"/>
  <c r="V532" i="2"/>
  <c r="AI528" i="2"/>
  <c r="S528" i="2"/>
  <c r="W528" i="2"/>
  <c r="V528" i="2"/>
  <c r="X528" i="2"/>
  <c r="AD528" i="2"/>
  <c r="Y528" i="2"/>
  <c r="Z528" i="2"/>
  <c r="S524" i="2"/>
  <c r="W524" i="2"/>
  <c r="AA524" i="2"/>
  <c r="U524" i="2"/>
  <c r="Z524" i="2"/>
  <c r="V524" i="2"/>
  <c r="X524" i="2"/>
  <c r="AD524" i="2"/>
  <c r="Y524" i="2"/>
  <c r="AI520" i="2"/>
  <c r="W520" i="2"/>
  <c r="AA520" i="2"/>
  <c r="T520" i="2"/>
  <c r="Y520" i="2"/>
  <c r="AD520" i="2"/>
  <c r="U520" i="2"/>
  <c r="V520" i="2"/>
  <c r="X520" i="2"/>
  <c r="S516" i="2"/>
  <c r="W516" i="2"/>
  <c r="AA516" i="2"/>
  <c r="AE516" i="2"/>
  <c r="X516" i="2"/>
  <c r="AC516" i="2"/>
  <c r="T516" i="2"/>
  <c r="Y516" i="2"/>
  <c r="AD516" i="2"/>
  <c r="Z516" i="2"/>
  <c r="AB516" i="2"/>
  <c r="U516" i="2"/>
  <c r="V516" i="2"/>
  <c r="AI512" i="2"/>
  <c r="V512" i="2"/>
  <c r="Z512" i="2"/>
  <c r="S512" i="2"/>
  <c r="W512" i="2"/>
  <c r="AE512" i="2"/>
  <c r="AB512" i="2"/>
  <c r="U512" i="2"/>
  <c r="AC512" i="2"/>
  <c r="X512" i="2"/>
  <c r="Y512" i="2"/>
  <c r="V508" i="2"/>
  <c r="Z508" i="2"/>
  <c r="AD508" i="2"/>
  <c r="S508" i="2"/>
  <c r="W508" i="2"/>
  <c r="AA508" i="2"/>
  <c r="AE508" i="2"/>
  <c r="X508" i="2"/>
  <c r="Y508" i="2"/>
  <c r="AB508" i="2"/>
  <c r="AC508" i="2"/>
  <c r="T508" i="2"/>
  <c r="U508" i="2"/>
  <c r="AI504" i="2"/>
  <c r="V504" i="2"/>
  <c r="Z504" i="2"/>
  <c r="AD504" i="2"/>
  <c r="S504" i="2"/>
  <c r="W504" i="2"/>
  <c r="AA504" i="2"/>
  <c r="AE504" i="2"/>
  <c r="T504" i="2"/>
  <c r="AB504" i="2"/>
  <c r="U504" i="2"/>
  <c r="AC504" i="2"/>
  <c r="X504" i="2"/>
  <c r="Y504" i="2"/>
  <c r="V500" i="2"/>
  <c r="AD500" i="2"/>
  <c r="S500" i="2"/>
  <c r="W500" i="2"/>
  <c r="X500" i="2"/>
  <c r="Y500" i="2"/>
  <c r="AI496" i="2"/>
  <c r="V496" i="2"/>
  <c r="Z496" i="2"/>
  <c r="AD496" i="2"/>
  <c r="S496" i="2"/>
  <c r="W496" i="2"/>
  <c r="AA496" i="2"/>
  <c r="T496" i="2"/>
  <c r="AC496" i="2"/>
  <c r="X496" i="2"/>
  <c r="Y496" i="2"/>
  <c r="V492" i="2"/>
  <c r="Z492" i="2"/>
  <c r="AD492" i="2"/>
  <c r="S492" i="2"/>
  <c r="W492" i="2"/>
  <c r="AA492" i="2"/>
  <c r="AE492" i="2"/>
  <c r="X492" i="2"/>
  <c r="Y492" i="2"/>
  <c r="AB492" i="2"/>
  <c r="T492" i="2"/>
  <c r="AC492" i="2"/>
  <c r="U492" i="2"/>
  <c r="AI488" i="2"/>
  <c r="V488" i="2"/>
  <c r="Z488" i="2"/>
  <c r="AD488" i="2"/>
  <c r="S488" i="2"/>
  <c r="W488" i="2"/>
  <c r="AA488" i="2"/>
  <c r="AE488" i="2"/>
  <c r="T488" i="2"/>
  <c r="U488" i="2"/>
  <c r="X488" i="2"/>
  <c r="Y488" i="2"/>
  <c r="V484" i="2"/>
  <c r="Z484" i="2"/>
  <c r="AD484" i="2"/>
  <c r="S484" i="2"/>
  <c r="X484" i="2"/>
  <c r="Y484" i="2"/>
  <c r="AI480" i="2"/>
  <c r="V480" i="2"/>
  <c r="Z480" i="2"/>
  <c r="AD480" i="2"/>
  <c r="S480" i="2"/>
  <c r="W480" i="2"/>
  <c r="AE480" i="2"/>
  <c r="U480" i="2"/>
  <c r="AC480" i="2"/>
  <c r="X480" i="2"/>
  <c r="Y480" i="2"/>
  <c r="V476" i="2"/>
  <c r="Z476" i="2"/>
  <c r="AD476" i="2"/>
  <c r="W476" i="2"/>
  <c r="X476" i="2"/>
  <c r="Y476" i="2"/>
  <c r="AB476" i="2"/>
  <c r="U476" i="2"/>
  <c r="AI472" i="2"/>
  <c r="V472" i="2"/>
  <c r="S472" i="2"/>
  <c r="W472" i="2"/>
  <c r="AA472" i="2"/>
  <c r="AC472" i="2"/>
  <c r="X472" i="2"/>
  <c r="Y472" i="2"/>
  <c r="V468" i="2"/>
  <c r="Z468" i="2"/>
  <c r="AD468" i="2"/>
  <c r="S468" i="2"/>
  <c r="W468" i="2"/>
  <c r="AA468" i="2"/>
  <c r="AE468" i="2"/>
  <c r="X468" i="2"/>
  <c r="Y468" i="2"/>
  <c r="T468" i="2"/>
  <c r="AB468" i="2"/>
  <c r="U468" i="2"/>
  <c r="AC468" i="2"/>
  <c r="AI464" i="2"/>
  <c r="V464" i="2"/>
  <c r="Z464" i="2"/>
  <c r="AD464" i="2"/>
  <c r="S464" i="2"/>
  <c r="W464" i="2"/>
  <c r="AA464" i="2"/>
  <c r="AE464" i="2"/>
  <c r="T464" i="2"/>
  <c r="AB464" i="2"/>
  <c r="U464" i="2"/>
  <c r="AC464" i="2"/>
  <c r="X464" i="2"/>
  <c r="Y464" i="2"/>
  <c r="V460" i="2"/>
  <c r="Z460" i="2"/>
  <c r="AD460" i="2"/>
  <c r="S460" i="2"/>
  <c r="W460" i="2"/>
  <c r="AA460" i="2"/>
  <c r="X460" i="2"/>
  <c r="Y460" i="2"/>
  <c r="AI456" i="2"/>
  <c r="V456" i="2"/>
  <c r="Z456" i="2"/>
  <c r="AD456" i="2"/>
  <c r="S456" i="2"/>
  <c r="W456" i="2"/>
  <c r="AA456" i="2"/>
  <c r="AB456" i="2"/>
  <c r="U456" i="2"/>
  <c r="X456" i="2"/>
  <c r="Y456" i="2"/>
  <c r="V452" i="2"/>
  <c r="Z452" i="2"/>
  <c r="AD452" i="2"/>
  <c r="T452" i="2"/>
  <c r="AE452" i="2"/>
  <c r="W452" i="2"/>
  <c r="X452" i="2"/>
  <c r="AB452" i="2"/>
  <c r="AC452" i="2"/>
  <c r="S452" i="2"/>
  <c r="AI448" i="2"/>
  <c r="Z448" i="2"/>
  <c r="AD448" i="2"/>
  <c r="S448" i="2"/>
  <c r="X448" i="2"/>
  <c r="AC448" i="2"/>
  <c r="T448" i="2"/>
  <c r="W448" i="2"/>
  <c r="V444" i="2"/>
  <c r="AD444" i="2"/>
  <c r="W444" i="2"/>
  <c r="AB444" i="2"/>
  <c r="S444" i="2"/>
  <c r="X444" i="2"/>
  <c r="AC444" i="2"/>
  <c r="AE444" i="2"/>
  <c r="Y444" i="2"/>
  <c r="AA444" i="2"/>
  <c r="AI440" i="2"/>
  <c r="V440" i="2"/>
  <c r="Z440" i="2"/>
  <c r="AD440" i="2"/>
  <c r="U440" i="2"/>
  <c r="AA440" i="2"/>
  <c r="W440" i="2"/>
  <c r="S440" i="2"/>
  <c r="AC440" i="2"/>
  <c r="T440" i="2"/>
  <c r="AE440" i="2"/>
  <c r="V436" i="2"/>
  <c r="AD436" i="2"/>
  <c r="Y436" i="2"/>
  <c r="AE436" i="2"/>
  <c r="U436" i="2"/>
  <c r="AA436" i="2"/>
  <c r="AB436" i="2"/>
  <c r="S436" i="2"/>
  <c r="W436" i="2"/>
  <c r="X436" i="2"/>
  <c r="AI432" i="2"/>
  <c r="V432" i="2"/>
  <c r="Z432" i="2"/>
  <c r="AD432" i="2"/>
  <c r="S432" i="2"/>
  <c r="X432" i="2"/>
  <c r="Y432" i="2"/>
  <c r="AE432" i="2"/>
  <c r="AB432" i="2"/>
  <c r="U432" i="2"/>
  <c r="W432" i="2"/>
  <c r="V428" i="2"/>
  <c r="AD428" i="2"/>
  <c r="W428" i="2"/>
  <c r="S428" i="2"/>
  <c r="X428" i="2"/>
  <c r="AC428" i="2"/>
  <c r="Y428" i="2"/>
  <c r="AA428" i="2"/>
  <c r="V424" i="2"/>
  <c r="AD424" i="2"/>
  <c r="U424" i="2"/>
  <c r="AA424" i="2"/>
  <c r="W424" i="2"/>
  <c r="AB424" i="2"/>
  <c r="X424" i="2"/>
  <c r="Y424" i="2"/>
  <c r="S424" i="2"/>
  <c r="V420" i="2"/>
  <c r="Z420" i="2"/>
  <c r="AD420" i="2"/>
  <c r="T420" i="2"/>
  <c r="Y420" i="2"/>
  <c r="W420" i="2"/>
  <c r="X420" i="2"/>
  <c r="S420" i="2"/>
  <c r="AI416" i="2"/>
  <c r="V416" i="2"/>
  <c r="Z416" i="2"/>
  <c r="AD416" i="2"/>
  <c r="S416" i="2"/>
  <c r="X416" i="2"/>
  <c r="Y416" i="2"/>
  <c r="AE416" i="2"/>
  <c r="U416" i="2"/>
  <c r="W416" i="2"/>
  <c r="V412" i="2"/>
  <c r="Z412" i="2"/>
  <c r="AD412" i="2"/>
  <c r="W412" i="2"/>
  <c r="S412" i="2"/>
  <c r="X412" i="2"/>
  <c r="T412" i="2"/>
  <c r="AE412" i="2"/>
  <c r="Y412" i="2"/>
  <c r="AA412" i="2"/>
  <c r="Z408" i="2"/>
  <c r="AD408" i="2"/>
  <c r="AB408" i="2"/>
  <c r="S408" i="2"/>
  <c r="AE408" i="2"/>
  <c r="X408" i="2"/>
  <c r="Y408" i="2"/>
  <c r="Z404" i="2"/>
  <c r="T404" i="2"/>
  <c r="Y404" i="2"/>
  <c r="AE404" i="2"/>
  <c r="AB404" i="2"/>
  <c r="S404" i="2"/>
  <c r="W404" i="2"/>
  <c r="X404" i="2"/>
  <c r="AI400" i="2"/>
  <c r="V400" i="2"/>
  <c r="Z400" i="2"/>
  <c r="AD400" i="2"/>
  <c r="S400" i="2"/>
  <c r="X400" i="2"/>
  <c r="AE400" i="2"/>
  <c r="AA400" i="2"/>
  <c r="U400" i="2"/>
  <c r="V396" i="2"/>
  <c r="AD396" i="2"/>
  <c r="W396" i="2"/>
  <c r="AB396" i="2"/>
  <c r="S396" i="2"/>
  <c r="X396" i="2"/>
  <c r="Y396" i="2"/>
  <c r="AA396" i="2"/>
  <c r="AE396" i="2"/>
  <c r="U396" i="2"/>
  <c r="Z392" i="2"/>
  <c r="AD392" i="2"/>
  <c r="U392" i="2"/>
  <c r="AA392" i="2"/>
  <c r="W392" i="2"/>
  <c r="X392" i="2"/>
  <c r="Y392" i="2"/>
  <c r="S392" i="2"/>
  <c r="T392" i="2"/>
  <c r="AE392" i="2"/>
  <c r="V388" i="2"/>
  <c r="Z388" i="2"/>
  <c r="AD388" i="2"/>
  <c r="T388" i="2"/>
  <c r="Y388" i="2"/>
  <c r="AE388" i="2"/>
  <c r="U388" i="2"/>
  <c r="AA388" i="2"/>
  <c r="W388" i="2"/>
  <c r="X388" i="2"/>
  <c r="AB388" i="2"/>
  <c r="AC388" i="2"/>
  <c r="S388" i="2"/>
  <c r="V384" i="2"/>
  <c r="Z384" i="2"/>
  <c r="AD384" i="2"/>
  <c r="X384" i="2"/>
  <c r="AE384" i="2"/>
  <c r="W384" i="2"/>
  <c r="AB384" i="2"/>
  <c r="V380" i="2"/>
  <c r="Z380" i="2"/>
  <c r="AD380" i="2"/>
  <c r="W380" i="2"/>
  <c r="AB380" i="2"/>
  <c r="S380" i="2"/>
  <c r="X380" i="2"/>
  <c r="Y380" i="2"/>
  <c r="AA380" i="2"/>
  <c r="V376" i="2"/>
  <c r="Z376" i="2"/>
  <c r="AD376" i="2"/>
  <c r="W376" i="2"/>
  <c r="S376" i="2"/>
  <c r="AC376" i="2"/>
  <c r="T376" i="2"/>
  <c r="AE376" i="2"/>
  <c r="X376" i="2"/>
  <c r="Y376" i="2"/>
  <c r="V372" i="2"/>
  <c r="Z372" i="2"/>
  <c r="AD372" i="2"/>
  <c r="AE372" i="2"/>
  <c r="U372" i="2"/>
  <c r="AB372" i="2"/>
  <c r="S372" i="2"/>
  <c r="W372" i="2"/>
  <c r="X372" i="2"/>
  <c r="V368" i="2"/>
  <c r="Z368" i="2"/>
  <c r="S368" i="2"/>
  <c r="X368" i="2"/>
  <c r="Y368" i="2"/>
  <c r="AA368" i="2"/>
  <c r="U368" i="2"/>
  <c r="W368" i="2"/>
  <c r="V364" i="2"/>
  <c r="Z364" i="2"/>
  <c r="W364" i="2"/>
  <c r="AB364" i="2"/>
  <c r="X364" i="2"/>
  <c r="AA364" i="2"/>
  <c r="AE364" i="2"/>
  <c r="V360" i="2"/>
  <c r="AD360" i="2"/>
  <c r="U360" i="2"/>
  <c r="W360" i="2"/>
  <c r="X360" i="2"/>
  <c r="Y360" i="2"/>
  <c r="S360" i="2"/>
  <c r="V356" i="2"/>
  <c r="Z356" i="2"/>
  <c r="Y356" i="2"/>
  <c r="W356" i="2"/>
  <c r="X356" i="2"/>
  <c r="S356" i="2"/>
  <c r="AC356" i="2"/>
  <c r="V352" i="2"/>
  <c r="Z352" i="2"/>
  <c r="S352" i="2"/>
  <c r="X352" i="2"/>
  <c r="Y352" i="2"/>
  <c r="AE352" i="2"/>
  <c r="U352" i="2"/>
  <c r="W352" i="2"/>
  <c r="V348" i="2"/>
  <c r="AD348" i="2"/>
  <c r="W348" i="2"/>
  <c r="AB348" i="2"/>
  <c r="S348" i="2"/>
  <c r="X348" i="2"/>
  <c r="AC348" i="2"/>
  <c r="U348" i="2"/>
  <c r="Y348" i="2"/>
  <c r="AA348" i="2"/>
  <c r="V344" i="2"/>
  <c r="Z344" i="2"/>
  <c r="W344" i="2"/>
  <c r="AA344" i="2"/>
  <c r="AE344" i="2"/>
  <c r="X344" i="2"/>
  <c r="U344" i="2"/>
  <c r="AB344" i="2"/>
  <c r="V340" i="2"/>
  <c r="Z340" i="2"/>
  <c r="AD340" i="2"/>
  <c r="S340" i="2"/>
  <c r="W340" i="2"/>
  <c r="T340" i="2"/>
  <c r="U340" i="2"/>
  <c r="X340" i="2"/>
  <c r="Y340" i="2"/>
  <c r="Z336" i="2"/>
  <c r="AD336" i="2"/>
  <c r="S336" i="2"/>
  <c r="W336" i="2"/>
  <c r="AA336" i="2"/>
  <c r="AE336" i="2"/>
  <c r="X336" i="2"/>
  <c r="T336" i="2"/>
  <c r="U336" i="2"/>
  <c r="Y336" i="2"/>
  <c r="V332" i="2"/>
  <c r="Z332" i="2"/>
  <c r="AD332" i="2"/>
  <c r="S332" i="2"/>
  <c r="W332" i="2"/>
  <c r="AA332" i="2"/>
  <c r="T332" i="2"/>
  <c r="U332" i="2"/>
  <c r="X332" i="2"/>
  <c r="Y332" i="2"/>
  <c r="V328" i="2"/>
  <c r="Z328" i="2"/>
  <c r="AD328" i="2"/>
  <c r="S328" i="2"/>
  <c r="X328" i="2"/>
  <c r="AB328" i="2"/>
  <c r="T328" i="2"/>
  <c r="Y328" i="2"/>
  <c r="Z324" i="2"/>
  <c r="AD324" i="2"/>
  <c r="W324" i="2"/>
  <c r="AA324" i="2"/>
  <c r="AE324" i="2"/>
  <c r="T324" i="2"/>
  <c r="Y324" i="2"/>
  <c r="AC324" i="2"/>
  <c r="U324" i="2"/>
  <c r="X324" i="2"/>
  <c r="Z320" i="2"/>
  <c r="S320" i="2"/>
  <c r="W320" i="2"/>
  <c r="AA320" i="2"/>
  <c r="AE320" i="2"/>
  <c r="X320" i="2"/>
  <c r="Y320" i="2"/>
  <c r="U320" i="2"/>
  <c r="V316" i="2"/>
  <c r="Z316" i="2"/>
  <c r="AD316" i="2"/>
  <c r="S316" i="2"/>
  <c r="W316" i="2"/>
  <c r="X316" i="2"/>
  <c r="Y316" i="2"/>
  <c r="V312" i="2"/>
  <c r="Z312" i="2"/>
  <c r="AD312" i="2"/>
  <c r="S312" i="2"/>
  <c r="W312" i="2"/>
  <c r="AA312" i="2"/>
  <c r="AE312" i="2"/>
  <c r="X312" i="2"/>
  <c r="U312" i="2"/>
  <c r="Y312" i="2"/>
  <c r="T312" i="2"/>
  <c r="AB312" i="2"/>
  <c r="AC312" i="2"/>
  <c r="Z308" i="2"/>
  <c r="S308" i="2"/>
  <c r="W308" i="2"/>
  <c r="AE308" i="2"/>
  <c r="AB308" i="2"/>
  <c r="X308" i="2"/>
  <c r="Y308" i="2"/>
  <c r="AC308" i="2"/>
  <c r="AI304" i="2"/>
  <c r="V304" i="2"/>
  <c r="Z304" i="2"/>
  <c r="AD304" i="2"/>
  <c r="S304" i="2"/>
  <c r="W304" i="2"/>
  <c r="AA304" i="2"/>
  <c r="AE304" i="2"/>
  <c r="X304" i="2"/>
  <c r="T304" i="2"/>
  <c r="AC304" i="2"/>
  <c r="U304" i="2"/>
  <c r="Y304" i="2"/>
  <c r="AB304" i="2"/>
  <c r="AI300" i="2"/>
  <c r="V300" i="2"/>
  <c r="Z300" i="2"/>
  <c r="AD300" i="2"/>
  <c r="S300" i="2"/>
  <c r="W300" i="2"/>
  <c r="AA300" i="2"/>
  <c r="Y300" i="2"/>
  <c r="AI296" i="2"/>
  <c r="AD296" i="2"/>
  <c r="W296" i="2"/>
  <c r="Y296" i="2"/>
  <c r="AI292" i="2"/>
  <c r="V292" i="2"/>
  <c r="Z292" i="2"/>
  <c r="AD292" i="2"/>
  <c r="S292" i="2"/>
  <c r="W292" i="2"/>
  <c r="AE292" i="2"/>
  <c r="Y292" i="2"/>
  <c r="X292" i="2"/>
  <c r="V288" i="2"/>
  <c r="Z288" i="2"/>
  <c r="AD288" i="2"/>
  <c r="S288" i="2"/>
  <c r="AA288" i="2"/>
  <c r="AE288" i="2"/>
  <c r="X288" i="2"/>
  <c r="Y288" i="2"/>
  <c r="U288" i="2"/>
  <c r="AI284" i="2"/>
  <c r="Z284" i="2"/>
  <c r="AD284" i="2"/>
  <c r="AE284" i="2"/>
  <c r="X284" i="2"/>
  <c r="Y284" i="2"/>
  <c r="AI280" i="2"/>
  <c r="S280" i="2"/>
  <c r="W280" i="2"/>
  <c r="AA280" i="2"/>
  <c r="AE280" i="2"/>
  <c r="X280" i="2"/>
  <c r="Y280" i="2"/>
  <c r="AB280" i="2"/>
  <c r="AC280" i="2"/>
  <c r="AD276" i="2"/>
  <c r="S276" i="2"/>
  <c r="W276" i="2"/>
  <c r="X276" i="2"/>
  <c r="Y276" i="2"/>
  <c r="AC276" i="2"/>
  <c r="V272" i="2"/>
  <c r="AD272" i="2"/>
  <c r="S272" i="2"/>
  <c r="W272" i="2"/>
  <c r="AA272" i="2"/>
  <c r="AE272" i="2"/>
  <c r="X272" i="2"/>
  <c r="T272" i="2"/>
  <c r="AC272" i="2"/>
  <c r="AB272" i="2"/>
  <c r="V268" i="2"/>
  <c r="Z268" i="2"/>
  <c r="S268" i="2"/>
  <c r="W268" i="2"/>
  <c r="AA268" i="2"/>
  <c r="AC268" i="2"/>
  <c r="X268" i="2"/>
  <c r="Y268" i="2"/>
  <c r="AI264" i="2"/>
  <c r="V264" i="2"/>
  <c r="Z264" i="2"/>
  <c r="AD264" i="2"/>
  <c r="W264" i="2"/>
  <c r="X264" i="2"/>
  <c r="AB264" i="2"/>
  <c r="T264" i="2"/>
  <c r="Y264" i="2"/>
  <c r="V260" i="2"/>
  <c r="Z260" i="2"/>
  <c r="AD260" i="2"/>
  <c r="S260" i="2"/>
  <c r="W260" i="2"/>
  <c r="T260" i="2"/>
  <c r="AB260" i="2"/>
  <c r="Y260" i="2"/>
  <c r="U260" i="2"/>
  <c r="X260" i="2"/>
  <c r="V256" i="2"/>
  <c r="Z256" i="2"/>
  <c r="W256" i="2"/>
  <c r="AE256" i="2"/>
  <c r="X256" i="2"/>
  <c r="Y256" i="2"/>
  <c r="AB256" i="2"/>
  <c r="T256" i="2"/>
  <c r="AC256" i="2"/>
  <c r="V252" i="2"/>
  <c r="Z252" i="2"/>
  <c r="AD252" i="2"/>
  <c r="S252" i="2"/>
  <c r="W252" i="2"/>
  <c r="AB252" i="2"/>
  <c r="X252" i="2"/>
  <c r="Y252" i="2"/>
  <c r="AC252" i="2"/>
  <c r="U252" i="2"/>
  <c r="V248" i="2"/>
  <c r="Z248" i="2"/>
  <c r="AD248" i="2"/>
  <c r="S248" i="2"/>
  <c r="W248" i="2"/>
  <c r="AA248" i="2"/>
  <c r="AE248" i="2"/>
  <c r="X248" i="2"/>
  <c r="U248" i="2"/>
  <c r="Y248" i="2"/>
  <c r="T248" i="2"/>
  <c r="AB248" i="2"/>
  <c r="AC248" i="2"/>
  <c r="Z244" i="2"/>
  <c r="AD244" i="2"/>
  <c r="S244" i="2"/>
  <c r="W244" i="2"/>
  <c r="AA244" i="2"/>
  <c r="AE244" i="2"/>
  <c r="T244" i="2"/>
  <c r="U244" i="2"/>
  <c r="X244" i="2"/>
  <c r="Y244" i="2"/>
  <c r="V240" i="2"/>
  <c r="Z240" i="2"/>
  <c r="AD240" i="2"/>
  <c r="W240" i="2"/>
  <c r="X240" i="2"/>
  <c r="T240" i="2"/>
  <c r="AC240" i="2"/>
  <c r="Y240" i="2"/>
  <c r="AB240" i="2"/>
  <c r="Z236" i="2"/>
  <c r="S236" i="2"/>
  <c r="W236" i="2"/>
  <c r="AA236" i="2"/>
  <c r="T236" i="2"/>
  <c r="AB236" i="2"/>
  <c r="AC236" i="2"/>
  <c r="U236" i="2"/>
  <c r="X236" i="2"/>
  <c r="Y236" i="2"/>
  <c r="Z232" i="2"/>
  <c r="W232" i="2"/>
  <c r="AA232" i="2"/>
  <c r="X232" i="2"/>
  <c r="AB232" i="2"/>
  <c r="U232" i="2"/>
  <c r="Y232" i="2"/>
  <c r="V228" i="2"/>
  <c r="Z228" i="2"/>
  <c r="AD228" i="2"/>
  <c r="S228" i="2"/>
  <c r="W228" i="2"/>
  <c r="AA228" i="2"/>
  <c r="AE228" i="2"/>
  <c r="T228" i="2"/>
  <c r="Y228" i="2"/>
  <c r="X228" i="2"/>
  <c r="V224" i="2"/>
  <c r="Z224" i="2"/>
  <c r="AD224" i="2"/>
  <c r="S224" i="2"/>
  <c r="W224" i="2"/>
  <c r="AE224" i="2"/>
  <c r="X224" i="2"/>
  <c r="Y224" i="2"/>
  <c r="T224" i="2"/>
  <c r="U224" i="2"/>
  <c r="V220" i="2"/>
  <c r="Z220" i="2"/>
  <c r="AD220" i="2"/>
  <c r="S220" i="2"/>
  <c r="W220" i="2"/>
  <c r="AA220" i="2"/>
  <c r="AE220" i="2"/>
  <c r="Y220" i="2"/>
  <c r="T220" i="2"/>
  <c r="AB220" i="2"/>
  <c r="AC220" i="2"/>
  <c r="U220" i="2"/>
  <c r="X220" i="2"/>
  <c r="V216" i="2"/>
  <c r="Z216" i="2"/>
  <c r="AD216" i="2"/>
  <c r="S216" i="2"/>
  <c r="W216" i="2"/>
  <c r="AA216" i="2"/>
  <c r="AE216" i="2"/>
  <c r="U216" i="2"/>
  <c r="AC216" i="2"/>
  <c r="X216" i="2"/>
  <c r="T216" i="2"/>
  <c r="Y216" i="2"/>
  <c r="AB216" i="2"/>
  <c r="Z212" i="2"/>
  <c r="S212" i="2"/>
  <c r="W212" i="2"/>
  <c r="Y212" i="2"/>
  <c r="T212" i="2"/>
  <c r="X212" i="2"/>
  <c r="Z208" i="2"/>
  <c r="AD208" i="2"/>
  <c r="S208" i="2"/>
  <c r="W208" i="2"/>
  <c r="U208" i="2"/>
  <c r="AC208" i="2"/>
  <c r="X208" i="2"/>
  <c r="Y208" i="2"/>
  <c r="AB208" i="2"/>
  <c r="T208" i="2"/>
  <c r="V204" i="2"/>
  <c r="Z204" i="2"/>
  <c r="AD204" i="2"/>
  <c r="S204" i="2"/>
  <c r="W204" i="2"/>
  <c r="AA204" i="2"/>
  <c r="Y204" i="2"/>
  <c r="AB204" i="2"/>
  <c r="AC204" i="2"/>
  <c r="X204" i="2"/>
  <c r="V200" i="2"/>
  <c r="Z200" i="2"/>
  <c r="AD200" i="2"/>
  <c r="S200" i="2"/>
  <c r="W200" i="2"/>
  <c r="AA200" i="2"/>
  <c r="AE200" i="2"/>
  <c r="U200" i="2"/>
  <c r="AC200" i="2"/>
  <c r="X200" i="2"/>
  <c r="T200" i="2"/>
  <c r="Y200" i="2"/>
  <c r="AB200" i="2"/>
  <c r="U196" i="2"/>
  <c r="Y196" i="2"/>
  <c r="AC196" i="2"/>
  <c r="S196" i="2"/>
  <c r="X196" i="2"/>
  <c r="AD196" i="2"/>
  <c r="T196" i="2"/>
  <c r="Z196" i="2"/>
  <c r="AE196" i="2"/>
  <c r="W196" i="2"/>
  <c r="Y192" i="2"/>
  <c r="W192" i="2"/>
  <c r="AB192" i="2"/>
  <c r="S192" i="2"/>
  <c r="X192" i="2"/>
  <c r="V192" i="2"/>
  <c r="Z192" i="2"/>
  <c r="T192" i="2"/>
  <c r="AA192" i="2"/>
  <c r="U188" i="2"/>
  <c r="Y188" i="2"/>
  <c r="V188" i="2"/>
  <c r="W188" i="2"/>
  <c r="AE188" i="2"/>
  <c r="X188" i="2"/>
  <c r="Z188" i="2"/>
  <c r="AD188" i="2"/>
  <c r="S188" i="2"/>
  <c r="Y184" i="2"/>
  <c r="AC184" i="2"/>
  <c r="Z184" i="2"/>
  <c r="AE184" i="2"/>
  <c r="V184" i="2"/>
  <c r="AA184" i="2"/>
  <c r="AD184" i="2"/>
  <c r="W184" i="2"/>
  <c r="X184" i="2"/>
  <c r="Y180" i="2"/>
  <c r="S180" i="2"/>
  <c r="X180" i="2"/>
  <c r="Z180" i="2"/>
  <c r="AE180" i="2"/>
  <c r="V180" i="2"/>
  <c r="W180" i="2"/>
  <c r="Y176" i="2"/>
  <c r="AC176" i="2"/>
  <c r="W176" i="2"/>
  <c r="AB176" i="2"/>
  <c r="S176" i="2"/>
  <c r="X176" i="2"/>
  <c r="AD176" i="2"/>
  <c r="Z176" i="2"/>
  <c r="U172" i="2"/>
  <c r="Y172" i="2"/>
  <c r="AC172" i="2"/>
  <c r="V172" i="2"/>
  <c r="AA172" i="2"/>
  <c r="W172" i="2"/>
  <c r="AB172" i="2"/>
  <c r="Z172" i="2"/>
  <c r="S172" i="2"/>
  <c r="AD172" i="2"/>
  <c r="T172" i="2"/>
  <c r="X172" i="2"/>
  <c r="AE172" i="2"/>
  <c r="U168" i="2"/>
  <c r="T168" i="2"/>
  <c r="Z168" i="2"/>
  <c r="V168" i="2"/>
  <c r="AA168" i="2"/>
  <c r="X168" i="2"/>
  <c r="AD168" i="2"/>
  <c r="S168" i="2"/>
  <c r="W168" i="2"/>
  <c r="Y164" i="2"/>
  <c r="X164" i="2"/>
  <c r="W164" i="2"/>
  <c r="V164" i="2"/>
  <c r="Y160" i="2"/>
  <c r="W160" i="2"/>
  <c r="AB160" i="2"/>
  <c r="X160" i="2"/>
  <c r="AD160" i="2"/>
  <c r="Z160" i="2"/>
  <c r="AA160" i="2"/>
  <c r="AE160" i="2"/>
  <c r="U156" i="2"/>
  <c r="Y156" i="2"/>
  <c r="AC156" i="2"/>
  <c r="V156" i="2"/>
  <c r="Z156" i="2"/>
  <c r="AD156" i="2"/>
  <c r="W156" i="2"/>
  <c r="AE156" i="2"/>
  <c r="X156" i="2"/>
  <c r="T156" i="2"/>
  <c r="AA156" i="2"/>
  <c r="AB156" i="2"/>
  <c r="S156" i="2"/>
  <c r="Y152" i="2"/>
  <c r="AC152" i="2"/>
  <c r="V152" i="2"/>
  <c r="Z152" i="2"/>
  <c r="AD152" i="2"/>
  <c r="S152" i="2"/>
  <c r="AA152" i="2"/>
  <c r="T152" i="2"/>
  <c r="AB152" i="2"/>
  <c r="W152" i="2"/>
  <c r="V148" i="2"/>
  <c r="AD148" i="2"/>
  <c r="S148" i="2"/>
  <c r="AC148" i="2"/>
  <c r="W148" i="2"/>
  <c r="X148" i="2"/>
  <c r="V144" i="2"/>
  <c r="AD144" i="2"/>
  <c r="X144" i="2"/>
  <c r="Y144" i="2"/>
  <c r="W144" i="2"/>
  <c r="V140" i="2"/>
  <c r="AD140" i="2"/>
  <c r="AB140" i="2"/>
  <c r="S140" i="2"/>
  <c r="X140" i="2"/>
  <c r="Y140" i="2"/>
  <c r="AA140" i="2"/>
  <c r="V136" i="2"/>
  <c r="Z136" i="2"/>
  <c r="U136" i="2"/>
  <c r="W136" i="2"/>
  <c r="AB136" i="2"/>
  <c r="X136" i="2"/>
  <c r="T136" i="2"/>
  <c r="AC136" i="2"/>
  <c r="S136" i="2"/>
  <c r="AE136" i="2"/>
  <c r="Z132" i="2"/>
  <c r="Y132" i="2"/>
  <c r="AE132" i="2"/>
  <c r="U132" i="2"/>
  <c r="X132" i="2"/>
  <c r="S132" i="2"/>
  <c r="AB132" i="2"/>
  <c r="Z128" i="2"/>
  <c r="AD128" i="2"/>
  <c r="S128" i="2"/>
  <c r="X128" i="2"/>
  <c r="AC128" i="2"/>
  <c r="T128" i="2"/>
  <c r="Y128" i="2"/>
  <c r="U128" i="2"/>
  <c r="W128" i="2"/>
  <c r="AB128" i="2"/>
  <c r="V124" i="2"/>
  <c r="Z124" i="2"/>
  <c r="AD124" i="2"/>
  <c r="Y124" i="2"/>
  <c r="AE124" i="2"/>
  <c r="W124" i="2"/>
  <c r="AC124" i="2"/>
  <c r="X124" i="2"/>
  <c r="S124" i="2"/>
  <c r="AB124" i="2"/>
  <c r="V120" i="2"/>
  <c r="Z120" i="2"/>
  <c r="AD120" i="2"/>
  <c r="S120" i="2"/>
  <c r="X120" i="2"/>
  <c r="Y120" i="2"/>
  <c r="AA120" i="2"/>
  <c r="AB120" i="2"/>
  <c r="AE120" i="2"/>
  <c r="U120" i="2"/>
  <c r="V116" i="2"/>
  <c r="Z116" i="2"/>
  <c r="AD116" i="2"/>
  <c r="W116" i="2"/>
  <c r="AB116" i="2"/>
  <c r="U116" i="2"/>
  <c r="X116" i="2"/>
  <c r="Y116" i="2"/>
  <c r="S116" i="2"/>
  <c r="AE116" i="2"/>
  <c r="V112" i="2"/>
  <c r="Z112" i="2"/>
  <c r="AD112" i="2"/>
  <c r="U112" i="2"/>
  <c r="AA112" i="2"/>
  <c r="W112" i="2"/>
  <c r="AC112" i="2"/>
  <c r="X112" i="2"/>
  <c r="AE112" i="2"/>
  <c r="S112" i="2"/>
  <c r="T112" i="2"/>
  <c r="AB112" i="2"/>
  <c r="Y112" i="2"/>
  <c r="V108" i="2"/>
  <c r="AD108" i="2"/>
  <c r="T108" i="2"/>
  <c r="Y108" i="2"/>
  <c r="X108" i="2"/>
  <c r="S108" i="2"/>
  <c r="AB108" i="2"/>
  <c r="W108" i="2"/>
  <c r="V104" i="2"/>
  <c r="AD104" i="2"/>
  <c r="S104" i="2"/>
  <c r="X104" i="2"/>
  <c r="T104" i="2"/>
  <c r="AA104" i="2"/>
  <c r="U104" i="2"/>
  <c r="W104" i="2"/>
  <c r="V100" i="2"/>
  <c r="W100" i="2"/>
  <c r="AB100" i="2"/>
  <c r="U100" i="2"/>
  <c r="AC100" i="2"/>
  <c r="X100" i="2"/>
  <c r="AE100" i="2"/>
  <c r="T100" i="2"/>
  <c r="Y100" i="2"/>
  <c r="AA100" i="2"/>
  <c r="Z96" i="2"/>
  <c r="X96" i="2"/>
  <c r="AE96" i="2"/>
  <c r="W96" i="2"/>
  <c r="V92" i="2"/>
  <c r="Z92" i="2"/>
  <c r="AD92" i="2"/>
  <c r="T92" i="2"/>
  <c r="Y92" i="2"/>
  <c r="S92" i="2"/>
  <c r="AA92" i="2"/>
  <c r="U92" i="2"/>
  <c r="W92" i="2"/>
  <c r="X92" i="2"/>
  <c r="V88" i="2"/>
  <c r="Z88" i="2"/>
  <c r="AD88" i="2"/>
  <c r="S88" i="2"/>
  <c r="X88" i="2"/>
  <c r="U88" i="2"/>
  <c r="AB88" i="2"/>
  <c r="AE88" i="2"/>
  <c r="Y88" i="2"/>
  <c r="AA88" i="2"/>
  <c r="V84" i="2"/>
  <c r="Z84" i="2"/>
  <c r="AD84" i="2"/>
  <c r="AB84" i="2"/>
  <c r="X84" i="2"/>
  <c r="AE84" i="2"/>
  <c r="S84" i="2"/>
  <c r="AA84" i="2"/>
  <c r="T84" i="2"/>
  <c r="U84" i="2"/>
  <c r="V80" i="2"/>
  <c r="Z80" i="2"/>
  <c r="AD80" i="2"/>
  <c r="U80" i="2"/>
  <c r="AA80" i="2"/>
  <c r="S80" i="2"/>
  <c r="Y80" i="2"/>
  <c r="T80" i="2"/>
  <c r="AB80" i="2"/>
  <c r="W80" i="2"/>
  <c r="X80" i="2"/>
  <c r="AC80" i="2"/>
  <c r="AE80" i="2"/>
  <c r="T76" i="2"/>
  <c r="X76" i="2"/>
  <c r="AB76" i="2"/>
  <c r="S76" i="2"/>
  <c r="Y76" i="2"/>
  <c r="AD76" i="2"/>
  <c r="U76" i="2"/>
  <c r="Z76" i="2"/>
  <c r="AE76" i="2"/>
  <c r="AA76" i="2"/>
  <c r="AC76" i="2"/>
  <c r="V76" i="2"/>
  <c r="W76" i="2"/>
  <c r="X72" i="2"/>
  <c r="AB72" i="2"/>
  <c r="W72" i="2"/>
  <c r="S72" i="2"/>
  <c r="Y72" i="2"/>
  <c r="V72" i="2"/>
  <c r="U72" i="2"/>
  <c r="X68" i="2"/>
  <c r="AB68" i="2"/>
  <c r="V68" i="2"/>
  <c r="W68" i="2"/>
  <c r="AC68" i="2"/>
  <c r="Y68" i="2"/>
  <c r="AE68" i="2"/>
  <c r="AD68" i="2"/>
  <c r="T64" i="2"/>
  <c r="X64" i="2"/>
  <c r="AB64" i="2"/>
  <c r="U64" i="2"/>
  <c r="Z64" i="2"/>
  <c r="AE64" i="2"/>
  <c r="V64" i="2"/>
  <c r="AA64" i="2"/>
  <c r="W64" i="2"/>
  <c r="AC64" i="2"/>
  <c r="AD64" i="2"/>
  <c r="S64" i="2"/>
  <c r="Y64" i="2"/>
  <c r="T60" i="2"/>
  <c r="X60" i="2"/>
  <c r="AB60" i="2"/>
  <c r="Y60" i="2"/>
  <c r="AD60" i="2"/>
  <c r="Z60" i="2"/>
  <c r="W60" i="2"/>
  <c r="W56" i="2"/>
  <c r="AE56" i="2"/>
  <c r="T56" i="2"/>
  <c r="X56" i="2"/>
  <c r="AB56" i="2"/>
  <c r="Y56" i="2"/>
  <c r="Z56" i="2"/>
  <c r="AC56" i="2"/>
  <c r="V56" i="2"/>
  <c r="AD56" i="2"/>
  <c r="AI52" i="2"/>
  <c r="S52" i="2"/>
  <c r="W52" i="2"/>
  <c r="AA52" i="2"/>
  <c r="T52" i="2"/>
  <c r="AB52" i="2"/>
  <c r="U52" i="2"/>
  <c r="AC52" i="2"/>
  <c r="Z52" i="2"/>
  <c r="AI48" i="2"/>
  <c r="S48" i="2"/>
  <c r="W48" i="2"/>
  <c r="AA48" i="2"/>
  <c r="AE48" i="2"/>
  <c r="T48" i="2"/>
  <c r="X48" i="2"/>
  <c r="AB48" i="2"/>
  <c r="Y48" i="2"/>
  <c r="Z48" i="2"/>
  <c r="AD48" i="2"/>
  <c r="AI44" i="2"/>
  <c r="S44" i="2"/>
  <c r="W44" i="2"/>
  <c r="AE44" i="2"/>
  <c r="U44" i="2"/>
  <c r="Z44" i="2"/>
  <c r="V44" i="2"/>
  <c r="AB44" i="2"/>
  <c r="AC44" i="2"/>
  <c r="AD44" i="2"/>
  <c r="Y44" i="2"/>
  <c r="W40" i="2"/>
  <c r="AE40" i="2"/>
  <c r="AD40" i="2"/>
  <c r="U40" i="2"/>
  <c r="AB40" i="2"/>
  <c r="AC40" i="2"/>
  <c r="X40" i="2"/>
  <c r="S36" i="2"/>
  <c r="AA36" i="2"/>
  <c r="X36" i="2"/>
  <c r="Y36" i="2"/>
  <c r="AD36" i="2"/>
  <c r="AB36" i="2"/>
  <c r="U36" i="2"/>
  <c r="W32" i="2"/>
  <c r="X32" i="2"/>
  <c r="Y32" i="2"/>
  <c r="U32" i="2"/>
  <c r="V32" i="2"/>
  <c r="V28" i="2"/>
  <c r="Z28" i="2"/>
  <c r="T28" i="2"/>
  <c r="AE28" i="2"/>
  <c r="U28" i="2"/>
  <c r="AA28" i="2"/>
  <c r="AB28" i="2"/>
  <c r="S28" i="2"/>
  <c r="W28" i="2"/>
  <c r="X28" i="2"/>
  <c r="V24" i="2"/>
  <c r="AD24" i="2"/>
  <c r="S24" i="2"/>
  <c r="X24" i="2"/>
  <c r="AC24" i="2"/>
  <c r="T24" i="2"/>
  <c r="Y24" i="2"/>
  <c r="AB24" i="2"/>
  <c r="W24" i="2"/>
  <c r="V20" i="2"/>
  <c r="Z20" i="2"/>
  <c r="AD20" i="2"/>
  <c r="AB20" i="2"/>
  <c r="S20" i="2"/>
  <c r="X20" i="2"/>
  <c r="AC20" i="2"/>
  <c r="Y20" i="2"/>
  <c r="T20" i="2"/>
  <c r="U20" i="2"/>
  <c r="V12" i="2"/>
  <c r="AD12" i="2"/>
  <c r="Y12" i="2"/>
  <c r="AE12" i="2"/>
  <c r="U12" i="2"/>
  <c r="AA12" i="2"/>
  <c r="W12" i="2"/>
  <c r="X12" i="2"/>
  <c r="AC12" i="2"/>
  <c r="AB12" i="2"/>
  <c r="V8" i="2"/>
  <c r="Z8" i="2"/>
  <c r="S8" i="2"/>
  <c r="X8" i="2"/>
  <c r="AC8" i="2"/>
  <c r="T8" i="2"/>
  <c r="Y8" i="2"/>
  <c r="U8" i="2"/>
  <c r="W8" i="2"/>
  <c r="AA8" i="2"/>
  <c r="AI4" i="2"/>
  <c r="V4" i="2"/>
  <c r="Z4" i="2"/>
  <c r="AD4" i="2"/>
  <c r="W4" i="2"/>
  <c r="S4" i="2"/>
  <c r="X4" i="2"/>
  <c r="AC4" i="2"/>
  <c r="T4" i="2"/>
  <c r="U4" i="2"/>
  <c r="AA4" i="2"/>
  <c r="T1091" i="2"/>
  <c r="X1091" i="2"/>
  <c r="AB1091" i="2"/>
  <c r="Y1091" i="2"/>
  <c r="V1091" i="2"/>
  <c r="Z1091" i="2"/>
  <c r="AD1091" i="2"/>
  <c r="U1091" i="2"/>
  <c r="AC1091" i="2"/>
  <c r="AA1091" i="2"/>
  <c r="AE1091" i="2"/>
  <c r="W1091" i="2"/>
  <c r="S1091" i="2"/>
  <c r="Q1087" i="2"/>
  <c r="T1087" i="2"/>
  <c r="X1087" i="2"/>
  <c r="AB1087" i="2"/>
  <c r="V1087" i="2"/>
  <c r="AD1087" i="2"/>
  <c r="U1087" i="2"/>
  <c r="Y1087" i="2"/>
  <c r="AC1087" i="2"/>
  <c r="Z1087" i="2"/>
  <c r="AE1087" i="2"/>
  <c r="S1087" i="2"/>
  <c r="W1087" i="2"/>
  <c r="AA1087" i="2"/>
  <c r="Q1083" i="2"/>
  <c r="T1083" i="2"/>
  <c r="X1083" i="2"/>
  <c r="AB1083" i="2"/>
  <c r="Z1083" i="2"/>
  <c r="U1083" i="2"/>
  <c r="Y1083" i="2"/>
  <c r="AC1083" i="2"/>
  <c r="V1083" i="2"/>
  <c r="AD1083" i="2"/>
  <c r="S1083" i="2"/>
  <c r="W1083" i="2"/>
  <c r="AE1083" i="2"/>
  <c r="AA1083" i="2"/>
  <c r="T1079" i="2"/>
  <c r="X1079" i="2"/>
  <c r="AB1079" i="2"/>
  <c r="V1079" i="2"/>
  <c r="AD1079" i="2"/>
  <c r="U1079" i="2"/>
  <c r="Y1079" i="2"/>
  <c r="AC1079" i="2"/>
  <c r="Z1079" i="2"/>
  <c r="W1079" i="2"/>
  <c r="AA1079" i="2"/>
  <c r="S1079" i="2"/>
  <c r="AE1079" i="2"/>
  <c r="T1075" i="2"/>
  <c r="X1075" i="2"/>
  <c r="AB1075" i="2"/>
  <c r="Z1075" i="2"/>
  <c r="U1075" i="2"/>
  <c r="Y1075" i="2"/>
  <c r="AC1075" i="2"/>
  <c r="V1075" i="2"/>
  <c r="AD1075" i="2"/>
  <c r="AA1075" i="2"/>
  <c r="AE1075" i="2"/>
  <c r="W1075" i="2"/>
  <c r="S1075" i="2"/>
  <c r="Q1071" i="2"/>
  <c r="T1071" i="2"/>
  <c r="X1071" i="2"/>
  <c r="AB1071" i="2"/>
  <c r="Z1071" i="2"/>
  <c r="U1071" i="2"/>
  <c r="Y1071" i="2"/>
  <c r="AC1071" i="2"/>
  <c r="V1071" i="2"/>
  <c r="AD1071" i="2"/>
  <c r="S1071" i="2"/>
  <c r="W1071" i="2"/>
  <c r="AA1071" i="2"/>
  <c r="AE1071" i="2"/>
  <c r="Q1067" i="2"/>
  <c r="T1067" i="2" s="1"/>
  <c r="X1067" i="2"/>
  <c r="AB1067" i="2"/>
  <c r="V1067" i="2"/>
  <c r="AD1067" i="2"/>
  <c r="Y1067" i="2"/>
  <c r="AC1067" i="2"/>
  <c r="Z1067" i="2"/>
  <c r="W1067" i="2"/>
  <c r="S1067" i="2"/>
  <c r="AE1067" i="2"/>
  <c r="T1063" i="2"/>
  <c r="X1063" i="2"/>
  <c r="AB1063" i="2"/>
  <c r="Z1063" i="2"/>
  <c r="U1063" i="2"/>
  <c r="Y1063" i="2"/>
  <c r="AC1063" i="2"/>
  <c r="V1063" i="2"/>
  <c r="AD1063" i="2"/>
  <c r="AA1063" i="2"/>
  <c r="AE1063" i="2"/>
  <c r="S1063" i="2"/>
  <c r="W1063" i="2"/>
  <c r="T1059" i="2"/>
  <c r="X1059" i="2"/>
  <c r="AB1059" i="2"/>
  <c r="U1059" i="2"/>
  <c r="AC1059" i="2"/>
  <c r="V1059" i="2"/>
  <c r="AD1059" i="2"/>
  <c r="Y1059" i="2"/>
  <c r="Z1059" i="2"/>
  <c r="AE1059" i="2"/>
  <c r="S1059" i="2"/>
  <c r="W1059" i="2"/>
  <c r="AA1059" i="2"/>
  <c r="Q1055" i="2"/>
  <c r="AA1055" i="2" s="1"/>
  <c r="T1055" i="2"/>
  <c r="AB1055" i="2"/>
  <c r="U1055" i="2"/>
  <c r="AC1055" i="2"/>
  <c r="Z1055" i="2"/>
  <c r="Y1055" i="2"/>
  <c r="V1055" i="2"/>
  <c r="AD1055" i="2"/>
  <c r="S1055" i="2"/>
  <c r="W1055" i="2"/>
  <c r="AE1055" i="2"/>
  <c r="Q1051" i="2"/>
  <c r="T1051" i="2"/>
  <c r="X1051" i="2"/>
  <c r="AB1051" i="2"/>
  <c r="Y1051" i="2"/>
  <c r="Z1051" i="2"/>
  <c r="AD1051" i="2"/>
  <c r="U1051" i="2"/>
  <c r="AC1051" i="2"/>
  <c r="V1051" i="2"/>
  <c r="W1051" i="2"/>
  <c r="AA1051" i="2"/>
  <c r="AE1051" i="2"/>
  <c r="S1051" i="2"/>
  <c r="T1047" i="2"/>
  <c r="X1047" i="2"/>
  <c r="AB1047" i="2"/>
  <c r="U1047" i="2"/>
  <c r="AC1047" i="2"/>
  <c r="V1047" i="2"/>
  <c r="AD1047" i="2"/>
  <c r="Y1047" i="2"/>
  <c r="Z1047" i="2"/>
  <c r="AA1047" i="2"/>
  <c r="AE1047" i="2"/>
  <c r="S1047" i="2"/>
  <c r="W1047" i="2"/>
  <c r="T1043" i="2"/>
  <c r="X1043" i="2"/>
  <c r="AB1043" i="2"/>
  <c r="Y1043" i="2"/>
  <c r="U1043" i="2"/>
  <c r="AC1043" i="2"/>
  <c r="V1043" i="2"/>
  <c r="Z1043" i="2"/>
  <c r="AD1043" i="2"/>
  <c r="AE1043" i="2"/>
  <c r="S1043" i="2"/>
  <c r="AA1043" i="2"/>
  <c r="W1043" i="2"/>
  <c r="Q1039" i="2"/>
  <c r="T1039" i="2"/>
  <c r="X1039" i="2"/>
  <c r="U1039" i="2"/>
  <c r="AC1039" i="2"/>
  <c r="Y1039" i="2"/>
  <c r="V1039" i="2"/>
  <c r="S1039" i="2"/>
  <c r="W1039" i="2"/>
  <c r="AA1039" i="2"/>
  <c r="AE1039" i="2"/>
  <c r="Q1035" i="2"/>
  <c r="T1035" i="2"/>
  <c r="X1035" i="2"/>
  <c r="AB1035" i="2"/>
  <c r="Y1035" i="2"/>
  <c r="AC1035" i="2"/>
  <c r="Z1035" i="2"/>
  <c r="U1035" i="2"/>
  <c r="V1035" i="2"/>
  <c r="AD1035" i="2"/>
  <c r="W1035" i="2"/>
  <c r="AA1035" i="2"/>
  <c r="S1035" i="2"/>
  <c r="AE1035" i="2"/>
  <c r="T1031" i="2"/>
  <c r="X1031" i="2"/>
  <c r="AB1031" i="2"/>
  <c r="Y1031" i="2"/>
  <c r="AC1031" i="2"/>
  <c r="V1031" i="2"/>
  <c r="AD1031" i="2"/>
  <c r="U1031" i="2"/>
  <c r="Z1031" i="2"/>
  <c r="AA1031" i="2"/>
  <c r="AE1031" i="2"/>
  <c r="S1031" i="2"/>
  <c r="W1031" i="2"/>
  <c r="T1027" i="2"/>
  <c r="X1027" i="2"/>
  <c r="AB1027" i="2"/>
  <c r="Y1027" i="2"/>
  <c r="AC1027" i="2"/>
  <c r="Z1027" i="2"/>
  <c r="AD1027" i="2"/>
  <c r="U1027" i="2"/>
  <c r="V1027" i="2"/>
  <c r="AE1027" i="2"/>
  <c r="S1027" i="2"/>
  <c r="W1027" i="2"/>
  <c r="AA1027" i="2"/>
  <c r="Q1023" i="2"/>
  <c r="T1023" i="2"/>
  <c r="X1023" i="2"/>
  <c r="AB1023" i="2"/>
  <c r="Y1023" i="2"/>
  <c r="AC1023" i="2"/>
  <c r="Z1023" i="2"/>
  <c r="U1023" i="2"/>
  <c r="V1023" i="2"/>
  <c r="AD1023" i="2"/>
  <c r="S1023" i="2"/>
  <c r="W1023" i="2"/>
  <c r="AA1023" i="2"/>
  <c r="AE1023" i="2"/>
  <c r="Q1019" i="2"/>
  <c r="T1019" i="2" s="1"/>
  <c r="X1019" i="2"/>
  <c r="AB1019" i="2"/>
  <c r="AC1019" i="2"/>
  <c r="V1019" i="2"/>
  <c r="AD1019" i="2"/>
  <c r="Y1019" i="2"/>
  <c r="Z1019" i="2"/>
  <c r="W1019" i="2"/>
  <c r="AE1019" i="2"/>
  <c r="S1019" i="2"/>
  <c r="T1015" i="2"/>
  <c r="X1015" i="2"/>
  <c r="AB1015" i="2"/>
  <c r="Y1015" i="2"/>
  <c r="Z1015" i="2"/>
  <c r="U1015" i="2"/>
  <c r="AC1015" i="2"/>
  <c r="V1015" i="2"/>
  <c r="AD1015" i="2"/>
  <c r="AA1015" i="2"/>
  <c r="AE1015" i="2"/>
  <c r="S1015" i="2"/>
  <c r="W1015" i="2"/>
  <c r="T1011" i="2"/>
  <c r="X1011" i="2"/>
  <c r="AB1011" i="2"/>
  <c r="Y1011" i="2"/>
  <c r="V1011" i="2"/>
  <c r="U1011" i="2"/>
  <c r="AC1011" i="2"/>
  <c r="Z1011" i="2"/>
  <c r="AD1011" i="2"/>
  <c r="AE1011" i="2"/>
  <c r="S1011" i="2"/>
  <c r="W1011" i="2"/>
  <c r="AA1011" i="2"/>
  <c r="Q1007" i="2"/>
  <c r="T1007" i="2"/>
  <c r="X1007" i="2"/>
  <c r="AB1007" i="2"/>
  <c r="Y1007" i="2"/>
  <c r="AC1007" i="2"/>
  <c r="V1007" i="2"/>
  <c r="AD1007" i="2"/>
  <c r="U1007" i="2"/>
  <c r="Z1007" i="2"/>
  <c r="S1007" i="2"/>
  <c r="W1007" i="2"/>
  <c r="AA1007" i="2"/>
  <c r="AE1007" i="2"/>
  <c r="X1003" i="2"/>
  <c r="Y1003" i="2"/>
  <c r="W1003" i="2"/>
  <c r="T999" i="2"/>
  <c r="X999" i="2"/>
  <c r="AB999" i="2"/>
  <c r="U999" i="2"/>
  <c r="AC999" i="2"/>
  <c r="Z999" i="2"/>
  <c r="Y999" i="2"/>
  <c r="V999" i="2"/>
  <c r="AD999" i="2"/>
  <c r="AA999" i="2"/>
  <c r="AE999" i="2"/>
  <c r="S999" i="2"/>
  <c r="W999" i="2"/>
  <c r="T995" i="2"/>
  <c r="X995" i="2"/>
  <c r="AB995" i="2"/>
  <c r="U995" i="2"/>
  <c r="AC995" i="2"/>
  <c r="V995" i="2"/>
  <c r="AD995" i="2"/>
  <c r="Y995" i="2"/>
  <c r="Z995" i="2"/>
  <c r="AE995" i="2"/>
  <c r="S995" i="2"/>
  <c r="W995" i="2"/>
  <c r="AA995" i="2"/>
  <c r="Q991" i="2"/>
  <c r="T991" i="2"/>
  <c r="X991" i="2"/>
  <c r="AB991" i="2"/>
  <c r="U991" i="2"/>
  <c r="AC991" i="2"/>
  <c r="Z991" i="2"/>
  <c r="Y991" i="2"/>
  <c r="V991" i="2"/>
  <c r="AD991" i="2"/>
  <c r="S991" i="2"/>
  <c r="W991" i="2"/>
  <c r="AA991" i="2"/>
  <c r="AE991" i="2"/>
  <c r="T987" i="2"/>
  <c r="X987" i="2"/>
  <c r="AB987" i="2"/>
  <c r="Y987" i="2"/>
  <c r="V987" i="2"/>
  <c r="AD987" i="2"/>
  <c r="U987" i="2"/>
  <c r="AC987" i="2"/>
  <c r="Z987" i="2"/>
  <c r="W987" i="2"/>
  <c r="AA987" i="2"/>
  <c r="AE987" i="2"/>
  <c r="S987" i="2"/>
  <c r="T983" i="2"/>
  <c r="X983" i="2"/>
  <c r="AB983" i="2"/>
  <c r="U983" i="2"/>
  <c r="AC983" i="2"/>
  <c r="V983" i="2"/>
  <c r="Z983" i="2"/>
  <c r="AD983" i="2"/>
  <c r="Y983" i="2"/>
  <c r="AA983" i="2"/>
  <c r="AE983" i="2"/>
  <c r="S983" i="2"/>
  <c r="W983" i="2"/>
  <c r="T979" i="2"/>
  <c r="X979" i="2"/>
  <c r="AB979" i="2"/>
  <c r="Y979" i="2"/>
  <c r="AC979" i="2"/>
  <c r="V979" i="2"/>
  <c r="AD979" i="2"/>
  <c r="U979" i="2"/>
  <c r="Z979" i="2"/>
  <c r="AE979" i="2"/>
  <c r="S979" i="2"/>
  <c r="W979" i="2"/>
  <c r="AA979" i="2"/>
  <c r="Q975" i="2"/>
  <c r="AD975" i="2" s="1"/>
  <c r="T975" i="2"/>
  <c r="X975" i="2"/>
  <c r="AB975" i="2"/>
  <c r="U975" i="2"/>
  <c r="V975" i="2"/>
  <c r="Y975" i="2"/>
  <c r="AC975" i="2"/>
  <c r="Z975" i="2"/>
  <c r="S975" i="2"/>
  <c r="W975" i="2"/>
  <c r="AA975" i="2"/>
  <c r="AE975" i="2"/>
  <c r="T971" i="2"/>
  <c r="X971" i="2"/>
  <c r="AB971" i="2"/>
  <c r="U971" i="2"/>
  <c r="Y971" i="2"/>
  <c r="AC971" i="2"/>
  <c r="Z971" i="2"/>
  <c r="V971" i="2"/>
  <c r="AD971" i="2"/>
  <c r="W971" i="2"/>
  <c r="AA971" i="2"/>
  <c r="AE971" i="2"/>
  <c r="S971" i="2"/>
  <c r="T967" i="2"/>
  <c r="X967" i="2"/>
  <c r="AB967" i="2"/>
  <c r="Y967" i="2"/>
  <c r="AC967" i="2"/>
  <c r="V967" i="2"/>
  <c r="AD967" i="2"/>
  <c r="U967" i="2"/>
  <c r="Z967" i="2"/>
  <c r="AA967" i="2"/>
  <c r="AE967" i="2"/>
  <c r="S967" i="2"/>
  <c r="W967" i="2"/>
  <c r="T963" i="2"/>
  <c r="X963" i="2"/>
  <c r="AB963" i="2"/>
  <c r="U963" i="2"/>
  <c r="AC963" i="2"/>
  <c r="Z963" i="2"/>
  <c r="Y963" i="2"/>
  <c r="V963" i="2"/>
  <c r="AD963" i="2"/>
  <c r="AE963" i="2"/>
  <c r="S963" i="2"/>
  <c r="W963" i="2"/>
  <c r="AA963" i="2"/>
  <c r="Q959" i="2"/>
  <c r="AD959" i="2" s="1"/>
  <c r="X959" i="2"/>
  <c r="AB959" i="2"/>
  <c r="Y959" i="2"/>
  <c r="V959" i="2"/>
  <c r="U959" i="2"/>
  <c r="Z959" i="2"/>
  <c r="S959" i="2"/>
  <c r="W959" i="2"/>
  <c r="AA959" i="2"/>
  <c r="AE959" i="2"/>
  <c r="T955" i="2"/>
  <c r="X955" i="2"/>
  <c r="AB955" i="2"/>
  <c r="U955" i="2"/>
  <c r="Z955" i="2"/>
  <c r="Y955" i="2"/>
  <c r="V955" i="2"/>
  <c r="AD955" i="2"/>
  <c r="W955" i="2"/>
  <c r="S955" i="2"/>
  <c r="T951" i="2"/>
  <c r="X951" i="2"/>
  <c r="AB951" i="2"/>
  <c r="U951" i="2"/>
  <c r="AC951" i="2"/>
  <c r="V951" i="2"/>
  <c r="AD951" i="2"/>
  <c r="Y951" i="2"/>
  <c r="Z951" i="2"/>
  <c r="AA951" i="2"/>
  <c r="AE951" i="2"/>
  <c r="S951" i="2"/>
  <c r="W951" i="2"/>
  <c r="T947" i="2"/>
  <c r="X947" i="2"/>
  <c r="AB947" i="2"/>
  <c r="U947" i="2"/>
  <c r="Y947" i="2"/>
  <c r="Z947" i="2"/>
  <c r="AC947" i="2"/>
  <c r="V947" i="2"/>
  <c r="AD947" i="2"/>
  <c r="AE947" i="2"/>
  <c r="S947" i="2"/>
  <c r="W947" i="2"/>
  <c r="AA947" i="2"/>
  <c r="Q943" i="2"/>
  <c r="T943" i="2"/>
  <c r="X943" i="2"/>
  <c r="AB943" i="2"/>
  <c r="U943" i="2"/>
  <c r="AC943" i="2"/>
  <c r="V943" i="2"/>
  <c r="Y943" i="2"/>
  <c r="Z943" i="2"/>
  <c r="AD943" i="2"/>
  <c r="S943" i="2"/>
  <c r="W943" i="2"/>
  <c r="AA943" i="2"/>
  <c r="AE943" i="2"/>
  <c r="X939" i="2"/>
  <c r="Y939" i="2"/>
  <c r="AC939" i="2"/>
  <c r="V939" i="2"/>
  <c r="Z939" i="2"/>
  <c r="AD939" i="2"/>
  <c r="W939" i="2"/>
  <c r="AA939" i="2"/>
  <c r="AE939" i="2"/>
  <c r="S939" i="2"/>
  <c r="T935" i="2"/>
  <c r="X935" i="2"/>
  <c r="AB935" i="2"/>
  <c r="V935" i="2"/>
  <c r="U935" i="2"/>
  <c r="Y935" i="2"/>
  <c r="AC935" i="2"/>
  <c r="Z935" i="2"/>
  <c r="AD935" i="2"/>
  <c r="AA935" i="2"/>
  <c r="AE935" i="2"/>
  <c r="S935" i="2"/>
  <c r="W935" i="2"/>
  <c r="T931" i="2"/>
  <c r="X931" i="2"/>
  <c r="AB931" i="2"/>
  <c r="Z931" i="2"/>
  <c r="U931" i="2"/>
  <c r="Y931" i="2"/>
  <c r="AC931" i="2"/>
  <c r="V931" i="2"/>
  <c r="AD931" i="2"/>
  <c r="AE931" i="2"/>
  <c r="S931" i="2"/>
  <c r="W931" i="2"/>
  <c r="AA931" i="2"/>
  <c r="Q927" i="2"/>
  <c r="T927" i="2"/>
  <c r="X927" i="2"/>
  <c r="AB927" i="2"/>
  <c r="V927" i="2"/>
  <c r="AD927" i="2"/>
  <c r="U927" i="2"/>
  <c r="Y927" i="2"/>
  <c r="AC927" i="2"/>
  <c r="Z927" i="2"/>
  <c r="S927" i="2"/>
  <c r="W927" i="2"/>
  <c r="AA927" i="2"/>
  <c r="AE927" i="2"/>
  <c r="X923" i="2"/>
  <c r="AB923" i="2"/>
  <c r="V923" i="2"/>
  <c r="AD923" i="2"/>
  <c r="Y923" i="2"/>
  <c r="AC923" i="2"/>
  <c r="Z923" i="2"/>
  <c r="W923" i="2"/>
  <c r="AA923" i="2"/>
  <c r="S923" i="2"/>
  <c r="T919" i="2"/>
  <c r="X919" i="2"/>
  <c r="AB919" i="2"/>
  <c r="V919" i="2"/>
  <c r="AD919" i="2"/>
  <c r="U919" i="2"/>
  <c r="Y919" i="2"/>
  <c r="AC919" i="2"/>
  <c r="Z919" i="2"/>
  <c r="AA919" i="2"/>
  <c r="AE919" i="2"/>
  <c r="S919" i="2"/>
  <c r="W919" i="2"/>
  <c r="T915" i="2"/>
  <c r="X915" i="2"/>
  <c r="AB915" i="2"/>
  <c r="Z915" i="2"/>
  <c r="U915" i="2"/>
  <c r="Y915" i="2"/>
  <c r="AC915" i="2"/>
  <c r="V915" i="2"/>
  <c r="AD915" i="2"/>
  <c r="AE915" i="2"/>
  <c r="S915" i="2"/>
  <c r="W915" i="2"/>
  <c r="AA915" i="2"/>
  <c r="Q911" i="2"/>
  <c r="T911" i="2"/>
  <c r="X911" i="2"/>
  <c r="AB911" i="2"/>
  <c r="V911" i="2"/>
  <c r="AD911" i="2"/>
  <c r="U911" i="2"/>
  <c r="Y911" i="2"/>
  <c r="AC911" i="2"/>
  <c r="Z911" i="2"/>
  <c r="S911" i="2"/>
  <c r="W911" i="2"/>
  <c r="AA911" i="2"/>
  <c r="AE911" i="2"/>
  <c r="X907" i="2"/>
  <c r="AB907" i="2"/>
  <c r="Z907" i="2"/>
  <c r="U907" i="2"/>
  <c r="Y907" i="2"/>
  <c r="AC907" i="2"/>
  <c r="V907" i="2"/>
  <c r="AD907" i="2"/>
  <c r="W907" i="2"/>
  <c r="S907" i="2"/>
  <c r="T903" i="2"/>
  <c r="X903" i="2"/>
  <c r="AB903" i="2"/>
  <c r="V903" i="2"/>
  <c r="AD903" i="2"/>
  <c r="U903" i="2"/>
  <c r="Y903" i="2"/>
  <c r="AC903" i="2"/>
  <c r="Z903" i="2"/>
  <c r="AA903" i="2"/>
  <c r="AE903" i="2"/>
  <c r="S903" i="2"/>
  <c r="W903" i="2"/>
  <c r="T899" i="2"/>
  <c r="X899" i="2"/>
  <c r="AB899" i="2"/>
  <c r="Z899" i="2"/>
  <c r="U899" i="2"/>
  <c r="Y899" i="2"/>
  <c r="AC899" i="2"/>
  <c r="V899" i="2"/>
  <c r="AD899" i="2"/>
  <c r="AE899" i="2"/>
  <c r="S899" i="2"/>
  <c r="W899" i="2"/>
  <c r="AA899" i="2"/>
  <c r="Q895" i="2"/>
  <c r="T895" i="2"/>
  <c r="X895" i="2"/>
  <c r="AB895" i="2"/>
  <c r="V895" i="2"/>
  <c r="AD895" i="2"/>
  <c r="U895" i="2"/>
  <c r="Y895" i="2"/>
  <c r="AC895" i="2"/>
  <c r="Z895" i="2"/>
  <c r="S895" i="2"/>
  <c r="W895" i="2"/>
  <c r="AA895" i="2"/>
  <c r="AE895" i="2"/>
  <c r="T891" i="2"/>
  <c r="X891" i="2"/>
  <c r="AC891" i="2"/>
  <c r="Z891" i="2"/>
  <c r="Y891" i="2"/>
  <c r="V891" i="2"/>
  <c r="AD891" i="2"/>
  <c r="W891" i="2"/>
  <c r="AE891" i="2"/>
  <c r="S891" i="2"/>
  <c r="T887" i="2"/>
  <c r="X887" i="2"/>
  <c r="Y887" i="2"/>
  <c r="V887" i="2"/>
  <c r="AD887" i="2"/>
  <c r="U887" i="2"/>
  <c r="Z887" i="2"/>
  <c r="AA887" i="2"/>
  <c r="S887" i="2"/>
  <c r="W887" i="2"/>
  <c r="S883" i="2"/>
  <c r="W883" i="2"/>
  <c r="AE883" i="2"/>
  <c r="Y883" i="2"/>
  <c r="AD883" i="2"/>
  <c r="U883" i="2"/>
  <c r="Z883" i="2"/>
  <c r="V883" i="2"/>
  <c r="AC883" i="2"/>
  <c r="X883" i="2"/>
  <c r="Q879" i="2"/>
  <c r="S879" i="2"/>
  <c r="W879" i="2"/>
  <c r="AA879" i="2"/>
  <c r="AE879" i="2"/>
  <c r="X879" i="2"/>
  <c r="AC879" i="2"/>
  <c r="T879" i="2"/>
  <c r="Y879" i="2"/>
  <c r="AD879" i="2"/>
  <c r="U879" i="2"/>
  <c r="Z879" i="2"/>
  <c r="V879" i="2"/>
  <c r="AB879" i="2"/>
  <c r="Q875" i="2"/>
  <c r="S875" i="2"/>
  <c r="W875" i="2"/>
  <c r="AA875" i="2"/>
  <c r="AE875" i="2"/>
  <c r="V875" i="2"/>
  <c r="AB875" i="2"/>
  <c r="X875" i="2"/>
  <c r="AC875" i="2"/>
  <c r="T875" i="2"/>
  <c r="Y875" i="2"/>
  <c r="AD875" i="2"/>
  <c r="Z875" i="2"/>
  <c r="U875" i="2"/>
  <c r="W871" i="2"/>
  <c r="AA871" i="2"/>
  <c r="AE871" i="2"/>
  <c r="U871" i="2"/>
  <c r="X871" i="2"/>
  <c r="S867" i="2"/>
  <c r="W867" i="2"/>
  <c r="Y867" i="2"/>
  <c r="AD867" i="2"/>
  <c r="Z867" i="2"/>
  <c r="V867" i="2"/>
  <c r="X867" i="2"/>
  <c r="AC867" i="2"/>
  <c r="Q863" i="2"/>
  <c r="S863" i="2"/>
  <c r="W863" i="2"/>
  <c r="AA863" i="2"/>
  <c r="AE863" i="2"/>
  <c r="X863" i="2"/>
  <c r="AC863" i="2"/>
  <c r="T863" i="2"/>
  <c r="Y863" i="2"/>
  <c r="AD863" i="2"/>
  <c r="U863" i="2"/>
  <c r="Z863" i="2"/>
  <c r="V863" i="2"/>
  <c r="AB863" i="2"/>
  <c r="Q859" i="2"/>
  <c r="S859" i="2"/>
  <c r="W859" i="2"/>
  <c r="AA859" i="2"/>
  <c r="AE859" i="2"/>
  <c r="V859" i="2"/>
  <c r="AB859" i="2"/>
  <c r="X859" i="2"/>
  <c r="AC859" i="2"/>
  <c r="Y859" i="2"/>
  <c r="T859" i="2"/>
  <c r="AD859" i="2"/>
  <c r="U859" i="2"/>
  <c r="Z859" i="2"/>
  <c r="S855" i="2"/>
  <c r="AA855" i="2"/>
  <c r="U855" i="2"/>
  <c r="Z855" i="2"/>
  <c r="V855" i="2"/>
  <c r="AB855" i="2"/>
  <c r="X855" i="2"/>
  <c r="AC855" i="2"/>
  <c r="AD855" i="2"/>
  <c r="Y855" i="2"/>
  <c r="S851" i="2"/>
  <c r="W851" i="2"/>
  <c r="T851" i="2"/>
  <c r="Y851" i="2"/>
  <c r="AD851" i="2"/>
  <c r="U851" i="2"/>
  <c r="Z851" i="2"/>
  <c r="AB851" i="2"/>
  <c r="X851" i="2"/>
  <c r="AC851" i="2"/>
  <c r="Q847" i="2"/>
  <c r="V847" i="2" s="1"/>
  <c r="S847" i="2"/>
  <c r="W847" i="2"/>
  <c r="AE847" i="2"/>
  <c r="X847" i="2"/>
  <c r="AC847" i="2"/>
  <c r="T847" i="2"/>
  <c r="Y847" i="2"/>
  <c r="AD847" i="2"/>
  <c r="Z847" i="2"/>
  <c r="U847" i="2"/>
  <c r="AB847" i="2"/>
  <c r="S843" i="2"/>
  <c r="AE843" i="2"/>
  <c r="V843" i="2"/>
  <c r="AB843" i="2"/>
  <c r="X843" i="2"/>
  <c r="Y843" i="2"/>
  <c r="T843" i="2"/>
  <c r="AD843" i="2"/>
  <c r="U843" i="2"/>
  <c r="Z843" i="2"/>
  <c r="S839" i="2"/>
  <c r="W839" i="2"/>
  <c r="AA839" i="2"/>
  <c r="AE839" i="2"/>
  <c r="U839" i="2"/>
  <c r="Z839" i="2"/>
  <c r="V839" i="2"/>
  <c r="AB839" i="2"/>
  <c r="X839" i="2"/>
  <c r="AC839" i="2"/>
  <c r="Y839" i="2"/>
  <c r="AD839" i="2"/>
  <c r="T839" i="2"/>
  <c r="Q835" i="2"/>
  <c r="S835" i="2"/>
  <c r="W835" i="2"/>
  <c r="AA835" i="2"/>
  <c r="AE835" i="2"/>
  <c r="T835" i="2"/>
  <c r="Y835" i="2"/>
  <c r="AD835" i="2"/>
  <c r="U835" i="2"/>
  <c r="Z835" i="2"/>
  <c r="V835" i="2"/>
  <c r="AB835" i="2"/>
  <c r="X835" i="2"/>
  <c r="AC835" i="2"/>
  <c r="Q831" i="2"/>
  <c r="S831" i="2"/>
  <c r="W831" i="2"/>
  <c r="AA831" i="2"/>
  <c r="AE831" i="2"/>
  <c r="X831" i="2"/>
  <c r="AC831" i="2"/>
  <c r="T831" i="2"/>
  <c r="Y831" i="2"/>
  <c r="AD831" i="2"/>
  <c r="U831" i="2"/>
  <c r="Z831" i="2"/>
  <c r="V831" i="2"/>
  <c r="AB831" i="2"/>
  <c r="S827" i="2"/>
  <c r="W827" i="2"/>
  <c r="AA827" i="2"/>
  <c r="AE827" i="2"/>
  <c r="V827" i="2"/>
  <c r="AB827" i="2"/>
  <c r="X827" i="2"/>
  <c r="AC827" i="2"/>
  <c r="AD827" i="2"/>
  <c r="Y827" i="2"/>
  <c r="Q823" i="2"/>
  <c r="S823" i="2"/>
  <c r="W823" i="2"/>
  <c r="AA823" i="2"/>
  <c r="AE823" i="2"/>
  <c r="U823" i="2"/>
  <c r="Z823" i="2"/>
  <c r="V823" i="2"/>
  <c r="AB823" i="2"/>
  <c r="X823" i="2"/>
  <c r="AC823" i="2"/>
  <c r="T823" i="2"/>
  <c r="Y823" i="2"/>
  <c r="AD823" i="2"/>
  <c r="Q819" i="2"/>
  <c r="S819" i="2"/>
  <c r="W819" i="2"/>
  <c r="AA819" i="2"/>
  <c r="AE819" i="2"/>
  <c r="T819" i="2"/>
  <c r="Y819" i="2"/>
  <c r="AD819" i="2"/>
  <c r="U819" i="2"/>
  <c r="Z819" i="2"/>
  <c r="V819" i="2"/>
  <c r="AB819" i="2"/>
  <c r="AC819" i="2"/>
  <c r="X819" i="2"/>
  <c r="S815" i="2"/>
  <c r="W815" i="2"/>
  <c r="AA815" i="2"/>
  <c r="AE815" i="2"/>
  <c r="X815" i="2"/>
  <c r="AC815" i="2"/>
  <c r="T815" i="2"/>
  <c r="Y815" i="2"/>
  <c r="AD815" i="2"/>
  <c r="U815" i="2"/>
  <c r="Z815" i="2"/>
  <c r="V815" i="2"/>
  <c r="AB815" i="2"/>
  <c r="S811" i="2"/>
  <c r="W811" i="2"/>
  <c r="V811" i="2"/>
  <c r="AB811" i="2"/>
  <c r="X811" i="2"/>
  <c r="Y811" i="2"/>
  <c r="AD811" i="2"/>
  <c r="Z811" i="2"/>
  <c r="U811" i="2"/>
  <c r="Q807" i="2"/>
  <c r="S807" i="2"/>
  <c r="W807" i="2"/>
  <c r="AA807" i="2"/>
  <c r="AE807" i="2"/>
  <c r="U807" i="2"/>
  <c r="Z807" i="2"/>
  <c r="V807" i="2"/>
  <c r="AB807" i="2"/>
  <c r="X807" i="2"/>
  <c r="AC807" i="2"/>
  <c r="T807" i="2"/>
  <c r="Y807" i="2"/>
  <c r="AD807" i="2"/>
  <c r="S803" i="2"/>
  <c r="W803" i="2"/>
  <c r="AA803" i="2"/>
  <c r="AE803" i="2"/>
  <c r="T803" i="2"/>
  <c r="Y803" i="2"/>
  <c r="AD803" i="2"/>
  <c r="U803" i="2"/>
  <c r="Z803" i="2"/>
  <c r="V803" i="2"/>
  <c r="AB803" i="2"/>
  <c r="AC803" i="2"/>
  <c r="X803" i="2"/>
  <c r="S799" i="2"/>
  <c r="W799" i="2"/>
  <c r="AA799" i="2"/>
  <c r="AE799" i="2"/>
  <c r="X799" i="2"/>
  <c r="AC799" i="2"/>
  <c r="T799" i="2"/>
  <c r="Y799" i="2"/>
  <c r="AD799" i="2"/>
  <c r="U799" i="2"/>
  <c r="Z799" i="2"/>
  <c r="AB799" i="2"/>
  <c r="V799" i="2"/>
  <c r="S795" i="2"/>
  <c r="W795" i="2"/>
  <c r="AA795" i="2"/>
  <c r="AE795" i="2"/>
  <c r="V795" i="2"/>
  <c r="X795" i="2"/>
  <c r="Y795" i="2"/>
  <c r="AD795" i="2"/>
  <c r="U795" i="2"/>
  <c r="Z795" i="2"/>
  <c r="S791" i="2"/>
  <c r="W791" i="2"/>
  <c r="AA791" i="2"/>
  <c r="AE791" i="2"/>
  <c r="U791" i="2"/>
  <c r="Z791" i="2"/>
  <c r="V791" i="2"/>
  <c r="AB791" i="2"/>
  <c r="X791" i="2"/>
  <c r="AC791" i="2"/>
  <c r="T791" i="2"/>
  <c r="AD791" i="2"/>
  <c r="Y791" i="2"/>
  <c r="S787" i="2"/>
  <c r="W787" i="2"/>
  <c r="AA787" i="2"/>
  <c r="AE787" i="2"/>
  <c r="T787" i="2"/>
  <c r="Y787" i="2"/>
  <c r="AD787" i="2"/>
  <c r="U787" i="2"/>
  <c r="Z787" i="2"/>
  <c r="V787" i="2"/>
  <c r="AB787" i="2"/>
  <c r="X787" i="2"/>
  <c r="AC787" i="2"/>
  <c r="Q783" i="2"/>
  <c r="AA783" i="2" s="1"/>
  <c r="S783" i="2"/>
  <c r="W783" i="2"/>
  <c r="AE783" i="2"/>
  <c r="X783" i="2"/>
  <c r="AC783" i="2"/>
  <c r="Y783" i="2"/>
  <c r="AD783" i="2"/>
  <c r="U783" i="2"/>
  <c r="Z783" i="2"/>
  <c r="AB783" i="2"/>
  <c r="V783" i="2"/>
  <c r="X779" i="2"/>
  <c r="U779" i="2"/>
  <c r="V779" i="2"/>
  <c r="AD779" i="2"/>
  <c r="S775" i="2"/>
  <c r="W775" i="2"/>
  <c r="AA775" i="2"/>
  <c r="AE775" i="2"/>
  <c r="T775" i="2"/>
  <c r="X775" i="2"/>
  <c r="AB775" i="2"/>
  <c r="Y775" i="2"/>
  <c r="Z775" i="2"/>
  <c r="U775" i="2"/>
  <c r="AC775" i="2"/>
  <c r="V775" i="2"/>
  <c r="AD775" i="2"/>
  <c r="Q771" i="2"/>
  <c r="S771" i="2"/>
  <c r="W771" i="2"/>
  <c r="AA771" i="2"/>
  <c r="AE771" i="2"/>
  <c r="T771" i="2"/>
  <c r="X771" i="2"/>
  <c r="AB771" i="2"/>
  <c r="U771" i="2"/>
  <c r="AC771" i="2"/>
  <c r="V771" i="2"/>
  <c r="AD771" i="2"/>
  <c r="Y771" i="2"/>
  <c r="Z771" i="2"/>
  <c r="Q767" i="2"/>
  <c r="S767" i="2"/>
  <c r="W767" i="2"/>
  <c r="AA767" i="2"/>
  <c r="AE767" i="2"/>
  <c r="T767" i="2"/>
  <c r="X767" i="2"/>
  <c r="AB767" i="2"/>
  <c r="Y767" i="2"/>
  <c r="Z767" i="2"/>
  <c r="U767" i="2"/>
  <c r="AC767" i="2"/>
  <c r="V767" i="2"/>
  <c r="AD767" i="2"/>
  <c r="S763" i="2"/>
  <c r="W763" i="2"/>
  <c r="AE763" i="2"/>
  <c r="X763" i="2"/>
  <c r="U763" i="2"/>
  <c r="V763" i="2"/>
  <c r="AD763" i="2"/>
  <c r="Y763" i="2"/>
  <c r="Q759" i="2"/>
  <c r="S759" i="2"/>
  <c r="W759" i="2"/>
  <c r="AA759" i="2"/>
  <c r="AE759" i="2"/>
  <c r="T759" i="2"/>
  <c r="X759" i="2"/>
  <c r="AB759" i="2"/>
  <c r="Y759" i="2"/>
  <c r="Z759" i="2"/>
  <c r="U759" i="2"/>
  <c r="AC759" i="2"/>
  <c r="V759" i="2"/>
  <c r="AD759" i="2"/>
  <c r="Q755" i="2"/>
  <c r="T755" i="2" s="1"/>
  <c r="S755" i="2"/>
  <c r="W755" i="2"/>
  <c r="AA755" i="2"/>
  <c r="AE755" i="2"/>
  <c r="X755" i="2"/>
  <c r="AB755" i="2"/>
  <c r="U755" i="2"/>
  <c r="V755" i="2"/>
  <c r="AD755" i="2"/>
  <c r="Y755" i="2"/>
  <c r="Z755" i="2"/>
  <c r="S751" i="2"/>
  <c r="W751" i="2"/>
  <c r="AA751" i="2"/>
  <c r="AE751" i="2"/>
  <c r="T751" i="2"/>
  <c r="X751" i="2"/>
  <c r="AB751" i="2"/>
  <c r="Y751" i="2"/>
  <c r="Z751" i="2"/>
  <c r="U751" i="2"/>
  <c r="AC751" i="2"/>
  <c r="V751" i="2"/>
  <c r="AD751" i="2"/>
  <c r="S747" i="2"/>
  <c r="AC747" i="2"/>
  <c r="V747" i="2"/>
  <c r="AD747" i="2"/>
  <c r="Q743" i="2"/>
  <c r="Z743" i="2" s="1"/>
  <c r="S743" i="2"/>
  <c r="W743" i="2"/>
  <c r="AA743" i="2"/>
  <c r="AE743" i="2"/>
  <c r="T743" i="2"/>
  <c r="X743" i="2"/>
  <c r="Y743" i="2"/>
  <c r="U743" i="2"/>
  <c r="V743" i="2"/>
  <c r="S739" i="2"/>
  <c r="W739" i="2"/>
  <c r="AA739" i="2"/>
  <c r="AE739" i="2"/>
  <c r="T739" i="2"/>
  <c r="X739" i="2"/>
  <c r="AB739" i="2"/>
  <c r="U739" i="2"/>
  <c r="AC739" i="2"/>
  <c r="V739" i="2"/>
  <c r="AD739" i="2"/>
  <c r="Y739" i="2"/>
  <c r="Z739" i="2"/>
  <c r="S735" i="2"/>
  <c r="W735" i="2"/>
  <c r="AA735" i="2"/>
  <c r="AE735" i="2"/>
  <c r="T735" i="2"/>
  <c r="X735" i="2"/>
  <c r="AB735" i="2"/>
  <c r="Y735" i="2"/>
  <c r="Z735" i="2"/>
  <c r="U735" i="2"/>
  <c r="AC735" i="2"/>
  <c r="AD735" i="2"/>
  <c r="V735" i="2"/>
  <c r="S731" i="2"/>
  <c r="W731" i="2"/>
  <c r="AE731" i="2"/>
  <c r="X731" i="2"/>
  <c r="U731" i="2"/>
  <c r="AD731" i="2"/>
  <c r="Y731" i="2"/>
  <c r="Z731" i="2"/>
  <c r="T727" i="2"/>
  <c r="X727" i="2"/>
  <c r="V727" i="2"/>
  <c r="AA727" i="2"/>
  <c r="AE727" i="2"/>
  <c r="W727" i="2"/>
  <c r="AB727" i="2"/>
  <c r="Y727" i="2"/>
  <c r="AC727" i="2"/>
  <c r="Z727" i="2"/>
  <c r="S727" i="2"/>
  <c r="AD727" i="2"/>
  <c r="U727" i="2"/>
  <c r="T723" i="2"/>
  <c r="X723" i="2"/>
  <c r="AB723" i="2"/>
  <c r="U723" i="2"/>
  <c r="Z723" i="2"/>
  <c r="AE723" i="2"/>
  <c r="V723" i="2"/>
  <c r="AA723" i="2"/>
  <c r="W723" i="2"/>
  <c r="Y723" i="2"/>
  <c r="AC723" i="2"/>
  <c r="S723" i="2"/>
  <c r="AD723" i="2"/>
  <c r="Q719" i="2"/>
  <c r="T719" i="2"/>
  <c r="X719" i="2"/>
  <c r="AB719" i="2"/>
  <c r="S719" i="2"/>
  <c r="Y719" i="2"/>
  <c r="AD719" i="2"/>
  <c r="U719" i="2"/>
  <c r="Z719" i="2"/>
  <c r="AE719" i="2"/>
  <c r="V719" i="2"/>
  <c r="AA719" i="2"/>
  <c r="W719" i="2"/>
  <c r="AC719" i="2"/>
  <c r="X715" i="2"/>
  <c r="W715" i="2"/>
  <c r="S715" i="2"/>
  <c r="Y715" i="2"/>
  <c r="AD715" i="2"/>
  <c r="U715" i="2"/>
  <c r="V715" i="2"/>
  <c r="Z715" i="2"/>
  <c r="T711" i="2"/>
  <c r="X711" i="2"/>
  <c r="AB711" i="2"/>
  <c r="V711" i="2"/>
  <c r="AA711" i="2"/>
  <c r="W711" i="2"/>
  <c r="AC711" i="2"/>
  <c r="S711" i="2"/>
  <c r="AD711" i="2"/>
  <c r="U711" i="2"/>
  <c r="AE711" i="2"/>
  <c r="Y711" i="2"/>
  <c r="Z711" i="2"/>
  <c r="Q707" i="2"/>
  <c r="T707" i="2"/>
  <c r="X707" i="2"/>
  <c r="AB707" i="2"/>
  <c r="U707" i="2"/>
  <c r="Z707" i="2"/>
  <c r="AE707" i="2"/>
  <c r="V707" i="2"/>
  <c r="AA707" i="2"/>
  <c r="AC707" i="2"/>
  <c r="S707" i="2"/>
  <c r="AD707" i="2"/>
  <c r="W707" i="2"/>
  <c r="Y707" i="2"/>
  <c r="Q703" i="2"/>
  <c r="T703" i="2"/>
  <c r="X703" i="2"/>
  <c r="AB703" i="2"/>
  <c r="S703" i="2"/>
  <c r="Y703" i="2"/>
  <c r="AD703" i="2"/>
  <c r="U703" i="2"/>
  <c r="Z703" i="2"/>
  <c r="AE703" i="2"/>
  <c r="AA703" i="2"/>
  <c r="V703" i="2"/>
  <c r="AC703" i="2"/>
  <c r="W703" i="2"/>
  <c r="T699" i="2"/>
  <c r="X699" i="2"/>
  <c r="AB699" i="2"/>
  <c r="W699" i="2"/>
  <c r="AC699" i="2"/>
  <c r="S699" i="2"/>
  <c r="Y699" i="2"/>
  <c r="AD699" i="2"/>
  <c r="Z699" i="2"/>
  <c r="U699" i="2"/>
  <c r="AA699" i="2"/>
  <c r="AE699" i="2"/>
  <c r="V699" i="2"/>
  <c r="T695" i="2"/>
  <c r="X695" i="2"/>
  <c r="AB695" i="2"/>
  <c r="V695" i="2"/>
  <c r="AA695" i="2"/>
  <c r="W695" i="2"/>
  <c r="AC695" i="2"/>
  <c r="Y695" i="2"/>
  <c r="S695" i="2"/>
  <c r="Z695" i="2"/>
  <c r="AD695" i="2"/>
  <c r="AE695" i="2"/>
  <c r="U695" i="2"/>
  <c r="Q691" i="2"/>
  <c r="T691" i="2"/>
  <c r="X691" i="2"/>
  <c r="AB691" i="2"/>
  <c r="U691" i="2"/>
  <c r="Z691" i="2"/>
  <c r="AE691" i="2"/>
  <c r="V691" i="2"/>
  <c r="AA691" i="2"/>
  <c r="W691" i="2"/>
  <c r="AC691" i="2"/>
  <c r="Y691" i="2"/>
  <c r="AD691" i="2"/>
  <c r="S691" i="2"/>
  <c r="Q687" i="2"/>
  <c r="T687" i="2"/>
  <c r="X687" i="2"/>
  <c r="AB687" i="2"/>
  <c r="S687" i="2"/>
  <c r="Y687" i="2"/>
  <c r="AD687" i="2"/>
  <c r="U687" i="2"/>
  <c r="Z687" i="2"/>
  <c r="AE687" i="2"/>
  <c r="V687" i="2"/>
  <c r="AA687" i="2"/>
  <c r="W687" i="2"/>
  <c r="AC687" i="2"/>
  <c r="T683" i="2"/>
  <c r="X683" i="2"/>
  <c r="AB683" i="2"/>
  <c r="W683" i="2"/>
  <c r="AC683" i="2"/>
  <c r="S683" i="2"/>
  <c r="Y683" i="2"/>
  <c r="AD683" i="2"/>
  <c r="U683" i="2"/>
  <c r="AE683" i="2"/>
  <c r="V683" i="2"/>
  <c r="Z683" i="2"/>
  <c r="AA683" i="2"/>
  <c r="T679" i="2"/>
  <c r="X679" i="2"/>
  <c r="AB679" i="2"/>
  <c r="V679" i="2"/>
  <c r="AA679" i="2"/>
  <c r="W679" i="2"/>
  <c r="AC679" i="2"/>
  <c r="S679" i="2"/>
  <c r="AD679" i="2"/>
  <c r="U679" i="2"/>
  <c r="AE679" i="2"/>
  <c r="Y679" i="2"/>
  <c r="Z679" i="2"/>
  <c r="Q675" i="2"/>
  <c r="T675" i="2"/>
  <c r="X675" i="2"/>
  <c r="AB675" i="2"/>
  <c r="U675" i="2"/>
  <c r="Z675" i="2"/>
  <c r="AE675" i="2"/>
  <c r="V675" i="2"/>
  <c r="AA675" i="2"/>
  <c r="AC675" i="2"/>
  <c r="W675" i="2"/>
  <c r="S675" i="2"/>
  <c r="AD675" i="2"/>
  <c r="Y675" i="2"/>
  <c r="Q671" i="2"/>
  <c r="T671" i="2"/>
  <c r="X671" i="2"/>
  <c r="AB671" i="2"/>
  <c r="S671" i="2"/>
  <c r="Y671" i="2"/>
  <c r="AD671" i="2"/>
  <c r="U671" i="2"/>
  <c r="Z671" i="2"/>
  <c r="AE671" i="2"/>
  <c r="AA671" i="2"/>
  <c r="AC671" i="2"/>
  <c r="V671" i="2"/>
  <c r="W671" i="2"/>
  <c r="T667" i="2"/>
  <c r="X667" i="2"/>
  <c r="AB667" i="2"/>
  <c r="W667" i="2"/>
  <c r="AC667" i="2"/>
  <c r="S667" i="2"/>
  <c r="Y667" i="2"/>
  <c r="AD667" i="2"/>
  <c r="Z667" i="2"/>
  <c r="U667" i="2"/>
  <c r="AA667" i="2"/>
  <c r="AE667" i="2"/>
  <c r="V667" i="2"/>
  <c r="T663" i="2"/>
  <c r="X663" i="2"/>
  <c r="AB663" i="2"/>
  <c r="V663" i="2"/>
  <c r="AA663" i="2"/>
  <c r="W663" i="2"/>
  <c r="AC663" i="2"/>
  <c r="Y663" i="2"/>
  <c r="AD663" i="2"/>
  <c r="Z663" i="2"/>
  <c r="S663" i="2"/>
  <c r="U663" i="2"/>
  <c r="AE663" i="2"/>
  <c r="Q659" i="2"/>
  <c r="T659" i="2"/>
  <c r="X659" i="2"/>
  <c r="AB659" i="2"/>
  <c r="U659" i="2"/>
  <c r="Z659" i="2"/>
  <c r="AE659" i="2"/>
  <c r="V659" i="2"/>
  <c r="AA659" i="2"/>
  <c r="W659" i="2"/>
  <c r="Y659" i="2"/>
  <c r="AC659" i="2"/>
  <c r="S659" i="2"/>
  <c r="AD659" i="2"/>
  <c r="Q655" i="2"/>
  <c r="AE655" i="2" s="1"/>
  <c r="T655" i="2"/>
  <c r="X655" i="2"/>
  <c r="AB655" i="2"/>
  <c r="S655" i="2"/>
  <c r="Y655" i="2"/>
  <c r="U655" i="2"/>
  <c r="Z655" i="2"/>
  <c r="V655" i="2"/>
  <c r="AA655" i="2"/>
  <c r="W655" i="2"/>
  <c r="AC655" i="2"/>
  <c r="T651" i="2"/>
  <c r="X651" i="2"/>
  <c r="AB651" i="2"/>
  <c r="W651" i="2"/>
  <c r="AC651" i="2"/>
  <c r="S651" i="2"/>
  <c r="Y651" i="2"/>
  <c r="AD651" i="2"/>
  <c r="U651" i="2"/>
  <c r="AE651" i="2"/>
  <c r="V651" i="2"/>
  <c r="Z651" i="2"/>
  <c r="AA651" i="2"/>
  <c r="T647" i="2"/>
  <c r="X647" i="2"/>
  <c r="AB647" i="2"/>
  <c r="V647" i="2"/>
  <c r="AA647" i="2"/>
  <c r="W647" i="2"/>
  <c r="AC647" i="2"/>
  <c r="S647" i="2"/>
  <c r="AD647" i="2"/>
  <c r="U647" i="2"/>
  <c r="AE647" i="2"/>
  <c r="Y647" i="2"/>
  <c r="Z647" i="2"/>
  <c r="Q643" i="2"/>
  <c r="AC643" i="2" s="1"/>
  <c r="T643" i="2"/>
  <c r="X643" i="2"/>
  <c r="U643" i="2"/>
  <c r="Z643" i="2"/>
  <c r="AE643" i="2"/>
  <c r="V643" i="2"/>
  <c r="AA643" i="2"/>
  <c r="W643" i="2"/>
  <c r="S643" i="2"/>
  <c r="AD643" i="2"/>
  <c r="Y643" i="2"/>
  <c r="Q639" i="2"/>
  <c r="T639" i="2"/>
  <c r="X639" i="2"/>
  <c r="AB639" i="2"/>
  <c r="S639" i="2"/>
  <c r="Y639" i="2"/>
  <c r="AD639" i="2"/>
  <c r="U639" i="2"/>
  <c r="Z639" i="2"/>
  <c r="AE639" i="2"/>
  <c r="AA639" i="2"/>
  <c r="AC639" i="2"/>
  <c r="V639" i="2"/>
  <c r="W639" i="2"/>
  <c r="T635" i="2"/>
  <c r="X635" i="2"/>
  <c r="AB635" i="2"/>
  <c r="W635" i="2"/>
  <c r="AC635" i="2"/>
  <c r="S635" i="2"/>
  <c r="Y635" i="2"/>
  <c r="AD635" i="2"/>
  <c r="Z635" i="2"/>
  <c r="U635" i="2"/>
  <c r="AA635" i="2"/>
  <c r="AE635" i="2"/>
  <c r="V635" i="2"/>
  <c r="T631" i="2"/>
  <c r="X631" i="2"/>
  <c r="AB631" i="2"/>
  <c r="V631" i="2"/>
  <c r="AA631" i="2"/>
  <c r="W631" i="2"/>
  <c r="AC631" i="2"/>
  <c r="Y631" i="2"/>
  <c r="S631" i="2"/>
  <c r="Z631" i="2"/>
  <c r="AD631" i="2"/>
  <c r="U631" i="2"/>
  <c r="AE631" i="2"/>
  <c r="Q627" i="2"/>
  <c r="T627" i="2"/>
  <c r="X627" i="2"/>
  <c r="AB627" i="2"/>
  <c r="U627" i="2"/>
  <c r="Z627" i="2"/>
  <c r="AE627" i="2"/>
  <c r="V627" i="2"/>
  <c r="AA627" i="2"/>
  <c r="W627" i="2"/>
  <c r="AC627" i="2"/>
  <c r="Y627" i="2"/>
  <c r="S627" i="2"/>
  <c r="AD627" i="2"/>
  <c r="Q623" i="2"/>
  <c r="T623" i="2"/>
  <c r="X623" i="2"/>
  <c r="AB623" i="2"/>
  <c r="S623" i="2"/>
  <c r="Y623" i="2"/>
  <c r="AD623" i="2"/>
  <c r="U623" i="2"/>
  <c r="Z623" i="2"/>
  <c r="AE623" i="2"/>
  <c r="V623" i="2"/>
  <c r="AA623" i="2"/>
  <c r="W623" i="2"/>
  <c r="AC623" i="2"/>
  <c r="T619" i="2"/>
  <c r="X619" i="2"/>
  <c r="AB619" i="2"/>
  <c r="W619" i="2"/>
  <c r="AC619" i="2"/>
  <c r="S619" i="2"/>
  <c r="Y619" i="2"/>
  <c r="AD619" i="2"/>
  <c r="U619" i="2"/>
  <c r="AE619" i="2"/>
  <c r="V619" i="2"/>
  <c r="Z619" i="2"/>
  <c r="AA619" i="2"/>
  <c r="T615" i="2"/>
  <c r="X615" i="2"/>
  <c r="AB615" i="2"/>
  <c r="V615" i="2"/>
  <c r="AA615" i="2"/>
  <c r="W615" i="2"/>
  <c r="AC615" i="2"/>
  <c r="S615" i="2"/>
  <c r="AD615" i="2"/>
  <c r="Y615" i="2"/>
  <c r="U615" i="2"/>
  <c r="AE615" i="2"/>
  <c r="Z615" i="2"/>
  <c r="Q611" i="2"/>
  <c r="T611" i="2"/>
  <c r="X611" i="2"/>
  <c r="AB611" i="2"/>
  <c r="U611" i="2"/>
  <c r="Z611" i="2"/>
  <c r="AE611" i="2"/>
  <c r="V611" i="2"/>
  <c r="AA611" i="2"/>
  <c r="AC611" i="2"/>
  <c r="S611" i="2"/>
  <c r="AD611" i="2"/>
  <c r="W611" i="2"/>
  <c r="Y611" i="2"/>
  <c r="Q607" i="2"/>
  <c r="T607" i="2"/>
  <c r="X607" i="2"/>
  <c r="AB607" i="2"/>
  <c r="S607" i="2"/>
  <c r="Y607" i="2"/>
  <c r="AD607" i="2"/>
  <c r="U607" i="2"/>
  <c r="Z607" i="2"/>
  <c r="AE607" i="2"/>
  <c r="AA607" i="2"/>
  <c r="AC607" i="2"/>
  <c r="V607" i="2"/>
  <c r="W607" i="2"/>
  <c r="T603" i="2"/>
  <c r="X603" i="2"/>
  <c r="AB603" i="2"/>
  <c r="W603" i="2"/>
  <c r="AC603" i="2"/>
  <c r="S603" i="2"/>
  <c r="Y603" i="2"/>
  <c r="AD603" i="2"/>
  <c r="Z603" i="2"/>
  <c r="U603" i="2"/>
  <c r="AA603" i="2"/>
  <c r="AE603" i="2"/>
  <c r="V603" i="2"/>
  <c r="T599" i="2"/>
  <c r="X599" i="2"/>
  <c r="AB599" i="2"/>
  <c r="V599" i="2"/>
  <c r="AA599" i="2"/>
  <c r="W599" i="2"/>
  <c r="AC599" i="2"/>
  <c r="Y599" i="2"/>
  <c r="S599" i="2"/>
  <c r="Z599" i="2"/>
  <c r="AD599" i="2"/>
  <c r="U599" i="2"/>
  <c r="AE599" i="2"/>
  <c r="Q595" i="2"/>
  <c r="T595" i="2"/>
  <c r="X595" i="2"/>
  <c r="AB595" i="2"/>
  <c r="U595" i="2"/>
  <c r="Z595" i="2"/>
  <c r="AE595" i="2"/>
  <c r="V595" i="2"/>
  <c r="AA595" i="2"/>
  <c r="W595" i="2"/>
  <c r="AC595" i="2"/>
  <c r="Y595" i="2"/>
  <c r="S595" i="2"/>
  <c r="AD595" i="2"/>
  <c r="Q591" i="2"/>
  <c r="AC591" i="2" s="1"/>
  <c r="T591" i="2"/>
  <c r="X591" i="2"/>
  <c r="Y591" i="2"/>
  <c r="AD591" i="2"/>
  <c r="U591" i="2"/>
  <c r="Z591" i="2"/>
  <c r="AE591" i="2"/>
  <c r="V591" i="2"/>
  <c r="AA591" i="2"/>
  <c r="W591" i="2"/>
  <c r="T587" i="2"/>
  <c r="X587" i="2"/>
  <c r="AB587" i="2"/>
  <c r="W587" i="2"/>
  <c r="AC587" i="2"/>
  <c r="S587" i="2"/>
  <c r="Y587" i="2"/>
  <c r="AD587" i="2"/>
  <c r="U587" i="2"/>
  <c r="AE587" i="2"/>
  <c r="Z587" i="2"/>
  <c r="V587" i="2"/>
  <c r="AA587" i="2"/>
  <c r="T583" i="2"/>
  <c r="X583" i="2"/>
  <c r="AB583" i="2"/>
  <c r="V583" i="2"/>
  <c r="AA583" i="2"/>
  <c r="W583" i="2"/>
  <c r="AC583" i="2"/>
  <c r="S583" i="2"/>
  <c r="AD583" i="2"/>
  <c r="U583" i="2"/>
  <c r="AE583" i="2"/>
  <c r="Y583" i="2"/>
  <c r="Z583" i="2"/>
  <c r="Q579" i="2"/>
  <c r="T579" i="2" s="1"/>
  <c r="X579" i="2"/>
  <c r="AB579" i="2"/>
  <c r="U579" i="2"/>
  <c r="Z579" i="2"/>
  <c r="AE579" i="2"/>
  <c r="V579" i="2"/>
  <c r="AA579" i="2"/>
  <c r="W579" i="2"/>
  <c r="S579" i="2"/>
  <c r="AD579" i="2"/>
  <c r="Y579" i="2"/>
  <c r="Q575" i="2"/>
  <c r="T575" i="2"/>
  <c r="X575" i="2"/>
  <c r="AB575" i="2"/>
  <c r="S575" i="2"/>
  <c r="Y575" i="2"/>
  <c r="AD575" i="2"/>
  <c r="U575" i="2"/>
  <c r="Z575" i="2"/>
  <c r="AE575" i="2"/>
  <c r="AA575" i="2"/>
  <c r="AC575" i="2"/>
  <c r="V575" i="2"/>
  <c r="W575" i="2"/>
  <c r="T571" i="2"/>
  <c r="X571" i="2"/>
  <c r="AB571" i="2"/>
  <c r="W571" i="2"/>
  <c r="AC571" i="2"/>
  <c r="S571" i="2"/>
  <c r="Y571" i="2"/>
  <c r="AD571" i="2"/>
  <c r="Z571" i="2"/>
  <c r="U571" i="2"/>
  <c r="AA571" i="2"/>
  <c r="AE571" i="2"/>
  <c r="V571" i="2"/>
  <c r="T567" i="2"/>
  <c r="X567" i="2"/>
  <c r="AB567" i="2"/>
  <c r="V567" i="2"/>
  <c r="AA567" i="2"/>
  <c r="W567" i="2"/>
  <c r="AC567" i="2"/>
  <c r="Y567" i="2"/>
  <c r="AD567" i="2"/>
  <c r="Z567" i="2"/>
  <c r="S567" i="2"/>
  <c r="U567" i="2"/>
  <c r="AE567" i="2"/>
  <c r="Q563" i="2"/>
  <c r="T563" i="2"/>
  <c r="X563" i="2"/>
  <c r="AB563" i="2"/>
  <c r="U563" i="2"/>
  <c r="Z563" i="2"/>
  <c r="AE563" i="2"/>
  <c r="V563" i="2"/>
  <c r="AA563" i="2"/>
  <c r="W563" i="2"/>
  <c r="Y563" i="2"/>
  <c r="AC563" i="2"/>
  <c r="S563" i="2"/>
  <c r="AD563" i="2"/>
  <c r="Q559" i="2"/>
  <c r="T559" i="2"/>
  <c r="X559" i="2"/>
  <c r="AB559" i="2"/>
  <c r="S559" i="2"/>
  <c r="Y559" i="2"/>
  <c r="AD559" i="2"/>
  <c r="U559" i="2"/>
  <c r="Z559" i="2"/>
  <c r="AE559" i="2"/>
  <c r="V559" i="2"/>
  <c r="AA559" i="2"/>
  <c r="W559" i="2"/>
  <c r="AC559" i="2"/>
  <c r="T555" i="2"/>
  <c r="X555" i="2"/>
  <c r="AB555" i="2"/>
  <c r="W555" i="2"/>
  <c r="AC555" i="2"/>
  <c r="S555" i="2"/>
  <c r="Y555" i="2"/>
  <c r="AD555" i="2"/>
  <c r="U555" i="2"/>
  <c r="AE555" i="2"/>
  <c r="Z555" i="2"/>
  <c r="V555" i="2"/>
  <c r="AA555" i="2"/>
  <c r="T551" i="2"/>
  <c r="X551" i="2"/>
  <c r="AB551" i="2"/>
  <c r="V551" i="2"/>
  <c r="AA551" i="2"/>
  <c r="W551" i="2"/>
  <c r="AC551" i="2"/>
  <c r="S551" i="2"/>
  <c r="AD551" i="2"/>
  <c r="U551" i="2"/>
  <c r="AE551" i="2"/>
  <c r="Y551" i="2"/>
  <c r="Z551" i="2"/>
  <c r="Q547" i="2"/>
  <c r="T547" i="2"/>
  <c r="X547" i="2"/>
  <c r="AB547" i="2"/>
  <c r="U547" i="2"/>
  <c r="Z547" i="2"/>
  <c r="AE547" i="2"/>
  <c r="V547" i="2"/>
  <c r="AA547" i="2"/>
  <c r="AC547" i="2"/>
  <c r="W547" i="2"/>
  <c r="S547" i="2"/>
  <c r="AD547" i="2"/>
  <c r="Y547" i="2"/>
  <c r="Q543" i="2"/>
  <c r="T543" i="2"/>
  <c r="X543" i="2"/>
  <c r="AB543" i="2"/>
  <c r="S543" i="2"/>
  <c r="Y543" i="2"/>
  <c r="AD543" i="2"/>
  <c r="U543" i="2"/>
  <c r="Z543" i="2"/>
  <c r="AE543" i="2"/>
  <c r="AA543" i="2"/>
  <c r="AC543" i="2"/>
  <c r="V543" i="2"/>
  <c r="W543" i="2"/>
  <c r="T539" i="2"/>
  <c r="X539" i="2"/>
  <c r="AB539" i="2"/>
  <c r="W539" i="2"/>
  <c r="AC539" i="2"/>
  <c r="S539" i="2"/>
  <c r="Y539" i="2"/>
  <c r="AD539" i="2"/>
  <c r="Z539" i="2"/>
  <c r="U539" i="2"/>
  <c r="AA539" i="2"/>
  <c r="AE539" i="2"/>
  <c r="V539" i="2"/>
  <c r="T535" i="2"/>
  <c r="X535" i="2"/>
  <c r="AB535" i="2"/>
  <c r="V535" i="2"/>
  <c r="AA535" i="2"/>
  <c r="W535" i="2"/>
  <c r="AC535" i="2"/>
  <c r="Y535" i="2"/>
  <c r="S535" i="2"/>
  <c r="AD535" i="2"/>
  <c r="Z535" i="2"/>
  <c r="U535" i="2"/>
  <c r="AE535" i="2"/>
  <c r="Q531" i="2"/>
  <c r="T531" i="2"/>
  <c r="X531" i="2"/>
  <c r="AB531" i="2"/>
  <c r="U531" i="2"/>
  <c r="Z531" i="2"/>
  <c r="AE531" i="2"/>
  <c r="V531" i="2"/>
  <c r="AA531" i="2"/>
  <c r="W531" i="2"/>
  <c r="Y531" i="2"/>
  <c r="AC531" i="2"/>
  <c r="S531" i="2"/>
  <c r="AD531" i="2"/>
  <c r="Q527" i="2"/>
  <c r="T527" i="2"/>
  <c r="X527" i="2"/>
  <c r="AB527" i="2"/>
  <c r="S527" i="2"/>
  <c r="Y527" i="2"/>
  <c r="AD527" i="2"/>
  <c r="U527" i="2"/>
  <c r="Z527" i="2"/>
  <c r="AE527" i="2"/>
  <c r="V527" i="2"/>
  <c r="AA527" i="2"/>
  <c r="W527" i="2"/>
  <c r="AC527" i="2"/>
  <c r="T523" i="2"/>
  <c r="X523" i="2"/>
  <c r="AB523" i="2"/>
  <c r="W523" i="2"/>
  <c r="AC523" i="2"/>
  <c r="S523" i="2"/>
  <c r="Y523" i="2"/>
  <c r="AD523" i="2"/>
  <c r="U523" i="2"/>
  <c r="AE523" i="2"/>
  <c r="V523" i="2"/>
  <c r="Z523" i="2"/>
  <c r="AA523" i="2"/>
  <c r="T519" i="2"/>
  <c r="X519" i="2"/>
  <c r="AB519" i="2"/>
  <c r="V519" i="2"/>
  <c r="AA519" i="2"/>
  <c r="W519" i="2"/>
  <c r="AC519" i="2"/>
  <c r="S519" i="2"/>
  <c r="AD519" i="2"/>
  <c r="Y519" i="2"/>
  <c r="U519" i="2"/>
  <c r="AE519" i="2"/>
  <c r="Z519" i="2"/>
  <c r="Q515" i="2"/>
  <c r="S515" i="2"/>
  <c r="T515" i="2"/>
  <c r="X515" i="2"/>
  <c r="AB515" i="2"/>
  <c r="U515" i="2"/>
  <c r="Z515" i="2"/>
  <c r="AE515" i="2"/>
  <c r="V515" i="2"/>
  <c r="AA515" i="2"/>
  <c r="AC515" i="2"/>
  <c r="W515" i="2"/>
  <c r="AD515" i="2"/>
  <c r="Y515" i="2"/>
  <c r="Q511" i="2"/>
  <c r="S511" i="2"/>
  <c r="W511" i="2"/>
  <c r="AA511" i="2"/>
  <c r="AE511" i="2"/>
  <c r="T511" i="2"/>
  <c r="X511" i="2"/>
  <c r="AB511" i="2"/>
  <c r="Y511" i="2"/>
  <c r="Z511" i="2"/>
  <c r="U511" i="2"/>
  <c r="V511" i="2"/>
  <c r="AC511" i="2"/>
  <c r="AD511" i="2"/>
  <c r="S507" i="2"/>
  <c r="W507" i="2"/>
  <c r="AA507" i="2"/>
  <c r="AE507" i="2"/>
  <c r="T507" i="2"/>
  <c r="X507" i="2"/>
  <c r="AB507" i="2"/>
  <c r="U507" i="2"/>
  <c r="AC507" i="2"/>
  <c r="V507" i="2"/>
  <c r="AD507" i="2"/>
  <c r="Y507" i="2"/>
  <c r="Z507" i="2"/>
  <c r="S503" i="2"/>
  <c r="W503" i="2"/>
  <c r="AA503" i="2"/>
  <c r="AE503" i="2"/>
  <c r="T503" i="2"/>
  <c r="X503" i="2"/>
  <c r="AB503" i="2"/>
  <c r="Y503" i="2"/>
  <c r="Z503" i="2"/>
  <c r="AC503" i="2"/>
  <c r="AD503" i="2"/>
  <c r="U503" i="2"/>
  <c r="V503" i="2"/>
  <c r="Q499" i="2"/>
  <c r="S499" i="2"/>
  <c r="W499" i="2"/>
  <c r="AA499" i="2"/>
  <c r="AE499" i="2"/>
  <c r="T499" i="2"/>
  <c r="X499" i="2"/>
  <c r="AB499" i="2"/>
  <c r="U499" i="2"/>
  <c r="AC499" i="2"/>
  <c r="V499" i="2"/>
  <c r="AD499" i="2"/>
  <c r="Y499" i="2"/>
  <c r="Z499" i="2"/>
  <c r="Q495" i="2"/>
  <c r="S495" i="2"/>
  <c r="W495" i="2"/>
  <c r="AA495" i="2"/>
  <c r="AE495" i="2"/>
  <c r="T495" i="2"/>
  <c r="X495" i="2"/>
  <c r="AB495" i="2"/>
  <c r="Y495" i="2"/>
  <c r="Z495" i="2"/>
  <c r="U495" i="2"/>
  <c r="V495" i="2"/>
  <c r="AC495" i="2"/>
  <c r="AD495" i="2"/>
  <c r="S491" i="2"/>
  <c r="W491" i="2"/>
  <c r="AA491" i="2"/>
  <c r="AE491" i="2"/>
  <c r="T491" i="2"/>
  <c r="X491" i="2"/>
  <c r="AB491" i="2"/>
  <c r="U491" i="2"/>
  <c r="AC491" i="2"/>
  <c r="V491" i="2"/>
  <c r="AD491" i="2"/>
  <c r="Y491" i="2"/>
  <c r="Z491" i="2"/>
  <c r="S487" i="2"/>
  <c r="W487" i="2"/>
  <c r="AA487" i="2"/>
  <c r="AE487" i="2"/>
  <c r="T487" i="2"/>
  <c r="X487" i="2"/>
  <c r="AB487" i="2"/>
  <c r="Y487" i="2"/>
  <c r="Z487" i="2"/>
  <c r="AC487" i="2"/>
  <c r="AD487" i="2"/>
  <c r="U487" i="2"/>
  <c r="V487" i="2"/>
  <c r="Q483" i="2"/>
  <c r="T483" i="2" s="1"/>
  <c r="S483" i="2"/>
  <c r="W483" i="2"/>
  <c r="AA483" i="2"/>
  <c r="AE483" i="2"/>
  <c r="X483" i="2"/>
  <c r="U483" i="2"/>
  <c r="V483" i="2"/>
  <c r="AD483" i="2"/>
  <c r="Y483" i="2"/>
  <c r="Z483" i="2"/>
  <c r="Q479" i="2"/>
  <c r="S479" i="2"/>
  <c r="W479" i="2"/>
  <c r="AA479" i="2"/>
  <c r="AE479" i="2"/>
  <c r="T479" i="2"/>
  <c r="X479" i="2"/>
  <c r="AB479" i="2"/>
  <c r="Y479" i="2"/>
  <c r="Z479" i="2"/>
  <c r="U479" i="2"/>
  <c r="V479" i="2"/>
  <c r="AC479" i="2"/>
  <c r="AD479" i="2"/>
  <c r="S475" i="2"/>
  <c r="W475" i="2"/>
  <c r="AA475" i="2"/>
  <c r="AE475" i="2"/>
  <c r="T475" i="2"/>
  <c r="X475" i="2"/>
  <c r="AB475" i="2"/>
  <c r="U475" i="2"/>
  <c r="AC475" i="2"/>
  <c r="V475" i="2"/>
  <c r="AD475" i="2"/>
  <c r="Y475" i="2"/>
  <c r="Z475" i="2"/>
  <c r="S471" i="2"/>
  <c r="W471" i="2"/>
  <c r="AA471" i="2"/>
  <c r="AE471" i="2"/>
  <c r="T471" i="2"/>
  <c r="X471" i="2"/>
  <c r="AB471" i="2"/>
  <c r="Y471" i="2"/>
  <c r="Z471" i="2"/>
  <c r="AC471" i="2"/>
  <c r="U471" i="2"/>
  <c r="AD471" i="2"/>
  <c r="V471" i="2"/>
  <c r="Q467" i="2"/>
  <c r="S467" i="2"/>
  <c r="W467" i="2"/>
  <c r="AA467" i="2"/>
  <c r="AE467" i="2"/>
  <c r="T467" i="2"/>
  <c r="X467" i="2"/>
  <c r="AB467" i="2"/>
  <c r="U467" i="2"/>
  <c r="AC467" i="2"/>
  <c r="V467" i="2"/>
  <c r="AD467" i="2"/>
  <c r="Y467" i="2"/>
  <c r="Z467" i="2"/>
  <c r="Q463" i="2"/>
  <c r="T463" i="2" s="1"/>
  <c r="S463" i="2"/>
  <c r="W463" i="2"/>
  <c r="AA463" i="2"/>
  <c r="AE463" i="2"/>
  <c r="X463" i="2"/>
  <c r="AB463" i="2"/>
  <c r="Y463" i="2"/>
  <c r="Z463" i="2"/>
  <c r="U463" i="2"/>
  <c r="AC463" i="2"/>
  <c r="V463" i="2"/>
  <c r="AD463" i="2"/>
  <c r="S459" i="2"/>
  <c r="W459" i="2"/>
  <c r="AA459" i="2"/>
  <c r="AE459" i="2"/>
  <c r="T459" i="2"/>
  <c r="X459" i="2"/>
  <c r="AB459" i="2"/>
  <c r="U459" i="2"/>
  <c r="AC459" i="2"/>
  <c r="V459" i="2"/>
  <c r="AD459" i="2"/>
  <c r="Y459" i="2"/>
  <c r="Z459" i="2"/>
  <c r="S455" i="2"/>
  <c r="W455" i="2"/>
  <c r="AA455" i="2"/>
  <c r="AE455" i="2"/>
  <c r="T455" i="2"/>
  <c r="X455" i="2"/>
  <c r="AB455" i="2"/>
  <c r="Y455" i="2"/>
  <c r="Z455" i="2"/>
  <c r="AC455" i="2"/>
  <c r="U455" i="2"/>
  <c r="AD455" i="2"/>
  <c r="V455" i="2"/>
  <c r="Q451" i="2"/>
  <c r="S451" i="2"/>
  <c r="W451" i="2"/>
  <c r="AA451" i="2"/>
  <c r="AE451" i="2"/>
  <c r="V451" i="2"/>
  <c r="AB451" i="2"/>
  <c r="X451" i="2"/>
  <c r="AC451" i="2"/>
  <c r="Y451" i="2"/>
  <c r="Z451" i="2"/>
  <c r="T451" i="2"/>
  <c r="U451" i="2"/>
  <c r="AD451" i="2"/>
  <c r="Q447" i="2"/>
  <c r="S447" i="2"/>
  <c r="W447" i="2"/>
  <c r="AA447" i="2"/>
  <c r="AE447" i="2"/>
  <c r="U447" i="2"/>
  <c r="Z447" i="2"/>
  <c r="V447" i="2"/>
  <c r="AB447" i="2"/>
  <c r="X447" i="2"/>
  <c r="Y447" i="2"/>
  <c r="AC447" i="2"/>
  <c r="AD447" i="2"/>
  <c r="T447" i="2"/>
  <c r="S443" i="2"/>
  <c r="W443" i="2"/>
  <c r="AA443" i="2"/>
  <c r="AE443" i="2"/>
  <c r="T443" i="2"/>
  <c r="Y443" i="2"/>
  <c r="AD443" i="2"/>
  <c r="U443" i="2"/>
  <c r="Z443" i="2"/>
  <c r="V443" i="2"/>
  <c r="X443" i="2"/>
  <c r="AB443" i="2"/>
  <c r="AC443" i="2"/>
  <c r="Q439" i="2"/>
  <c r="AC439" i="2" s="1"/>
  <c r="S439" i="2"/>
  <c r="W439" i="2"/>
  <c r="AE439" i="2"/>
  <c r="X439" i="2"/>
  <c r="Y439" i="2"/>
  <c r="AD439" i="2"/>
  <c r="U439" i="2"/>
  <c r="V439" i="2"/>
  <c r="Z439" i="2"/>
  <c r="AB439" i="2"/>
  <c r="Q435" i="2"/>
  <c r="W435" i="2" s="1"/>
  <c r="S435" i="2"/>
  <c r="AA435" i="2"/>
  <c r="AE435" i="2"/>
  <c r="V435" i="2"/>
  <c r="AB435" i="2"/>
  <c r="X435" i="2"/>
  <c r="AC435" i="2"/>
  <c r="T435" i="2"/>
  <c r="AD435" i="2"/>
  <c r="U435" i="2"/>
  <c r="Y435" i="2"/>
  <c r="Z435" i="2"/>
  <c r="Q431" i="2"/>
  <c r="S431" i="2"/>
  <c r="W431" i="2"/>
  <c r="AA431" i="2"/>
  <c r="AE431" i="2"/>
  <c r="U431" i="2"/>
  <c r="Z431" i="2"/>
  <c r="V431" i="2"/>
  <c r="AB431" i="2"/>
  <c r="AC431" i="2"/>
  <c r="T431" i="2"/>
  <c r="AD431" i="2"/>
  <c r="X431" i="2"/>
  <c r="Y431" i="2"/>
  <c r="Q427" i="2"/>
  <c r="AA427" i="2" s="1"/>
  <c r="S427" i="2"/>
  <c r="W427" i="2"/>
  <c r="AE427" i="2"/>
  <c r="T427" i="2"/>
  <c r="Y427" i="2"/>
  <c r="AD427" i="2"/>
  <c r="U427" i="2"/>
  <c r="Z427" i="2"/>
  <c r="AB427" i="2"/>
  <c r="AC427" i="2"/>
  <c r="V427" i="2"/>
  <c r="X427" i="2"/>
  <c r="S423" i="2"/>
  <c r="W423" i="2"/>
  <c r="AA423" i="2"/>
  <c r="AE423" i="2"/>
  <c r="X423" i="2"/>
  <c r="AC423" i="2"/>
  <c r="T423" i="2"/>
  <c r="Y423" i="2"/>
  <c r="AD423" i="2"/>
  <c r="Z423" i="2"/>
  <c r="AB423" i="2"/>
  <c r="U423" i="2"/>
  <c r="V423" i="2"/>
  <c r="Q419" i="2"/>
  <c r="AD419" i="2" s="1"/>
  <c r="S419" i="2"/>
  <c r="W419" i="2"/>
  <c r="AA419" i="2"/>
  <c r="AE419" i="2"/>
  <c r="V419" i="2"/>
  <c r="AB419" i="2"/>
  <c r="X419" i="2"/>
  <c r="AC419" i="2"/>
  <c r="Y419" i="2"/>
  <c r="Z419" i="2"/>
  <c r="T419" i="2"/>
  <c r="U419" i="2"/>
  <c r="Q415" i="2"/>
  <c r="S415" i="2"/>
  <c r="W415" i="2"/>
  <c r="AA415" i="2"/>
  <c r="AE415" i="2"/>
  <c r="U415" i="2"/>
  <c r="Z415" i="2"/>
  <c r="V415" i="2"/>
  <c r="AB415" i="2"/>
  <c r="X415" i="2"/>
  <c r="Y415" i="2"/>
  <c r="T415" i="2"/>
  <c r="AC415" i="2"/>
  <c r="AD415" i="2"/>
  <c r="S411" i="2"/>
  <c r="W411" i="2"/>
  <c r="AA411" i="2"/>
  <c r="AE411" i="2"/>
  <c r="T411" i="2"/>
  <c r="Y411" i="2"/>
  <c r="AD411" i="2"/>
  <c r="U411" i="2"/>
  <c r="Z411" i="2"/>
  <c r="V411" i="2"/>
  <c r="X411" i="2"/>
  <c r="AB411" i="2"/>
  <c r="AC411" i="2"/>
  <c r="Q407" i="2"/>
  <c r="AC407" i="2" s="1"/>
  <c r="S407" i="2"/>
  <c r="W407" i="2"/>
  <c r="AE407" i="2"/>
  <c r="X407" i="2"/>
  <c r="Y407" i="2"/>
  <c r="AD407" i="2"/>
  <c r="U407" i="2"/>
  <c r="V407" i="2"/>
  <c r="Z407" i="2"/>
  <c r="AB407" i="2"/>
  <c r="Q403" i="2"/>
  <c r="AB403" i="2" s="1"/>
  <c r="S403" i="2"/>
  <c r="W403" i="2"/>
  <c r="AE403" i="2"/>
  <c r="V403" i="2"/>
  <c r="X403" i="2"/>
  <c r="AC403" i="2"/>
  <c r="T403" i="2"/>
  <c r="AD403" i="2"/>
  <c r="U403" i="2"/>
  <c r="Y403" i="2"/>
  <c r="Z403" i="2"/>
  <c r="Q399" i="2"/>
  <c r="S399" i="2"/>
  <c r="W399" i="2"/>
  <c r="AA399" i="2"/>
  <c r="AE399" i="2"/>
  <c r="U399" i="2"/>
  <c r="Z399" i="2"/>
  <c r="V399" i="2"/>
  <c r="AB399" i="2"/>
  <c r="AC399" i="2"/>
  <c r="T399" i="2"/>
  <c r="AD399" i="2"/>
  <c r="X399" i="2"/>
  <c r="Y399" i="2"/>
  <c r="Q395" i="2"/>
  <c r="S395" i="2"/>
  <c r="W395" i="2"/>
  <c r="AA395" i="2"/>
  <c r="AE395" i="2"/>
  <c r="T395" i="2"/>
  <c r="Y395" i="2"/>
  <c r="AD395" i="2"/>
  <c r="U395" i="2"/>
  <c r="Z395" i="2"/>
  <c r="AB395" i="2"/>
  <c r="AC395" i="2"/>
  <c r="V395" i="2"/>
  <c r="X395" i="2"/>
  <c r="S391" i="2"/>
  <c r="W391" i="2"/>
  <c r="AA391" i="2"/>
  <c r="AE391" i="2"/>
  <c r="X391" i="2"/>
  <c r="AC391" i="2"/>
  <c r="T391" i="2"/>
  <c r="Y391" i="2"/>
  <c r="AD391" i="2"/>
  <c r="Z391" i="2"/>
  <c r="AB391" i="2"/>
  <c r="U391" i="2"/>
  <c r="V391" i="2"/>
  <c r="Q387" i="2"/>
  <c r="S387" i="2"/>
  <c r="W387" i="2"/>
  <c r="AA387" i="2"/>
  <c r="AE387" i="2"/>
  <c r="V387" i="2"/>
  <c r="AB387" i="2"/>
  <c r="X387" i="2"/>
  <c r="AC387" i="2"/>
  <c r="Y387" i="2"/>
  <c r="Z387" i="2"/>
  <c r="T387" i="2"/>
  <c r="U387" i="2"/>
  <c r="AD387" i="2"/>
  <c r="Q383" i="2"/>
  <c r="S383" i="2"/>
  <c r="W383" i="2"/>
  <c r="AA383" i="2"/>
  <c r="AE383" i="2"/>
  <c r="U383" i="2"/>
  <c r="Z383" i="2"/>
  <c r="V383" i="2"/>
  <c r="AB383" i="2"/>
  <c r="X383" i="2"/>
  <c r="Y383" i="2"/>
  <c r="AC383" i="2"/>
  <c r="AD383" i="2"/>
  <c r="T383" i="2"/>
  <c r="S379" i="2"/>
  <c r="W379" i="2"/>
  <c r="AA379" i="2"/>
  <c r="AE379" i="2"/>
  <c r="T379" i="2"/>
  <c r="Y379" i="2"/>
  <c r="AD379" i="2"/>
  <c r="U379" i="2"/>
  <c r="Z379" i="2"/>
  <c r="V379" i="2"/>
  <c r="X379" i="2"/>
  <c r="AB379" i="2"/>
  <c r="AC379" i="2"/>
  <c r="S375" i="2"/>
  <c r="W375" i="2"/>
  <c r="AA375" i="2"/>
  <c r="AE375" i="2"/>
  <c r="X375" i="2"/>
  <c r="AC375" i="2"/>
  <c r="T375" i="2"/>
  <c r="Y375" i="2"/>
  <c r="AD375" i="2"/>
  <c r="U375" i="2"/>
  <c r="V375" i="2"/>
  <c r="Z375" i="2"/>
  <c r="AB375" i="2"/>
  <c r="Q371" i="2"/>
  <c r="S371" i="2"/>
  <c r="W371" i="2"/>
  <c r="AA371" i="2"/>
  <c r="AE371" i="2"/>
  <c r="V371" i="2"/>
  <c r="AB371" i="2"/>
  <c r="X371" i="2"/>
  <c r="AC371" i="2"/>
  <c r="T371" i="2"/>
  <c r="AD371" i="2"/>
  <c r="U371" i="2"/>
  <c r="Y371" i="2"/>
  <c r="Z371" i="2"/>
  <c r="Q367" i="2"/>
  <c r="U367" i="2" s="1"/>
  <c r="S367" i="2"/>
  <c r="W367" i="2"/>
  <c r="AA367" i="2"/>
  <c r="AE367" i="2"/>
  <c r="Z367" i="2"/>
  <c r="V367" i="2"/>
  <c r="AB367" i="2"/>
  <c r="T367" i="2"/>
  <c r="AD367" i="2"/>
  <c r="X367" i="2"/>
  <c r="Y367" i="2"/>
  <c r="S363" i="2"/>
  <c r="W363" i="2"/>
  <c r="AA363" i="2"/>
  <c r="AE363" i="2"/>
  <c r="T363" i="2"/>
  <c r="Y363" i="2"/>
  <c r="AD363" i="2"/>
  <c r="U363" i="2"/>
  <c r="Z363" i="2"/>
  <c r="AB363" i="2"/>
  <c r="AC363" i="2"/>
  <c r="V363" i="2"/>
  <c r="X363" i="2"/>
  <c r="S359" i="2"/>
  <c r="W359" i="2"/>
  <c r="AA359" i="2"/>
  <c r="AE359" i="2"/>
  <c r="X359" i="2"/>
  <c r="AC359" i="2"/>
  <c r="T359" i="2"/>
  <c r="Y359" i="2"/>
  <c r="AD359" i="2"/>
  <c r="Z359" i="2"/>
  <c r="AB359" i="2"/>
  <c r="U359" i="2"/>
  <c r="V359" i="2"/>
  <c r="Q355" i="2"/>
  <c r="V355" i="2" s="1"/>
  <c r="S355" i="2"/>
  <c r="W355" i="2"/>
  <c r="AA355" i="2"/>
  <c r="AE355" i="2"/>
  <c r="AB355" i="2"/>
  <c r="X355" i="2"/>
  <c r="AC355" i="2"/>
  <c r="Y355" i="2"/>
  <c r="Z355" i="2"/>
  <c r="AD355" i="2"/>
  <c r="T355" i="2"/>
  <c r="AH355" i="2" s="1"/>
  <c r="AJ355" i="2" s="1"/>
  <c r="U355" i="2"/>
  <c r="Q351" i="2"/>
  <c r="S351" i="2"/>
  <c r="W351" i="2"/>
  <c r="AA351" i="2"/>
  <c r="AE351" i="2"/>
  <c r="U351" i="2"/>
  <c r="Z351" i="2"/>
  <c r="V351" i="2"/>
  <c r="AB351" i="2"/>
  <c r="X351" i="2"/>
  <c r="Y351" i="2"/>
  <c r="AC351" i="2"/>
  <c r="T351" i="2"/>
  <c r="AD351" i="2"/>
  <c r="S347" i="2"/>
  <c r="W347" i="2"/>
  <c r="AA347" i="2"/>
  <c r="AE347" i="2"/>
  <c r="T347" i="2"/>
  <c r="Y347" i="2"/>
  <c r="AD347" i="2"/>
  <c r="U347" i="2"/>
  <c r="Z347" i="2"/>
  <c r="V347" i="2"/>
  <c r="X347" i="2"/>
  <c r="AB347" i="2"/>
  <c r="AC347" i="2"/>
  <c r="S343" i="2"/>
  <c r="W343" i="2"/>
  <c r="AA343" i="2"/>
  <c r="AE343" i="2"/>
  <c r="T343" i="2"/>
  <c r="X343" i="2"/>
  <c r="AB343" i="2"/>
  <c r="U343" i="2"/>
  <c r="AC343" i="2"/>
  <c r="Y343" i="2"/>
  <c r="Z343" i="2"/>
  <c r="V343" i="2"/>
  <c r="AD343" i="2"/>
  <c r="S339" i="2"/>
  <c r="W339" i="2"/>
  <c r="AA339" i="2"/>
  <c r="T339" i="2"/>
  <c r="X339" i="2"/>
  <c r="Y339" i="2"/>
  <c r="Z339" i="2"/>
  <c r="AD339" i="2"/>
  <c r="U339" i="2"/>
  <c r="Q335" i="2"/>
  <c r="AB335" i="2" s="1"/>
  <c r="S335" i="2"/>
  <c r="W335" i="2"/>
  <c r="AA335" i="2"/>
  <c r="AE335" i="2"/>
  <c r="T335" i="2"/>
  <c r="X335" i="2"/>
  <c r="U335" i="2"/>
  <c r="AC335" i="2"/>
  <c r="V335" i="2"/>
  <c r="Y335" i="2"/>
  <c r="Z335" i="2"/>
  <c r="AD335" i="2"/>
  <c r="S331" i="2"/>
  <c r="W331" i="2"/>
  <c r="AA331" i="2"/>
  <c r="T331" i="2"/>
  <c r="X331" i="2"/>
  <c r="Y331" i="2"/>
  <c r="AD331" i="2"/>
  <c r="Z331" i="2"/>
  <c r="Q327" i="2"/>
  <c r="AB327" i="2" s="1"/>
  <c r="S327" i="2"/>
  <c r="AA327" i="2"/>
  <c r="AE327" i="2"/>
  <c r="T327" i="2"/>
  <c r="X327" i="2"/>
  <c r="U327" i="2"/>
  <c r="AD327" i="2"/>
  <c r="V327" i="2"/>
  <c r="Y327" i="2"/>
  <c r="Z327" i="2"/>
  <c r="S323" i="2"/>
  <c r="W323" i="2"/>
  <c r="AA323" i="2"/>
  <c r="AE323" i="2"/>
  <c r="T323" i="2"/>
  <c r="X323" i="2"/>
  <c r="AB323" i="2"/>
  <c r="Y323" i="2"/>
  <c r="AC323" i="2"/>
  <c r="U323" i="2"/>
  <c r="AD323" i="2"/>
  <c r="V323" i="2"/>
  <c r="Z323" i="2"/>
  <c r="S319" i="2"/>
  <c r="W319" i="2"/>
  <c r="AA319" i="2"/>
  <c r="AE319" i="2"/>
  <c r="X319" i="2"/>
  <c r="Z319" i="2"/>
  <c r="V319" i="2"/>
  <c r="S315" i="2"/>
  <c r="W315" i="2"/>
  <c r="AA315" i="2"/>
  <c r="AE315" i="2"/>
  <c r="X315" i="2"/>
  <c r="AB315" i="2"/>
  <c r="Y315" i="2"/>
  <c r="Z315" i="2"/>
  <c r="AC315" i="2"/>
  <c r="U315" i="2"/>
  <c r="V315" i="2"/>
  <c r="S311" i="2"/>
  <c r="W311" i="2"/>
  <c r="AA311" i="2"/>
  <c r="AE311" i="2"/>
  <c r="X311" i="2"/>
  <c r="U311" i="2"/>
  <c r="Y311" i="2"/>
  <c r="Z311" i="2"/>
  <c r="AD311" i="2"/>
  <c r="V311" i="2"/>
  <c r="W307" i="2"/>
  <c r="AE307" i="2"/>
  <c r="X307" i="2"/>
  <c r="Q303" i="2"/>
  <c r="S303" i="2"/>
  <c r="W303" i="2"/>
  <c r="AA303" i="2"/>
  <c r="AE303" i="2"/>
  <c r="T303" i="2"/>
  <c r="X303" i="2"/>
  <c r="AB303" i="2"/>
  <c r="U303" i="2"/>
  <c r="AC303" i="2"/>
  <c r="V303" i="2"/>
  <c r="Y303" i="2"/>
  <c r="Z303" i="2"/>
  <c r="AD303" i="2"/>
  <c r="S299" i="2"/>
  <c r="W299" i="2"/>
  <c r="AA299" i="2"/>
  <c r="T299" i="2"/>
  <c r="X299" i="2"/>
  <c r="Y299" i="2"/>
  <c r="U299" i="2"/>
  <c r="AD299" i="2"/>
  <c r="V299" i="2"/>
  <c r="Z299" i="2"/>
  <c r="Q295" i="2"/>
  <c r="AC295" i="2" s="1"/>
  <c r="S295" i="2"/>
  <c r="W295" i="2"/>
  <c r="AE295" i="2"/>
  <c r="X295" i="2"/>
  <c r="AB295" i="2"/>
  <c r="U295" i="2"/>
  <c r="AD295" i="2"/>
  <c r="Y295" i="2"/>
  <c r="S291" i="2"/>
  <c r="W291" i="2"/>
  <c r="AA291" i="2"/>
  <c r="AE291" i="2"/>
  <c r="T291" i="2"/>
  <c r="X291" i="2"/>
  <c r="AB291" i="2"/>
  <c r="Y291" i="2"/>
  <c r="AC291" i="2"/>
  <c r="U291" i="2"/>
  <c r="AD291" i="2"/>
  <c r="V291" i="2"/>
  <c r="Z291" i="2"/>
  <c r="W287" i="2"/>
  <c r="X287" i="2"/>
  <c r="AD287" i="2"/>
  <c r="W283" i="2"/>
  <c r="X283" i="2"/>
  <c r="AB283" i="2"/>
  <c r="Y283" i="2"/>
  <c r="Z283" i="2"/>
  <c r="AD283" i="2"/>
  <c r="V283" i="2"/>
  <c r="S279" i="2"/>
  <c r="W279" i="2"/>
  <c r="AA279" i="2"/>
  <c r="AE279" i="2"/>
  <c r="T279" i="2"/>
  <c r="X279" i="2"/>
  <c r="AB279" i="2"/>
  <c r="U279" i="2"/>
  <c r="AC279" i="2"/>
  <c r="Y279" i="2"/>
  <c r="Z279" i="2"/>
  <c r="V279" i="2"/>
  <c r="AD279" i="2"/>
  <c r="S275" i="2"/>
  <c r="W275" i="2"/>
  <c r="AA275" i="2"/>
  <c r="AE275" i="2"/>
  <c r="T275" i="2"/>
  <c r="X275" i="2"/>
  <c r="AB275" i="2"/>
  <c r="Y275" i="2"/>
  <c r="V275" i="2"/>
  <c r="Z275" i="2"/>
  <c r="AC275" i="2"/>
  <c r="AD275" i="2"/>
  <c r="U275" i="2"/>
  <c r="X271" i="2"/>
  <c r="U271" i="2"/>
  <c r="V271" i="2"/>
  <c r="Z271" i="2"/>
  <c r="AD271" i="2"/>
  <c r="S267" i="2"/>
  <c r="W267" i="2"/>
  <c r="AA267" i="2"/>
  <c r="T267" i="2"/>
  <c r="X267" i="2"/>
  <c r="U267" i="2"/>
  <c r="AD267" i="2"/>
  <c r="V267" i="2"/>
  <c r="Z267" i="2"/>
  <c r="AC267" i="2"/>
  <c r="Q263" i="2"/>
  <c r="S263" i="2"/>
  <c r="W263" i="2"/>
  <c r="AA263" i="2"/>
  <c r="AE263" i="2"/>
  <c r="T263" i="2"/>
  <c r="X263" i="2"/>
  <c r="AB263" i="2"/>
  <c r="U263" i="2"/>
  <c r="AC263" i="2"/>
  <c r="AD263" i="2"/>
  <c r="V263" i="2"/>
  <c r="Y263" i="2"/>
  <c r="Z263" i="2"/>
  <c r="S259" i="2"/>
  <c r="W259" i="2"/>
  <c r="AA259" i="2"/>
  <c r="T259" i="2"/>
  <c r="X259" i="2"/>
  <c r="AB259" i="2"/>
  <c r="Y259" i="2"/>
  <c r="AD259" i="2"/>
  <c r="V259" i="2"/>
  <c r="Z259" i="2"/>
  <c r="S255" i="2"/>
  <c r="W255" i="2"/>
  <c r="T255" i="2"/>
  <c r="X255" i="2"/>
  <c r="U255" i="2"/>
  <c r="AD255" i="2"/>
  <c r="V255" i="2"/>
  <c r="Y255" i="2"/>
  <c r="S251" i="2"/>
  <c r="W251" i="2"/>
  <c r="AE251" i="2"/>
  <c r="X251" i="2"/>
  <c r="AB251" i="2"/>
  <c r="Y251" i="2"/>
  <c r="Z251" i="2"/>
  <c r="V251" i="2"/>
  <c r="AD251" i="2"/>
  <c r="S247" i="2"/>
  <c r="W247" i="2"/>
  <c r="AA247" i="2"/>
  <c r="AE247" i="2"/>
  <c r="T247" i="2"/>
  <c r="X247" i="2"/>
  <c r="AB247" i="2"/>
  <c r="U247" i="2"/>
  <c r="AC247" i="2"/>
  <c r="Y247" i="2"/>
  <c r="Z247" i="2"/>
  <c r="AH247" i="2" s="1"/>
  <c r="AJ247" i="2" s="1"/>
  <c r="AD247" i="2"/>
  <c r="V247" i="2"/>
  <c r="S243" i="2"/>
  <c r="W243" i="2"/>
  <c r="AA243" i="2"/>
  <c r="AE243" i="2"/>
  <c r="X243" i="2"/>
  <c r="AB243" i="2"/>
  <c r="V243" i="2"/>
  <c r="Z243" i="2"/>
  <c r="U243" i="2"/>
  <c r="AD243" i="2"/>
  <c r="S239" i="2"/>
  <c r="W239" i="2"/>
  <c r="AA239" i="2"/>
  <c r="AE239" i="2"/>
  <c r="T239" i="2"/>
  <c r="X239" i="2"/>
  <c r="AB239" i="2"/>
  <c r="U239" i="2"/>
  <c r="AC239" i="2"/>
  <c r="V239" i="2"/>
  <c r="Y239" i="2"/>
  <c r="Z239" i="2"/>
  <c r="AD239" i="2"/>
  <c r="S235" i="2"/>
  <c r="W235" i="2"/>
  <c r="AA235" i="2"/>
  <c r="AE235" i="2"/>
  <c r="X235" i="2"/>
  <c r="AB235" i="2"/>
  <c r="Y235" i="2"/>
  <c r="AD235" i="2"/>
  <c r="V235" i="2"/>
  <c r="AC235" i="2"/>
  <c r="Q231" i="2"/>
  <c r="Z231" i="2" s="1"/>
  <c r="S231" i="2"/>
  <c r="W231" i="2"/>
  <c r="AA231" i="2"/>
  <c r="AE231" i="2"/>
  <c r="T231" i="2"/>
  <c r="X231" i="2"/>
  <c r="AB231" i="2"/>
  <c r="U231" i="2"/>
  <c r="AC231" i="2"/>
  <c r="AD231" i="2"/>
  <c r="S227" i="2"/>
  <c r="W227" i="2"/>
  <c r="AA227" i="2"/>
  <c r="AE227" i="2"/>
  <c r="T227" i="2"/>
  <c r="X227" i="2"/>
  <c r="AB227" i="2"/>
  <c r="Y227" i="2"/>
  <c r="AC227" i="2"/>
  <c r="U227" i="2"/>
  <c r="AD227" i="2"/>
  <c r="V227" i="2"/>
  <c r="Z227" i="2"/>
  <c r="W223" i="2"/>
  <c r="AA223" i="2"/>
  <c r="AE223" i="2"/>
  <c r="T223" i="2"/>
  <c r="X223" i="2"/>
  <c r="AB223" i="2"/>
  <c r="U223" i="2"/>
  <c r="AC223" i="2"/>
  <c r="Z223" i="2"/>
  <c r="Y223" i="2"/>
  <c r="S219" i="2"/>
  <c r="W219" i="2"/>
  <c r="X219" i="2"/>
  <c r="AB219" i="2"/>
  <c r="V219" i="2"/>
  <c r="AD219" i="2"/>
  <c r="Y219" i="2"/>
  <c r="Z219" i="2"/>
  <c r="AC219" i="2"/>
  <c r="S215" i="2"/>
  <c r="W215" i="2"/>
  <c r="AA215" i="2"/>
  <c r="AE215" i="2"/>
  <c r="T215" i="2"/>
  <c r="X215" i="2"/>
  <c r="AB215" i="2"/>
  <c r="Z215" i="2"/>
  <c r="U215" i="2"/>
  <c r="AC215" i="2"/>
  <c r="AD215" i="2"/>
  <c r="V215" i="2"/>
  <c r="Y215" i="2"/>
  <c r="S211" i="2"/>
  <c r="W211" i="2"/>
  <c r="AE211" i="2"/>
  <c r="T211" i="2"/>
  <c r="X211" i="2"/>
  <c r="AB211" i="2"/>
  <c r="V211" i="2"/>
  <c r="Y211" i="2"/>
  <c r="Z211" i="2"/>
  <c r="AC211" i="2"/>
  <c r="S207" i="2"/>
  <c r="W207" i="2"/>
  <c r="AA207" i="2"/>
  <c r="AE207" i="2"/>
  <c r="T207" i="2"/>
  <c r="X207" i="2"/>
  <c r="AB207" i="2"/>
  <c r="Z207" i="2"/>
  <c r="U207" i="2"/>
  <c r="AC207" i="2"/>
  <c r="V207" i="2"/>
  <c r="Y207" i="2"/>
  <c r="AD207" i="2"/>
  <c r="S203" i="2"/>
  <c r="W203" i="2"/>
  <c r="X203" i="2"/>
  <c r="Y203" i="2"/>
  <c r="AC203" i="2"/>
  <c r="Q199" i="2"/>
  <c r="V199" i="2"/>
  <c r="W199" i="2"/>
  <c r="AA199" i="2"/>
  <c r="AE199" i="2"/>
  <c r="S199" i="2"/>
  <c r="X199" i="2"/>
  <c r="AB199" i="2"/>
  <c r="Z199" i="2"/>
  <c r="T199" i="2"/>
  <c r="AC199" i="2"/>
  <c r="AD199" i="2"/>
  <c r="U199" i="2"/>
  <c r="Y199" i="2"/>
  <c r="V195" i="2"/>
  <c r="Z195" i="2"/>
  <c r="AD195" i="2"/>
  <c r="U195" i="2"/>
  <c r="AA195" i="2"/>
  <c r="W195" i="2"/>
  <c r="AB195" i="2"/>
  <c r="Y195" i="2"/>
  <c r="S195" i="2"/>
  <c r="AC195" i="2"/>
  <c r="T195" i="2"/>
  <c r="X195" i="2"/>
  <c r="AE195" i="2"/>
  <c r="V191" i="2"/>
  <c r="Z191" i="2"/>
  <c r="Y191" i="2"/>
  <c r="AE191" i="2"/>
  <c r="AA191" i="2"/>
  <c r="X191" i="2"/>
  <c r="AB191" i="2"/>
  <c r="AC191" i="2"/>
  <c r="S191" i="2"/>
  <c r="W191" i="2"/>
  <c r="Z187" i="2"/>
  <c r="AD187" i="2"/>
  <c r="S187" i="2"/>
  <c r="X187" i="2"/>
  <c r="AC187" i="2"/>
  <c r="W187" i="2"/>
  <c r="AA187" i="2"/>
  <c r="V183" i="2"/>
  <c r="Z183" i="2"/>
  <c r="AD183" i="2"/>
  <c r="W183" i="2"/>
  <c r="AB183" i="2"/>
  <c r="S183" i="2"/>
  <c r="X183" i="2"/>
  <c r="AC183" i="2"/>
  <c r="U183" i="2"/>
  <c r="Y183" i="2"/>
  <c r="AA183" i="2"/>
  <c r="AE183" i="2"/>
  <c r="T183" i="2"/>
  <c r="V179" i="2"/>
  <c r="AD179" i="2"/>
  <c r="W179" i="2"/>
  <c r="AB179" i="2"/>
  <c r="X179" i="2"/>
  <c r="S179" i="2"/>
  <c r="Y179" i="2"/>
  <c r="AC179" i="2"/>
  <c r="V175" i="2"/>
  <c r="Z175" i="2"/>
  <c r="AD175" i="2"/>
  <c r="T175" i="2"/>
  <c r="Y175" i="2"/>
  <c r="AE175" i="2"/>
  <c r="U175" i="2"/>
  <c r="AA175" i="2"/>
  <c r="S175" i="2"/>
  <c r="AC175" i="2"/>
  <c r="W175" i="2"/>
  <c r="X175" i="2"/>
  <c r="AB175" i="2"/>
  <c r="V171" i="2"/>
  <c r="Z171" i="2"/>
  <c r="AD171" i="2"/>
  <c r="S171" i="2"/>
  <c r="X171" i="2"/>
  <c r="AC171" i="2"/>
  <c r="Y171" i="2"/>
  <c r="AE171" i="2"/>
  <c r="AB171" i="2"/>
  <c r="W171" i="2"/>
  <c r="AA171" i="2"/>
  <c r="Q167" i="2"/>
  <c r="V167" i="2"/>
  <c r="Z167" i="2"/>
  <c r="AD167" i="2"/>
  <c r="W167" i="2"/>
  <c r="AB167" i="2"/>
  <c r="S167" i="2"/>
  <c r="X167" i="2"/>
  <c r="AC167" i="2"/>
  <c r="AA167" i="2"/>
  <c r="T167" i="2"/>
  <c r="AE167" i="2"/>
  <c r="U167" i="2"/>
  <c r="Y167" i="2"/>
  <c r="V163" i="2"/>
  <c r="Z163" i="2"/>
  <c r="AD163" i="2"/>
  <c r="U163" i="2"/>
  <c r="AA163" i="2"/>
  <c r="W163" i="2"/>
  <c r="AB163" i="2"/>
  <c r="Y163" i="2"/>
  <c r="S163" i="2"/>
  <c r="AC163" i="2"/>
  <c r="AE163" i="2"/>
  <c r="T163" i="2"/>
  <c r="X163" i="2"/>
  <c r="V159" i="2"/>
  <c r="Z159" i="2"/>
  <c r="Y159" i="2"/>
  <c r="X159" i="2"/>
  <c r="AB159" i="2"/>
  <c r="S159" i="2"/>
  <c r="W159" i="2"/>
  <c r="AC159" i="2"/>
  <c r="V155" i="2"/>
  <c r="Z155" i="2"/>
  <c r="AD155" i="2"/>
  <c r="S155" i="2"/>
  <c r="W155" i="2"/>
  <c r="AE155" i="2"/>
  <c r="X155" i="2"/>
  <c r="Y155" i="2"/>
  <c r="S151" i="2"/>
  <c r="W151" i="2"/>
  <c r="AA151" i="2"/>
  <c r="AE151" i="2"/>
  <c r="X151" i="2"/>
  <c r="AC151" i="2"/>
  <c r="T151" i="2"/>
  <c r="Y151" i="2"/>
  <c r="AD151" i="2"/>
  <c r="U151" i="2"/>
  <c r="V151" i="2"/>
  <c r="Z151" i="2"/>
  <c r="AB151" i="2"/>
  <c r="S147" i="2"/>
  <c r="W147" i="2"/>
  <c r="V147" i="2"/>
  <c r="AB147" i="2"/>
  <c r="X147" i="2"/>
  <c r="AD147" i="2"/>
  <c r="Z147" i="2"/>
  <c r="Y147" i="2"/>
  <c r="S143" i="2"/>
  <c r="W143" i="2"/>
  <c r="AA143" i="2"/>
  <c r="AE143" i="2"/>
  <c r="U143" i="2"/>
  <c r="Z143" i="2"/>
  <c r="V143" i="2"/>
  <c r="AB143" i="2"/>
  <c r="AC143" i="2"/>
  <c r="T143" i="2"/>
  <c r="AD143" i="2"/>
  <c r="X143" i="2"/>
  <c r="Y143" i="2"/>
  <c r="S139" i="2"/>
  <c r="W139" i="2"/>
  <c r="AE139" i="2"/>
  <c r="Y139" i="2"/>
  <c r="AD139" i="2"/>
  <c r="U139" i="2"/>
  <c r="Z139" i="2"/>
  <c r="AB139" i="2"/>
  <c r="AC139" i="2"/>
  <c r="V139" i="2"/>
  <c r="Q135" i="2"/>
  <c r="S135" i="2"/>
  <c r="W135" i="2"/>
  <c r="AA135" i="2"/>
  <c r="AE135" i="2"/>
  <c r="X135" i="2"/>
  <c r="AC135" i="2"/>
  <c r="T135" i="2"/>
  <c r="Y135" i="2"/>
  <c r="AD135" i="2"/>
  <c r="Z135" i="2"/>
  <c r="AB135" i="2"/>
  <c r="U135" i="2"/>
  <c r="V135" i="2"/>
  <c r="S131" i="2"/>
  <c r="W131" i="2"/>
  <c r="AA131" i="2"/>
  <c r="AE131" i="2"/>
  <c r="V131" i="2"/>
  <c r="AB131" i="2"/>
  <c r="X131" i="2"/>
  <c r="AC131" i="2"/>
  <c r="Y131" i="2"/>
  <c r="Z131" i="2"/>
  <c r="U131" i="2"/>
  <c r="AD131" i="2"/>
  <c r="T131" i="2"/>
  <c r="S127" i="2"/>
  <c r="AA127" i="2"/>
  <c r="AE127" i="2"/>
  <c r="X127" i="2"/>
  <c r="Z127" i="2"/>
  <c r="U127" i="2"/>
  <c r="V127" i="2"/>
  <c r="AD127" i="2"/>
  <c r="AC127" i="2"/>
  <c r="S123" i="2"/>
  <c r="W123" i="2"/>
  <c r="V123" i="2"/>
  <c r="AB123" i="2"/>
  <c r="U123" i="2"/>
  <c r="X123" i="2"/>
  <c r="AD123" i="2"/>
  <c r="T123" i="2"/>
  <c r="Z123" i="2"/>
  <c r="Y123" i="2"/>
  <c r="S119" i="2"/>
  <c r="W119" i="2"/>
  <c r="AA119" i="2"/>
  <c r="AE119" i="2"/>
  <c r="U119" i="2"/>
  <c r="Z119" i="2"/>
  <c r="X119" i="2"/>
  <c r="AD119" i="2"/>
  <c r="Y119" i="2"/>
  <c r="AB119" i="2"/>
  <c r="AC119" i="2"/>
  <c r="V119" i="2"/>
  <c r="T119" i="2"/>
  <c r="S115" i="2"/>
  <c r="W115" i="2"/>
  <c r="AA115" i="2"/>
  <c r="Y115" i="2"/>
  <c r="AD115" i="2"/>
  <c r="Z115" i="2"/>
  <c r="AB115" i="2"/>
  <c r="X115" i="2"/>
  <c r="AC115" i="2"/>
  <c r="S111" i="2"/>
  <c r="W111" i="2"/>
  <c r="AA111" i="2"/>
  <c r="AE111" i="2"/>
  <c r="X111" i="2"/>
  <c r="AC111" i="2"/>
  <c r="U111" i="2"/>
  <c r="AB111" i="2"/>
  <c r="V111" i="2"/>
  <c r="AD111" i="2"/>
  <c r="T111" i="2"/>
  <c r="Y111" i="2"/>
  <c r="Z111" i="2"/>
  <c r="S107" i="2"/>
  <c r="W107" i="2"/>
  <c r="AA107" i="2"/>
  <c r="AB107" i="2"/>
  <c r="X107" i="2"/>
  <c r="AD107" i="2"/>
  <c r="Y107" i="2"/>
  <c r="Z107" i="2"/>
  <c r="AC107" i="2"/>
  <c r="U107" i="2"/>
  <c r="Q103" i="2"/>
  <c r="U103" i="2" s="1"/>
  <c r="S103" i="2"/>
  <c r="W103" i="2"/>
  <c r="AE103" i="2"/>
  <c r="Z103" i="2"/>
  <c r="Y103" i="2"/>
  <c r="T103" i="2"/>
  <c r="AB103" i="2"/>
  <c r="V103" i="2"/>
  <c r="X103" i="2"/>
  <c r="AC103" i="2"/>
  <c r="AD103" i="2"/>
  <c r="S99" i="2"/>
  <c r="W99" i="2"/>
  <c r="AA99" i="2"/>
  <c r="AE99" i="2"/>
  <c r="T99" i="2"/>
  <c r="Y99" i="2"/>
  <c r="AD99" i="2"/>
  <c r="U99" i="2"/>
  <c r="AB99" i="2"/>
  <c r="V99" i="2"/>
  <c r="AC99" i="2"/>
  <c r="X99" i="2"/>
  <c r="Z99" i="2"/>
  <c r="S95" i="2"/>
  <c r="W95" i="2"/>
  <c r="AE95" i="2"/>
  <c r="X95" i="2"/>
  <c r="V95" i="2"/>
  <c r="Z95" i="2"/>
  <c r="AB95" i="2"/>
  <c r="S91" i="2"/>
  <c r="W91" i="2"/>
  <c r="V91" i="2"/>
  <c r="AB91" i="2"/>
  <c r="Y91" i="2"/>
  <c r="T91" i="2"/>
  <c r="Z91" i="2"/>
  <c r="X91" i="2"/>
  <c r="AC91" i="2"/>
  <c r="AD91" i="2"/>
  <c r="S87" i="2"/>
  <c r="W87" i="2"/>
  <c r="AA87" i="2"/>
  <c r="AE87" i="2"/>
  <c r="U87" i="2"/>
  <c r="Z87" i="2"/>
  <c r="T87" i="2"/>
  <c r="AB87" i="2"/>
  <c r="V87" i="2"/>
  <c r="AC87" i="2"/>
  <c r="AD87" i="2"/>
  <c r="X87" i="2"/>
  <c r="Y87" i="2"/>
  <c r="W83" i="2"/>
  <c r="AE83" i="2"/>
  <c r="T83" i="2"/>
  <c r="Y83" i="2"/>
  <c r="AD83" i="2"/>
  <c r="V83" i="2"/>
  <c r="X83" i="2"/>
  <c r="Z83" i="2"/>
  <c r="AB83" i="2"/>
  <c r="U83" i="2"/>
  <c r="V79" i="2"/>
  <c r="S79" i="2"/>
  <c r="W79" i="2"/>
  <c r="AA79" i="2"/>
  <c r="AE79" i="2"/>
  <c r="X79" i="2"/>
  <c r="AC79" i="2"/>
  <c r="Y79" i="2"/>
  <c r="Z79" i="2"/>
  <c r="T79" i="2"/>
  <c r="U79" i="2"/>
  <c r="AB79" i="2"/>
  <c r="AD79" i="2"/>
  <c r="U75" i="2"/>
  <c r="V75" i="2"/>
  <c r="AA75" i="2"/>
  <c r="W75" i="2"/>
  <c r="AB75" i="2"/>
  <c r="S75" i="2"/>
  <c r="Z75" i="2"/>
  <c r="AE75" i="2"/>
  <c r="T75" i="2"/>
  <c r="X75" i="2"/>
  <c r="Q71" i="2"/>
  <c r="W71" i="2" s="1"/>
  <c r="U71" i="2"/>
  <c r="Y71" i="2"/>
  <c r="AC71" i="2"/>
  <c r="T71" i="2"/>
  <c r="Z71" i="2"/>
  <c r="AE71" i="2"/>
  <c r="V71" i="2"/>
  <c r="AA71" i="2"/>
  <c r="AB71" i="2"/>
  <c r="S71" i="2"/>
  <c r="AD71" i="2"/>
  <c r="U67" i="2"/>
  <c r="Y67" i="2"/>
  <c r="AC67" i="2"/>
  <c r="S67" i="2"/>
  <c r="X67" i="2"/>
  <c r="AD67" i="2"/>
  <c r="T67" i="2"/>
  <c r="Z67" i="2"/>
  <c r="AE67" i="2"/>
  <c r="AA67" i="2"/>
  <c r="V67" i="2"/>
  <c r="W67" i="2"/>
  <c r="AB67" i="2"/>
  <c r="U63" i="2"/>
  <c r="Y63" i="2"/>
  <c r="W63" i="2"/>
  <c r="AB63" i="2"/>
  <c r="S63" i="2"/>
  <c r="X63" i="2"/>
  <c r="AA63" i="2"/>
  <c r="AE63" i="2"/>
  <c r="T63" i="2"/>
  <c r="V63" i="2"/>
  <c r="T59" i="2"/>
  <c r="X59" i="2"/>
  <c r="AB59" i="2"/>
  <c r="U59" i="2"/>
  <c r="Z59" i="2"/>
  <c r="S59" i="2"/>
  <c r="AA59" i="2"/>
  <c r="V59" i="2"/>
  <c r="W59" i="2"/>
  <c r="AE59" i="2"/>
  <c r="X55" i="2"/>
  <c r="AB55" i="2"/>
  <c r="U55" i="2"/>
  <c r="AC55" i="2"/>
  <c r="V55" i="2"/>
  <c r="AD55" i="2"/>
  <c r="W55" i="2"/>
  <c r="AE55" i="2"/>
  <c r="Z55" i="2"/>
  <c r="AA55" i="2"/>
  <c r="X51" i="2"/>
  <c r="Y51" i="2"/>
  <c r="Z51" i="2"/>
  <c r="S51" i="2"/>
  <c r="AA51" i="2"/>
  <c r="W51" i="2"/>
  <c r="AE51" i="2"/>
  <c r="Q47" i="2"/>
  <c r="X47" i="2" s="1"/>
  <c r="T47" i="2"/>
  <c r="S47" i="2"/>
  <c r="AB47" i="2"/>
  <c r="U47" i="2"/>
  <c r="Y47" i="2"/>
  <c r="V47" i="2"/>
  <c r="AD47" i="2"/>
  <c r="W47" i="2"/>
  <c r="AE47" i="2"/>
  <c r="Z47" i="2"/>
  <c r="AA47" i="2"/>
  <c r="T43" i="2"/>
  <c r="X43" i="2"/>
  <c r="AB43" i="2"/>
  <c r="W43" i="2"/>
  <c r="AC43" i="2"/>
  <c r="S43" i="2"/>
  <c r="Y43" i="2"/>
  <c r="AD43" i="2"/>
  <c r="U43" i="2"/>
  <c r="Z43" i="2"/>
  <c r="X39" i="2"/>
  <c r="AB39" i="2"/>
  <c r="V39" i="2"/>
  <c r="AA39" i="2"/>
  <c r="W39" i="2"/>
  <c r="S39" i="2"/>
  <c r="AD39" i="2"/>
  <c r="U39" i="2"/>
  <c r="Y39" i="2"/>
  <c r="Z39" i="2"/>
  <c r="T35" i="2"/>
  <c r="X35" i="2"/>
  <c r="AB35" i="2"/>
  <c r="U35" i="2"/>
  <c r="Y35" i="2"/>
  <c r="Z35" i="2"/>
  <c r="AE35" i="2"/>
  <c r="S35" i="2"/>
  <c r="AA35" i="2"/>
  <c r="AC35" i="2"/>
  <c r="AD35" i="2"/>
  <c r="V35" i="2"/>
  <c r="W35" i="2"/>
  <c r="T31" i="2"/>
  <c r="X31" i="2"/>
  <c r="Y31" i="2"/>
  <c r="V31" i="2"/>
  <c r="AD31" i="2"/>
  <c r="W31" i="2"/>
  <c r="S31" i="2"/>
  <c r="Z31" i="2"/>
  <c r="S27" i="2"/>
  <c r="W27" i="2"/>
  <c r="AE27" i="2"/>
  <c r="AB27" i="2"/>
  <c r="AC27" i="2"/>
  <c r="AD27" i="2"/>
  <c r="U27" i="2"/>
  <c r="Y27" i="2"/>
  <c r="S23" i="2"/>
  <c r="W23" i="2"/>
  <c r="AA23" i="2"/>
  <c r="AE23" i="2"/>
  <c r="U23" i="2"/>
  <c r="Z23" i="2"/>
  <c r="V23" i="2"/>
  <c r="AB23" i="2"/>
  <c r="AC23" i="2"/>
  <c r="T23" i="2"/>
  <c r="AD23" i="2"/>
  <c r="X23" i="2"/>
  <c r="Y23" i="2"/>
  <c r="S19" i="2"/>
  <c r="W19" i="2"/>
  <c r="AA19" i="2"/>
  <c r="AE19" i="2"/>
  <c r="T19" i="2"/>
  <c r="Y19" i="2"/>
  <c r="AD19" i="2"/>
  <c r="U19" i="2"/>
  <c r="Z19" i="2"/>
  <c r="AB19" i="2"/>
  <c r="AC19" i="2"/>
  <c r="V19" i="2"/>
  <c r="X19" i="2"/>
  <c r="W15" i="2"/>
  <c r="X15" i="2"/>
  <c r="Y15" i="2"/>
  <c r="S11" i="2"/>
  <c r="W11" i="2"/>
  <c r="AA11" i="2"/>
  <c r="AE11" i="2"/>
  <c r="AB11" i="2"/>
  <c r="Z11" i="2"/>
  <c r="AD11" i="2"/>
  <c r="U11" i="2"/>
  <c r="S7" i="2"/>
  <c r="W7" i="2"/>
  <c r="AA7" i="2"/>
  <c r="AE7" i="2"/>
  <c r="U7" i="2"/>
  <c r="Z7" i="2"/>
  <c r="V7" i="2"/>
  <c r="AB7" i="2"/>
  <c r="Y7" i="2"/>
  <c r="AD7" i="2"/>
  <c r="S3" i="2"/>
  <c r="W3" i="2"/>
  <c r="AA3" i="2"/>
  <c r="AE3" i="2"/>
  <c r="T3" i="2"/>
  <c r="Y3" i="2"/>
  <c r="AD3" i="2"/>
  <c r="U3" i="2"/>
  <c r="Z3" i="2"/>
  <c r="V3" i="2"/>
  <c r="X3" i="2"/>
  <c r="AB3" i="2"/>
  <c r="AC3" i="2"/>
  <c r="AI1089" i="3"/>
  <c r="Y1089" i="3"/>
  <c r="AC1089" i="3"/>
  <c r="W1089" i="3"/>
  <c r="X1089" i="3"/>
  <c r="V1089" i="3"/>
  <c r="Z1089" i="3"/>
  <c r="AD1089" i="3"/>
  <c r="S1089" i="3"/>
  <c r="AA1089" i="3"/>
  <c r="AB1089" i="3"/>
  <c r="U1081" i="3"/>
  <c r="Y1081" i="3"/>
  <c r="AC1081" i="3"/>
  <c r="S1081" i="3"/>
  <c r="AA1081" i="3"/>
  <c r="T1081" i="3"/>
  <c r="AB1081" i="3"/>
  <c r="V1081" i="3"/>
  <c r="Z1081" i="3"/>
  <c r="AD1081" i="3"/>
  <c r="W1081" i="3"/>
  <c r="AE1081" i="3"/>
  <c r="X1081" i="3"/>
  <c r="AI1073" i="3"/>
  <c r="U1073" i="3"/>
  <c r="Y1073" i="3"/>
  <c r="AC1073" i="3"/>
  <c r="S1073" i="3"/>
  <c r="AA1073" i="3"/>
  <c r="T1073" i="3"/>
  <c r="AB1073" i="3"/>
  <c r="V1073" i="3"/>
  <c r="Z1073" i="3"/>
  <c r="AD1073" i="3"/>
  <c r="W1073" i="3"/>
  <c r="AE1073" i="3"/>
  <c r="X1073" i="3"/>
  <c r="AI1065" i="3"/>
  <c r="U1065" i="3"/>
  <c r="Y1065" i="3"/>
  <c r="AC1065" i="3"/>
  <c r="S1065" i="3"/>
  <c r="AA1065" i="3"/>
  <c r="T1065" i="3"/>
  <c r="AB1065" i="3"/>
  <c r="V1065" i="3"/>
  <c r="Z1065" i="3"/>
  <c r="AD1065" i="3"/>
  <c r="W1065" i="3"/>
  <c r="AE1065" i="3"/>
  <c r="X1065" i="3"/>
  <c r="AI1057" i="3"/>
  <c r="U1057" i="3"/>
  <c r="Y1057" i="3"/>
  <c r="AC1057" i="3"/>
  <c r="W1057" i="3"/>
  <c r="AE1057" i="3"/>
  <c r="X1057" i="3"/>
  <c r="V1057" i="3"/>
  <c r="Z1057" i="3"/>
  <c r="AD1057" i="3"/>
  <c r="S1057" i="3"/>
  <c r="AA1057" i="3"/>
  <c r="T1057" i="3"/>
  <c r="AB1057" i="3"/>
  <c r="AI1049" i="3"/>
  <c r="U1049" i="3"/>
  <c r="Y1049" i="3"/>
  <c r="AC1049" i="3"/>
  <c r="S1049" i="3"/>
  <c r="AA1049" i="3"/>
  <c r="T1049" i="3"/>
  <c r="AB1049" i="3"/>
  <c r="V1049" i="3"/>
  <c r="Z1049" i="3"/>
  <c r="AD1049" i="3"/>
  <c r="W1049" i="3"/>
  <c r="AE1049" i="3"/>
  <c r="X1049" i="3"/>
  <c r="AI1041" i="3"/>
  <c r="U1041" i="3"/>
  <c r="Y1041" i="3"/>
  <c r="AC1041" i="3"/>
  <c r="S1041" i="3"/>
  <c r="AA1041" i="3"/>
  <c r="T1041" i="3"/>
  <c r="AB1041" i="3"/>
  <c r="V1041" i="3"/>
  <c r="Z1041" i="3"/>
  <c r="AD1041" i="3"/>
  <c r="W1041" i="3"/>
  <c r="AE1041" i="3"/>
  <c r="X1041" i="3"/>
  <c r="AI1033" i="3"/>
  <c r="U1033" i="3"/>
  <c r="Y1033" i="3"/>
  <c r="AC1033" i="3"/>
  <c r="S1033" i="3"/>
  <c r="AA1033" i="3"/>
  <c r="X1033" i="3"/>
  <c r="AD1033" i="3"/>
  <c r="W1033" i="3"/>
  <c r="AE1033" i="3"/>
  <c r="AB1033" i="3"/>
  <c r="AI1025" i="3"/>
  <c r="U1025" i="3"/>
  <c r="Y1025" i="3"/>
  <c r="AC1025" i="3"/>
  <c r="W1025" i="3"/>
  <c r="AA1025" i="3"/>
  <c r="X1025" i="3"/>
  <c r="V1025" i="3"/>
  <c r="S1025" i="3"/>
  <c r="AE1025" i="3"/>
  <c r="AB1025" i="3"/>
  <c r="Y1017" i="3"/>
  <c r="AA1017" i="3"/>
  <c r="X1017" i="3"/>
  <c r="V1017" i="3"/>
  <c r="AD1017" i="3"/>
  <c r="W1017" i="3"/>
  <c r="AE1017" i="3"/>
  <c r="U1009" i="3"/>
  <c r="AC1009" i="3"/>
  <c r="W1009" i="3"/>
  <c r="AE1009" i="3"/>
  <c r="AB1009" i="3"/>
  <c r="Z1009" i="3"/>
  <c r="S1009" i="3"/>
  <c r="AA1009" i="3"/>
  <c r="U1001" i="3"/>
  <c r="Y1001" i="3"/>
  <c r="AC1001" i="3"/>
  <c r="S1001" i="3"/>
  <c r="AA1001" i="3"/>
  <c r="X1001" i="3"/>
  <c r="V1001" i="3"/>
  <c r="Z1001" i="3"/>
  <c r="AD1001" i="3"/>
  <c r="W1001" i="3"/>
  <c r="AE1001" i="3"/>
  <c r="T1001" i="3"/>
  <c r="AB1001" i="3"/>
  <c r="V993" i="3"/>
  <c r="AD993" i="3"/>
  <c r="W993" i="3"/>
  <c r="AA993" i="3"/>
  <c r="X993" i="3"/>
  <c r="AC993" i="3"/>
  <c r="Y993" i="3"/>
  <c r="AB993" i="3"/>
  <c r="S985" i="3"/>
  <c r="W985" i="3"/>
  <c r="AA985" i="3"/>
  <c r="X985" i="3"/>
  <c r="Y985" i="3"/>
  <c r="AC985" i="3"/>
  <c r="V977" i="3"/>
  <c r="Z977" i="3"/>
  <c r="AD977" i="3"/>
  <c r="S977" i="3"/>
  <c r="W977" i="3"/>
  <c r="AE977" i="3"/>
  <c r="X977" i="3"/>
  <c r="AC977" i="3"/>
  <c r="Y977" i="3"/>
  <c r="AB977" i="3"/>
  <c r="AI969" i="3"/>
  <c r="V969" i="3"/>
  <c r="Z969" i="3"/>
  <c r="S969" i="3"/>
  <c r="W969" i="3"/>
  <c r="AA969" i="3"/>
  <c r="X969" i="3"/>
  <c r="AB969" i="3"/>
  <c r="Y969" i="3"/>
  <c r="T969" i="3"/>
  <c r="AC969" i="3"/>
  <c r="AI961" i="3"/>
  <c r="V961" i="3"/>
  <c r="Z961" i="3"/>
  <c r="AD961" i="3"/>
  <c r="S961" i="3"/>
  <c r="W961" i="3"/>
  <c r="AE961" i="3"/>
  <c r="X961" i="3"/>
  <c r="AC961" i="3"/>
  <c r="Y961" i="3"/>
  <c r="AB961" i="3"/>
  <c r="V953" i="3"/>
  <c r="Z953" i="3"/>
  <c r="AD953" i="3"/>
  <c r="S953" i="3"/>
  <c r="W953" i="3"/>
  <c r="AA953" i="3"/>
  <c r="AE953" i="3"/>
  <c r="X953" i="3"/>
  <c r="T953" i="3"/>
  <c r="AC953" i="3"/>
  <c r="Y953" i="3"/>
  <c r="AB953" i="3"/>
  <c r="U953" i="3"/>
  <c r="V945" i="3"/>
  <c r="Z945" i="3"/>
  <c r="AD945" i="3"/>
  <c r="S945" i="3"/>
  <c r="W945" i="3"/>
  <c r="AA945" i="3"/>
  <c r="AE945" i="3"/>
  <c r="X945" i="3"/>
  <c r="AB945" i="3"/>
  <c r="U945" i="3"/>
  <c r="Y945" i="3"/>
  <c r="T945" i="3"/>
  <c r="AC945" i="3"/>
  <c r="V937" i="3"/>
  <c r="AD937" i="3"/>
  <c r="S937" i="3"/>
  <c r="W937" i="3"/>
  <c r="AA937" i="3"/>
  <c r="AE937" i="3"/>
  <c r="X937" i="3"/>
  <c r="Y937" i="3"/>
  <c r="T937" i="3"/>
  <c r="U937" i="3"/>
  <c r="V929" i="3"/>
  <c r="Z929" i="3"/>
  <c r="AD929" i="3"/>
  <c r="S929" i="3"/>
  <c r="W929" i="3"/>
  <c r="AA929" i="3"/>
  <c r="AE929" i="3"/>
  <c r="X929" i="3"/>
  <c r="T929" i="3"/>
  <c r="AC929" i="3"/>
  <c r="Y929" i="3"/>
  <c r="AB929" i="3"/>
  <c r="U929" i="3"/>
  <c r="V921" i="3"/>
  <c r="Z921" i="3"/>
  <c r="AD921" i="3"/>
  <c r="S921" i="3"/>
  <c r="W921" i="3"/>
  <c r="AA921" i="3"/>
  <c r="AE921" i="3"/>
  <c r="X921" i="3"/>
  <c r="T921" i="3"/>
  <c r="U921" i="3"/>
  <c r="Y921" i="3"/>
  <c r="AB921" i="3"/>
  <c r="AC921" i="3"/>
  <c r="V913" i="3"/>
  <c r="AD913" i="3"/>
  <c r="S913" i="3"/>
  <c r="W913" i="3"/>
  <c r="AA913" i="3"/>
  <c r="AE913" i="3"/>
  <c r="X913" i="3"/>
  <c r="AB913" i="3"/>
  <c r="AC913" i="3"/>
  <c r="Y913" i="3"/>
  <c r="AI905" i="3"/>
  <c r="V905" i="3"/>
  <c r="Z905" i="3"/>
  <c r="S905" i="3"/>
  <c r="W905" i="3"/>
  <c r="AA905" i="3"/>
  <c r="X905" i="3"/>
  <c r="T905" i="3"/>
  <c r="Y905" i="3"/>
  <c r="AC905" i="3"/>
  <c r="AI897" i="3"/>
  <c r="Z897" i="3"/>
  <c r="AD897" i="3"/>
  <c r="S897" i="3"/>
  <c r="W897" i="3"/>
  <c r="AA897" i="3"/>
  <c r="AE897" i="3"/>
  <c r="X897" i="3"/>
  <c r="AB897" i="3"/>
  <c r="AC897" i="3"/>
  <c r="Y897" i="3"/>
  <c r="V889" i="3"/>
  <c r="Z889" i="3"/>
  <c r="AD889" i="3"/>
  <c r="S889" i="3"/>
  <c r="W889" i="3"/>
  <c r="AA889" i="3"/>
  <c r="AE889" i="3"/>
  <c r="X889" i="3"/>
  <c r="T889" i="3"/>
  <c r="U889" i="3"/>
  <c r="Y889" i="3"/>
  <c r="AB889" i="3"/>
  <c r="AC889" i="3"/>
  <c r="V881" i="3"/>
  <c r="Z881" i="3"/>
  <c r="AD881" i="3"/>
  <c r="S881" i="3"/>
  <c r="W881" i="3"/>
  <c r="AA881" i="3"/>
  <c r="AE881" i="3"/>
  <c r="X881" i="3"/>
  <c r="AB881" i="3"/>
  <c r="AC881" i="3"/>
  <c r="Y881" i="3"/>
  <c r="T881" i="3"/>
  <c r="U881" i="3"/>
  <c r="AD873" i="3"/>
  <c r="S873" i="3"/>
  <c r="W873" i="3"/>
  <c r="AA873" i="3"/>
  <c r="AE873" i="3"/>
  <c r="X873" i="3"/>
  <c r="T873" i="3"/>
  <c r="U873" i="3"/>
  <c r="AB873" i="3"/>
  <c r="AC873" i="3"/>
  <c r="V865" i="3"/>
  <c r="Z865" i="3"/>
  <c r="AD865" i="3"/>
  <c r="S865" i="3"/>
  <c r="W865" i="3"/>
  <c r="AA865" i="3"/>
  <c r="AE865" i="3"/>
  <c r="X865" i="3"/>
  <c r="AB865" i="3"/>
  <c r="AC865" i="3"/>
  <c r="Y865" i="3"/>
  <c r="T865" i="3"/>
  <c r="U865" i="3"/>
  <c r="AI857" i="3"/>
  <c r="V857" i="3"/>
  <c r="Z857" i="3"/>
  <c r="AD857" i="3"/>
  <c r="S857" i="3"/>
  <c r="W857" i="3"/>
  <c r="AA857" i="3"/>
  <c r="AE857" i="3"/>
  <c r="X857" i="3"/>
  <c r="T857" i="3"/>
  <c r="U857" i="3"/>
  <c r="AI849" i="3"/>
  <c r="V849" i="3"/>
  <c r="Z849" i="3"/>
  <c r="S849" i="3"/>
  <c r="W849" i="3"/>
  <c r="AE849" i="3"/>
  <c r="X849" i="3"/>
  <c r="AB849" i="3"/>
  <c r="U849" i="3"/>
  <c r="Y849" i="3"/>
  <c r="T849" i="3"/>
  <c r="AI841" i="3"/>
  <c r="V841" i="3"/>
  <c r="W841" i="3"/>
  <c r="AA841" i="3"/>
  <c r="AE841" i="3"/>
  <c r="X841" i="3"/>
  <c r="AC841" i="3"/>
  <c r="Y841" i="3"/>
  <c r="T841" i="3"/>
  <c r="AB841" i="3"/>
  <c r="U841" i="3"/>
  <c r="AI833" i="3"/>
  <c r="V833" i="3"/>
  <c r="Z833" i="3"/>
  <c r="AD833" i="3"/>
  <c r="S833" i="3"/>
  <c r="W833" i="3"/>
  <c r="AA833" i="3"/>
  <c r="AE833" i="3"/>
  <c r="X833" i="3"/>
  <c r="AB833" i="3"/>
  <c r="U833" i="3"/>
  <c r="Y833" i="3"/>
  <c r="T833" i="3"/>
  <c r="AC833" i="3"/>
  <c r="AI825" i="3"/>
  <c r="V825" i="3"/>
  <c r="S825" i="3"/>
  <c r="W825" i="3"/>
  <c r="AA825" i="3"/>
  <c r="AE825" i="3"/>
  <c r="X825" i="3"/>
  <c r="AC825" i="3"/>
  <c r="Y825" i="3"/>
  <c r="AB825" i="3"/>
  <c r="U825" i="3"/>
  <c r="AI817" i="3"/>
  <c r="V817" i="3"/>
  <c r="Z817" i="3"/>
  <c r="AD817" i="3"/>
  <c r="S817" i="3"/>
  <c r="W817" i="3"/>
  <c r="AA817" i="3"/>
  <c r="AE817" i="3"/>
  <c r="X817" i="3"/>
  <c r="AB817" i="3"/>
  <c r="U817" i="3"/>
  <c r="Y817" i="3"/>
  <c r="T817" i="3"/>
  <c r="AC817" i="3"/>
  <c r="AI809" i="3"/>
  <c r="V809" i="3"/>
  <c r="AD809" i="3"/>
  <c r="S809" i="3"/>
  <c r="W809" i="3"/>
  <c r="AE809" i="3"/>
  <c r="AB809" i="3"/>
  <c r="AC809" i="3"/>
  <c r="Y809" i="3"/>
  <c r="T809" i="3"/>
  <c r="U809" i="3"/>
  <c r="AI801" i="3"/>
  <c r="V801" i="3"/>
  <c r="AD801" i="3"/>
  <c r="S801" i="3"/>
  <c r="W801" i="3"/>
  <c r="AA801" i="3"/>
  <c r="AE801" i="3"/>
  <c r="X801" i="3"/>
  <c r="U801" i="3"/>
  <c r="Y801" i="3"/>
  <c r="AI793" i="3"/>
  <c r="V793" i="3"/>
  <c r="AD793" i="3"/>
  <c r="S793" i="3"/>
  <c r="W793" i="3"/>
  <c r="X793" i="3"/>
  <c r="T793" i="3"/>
  <c r="U793" i="3"/>
  <c r="Y793" i="3"/>
  <c r="AB793" i="3"/>
  <c r="AC793" i="3"/>
  <c r="T785" i="3"/>
  <c r="X785" i="3"/>
  <c r="AB785" i="3"/>
  <c r="U785" i="3"/>
  <c r="Y785" i="3"/>
  <c r="AC785" i="3"/>
  <c r="V785" i="3"/>
  <c r="W785" i="3"/>
  <c r="S785" i="3"/>
  <c r="AA785" i="3"/>
  <c r="AI777" i="3"/>
  <c r="T777" i="3"/>
  <c r="X777" i="3"/>
  <c r="Y777" i="3"/>
  <c r="AC777" i="3"/>
  <c r="V777" i="3"/>
  <c r="AD777" i="3"/>
  <c r="W777" i="3"/>
  <c r="AA777" i="3"/>
  <c r="S777" i="3"/>
  <c r="AI769" i="3"/>
  <c r="T769" i="3"/>
  <c r="X769" i="3"/>
  <c r="AB769" i="3"/>
  <c r="U769" i="3"/>
  <c r="Y769" i="3"/>
  <c r="AC769" i="3"/>
  <c r="V769" i="3"/>
  <c r="AD769" i="3"/>
  <c r="W769" i="3"/>
  <c r="AE769" i="3"/>
  <c r="Z769" i="3"/>
  <c r="AA769" i="3"/>
  <c r="S769" i="3"/>
  <c r="AI761" i="3"/>
  <c r="X761" i="3"/>
  <c r="AB761" i="3"/>
  <c r="Y761" i="3"/>
  <c r="AC761" i="3"/>
  <c r="V761" i="3"/>
  <c r="AD761" i="3"/>
  <c r="W761" i="3"/>
  <c r="AE761" i="3"/>
  <c r="Z761" i="3"/>
  <c r="S761" i="3"/>
  <c r="AI753" i="3"/>
  <c r="T753" i="3"/>
  <c r="X753" i="3"/>
  <c r="AB753" i="3"/>
  <c r="Y753" i="3"/>
  <c r="AC753" i="3"/>
  <c r="V753" i="3"/>
  <c r="AD753" i="3"/>
  <c r="W753" i="3"/>
  <c r="Z753" i="3"/>
  <c r="AA753" i="3"/>
  <c r="X745" i="3"/>
  <c r="AB745" i="3"/>
  <c r="Y745" i="3"/>
  <c r="AC745" i="3"/>
  <c r="V745" i="3"/>
  <c r="AD745" i="3"/>
  <c r="W745" i="3"/>
  <c r="AE745" i="3"/>
  <c r="S745" i="3"/>
  <c r="AA745" i="3"/>
  <c r="AI737" i="3"/>
  <c r="X737" i="3"/>
  <c r="AB737" i="3"/>
  <c r="U737" i="3"/>
  <c r="Y737" i="3"/>
  <c r="AC737" i="3"/>
  <c r="AD737" i="3"/>
  <c r="W737" i="3"/>
  <c r="S737" i="3"/>
  <c r="AI729" i="3"/>
  <c r="T729" i="3"/>
  <c r="X729" i="3"/>
  <c r="AB729" i="3"/>
  <c r="U729" i="3"/>
  <c r="Y729" i="3"/>
  <c r="AC729" i="3"/>
  <c r="V729" i="3"/>
  <c r="AD729" i="3"/>
  <c r="W729" i="3"/>
  <c r="AE729" i="3"/>
  <c r="Z729" i="3"/>
  <c r="AA729" i="3"/>
  <c r="S729" i="3"/>
  <c r="AI721" i="3"/>
  <c r="T721" i="3"/>
  <c r="X721" i="3"/>
  <c r="AB721" i="3"/>
  <c r="Y721" i="3"/>
  <c r="AC721" i="3"/>
  <c r="V721" i="3"/>
  <c r="W721" i="3"/>
  <c r="Z721" i="3"/>
  <c r="AA721" i="3"/>
  <c r="S721" i="3"/>
  <c r="AI713" i="3"/>
  <c r="T713" i="3"/>
  <c r="X713" i="3"/>
  <c r="AB713" i="3"/>
  <c r="U713" i="3"/>
  <c r="Y713" i="3"/>
  <c r="AC713" i="3"/>
  <c r="V713" i="3"/>
  <c r="AD713" i="3"/>
  <c r="W713" i="3"/>
  <c r="AE713" i="3"/>
  <c r="S713" i="3"/>
  <c r="Z713" i="3"/>
  <c r="AA713" i="3"/>
  <c r="AI705" i="3"/>
  <c r="X705" i="3"/>
  <c r="AB705" i="3"/>
  <c r="Y705" i="3"/>
  <c r="AC705" i="3"/>
  <c r="V705" i="3"/>
  <c r="W705" i="3"/>
  <c r="AE705" i="3"/>
  <c r="S705" i="3"/>
  <c r="AA705" i="3"/>
  <c r="AI697" i="3"/>
  <c r="T697" i="3"/>
  <c r="X697" i="3"/>
  <c r="Y697" i="3"/>
  <c r="V697" i="3"/>
  <c r="AD697" i="3"/>
  <c r="W697" i="3"/>
  <c r="AE697" i="3"/>
  <c r="Z697" i="3"/>
  <c r="AA697" i="3"/>
  <c r="S697" i="3"/>
  <c r="AI689" i="3"/>
  <c r="X689" i="3"/>
  <c r="AB689" i="3"/>
  <c r="Y689" i="3"/>
  <c r="AC689" i="3"/>
  <c r="V689" i="3"/>
  <c r="AD689" i="3"/>
  <c r="W689" i="3"/>
  <c r="Z689" i="3"/>
  <c r="AA689" i="3"/>
  <c r="S689" i="3"/>
  <c r="AI681" i="3"/>
  <c r="T681" i="3"/>
  <c r="X681" i="3"/>
  <c r="AB681" i="3"/>
  <c r="U681" i="3"/>
  <c r="Y681" i="3"/>
  <c r="AC681" i="3"/>
  <c r="V681" i="3"/>
  <c r="AD681" i="3"/>
  <c r="W681" i="3"/>
  <c r="AE681" i="3"/>
  <c r="S681" i="3"/>
  <c r="Z681" i="3"/>
  <c r="AA681" i="3"/>
  <c r="AI673" i="3"/>
  <c r="T673" i="3"/>
  <c r="X673" i="3"/>
  <c r="AB673" i="3"/>
  <c r="Y673" i="3"/>
  <c r="AC673" i="3"/>
  <c r="AD673" i="3"/>
  <c r="W673" i="3"/>
  <c r="AA673" i="3"/>
  <c r="AI665" i="3"/>
  <c r="T665" i="3"/>
  <c r="X665" i="3"/>
  <c r="AB665" i="3"/>
  <c r="U665" i="3"/>
  <c r="Y665" i="3"/>
  <c r="AC665" i="3"/>
  <c r="V665" i="3"/>
  <c r="AD665" i="3"/>
  <c r="W665" i="3"/>
  <c r="AE665" i="3"/>
  <c r="S665" i="3"/>
  <c r="Z665" i="3"/>
  <c r="AA665" i="3"/>
  <c r="T657" i="3"/>
  <c r="X657" i="3"/>
  <c r="AB657" i="3"/>
  <c r="U657" i="3"/>
  <c r="Y657" i="3"/>
  <c r="AC657" i="3"/>
  <c r="V657" i="3"/>
  <c r="AD657" i="3"/>
  <c r="W657" i="3"/>
  <c r="AE657" i="3"/>
  <c r="Z657" i="3"/>
  <c r="S657" i="3"/>
  <c r="AA657" i="3"/>
  <c r="T649" i="3"/>
  <c r="X649" i="3"/>
  <c r="AB649" i="3"/>
  <c r="Y649" i="3"/>
  <c r="AC649" i="3"/>
  <c r="V649" i="3"/>
  <c r="AD649" i="3"/>
  <c r="W649" i="3"/>
  <c r="AE649" i="3"/>
  <c r="S649" i="3"/>
  <c r="AI641" i="3"/>
  <c r="T641" i="3"/>
  <c r="X641" i="3"/>
  <c r="AB641" i="3"/>
  <c r="U641" i="3"/>
  <c r="Y641" i="3"/>
  <c r="AC641" i="3"/>
  <c r="V641" i="3"/>
  <c r="AD641" i="3"/>
  <c r="W641" i="3"/>
  <c r="AE641" i="3"/>
  <c r="Z641" i="3"/>
  <c r="AA641" i="3"/>
  <c r="S641" i="3"/>
  <c r="AI633" i="3"/>
  <c r="T633" i="3"/>
  <c r="AB633" i="3"/>
  <c r="U633" i="3"/>
  <c r="Y633" i="3"/>
  <c r="AC633" i="3"/>
  <c r="V633" i="3"/>
  <c r="AD633" i="3"/>
  <c r="W633" i="3"/>
  <c r="S633" i="3"/>
  <c r="AA633" i="3"/>
  <c r="AI625" i="3"/>
  <c r="T625" i="3"/>
  <c r="X625" i="3"/>
  <c r="AB625" i="3"/>
  <c r="Y625" i="3"/>
  <c r="AC625" i="3"/>
  <c r="V625" i="3"/>
  <c r="AD625" i="3"/>
  <c r="W625" i="3"/>
  <c r="AE625" i="3"/>
  <c r="Z625" i="3"/>
  <c r="AI617" i="3"/>
  <c r="T617" i="3"/>
  <c r="X617" i="3"/>
  <c r="U617" i="3"/>
  <c r="Y617" i="3"/>
  <c r="V617" i="3"/>
  <c r="AD617" i="3"/>
  <c r="W617" i="3"/>
  <c r="Z617" i="3"/>
  <c r="S617" i="3"/>
  <c r="AA617" i="3"/>
  <c r="AI609" i="3"/>
  <c r="T609" i="3"/>
  <c r="X609" i="3"/>
  <c r="AB609" i="3"/>
  <c r="Y609" i="3"/>
  <c r="AC609" i="3"/>
  <c r="V609" i="3"/>
  <c r="AD609" i="3"/>
  <c r="W609" i="3"/>
  <c r="Z609" i="3"/>
  <c r="S609" i="3"/>
  <c r="X601" i="3"/>
  <c r="AB601" i="3"/>
  <c r="Y601" i="3"/>
  <c r="AC601" i="3"/>
  <c r="V601" i="3"/>
  <c r="AD601" i="3"/>
  <c r="W601" i="3"/>
  <c r="AE601" i="3"/>
  <c r="Z601" i="3"/>
  <c r="S601" i="3"/>
  <c r="T593" i="3"/>
  <c r="AB593" i="3"/>
  <c r="U593" i="3"/>
  <c r="Y593" i="3"/>
  <c r="AC593" i="3"/>
  <c r="V593" i="3"/>
  <c r="AD593" i="3"/>
  <c r="W593" i="3"/>
  <c r="Z593" i="3"/>
  <c r="S593" i="3"/>
  <c r="T585" i="3"/>
  <c r="X585" i="3"/>
  <c r="AB585" i="3"/>
  <c r="U585" i="3"/>
  <c r="Y585" i="3"/>
  <c r="AC585" i="3"/>
  <c r="V585" i="3"/>
  <c r="AD585" i="3"/>
  <c r="W585" i="3"/>
  <c r="AE585" i="3"/>
  <c r="S585" i="3"/>
  <c r="Z585" i="3"/>
  <c r="AA585" i="3"/>
  <c r="X577" i="3"/>
  <c r="AB577" i="3"/>
  <c r="Y577" i="3"/>
  <c r="AC577" i="3"/>
  <c r="V577" i="3"/>
  <c r="AD577" i="3"/>
  <c r="W577" i="3"/>
  <c r="S577" i="3"/>
  <c r="AB569" i="3"/>
  <c r="AC569" i="3"/>
  <c r="V569" i="3"/>
  <c r="W569" i="3"/>
  <c r="Z569" i="3"/>
  <c r="AA569" i="3"/>
  <c r="S569" i="3"/>
  <c r="T561" i="3"/>
  <c r="X561" i="3"/>
  <c r="Y561" i="3"/>
  <c r="AC561" i="3"/>
  <c r="V561" i="3"/>
  <c r="W561" i="3"/>
  <c r="AE561" i="3"/>
  <c r="Z561" i="3"/>
  <c r="AA561" i="3"/>
  <c r="S561" i="3"/>
  <c r="AI553" i="3"/>
  <c r="X553" i="3"/>
  <c r="AB553" i="3"/>
  <c r="Y553" i="3"/>
  <c r="AC553" i="3"/>
  <c r="V553" i="3"/>
  <c r="AD553" i="3"/>
  <c r="W553" i="3"/>
  <c r="AE553" i="3"/>
  <c r="S553" i="3"/>
  <c r="AA553" i="3"/>
  <c r="AI545" i="3"/>
  <c r="T545" i="3"/>
  <c r="X545" i="3"/>
  <c r="AB545" i="3"/>
  <c r="U545" i="3"/>
  <c r="Y545" i="3"/>
  <c r="AC545" i="3"/>
  <c r="V545" i="3"/>
  <c r="AD545" i="3"/>
  <c r="W545" i="3"/>
  <c r="AE545" i="3"/>
  <c r="Z545" i="3"/>
  <c r="S545" i="3"/>
  <c r="AA545" i="3"/>
  <c r="AI537" i="3"/>
  <c r="T537" i="3"/>
  <c r="X537" i="3"/>
  <c r="AB537" i="3"/>
  <c r="U537" i="3"/>
  <c r="Y537" i="3"/>
  <c r="AC537" i="3"/>
  <c r="V537" i="3"/>
  <c r="AD537" i="3"/>
  <c r="W537" i="3"/>
  <c r="AE537" i="3"/>
  <c r="Z537" i="3"/>
  <c r="AA537" i="3"/>
  <c r="S537" i="3"/>
  <c r="T529" i="3"/>
  <c r="X529" i="3"/>
  <c r="AB529" i="3"/>
  <c r="U529" i="3"/>
  <c r="Y529" i="3"/>
  <c r="AC529" i="3"/>
  <c r="AD529" i="3"/>
  <c r="W529" i="3"/>
  <c r="AA529" i="3"/>
  <c r="S529" i="3"/>
  <c r="T521" i="3"/>
  <c r="X521" i="3"/>
  <c r="AB521" i="3"/>
  <c r="U521" i="3"/>
  <c r="Y521" i="3"/>
  <c r="AC521" i="3"/>
  <c r="V521" i="3"/>
  <c r="AD521" i="3"/>
  <c r="W521" i="3"/>
  <c r="AE521" i="3"/>
  <c r="S521" i="3"/>
  <c r="Z521" i="3"/>
  <c r="AA521" i="3"/>
  <c r="AI513" i="3"/>
  <c r="X513" i="3"/>
  <c r="V513" i="3"/>
  <c r="AD513" i="3"/>
  <c r="Z513" i="3"/>
  <c r="S513" i="3"/>
  <c r="AI505" i="3"/>
  <c r="X505" i="3"/>
  <c r="AB505" i="3"/>
  <c r="Y505" i="3"/>
  <c r="AC505" i="3"/>
  <c r="V505" i="3"/>
  <c r="AD505" i="3"/>
  <c r="W505" i="3"/>
  <c r="AE505" i="3"/>
  <c r="S505" i="3"/>
  <c r="AA505" i="3"/>
  <c r="AI497" i="3"/>
  <c r="T497" i="3"/>
  <c r="X497" i="3"/>
  <c r="AB497" i="3"/>
  <c r="U497" i="3"/>
  <c r="Y497" i="3"/>
  <c r="AC497" i="3"/>
  <c r="V497" i="3"/>
  <c r="AD497" i="3"/>
  <c r="W497" i="3"/>
  <c r="AE497" i="3"/>
  <c r="Z497" i="3"/>
  <c r="S497" i="3"/>
  <c r="AA497" i="3"/>
  <c r="AI489" i="3"/>
  <c r="X489" i="3"/>
  <c r="AB489" i="3"/>
  <c r="Y489" i="3"/>
  <c r="AC489" i="3"/>
  <c r="V489" i="3"/>
  <c r="W489" i="3"/>
  <c r="Z489" i="3"/>
  <c r="S489" i="3"/>
  <c r="AI481" i="3"/>
  <c r="T481" i="3"/>
  <c r="X481" i="3"/>
  <c r="Y481" i="3"/>
  <c r="V481" i="3"/>
  <c r="AD481" i="3"/>
  <c r="AA481" i="3"/>
  <c r="AI473" i="3"/>
  <c r="S473" i="3"/>
  <c r="W473" i="3"/>
  <c r="AA473" i="3"/>
  <c r="T473" i="3"/>
  <c r="X473" i="3"/>
  <c r="Y473" i="3"/>
  <c r="Z473" i="3"/>
  <c r="U473" i="3"/>
  <c r="V473" i="3"/>
  <c r="AI465" i="3"/>
  <c r="S465" i="3"/>
  <c r="W465" i="3"/>
  <c r="AA465" i="3"/>
  <c r="AE465" i="3"/>
  <c r="T465" i="3"/>
  <c r="X465" i="3"/>
  <c r="AB465" i="3"/>
  <c r="Y465" i="3"/>
  <c r="Z465" i="3"/>
  <c r="U465" i="3"/>
  <c r="V465" i="3"/>
  <c r="AC465" i="3"/>
  <c r="AD465" i="3"/>
  <c r="AI457" i="3"/>
  <c r="S457" i="3"/>
  <c r="W457" i="3"/>
  <c r="X457" i="3"/>
  <c r="Y457" i="3"/>
  <c r="AC457" i="3"/>
  <c r="AD457" i="3"/>
  <c r="V457" i="3"/>
  <c r="AI449" i="3"/>
  <c r="S449" i="3"/>
  <c r="W449" i="3"/>
  <c r="T449" i="3"/>
  <c r="Y449" i="3"/>
  <c r="Z449" i="3"/>
  <c r="U449" i="3"/>
  <c r="AD449" i="3"/>
  <c r="AI441" i="3"/>
  <c r="S441" i="3"/>
  <c r="W441" i="3"/>
  <c r="AA441" i="3"/>
  <c r="AE441" i="3"/>
  <c r="X441" i="3"/>
  <c r="AB441" i="3"/>
  <c r="Y441" i="3"/>
  <c r="Z441" i="3"/>
  <c r="AD441" i="3"/>
  <c r="V441" i="3"/>
  <c r="W433" i="3"/>
  <c r="AA433" i="3"/>
  <c r="AE433" i="3"/>
  <c r="X433" i="3"/>
  <c r="Y433" i="3"/>
  <c r="Z433" i="3"/>
  <c r="V433" i="3"/>
  <c r="AC433" i="3"/>
  <c r="AD433" i="3"/>
  <c r="S425" i="3"/>
  <c r="W425" i="3"/>
  <c r="AA425" i="3"/>
  <c r="T425" i="3"/>
  <c r="X425" i="3"/>
  <c r="Y425" i="3"/>
  <c r="Z425" i="3"/>
  <c r="AC425" i="3"/>
  <c r="AD425" i="3"/>
  <c r="U425" i="3"/>
  <c r="AI417" i="3"/>
  <c r="S417" i="3"/>
  <c r="W417" i="3"/>
  <c r="AA417" i="3"/>
  <c r="X417" i="3"/>
  <c r="AB417" i="3"/>
  <c r="Y417" i="3"/>
  <c r="Z417" i="3"/>
  <c r="V417" i="3"/>
  <c r="AC417" i="3"/>
  <c r="AD417" i="3"/>
  <c r="AI409" i="3"/>
  <c r="S409" i="3"/>
  <c r="W409" i="3"/>
  <c r="AA409" i="3"/>
  <c r="T409" i="3"/>
  <c r="X409" i="3"/>
  <c r="AC409" i="3"/>
  <c r="U409" i="3"/>
  <c r="V409" i="3"/>
  <c r="AI401" i="3"/>
  <c r="AA401" i="3"/>
  <c r="AE401" i="3"/>
  <c r="X401" i="3"/>
  <c r="AB401" i="3"/>
  <c r="Y401" i="3"/>
  <c r="Z401" i="3"/>
  <c r="U401" i="3"/>
  <c r="V401" i="3"/>
  <c r="AC401" i="3"/>
  <c r="AD401" i="3"/>
  <c r="AI393" i="3"/>
  <c r="S393" i="3"/>
  <c r="AE393" i="3"/>
  <c r="X393" i="3"/>
  <c r="AB393" i="3"/>
  <c r="Y393" i="3"/>
  <c r="AD393" i="3"/>
  <c r="U393" i="3"/>
  <c r="V393" i="3"/>
  <c r="AI385" i="3"/>
  <c r="S385" i="3"/>
  <c r="W385" i="3"/>
  <c r="T385" i="3"/>
  <c r="X385" i="3"/>
  <c r="Y385" i="3"/>
  <c r="V385" i="3"/>
  <c r="AD385" i="3"/>
  <c r="AI377" i="3"/>
  <c r="U377" i="3"/>
  <c r="Y377" i="3"/>
  <c r="AC377" i="3"/>
  <c r="W377" i="3"/>
  <c r="AB377" i="3"/>
  <c r="S377" i="3"/>
  <c r="X377" i="3"/>
  <c r="T377" i="3"/>
  <c r="V377" i="3"/>
  <c r="AA377" i="3"/>
  <c r="AI369" i="3"/>
  <c r="U369" i="3"/>
  <c r="Y369" i="3"/>
  <c r="AC369" i="3"/>
  <c r="T369" i="3"/>
  <c r="Z369" i="3"/>
  <c r="AE369" i="3"/>
  <c r="V369" i="3"/>
  <c r="AA369" i="3"/>
  <c r="AB369" i="3"/>
  <c r="S369" i="3"/>
  <c r="AD369" i="3"/>
  <c r="W369" i="3"/>
  <c r="X369" i="3"/>
  <c r="AI361" i="3"/>
  <c r="U361" i="3"/>
  <c r="Y361" i="3"/>
  <c r="AC361" i="3"/>
  <c r="W361" i="3"/>
  <c r="AB361" i="3"/>
  <c r="X361" i="3"/>
  <c r="AD361" i="3"/>
  <c r="AA361" i="3"/>
  <c r="T361" i="3"/>
  <c r="V361" i="3"/>
  <c r="AE361" i="3"/>
  <c r="AI353" i="3"/>
  <c r="U353" i="3"/>
  <c r="T353" i="3"/>
  <c r="Z353" i="3"/>
  <c r="AE353" i="3"/>
  <c r="V353" i="3"/>
  <c r="AA353" i="3"/>
  <c r="W353" i="3"/>
  <c r="X353" i="3"/>
  <c r="S353" i="3"/>
  <c r="AD353" i="3"/>
  <c r="AI345" i="3"/>
  <c r="U345" i="3"/>
  <c r="Y345" i="3"/>
  <c r="AC345" i="3"/>
  <c r="W345" i="3"/>
  <c r="S345" i="3"/>
  <c r="X345" i="3"/>
  <c r="T345" i="3"/>
  <c r="V345" i="3"/>
  <c r="Z345" i="3"/>
  <c r="AA345" i="3"/>
  <c r="AI337" i="3"/>
  <c r="T337" i="3"/>
  <c r="X337" i="3"/>
  <c r="U337" i="3"/>
  <c r="Y337" i="3"/>
  <c r="AC337" i="3"/>
  <c r="S337" i="3"/>
  <c r="AA337" i="3"/>
  <c r="V337" i="3"/>
  <c r="W337" i="3"/>
  <c r="AI329" i="3"/>
  <c r="T329" i="3"/>
  <c r="X329" i="3"/>
  <c r="AB329" i="3"/>
  <c r="U329" i="3"/>
  <c r="Y329" i="3"/>
  <c r="AC329" i="3"/>
  <c r="Z329" i="3"/>
  <c r="S329" i="3"/>
  <c r="AA329" i="3"/>
  <c r="V329" i="3"/>
  <c r="W329" i="3"/>
  <c r="AD329" i="3"/>
  <c r="AE329" i="3"/>
  <c r="AI321" i="3"/>
  <c r="T321" i="3"/>
  <c r="X321" i="3"/>
  <c r="U321" i="3"/>
  <c r="Y321" i="3"/>
  <c r="S321" i="3"/>
  <c r="AA321" i="3"/>
  <c r="AD321" i="3"/>
  <c r="W321" i="3"/>
  <c r="AI313" i="3"/>
  <c r="T313" i="3"/>
  <c r="X313" i="3"/>
  <c r="AB313" i="3"/>
  <c r="U313" i="3"/>
  <c r="Y313" i="3"/>
  <c r="AC313" i="3"/>
  <c r="Z313" i="3"/>
  <c r="AA313" i="3"/>
  <c r="W313" i="3"/>
  <c r="AE313" i="3"/>
  <c r="AI305" i="3"/>
  <c r="T305" i="3"/>
  <c r="X305" i="3"/>
  <c r="AB305" i="3"/>
  <c r="U305" i="3"/>
  <c r="Y305" i="3"/>
  <c r="AC305" i="3"/>
  <c r="Z305" i="3"/>
  <c r="S305" i="3"/>
  <c r="AA305" i="3"/>
  <c r="AD305" i="3"/>
  <c r="AE305" i="3"/>
  <c r="V305" i="3"/>
  <c r="W305" i="3"/>
  <c r="AI297" i="3"/>
  <c r="X297" i="3"/>
  <c r="AB297" i="3"/>
  <c r="U297" i="3"/>
  <c r="Y297" i="3"/>
  <c r="AC297" i="3"/>
  <c r="Z297" i="3"/>
  <c r="S297" i="3"/>
  <c r="AA297" i="3"/>
  <c r="W297" i="3"/>
  <c r="AD297" i="3"/>
  <c r="AI289" i="3"/>
  <c r="X289" i="3"/>
  <c r="U289" i="3"/>
  <c r="AC289" i="3"/>
  <c r="Z289" i="3"/>
  <c r="S289" i="3"/>
  <c r="AA289" i="3"/>
  <c r="AD289" i="3"/>
  <c r="AE289" i="3"/>
  <c r="V289" i="3"/>
  <c r="W289" i="3"/>
  <c r="T281" i="3"/>
  <c r="X281" i="3"/>
  <c r="AB281" i="3"/>
  <c r="S281" i="3"/>
  <c r="AA281" i="3"/>
  <c r="W281" i="3"/>
  <c r="AE281" i="3"/>
  <c r="X273" i="3"/>
  <c r="AB273" i="3"/>
  <c r="U273" i="3"/>
  <c r="Y273" i="3"/>
  <c r="AC273" i="3"/>
  <c r="S273" i="3"/>
  <c r="AA273" i="3"/>
  <c r="AD273" i="3"/>
  <c r="AE273" i="3"/>
  <c r="V273" i="3"/>
  <c r="T261" i="3"/>
  <c r="X261" i="3"/>
  <c r="AB261" i="3"/>
  <c r="U261" i="3"/>
  <c r="Y261" i="3"/>
  <c r="AC261" i="3"/>
  <c r="V261" i="3"/>
  <c r="AD261" i="3"/>
  <c r="W261" i="3"/>
  <c r="AE261" i="3"/>
  <c r="Z261" i="3"/>
  <c r="AA261" i="3"/>
  <c r="S261" i="3"/>
  <c r="X253" i="3"/>
  <c r="AB253" i="3"/>
  <c r="U253" i="3"/>
  <c r="Y253" i="3"/>
  <c r="AC253" i="3"/>
  <c r="V253" i="3"/>
  <c r="AD253" i="3"/>
  <c r="W253" i="3"/>
  <c r="S253" i="3"/>
  <c r="Z253" i="3"/>
  <c r="X245" i="3"/>
  <c r="AB245" i="3"/>
  <c r="Y245" i="3"/>
  <c r="AC245" i="3"/>
  <c r="V245" i="3"/>
  <c r="AD245" i="3"/>
  <c r="W245" i="3"/>
  <c r="AE245" i="3"/>
  <c r="AA245" i="3"/>
  <c r="S245" i="3"/>
  <c r="T237" i="3"/>
  <c r="AB237" i="3"/>
  <c r="U237" i="3"/>
  <c r="Y237" i="3"/>
  <c r="AC237" i="3"/>
  <c r="V237" i="3"/>
  <c r="AE237" i="3"/>
  <c r="Z237" i="3"/>
  <c r="AA237" i="3"/>
  <c r="X229" i="3"/>
  <c r="AB229" i="3"/>
  <c r="Y229" i="3"/>
  <c r="V229" i="3"/>
  <c r="AD229" i="3"/>
  <c r="W229" i="3"/>
  <c r="AE229" i="3"/>
  <c r="Z229" i="3"/>
  <c r="AA229" i="3"/>
  <c r="S229" i="3"/>
  <c r="S221" i="3"/>
  <c r="W221" i="3"/>
  <c r="AA221" i="3"/>
  <c r="AE221" i="3"/>
  <c r="V221" i="3"/>
  <c r="AB221" i="3"/>
  <c r="X221" i="3"/>
  <c r="AC221" i="3"/>
  <c r="Y221" i="3"/>
  <c r="Z221" i="3"/>
  <c r="AD221" i="3"/>
  <c r="T221" i="3"/>
  <c r="U221" i="3"/>
  <c r="S213" i="3"/>
  <c r="W213" i="3"/>
  <c r="AA213" i="3"/>
  <c r="AE213" i="3"/>
  <c r="T213" i="3"/>
  <c r="X213" i="3"/>
  <c r="AB213" i="3"/>
  <c r="U213" i="3"/>
  <c r="AC213" i="3"/>
  <c r="V213" i="3"/>
  <c r="AD213" i="3"/>
  <c r="Y213" i="3"/>
  <c r="Z213" i="3"/>
  <c r="S205" i="3"/>
  <c r="W205" i="3"/>
  <c r="AA205" i="3"/>
  <c r="AE205" i="3"/>
  <c r="T205" i="3"/>
  <c r="X205" i="3"/>
  <c r="AB205" i="3"/>
  <c r="U205" i="3"/>
  <c r="AC205" i="3"/>
  <c r="V205" i="3"/>
  <c r="AD205" i="3"/>
  <c r="Y205" i="3"/>
  <c r="Z205" i="3"/>
  <c r="W197" i="3"/>
  <c r="AA197" i="3"/>
  <c r="AE197" i="3"/>
  <c r="T197" i="3"/>
  <c r="X197" i="3"/>
  <c r="AB197" i="3"/>
  <c r="U197" i="3"/>
  <c r="AC197" i="3"/>
  <c r="Y197" i="3"/>
  <c r="Z197" i="3"/>
  <c r="S189" i="3"/>
  <c r="W189" i="3"/>
  <c r="AA189" i="3"/>
  <c r="X189" i="3"/>
  <c r="AB189" i="3"/>
  <c r="AC189" i="3"/>
  <c r="V189" i="3"/>
  <c r="AD189" i="3"/>
  <c r="Y189" i="3"/>
  <c r="Z189" i="3"/>
  <c r="S181" i="3"/>
  <c r="W181" i="3"/>
  <c r="AA181" i="3"/>
  <c r="AE181" i="3"/>
  <c r="X181" i="3"/>
  <c r="AB181" i="3"/>
  <c r="AC181" i="3"/>
  <c r="V181" i="3"/>
  <c r="AD181" i="3"/>
  <c r="Y181" i="3"/>
  <c r="S173" i="3"/>
  <c r="W173" i="3"/>
  <c r="AA173" i="3"/>
  <c r="AE173" i="3"/>
  <c r="T173" i="3"/>
  <c r="X173" i="3"/>
  <c r="AB173" i="3"/>
  <c r="U173" i="3"/>
  <c r="AC173" i="3"/>
  <c r="V173" i="3"/>
  <c r="Y173" i="3"/>
  <c r="Z173" i="3"/>
  <c r="U165" i="3"/>
  <c r="AC165" i="3"/>
  <c r="Z165" i="3"/>
  <c r="AD165" i="3"/>
  <c r="S165" i="3"/>
  <c r="AA165" i="3"/>
  <c r="T165" i="3"/>
  <c r="AB165" i="3"/>
  <c r="W165" i="3"/>
  <c r="X165" i="3"/>
  <c r="U157" i="3"/>
  <c r="Y157" i="3"/>
  <c r="AC157" i="3"/>
  <c r="V157" i="3"/>
  <c r="AD157" i="3"/>
  <c r="S157" i="3"/>
  <c r="AA157" i="3"/>
  <c r="AB157" i="3"/>
  <c r="W157" i="3"/>
  <c r="X157" i="3"/>
  <c r="Y149" i="3"/>
  <c r="AC149" i="3"/>
  <c r="V149" i="3"/>
  <c r="AD149" i="3"/>
  <c r="S149" i="3"/>
  <c r="AA149" i="3"/>
  <c r="T149" i="3"/>
  <c r="AB149" i="3"/>
  <c r="W149" i="3"/>
  <c r="X149" i="3"/>
  <c r="U141" i="3"/>
  <c r="Y141" i="3"/>
  <c r="AC141" i="3"/>
  <c r="V141" i="3"/>
  <c r="Z141" i="3"/>
  <c r="AD141" i="3"/>
  <c r="S141" i="3"/>
  <c r="AA141" i="3"/>
  <c r="T141" i="3"/>
  <c r="AB141" i="3"/>
  <c r="W141" i="3"/>
  <c r="X141" i="3"/>
  <c r="AE141" i="3"/>
  <c r="U133" i="3"/>
  <c r="Y133" i="3"/>
  <c r="AC133" i="3"/>
  <c r="V133" i="3"/>
  <c r="Z133" i="3"/>
  <c r="AD133" i="3"/>
  <c r="T133" i="3"/>
  <c r="W133" i="3"/>
  <c r="X133" i="3"/>
  <c r="U125" i="3"/>
  <c r="Y125" i="3"/>
  <c r="Z125" i="3"/>
  <c r="AD125" i="3"/>
  <c r="S125" i="3"/>
  <c r="AA125" i="3"/>
  <c r="T125" i="3"/>
  <c r="W125" i="3"/>
  <c r="X125" i="3"/>
  <c r="AE125" i="3"/>
  <c r="U117" i="3"/>
  <c r="Y117" i="3"/>
  <c r="AC117" i="3"/>
  <c r="V117" i="3"/>
  <c r="Z117" i="3"/>
  <c r="AD117" i="3"/>
  <c r="S117" i="3"/>
  <c r="AA117" i="3"/>
  <c r="T117" i="3"/>
  <c r="AB117" i="3"/>
  <c r="AE117" i="3"/>
  <c r="W117" i="3"/>
  <c r="X117" i="3"/>
  <c r="AI1093" i="3"/>
  <c r="U1093" i="3"/>
  <c r="Y1093" i="3"/>
  <c r="AC1093" i="3"/>
  <c r="W1093" i="3"/>
  <c r="AE1093" i="3"/>
  <c r="T1093" i="3"/>
  <c r="AB1093" i="3"/>
  <c r="V1093" i="3"/>
  <c r="Z1093" i="3"/>
  <c r="AD1093" i="3"/>
  <c r="S1093" i="3"/>
  <c r="AA1093" i="3"/>
  <c r="X1093" i="3"/>
  <c r="AI1085" i="3"/>
  <c r="U1085" i="3"/>
  <c r="Y1085" i="3"/>
  <c r="AC1085" i="3"/>
  <c r="S1085" i="3"/>
  <c r="AA1085" i="3"/>
  <c r="T1085" i="3"/>
  <c r="AB1085" i="3"/>
  <c r="V1085" i="3"/>
  <c r="Z1085" i="3"/>
  <c r="AD1085" i="3"/>
  <c r="W1085" i="3"/>
  <c r="AE1085" i="3"/>
  <c r="X1085" i="3"/>
  <c r="AI1077" i="3"/>
  <c r="Y1077" i="3"/>
  <c r="AC1077" i="3"/>
  <c r="W1077" i="3"/>
  <c r="AE1077" i="3"/>
  <c r="X1077" i="3"/>
  <c r="V1077" i="3"/>
  <c r="Z1077" i="3"/>
  <c r="AD1077" i="3"/>
  <c r="S1077" i="3"/>
  <c r="AB1077" i="3"/>
  <c r="AI1069" i="3"/>
  <c r="Y1069" i="3"/>
  <c r="AC1069" i="3"/>
  <c r="W1069" i="3"/>
  <c r="X1069" i="3"/>
  <c r="V1069" i="3"/>
  <c r="Z1069" i="3"/>
  <c r="AD1069" i="3"/>
  <c r="S1069" i="3"/>
  <c r="AA1069" i="3"/>
  <c r="AB1069" i="3"/>
  <c r="AI1061" i="3"/>
  <c r="U1061" i="3"/>
  <c r="Y1061" i="3"/>
  <c r="AC1061" i="3"/>
  <c r="W1061" i="3"/>
  <c r="AE1061" i="3"/>
  <c r="T1061" i="3"/>
  <c r="AB1061" i="3"/>
  <c r="V1061" i="3"/>
  <c r="Z1061" i="3"/>
  <c r="AD1061" i="3"/>
  <c r="S1061" i="3"/>
  <c r="AA1061" i="3"/>
  <c r="X1061" i="3"/>
  <c r="AI1053" i="3"/>
  <c r="U1053" i="3"/>
  <c r="Y1053" i="3"/>
  <c r="AC1053" i="3"/>
  <c r="S1053" i="3"/>
  <c r="AA1053" i="3"/>
  <c r="T1053" i="3"/>
  <c r="AB1053" i="3"/>
  <c r="V1053" i="3"/>
  <c r="Z1053" i="3"/>
  <c r="AD1053" i="3"/>
  <c r="W1053" i="3"/>
  <c r="AE1053" i="3"/>
  <c r="X1053" i="3"/>
  <c r="AI1045" i="3"/>
  <c r="U1045" i="3"/>
  <c r="Y1045" i="3"/>
  <c r="AC1045" i="3"/>
  <c r="W1045" i="3"/>
  <c r="AE1045" i="3"/>
  <c r="X1045" i="3"/>
  <c r="V1045" i="3"/>
  <c r="Z1045" i="3"/>
  <c r="AD1045" i="3"/>
  <c r="S1045" i="3"/>
  <c r="AA1045" i="3"/>
  <c r="T1045" i="3"/>
  <c r="AB1045" i="3"/>
  <c r="AI1037" i="3"/>
  <c r="Y1037" i="3"/>
  <c r="AC1037" i="3"/>
  <c r="W1037" i="3"/>
  <c r="X1037" i="3"/>
  <c r="V1037" i="3"/>
  <c r="Z1037" i="3"/>
  <c r="AD1037" i="3"/>
  <c r="S1037" i="3"/>
  <c r="T1037" i="3"/>
  <c r="AB1037" i="3"/>
  <c r="AI1029" i="3"/>
  <c r="Y1029" i="3"/>
  <c r="AC1029" i="3"/>
  <c r="W1029" i="3"/>
  <c r="AE1029" i="3"/>
  <c r="AB1029" i="3"/>
  <c r="V1029" i="3"/>
  <c r="Z1029" i="3"/>
  <c r="AD1029" i="3"/>
  <c r="S1029" i="3"/>
  <c r="X1029" i="3"/>
  <c r="Y1021" i="3"/>
  <c r="AC1021" i="3"/>
  <c r="AA1021" i="3"/>
  <c r="AB1021" i="3"/>
  <c r="V1021" i="3"/>
  <c r="W1021" i="3"/>
  <c r="AE1021" i="3"/>
  <c r="Y1013" i="3"/>
  <c r="AC1013" i="3"/>
  <c r="W1013" i="3"/>
  <c r="AE1013" i="3"/>
  <c r="X1013" i="3"/>
  <c r="V1013" i="3"/>
  <c r="Z1013" i="3"/>
  <c r="AD1013" i="3"/>
  <c r="AA1013" i="3"/>
  <c r="AB1013" i="3"/>
  <c r="U1005" i="3"/>
  <c r="Y1005" i="3"/>
  <c r="W1005" i="3"/>
  <c r="AE1005" i="3"/>
  <c r="AB1005" i="3"/>
  <c r="Z1005" i="3"/>
  <c r="AD1005" i="3"/>
  <c r="S1005" i="3"/>
  <c r="AA1005" i="3"/>
  <c r="X1005" i="3"/>
  <c r="V997" i="3"/>
  <c r="AD997" i="3"/>
  <c r="S997" i="3"/>
  <c r="W997" i="3"/>
  <c r="AA997" i="3"/>
  <c r="AB997" i="3"/>
  <c r="Y997" i="3"/>
  <c r="U997" i="3"/>
  <c r="AC997" i="3"/>
  <c r="X997" i="3"/>
  <c r="V989" i="3"/>
  <c r="AD989" i="3"/>
  <c r="S989" i="3"/>
  <c r="W989" i="3"/>
  <c r="AE989" i="3"/>
  <c r="AB989" i="3"/>
  <c r="X989" i="3"/>
  <c r="AC989" i="3"/>
  <c r="Y989" i="3"/>
  <c r="V981" i="3"/>
  <c r="Z981" i="3"/>
  <c r="AD981" i="3"/>
  <c r="S981" i="3"/>
  <c r="W981" i="3"/>
  <c r="AA981" i="3"/>
  <c r="AE981" i="3"/>
  <c r="T981" i="3"/>
  <c r="AB981" i="3"/>
  <c r="X981" i="3"/>
  <c r="Y981" i="3"/>
  <c r="U981" i="3"/>
  <c r="AC981" i="3"/>
  <c r="V973" i="3"/>
  <c r="Z973" i="3"/>
  <c r="AD973" i="3"/>
  <c r="S973" i="3"/>
  <c r="W973" i="3"/>
  <c r="AA973" i="3"/>
  <c r="AE973" i="3"/>
  <c r="T973" i="3"/>
  <c r="AB973" i="3"/>
  <c r="X973" i="3"/>
  <c r="U973" i="3"/>
  <c r="AC973" i="3"/>
  <c r="Y973" i="3"/>
  <c r="V965" i="3"/>
  <c r="Z965" i="3"/>
  <c r="AD965" i="3"/>
  <c r="S965" i="3"/>
  <c r="W965" i="3"/>
  <c r="AA965" i="3"/>
  <c r="AE965" i="3"/>
  <c r="T965" i="3"/>
  <c r="AB965" i="3"/>
  <c r="Y965" i="3"/>
  <c r="U965" i="3"/>
  <c r="AC965" i="3"/>
  <c r="X965" i="3"/>
  <c r="V957" i="3"/>
  <c r="Z957" i="3"/>
  <c r="AD957" i="3"/>
  <c r="S957" i="3"/>
  <c r="W957" i="3"/>
  <c r="AE957" i="3"/>
  <c r="AB957" i="3"/>
  <c r="X957" i="3"/>
  <c r="Y957" i="3"/>
  <c r="U957" i="3"/>
  <c r="V949" i="3"/>
  <c r="AD949" i="3"/>
  <c r="S949" i="3"/>
  <c r="W949" i="3"/>
  <c r="T949" i="3"/>
  <c r="AB949" i="3"/>
  <c r="X949" i="3"/>
  <c r="U949" i="3"/>
  <c r="AC949" i="3"/>
  <c r="Y949" i="3"/>
  <c r="V941" i="3"/>
  <c r="Z941" i="3"/>
  <c r="AD941" i="3"/>
  <c r="W941" i="3"/>
  <c r="AA941" i="3"/>
  <c r="AE941" i="3"/>
  <c r="T941" i="3"/>
  <c r="X941" i="3"/>
  <c r="Y941" i="3"/>
  <c r="AC941" i="3"/>
  <c r="V933" i="3"/>
  <c r="AD933" i="3"/>
  <c r="S933" i="3"/>
  <c r="W933" i="3"/>
  <c r="AE933" i="3"/>
  <c r="T933" i="3"/>
  <c r="X933" i="3"/>
  <c r="Y933" i="3"/>
  <c r="V925" i="3"/>
  <c r="Z925" i="3"/>
  <c r="AD925" i="3"/>
  <c r="S925" i="3"/>
  <c r="W925" i="3"/>
  <c r="AA925" i="3"/>
  <c r="AE925" i="3"/>
  <c r="T925" i="3"/>
  <c r="AB925" i="3"/>
  <c r="X925" i="3"/>
  <c r="U925" i="3"/>
  <c r="AC925" i="3"/>
  <c r="Y925" i="3"/>
  <c r="V917" i="3"/>
  <c r="S917" i="3"/>
  <c r="W917" i="3"/>
  <c r="AA917" i="3"/>
  <c r="AB917" i="3"/>
  <c r="Y917" i="3"/>
  <c r="U917" i="3"/>
  <c r="AC917" i="3"/>
  <c r="V909" i="3"/>
  <c r="Z909" i="3"/>
  <c r="AD909" i="3"/>
  <c r="S909" i="3"/>
  <c r="W909" i="3"/>
  <c r="AA909" i="3"/>
  <c r="AB909" i="3"/>
  <c r="AC909" i="3"/>
  <c r="X909" i="3"/>
  <c r="Y909" i="3"/>
  <c r="V901" i="3"/>
  <c r="Z901" i="3"/>
  <c r="AD901" i="3"/>
  <c r="S901" i="3"/>
  <c r="W901" i="3"/>
  <c r="AA901" i="3"/>
  <c r="AB901" i="3"/>
  <c r="X901" i="3"/>
  <c r="Y901" i="3"/>
  <c r="AC901" i="3"/>
  <c r="V893" i="3"/>
  <c r="AD893" i="3"/>
  <c r="S893" i="3"/>
  <c r="W893" i="3"/>
  <c r="AA893" i="3"/>
  <c r="AE893" i="3"/>
  <c r="AB893" i="3"/>
  <c r="AC893" i="3"/>
  <c r="X893" i="3"/>
  <c r="Y893" i="3"/>
  <c r="AI885" i="3"/>
  <c r="V885" i="3"/>
  <c r="S885" i="3"/>
  <c r="W885" i="3"/>
  <c r="AA885" i="3"/>
  <c r="T885" i="3"/>
  <c r="AB885" i="3"/>
  <c r="X885" i="3"/>
  <c r="Y885" i="3"/>
  <c r="U885" i="3"/>
  <c r="AC885" i="3"/>
  <c r="AI877" i="3"/>
  <c r="V877" i="3"/>
  <c r="S877" i="3"/>
  <c r="W877" i="3"/>
  <c r="AA877" i="3"/>
  <c r="AE877" i="3"/>
  <c r="T877" i="3"/>
  <c r="AB877" i="3"/>
  <c r="AC877" i="3"/>
  <c r="X877" i="3"/>
  <c r="Y877" i="3"/>
  <c r="AI869" i="3"/>
  <c r="V869" i="3"/>
  <c r="Z869" i="3"/>
  <c r="AD869" i="3"/>
  <c r="S869" i="3"/>
  <c r="W869" i="3"/>
  <c r="AA869" i="3"/>
  <c r="AE869" i="3"/>
  <c r="T869" i="3"/>
  <c r="AB869" i="3"/>
  <c r="X869" i="3"/>
  <c r="Y869" i="3"/>
  <c r="U869" i="3"/>
  <c r="AC869" i="3"/>
  <c r="AI861" i="3"/>
  <c r="V861" i="3"/>
  <c r="Z861" i="3"/>
  <c r="AD861" i="3"/>
  <c r="S861" i="3"/>
  <c r="W861" i="3"/>
  <c r="AA861" i="3"/>
  <c r="AE861" i="3"/>
  <c r="T861" i="3"/>
  <c r="AB861" i="3"/>
  <c r="U861" i="3"/>
  <c r="AC861" i="3"/>
  <c r="X861" i="3"/>
  <c r="Y861" i="3"/>
  <c r="AI853" i="3"/>
  <c r="V853" i="3"/>
  <c r="Z853" i="3"/>
  <c r="AD853" i="3"/>
  <c r="S853" i="3"/>
  <c r="W853" i="3"/>
  <c r="AA853" i="3"/>
  <c r="AE853" i="3"/>
  <c r="T853" i="3"/>
  <c r="AB853" i="3"/>
  <c r="X853" i="3"/>
  <c r="Y853" i="3"/>
  <c r="U853" i="3"/>
  <c r="AC853" i="3"/>
  <c r="AI845" i="3"/>
  <c r="V845" i="3"/>
  <c r="Z845" i="3"/>
  <c r="AD845" i="3"/>
  <c r="S845" i="3"/>
  <c r="W845" i="3"/>
  <c r="AE845" i="3"/>
  <c r="Y845" i="3"/>
  <c r="U845" i="3"/>
  <c r="AC845" i="3"/>
  <c r="X845" i="3"/>
  <c r="AI837" i="3"/>
  <c r="V837" i="3"/>
  <c r="Z837" i="3"/>
  <c r="S837" i="3"/>
  <c r="W837" i="3"/>
  <c r="AA837" i="3"/>
  <c r="AE837" i="3"/>
  <c r="T837" i="3"/>
  <c r="X837" i="3"/>
  <c r="U837" i="3"/>
  <c r="Y837" i="3"/>
  <c r="AI829" i="3"/>
  <c r="AD829" i="3"/>
  <c r="S829" i="3"/>
  <c r="W829" i="3"/>
  <c r="AA829" i="3"/>
  <c r="AE829" i="3"/>
  <c r="AB829" i="3"/>
  <c r="X829" i="3"/>
  <c r="AI821" i="3"/>
  <c r="AD821" i="3"/>
  <c r="S821" i="3"/>
  <c r="W821" i="3"/>
  <c r="AA821" i="3"/>
  <c r="AE821" i="3"/>
  <c r="T821" i="3"/>
  <c r="AB821" i="3"/>
  <c r="X821" i="3"/>
  <c r="AC821" i="3"/>
  <c r="Y821" i="3"/>
  <c r="AI813" i="3"/>
  <c r="V813" i="3"/>
  <c r="Z813" i="3"/>
  <c r="AD813" i="3"/>
  <c r="S813" i="3"/>
  <c r="W813" i="3"/>
  <c r="AE813" i="3"/>
  <c r="AB813" i="3"/>
  <c r="X813" i="3"/>
  <c r="Y813" i="3"/>
  <c r="AC813" i="3"/>
  <c r="AI805" i="3"/>
  <c r="V805" i="3"/>
  <c r="Z805" i="3"/>
  <c r="AD805" i="3"/>
  <c r="S805" i="3"/>
  <c r="W805" i="3"/>
  <c r="AA805" i="3"/>
  <c r="AE805" i="3"/>
  <c r="T805" i="3"/>
  <c r="AB805" i="3"/>
  <c r="U805" i="3"/>
  <c r="AC805" i="3"/>
  <c r="X805" i="3"/>
  <c r="Y805" i="3"/>
  <c r="AI797" i="3"/>
  <c r="V797" i="3"/>
  <c r="Z797" i="3"/>
  <c r="W797" i="3"/>
  <c r="AB797" i="3"/>
  <c r="X797" i="3"/>
  <c r="Y797" i="3"/>
  <c r="AC797" i="3"/>
  <c r="V789" i="3"/>
  <c r="Z789" i="3"/>
  <c r="AD789" i="3"/>
  <c r="S789" i="3"/>
  <c r="W789" i="3"/>
  <c r="AA789" i="3"/>
  <c r="AE789" i="3"/>
  <c r="T789" i="3"/>
  <c r="AB789" i="3"/>
  <c r="Y789" i="3"/>
  <c r="U789" i="3"/>
  <c r="AC789" i="3"/>
  <c r="X789" i="3"/>
  <c r="X781" i="3"/>
  <c r="AB781" i="3"/>
  <c r="Y781" i="3"/>
  <c r="AC781" i="3"/>
  <c r="Z781" i="3"/>
  <c r="S781" i="3"/>
  <c r="AD781" i="3"/>
  <c r="AE781" i="3"/>
  <c r="V781" i="3"/>
  <c r="W781" i="3"/>
  <c r="AI773" i="3"/>
  <c r="X773" i="3"/>
  <c r="AB773" i="3"/>
  <c r="Y773" i="3"/>
  <c r="AC773" i="3"/>
  <c r="Z773" i="3"/>
  <c r="S773" i="3"/>
  <c r="AA773" i="3"/>
  <c r="V773" i="3"/>
  <c r="T765" i="3"/>
  <c r="X765" i="3"/>
  <c r="AB765" i="3"/>
  <c r="Y765" i="3"/>
  <c r="Z765" i="3"/>
  <c r="S765" i="3"/>
  <c r="AA765" i="3"/>
  <c r="AD765" i="3"/>
  <c r="W765" i="3"/>
  <c r="V765" i="3"/>
  <c r="AI757" i="3"/>
  <c r="T757" i="3"/>
  <c r="X757" i="3"/>
  <c r="AB757" i="3"/>
  <c r="U757" i="3"/>
  <c r="Y757" i="3"/>
  <c r="AC757" i="3"/>
  <c r="Z757" i="3"/>
  <c r="S757" i="3"/>
  <c r="AA757" i="3"/>
  <c r="V757" i="3"/>
  <c r="AE757" i="3"/>
  <c r="W757" i="3"/>
  <c r="AD757" i="3"/>
  <c r="AI749" i="3"/>
  <c r="X749" i="3"/>
  <c r="AB749" i="3"/>
  <c r="U749" i="3"/>
  <c r="Y749" i="3"/>
  <c r="AC749" i="3"/>
  <c r="AA749" i="3"/>
  <c r="W749" i="3"/>
  <c r="AE749" i="3"/>
  <c r="AI741" i="3"/>
  <c r="T741" i="3"/>
  <c r="X741" i="3"/>
  <c r="Y741" i="3"/>
  <c r="AC741" i="3"/>
  <c r="S741" i="3"/>
  <c r="AD741" i="3"/>
  <c r="W741" i="3"/>
  <c r="AI733" i="3"/>
  <c r="X733" i="3"/>
  <c r="U733" i="3"/>
  <c r="Y733" i="3"/>
  <c r="AC733" i="3"/>
  <c r="Z733" i="3"/>
  <c r="S733" i="3"/>
  <c r="AA733" i="3"/>
  <c r="AD733" i="3"/>
  <c r="V733" i="3"/>
  <c r="W733" i="3"/>
  <c r="AI725" i="3"/>
  <c r="T725" i="3"/>
  <c r="X725" i="3"/>
  <c r="AB725" i="3"/>
  <c r="U725" i="3"/>
  <c r="Y725" i="3"/>
  <c r="AC725" i="3"/>
  <c r="Z725" i="3"/>
  <c r="S725" i="3"/>
  <c r="AA725" i="3"/>
  <c r="V725" i="3"/>
  <c r="W725" i="3"/>
  <c r="AD725" i="3"/>
  <c r="AE725" i="3"/>
  <c r="AI717" i="3"/>
  <c r="T717" i="3"/>
  <c r="X717" i="3"/>
  <c r="AB717" i="3"/>
  <c r="U717" i="3"/>
  <c r="Y717" i="3"/>
  <c r="AC717" i="3"/>
  <c r="Z717" i="3"/>
  <c r="S717" i="3"/>
  <c r="AA717" i="3"/>
  <c r="AD717" i="3"/>
  <c r="V717" i="3"/>
  <c r="W717" i="3"/>
  <c r="AE717" i="3"/>
  <c r="AI709" i="3"/>
  <c r="T709" i="3"/>
  <c r="X709" i="3"/>
  <c r="AB709" i="3"/>
  <c r="U709" i="3"/>
  <c r="Y709" i="3"/>
  <c r="AC709" i="3"/>
  <c r="Z709" i="3"/>
  <c r="S709" i="3"/>
  <c r="AA709" i="3"/>
  <c r="V709" i="3"/>
  <c r="AD709" i="3"/>
  <c r="AE709" i="3"/>
  <c r="W709" i="3"/>
  <c r="AI701" i="3"/>
  <c r="T701" i="3"/>
  <c r="X701" i="3"/>
  <c r="AB701" i="3"/>
  <c r="U701" i="3"/>
  <c r="Y701" i="3"/>
  <c r="AC701" i="3"/>
  <c r="Z701" i="3"/>
  <c r="S701" i="3"/>
  <c r="AA701" i="3"/>
  <c r="AD701" i="3"/>
  <c r="AE701" i="3"/>
  <c r="V701" i="3"/>
  <c r="W701" i="3"/>
  <c r="AI693" i="3"/>
  <c r="T693" i="3"/>
  <c r="X693" i="3"/>
  <c r="U693" i="3"/>
  <c r="Y693" i="3"/>
  <c r="AC693" i="3"/>
  <c r="S693" i="3"/>
  <c r="V693" i="3"/>
  <c r="W693" i="3"/>
  <c r="AD693" i="3"/>
  <c r="AE693" i="3"/>
  <c r="AI685" i="3"/>
  <c r="X685" i="3"/>
  <c r="U685" i="3"/>
  <c r="Y685" i="3"/>
  <c r="AC685" i="3"/>
  <c r="Z685" i="3"/>
  <c r="S685" i="3"/>
  <c r="AA685" i="3"/>
  <c r="AD685" i="3"/>
  <c r="V685" i="3"/>
  <c r="W685" i="3"/>
  <c r="AI677" i="3"/>
  <c r="T677" i="3"/>
  <c r="X677" i="3"/>
  <c r="AC677" i="3"/>
  <c r="Z677" i="3"/>
  <c r="S677" i="3"/>
  <c r="AA677" i="3"/>
  <c r="V677" i="3"/>
  <c r="AD677" i="3"/>
  <c r="AE677" i="3"/>
  <c r="W677" i="3"/>
  <c r="AI669" i="3"/>
  <c r="T669" i="3"/>
  <c r="Y669" i="3"/>
  <c r="AC669" i="3"/>
  <c r="S669" i="3"/>
  <c r="AA669" i="3"/>
  <c r="V669" i="3"/>
  <c r="AE669" i="3"/>
  <c r="W669" i="3"/>
  <c r="AI661" i="3"/>
  <c r="T661" i="3"/>
  <c r="X661" i="3"/>
  <c r="U661" i="3"/>
  <c r="Y661" i="3"/>
  <c r="Z661" i="3"/>
  <c r="S661" i="3"/>
  <c r="AA661" i="3"/>
  <c r="V661" i="3"/>
  <c r="AD661" i="3"/>
  <c r="AE661" i="3"/>
  <c r="AI653" i="3"/>
  <c r="X653" i="3"/>
  <c r="U653" i="3"/>
  <c r="Y653" i="3"/>
  <c r="AC653" i="3"/>
  <c r="Z653" i="3"/>
  <c r="S653" i="3"/>
  <c r="AD653" i="3"/>
  <c r="V653" i="3"/>
  <c r="W653" i="3"/>
  <c r="Z645" i="3"/>
  <c r="T637" i="3"/>
  <c r="X637" i="3"/>
  <c r="AB637" i="3"/>
  <c r="U637" i="3"/>
  <c r="Y637" i="3"/>
  <c r="AC637" i="3"/>
  <c r="Z637" i="3"/>
  <c r="S637" i="3"/>
  <c r="AA637" i="3"/>
  <c r="AD637" i="3"/>
  <c r="W637" i="3"/>
  <c r="AE637" i="3"/>
  <c r="V637" i="3"/>
  <c r="T629" i="3"/>
  <c r="X629" i="3"/>
  <c r="Y629" i="3"/>
  <c r="AC629" i="3"/>
  <c r="S629" i="3"/>
  <c r="AA629" i="3"/>
  <c r="V629" i="3"/>
  <c r="AD629" i="3"/>
  <c r="W629" i="3"/>
  <c r="X621" i="3"/>
  <c r="AB621" i="3"/>
  <c r="Y621" i="3"/>
  <c r="AC621" i="3"/>
  <c r="AD621" i="3"/>
  <c r="AE621" i="3"/>
  <c r="W621" i="3"/>
  <c r="AB613" i="3"/>
  <c r="Y613" i="3"/>
  <c r="AC613" i="3"/>
  <c r="Z613" i="3"/>
  <c r="AA613" i="3"/>
  <c r="AE613" i="3"/>
  <c r="W613" i="3"/>
  <c r="X605" i="3"/>
  <c r="AB605" i="3"/>
  <c r="Y605" i="3"/>
  <c r="AC605" i="3"/>
  <c r="AA605" i="3"/>
  <c r="AD605" i="3"/>
  <c r="V605" i="3"/>
  <c r="W605" i="3"/>
  <c r="T597" i="3"/>
  <c r="X597" i="3"/>
  <c r="AB597" i="3"/>
  <c r="U597" i="3"/>
  <c r="Y597" i="3"/>
  <c r="AC597" i="3"/>
  <c r="Z597" i="3"/>
  <c r="S597" i="3"/>
  <c r="AA597" i="3"/>
  <c r="V597" i="3"/>
  <c r="W597" i="3"/>
  <c r="AD597" i="3"/>
  <c r="AE597" i="3"/>
  <c r="T589" i="3"/>
  <c r="X589" i="3"/>
  <c r="U589" i="3"/>
  <c r="Y589" i="3"/>
  <c r="Z589" i="3"/>
  <c r="S589" i="3"/>
  <c r="AA589" i="3"/>
  <c r="AD589" i="3"/>
  <c r="V589" i="3"/>
  <c r="W589" i="3"/>
  <c r="AI581" i="3"/>
  <c r="AC581" i="3"/>
  <c r="S581" i="3"/>
  <c r="V581" i="3"/>
  <c r="AD581" i="3"/>
  <c r="W581" i="3"/>
  <c r="AI573" i="3"/>
  <c r="X573" i="3"/>
  <c r="U573" i="3"/>
  <c r="Y573" i="3"/>
  <c r="AC573" i="3"/>
  <c r="Z573" i="3"/>
  <c r="S573" i="3"/>
  <c r="AA573" i="3"/>
  <c r="AD573" i="3"/>
  <c r="V573" i="3"/>
  <c r="W573" i="3"/>
  <c r="AI565" i="3"/>
  <c r="X565" i="3"/>
  <c r="AB565" i="3"/>
  <c r="U565" i="3"/>
  <c r="Y565" i="3"/>
  <c r="AC565" i="3"/>
  <c r="AA565" i="3"/>
  <c r="V565" i="3"/>
  <c r="W565" i="3"/>
  <c r="AD565" i="3"/>
  <c r="AE565" i="3"/>
  <c r="AI557" i="3"/>
  <c r="T557" i="3"/>
  <c r="X557" i="3"/>
  <c r="AB557" i="3"/>
  <c r="U557" i="3"/>
  <c r="Y557" i="3"/>
  <c r="AC557" i="3"/>
  <c r="Z557" i="3"/>
  <c r="S557" i="3"/>
  <c r="AA557" i="3"/>
  <c r="AD557" i="3"/>
  <c r="V557" i="3"/>
  <c r="W557" i="3"/>
  <c r="AE557" i="3"/>
  <c r="AI549" i="3"/>
  <c r="X549" i="3"/>
  <c r="AB549" i="3"/>
  <c r="Y549" i="3"/>
  <c r="AC549" i="3"/>
  <c r="Z549" i="3"/>
  <c r="S549" i="3"/>
  <c r="AA549" i="3"/>
  <c r="V549" i="3"/>
  <c r="AD549" i="3"/>
  <c r="W549" i="3"/>
  <c r="AI541" i="3"/>
  <c r="X541" i="3"/>
  <c r="AB541" i="3"/>
  <c r="U541" i="3"/>
  <c r="Y541" i="3"/>
  <c r="AC541" i="3"/>
  <c r="Z541" i="3"/>
  <c r="S541" i="3"/>
  <c r="AE541" i="3"/>
  <c r="V541" i="3"/>
  <c r="W541" i="3"/>
  <c r="AI533" i="3"/>
  <c r="X533" i="3"/>
  <c r="U533" i="3"/>
  <c r="AA533" i="3"/>
  <c r="V533" i="3"/>
  <c r="W533" i="3"/>
  <c r="AD533" i="3"/>
  <c r="AE533" i="3"/>
  <c r="X525" i="3"/>
  <c r="AB525" i="3"/>
  <c r="U525" i="3"/>
  <c r="Y525" i="3"/>
  <c r="AC525" i="3"/>
  <c r="S525" i="3"/>
  <c r="AD525" i="3"/>
  <c r="W525" i="3"/>
  <c r="AE525" i="3"/>
  <c r="V525" i="3"/>
  <c r="T517" i="3"/>
  <c r="X517" i="3"/>
  <c r="AB517" i="3"/>
  <c r="Y517" i="3"/>
  <c r="AC517" i="3"/>
  <c r="S517" i="3"/>
  <c r="AA517" i="3"/>
  <c r="V517" i="3"/>
  <c r="AD517" i="3"/>
  <c r="W517" i="3"/>
  <c r="T509" i="3"/>
  <c r="X509" i="3"/>
  <c r="AB509" i="3"/>
  <c r="U509" i="3"/>
  <c r="Y509" i="3"/>
  <c r="AC509" i="3"/>
  <c r="Z509" i="3"/>
  <c r="S509" i="3"/>
  <c r="AA509" i="3"/>
  <c r="AD509" i="3"/>
  <c r="V509" i="3"/>
  <c r="AE509" i="3"/>
  <c r="W509" i="3"/>
  <c r="X501" i="3"/>
  <c r="U501" i="3"/>
  <c r="Y501" i="3"/>
  <c r="Z501" i="3"/>
  <c r="S501" i="3"/>
  <c r="AA501" i="3"/>
  <c r="V501" i="3"/>
  <c r="AE501" i="3"/>
  <c r="W501" i="3"/>
  <c r="AD501" i="3"/>
  <c r="AI493" i="3"/>
  <c r="T493" i="3"/>
  <c r="X493" i="3"/>
  <c r="AB493" i="3"/>
  <c r="U493" i="3"/>
  <c r="Y493" i="3"/>
  <c r="AC493" i="3"/>
  <c r="Z493" i="3"/>
  <c r="S493" i="3"/>
  <c r="AA493" i="3"/>
  <c r="AD493" i="3"/>
  <c r="AE493" i="3"/>
  <c r="V493" i="3"/>
  <c r="W493" i="3"/>
  <c r="AI485" i="3"/>
  <c r="T485" i="3"/>
  <c r="X485" i="3"/>
  <c r="Y485" i="3"/>
  <c r="AC485" i="3"/>
  <c r="Z485" i="3"/>
  <c r="S485" i="3"/>
  <c r="V485" i="3"/>
  <c r="AD485" i="3"/>
  <c r="W485" i="3"/>
  <c r="AE485" i="3"/>
  <c r="AI477" i="3"/>
  <c r="T477" i="3"/>
  <c r="X477" i="3"/>
  <c r="U477" i="3"/>
  <c r="Y477" i="3"/>
  <c r="AC477" i="3"/>
  <c r="AA477" i="3"/>
  <c r="AD477" i="3"/>
  <c r="W477" i="3"/>
  <c r="AE477" i="3"/>
  <c r="V477" i="3"/>
  <c r="AI469" i="3"/>
  <c r="S469" i="3"/>
  <c r="W469" i="3"/>
  <c r="AE469" i="3"/>
  <c r="AB469" i="3"/>
  <c r="AC469" i="3"/>
  <c r="AI461" i="3"/>
  <c r="S461" i="3"/>
  <c r="W461" i="3"/>
  <c r="AA461" i="3"/>
  <c r="X461" i="3"/>
  <c r="AB461" i="3"/>
  <c r="U461" i="3"/>
  <c r="AC461" i="3"/>
  <c r="V461" i="3"/>
  <c r="AD461" i="3"/>
  <c r="Y461" i="3"/>
  <c r="AI453" i="3"/>
  <c r="S453" i="3"/>
  <c r="W453" i="3"/>
  <c r="AA453" i="3"/>
  <c r="X453" i="3"/>
  <c r="AB453" i="3"/>
  <c r="AC453" i="3"/>
  <c r="V453" i="3"/>
  <c r="Y453" i="3"/>
  <c r="AI445" i="3"/>
  <c r="W445" i="3"/>
  <c r="AA445" i="3"/>
  <c r="AE445" i="3"/>
  <c r="X445" i="3"/>
  <c r="AB445" i="3"/>
  <c r="U445" i="3"/>
  <c r="AC445" i="3"/>
  <c r="V445" i="3"/>
  <c r="AD445" i="3"/>
  <c r="Z445" i="3"/>
  <c r="S437" i="3"/>
  <c r="T437" i="3"/>
  <c r="X437" i="3"/>
  <c r="AB437" i="3"/>
  <c r="U437" i="3"/>
  <c r="AC437" i="3"/>
  <c r="V437" i="3"/>
  <c r="AD437" i="3"/>
  <c r="Y437" i="3"/>
  <c r="Z437" i="3"/>
  <c r="S429" i="3"/>
  <c r="W429" i="3"/>
  <c r="AA429" i="3"/>
  <c r="AE429" i="3"/>
  <c r="T429" i="3"/>
  <c r="X429" i="3"/>
  <c r="AB429" i="3"/>
  <c r="U429" i="3"/>
  <c r="AC429" i="3"/>
  <c r="V429" i="3"/>
  <c r="AD429" i="3"/>
  <c r="Y429" i="3"/>
  <c r="Z429" i="3"/>
  <c r="S421" i="3"/>
  <c r="W421" i="3"/>
  <c r="AA421" i="3"/>
  <c r="AE421" i="3"/>
  <c r="X421" i="3"/>
  <c r="AB421" i="3"/>
  <c r="U421" i="3"/>
  <c r="AC421" i="3"/>
  <c r="V421" i="3"/>
  <c r="AD421" i="3"/>
  <c r="AI413" i="3"/>
  <c r="S413" i="3"/>
  <c r="W413" i="3"/>
  <c r="AA413" i="3"/>
  <c r="AE413" i="3"/>
  <c r="T413" i="3"/>
  <c r="X413" i="3"/>
  <c r="AB413" i="3"/>
  <c r="U413" i="3"/>
  <c r="AC413" i="3"/>
  <c r="V413" i="3"/>
  <c r="AD413" i="3"/>
  <c r="Y413" i="3"/>
  <c r="Z413" i="3"/>
  <c r="AI405" i="3"/>
  <c r="W405" i="3"/>
  <c r="AA405" i="3"/>
  <c r="T405" i="3"/>
  <c r="X405" i="3"/>
  <c r="U405" i="3"/>
  <c r="AC405" i="3"/>
  <c r="Y405" i="3"/>
  <c r="Z405" i="3"/>
  <c r="S397" i="3"/>
  <c r="W397" i="3"/>
  <c r="AE397" i="3"/>
  <c r="T397" i="3"/>
  <c r="X397" i="3"/>
  <c r="AB397" i="3"/>
  <c r="U397" i="3"/>
  <c r="V397" i="3"/>
  <c r="Y397" i="3"/>
  <c r="Z397" i="3"/>
  <c r="AI389" i="3"/>
  <c r="S389" i="3"/>
  <c r="W389" i="3"/>
  <c r="AA389" i="3"/>
  <c r="AE389" i="3"/>
  <c r="T389" i="3"/>
  <c r="X389" i="3"/>
  <c r="AB389" i="3"/>
  <c r="U389" i="3"/>
  <c r="AC389" i="3"/>
  <c r="V389" i="3"/>
  <c r="AD389" i="3"/>
  <c r="Z389" i="3"/>
  <c r="Y389" i="3"/>
  <c r="AI381" i="3"/>
  <c r="S381" i="3"/>
  <c r="W381" i="3"/>
  <c r="AA381" i="3"/>
  <c r="AE381" i="3"/>
  <c r="T381" i="3"/>
  <c r="X381" i="3"/>
  <c r="AB381" i="3"/>
  <c r="U381" i="3"/>
  <c r="AC381" i="3"/>
  <c r="V381" i="3"/>
  <c r="AD381" i="3"/>
  <c r="Y381" i="3"/>
  <c r="Z381" i="3"/>
  <c r="AI373" i="3"/>
  <c r="U373" i="3"/>
  <c r="Y373" i="3"/>
  <c r="V373" i="3"/>
  <c r="AA373" i="3"/>
  <c r="AB373" i="3"/>
  <c r="S373" i="3"/>
  <c r="AD373" i="3"/>
  <c r="AE373" i="3"/>
  <c r="Z373" i="3"/>
  <c r="X373" i="3"/>
  <c r="AI365" i="3"/>
  <c r="U365" i="3"/>
  <c r="Y365" i="3"/>
  <c r="AC365" i="3"/>
  <c r="S365" i="3"/>
  <c r="X365" i="3"/>
  <c r="AD365" i="3"/>
  <c r="T365" i="3"/>
  <c r="Z365" i="3"/>
  <c r="AE365" i="3"/>
  <c r="AA365" i="3"/>
  <c r="AB365" i="3"/>
  <c r="V365" i="3"/>
  <c r="W365" i="3"/>
  <c r="AI357" i="3"/>
  <c r="U357" i="3"/>
  <c r="Y357" i="3"/>
  <c r="AC357" i="3"/>
  <c r="V357" i="3"/>
  <c r="W357" i="3"/>
  <c r="AB357" i="3"/>
  <c r="X357" i="3"/>
  <c r="Z357" i="3"/>
  <c r="AD357" i="3"/>
  <c r="S357" i="3"/>
  <c r="T357" i="3"/>
  <c r="AI349" i="3"/>
  <c r="U349" i="3"/>
  <c r="Y349" i="3"/>
  <c r="AC349" i="3"/>
  <c r="S349" i="3"/>
  <c r="X349" i="3"/>
  <c r="AD349" i="3"/>
  <c r="T349" i="3"/>
  <c r="Z349" i="3"/>
  <c r="V349" i="3"/>
  <c r="W349" i="3"/>
  <c r="AI341" i="3"/>
  <c r="U341" i="3"/>
  <c r="Y341" i="3"/>
  <c r="AC341" i="3"/>
  <c r="V341" i="3"/>
  <c r="AA341" i="3"/>
  <c r="W341" i="3"/>
  <c r="AB341" i="3"/>
  <c r="S341" i="3"/>
  <c r="AD341" i="3"/>
  <c r="T341" i="3"/>
  <c r="AE341" i="3"/>
  <c r="X341" i="3"/>
  <c r="Z341" i="3"/>
  <c r="AI333" i="3"/>
  <c r="T333" i="3"/>
  <c r="X333" i="3"/>
  <c r="AB333" i="3"/>
  <c r="Y333" i="3"/>
  <c r="AC333" i="3"/>
  <c r="V333" i="3"/>
  <c r="W333" i="3"/>
  <c r="AE333" i="3"/>
  <c r="S333" i="3"/>
  <c r="AA333" i="3"/>
  <c r="AI325" i="3"/>
  <c r="T325" i="3"/>
  <c r="X325" i="3"/>
  <c r="AB325" i="3"/>
  <c r="Y325" i="3"/>
  <c r="V325" i="3"/>
  <c r="AD325" i="3"/>
  <c r="W325" i="3"/>
  <c r="Z325" i="3"/>
  <c r="AA325" i="3"/>
  <c r="S325" i="3"/>
  <c r="AI317" i="3"/>
  <c r="T317" i="3"/>
  <c r="X317" i="3"/>
  <c r="AB317" i="3"/>
  <c r="U317" i="3"/>
  <c r="Y317" i="3"/>
  <c r="AC317" i="3"/>
  <c r="V317" i="3"/>
  <c r="AD317" i="3"/>
  <c r="W317" i="3"/>
  <c r="AE317" i="3"/>
  <c r="S317" i="3"/>
  <c r="Z317" i="3"/>
  <c r="AA317" i="3"/>
  <c r="AI309" i="3"/>
  <c r="T309" i="3"/>
  <c r="X309" i="3"/>
  <c r="AB309" i="3"/>
  <c r="U309" i="3"/>
  <c r="Y309" i="3"/>
  <c r="AC309" i="3"/>
  <c r="V309" i="3"/>
  <c r="AD309" i="3"/>
  <c r="W309" i="3"/>
  <c r="AE309" i="3"/>
  <c r="Z309" i="3"/>
  <c r="AA309" i="3"/>
  <c r="S309" i="3"/>
  <c r="AI301" i="3"/>
  <c r="X301" i="3"/>
  <c r="AB301" i="3"/>
  <c r="U301" i="3"/>
  <c r="Y301" i="3"/>
  <c r="V301" i="3"/>
  <c r="W301" i="3"/>
  <c r="S301" i="3"/>
  <c r="AI293" i="3"/>
  <c r="X293" i="3"/>
  <c r="AB293" i="3"/>
  <c r="U293" i="3"/>
  <c r="Y293" i="3"/>
  <c r="V293" i="3"/>
  <c r="AD293" i="3"/>
  <c r="W293" i="3"/>
  <c r="AE293" i="3"/>
  <c r="Z293" i="3"/>
  <c r="S293" i="3"/>
  <c r="AI285" i="3"/>
  <c r="T285" i="3"/>
  <c r="X285" i="3"/>
  <c r="Y285" i="3"/>
  <c r="AC285" i="3"/>
  <c r="V285" i="3"/>
  <c r="AD285" i="3"/>
  <c r="W285" i="3"/>
  <c r="S285" i="3"/>
  <c r="Z285" i="3"/>
  <c r="AA285" i="3"/>
  <c r="T277" i="3"/>
  <c r="X277" i="3"/>
  <c r="U277" i="3"/>
  <c r="Y277" i="3"/>
  <c r="AC277" i="3"/>
  <c r="V277" i="3"/>
  <c r="W277" i="3"/>
  <c r="T269" i="3"/>
  <c r="X269" i="3"/>
  <c r="AB269" i="3"/>
  <c r="U269" i="3"/>
  <c r="Y269" i="3"/>
  <c r="AC269" i="3"/>
  <c r="V269" i="3"/>
  <c r="AD269" i="3"/>
  <c r="W269" i="3"/>
  <c r="AE269" i="3"/>
  <c r="S269" i="3"/>
  <c r="Z269" i="3"/>
  <c r="AA269" i="3"/>
  <c r="T265" i="3"/>
  <c r="X265" i="3"/>
  <c r="U265" i="3"/>
  <c r="Y265" i="3"/>
  <c r="AC265" i="3"/>
  <c r="Z265" i="3"/>
  <c r="S265" i="3"/>
  <c r="V265" i="3"/>
  <c r="W265" i="3"/>
  <c r="AD265" i="3"/>
  <c r="X257" i="3"/>
  <c r="AB257" i="3"/>
  <c r="Y257" i="3"/>
  <c r="AC257" i="3"/>
  <c r="Z257" i="3"/>
  <c r="S257" i="3"/>
  <c r="AD257" i="3"/>
  <c r="AE257" i="3"/>
  <c r="V257" i="3"/>
  <c r="W257" i="3"/>
  <c r="T249" i="3"/>
  <c r="X249" i="3"/>
  <c r="AB249" i="3"/>
  <c r="U249" i="3"/>
  <c r="Y249" i="3"/>
  <c r="AC249" i="3"/>
  <c r="Z249" i="3"/>
  <c r="S249" i="3"/>
  <c r="AA249" i="3"/>
  <c r="V249" i="3"/>
  <c r="W249" i="3"/>
  <c r="AD249" i="3"/>
  <c r="AE249" i="3"/>
  <c r="T241" i="3"/>
  <c r="X241" i="3"/>
  <c r="AB241" i="3"/>
  <c r="U241" i="3"/>
  <c r="Y241" i="3"/>
  <c r="AC241" i="3"/>
  <c r="Z241" i="3"/>
  <c r="S241" i="3"/>
  <c r="AA241" i="3"/>
  <c r="AD241" i="3"/>
  <c r="AE241" i="3"/>
  <c r="V241" i="3"/>
  <c r="W241" i="3"/>
  <c r="X233" i="3"/>
  <c r="AB233" i="3"/>
  <c r="U233" i="3"/>
  <c r="Y233" i="3"/>
  <c r="AC233" i="3"/>
  <c r="Z233" i="3"/>
  <c r="S233" i="3"/>
  <c r="V233" i="3"/>
  <c r="W233" i="3"/>
  <c r="AE233" i="3"/>
  <c r="X225" i="3"/>
  <c r="AB225" i="3"/>
  <c r="Y225" i="3"/>
  <c r="AC225" i="3"/>
  <c r="Z225" i="3"/>
  <c r="S225" i="3"/>
  <c r="AD225" i="3"/>
  <c r="AE225" i="3"/>
  <c r="V225" i="3"/>
  <c r="W225" i="3"/>
  <c r="S217" i="3"/>
  <c r="W217" i="3"/>
  <c r="AA217" i="3"/>
  <c r="AE217" i="3"/>
  <c r="U217" i="3"/>
  <c r="AB217" i="3"/>
  <c r="X217" i="3"/>
  <c r="Y217" i="3"/>
  <c r="AC217" i="3"/>
  <c r="AD217" i="3"/>
  <c r="S209" i="3"/>
  <c r="W209" i="3"/>
  <c r="AA209" i="3"/>
  <c r="AE209" i="3"/>
  <c r="X209" i="3"/>
  <c r="Y209" i="3"/>
  <c r="Z209" i="3"/>
  <c r="AC209" i="3"/>
  <c r="U209" i="3"/>
  <c r="V209" i="3"/>
  <c r="S201" i="3"/>
  <c r="W201" i="3"/>
  <c r="AA201" i="3"/>
  <c r="AE201" i="3"/>
  <c r="X201" i="3"/>
  <c r="AB201" i="3"/>
  <c r="Y201" i="3"/>
  <c r="V201" i="3"/>
  <c r="AC201" i="3"/>
  <c r="AD201" i="3"/>
  <c r="S193" i="3"/>
  <c r="W193" i="3"/>
  <c r="AA193" i="3"/>
  <c r="X193" i="3"/>
  <c r="Y193" i="3"/>
  <c r="Z193" i="3"/>
  <c r="AC193" i="3"/>
  <c r="U193" i="3"/>
  <c r="S185" i="3"/>
  <c r="W185" i="3"/>
  <c r="AA185" i="3"/>
  <c r="T185" i="3"/>
  <c r="X185" i="3"/>
  <c r="AB185" i="3"/>
  <c r="Y185" i="3"/>
  <c r="V185" i="3"/>
  <c r="AC185" i="3"/>
  <c r="AD185" i="3"/>
  <c r="S177" i="3"/>
  <c r="W177" i="3"/>
  <c r="AA177" i="3"/>
  <c r="X177" i="3"/>
  <c r="AB177" i="3"/>
  <c r="Y177" i="3"/>
  <c r="Z177" i="3"/>
  <c r="AC177" i="3"/>
  <c r="V177" i="3"/>
  <c r="U169" i="3"/>
  <c r="Y169" i="3"/>
  <c r="AC169" i="3"/>
  <c r="V169" i="3"/>
  <c r="AD169" i="3"/>
  <c r="W169" i="3"/>
  <c r="X169" i="3"/>
  <c r="S169" i="3"/>
  <c r="T169" i="3"/>
  <c r="U161" i="3"/>
  <c r="Y161" i="3"/>
  <c r="AC161" i="3"/>
  <c r="V161" i="3"/>
  <c r="AD161" i="3"/>
  <c r="W161" i="3"/>
  <c r="X161" i="3"/>
  <c r="T161" i="3"/>
  <c r="AA161" i="3"/>
  <c r="AB161" i="3"/>
  <c r="U153" i="3"/>
  <c r="Y153" i="3"/>
  <c r="AC153" i="3"/>
  <c r="V153" i="3"/>
  <c r="W153" i="3"/>
  <c r="AB153" i="3"/>
  <c r="S153" i="3"/>
  <c r="T153" i="3"/>
  <c r="Y145" i="3"/>
  <c r="AC145" i="3"/>
  <c r="AE145" i="3"/>
  <c r="AA145" i="3"/>
  <c r="U137" i="3"/>
  <c r="Y137" i="3"/>
  <c r="AC137" i="3"/>
  <c r="V137" i="3"/>
  <c r="Z137" i="3"/>
  <c r="AD137" i="3"/>
  <c r="W137" i="3"/>
  <c r="AE137" i="3"/>
  <c r="X137" i="3"/>
  <c r="AA137" i="3"/>
  <c r="AB137" i="3"/>
  <c r="S137" i="3"/>
  <c r="T137" i="3"/>
  <c r="U129" i="3"/>
  <c r="Y129" i="3"/>
  <c r="AC129" i="3"/>
  <c r="V129" i="3"/>
  <c r="Z129" i="3"/>
  <c r="AD129" i="3"/>
  <c r="W129" i="3"/>
  <c r="AE129" i="3"/>
  <c r="X129" i="3"/>
  <c r="S129" i="3"/>
  <c r="T129" i="3"/>
  <c r="AA129" i="3"/>
  <c r="AB129" i="3"/>
  <c r="U121" i="3"/>
  <c r="Y121" i="3"/>
  <c r="Z121" i="3"/>
  <c r="W121" i="3"/>
  <c r="AE121" i="3"/>
  <c r="X121" i="3"/>
  <c r="AA121" i="3"/>
  <c r="AB121" i="3"/>
  <c r="S121" i="3"/>
  <c r="T121" i="3"/>
  <c r="U113" i="3"/>
  <c r="Y113" i="3"/>
  <c r="AC113" i="3"/>
  <c r="V113" i="3"/>
  <c r="Z113" i="3"/>
  <c r="AD113" i="3"/>
  <c r="W113" i="3"/>
  <c r="AE113" i="3"/>
  <c r="X113" i="3"/>
  <c r="S113" i="3"/>
  <c r="T113" i="3"/>
  <c r="AA113" i="3"/>
  <c r="AB113" i="3"/>
  <c r="U109" i="3"/>
  <c r="Y109" i="3"/>
  <c r="AC109" i="3"/>
  <c r="V109" i="3"/>
  <c r="Z109" i="3"/>
  <c r="AD109" i="3"/>
  <c r="S109" i="3"/>
  <c r="AA109" i="3"/>
  <c r="T109" i="3"/>
  <c r="AB109" i="3"/>
  <c r="W109" i="3"/>
  <c r="X109" i="3"/>
  <c r="AE109" i="3"/>
  <c r="U105" i="3"/>
  <c r="Y105" i="3"/>
  <c r="AC105" i="3"/>
  <c r="V105" i="3"/>
  <c r="Z105" i="3"/>
  <c r="AD105" i="3"/>
  <c r="W105" i="3"/>
  <c r="AE105" i="3"/>
  <c r="X105" i="3"/>
  <c r="AA105" i="3"/>
  <c r="AB105" i="3"/>
  <c r="S105" i="3"/>
  <c r="T105" i="3"/>
  <c r="U101" i="3"/>
  <c r="Y101" i="3"/>
  <c r="AC101" i="3"/>
  <c r="V101" i="3"/>
  <c r="Z101" i="3"/>
  <c r="AD101" i="3"/>
  <c r="S101" i="3"/>
  <c r="AA101" i="3"/>
  <c r="T101" i="3"/>
  <c r="AB101" i="3"/>
  <c r="AE101" i="3"/>
  <c r="W101" i="3"/>
  <c r="X101" i="3"/>
  <c r="U97" i="3"/>
  <c r="Y97" i="3"/>
  <c r="AC97" i="3"/>
  <c r="V97" i="3"/>
  <c r="Z97" i="3"/>
  <c r="AD97" i="3"/>
  <c r="W97" i="3"/>
  <c r="AE97" i="3"/>
  <c r="X97" i="3"/>
  <c r="S97" i="3"/>
  <c r="T97" i="3"/>
  <c r="AA97" i="3"/>
  <c r="AB97" i="3"/>
  <c r="S93" i="3"/>
  <c r="W93" i="3"/>
  <c r="AE93" i="3"/>
  <c r="U93" i="3"/>
  <c r="Z93" i="3"/>
  <c r="V93" i="3"/>
  <c r="AB93" i="3"/>
  <c r="X93" i="3"/>
  <c r="Y93" i="3"/>
  <c r="AD93" i="3"/>
  <c r="S89" i="3"/>
  <c r="AA89" i="3"/>
  <c r="AE89" i="3"/>
  <c r="T89" i="3"/>
  <c r="Y89" i="3"/>
  <c r="AD89" i="3"/>
  <c r="U89" i="3"/>
  <c r="Z89" i="3"/>
  <c r="V89" i="3"/>
  <c r="X89" i="3"/>
  <c r="S85" i="3"/>
  <c r="W85" i="3"/>
  <c r="AA85" i="3"/>
  <c r="AE85" i="3"/>
  <c r="X85" i="3"/>
  <c r="T85" i="3"/>
  <c r="AD85" i="3"/>
  <c r="U85" i="3"/>
  <c r="V85" i="3"/>
  <c r="Z85" i="3"/>
  <c r="S81" i="3"/>
  <c r="AA81" i="3"/>
  <c r="AE81" i="3"/>
  <c r="T81" i="3"/>
  <c r="X81" i="3"/>
  <c r="AB81" i="3"/>
  <c r="U81" i="3"/>
  <c r="AC81" i="3"/>
  <c r="V81" i="3"/>
  <c r="AD81" i="3"/>
  <c r="Z81" i="3"/>
  <c r="Y81" i="3"/>
  <c r="S77" i="3"/>
  <c r="W77" i="3"/>
  <c r="AA77" i="3"/>
  <c r="AE77" i="3"/>
  <c r="X77" i="3"/>
  <c r="AB77" i="3"/>
  <c r="Y77" i="3"/>
  <c r="V77" i="3"/>
  <c r="AC77" i="3"/>
  <c r="AD77" i="3"/>
  <c r="S73" i="3"/>
  <c r="W73" i="3"/>
  <c r="AA73" i="3"/>
  <c r="AE73" i="3"/>
  <c r="T73" i="3"/>
  <c r="X73" i="3"/>
  <c r="AB73" i="3"/>
  <c r="U73" i="3"/>
  <c r="AC73" i="3"/>
  <c r="V73" i="3"/>
  <c r="AD73" i="3"/>
  <c r="Y73" i="3"/>
  <c r="Z73" i="3"/>
  <c r="S69" i="3"/>
  <c r="AA69" i="3"/>
  <c r="AE69" i="3"/>
  <c r="T69" i="3"/>
  <c r="X69" i="3"/>
  <c r="AB69" i="3"/>
  <c r="Y69" i="3"/>
  <c r="Z69" i="3"/>
  <c r="AD69" i="3"/>
  <c r="U69" i="3"/>
  <c r="V69" i="3"/>
  <c r="S65" i="3"/>
  <c r="W65" i="3"/>
  <c r="AE65" i="3"/>
  <c r="T65" i="3"/>
  <c r="AB65" i="3"/>
  <c r="Y65" i="3"/>
  <c r="Z65" i="3"/>
  <c r="AC65" i="3"/>
  <c r="AD65" i="3"/>
  <c r="U65" i="3"/>
  <c r="S61" i="3"/>
  <c r="W61" i="3"/>
  <c r="AA61" i="3"/>
  <c r="AE61" i="3"/>
  <c r="T61" i="3"/>
  <c r="X61" i="3"/>
  <c r="AB61" i="3"/>
  <c r="AC61" i="3"/>
  <c r="AD61" i="3"/>
  <c r="Y61" i="3"/>
  <c r="S57" i="3"/>
  <c r="AA57" i="3"/>
  <c r="AE57" i="3"/>
  <c r="T57" i="3"/>
  <c r="X57" i="3"/>
  <c r="AB57" i="3"/>
  <c r="Y57" i="3"/>
  <c r="Z57" i="3"/>
  <c r="V57" i="3"/>
  <c r="AD57" i="3"/>
  <c r="T53" i="3"/>
  <c r="AB53" i="3"/>
  <c r="U53" i="3"/>
  <c r="V53" i="3"/>
  <c r="S49" i="3"/>
  <c r="W49" i="3"/>
  <c r="AB49" i="3"/>
  <c r="Y49" i="3"/>
  <c r="Z49" i="3"/>
  <c r="AC49" i="3"/>
  <c r="AD49" i="3"/>
  <c r="U49" i="3"/>
  <c r="S45" i="3"/>
  <c r="W45" i="3"/>
  <c r="AA45" i="3"/>
  <c r="AE45" i="3"/>
  <c r="T45" i="3"/>
  <c r="X45" i="3"/>
  <c r="U45" i="3"/>
  <c r="AC45" i="3"/>
  <c r="Y45" i="3"/>
  <c r="Z45" i="3"/>
  <c r="S41" i="3"/>
  <c r="AE41" i="3"/>
  <c r="X41" i="3"/>
  <c r="AB41" i="3"/>
  <c r="Y41" i="3"/>
  <c r="Z41" i="3"/>
  <c r="V41" i="3"/>
  <c r="AD41" i="3"/>
  <c r="S37" i="3"/>
  <c r="W37" i="3"/>
  <c r="AA37" i="3"/>
  <c r="AE37" i="3"/>
  <c r="T37" i="3"/>
  <c r="X37" i="3"/>
  <c r="AB37" i="3"/>
  <c r="U37" i="3"/>
  <c r="AC37" i="3"/>
  <c r="V37" i="3"/>
  <c r="AD37" i="3"/>
  <c r="Y37" i="3"/>
  <c r="Z37" i="3"/>
  <c r="S33" i="3"/>
  <c r="W33" i="3"/>
  <c r="AA33" i="3"/>
  <c r="AE33" i="3"/>
  <c r="T33" i="3"/>
  <c r="X33" i="3"/>
  <c r="AC33" i="3"/>
  <c r="U33" i="3"/>
  <c r="S29" i="3"/>
  <c r="W29" i="3"/>
  <c r="AE29" i="3"/>
  <c r="X29" i="3"/>
  <c r="AB29" i="3"/>
  <c r="V29" i="3"/>
  <c r="Z29" i="3"/>
  <c r="U25" i="3"/>
  <c r="Y25" i="3"/>
  <c r="AD25" i="3"/>
  <c r="W25" i="3"/>
  <c r="AE25" i="3"/>
  <c r="AA25" i="3"/>
  <c r="T25" i="3"/>
  <c r="U21" i="3"/>
  <c r="Y21" i="3"/>
  <c r="AC21" i="3"/>
  <c r="V21" i="3"/>
  <c r="Z21" i="3"/>
  <c r="AD21" i="3"/>
  <c r="S21" i="3"/>
  <c r="AA21" i="3"/>
  <c r="T21" i="3"/>
  <c r="AB21" i="3"/>
  <c r="AE21" i="3"/>
  <c r="W21" i="3"/>
  <c r="X21" i="3"/>
  <c r="U17" i="3"/>
  <c r="Y17" i="3"/>
  <c r="Z17" i="3"/>
  <c r="AD17" i="3"/>
  <c r="W17" i="3"/>
  <c r="AE17" i="3"/>
  <c r="X17" i="3"/>
  <c r="S17" i="3"/>
  <c r="T17" i="3"/>
  <c r="AA17" i="3"/>
  <c r="U13" i="3"/>
  <c r="Y13" i="3"/>
  <c r="AC13" i="3"/>
  <c r="V13" i="3"/>
  <c r="Z13" i="3"/>
  <c r="AD13" i="3"/>
  <c r="S13" i="3"/>
  <c r="AA13" i="3"/>
  <c r="T13" i="3"/>
  <c r="AB13" i="3"/>
  <c r="W13" i="3"/>
  <c r="X13" i="3"/>
  <c r="AE13" i="3"/>
  <c r="U9" i="3"/>
  <c r="Y9" i="3"/>
  <c r="AC9" i="3"/>
  <c r="V9" i="3"/>
  <c r="Z9" i="3"/>
  <c r="AD9" i="3"/>
  <c r="W9" i="3"/>
  <c r="X9" i="3"/>
  <c r="AB9" i="3"/>
  <c r="S9" i="3"/>
  <c r="U5" i="3"/>
  <c r="Y5" i="3"/>
  <c r="V5" i="3"/>
  <c r="Z5" i="3"/>
  <c r="AD5" i="3"/>
  <c r="S5" i="3"/>
  <c r="AB5" i="3"/>
  <c r="AE5" i="3"/>
  <c r="W5" i="3"/>
  <c r="X5" i="3"/>
  <c r="V1088" i="3"/>
  <c r="Z1088" i="3"/>
  <c r="AD1088" i="3"/>
  <c r="T1088" i="3"/>
  <c r="AB1088" i="3"/>
  <c r="U1088" i="3"/>
  <c r="AC1088" i="3"/>
  <c r="S1088" i="3"/>
  <c r="W1088" i="3"/>
  <c r="AA1088" i="3"/>
  <c r="AE1088" i="3"/>
  <c r="X1088" i="3"/>
  <c r="Y1088" i="3"/>
  <c r="V1080" i="3"/>
  <c r="Z1080" i="3"/>
  <c r="AD1080" i="3"/>
  <c r="T1080" i="3"/>
  <c r="Y1080" i="3"/>
  <c r="W1080" i="3"/>
  <c r="AA1080" i="3"/>
  <c r="AE1080" i="3"/>
  <c r="X1080" i="3"/>
  <c r="AC1080" i="3"/>
  <c r="V1072" i="3"/>
  <c r="Z1072" i="3"/>
  <c r="AD1072" i="3"/>
  <c r="X1072" i="3"/>
  <c r="Y1072" i="3"/>
  <c r="W1072" i="3"/>
  <c r="AE1072" i="3"/>
  <c r="AB1072" i="3"/>
  <c r="U1072" i="3"/>
  <c r="AC1072" i="3"/>
  <c r="AD1064" i="3"/>
  <c r="X1064" i="3"/>
  <c r="Y1064" i="3"/>
  <c r="S1064" i="3"/>
  <c r="W1064" i="3"/>
  <c r="AA1064" i="3"/>
  <c r="AE1064" i="3"/>
  <c r="T1064" i="3"/>
  <c r="AB1064" i="3"/>
  <c r="AC1064" i="3"/>
  <c r="V1056" i="3"/>
  <c r="Z1056" i="3"/>
  <c r="AD1056" i="3"/>
  <c r="AB1056" i="3"/>
  <c r="U1056" i="3"/>
  <c r="AC1056" i="3"/>
  <c r="S1056" i="3"/>
  <c r="W1056" i="3"/>
  <c r="X1056" i="3"/>
  <c r="Y1056" i="3"/>
  <c r="V1048" i="3"/>
  <c r="Z1048" i="3"/>
  <c r="AD1048" i="3"/>
  <c r="X1048" i="3"/>
  <c r="Y1048" i="3"/>
  <c r="W1048" i="3"/>
  <c r="AA1048" i="3"/>
  <c r="AE1048" i="3"/>
  <c r="AB1048" i="3"/>
  <c r="AC1048" i="3"/>
  <c r="Z1040" i="3"/>
  <c r="AD1040" i="3"/>
  <c r="X1040" i="3"/>
  <c r="Y1040" i="3"/>
  <c r="S1040" i="3"/>
  <c r="W1040" i="3"/>
  <c r="AE1040" i="3"/>
  <c r="T1040" i="3"/>
  <c r="AB1040" i="3"/>
  <c r="AC1040" i="3"/>
  <c r="V1028" i="3"/>
  <c r="AD1028" i="3"/>
  <c r="X1028" i="3"/>
  <c r="AB1028" i="3"/>
  <c r="Y1028" i="3"/>
  <c r="S1028" i="3"/>
  <c r="W1028" i="3"/>
  <c r="AA1028" i="3"/>
  <c r="AE1028" i="3"/>
  <c r="AC1028" i="3"/>
  <c r="Z1020" i="3"/>
  <c r="AD1020" i="3"/>
  <c r="Y1020" i="3"/>
  <c r="S1020" i="3"/>
  <c r="W1020" i="3"/>
  <c r="AA1020" i="3"/>
  <c r="AE1020" i="3"/>
  <c r="T1020" i="3"/>
  <c r="U1020" i="3"/>
  <c r="AC1020" i="3"/>
  <c r="AD1012" i="3"/>
  <c r="T1012" i="3"/>
  <c r="AB1012" i="3"/>
  <c r="U1012" i="3"/>
  <c r="AC1012" i="3"/>
  <c r="S1012" i="3"/>
  <c r="W1012" i="3"/>
  <c r="AA1012" i="3"/>
  <c r="AE1012" i="3"/>
  <c r="Y1012" i="3"/>
  <c r="V1004" i="3"/>
  <c r="Z1004" i="3"/>
  <c r="AD1004" i="3"/>
  <c r="T1004" i="3"/>
  <c r="AB1004" i="3"/>
  <c r="Y1004" i="3"/>
  <c r="S1004" i="3"/>
  <c r="W1004" i="3"/>
  <c r="AA1004" i="3"/>
  <c r="AE1004" i="3"/>
  <c r="X1004" i="3"/>
  <c r="U1004" i="3"/>
  <c r="AC1004" i="3"/>
  <c r="W996" i="3"/>
  <c r="AA996" i="3"/>
  <c r="AE996" i="3"/>
  <c r="X996" i="3"/>
  <c r="AB996" i="3"/>
  <c r="Y996" i="3"/>
  <c r="AC996" i="3"/>
  <c r="V996" i="3"/>
  <c r="Z996" i="3"/>
  <c r="AD996" i="3"/>
  <c r="S988" i="3"/>
  <c r="W988" i="3"/>
  <c r="X988" i="3"/>
  <c r="AB988" i="3"/>
  <c r="Y988" i="3"/>
  <c r="AD988" i="3"/>
  <c r="AC988" i="3"/>
  <c r="V988" i="3"/>
  <c r="S980" i="3"/>
  <c r="W980" i="3"/>
  <c r="AA980" i="3"/>
  <c r="X980" i="3"/>
  <c r="AB980" i="3"/>
  <c r="Y980" i="3"/>
  <c r="U980" i="3"/>
  <c r="V980" i="3"/>
  <c r="AC980" i="3"/>
  <c r="AD980" i="3"/>
  <c r="S972" i="3"/>
  <c r="W972" i="3"/>
  <c r="X972" i="3"/>
  <c r="AB972" i="3"/>
  <c r="Y972" i="3"/>
  <c r="AD972" i="3"/>
  <c r="AC972" i="3"/>
  <c r="V972" i="3"/>
  <c r="W964" i="3"/>
  <c r="AE964" i="3"/>
  <c r="T964" i="3"/>
  <c r="X964" i="3"/>
  <c r="AB964" i="3"/>
  <c r="Y964" i="3"/>
  <c r="AC964" i="3"/>
  <c r="Z964" i="3"/>
  <c r="W956" i="3"/>
  <c r="AA956" i="3"/>
  <c r="T956" i="3"/>
  <c r="X956" i="3"/>
  <c r="Y956" i="3"/>
  <c r="V956" i="3"/>
  <c r="Z956" i="3"/>
  <c r="U956" i="3"/>
  <c r="AC956" i="3"/>
  <c r="AD956" i="3"/>
  <c r="S948" i="3"/>
  <c r="W948" i="3"/>
  <c r="AA948" i="3"/>
  <c r="AE948" i="3"/>
  <c r="T948" i="3"/>
  <c r="X948" i="3"/>
  <c r="AB948" i="3"/>
  <c r="Y948" i="3"/>
  <c r="U948" i="3"/>
  <c r="AD948" i="3"/>
  <c r="Z948" i="3"/>
  <c r="AC948" i="3"/>
  <c r="V948" i="3"/>
  <c r="S940" i="3"/>
  <c r="W940" i="3"/>
  <c r="AA940" i="3"/>
  <c r="AE940" i="3"/>
  <c r="T940" i="3"/>
  <c r="X940" i="3"/>
  <c r="Y940" i="3"/>
  <c r="V940" i="3"/>
  <c r="Z940" i="3"/>
  <c r="AC940" i="3"/>
  <c r="S932" i="3"/>
  <c r="W932" i="3"/>
  <c r="T932" i="3"/>
  <c r="X932" i="3"/>
  <c r="Y932" i="3"/>
  <c r="AC932" i="3"/>
  <c r="AD932" i="3"/>
  <c r="Z932" i="3"/>
  <c r="U932" i="3"/>
  <c r="V932" i="3"/>
  <c r="S924" i="3"/>
  <c r="W924" i="3"/>
  <c r="AA924" i="3"/>
  <c r="AE924" i="3"/>
  <c r="T924" i="3"/>
  <c r="X924" i="3"/>
  <c r="AB924" i="3"/>
  <c r="Y924" i="3"/>
  <c r="AC924" i="3"/>
  <c r="AD924" i="3"/>
  <c r="Z924" i="3"/>
  <c r="U924" i="3"/>
  <c r="V924" i="3"/>
  <c r="S916" i="3"/>
  <c r="W916" i="3"/>
  <c r="AA916" i="3"/>
  <c r="AE916" i="3"/>
  <c r="T916" i="3"/>
  <c r="X916" i="3"/>
  <c r="AB916" i="3"/>
  <c r="Y916" i="3"/>
  <c r="U916" i="3"/>
  <c r="V916" i="3"/>
  <c r="Z916" i="3"/>
  <c r="AC916" i="3"/>
  <c r="AD916" i="3"/>
  <c r="S908" i="3"/>
  <c r="W908" i="3"/>
  <c r="AA908" i="3"/>
  <c r="AE908" i="3"/>
  <c r="X908" i="3"/>
  <c r="Y908" i="3"/>
  <c r="AC908" i="3"/>
  <c r="AD908" i="3"/>
  <c r="Z908" i="3"/>
  <c r="V908" i="3"/>
  <c r="S900" i="3"/>
  <c r="W900" i="3"/>
  <c r="AA900" i="3"/>
  <c r="AE900" i="3"/>
  <c r="X900" i="3"/>
  <c r="AB900" i="3"/>
  <c r="Y900" i="3"/>
  <c r="V900" i="3"/>
  <c r="Z900" i="3"/>
  <c r="AD900" i="3"/>
  <c r="W892" i="3"/>
  <c r="T892" i="3"/>
  <c r="X892" i="3"/>
  <c r="AB892" i="3"/>
  <c r="Y892" i="3"/>
  <c r="AC892" i="3"/>
  <c r="V892" i="3"/>
  <c r="W884" i="3"/>
  <c r="AA884" i="3"/>
  <c r="X884" i="3"/>
  <c r="AB884" i="3"/>
  <c r="Y884" i="3"/>
  <c r="U884" i="3"/>
  <c r="V884" i="3"/>
  <c r="Z884" i="3"/>
  <c r="AC884" i="3"/>
  <c r="AD884" i="3"/>
  <c r="S876" i="3"/>
  <c r="W876" i="3"/>
  <c r="AA876" i="3"/>
  <c r="X876" i="3"/>
  <c r="AB876" i="3"/>
  <c r="Y876" i="3"/>
  <c r="AC876" i="3"/>
  <c r="AD876" i="3"/>
  <c r="V876" i="3"/>
  <c r="S868" i="3"/>
  <c r="W868" i="3"/>
  <c r="X868" i="3"/>
  <c r="Y868" i="3"/>
  <c r="V868" i="3"/>
  <c r="Z868" i="3"/>
  <c r="AC868" i="3"/>
  <c r="AD868" i="3"/>
  <c r="S860" i="3"/>
  <c r="W860" i="3"/>
  <c r="AA860" i="3"/>
  <c r="AE860" i="3"/>
  <c r="T860" i="3"/>
  <c r="X860" i="3"/>
  <c r="AB860" i="3"/>
  <c r="Y860" i="3"/>
  <c r="AC860" i="3"/>
  <c r="AD860" i="3"/>
  <c r="Z860" i="3"/>
  <c r="U860" i="3"/>
  <c r="V860" i="3"/>
  <c r="S852" i="3"/>
  <c r="W852" i="3"/>
  <c r="AE852" i="3"/>
  <c r="T852" i="3"/>
  <c r="AB852" i="3"/>
  <c r="Y852" i="3"/>
  <c r="U852" i="3"/>
  <c r="Z852" i="3"/>
  <c r="AC852" i="3"/>
  <c r="AD852" i="3"/>
  <c r="S844" i="3"/>
  <c r="W844" i="3"/>
  <c r="AA844" i="3"/>
  <c r="AE844" i="3"/>
  <c r="X844" i="3"/>
  <c r="Y844" i="3"/>
  <c r="V844" i="3"/>
  <c r="Z844" i="3"/>
  <c r="U844" i="3"/>
  <c r="AD844" i="3"/>
  <c r="S836" i="3"/>
  <c r="W836" i="3"/>
  <c r="AA836" i="3"/>
  <c r="X836" i="3"/>
  <c r="AB836" i="3"/>
  <c r="Y836" i="3"/>
  <c r="U836" i="3"/>
  <c r="AD836" i="3"/>
  <c r="AC836" i="3"/>
  <c r="V836" i="3"/>
  <c r="S828" i="3"/>
  <c r="W828" i="3"/>
  <c r="AA828" i="3"/>
  <c r="AE828" i="3"/>
  <c r="T828" i="3"/>
  <c r="X828" i="3"/>
  <c r="AB828" i="3"/>
  <c r="Y828" i="3"/>
  <c r="AC828" i="3"/>
  <c r="V828" i="3"/>
  <c r="Z828" i="3"/>
  <c r="U828" i="3"/>
  <c r="AD828" i="3"/>
  <c r="W820" i="3"/>
  <c r="AE820" i="3"/>
  <c r="T820" i="3"/>
  <c r="X820" i="3"/>
  <c r="AB820" i="3"/>
  <c r="Y820" i="3"/>
  <c r="U820" i="3"/>
  <c r="Z820" i="3"/>
  <c r="AC820" i="3"/>
  <c r="V820" i="3"/>
  <c r="S812" i="3"/>
  <c r="W812" i="3"/>
  <c r="X812" i="3"/>
  <c r="AB812" i="3"/>
  <c r="Y812" i="3"/>
  <c r="V812" i="3"/>
  <c r="Z812" i="3"/>
  <c r="AC812" i="3"/>
  <c r="AD812" i="3"/>
  <c r="S804" i="3"/>
  <c r="W804" i="3"/>
  <c r="AA804" i="3"/>
  <c r="AE804" i="3"/>
  <c r="T804" i="3"/>
  <c r="X804" i="3"/>
  <c r="AB804" i="3"/>
  <c r="Y804" i="3"/>
  <c r="AC804" i="3"/>
  <c r="AD804" i="3"/>
  <c r="Z804" i="3"/>
  <c r="U804" i="3"/>
  <c r="V804" i="3"/>
  <c r="S796" i="3"/>
  <c r="W796" i="3"/>
  <c r="AA796" i="3"/>
  <c r="AE796" i="3"/>
  <c r="T796" i="3"/>
  <c r="X796" i="3"/>
  <c r="AB796" i="3"/>
  <c r="Y796" i="3"/>
  <c r="AC796" i="3"/>
  <c r="AD796" i="3"/>
  <c r="Z796" i="3"/>
  <c r="U796" i="3"/>
  <c r="V796" i="3"/>
  <c r="U788" i="3"/>
  <c r="Y788" i="3"/>
  <c r="AC788" i="3"/>
  <c r="V788" i="3"/>
  <c r="Z788" i="3"/>
  <c r="AD788" i="3"/>
  <c r="W788" i="3"/>
  <c r="AE788" i="3"/>
  <c r="X788" i="3"/>
  <c r="S788" i="3"/>
  <c r="T788" i="3"/>
  <c r="AA788" i="3"/>
  <c r="AB788" i="3"/>
  <c r="Y780" i="3"/>
  <c r="AC780" i="3"/>
  <c r="V780" i="3"/>
  <c r="Z780" i="3"/>
  <c r="W780" i="3"/>
  <c r="X780" i="3"/>
  <c r="S780" i="3"/>
  <c r="AB780" i="3"/>
  <c r="Y772" i="3"/>
  <c r="V772" i="3"/>
  <c r="Z772" i="3"/>
  <c r="AD772" i="3"/>
  <c r="W772" i="3"/>
  <c r="AE772" i="3"/>
  <c r="X772" i="3"/>
  <c r="S772" i="3"/>
  <c r="AB772" i="3"/>
  <c r="AA772" i="3"/>
  <c r="U764" i="3"/>
  <c r="Y764" i="3"/>
  <c r="AC764" i="3"/>
  <c r="V764" i="3"/>
  <c r="Z764" i="3"/>
  <c r="AD764" i="3"/>
  <c r="W764" i="3"/>
  <c r="X764" i="3"/>
  <c r="AA764" i="3"/>
  <c r="S764" i="3"/>
  <c r="U756" i="3"/>
  <c r="Y756" i="3"/>
  <c r="AC756" i="3"/>
  <c r="V756" i="3"/>
  <c r="Z756" i="3"/>
  <c r="AD756" i="3"/>
  <c r="W756" i="3"/>
  <c r="AE756" i="3"/>
  <c r="X756" i="3"/>
  <c r="S756" i="3"/>
  <c r="AA756" i="3"/>
  <c r="T756" i="3"/>
  <c r="AB756" i="3"/>
  <c r="Y748" i="3"/>
  <c r="AC748" i="3"/>
  <c r="V748" i="3"/>
  <c r="AD748" i="3"/>
  <c r="W748" i="3"/>
  <c r="AE748" i="3"/>
  <c r="X748" i="3"/>
  <c r="S748" i="3"/>
  <c r="T748" i="3"/>
  <c r="Y740" i="3"/>
  <c r="AC740" i="3"/>
  <c r="V740" i="3"/>
  <c r="W740" i="3"/>
  <c r="AE740" i="3"/>
  <c r="X740" i="3"/>
  <c r="S740" i="3"/>
  <c r="AA740" i="3"/>
  <c r="AB740" i="3"/>
  <c r="U732" i="3"/>
  <c r="Y732" i="3"/>
  <c r="AC732" i="3"/>
  <c r="V732" i="3"/>
  <c r="Z732" i="3"/>
  <c r="AD732" i="3"/>
  <c r="W732" i="3"/>
  <c r="X732" i="3"/>
  <c r="AA732" i="3"/>
  <c r="S732" i="3"/>
  <c r="U724" i="3"/>
  <c r="Y724" i="3"/>
  <c r="AC724" i="3"/>
  <c r="V724" i="3"/>
  <c r="Z724" i="3"/>
  <c r="AD724" i="3"/>
  <c r="W724" i="3"/>
  <c r="AE724" i="3"/>
  <c r="X724" i="3"/>
  <c r="S724" i="3"/>
  <c r="AA724" i="3"/>
  <c r="AB724" i="3"/>
  <c r="T724" i="3"/>
  <c r="U716" i="3"/>
  <c r="Y716" i="3"/>
  <c r="AC716" i="3"/>
  <c r="V716" i="3"/>
  <c r="Z716" i="3"/>
  <c r="AD716" i="3"/>
  <c r="W716" i="3"/>
  <c r="AE716" i="3"/>
  <c r="X716" i="3"/>
  <c r="AA716" i="3"/>
  <c r="AB716" i="3"/>
  <c r="S716" i="3"/>
  <c r="T716" i="3"/>
  <c r="Y708" i="3"/>
  <c r="AC708" i="3"/>
  <c r="V708" i="3"/>
  <c r="Z708" i="3"/>
  <c r="AD708" i="3"/>
  <c r="W708" i="3"/>
  <c r="X708" i="3"/>
  <c r="S708" i="3"/>
  <c r="AA708" i="3"/>
  <c r="AB708" i="3"/>
  <c r="U700" i="3"/>
  <c r="Y700" i="3"/>
  <c r="AC700" i="3"/>
  <c r="V700" i="3"/>
  <c r="Z700" i="3"/>
  <c r="AD700" i="3"/>
  <c r="W700" i="3"/>
  <c r="AE700" i="3"/>
  <c r="X700" i="3"/>
  <c r="AA700" i="3"/>
  <c r="S700" i="3"/>
  <c r="T700" i="3"/>
  <c r="AB700" i="3"/>
  <c r="U692" i="3"/>
  <c r="Y692" i="3"/>
  <c r="AC692" i="3"/>
  <c r="V692" i="3"/>
  <c r="Z692" i="3"/>
  <c r="AD692" i="3"/>
  <c r="W692" i="3"/>
  <c r="AE692" i="3"/>
  <c r="X692" i="3"/>
  <c r="S692" i="3"/>
  <c r="AA692" i="3"/>
  <c r="AB692" i="3"/>
  <c r="T692" i="3"/>
  <c r="U684" i="3"/>
  <c r="Y684" i="3"/>
  <c r="AC684" i="3"/>
  <c r="V684" i="3"/>
  <c r="Z684" i="3"/>
  <c r="AD684" i="3"/>
  <c r="W684" i="3"/>
  <c r="AE684" i="3"/>
  <c r="X684" i="3"/>
  <c r="AA684" i="3"/>
  <c r="AB684" i="3"/>
  <c r="S684" i="3"/>
  <c r="T684" i="3"/>
  <c r="U676" i="3"/>
  <c r="Y676" i="3"/>
  <c r="AC676" i="3"/>
  <c r="V676" i="3"/>
  <c r="W676" i="3"/>
  <c r="AE676" i="3"/>
  <c r="S676" i="3"/>
  <c r="AA676" i="3"/>
  <c r="T676" i="3"/>
  <c r="AB676" i="3"/>
  <c r="Y672" i="3"/>
  <c r="AC672" i="3"/>
  <c r="V672" i="3"/>
  <c r="AA672" i="3"/>
  <c r="AB672" i="3"/>
  <c r="W672" i="3"/>
  <c r="AE672" i="3"/>
  <c r="U668" i="3"/>
  <c r="Y668" i="3"/>
  <c r="V668" i="3"/>
  <c r="AD668" i="3"/>
  <c r="W668" i="3"/>
  <c r="X668" i="3"/>
  <c r="AA668" i="3"/>
  <c r="T668" i="3"/>
  <c r="U664" i="3"/>
  <c r="Y664" i="3"/>
  <c r="AC664" i="3"/>
  <c r="V664" i="3"/>
  <c r="Z664" i="3"/>
  <c r="AD664" i="3"/>
  <c r="S664" i="3"/>
  <c r="AA664" i="3"/>
  <c r="T664" i="3"/>
  <c r="AB664" i="3"/>
  <c r="AE664" i="3"/>
  <c r="W664" i="3"/>
  <c r="X664" i="3"/>
  <c r="Y660" i="3"/>
  <c r="AC660" i="3"/>
  <c r="V660" i="3"/>
  <c r="Z660" i="3"/>
  <c r="W660" i="3"/>
  <c r="X660" i="3"/>
  <c r="S660" i="3"/>
  <c r="T660" i="3"/>
  <c r="AA660" i="3"/>
  <c r="AB660" i="3"/>
  <c r="U656" i="3"/>
  <c r="AC656" i="3"/>
  <c r="V656" i="3"/>
  <c r="S656" i="3"/>
  <c r="AA656" i="3"/>
  <c r="T656" i="3"/>
  <c r="AB656" i="3"/>
  <c r="W656" i="3"/>
  <c r="AE656" i="3"/>
  <c r="X656" i="3"/>
  <c r="Y652" i="3"/>
  <c r="AC652" i="3"/>
  <c r="V652" i="3"/>
  <c r="Z652" i="3"/>
  <c r="AD652" i="3"/>
  <c r="W652" i="3"/>
  <c r="AE652" i="3"/>
  <c r="X652" i="3"/>
  <c r="AB652" i="3"/>
  <c r="S652" i="3"/>
  <c r="Y648" i="3"/>
  <c r="AC648" i="3"/>
  <c r="V648" i="3"/>
  <c r="Z648" i="3"/>
  <c r="S648" i="3"/>
  <c r="AA648" i="3"/>
  <c r="T648" i="3"/>
  <c r="AE648" i="3"/>
  <c r="W648" i="3"/>
  <c r="X648" i="3"/>
  <c r="U644" i="3"/>
  <c r="Y644" i="3"/>
  <c r="AC644" i="3"/>
  <c r="V644" i="3"/>
  <c r="Z644" i="3"/>
  <c r="AD644" i="3"/>
  <c r="W644" i="3"/>
  <c r="AE644" i="3"/>
  <c r="X644" i="3"/>
  <c r="S644" i="3"/>
  <c r="AB644" i="3"/>
  <c r="T644" i="3"/>
  <c r="AA644" i="3"/>
  <c r="Y640" i="3"/>
  <c r="AC640" i="3"/>
  <c r="V640" i="3"/>
  <c r="AD640" i="3"/>
  <c r="S640" i="3"/>
  <c r="AA640" i="3"/>
  <c r="T640" i="3"/>
  <c r="AB640" i="3"/>
  <c r="W640" i="3"/>
  <c r="X640" i="3"/>
  <c r="Y636" i="3"/>
  <c r="AC636" i="3"/>
  <c r="V636" i="3"/>
  <c r="Z636" i="3"/>
  <c r="W636" i="3"/>
  <c r="X636" i="3"/>
  <c r="AB636" i="3"/>
  <c r="U632" i="3"/>
  <c r="Y632" i="3"/>
  <c r="AC632" i="3"/>
  <c r="V632" i="3"/>
  <c r="S632" i="3"/>
  <c r="AA632" i="3"/>
  <c r="T632" i="3"/>
  <c r="AB632" i="3"/>
  <c r="AE632" i="3"/>
  <c r="W632" i="3"/>
  <c r="Y628" i="3"/>
  <c r="AC628" i="3"/>
  <c r="V628" i="3"/>
  <c r="Z628" i="3"/>
  <c r="AD628" i="3"/>
  <c r="W628" i="3"/>
  <c r="AE628" i="3"/>
  <c r="X628" i="3"/>
  <c r="T628" i="3"/>
  <c r="AA628" i="3"/>
  <c r="Y624" i="3"/>
  <c r="V624" i="3"/>
  <c r="Z624" i="3"/>
  <c r="AD624" i="3"/>
  <c r="S624" i="3"/>
  <c r="AB624" i="3"/>
  <c r="AE624" i="3"/>
  <c r="X624" i="3"/>
  <c r="U620" i="3"/>
  <c r="Y620" i="3"/>
  <c r="AC620" i="3"/>
  <c r="Z620" i="3"/>
  <c r="W620" i="3"/>
  <c r="X620" i="3"/>
  <c r="AA620" i="3"/>
  <c r="S620" i="3"/>
  <c r="AB620" i="3"/>
  <c r="T620" i="3"/>
  <c r="U616" i="3"/>
  <c r="Y616" i="3"/>
  <c r="AC616" i="3"/>
  <c r="V616" i="3"/>
  <c r="Z616" i="3"/>
  <c r="AD616" i="3"/>
  <c r="S616" i="3"/>
  <c r="AA616" i="3"/>
  <c r="T616" i="3"/>
  <c r="AB616" i="3"/>
  <c r="AE616" i="3"/>
  <c r="X616" i="3"/>
  <c r="W616" i="3"/>
  <c r="U612" i="3"/>
  <c r="Y612" i="3"/>
  <c r="AC612" i="3"/>
  <c r="V612" i="3"/>
  <c r="AD612" i="3"/>
  <c r="W612" i="3"/>
  <c r="X612" i="3"/>
  <c r="S612" i="3"/>
  <c r="AA612" i="3"/>
  <c r="AB612" i="3"/>
  <c r="U608" i="3"/>
  <c r="Y608" i="3"/>
  <c r="Z608" i="3"/>
  <c r="S608" i="3"/>
  <c r="AA608" i="3"/>
  <c r="T608" i="3"/>
  <c r="AB608" i="3"/>
  <c r="W608" i="3"/>
  <c r="X608" i="3"/>
  <c r="AE608" i="3"/>
  <c r="AC604" i="3"/>
  <c r="V604" i="3"/>
  <c r="Z604" i="3"/>
  <c r="W604" i="3"/>
  <c r="X604" i="3"/>
  <c r="S604" i="3"/>
  <c r="AB604" i="3"/>
  <c r="Y600" i="3"/>
  <c r="AC600" i="3"/>
  <c r="V600" i="3"/>
  <c r="AD600" i="3"/>
  <c r="S600" i="3"/>
  <c r="T600" i="3"/>
  <c r="AB600" i="3"/>
  <c r="W600" i="3"/>
  <c r="X600" i="3"/>
  <c r="U596" i="3"/>
  <c r="Y596" i="3"/>
  <c r="AC596" i="3"/>
  <c r="V596" i="3"/>
  <c r="Z596" i="3"/>
  <c r="AD596" i="3"/>
  <c r="W596" i="3"/>
  <c r="AE596" i="3"/>
  <c r="X596" i="3"/>
  <c r="S596" i="3"/>
  <c r="AA596" i="3"/>
  <c r="AB596" i="3"/>
  <c r="T596" i="3"/>
  <c r="Y592" i="3"/>
  <c r="AC592" i="3"/>
  <c r="V592" i="3"/>
  <c r="AD592" i="3"/>
  <c r="S592" i="3"/>
  <c r="AA592" i="3"/>
  <c r="AB592" i="3"/>
  <c r="W592" i="3"/>
  <c r="X592" i="3"/>
  <c r="Y588" i="3"/>
  <c r="AC588" i="3"/>
  <c r="V588" i="3"/>
  <c r="Z588" i="3"/>
  <c r="AD588" i="3"/>
  <c r="W588" i="3"/>
  <c r="AE588" i="3"/>
  <c r="AA588" i="3"/>
  <c r="AB588" i="3"/>
  <c r="S588" i="3"/>
  <c r="Y584" i="3"/>
  <c r="AC584" i="3"/>
  <c r="V584" i="3"/>
  <c r="Z584" i="3"/>
  <c r="AB584" i="3"/>
  <c r="AE584" i="3"/>
  <c r="W584" i="3"/>
  <c r="X584" i="3"/>
  <c r="U576" i="3"/>
  <c r="Y576" i="3"/>
  <c r="AC576" i="3"/>
  <c r="V576" i="3"/>
  <c r="AD576" i="3"/>
  <c r="S576" i="3"/>
  <c r="T576" i="3"/>
  <c r="AB576" i="3"/>
  <c r="W576" i="3"/>
  <c r="AE576" i="3"/>
  <c r="Y572" i="3"/>
  <c r="AC572" i="3"/>
  <c r="W572" i="3"/>
  <c r="X572" i="3"/>
  <c r="S572" i="3"/>
  <c r="U568" i="3"/>
  <c r="Y568" i="3"/>
  <c r="AC568" i="3"/>
  <c r="V568" i="3"/>
  <c r="AD568" i="3"/>
  <c r="AA568" i="3"/>
  <c r="W568" i="3"/>
  <c r="X568" i="3"/>
  <c r="Y564" i="3"/>
  <c r="AC564" i="3"/>
  <c r="V564" i="3"/>
  <c r="AD564" i="3"/>
  <c r="W564" i="3"/>
  <c r="AE564" i="3"/>
  <c r="X564" i="3"/>
  <c r="S564" i="3"/>
  <c r="AA564" i="3"/>
  <c r="AB564" i="3"/>
  <c r="U560" i="3"/>
  <c r="Y560" i="3"/>
  <c r="AC560" i="3"/>
  <c r="V560" i="3"/>
  <c r="Z560" i="3"/>
  <c r="AD560" i="3"/>
  <c r="S560" i="3"/>
  <c r="AA560" i="3"/>
  <c r="T560" i="3"/>
  <c r="AB560" i="3"/>
  <c r="W560" i="3"/>
  <c r="X560" i="3"/>
  <c r="AE560" i="3"/>
  <c r="U556" i="3"/>
  <c r="Z556" i="3"/>
  <c r="AD556" i="3"/>
  <c r="AE556" i="3"/>
  <c r="X556" i="3"/>
  <c r="AA556" i="3"/>
  <c r="AB556" i="3"/>
  <c r="S556" i="3"/>
  <c r="U552" i="3"/>
  <c r="AC552" i="3"/>
  <c r="V552" i="3"/>
  <c r="Z552" i="3"/>
  <c r="AD552" i="3"/>
  <c r="AA552" i="3"/>
  <c r="AB552" i="3"/>
  <c r="AE552" i="3"/>
  <c r="W552" i="3"/>
  <c r="X552" i="3"/>
  <c r="AC548" i="3"/>
  <c r="Z548" i="3"/>
  <c r="W548" i="3"/>
  <c r="AE548" i="3"/>
  <c r="S548" i="3"/>
  <c r="AB548" i="3"/>
  <c r="Y544" i="3"/>
  <c r="V544" i="3"/>
  <c r="Z544" i="3"/>
  <c r="AD544" i="3"/>
  <c r="S544" i="3"/>
  <c r="AA544" i="3"/>
  <c r="AB544" i="3"/>
  <c r="W544" i="3"/>
  <c r="AE544" i="3"/>
  <c r="X544" i="3"/>
  <c r="Y540" i="3"/>
  <c r="V540" i="3"/>
  <c r="Z540" i="3"/>
  <c r="AD540" i="3"/>
  <c r="W540" i="3"/>
  <c r="AE540" i="3"/>
  <c r="X540" i="3"/>
  <c r="AA540" i="3"/>
  <c r="S540" i="3"/>
  <c r="T540" i="3"/>
  <c r="U536" i="3"/>
  <c r="Y536" i="3"/>
  <c r="Z536" i="3"/>
  <c r="AD536" i="3"/>
  <c r="S536" i="3"/>
  <c r="AA536" i="3"/>
  <c r="T536" i="3"/>
  <c r="AE536" i="3"/>
  <c r="W536" i="3"/>
  <c r="X536" i="3"/>
  <c r="U532" i="3"/>
  <c r="Y532" i="3"/>
  <c r="AC532" i="3"/>
  <c r="V532" i="3"/>
  <c r="AD532" i="3"/>
  <c r="W532" i="3"/>
  <c r="AE532" i="3"/>
  <c r="X532" i="3"/>
  <c r="AA532" i="3"/>
  <c r="AB532" i="3"/>
  <c r="U528" i="3"/>
  <c r="Y528" i="3"/>
  <c r="V528" i="3"/>
  <c r="Z528" i="3"/>
  <c r="AD528" i="3"/>
  <c r="S528" i="3"/>
  <c r="AA528" i="3"/>
  <c r="W528" i="3"/>
  <c r="AE528" i="3"/>
  <c r="X528" i="3"/>
  <c r="U524" i="3"/>
  <c r="Y524" i="3"/>
  <c r="AC524" i="3"/>
  <c r="V524" i="3"/>
  <c r="Z524" i="3"/>
  <c r="AD524" i="3"/>
  <c r="W524" i="3"/>
  <c r="X524" i="3"/>
  <c r="AA524" i="3"/>
  <c r="S524" i="3"/>
  <c r="U520" i="3"/>
  <c r="Y520" i="3"/>
  <c r="V520" i="3"/>
  <c r="AD520" i="3"/>
  <c r="AA520" i="3"/>
  <c r="T520" i="3"/>
  <c r="W520" i="3"/>
  <c r="X520" i="3"/>
  <c r="U516" i="3"/>
  <c r="Y516" i="3"/>
  <c r="AC516" i="3"/>
  <c r="V516" i="3"/>
  <c r="Z516" i="3"/>
  <c r="AD516" i="3"/>
  <c r="W516" i="3"/>
  <c r="AE516" i="3"/>
  <c r="X516" i="3"/>
  <c r="AA516" i="3"/>
  <c r="Y512" i="3"/>
  <c r="AC512" i="3"/>
  <c r="V512" i="3"/>
  <c r="Z512" i="3"/>
  <c r="AD512" i="3"/>
  <c r="S512" i="3"/>
  <c r="AB512" i="3"/>
  <c r="W512" i="3"/>
  <c r="AE512" i="3"/>
  <c r="X512" i="3"/>
  <c r="Y508" i="3"/>
  <c r="AC508" i="3"/>
  <c r="V508" i="3"/>
  <c r="Z508" i="3"/>
  <c r="AD508" i="3"/>
  <c r="W508" i="3"/>
  <c r="AE508" i="3"/>
  <c r="X508" i="3"/>
  <c r="AA508" i="3"/>
  <c r="AB508" i="3"/>
  <c r="Y504" i="3"/>
  <c r="AC504" i="3"/>
  <c r="V504" i="3"/>
  <c r="Z504" i="3"/>
  <c r="AD504" i="3"/>
  <c r="S504" i="3"/>
  <c r="AB504" i="3"/>
  <c r="AE504" i="3"/>
  <c r="X504" i="3"/>
  <c r="W504" i="3"/>
  <c r="U500" i="3"/>
  <c r="Y500" i="3"/>
  <c r="V500" i="3"/>
  <c r="AD500" i="3"/>
  <c r="W500" i="3"/>
  <c r="AE500" i="3"/>
  <c r="X500" i="3"/>
  <c r="S500" i="3"/>
  <c r="AA500" i="3"/>
  <c r="U496" i="3"/>
  <c r="Y496" i="3"/>
  <c r="AC496" i="3"/>
  <c r="V496" i="3"/>
  <c r="Z496" i="3"/>
  <c r="AD496" i="3"/>
  <c r="S496" i="3"/>
  <c r="AA496" i="3"/>
  <c r="T496" i="3"/>
  <c r="AB496" i="3"/>
  <c r="W496" i="3"/>
  <c r="X496" i="3"/>
  <c r="AE496" i="3"/>
  <c r="U492" i="3"/>
  <c r="Y492" i="3"/>
  <c r="AC492" i="3"/>
  <c r="V492" i="3"/>
  <c r="Z492" i="3"/>
  <c r="AD492" i="3"/>
  <c r="W492" i="3"/>
  <c r="AE492" i="3"/>
  <c r="X492" i="3"/>
  <c r="AA492" i="3"/>
  <c r="S492" i="3"/>
  <c r="T492" i="3"/>
  <c r="AB492" i="3"/>
  <c r="U488" i="3"/>
  <c r="Y488" i="3"/>
  <c r="Z488" i="3"/>
  <c r="AD488" i="3"/>
  <c r="S488" i="3"/>
  <c r="AA488" i="3"/>
  <c r="T488" i="3"/>
  <c r="AE488" i="3"/>
  <c r="W488" i="3"/>
  <c r="X488" i="3"/>
  <c r="U484" i="3"/>
  <c r="Y484" i="3"/>
  <c r="AC484" i="3"/>
  <c r="V484" i="3"/>
  <c r="Z484" i="3"/>
  <c r="AD484" i="3"/>
  <c r="W484" i="3"/>
  <c r="AE484" i="3"/>
  <c r="X484" i="3"/>
  <c r="S484" i="3"/>
  <c r="AB484" i="3"/>
  <c r="T484" i="3"/>
  <c r="AA484" i="3"/>
  <c r="Y480" i="3"/>
  <c r="AC480" i="3"/>
  <c r="V480" i="3"/>
  <c r="Z480" i="3"/>
  <c r="AD480" i="3"/>
  <c r="S480" i="3"/>
  <c r="AA480" i="3"/>
  <c r="AB480" i="3"/>
  <c r="W480" i="3"/>
  <c r="X480" i="3"/>
  <c r="U476" i="3"/>
  <c r="Y476" i="3"/>
  <c r="AC476" i="3"/>
  <c r="V476" i="3"/>
  <c r="Z476" i="3"/>
  <c r="AD476" i="3"/>
  <c r="W476" i="3"/>
  <c r="AE476" i="3"/>
  <c r="X476" i="3"/>
  <c r="AA476" i="3"/>
  <c r="S476" i="3"/>
  <c r="AB476" i="3"/>
  <c r="T476" i="3"/>
  <c r="X472" i="3"/>
  <c r="AB472" i="3"/>
  <c r="Y472" i="3"/>
  <c r="AC472" i="3"/>
  <c r="V472" i="3"/>
  <c r="AD472" i="3"/>
  <c r="W472" i="3"/>
  <c r="Z472" i="3"/>
  <c r="AA472" i="3"/>
  <c r="S472" i="3"/>
  <c r="T468" i="3"/>
  <c r="X468" i="3"/>
  <c r="AB468" i="3"/>
  <c r="U468" i="3"/>
  <c r="Y468" i="3"/>
  <c r="AC468" i="3"/>
  <c r="Z468" i="3"/>
  <c r="S468" i="3"/>
  <c r="AA468" i="3"/>
  <c r="AD468" i="3"/>
  <c r="AE468" i="3"/>
  <c r="V468" i="3"/>
  <c r="W468" i="3"/>
  <c r="T464" i="3"/>
  <c r="X464" i="3"/>
  <c r="AB464" i="3"/>
  <c r="U464" i="3"/>
  <c r="Y464" i="3"/>
  <c r="AC464" i="3"/>
  <c r="V464" i="3"/>
  <c r="AD464" i="3"/>
  <c r="W464" i="3"/>
  <c r="AE464" i="3"/>
  <c r="S464" i="3"/>
  <c r="Z464" i="3"/>
  <c r="AA464" i="3"/>
  <c r="X460" i="3"/>
  <c r="AB460" i="3"/>
  <c r="Y460" i="3"/>
  <c r="AC460" i="3"/>
  <c r="Z460" i="3"/>
  <c r="S460" i="3"/>
  <c r="V460" i="3"/>
  <c r="W460" i="3"/>
  <c r="AE460" i="3"/>
  <c r="AD460" i="3"/>
  <c r="T456" i="3"/>
  <c r="X456" i="3"/>
  <c r="AB456" i="3"/>
  <c r="U456" i="3"/>
  <c r="Y456" i="3"/>
  <c r="AC456" i="3"/>
  <c r="V456" i="3"/>
  <c r="AD456" i="3"/>
  <c r="W456" i="3"/>
  <c r="AE456" i="3"/>
  <c r="Z456" i="3"/>
  <c r="AA456" i="3"/>
  <c r="S456" i="3"/>
  <c r="T452" i="3"/>
  <c r="X452" i="3"/>
  <c r="AB452" i="3"/>
  <c r="AC452" i="3"/>
  <c r="S452" i="3"/>
  <c r="AA452" i="3"/>
  <c r="AD452" i="3"/>
  <c r="AE452" i="3"/>
  <c r="V452" i="3"/>
  <c r="W452" i="3"/>
  <c r="T448" i="3"/>
  <c r="X448" i="3"/>
  <c r="AB448" i="3"/>
  <c r="U448" i="3"/>
  <c r="Y448" i="3"/>
  <c r="W448" i="3"/>
  <c r="AE448" i="3"/>
  <c r="S448" i="3"/>
  <c r="Z448" i="3"/>
  <c r="AA448" i="3"/>
  <c r="X444" i="3"/>
  <c r="AB444" i="3"/>
  <c r="Y444" i="3"/>
  <c r="Z444" i="3"/>
  <c r="S444" i="3"/>
  <c r="V444" i="3"/>
  <c r="AD444" i="3"/>
  <c r="AE444" i="3"/>
  <c r="T440" i="3"/>
  <c r="X440" i="3"/>
  <c r="AB440" i="3"/>
  <c r="AC440" i="3"/>
  <c r="V440" i="3"/>
  <c r="AD440" i="3"/>
  <c r="W440" i="3"/>
  <c r="AE440" i="3"/>
  <c r="AA440" i="3"/>
  <c r="S440" i="3"/>
  <c r="T436" i="3"/>
  <c r="X436" i="3"/>
  <c r="AB436" i="3"/>
  <c r="U436" i="3"/>
  <c r="Y436" i="3"/>
  <c r="AC436" i="3"/>
  <c r="Z436" i="3"/>
  <c r="S436" i="3"/>
  <c r="AA436" i="3"/>
  <c r="AD436" i="3"/>
  <c r="AE436" i="3"/>
  <c r="W436" i="3"/>
  <c r="V436" i="3"/>
  <c r="T432" i="3"/>
  <c r="X432" i="3"/>
  <c r="U432" i="3"/>
  <c r="Y432" i="3"/>
  <c r="V432" i="3"/>
  <c r="S432" i="3"/>
  <c r="AA432" i="3"/>
  <c r="X428" i="3"/>
  <c r="AB428" i="3"/>
  <c r="U428" i="3"/>
  <c r="Y428" i="3"/>
  <c r="AC428" i="3"/>
  <c r="Z428" i="3"/>
  <c r="S428" i="3"/>
  <c r="V428" i="3"/>
  <c r="W428" i="3"/>
  <c r="AD428" i="3"/>
  <c r="X424" i="3"/>
  <c r="AB424" i="3"/>
  <c r="Y424" i="3"/>
  <c r="AC424" i="3"/>
  <c r="V424" i="3"/>
  <c r="AD424" i="3"/>
  <c r="W424" i="3"/>
  <c r="AA424" i="3"/>
  <c r="S424" i="3"/>
  <c r="T420" i="3"/>
  <c r="X420" i="3"/>
  <c r="U420" i="3"/>
  <c r="Y420" i="3"/>
  <c r="AC420" i="3"/>
  <c r="S420" i="3"/>
  <c r="AA420" i="3"/>
  <c r="AD420" i="3"/>
  <c r="V420" i="3"/>
  <c r="W420" i="3"/>
  <c r="T416" i="3"/>
  <c r="X416" i="3"/>
  <c r="AB416" i="3"/>
  <c r="U416" i="3"/>
  <c r="Y416" i="3"/>
  <c r="AC416" i="3"/>
  <c r="V416" i="3"/>
  <c r="AD416" i="3"/>
  <c r="W416" i="3"/>
  <c r="S416" i="3"/>
  <c r="T412" i="3"/>
  <c r="X412" i="3"/>
  <c r="AB412" i="3"/>
  <c r="Y412" i="3"/>
  <c r="AC412" i="3"/>
  <c r="Z412" i="3"/>
  <c r="S412" i="3"/>
  <c r="AA412" i="3"/>
  <c r="V412" i="3"/>
  <c r="AD412" i="3"/>
  <c r="T408" i="3"/>
  <c r="X408" i="3"/>
  <c r="AB408" i="3"/>
  <c r="Y408" i="3"/>
  <c r="AC408" i="3"/>
  <c r="AD408" i="3"/>
  <c r="W408" i="3"/>
  <c r="Z408" i="3"/>
  <c r="AA408" i="3"/>
  <c r="S408" i="3"/>
  <c r="T404" i="3"/>
  <c r="X404" i="3"/>
  <c r="AB404" i="3"/>
  <c r="Y404" i="3"/>
  <c r="AC404" i="3"/>
  <c r="S404" i="3"/>
  <c r="AA404" i="3"/>
  <c r="W404" i="3"/>
  <c r="V404" i="3"/>
  <c r="X396" i="3"/>
  <c r="AB396" i="3"/>
  <c r="Y396" i="3"/>
  <c r="AC396" i="3"/>
  <c r="Z396" i="3"/>
  <c r="S396" i="3"/>
  <c r="AA396" i="3"/>
  <c r="V396" i="3"/>
  <c r="AD396" i="3"/>
  <c r="AE396" i="3"/>
  <c r="X392" i="3"/>
  <c r="AB392" i="3"/>
  <c r="U392" i="3"/>
  <c r="Y392" i="3"/>
  <c r="AC392" i="3"/>
  <c r="V392" i="3"/>
  <c r="W392" i="3"/>
  <c r="AE392" i="3"/>
  <c r="S392" i="3"/>
  <c r="T388" i="3"/>
  <c r="X388" i="3"/>
  <c r="AB388" i="3"/>
  <c r="U388" i="3"/>
  <c r="Y388" i="3"/>
  <c r="AC388" i="3"/>
  <c r="Z388" i="3"/>
  <c r="S388" i="3"/>
  <c r="AA388" i="3"/>
  <c r="AD388" i="3"/>
  <c r="AE388" i="3"/>
  <c r="V388" i="3"/>
  <c r="W388" i="3"/>
  <c r="T384" i="3"/>
  <c r="X384" i="3"/>
  <c r="Y384" i="3"/>
  <c r="V384" i="3"/>
  <c r="AD384" i="3"/>
  <c r="W384" i="3"/>
  <c r="AE384" i="3"/>
  <c r="S384" i="3"/>
  <c r="AA384" i="3"/>
  <c r="Z384" i="3"/>
  <c r="T380" i="3"/>
  <c r="X380" i="3"/>
  <c r="AB380" i="3"/>
  <c r="U380" i="3"/>
  <c r="Y380" i="3"/>
  <c r="AC380" i="3"/>
  <c r="Z380" i="3"/>
  <c r="S380" i="3"/>
  <c r="AA380" i="3"/>
  <c r="V380" i="3"/>
  <c r="W380" i="3"/>
  <c r="AD380" i="3"/>
  <c r="AE380" i="3"/>
  <c r="V376" i="3"/>
  <c r="Z376" i="3"/>
  <c r="AD376" i="3"/>
  <c r="T376" i="3"/>
  <c r="Y376" i="3"/>
  <c r="AE376" i="3"/>
  <c r="U376" i="3"/>
  <c r="AA376" i="3"/>
  <c r="W376" i="3"/>
  <c r="X376" i="3"/>
  <c r="S376" i="3"/>
  <c r="AB376" i="3"/>
  <c r="AC376" i="3"/>
  <c r="Z372" i="3"/>
  <c r="S372" i="3"/>
  <c r="X372" i="3"/>
  <c r="AC372" i="3"/>
  <c r="T372" i="3"/>
  <c r="Y372" i="3"/>
  <c r="U372" i="3"/>
  <c r="W372" i="3"/>
  <c r="AA372" i="3"/>
  <c r="AB372" i="3"/>
  <c r="V368" i="3"/>
  <c r="Z368" i="3"/>
  <c r="AD368" i="3"/>
  <c r="W368" i="3"/>
  <c r="AB368" i="3"/>
  <c r="S368" i="3"/>
  <c r="X368" i="3"/>
  <c r="AC368" i="3"/>
  <c r="T368" i="3"/>
  <c r="AE368" i="3"/>
  <c r="U368" i="3"/>
  <c r="Y368" i="3"/>
  <c r="AA368" i="3"/>
  <c r="V364" i="3"/>
  <c r="Z364" i="3"/>
  <c r="AD364" i="3"/>
  <c r="U364" i="3"/>
  <c r="AA364" i="3"/>
  <c r="W364" i="3"/>
  <c r="AB364" i="3"/>
  <c r="S364" i="3"/>
  <c r="AC364" i="3"/>
  <c r="T364" i="3"/>
  <c r="AE364" i="3"/>
  <c r="X364" i="3"/>
  <c r="Y364" i="3"/>
  <c r="V360" i="3"/>
  <c r="Y360" i="3"/>
  <c r="AE360" i="3"/>
  <c r="U360" i="3"/>
  <c r="AB360" i="3"/>
  <c r="S360" i="3"/>
  <c r="AC360" i="3"/>
  <c r="W360" i="3"/>
  <c r="V356" i="3"/>
  <c r="AD356" i="3"/>
  <c r="S356" i="3"/>
  <c r="X356" i="3"/>
  <c r="AC356" i="3"/>
  <c r="T356" i="3"/>
  <c r="AE356" i="3"/>
  <c r="AA356" i="3"/>
  <c r="AB356" i="3"/>
  <c r="U356" i="3"/>
  <c r="W356" i="3"/>
  <c r="V352" i="3"/>
  <c r="Z352" i="3"/>
  <c r="AD352" i="3"/>
  <c r="W352" i="3"/>
  <c r="AB352" i="3"/>
  <c r="S352" i="3"/>
  <c r="X352" i="3"/>
  <c r="AC352" i="3"/>
  <c r="Y352" i="3"/>
  <c r="AA352" i="3"/>
  <c r="AE352" i="3"/>
  <c r="T352" i="3"/>
  <c r="U352" i="3"/>
  <c r="V348" i="3"/>
  <c r="AD348" i="3"/>
  <c r="U348" i="3"/>
  <c r="AA348" i="3"/>
  <c r="W348" i="3"/>
  <c r="AB348" i="3"/>
  <c r="X348" i="3"/>
  <c r="Y348" i="3"/>
  <c r="S348" i="3"/>
  <c r="T348" i="3"/>
  <c r="AC348" i="3"/>
  <c r="V344" i="3"/>
  <c r="Z344" i="3"/>
  <c r="AD344" i="3"/>
  <c r="Y344" i="3"/>
  <c r="AE344" i="3"/>
  <c r="W344" i="3"/>
  <c r="X344" i="3"/>
  <c r="AB344" i="3"/>
  <c r="AC344" i="3"/>
  <c r="S344" i="3"/>
  <c r="V340" i="3"/>
  <c r="Z340" i="3"/>
  <c r="AD340" i="3"/>
  <c r="S340" i="3"/>
  <c r="X340" i="3"/>
  <c r="AC340" i="3"/>
  <c r="T340" i="3"/>
  <c r="Y340" i="3"/>
  <c r="U340" i="3"/>
  <c r="W340" i="3"/>
  <c r="U336" i="3"/>
  <c r="Y336" i="3"/>
  <c r="AC336" i="3"/>
  <c r="V336" i="3"/>
  <c r="W336" i="3"/>
  <c r="X336" i="3"/>
  <c r="AA336" i="3"/>
  <c r="AB336" i="3"/>
  <c r="S336" i="3"/>
  <c r="T336" i="3"/>
  <c r="U332" i="3"/>
  <c r="Y332" i="3"/>
  <c r="AC332" i="3"/>
  <c r="V332" i="3"/>
  <c r="S332" i="3"/>
  <c r="T332" i="3"/>
  <c r="AB332" i="3"/>
  <c r="AE332" i="3"/>
  <c r="W332" i="3"/>
  <c r="X332" i="3"/>
  <c r="U328" i="3"/>
  <c r="Y328" i="3"/>
  <c r="AC328" i="3"/>
  <c r="V328" i="3"/>
  <c r="Z328" i="3"/>
  <c r="AD328" i="3"/>
  <c r="W328" i="3"/>
  <c r="AE328" i="3"/>
  <c r="X328" i="3"/>
  <c r="S328" i="3"/>
  <c r="T328" i="3"/>
  <c r="AA328" i="3"/>
  <c r="AB328" i="3"/>
  <c r="U324" i="3"/>
  <c r="Y324" i="3"/>
  <c r="AC324" i="3"/>
  <c r="V324" i="3"/>
  <c r="Z324" i="3"/>
  <c r="AD324" i="3"/>
  <c r="S324" i="3"/>
  <c r="AA324" i="3"/>
  <c r="T324" i="3"/>
  <c r="AB324" i="3"/>
  <c r="W324" i="3"/>
  <c r="X324" i="3"/>
  <c r="AE324" i="3"/>
  <c r="Y320" i="3"/>
  <c r="AC320" i="3"/>
  <c r="Z320" i="3"/>
  <c r="AD320" i="3"/>
  <c r="W320" i="3"/>
  <c r="AE320" i="3"/>
  <c r="X320" i="3"/>
  <c r="AA320" i="3"/>
  <c r="S320" i="3"/>
  <c r="T320" i="3"/>
  <c r="U316" i="3"/>
  <c r="Y316" i="3"/>
  <c r="AC316" i="3"/>
  <c r="V316" i="3"/>
  <c r="Z316" i="3"/>
  <c r="AD316" i="3"/>
  <c r="S316" i="3"/>
  <c r="AA316" i="3"/>
  <c r="T316" i="3"/>
  <c r="AB316" i="3"/>
  <c r="AE316" i="3"/>
  <c r="W316" i="3"/>
  <c r="X316" i="3"/>
  <c r="Y312" i="3"/>
  <c r="AC312" i="3"/>
  <c r="V312" i="3"/>
  <c r="AD312" i="3"/>
  <c r="W312" i="3"/>
  <c r="X312" i="3"/>
  <c r="S312" i="3"/>
  <c r="T312" i="3"/>
  <c r="AA312" i="3"/>
  <c r="AB312" i="3"/>
  <c r="U308" i="3"/>
  <c r="Y308" i="3"/>
  <c r="AC308" i="3"/>
  <c r="V308" i="3"/>
  <c r="Z308" i="3"/>
  <c r="AD308" i="3"/>
  <c r="S308" i="3"/>
  <c r="AA308" i="3"/>
  <c r="T308" i="3"/>
  <c r="AB308" i="3"/>
  <c r="W308" i="3"/>
  <c r="X308" i="3"/>
  <c r="AE308" i="3"/>
  <c r="U304" i="3"/>
  <c r="Y304" i="3"/>
  <c r="AC304" i="3"/>
  <c r="V304" i="3"/>
  <c r="Z304" i="3"/>
  <c r="AD304" i="3"/>
  <c r="W304" i="3"/>
  <c r="AE304" i="3"/>
  <c r="X304" i="3"/>
  <c r="AA304" i="3"/>
  <c r="AB304" i="3"/>
  <c r="S304" i="3"/>
  <c r="T304" i="3"/>
  <c r="U300" i="3"/>
  <c r="Y300" i="3"/>
  <c r="Z300" i="3"/>
  <c r="AD300" i="3"/>
  <c r="S300" i="3"/>
  <c r="AA300" i="3"/>
  <c r="AB300" i="3"/>
  <c r="AE300" i="3"/>
  <c r="W300" i="3"/>
  <c r="X300" i="3"/>
  <c r="U296" i="3"/>
  <c r="Y296" i="3"/>
  <c r="AC296" i="3"/>
  <c r="W296" i="3"/>
  <c r="AE296" i="3"/>
  <c r="X296" i="3"/>
  <c r="S296" i="3"/>
  <c r="T296" i="3"/>
  <c r="AB296" i="3"/>
  <c r="AA296" i="3"/>
  <c r="U292" i="3"/>
  <c r="Y292" i="3"/>
  <c r="AC292" i="3"/>
  <c r="V292" i="3"/>
  <c r="Z292" i="3"/>
  <c r="AD292" i="3"/>
  <c r="AA292" i="3"/>
  <c r="T292" i="3"/>
  <c r="W292" i="3"/>
  <c r="X292" i="3"/>
  <c r="AE292" i="3"/>
  <c r="U288" i="3"/>
  <c r="Y288" i="3"/>
  <c r="AD288" i="3"/>
  <c r="AE288" i="3"/>
  <c r="X288" i="3"/>
  <c r="AA288" i="3"/>
  <c r="T288" i="3"/>
  <c r="Y284" i="3"/>
  <c r="V284" i="3"/>
  <c r="Z284" i="3"/>
  <c r="AD284" i="3"/>
  <c r="S284" i="3"/>
  <c r="AA284" i="3"/>
  <c r="T284" i="3"/>
  <c r="AB284" i="3"/>
  <c r="W284" i="3"/>
  <c r="X284" i="3"/>
  <c r="Y280" i="3"/>
  <c r="AC280" i="3"/>
  <c r="V280" i="3"/>
  <c r="W280" i="3"/>
  <c r="AE280" i="3"/>
  <c r="X280" i="3"/>
  <c r="S280" i="3"/>
  <c r="AA280" i="3"/>
  <c r="AB280" i="3"/>
  <c r="U276" i="3"/>
  <c r="Y276" i="3"/>
  <c r="AC276" i="3"/>
  <c r="AD276" i="3"/>
  <c r="S276" i="3"/>
  <c r="T276" i="3"/>
  <c r="W276" i="3"/>
  <c r="X276" i="3"/>
  <c r="AC272" i="3"/>
  <c r="V272" i="3"/>
  <c r="AD272" i="3"/>
  <c r="W272" i="3"/>
  <c r="AE272" i="3"/>
  <c r="X272" i="3"/>
  <c r="AA272" i="3"/>
  <c r="AB272" i="3"/>
  <c r="S272" i="3"/>
  <c r="T272" i="3"/>
  <c r="Y268" i="3"/>
  <c r="AC268" i="3"/>
  <c r="V268" i="3"/>
  <c r="Z268" i="3"/>
  <c r="AD268" i="3"/>
  <c r="S268" i="3"/>
  <c r="AA268" i="3"/>
  <c r="AB268" i="3"/>
  <c r="W268" i="3"/>
  <c r="X268" i="3"/>
  <c r="Y264" i="3"/>
  <c r="AC264" i="3"/>
  <c r="V264" i="3"/>
  <c r="Z264" i="3"/>
  <c r="AD264" i="3"/>
  <c r="W264" i="3"/>
  <c r="AE264" i="3"/>
  <c r="X264" i="3"/>
  <c r="AA264" i="3"/>
  <c r="AB264" i="3"/>
  <c r="U260" i="3"/>
  <c r="Y260" i="3"/>
  <c r="AC260" i="3"/>
  <c r="V260" i="3"/>
  <c r="Z260" i="3"/>
  <c r="AD260" i="3"/>
  <c r="S260" i="3"/>
  <c r="AA260" i="3"/>
  <c r="T260" i="3"/>
  <c r="AB260" i="3"/>
  <c r="W260" i="3"/>
  <c r="X260" i="3"/>
  <c r="AE260" i="3"/>
  <c r="U256" i="3"/>
  <c r="Y256" i="3"/>
  <c r="AC256" i="3"/>
  <c r="V256" i="3"/>
  <c r="Z256" i="3"/>
  <c r="AD256" i="3"/>
  <c r="W256" i="3"/>
  <c r="AE256" i="3"/>
  <c r="X256" i="3"/>
  <c r="AA256" i="3"/>
  <c r="AB256" i="3"/>
  <c r="T256" i="3"/>
  <c r="U252" i="3"/>
  <c r="Y252" i="3"/>
  <c r="AC252" i="3"/>
  <c r="V252" i="3"/>
  <c r="Z252" i="3"/>
  <c r="AD252" i="3"/>
  <c r="S252" i="3"/>
  <c r="AB252" i="3"/>
  <c r="W252" i="3"/>
  <c r="X252" i="3"/>
  <c r="Y248" i="3"/>
  <c r="AC248" i="3"/>
  <c r="V248" i="3"/>
  <c r="Z248" i="3"/>
  <c r="W248" i="3"/>
  <c r="AE248" i="3"/>
  <c r="S248" i="3"/>
  <c r="AA248" i="3"/>
  <c r="AB248" i="3"/>
  <c r="U244" i="3"/>
  <c r="Y244" i="3"/>
  <c r="AC244" i="3"/>
  <c r="V244" i="3"/>
  <c r="Z244" i="3"/>
  <c r="AD244" i="3"/>
  <c r="S244" i="3"/>
  <c r="AA244" i="3"/>
  <c r="T244" i="3"/>
  <c r="AB244" i="3"/>
  <c r="W244" i="3"/>
  <c r="X244" i="3"/>
  <c r="AE244" i="3"/>
  <c r="U240" i="3"/>
  <c r="Y240" i="3"/>
  <c r="AC240" i="3"/>
  <c r="Z240" i="3"/>
  <c r="W240" i="3"/>
  <c r="AE240" i="3"/>
  <c r="X240" i="3"/>
  <c r="AA240" i="3"/>
  <c r="AB240" i="3"/>
  <c r="T240" i="3"/>
  <c r="U236" i="3"/>
  <c r="Y236" i="3"/>
  <c r="AC236" i="3"/>
  <c r="V236" i="3"/>
  <c r="Z236" i="3"/>
  <c r="AD236" i="3"/>
  <c r="S236" i="3"/>
  <c r="AA236" i="3"/>
  <c r="T236" i="3"/>
  <c r="AB236" i="3"/>
  <c r="AE236" i="3"/>
  <c r="W236" i="3"/>
  <c r="X236" i="3"/>
  <c r="U232" i="3"/>
  <c r="Y232" i="3"/>
  <c r="AC232" i="3"/>
  <c r="V232" i="3"/>
  <c r="Z232" i="3"/>
  <c r="AD232" i="3"/>
  <c r="W232" i="3"/>
  <c r="AE232" i="3"/>
  <c r="X232" i="3"/>
  <c r="AB232" i="3"/>
  <c r="U228" i="3"/>
  <c r="Y228" i="3"/>
  <c r="AC228" i="3"/>
  <c r="V228" i="3"/>
  <c r="Z228" i="3"/>
  <c r="AD228" i="3"/>
  <c r="S228" i="3"/>
  <c r="AA228" i="3"/>
  <c r="T228" i="3"/>
  <c r="AB228" i="3"/>
  <c r="W228" i="3"/>
  <c r="X228" i="3"/>
  <c r="AE228" i="3"/>
  <c r="U224" i="3"/>
  <c r="Y224" i="3"/>
  <c r="AC224" i="3"/>
  <c r="V224" i="3"/>
  <c r="AD224" i="3"/>
  <c r="W224" i="3"/>
  <c r="AE224" i="3"/>
  <c r="X224" i="3"/>
  <c r="AB224" i="3"/>
  <c r="S224" i="3"/>
  <c r="T220" i="3"/>
  <c r="X220" i="3"/>
  <c r="AB220" i="3"/>
  <c r="S220" i="3"/>
  <c r="Y220" i="3"/>
  <c r="AD220" i="3"/>
  <c r="U220" i="3"/>
  <c r="Z220" i="3"/>
  <c r="AE220" i="3"/>
  <c r="AA220" i="3"/>
  <c r="AC220" i="3"/>
  <c r="V220" i="3"/>
  <c r="W220" i="3"/>
  <c r="T216" i="3"/>
  <c r="X216" i="3"/>
  <c r="AB216" i="3"/>
  <c r="W216" i="3"/>
  <c r="AC216" i="3"/>
  <c r="S216" i="3"/>
  <c r="Y216" i="3"/>
  <c r="AD216" i="3"/>
  <c r="Z216" i="3"/>
  <c r="AA216" i="3"/>
  <c r="AE216" i="3"/>
  <c r="U216" i="3"/>
  <c r="V216" i="3"/>
  <c r="T212" i="3"/>
  <c r="X212" i="3"/>
  <c r="AB212" i="3"/>
  <c r="Y212" i="3"/>
  <c r="AC212" i="3"/>
  <c r="Z212" i="3"/>
  <c r="S212" i="3"/>
  <c r="AA212" i="3"/>
  <c r="W212" i="3"/>
  <c r="AE212" i="3"/>
  <c r="T208" i="3"/>
  <c r="X208" i="3"/>
  <c r="AB208" i="3"/>
  <c r="U208" i="3"/>
  <c r="Y208" i="3"/>
  <c r="AC208" i="3"/>
  <c r="W208" i="3"/>
  <c r="AE208" i="3"/>
  <c r="AA208" i="3"/>
  <c r="S208" i="3"/>
  <c r="X204" i="3"/>
  <c r="AB204" i="3"/>
  <c r="Y204" i="3"/>
  <c r="AC204" i="3"/>
  <c r="Z204" i="3"/>
  <c r="AA204" i="3"/>
  <c r="AD204" i="3"/>
  <c r="AE204" i="3"/>
  <c r="V204" i="3"/>
  <c r="W204" i="3"/>
  <c r="T200" i="3"/>
  <c r="X200" i="3"/>
  <c r="AB200" i="3"/>
  <c r="U200" i="3"/>
  <c r="Y200" i="3"/>
  <c r="AC200" i="3"/>
  <c r="V200" i="3"/>
  <c r="AD200" i="3"/>
  <c r="W200" i="3"/>
  <c r="AE200" i="3"/>
  <c r="S200" i="3"/>
  <c r="Z200" i="3"/>
  <c r="AA200" i="3"/>
  <c r="X196" i="3"/>
  <c r="AB196" i="3"/>
  <c r="Y196" i="3"/>
  <c r="AC196" i="3"/>
  <c r="Z196" i="3"/>
  <c r="S196" i="3"/>
  <c r="V196" i="3"/>
  <c r="W196" i="3"/>
  <c r="AD196" i="3"/>
  <c r="AE196" i="3"/>
  <c r="T192" i="3"/>
  <c r="X192" i="3"/>
  <c r="AB192" i="3"/>
  <c r="Y192" i="3"/>
  <c r="AC192" i="3"/>
  <c r="V192" i="3"/>
  <c r="AD192" i="3"/>
  <c r="W192" i="3"/>
  <c r="AA192" i="3"/>
  <c r="S192" i="3"/>
  <c r="X188" i="3"/>
  <c r="AB188" i="3"/>
  <c r="U188" i="3"/>
  <c r="Y188" i="3"/>
  <c r="AC188" i="3"/>
  <c r="Z188" i="3"/>
  <c r="AA188" i="3"/>
  <c r="AD188" i="3"/>
  <c r="AE188" i="3"/>
  <c r="W188" i="3"/>
  <c r="X184" i="3"/>
  <c r="Y184" i="3"/>
  <c r="AC184" i="3"/>
  <c r="V184" i="3"/>
  <c r="W184" i="3"/>
  <c r="AE184" i="3"/>
  <c r="Z184" i="3"/>
  <c r="AA184" i="3"/>
  <c r="X180" i="3"/>
  <c r="AB180" i="3"/>
  <c r="U180" i="3"/>
  <c r="Y180" i="3"/>
  <c r="AC180" i="3"/>
  <c r="Z180" i="3"/>
  <c r="V180" i="3"/>
  <c r="W180" i="3"/>
  <c r="AD180" i="3"/>
  <c r="AE180" i="3"/>
  <c r="X176" i="3"/>
  <c r="AB176" i="3"/>
  <c r="U176" i="3"/>
  <c r="AC176" i="3"/>
  <c r="V176" i="3"/>
  <c r="AD176" i="3"/>
  <c r="W176" i="3"/>
  <c r="AE176" i="3"/>
  <c r="AA176" i="3"/>
  <c r="S176" i="3"/>
  <c r="T172" i="3"/>
  <c r="X172" i="3"/>
  <c r="AB172" i="3"/>
  <c r="Y172" i="3"/>
  <c r="AC172" i="3"/>
  <c r="S172" i="3"/>
  <c r="AA172" i="3"/>
  <c r="AD172" i="3"/>
  <c r="V172" i="3"/>
  <c r="W172" i="3"/>
  <c r="V168" i="3"/>
  <c r="Z168" i="3"/>
  <c r="AD168" i="3"/>
  <c r="S168" i="3"/>
  <c r="W168" i="3"/>
  <c r="AA168" i="3"/>
  <c r="T168" i="3"/>
  <c r="U168" i="3"/>
  <c r="AC168" i="3"/>
  <c r="X168" i="3"/>
  <c r="V164" i="3"/>
  <c r="Z164" i="3"/>
  <c r="AD164" i="3"/>
  <c r="S164" i="3"/>
  <c r="W164" i="3"/>
  <c r="AA164" i="3"/>
  <c r="AE164" i="3"/>
  <c r="X164" i="3"/>
  <c r="Y164" i="3"/>
  <c r="AB164" i="3"/>
  <c r="AC164" i="3"/>
  <c r="T164" i="3"/>
  <c r="U164" i="3"/>
  <c r="V160" i="3"/>
  <c r="AD160" i="3"/>
  <c r="W160" i="3"/>
  <c r="AA160" i="3"/>
  <c r="T160" i="3"/>
  <c r="AB160" i="3"/>
  <c r="U160" i="3"/>
  <c r="AC160" i="3"/>
  <c r="X160" i="3"/>
  <c r="Y160" i="3"/>
  <c r="V156" i="3"/>
  <c r="AD156" i="3"/>
  <c r="S156" i="3"/>
  <c r="W156" i="3"/>
  <c r="AA156" i="3"/>
  <c r="X156" i="3"/>
  <c r="Y156" i="3"/>
  <c r="T156" i="3"/>
  <c r="AB156" i="3"/>
  <c r="AC156" i="3"/>
  <c r="V152" i="3"/>
  <c r="Z152" i="3"/>
  <c r="AD152" i="3"/>
  <c r="S152" i="3"/>
  <c r="W152" i="3"/>
  <c r="AE152" i="3"/>
  <c r="AB152" i="3"/>
  <c r="AC152" i="3"/>
  <c r="X152" i="3"/>
  <c r="Y152" i="3"/>
  <c r="V148" i="3"/>
  <c r="AD148" i="3"/>
  <c r="S148" i="3"/>
  <c r="W148" i="3"/>
  <c r="AA148" i="3"/>
  <c r="X148" i="3"/>
  <c r="Y148" i="3"/>
  <c r="AB148" i="3"/>
  <c r="AC148" i="3"/>
  <c r="V144" i="3"/>
  <c r="AD144" i="3"/>
  <c r="W144" i="3"/>
  <c r="AA144" i="3"/>
  <c r="T144" i="3"/>
  <c r="U144" i="3"/>
  <c r="AC144" i="3"/>
  <c r="X144" i="3"/>
  <c r="Y144" i="3"/>
  <c r="V140" i="3"/>
  <c r="Z140" i="3"/>
  <c r="AD140" i="3"/>
  <c r="S140" i="3"/>
  <c r="AA140" i="3"/>
  <c r="X140" i="3"/>
  <c r="U140" i="3"/>
  <c r="AC140" i="3"/>
  <c r="Z136" i="3"/>
  <c r="S136" i="3"/>
  <c r="W136" i="3"/>
  <c r="T136" i="3"/>
  <c r="AB136" i="3"/>
  <c r="U136" i="3"/>
  <c r="AC136" i="3"/>
  <c r="X136" i="3"/>
  <c r="Y136" i="3"/>
  <c r="V132" i="3"/>
  <c r="Z132" i="3"/>
  <c r="AD132" i="3"/>
  <c r="S132" i="3"/>
  <c r="W132" i="3"/>
  <c r="AA132" i="3"/>
  <c r="X132" i="3"/>
  <c r="Y132" i="3"/>
  <c r="AB132" i="3"/>
  <c r="T132" i="3"/>
  <c r="V128" i="3"/>
  <c r="Z128" i="3"/>
  <c r="AD128" i="3"/>
  <c r="S128" i="3"/>
  <c r="W128" i="3"/>
  <c r="AA128" i="3"/>
  <c r="AE128" i="3"/>
  <c r="T128" i="3"/>
  <c r="AB128" i="3"/>
  <c r="X128" i="3"/>
  <c r="V124" i="3"/>
  <c r="S124" i="3"/>
  <c r="W124" i="3"/>
  <c r="AA124" i="3"/>
  <c r="X124" i="3"/>
  <c r="Y124" i="3"/>
  <c r="T124" i="3"/>
  <c r="U124" i="3"/>
  <c r="AB124" i="3"/>
  <c r="AC124" i="3"/>
  <c r="Z120" i="3"/>
  <c r="AD120" i="3"/>
  <c r="S120" i="3"/>
  <c r="AA120" i="3"/>
  <c r="T120" i="3"/>
  <c r="AB120" i="3"/>
  <c r="U120" i="3"/>
  <c r="AC120" i="3"/>
  <c r="X120" i="3"/>
  <c r="Y120" i="3"/>
  <c r="V116" i="3"/>
  <c r="Z116" i="3"/>
  <c r="AD116" i="3"/>
  <c r="S116" i="3"/>
  <c r="W116" i="3"/>
  <c r="X116" i="3"/>
  <c r="Y116" i="3"/>
  <c r="AC116" i="3"/>
  <c r="T116" i="3"/>
  <c r="U116" i="3"/>
  <c r="V112" i="3"/>
  <c r="Z112" i="3"/>
  <c r="AD112" i="3"/>
  <c r="W112" i="3"/>
  <c r="AB112" i="3"/>
  <c r="AC112" i="3"/>
  <c r="X112" i="3"/>
  <c r="Y112" i="3"/>
  <c r="V108" i="3"/>
  <c r="Z108" i="3"/>
  <c r="AD108" i="3"/>
  <c r="S108" i="3"/>
  <c r="W108" i="3"/>
  <c r="AA108" i="3"/>
  <c r="AE108" i="3"/>
  <c r="X108" i="3"/>
  <c r="Y108" i="3"/>
  <c r="T108" i="3"/>
  <c r="U108" i="3"/>
  <c r="AB108" i="3"/>
  <c r="AC108" i="3"/>
  <c r="V104" i="3"/>
  <c r="AD104" i="3"/>
  <c r="S104" i="3"/>
  <c r="W104" i="3"/>
  <c r="AA104" i="3"/>
  <c r="AE104" i="3"/>
  <c r="AB104" i="3"/>
  <c r="U104" i="3"/>
  <c r="X104" i="3"/>
  <c r="V100" i="3"/>
  <c r="Z100" i="3"/>
  <c r="AD100" i="3"/>
  <c r="S100" i="3"/>
  <c r="W100" i="3"/>
  <c r="AA100" i="3"/>
  <c r="Y100" i="3"/>
  <c r="AB100" i="3"/>
  <c r="T100" i="3"/>
  <c r="U100" i="3"/>
  <c r="V96" i="3"/>
  <c r="Z96" i="3"/>
  <c r="S96" i="3"/>
  <c r="W96" i="3"/>
  <c r="AA96" i="3"/>
  <c r="AE96" i="3"/>
  <c r="T96" i="3"/>
  <c r="AB96" i="3"/>
  <c r="U96" i="3"/>
  <c r="X96" i="3"/>
  <c r="T92" i="3"/>
  <c r="X92" i="3"/>
  <c r="AB92" i="3"/>
  <c r="W92" i="3"/>
  <c r="AC92" i="3"/>
  <c r="S92" i="3"/>
  <c r="Y92" i="3"/>
  <c r="AD92" i="3"/>
  <c r="Z92" i="3"/>
  <c r="AA92" i="3"/>
  <c r="AE92" i="3"/>
  <c r="U92" i="3"/>
  <c r="V92" i="3"/>
  <c r="X88" i="3"/>
  <c r="V88" i="3"/>
  <c r="AA88" i="3"/>
  <c r="W88" i="3"/>
  <c r="AC88" i="3"/>
  <c r="Y88" i="3"/>
  <c r="Z88" i="3"/>
  <c r="S88" i="3"/>
  <c r="AD88" i="3"/>
  <c r="AE88" i="3"/>
  <c r="AB84" i="3"/>
  <c r="U84" i="3"/>
  <c r="Z84" i="3"/>
  <c r="AE84" i="3"/>
  <c r="V84" i="3"/>
  <c r="AA84" i="3"/>
  <c r="W84" i="3"/>
  <c r="Y84" i="3"/>
  <c r="AD84" i="3"/>
  <c r="S84" i="3"/>
  <c r="X80" i="3"/>
  <c r="AB80" i="3"/>
  <c r="U80" i="3"/>
  <c r="AC80" i="3"/>
  <c r="Z80" i="3"/>
  <c r="S80" i="3"/>
  <c r="AA80" i="3"/>
  <c r="AD80" i="3"/>
  <c r="V80" i="3"/>
  <c r="W80" i="3"/>
  <c r="T76" i="3"/>
  <c r="X76" i="3"/>
  <c r="AB76" i="3"/>
  <c r="U76" i="3"/>
  <c r="Y76" i="3"/>
  <c r="AC76" i="3"/>
  <c r="V76" i="3"/>
  <c r="AD76" i="3"/>
  <c r="W76" i="3"/>
  <c r="AE76" i="3"/>
  <c r="S76" i="3"/>
  <c r="Z76" i="3"/>
  <c r="AA76" i="3"/>
  <c r="X72" i="3"/>
  <c r="AB72" i="3"/>
  <c r="U72" i="3"/>
  <c r="Y72" i="3"/>
  <c r="AC72" i="3"/>
  <c r="Z72" i="3"/>
  <c r="V72" i="3"/>
  <c r="W72" i="3"/>
  <c r="AE72" i="3"/>
  <c r="T68" i="3"/>
  <c r="U68" i="3"/>
  <c r="X68" i="3"/>
  <c r="AB68" i="3"/>
  <c r="Y68" i="3"/>
  <c r="AC68" i="3"/>
  <c r="V68" i="3"/>
  <c r="AD68" i="3"/>
  <c r="W68" i="3"/>
  <c r="AE68" i="3"/>
  <c r="Z68" i="3"/>
  <c r="AA68" i="3"/>
  <c r="T64" i="3"/>
  <c r="X64" i="3"/>
  <c r="AB64" i="3"/>
  <c r="U64" i="3"/>
  <c r="Y64" i="3"/>
  <c r="AC64" i="3"/>
  <c r="V64" i="3"/>
  <c r="AD64" i="3"/>
  <c r="W64" i="3"/>
  <c r="AE64" i="3"/>
  <c r="Z64" i="3"/>
  <c r="AA64" i="3"/>
  <c r="S64" i="3"/>
  <c r="T60" i="3"/>
  <c r="X60" i="3"/>
  <c r="AB60" i="3"/>
  <c r="U60" i="3"/>
  <c r="Y60" i="3"/>
  <c r="AC60" i="3"/>
  <c r="Z60" i="3"/>
  <c r="AA60" i="3"/>
  <c r="AD60" i="3"/>
  <c r="AE60" i="3"/>
  <c r="V60" i="3"/>
  <c r="W60" i="3"/>
  <c r="T56" i="3"/>
  <c r="X56" i="3"/>
  <c r="AB56" i="3"/>
  <c r="Y56" i="3"/>
  <c r="AC56" i="3"/>
  <c r="V56" i="3"/>
  <c r="AD56" i="3"/>
  <c r="W56" i="3"/>
  <c r="AE56" i="3"/>
  <c r="Z56" i="3"/>
  <c r="T52" i="3"/>
  <c r="X52" i="3"/>
  <c r="AB52" i="3"/>
  <c r="Y52" i="3"/>
  <c r="Z52" i="3"/>
  <c r="AA52" i="3"/>
  <c r="V52" i="3"/>
  <c r="W52" i="3"/>
  <c r="AD52" i="3"/>
  <c r="AE52" i="3"/>
  <c r="T48" i="3"/>
  <c r="X48" i="3"/>
  <c r="AB48" i="3"/>
  <c r="U48" i="3"/>
  <c r="Y48" i="3"/>
  <c r="AC48" i="3"/>
  <c r="V48" i="3"/>
  <c r="AD48" i="3"/>
  <c r="W48" i="3"/>
  <c r="AE48" i="3"/>
  <c r="Z48" i="3"/>
  <c r="AA48" i="3"/>
  <c r="S48" i="3"/>
  <c r="X44" i="3"/>
  <c r="AB44" i="3"/>
  <c r="U44" i="3"/>
  <c r="Y44" i="3"/>
  <c r="AC44" i="3"/>
  <c r="Z44" i="3"/>
  <c r="S44" i="3"/>
  <c r="V44" i="3"/>
  <c r="W44" i="3"/>
  <c r="X40" i="3"/>
  <c r="Y40" i="3"/>
  <c r="AC40" i="3"/>
  <c r="V40" i="3"/>
  <c r="AD40" i="3"/>
  <c r="S40" i="3"/>
  <c r="Z40" i="3"/>
  <c r="AA40" i="3"/>
  <c r="X36" i="3"/>
  <c r="AB36" i="3"/>
  <c r="U36" i="3"/>
  <c r="Y36" i="3"/>
  <c r="S36" i="3"/>
  <c r="AA36" i="3"/>
  <c r="V36" i="3"/>
  <c r="AD36" i="3"/>
  <c r="AE36" i="3"/>
  <c r="AB32" i="3"/>
  <c r="Y32" i="3"/>
  <c r="AC32" i="3"/>
  <c r="V32" i="3"/>
  <c r="W32" i="3"/>
  <c r="V28" i="3"/>
  <c r="Z28" i="3"/>
  <c r="W28" i="3"/>
  <c r="AE28" i="3"/>
  <c r="X28" i="3"/>
  <c r="T28" i="3"/>
  <c r="U28" i="3"/>
  <c r="V24" i="3"/>
  <c r="AD24" i="3"/>
  <c r="S24" i="3"/>
  <c r="W24" i="3"/>
  <c r="AE24" i="3"/>
  <c r="T24" i="3"/>
  <c r="AB24" i="3"/>
  <c r="AC24" i="3"/>
  <c r="X24" i="3"/>
  <c r="Y24" i="3"/>
  <c r="V20" i="3"/>
  <c r="AD20" i="3"/>
  <c r="S20" i="3"/>
  <c r="AE20" i="3"/>
  <c r="X20" i="3"/>
  <c r="Y20" i="3"/>
  <c r="AB20" i="3"/>
  <c r="AC20" i="3"/>
  <c r="T20" i="3"/>
  <c r="U20" i="3"/>
  <c r="V16" i="3"/>
  <c r="S16" i="3"/>
  <c r="W16" i="3"/>
  <c r="AE16" i="3"/>
  <c r="T16" i="3"/>
  <c r="AB16" i="3"/>
  <c r="X16" i="3"/>
  <c r="Y16" i="3"/>
  <c r="AI12" i="3"/>
  <c r="AD12" i="3"/>
  <c r="W12" i="3"/>
  <c r="AE12" i="3"/>
  <c r="Y12" i="3"/>
  <c r="T12" i="3"/>
  <c r="U12" i="3"/>
  <c r="AB12" i="3"/>
  <c r="AC12" i="3"/>
  <c r="Q8" i="3"/>
  <c r="AD8" i="3" s="1"/>
  <c r="V8" i="3"/>
  <c r="Z8" i="3"/>
  <c r="S8" i="3"/>
  <c r="W8" i="3"/>
  <c r="AA8" i="3"/>
  <c r="AE8" i="3"/>
  <c r="T8" i="3"/>
  <c r="AB8" i="3"/>
  <c r="AC8" i="3"/>
  <c r="X8" i="3"/>
  <c r="Y8" i="3"/>
  <c r="Q4" i="3"/>
  <c r="V4" i="3"/>
  <c r="Z4" i="3"/>
  <c r="AD4" i="3"/>
  <c r="S4" i="3"/>
  <c r="W4" i="3"/>
  <c r="AA4" i="3"/>
  <c r="AE4" i="3"/>
  <c r="X4" i="3"/>
  <c r="Y4" i="3"/>
  <c r="AB4" i="3"/>
  <c r="AC4" i="3"/>
  <c r="T4" i="3"/>
  <c r="U4" i="3"/>
  <c r="T400" i="3"/>
  <c r="X400" i="3"/>
  <c r="U400" i="3"/>
  <c r="Y400" i="3"/>
  <c r="AD400" i="3"/>
  <c r="W400" i="3"/>
  <c r="S400" i="3"/>
  <c r="AA400" i="3"/>
  <c r="AI1080" i="3"/>
  <c r="AI1064" i="3"/>
  <c r="AI1048" i="3"/>
  <c r="AI664" i="3"/>
  <c r="AI648" i="3"/>
  <c r="AI632" i="3"/>
  <c r="AI616" i="3"/>
  <c r="AI600" i="3"/>
  <c r="AI584" i="3"/>
  <c r="AI568" i="3"/>
  <c r="AI552" i="3"/>
  <c r="AI536" i="3"/>
  <c r="AI520" i="3"/>
  <c r="AI504" i="3"/>
  <c r="AI488" i="3"/>
  <c r="AI472" i="3"/>
  <c r="AI456" i="3"/>
  <c r="AI372" i="3"/>
  <c r="AI356" i="3"/>
  <c r="AI340" i="3"/>
  <c r="AI324" i="3"/>
  <c r="AI304" i="3"/>
  <c r="AI296" i="3"/>
  <c r="AI252" i="3"/>
  <c r="AI236" i="3"/>
  <c r="AI220" i="3"/>
  <c r="AI204" i="3"/>
  <c r="AI188" i="3"/>
  <c r="AI172" i="3"/>
  <c r="AI156" i="3"/>
  <c r="AI140" i="3"/>
  <c r="AI124" i="3"/>
  <c r="AI108" i="3"/>
  <c r="AI92" i="3"/>
  <c r="AI76" i="3"/>
  <c r="S1091" i="3"/>
  <c r="W1091" i="3"/>
  <c r="AA1091" i="3"/>
  <c r="AE1091" i="3"/>
  <c r="U1091" i="3"/>
  <c r="AC1091" i="3"/>
  <c r="Z1091" i="3"/>
  <c r="T1091" i="3"/>
  <c r="X1091" i="3"/>
  <c r="AB1091" i="3"/>
  <c r="Y1091" i="3"/>
  <c r="V1091" i="3"/>
  <c r="AD1091" i="3"/>
  <c r="S1087" i="3"/>
  <c r="W1087" i="3"/>
  <c r="AA1087" i="3"/>
  <c r="AE1087" i="3"/>
  <c r="Y1087" i="3"/>
  <c r="Z1087" i="3"/>
  <c r="T1087" i="3"/>
  <c r="X1087" i="3"/>
  <c r="AB1087" i="3"/>
  <c r="U1087" i="3"/>
  <c r="AC1087" i="3"/>
  <c r="V1087" i="3"/>
  <c r="AD1087" i="3"/>
  <c r="S1083" i="3"/>
  <c r="W1083" i="3"/>
  <c r="AA1083" i="3"/>
  <c r="AE1083" i="3"/>
  <c r="Y1083" i="3"/>
  <c r="AC1083" i="3"/>
  <c r="Z1083" i="3"/>
  <c r="AD1083" i="3"/>
  <c r="T1083" i="3"/>
  <c r="X1083" i="3"/>
  <c r="AB1083" i="3"/>
  <c r="U1083" i="3"/>
  <c r="V1083" i="3"/>
  <c r="S1079" i="3"/>
  <c r="W1079" i="3"/>
  <c r="AA1079" i="3"/>
  <c r="AE1079" i="3"/>
  <c r="Y1079" i="3"/>
  <c r="V1079" i="3"/>
  <c r="AD1079" i="3"/>
  <c r="T1079" i="3"/>
  <c r="X1079" i="3"/>
  <c r="AB1079" i="3"/>
  <c r="U1079" i="3"/>
  <c r="AC1079" i="3"/>
  <c r="Z1079" i="3"/>
  <c r="S1075" i="3"/>
  <c r="W1075" i="3"/>
  <c r="AA1075" i="3"/>
  <c r="AE1075" i="3"/>
  <c r="Y1075" i="3"/>
  <c r="Z1075" i="3"/>
  <c r="T1075" i="3"/>
  <c r="X1075" i="3"/>
  <c r="AB1075" i="3"/>
  <c r="U1075" i="3"/>
  <c r="AC1075" i="3"/>
  <c r="V1075" i="3"/>
  <c r="AD1075" i="3"/>
  <c r="S1071" i="3"/>
  <c r="W1071" i="3"/>
  <c r="AA1071" i="3"/>
  <c r="AE1071" i="3"/>
  <c r="U1071" i="3"/>
  <c r="AC1071" i="3"/>
  <c r="V1071" i="3"/>
  <c r="AD1071" i="3"/>
  <c r="T1071" i="3"/>
  <c r="X1071" i="3"/>
  <c r="AB1071" i="3"/>
  <c r="Y1071" i="3"/>
  <c r="Z1071" i="3"/>
  <c r="S1067" i="3"/>
  <c r="W1067" i="3"/>
  <c r="AA1067" i="3"/>
  <c r="AE1067" i="3"/>
  <c r="Y1067" i="3"/>
  <c r="Z1067" i="3"/>
  <c r="T1067" i="3"/>
  <c r="X1067" i="3"/>
  <c r="AB1067" i="3"/>
  <c r="U1067" i="3"/>
  <c r="AC1067" i="3"/>
  <c r="V1067" i="3"/>
  <c r="AD1067" i="3"/>
  <c r="S1063" i="3"/>
  <c r="W1063" i="3"/>
  <c r="AA1063" i="3"/>
  <c r="AE1063" i="3"/>
  <c r="U1063" i="3"/>
  <c r="AC1063" i="3"/>
  <c r="Z1063" i="3"/>
  <c r="AD1063" i="3"/>
  <c r="T1063" i="3"/>
  <c r="X1063" i="3"/>
  <c r="AB1063" i="3"/>
  <c r="Y1063" i="3"/>
  <c r="V1063" i="3"/>
  <c r="S1059" i="3"/>
  <c r="W1059" i="3"/>
  <c r="AA1059" i="3"/>
  <c r="AE1059" i="3"/>
  <c r="Y1059" i="3"/>
  <c r="AC1059" i="3"/>
  <c r="V1059" i="3"/>
  <c r="AD1059" i="3"/>
  <c r="T1059" i="3"/>
  <c r="X1059" i="3"/>
  <c r="AB1059" i="3"/>
  <c r="U1059" i="3"/>
  <c r="Z1059" i="3"/>
  <c r="S1055" i="3"/>
  <c r="W1055" i="3"/>
  <c r="AA1055" i="3"/>
  <c r="AE1055" i="3"/>
  <c r="Y1055" i="3"/>
  <c r="Z1055" i="3"/>
  <c r="T1055" i="3"/>
  <c r="X1055" i="3"/>
  <c r="AB1055" i="3"/>
  <c r="U1055" i="3"/>
  <c r="AC1055" i="3"/>
  <c r="V1055" i="3"/>
  <c r="AD1055" i="3"/>
  <c r="S1051" i="3"/>
  <c r="W1051" i="3"/>
  <c r="AA1051" i="3"/>
  <c r="AE1051" i="3"/>
  <c r="Y1051" i="3"/>
  <c r="V1051" i="3"/>
  <c r="AD1051" i="3"/>
  <c r="T1051" i="3"/>
  <c r="X1051" i="3"/>
  <c r="AB1051" i="3"/>
  <c r="U1051" i="3"/>
  <c r="AC1051" i="3"/>
  <c r="Z1051" i="3"/>
  <c r="S1047" i="3"/>
  <c r="W1047" i="3"/>
  <c r="AA1047" i="3"/>
  <c r="AE1047" i="3"/>
  <c r="U1047" i="3"/>
  <c r="AC1047" i="3"/>
  <c r="V1047" i="3"/>
  <c r="AD1047" i="3"/>
  <c r="T1047" i="3"/>
  <c r="X1047" i="3"/>
  <c r="AB1047" i="3"/>
  <c r="Y1047" i="3"/>
  <c r="Z1047" i="3"/>
  <c r="S1043" i="3"/>
  <c r="W1043" i="3"/>
  <c r="AA1043" i="3"/>
  <c r="AE1043" i="3"/>
  <c r="Y1043" i="3"/>
  <c r="Z1043" i="3"/>
  <c r="T1043" i="3"/>
  <c r="X1043" i="3"/>
  <c r="AB1043" i="3"/>
  <c r="U1043" i="3"/>
  <c r="AC1043" i="3"/>
  <c r="V1043" i="3"/>
  <c r="AD1043" i="3"/>
  <c r="S1039" i="3"/>
  <c r="W1039" i="3"/>
  <c r="AA1039" i="3"/>
  <c r="AE1039" i="3"/>
  <c r="U1039" i="3"/>
  <c r="AC1039" i="3"/>
  <c r="V1039" i="3"/>
  <c r="AD1039" i="3"/>
  <c r="T1039" i="3"/>
  <c r="X1039" i="3"/>
  <c r="AB1039" i="3"/>
  <c r="Y1039" i="3"/>
  <c r="Z1039" i="3"/>
  <c r="S1035" i="3"/>
  <c r="W1035" i="3"/>
  <c r="AA1035" i="3"/>
  <c r="AE1035" i="3"/>
  <c r="Y1035" i="3"/>
  <c r="V1035" i="3"/>
  <c r="T1035" i="3"/>
  <c r="X1035" i="3"/>
  <c r="AB1035" i="3"/>
  <c r="U1035" i="3"/>
  <c r="AC1035" i="3"/>
  <c r="Z1035" i="3"/>
  <c r="AD1035" i="3"/>
  <c r="S1031" i="3"/>
  <c r="W1031" i="3"/>
  <c r="AA1031" i="3"/>
  <c r="AE1031" i="3"/>
  <c r="U1031" i="3"/>
  <c r="AC1031" i="3"/>
  <c r="Z1031" i="3"/>
  <c r="T1031" i="3"/>
  <c r="X1031" i="3"/>
  <c r="AB1031" i="3"/>
  <c r="Y1031" i="3"/>
  <c r="V1031" i="3"/>
  <c r="AD1031" i="3"/>
  <c r="S1027" i="3"/>
  <c r="W1027" i="3"/>
  <c r="AA1027" i="3"/>
  <c r="AE1027" i="3"/>
  <c r="AC1027" i="3"/>
  <c r="Z1027" i="3"/>
  <c r="T1027" i="3"/>
  <c r="X1027" i="3"/>
  <c r="AB1027" i="3"/>
  <c r="U1027" i="3"/>
  <c r="Y1027" i="3"/>
  <c r="V1027" i="3"/>
  <c r="AD1027" i="3"/>
  <c r="S1023" i="3"/>
  <c r="W1023" i="3"/>
  <c r="AA1023" i="3"/>
  <c r="AE1023" i="3"/>
  <c r="Y1023" i="3"/>
  <c r="Z1023" i="3"/>
  <c r="T1023" i="3"/>
  <c r="X1023" i="3"/>
  <c r="AB1023" i="3"/>
  <c r="U1023" i="3"/>
  <c r="AC1023" i="3"/>
  <c r="V1023" i="3"/>
  <c r="AD1023" i="3"/>
  <c r="S1019" i="3"/>
  <c r="W1019" i="3"/>
  <c r="AA1019" i="3"/>
  <c r="AE1019" i="3"/>
  <c r="U1019" i="3"/>
  <c r="AC1019" i="3"/>
  <c r="V1019" i="3"/>
  <c r="AD1019" i="3"/>
  <c r="T1019" i="3"/>
  <c r="X1019" i="3"/>
  <c r="AB1019" i="3"/>
  <c r="Y1019" i="3"/>
  <c r="Z1019" i="3"/>
  <c r="S1015" i="3"/>
  <c r="W1015" i="3"/>
  <c r="AA1015" i="3"/>
  <c r="AE1015" i="3"/>
  <c r="U1015" i="3"/>
  <c r="AC1015" i="3"/>
  <c r="V1015" i="3"/>
  <c r="AD1015" i="3"/>
  <c r="T1015" i="3"/>
  <c r="X1015" i="3"/>
  <c r="AB1015" i="3"/>
  <c r="Y1015" i="3"/>
  <c r="Z1015" i="3"/>
  <c r="S1011" i="3"/>
  <c r="W1011" i="3"/>
  <c r="AA1011" i="3"/>
  <c r="AE1011" i="3"/>
  <c r="Y1011" i="3"/>
  <c r="Z1011" i="3"/>
  <c r="T1011" i="3"/>
  <c r="X1011" i="3"/>
  <c r="AB1011" i="3"/>
  <c r="U1011" i="3"/>
  <c r="AC1011" i="3"/>
  <c r="V1011" i="3"/>
  <c r="AD1011" i="3"/>
  <c r="S1007" i="3"/>
  <c r="W1007" i="3"/>
  <c r="AA1007" i="3"/>
  <c r="AE1007" i="3"/>
  <c r="Y1007" i="3"/>
  <c r="Z1007" i="3"/>
  <c r="AD1007" i="3"/>
  <c r="T1007" i="3"/>
  <c r="X1007" i="3"/>
  <c r="AB1007" i="3"/>
  <c r="U1007" i="3"/>
  <c r="AC1007" i="3"/>
  <c r="V1007" i="3"/>
  <c r="S1003" i="3"/>
  <c r="W1003" i="3"/>
  <c r="AA1003" i="3"/>
  <c r="AE1003" i="3"/>
  <c r="Y1003" i="3"/>
  <c r="V1003" i="3"/>
  <c r="AD1003" i="3"/>
  <c r="T1003" i="3"/>
  <c r="X1003" i="3"/>
  <c r="AB1003" i="3"/>
  <c r="U1003" i="3"/>
  <c r="AC1003" i="3"/>
  <c r="Z1003" i="3"/>
  <c r="T999" i="3"/>
  <c r="W999" i="3"/>
  <c r="AA999" i="3"/>
  <c r="AE999" i="3"/>
  <c r="U999" i="3"/>
  <c r="AC999" i="3"/>
  <c r="Z999" i="3"/>
  <c r="S999" i="3"/>
  <c r="X999" i="3"/>
  <c r="AB999" i="3"/>
  <c r="Y999" i="3"/>
  <c r="V999" i="3"/>
  <c r="AD999" i="3"/>
  <c r="T995" i="3"/>
  <c r="X995" i="3"/>
  <c r="AB995" i="3"/>
  <c r="U995" i="3"/>
  <c r="Y995" i="3"/>
  <c r="AC995" i="3"/>
  <c r="V995" i="3"/>
  <c r="AD995" i="3"/>
  <c r="Z995" i="3"/>
  <c r="S995" i="3"/>
  <c r="W995" i="3"/>
  <c r="AE995" i="3"/>
  <c r="AA995" i="3"/>
  <c r="T991" i="3"/>
  <c r="X991" i="3"/>
  <c r="AB991" i="3"/>
  <c r="U991" i="3"/>
  <c r="Y991" i="3"/>
  <c r="AC991" i="3"/>
  <c r="Z991" i="3"/>
  <c r="AD991" i="3"/>
  <c r="W991" i="3"/>
  <c r="S991" i="3"/>
  <c r="AA991" i="3"/>
  <c r="V991" i="3"/>
  <c r="AE991" i="3"/>
  <c r="T987" i="3"/>
  <c r="X987" i="3"/>
  <c r="AB987" i="3"/>
  <c r="U987" i="3"/>
  <c r="Y987" i="3"/>
  <c r="AC987" i="3"/>
  <c r="V987" i="3"/>
  <c r="AD987" i="3"/>
  <c r="AA987" i="3"/>
  <c r="W987" i="3"/>
  <c r="AE987" i="3"/>
  <c r="Z987" i="3"/>
  <c r="S987" i="3"/>
  <c r="T983" i="3"/>
  <c r="X983" i="3"/>
  <c r="AB983" i="3"/>
  <c r="U983" i="3"/>
  <c r="Y983" i="3"/>
  <c r="AC983" i="3"/>
  <c r="Z983" i="3"/>
  <c r="AD983" i="3"/>
  <c r="AE983" i="3"/>
  <c r="S983" i="3"/>
  <c r="AA983" i="3"/>
  <c r="V983" i="3"/>
  <c r="W983" i="3"/>
  <c r="T979" i="3"/>
  <c r="X979" i="3"/>
  <c r="AB979" i="3"/>
  <c r="U979" i="3"/>
  <c r="Y979" i="3"/>
  <c r="AC979" i="3"/>
  <c r="V979" i="3"/>
  <c r="AD979" i="3"/>
  <c r="S979" i="3"/>
  <c r="W979" i="3"/>
  <c r="AE979" i="3"/>
  <c r="Z979" i="3"/>
  <c r="AA979" i="3"/>
  <c r="T975" i="3"/>
  <c r="X975" i="3"/>
  <c r="AB975" i="3"/>
  <c r="U975" i="3"/>
  <c r="Y975" i="3"/>
  <c r="AC975" i="3"/>
  <c r="Z975" i="3"/>
  <c r="AD975" i="3"/>
  <c r="W975" i="3"/>
  <c r="S975" i="3"/>
  <c r="AA975" i="3"/>
  <c r="V975" i="3"/>
  <c r="AE975" i="3"/>
  <c r="T971" i="3"/>
  <c r="X971" i="3"/>
  <c r="AB971" i="3"/>
  <c r="U971" i="3"/>
  <c r="Y971" i="3"/>
  <c r="AC971" i="3"/>
  <c r="V971" i="3"/>
  <c r="AD971" i="3"/>
  <c r="AA971" i="3"/>
  <c r="W971" i="3"/>
  <c r="AE971" i="3"/>
  <c r="Z971" i="3"/>
  <c r="S971" i="3"/>
  <c r="T967" i="3"/>
  <c r="X967" i="3"/>
  <c r="AB967" i="3"/>
  <c r="U967" i="3"/>
  <c r="Y967" i="3"/>
  <c r="AC967" i="3"/>
  <c r="Z967" i="3"/>
  <c r="V967" i="3"/>
  <c r="AE967" i="3"/>
  <c r="S967" i="3"/>
  <c r="AA967" i="3"/>
  <c r="AD967" i="3"/>
  <c r="W967" i="3"/>
  <c r="T963" i="3"/>
  <c r="X963" i="3"/>
  <c r="AB963" i="3"/>
  <c r="U963" i="3"/>
  <c r="Y963" i="3"/>
  <c r="AC963" i="3"/>
  <c r="V963" i="3"/>
  <c r="AD963" i="3"/>
  <c r="Z963" i="3"/>
  <c r="S963" i="3"/>
  <c r="W963" i="3"/>
  <c r="AE963" i="3"/>
  <c r="AA963" i="3"/>
  <c r="T959" i="3"/>
  <c r="X959" i="3"/>
  <c r="AB959" i="3"/>
  <c r="U959" i="3"/>
  <c r="Y959" i="3"/>
  <c r="AC959" i="3"/>
  <c r="Z959" i="3"/>
  <c r="AD959" i="3"/>
  <c r="AE959" i="3"/>
  <c r="S959" i="3"/>
  <c r="AA959" i="3"/>
  <c r="V959" i="3"/>
  <c r="W959" i="3"/>
  <c r="T955" i="3"/>
  <c r="X955" i="3"/>
  <c r="AB955" i="3"/>
  <c r="U955" i="3"/>
  <c r="Y955" i="3"/>
  <c r="AC955" i="3"/>
  <c r="V955" i="3"/>
  <c r="AD955" i="3"/>
  <c r="Z955" i="3"/>
  <c r="S955" i="3"/>
  <c r="W955" i="3"/>
  <c r="AE955" i="3"/>
  <c r="AA955" i="3"/>
  <c r="T951" i="3"/>
  <c r="X951" i="3"/>
  <c r="AB951" i="3"/>
  <c r="U951" i="3"/>
  <c r="Y951" i="3"/>
  <c r="AC951" i="3"/>
  <c r="Z951" i="3"/>
  <c r="AD951" i="3"/>
  <c r="W951" i="3"/>
  <c r="S951" i="3"/>
  <c r="AA951" i="3"/>
  <c r="V951" i="3"/>
  <c r="AE951" i="3"/>
  <c r="T947" i="3"/>
  <c r="X947" i="3"/>
  <c r="AB947" i="3"/>
  <c r="U947" i="3"/>
  <c r="Y947" i="3"/>
  <c r="AC947" i="3"/>
  <c r="V947" i="3"/>
  <c r="AD947" i="3"/>
  <c r="AA947" i="3"/>
  <c r="W947" i="3"/>
  <c r="AE947" i="3"/>
  <c r="Z947" i="3"/>
  <c r="S947" i="3"/>
  <c r="T943" i="3"/>
  <c r="X943" i="3"/>
  <c r="AB943" i="3"/>
  <c r="U943" i="3"/>
  <c r="Y943" i="3"/>
  <c r="AC943" i="3"/>
  <c r="Z943" i="3"/>
  <c r="V943" i="3"/>
  <c r="AE943" i="3"/>
  <c r="S943" i="3"/>
  <c r="AA943" i="3"/>
  <c r="AD943" i="3"/>
  <c r="W943" i="3"/>
  <c r="T939" i="3"/>
  <c r="X939" i="3"/>
  <c r="AB939" i="3"/>
  <c r="U939" i="3"/>
  <c r="Y939" i="3"/>
  <c r="AC939" i="3"/>
  <c r="V939" i="3"/>
  <c r="AD939" i="3"/>
  <c r="S939" i="3"/>
  <c r="W939" i="3"/>
  <c r="AE939" i="3"/>
  <c r="Z939" i="3"/>
  <c r="AA939" i="3"/>
  <c r="T935" i="3"/>
  <c r="X935" i="3"/>
  <c r="AB935" i="3"/>
  <c r="U935" i="3"/>
  <c r="Y935" i="3"/>
  <c r="AC935" i="3"/>
  <c r="Z935" i="3"/>
  <c r="V935" i="3"/>
  <c r="W935" i="3"/>
  <c r="S935" i="3"/>
  <c r="AA935" i="3"/>
  <c r="AD935" i="3"/>
  <c r="AE935" i="3"/>
  <c r="T931" i="3"/>
  <c r="X931" i="3"/>
  <c r="AB931" i="3"/>
  <c r="U931" i="3"/>
  <c r="Y931" i="3"/>
  <c r="AC931" i="3"/>
  <c r="V931" i="3"/>
  <c r="AD931" i="3"/>
  <c r="Z931" i="3"/>
  <c r="AA931" i="3"/>
  <c r="W931" i="3"/>
  <c r="AE931" i="3"/>
  <c r="S931" i="3"/>
  <c r="T927" i="3"/>
  <c r="X927" i="3"/>
  <c r="AB927" i="3"/>
  <c r="U927" i="3"/>
  <c r="Y927" i="3"/>
  <c r="AC927" i="3"/>
  <c r="Z927" i="3"/>
  <c r="AD927" i="3"/>
  <c r="W927" i="3"/>
  <c r="S927" i="3"/>
  <c r="AA927" i="3"/>
  <c r="V927" i="3"/>
  <c r="AE927" i="3"/>
  <c r="T923" i="3"/>
  <c r="X923" i="3"/>
  <c r="AB923" i="3"/>
  <c r="U923" i="3"/>
  <c r="Y923" i="3"/>
  <c r="AC923" i="3"/>
  <c r="V923" i="3"/>
  <c r="AD923" i="3"/>
  <c r="Z923" i="3"/>
  <c r="AA923" i="3"/>
  <c r="W923" i="3"/>
  <c r="AE923" i="3"/>
  <c r="S923" i="3"/>
  <c r="T919" i="3"/>
  <c r="X919" i="3"/>
  <c r="AB919" i="3"/>
  <c r="U919" i="3"/>
  <c r="Y919" i="3"/>
  <c r="AC919" i="3"/>
  <c r="Z919" i="3"/>
  <c r="AD919" i="3"/>
  <c r="AE919" i="3"/>
  <c r="S919" i="3"/>
  <c r="AA919" i="3"/>
  <c r="V919" i="3"/>
  <c r="W919" i="3"/>
  <c r="T915" i="3"/>
  <c r="X915" i="3"/>
  <c r="AB915" i="3"/>
  <c r="U915" i="3"/>
  <c r="Y915" i="3"/>
  <c r="AC915" i="3"/>
  <c r="V915" i="3"/>
  <c r="AD915" i="3"/>
  <c r="S915" i="3"/>
  <c r="W915" i="3"/>
  <c r="AE915" i="3"/>
  <c r="Z915" i="3"/>
  <c r="AA915" i="3"/>
  <c r="T911" i="3"/>
  <c r="X911" i="3"/>
  <c r="AB911" i="3"/>
  <c r="U911" i="3"/>
  <c r="Y911" i="3"/>
  <c r="AC911" i="3"/>
  <c r="Z911" i="3"/>
  <c r="V911" i="3"/>
  <c r="W911" i="3"/>
  <c r="S911" i="3"/>
  <c r="AA911" i="3"/>
  <c r="AD911" i="3"/>
  <c r="AE911" i="3"/>
  <c r="T907" i="3"/>
  <c r="X907" i="3"/>
  <c r="AB907" i="3"/>
  <c r="U907" i="3"/>
  <c r="Y907" i="3"/>
  <c r="AC907" i="3"/>
  <c r="V907" i="3"/>
  <c r="AD907" i="3"/>
  <c r="Z907" i="3"/>
  <c r="AA907" i="3"/>
  <c r="W907" i="3"/>
  <c r="AE907" i="3"/>
  <c r="S907" i="3"/>
  <c r="T903" i="3"/>
  <c r="X903" i="3"/>
  <c r="AB903" i="3"/>
  <c r="U903" i="3"/>
  <c r="Y903" i="3"/>
  <c r="AC903" i="3"/>
  <c r="Z903" i="3"/>
  <c r="AD903" i="3"/>
  <c r="AE903" i="3"/>
  <c r="S903" i="3"/>
  <c r="AA903" i="3"/>
  <c r="V903" i="3"/>
  <c r="W903" i="3"/>
  <c r="T899" i="3"/>
  <c r="X899" i="3"/>
  <c r="AB899" i="3"/>
  <c r="U899" i="3"/>
  <c r="Y899" i="3"/>
  <c r="AC899" i="3"/>
  <c r="V899" i="3"/>
  <c r="AD899" i="3"/>
  <c r="S899" i="3"/>
  <c r="W899" i="3"/>
  <c r="AE899" i="3"/>
  <c r="Z899" i="3"/>
  <c r="AA899" i="3"/>
  <c r="X895" i="3"/>
  <c r="AB895" i="3"/>
  <c r="Y895" i="3"/>
  <c r="AC895" i="3"/>
  <c r="V895" i="3"/>
  <c r="W895" i="3"/>
  <c r="S895" i="3"/>
  <c r="AA895" i="3"/>
  <c r="AD895" i="3"/>
  <c r="Q891" i="3"/>
  <c r="AA891" i="3" s="1"/>
  <c r="T891" i="3"/>
  <c r="X891" i="3"/>
  <c r="AB891" i="3"/>
  <c r="U891" i="3"/>
  <c r="Y891" i="3"/>
  <c r="AC891" i="3"/>
  <c r="V891" i="3"/>
  <c r="AD891" i="3"/>
  <c r="Z891" i="3"/>
  <c r="W891" i="3"/>
  <c r="AE891" i="3"/>
  <c r="Q887" i="3"/>
  <c r="T887" i="3"/>
  <c r="X887" i="3"/>
  <c r="AB887" i="3"/>
  <c r="U887" i="3"/>
  <c r="Y887" i="3"/>
  <c r="AC887" i="3"/>
  <c r="Z887" i="3"/>
  <c r="AD887" i="3"/>
  <c r="AE887" i="3"/>
  <c r="S887" i="3"/>
  <c r="AA887" i="3"/>
  <c r="V887" i="3"/>
  <c r="W887" i="3"/>
  <c r="Q883" i="3"/>
  <c r="AE883" i="3" s="1"/>
  <c r="T883" i="3"/>
  <c r="X883" i="3"/>
  <c r="AB883" i="3"/>
  <c r="U883" i="3"/>
  <c r="Y883" i="3"/>
  <c r="AC883" i="3"/>
  <c r="V883" i="3"/>
  <c r="AD883" i="3"/>
  <c r="S883" i="3"/>
  <c r="W883" i="3"/>
  <c r="Z883" i="3"/>
  <c r="AA883" i="3"/>
  <c r="T879" i="3"/>
  <c r="X879" i="3"/>
  <c r="AB879" i="3"/>
  <c r="U879" i="3"/>
  <c r="Y879" i="3"/>
  <c r="AC879" i="3"/>
  <c r="Z879" i="3"/>
  <c r="V879" i="3"/>
  <c r="W879" i="3"/>
  <c r="S879" i="3"/>
  <c r="AA879" i="3"/>
  <c r="AD879" i="3"/>
  <c r="AE879" i="3"/>
  <c r="Q875" i="3"/>
  <c r="T875" i="3"/>
  <c r="X875" i="3"/>
  <c r="AB875" i="3"/>
  <c r="U875" i="3"/>
  <c r="Y875" i="3"/>
  <c r="AC875" i="3"/>
  <c r="V875" i="3"/>
  <c r="AD875" i="3"/>
  <c r="Z875" i="3"/>
  <c r="AA875" i="3"/>
  <c r="W875" i="3"/>
  <c r="AE875" i="3"/>
  <c r="S875" i="3"/>
  <c r="T871" i="3"/>
  <c r="X871" i="3"/>
  <c r="AB871" i="3"/>
  <c r="Y871" i="3"/>
  <c r="AC871" i="3"/>
  <c r="AD871" i="3"/>
  <c r="V871" i="3"/>
  <c r="W871" i="3"/>
  <c r="Q867" i="3"/>
  <c r="AE867" i="3" s="1"/>
  <c r="T867" i="3"/>
  <c r="X867" i="3"/>
  <c r="AB867" i="3"/>
  <c r="U867" i="3"/>
  <c r="Y867" i="3"/>
  <c r="AC867" i="3"/>
  <c r="V867" i="3"/>
  <c r="AD867" i="3"/>
  <c r="S867" i="3"/>
  <c r="W867" i="3"/>
  <c r="Z867" i="3"/>
  <c r="AA867" i="3"/>
  <c r="X863" i="3"/>
  <c r="AB863" i="3"/>
  <c r="U863" i="3"/>
  <c r="Z863" i="3"/>
  <c r="W863" i="3"/>
  <c r="S863" i="3"/>
  <c r="AA863" i="3"/>
  <c r="AE863" i="3"/>
  <c r="Q859" i="3"/>
  <c r="T859" i="3"/>
  <c r="X859" i="3"/>
  <c r="AB859" i="3"/>
  <c r="U859" i="3"/>
  <c r="Y859" i="3"/>
  <c r="AC859" i="3"/>
  <c r="V859" i="3"/>
  <c r="AD859" i="3"/>
  <c r="Z859" i="3"/>
  <c r="AA859" i="3"/>
  <c r="W859" i="3"/>
  <c r="AE859" i="3"/>
  <c r="S859" i="3"/>
  <c r="Q855" i="3"/>
  <c r="X855" i="3"/>
  <c r="AB855" i="3"/>
  <c r="U855" i="3"/>
  <c r="Y855" i="3"/>
  <c r="AC855" i="3"/>
  <c r="Z855" i="3"/>
  <c r="AD855" i="3"/>
  <c r="AE855" i="3"/>
  <c r="AA855" i="3"/>
  <c r="V855" i="3"/>
  <c r="Q851" i="3"/>
  <c r="T851" i="3"/>
  <c r="X851" i="3"/>
  <c r="AB851" i="3"/>
  <c r="U851" i="3"/>
  <c r="Y851" i="3"/>
  <c r="AC851" i="3"/>
  <c r="V851" i="3"/>
  <c r="AD851" i="3"/>
  <c r="W851" i="3"/>
  <c r="AE851" i="3"/>
  <c r="Z851" i="3"/>
  <c r="S851" i="3"/>
  <c r="AA851" i="3"/>
  <c r="T847" i="3"/>
  <c r="X847" i="3"/>
  <c r="AB847" i="3"/>
  <c r="Z847" i="3"/>
  <c r="V847" i="3"/>
  <c r="AE847" i="3"/>
  <c r="S847" i="3"/>
  <c r="AA847" i="3"/>
  <c r="AD847" i="3"/>
  <c r="W847" i="3"/>
  <c r="Q843" i="3"/>
  <c r="T843" i="3"/>
  <c r="X843" i="3"/>
  <c r="AB843" i="3"/>
  <c r="U843" i="3"/>
  <c r="Y843" i="3"/>
  <c r="AC843" i="3"/>
  <c r="V843" i="3"/>
  <c r="AD843" i="3"/>
  <c r="Z843" i="3"/>
  <c r="S843" i="3"/>
  <c r="W843" i="3"/>
  <c r="AE843" i="3"/>
  <c r="AA843" i="3"/>
  <c r="T839" i="3"/>
  <c r="X839" i="3"/>
  <c r="AB839" i="3"/>
  <c r="U839" i="3"/>
  <c r="Y839" i="3"/>
  <c r="AC839" i="3"/>
  <c r="W839" i="3"/>
  <c r="AA839" i="3"/>
  <c r="V839" i="3"/>
  <c r="AD839" i="3"/>
  <c r="Q835" i="3"/>
  <c r="T835" i="3"/>
  <c r="X835" i="3"/>
  <c r="AB835" i="3"/>
  <c r="U835" i="3"/>
  <c r="Y835" i="3"/>
  <c r="AC835" i="3"/>
  <c r="V835" i="3"/>
  <c r="AD835" i="3"/>
  <c r="AA835" i="3"/>
  <c r="W835" i="3"/>
  <c r="AE835" i="3"/>
  <c r="Z835" i="3"/>
  <c r="S835" i="3"/>
  <c r="T831" i="3"/>
  <c r="X831" i="3"/>
  <c r="AB831" i="3"/>
  <c r="U831" i="3"/>
  <c r="Y831" i="3"/>
  <c r="AC831" i="3"/>
  <c r="Z831" i="3"/>
  <c r="V831" i="3"/>
  <c r="AE831" i="3"/>
  <c r="S831" i="3"/>
  <c r="AA831" i="3"/>
  <c r="AD831" i="3"/>
  <c r="W831" i="3"/>
  <c r="T827" i="3"/>
  <c r="X827" i="3"/>
  <c r="AB827" i="3"/>
  <c r="U827" i="3"/>
  <c r="Y827" i="3"/>
  <c r="AC827" i="3"/>
  <c r="V827" i="3"/>
  <c r="AD827" i="3"/>
  <c r="Z827" i="3"/>
  <c r="S827" i="3"/>
  <c r="W827" i="3"/>
  <c r="AE827" i="3"/>
  <c r="AA827" i="3"/>
  <c r="T823" i="3"/>
  <c r="X823" i="3"/>
  <c r="AB823" i="3"/>
  <c r="U823" i="3"/>
  <c r="Y823" i="3"/>
  <c r="AC823" i="3"/>
  <c r="Z823" i="3"/>
  <c r="AD823" i="3"/>
  <c r="W823" i="3"/>
  <c r="S823" i="3"/>
  <c r="AA823" i="3"/>
  <c r="V823" i="3"/>
  <c r="AE823" i="3"/>
  <c r="T819" i="3"/>
  <c r="X819" i="3"/>
  <c r="AB819" i="3"/>
  <c r="U819" i="3"/>
  <c r="Y819" i="3"/>
  <c r="AC819" i="3"/>
  <c r="V819" i="3"/>
  <c r="AD819" i="3"/>
  <c r="AA819" i="3"/>
  <c r="W819" i="3"/>
  <c r="AE819" i="3"/>
  <c r="Z819" i="3"/>
  <c r="S819" i="3"/>
  <c r="T815" i="3"/>
  <c r="X815" i="3"/>
  <c r="AB815" i="3"/>
  <c r="U815" i="3"/>
  <c r="Y815" i="3"/>
  <c r="AC815" i="3"/>
  <c r="Z815" i="3"/>
  <c r="V815" i="3"/>
  <c r="AE815" i="3"/>
  <c r="S815" i="3"/>
  <c r="AA815" i="3"/>
  <c r="AD815" i="3"/>
  <c r="W815" i="3"/>
  <c r="T811" i="3"/>
  <c r="X811" i="3"/>
  <c r="AB811" i="3"/>
  <c r="U811" i="3"/>
  <c r="Y811" i="3"/>
  <c r="AC811" i="3"/>
  <c r="V811" i="3"/>
  <c r="AD811" i="3"/>
  <c r="Z811" i="3"/>
  <c r="S811" i="3"/>
  <c r="W811" i="3"/>
  <c r="AE811" i="3"/>
  <c r="AA811" i="3"/>
  <c r="T807" i="3"/>
  <c r="X807" i="3"/>
  <c r="AB807" i="3"/>
  <c r="U807" i="3"/>
  <c r="Y807" i="3"/>
  <c r="AC807" i="3"/>
  <c r="Z807" i="3"/>
  <c r="V807" i="3"/>
  <c r="W807" i="3"/>
  <c r="S807" i="3"/>
  <c r="AA807" i="3"/>
  <c r="AD807" i="3"/>
  <c r="AE807" i="3"/>
  <c r="T803" i="3"/>
  <c r="X803" i="3"/>
  <c r="AB803" i="3"/>
  <c r="U803" i="3"/>
  <c r="Y803" i="3"/>
  <c r="AC803" i="3"/>
  <c r="V803" i="3"/>
  <c r="AD803" i="3"/>
  <c r="Z803" i="3"/>
  <c r="AA803" i="3"/>
  <c r="W803" i="3"/>
  <c r="AE803" i="3"/>
  <c r="S803" i="3"/>
  <c r="T799" i="3"/>
  <c r="X799" i="3"/>
  <c r="AB799" i="3"/>
  <c r="U799" i="3"/>
  <c r="Y799" i="3"/>
  <c r="AC799" i="3"/>
  <c r="Z799" i="3"/>
  <c r="AD799" i="3"/>
  <c r="AE799" i="3"/>
  <c r="S799" i="3"/>
  <c r="AA799" i="3"/>
  <c r="V799" i="3"/>
  <c r="W799" i="3"/>
  <c r="T795" i="3"/>
  <c r="X795" i="3"/>
  <c r="AB795" i="3"/>
  <c r="U795" i="3"/>
  <c r="Y795" i="3"/>
  <c r="AC795" i="3"/>
  <c r="V795" i="3"/>
  <c r="AD795" i="3"/>
  <c r="Z795" i="3"/>
  <c r="AA795" i="3"/>
  <c r="W795" i="3"/>
  <c r="AE795" i="3"/>
  <c r="S795" i="3"/>
  <c r="T791" i="3"/>
  <c r="X791" i="3"/>
  <c r="AB791" i="3"/>
  <c r="U791" i="3"/>
  <c r="Y791" i="3"/>
  <c r="AC791" i="3"/>
  <c r="Z791" i="3"/>
  <c r="AD791" i="3"/>
  <c r="AE791" i="3"/>
  <c r="S791" i="3"/>
  <c r="AA791" i="3"/>
  <c r="V791" i="3"/>
  <c r="W791" i="3"/>
  <c r="V787" i="3"/>
  <c r="Z787" i="3"/>
  <c r="AD787" i="3"/>
  <c r="S787" i="3"/>
  <c r="W787" i="3"/>
  <c r="AA787" i="3"/>
  <c r="AE787" i="3"/>
  <c r="T787" i="3"/>
  <c r="AB787" i="3"/>
  <c r="U787" i="3"/>
  <c r="AC787" i="3"/>
  <c r="X787" i="3"/>
  <c r="Y787" i="3"/>
  <c r="V783" i="3"/>
  <c r="Z783" i="3"/>
  <c r="AD783" i="3"/>
  <c r="S783" i="3"/>
  <c r="W783" i="3"/>
  <c r="AA783" i="3"/>
  <c r="AE783" i="3"/>
  <c r="X783" i="3"/>
  <c r="Y783" i="3"/>
  <c r="T783" i="3"/>
  <c r="U783" i="3"/>
  <c r="AB783" i="3"/>
  <c r="AC783" i="3"/>
  <c r="V779" i="3"/>
  <c r="Z779" i="3"/>
  <c r="AD779" i="3"/>
  <c r="S779" i="3"/>
  <c r="W779" i="3"/>
  <c r="AA779" i="3"/>
  <c r="AE779" i="3"/>
  <c r="T779" i="3"/>
  <c r="AB779" i="3"/>
  <c r="U779" i="3"/>
  <c r="AC779" i="3"/>
  <c r="X779" i="3"/>
  <c r="Y779" i="3"/>
  <c r="V775" i="3"/>
  <c r="Z775" i="3"/>
  <c r="AD775" i="3"/>
  <c r="S775" i="3"/>
  <c r="W775" i="3"/>
  <c r="AA775" i="3"/>
  <c r="AE775" i="3"/>
  <c r="X775" i="3"/>
  <c r="Y775" i="3"/>
  <c r="AB775" i="3"/>
  <c r="T775" i="3"/>
  <c r="U775" i="3"/>
  <c r="AC775" i="3"/>
  <c r="V771" i="3"/>
  <c r="Z771" i="3"/>
  <c r="AD771" i="3"/>
  <c r="S771" i="3"/>
  <c r="W771" i="3"/>
  <c r="AA771" i="3"/>
  <c r="AE771" i="3"/>
  <c r="T771" i="3"/>
  <c r="AB771" i="3"/>
  <c r="U771" i="3"/>
  <c r="AC771" i="3"/>
  <c r="X771" i="3"/>
  <c r="Y771" i="3"/>
  <c r="V767" i="3"/>
  <c r="Z767" i="3"/>
  <c r="AD767" i="3"/>
  <c r="S767" i="3"/>
  <c r="W767" i="3"/>
  <c r="AA767" i="3"/>
  <c r="AE767" i="3"/>
  <c r="X767" i="3"/>
  <c r="Y767" i="3"/>
  <c r="T767" i="3"/>
  <c r="AC767" i="3"/>
  <c r="U767" i="3"/>
  <c r="AB767" i="3"/>
  <c r="V763" i="3"/>
  <c r="Z763" i="3"/>
  <c r="AD763" i="3"/>
  <c r="S763" i="3"/>
  <c r="W763" i="3"/>
  <c r="AA763" i="3"/>
  <c r="AE763" i="3"/>
  <c r="T763" i="3"/>
  <c r="AB763" i="3"/>
  <c r="U763" i="3"/>
  <c r="AC763" i="3"/>
  <c r="X763" i="3"/>
  <c r="Y763" i="3"/>
  <c r="V759" i="3"/>
  <c r="Z759" i="3"/>
  <c r="AD759" i="3"/>
  <c r="S759" i="3"/>
  <c r="W759" i="3"/>
  <c r="AA759" i="3"/>
  <c r="AE759" i="3"/>
  <c r="X759" i="3"/>
  <c r="Y759" i="3"/>
  <c r="AB759" i="3"/>
  <c r="T759" i="3"/>
  <c r="AC759" i="3"/>
  <c r="U759" i="3"/>
  <c r="V755" i="3"/>
  <c r="Z755" i="3"/>
  <c r="AD755" i="3"/>
  <c r="S755" i="3"/>
  <c r="W755" i="3"/>
  <c r="AA755" i="3"/>
  <c r="AE755" i="3"/>
  <c r="T755" i="3"/>
  <c r="AB755" i="3"/>
  <c r="U755" i="3"/>
  <c r="AC755" i="3"/>
  <c r="Y755" i="3"/>
  <c r="X755" i="3"/>
  <c r="V751" i="3"/>
  <c r="Z751" i="3"/>
  <c r="AD751" i="3"/>
  <c r="S751" i="3"/>
  <c r="W751" i="3"/>
  <c r="AA751" i="3"/>
  <c r="AE751" i="3"/>
  <c r="X751" i="3"/>
  <c r="Y751" i="3"/>
  <c r="T751" i="3"/>
  <c r="AB751" i="3"/>
  <c r="AC751" i="3"/>
  <c r="U751" i="3"/>
  <c r="V747" i="3"/>
  <c r="Z747" i="3"/>
  <c r="AD747" i="3"/>
  <c r="S747" i="3"/>
  <c r="W747" i="3"/>
  <c r="AA747" i="3"/>
  <c r="AE747" i="3"/>
  <c r="T747" i="3"/>
  <c r="AB747" i="3"/>
  <c r="U747" i="3"/>
  <c r="AC747" i="3"/>
  <c r="X747" i="3"/>
  <c r="Y747" i="3"/>
  <c r="V743" i="3"/>
  <c r="Z743" i="3"/>
  <c r="AD743" i="3"/>
  <c r="S743" i="3"/>
  <c r="W743" i="3"/>
  <c r="AA743" i="3"/>
  <c r="AE743" i="3"/>
  <c r="X743" i="3"/>
  <c r="Y743" i="3"/>
  <c r="AB743" i="3"/>
  <c r="AC743" i="3"/>
  <c r="T743" i="3"/>
  <c r="U743" i="3"/>
  <c r="V739" i="3"/>
  <c r="Z739" i="3"/>
  <c r="AD739" i="3"/>
  <c r="S739" i="3"/>
  <c r="W739" i="3"/>
  <c r="AA739" i="3"/>
  <c r="AE739" i="3"/>
  <c r="T739" i="3"/>
  <c r="AB739" i="3"/>
  <c r="U739" i="3"/>
  <c r="AC739" i="3"/>
  <c r="X739" i="3"/>
  <c r="Y739" i="3"/>
  <c r="V735" i="3"/>
  <c r="Z735" i="3"/>
  <c r="AD735" i="3"/>
  <c r="S735" i="3"/>
  <c r="W735" i="3"/>
  <c r="AA735" i="3"/>
  <c r="AE735" i="3"/>
  <c r="X735" i="3"/>
  <c r="Y735" i="3"/>
  <c r="T735" i="3"/>
  <c r="U735" i="3"/>
  <c r="AB735" i="3"/>
  <c r="AC735" i="3"/>
  <c r="V731" i="3"/>
  <c r="Z731" i="3"/>
  <c r="AD731" i="3"/>
  <c r="S731" i="3"/>
  <c r="W731" i="3"/>
  <c r="AA731" i="3"/>
  <c r="AE731" i="3"/>
  <c r="T731" i="3"/>
  <c r="AB731" i="3"/>
  <c r="U731" i="3"/>
  <c r="AC731" i="3"/>
  <c r="X731" i="3"/>
  <c r="Y731" i="3"/>
  <c r="V727" i="3"/>
  <c r="Z727" i="3"/>
  <c r="AD727" i="3"/>
  <c r="S727" i="3"/>
  <c r="W727" i="3"/>
  <c r="AA727" i="3"/>
  <c r="AE727" i="3"/>
  <c r="X727" i="3"/>
  <c r="Y727" i="3"/>
  <c r="AB727" i="3"/>
  <c r="T727" i="3"/>
  <c r="U727" i="3"/>
  <c r="AC727" i="3"/>
  <c r="V723" i="3"/>
  <c r="Z723" i="3"/>
  <c r="AD723" i="3"/>
  <c r="S723" i="3"/>
  <c r="W723" i="3"/>
  <c r="AA723" i="3"/>
  <c r="AE723" i="3"/>
  <c r="T723" i="3"/>
  <c r="AB723" i="3"/>
  <c r="U723" i="3"/>
  <c r="AC723" i="3"/>
  <c r="X723" i="3"/>
  <c r="Y723" i="3"/>
  <c r="V719" i="3"/>
  <c r="Z719" i="3"/>
  <c r="AD719" i="3"/>
  <c r="S719" i="3"/>
  <c r="W719" i="3"/>
  <c r="AA719" i="3"/>
  <c r="AE719" i="3"/>
  <c r="X719" i="3"/>
  <c r="Y719" i="3"/>
  <c r="T719" i="3"/>
  <c r="AB719" i="3"/>
  <c r="AC719" i="3"/>
  <c r="U719" i="3"/>
  <c r="V715" i="3"/>
  <c r="Z715" i="3"/>
  <c r="AD715" i="3"/>
  <c r="S715" i="3"/>
  <c r="W715" i="3"/>
  <c r="AA715" i="3"/>
  <c r="AE715" i="3"/>
  <c r="T715" i="3"/>
  <c r="AB715" i="3"/>
  <c r="U715" i="3"/>
  <c r="AC715" i="3"/>
  <c r="X715" i="3"/>
  <c r="Y715" i="3"/>
  <c r="V711" i="3"/>
  <c r="Z711" i="3"/>
  <c r="AD711" i="3"/>
  <c r="S711" i="3"/>
  <c r="W711" i="3"/>
  <c r="AA711" i="3"/>
  <c r="AE711" i="3"/>
  <c r="X711" i="3"/>
  <c r="Y711" i="3"/>
  <c r="AB711" i="3"/>
  <c r="AC711" i="3"/>
  <c r="T711" i="3"/>
  <c r="U711" i="3"/>
  <c r="V707" i="3"/>
  <c r="Z707" i="3"/>
  <c r="AD707" i="3"/>
  <c r="S707" i="3"/>
  <c r="W707" i="3"/>
  <c r="AA707" i="3"/>
  <c r="AE707" i="3"/>
  <c r="T707" i="3"/>
  <c r="AB707" i="3"/>
  <c r="U707" i="3"/>
  <c r="AC707" i="3"/>
  <c r="X707" i="3"/>
  <c r="Y707" i="3"/>
  <c r="V703" i="3"/>
  <c r="Z703" i="3"/>
  <c r="AD703" i="3"/>
  <c r="S703" i="3"/>
  <c r="W703" i="3"/>
  <c r="AA703" i="3"/>
  <c r="AE703" i="3"/>
  <c r="X703" i="3"/>
  <c r="Y703" i="3"/>
  <c r="T703" i="3"/>
  <c r="U703" i="3"/>
  <c r="AB703" i="3"/>
  <c r="AC703" i="3"/>
  <c r="V699" i="3"/>
  <c r="Z699" i="3"/>
  <c r="AD699" i="3"/>
  <c r="S699" i="3"/>
  <c r="W699" i="3"/>
  <c r="AA699" i="3"/>
  <c r="AE699" i="3"/>
  <c r="T699" i="3"/>
  <c r="AB699" i="3"/>
  <c r="U699" i="3"/>
  <c r="AC699" i="3"/>
  <c r="X699" i="3"/>
  <c r="Y699" i="3"/>
  <c r="V695" i="3"/>
  <c r="Z695" i="3"/>
  <c r="AD695" i="3"/>
  <c r="S695" i="3"/>
  <c r="W695" i="3"/>
  <c r="AA695" i="3"/>
  <c r="AE695" i="3"/>
  <c r="X695" i="3"/>
  <c r="Y695" i="3"/>
  <c r="AB695" i="3"/>
  <c r="T695" i="3"/>
  <c r="U695" i="3"/>
  <c r="AC695" i="3"/>
  <c r="V691" i="3"/>
  <c r="Z691" i="3"/>
  <c r="AD691" i="3"/>
  <c r="S691" i="3"/>
  <c r="W691" i="3"/>
  <c r="AA691" i="3"/>
  <c r="AE691" i="3"/>
  <c r="T691" i="3"/>
  <c r="AB691" i="3"/>
  <c r="U691" i="3"/>
  <c r="AC691" i="3"/>
  <c r="X691" i="3"/>
  <c r="Y691" i="3"/>
  <c r="V687" i="3"/>
  <c r="Z687" i="3"/>
  <c r="AD687" i="3"/>
  <c r="S687" i="3"/>
  <c r="W687" i="3"/>
  <c r="AA687" i="3"/>
  <c r="AE687" i="3"/>
  <c r="X687" i="3"/>
  <c r="Y687" i="3"/>
  <c r="T687" i="3"/>
  <c r="AB687" i="3"/>
  <c r="AC687" i="3"/>
  <c r="U687" i="3"/>
  <c r="V683" i="3"/>
  <c r="Z683" i="3"/>
  <c r="AD683" i="3"/>
  <c r="S683" i="3"/>
  <c r="W683" i="3"/>
  <c r="AA683" i="3"/>
  <c r="AE683" i="3"/>
  <c r="T683" i="3"/>
  <c r="AB683" i="3"/>
  <c r="U683" i="3"/>
  <c r="AC683" i="3"/>
  <c r="X683" i="3"/>
  <c r="Y683" i="3"/>
  <c r="V679" i="3"/>
  <c r="Z679" i="3"/>
  <c r="AD679" i="3"/>
  <c r="S679" i="3"/>
  <c r="W679" i="3"/>
  <c r="AA679" i="3"/>
  <c r="AE679" i="3"/>
  <c r="X679" i="3"/>
  <c r="Y679" i="3"/>
  <c r="AB679" i="3"/>
  <c r="AC679" i="3"/>
  <c r="T679" i="3"/>
  <c r="U679" i="3"/>
  <c r="V675" i="3"/>
  <c r="Z675" i="3"/>
  <c r="AD675" i="3"/>
  <c r="S675" i="3"/>
  <c r="W675" i="3"/>
  <c r="AA675" i="3"/>
  <c r="AE675" i="3"/>
  <c r="T675" i="3"/>
  <c r="AB675" i="3"/>
  <c r="U675" i="3"/>
  <c r="AC675" i="3"/>
  <c r="Y675" i="3"/>
  <c r="X675" i="3"/>
  <c r="V671" i="3"/>
  <c r="Z671" i="3"/>
  <c r="AD671" i="3"/>
  <c r="S671" i="3"/>
  <c r="W671" i="3"/>
  <c r="AA671" i="3"/>
  <c r="AE671" i="3"/>
  <c r="X671" i="3"/>
  <c r="Y671" i="3"/>
  <c r="T671" i="3"/>
  <c r="AB671" i="3"/>
  <c r="U671" i="3"/>
  <c r="AC671" i="3"/>
  <c r="V667" i="3"/>
  <c r="Z667" i="3"/>
  <c r="AD667" i="3"/>
  <c r="S667" i="3"/>
  <c r="W667" i="3"/>
  <c r="AA667" i="3"/>
  <c r="AE667" i="3"/>
  <c r="T667" i="3"/>
  <c r="AB667" i="3"/>
  <c r="U667" i="3"/>
  <c r="AC667" i="3"/>
  <c r="X667" i="3"/>
  <c r="Y667" i="3"/>
  <c r="V663" i="3"/>
  <c r="Z663" i="3"/>
  <c r="AD663" i="3"/>
  <c r="S663" i="3"/>
  <c r="W663" i="3"/>
  <c r="AA663" i="3"/>
  <c r="AE663" i="3"/>
  <c r="X663" i="3"/>
  <c r="Y663" i="3"/>
  <c r="AB663" i="3"/>
  <c r="AC663" i="3"/>
  <c r="T663" i="3"/>
  <c r="U663" i="3"/>
  <c r="V659" i="3"/>
  <c r="Z659" i="3"/>
  <c r="AD659" i="3"/>
  <c r="S659" i="3"/>
  <c r="W659" i="3"/>
  <c r="AA659" i="3"/>
  <c r="AE659" i="3"/>
  <c r="T659" i="3"/>
  <c r="AB659" i="3"/>
  <c r="U659" i="3"/>
  <c r="AC659" i="3"/>
  <c r="X659" i="3"/>
  <c r="Y659" i="3"/>
  <c r="V655" i="3"/>
  <c r="Z655" i="3"/>
  <c r="AD655" i="3"/>
  <c r="S655" i="3"/>
  <c r="W655" i="3"/>
  <c r="AA655" i="3"/>
  <c r="AE655" i="3"/>
  <c r="X655" i="3"/>
  <c r="Y655" i="3"/>
  <c r="T655" i="3"/>
  <c r="AB655" i="3"/>
  <c r="U655" i="3"/>
  <c r="AC655" i="3"/>
  <c r="V651" i="3"/>
  <c r="Z651" i="3"/>
  <c r="AD651" i="3"/>
  <c r="S651" i="3"/>
  <c r="W651" i="3"/>
  <c r="AA651" i="3"/>
  <c r="AE651" i="3"/>
  <c r="T651" i="3"/>
  <c r="AB651" i="3"/>
  <c r="U651" i="3"/>
  <c r="AC651" i="3"/>
  <c r="X651" i="3"/>
  <c r="Y651" i="3"/>
  <c r="V647" i="3"/>
  <c r="Z647" i="3"/>
  <c r="AD647" i="3"/>
  <c r="S647" i="3"/>
  <c r="W647" i="3"/>
  <c r="AA647" i="3"/>
  <c r="AE647" i="3"/>
  <c r="X647" i="3"/>
  <c r="Y647" i="3"/>
  <c r="AB647" i="3"/>
  <c r="U647" i="3"/>
  <c r="AC647" i="3"/>
  <c r="T647" i="3"/>
  <c r="V643" i="3"/>
  <c r="Z643" i="3"/>
  <c r="AD643" i="3"/>
  <c r="S643" i="3"/>
  <c r="W643" i="3"/>
  <c r="AA643" i="3"/>
  <c r="AE643" i="3"/>
  <c r="T643" i="3"/>
  <c r="AB643" i="3"/>
  <c r="U643" i="3"/>
  <c r="AC643" i="3"/>
  <c r="X643" i="3"/>
  <c r="Y643" i="3"/>
  <c r="V639" i="3"/>
  <c r="Z639" i="3"/>
  <c r="AD639" i="3"/>
  <c r="S639" i="3"/>
  <c r="W639" i="3"/>
  <c r="AA639" i="3"/>
  <c r="AE639" i="3"/>
  <c r="X639" i="3"/>
  <c r="Y639" i="3"/>
  <c r="T639" i="3"/>
  <c r="AC639" i="3"/>
  <c r="U639" i="3"/>
  <c r="AB639" i="3"/>
  <c r="V635" i="3"/>
  <c r="Z635" i="3"/>
  <c r="AD635" i="3"/>
  <c r="S635" i="3"/>
  <c r="W635" i="3"/>
  <c r="AA635" i="3"/>
  <c r="AE635" i="3"/>
  <c r="T635" i="3"/>
  <c r="AB635" i="3"/>
  <c r="U635" i="3"/>
  <c r="AC635" i="3"/>
  <c r="X635" i="3"/>
  <c r="Y635" i="3"/>
  <c r="V631" i="3"/>
  <c r="Z631" i="3"/>
  <c r="AD631" i="3"/>
  <c r="S631" i="3"/>
  <c r="W631" i="3"/>
  <c r="AA631" i="3"/>
  <c r="AE631" i="3"/>
  <c r="X631" i="3"/>
  <c r="Y631" i="3"/>
  <c r="AB631" i="3"/>
  <c r="AC631" i="3"/>
  <c r="T631" i="3"/>
  <c r="U631" i="3"/>
  <c r="V627" i="3"/>
  <c r="Z627" i="3"/>
  <c r="AD627" i="3"/>
  <c r="S627" i="3"/>
  <c r="W627" i="3"/>
  <c r="AA627" i="3"/>
  <c r="AE627" i="3"/>
  <c r="T627" i="3"/>
  <c r="AB627" i="3"/>
  <c r="U627" i="3"/>
  <c r="AC627" i="3"/>
  <c r="X627" i="3"/>
  <c r="Y627" i="3"/>
  <c r="V623" i="3"/>
  <c r="Z623" i="3"/>
  <c r="AD623" i="3"/>
  <c r="S623" i="3"/>
  <c r="W623" i="3"/>
  <c r="AA623" i="3"/>
  <c r="AE623" i="3"/>
  <c r="X623" i="3"/>
  <c r="Y623" i="3"/>
  <c r="T623" i="3"/>
  <c r="U623" i="3"/>
  <c r="AB623" i="3"/>
  <c r="AC623" i="3"/>
  <c r="V619" i="3"/>
  <c r="Z619" i="3"/>
  <c r="AD619" i="3"/>
  <c r="S619" i="3"/>
  <c r="W619" i="3"/>
  <c r="AA619" i="3"/>
  <c r="AE619" i="3"/>
  <c r="T619" i="3"/>
  <c r="AB619" i="3"/>
  <c r="U619" i="3"/>
  <c r="AC619" i="3"/>
  <c r="X619" i="3"/>
  <c r="Y619" i="3"/>
  <c r="V615" i="3"/>
  <c r="Z615" i="3"/>
  <c r="AD615" i="3"/>
  <c r="S615" i="3"/>
  <c r="W615" i="3"/>
  <c r="AA615" i="3"/>
  <c r="AE615" i="3"/>
  <c r="X615" i="3"/>
  <c r="Y615" i="3"/>
  <c r="AB615" i="3"/>
  <c r="T615" i="3"/>
  <c r="AC615" i="3"/>
  <c r="U615" i="3"/>
  <c r="V611" i="3"/>
  <c r="Z611" i="3"/>
  <c r="AD611" i="3"/>
  <c r="S611" i="3"/>
  <c r="W611" i="3"/>
  <c r="AA611" i="3"/>
  <c r="AE611" i="3"/>
  <c r="T611" i="3"/>
  <c r="AB611" i="3"/>
  <c r="U611" i="3"/>
  <c r="AC611" i="3"/>
  <c r="Y611" i="3"/>
  <c r="X611" i="3"/>
  <c r="V607" i="3"/>
  <c r="Z607" i="3"/>
  <c r="AD607" i="3"/>
  <c r="S607" i="3"/>
  <c r="W607" i="3"/>
  <c r="AA607" i="3"/>
  <c r="AE607" i="3"/>
  <c r="X607" i="3"/>
  <c r="Y607" i="3"/>
  <c r="T607" i="3"/>
  <c r="U607" i="3"/>
  <c r="AB607" i="3"/>
  <c r="AC607" i="3"/>
  <c r="V603" i="3"/>
  <c r="Z603" i="3"/>
  <c r="AD603" i="3"/>
  <c r="S603" i="3"/>
  <c r="W603" i="3"/>
  <c r="AA603" i="3"/>
  <c r="AE603" i="3"/>
  <c r="T603" i="3"/>
  <c r="AB603" i="3"/>
  <c r="U603" i="3"/>
  <c r="AC603" i="3"/>
  <c r="X603" i="3"/>
  <c r="Y603" i="3"/>
  <c r="V599" i="3"/>
  <c r="Z599" i="3"/>
  <c r="AD599" i="3"/>
  <c r="S599" i="3"/>
  <c r="W599" i="3"/>
  <c r="AA599" i="3"/>
  <c r="AE599" i="3"/>
  <c r="X599" i="3"/>
  <c r="Y599" i="3"/>
  <c r="AB599" i="3"/>
  <c r="T599" i="3"/>
  <c r="U599" i="3"/>
  <c r="AC599" i="3"/>
  <c r="V595" i="3"/>
  <c r="Z595" i="3"/>
  <c r="AD595" i="3"/>
  <c r="S595" i="3"/>
  <c r="W595" i="3"/>
  <c r="AA595" i="3"/>
  <c r="AE595" i="3"/>
  <c r="T595" i="3"/>
  <c r="AB595" i="3"/>
  <c r="U595" i="3"/>
  <c r="AC595" i="3"/>
  <c r="X595" i="3"/>
  <c r="Y595" i="3"/>
  <c r="V591" i="3"/>
  <c r="Z591" i="3"/>
  <c r="AD591" i="3"/>
  <c r="S591" i="3"/>
  <c r="W591" i="3"/>
  <c r="AA591" i="3"/>
  <c r="AE591" i="3"/>
  <c r="X591" i="3"/>
  <c r="Y591" i="3"/>
  <c r="T591" i="3"/>
  <c r="AB591" i="3"/>
  <c r="AC591" i="3"/>
  <c r="U591" i="3"/>
  <c r="V587" i="3"/>
  <c r="Z587" i="3"/>
  <c r="AD587" i="3"/>
  <c r="S587" i="3"/>
  <c r="W587" i="3"/>
  <c r="AA587" i="3"/>
  <c r="AE587" i="3"/>
  <c r="T587" i="3"/>
  <c r="AB587" i="3"/>
  <c r="U587" i="3"/>
  <c r="AC587" i="3"/>
  <c r="X587" i="3"/>
  <c r="Y587" i="3"/>
  <c r="V583" i="3"/>
  <c r="Z583" i="3"/>
  <c r="AD583" i="3"/>
  <c r="S583" i="3"/>
  <c r="W583" i="3"/>
  <c r="AA583" i="3"/>
  <c r="AE583" i="3"/>
  <c r="X583" i="3"/>
  <c r="Y583" i="3"/>
  <c r="AB583" i="3"/>
  <c r="AC583" i="3"/>
  <c r="T583" i="3"/>
  <c r="U583" i="3"/>
  <c r="V579" i="3"/>
  <c r="Z579" i="3"/>
  <c r="AD579" i="3"/>
  <c r="S579" i="3"/>
  <c r="W579" i="3"/>
  <c r="AA579" i="3"/>
  <c r="AE579" i="3"/>
  <c r="T579" i="3"/>
  <c r="AB579" i="3"/>
  <c r="U579" i="3"/>
  <c r="AC579" i="3"/>
  <c r="X579" i="3"/>
  <c r="Y579" i="3"/>
  <c r="V575" i="3"/>
  <c r="Z575" i="3"/>
  <c r="AD575" i="3"/>
  <c r="S575" i="3"/>
  <c r="W575" i="3"/>
  <c r="AA575" i="3"/>
  <c r="AE575" i="3"/>
  <c r="X575" i="3"/>
  <c r="Y575" i="3"/>
  <c r="T575" i="3"/>
  <c r="U575" i="3"/>
  <c r="AB575" i="3"/>
  <c r="AC575" i="3"/>
  <c r="V571" i="3"/>
  <c r="Z571" i="3"/>
  <c r="AD571" i="3"/>
  <c r="S571" i="3"/>
  <c r="W571" i="3"/>
  <c r="AA571" i="3"/>
  <c r="AE571" i="3"/>
  <c r="T571" i="3"/>
  <c r="AB571" i="3"/>
  <c r="U571" i="3"/>
  <c r="AC571" i="3"/>
  <c r="X571" i="3"/>
  <c r="Y571" i="3"/>
  <c r="V567" i="3"/>
  <c r="Z567" i="3"/>
  <c r="AD567" i="3"/>
  <c r="S567" i="3"/>
  <c r="W567" i="3"/>
  <c r="AA567" i="3"/>
  <c r="AE567" i="3"/>
  <c r="X567" i="3"/>
  <c r="Y567" i="3"/>
  <c r="AB567" i="3"/>
  <c r="T567" i="3"/>
  <c r="U567" i="3"/>
  <c r="AC567" i="3"/>
  <c r="V563" i="3"/>
  <c r="Z563" i="3"/>
  <c r="AD563" i="3"/>
  <c r="S563" i="3"/>
  <c r="W563" i="3"/>
  <c r="AA563" i="3"/>
  <c r="AE563" i="3"/>
  <c r="T563" i="3"/>
  <c r="AB563" i="3"/>
  <c r="U563" i="3"/>
  <c r="AC563" i="3"/>
  <c r="X563" i="3"/>
  <c r="Y563" i="3"/>
  <c r="V559" i="3"/>
  <c r="Z559" i="3"/>
  <c r="AD559" i="3"/>
  <c r="S559" i="3"/>
  <c r="W559" i="3"/>
  <c r="AA559" i="3"/>
  <c r="AE559" i="3"/>
  <c r="X559" i="3"/>
  <c r="Y559" i="3"/>
  <c r="T559" i="3"/>
  <c r="AB559" i="3"/>
  <c r="AC559" i="3"/>
  <c r="U559" i="3"/>
  <c r="V555" i="3"/>
  <c r="Z555" i="3"/>
  <c r="AD555" i="3"/>
  <c r="S555" i="3"/>
  <c r="W555" i="3"/>
  <c r="AA555" i="3"/>
  <c r="AE555" i="3"/>
  <c r="T555" i="3"/>
  <c r="AB555" i="3"/>
  <c r="U555" i="3"/>
  <c r="AC555" i="3"/>
  <c r="X555" i="3"/>
  <c r="Y555" i="3"/>
  <c r="V551" i="3"/>
  <c r="Z551" i="3"/>
  <c r="AD551" i="3"/>
  <c r="S551" i="3"/>
  <c r="W551" i="3"/>
  <c r="AA551" i="3"/>
  <c r="AE551" i="3"/>
  <c r="X551" i="3"/>
  <c r="Y551" i="3"/>
  <c r="AB551" i="3"/>
  <c r="AC551" i="3"/>
  <c r="T551" i="3"/>
  <c r="U551" i="3"/>
  <c r="V547" i="3"/>
  <c r="Z547" i="3"/>
  <c r="AD547" i="3"/>
  <c r="S547" i="3"/>
  <c r="W547" i="3"/>
  <c r="AA547" i="3"/>
  <c r="AE547" i="3"/>
  <c r="T547" i="3"/>
  <c r="AB547" i="3"/>
  <c r="U547" i="3"/>
  <c r="AC547" i="3"/>
  <c r="X547" i="3"/>
  <c r="Y547" i="3"/>
  <c r="V543" i="3"/>
  <c r="Z543" i="3"/>
  <c r="AD543" i="3"/>
  <c r="S543" i="3"/>
  <c r="W543" i="3"/>
  <c r="AA543" i="3"/>
  <c r="AE543" i="3"/>
  <c r="X543" i="3"/>
  <c r="Y543" i="3"/>
  <c r="T543" i="3"/>
  <c r="U543" i="3"/>
  <c r="AB543" i="3"/>
  <c r="AC543" i="3"/>
  <c r="V539" i="3"/>
  <c r="Z539" i="3"/>
  <c r="AD539" i="3"/>
  <c r="S539" i="3"/>
  <c r="W539" i="3"/>
  <c r="AA539" i="3"/>
  <c r="AE539" i="3"/>
  <c r="T539" i="3"/>
  <c r="AB539" i="3"/>
  <c r="U539" i="3"/>
  <c r="AC539" i="3"/>
  <c r="X539" i="3"/>
  <c r="Y539" i="3"/>
  <c r="V535" i="3"/>
  <c r="Z535" i="3"/>
  <c r="AD535" i="3"/>
  <c r="S535" i="3"/>
  <c r="W535" i="3"/>
  <c r="AA535" i="3"/>
  <c r="AE535" i="3"/>
  <c r="X535" i="3"/>
  <c r="Y535" i="3"/>
  <c r="AB535" i="3"/>
  <c r="T535" i="3"/>
  <c r="U535" i="3"/>
  <c r="AC535" i="3"/>
  <c r="V531" i="3"/>
  <c r="Z531" i="3"/>
  <c r="AD531" i="3"/>
  <c r="S531" i="3"/>
  <c r="W531" i="3"/>
  <c r="AA531" i="3"/>
  <c r="AE531" i="3"/>
  <c r="T531" i="3"/>
  <c r="AB531" i="3"/>
  <c r="U531" i="3"/>
  <c r="AC531" i="3"/>
  <c r="Y531" i="3"/>
  <c r="X531" i="3"/>
  <c r="V527" i="3"/>
  <c r="Z527" i="3"/>
  <c r="AD527" i="3"/>
  <c r="S527" i="3"/>
  <c r="W527" i="3"/>
  <c r="AA527" i="3"/>
  <c r="AE527" i="3"/>
  <c r="X527" i="3"/>
  <c r="Y527" i="3"/>
  <c r="T527" i="3"/>
  <c r="AC527" i="3"/>
  <c r="U527" i="3"/>
  <c r="AB527" i="3"/>
  <c r="V523" i="3"/>
  <c r="Z523" i="3"/>
  <c r="AD523" i="3"/>
  <c r="S523" i="3"/>
  <c r="W523" i="3"/>
  <c r="AA523" i="3"/>
  <c r="AE523" i="3"/>
  <c r="T523" i="3"/>
  <c r="AB523" i="3"/>
  <c r="U523" i="3"/>
  <c r="AC523" i="3"/>
  <c r="X523" i="3"/>
  <c r="Y523" i="3"/>
  <c r="V519" i="3"/>
  <c r="Z519" i="3"/>
  <c r="AD519" i="3"/>
  <c r="S519" i="3"/>
  <c r="W519" i="3"/>
  <c r="AA519" i="3"/>
  <c r="AE519" i="3"/>
  <c r="X519" i="3"/>
  <c r="Y519" i="3"/>
  <c r="AB519" i="3"/>
  <c r="AC519" i="3"/>
  <c r="T519" i="3"/>
  <c r="U519" i="3"/>
  <c r="V515" i="3"/>
  <c r="Z515" i="3"/>
  <c r="AD515" i="3"/>
  <c r="S515" i="3"/>
  <c r="W515" i="3"/>
  <c r="AA515" i="3"/>
  <c r="AE515" i="3"/>
  <c r="T515" i="3"/>
  <c r="AB515" i="3"/>
  <c r="U515" i="3"/>
  <c r="AC515" i="3"/>
  <c r="X515" i="3"/>
  <c r="Y515" i="3"/>
  <c r="V511" i="3"/>
  <c r="Z511" i="3"/>
  <c r="AD511" i="3"/>
  <c r="S511" i="3"/>
  <c r="W511" i="3"/>
  <c r="AA511" i="3"/>
  <c r="AE511" i="3"/>
  <c r="X511" i="3"/>
  <c r="Y511" i="3"/>
  <c r="T511" i="3"/>
  <c r="AB511" i="3"/>
  <c r="U511" i="3"/>
  <c r="AC511" i="3"/>
  <c r="V507" i="3"/>
  <c r="Z507" i="3"/>
  <c r="AD507" i="3"/>
  <c r="S507" i="3"/>
  <c r="W507" i="3"/>
  <c r="AA507" i="3"/>
  <c r="AE507" i="3"/>
  <c r="T507" i="3"/>
  <c r="AB507" i="3"/>
  <c r="U507" i="3"/>
  <c r="AC507" i="3"/>
  <c r="X507" i="3"/>
  <c r="Y507" i="3"/>
  <c r="V503" i="3"/>
  <c r="Z503" i="3"/>
  <c r="AD503" i="3"/>
  <c r="S503" i="3"/>
  <c r="W503" i="3"/>
  <c r="AA503" i="3"/>
  <c r="AE503" i="3"/>
  <c r="X503" i="3"/>
  <c r="Y503" i="3"/>
  <c r="AB503" i="3"/>
  <c r="T503" i="3"/>
  <c r="AC503" i="3"/>
  <c r="U503" i="3"/>
  <c r="V499" i="3"/>
  <c r="Z499" i="3"/>
  <c r="AD499" i="3"/>
  <c r="S499" i="3"/>
  <c r="W499" i="3"/>
  <c r="AA499" i="3"/>
  <c r="AE499" i="3"/>
  <c r="T499" i="3"/>
  <c r="AB499" i="3"/>
  <c r="U499" i="3"/>
  <c r="AC499" i="3"/>
  <c r="Y499" i="3"/>
  <c r="X499" i="3"/>
  <c r="V495" i="3"/>
  <c r="Z495" i="3"/>
  <c r="AD495" i="3"/>
  <c r="S495" i="3"/>
  <c r="W495" i="3"/>
  <c r="AA495" i="3"/>
  <c r="AE495" i="3"/>
  <c r="X495" i="3"/>
  <c r="Y495" i="3"/>
  <c r="T495" i="3"/>
  <c r="U495" i="3"/>
  <c r="AB495" i="3"/>
  <c r="AC495" i="3"/>
  <c r="V491" i="3"/>
  <c r="Z491" i="3"/>
  <c r="AD491" i="3"/>
  <c r="S491" i="3"/>
  <c r="W491" i="3"/>
  <c r="AA491" i="3"/>
  <c r="AE491" i="3"/>
  <c r="T491" i="3"/>
  <c r="AB491" i="3"/>
  <c r="U491" i="3"/>
  <c r="AC491" i="3"/>
  <c r="X491" i="3"/>
  <c r="Y491" i="3"/>
  <c r="V487" i="3"/>
  <c r="Z487" i="3"/>
  <c r="AD487" i="3"/>
  <c r="S487" i="3"/>
  <c r="W487" i="3"/>
  <c r="AA487" i="3"/>
  <c r="AE487" i="3"/>
  <c r="X487" i="3"/>
  <c r="Y487" i="3"/>
  <c r="AB487" i="3"/>
  <c r="T487" i="3"/>
  <c r="U487" i="3"/>
  <c r="AC487" i="3"/>
  <c r="V483" i="3"/>
  <c r="Z483" i="3"/>
  <c r="AD483" i="3"/>
  <c r="S483" i="3"/>
  <c r="W483" i="3"/>
  <c r="AA483" i="3"/>
  <c r="AE483" i="3"/>
  <c r="T483" i="3"/>
  <c r="AB483" i="3"/>
  <c r="U483" i="3"/>
  <c r="AC483" i="3"/>
  <c r="X483" i="3"/>
  <c r="Y483" i="3"/>
  <c r="V479" i="3"/>
  <c r="Z479" i="3"/>
  <c r="AD479" i="3"/>
  <c r="S479" i="3"/>
  <c r="W479" i="3"/>
  <c r="AA479" i="3"/>
  <c r="AE479" i="3"/>
  <c r="X479" i="3"/>
  <c r="Y479" i="3"/>
  <c r="T479" i="3"/>
  <c r="AC479" i="3"/>
  <c r="U479" i="3"/>
  <c r="AB479" i="3"/>
  <c r="V475" i="3"/>
  <c r="Z475" i="3"/>
  <c r="AD475" i="3"/>
  <c r="S475" i="3"/>
  <c r="W475" i="3"/>
  <c r="AA475" i="3"/>
  <c r="AE475" i="3"/>
  <c r="T475" i="3"/>
  <c r="AB475" i="3"/>
  <c r="U475" i="3"/>
  <c r="AC475" i="3"/>
  <c r="X475" i="3"/>
  <c r="Y475" i="3"/>
  <c r="U471" i="3"/>
  <c r="Y471" i="3"/>
  <c r="AC471" i="3"/>
  <c r="V471" i="3"/>
  <c r="Z471" i="3"/>
  <c r="AD471" i="3"/>
  <c r="S471" i="3"/>
  <c r="AA471" i="3"/>
  <c r="T471" i="3"/>
  <c r="AB471" i="3"/>
  <c r="W471" i="3"/>
  <c r="X471" i="3"/>
  <c r="AE471" i="3"/>
  <c r="U467" i="3"/>
  <c r="Y467" i="3"/>
  <c r="AC467" i="3"/>
  <c r="V467" i="3"/>
  <c r="Z467" i="3"/>
  <c r="AD467" i="3"/>
  <c r="W467" i="3"/>
  <c r="AE467" i="3"/>
  <c r="X467" i="3"/>
  <c r="AA467" i="3"/>
  <c r="AB467" i="3"/>
  <c r="S467" i="3"/>
  <c r="T467" i="3"/>
  <c r="U463" i="3"/>
  <c r="Y463" i="3"/>
  <c r="AC463" i="3"/>
  <c r="V463" i="3"/>
  <c r="Z463" i="3"/>
  <c r="AD463" i="3"/>
  <c r="S463" i="3"/>
  <c r="AA463" i="3"/>
  <c r="T463" i="3"/>
  <c r="AB463" i="3"/>
  <c r="AE463" i="3"/>
  <c r="W463" i="3"/>
  <c r="X463" i="3"/>
  <c r="U459" i="3"/>
  <c r="Y459" i="3"/>
  <c r="AC459" i="3"/>
  <c r="V459" i="3"/>
  <c r="Z459" i="3"/>
  <c r="AD459" i="3"/>
  <c r="W459" i="3"/>
  <c r="AE459" i="3"/>
  <c r="X459" i="3"/>
  <c r="S459" i="3"/>
  <c r="T459" i="3"/>
  <c r="AA459" i="3"/>
  <c r="AB459" i="3"/>
  <c r="U455" i="3"/>
  <c r="Y455" i="3"/>
  <c r="AC455" i="3"/>
  <c r="V455" i="3"/>
  <c r="Z455" i="3"/>
  <c r="AD455" i="3"/>
  <c r="S455" i="3"/>
  <c r="AA455" i="3"/>
  <c r="T455" i="3"/>
  <c r="AB455" i="3"/>
  <c r="W455" i="3"/>
  <c r="X455" i="3"/>
  <c r="AE455" i="3"/>
  <c r="U451" i="3"/>
  <c r="Y451" i="3"/>
  <c r="AC451" i="3"/>
  <c r="V451" i="3"/>
  <c r="Z451" i="3"/>
  <c r="AD451" i="3"/>
  <c r="W451" i="3"/>
  <c r="AE451" i="3"/>
  <c r="X451" i="3"/>
  <c r="AA451" i="3"/>
  <c r="AB451" i="3"/>
  <c r="T451" i="3"/>
  <c r="S451" i="3"/>
  <c r="U447" i="3"/>
  <c r="Y447" i="3"/>
  <c r="V447" i="3"/>
  <c r="Z447" i="3"/>
  <c r="S447" i="3"/>
  <c r="AA447" i="3"/>
  <c r="AB447" i="3"/>
  <c r="AE447" i="3"/>
  <c r="W447" i="3"/>
  <c r="X447" i="3"/>
  <c r="Y443" i="3"/>
  <c r="AC443" i="3"/>
  <c r="Z443" i="3"/>
  <c r="W443" i="3"/>
  <c r="AE443" i="3"/>
  <c r="X443" i="3"/>
  <c r="S443" i="3"/>
  <c r="AB443" i="3"/>
  <c r="Q439" i="3"/>
  <c r="U439" i="3"/>
  <c r="Y439" i="3"/>
  <c r="AC439" i="3"/>
  <c r="V439" i="3"/>
  <c r="Z439" i="3"/>
  <c r="AD439" i="3"/>
  <c r="S439" i="3"/>
  <c r="AA439" i="3"/>
  <c r="T439" i="3"/>
  <c r="AB439" i="3"/>
  <c r="X439" i="3"/>
  <c r="U435" i="3"/>
  <c r="Y435" i="3"/>
  <c r="V435" i="3"/>
  <c r="Z435" i="3"/>
  <c r="AD435" i="3"/>
  <c r="W435" i="3"/>
  <c r="AE435" i="3"/>
  <c r="AA435" i="3"/>
  <c r="AB435" i="3"/>
  <c r="S435" i="3"/>
  <c r="Q431" i="3"/>
  <c r="AB431" i="3" s="1"/>
  <c r="U431" i="3"/>
  <c r="Y431" i="3"/>
  <c r="AC431" i="3"/>
  <c r="V431" i="3"/>
  <c r="Z431" i="3"/>
  <c r="AD431" i="3"/>
  <c r="S431" i="3"/>
  <c r="AA431" i="3"/>
  <c r="T431" i="3"/>
  <c r="X431" i="3"/>
  <c r="W431" i="3"/>
  <c r="U427" i="3"/>
  <c r="Y427" i="3"/>
  <c r="AC427" i="3"/>
  <c r="V427" i="3"/>
  <c r="Z427" i="3"/>
  <c r="AD427" i="3"/>
  <c r="W427" i="3"/>
  <c r="AE427" i="3"/>
  <c r="X427" i="3"/>
  <c r="S427" i="3"/>
  <c r="T427" i="3"/>
  <c r="AA427" i="3"/>
  <c r="AB427" i="3"/>
  <c r="Q423" i="3"/>
  <c r="Z423" i="3" s="1"/>
  <c r="U423" i="3"/>
  <c r="Y423" i="3"/>
  <c r="AC423" i="3"/>
  <c r="V423" i="3"/>
  <c r="AD423" i="3"/>
  <c r="S423" i="3"/>
  <c r="AA423" i="3"/>
  <c r="AB423" i="3"/>
  <c r="W423" i="3"/>
  <c r="X423" i="3"/>
  <c r="AE423" i="3"/>
  <c r="Y419" i="3"/>
  <c r="AC419" i="3"/>
  <c r="V419" i="3"/>
  <c r="Z419" i="3"/>
  <c r="AD419" i="3"/>
  <c r="W419" i="3"/>
  <c r="AE419" i="3"/>
  <c r="X419" i="3"/>
  <c r="AB419" i="3"/>
  <c r="S419" i="3"/>
  <c r="T419" i="3"/>
  <c r="Y415" i="3"/>
  <c r="AC415" i="3"/>
  <c r="V415" i="3"/>
  <c r="Z415" i="3"/>
  <c r="AD415" i="3"/>
  <c r="AA415" i="3"/>
  <c r="AB415" i="3"/>
  <c r="W415" i="3"/>
  <c r="X415" i="3"/>
  <c r="Q411" i="3"/>
  <c r="U411" i="3"/>
  <c r="Y411" i="3"/>
  <c r="AC411" i="3"/>
  <c r="V411" i="3"/>
  <c r="Z411" i="3"/>
  <c r="AD411" i="3"/>
  <c r="W411" i="3"/>
  <c r="AE411" i="3"/>
  <c r="X411" i="3"/>
  <c r="S411" i="3"/>
  <c r="T411" i="3"/>
  <c r="AA411" i="3"/>
  <c r="AB411" i="3"/>
  <c r="U407" i="3"/>
  <c r="Y407" i="3"/>
  <c r="V407" i="3"/>
  <c r="Z407" i="3"/>
  <c r="AD407" i="3"/>
  <c r="S407" i="3"/>
  <c r="AA407" i="3"/>
  <c r="T407" i="3"/>
  <c r="W407" i="3"/>
  <c r="X407" i="3"/>
  <c r="Q403" i="3"/>
  <c r="AA403" i="3" s="1"/>
  <c r="U403" i="3"/>
  <c r="Y403" i="3"/>
  <c r="AC403" i="3"/>
  <c r="V403" i="3"/>
  <c r="Z403" i="3"/>
  <c r="AD403" i="3"/>
  <c r="W403" i="3"/>
  <c r="AE403" i="3"/>
  <c r="X403" i="3"/>
  <c r="AB403" i="3"/>
  <c r="S403" i="3"/>
  <c r="T403" i="3"/>
  <c r="U399" i="3"/>
  <c r="Y399" i="3"/>
  <c r="AC399" i="3"/>
  <c r="V399" i="3"/>
  <c r="Z399" i="3"/>
  <c r="AD399" i="3"/>
  <c r="S399" i="3"/>
  <c r="AA399" i="3"/>
  <c r="T399" i="3"/>
  <c r="AB399" i="3"/>
  <c r="AE399" i="3"/>
  <c r="X399" i="3"/>
  <c r="W399" i="3"/>
  <c r="Q395" i="3"/>
  <c r="Y395" i="3"/>
  <c r="AC395" i="3"/>
  <c r="V395" i="3"/>
  <c r="Z395" i="3"/>
  <c r="AD395" i="3"/>
  <c r="W395" i="3"/>
  <c r="AE395" i="3"/>
  <c r="X395" i="3"/>
  <c r="T395" i="3"/>
  <c r="AA395" i="3"/>
  <c r="AB395" i="3"/>
  <c r="U391" i="3"/>
  <c r="V391" i="3"/>
  <c r="AD391" i="3"/>
  <c r="AA391" i="3"/>
  <c r="AB391" i="3"/>
  <c r="W391" i="3"/>
  <c r="X391" i="3"/>
  <c r="AE391" i="3"/>
  <c r="U387" i="3"/>
  <c r="Y387" i="3"/>
  <c r="AC387" i="3"/>
  <c r="V387" i="3"/>
  <c r="Z387" i="3"/>
  <c r="AD387" i="3"/>
  <c r="W387" i="3"/>
  <c r="AE387" i="3"/>
  <c r="X387" i="3"/>
  <c r="AA387" i="3"/>
  <c r="AB387" i="3"/>
  <c r="S387" i="3"/>
  <c r="T387" i="3"/>
  <c r="U383" i="3"/>
  <c r="Y383" i="3"/>
  <c r="AC383" i="3"/>
  <c r="V383" i="3"/>
  <c r="Z383" i="3"/>
  <c r="AD383" i="3"/>
  <c r="S383" i="3"/>
  <c r="AA383" i="3"/>
  <c r="T383" i="3"/>
  <c r="AB383" i="3"/>
  <c r="AE383" i="3"/>
  <c r="W383" i="3"/>
  <c r="X383" i="3"/>
  <c r="U379" i="3"/>
  <c r="Y379" i="3"/>
  <c r="AC379" i="3"/>
  <c r="V379" i="3"/>
  <c r="Z379" i="3"/>
  <c r="AD379" i="3"/>
  <c r="W379" i="3"/>
  <c r="AE379" i="3"/>
  <c r="X379" i="3"/>
  <c r="S379" i="3"/>
  <c r="T379" i="3"/>
  <c r="AB379" i="3"/>
  <c r="AA379" i="3"/>
  <c r="S375" i="3"/>
  <c r="W375" i="3"/>
  <c r="AA375" i="3"/>
  <c r="AE375" i="3"/>
  <c r="V375" i="3"/>
  <c r="AB375" i="3"/>
  <c r="X375" i="3"/>
  <c r="AC375" i="3"/>
  <c r="Y375" i="3"/>
  <c r="Z375" i="3"/>
  <c r="AD375" i="3"/>
  <c r="T375" i="3"/>
  <c r="U375" i="3"/>
  <c r="S371" i="3"/>
  <c r="W371" i="3"/>
  <c r="AA371" i="3"/>
  <c r="AE371" i="3"/>
  <c r="U371" i="3"/>
  <c r="Z371" i="3"/>
  <c r="V371" i="3"/>
  <c r="AB371" i="3"/>
  <c r="X371" i="3"/>
  <c r="Y371" i="3"/>
  <c r="T371" i="3"/>
  <c r="AC371" i="3"/>
  <c r="AD371" i="3"/>
  <c r="S367" i="3"/>
  <c r="W367" i="3"/>
  <c r="AA367" i="3"/>
  <c r="AE367" i="3"/>
  <c r="T367" i="3"/>
  <c r="Y367" i="3"/>
  <c r="AD367" i="3"/>
  <c r="U367" i="3"/>
  <c r="Z367" i="3"/>
  <c r="V367" i="3"/>
  <c r="X367" i="3"/>
  <c r="AB367" i="3"/>
  <c r="AC367" i="3"/>
  <c r="S363" i="3"/>
  <c r="W363" i="3"/>
  <c r="AA363" i="3"/>
  <c r="AE363" i="3"/>
  <c r="X363" i="3"/>
  <c r="AC363" i="3"/>
  <c r="T363" i="3"/>
  <c r="Y363" i="3"/>
  <c r="AD363" i="3"/>
  <c r="U363" i="3"/>
  <c r="V363" i="3"/>
  <c r="Z363" i="3"/>
  <c r="AB363" i="3"/>
  <c r="S359" i="3"/>
  <c r="W359" i="3"/>
  <c r="AA359" i="3"/>
  <c r="AE359" i="3"/>
  <c r="V359" i="3"/>
  <c r="AB359" i="3"/>
  <c r="X359" i="3"/>
  <c r="AC359" i="3"/>
  <c r="T359" i="3"/>
  <c r="AD359" i="3"/>
  <c r="U359" i="3"/>
  <c r="Y359" i="3"/>
  <c r="Z359" i="3"/>
  <c r="S355" i="3"/>
  <c r="W355" i="3"/>
  <c r="AA355" i="3"/>
  <c r="AE355" i="3"/>
  <c r="U355" i="3"/>
  <c r="Z355" i="3"/>
  <c r="V355" i="3"/>
  <c r="AB355" i="3"/>
  <c r="AC355" i="3"/>
  <c r="T355" i="3"/>
  <c r="AD355" i="3"/>
  <c r="X355" i="3"/>
  <c r="Y355" i="3"/>
  <c r="S351" i="3"/>
  <c r="W351" i="3"/>
  <c r="AA351" i="3"/>
  <c r="AE351" i="3"/>
  <c r="T351" i="3"/>
  <c r="Y351" i="3"/>
  <c r="AD351" i="3"/>
  <c r="U351" i="3"/>
  <c r="Z351" i="3"/>
  <c r="AB351" i="3"/>
  <c r="AC351" i="3"/>
  <c r="V351" i="3"/>
  <c r="X351" i="3"/>
  <c r="S347" i="3"/>
  <c r="W347" i="3"/>
  <c r="AA347" i="3"/>
  <c r="AE347" i="3"/>
  <c r="X347" i="3"/>
  <c r="AC347" i="3"/>
  <c r="T347" i="3"/>
  <c r="Y347" i="3"/>
  <c r="AD347" i="3"/>
  <c r="Z347" i="3"/>
  <c r="AB347" i="3"/>
  <c r="U347" i="3"/>
  <c r="V347" i="3"/>
  <c r="S343" i="3"/>
  <c r="W343" i="3"/>
  <c r="AA343" i="3"/>
  <c r="AE343" i="3"/>
  <c r="V343" i="3"/>
  <c r="AB343" i="3"/>
  <c r="X343" i="3"/>
  <c r="AC343" i="3"/>
  <c r="Y343" i="3"/>
  <c r="Z343" i="3"/>
  <c r="T343" i="3"/>
  <c r="U343" i="3"/>
  <c r="AD343" i="3"/>
  <c r="V339" i="3"/>
  <c r="Z339" i="3"/>
  <c r="AD339" i="3"/>
  <c r="S339" i="3"/>
  <c r="W339" i="3"/>
  <c r="AA339" i="3"/>
  <c r="AE339" i="3"/>
  <c r="X339" i="3"/>
  <c r="Y339" i="3"/>
  <c r="T339" i="3"/>
  <c r="U339" i="3"/>
  <c r="AB339" i="3"/>
  <c r="AC339" i="3"/>
  <c r="V335" i="3"/>
  <c r="Z335" i="3"/>
  <c r="AD335" i="3"/>
  <c r="S335" i="3"/>
  <c r="W335" i="3"/>
  <c r="AA335" i="3"/>
  <c r="AE335" i="3"/>
  <c r="T335" i="3"/>
  <c r="AB335" i="3"/>
  <c r="U335" i="3"/>
  <c r="AC335" i="3"/>
  <c r="X335" i="3"/>
  <c r="Y335" i="3"/>
  <c r="V331" i="3"/>
  <c r="Z331" i="3"/>
  <c r="AD331" i="3"/>
  <c r="S331" i="3"/>
  <c r="W331" i="3"/>
  <c r="AA331" i="3"/>
  <c r="AE331" i="3"/>
  <c r="X331" i="3"/>
  <c r="Y331" i="3"/>
  <c r="AB331" i="3"/>
  <c r="AC331" i="3"/>
  <c r="T331" i="3"/>
  <c r="U331" i="3"/>
  <c r="V327" i="3"/>
  <c r="Z327" i="3"/>
  <c r="AD327" i="3"/>
  <c r="S327" i="3"/>
  <c r="W327" i="3"/>
  <c r="AA327" i="3"/>
  <c r="AE327" i="3"/>
  <c r="T327" i="3"/>
  <c r="AB327" i="3"/>
  <c r="U327" i="3"/>
  <c r="AC327" i="3"/>
  <c r="X327" i="3"/>
  <c r="Y327" i="3"/>
  <c r="V323" i="3"/>
  <c r="Z323" i="3"/>
  <c r="AD323" i="3"/>
  <c r="S323" i="3"/>
  <c r="W323" i="3"/>
  <c r="AA323" i="3"/>
  <c r="AE323" i="3"/>
  <c r="X323" i="3"/>
  <c r="Y323" i="3"/>
  <c r="T323" i="3"/>
  <c r="U323" i="3"/>
  <c r="AB323" i="3"/>
  <c r="AC323" i="3"/>
  <c r="V319" i="3"/>
  <c r="Z319" i="3"/>
  <c r="AD319" i="3"/>
  <c r="S319" i="3"/>
  <c r="W319" i="3"/>
  <c r="AA319" i="3"/>
  <c r="AE319" i="3"/>
  <c r="T319" i="3"/>
  <c r="AB319" i="3"/>
  <c r="U319" i="3"/>
  <c r="AC319" i="3"/>
  <c r="X319" i="3"/>
  <c r="Y319" i="3"/>
  <c r="V315" i="3"/>
  <c r="Z315" i="3"/>
  <c r="AD315" i="3"/>
  <c r="S315" i="3"/>
  <c r="W315" i="3"/>
  <c r="AA315" i="3"/>
  <c r="AE315" i="3"/>
  <c r="X315" i="3"/>
  <c r="Y315" i="3"/>
  <c r="AB315" i="3"/>
  <c r="AC315" i="3"/>
  <c r="T315" i="3"/>
  <c r="U315" i="3"/>
  <c r="V311" i="3"/>
  <c r="Z311" i="3"/>
  <c r="AD311" i="3"/>
  <c r="S311" i="3"/>
  <c r="W311" i="3"/>
  <c r="AA311" i="3"/>
  <c r="AE311" i="3"/>
  <c r="T311" i="3"/>
  <c r="AB311" i="3"/>
  <c r="U311" i="3"/>
  <c r="AC311" i="3"/>
  <c r="X311" i="3"/>
  <c r="Y311" i="3"/>
  <c r="V307" i="3"/>
  <c r="Z307" i="3"/>
  <c r="AD307" i="3"/>
  <c r="S307" i="3"/>
  <c r="W307" i="3"/>
  <c r="AA307" i="3"/>
  <c r="AE307" i="3"/>
  <c r="X307" i="3"/>
  <c r="Y307" i="3"/>
  <c r="T307" i="3"/>
  <c r="U307" i="3"/>
  <c r="AB307" i="3"/>
  <c r="AC307" i="3"/>
  <c r="V303" i="3"/>
  <c r="Z303" i="3"/>
  <c r="AD303" i="3"/>
  <c r="S303" i="3"/>
  <c r="AH303" i="3" s="1"/>
  <c r="AJ303" i="3" s="1"/>
  <c r="W303" i="3"/>
  <c r="AA303" i="3"/>
  <c r="AE303" i="3"/>
  <c r="T303" i="3"/>
  <c r="AB303" i="3"/>
  <c r="U303" i="3"/>
  <c r="AC303" i="3"/>
  <c r="X303" i="3"/>
  <c r="Y303" i="3"/>
  <c r="V299" i="3"/>
  <c r="Z299" i="3"/>
  <c r="AD299" i="3"/>
  <c r="S299" i="3"/>
  <c r="W299" i="3"/>
  <c r="AA299" i="3"/>
  <c r="AE299" i="3"/>
  <c r="X299" i="3"/>
  <c r="Y299" i="3"/>
  <c r="AB299" i="3"/>
  <c r="AC299" i="3"/>
  <c r="T299" i="3"/>
  <c r="U299" i="3"/>
  <c r="V295" i="3"/>
  <c r="Z295" i="3"/>
  <c r="AD295" i="3"/>
  <c r="S295" i="3"/>
  <c r="W295" i="3"/>
  <c r="AA295" i="3"/>
  <c r="AE295" i="3"/>
  <c r="T295" i="3"/>
  <c r="AB295" i="3"/>
  <c r="U295" i="3"/>
  <c r="AC295" i="3"/>
  <c r="X295" i="3"/>
  <c r="Y295" i="3"/>
  <c r="V291" i="3"/>
  <c r="AH291" i="3" s="1"/>
  <c r="AJ291" i="3" s="1"/>
  <c r="Z291" i="3"/>
  <c r="AD291" i="3"/>
  <c r="S291" i="3"/>
  <c r="W291" i="3"/>
  <c r="AA291" i="3"/>
  <c r="AE291" i="3"/>
  <c r="X291" i="3"/>
  <c r="Y291" i="3"/>
  <c r="T291" i="3"/>
  <c r="U291" i="3"/>
  <c r="AB291" i="3"/>
  <c r="AC291" i="3"/>
  <c r="V287" i="3"/>
  <c r="Z287" i="3"/>
  <c r="AD287" i="3"/>
  <c r="S287" i="3"/>
  <c r="AH287" i="3" s="1"/>
  <c r="AJ287" i="3" s="1"/>
  <c r="W287" i="3"/>
  <c r="AA287" i="3"/>
  <c r="AE287" i="3"/>
  <c r="T287" i="3"/>
  <c r="AB287" i="3"/>
  <c r="U287" i="3"/>
  <c r="AC287" i="3"/>
  <c r="X287" i="3"/>
  <c r="Y287" i="3"/>
  <c r="V283" i="3"/>
  <c r="Z283" i="3"/>
  <c r="AD283" i="3"/>
  <c r="S283" i="3"/>
  <c r="W283" i="3"/>
  <c r="AA283" i="3"/>
  <c r="AE283" i="3"/>
  <c r="X283" i="3"/>
  <c r="Y283" i="3"/>
  <c r="AB283" i="3"/>
  <c r="AC283" i="3"/>
  <c r="T283" i="3"/>
  <c r="U283" i="3"/>
  <c r="V279" i="3"/>
  <c r="Z279" i="3"/>
  <c r="AD279" i="3"/>
  <c r="S279" i="3"/>
  <c r="W279" i="3"/>
  <c r="AA279" i="3"/>
  <c r="AE279" i="3"/>
  <c r="T279" i="3"/>
  <c r="AB279" i="3"/>
  <c r="U279" i="3"/>
  <c r="AH279" i="3" s="1"/>
  <c r="AJ279" i="3" s="1"/>
  <c r="AC279" i="3"/>
  <c r="X279" i="3"/>
  <c r="Y279" i="3"/>
  <c r="V275" i="3"/>
  <c r="Z275" i="3"/>
  <c r="AD275" i="3"/>
  <c r="S275" i="3"/>
  <c r="W275" i="3"/>
  <c r="AA275" i="3"/>
  <c r="AE275" i="3"/>
  <c r="X275" i="3"/>
  <c r="Y275" i="3"/>
  <c r="T275" i="3"/>
  <c r="U275" i="3"/>
  <c r="AB275" i="3"/>
  <c r="AC275" i="3"/>
  <c r="V271" i="3"/>
  <c r="Z271" i="3"/>
  <c r="AD271" i="3"/>
  <c r="S271" i="3"/>
  <c r="AH271" i="3" s="1"/>
  <c r="AJ271" i="3" s="1"/>
  <c r="W271" i="3"/>
  <c r="AA271" i="3"/>
  <c r="AE271" i="3"/>
  <c r="T271" i="3"/>
  <c r="AB271" i="3"/>
  <c r="U271" i="3"/>
  <c r="AC271" i="3"/>
  <c r="X271" i="3"/>
  <c r="Y271" i="3"/>
  <c r="V267" i="3"/>
  <c r="Z267" i="3"/>
  <c r="AD267" i="3"/>
  <c r="S267" i="3"/>
  <c r="W267" i="3"/>
  <c r="AA267" i="3"/>
  <c r="AE267" i="3"/>
  <c r="X267" i="3"/>
  <c r="Y267" i="3"/>
  <c r="AB267" i="3"/>
  <c r="AC267" i="3"/>
  <c r="T267" i="3"/>
  <c r="U267" i="3"/>
  <c r="V263" i="3"/>
  <c r="Z263" i="3"/>
  <c r="AD263" i="3"/>
  <c r="S263" i="3"/>
  <c r="W263" i="3"/>
  <c r="AA263" i="3"/>
  <c r="AE263" i="3"/>
  <c r="T263" i="3"/>
  <c r="AB263" i="3"/>
  <c r="U263" i="3"/>
  <c r="AC263" i="3"/>
  <c r="X263" i="3"/>
  <c r="Y263" i="3"/>
  <c r="V259" i="3"/>
  <c r="Z259" i="3"/>
  <c r="AD259" i="3"/>
  <c r="S259" i="3"/>
  <c r="W259" i="3"/>
  <c r="AA259" i="3"/>
  <c r="AE259" i="3"/>
  <c r="X259" i="3"/>
  <c r="Y259" i="3"/>
  <c r="T259" i="3"/>
  <c r="U259" i="3"/>
  <c r="AB259" i="3"/>
  <c r="AC259" i="3"/>
  <c r="V255" i="3"/>
  <c r="Z255" i="3"/>
  <c r="AD255" i="3"/>
  <c r="S255" i="3"/>
  <c r="W255" i="3"/>
  <c r="AA255" i="3"/>
  <c r="AE255" i="3"/>
  <c r="T255" i="3"/>
  <c r="AB255" i="3"/>
  <c r="U255" i="3"/>
  <c r="AC255" i="3"/>
  <c r="X255" i="3"/>
  <c r="Y255" i="3"/>
  <c r="V251" i="3"/>
  <c r="Z251" i="3"/>
  <c r="AD251" i="3"/>
  <c r="S251" i="3"/>
  <c r="W251" i="3"/>
  <c r="AA251" i="3"/>
  <c r="AE251" i="3"/>
  <c r="X251" i="3"/>
  <c r="Y251" i="3"/>
  <c r="AB251" i="3"/>
  <c r="AC251" i="3"/>
  <c r="T251" i="3"/>
  <c r="U251" i="3"/>
  <c r="V247" i="3"/>
  <c r="Z247" i="3"/>
  <c r="AD247" i="3"/>
  <c r="S247" i="3"/>
  <c r="W247" i="3"/>
  <c r="AA247" i="3"/>
  <c r="AE247" i="3"/>
  <c r="T247" i="3"/>
  <c r="AB247" i="3"/>
  <c r="U247" i="3"/>
  <c r="AC247" i="3"/>
  <c r="X247" i="3"/>
  <c r="Y247" i="3"/>
  <c r="V243" i="3"/>
  <c r="Z243" i="3"/>
  <c r="AD243" i="3"/>
  <c r="S243" i="3"/>
  <c r="W243" i="3"/>
  <c r="AA243" i="3"/>
  <c r="AE243" i="3"/>
  <c r="X243" i="3"/>
  <c r="Y243" i="3"/>
  <c r="T243" i="3"/>
  <c r="U243" i="3"/>
  <c r="AB243" i="3"/>
  <c r="AC243" i="3"/>
  <c r="V239" i="3"/>
  <c r="Z239" i="3"/>
  <c r="AD239" i="3"/>
  <c r="S239" i="3"/>
  <c r="AH239" i="3" s="1"/>
  <c r="AJ239" i="3" s="1"/>
  <c r="W239" i="3"/>
  <c r="AA239" i="3"/>
  <c r="AE239" i="3"/>
  <c r="T239" i="3"/>
  <c r="AB239" i="3"/>
  <c r="U239" i="3"/>
  <c r="AC239" i="3"/>
  <c r="X239" i="3"/>
  <c r="Y239" i="3"/>
  <c r="V235" i="3"/>
  <c r="Z235" i="3"/>
  <c r="AD235" i="3"/>
  <c r="S235" i="3"/>
  <c r="W235" i="3"/>
  <c r="AA235" i="3"/>
  <c r="AE235" i="3"/>
  <c r="X235" i="3"/>
  <c r="Y235" i="3"/>
  <c r="AB235" i="3"/>
  <c r="AC235" i="3"/>
  <c r="AH235" i="3" s="1"/>
  <c r="AJ235" i="3" s="1"/>
  <c r="T235" i="3"/>
  <c r="U235" i="3"/>
  <c r="V231" i="3"/>
  <c r="Z231" i="3"/>
  <c r="AD231" i="3"/>
  <c r="S231" i="3"/>
  <c r="W231" i="3"/>
  <c r="AA231" i="3"/>
  <c r="AE231" i="3"/>
  <c r="T231" i="3"/>
  <c r="AB231" i="3"/>
  <c r="U231" i="3"/>
  <c r="AC231" i="3"/>
  <c r="X231" i="3"/>
  <c r="Y231" i="3"/>
  <c r="V227" i="3"/>
  <c r="Z227" i="3"/>
  <c r="AD227" i="3"/>
  <c r="S227" i="3"/>
  <c r="W227" i="3"/>
  <c r="AA227" i="3"/>
  <c r="AE227" i="3"/>
  <c r="X227" i="3"/>
  <c r="Y227" i="3"/>
  <c r="T227" i="3"/>
  <c r="U227" i="3"/>
  <c r="AB227" i="3"/>
  <c r="AC227" i="3"/>
  <c r="V223" i="3"/>
  <c r="Z223" i="3"/>
  <c r="AD223" i="3"/>
  <c r="S223" i="3"/>
  <c r="AH223" i="3" s="1"/>
  <c r="AJ223" i="3" s="1"/>
  <c r="W223" i="3"/>
  <c r="AA223" i="3"/>
  <c r="AE223" i="3"/>
  <c r="T223" i="3"/>
  <c r="AB223" i="3"/>
  <c r="U223" i="3"/>
  <c r="AC223" i="3"/>
  <c r="X223" i="3"/>
  <c r="Y223" i="3"/>
  <c r="U219" i="3"/>
  <c r="Y219" i="3"/>
  <c r="AC219" i="3"/>
  <c r="V219" i="3"/>
  <c r="AA219" i="3"/>
  <c r="W219" i="3"/>
  <c r="AB219" i="3"/>
  <c r="S219" i="3"/>
  <c r="AD219" i="3"/>
  <c r="T219" i="3"/>
  <c r="AE219" i="3"/>
  <c r="X219" i="3"/>
  <c r="Z219" i="3"/>
  <c r="U215" i="3"/>
  <c r="Y215" i="3"/>
  <c r="AC215" i="3"/>
  <c r="V215" i="3"/>
  <c r="S215" i="3"/>
  <c r="Z215" i="3"/>
  <c r="AE215" i="3"/>
  <c r="T215" i="3"/>
  <c r="AA215" i="3"/>
  <c r="AB215" i="3"/>
  <c r="AD215" i="3"/>
  <c r="W215" i="3"/>
  <c r="X215" i="3"/>
  <c r="U211" i="3"/>
  <c r="Y211" i="3"/>
  <c r="AC211" i="3"/>
  <c r="V211" i="3"/>
  <c r="Z211" i="3"/>
  <c r="AD211" i="3"/>
  <c r="W211" i="3"/>
  <c r="AE211" i="3"/>
  <c r="X211" i="3"/>
  <c r="S211" i="3"/>
  <c r="T211" i="3"/>
  <c r="AA211" i="3"/>
  <c r="AB211" i="3"/>
  <c r="U207" i="3"/>
  <c r="Y207" i="3"/>
  <c r="AC207" i="3"/>
  <c r="V207" i="3"/>
  <c r="Z207" i="3"/>
  <c r="AD207" i="3"/>
  <c r="S207" i="3"/>
  <c r="AA207" i="3"/>
  <c r="T207" i="3"/>
  <c r="AB207" i="3"/>
  <c r="W207" i="3"/>
  <c r="X207" i="3"/>
  <c r="AE207" i="3"/>
  <c r="U203" i="3"/>
  <c r="Y203" i="3"/>
  <c r="AC203" i="3"/>
  <c r="V203" i="3"/>
  <c r="Z203" i="3"/>
  <c r="AD203" i="3"/>
  <c r="W203" i="3"/>
  <c r="AE203" i="3"/>
  <c r="X203" i="3"/>
  <c r="AA203" i="3"/>
  <c r="AB203" i="3"/>
  <c r="S203" i="3"/>
  <c r="T203" i="3"/>
  <c r="U199" i="3"/>
  <c r="Y199" i="3"/>
  <c r="AC199" i="3"/>
  <c r="V199" i="3"/>
  <c r="Z199" i="3"/>
  <c r="AD199" i="3"/>
  <c r="S199" i="3"/>
  <c r="AA199" i="3"/>
  <c r="T199" i="3"/>
  <c r="AB199" i="3"/>
  <c r="AE199" i="3"/>
  <c r="W199" i="3"/>
  <c r="X199" i="3"/>
  <c r="U195" i="3"/>
  <c r="Y195" i="3"/>
  <c r="AC195" i="3"/>
  <c r="V195" i="3"/>
  <c r="Z195" i="3"/>
  <c r="AD195" i="3"/>
  <c r="W195" i="3"/>
  <c r="AE195" i="3"/>
  <c r="X195" i="3"/>
  <c r="S195" i="3"/>
  <c r="T195" i="3"/>
  <c r="AA195" i="3"/>
  <c r="AB195" i="3"/>
  <c r="U191" i="3"/>
  <c r="Y191" i="3"/>
  <c r="AC191" i="3"/>
  <c r="V191" i="3"/>
  <c r="AH191" i="3" s="1"/>
  <c r="AJ191" i="3" s="1"/>
  <c r="Z191" i="3"/>
  <c r="AD191" i="3"/>
  <c r="S191" i="3"/>
  <c r="AA191" i="3"/>
  <c r="T191" i="3"/>
  <c r="AB191" i="3"/>
  <c r="W191" i="3"/>
  <c r="X191" i="3"/>
  <c r="AE191" i="3"/>
  <c r="U187" i="3"/>
  <c r="Y187" i="3"/>
  <c r="AC187" i="3"/>
  <c r="V187" i="3"/>
  <c r="Z187" i="3"/>
  <c r="AD187" i="3"/>
  <c r="W187" i="3"/>
  <c r="AE187" i="3"/>
  <c r="X187" i="3"/>
  <c r="AA187" i="3"/>
  <c r="AB187" i="3"/>
  <c r="S187" i="3"/>
  <c r="T187" i="3"/>
  <c r="U183" i="3"/>
  <c r="Y183" i="3"/>
  <c r="AC183" i="3"/>
  <c r="V183" i="3"/>
  <c r="Z183" i="3"/>
  <c r="AD183" i="3"/>
  <c r="S183" i="3"/>
  <c r="AA183" i="3"/>
  <c r="T183" i="3"/>
  <c r="AB183" i="3"/>
  <c r="AE183" i="3"/>
  <c r="W183" i="3"/>
  <c r="X183" i="3"/>
  <c r="U179" i="3"/>
  <c r="Y179" i="3"/>
  <c r="AC179" i="3"/>
  <c r="V179" i="3"/>
  <c r="Z179" i="3"/>
  <c r="AD179" i="3"/>
  <c r="W179" i="3"/>
  <c r="AE179" i="3"/>
  <c r="X179" i="3"/>
  <c r="S179" i="3"/>
  <c r="T179" i="3"/>
  <c r="AA179" i="3"/>
  <c r="AB179" i="3"/>
  <c r="U175" i="3"/>
  <c r="Y175" i="3"/>
  <c r="AC175" i="3"/>
  <c r="V175" i="3"/>
  <c r="Z175" i="3"/>
  <c r="AD175" i="3"/>
  <c r="S175" i="3"/>
  <c r="AA175" i="3"/>
  <c r="T175" i="3"/>
  <c r="AB175" i="3"/>
  <c r="W175" i="3"/>
  <c r="X175" i="3"/>
  <c r="AE175" i="3"/>
  <c r="U171" i="3"/>
  <c r="Y171" i="3"/>
  <c r="AC171" i="3"/>
  <c r="V171" i="3"/>
  <c r="Z171" i="3"/>
  <c r="AD171" i="3"/>
  <c r="W171" i="3"/>
  <c r="AE171" i="3"/>
  <c r="X171" i="3"/>
  <c r="AA171" i="3"/>
  <c r="AB171" i="3"/>
  <c r="S171" i="3"/>
  <c r="T171" i="3"/>
  <c r="S167" i="3"/>
  <c r="W167" i="3"/>
  <c r="AA167" i="3"/>
  <c r="AE167" i="3"/>
  <c r="T167" i="3"/>
  <c r="X167" i="3"/>
  <c r="AB167" i="3"/>
  <c r="Y167" i="3"/>
  <c r="Z167" i="3"/>
  <c r="U167" i="3"/>
  <c r="V167" i="3"/>
  <c r="AC167" i="3"/>
  <c r="AD167" i="3"/>
  <c r="S163" i="3"/>
  <c r="W163" i="3"/>
  <c r="AA163" i="3"/>
  <c r="AE163" i="3"/>
  <c r="T163" i="3"/>
  <c r="X163" i="3"/>
  <c r="AB163" i="3"/>
  <c r="U163" i="3"/>
  <c r="AC163" i="3"/>
  <c r="V163" i="3"/>
  <c r="AD163" i="3"/>
  <c r="Y163" i="3"/>
  <c r="Z163" i="3"/>
  <c r="S159" i="3"/>
  <c r="W159" i="3"/>
  <c r="AA159" i="3"/>
  <c r="AE159" i="3"/>
  <c r="T159" i="3"/>
  <c r="X159" i="3"/>
  <c r="AB159" i="3"/>
  <c r="Y159" i="3"/>
  <c r="Z159" i="3"/>
  <c r="AC159" i="3"/>
  <c r="AD159" i="3"/>
  <c r="U159" i="3"/>
  <c r="V159" i="3"/>
  <c r="S155" i="3"/>
  <c r="W155" i="3"/>
  <c r="AA155" i="3"/>
  <c r="AE155" i="3"/>
  <c r="T155" i="3"/>
  <c r="X155" i="3"/>
  <c r="AB155" i="3"/>
  <c r="U155" i="3"/>
  <c r="AC155" i="3"/>
  <c r="V155" i="3"/>
  <c r="AD155" i="3"/>
  <c r="Y155" i="3"/>
  <c r="Z155" i="3"/>
  <c r="S151" i="3"/>
  <c r="W151" i="3"/>
  <c r="AA151" i="3"/>
  <c r="AE151" i="3"/>
  <c r="T151" i="3"/>
  <c r="X151" i="3"/>
  <c r="AB151" i="3"/>
  <c r="Y151" i="3"/>
  <c r="Z151" i="3"/>
  <c r="U151" i="3"/>
  <c r="V151" i="3"/>
  <c r="AC151" i="3"/>
  <c r="AD151" i="3"/>
  <c r="S147" i="3"/>
  <c r="W147" i="3"/>
  <c r="AA147" i="3"/>
  <c r="AE147" i="3"/>
  <c r="T147" i="3"/>
  <c r="X147" i="3"/>
  <c r="AB147" i="3"/>
  <c r="U147" i="3"/>
  <c r="AC147" i="3"/>
  <c r="V147" i="3"/>
  <c r="AD147" i="3"/>
  <c r="Y147" i="3"/>
  <c r="Z147" i="3"/>
  <c r="S143" i="3"/>
  <c r="W143" i="3"/>
  <c r="AA143" i="3"/>
  <c r="AE143" i="3"/>
  <c r="T143" i="3"/>
  <c r="X143" i="3"/>
  <c r="AB143" i="3"/>
  <c r="Y143" i="3"/>
  <c r="Z143" i="3"/>
  <c r="AC143" i="3"/>
  <c r="AD143" i="3"/>
  <c r="U143" i="3"/>
  <c r="V143" i="3"/>
  <c r="S139" i="3"/>
  <c r="W139" i="3"/>
  <c r="AA139" i="3"/>
  <c r="AE139" i="3"/>
  <c r="T139" i="3"/>
  <c r="X139" i="3"/>
  <c r="AB139" i="3"/>
  <c r="U139" i="3"/>
  <c r="AC139" i="3"/>
  <c r="V139" i="3"/>
  <c r="AD139" i="3"/>
  <c r="Y139" i="3"/>
  <c r="Z139" i="3"/>
  <c r="S135" i="3"/>
  <c r="W135" i="3"/>
  <c r="AA135" i="3"/>
  <c r="AE135" i="3"/>
  <c r="T135" i="3"/>
  <c r="X135" i="3"/>
  <c r="AB135" i="3"/>
  <c r="Y135" i="3"/>
  <c r="Z135" i="3"/>
  <c r="U135" i="3"/>
  <c r="V135" i="3"/>
  <c r="AC135" i="3"/>
  <c r="AD135" i="3"/>
  <c r="S131" i="3"/>
  <c r="W131" i="3"/>
  <c r="AA131" i="3"/>
  <c r="AE131" i="3"/>
  <c r="T131" i="3"/>
  <c r="X131" i="3"/>
  <c r="AB131" i="3"/>
  <c r="U131" i="3"/>
  <c r="AC131" i="3"/>
  <c r="V131" i="3"/>
  <c r="AD131" i="3"/>
  <c r="Y131" i="3"/>
  <c r="Z131" i="3"/>
  <c r="S127" i="3"/>
  <c r="W127" i="3"/>
  <c r="AA127" i="3"/>
  <c r="AE127" i="3"/>
  <c r="T127" i="3"/>
  <c r="X127" i="3"/>
  <c r="AB127" i="3"/>
  <c r="Y127" i="3"/>
  <c r="Z127" i="3"/>
  <c r="AC127" i="3"/>
  <c r="AD127" i="3"/>
  <c r="U127" i="3"/>
  <c r="V127" i="3"/>
  <c r="S123" i="3"/>
  <c r="W123" i="3"/>
  <c r="AA123" i="3"/>
  <c r="AE123" i="3"/>
  <c r="T123" i="3"/>
  <c r="X123" i="3"/>
  <c r="AB123" i="3"/>
  <c r="U123" i="3"/>
  <c r="AC123" i="3"/>
  <c r="V123" i="3"/>
  <c r="AD123" i="3"/>
  <c r="Y123" i="3"/>
  <c r="Z123" i="3"/>
  <c r="S119" i="3"/>
  <c r="W119" i="3"/>
  <c r="AA119" i="3"/>
  <c r="AE119" i="3"/>
  <c r="T119" i="3"/>
  <c r="X119" i="3"/>
  <c r="AB119" i="3"/>
  <c r="Y119" i="3"/>
  <c r="Z119" i="3"/>
  <c r="U119" i="3"/>
  <c r="V119" i="3"/>
  <c r="AC119" i="3"/>
  <c r="AD119" i="3"/>
  <c r="S115" i="3"/>
  <c r="W115" i="3"/>
  <c r="AA115" i="3"/>
  <c r="AE115" i="3"/>
  <c r="T115" i="3"/>
  <c r="X115" i="3"/>
  <c r="AB115" i="3"/>
  <c r="U115" i="3"/>
  <c r="AC115" i="3"/>
  <c r="V115" i="3"/>
  <c r="AD115" i="3"/>
  <c r="Y115" i="3"/>
  <c r="Z115" i="3"/>
  <c r="S111" i="3"/>
  <c r="W111" i="3"/>
  <c r="AA111" i="3"/>
  <c r="AE111" i="3"/>
  <c r="T111" i="3"/>
  <c r="X111" i="3"/>
  <c r="AB111" i="3"/>
  <c r="Y111" i="3"/>
  <c r="Z111" i="3"/>
  <c r="AC111" i="3"/>
  <c r="AD111" i="3"/>
  <c r="U111" i="3"/>
  <c r="V111" i="3"/>
  <c r="S107" i="3"/>
  <c r="W107" i="3"/>
  <c r="AA107" i="3"/>
  <c r="AE107" i="3"/>
  <c r="T107" i="3"/>
  <c r="X107" i="3"/>
  <c r="AB107" i="3"/>
  <c r="U107" i="3"/>
  <c r="AC107" i="3"/>
  <c r="V107" i="3"/>
  <c r="AD107" i="3"/>
  <c r="Y107" i="3"/>
  <c r="Z107" i="3"/>
  <c r="S103" i="3"/>
  <c r="W103" i="3"/>
  <c r="AA103" i="3"/>
  <c r="AE103" i="3"/>
  <c r="T103" i="3"/>
  <c r="X103" i="3"/>
  <c r="AB103" i="3"/>
  <c r="Y103" i="3"/>
  <c r="Z103" i="3"/>
  <c r="U103" i="3"/>
  <c r="V103" i="3"/>
  <c r="AC103" i="3"/>
  <c r="AD103" i="3"/>
  <c r="S99" i="3"/>
  <c r="W99" i="3"/>
  <c r="AA99" i="3"/>
  <c r="AE99" i="3"/>
  <c r="T99" i="3"/>
  <c r="X99" i="3"/>
  <c r="AB99" i="3"/>
  <c r="U99" i="3"/>
  <c r="AC99" i="3"/>
  <c r="V99" i="3"/>
  <c r="AD99" i="3"/>
  <c r="Y99" i="3"/>
  <c r="Z99" i="3"/>
  <c r="S95" i="3"/>
  <c r="W95" i="3"/>
  <c r="AA95" i="3"/>
  <c r="AE95" i="3"/>
  <c r="T95" i="3"/>
  <c r="X95" i="3"/>
  <c r="AB95" i="3"/>
  <c r="Y95" i="3"/>
  <c r="Z95" i="3"/>
  <c r="AC95" i="3"/>
  <c r="AD95" i="3"/>
  <c r="U95" i="3"/>
  <c r="V95" i="3"/>
  <c r="U91" i="3"/>
  <c r="Y91" i="3"/>
  <c r="AC91" i="3"/>
  <c r="T91" i="3"/>
  <c r="Z91" i="3"/>
  <c r="AE91" i="3"/>
  <c r="V91" i="3"/>
  <c r="AA91" i="3"/>
  <c r="AB91" i="3"/>
  <c r="S91" i="3"/>
  <c r="AD91" i="3"/>
  <c r="W91" i="3"/>
  <c r="X91" i="3"/>
  <c r="U87" i="3"/>
  <c r="Y87" i="3"/>
  <c r="AC87" i="3"/>
  <c r="S87" i="3"/>
  <c r="X87" i="3"/>
  <c r="AD87" i="3"/>
  <c r="T87" i="3"/>
  <c r="Z87" i="3"/>
  <c r="AE87" i="3"/>
  <c r="AA87" i="3"/>
  <c r="AB87" i="3"/>
  <c r="V87" i="3"/>
  <c r="W87" i="3"/>
  <c r="U83" i="3"/>
  <c r="Y83" i="3"/>
  <c r="AC83" i="3"/>
  <c r="V83" i="3"/>
  <c r="Z83" i="3"/>
  <c r="AD83" i="3"/>
  <c r="S83" i="3"/>
  <c r="AA83" i="3"/>
  <c r="T83" i="3"/>
  <c r="AB83" i="3"/>
  <c r="W83" i="3"/>
  <c r="X83" i="3"/>
  <c r="AE83" i="3"/>
  <c r="U79" i="3"/>
  <c r="Y79" i="3"/>
  <c r="AC79" i="3"/>
  <c r="V79" i="3"/>
  <c r="Z79" i="3"/>
  <c r="AD79" i="3"/>
  <c r="W79" i="3"/>
  <c r="AE79" i="3"/>
  <c r="X79" i="3"/>
  <c r="AA79" i="3"/>
  <c r="AB79" i="3"/>
  <c r="S79" i="3"/>
  <c r="T79" i="3"/>
  <c r="U75" i="3"/>
  <c r="Y75" i="3"/>
  <c r="AC75" i="3"/>
  <c r="V75" i="3"/>
  <c r="Z75" i="3"/>
  <c r="AD75" i="3"/>
  <c r="S75" i="3"/>
  <c r="AA75" i="3"/>
  <c r="T75" i="3"/>
  <c r="AB75" i="3"/>
  <c r="AE75" i="3"/>
  <c r="W75" i="3"/>
  <c r="X75" i="3"/>
  <c r="U71" i="3"/>
  <c r="Y71" i="3"/>
  <c r="AC71" i="3"/>
  <c r="V71" i="3"/>
  <c r="Z71" i="3"/>
  <c r="AD71" i="3"/>
  <c r="W71" i="3"/>
  <c r="AE71" i="3"/>
  <c r="X71" i="3"/>
  <c r="S71" i="3"/>
  <c r="T71" i="3"/>
  <c r="AA71" i="3"/>
  <c r="AB71" i="3"/>
  <c r="U67" i="3"/>
  <c r="Y67" i="3"/>
  <c r="AC67" i="3"/>
  <c r="V67" i="3"/>
  <c r="Z67" i="3"/>
  <c r="AD67" i="3"/>
  <c r="W67" i="3"/>
  <c r="AE67" i="3"/>
  <c r="X67" i="3"/>
  <c r="S67" i="3"/>
  <c r="T67" i="3"/>
  <c r="AA67" i="3"/>
  <c r="AB67" i="3"/>
  <c r="U63" i="3"/>
  <c r="Y63" i="3"/>
  <c r="AC63" i="3"/>
  <c r="V63" i="3"/>
  <c r="Z63" i="3"/>
  <c r="AD63" i="3"/>
  <c r="S63" i="3"/>
  <c r="AA63" i="3"/>
  <c r="T63" i="3"/>
  <c r="AB63" i="3"/>
  <c r="W63" i="3"/>
  <c r="X63" i="3"/>
  <c r="AE63" i="3"/>
  <c r="U59" i="3"/>
  <c r="Y59" i="3"/>
  <c r="AC59" i="3"/>
  <c r="V59" i="3"/>
  <c r="Z59" i="3"/>
  <c r="AD59" i="3"/>
  <c r="W59" i="3"/>
  <c r="AE59" i="3"/>
  <c r="X59" i="3"/>
  <c r="AA59" i="3"/>
  <c r="AB59" i="3"/>
  <c r="S59" i="3"/>
  <c r="T59" i="3"/>
  <c r="U55" i="3"/>
  <c r="Y55" i="3"/>
  <c r="AC55" i="3"/>
  <c r="V55" i="3"/>
  <c r="Z55" i="3"/>
  <c r="AD55" i="3"/>
  <c r="S55" i="3"/>
  <c r="AA55" i="3"/>
  <c r="T55" i="3"/>
  <c r="AB55" i="3"/>
  <c r="AE55" i="3"/>
  <c r="W55" i="3"/>
  <c r="X55" i="3"/>
  <c r="U51" i="3"/>
  <c r="Y51" i="3"/>
  <c r="AC51" i="3"/>
  <c r="V51" i="3"/>
  <c r="Z51" i="3"/>
  <c r="AD51" i="3"/>
  <c r="W51" i="3"/>
  <c r="AE51" i="3"/>
  <c r="X51" i="3"/>
  <c r="S51" i="3"/>
  <c r="T51" i="3"/>
  <c r="AA51" i="3"/>
  <c r="AB51" i="3"/>
  <c r="U47" i="3"/>
  <c r="Y47" i="3"/>
  <c r="AC47" i="3"/>
  <c r="V47" i="3"/>
  <c r="Z47" i="3"/>
  <c r="AD47" i="3"/>
  <c r="S47" i="3"/>
  <c r="AA47" i="3"/>
  <c r="T47" i="3"/>
  <c r="AB47" i="3"/>
  <c r="W47" i="3"/>
  <c r="X47" i="3"/>
  <c r="AE47" i="3"/>
  <c r="U43" i="3"/>
  <c r="Y43" i="3"/>
  <c r="AC43" i="3"/>
  <c r="V43" i="3"/>
  <c r="Z43" i="3"/>
  <c r="AD43" i="3"/>
  <c r="W43" i="3"/>
  <c r="AE43" i="3"/>
  <c r="X43" i="3"/>
  <c r="AA43" i="3"/>
  <c r="AB43" i="3"/>
  <c r="S43" i="3"/>
  <c r="T43" i="3"/>
  <c r="U39" i="3"/>
  <c r="Y39" i="3"/>
  <c r="AC39" i="3"/>
  <c r="V39" i="3"/>
  <c r="Z39" i="3"/>
  <c r="AD39" i="3"/>
  <c r="S39" i="3"/>
  <c r="AA39" i="3"/>
  <c r="T39" i="3"/>
  <c r="AB39" i="3"/>
  <c r="AE39" i="3"/>
  <c r="W39" i="3"/>
  <c r="X39" i="3"/>
  <c r="U35" i="3"/>
  <c r="Y35" i="3"/>
  <c r="AC35" i="3"/>
  <c r="V35" i="3"/>
  <c r="Z35" i="3"/>
  <c r="AD35" i="3"/>
  <c r="W35" i="3"/>
  <c r="AE35" i="3"/>
  <c r="X35" i="3"/>
  <c r="S35" i="3"/>
  <c r="T35" i="3"/>
  <c r="AA35" i="3"/>
  <c r="AB35" i="3"/>
  <c r="U31" i="3"/>
  <c r="Y31" i="3"/>
  <c r="AC31" i="3"/>
  <c r="V31" i="3"/>
  <c r="Z31" i="3"/>
  <c r="AD31" i="3"/>
  <c r="S31" i="3"/>
  <c r="AA31" i="3"/>
  <c r="T31" i="3"/>
  <c r="AB31" i="3"/>
  <c r="W31" i="3"/>
  <c r="X31" i="3"/>
  <c r="AE31" i="3"/>
  <c r="S27" i="3"/>
  <c r="W27" i="3"/>
  <c r="AA27" i="3"/>
  <c r="AE27" i="3"/>
  <c r="T27" i="3"/>
  <c r="X27" i="3"/>
  <c r="AB27" i="3"/>
  <c r="U27" i="3"/>
  <c r="AC27" i="3"/>
  <c r="V27" i="3"/>
  <c r="AD27" i="3"/>
  <c r="Y27" i="3"/>
  <c r="Z27" i="3"/>
  <c r="S23" i="3"/>
  <c r="W23" i="3"/>
  <c r="AA23" i="3"/>
  <c r="AE23" i="3"/>
  <c r="T23" i="3"/>
  <c r="X23" i="3"/>
  <c r="AB23" i="3"/>
  <c r="Y23" i="3"/>
  <c r="Z23" i="3"/>
  <c r="U23" i="3"/>
  <c r="V23" i="3"/>
  <c r="AC23" i="3"/>
  <c r="AD23" i="3"/>
  <c r="S19" i="3"/>
  <c r="W19" i="3"/>
  <c r="AA19" i="3"/>
  <c r="AE19" i="3"/>
  <c r="T19" i="3"/>
  <c r="X19" i="3"/>
  <c r="AB19" i="3"/>
  <c r="U19" i="3"/>
  <c r="AC19" i="3"/>
  <c r="V19" i="3"/>
  <c r="AD19" i="3"/>
  <c r="Y19" i="3"/>
  <c r="Z19" i="3"/>
  <c r="S15" i="3"/>
  <c r="W15" i="3"/>
  <c r="AA15" i="3"/>
  <c r="AE15" i="3"/>
  <c r="T15" i="3"/>
  <c r="X15" i="3"/>
  <c r="AB15" i="3"/>
  <c r="Y15" i="3"/>
  <c r="Z15" i="3"/>
  <c r="AC15" i="3"/>
  <c r="AD15" i="3"/>
  <c r="U15" i="3"/>
  <c r="V15" i="3"/>
  <c r="S11" i="3"/>
  <c r="W11" i="3"/>
  <c r="AA11" i="3"/>
  <c r="AE11" i="3"/>
  <c r="T11" i="3"/>
  <c r="X11" i="3"/>
  <c r="AB11" i="3"/>
  <c r="U11" i="3"/>
  <c r="AC11" i="3"/>
  <c r="V11" i="3"/>
  <c r="AD11" i="3"/>
  <c r="Y11" i="3"/>
  <c r="Z11" i="3"/>
  <c r="S7" i="3"/>
  <c r="W7" i="3"/>
  <c r="AA7" i="3"/>
  <c r="AE7" i="3"/>
  <c r="T7" i="3"/>
  <c r="X7" i="3"/>
  <c r="AB7" i="3"/>
  <c r="Y7" i="3"/>
  <c r="Z7" i="3"/>
  <c r="U7" i="3"/>
  <c r="V7" i="3"/>
  <c r="AC7" i="3"/>
  <c r="AD7" i="3"/>
  <c r="S3" i="3"/>
  <c r="W3" i="3"/>
  <c r="AA3" i="3"/>
  <c r="AE3" i="3"/>
  <c r="T3" i="3"/>
  <c r="X3" i="3"/>
  <c r="AB3" i="3"/>
  <c r="U3" i="3"/>
  <c r="AC3" i="3"/>
  <c r="V3" i="3"/>
  <c r="AD3" i="3"/>
  <c r="Y3" i="3"/>
  <c r="Z3" i="3"/>
  <c r="V1092" i="3"/>
  <c r="Z1092" i="3"/>
  <c r="AD1092" i="3"/>
  <c r="X1092" i="3"/>
  <c r="Y1092" i="3"/>
  <c r="S1092" i="3"/>
  <c r="W1092" i="3"/>
  <c r="AA1092" i="3"/>
  <c r="AE1092" i="3"/>
  <c r="T1092" i="3"/>
  <c r="V1084" i="3"/>
  <c r="Z1084" i="3"/>
  <c r="AD1084" i="3"/>
  <c r="X1084" i="3"/>
  <c r="Y1084" i="3"/>
  <c r="W1084" i="3"/>
  <c r="AE1084" i="3"/>
  <c r="T1084" i="3"/>
  <c r="AB1084" i="3"/>
  <c r="AC1084" i="3"/>
  <c r="V1076" i="3"/>
  <c r="Z1076" i="3"/>
  <c r="AD1076" i="3"/>
  <c r="AB1076" i="3"/>
  <c r="AC1076" i="3"/>
  <c r="S1076" i="3"/>
  <c r="W1076" i="3"/>
  <c r="X1076" i="3"/>
  <c r="Y1076" i="3"/>
  <c r="V1068" i="3"/>
  <c r="Z1068" i="3"/>
  <c r="AD1068" i="3"/>
  <c r="AB1068" i="3"/>
  <c r="AC1068" i="3"/>
  <c r="S1068" i="3"/>
  <c r="W1068" i="3"/>
  <c r="AA1068" i="3"/>
  <c r="X1068" i="3"/>
  <c r="Y1068" i="3"/>
  <c r="V1060" i="3"/>
  <c r="Z1060" i="3"/>
  <c r="AD1060" i="3"/>
  <c r="X1060" i="3"/>
  <c r="AB1060" i="3"/>
  <c r="Y1060" i="3"/>
  <c r="S1060" i="3"/>
  <c r="W1060" i="3"/>
  <c r="AA1060" i="3"/>
  <c r="AE1060" i="3"/>
  <c r="T1060" i="3"/>
  <c r="U1060" i="3"/>
  <c r="AC1060" i="3"/>
  <c r="V1052" i="3"/>
  <c r="Z1052" i="3"/>
  <c r="AD1052" i="3"/>
  <c r="T1052" i="3"/>
  <c r="Y1052" i="3"/>
  <c r="S1052" i="3"/>
  <c r="W1052" i="3"/>
  <c r="AA1052" i="3"/>
  <c r="AE1052" i="3"/>
  <c r="X1052" i="3"/>
  <c r="AB1052" i="3"/>
  <c r="U1052" i="3"/>
  <c r="AC1052" i="3"/>
  <c r="V1044" i="3"/>
  <c r="Z1044" i="3"/>
  <c r="AD1044" i="3"/>
  <c r="AB1044" i="3"/>
  <c r="AC1044" i="3"/>
  <c r="S1044" i="3"/>
  <c r="W1044" i="3"/>
  <c r="AE1044" i="3"/>
  <c r="X1044" i="3"/>
  <c r="Y1044" i="3"/>
  <c r="V1036" i="3"/>
  <c r="Z1036" i="3"/>
  <c r="AD1036" i="3"/>
  <c r="T1036" i="3"/>
  <c r="AB1036" i="3"/>
  <c r="U1036" i="3"/>
  <c r="AC1036" i="3"/>
  <c r="S1036" i="3"/>
  <c r="W1036" i="3"/>
  <c r="AA1036" i="3"/>
  <c r="AE1036" i="3"/>
  <c r="X1036" i="3"/>
  <c r="Y1036" i="3"/>
  <c r="V1032" i="3"/>
  <c r="Z1032" i="3"/>
  <c r="AD1032" i="3"/>
  <c r="X1032" i="3"/>
  <c r="U1032" i="3"/>
  <c r="AC1032" i="3"/>
  <c r="W1032" i="3"/>
  <c r="AA1032" i="3"/>
  <c r="AB1032" i="3"/>
  <c r="Y1032" i="3"/>
  <c r="V1024" i="3"/>
  <c r="Z1024" i="3"/>
  <c r="AD1024" i="3"/>
  <c r="T1024" i="3"/>
  <c r="U1024" i="3"/>
  <c r="AC1024" i="3"/>
  <c r="W1024" i="3"/>
  <c r="AA1024" i="3"/>
  <c r="X1024" i="3"/>
  <c r="Y1024" i="3"/>
  <c r="V1016" i="3"/>
  <c r="Z1016" i="3"/>
  <c r="AD1016" i="3"/>
  <c r="X1016" i="3"/>
  <c r="Y1016" i="3"/>
  <c r="AC1016" i="3"/>
  <c r="S1016" i="3"/>
  <c r="W1016" i="3"/>
  <c r="AA1016" i="3"/>
  <c r="AE1016" i="3"/>
  <c r="T1016" i="3"/>
  <c r="AB1016" i="3"/>
  <c r="U1016" i="3"/>
  <c r="V1008" i="3"/>
  <c r="Z1008" i="3"/>
  <c r="AD1008" i="3"/>
  <c r="T1008" i="3"/>
  <c r="AB1008" i="3"/>
  <c r="Y1008" i="3"/>
  <c r="S1008" i="3"/>
  <c r="W1008" i="3"/>
  <c r="AA1008" i="3"/>
  <c r="AE1008" i="3"/>
  <c r="X1008" i="3"/>
  <c r="U1008" i="3"/>
  <c r="AC1008" i="3"/>
  <c r="V1000" i="3"/>
  <c r="Z1000" i="3"/>
  <c r="AD1000" i="3"/>
  <c r="X1000" i="3"/>
  <c r="U1000" i="3"/>
  <c r="AC1000" i="3"/>
  <c r="S1000" i="3"/>
  <c r="W1000" i="3"/>
  <c r="AA1000" i="3"/>
  <c r="AE1000" i="3"/>
  <c r="T1000" i="3"/>
  <c r="AB1000" i="3"/>
  <c r="Y1000" i="3"/>
  <c r="W992" i="3"/>
  <c r="AA992" i="3"/>
  <c r="AE992" i="3"/>
  <c r="X992" i="3"/>
  <c r="AB992" i="3"/>
  <c r="AC992" i="3"/>
  <c r="Z992" i="3"/>
  <c r="V992" i="3"/>
  <c r="AD992" i="3"/>
  <c r="Y992" i="3"/>
  <c r="S984" i="3"/>
  <c r="W984" i="3"/>
  <c r="AA984" i="3"/>
  <c r="AE984" i="3"/>
  <c r="T984" i="3"/>
  <c r="X984" i="3"/>
  <c r="AB984" i="3"/>
  <c r="AC984" i="3"/>
  <c r="Y984" i="3"/>
  <c r="AD984" i="3"/>
  <c r="S976" i="3"/>
  <c r="W976" i="3"/>
  <c r="X976" i="3"/>
  <c r="AB976" i="3"/>
  <c r="U976" i="3"/>
  <c r="AC976" i="3"/>
  <c r="Z976" i="3"/>
  <c r="V976" i="3"/>
  <c r="AD976" i="3"/>
  <c r="Y976" i="3"/>
  <c r="S968" i="3"/>
  <c r="W968" i="3"/>
  <c r="AA968" i="3"/>
  <c r="AE968" i="3"/>
  <c r="X968" i="3"/>
  <c r="AB968" i="3"/>
  <c r="AC968" i="3"/>
  <c r="Y968" i="3"/>
  <c r="V968" i="3"/>
  <c r="AD968" i="3"/>
  <c r="S960" i="3"/>
  <c r="W960" i="3"/>
  <c r="AE960" i="3"/>
  <c r="T960" i="3"/>
  <c r="X960" i="3"/>
  <c r="AC960" i="3"/>
  <c r="Z960" i="3"/>
  <c r="Y960" i="3"/>
  <c r="S952" i="3"/>
  <c r="W952" i="3"/>
  <c r="AA952" i="3"/>
  <c r="AE952" i="3"/>
  <c r="T952" i="3"/>
  <c r="X952" i="3"/>
  <c r="AB952" i="3"/>
  <c r="U952" i="3"/>
  <c r="AC952" i="3"/>
  <c r="Z952" i="3"/>
  <c r="V952" i="3"/>
  <c r="AD952" i="3"/>
  <c r="Y952" i="3"/>
  <c r="S944" i="3"/>
  <c r="W944" i="3"/>
  <c r="AA944" i="3"/>
  <c r="AE944" i="3"/>
  <c r="T944" i="3"/>
  <c r="X944" i="3"/>
  <c r="AB944" i="3"/>
  <c r="U944" i="3"/>
  <c r="AC944" i="3"/>
  <c r="Y944" i="3"/>
  <c r="V944" i="3"/>
  <c r="AD944" i="3"/>
  <c r="Z944" i="3"/>
  <c r="S936" i="3"/>
  <c r="W936" i="3"/>
  <c r="AA936" i="3"/>
  <c r="AE936" i="3"/>
  <c r="T936" i="3"/>
  <c r="X936" i="3"/>
  <c r="AB936" i="3"/>
  <c r="U936" i="3"/>
  <c r="AC936" i="3"/>
  <c r="Y936" i="3"/>
  <c r="Z936" i="3"/>
  <c r="V936" i="3"/>
  <c r="AD936" i="3"/>
  <c r="S928" i="3"/>
  <c r="W928" i="3"/>
  <c r="AA928" i="3"/>
  <c r="AE928" i="3"/>
  <c r="X928" i="3"/>
  <c r="AB928" i="3"/>
  <c r="AC928" i="3"/>
  <c r="V928" i="3"/>
  <c r="AD928" i="3"/>
  <c r="Y928" i="3"/>
  <c r="S920" i="3"/>
  <c r="W920" i="3"/>
  <c r="AE920" i="3"/>
  <c r="X920" i="3"/>
  <c r="AB920" i="3"/>
  <c r="U920" i="3"/>
  <c r="AC920" i="3"/>
  <c r="V920" i="3"/>
  <c r="Y920" i="3"/>
  <c r="Z920" i="3"/>
  <c r="S912" i="3"/>
  <c r="W912" i="3"/>
  <c r="AA912" i="3"/>
  <c r="AE912" i="3"/>
  <c r="T912" i="3"/>
  <c r="X912" i="3"/>
  <c r="AB912" i="3"/>
  <c r="U912" i="3"/>
  <c r="AC912" i="3"/>
  <c r="Y912" i="3"/>
  <c r="Z912" i="3"/>
  <c r="V912" i="3"/>
  <c r="AD912" i="3"/>
  <c r="S904" i="3"/>
  <c r="W904" i="3"/>
  <c r="AE904" i="3"/>
  <c r="X904" i="3"/>
  <c r="AB904" i="3"/>
  <c r="AC904" i="3"/>
  <c r="V904" i="3"/>
  <c r="AD904" i="3"/>
  <c r="Y904" i="3"/>
  <c r="Z904" i="3"/>
  <c r="S896" i="3"/>
  <c r="W896" i="3"/>
  <c r="AE896" i="3"/>
  <c r="X896" i="3"/>
  <c r="AB896" i="3"/>
  <c r="U896" i="3"/>
  <c r="AC896" i="3"/>
  <c r="Y896" i="3"/>
  <c r="V896" i="3"/>
  <c r="AD896" i="3"/>
  <c r="S888" i="3"/>
  <c r="W888" i="3"/>
  <c r="AA888" i="3"/>
  <c r="AE888" i="3"/>
  <c r="T888" i="3"/>
  <c r="X888" i="3"/>
  <c r="AB888" i="3"/>
  <c r="U888" i="3"/>
  <c r="AC888" i="3"/>
  <c r="V888" i="3"/>
  <c r="AD888" i="3"/>
  <c r="Y888" i="3"/>
  <c r="Z888" i="3"/>
  <c r="S880" i="3"/>
  <c r="W880" i="3"/>
  <c r="AA880" i="3"/>
  <c r="AE880" i="3"/>
  <c r="AB880" i="3"/>
  <c r="U880" i="3"/>
  <c r="AC880" i="3"/>
  <c r="Y880" i="3"/>
  <c r="Z880" i="3"/>
  <c r="V880" i="3"/>
  <c r="S872" i="3"/>
  <c r="W872" i="3"/>
  <c r="AE872" i="3"/>
  <c r="X872" i="3"/>
  <c r="AB872" i="3"/>
  <c r="AC872" i="3"/>
  <c r="AD872" i="3"/>
  <c r="S864" i="3"/>
  <c r="AA864" i="3"/>
  <c r="AE864" i="3"/>
  <c r="X864" i="3"/>
  <c r="AB864" i="3"/>
  <c r="AC864" i="3"/>
  <c r="Y864" i="3"/>
  <c r="Z864" i="3"/>
  <c r="V864" i="3"/>
  <c r="AD864" i="3"/>
  <c r="AA856" i="3"/>
  <c r="AE856" i="3"/>
  <c r="X856" i="3"/>
  <c r="AB856" i="3"/>
  <c r="U856" i="3"/>
  <c r="AC856" i="3"/>
  <c r="V856" i="3"/>
  <c r="AD856" i="3"/>
  <c r="Y856" i="3"/>
  <c r="Z856" i="3"/>
  <c r="S848" i="3"/>
  <c r="W848" i="3"/>
  <c r="AA848" i="3"/>
  <c r="AE848" i="3"/>
  <c r="T848" i="3"/>
  <c r="X848" i="3"/>
  <c r="AB848" i="3"/>
  <c r="U848" i="3"/>
  <c r="AC848" i="3"/>
  <c r="Y848" i="3"/>
  <c r="V848" i="3"/>
  <c r="AD848" i="3"/>
  <c r="Z848" i="3"/>
  <c r="S840" i="3"/>
  <c r="AA840" i="3"/>
  <c r="AE840" i="3"/>
  <c r="X840" i="3"/>
  <c r="U840" i="3"/>
  <c r="AC840" i="3"/>
  <c r="Y840" i="3"/>
  <c r="Z840" i="3"/>
  <c r="V840" i="3"/>
  <c r="AD840" i="3"/>
  <c r="W832" i="3"/>
  <c r="AA832" i="3"/>
  <c r="T832" i="3"/>
  <c r="X832" i="3"/>
  <c r="AB832" i="3"/>
  <c r="U832" i="3"/>
  <c r="AC832" i="3"/>
  <c r="V832" i="3"/>
  <c r="AD832" i="3"/>
  <c r="Z832" i="3"/>
  <c r="S824" i="3"/>
  <c r="W824" i="3"/>
  <c r="AA824" i="3"/>
  <c r="X824" i="3"/>
  <c r="V824" i="3"/>
  <c r="AD824" i="3"/>
  <c r="Y824" i="3"/>
  <c r="S816" i="3"/>
  <c r="W816" i="3"/>
  <c r="AE816" i="3"/>
  <c r="X816" i="3"/>
  <c r="AB816" i="3"/>
  <c r="U816" i="3"/>
  <c r="AC816" i="3"/>
  <c r="Y816" i="3"/>
  <c r="V816" i="3"/>
  <c r="AD816" i="3"/>
  <c r="Z816" i="3"/>
  <c r="S808" i="3"/>
  <c r="W808" i="3"/>
  <c r="X808" i="3"/>
  <c r="AB808" i="3"/>
  <c r="AC808" i="3"/>
  <c r="Y808" i="3"/>
  <c r="V808" i="3"/>
  <c r="AD808" i="3"/>
  <c r="S800" i="3"/>
  <c r="W800" i="3"/>
  <c r="AA800" i="3"/>
  <c r="AE800" i="3"/>
  <c r="X800" i="3"/>
  <c r="AB800" i="3"/>
  <c r="U800" i="3"/>
  <c r="AC800" i="3"/>
  <c r="V800" i="3"/>
  <c r="AD800" i="3"/>
  <c r="Y800" i="3"/>
  <c r="Z800" i="3"/>
  <c r="S792" i="3"/>
  <c r="W792" i="3"/>
  <c r="AA792" i="3"/>
  <c r="X792" i="3"/>
  <c r="AB792" i="3"/>
  <c r="U792" i="3"/>
  <c r="AC792" i="3"/>
  <c r="V792" i="3"/>
  <c r="Y792" i="3"/>
  <c r="Z792" i="3"/>
  <c r="AC784" i="3"/>
  <c r="V784" i="3"/>
  <c r="AD784" i="3"/>
  <c r="S784" i="3"/>
  <c r="AA784" i="3"/>
  <c r="T784" i="3"/>
  <c r="AB784" i="3"/>
  <c r="W784" i="3"/>
  <c r="AE784" i="3"/>
  <c r="X784" i="3"/>
  <c r="U776" i="3"/>
  <c r="Y776" i="3"/>
  <c r="AC776" i="3"/>
  <c r="Z776" i="3"/>
  <c r="AD776" i="3"/>
  <c r="AA776" i="3"/>
  <c r="T776" i="3"/>
  <c r="AE776" i="3"/>
  <c r="W776" i="3"/>
  <c r="X776" i="3"/>
  <c r="U768" i="3"/>
  <c r="Y768" i="3"/>
  <c r="AC768" i="3"/>
  <c r="V768" i="3"/>
  <c r="Z768" i="3"/>
  <c r="S768" i="3"/>
  <c r="W768" i="3"/>
  <c r="AE768" i="3"/>
  <c r="X768" i="3"/>
  <c r="Y760" i="3"/>
  <c r="AC760" i="3"/>
  <c r="V760" i="3"/>
  <c r="Z760" i="3"/>
  <c r="AD760" i="3"/>
  <c r="S760" i="3"/>
  <c r="AB760" i="3"/>
  <c r="AE760" i="3"/>
  <c r="X760" i="3"/>
  <c r="W760" i="3"/>
  <c r="U752" i="3"/>
  <c r="Y752" i="3"/>
  <c r="AC752" i="3"/>
  <c r="V752" i="3"/>
  <c r="AD752" i="3"/>
  <c r="S752" i="3"/>
  <c r="AA752" i="3"/>
  <c r="AB752" i="3"/>
  <c r="W752" i="3"/>
  <c r="X752" i="3"/>
  <c r="U744" i="3"/>
  <c r="Y744" i="3"/>
  <c r="AC744" i="3"/>
  <c r="V744" i="3"/>
  <c r="Z744" i="3"/>
  <c r="AD744" i="3"/>
  <c r="S744" i="3"/>
  <c r="AA744" i="3"/>
  <c r="T744" i="3"/>
  <c r="AB744" i="3"/>
  <c r="AE744" i="3"/>
  <c r="W744" i="3"/>
  <c r="X744" i="3"/>
  <c r="U736" i="3"/>
  <c r="Y736" i="3"/>
  <c r="AC736" i="3"/>
  <c r="V736" i="3"/>
  <c r="Z736" i="3"/>
  <c r="AD736" i="3"/>
  <c r="S736" i="3"/>
  <c r="AA736" i="3"/>
  <c r="T736" i="3"/>
  <c r="AB736" i="3"/>
  <c r="W736" i="3"/>
  <c r="AE736" i="3"/>
  <c r="X736" i="3"/>
  <c r="U728" i="3"/>
  <c r="Y728" i="3"/>
  <c r="AC728" i="3"/>
  <c r="V728" i="3"/>
  <c r="Z728" i="3"/>
  <c r="AD728" i="3"/>
  <c r="S728" i="3"/>
  <c r="AA728" i="3"/>
  <c r="T728" i="3"/>
  <c r="AB728" i="3"/>
  <c r="AE728" i="3"/>
  <c r="W728" i="3"/>
  <c r="X728" i="3"/>
  <c r="U720" i="3"/>
  <c r="Y720" i="3"/>
  <c r="AC720" i="3"/>
  <c r="V720" i="3"/>
  <c r="Z720" i="3"/>
  <c r="S720" i="3"/>
  <c r="AA720" i="3"/>
  <c r="AB720" i="3"/>
  <c r="W720" i="3"/>
  <c r="AE720" i="3"/>
  <c r="Y712" i="3"/>
  <c r="AC712" i="3"/>
  <c r="V712" i="3"/>
  <c r="Z712" i="3"/>
  <c r="AD712" i="3"/>
  <c r="S712" i="3"/>
  <c r="T712" i="3"/>
  <c r="AB712" i="3"/>
  <c r="W712" i="3"/>
  <c r="X712" i="3"/>
  <c r="U704" i="3"/>
  <c r="Y704" i="3"/>
  <c r="AC704" i="3"/>
  <c r="AD704" i="3"/>
  <c r="AA704" i="3"/>
  <c r="AB704" i="3"/>
  <c r="W704" i="3"/>
  <c r="AE704" i="3"/>
  <c r="X704" i="3"/>
  <c r="Y696" i="3"/>
  <c r="AC696" i="3"/>
  <c r="V696" i="3"/>
  <c r="Z696" i="3"/>
  <c r="S696" i="3"/>
  <c r="W696" i="3"/>
  <c r="X696" i="3"/>
  <c r="U688" i="3"/>
  <c r="Y688" i="3"/>
  <c r="AC688" i="3"/>
  <c r="V688" i="3"/>
  <c r="Z688" i="3"/>
  <c r="AD688" i="3"/>
  <c r="S688" i="3"/>
  <c r="AA688" i="3"/>
  <c r="T688" i="3"/>
  <c r="AB688" i="3"/>
  <c r="W688" i="3"/>
  <c r="X688" i="3"/>
  <c r="AE688" i="3"/>
  <c r="Y680" i="3"/>
  <c r="AC680" i="3"/>
  <c r="V680" i="3"/>
  <c r="Z680" i="3"/>
  <c r="S680" i="3"/>
  <c r="AA680" i="3"/>
  <c r="W680" i="3"/>
  <c r="X680" i="3"/>
  <c r="Y580" i="3"/>
  <c r="AC580" i="3"/>
  <c r="V580" i="3"/>
  <c r="Z580" i="3"/>
  <c r="AD580" i="3"/>
  <c r="W580" i="3"/>
  <c r="AE580" i="3"/>
  <c r="X580" i="3"/>
  <c r="S580" i="3"/>
  <c r="T580" i="3"/>
  <c r="AI1084" i="3"/>
  <c r="AI1068" i="3"/>
  <c r="AI1052" i="3"/>
  <c r="AI1036" i="3"/>
  <c r="AI1020" i="3"/>
  <c r="AI1004" i="3"/>
  <c r="AI988" i="3"/>
  <c r="AI972" i="3"/>
  <c r="AI956" i="3"/>
  <c r="AI940" i="3"/>
  <c r="AI924" i="3"/>
  <c r="AI908" i="3"/>
  <c r="AI892" i="3"/>
  <c r="AI876" i="3"/>
  <c r="AI860" i="3"/>
  <c r="AI844" i="3"/>
  <c r="AI828" i="3"/>
  <c r="AI812" i="3"/>
  <c r="AI796" i="3"/>
  <c r="AI780" i="3"/>
  <c r="AI764" i="3"/>
  <c r="AI748" i="3"/>
  <c r="AI732" i="3"/>
  <c r="AI716" i="3"/>
  <c r="AI700" i="3"/>
  <c r="AI684" i="3"/>
  <c r="AI668" i="3"/>
  <c r="AI652" i="3"/>
  <c r="AI636" i="3"/>
  <c r="AI620" i="3"/>
  <c r="AI604" i="3"/>
  <c r="AI588" i="3"/>
  <c r="AI572" i="3"/>
  <c r="AI556" i="3"/>
  <c r="AI540" i="3"/>
  <c r="AI524" i="3"/>
  <c r="AI508" i="3"/>
  <c r="AI492" i="3"/>
  <c r="AI476" i="3"/>
  <c r="AI460" i="3"/>
  <c r="AI400" i="3"/>
  <c r="AI376" i="3"/>
  <c r="AI360" i="3"/>
  <c r="AI344" i="3"/>
  <c r="AI328" i="3"/>
  <c r="AI316" i="3"/>
  <c r="AI288" i="3"/>
  <c r="AI280" i="3"/>
  <c r="AI272" i="3"/>
  <c r="AI264" i="3"/>
  <c r="AI256" i="3"/>
  <c r="AI240" i="3"/>
  <c r="AI224" i="3"/>
  <c r="AI208" i="3"/>
  <c r="AI192" i="3"/>
  <c r="AI176" i="3"/>
  <c r="AI160" i="3"/>
  <c r="AI144" i="3"/>
  <c r="AI128" i="3"/>
  <c r="AI112" i="3"/>
  <c r="AI96" i="3"/>
  <c r="AI80" i="3"/>
  <c r="T1094" i="3"/>
  <c r="X1094" i="3"/>
  <c r="AB1094" i="3"/>
  <c r="AD1094" i="3"/>
  <c r="W1094" i="3"/>
  <c r="AE1094" i="3"/>
  <c r="U1094" i="3"/>
  <c r="Y1094" i="3"/>
  <c r="AC1094" i="3"/>
  <c r="V1094" i="3"/>
  <c r="Z1094" i="3"/>
  <c r="S1094" i="3"/>
  <c r="AA1094" i="3"/>
  <c r="T1090" i="3"/>
  <c r="X1090" i="3"/>
  <c r="AB1090" i="3"/>
  <c r="V1090" i="3"/>
  <c r="W1090" i="3"/>
  <c r="AE1090" i="3"/>
  <c r="U1090" i="3"/>
  <c r="AH1090" i="3" s="1"/>
  <c r="AJ1090" i="3" s="1"/>
  <c r="Y1090" i="3"/>
  <c r="AC1090" i="3"/>
  <c r="Z1090" i="3"/>
  <c r="AD1090" i="3"/>
  <c r="S1090" i="3"/>
  <c r="AA1090" i="3"/>
  <c r="T1086" i="3"/>
  <c r="X1086" i="3"/>
  <c r="AB1086" i="3"/>
  <c r="V1086" i="3"/>
  <c r="AD1086" i="3"/>
  <c r="W1086" i="3"/>
  <c r="AH1086" i="3" s="1"/>
  <c r="AJ1086" i="3" s="1"/>
  <c r="AE1086" i="3"/>
  <c r="U1086" i="3"/>
  <c r="Y1086" i="3"/>
  <c r="AC1086" i="3"/>
  <c r="Z1086" i="3"/>
  <c r="S1086" i="3"/>
  <c r="AA1086" i="3"/>
  <c r="T1082" i="3"/>
  <c r="AH1082" i="3" s="1"/>
  <c r="AJ1082" i="3" s="1"/>
  <c r="X1082" i="3"/>
  <c r="AB1082" i="3"/>
  <c r="V1082" i="3"/>
  <c r="AD1082" i="3"/>
  <c r="W1082" i="3"/>
  <c r="AE1082" i="3"/>
  <c r="U1082" i="3"/>
  <c r="Y1082" i="3"/>
  <c r="AC1082" i="3"/>
  <c r="Z1082" i="3"/>
  <c r="S1082" i="3"/>
  <c r="AA1082" i="3"/>
  <c r="T1078" i="3"/>
  <c r="X1078" i="3"/>
  <c r="AB1078" i="3"/>
  <c r="Z1078" i="3"/>
  <c r="AD1078" i="3"/>
  <c r="S1078" i="3"/>
  <c r="AA1078" i="3"/>
  <c r="U1078" i="3"/>
  <c r="AH1078" i="3" s="1"/>
  <c r="AJ1078" i="3" s="1"/>
  <c r="Y1078" i="3"/>
  <c r="AC1078" i="3"/>
  <c r="V1078" i="3"/>
  <c r="W1078" i="3"/>
  <c r="AE1078" i="3"/>
  <c r="T1074" i="3"/>
  <c r="X1074" i="3"/>
  <c r="AB1074" i="3"/>
  <c r="V1074" i="3"/>
  <c r="AD1074" i="3"/>
  <c r="W1074" i="3"/>
  <c r="AE1074" i="3"/>
  <c r="U1074" i="3"/>
  <c r="Y1074" i="3"/>
  <c r="AC1074" i="3"/>
  <c r="Z1074" i="3"/>
  <c r="S1074" i="3"/>
  <c r="AA1074" i="3"/>
  <c r="T1070" i="3"/>
  <c r="X1070" i="3"/>
  <c r="AB1070" i="3"/>
  <c r="Z1070" i="3"/>
  <c r="S1070" i="3"/>
  <c r="AA1070" i="3"/>
  <c r="U1070" i="3"/>
  <c r="Y1070" i="3"/>
  <c r="AC1070" i="3"/>
  <c r="V1070" i="3"/>
  <c r="AD1070" i="3"/>
  <c r="W1070" i="3"/>
  <c r="AE1070" i="3"/>
  <c r="T1066" i="3"/>
  <c r="X1066" i="3"/>
  <c r="AB1066" i="3"/>
  <c r="V1066" i="3"/>
  <c r="AD1066" i="3"/>
  <c r="W1066" i="3"/>
  <c r="AE1066" i="3"/>
  <c r="U1066" i="3"/>
  <c r="Y1066" i="3"/>
  <c r="AC1066" i="3"/>
  <c r="Z1066" i="3"/>
  <c r="S1066" i="3"/>
  <c r="AA1066" i="3"/>
  <c r="T1062" i="3"/>
  <c r="X1062" i="3"/>
  <c r="AB1062" i="3"/>
  <c r="Z1062" i="3"/>
  <c r="W1062" i="3"/>
  <c r="AE1062" i="3"/>
  <c r="U1062" i="3"/>
  <c r="Y1062" i="3"/>
  <c r="AC1062" i="3"/>
  <c r="V1062" i="3"/>
  <c r="AD1062" i="3"/>
  <c r="S1062" i="3"/>
  <c r="AA1062" i="3"/>
  <c r="T1058" i="3"/>
  <c r="X1058" i="3"/>
  <c r="AB1058" i="3"/>
  <c r="Z1058" i="3"/>
  <c r="AD1058" i="3"/>
  <c r="S1058" i="3"/>
  <c r="AA1058" i="3"/>
  <c r="U1058" i="3"/>
  <c r="Y1058" i="3"/>
  <c r="AC1058" i="3"/>
  <c r="V1058" i="3"/>
  <c r="AH1058" i="3" s="1"/>
  <c r="AJ1058" i="3" s="1"/>
  <c r="W1058" i="3"/>
  <c r="AE1058" i="3"/>
  <c r="T1054" i="3"/>
  <c r="X1054" i="3"/>
  <c r="AB1054" i="3"/>
  <c r="V1054" i="3"/>
  <c r="AD1054" i="3"/>
  <c r="W1054" i="3"/>
  <c r="AH1054" i="3" s="1"/>
  <c r="AJ1054" i="3" s="1"/>
  <c r="AE1054" i="3"/>
  <c r="U1054" i="3"/>
  <c r="Y1054" i="3"/>
  <c r="AC1054" i="3"/>
  <c r="Z1054" i="3"/>
  <c r="S1054" i="3"/>
  <c r="AA1054" i="3"/>
  <c r="T1050" i="3"/>
  <c r="X1050" i="3"/>
  <c r="AB1050" i="3"/>
  <c r="V1050" i="3"/>
  <c r="AD1050" i="3"/>
  <c r="W1050" i="3"/>
  <c r="AA1050" i="3"/>
  <c r="U1050" i="3"/>
  <c r="Y1050" i="3"/>
  <c r="AC1050" i="3"/>
  <c r="Z1050" i="3"/>
  <c r="S1050" i="3"/>
  <c r="AE1050" i="3"/>
  <c r="T1046" i="3"/>
  <c r="X1046" i="3"/>
  <c r="AB1046" i="3"/>
  <c r="Z1046" i="3"/>
  <c r="S1046" i="3"/>
  <c r="AA1046" i="3"/>
  <c r="U1046" i="3"/>
  <c r="Y1046" i="3"/>
  <c r="AC1046" i="3"/>
  <c r="V1046" i="3"/>
  <c r="AD1046" i="3"/>
  <c r="W1046" i="3"/>
  <c r="AE1046" i="3"/>
  <c r="T1042" i="3"/>
  <c r="X1042" i="3"/>
  <c r="AB1042" i="3"/>
  <c r="Z1042" i="3"/>
  <c r="AD1042" i="3"/>
  <c r="W1042" i="3"/>
  <c r="AE1042" i="3"/>
  <c r="U1042" i="3"/>
  <c r="Y1042" i="3"/>
  <c r="AC1042" i="3"/>
  <c r="V1042" i="3"/>
  <c r="AH1042" i="3" s="1"/>
  <c r="AJ1042" i="3" s="1"/>
  <c r="S1042" i="3"/>
  <c r="AA1042" i="3"/>
  <c r="T1038" i="3"/>
  <c r="X1038" i="3"/>
  <c r="AB1038" i="3"/>
  <c r="Z1038" i="3"/>
  <c r="S1038" i="3"/>
  <c r="AA1038" i="3"/>
  <c r="U1038" i="3"/>
  <c r="Y1038" i="3"/>
  <c r="AC1038" i="3"/>
  <c r="V1038" i="3"/>
  <c r="AD1038" i="3"/>
  <c r="W1038" i="3"/>
  <c r="AE1038" i="3"/>
  <c r="T1034" i="3"/>
  <c r="X1034" i="3"/>
  <c r="AB1034" i="3"/>
  <c r="V1034" i="3"/>
  <c r="AD1034" i="3"/>
  <c r="S1034" i="3"/>
  <c r="AA1034" i="3"/>
  <c r="U1034" i="3"/>
  <c r="Y1034" i="3"/>
  <c r="AC1034" i="3"/>
  <c r="Z1034" i="3"/>
  <c r="W1034" i="3"/>
  <c r="AE1034" i="3"/>
  <c r="T1030" i="3"/>
  <c r="X1030" i="3"/>
  <c r="AB1030" i="3"/>
  <c r="Z1030" i="3"/>
  <c r="W1030" i="3"/>
  <c r="AE1030" i="3"/>
  <c r="U1030" i="3"/>
  <c r="Y1030" i="3"/>
  <c r="AC1030" i="3"/>
  <c r="V1030" i="3"/>
  <c r="AD1030" i="3"/>
  <c r="S1030" i="3"/>
  <c r="AA1030" i="3"/>
  <c r="T1026" i="3"/>
  <c r="X1026" i="3"/>
  <c r="AB1026" i="3"/>
  <c r="V1026" i="3"/>
  <c r="AD1026" i="3"/>
  <c r="S1026" i="3"/>
  <c r="AA1026" i="3"/>
  <c r="AE1026" i="3"/>
  <c r="U1026" i="3"/>
  <c r="Y1026" i="3"/>
  <c r="AC1026" i="3"/>
  <c r="Z1026" i="3"/>
  <c r="W1026" i="3"/>
  <c r="T1022" i="3"/>
  <c r="X1022" i="3"/>
  <c r="AB1022" i="3"/>
  <c r="V1022" i="3"/>
  <c r="AD1022" i="3"/>
  <c r="W1022" i="3"/>
  <c r="AE1022" i="3"/>
  <c r="U1022" i="3"/>
  <c r="Y1022" i="3"/>
  <c r="AC1022" i="3"/>
  <c r="Z1022" i="3"/>
  <c r="S1022" i="3"/>
  <c r="AA1022" i="3"/>
  <c r="T1018" i="3"/>
  <c r="X1018" i="3"/>
  <c r="AB1018" i="3"/>
  <c r="V1018" i="3"/>
  <c r="S1018" i="3"/>
  <c r="AA1018" i="3"/>
  <c r="U1018" i="3"/>
  <c r="Y1018" i="3"/>
  <c r="AC1018" i="3"/>
  <c r="Z1018" i="3"/>
  <c r="AD1018" i="3"/>
  <c r="W1018" i="3"/>
  <c r="AE1018" i="3"/>
  <c r="T1014" i="3"/>
  <c r="X1014" i="3"/>
  <c r="AB1014" i="3"/>
  <c r="Z1014" i="3"/>
  <c r="S1014" i="3"/>
  <c r="AA1014" i="3"/>
  <c r="U1014" i="3"/>
  <c r="Y1014" i="3"/>
  <c r="AC1014" i="3"/>
  <c r="V1014" i="3"/>
  <c r="AD1014" i="3"/>
  <c r="W1014" i="3"/>
  <c r="AH1014" i="3" s="1"/>
  <c r="AJ1014" i="3" s="1"/>
  <c r="AE1014" i="3"/>
  <c r="T1010" i="3"/>
  <c r="X1010" i="3"/>
  <c r="AB1010" i="3"/>
  <c r="Z1010" i="3"/>
  <c r="AD1010" i="3"/>
  <c r="W1010" i="3"/>
  <c r="AE1010" i="3"/>
  <c r="U1010" i="3"/>
  <c r="Y1010" i="3"/>
  <c r="AC1010" i="3"/>
  <c r="V1010" i="3"/>
  <c r="S1010" i="3"/>
  <c r="AA1010" i="3"/>
  <c r="T1006" i="3"/>
  <c r="X1006" i="3"/>
  <c r="AB1006" i="3"/>
  <c r="Z1006" i="3"/>
  <c r="AD1006" i="3"/>
  <c r="W1006" i="3"/>
  <c r="AH1006" i="3" s="1"/>
  <c r="AJ1006" i="3" s="1"/>
  <c r="AE1006" i="3"/>
  <c r="U1006" i="3"/>
  <c r="Y1006" i="3"/>
  <c r="AC1006" i="3"/>
  <c r="V1006" i="3"/>
  <c r="S1006" i="3"/>
  <c r="AA1006" i="3"/>
  <c r="T1002" i="3"/>
  <c r="AH1002" i="3" s="1"/>
  <c r="AJ1002" i="3" s="1"/>
  <c r="X1002" i="3"/>
  <c r="AB1002" i="3"/>
  <c r="V1002" i="3"/>
  <c r="AD1002" i="3"/>
  <c r="S1002" i="3"/>
  <c r="AA1002" i="3"/>
  <c r="U1002" i="3"/>
  <c r="Y1002" i="3"/>
  <c r="AC1002" i="3"/>
  <c r="Z1002" i="3"/>
  <c r="W1002" i="3"/>
  <c r="AE1002" i="3"/>
  <c r="U998" i="3"/>
  <c r="Y998" i="3"/>
  <c r="AC998" i="3"/>
  <c r="V998" i="3"/>
  <c r="Z998" i="3"/>
  <c r="AD998" i="3"/>
  <c r="W998" i="3"/>
  <c r="AE998" i="3"/>
  <c r="S998" i="3"/>
  <c r="AB998" i="3"/>
  <c r="X998" i="3"/>
  <c r="AA998" i="3"/>
  <c r="T998" i="3"/>
  <c r="U994" i="3"/>
  <c r="Y994" i="3"/>
  <c r="AC994" i="3"/>
  <c r="V994" i="3"/>
  <c r="Z994" i="3"/>
  <c r="AD994" i="3"/>
  <c r="S994" i="3"/>
  <c r="AA994" i="3"/>
  <c r="W994" i="3"/>
  <c r="T994" i="3"/>
  <c r="AB994" i="3"/>
  <c r="AE994" i="3"/>
  <c r="X994" i="3"/>
  <c r="U990" i="3"/>
  <c r="Y990" i="3"/>
  <c r="AC990" i="3"/>
  <c r="V990" i="3"/>
  <c r="Z990" i="3"/>
  <c r="AD990" i="3"/>
  <c r="W990" i="3"/>
  <c r="AE990" i="3"/>
  <c r="AA990" i="3"/>
  <c r="T990" i="3"/>
  <c r="AH990" i="3" s="1"/>
  <c r="AJ990" i="3" s="1"/>
  <c r="X990" i="3"/>
  <c r="S990" i="3"/>
  <c r="AB990" i="3"/>
  <c r="U986" i="3"/>
  <c r="AH986" i="3" s="1"/>
  <c r="AJ986" i="3" s="1"/>
  <c r="Y986" i="3"/>
  <c r="AC986" i="3"/>
  <c r="V986" i="3"/>
  <c r="Z986" i="3"/>
  <c r="AD986" i="3"/>
  <c r="S986" i="3"/>
  <c r="AA986" i="3"/>
  <c r="AE986" i="3"/>
  <c r="X986" i="3"/>
  <c r="T986" i="3"/>
  <c r="AB986" i="3"/>
  <c r="W986" i="3"/>
  <c r="U982" i="3"/>
  <c r="Y982" i="3"/>
  <c r="AC982" i="3"/>
  <c r="V982" i="3"/>
  <c r="Z982" i="3"/>
  <c r="AD982" i="3"/>
  <c r="W982" i="3"/>
  <c r="AE982" i="3"/>
  <c r="AA982" i="3"/>
  <c r="AB982" i="3"/>
  <c r="X982" i="3"/>
  <c r="S982" i="3"/>
  <c r="T982" i="3"/>
  <c r="U978" i="3"/>
  <c r="Y978" i="3"/>
  <c r="AC978" i="3"/>
  <c r="V978" i="3"/>
  <c r="Z978" i="3"/>
  <c r="AD978" i="3"/>
  <c r="S978" i="3"/>
  <c r="AA978" i="3"/>
  <c r="AE978" i="3"/>
  <c r="T978" i="3"/>
  <c r="AB978" i="3"/>
  <c r="W978" i="3"/>
  <c r="X978" i="3"/>
  <c r="U974" i="3"/>
  <c r="Y974" i="3"/>
  <c r="AC974" i="3"/>
  <c r="V974" i="3"/>
  <c r="Z974" i="3"/>
  <c r="AD974" i="3"/>
  <c r="W974" i="3"/>
  <c r="AE974" i="3"/>
  <c r="AA974" i="3"/>
  <c r="T974" i="3"/>
  <c r="X974" i="3"/>
  <c r="S974" i="3"/>
  <c r="AB974" i="3"/>
  <c r="U970" i="3"/>
  <c r="AH970" i="3" s="1"/>
  <c r="AJ970" i="3" s="1"/>
  <c r="Y970" i="3"/>
  <c r="AC970" i="3"/>
  <c r="V970" i="3"/>
  <c r="Z970" i="3"/>
  <c r="AD970" i="3"/>
  <c r="S970" i="3"/>
  <c r="AA970" i="3"/>
  <c r="AE970" i="3"/>
  <c r="X970" i="3"/>
  <c r="T970" i="3"/>
  <c r="AB970" i="3"/>
  <c r="W970" i="3"/>
  <c r="U966" i="3"/>
  <c r="Y966" i="3"/>
  <c r="AC966" i="3"/>
  <c r="V966" i="3"/>
  <c r="Z966" i="3"/>
  <c r="AD966" i="3"/>
  <c r="W966" i="3"/>
  <c r="AE966" i="3"/>
  <c r="S966" i="3"/>
  <c r="AB966" i="3"/>
  <c r="X966" i="3"/>
  <c r="AA966" i="3"/>
  <c r="T966" i="3"/>
  <c r="U962" i="3"/>
  <c r="Y962" i="3"/>
  <c r="AC962" i="3"/>
  <c r="V962" i="3"/>
  <c r="Z962" i="3"/>
  <c r="AD962" i="3"/>
  <c r="S962" i="3"/>
  <c r="AH962" i="3" s="1"/>
  <c r="AJ962" i="3" s="1"/>
  <c r="AA962" i="3"/>
  <c r="W962" i="3"/>
  <c r="T962" i="3"/>
  <c r="AB962" i="3"/>
  <c r="AE962" i="3"/>
  <c r="X962" i="3"/>
  <c r="U958" i="3"/>
  <c r="Y958" i="3"/>
  <c r="AC958" i="3"/>
  <c r="V958" i="3"/>
  <c r="Z958" i="3"/>
  <c r="AD958" i="3"/>
  <c r="W958" i="3"/>
  <c r="AE958" i="3"/>
  <c r="AA958" i="3"/>
  <c r="AB958" i="3"/>
  <c r="X958" i="3"/>
  <c r="S958" i="3"/>
  <c r="T958" i="3"/>
  <c r="U954" i="3"/>
  <c r="Y954" i="3"/>
  <c r="AC954" i="3"/>
  <c r="V954" i="3"/>
  <c r="Z954" i="3"/>
  <c r="AD954" i="3"/>
  <c r="S954" i="3"/>
  <c r="AA954" i="3"/>
  <c r="W954" i="3"/>
  <c r="T954" i="3"/>
  <c r="AB954" i="3"/>
  <c r="AE954" i="3"/>
  <c r="X954" i="3"/>
  <c r="U950" i="3"/>
  <c r="Y950" i="3"/>
  <c r="AC950" i="3"/>
  <c r="V950" i="3"/>
  <c r="Z950" i="3"/>
  <c r="AD950" i="3"/>
  <c r="W950" i="3"/>
  <c r="AE950" i="3"/>
  <c r="AA950" i="3"/>
  <c r="T950" i="3"/>
  <c r="X950" i="3"/>
  <c r="S950" i="3"/>
  <c r="AB950" i="3"/>
  <c r="U946" i="3"/>
  <c r="Y946" i="3"/>
  <c r="AC946" i="3"/>
  <c r="V946" i="3"/>
  <c r="Z946" i="3"/>
  <c r="AD946" i="3"/>
  <c r="S946" i="3"/>
  <c r="AH946" i="3" s="1"/>
  <c r="AJ946" i="3" s="1"/>
  <c r="AA946" i="3"/>
  <c r="AE946" i="3"/>
  <c r="X946" i="3"/>
  <c r="T946" i="3"/>
  <c r="AB946" i="3"/>
  <c r="W946" i="3"/>
  <c r="U942" i="3"/>
  <c r="Y942" i="3"/>
  <c r="AC942" i="3"/>
  <c r="V942" i="3"/>
  <c r="Z942" i="3"/>
  <c r="AD942" i="3"/>
  <c r="W942" i="3"/>
  <c r="AE942" i="3"/>
  <c r="AA942" i="3"/>
  <c r="AB942" i="3"/>
  <c r="X942" i="3"/>
  <c r="S942" i="3"/>
  <c r="T942" i="3"/>
  <c r="U938" i="3"/>
  <c r="Y938" i="3"/>
  <c r="AC938" i="3"/>
  <c r="V938" i="3"/>
  <c r="Z938" i="3"/>
  <c r="AD938" i="3"/>
  <c r="S938" i="3"/>
  <c r="AA938" i="3"/>
  <c r="AE938" i="3"/>
  <c r="T938" i="3"/>
  <c r="AB938" i="3"/>
  <c r="W938" i="3"/>
  <c r="X938" i="3"/>
  <c r="U934" i="3"/>
  <c r="Y934" i="3"/>
  <c r="AC934" i="3"/>
  <c r="V934" i="3"/>
  <c r="Z934" i="3"/>
  <c r="AD934" i="3"/>
  <c r="W934" i="3"/>
  <c r="AE934" i="3"/>
  <c r="S934" i="3"/>
  <c r="T934" i="3"/>
  <c r="X934" i="3"/>
  <c r="AA934" i="3"/>
  <c r="AB934" i="3"/>
  <c r="U930" i="3"/>
  <c r="Y930" i="3"/>
  <c r="AC930" i="3"/>
  <c r="V930" i="3"/>
  <c r="Z930" i="3"/>
  <c r="AD930" i="3"/>
  <c r="S930" i="3"/>
  <c r="AA930" i="3"/>
  <c r="W930" i="3"/>
  <c r="X930" i="3"/>
  <c r="T930" i="3"/>
  <c r="AB930" i="3"/>
  <c r="AE930" i="3"/>
  <c r="U926" i="3"/>
  <c r="Y926" i="3"/>
  <c r="AC926" i="3"/>
  <c r="V926" i="3"/>
  <c r="Z926" i="3"/>
  <c r="AD926" i="3"/>
  <c r="W926" i="3"/>
  <c r="AE926" i="3"/>
  <c r="AA926" i="3"/>
  <c r="T926" i="3"/>
  <c r="AH926" i="3" s="1"/>
  <c r="AJ926" i="3" s="1"/>
  <c r="X926" i="3"/>
  <c r="S926" i="3"/>
  <c r="AB926" i="3"/>
  <c r="U922" i="3"/>
  <c r="AH922" i="3" s="1"/>
  <c r="AJ922" i="3" s="1"/>
  <c r="Y922" i="3"/>
  <c r="AC922" i="3"/>
  <c r="V922" i="3"/>
  <c r="Z922" i="3"/>
  <c r="AD922" i="3"/>
  <c r="S922" i="3"/>
  <c r="AA922" i="3"/>
  <c r="W922" i="3"/>
  <c r="X922" i="3"/>
  <c r="T922" i="3"/>
  <c r="AB922" i="3"/>
  <c r="AE922" i="3"/>
  <c r="U918" i="3"/>
  <c r="Y918" i="3"/>
  <c r="AC918" i="3"/>
  <c r="V918" i="3"/>
  <c r="Z918" i="3"/>
  <c r="AD918" i="3"/>
  <c r="W918" i="3"/>
  <c r="AE918" i="3"/>
  <c r="AA918" i="3"/>
  <c r="AB918" i="3"/>
  <c r="X918" i="3"/>
  <c r="S918" i="3"/>
  <c r="T918" i="3"/>
  <c r="U914" i="3"/>
  <c r="Y914" i="3"/>
  <c r="AC914" i="3"/>
  <c r="V914" i="3"/>
  <c r="Z914" i="3"/>
  <c r="AD914" i="3"/>
  <c r="S914" i="3"/>
  <c r="AH914" i="3" s="1"/>
  <c r="AJ914" i="3" s="1"/>
  <c r="AA914" i="3"/>
  <c r="AE914" i="3"/>
  <c r="T914" i="3"/>
  <c r="AB914" i="3"/>
  <c r="W914" i="3"/>
  <c r="X914" i="3"/>
  <c r="U910" i="3"/>
  <c r="Y910" i="3"/>
  <c r="AC910" i="3"/>
  <c r="V910" i="3"/>
  <c r="Z910" i="3"/>
  <c r="AD910" i="3"/>
  <c r="W910" i="3"/>
  <c r="AE910" i="3"/>
  <c r="S910" i="3"/>
  <c r="T910" i="3"/>
  <c r="X910" i="3"/>
  <c r="AA910" i="3"/>
  <c r="AB910" i="3"/>
  <c r="U906" i="3"/>
  <c r="Y906" i="3"/>
  <c r="AC906" i="3"/>
  <c r="V906" i="3"/>
  <c r="Z906" i="3"/>
  <c r="AD906" i="3"/>
  <c r="S906" i="3"/>
  <c r="AA906" i="3"/>
  <c r="W906" i="3"/>
  <c r="X906" i="3"/>
  <c r="T906" i="3"/>
  <c r="AB906" i="3"/>
  <c r="AE906" i="3"/>
  <c r="U902" i="3"/>
  <c r="Y902" i="3"/>
  <c r="AC902" i="3"/>
  <c r="V902" i="3"/>
  <c r="Z902" i="3"/>
  <c r="AD902" i="3"/>
  <c r="W902" i="3"/>
  <c r="AE902" i="3"/>
  <c r="AA902" i="3"/>
  <c r="AB902" i="3"/>
  <c r="X902" i="3"/>
  <c r="S902" i="3"/>
  <c r="T902" i="3"/>
  <c r="U898" i="3"/>
  <c r="Y898" i="3"/>
  <c r="AC898" i="3"/>
  <c r="V898" i="3"/>
  <c r="Z898" i="3"/>
  <c r="AD898" i="3"/>
  <c r="S898" i="3"/>
  <c r="AH898" i="3" s="1"/>
  <c r="AJ898" i="3" s="1"/>
  <c r="AA898" i="3"/>
  <c r="AE898" i="3"/>
  <c r="T898" i="3"/>
  <c r="AB898" i="3"/>
  <c r="W898" i="3"/>
  <c r="X898" i="3"/>
  <c r="U894" i="3"/>
  <c r="Y894" i="3"/>
  <c r="AC894" i="3"/>
  <c r="V894" i="3"/>
  <c r="Z894" i="3"/>
  <c r="AD894" i="3"/>
  <c r="W894" i="3"/>
  <c r="S894" i="3"/>
  <c r="T894" i="3"/>
  <c r="X894" i="3"/>
  <c r="AB894" i="3"/>
  <c r="U890" i="3"/>
  <c r="Y890" i="3"/>
  <c r="AC890" i="3"/>
  <c r="V890" i="3"/>
  <c r="AD890" i="3"/>
  <c r="S890" i="3"/>
  <c r="W890" i="3"/>
  <c r="T890" i="3"/>
  <c r="AB890" i="3"/>
  <c r="AE890" i="3"/>
  <c r="Q886" i="3"/>
  <c r="U886" i="3"/>
  <c r="Y886" i="3"/>
  <c r="AC886" i="3"/>
  <c r="V886" i="3"/>
  <c r="W886" i="3"/>
  <c r="AE886" i="3"/>
  <c r="AB886" i="3"/>
  <c r="X886" i="3"/>
  <c r="S886" i="3"/>
  <c r="T886" i="3"/>
  <c r="U882" i="3"/>
  <c r="Y882" i="3"/>
  <c r="AC882" i="3"/>
  <c r="V882" i="3"/>
  <c r="Z882" i="3"/>
  <c r="AD882" i="3"/>
  <c r="S882" i="3"/>
  <c r="AA882" i="3"/>
  <c r="AE882" i="3"/>
  <c r="T882" i="3"/>
  <c r="AB882" i="3"/>
  <c r="W882" i="3"/>
  <c r="X882" i="3"/>
  <c r="U878" i="3"/>
  <c r="Y878" i="3"/>
  <c r="AC878" i="3"/>
  <c r="AD878" i="3"/>
  <c r="W878" i="3"/>
  <c r="AE878" i="3"/>
  <c r="S878" i="3"/>
  <c r="X878" i="3"/>
  <c r="AA878" i="3"/>
  <c r="AB878" i="3"/>
  <c r="Y874" i="3"/>
  <c r="AC874" i="3"/>
  <c r="V874" i="3"/>
  <c r="AD874" i="3"/>
  <c r="S874" i="3"/>
  <c r="AA874" i="3"/>
  <c r="W874" i="3"/>
  <c r="X874" i="3"/>
  <c r="AB874" i="3"/>
  <c r="AE874" i="3"/>
  <c r="Q870" i="3"/>
  <c r="U870" i="3" s="1"/>
  <c r="Y870" i="3"/>
  <c r="AC870" i="3"/>
  <c r="V870" i="3"/>
  <c r="Z870" i="3"/>
  <c r="AD870" i="3"/>
  <c r="W870" i="3"/>
  <c r="AE870" i="3"/>
  <c r="AB870" i="3"/>
  <c r="X870" i="3"/>
  <c r="S870" i="3"/>
  <c r="U866" i="3"/>
  <c r="AH866" i="3" s="1"/>
  <c r="AJ866" i="3" s="1"/>
  <c r="Y866" i="3"/>
  <c r="AC866" i="3"/>
  <c r="V866" i="3"/>
  <c r="Z866" i="3"/>
  <c r="AD866" i="3"/>
  <c r="S866" i="3"/>
  <c r="AA866" i="3"/>
  <c r="AE866" i="3"/>
  <c r="T866" i="3"/>
  <c r="AB866" i="3"/>
  <c r="W866" i="3"/>
  <c r="X866" i="3"/>
  <c r="U862" i="3"/>
  <c r="Z862" i="3"/>
  <c r="AD862" i="3"/>
  <c r="W862" i="3"/>
  <c r="S862" i="3"/>
  <c r="X862" i="3"/>
  <c r="AA862" i="3"/>
  <c r="AB862" i="3"/>
  <c r="Q858" i="3"/>
  <c r="Z858" i="3" s="1"/>
  <c r="U858" i="3"/>
  <c r="Y858" i="3"/>
  <c r="AC858" i="3"/>
  <c r="V858" i="3"/>
  <c r="AD858" i="3"/>
  <c r="S858" i="3"/>
  <c r="AA858" i="3"/>
  <c r="W858" i="3"/>
  <c r="X858" i="3"/>
  <c r="T858" i="3"/>
  <c r="AB858" i="3"/>
  <c r="Q854" i="3"/>
  <c r="Y854" i="3" s="1"/>
  <c r="U854" i="3"/>
  <c r="AC854" i="3"/>
  <c r="V854" i="3"/>
  <c r="Z854" i="3"/>
  <c r="AD854" i="3"/>
  <c r="W854" i="3"/>
  <c r="AE854" i="3"/>
  <c r="AA854" i="3"/>
  <c r="X854" i="3"/>
  <c r="S854" i="3"/>
  <c r="T854" i="3"/>
  <c r="U850" i="3"/>
  <c r="Y850" i="3"/>
  <c r="AC850" i="3"/>
  <c r="V850" i="3"/>
  <c r="Z850" i="3"/>
  <c r="AD850" i="3"/>
  <c r="S850" i="3"/>
  <c r="AA850" i="3"/>
  <c r="W850" i="3"/>
  <c r="X850" i="3"/>
  <c r="T850" i="3"/>
  <c r="AB850" i="3"/>
  <c r="AE850" i="3"/>
  <c r="U846" i="3"/>
  <c r="V846" i="3"/>
  <c r="Z846" i="3"/>
  <c r="AD846" i="3"/>
  <c r="W846" i="3"/>
  <c r="AE846" i="3"/>
  <c r="S846" i="3"/>
  <c r="AB846" i="3"/>
  <c r="X846" i="3"/>
  <c r="AA846" i="3"/>
  <c r="U842" i="3"/>
  <c r="Y842" i="3"/>
  <c r="V842" i="3"/>
  <c r="Z842" i="3"/>
  <c r="S842" i="3"/>
  <c r="W842" i="3"/>
  <c r="T842" i="3"/>
  <c r="AB842" i="3"/>
  <c r="AE842" i="3"/>
  <c r="X842" i="3"/>
  <c r="Q838" i="3"/>
  <c r="U838" i="3"/>
  <c r="AC838" i="3"/>
  <c r="V838" i="3"/>
  <c r="W838" i="3"/>
  <c r="AE838" i="3"/>
  <c r="T838" i="3"/>
  <c r="X838" i="3"/>
  <c r="S838" i="3"/>
  <c r="AA838" i="3"/>
  <c r="AB838" i="3"/>
  <c r="U834" i="3"/>
  <c r="Y834" i="3"/>
  <c r="AC834" i="3"/>
  <c r="V834" i="3"/>
  <c r="Z834" i="3"/>
  <c r="AD834" i="3"/>
  <c r="S834" i="3"/>
  <c r="AA834" i="3"/>
  <c r="AE834" i="3"/>
  <c r="X834" i="3"/>
  <c r="T834" i="3"/>
  <c r="AB834" i="3"/>
  <c r="W834" i="3"/>
  <c r="U830" i="3"/>
  <c r="Y830" i="3"/>
  <c r="AC830" i="3"/>
  <c r="V830" i="3"/>
  <c r="Z830" i="3"/>
  <c r="AD830" i="3"/>
  <c r="W830" i="3"/>
  <c r="AE830" i="3"/>
  <c r="S830" i="3"/>
  <c r="AB830" i="3"/>
  <c r="X830" i="3"/>
  <c r="AA830" i="3"/>
  <c r="T830" i="3"/>
  <c r="U826" i="3"/>
  <c r="Y826" i="3"/>
  <c r="AC826" i="3"/>
  <c r="V826" i="3"/>
  <c r="Z826" i="3"/>
  <c r="AD826" i="3"/>
  <c r="S826" i="3"/>
  <c r="AA826" i="3"/>
  <c r="W826" i="3"/>
  <c r="T826" i="3"/>
  <c r="AB826" i="3"/>
  <c r="AE826" i="3"/>
  <c r="X826" i="3"/>
  <c r="U822" i="3"/>
  <c r="Y822" i="3"/>
  <c r="AC822" i="3"/>
  <c r="V822" i="3"/>
  <c r="Z822" i="3"/>
  <c r="AD822" i="3"/>
  <c r="W822" i="3"/>
  <c r="AE822" i="3"/>
  <c r="AA822" i="3"/>
  <c r="T822" i="3"/>
  <c r="X822" i="3"/>
  <c r="S822" i="3"/>
  <c r="AB822" i="3"/>
  <c r="U818" i="3"/>
  <c r="Y818" i="3"/>
  <c r="AC818" i="3"/>
  <c r="V818" i="3"/>
  <c r="Z818" i="3"/>
  <c r="AD818" i="3"/>
  <c r="S818" i="3"/>
  <c r="AA818" i="3"/>
  <c r="AE818" i="3"/>
  <c r="X818" i="3"/>
  <c r="T818" i="3"/>
  <c r="AB818" i="3"/>
  <c r="W818" i="3"/>
  <c r="U814" i="3"/>
  <c r="Y814" i="3"/>
  <c r="AC814" i="3"/>
  <c r="V814" i="3"/>
  <c r="Z814" i="3"/>
  <c r="AD814" i="3"/>
  <c r="W814" i="3"/>
  <c r="AE814" i="3"/>
  <c r="AA814" i="3"/>
  <c r="AB814" i="3"/>
  <c r="X814" i="3"/>
  <c r="S814" i="3"/>
  <c r="T814" i="3"/>
  <c r="U810" i="3"/>
  <c r="Y810" i="3"/>
  <c r="AC810" i="3"/>
  <c r="V810" i="3"/>
  <c r="Z810" i="3"/>
  <c r="AD810" i="3"/>
  <c r="S810" i="3"/>
  <c r="AA810" i="3"/>
  <c r="AE810" i="3"/>
  <c r="T810" i="3"/>
  <c r="AB810" i="3"/>
  <c r="W810" i="3"/>
  <c r="X810" i="3"/>
  <c r="U806" i="3"/>
  <c r="Y806" i="3"/>
  <c r="AC806" i="3"/>
  <c r="V806" i="3"/>
  <c r="Z806" i="3"/>
  <c r="AD806" i="3"/>
  <c r="W806" i="3"/>
  <c r="AH806" i="3" s="1"/>
  <c r="AJ806" i="3" s="1"/>
  <c r="AE806" i="3"/>
  <c r="S806" i="3"/>
  <c r="T806" i="3"/>
  <c r="X806" i="3"/>
  <c r="AA806" i="3"/>
  <c r="AB806" i="3"/>
  <c r="U802" i="3"/>
  <c r="Y802" i="3"/>
  <c r="AC802" i="3"/>
  <c r="V802" i="3"/>
  <c r="Z802" i="3"/>
  <c r="AD802" i="3"/>
  <c r="S802" i="3"/>
  <c r="AA802" i="3"/>
  <c r="W802" i="3"/>
  <c r="X802" i="3"/>
  <c r="T802" i="3"/>
  <c r="AB802" i="3"/>
  <c r="AE802" i="3"/>
  <c r="U798" i="3"/>
  <c r="Y798" i="3"/>
  <c r="AC798" i="3"/>
  <c r="V798" i="3"/>
  <c r="Z798" i="3"/>
  <c r="AD798" i="3"/>
  <c r="W798" i="3"/>
  <c r="AE798" i="3"/>
  <c r="AA798" i="3"/>
  <c r="AB798" i="3"/>
  <c r="X798" i="3"/>
  <c r="S798" i="3"/>
  <c r="T798" i="3"/>
  <c r="AH798" i="3" s="1"/>
  <c r="AJ798" i="3" s="1"/>
  <c r="U794" i="3"/>
  <c r="Y794" i="3"/>
  <c r="AC794" i="3"/>
  <c r="V794" i="3"/>
  <c r="Z794" i="3"/>
  <c r="AD794" i="3"/>
  <c r="S794" i="3"/>
  <c r="AA794" i="3"/>
  <c r="W794" i="3"/>
  <c r="X794" i="3"/>
  <c r="T794" i="3"/>
  <c r="AB794" i="3"/>
  <c r="AE794" i="3"/>
  <c r="U790" i="3"/>
  <c r="Y790" i="3"/>
  <c r="AC790" i="3"/>
  <c r="V790" i="3"/>
  <c r="Z790" i="3"/>
  <c r="AD790" i="3"/>
  <c r="W790" i="3"/>
  <c r="AE790" i="3"/>
  <c r="AA790" i="3"/>
  <c r="AB790" i="3"/>
  <c r="X790" i="3"/>
  <c r="S790" i="3"/>
  <c r="T790" i="3"/>
  <c r="S786" i="3"/>
  <c r="W786" i="3"/>
  <c r="AA786" i="3"/>
  <c r="AE786" i="3"/>
  <c r="T786" i="3"/>
  <c r="X786" i="3"/>
  <c r="AB786" i="3"/>
  <c r="Y786" i="3"/>
  <c r="Z786" i="3"/>
  <c r="AC786" i="3"/>
  <c r="AD786" i="3"/>
  <c r="U786" i="3"/>
  <c r="V786" i="3"/>
  <c r="S782" i="3"/>
  <c r="AH782" i="3" s="1"/>
  <c r="AJ782" i="3" s="1"/>
  <c r="W782" i="3"/>
  <c r="AA782" i="3"/>
  <c r="AE782" i="3"/>
  <c r="T782" i="3"/>
  <c r="X782" i="3"/>
  <c r="AB782" i="3"/>
  <c r="U782" i="3"/>
  <c r="AC782" i="3"/>
  <c r="V782" i="3"/>
  <c r="AD782" i="3"/>
  <c r="Y782" i="3"/>
  <c r="Z782" i="3"/>
  <c r="S778" i="3"/>
  <c r="W778" i="3"/>
  <c r="AA778" i="3"/>
  <c r="AE778" i="3"/>
  <c r="T778" i="3"/>
  <c r="X778" i="3"/>
  <c r="AB778" i="3"/>
  <c r="Y778" i="3"/>
  <c r="Z778" i="3"/>
  <c r="U778" i="3"/>
  <c r="V778" i="3"/>
  <c r="AC778" i="3"/>
  <c r="AD778" i="3"/>
  <c r="S774" i="3"/>
  <c r="W774" i="3"/>
  <c r="AA774" i="3"/>
  <c r="AH774" i="3" s="1"/>
  <c r="AJ774" i="3" s="1"/>
  <c r="AE774" i="3"/>
  <c r="T774" i="3"/>
  <c r="X774" i="3"/>
  <c r="AB774" i="3"/>
  <c r="U774" i="3"/>
  <c r="AC774" i="3"/>
  <c r="V774" i="3"/>
  <c r="AD774" i="3"/>
  <c r="Y774" i="3"/>
  <c r="Z774" i="3"/>
  <c r="S770" i="3"/>
  <c r="W770" i="3"/>
  <c r="AH770" i="3" s="1"/>
  <c r="AJ770" i="3" s="1"/>
  <c r="AA770" i="3"/>
  <c r="AE770" i="3"/>
  <c r="T770" i="3"/>
  <c r="X770" i="3"/>
  <c r="AB770" i="3"/>
  <c r="Y770" i="3"/>
  <c r="Z770" i="3"/>
  <c r="AC770" i="3"/>
  <c r="V770" i="3"/>
  <c r="AD770" i="3"/>
  <c r="U770" i="3"/>
  <c r="S766" i="3"/>
  <c r="W766" i="3"/>
  <c r="AA766" i="3"/>
  <c r="AE766" i="3"/>
  <c r="T766" i="3"/>
  <c r="X766" i="3"/>
  <c r="AB766" i="3"/>
  <c r="U766" i="3"/>
  <c r="AC766" i="3"/>
  <c r="V766" i="3"/>
  <c r="AD766" i="3"/>
  <c r="Y766" i="3"/>
  <c r="Z766" i="3"/>
  <c r="S762" i="3"/>
  <c r="W762" i="3"/>
  <c r="AA762" i="3"/>
  <c r="AE762" i="3"/>
  <c r="T762" i="3"/>
  <c r="X762" i="3"/>
  <c r="AB762" i="3"/>
  <c r="Y762" i="3"/>
  <c r="Z762" i="3"/>
  <c r="U762" i="3"/>
  <c r="AD762" i="3"/>
  <c r="V762" i="3"/>
  <c r="AH762" i="3" s="1"/>
  <c r="AJ762" i="3" s="1"/>
  <c r="AC762" i="3"/>
  <c r="S758" i="3"/>
  <c r="W758" i="3"/>
  <c r="AA758" i="3"/>
  <c r="AH758" i="3" s="1"/>
  <c r="AJ758" i="3" s="1"/>
  <c r="AE758" i="3"/>
  <c r="T758" i="3"/>
  <c r="X758" i="3"/>
  <c r="AB758" i="3"/>
  <c r="U758" i="3"/>
  <c r="AC758" i="3"/>
  <c r="V758" i="3"/>
  <c r="AD758" i="3"/>
  <c r="Y758" i="3"/>
  <c r="Z758" i="3"/>
  <c r="S754" i="3"/>
  <c r="W754" i="3"/>
  <c r="AA754" i="3"/>
  <c r="AE754" i="3"/>
  <c r="T754" i="3"/>
  <c r="X754" i="3"/>
  <c r="AB754" i="3"/>
  <c r="Y754" i="3"/>
  <c r="Z754" i="3"/>
  <c r="AC754" i="3"/>
  <c r="U754" i="3"/>
  <c r="V754" i="3"/>
  <c r="AD754" i="3"/>
  <c r="S750" i="3"/>
  <c r="AH750" i="3" s="1"/>
  <c r="AJ750" i="3" s="1"/>
  <c r="W750" i="3"/>
  <c r="AA750" i="3"/>
  <c r="AE750" i="3"/>
  <c r="T750" i="3"/>
  <c r="X750" i="3"/>
  <c r="AB750" i="3"/>
  <c r="U750" i="3"/>
  <c r="AC750" i="3"/>
  <c r="V750" i="3"/>
  <c r="AD750" i="3"/>
  <c r="Y750" i="3"/>
  <c r="Z750" i="3"/>
  <c r="S746" i="3"/>
  <c r="W746" i="3"/>
  <c r="AA746" i="3"/>
  <c r="AE746" i="3"/>
  <c r="T746" i="3"/>
  <c r="X746" i="3"/>
  <c r="AB746" i="3"/>
  <c r="Y746" i="3"/>
  <c r="AH746" i="3" s="1"/>
  <c r="AJ746" i="3" s="1"/>
  <c r="Z746" i="3"/>
  <c r="U746" i="3"/>
  <c r="AC746" i="3"/>
  <c r="AD746" i="3"/>
  <c r="V746" i="3"/>
  <c r="S742" i="3"/>
  <c r="W742" i="3"/>
  <c r="AA742" i="3"/>
  <c r="AH742" i="3" s="1"/>
  <c r="AJ742" i="3" s="1"/>
  <c r="AE742" i="3"/>
  <c r="T742" i="3"/>
  <c r="X742" i="3"/>
  <c r="AB742" i="3"/>
  <c r="U742" i="3"/>
  <c r="AC742" i="3"/>
  <c r="V742" i="3"/>
  <c r="AD742" i="3"/>
  <c r="Y742" i="3"/>
  <c r="Z742" i="3"/>
  <c r="S738" i="3"/>
  <c r="W738" i="3"/>
  <c r="AA738" i="3"/>
  <c r="AE738" i="3"/>
  <c r="T738" i="3"/>
  <c r="X738" i="3"/>
  <c r="AB738" i="3"/>
  <c r="Y738" i="3"/>
  <c r="Z738" i="3"/>
  <c r="AC738" i="3"/>
  <c r="AD738" i="3"/>
  <c r="U738" i="3"/>
  <c r="V738" i="3"/>
  <c r="S734" i="3"/>
  <c r="W734" i="3"/>
  <c r="AA734" i="3"/>
  <c r="AE734" i="3"/>
  <c r="T734" i="3"/>
  <c r="X734" i="3"/>
  <c r="AB734" i="3"/>
  <c r="U734" i="3"/>
  <c r="AC734" i="3"/>
  <c r="V734" i="3"/>
  <c r="AD734" i="3"/>
  <c r="Y734" i="3"/>
  <c r="Z734" i="3"/>
  <c r="S730" i="3"/>
  <c r="W730" i="3"/>
  <c r="AA730" i="3"/>
  <c r="AE730" i="3"/>
  <c r="T730" i="3"/>
  <c r="X730" i="3"/>
  <c r="AB730" i="3"/>
  <c r="Y730" i="3"/>
  <c r="Z730" i="3"/>
  <c r="U730" i="3"/>
  <c r="V730" i="3"/>
  <c r="AC730" i="3"/>
  <c r="AD730" i="3"/>
  <c r="S726" i="3"/>
  <c r="W726" i="3"/>
  <c r="AA726" i="3"/>
  <c r="AE726" i="3"/>
  <c r="T726" i="3"/>
  <c r="X726" i="3"/>
  <c r="AB726" i="3"/>
  <c r="U726" i="3"/>
  <c r="AC726" i="3"/>
  <c r="V726" i="3"/>
  <c r="AD726" i="3"/>
  <c r="Y726" i="3"/>
  <c r="Z726" i="3"/>
  <c r="S722" i="3"/>
  <c r="W722" i="3"/>
  <c r="AH722" i="3" s="1"/>
  <c r="AJ722" i="3" s="1"/>
  <c r="AA722" i="3"/>
  <c r="AE722" i="3"/>
  <c r="T722" i="3"/>
  <c r="X722" i="3"/>
  <c r="AB722" i="3"/>
  <c r="Y722" i="3"/>
  <c r="Z722" i="3"/>
  <c r="AC722" i="3"/>
  <c r="U722" i="3"/>
  <c r="V722" i="3"/>
  <c r="AD722" i="3"/>
  <c r="S718" i="3"/>
  <c r="AH718" i="3" s="1"/>
  <c r="AJ718" i="3" s="1"/>
  <c r="W718" i="3"/>
  <c r="AA718" i="3"/>
  <c r="AE718" i="3"/>
  <c r="T718" i="3"/>
  <c r="X718" i="3"/>
  <c r="AB718" i="3"/>
  <c r="U718" i="3"/>
  <c r="AC718" i="3"/>
  <c r="V718" i="3"/>
  <c r="AD718" i="3"/>
  <c r="Y718" i="3"/>
  <c r="Z718" i="3"/>
  <c r="S714" i="3"/>
  <c r="W714" i="3"/>
  <c r="AA714" i="3"/>
  <c r="AE714" i="3"/>
  <c r="T714" i="3"/>
  <c r="X714" i="3"/>
  <c r="AB714" i="3"/>
  <c r="Y714" i="3"/>
  <c r="Z714" i="3"/>
  <c r="U714" i="3"/>
  <c r="AC714" i="3"/>
  <c r="AD714" i="3"/>
  <c r="V714" i="3"/>
  <c r="S710" i="3"/>
  <c r="W710" i="3"/>
  <c r="AA710" i="3"/>
  <c r="AE710" i="3"/>
  <c r="T710" i="3"/>
  <c r="X710" i="3"/>
  <c r="AB710" i="3"/>
  <c r="U710" i="3"/>
  <c r="AC710" i="3"/>
  <c r="V710" i="3"/>
  <c r="AD710" i="3"/>
  <c r="Y710" i="3"/>
  <c r="Z710" i="3"/>
  <c r="S706" i="3"/>
  <c r="W706" i="3"/>
  <c r="AH706" i="3" s="1"/>
  <c r="AJ706" i="3" s="1"/>
  <c r="AA706" i="3"/>
  <c r="AE706" i="3"/>
  <c r="T706" i="3"/>
  <c r="X706" i="3"/>
  <c r="AB706" i="3"/>
  <c r="Y706" i="3"/>
  <c r="Z706" i="3"/>
  <c r="AC706" i="3"/>
  <c r="AD706" i="3"/>
  <c r="U706" i="3"/>
  <c r="V706" i="3"/>
  <c r="S702" i="3"/>
  <c r="W702" i="3"/>
  <c r="AA702" i="3"/>
  <c r="AE702" i="3"/>
  <c r="T702" i="3"/>
  <c r="X702" i="3"/>
  <c r="AB702" i="3"/>
  <c r="U702" i="3"/>
  <c r="AC702" i="3"/>
  <c r="V702" i="3"/>
  <c r="AD702" i="3"/>
  <c r="Y702" i="3"/>
  <c r="Z702" i="3"/>
  <c r="S698" i="3"/>
  <c r="W698" i="3"/>
  <c r="AA698" i="3"/>
  <c r="AE698" i="3"/>
  <c r="T698" i="3"/>
  <c r="X698" i="3"/>
  <c r="AB698" i="3"/>
  <c r="Y698" i="3"/>
  <c r="Z698" i="3"/>
  <c r="U698" i="3"/>
  <c r="V698" i="3"/>
  <c r="AC698" i="3"/>
  <c r="AD698" i="3"/>
  <c r="S694" i="3"/>
  <c r="W694" i="3"/>
  <c r="AA694" i="3"/>
  <c r="AE694" i="3"/>
  <c r="T694" i="3"/>
  <c r="X694" i="3"/>
  <c r="AB694" i="3"/>
  <c r="U694" i="3"/>
  <c r="AC694" i="3"/>
  <c r="V694" i="3"/>
  <c r="AD694" i="3"/>
  <c r="Y694" i="3"/>
  <c r="Z694" i="3"/>
  <c r="S690" i="3"/>
  <c r="W690" i="3"/>
  <c r="AH690" i="3" s="1"/>
  <c r="AJ690" i="3" s="1"/>
  <c r="AA690" i="3"/>
  <c r="AE690" i="3"/>
  <c r="T690" i="3"/>
  <c r="X690" i="3"/>
  <c r="AB690" i="3"/>
  <c r="Y690" i="3"/>
  <c r="Z690" i="3"/>
  <c r="AC690" i="3"/>
  <c r="U690" i="3"/>
  <c r="V690" i="3"/>
  <c r="AD690" i="3"/>
  <c r="S686" i="3"/>
  <c r="W686" i="3"/>
  <c r="AA686" i="3"/>
  <c r="AE686" i="3"/>
  <c r="T686" i="3"/>
  <c r="X686" i="3"/>
  <c r="AB686" i="3"/>
  <c r="U686" i="3"/>
  <c r="AC686" i="3"/>
  <c r="V686" i="3"/>
  <c r="AD686" i="3"/>
  <c r="Y686" i="3"/>
  <c r="Z686" i="3"/>
  <c r="S682" i="3"/>
  <c r="W682" i="3"/>
  <c r="AA682" i="3"/>
  <c r="AE682" i="3"/>
  <c r="T682" i="3"/>
  <c r="X682" i="3"/>
  <c r="AB682" i="3"/>
  <c r="Y682" i="3"/>
  <c r="Z682" i="3"/>
  <c r="U682" i="3"/>
  <c r="AC682" i="3"/>
  <c r="AD682" i="3"/>
  <c r="V682" i="3"/>
  <c r="S678" i="3"/>
  <c r="W678" i="3"/>
  <c r="AA678" i="3"/>
  <c r="AE678" i="3"/>
  <c r="T678" i="3"/>
  <c r="X678" i="3"/>
  <c r="AB678" i="3"/>
  <c r="U678" i="3"/>
  <c r="AC678" i="3"/>
  <c r="V678" i="3"/>
  <c r="AD678" i="3"/>
  <c r="Y678" i="3"/>
  <c r="Z678" i="3"/>
  <c r="S674" i="3"/>
  <c r="W674" i="3"/>
  <c r="AH674" i="3" s="1"/>
  <c r="AJ674" i="3" s="1"/>
  <c r="AA674" i="3"/>
  <c r="AE674" i="3"/>
  <c r="T674" i="3"/>
  <c r="X674" i="3"/>
  <c r="AB674" i="3"/>
  <c r="Y674" i="3"/>
  <c r="Z674" i="3"/>
  <c r="AC674" i="3"/>
  <c r="U674" i="3"/>
  <c r="AD674" i="3"/>
  <c r="V674" i="3"/>
  <c r="S670" i="3"/>
  <c r="W670" i="3"/>
  <c r="AA670" i="3"/>
  <c r="AE670" i="3"/>
  <c r="T670" i="3"/>
  <c r="X670" i="3"/>
  <c r="AB670" i="3"/>
  <c r="U670" i="3"/>
  <c r="AC670" i="3"/>
  <c r="V670" i="3"/>
  <c r="AD670" i="3"/>
  <c r="Z670" i="3"/>
  <c r="Y670" i="3"/>
  <c r="S666" i="3"/>
  <c r="W666" i="3"/>
  <c r="AA666" i="3"/>
  <c r="AE666" i="3"/>
  <c r="T666" i="3"/>
  <c r="X666" i="3"/>
  <c r="AB666" i="3"/>
  <c r="Y666" i="3"/>
  <c r="Z666" i="3"/>
  <c r="U666" i="3"/>
  <c r="AC666" i="3"/>
  <c r="V666" i="3"/>
  <c r="AD666" i="3"/>
  <c r="S662" i="3"/>
  <c r="W662" i="3"/>
  <c r="AA662" i="3"/>
  <c r="AE662" i="3"/>
  <c r="T662" i="3"/>
  <c r="X662" i="3"/>
  <c r="AB662" i="3"/>
  <c r="U662" i="3"/>
  <c r="AC662" i="3"/>
  <c r="V662" i="3"/>
  <c r="AD662" i="3"/>
  <c r="Y662" i="3"/>
  <c r="Z662" i="3"/>
  <c r="S658" i="3"/>
  <c r="W658" i="3"/>
  <c r="AA658" i="3"/>
  <c r="AE658" i="3"/>
  <c r="T658" i="3"/>
  <c r="X658" i="3"/>
  <c r="AB658" i="3"/>
  <c r="Y658" i="3"/>
  <c r="Z658" i="3"/>
  <c r="AC658" i="3"/>
  <c r="AD658" i="3"/>
  <c r="U658" i="3"/>
  <c r="V658" i="3"/>
  <c r="S654" i="3"/>
  <c r="AH654" i="3" s="1"/>
  <c r="AJ654" i="3" s="1"/>
  <c r="W654" i="3"/>
  <c r="AA654" i="3"/>
  <c r="AE654" i="3"/>
  <c r="T654" i="3"/>
  <c r="X654" i="3"/>
  <c r="AB654" i="3"/>
  <c r="U654" i="3"/>
  <c r="AC654" i="3"/>
  <c r="V654" i="3"/>
  <c r="AD654" i="3"/>
  <c r="Z654" i="3"/>
  <c r="Y654" i="3"/>
  <c r="S650" i="3"/>
  <c r="W650" i="3"/>
  <c r="AA650" i="3"/>
  <c r="AE650" i="3"/>
  <c r="T650" i="3"/>
  <c r="X650" i="3"/>
  <c r="AB650" i="3"/>
  <c r="Y650" i="3"/>
  <c r="Z650" i="3"/>
  <c r="U650" i="3"/>
  <c r="AC650" i="3"/>
  <c r="V650" i="3"/>
  <c r="AD650" i="3"/>
  <c r="S646" i="3"/>
  <c r="W646" i="3"/>
  <c r="AA646" i="3"/>
  <c r="AH646" i="3" s="1"/>
  <c r="AJ646" i="3" s="1"/>
  <c r="AE646" i="3"/>
  <c r="T646" i="3"/>
  <c r="X646" i="3"/>
  <c r="AB646" i="3"/>
  <c r="U646" i="3"/>
  <c r="AC646" i="3"/>
  <c r="V646" i="3"/>
  <c r="AD646" i="3"/>
  <c r="Y646" i="3"/>
  <c r="Z646" i="3"/>
  <c r="S642" i="3"/>
  <c r="W642" i="3"/>
  <c r="AA642" i="3"/>
  <c r="AE642" i="3"/>
  <c r="T642" i="3"/>
  <c r="X642" i="3"/>
  <c r="AB642" i="3"/>
  <c r="Y642" i="3"/>
  <c r="Z642" i="3"/>
  <c r="AC642" i="3"/>
  <c r="V642" i="3"/>
  <c r="AD642" i="3"/>
  <c r="U642" i="3"/>
  <c r="S638" i="3"/>
  <c r="AH638" i="3" s="1"/>
  <c r="AJ638" i="3" s="1"/>
  <c r="W638" i="3"/>
  <c r="AA638" i="3"/>
  <c r="AE638" i="3"/>
  <c r="T638" i="3"/>
  <c r="X638" i="3"/>
  <c r="AB638" i="3"/>
  <c r="U638" i="3"/>
  <c r="AC638" i="3"/>
  <c r="V638" i="3"/>
  <c r="AD638" i="3"/>
  <c r="Y638" i="3"/>
  <c r="Z638" i="3"/>
  <c r="S634" i="3"/>
  <c r="W634" i="3"/>
  <c r="AA634" i="3"/>
  <c r="AE634" i="3"/>
  <c r="T634" i="3"/>
  <c r="X634" i="3"/>
  <c r="AB634" i="3"/>
  <c r="Y634" i="3"/>
  <c r="Z634" i="3"/>
  <c r="U634" i="3"/>
  <c r="AD634" i="3"/>
  <c r="V634" i="3"/>
  <c r="AH634" i="3" s="1"/>
  <c r="AJ634" i="3" s="1"/>
  <c r="AC634" i="3"/>
  <c r="S630" i="3"/>
  <c r="W630" i="3"/>
  <c r="AA630" i="3"/>
  <c r="AE630" i="3"/>
  <c r="T630" i="3"/>
  <c r="X630" i="3"/>
  <c r="AB630" i="3"/>
  <c r="U630" i="3"/>
  <c r="AC630" i="3"/>
  <c r="V630" i="3"/>
  <c r="AD630" i="3"/>
  <c r="Y630" i="3"/>
  <c r="Z630" i="3"/>
  <c r="S626" i="3"/>
  <c r="W626" i="3"/>
  <c r="AA626" i="3"/>
  <c r="AE626" i="3"/>
  <c r="T626" i="3"/>
  <c r="X626" i="3"/>
  <c r="AB626" i="3"/>
  <c r="Y626" i="3"/>
  <c r="Z626" i="3"/>
  <c r="AC626" i="3"/>
  <c r="AD626" i="3"/>
  <c r="U626" i="3"/>
  <c r="V626" i="3"/>
  <c r="S622" i="3"/>
  <c r="W622" i="3"/>
  <c r="AA622" i="3"/>
  <c r="AE622" i="3"/>
  <c r="T622" i="3"/>
  <c r="X622" i="3"/>
  <c r="AB622" i="3"/>
  <c r="U622" i="3"/>
  <c r="AC622" i="3"/>
  <c r="V622" i="3"/>
  <c r="AD622" i="3"/>
  <c r="Y622" i="3"/>
  <c r="Z622" i="3"/>
  <c r="S618" i="3"/>
  <c r="W618" i="3"/>
  <c r="AA618" i="3"/>
  <c r="AE618" i="3"/>
  <c r="T618" i="3"/>
  <c r="X618" i="3"/>
  <c r="AB618" i="3"/>
  <c r="Y618" i="3"/>
  <c r="Z618" i="3"/>
  <c r="U618" i="3"/>
  <c r="AD618" i="3"/>
  <c r="V618" i="3"/>
  <c r="AC618" i="3"/>
  <c r="S614" i="3"/>
  <c r="W614" i="3"/>
  <c r="AA614" i="3"/>
  <c r="AE614" i="3"/>
  <c r="T614" i="3"/>
  <c r="X614" i="3"/>
  <c r="AB614" i="3"/>
  <c r="U614" i="3"/>
  <c r="AC614" i="3"/>
  <c r="V614" i="3"/>
  <c r="AD614" i="3"/>
  <c r="Y614" i="3"/>
  <c r="Z614" i="3"/>
  <c r="S610" i="3"/>
  <c r="W610" i="3"/>
  <c r="AA610" i="3"/>
  <c r="AE610" i="3"/>
  <c r="T610" i="3"/>
  <c r="X610" i="3"/>
  <c r="AB610" i="3"/>
  <c r="Y610" i="3"/>
  <c r="Z610" i="3"/>
  <c r="AC610" i="3"/>
  <c r="U610" i="3"/>
  <c r="AD610" i="3"/>
  <c r="V610" i="3"/>
  <c r="S606" i="3"/>
  <c r="W606" i="3"/>
  <c r="AA606" i="3"/>
  <c r="AE606" i="3"/>
  <c r="T606" i="3"/>
  <c r="X606" i="3"/>
  <c r="AB606" i="3"/>
  <c r="U606" i="3"/>
  <c r="AC606" i="3"/>
  <c r="V606" i="3"/>
  <c r="AD606" i="3"/>
  <c r="Y606" i="3"/>
  <c r="Z606" i="3"/>
  <c r="S602" i="3"/>
  <c r="W602" i="3"/>
  <c r="AA602" i="3"/>
  <c r="AE602" i="3"/>
  <c r="T602" i="3"/>
  <c r="X602" i="3"/>
  <c r="AB602" i="3"/>
  <c r="Y602" i="3"/>
  <c r="Z602" i="3"/>
  <c r="U602" i="3"/>
  <c r="V602" i="3"/>
  <c r="AC602" i="3"/>
  <c r="AD602" i="3"/>
  <c r="S598" i="3"/>
  <c r="W598" i="3"/>
  <c r="AA598" i="3"/>
  <c r="AE598" i="3"/>
  <c r="T598" i="3"/>
  <c r="X598" i="3"/>
  <c r="AB598" i="3"/>
  <c r="U598" i="3"/>
  <c r="AC598" i="3"/>
  <c r="V598" i="3"/>
  <c r="AD598" i="3"/>
  <c r="Y598" i="3"/>
  <c r="Z598" i="3"/>
  <c r="S594" i="3"/>
  <c r="W594" i="3"/>
  <c r="AH594" i="3" s="1"/>
  <c r="AJ594" i="3" s="1"/>
  <c r="AA594" i="3"/>
  <c r="AE594" i="3"/>
  <c r="T594" i="3"/>
  <c r="X594" i="3"/>
  <c r="AB594" i="3"/>
  <c r="Y594" i="3"/>
  <c r="Z594" i="3"/>
  <c r="AC594" i="3"/>
  <c r="U594" i="3"/>
  <c r="V594" i="3"/>
  <c r="AD594" i="3"/>
  <c r="S590" i="3"/>
  <c r="W590" i="3"/>
  <c r="AA590" i="3"/>
  <c r="AE590" i="3"/>
  <c r="T590" i="3"/>
  <c r="X590" i="3"/>
  <c r="AB590" i="3"/>
  <c r="U590" i="3"/>
  <c r="AC590" i="3"/>
  <c r="V590" i="3"/>
  <c r="AD590" i="3"/>
  <c r="Y590" i="3"/>
  <c r="Z590" i="3"/>
  <c r="S586" i="3"/>
  <c r="W586" i="3"/>
  <c r="AA586" i="3"/>
  <c r="AE586" i="3"/>
  <c r="T586" i="3"/>
  <c r="X586" i="3"/>
  <c r="AB586" i="3"/>
  <c r="Y586" i="3"/>
  <c r="AH586" i="3" s="1"/>
  <c r="AJ586" i="3" s="1"/>
  <c r="Z586" i="3"/>
  <c r="U586" i="3"/>
  <c r="AC586" i="3"/>
  <c r="AD586" i="3"/>
  <c r="V586" i="3"/>
  <c r="S582" i="3"/>
  <c r="W582" i="3"/>
  <c r="AA582" i="3"/>
  <c r="AH582" i="3" s="1"/>
  <c r="AJ582" i="3" s="1"/>
  <c r="AE582" i="3"/>
  <c r="T582" i="3"/>
  <c r="X582" i="3"/>
  <c r="AB582" i="3"/>
  <c r="U582" i="3"/>
  <c r="AC582" i="3"/>
  <c r="V582" i="3"/>
  <c r="AD582" i="3"/>
  <c r="Y582" i="3"/>
  <c r="Z582" i="3"/>
  <c r="S578" i="3"/>
  <c r="W578" i="3"/>
  <c r="AH578" i="3" s="1"/>
  <c r="AJ578" i="3" s="1"/>
  <c r="AA578" i="3"/>
  <c r="AE578" i="3"/>
  <c r="T578" i="3"/>
  <c r="X578" i="3"/>
  <c r="AB578" i="3"/>
  <c r="Y578" i="3"/>
  <c r="Z578" i="3"/>
  <c r="AC578" i="3"/>
  <c r="AD578" i="3"/>
  <c r="U578" i="3"/>
  <c r="V578" i="3"/>
  <c r="S574" i="3"/>
  <c r="AH574" i="3" s="1"/>
  <c r="AJ574" i="3" s="1"/>
  <c r="W574" i="3"/>
  <c r="AA574" i="3"/>
  <c r="AE574" i="3"/>
  <c r="T574" i="3"/>
  <c r="X574" i="3"/>
  <c r="AB574" i="3"/>
  <c r="U574" i="3"/>
  <c r="AC574" i="3"/>
  <c r="V574" i="3"/>
  <c r="AD574" i="3"/>
  <c r="Y574" i="3"/>
  <c r="Z574" i="3"/>
  <c r="S570" i="3"/>
  <c r="W570" i="3"/>
  <c r="AA570" i="3"/>
  <c r="AE570" i="3"/>
  <c r="T570" i="3"/>
  <c r="X570" i="3"/>
  <c r="AB570" i="3"/>
  <c r="Y570" i="3"/>
  <c r="Z570" i="3"/>
  <c r="U570" i="3"/>
  <c r="V570" i="3"/>
  <c r="AC570" i="3"/>
  <c r="AD570" i="3"/>
  <c r="S566" i="3"/>
  <c r="W566" i="3"/>
  <c r="AA566" i="3"/>
  <c r="AE566" i="3"/>
  <c r="T566" i="3"/>
  <c r="X566" i="3"/>
  <c r="AB566" i="3"/>
  <c r="U566" i="3"/>
  <c r="AC566" i="3"/>
  <c r="V566" i="3"/>
  <c r="AD566" i="3"/>
  <c r="Y566" i="3"/>
  <c r="Z566" i="3"/>
  <c r="S562" i="3"/>
  <c r="W562" i="3"/>
  <c r="AH562" i="3" s="1"/>
  <c r="AJ562" i="3" s="1"/>
  <c r="AA562" i="3"/>
  <c r="AE562" i="3"/>
  <c r="T562" i="3"/>
  <c r="X562" i="3"/>
  <c r="AB562" i="3"/>
  <c r="Y562" i="3"/>
  <c r="Z562" i="3"/>
  <c r="AC562" i="3"/>
  <c r="U562" i="3"/>
  <c r="V562" i="3"/>
  <c r="AD562" i="3"/>
  <c r="S558" i="3"/>
  <c r="AH558" i="3" s="1"/>
  <c r="AJ558" i="3" s="1"/>
  <c r="W558" i="3"/>
  <c r="AA558" i="3"/>
  <c r="AE558" i="3"/>
  <c r="T558" i="3"/>
  <c r="X558" i="3"/>
  <c r="AB558" i="3"/>
  <c r="U558" i="3"/>
  <c r="AC558" i="3"/>
  <c r="V558" i="3"/>
  <c r="AD558" i="3"/>
  <c r="Y558" i="3"/>
  <c r="Z558" i="3"/>
  <c r="S554" i="3"/>
  <c r="W554" i="3"/>
  <c r="AA554" i="3"/>
  <c r="AE554" i="3"/>
  <c r="T554" i="3"/>
  <c r="X554" i="3"/>
  <c r="AB554" i="3"/>
  <c r="Y554" i="3"/>
  <c r="AH554" i="3" s="1"/>
  <c r="AJ554" i="3" s="1"/>
  <c r="Z554" i="3"/>
  <c r="U554" i="3"/>
  <c r="AC554" i="3"/>
  <c r="AD554" i="3"/>
  <c r="V554" i="3"/>
  <c r="S550" i="3"/>
  <c r="W550" i="3"/>
  <c r="AA550" i="3"/>
  <c r="AH550" i="3" s="1"/>
  <c r="AJ550" i="3" s="1"/>
  <c r="AE550" i="3"/>
  <c r="T550" i="3"/>
  <c r="X550" i="3"/>
  <c r="AB550" i="3"/>
  <c r="U550" i="3"/>
  <c r="AC550" i="3"/>
  <c r="V550" i="3"/>
  <c r="AD550" i="3"/>
  <c r="Y550" i="3"/>
  <c r="Z550" i="3"/>
  <c r="S546" i="3"/>
  <c r="W546" i="3"/>
  <c r="AA546" i="3"/>
  <c r="AE546" i="3"/>
  <c r="T546" i="3"/>
  <c r="X546" i="3"/>
  <c r="AB546" i="3"/>
  <c r="Y546" i="3"/>
  <c r="Z546" i="3"/>
  <c r="AC546" i="3"/>
  <c r="AD546" i="3"/>
  <c r="U546" i="3"/>
  <c r="V546" i="3"/>
  <c r="S542" i="3"/>
  <c r="AH542" i="3" s="1"/>
  <c r="AJ542" i="3" s="1"/>
  <c r="W542" i="3"/>
  <c r="AA542" i="3"/>
  <c r="AE542" i="3"/>
  <c r="T542" i="3"/>
  <c r="X542" i="3"/>
  <c r="AB542" i="3"/>
  <c r="U542" i="3"/>
  <c r="AC542" i="3"/>
  <c r="V542" i="3"/>
  <c r="AD542" i="3"/>
  <c r="Y542" i="3"/>
  <c r="Z542" i="3"/>
  <c r="S538" i="3"/>
  <c r="W538" i="3"/>
  <c r="AA538" i="3"/>
  <c r="AE538" i="3"/>
  <c r="T538" i="3"/>
  <c r="X538" i="3"/>
  <c r="AB538" i="3"/>
  <c r="Y538" i="3"/>
  <c r="Z538" i="3"/>
  <c r="U538" i="3"/>
  <c r="V538" i="3"/>
  <c r="AC538" i="3"/>
  <c r="AD538" i="3"/>
  <c r="S534" i="3"/>
  <c r="W534" i="3"/>
  <c r="AA534" i="3"/>
  <c r="AH534" i="3" s="1"/>
  <c r="AJ534" i="3" s="1"/>
  <c r="AE534" i="3"/>
  <c r="T534" i="3"/>
  <c r="X534" i="3"/>
  <c r="AB534" i="3"/>
  <c r="U534" i="3"/>
  <c r="AC534" i="3"/>
  <c r="V534" i="3"/>
  <c r="AD534" i="3"/>
  <c r="Y534" i="3"/>
  <c r="Z534" i="3"/>
  <c r="S530" i="3"/>
  <c r="W530" i="3"/>
  <c r="AA530" i="3"/>
  <c r="AE530" i="3"/>
  <c r="T530" i="3"/>
  <c r="X530" i="3"/>
  <c r="AB530" i="3"/>
  <c r="Y530" i="3"/>
  <c r="Z530" i="3"/>
  <c r="AC530" i="3"/>
  <c r="V530" i="3"/>
  <c r="AD530" i="3"/>
  <c r="U530" i="3"/>
  <c r="S526" i="3"/>
  <c r="AH526" i="3" s="1"/>
  <c r="AJ526" i="3" s="1"/>
  <c r="W526" i="3"/>
  <c r="AA526" i="3"/>
  <c r="AE526" i="3"/>
  <c r="T526" i="3"/>
  <c r="X526" i="3"/>
  <c r="AB526" i="3"/>
  <c r="U526" i="3"/>
  <c r="AC526" i="3"/>
  <c r="V526" i="3"/>
  <c r="AD526" i="3"/>
  <c r="Y526" i="3"/>
  <c r="Z526" i="3"/>
  <c r="S522" i="3"/>
  <c r="W522" i="3"/>
  <c r="AA522" i="3"/>
  <c r="AE522" i="3"/>
  <c r="T522" i="3"/>
  <c r="X522" i="3"/>
  <c r="AB522" i="3"/>
  <c r="Y522" i="3"/>
  <c r="AH522" i="3" s="1"/>
  <c r="AJ522" i="3" s="1"/>
  <c r="Z522" i="3"/>
  <c r="U522" i="3"/>
  <c r="AC522" i="3"/>
  <c r="AD522" i="3"/>
  <c r="V522" i="3"/>
  <c r="S518" i="3"/>
  <c r="W518" i="3"/>
  <c r="AA518" i="3"/>
  <c r="AH518" i="3" s="1"/>
  <c r="AJ518" i="3" s="1"/>
  <c r="AE518" i="3"/>
  <c r="T518" i="3"/>
  <c r="X518" i="3"/>
  <c r="AB518" i="3"/>
  <c r="U518" i="3"/>
  <c r="AC518" i="3"/>
  <c r="V518" i="3"/>
  <c r="AD518" i="3"/>
  <c r="Y518" i="3"/>
  <c r="Z518" i="3"/>
  <c r="S514" i="3"/>
  <c r="W514" i="3"/>
  <c r="AA514" i="3"/>
  <c r="AE514" i="3"/>
  <c r="T514" i="3"/>
  <c r="X514" i="3"/>
  <c r="AB514" i="3"/>
  <c r="Y514" i="3"/>
  <c r="Z514" i="3"/>
  <c r="AC514" i="3"/>
  <c r="AD514" i="3"/>
  <c r="U514" i="3"/>
  <c r="V514" i="3"/>
  <c r="S510" i="3"/>
  <c r="AH510" i="3" s="1"/>
  <c r="AJ510" i="3" s="1"/>
  <c r="W510" i="3"/>
  <c r="AA510" i="3"/>
  <c r="AE510" i="3"/>
  <c r="T510" i="3"/>
  <c r="X510" i="3"/>
  <c r="AB510" i="3"/>
  <c r="U510" i="3"/>
  <c r="AC510" i="3"/>
  <c r="V510" i="3"/>
  <c r="AD510" i="3"/>
  <c r="Z510" i="3"/>
  <c r="Y510" i="3"/>
  <c r="S506" i="3"/>
  <c r="W506" i="3"/>
  <c r="AA506" i="3"/>
  <c r="AE506" i="3"/>
  <c r="T506" i="3"/>
  <c r="X506" i="3"/>
  <c r="AB506" i="3"/>
  <c r="Y506" i="3"/>
  <c r="Z506" i="3"/>
  <c r="U506" i="3"/>
  <c r="AC506" i="3"/>
  <c r="V506" i="3"/>
  <c r="AD506" i="3"/>
  <c r="S502" i="3"/>
  <c r="W502" i="3"/>
  <c r="AA502" i="3"/>
  <c r="AE502" i="3"/>
  <c r="T502" i="3"/>
  <c r="X502" i="3"/>
  <c r="AB502" i="3"/>
  <c r="U502" i="3"/>
  <c r="AC502" i="3"/>
  <c r="V502" i="3"/>
  <c r="AD502" i="3"/>
  <c r="Y502" i="3"/>
  <c r="Z502" i="3"/>
  <c r="S498" i="3"/>
  <c r="W498" i="3"/>
  <c r="AA498" i="3"/>
  <c r="AE498" i="3"/>
  <c r="T498" i="3"/>
  <c r="X498" i="3"/>
  <c r="AB498" i="3"/>
  <c r="Y498" i="3"/>
  <c r="Z498" i="3"/>
  <c r="AC498" i="3"/>
  <c r="U498" i="3"/>
  <c r="AD498" i="3"/>
  <c r="V498" i="3"/>
  <c r="S494" i="3"/>
  <c r="W494" i="3"/>
  <c r="AA494" i="3"/>
  <c r="AE494" i="3"/>
  <c r="T494" i="3"/>
  <c r="X494" i="3"/>
  <c r="AB494" i="3"/>
  <c r="U494" i="3"/>
  <c r="AC494" i="3"/>
  <c r="V494" i="3"/>
  <c r="AD494" i="3"/>
  <c r="Y494" i="3"/>
  <c r="Z494" i="3"/>
  <c r="S490" i="3"/>
  <c r="W490" i="3"/>
  <c r="AA490" i="3"/>
  <c r="AE490" i="3"/>
  <c r="T490" i="3"/>
  <c r="X490" i="3"/>
  <c r="AB490" i="3"/>
  <c r="Y490" i="3"/>
  <c r="Z490" i="3"/>
  <c r="U490" i="3"/>
  <c r="V490" i="3"/>
  <c r="AC490" i="3"/>
  <c r="AD490" i="3"/>
  <c r="S486" i="3"/>
  <c r="W486" i="3"/>
  <c r="AA486" i="3"/>
  <c r="AE486" i="3"/>
  <c r="T486" i="3"/>
  <c r="X486" i="3"/>
  <c r="AB486" i="3"/>
  <c r="U486" i="3"/>
  <c r="AC486" i="3"/>
  <c r="V486" i="3"/>
  <c r="AD486" i="3"/>
  <c r="Y486" i="3"/>
  <c r="Z486" i="3"/>
  <c r="S482" i="3"/>
  <c r="W482" i="3"/>
  <c r="AH482" i="3" s="1"/>
  <c r="AJ482" i="3" s="1"/>
  <c r="AA482" i="3"/>
  <c r="AE482" i="3"/>
  <c r="T482" i="3"/>
  <c r="X482" i="3"/>
  <c r="AB482" i="3"/>
  <c r="Y482" i="3"/>
  <c r="Z482" i="3"/>
  <c r="AC482" i="3"/>
  <c r="V482" i="3"/>
  <c r="AD482" i="3"/>
  <c r="U482" i="3"/>
  <c r="S478" i="3"/>
  <c r="AH478" i="3" s="1"/>
  <c r="AJ478" i="3" s="1"/>
  <c r="W478" i="3"/>
  <c r="AA478" i="3"/>
  <c r="AE478" i="3"/>
  <c r="T478" i="3"/>
  <c r="X478" i="3"/>
  <c r="AB478" i="3"/>
  <c r="U478" i="3"/>
  <c r="AC478" i="3"/>
  <c r="V478" i="3"/>
  <c r="AD478" i="3"/>
  <c r="Y478" i="3"/>
  <c r="Z478" i="3"/>
  <c r="S474" i="3"/>
  <c r="W474" i="3"/>
  <c r="AA474" i="3"/>
  <c r="AE474" i="3"/>
  <c r="T474" i="3"/>
  <c r="X474" i="3"/>
  <c r="AB474" i="3"/>
  <c r="Y474" i="3"/>
  <c r="Z474" i="3"/>
  <c r="U474" i="3"/>
  <c r="AD474" i="3"/>
  <c r="V474" i="3"/>
  <c r="AC474" i="3"/>
  <c r="V470" i="3"/>
  <c r="Z470" i="3"/>
  <c r="AD470" i="3"/>
  <c r="S470" i="3"/>
  <c r="W470" i="3"/>
  <c r="AA470" i="3"/>
  <c r="AE470" i="3"/>
  <c r="X470" i="3"/>
  <c r="Y470" i="3"/>
  <c r="T470" i="3"/>
  <c r="U470" i="3"/>
  <c r="AH470" i="3" s="1"/>
  <c r="AJ470" i="3" s="1"/>
  <c r="AB470" i="3"/>
  <c r="AC470" i="3"/>
  <c r="V466" i="3"/>
  <c r="Z466" i="3"/>
  <c r="AD466" i="3"/>
  <c r="S466" i="3"/>
  <c r="W466" i="3"/>
  <c r="AA466" i="3"/>
  <c r="AE466" i="3"/>
  <c r="T466" i="3"/>
  <c r="AB466" i="3"/>
  <c r="U466" i="3"/>
  <c r="AC466" i="3"/>
  <c r="X466" i="3"/>
  <c r="Y466" i="3"/>
  <c r="V462" i="3"/>
  <c r="Z462" i="3"/>
  <c r="AD462" i="3"/>
  <c r="S462" i="3"/>
  <c r="W462" i="3"/>
  <c r="AA462" i="3"/>
  <c r="AE462" i="3"/>
  <c r="X462" i="3"/>
  <c r="Y462" i="3"/>
  <c r="AB462" i="3"/>
  <c r="AC462" i="3"/>
  <c r="T462" i="3"/>
  <c r="U462" i="3"/>
  <c r="V458" i="3"/>
  <c r="Z458" i="3"/>
  <c r="AD458" i="3"/>
  <c r="S458" i="3"/>
  <c r="AH458" i="3" s="1"/>
  <c r="AJ458" i="3" s="1"/>
  <c r="W458" i="3"/>
  <c r="AA458" i="3"/>
  <c r="AE458" i="3"/>
  <c r="T458" i="3"/>
  <c r="AB458" i="3"/>
  <c r="U458" i="3"/>
  <c r="AC458" i="3"/>
  <c r="X458" i="3"/>
  <c r="Y458" i="3"/>
  <c r="V454" i="3"/>
  <c r="Z454" i="3"/>
  <c r="AD454" i="3"/>
  <c r="S454" i="3"/>
  <c r="W454" i="3"/>
  <c r="AA454" i="3"/>
  <c r="AE454" i="3"/>
  <c r="X454" i="3"/>
  <c r="Y454" i="3"/>
  <c r="T454" i="3"/>
  <c r="U454" i="3"/>
  <c r="AB454" i="3"/>
  <c r="AC454" i="3"/>
  <c r="V450" i="3"/>
  <c r="Z450" i="3"/>
  <c r="AD450" i="3"/>
  <c r="S450" i="3"/>
  <c r="W450" i="3"/>
  <c r="AA450" i="3"/>
  <c r="AE450" i="3"/>
  <c r="T450" i="3"/>
  <c r="AB450" i="3"/>
  <c r="U450" i="3"/>
  <c r="AH450" i="3" s="1"/>
  <c r="AJ450" i="3" s="1"/>
  <c r="AC450" i="3"/>
  <c r="X450" i="3"/>
  <c r="Y450" i="3"/>
  <c r="V446" i="3"/>
  <c r="AD446" i="3"/>
  <c r="S446" i="3"/>
  <c r="AE446" i="3"/>
  <c r="X446" i="3"/>
  <c r="Y446" i="3"/>
  <c r="AB446" i="3"/>
  <c r="AC446" i="3"/>
  <c r="U446" i="3"/>
  <c r="T446" i="3"/>
  <c r="V442" i="3"/>
  <c r="Z442" i="3"/>
  <c r="AD442" i="3"/>
  <c r="S442" i="3"/>
  <c r="W442" i="3"/>
  <c r="AA442" i="3"/>
  <c r="AE442" i="3"/>
  <c r="T442" i="3"/>
  <c r="X442" i="3"/>
  <c r="Y442" i="3"/>
  <c r="V438" i="3"/>
  <c r="Z438" i="3"/>
  <c r="AD438" i="3"/>
  <c r="S438" i="3"/>
  <c r="W438" i="3"/>
  <c r="X438" i="3"/>
  <c r="Y438" i="3"/>
  <c r="U438" i="3"/>
  <c r="AB438" i="3"/>
  <c r="AC438" i="3"/>
  <c r="V434" i="3"/>
  <c r="Z434" i="3"/>
  <c r="AD434" i="3"/>
  <c r="S434" i="3"/>
  <c r="AE434" i="3"/>
  <c r="AB434" i="3"/>
  <c r="U434" i="3"/>
  <c r="AC434" i="3"/>
  <c r="X434" i="3"/>
  <c r="Y434" i="3"/>
  <c r="V430" i="3"/>
  <c r="AD430" i="3"/>
  <c r="S430" i="3"/>
  <c r="W430" i="3"/>
  <c r="AA430" i="3"/>
  <c r="X430" i="3"/>
  <c r="Y430" i="3"/>
  <c r="AB430" i="3"/>
  <c r="AC430" i="3"/>
  <c r="T430" i="3"/>
  <c r="U430" i="3"/>
  <c r="V426" i="3"/>
  <c r="Z426" i="3"/>
  <c r="AD426" i="3"/>
  <c r="W426" i="3"/>
  <c r="T426" i="3"/>
  <c r="AB426" i="3"/>
  <c r="U426" i="3"/>
  <c r="AC426" i="3"/>
  <c r="X426" i="3"/>
  <c r="Y426" i="3"/>
  <c r="V422" i="3"/>
  <c r="AD422" i="3"/>
  <c r="S422" i="3"/>
  <c r="W422" i="3"/>
  <c r="AA422" i="3"/>
  <c r="X422" i="3"/>
  <c r="Y422" i="3"/>
  <c r="T422" i="3"/>
  <c r="U422" i="3"/>
  <c r="AB422" i="3"/>
  <c r="AC422" i="3"/>
  <c r="Z418" i="3"/>
  <c r="S418" i="3"/>
  <c r="W418" i="3"/>
  <c r="AA418" i="3"/>
  <c r="T418" i="3"/>
  <c r="U418" i="3"/>
  <c r="AC418" i="3"/>
  <c r="X418" i="3"/>
  <c r="Y418" i="3"/>
  <c r="V414" i="3"/>
  <c r="Z414" i="3"/>
  <c r="AD414" i="3"/>
  <c r="S414" i="3"/>
  <c r="W414" i="3"/>
  <c r="AE414" i="3"/>
  <c r="X414" i="3"/>
  <c r="Y414" i="3"/>
  <c r="AC414" i="3"/>
  <c r="T414" i="3"/>
  <c r="U414" i="3"/>
  <c r="V410" i="3"/>
  <c r="Z410" i="3"/>
  <c r="AD410" i="3"/>
  <c r="S410" i="3"/>
  <c r="AA410" i="3"/>
  <c r="T410" i="3"/>
  <c r="U410" i="3"/>
  <c r="AC410" i="3"/>
  <c r="X410" i="3"/>
  <c r="Y410" i="3"/>
  <c r="V406" i="3"/>
  <c r="Z406" i="3"/>
  <c r="S406" i="3"/>
  <c r="W406" i="3"/>
  <c r="AA406" i="3"/>
  <c r="X406" i="3"/>
  <c r="Y406" i="3"/>
  <c r="T406" i="3"/>
  <c r="U406" i="3"/>
  <c r="AC406" i="3"/>
  <c r="V402" i="3"/>
  <c r="AD402" i="3"/>
  <c r="S402" i="3"/>
  <c r="W402" i="3"/>
  <c r="AA402" i="3"/>
  <c r="T402" i="3"/>
  <c r="AB402" i="3"/>
  <c r="AC402" i="3"/>
  <c r="X402" i="3"/>
  <c r="Y402" i="3"/>
  <c r="V398" i="3"/>
  <c r="Z398" i="3"/>
  <c r="AD398" i="3"/>
  <c r="S398" i="3"/>
  <c r="W398" i="3"/>
  <c r="AA398" i="3"/>
  <c r="AE398" i="3"/>
  <c r="X398" i="3"/>
  <c r="Y398" i="3"/>
  <c r="AB398" i="3"/>
  <c r="AC398" i="3"/>
  <c r="U398" i="3"/>
  <c r="Q394" i="3"/>
  <c r="Z394" i="3" s="1"/>
  <c r="V394" i="3"/>
  <c r="AD394" i="3"/>
  <c r="S394" i="3"/>
  <c r="W394" i="3"/>
  <c r="AA394" i="3"/>
  <c r="AE394" i="3"/>
  <c r="T394" i="3"/>
  <c r="AB394" i="3"/>
  <c r="U394" i="3"/>
  <c r="AC394" i="3"/>
  <c r="Y394" i="3"/>
  <c r="X394" i="3"/>
  <c r="V390" i="3"/>
  <c r="AD390" i="3"/>
  <c r="S390" i="3"/>
  <c r="W390" i="3"/>
  <c r="AA390" i="3"/>
  <c r="AE390" i="3"/>
  <c r="X390" i="3"/>
  <c r="T390" i="3"/>
  <c r="U390" i="3"/>
  <c r="AC390" i="3"/>
  <c r="Q386" i="3"/>
  <c r="AE386" i="3" s="1"/>
  <c r="V386" i="3"/>
  <c r="Z386" i="3"/>
  <c r="AD386" i="3"/>
  <c r="S386" i="3"/>
  <c r="W386" i="3"/>
  <c r="AA386" i="3"/>
  <c r="T386" i="3"/>
  <c r="AB386" i="3"/>
  <c r="U386" i="3"/>
  <c r="AC386" i="3"/>
  <c r="X386" i="3"/>
  <c r="Y386" i="3"/>
  <c r="V382" i="3"/>
  <c r="Z382" i="3"/>
  <c r="AD382" i="3"/>
  <c r="S382" i="3"/>
  <c r="W382" i="3"/>
  <c r="AA382" i="3"/>
  <c r="AE382" i="3"/>
  <c r="X382" i="3"/>
  <c r="Y382" i="3"/>
  <c r="AB382" i="3"/>
  <c r="AC382" i="3"/>
  <c r="T382" i="3"/>
  <c r="U382" i="3"/>
  <c r="AH382" i="3" s="1"/>
  <c r="AJ382" i="3" s="1"/>
  <c r="T378" i="3"/>
  <c r="X378" i="3"/>
  <c r="U378" i="3"/>
  <c r="Z378" i="3"/>
  <c r="AD378" i="3"/>
  <c r="V378" i="3"/>
  <c r="AA378" i="3"/>
  <c r="AE378" i="3"/>
  <c r="AB378" i="3"/>
  <c r="S378" i="3"/>
  <c r="AC378" i="3"/>
  <c r="W378" i="3"/>
  <c r="AH378" i="3" s="1"/>
  <c r="AJ378" i="3" s="1"/>
  <c r="Y378" i="3"/>
  <c r="T374" i="3"/>
  <c r="X374" i="3"/>
  <c r="AB374" i="3"/>
  <c r="S374" i="3"/>
  <c r="Y374" i="3"/>
  <c r="AD374" i="3"/>
  <c r="U374" i="3"/>
  <c r="Z374" i="3"/>
  <c r="AE374" i="3"/>
  <c r="AA374" i="3"/>
  <c r="AC374" i="3"/>
  <c r="V374" i="3"/>
  <c r="W374" i="3"/>
  <c r="T370" i="3"/>
  <c r="X370" i="3"/>
  <c r="AB370" i="3"/>
  <c r="W370" i="3"/>
  <c r="AC370" i="3"/>
  <c r="S370" i="3"/>
  <c r="Y370" i="3"/>
  <c r="AD370" i="3"/>
  <c r="Z370" i="3"/>
  <c r="AA370" i="3"/>
  <c r="AE370" i="3"/>
  <c r="U370" i="3"/>
  <c r="V370" i="3"/>
  <c r="T366" i="3"/>
  <c r="AH366" i="3" s="1"/>
  <c r="AJ366" i="3" s="1"/>
  <c r="X366" i="3"/>
  <c r="AB366" i="3"/>
  <c r="V366" i="3"/>
  <c r="AA366" i="3"/>
  <c r="W366" i="3"/>
  <c r="AC366" i="3"/>
  <c r="Y366" i="3"/>
  <c r="Z366" i="3"/>
  <c r="S366" i="3"/>
  <c r="U366" i="3"/>
  <c r="AD366" i="3"/>
  <c r="AE366" i="3"/>
  <c r="T362" i="3"/>
  <c r="X362" i="3"/>
  <c r="AB362" i="3"/>
  <c r="U362" i="3"/>
  <c r="AH362" i="3" s="1"/>
  <c r="AJ362" i="3" s="1"/>
  <c r="Z362" i="3"/>
  <c r="AE362" i="3"/>
  <c r="V362" i="3"/>
  <c r="AA362" i="3"/>
  <c r="W362" i="3"/>
  <c r="Y362" i="3"/>
  <c r="AC362" i="3"/>
  <c r="AD362" i="3"/>
  <c r="S362" i="3"/>
  <c r="T358" i="3"/>
  <c r="X358" i="3"/>
  <c r="AB358" i="3"/>
  <c r="S358" i="3"/>
  <c r="Y358" i="3"/>
  <c r="AD358" i="3"/>
  <c r="U358" i="3"/>
  <c r="Z358" i="3"/>
  <c r="AE358" i="3"/>
  <c r="V358" i="3"/>
  <c r="W358" i="3"/>
  <c r="AA358" i="3"/>
  <c r="AC358" i="3"/>
  <c r="T354" i="3"/>
  <c r="X354" i="3"/>
  <c r="AB354" i="3"/>
  <c r="W354" i="3"/>
  <c r="AC354" i="3"/>
  <c r="S354" i="3"/>
  <c r="AH354" i="3" s="1"/>
  <c r="AJ354" i="3" s="1"/>
  <c r="Y354" i="3"/>
  <c r="AD354" i="3"/>
  <c r="U354" i="3"/>
  <c r="AE354" i="3"/>
  <c r="V354" i="3"/>
  <c r="Z354" i="3"/>
  <c r="AA354" i="3"/>
  <c r="T350" i="3"/>
  <c r="X350" i="3"/>
  <c r="AB350" i="3"/>
  <c r="V350" i="3"/>
  <c r="AA350" i="3"/>
  <c r="W350" i="3"/>
  <c r="AC350" i="3"/>
  <c r="S350" i="3"/>
  <c r="AD350" i="3"/>
  <c r="U350" i="3"/>
  <c r="AE350" i="3"/>
  <c r="Y350" i="3"/>
  <c r="Z350" i="3"/>
  <c r="T346" i="3"/>
  <c r="X346" i="3"/>
  <c r="AB346" i="3"/>
  <c r="U346" i="3"/>
  <c r="Z346" i="3"/>
  <c r="AE346" i="3"/>
  <c r="V346" i="3"/>
  <c r="AA346" i="3"/>
  <c r="AC346" i="3"/>
  <c r="S346" i="3"/>
  <c r="AD346" i="3"/>
  <c r="W346" i="3"/>
  <c r="Y346" i="3"/>
  <c r="T342" i="3"/>
  <c r="X342" i="3"/>
  <c r="AB342" i="3"/>
  <c r="S342" i="3"/>
  <c r="Y342" i="3"/>
  <c r="AD342" i="3"/>
  <c r="U342" i="3"/>
  <c r="Z342" i="3"/>
  <c r="AE342" i="3"/>
  <c r="AA342" i="3"/>
  <c r="AC342" i="3"/>
  <c r="V342" i="3"/>
  <c r="W342" i="3"/>
  <c r="S338" i="3"/>
  <c r="W338" i="3"/>
  <c r="AA338" i="3"/>
  <c r="AE338" i="3"/>
  <c r="T338" i="3"/>
  <c r="X338" i="3"/>
  <c r="AB338" i="3"/>
  <c r="U338" i="3"/>
  <c r="AC338" i="3"/>
  <c r="V338" i="3"/>
  <c r="AD338" i="3"/>
  <c r="Y338" i="3"/>
  <c r="Z338" i="3"/>
  <c r="S334" i="3"/>
  <c r="W334" i="3"/>
  <c r="AA334" i="3"/>
  <c r="AE334" i="3"/>
  <c r="T334" i="3"/>
  <c r="X334" i="3"/>
  <c r="AB334" i="3"/>
  <c r="Y334" i="3"/>
  <c r="Z334" i="3"/>
  <c r="U334" i="3"/>
  <c r="V334" i="3"/>
  <c r="AC334" i="3"/>
  <c r="AD334" i="3"/>
  <c r="S330" i="3"/>
  <c r="W330" i="3"/>
  <c r="AA330" i="3"/>
  <c r="AE330" i="3"/>
  <c r="T330" i="3"/>
  <c r="X330" i="3"/>
  <c r="AB330" i="3"/>
  <c r="U330" i="3"/>
  <c r="AH330" i="3" s="1"/>
  <c r="AJ330" i="3" s="1"/>
  <c r="AC330" i="3"/>
  <c r="V330" i="3"/>
  <c r="AD330" i="3"/>
  <c r="Y330" i="3"/>
  <c r="Z330" i="3"/>
  <c r="S326" i="3"/>
  <c r="W326" i="3"/>
  <c r="AA326" i="3"/>
  <c r="AE326" i="3"/>
  <c r="T326" i="3"/>
  <c r="X326" i="3"/>
  <c r="AB326" i="3"/>
  <c r="Y326" i="3"/>
  <c r="Z326" i="3"/>
  <c r="AC326" i="3"/>
  <c r="AD326" i="3"/>
  <c r="U326" i="3"/>
  <c r="V326" i="3"/>
  <c r="S322" i="3"/>
  <c r="W322" i="3"/>
  <c r="AA322" i="3"/>
  <c r="AE322" i="3"/>
  <c r="T322" i="3"/>
  <c r="X322" i="3"/>
  <c r="AB322" i="3"/>
  <c r="U322" i="3"/>
  <c r="AC322" i="3"/>
  <c r="V322" i="3"/>
  <c r="AH322" i="3" s="1"/>
  <c r="AJ322" i="3" s="1"/>
  <c r="AD322" i="3"/>
  <c r="Y322" i="3"/>
  <c r="Z322" i="3"/>
  <c r="S318" i="3"/>
  <c r="AA318" i="3"/>
  <c r="AE318" i="3"/>
  <c r="X318" i="3"/>
  <c r="AB318" i="3"/>
  <c r="Y318" i="3"/>
  <c r="Z318" i="3"/>
  <c r="U318" i="3"/>
  <c r="V318" i="3"/>
  <c r="AD318" i="3"/>
  <c r="S314" i="3"/>
  <c r="W314" i="3"/>
  <c r="AA314" i="3"/>
  <c r="AE314" i="3"/>
  <c r="T314" i="3"/>
  <c r="X314" i="3"/>
  <c r="AB314" i="3"/>
  <c r="U314" i="3"/>
  <c r="AC314" i="3"/>
  <c r="V314" i="3"/>
  <c r="AD314" i="3"/>
  <c r="Y314" i="3"/>
  <c r="Z314" i="3"/>
  <c r="S310" i="3"/>
  <c r="W310" i="3"/>
  <c r="AA310" i="3"/>
  <c r="AE310" i="3"/>
  <c r="T310" i="3"/>
  <c r="X310" i="3"/>
  <c r="AB310" i="3"/>
  <c r="Y310" i="3"/>
  <c r="Z310" i="3"/>
  <c r="AC310" i="3"/>
  <c r="AD310" i="3"/>
  <c r="U310" i="3"/>
  <c r="V310" i="3"/>
  <c r="S306" i="3"/>
  <c r="W306" i="3"/>
  <c r="X306" i="3"/>
  <c r="AB306" i="3"/>
  <c r="AC306" i="3"/>
  <c r="V306" i="3"/>
  <c r="AD306" i="3"/>
  <c r="Y306" i="3"/>
  <c r="Z306" i="3"/>
  <c r="S302" i="3"/>
  <c r="W302" i="3"/>
  <c r="AA302" i="3"/>
  <c r="T302" i="3"/>
  <c r="AB302" i="3"/>
  <c r="Y302" i="3"/>
  <c r="Z302" i="3"/>
  <c r="U302" i="3"/>
  <c r="V302" i="3"/>
  <c r="AD302" i="3"/>
  <c r="S298" i="3"/>
  <c r="W298" i="3"/>
  <c r="AA298" i="3"/>
  <c r="AE298" i="3"/>
  <c r="T298" i="3"/>
  <c r="X298" i="3"/>
  <c r="AB298" i="3"/>
  <c r="U298" i="3"/>
  <c r="AC298" i="3"/>
  <c r="V298" i="3"/>
  <c r="AD298" i="3"/>
  <c r="Y298" i="3"/>
  <c r="Z298" i="3"/>
  <c r="S294" i="3"/>
  <c r="W294" i="3"/>
  <c r="T294" i="3"/>
  <c r="X294" i="3"/>
  <c r="AB294" i="3"/>
  <c r="Y294" i="3"/>
  <c r="Z294" i="3"/>
  <c r="AC294" i="3"/>
  <c r="AD294" i="3"/>
  <c r="U294" i="3"/>
  <c r="S290" i="3"/>
  <c r="W290" i="3"/>
  <c r="AA290" i="3"/>
  <c r="AE290" i="3"/>
  <c r="T290" i="3"/>
  <c r="X290" i="3"/>
  <c r="AB290" i="3"/>
  <c r="U290" i="3"/>
  <c r="AC290" i="3"/>
  <c r="V290" i="3"/>
  <c r="AD290" i="3"/>
  <c r="Y290" i="3"/>
  <c r="Z290" i="3"/>
  <c r="S286" i="3"/>
  <c r="W286" i="3"/>
  <c r="AA286" i="3"/>
  <c r="AE286" i="3"/>
  <c r="X286" i="3"/>
  <c r="Z286" i="3"/>
  <c r="U286" i="3"/>
  <c r="V286" i="3"/>
  <c r="AD286" i="3"/>
  <c r="S282" i="3"/>
  <c r="W282" i="3"/>
  <c r="AA282" i="3"/>
  <c r="AE282" i="3"/>
  <c r="X282" i="3"/>
  <c r="AB282" i="3"/>
  <c r="AC282" i="3"/>
  <c r="V282" i="3"/>
  <c r="Y282" i="3"/>
  <c r="Z282" i="3"/>
  <c r="S278" i="3"/>
  <c r="W278" i="3"/>
  <c r="AA278" i="3"/>
  <c r="AE278" i="3"/>
  <c r="T278" i="3"/>
  <c r="X278" i="3"/>
  <c r="AB278" i="3"/>
  <c r="Y278" i="3"/>
  <c r="Z278" i="3"/>
  <c r="AC278" i="3"/>
  <c r="AD278" i="3"/>
  <c r="U278" i="3"/>
  <c r="V278" i="3"/>
  <c r="W274" i="3"/>
  <c r="AA274" i="3"/>
  <c r="AE274" i="3"/>
  <c r="T274" i="3"/>
  <c r="X274" i="3"/>
  <c r="AB274" i="3"/>
  <c r="U274" i="3"/>
  <c r="AC274" i="3"/>
  <c r="V274" i="3"/>
  <c r="AD274" i="3"/>
  <c r="Z274" i="3"/>
  <c r="S270" i="3"/>
  <c r="W270" i="3"/>
  <c r="AA270" i="3"/>
  <c r="AE270" i="3"/>
  <c r="T270" i="3"/>
  <c r="X270" i="3"/>
  <c r="AB270" i="3"/>
  <c r="Y270" i="3"/>
  <c r="Z270" i="3"/>
  <c r="U270" i="3"/>
  <c r="V270" i="3"/>
  <c r="AC270" i="3"/>
  <c r="AD270" i="3"/>
  <c r="S266" i="3"/>
  <c r="W266" i="3"/>
  <c r="AA266" i="3"/>
  <c r="AE266" i="3"/>
  <c r="X266" i="3"/>
  <c r="AB266" i="3"/>
  <c r="AC266" i="3"/>
  <c r="V266" i="3"/>
  <c r="AD266" i="3"/>
  <c r="Y266" i="3"/>
  <c r="Z266" i="3"/>
  <c r="S262" i="3"/>
  <c r="W262" i="3"/>
  <c r="X262" i="3"/>
  <c r="AB262" i="3"/>
  <c r="Y262" i="3"/>
  <c r="Z262" i="3"/>
  <c r="AC262" i="3"/>
  <c r="AD262" i="3"/>
  <c r="U262" i="3"/>
  <c r="V262" i="3"/>
  <c r="S258" i="3"/>
  <c r="W258" i="3"/>
  <c r="AA258" i="3"/>
  <c r="AE258" i="3"/>
  <c r="T258" i="3"/>
  <c r="X258" i="3"/>
  <c r="AB258" i="3"/>
  <c r="U258" i="3"/>
  <c r="AC258" i="3"/>
  <c r="V258" i="3"/>
  <c r="AD258" i="3"/>
  <c r="Y258" i="3"/>
  <c r="Z258" i="3"/>
  <c r="S254" i="3"/>
  <c r="W254" i="3"/>
  <c r="AA254" i="3"/>
  <c r="AE254" i="3"/>
  <c r="T254" i="3"/>
  <c r="X254" i="3"/>
  <c r="AB254" i="3"/>
  <c r="Y254" i="3"/>
  <c r="Z254" i="3"/>
  <c r="U254" i="3"/>
  <c r="V254" i="3"/>
  <c r="AC254" i="3"/>
  <c r="AD254" i="3"/>
  <c r="S250" i="3"/>
  <c r="W250" i="3"/>
  <c r="AA250" i="3"/>
  <c r="AE250" i="3"/>
  <c r="T250" i="3"/>
  <c r="X250" i="3"/>
  <c r="AB250" i="3"/>
  <c r="U250" i="3"/>
  <c r="AC250" i="3"/>
  <c r="V250" i="3"/>
  <c r="AD250" i="3"/>
  <c r="Y250" i="3"/>
  <c r="Z250" i="3"/>
  <c r="S246" i="3"/>
  <c r="W246" i="3"/>
  <c r="AA246" i="3"/>
  <c r="AE246" i="3"/>
  <c r="T246" i="3"/>
  <c r="X246" i="3"/>
  <c r="AB246" i="3"/>
  <c r="Y246" i="3"/>
  <c r="Z246" i="3"/>
  <c r="AC246" i="3"/>
  <c r="AD246" i="3"/>
  <c r="U246" i="3"/>
  <c r="V246" i="3"/>
  <c r="S242" i="3"/>
  <c r="AH242" i="3" s="1"/>
  <c r="AJ242" i="3" s="1"/>
  <c r="W242" i="3"/>
  <c r="AA242" i="3"/>
  <c r="AE242" i="3"/>
  <c r="T242" i="3"/>
  <c r="X242" i="3"/>
  <c r="AB242" i="3"/>
  <c r="U242" i="3"/>
  <c r="AC242" i="3"/>
  <c r="V242" i="3"/>
  <c r="AD242" i="3"/>
  <c r="Z242" i="3"/>
  <c r="Y242" i="3"/>
  <c r="S238" i="3"/>
  <c r="W238" i="3"/>
  <c r="AA238" i="3"/>
  <c r="AE238" i="3"/>
  <c r="T238" i="3"/>
  <c r="X238" i="3"/>
  <c r="AB238" i="3"/>
  <c r="Y238" i="3"/>
  <c r="Z238" i="3"/>
  <c r="U238" i="3"/>
  <c r="V238" i="3"/>
  <c r="AC238" i="3"/>
  <c r="AD238" i="3"/>
  <c r="S234" i="3"/>
  <c r="W234" i="3"/>
  <c r="AA234" i="3"/>
  <c r="AE234" i="3"/>
  <c r="T234" i="3"/>
  <c r="X234" i="3"/>
  <c r="AB234" i="3"/>
  <c r="U234" i="3"/>
  <c r="AC234" i="3"/>
  <c r="V234" i="3"/>
  <c r="AD234" i="3"/>
  <c r="Y234" i="3"/>
  <c r="Z234" i="3"/>
  <c r="S230" i="3"/>
  <c r="W230" i="3"/>
  <c r="AA230" i="3"/>
  <c r="AE230" i="3"/>
  <c r="T230" i="3"/>
  <c r="X230" i="3"/>
  <c r="AB230" i="3"/>
  <c r="Y230" i="3"/>
  <c r="Z230" i="3"/>
  <c r="AC230" i="3"/>
  <c r="AD230" i="3"/>
  <c r="U230" i="3"/>
  <c r="V230" i="3"/>
  <c r="S226" i="3"/>
  <c r="W226" i="3"/>
  <c r="AA226" i="3"/>
  <c r="AE226" i="3"/>
  <c r="T226" i="3"/>
  <c r="X226" i="3"/>
  <c r="AB226" i="3"/>
  <c r="U226" i="3"/>
  <c r="AC226" i="3"/>
  <c r="V226" i="3"/>
  <c r="AD226" i="3"/>
  <c r="Y226" i="3"/>
  <c r="Z226" i="3"/>
  <c r="V222" i="3"/>
  <c r="Z222" i="3"/>
  <c r="AD222" i="3"/>
  <c r="T222" i="3"/>
  <c r="Y222" i="3"/>
  <c r="AE222" i="3"/>
  <c r="U222" i="3"/>
  <c r="AA222" i="3"/>
  <c r="W222" i="3"/>
  <c r="X222" i="3"/>
  <c r="S222" i="3"/>
  <c r="AB222" i="3"/>
  <c r="AC222" i="3"/>
  <c r="V218" i="3"/>
  <c r="Z218" i="3"/>
  <c r="AD218" i="3"/>
  <c r="S218" i="3"/>
  <c r="X218" i="3"/>
  <c r="AC218" i="3"/>
  <c r="T218" i="3"/>
  <c r="Y218" i="3"/>
  <c r="AE218" i="3"/>
  <c r="U218" i="3"/>
  <c r="W218" i="3"/>
  <c r="AA218" i="3"/>
  <c r="AB218" i="3"/>
  <c r="V214" i="3"/>
  <c r="Z214" i="3"/>
  <c r="AD214" i="3"/>
  <c r="S214" i="3"/>
  <c r="W214" i="3"/>
  <c r="AA214" i="3"/>
  <c r="AE214" i="3"/>
  <c r="X214" i="3"/>
  <c r="Y214" i="3"/>
  <c r="AB214" i="3"/>
  <c r="AC214" i="3"/>
  <c r="T214" i="3"/>
  <c r="U214" i="3"/>
  <c r="V210" i="3"/>
  <c r="Z210" i="3"/>
  <c r="AD210" i="3"/>
  <c r="S210" i="3"/>
  <c r="W210" i="3"/>
  <c r="AA210" i="3"/>
  <c r="AE210" i="3"/>
  <c r="T210" i="3"/>
  <c r="AB210" i="3"/>
  <c r="U210" i="3"/>
  <c r="AC210" i="3"/>
  <c r="X210" i="3"/>
  <c r="Y210" i="3"/>
  <c r="V206" i="3"/>
  <c r="Z206" i="3"/>
  <c r="AD206" i="3"/>
  <c r="S206" i="3"/>
  <c r="W206" i="3"/>
  <c r="AA206" i="3"/>
  <c r="AE206" i="3"/>
  <c r="X206" i="3"/>
  <c r="Y206" i="3"/>
  <c r="T206" i="3"/>
  <c r="U206" i="3"/>
  <c r="AB206" i="3"/>
  <c r="AC206" i="3"/>
  <c r="V202" i="3"/>
  <c r="Z202" i="3"/>
  <c r="AD202" i="3"/>
  <c r="S202" i="3"/>
  <c r="W202" i="3"/>
  <c r="AA202" i="3"/>
  <c r="AE202" i="3"/>
  <c r="T202" i="3"/>
  <c r="AB202" i="3"/>
  <c r="U202" i="3"/>
  <c r="AC202" i="3"/>
  <c r="AH202" i="3" s="1"/>
  <c r="AJ202" i="3" s="1"/>
  <c r="X202" i="3"/>
  <c r="Y202" i="3"/>
  <c r="V198" i="3"/>
  <c r="Z198" i="3"/>
  <c r="AD198" i="3"/>
  <c r="S198" i="3"/>
  <c r="W198" i="3"/>
  <c r="AA198" i="3"/>
  <c r="AE198" i="3"/>
  <c r="X198" i="3"/>
  <c r="Y198" i="3"/>
  <c r="AB198" i="3"/>
  <c r="AC198" i="3"/>
  <c r="T198" i="3"/>
  <c r="U198" i="3"/>
  <c r="V194" i="3"/>
  <c r="Z194" i="3"/>
  <c r="AD194" i="3"/>
  <c r="S194" i="3"/>
  <c r="W194" i="3"/>
  <c r="AA194" i="3"/>
  <c r="AE194" i="3"/>
  <c r="T194" i="3"/>
  <c r="AB194" i="3"/>
  <c r="U194" i="3"/>
  <c r="AC194" i="3"/>
  <c r="X194" i="3"/>
  <c r="Y194" i="3"/>
  <c r="V190" i="3"/>
  <c r="Z190" i="3"/>
  <c r="AD190" i="3"/>
  <c r="S190" i="3"/>
  <c r="W190" i="3"/>
  <c r="AA190" i="3"/>
  <c r="AE190" i="3"/>
  <c r="X190" i="3"/>
  <c r="Y190" i="3"/>
  <c r="T190" i="3"/>
  <c r="U190" i="3"/>
  <c r="AB190" i="3"/>
  <c r="AC190" i="3"/>
  <c r="V186" i="3"/>
  <c r="Z186" i="3"/>
  <c r="AD186" i="3"/>
  <c r="S186" i="3"/>
  <c r="W186" i="3"/>
  <c r="AA186" i="3"/>
  <c r="AE186" i="3"/>
  <c r="T186" i="3"/>
  <c r="AB186" i="3"/>
  <c r="U186" i="3"/>
  <c r="AC186" i="3"/>
  <c r="X186" i="3"/>
  <c r="Y186" i="3"/>
  <c r="V182" i="3"/>
  <c r="Z182" i="3"/>
  <c r="AD182" i="3"/>
  <c r="S182" i="3"/>
  <c r="W182" i="3"/>
  <c r="AA182" i="3"/>
  <c r="AE182" i="3"/>
  <c r="X182" i="3"/>
  <c r="Y182" i="3"/>
  <c r="AB182" i="3"/>
  <c r="AC182" i="3"/>
  <c r="T182" i="3"/>
  <c r="U182" i="3"/>
  <c r="V178" i="3"/>
  <c r="Z178" i="3"/>
  <c r="AD178" i="3"/>
  <c r="S178" i="3"/>
  <c r="W178" i="3"/>
  <c r="AA178" i="3"/>
  <c r="AE178" i="3"/>
  <c r="T178" i="3"/>
  <c r="AB178" i="3"/>
  <c r="U178" i="3"/>
  <c r="AC178" i="3"/>
  <c r="X178" i="3"/>
  <c r="Y178" i="3"/>
  <c r="V174" i="3"/>
  <c r="Z174" i="3"/>
  <c r="AD174" i="3"/>
  <c r="S174" i="3"/>
  <c r="W174" i="3"/>
  <c r="AA174" i="3"/>
  <c r="AE174" i="3"/>
  <c r="X174" i="3"/>
  <c r="Y174" i="3"/>
  <c r="T174" i="3"/>
  <c r="U174" i="3"/>
  <c r="AB174" i="3"/>
  <c r="AC174" i="3"/>
  <c r="T170" i="3"/>
  <c r="X170" i="3"/>
  <c r="U170" i="3"/>
  <c r="Y170" i="3"/>
  <c r="Z170" i="3"/>
  <c r="AD170" i="3"/>
  <c r="S170" i="3"/>
  <c r="AA170" i="3"/>
  <c r="AE170" i="3"/>
  <c r="AB170" i="3"/>
  <c r="AC170" i="3"/>
  <c r="V170" i="3"/>
  <c r="W170" i="3"/>
  <c r="T166" i="3"/>
  <c r="X166" i="3"/>
  <c r="AB166" i="3"/>
  <c r="U166" i="3"/>
  <c r="AH166" i="3" s="1"/>
  <c r="AJ166" i="3" s="1"/>
  <c r="Y166" i="3"/>
  <c r="AC166" i="3"/>
  <c r="V166" i="3"/>
  <c r="AD166" i="3"/>
  <c r="W166" i="3"/>
  <c r="AE166" i="3"/>
  <c r="S166" i="3"/>
  <c r="Z166" i="3"/>
  <c r="AA166" i="3"/>
  <c r="T162" i="3"/>
  <c r="AH162" i="3" s="1"/>
  <c r="AJ162" i="3" s="1"/>
  <c r="X162" i="3"/>
  <c r="AB162" i="3"/>
  <c r="U162" i="3"/>
  <c r="Y162" i="3"/>
  <c r="AC162" i="3"/>
  <c r="Z162" i="3"/>
  <c r="S162" i="3"/>
  <c r="AA162" i="3"/>
  <c r="V162" i="3"/>
  <c r="W162" i="3"/>
  <c r="AD162" i="3"/>
  <c r="AE162" i="3"/>
  <c r="T158" i="3"/>
  <c r="X158" i="3"/>
  <c r="AB158" i="3"/>
  <c r="U158" i="3"/>
  <c r="Y158" i="3"/>
  <c r="AC158" i="3"/>
  <c r="V158" i="3"/>
  <c r="AD158" i="3"/>
  <c r="W158" i="3"/>
  <c r="AE158" i="3"/>
  <c r="Z158" i="3"/>
  <c r="AA158" i="3"/>
  <c r="S158" i="3"/>
  <c r="T154" i="3"/>
  <c r="X154" i="3"/>
  <c r="AB154" i="3"/>
  <c r="U154" i="3"/>
  <c r="Y154" i="3"/>
  <c r="AC154" i="3"/>
  <c r="Z154" i="3"/>
  <c r="S154" i="3"/>
  <c r="AA154" i="3"/>
  <c r="AD154" i="3"/>
  <c r="AE154" i="3"/>
  <c r="V154" i="3"/>
  <c r="W154" i="3"/>
  <c r="T150" i="3"/>
  <c r="X150" i="3"/>
  <c r="AH150" i="3" s="1"/>
  <c r="AJ150" i="3" s="1"/>
  <c r="AB150" i="3"/>
  <c r="U150" i="3"/>
  <c r="Y150" i="3"/>
  <c r="AC150" i="3"/>
  <c r="V150" i="3"/>
  <c r="AD150" i="3"/>
  <c r="W150" i="3"/>
  <c r="AE150" i="3"/>
  <c r="S150" i="3"/>
  <c r="Z150" i="3"/>
  <c r="AA150" i="3"/>
  <c r="T146" i="3"/>
  <c r="X146" i="3"/>
  <c r="AB146" i="3"/>
  <c r="U146" i="3"/>
  <c r="Y146" i="3"/>
  <c r="AC146" i="3"/>
  <c r="Z146" i="3"/>
  <c r="S146" i="3"/>
  <c r="AA146" i="3"/>
  <c r="V146" i="3"/>
  <c r="W146" i="3"/>
  <c r="AD146" i="3"/>
  <c r="AE146" i="3"/>
  <c r="T142" i="3"/>
  <c r="X142" i="3"/>
  <c r="AB142" i="3"/>
  <c r="U142" i="3"/>
  <c r="Y142" i="3"/>
  <c r="AC142" i="3"/>
  <c r="V142" i="3"/>
  <c r="AD142" i="3"/>
  <c r="W142" i="3"/>
  <c r="AE142" i="3"/>
  <c r="Z142" i="3"/>
  <c r="AA142" i="3"/>
  <c r="S142" i="3"/>
  <c r="T138" i="3"/>
  <c r="X138" i="3"/>
  <c r="AB138" i="3"/>
  <c r="U138" i="3"/>
  <c r="Y138" i="3"/>
  <c r="AC138" i="3"/>
  <c r="Z138" i="3"/>
  <c r="S138" i="3"/>
  <c r="AA138" i="3"/>
  <c r="AD138" i="3"/>
  <c r="AE138" i="3"/>
  <c r="V138" i="3"/>
  <c r="W138" i="3"/>
  <c r="T134" i="3"/>
  <c r="X134" i="3"/>
  <c r="AB134" i="3"/>
  <c r="U134" i="3"/>
  <c r="Y134" i="3"/>
  <c r="AC134" i="3"/>
  <c r="V134" i="3"/>
  <c r="AD134" i="3"/>
  <c r="W134" i="3"/>
  <c r="AE134" i="3"/>
  <c r="S134" i="3"/>
  <c r="Z134" i="3"/>
  <c r="AA134" i="3"/>
  <c r="T130" i="3"/>
  <c r="X130" i="3"/>
  <c r="AB130" i="3"/>
  <c r="U130" i="3"/>
  <c r="Y130" i="3"/>
  <c r="AC130" i="3"/>
  <c r="Z130" i="3"/>
  <c r="S130" i="3"/>
  <c r="AA130" i="3"/>
  <c r="V130" i="3"/>
  <c r="W130" i="3"/>
  <c r="AD130" i="3"/>
  <c r="AE130" i="3"/>
  <c r="T126" i="3"/>
  <c r="X126" i="3"/>
  <c r="AB126" i="3"/>
  <c r="U126" i="3"/>
  <c r="Y126" i="3"/>
  <c r="AC126" i="3"/>
  <c r="V126" i="3"/>
  <c r="AD126" i="3"/>
  <c r="W126" i="3"/>
  <c r="AE126" i="3"/>
  <c r="Z126" i="3"/>
  <c r="AA126" i="3"/>
  <c r="S126" i="3"/>
  <c r="T122" i="3"/>
  <c r="X122" i="3"/>
  <c r="AB122" i="3"/>
  <c r="U122" i="3"/>
  <c r="Y122" i="3"/>
  <c r="AC122" i="3"/>
  <c r="Z122" i="3"/>
  <c r="AH122" i="3" s="1"/>
  <c r="AJ122" i="3" s="1"/>
  <c r="S122" i="3"/>
  <c r="AA122" i="3"/>
  <c r="AD122" i="3"/>
  <c r="AE122" i="3"/>
  <c r="V122" i="3"/>
  <c r="W122" i="3"/>
  <c r="T118" i="3"/>
  <c r="X118" i="3"/>
  <c r="AB118" i="3"/>
  <c r="U118" i="3"/>
  <c r="Y118" i="3"/>
  <c r="AC118" i="3"/>
  <c r="V118" i="3"/>
  <c r="AD118" i="3"/>
  <c r="W118" i="3"/>
  <c r="AE118" i="3"/>
  <c r="S118" i="3"/>
  <c r="Z118" i="3"/>
  <c r="AA118" i="3"/>
  <c r="T114" i="3"/>
  <c r="X114" i="3"/>
  <c r="AB114" i="3"/>
  <c r="U114" i="3"/>
  <c r="Y114" i="3"/>
  <c r="AC114" i="3"/>
  <c r="Z114" i="3"/>
  <c r="S114" i="3"/>
  <c r="AA114" i="3"/>
  <c r="V114" i="3"/>
  <c r="W114" i="3"/>
  <c r="AD114" i="3"/>
  <c r="AE114" i="3"/>
  <c r="T110" i="3"/>
  <c r="X110" i="3"/>
  <c r="AB110" i="3"/>
  <c r="U110" i="3"/>
  <c r="Y110" i="3"/>
  <c r="AC110" i="3"/>
  <c r="V110" i="3"/>
  <c r="AD110" i="3"/>
  <c r="W110" i="3"/>
  <c r="AE110" i="3"/>
  <c r="Z110" i="3"/>
  <c r="AA110" i="3"/>
  <c r="S110" i="3"/>
  <c r="T106" i="3"/>
  <c r="X106" i="3"/>
  <c r="AB106" i="3"/>
  <c r="U106" i="3"/>
  <c r="Y106" i="3"/>
  <c r="AC106" i="3"/>
  <c r="Z106" i="3"/>
  <c r="S106" i="3"/>
  <c r="AA106" i="3"/>
  <c r="AD106" i="3"/>
  <c r="AE106" i="3"/>
  <c r="V106" i="3"/>
  <c r="W106" i="3"/>
  <c r="T102" i="3"/>
  <c r="X102" i="3"/>
  <c r="AH102" i="3" s="1"/>
  <c r="AJ102" i="3" s="1"/>
  <c r="AB102" i="3"/>
  <c r="U102" i="3"/>
  <c r="Y102" i="3"/>
  <c r="AC102" i="3"/>
  <c r="V102" i="3"/>
  <c r="AD102" i="3"/>
  <c r="W102" i="3"/>
  <c r="AE102" i="3"/>
  <c r="S102" i="3"/>
  <c r="Z102" i="3"/>
  <c r="AA102" i="3"/>
  <c r="T98" i="3"/>
  <c r="X98" i="3"/>
  <c r="AB98" i="3"/>
  <c r="U98" i="3"/>
  <c r="Y98" i="3"/>
  <c r="AC98" i="3"/>
  <c r="Z98" i="3"/>
  <c r="S98" i="3"/>
  <c r="AA98" i="3"/>
  <c r="V98" i="3"/>
  <c r="W98" i="3"/>
  <c r="AD98" i="3"/>
  <c r="AE98" i="3"/>
  <c r="V94" i="3"/>
  <c r="S94" i="3"/>
  <c r="X94" i="3"/>
  <c r="AB94" i="3"/>
  <c r="T94" i="3"/>
  <c r="Y94" i="3"/>
  <c r="AC94" i="3"/>
  <c r="U94" i="3"/>
  <c r="AD94" i="3"/>
  <c r="W94" i="3"/>
  <c r="AE94" i="3"/>
  <c r="Z94" i="3"/>
  <c r="AA94" i="3"/>
  <c r="V90" i="3"/>
  <c r="Z90" i="3"/>
  <c r="AD90" i="3"/>
  <c r="W90" i="3"/>
  <c r="AB90" i="3"/>
  <c r="S90" i="3"/>
  <c r="X90" i="3"/>
  <c r="AC90" i="3"/>
  <c r="T90" i="3"/>
  <c r="AE90" i="3"/>
  <c r="U90" i="3"/>
  <c r="Y90" i="3"/>
  <c r="AA90" i="3"/>
  <c r="V86" i="3"/>
  <c r="Z86" i="3"/>
  <c r="AD86" i="3"/>
  <c r="U86" i="3"/>
  <c r="AA86" i="3"/>
  <c r="W86" i="3"/>
  <c r="AB86" i="3"/>
  <c r="S86" i="3"/>
  <c r="AC86" i="3"/>
  <c r="T86" i="3"/>
  <c r="AE86" i="3"/>
  <c r="X86" i="3"/>
  <c r="Y86" i="3"/>
  <c r="V82" i="3"/>
  <c r="Z82" i="3"/>
  <c r="AD82" i="3"/>
  <c r="S82" i="3"/>
  <c r="W82" i="3"/>
  <c r="AA82" i="3"/>
  <c r="AE82" i="3"/>
  <c r="X82" i="3"/>
  <c r="Y82" i="3"/>
  <c r="T82" i="3"/>
  <c r="U82" i="3"/>
  <c r="AB82" i="3"/>
  <c r="AC82" i="3"/>
  <c r="V78" i="3"/>
  <c r="Z78" i="3"/>
  <c r="AD78" i="3"/>
  <c r="S78" i="3"/>
  <c r="AH78" i="3" s="1"/>
  <c r="AJ78" i="3" s="1"/>
  <c r="W78" i="3"/>
  <c r="AA78" i="3"/>
  <c r="AE78" i="3"/>
  <c r="T78" i="3"/>
  <c r="AB78" i="3"/>
  <c r="U78" i="3"/>
  <c r="AC78" i="3"/>
  <c r="X78" i="3"/>
  <c r="Y78" i="3"/>
  <c r="V74" i="3"/>
  <c r="Z74" i="3"/>
  <c r="AD74" i="3"/>
  <c r="S74" i="3"/>
  <c r="W74" i="3"/>
  <c r="AA74" i="3"/>
  <c r="AE74" i="3"/>
  <c r="X74" i="3"/>
  <c r="Y74" i="3"/>
  <c r="AB74" i="3"/>
  <c r="AC74" i="3"/>
  <c r="AH74" i="3" s="1"/>
  <c r="AJ74" i="3" s="1"/>
  <c r="T74" i="3"/>
  <c r="U74" i="3"/>
  <c r="V70" i="3"/>
  <c r="Z70" i="3"/>
  <c r="AD70" i="3"/>
  <c r="S70" i="3"/>
  <c r="W70" i="3"/>
  <c r="AA70" i="3"/>
  <c r="AE70" i="3"/>
  <c r="T70" i="3"/>
  <c r="AB70" i="3"/>
  <c r="U70" i="3"/>
  <c r="AC70" i="3"/>
  <c r="X70" i="3"/>
  <c r="Y70" i="3"/>
  <c r="V66" i="3"/>
  <c r="Z66" i="3"/>
  <c r="AD66" i="3"/>
  <c r="S66" i="3"/>
  <c r="W66" i="3"/>
  <c r="AA66" i="3"/>
  <c r="AE66" i="3"/>
  <c r="T66" i="3"/>
  <c r="AB66" i="3"/>
  <c r="U66" i="3"/>
  <c r="AC66" i="3"/>
  <c r="X66" i="3"/>
  <c r="Y66" i="3"/>
  <c r="Q62" i="3"/>
  <c r="V62" i="3"/>
  <c r="Z62" i="3"/>
  <c r="AD62" i="3"/>
  <c r="S62" i="3"/>
  <c r="W62" i="3"/>
  <c r="AA62" i="3"/>
  <c r="AE62" i="3"/>
  <c r="X62" i="3"/>
  <c r="Y62" i="3"/>
  <c r="T62" i="3"/>
  <c r="U62" i="3"/>
  <c r="AB62" i="3"/>
  <c r="AC62" i="3"/>
  <c r="Z58" i="3"/>
  <c r="S58" i="3"/>
  <c r="W58" i="3"/>
  <c r="AA58" i="3"/>
  <c r="AE58" i="3"/>
  <c r="T58" i="3"/>
  <c r="AB58" i="3"/>
  <c r="U58" i="3"/>
  <c r="AC58" i="3"/>
  <c r="X58" i="3"/>
  <c r="Y58" i="3"/>
  <c r="Q54" i="3"/>
  <c r="V54" i="3"/>
  <c r="Z54" i="3"/>
  <c r="AD54" i="3"/>
  <c r="S54" i="3"/>
  <c r="W54" i="3"/>
  <c r="AA54" i="3"/>
  <c r="AE54" i="3"/>
  <c r="X54" i="3"/>
  <c r="Y54" i="3"/>
  <c r="AB54" i="3"/>
  <c r="AC54" i="3"/>
  <c r="T54" i="3"/>
  <c r="U54" i="3"/>
  <c r="Z50" i="3"/>
  <c r="AD50" i="3"/>
  <c r="S50" i="3"/>
  <c r="W50" i="3"/>
  <c r="AE50" i="3"/>
  <c r="AB50" i="3"/>
  <c r="U50" i="3"/>
  <c r="AC50" i="3"/>
  <c r="X50" i="3"/>
  <c r="Y50" i="3"/>
  <c r="Q46" i="3"/>
  <c r="V46" i="3"/>
  <c r="Z46" i="3"/>
  <c r="AD46" i="3"/>
  <c r="S46" i="3"/>
  <c r="W46" i="3"/>
  <c r="AA46" i="3"/>
  <c r="AE46" i="3"/>
  <c r="X46" i="3"/>
  <c r="Y46" i="3"/>
  <c r="T46" i="3"/>
  <c r="U46" i="3"/>
  <c r="AB46" i="3"/>
  <c r="AC46" i="3"/>
  <c r="V42" i="3"/>
  <c r="AD42" i="3"/>
  <c r="S42" i="3"/>
  <c r="W42" i="3"/>
  <c r="AA42" i="3"/>
  <c r="AE42" i="3"/>
  <c r="T42" i="3"/>
  <c r="AB42" i="3"/>
  <c r="U42" i="3"/>
  <c r="AC42" i="3"/>
  <c r="X42" i="3"/>
  <c r="Y42" i="3"/>
  <c r="Q38" i="3"/>
  <c r="U38" i="3" s="1"/>
  <c r="V38" i="3"/>
  <c r="Z38" i="3"/>
  <c r="AD38" i="3"/>
  <c r="S38" i="3"/>
  <c r="W38" i="3"/>
  <c r="AA38" i="3"/>
  <c r="AE38" i="3"/>
  <c r="X38" i="3"/>
  <c r="Y38" i="3"/>
  <c r="AC38" i="3"/>
  <c r="T38" i="3"/>
  <c r="V34" i="3"/>
  <c r="Z34" i="3"/>
  <c r="AD34" i="3"/>
  <c r="S34" i="3"/>
  <c r="AA34" i="3"/>
  <c r="T34" i="3"/>
  <c r="AB34" i="3"/>
  <c r="AC34" i="3"/>
  <c r="X34" i="3"/>
  <c r="Y34" i="3"/>
  <c r="Q30" i="3"/>
  <c r="V30" i="3"/>
  <c r="Z30" i="3"/>
  <c r="AD30" i="3"/>
  <c r="S30" i="3"/>
  <c r="W30" i="3"/>
  <c r="AE30" i="3"/>
  <c r="X30" i="3"/>
  <c r="T30" i="3"/>
  <c r="U30" i="3"/>
  <c r="AB30" i="3"/>
  <c r="T26" i="3"/>
  <c r="X26" i="3"/>
  <c r="AB26" i="3"/>
  <c r="Y26" i="3"/>
  <c r="AC26" i="3"/>
  <c r="Z26" i="3"/>
  <c r="S26" i="3"/>
  <c r="AA26" i="3"/>
  <c r="AD26" i="3"/>
  <c r="AE26" i="3"/>
  <c r="V26" i="3"/>
  <c r="W26" i="3"/>
  <c r="Q22" i="3"/>
  <c r="T22" i="3"/>
  <c r="X22" i="3"/>
  <c r="AB22" i="3"/>
  <c r="U22" i="3"/>
  <c r="Y22" i="3"/>
  <c r="AC22" i="3"/>
  <c r="V22" i="3"/>
  <c r="AD22" i="3"/>
  <c r="W22" i="3"/>
  <c r="AE22" i="3"/>
  <c r="S22" i="3"/>
  <c r="Z22" i="3"/>
  <c r="AA22" i="3"/>
  <c r="T18" i="3"/>
  <c r="X18" i="3"/>
  <c r="AB18" i="3"/>
  <c r="U18" i="3"/>
  <c r="Y18" i="3"/>
  <c r="Z18" i="3"/>
  <c r="S18" i="3"/>
  <c r="AA18" i="3"/>
  <c r="W18" i="3"/>
  <c r="AE18" i="3"/>
  <c r="Q14" i="3"/>
  <c r="T14" i="3" s="1"/>
  <c r="X14" i="3"/>
  <c r="AB14" i="3"/>
  <c r="U14" i="3"/>
  <c r="Y14" i="3"/>
  <c r="AC14" i="3"/>
  <c r="V14" i="3"/>
  <c r="AD14" i="3"/>
  <c r="W14" i="3"/>
  <c r="Z14" i="3"/>
  <c r="AA14" i="3"/>
  <c r="S14" i="3"/>
  <c r="T10" i="3"/>
  <c r="X10" i="3"/>
  <c r="AB10" i="3"/>
  <c r="U10" i="3"/>
  <c r="Y10" i="3"/>
  <c r="AC10" i="3"/>
  <c r="S10" i="3"/>
  <c r="AA10" i="3"/>
  <c r="AD10" i="3"/>
  <c r="AE10" i="3"/>
  <c r="V10" i="3"/>
  <c r="W10" i="3"/>
  <c r="X6" i="3"/>
  <c r="AB6" i="3"/>
  <c r="U6" i="3"/>
  <c r="AC6" i="3"/>
  <c r="V6" i="3"/>
  <c r="AD6" i="3"/>
  <c r="W6" i="3"/>
  <c r="AE6" i="3"/>
  <c r="AH935" i="3"/>
  <c r="AJ935" i="3" s="1"/>
  <c r="AH607" i="3"/>
  <c r="AJ607" i="3" s="1"/>
  <c r="AI997" i="3"/>
  <c r="AI989" i="3"/>
  <c r="AI953" i="3"/>
  <c r="AI945" i="3"/>
  <c r="AI937" i="3"/>
  <c r="AI929" i="3"/>
  <c r="AI921" i="3"/>
  <c r="AI913" i="3"/>
  <c r="AH994" i="3"/>
  <c r="AJ994" i="3" s="1"/>
  <c r="AH719" i="3"/>
  <c r="AJ719" i="3" s="1"/>
  <c r="AH934" i="3"/>
  <c r="AJ934" i="3" s="1"/>
  <c r="AH678" i="3"/>
  <c r="AJ678" i="3" s="1"/>
  <c r="AH342" i="3"/>
  <c r="AJ342" i="3" s="1"/>
  <c r="AH614" i="3"/>
  <c r="AJ614" i="3" s="1"/>
  <c r="Q894" i="3"/>
  <c r="AE894" i="3" s="1"/>
  <c r="Q878" i="3"/>
  <c r="T878" i="3" s="1"/>
  <c r="Q862" i="3"/>
  <c r="AC862" i="3" s="1"/>
  <c r="Q846" i="3"/>
  <c r="AC846" i="3" s="1"/>
  <c r="Q890" i="3"/>
  <c r="AA890" i="3" s="1"/>
  <c r="Q874" i="3"/>
  <c r="U874" i="3" s="1"/>
  <c r="Q842" i="3"/>
  <c r="AD842" i="3" s="1"/>
  <c r="AI436" i="3"/>
  <c r="AI392" i="3"/>
  <c r="Q414" i="3"/>
  <c r="AA414" i="3" s="1"/>
  <c r="AI428" i="3"/>
  <c r="AH387" i="3"/>
  <c r="AJ387" i="3" s="1"/>
  <c r="Q399" i="3"/>
  <c r="Q443" i="3"/>
  <c r="AI444" i="3"/>
  <c r="AI416" i="3"/>
  <c r="AI408" i="3"/>
  <c r="AI388" i="3"/>
  <c r="Q446" i="3"/>
  <c r="W446" i="3" s="1"/>
  <c r="AI448" i="3"/>
  <c r="AI440" i="3"/>
  <c r="AI420" i="3"/>
  <c r="AI412" i="3"/>
  <c r="AI432" i="3"/>
  <c r="AI424" i="3"/>
  <c r="AI404" i="3"/>
  <c r="AI396" i="3"/>
  <c r="Q318" i="3"/>
  <c r="W318" i="3" s="1"/>
  <c r="Q286" i="3"/>
  <c r="T286" i="3" s="1"/>
  <c r="AI278" i="3"/>
  <c r="Q294" i="3"/>
  <c r="AE294" i="3" s="1"/>
  <c r="Q262" i="3"/>
  <c r="AA262" i="3" s="1"/>
  <c r="AI262" i="3"/>
  <c r="Q302" i="3"/>
  <c r="X302" i="3" s="1"/>
  <c r="Q270" i="3"/>
  <c r="AI14" i="3"/>
  <c r="AI62" i="3"/>
  <c r="Q6" i="3"/>
  <c r="Z6" i="3" s="1"/>
  <c r="AI46" i="3"/>
  <c r="AH835" i="3"/>
  <c r="AJ835" i="3" s="1"/>
  <c r="Q895" i="3"/>
  <c r="Q879" i="3"/>
  <c r="Q871" i="3"/>
  <c r="Q863" i="3"/>
  <c r="Q847" i="3"/>
  <c r="Y847" i="3" s="1"/>
  <c r="Q839" i="3"/>
  <c r="Q447" i="3"/>
  <c r="T447" i="3" s="1"/>
  <c r="Q435" i="3"/>
  <c r="AC435" i="3" s="1"/>
  <c r="Q419" i="3"/>
  <c r="Q407" i="3"/>
  <c r="Q391" i="3"/>
  <c r="Z391" i="3" s="1"/>
  <c r="Q415" i="3"/>
  <c r="Q387" i="3"/>
  <c r="AI442" i="3"/>
  <c r="AI426" i="3"/>
  <c r="AI410" i="3"/>
  <c r="AI394" i="3"/>
  <c r="Q422" i="3"/>
  <c r="Z422" i="3" s="1"/>
  <c r="Q390" i="3"/>
  <c r="Q430" i="3"/>
  <c r="AE430" i="3" s="1"/>
  <c r="Q398" i="3"/>
  <c r="T398" i="3" s="1"/>
  <c r="AI446" i="3"/>
  <c r="AI430" i="3"/>
  <c r="AI414" i="3"/>
  <c r="AI398" i="3"/>
  <c r="AI434" i="3"/>
  <c r="AI418" i="3"/>
  <c r="AI402" i="3"/>
  <c r="AI386" i="3"/>
  <c r="Q438" i="3"/>
  <c r="Q406" i="3"/>
  <c r="AD406" i="3" s="1"/>
  <c r="Q442" i="3"/>
  <c r="U442" i="3" s="1"/>
  <c r="Q434" i="3"/>
  <c r="Q426" i="3"/>
  <c r="Q418" i="3"/>
  <c r="AE418" i="3" s="1"/>
  <c r="Q410" i="3"/>
  <c r="AE410" i="3" s="1"/>
  <c r="Q402" i="3"/>
  <c r="Z402" i="3" s="1"/>
  <c r="AI314" i="3"/>
  <c r="AI298" i="3"/>
  <c r="AI282" i="3"/>
  <c r="AI266" i="3"/>
  <c r="AI318" i="3"/>
  <c r="AI302" i="3"/>
  <c r="AI286" i="3"/>
  <c r="AI270" i="3"/>
  <c r="Q314" i="3"/>
  <c r="Q306" i="3"/>
  <c r="AA306" i="3" s="1"/>
  <c r="Q298" i="3"/>
  <c r="Q290" i="3"/>
  <c r="Q282" i="3"/>
  <c r="T282" i="3" s="1"/>
  <c r="Q274" i="3"/>
  <c r="Y274" i="3" s="1"/>
  <c r="Q266" i="3"/>
  <c r="U266" i="3" s="1"/>
  <c r="Q258" i="3"/>
  <c r="AI306" i="3"/>
  <c r="AI290" i="3"/>
  <c r="AI274" i="3"/>
  <c r="AI258" i="3"/>
  <c r="AH311" i="3"/>
  <c r="AJ311" i="3" s="1"/>
  <c r="AH1018" i="3"/>
  <c r="AJ1018" i="3" s="1"/>
  <c r="AH1083" i="3"/>
  <c r="AJ1083" i="3" s="1"/>
  <c r="AH947" i="3"/>
  <c r="AJ947" i="3" s="1"/>
  <c r="AH822" i="3"/>
  <c r="AJ822" i="3" s="1"/>
  <c r="AH791" i="3"/>
  <c r="AJ791" i="3" s="1"/>
  <c r="AH810" i="3"/>
  <c r="AJ810" i="3" s="1"/>
  <c r="AH707" i="3"/>
  <c r="AJ707" i="3" s="1"/>
  <c r="AH158" i="3"/>
  <c r="AJ158" i="3" s="1"/>
  <c r="AI56" i="3"/>
  <c r="AI24" i="3"/>
  <c r="AI48" i="3"/>
  <c r="AI16" i="3"/>
  <c r="AI8" i="3"/>
  <c r="AI64" i="3"/>
  <c r="AI44" i="3"/>
  <c r="AI60" i="3"/>
  <c r="AI52" i="3"/>
  <c r="AI36" i="3"/>
  <c r="AI28" i="3"/>
  <c r="AI20" i="3"/>
  <c r="AI40" i="3"/>
  <c r="AI32" i="3"/>
  <c r="AI4" i="3"/>
  <c r="AI50" i="3"/>
  <c r="AI34" i="3"/>
  <c r="AI18" i="3"/>
  <c r="AI2" i="3"/>
  <c r="AE2" i="3"/>
  <c r="AD2" i="3"/>
  <c r="AA2" i="3"/>
  <c r="Y2" i="3"/>
  <c r="W2" i="3"/>
  <c r="Q58" i="3"/>
  <c r="AD58" i="3" s="1"/>
  <c r="Q50" i="3"/>
  <c r="T50" i="3" s="1"/>
  <c r="Q42" i="3"/>
  <c r="Z42" i="3" s="1"/>
  <c r="Q34" i="3"/>
  <c r="AE34" i="3" s="1"/>
  <c r="Q26" i="3"/>
  <c r="U26" i="3" s="1"/>
  <c r="Q18" i="3"/>
  <c r="AC18" i="3" s="1"/>
  <c r="Q10" i="3"/>
  <c r="Z10" i="3" s="1"/>
  <c r="AI54" i="3"/>
  <c r="AI38" i="3"/>
  <c r="AI22" i="3"/>
  <c r="AI6" i="3"/>
  <c r="AB2" i="3"/>
  <c r="Z2" i="3"/>
  <c r="V2" i="3"/>
  <c r="U2" i="3"/>
  <c r="T2" i="3"/>
  <c r="S2" i="3"/>
  <c r="AI58" i="3"/>
  <c r="AI42" i="3"/>
  <c r="AI26" i="3"/>
  <c r="AI10" i="3"/>
  <c r="AC2" i="3"/>
  <c r="X2" i="3"/>
  <c r="AH887" i="3"/>
  <c r="AJ887" i="3" s="1"/>
  <c r="AI1081" i="3"/>
  <c r="AI1021" i="3"/>
  <c r="AI1017" i="3"/>
  <c r="AI1013" i="3"/>
  <c r="AI1009" i="3"/>
  <c r="AI1005" i="3"/>
  <c r="AI1001" i="3"/>
  <c r="AI993" i="3"/>
  <c r="AI985" i="3"/>
  <c r="AI981" i="3"/>
  <c r="AI977" i="3"/>
  <c r="AI973" i="3"/>
  <c r="AI965" i="3"/>
  <c r="AI957" i="3"/>
  <c r="AI949" i="3"/>
  <c r="AI941" i="3"/>
  <c r="AI933" i="3"/>
  <c r="AI925" i="3"/>
  <c r="AI917" i="3"/>
  <c r="AI909" i="3"/>
  <c r="AI901" i="3"/>
  <c r="AI893" i="3"/>
  <c r="AI889" i="3"/>
  <c r="AI881" i="3"/>
  <c r="AI873" i="3"/>
  <c r="AI865" i="3"/>
  <c r="AI789" i="3"/>
  <c r="AI785" i="3"/>
  <c r="AI781" i="3"/>
  <c r="AI765" i="3"/>
  <c r="AI745" i="3"/>
  <c r="AI657" i="3"/>
  <c r="AI649" i="3"/>
  <c r="AI645" i="3"/>
  <c r="AI637" i="3"/>
  <c r="AI629" i="3"/>
  <c r="AI621" i="3"/>
  <c r="AI613" i="3"/>
  <c r="AI605" i="3"/>
  <c r="AI601" i="3"/>
  <c r="AI597" i="3"/>
  <c r="AI593" i="3"/>
  <c r="AI589" i="3"/>
  <c r="AI585" i="3"/>
  <c r="AI577" i="3"/>
  <c r="AI569" i="3"/>
  <c r="AI561" i="3"/>
  <c r="AI529" i="3"/>
  <c r="AI525" i="3"/>
  <c r="AI521" i="3"/>
  <c r="AI517" i="3"/>
  <c r="AI509" i="3"/>
  <c r="AI501" i="3"/>
  <c r="AI437" i="3"/>
  <c r="AI433" i="3"/>
  <c r="AI429" i="3"/>
  <c r="AI425" i="3"/>
  <c r="AI421" i="3"/>
  <c r="AI397" i="3"/>
  <c r="AH1062" i="3"/>
  <c r="AJ1062" i="3" s="1"/>
  <c r="AH843" i="3"/>
  <c r="AJ843" i="3" s="1"/>
  <c r="AH1066" i="3"/>
  <c r="AJ1066" i="3" s="1"/>
  <c r="AH598" i="3"/>
  <c r="AJ598" i="3" s="1"/>
  <c r="Q1041" i="3"/>
  <c r="Q1025" i="3"/>
  <c r="AD1025" i="3" s="1"/>
  <c r="Q961" i="3"/>
  <c r="Q945" i="3"/>
  <c r="Q929" i="3"/>
  <c r="Q913" i="3"/>
  <c r="U913" i="3" s="1"/>
  <c r="Q897" i="3"/>
  <c r="AI281" i="3"/>
  <c r="AI273" i="3"/>
  <c r="AI261" i="3"/>
  <c r="AI253" i="3"/>
  <c r="AI245" i="3"/>
  <c r="AI237" i="3"/>
  <c r="AI229" i="3"/>
  <c r="AI221" i="3"/>
  <c r="AI213" i="3"/>
  <c r="AI201" i="3"/>
  <c r="AI193" i="3"/>
  <c r="AI185" i="3"/>
  <c r="AI173" i="3"/>
  <c r="AI165" i="3"/>
  <c r="AI157" i="3"/>
  <c r="AI145" i="3"/>
  <c r="AI133" i="3"/>
  <c r="AI125" i="3"/>
  <c r="AI117" i="3"/>
  <c r="AI109" i="3"/>
  <c r="AI101" i="3"/>
  <c r="AI93" i="3"/>
  <c r="AI85" i="3"/>
  <c r="AI73" i="3"/>
  <c r="AI65" i="3"/>
  <c r="AI57" i="3"/>
  <c r="AI49" i="3"/>
  <c r="AI41" i="3"/>
  <c r="AI33" i="3"/>
  <c r="AI25" i="3"/>
  <c r="AI17" i="3"/>
  <c r="AI5" i="3"/>
  <c r="Q1057" i="3"/>
  <c r="Q1009" i="3"/>
  <c r="Q993" i="3"/>
  <c r="Q977" i="3"/>
  <c r="Q881" i="3"/>
  <c r="AI277" i="3"/>
  <c r="AI269" i="3"/>
  <c r="AI265" i="3"/>
  <c r="AI257" i="3"/>
  <c r="AI249" i="3"/>
  <c r="AI241" i="3"/>
  <c r="AI233" i="3"/>
  <c r="AI225" i="3"/>
  <c r="AI217" i="3"/>
  <c r="AI209" i="3"/>
  <c r="AI205" i="3"/>
  <c r="AI197" i="3"/>
  <c r="AI189" i="3"/>
  <c r="AI181" i="3"/>
  <c r="AI177" i="3"/>
  <c r="AI169" i="3"/>
  <c r="AI161" i="3"/>
  <c r="AI153" i="3"/>
  <c r="AI149" i="3"/>
  <c r="AI141" i="3"/>
  <c r="AI137" i="3"/>
  <c r="AI129" i="3"/>
  <c r="AI121" i="3"/>
  <c r="AI113" i="3"/>
  <c r="AI105" i="3"/>
  <c r="AI97" i="3"/>
  <c r="AI89" i="3"/>
  <c r="AI81" i="3"/>
  <c r="AI77" i="3"/>
  <c r="AI69" i="3"/>
  <c r="AI61" i="3"/>
  <c r="AI53" i="3"/>
  <c r="AI45" i="3"/>
  <c r="AI37" i="3"/>
  <c r="AI29" i="3"/>
  <c r="AI21" i="3"/>
  <c r="AI13" i="3"/>
  <c r="AI9" i="3"/>
  <c r="AH338" i="3"/>
  <c r="AJ338" i="3" s="1"/>
  <c r="AH82" i="3"/>
  <c r="AJ82" i="3" s="1"/>
  <c r="AH967" i="3"/>
  <c r="AJ967" i="3" s="1"/>
  <c r="AH987" i="3"/>
  <c r="AJ987" i="3" s="1"/>
  <c r="AH698" i="3"/>
  <c r="AJ698" i="3" s="1"/>
  <c r="AH726" i="3"/>
  <c r="AJ726" i="3" s="1"/>
  <c r="AH622" i="3"/>
  <c r="AJ622" i="3" s="1"/>
  <c r="AH1027" i="3"/>
  <c r="AJ1027" i="3" s="1"/>
  <c r="AH879" i="3"/>
  <c r="AJ879" i="3" s="1"/>
  <c r="AH1079" i="3"/>
  <c r="AJ1079" i="3" s="1"/>
  <c r="AH662" i="3"/>
  <c r="AJ662" i="3" s="1"/>
  <c r="AH494" i="3"/>
  <c r="AJ494" i="3" s="1"/>
  <c r="AH659" i="3"/>
  <c r="AJ659" i="3" s="1"/>
  <c r="AH619" i="3"/>
  <c r="AJ619" i="3" s="1"/>
  <c r="Q836" i="3"/>
  <c r="Q832" i="3"/>
  <c r="AE832" i="3" s="1"/>
  <c r="Q820" i="3"/>
  <c r="Q816" i="3"/>
  <c r="AA816" i="3" s="1"/>
  <c r="Q804" i="3"/>
  <c r="Q800" i="3"/>
  <c r="T800" i="3" s="1"/>
  <c r="Q788" i="3"/>
  <c r="Q784" i="3"/>
  <c r="Q772" i="3"/>
  <c r="Q768" i="3"/>
  <c r="Q756" i="3"/>
  <c r="Q752" i="3"/>
  <c r="Z752" i="3" s="1"/>
  <c r="Q740" i="3"/>
  <c r="Q736" i="3"/>
  <c r="Q724" i="3"/>
  <c r="Q720" i="3"/>
  <c r="AD720" i="3" s="1"/>
  <c r="Q708" i="3"/>
  <c r="AE708" i="3" s="1"/>
  <c r="Q704" i="3"/>
  <c r="Z704" i="3" s="1"/>
  <c r="Q692" i="3"/>
  <c r="Q688" i="3"/>
  <c r="Q676" i="3"/>
  <c r="Q672" i="3"/>
  <c r="Q660" i="3"/>
  <c r="Q656" i="3"/>
  <c r="Q644" i="3"/>
  <c r="Q640" i="3"/>
  <c r="AE640" i="3" s="1"/>
  <c r="Q628" i="3"/>
  <c r="Q624" i="3"/>
  <c r="Q620" i="3"/>
  <c r="Q612" i="3"/>
  <c r="Z612" i="3" s="1"/>
  <c r="Q608" i="3"/>
  <c r="Q596" i="3"/>
  <c r="Q592" i="3"/>
  <c r="U592" i="3" s="1"/>
  <c r="Q580" i="3"/>
  <c r="Q576" i="3"/>
  <c r="Q564" i="3"/>
  <c r="Q560" i="3"/>
  <c r="Q548" i="3"/>
  <c r="Q544" i="3"/>
  <c r="Q532" i="3"/>
  <c r="Q528" i="3"/>
  <c r="Q516" i="3"/>
  <c r="Q512" i="3"/>
  <c r="Q500" i="3"/>
  <c r="AC500" i="3" s="1"/>
  <c r="Q496" i="3"/>
  <c r="Q484" i="3"/>
  <c r="Q480" i="3"/>
  <c r="Q468" i="3"/>
  <c r="AH468" i="3"/>
  <c r="AJ468" i="3" s="1"/>
  <c r="Q464" i="3"/>
  <c r="AH464" i="3"/>
  <c r="AJ464" i="3" s="1"/>
  <c r="Q452" i="3"/>
  <c r="Q448" i="3"/>
  <c r="Q436" i="3"/>
  <c r="Q432" i="3"/>
  <c r="Q420" i="3"/>
  <c r="Q416" i="3"/>
  <c r="Q404" i="3"/>
  <c r="Q400" i="3"/>
  <c r="Q388" i="3"/>
  <c r="Q384" i="3"/>
  <c r="Q380" i="3"/>
  <c r="Q376" i="3"/>
  <c r="Q372" i="3"/>
  <c r="Q368" i="3"/>
  <c r="Q364" i="3"/>
  <c r="Q360" i="3"/>
  <c r="Q356" i="3"/>
  <c r="Y356" i="3" s="1"/>
  <c r="Q352" i="3"/>
  <c r="Q348" i="3"/>
  <c r="Q344" i="3"/>
  <c r="Q340" i="3"/>
  <c r="Q336" i="3"/>
  <c r="Q332" i="3"/>
  <c r="AA332" i="3" s="1"/>
  <c r="Q328" i="3"/>
  <c r="Q324" i="3"/>
  <c r="Q320" i="3"/>
  <c r="Q316" i="3"/>
  <c r="Q312" i="3"/>
  <c r="Q308" i="3"/>
  <c r="Q304" i="3"/>
  <c r="Q300" i="3"/>
  <c r="Q296" i="3"/>
  <c r="V296" i="3" s="1"/>
  <c r="Q292" i="3"/>
  <c r="S292" i="3" s="1"/>
  <c r="Q288" i="3"/>
  <c r="Q284" i="3"/>
  <c r="Q280" i="3"/>
  <c r="Q276" i="3"/>
  <c r="Q272" i="3"/>
  <c r="Q268" i="3"/>
  <c r="Q264" i="3"/>
  <c r="Q260" i="3"/>
  <c r="Q248" i="3"/>
  <c r="Q244" i="3"/>
  <c r="Q232" i="3"/>
  <c r="Q228" i="3"/>
  <c r="Q216" i="3"/>
  <c r="Q212" i="3"/>
  <c r="Q200" i="3"/>
  <c r="Q196" i="3"/>
  <c r="Q184" i="3"/>
  <c r="Q180" i="3"/>
  <c r="Q168" i="3"/>
  <c r="Q164" i="3"/>
  <c r="Q152" i="3"/>
  <c r="Q148" i="3"/>
  <c r="Q136" i="3"/>
  <c r="Q132" i="3"/>
  <c r="Q120" i="3"/>
  <c r="Q116" i="3"/>
  <c r="Q104" i="3"/>
  <c r="Q100" i="3"/>
  <c r="Q88" i="3"/>
  <c r="Q84" i="3"/>
  <c r="Q72" i="3"/>
  <c r="Q68" i="3"/>
  <c r="S68" i="3" s="1"/>
  <c r="Q56" i="3"/>
  <c r="Q52" i="3"/>
  <c r="AC52" i="3" s="1"/>
  <c r="Q40" i="3"/>
  <c r="Q36" i="3"/>
  <c r="Q24" i="3"/>
  <c r="Q20" i="3"/>
  <c r="Q16" i="3"/>
  <c r="Q12" i="3"/>
  <c r="AH351" i="3"/>
  <c r="AJ351" i="3" s="1"/>
  <c r="AH138" i="3"/>
  <c r="AJ138" i="3" s="1"/>
  <c r="Q1042" i="2"/>
  <c r="AI898" i="2"/>
  <c r="Q898" i="2"/>
  <c r="T898" i="2" s="1"/>
  <c r="Q630" i="2"/>
  <c r="Q534" i="2"/>
  <c r="Q486" i="2"/>
  <c r="AI374" i="2"/>
  <c r="Q374" i="2"/>
  <c r="Q350" i="2"/>
  <c r="AD350" i="2" s="1"/>
  <c r="AI342" i="2"/>
  <c r="Q342" i="2"/>
  <c r="Z342" i="2" s="1"/>
  <c r="AI330" i="2"/>
  <c r="Q330" i="2"/>
  <c r="AI322" i="2"/>
  <c r="Q146" i="2"/>
  <c r="Q114" i="2"/>
  <c r="Q106" i="2"/>
  <c r="Q94" i="2"/>
  <c r="AI78" i="2"/>
  <c r="AI70" i="2"/>
  <c r="Q1058" i="2"/>
  <c r="AI1010" i="2"/>
  <c r="Q1010" i="2"/>
  <c r="AI994" i="2"/>
  <c r="Q994" i="2"/>
  <c r="U994" i="2" s="1"/>
  <c r="Q710" i="2"/>
  <c r="Q646" i="2"/>
  <c r="Q502" i="2"/>
  <c r="Q138" i="2"/>
  <c r="AI1029" i="2"/>
  <c r="AI997" i="2"/>
  <c r="AI981" i="2"/>
  <c r="AI965" i="2"/>
  <c r="AI949" i="2"/>
  <c r="AI933" i="2"/>
  <c r="AI917" i="2"/>
  <c r="AI901" i="2"/>
  <c r="AI821" i="2"/>
  <c r="AI809" i="2"/>
  <c r="AI789" i="2"/>
  <c r="AI777" i="2"/>
  <c r="AI757" i="2"/>
  <c r="AI749" i="2"/>
  <c r="AI729" i="2"/>
  <c r="AI721" i="2"/>
  <c r="AI693" i="2"/>
  <c r="AI685" i="2"/>
  <c r="AI665" i="2"/>
  <c r="AI657" i="2"/>
  <c r="AI629" i="2"/>
  <c r="AI621" i="2"/>
  <c r="AI601" i="2"/>
  <c r="AI593" i="2"/>
  <c r="AI565" i="2"/>
  <c r="AI557" i="2"/>
  <c r="AI537" i="2"/>
  <c r="AI529" i="2"/>
  <c r="AI501" i="2"/>
  <c r="AI493" i="2"/>
  <c r="AI457" i="2"/>
  <c r="AI341" i="2"/>
  <c r="AI241" i="2"/>
  <c r="AI229" i="2"/>
  <c r="AI217" i="2"/>
  <c r="AI177" i="2"/>
  <c r="AI165" i="2"/>
  <c r="AI153" i="2"/>
  <c r="AI113" i="2"/>
  <c r="AI101" i="2"/>
  <c r="AI89" i="2"/>
  <c r="Q1074" i="2"/>
  <c r="Q733" i="2"/>
  <c r="Q593" i="2"/>
  <c r="Q557" i="2"/>
  <c r="Q549" i="2"/>
  <c r="AE549" i="2" s="1"/>
  <c r="Q473" i="2"/>
  <c r="Q389" i="2"/>
  <c r="Q1026" i="2"/>
  <c r="AI978" i="2"/>
  <c r="Q978" i="2"/>
  <c r="AI914" i="2"/>
  <c r="Q914" i="2"/>
  <c r="Q786" i="2"/>
  <c r="AD786" i="2" s="1"/>
  <c r="Q614" i="2"/>
  <c r="Q518" i="2"/>
  <c r="Q378" i="2"/>
  <c r="Q366" i="2"/>
  <c r="AI358" i="2"/>
  <c r="Q358" i="2"/>
  <c r="Q338" i="2"/>
  <c r="Z338" i="2" s="1"/>
  <c r="Q130" i="2"/>
  <c r="AI122" i="2"/>
  <c r="AI102" i="2"/>
  <c r="Q86" i="2"/>
  <c r="Q550" i="2"/>
  <c r="Q390" i="2"/>
  <c r="Q174" i="2"/>
  <c r="Q142" i="2"/>
  <c r="Q110" i="2"/>
  <c r="Q78" i="2"/>
  <c r="Q1093" i="2"/>
  <c r="Q1077" i="2"/>
  <c r="Q1061" i="2"/>
  <c r="Q1049" i="2"/>
  <c r="Q1033" i="2"/>
  <c r="T1033" i="2" s="1"/>
  <c r="Q1017" i="2"/>
  <c r="Q1013" i="2"/>
  <c r="Q833" i="2"/>
  <c r="Q805" i="2"/>
  <c r="Q797" i="2"/>
  <c r="Q769" i="2"/>
  <c r="Q761" i="2"/>
  <c r="Q741" i="2"/>
  <c r="Q697" i="2"/>
  <c r="Q689" i="2"/>
  <c r="AE689" i="2" s="1"/>
  <c r="Q681" i="2"/>
  <c r="Q669" i="2"/>
  <c r="Q653" i="2"/>
  <c r="Q641" i="2"/>
  <c r="Q633" i="2"/>
  <c r="Q625" i="2"/>
  <c r="Q617" i="2"/>
  <c r="Q613" i="2"/>
  <c r="Q605" i="2"/>
  <c r="Q597" i="2"/>
  <c r="Q589" i="2"/>
  <c r="Q569" i="2"/>
  <c r="Q561" i="2"/>
  <c r="Q553" i="2"/>
  <c r="Q541" i="2"/>
  <c r="Q525" i="2"/>
  <c r="Q513" i="2"/>
  <c r="AC513" i="2" s="1"/>
  <c r="Q505" i="2"/>
  <c r="Q497" i="2"/>
  <c r="Q489" i="2"/>
  <c r="Q485" i="2"/>
  <c r="Q481" i="2"/>
  <c r="AI481" i="2"/>
  <c r="Q477" i="2"/>
  <c r="Q469" i="2"/>
  <c r="Q461" i="2"/>
  <c r="Q453" i="2"/>
  <c r="AI453" i="2"/>
  <c r="AI445" i="2"/>
  <c r="Q437" i="2"/>
  <c r="AI437" i="2"/>
  <c r="Q433" i="2"/>
  <c r="Q429" i="2"/>
  <c r="AI429" i="2"/>
  <c r="Q421" i="2"/>
  <c r="Q413" i="2"/>
  <c r="Q409" i="2"/>
  <c r="AI409" i="2"/>
  <c r="Q401" i="2"/>
  <c r="W401" i="2" s="1"/>
  <c r="AI401" i="2"/>
  <c r="Q397" i="2"/>
  <c r="Q385" i="2"/>
  <c r="Q381" i="2"/>
  <c r="Q377" i="2"/>
  <c r="AI377" i="2"/>
  <c r="Q369" i="2"/>
  <c r="Q365" i="2"/>
  <c r="AI361" i="2"/>
  <c r="Q357" i="2"/>
  <c r="Q353" i="2"/>
  <c r="Q349" i="2"/>
  <c r="Q345" i="2"/>
  <c r="AI345" i="2"/>
  <c r="AI329" i="2"/>
  <c r="AI301" i="2"/>
  <c r="AI237" i="2"/>
  <c r="AI205" i="2"/>
  <c r="AI157" i="2"/>
  <c r="AI77" i="2"/>
  <c r="AI1093" i="2"/>
  <c r="AI1081" i="2"/>
  <c r="AI1065" i="2"/>
  <c r="AI1049" i="2"/>
  <c r="AI1033" i="2"/>
  <c r="AI1017" i="2"/>
  <c r="AI1001" i="2"/>
  <c r="AI985" i="2"/>
  <c r="AI937" i="2"/>
  <c r="AI921" i="2"/>
  <c r="AI905" i="2"/>
  <c r="AI833" i="2"/>
  <c r="AI813" i="2"/>
  <c r="AI801" i="2"/>
  <c r="AI781" i="2"/>
  <c r="AI769" i="2"/>
  <c r="AI741" i="2"/>
  <c r="AI733" i="2"/>
  <c r="AI713" i="2"/>
  <c r="AI705" i="2"/>
  <c r="AI677" i="2"/>
  <c r="AI669" i="2"/>
  <c r="AI641" i="2"/>
  <c r="AI613" i="2"/>
  <c r="AI605" i="2"/>
  <c r="AI585" i="2"/>
  <c r="AI577" i="2"/>
  <c r="AI549" i="2"/>
  <c r="AI541" i="2"/>
  <c r="AI521" i="2"/>
  <c r="AI513" i="2"/>
  <c r="AI485" i="2"/>
  <c r="AI469" i="2"/>
  <c r="AI461" i="2"/>
  <c r="AI433" i="2"/>
  <c r="AI425" i="2"/>
  <c r="AI417" i="2"/>
  <c r="AI393" i="2"/>
  <c r="AI381" i="2"/>
  <c r="AI369" i="2"/>
  <c r="AI357" i="2"/>
  <c r="AI257" i="2"/>
  <c r="AI245" i="2"/>
  <c r="AI233" i="2"/>
  <c r="AI193" i="2"/>
  <c r="AI181" i="2"/>
  <c r="AI169" i="2"/>
  <c r="AI117" i="2"/>
  <c r="AI105" i="2"/>
  <c r="Q705" i="2"/>
  <c r="Q661" i="2"/>
  <c r="Q449" i="2"/>
  <c r="Q361" i="2"/>
  <c r="AC361" i="2" s="1"/>
  <c r="AI16" i="2"/>
  <c r="AI40" i="2"/>
  <c r="AI28" i="2"/>
  <c r="AI12" i="2"/>
  <c r="AI56" i="2"/>
  <c r="AI32" i="2"/>
  <c r="AI64" i="2"/>
  <c r="AI24" i="2"/>
  <c r="AI285" i="2"/>
  <c r="Q425" i="2"/>
  <c r="AI420" i="2"/>
  <c r="AI444" i="2"/>
  <c r="AI404" i="2"/>
  <c r="Q861" i="2"/>
  <c r="AI861" i="2"/>
  <c r="AI893" i="2"/>
  <c r="Q869" i="2"/>
  <c r="AI877" i="2"/>
  <c r="Q841" i="2"/>
  <c r="AI845" i="2"/>
  <c r="Q881" i="2"/>
  <c r="Q871" i="2"/>
  <c r="Q855" i="2"/>
  <c r="W855" i="2" s="1"/>
  <c r="AI891" i="2"/>
  <c r="AI871" i="2"/>
  <c r="AI863" i="2"/>
  <c r="AI851" i="2"/>
  <c r="AI843" i="2"/>
  <c r="AI835" i="2"/>
  <c r="Q887" i="2"/>
  <c r="Q851" i="2"/>
  <c r="AI879" i="2"/>
  <c r="AI855" i="2"/>
  <c r="AI887" i="2"/>
  <c r="AI847" i="2"/>
  <c r="Q883" i="2"/>
  <c r="Q867" i="2"/>
  <c r="Q882" i="2"/>
  <c r="Q838" i="2"/>
  <c r="AB838" i="2" s="1"/>
  <c r="AI892" i="2"/>
  <c r="AI888" i="2"/>
  <c r="AI884" i="2"/>
  <c r="AI860" i="2"/>
  <c r="AI856" i="2"/>
  <c r="AI848" i="2"/>
  <c r="AI816" i="2"/>
  <c r="AI800" i="2"/>
  <c r="AI784" i="2"/>
  <c r="AI768" i="2"/>
  <c r="AI756" i="2"/>
  <c r="AI752" i="2"/>
  <c r="AI740" i="2"/>
  <c r="AI736" i="2"/>
  <c r="AI724" i="2"/>
  <c r="AI720" i="2"/>
  <c r="AI708" i="2"/>
  <c r="AI704" i="2"/>
  <c r="AI692" i="2"/>
  <c r="AI688" i="2"/>
  <c r="AI676" i="2"/>
  <c r="AI672" i="2"/>
  <c r="AI660" i="2"/>
  <c r="AI656" i="2"/>
  <c r="AI644" i="2"/>
  <c r="AI640" i="2"/>
  <c r="AI628" i="2"/>
  <c r="AI624" i="2"/>
  <c r="AI612" i="2"/>
  <c r="AI608" i="2"/>
  <c r="AI596" i="2"/>
  <c r="AI592" i="2"/>
  <c r="AI580" i="2"/>
  <c r="AI576" i="2"/>
  <c r="AI484" i="2"/>
  <c r="AI564" i="2"/>
  <c r="AI548" i="2"/>
  <c r="AI516" i="2"/>
  <c r="AI500" i="2"/>
  <c r="AI468" i="2"/>
  <c r="AI452" i="2"/>
  <c r="AI436" i="2"/>
  <c r="AI532" i="2"/>
  <c r="AI424" i="2"/>
  <c r="AI408" i="2"/>
  <c r="AI392" i="2"/>
  <c r="Q866" i="2"/>
  <c r="Q850" i="2"/>
  <c r="Q774" i="2"/>
  <c r="Q762" i="2"/>
  <c r="AI885" i="2"/>
  <c r="AI869" i="2"/>
  <c r="AI853" i="2"/>
  <c r="AI837" i="2"/>
  <c r="AI889" i="2"/>
  <c r="AI873" i="2"/>
  <c r="AI857" i="2"/>
  <c r="Q889" i="2"/>
  <c r="Q865" i="2"/>
  <c r="Q853" i="2"/>
  <c r="Q845" i="2"/>
  <c r="Q837" i="2"/>
  <c r="AI897" i="2"/>
  <c r="AI881" i="2"/>
  <c r="AI849" i="2"/>
  <c r="Q877" i="2"/>
  <c r="AI321" i="2"/>
  <c r="AI305" i="2"/>
  <c r="AI268" i="2"/>
  <c r="Q296" i="2"/>
  <c r="AI320" i="2"/>
  <c r="AI312" i="2"/>
  <c r="AI288" i="2"/>
  <c r="AI272" i="2"/>
  <c r="AI316" i="2"/>
  <c r="AI269" i="2"/>
  <c r="AI260" i="2"/>
  <c r="AI319" i="2"/>
  <c r="AI287" i="2"/>
  <c r="Q311" i="2"/>
  <c r="AB311" i="2" s="1"/>
  <c r="Q271" i="2"/>
  <c r="AI311" i="2"/>
  <c r="AI299" i="2"/>
  <c r="AI291" i="2"/>
  <c r="AI279" i="2"/>
  <c r="AI267" i="2"/>
  <c r="AI259" i="2"/>
  <c r="Q259" i="2"/>
  <c r="AI309" i="2"/>
  <c r="AI277" i="2"/>
  <c r="AI261" i="2"/>
  <c r="AI313" i="2"/>
  <c r="Q298" i="2"/>
  <c r="AH930" i="2"/>
  <c r="Q50" i="2"/>
  <c r="AI1094" i="2"/>
  <c r="AI1090" i="2"/>
  <c r="AI1086" i="2"/>
  <c r="AI1082" i="2"/>
  <c r="AI1078" i="2"/>
  <c r="AI1074" i="2"/>
  <c r="AI1070" i="2"/>
  <c r="AI1066" i="2"/>
  <c r="AI1062" i="2"/>
  <c r="AI1058" i="2"/>
  <c r="AI1054" i="2"/>
  <c r="AI1050" i="2"/>
  <c r="AI1046" i="2"/>
  <c r="AI1042" i="2"/>
  <c r="AI1038" i="2"/>
  <c r="AI1034" i="2"/>
  <c r="AI1030" i="2"/>
  <c r="AI1026" i="2"/>
  <c r="AI1022" i="2"/>
  <c r="AI1018" i="2"/>
  <c r="AI1014" i="2"/>
  <c r="AI1006" i="2"/>
  <c r="AI1002" i="2"/>
  <c r="AI998" i="2"/>
  <c r="AI990" i="2"/>
  <c r="AI986" i="2"/>
  <c r="AI982" i="2"/>
  <c r="AI974" i="2"/>
  <c r="AI970" i="2"/>
  <c r="AI966" i="2"/>
  <c r="AI962" i="2"/>
  <c r="AI954" i="2"/>
  <c r="AI950" i="2"/>
  <c r="AI946" i="2"/>
  <c r="AI938" i="2"/>
  <c r="AI934" i="2"/>
  <c r="AI930" i="2"/>
  <c r="AI922" i="2"/>
  <c r="AI918" i="2"/>
  <c r="AI910" i="2"/>
  <c r="AI906" i="2"/>
  <c r="AI902" i="2"/>
  <c r="AI894" i="2"/>
  <c r="AI890" i="2"/>
  <c r="AI886" i="2"/>
  <c r="AI878" i="2"/>
  <c r="AI874" i="2"/>
  <c r="AI870" i="2"/>
  <c r="AI866" i="2"/>
  <c r="AI862" i="2"/>
  <c r="AI858" i="2"/>
  <c r="AI854" i="2"/>
  <c r="AI850" i="2"/>
  <c r="AI846" i="2"/>
  <c r="AI842" i="2"/>
  <c r="AI838" i="2"/>
  <c r="AI834" i="2"/>
  <c r="AI830" i="2"/>
  <c r="AI826" i="2"/>
  <c r="AI822" i="2"/>
  <c r="AI818" i="2"/>
  <c r="AI814" i="2"/>
  <c r="AI810" i="2"/>
  <c r="AI806" i="2"/>
  <c r="AI802" i="2"/>
  <c r="AI798" i="2"/>
  <c r="AI794" i="2"/>
  <c r="AI790" i="2"/>
  <c r="AI786" i="2"/>
  <c r="AI782" i="2"/>
  <c r="AI778" i="2"/>
  <c r="AI774" i="2"/>
  <c r="AI770" i="2"/>
  <c r="AI766" i="2"/>
  <c r="AI762" i="2"/>
  <c r="AI758" i="2"/>
  <c r="AI754" i="2"/>
  <c r="AI750" i="2"/>
  <c r="AI746" i="2"/>
  <c r="AI742" i="2"/>
  <c r="AI738" i="2"/>
  <c r="AI734" i="2"/>
  <c r="AI730" i="2"/>
  <c r="AI726" i="2"/>
  <c r="AI722" i="2"/>
  <c r="AI718" i="2"/>
  <c r="AI714" i="2"/>
  <c r="AI710" i="2"/>
  <c r="AI706" i="2"/>
  <c r="AI702" i="2"/>
  <c r="AI698" i="2"/>
  <c r="AI694" i="2"/>
  <c r="AI690" i="2"/>
  <c r="AI686" i="2"/>
  <c r="AI682" i="2"/>
  <c r="AI678" i="2"/>
  <c r="AI674" i="2"/>
  <c r="AI670" i="2"/>
  <c r="AI666" i="2"/>
  <c r="AI662" i="2"/>
  <c r="AI658" i="2"/>
  <c r="AI654" i="2"/>
  <c r="AI650" i="2"/>
  <c r="AI646" i="2"/>
  <c r="AI642" i="2"/>
  <c r="AI638" i="2"/>
  <c r="AI634" i="2"/>
  <c r="AI630" i="2"/>
  <c r="AI626" i="2"/>
  <c r="AI622" i="2"/>
  <c r="AI618" i="2"/>
  <c r="AI614" i="2"/>
  <c r="AI610" i="2"/>
  <c r="AI606" i="2"/>
  <c r="AI602" i="2"/>
  <c r="AI598" i="2"/>
  <c r="AI594" i="2"/>
  <c r="AI590" i="2"/>
  <c r="AI586" i="2"/>
  <c r="AI582" i="2"/>
  <c r="AI578" i="2"/>
  <c r="AI574" i="2"/>
  <c r="AI570" i="2"/>
  <c r="AI566" i="2"/>
  <c r="AI562" i="2"/>
  <c r="AI558" i="2"/>
  <c r="AI554" i="2"/>
  <c r="AI550" i="2"/>
  <c r="AI546" i="2"/>
  <c r="AI542" i="2"/>
  <c r="AI538" i="2"/>
  <c r="AI534" i="2"/>
  <c r="AI530" i="2"/>
  <c r="AI526" i="2"/>
  <c r="AI522" i="2"/>
  <c r="AI518" i="2"/>
  <c r="AI514" i="2"/>
  <c r="AI510" i="2"/>
  <c r="AI506" i="2"/>
  <c r="AI502" i="2"/>
  <c r="AI498" i="2"/>
  <c r="AI494" i="2"/>
  <c r="AI490" i="2"/>
  <c r="AI486" i="2"/>
  <c r="AI482" i="2"/>
  <c r="AI478" i="2"/>
  <c r="AI474" i="2"/>
  <c r="AI470" i="2"/>
  <c r="AI466" i="2"/>
  <c r="AI462" i="2"/>
  <c r="AI458" i="2"/>
  <c r="AI454" i="2"/>
  <c r="AI450" i="2"/>
  <c r="AI446" i="2"/>
  <c r="AI442" i="2"/>
  <c r="AI438" i="2"/>
  <c r="AI430" i="2"/>
  <c r="AI426" i="2"/>
  <c r="AI422" i="2"/>
  <c r="AI414" i="2"/>
  <c r="AI410" i="2"/>
  <c r="AI406" i="2"/>
  <c r="AI398" i="2"/>
  <c r="AI394" i="2"/>
  <c r="AI390" i="2"/>
  <c r="AI382" i="2"/>
  <c r="AI378" i="2"/>
  <c r="AI370" i="2"/>
  <c r="AI366" i="2"/>
  <c r="AI362" i="2"/>
  <c r="AI354" i="2"/>
  <c r="AI350" i="2"/>
  <c r="AI346" i="2"/>
  <c r="AI338" i="2"/>
  <c r="AI334" i="2"/>
  <c r="AI326" i="2"/>
  <c r="AI318" i="2"/>
  <c r="AI314" i="2"/>
  <c r="AI310" i="2"/>
  <c r="AI306" i="2"/>
  <c r="AI302" i="2"/>
  <c r="AI294" i="2"/>
  <c r="AI290" i="2"/>
  <c r="AI286" i="2"/>
  <c r="AI282" i="2"/>
  <c r="AI278" i="2"/>
  <c r="AI274" i="2"/>
  <c r="AI270" i="2"/>
  <c r="AI266" i="2"/>
  <c r="AI262" i="2"/>
  <c r="AI258" i="2"/>
  <c r="AI254" i="2"/>
  <c r="AI250" i="2"/>
  <c r="AI246" i="2"/>
  <c r="AI242" i="2"/>
  <c r="AI238" i="2"/>
  <c r="AI234" i="2"/>
  <c r="AI230" i="2"/>
  <c r="AI226" i="2"/>
  <c r="AI222" i="2"/>
  <c r="AI218" i="2"/>
  <c r="AI214" i="2"/>
  <c r="AI210" i="2"/>
  <c r="AI206" i="2"/>
  <c r="AI202" i="2"/>
  <c r="AI198" i="2"/>
  <c r="AI194" i="2"/>
  <c r="AI190" i="2"/>
  <c r="AI186" i="2"/>
  <c r="AI182" i="2"/>
  <c r="AI178" i="2"/>
  <c r="AI174" i="2"/>
  <c r="AI170" i="2"/>
  <c r="AI166" i="2"/>
  <c r="AI162" i="2"/>
  <c r="AI158" i="2"/>
  <c r="AI154" i="2"/>
  <c r="AI150" i="2"/>
  <c r="AI146" i="2"/>
  <c r="AI142" i="2"/>
  <c r="AI138" i="2"/>
  <c r="AI134" i="2"/>
  <c r="AI130" i="2"/>
  <c r="AI126" i="2"/>
  <c r="AI118" i="2"/>
  <c r="AI114" i="2"/>
  <c r="AI110" i="2"/>
  <c r="AI106" i="2"/>
  <c r="AI98" i="2"/>
  <c r="AI94" i="2"/>
  <c r="AI90" i="2"/>
  <c r="AI86" i="2"/>
  <c r="AI82" i="2"/>
  <c r="AI74" i="2"/>
  <c r="AI66" i="2"/>
  <c r="Q1078" i="2"/>
  <c r="Q1062" i="2"/>
  <c r="Q1046" i="2"/>
  <c r="Q1030" i="2"/>
  <c r="Q1014" i="2"/>
  <c r="Q1003" i="2"/>
  <c r="AA1003" i="2" s="1"/>
  <c r="Q998" i="2"/>
  <c r="Q987" i="2"/>
  <c r="Q982" i="2"/>
  <c r="T982" i="2" s="1"/>
  <c r="Q971" i="2"/>
  <c r="Q955" i="2"/>
  <c r="AC955" i="2" s="1"/>
  <c r="Q939" i="2"/>
  <c r="AB939" i="2" s="1"/>
  <c r="Q923" i="2"/>
  <c r="AE923" i="2" s="1"/>
  <c r="Q918" i="2"/>
  <c r="Q907" i="2"/>
  <c r="AA907" i="2" s="1"/>
  <c r="Q902" i="2"/>
  <c r="Z902" i="2" s="1"/>
  <c r="Q891" i="2"/>
  <c r="Q886" i="2"/>
  <c r="Q870" i="2"/>
  <c r="Q854" i="2"/>
  <c r="AC854" i="2" s="1"/>
  <c r="Q842" i="2"/>
  <c r="AC842" i="2" s="1"/>
  <c r="Q790" i="2"/>
  <c r="Q750" i="2"/>
  <c r="Q714" i="2"/>
  <c r="Q634" i="2"/>
  <c r="Q618" i="2"/>
  <c r="Q538" i="2"/>
  <c r="Q522" i="2"/>
  <c r="AB522" i="2" s="1"/>
  <c r="Q506" i="2"/>
  <c r="Q490" i="2"/>
  <c r="Q362" i="2"/>
  <c r="Q346" i="2"/>
  <c r="Q318" i="2"/>
  <c r="Q278" i="2"/>
  <c r="Q266" i="2"/>
  <c r="Q258" i="2"/>
  <c r="Q246" i="2"/>
  <c r="Q234" i="2"/>
  <c r="Q226" i="2"/>
  <c r="Q214" i="2"/>
  <c r="Q202" i="2"/>
  <c r="Q194" i="2"/>
  <c r="Q182" i="2"/>
  <c r="AA182" i="2" s="1"/>
  <c r="Q170" i="2"/>
  <c r="Q162" i="2"/>
  <c r="Q150" i="2"/>
  <c r="Q118" i="2"/>
  <c r="Z118" i="2" s="1"/>
  <c r="Q98" i="2"/>
  <c r="Q74" i="2"/>
  <c r="Q66" i="2"/>
  <c r="V66" i="2" s="1"/>
  <c r="AH121" i="2"/>
  <c r="AJ121" i="2" s="1"/>
  <c r="Q954" i="2"/>
  <c r="Q938" i="2"/>
  <c r="Q818" i="2"/>
  <c r="Q806" i="2"/>
  <c r="Q742" i="2"/>
  <c r="Q686" i="2"/>
  <c r="Q670" i="2"/>
  <c r="Q654" i="2"/>
  <c r="Q590" i="2"/>
  <c r="Q574" i="2"/>
  <c r="AC574" i="2" s="1"/>
  <c r="Q558" i="2"/>
  <c r="Q478" i="2"/>
  <c r="Q462" i="2"/>
  <c r="Q446" i="2"/>
  <c r="Q430" i="2"/>
  <c r="Q414" i="2"/>
  <c r="Q398" i="2"/>
  <c r="Q382" i="2"/>
  <c r="U382" i="2" s="1"/>
  <c r="Q326" i="2"/>
  <c r="T326" i="2" s="1"/>
  <c r="Q286" i="2"/>
  <c r="Q254" i="2"/>
  <c r="Q222" i="2"/>
  <c r="Q178" i="2"/>
  <c r="Z178" i="2" s="1"/>
  <c r="Q126" i="2"/>
  <c r="Q82" i="2"/>
  <c r="AH1068" i="2"/>
  <c r="AJ1068" i="2" s="1"/>
  <c r="AH216" i="2"/>
  <c r="AJ216" i="2" s="1"/>
  <c r="Q30" i="2"/>
  <c r="Q1086" i="2"/>
  <c r="Q1070" i="2"/>
  <c r="Q1054" i="2"/>
  <c r="Q1038" i="2"/>
  <c r="Q1022" i="2"/>
  <c r="Q1006" i="2"/>
  <c r="Q990" i="2"/>
  <c r="Q974" i="2"/>
  <c r="Q958" i="2"/>
  <c r="Q942" i="2"/>
  <c r="Q926" i="2"/>
  <c r="Q910" i="2"/>
  <c r="Q894" i="2"/>
  <c r="Q878" i="2"/>
  <c r="Q862" i="2"/>
  <c r="Q846" i="2"/>
  <c r="Q834" i="2"/>
  <c r="U834" i="2" s="1"/>
  <c r="Q822" i="2"/>
  <c r="Q810" i="2"/>
  <c r="AA810" i="2" s="1"/>
  <c r="Q782" i="2"/>
  <c r="Q770" i="2"/>
  <c r="AB770" i="2" s="1"/>
  <c r="Q758" i="2"/>
  <c r="S758" i="2" s="1"/>
  <c r="Q746" i="2"/>
  <c r="Q718" i="2"/>
  <c r="Q706" i="2"/>
  <c r="Q690" i="2"/>
  <c r="Q674" i="2"/>
  <c r="Q658" i="2"/>
  <c r="Q642" i="2"/>
  <c r="AC642" i="2" s="1"/>
  <c r="Q626" i="2"/>
  <c r="Q610" i="2"/>
  <c r="Q594" i="2"/>
  <c r="Q578" i="2"/>
  <c r="Q562" i="2"/>
  <c r="Q546" i="2"/>
  <c r="Q530" i="2"/>
  <c r="Q514" i="2"/>
  <c r="Q498" i="2"/>
  <c r="Q482" i="2"/>
  <c r="Q466" i="2"/>
  <c r="Q450" i="2"/>
  <c r="Q434" i="2"/>
  <c r="Q418" i="2"/>
  <c r="Q402" i="2"/>
  <c r="Q386" i="2"/>
  <c r="Q370" i="2"/>
  <c r="Q354" i="2"/>
  <c r="W354" i="2" s="1"/>
  <c r="Q334" i="2"/>
  <c r="Q302" i="2"/>
  <c r="Q294" i="2"/>
  <c r="Q282" i="2"/>
  <c r="Q262" i="2"/>
  <c r="AE262" i="2" s="1"/>
  <c r="Q250" i="2"/>
  <c r="Q230" i="2"/>
  <c r="Q218" i="2"/>
  <c r="Q198" i="2"/>
  <c r="V198" i="2" s="1"/>
  <c r="Q186" i="2"/>
  <c r="Q166" i="2"/>
  <c r="Q154" i="2"/>
  <c r="Q134" i="2"/>
  <c r="Q122" i="2"/>
  <c r="Q102" i="2"/>
  <c r="Q90" i="2"/>
  <c r="AA90" i="2" s="1"/>
  <c r="Q70" i="2"/>
  <c r="Q843" i="2"/>
  <c r="AC843" i="2" s="1"/>
  <c r="Q827" i="2"/>
  <c r="Q811" i="2"/>
  <c r="Q795" i="2"/>
  <c r="Q779" i="2"/>
  <c r="Q763" i="2"/>
  <c r="Q747" i="2"/>
  <c r="Q731" i="2"/>
  <c r="Q715" i="2"/>
  <c r="T715" i="2" s="1"/>
  <c r="Q339" i="2"/>
  <c r="Q319" i="2"/>
  <c r="Q307" i="2"/>
  <c r="Q287" i="2"/>
  <c r="Q275" i="2"/>
  <c r="Q255" i="2"/>
  <c r="Q243" i="2"/>
  <c r="Q223" i="2"/>
  <c r="Q211" i="2"/>
  <c r="Q191" i="2"/>
  <c r="T191" i="2" s="1"/>
  <c r="Q179" i="2"/>
  <c r="AA179" i="2" s="1"/>
  <c r="Q159" i="2"/>
  <c r="Q147" i="2"/>
  <c r="AC147" i="2" s="1"/>
  <c r="Q127" i="2"/>
  <c r="AB127" i="2" s="1"/>
  <c r="Q115" i="2"/>
  <c r="V115" i="2" s="1"/>
  <c r="Q95" i="2"/>
  <c r="U95" i="2" s="1"/>
  <c r="Q83" i="2"/>
  <c r="AA83" i="2" s="1"/>
  <c r="Q63" i="2"/>
  <c r="AC63" i="2" s="1"/>
  <c r="Q51" i="2"/>
  <c r="AC51" i="2" s="1"/>
  <c r="Q39" i="2"/>
  <c r="T39" i="2" s="1"/>
  <c r="Q31" i="2"/>
  <c r="U31" i="2" s="1"/>
  <c r="Q19" i="2"/>
  <c r="Q7" i="2"/>
  <c r="X7" i="2" s="1"/>
  <c r="AI9" i="2"/>
  <c r="AI34" i="2"/>
  <c r="Q62" i="2"/>
  <c r="AI50" i="2"/>
  <c r="AI18" i="2"/>
  <c r="V2" i="2"/>
  <c r="AI59" i="2"/>
  <c r="AI51" i="2"/>
  <c r="AI31" i="2"/>
  <c r="AI23" i="2"/>
  <c r="AI3" i="2"/>
  <c r="Q35" i="2"/>
  <c r="AI43" i="2"/>
  <c r="AI35" i="2"/>
  <c r="AI15" i="2"/>
  <c r="Q23" i="2"/>
  <c r="AI63" i="2"/>
  <c r="AI55" i="2"/>
  <c r="AI27" i="2"/>
  <c r="AI19" i="2"/>
  <c r="AI7" i="2"/>
  <c r="Q55" i="2"/>
  <c r="T55" i="2" s="1"/>
  <c r="Q15" i="2"/>
  <c r="AB15" i="2" s="1"/>
  <c r="AI54" i="2"/>
  <c r="AI38" i="2"/>
  <c r="AI22" i="2"/>
  <c r="Z2" i="2"/>
  <c r="Q18" i="2"/>
  <c r="AI58" i="2"/>
  <c r="AI42" i="2"/>
  <c r="AI26" i="2"/>
  <c r="AI62" i="2"/>
  <c r="AI46" i="2"/>
  <c r="AI30" i="2"/>
  <c r="AI14" i="2"/>
  <c r="AI5" i="2"/>
  <c r="AI65" i="2"/>
  <c r="AI61" i="2"/>
  <c r="AI57" i="2"/>
  <c r="AI53" i="2"/>
  <c r="AI49" i="2"/>
  <c r="AI45" i="2"/>
  <c r="AI41" i="2"/>
  <c r="AI37" i="2"/>
  <c r="AI33" i="2"/>
  <c r="AI29" i="2"/>
  <c r="AI25" i="2"/>
  <c r="AI21" i="2"/>
  <c r="AI17" i="2"/>
  <c r="AI13" i="2"/>
  <c r="Q58" i="2"/>
  <c r="Q54" i="2"/>
  <c r="Q46" i="2"/>
  <c r="Q42" i="2"/>
  <c r="Q38" i="2"/>
  <c r="Q34" i="2"/>
  <c r="Q26" i="2"/>
  <c r="Q22" i="2"/>
  <c r="Q14" i="2"/>
  <c r="Q10" i="2"/>
  <c r="AI10" i="2"/>
  <c r="AI6" i="2"/>
  <c r="Q6" i="2"/>
  <c r="Q2" i="2"/>
  <c r="T2" i="2" s="1"/>
  <c r="X2" i="2"/>
  <c r="Y2" i="2"/>
  <c r="S2" i="2"/>
  <c r="U2" i="2"/>
  <c r="AD2" i="2"/>
  <c r="AI2" i="2"/>
  <c r="Q1092" i="2"/>
  <c r="Y1092" i="2" s="1"/>
  <c r="Q1088" i="2"/>
  <c r="Q1084" i="2"/>
  <c r="Q1080" i="2"/>
  <c r="Q1076" i="2"/>
  <c r="Q1072" i="2"/>
  <c r="S1072" i="2" s="1"/>
  <c r="Q1068" i="2"/>
  <c r="Q1064" i="2"/>
  <c r="AC1064" i="2" s="1"/>
  <c r="Q1060" i="2"/>
  <c r="Q1056" i="2"/>
  <c r="Q1052" i="2"/>
  <c r="Q1048" i="2"/>
  <c r="Q1044" i="2"/>
  <c r="Q1040" i="2"/>
  <c r="Q1036" i="2"/>
  <c r="Q1032" i="2"/>
  <c r="Q1028" i="2"/>
  <c r="Q1024" i="2"/>
  <c r="S1024" i="2" s="1"/>
  <c r="Q1020" i="2"/>
  <c r="AB1020" i="2" s="1"/>
  <c r="AH371" i="2"/>
  <c r="AJ371" i="2" s="1"/>
  <c r="Q1016" i="2"/>
  <c r="Q1012" i="2"/>
  <c r="AB1012" i="2" s="1"/>
  <c r="Q1008" i="2"/>
  <c r="AH1004" i="2"/>
  <c r="AJ1004" i="2" s="1"/>
  <c r="Q1004" i="2"/>
  <c r="Q1000" i="2"/>
  <c r="Q996" i="2"/>
  <c r="Q992" i="2"/>
  <c r="Q988" i="2"/>
  <c r="Q984" i="2"/>
  <c r="Q980" i="2"/>
  <c r="AC980" i="2" s="1"/>
  <c r="Q976" i="2"/>
  <c r="Q972" i="2"/>
  <c r="Q968" i="2"/>
  <c r="Q964" i="2"/>
  <c r="Q960" i="2"/>
  <c r="T960" i="2" s="1"/>
  <c r="Q956" i="2"/>
  <c r="Z956" i="2" s="1"/>
  <c r="Q952" i="2"/>
  <c r="T952" i="2" s="1"/>
  <c r="Q948" i="2"/>
  <c r="AH944" i="2"/>
  <c r="AJ944" i="2" s="1"/>
  <c r="Q944" i="2"/>
  <c r="Q940" i="2"/>
  <c r="Q936" i="2"/>
  <c r="AB936" i="2" s="1"/>
  <c r="Q932" i="2"/>
  <c r="Q928" i="2"/>
  <c r="AE928" i="2" s="1"/>
  <c r="Q924" i="2"/>
  <c r="AB924" i="2" s="1"/>
  <c r="Q920" i="2"/>
  <c r="Q916" i="2"/>
  <c r="Q912" i="2"/>
  <c r="Q908" i="2"/>
  <c r="Q904" i="2"/>
  <c r="Q900" i="2"/>
  <c r="Q896" i="2"/>
  <c r="Q892" i="2"/>
  <c r="Q888" i="2"/>
  <c r="T888" i="2" s="1"/>
  <c r="Q884" i="2"/>
  <c r="Q880" i="2"/>
  <c r="Q876" i="2"/>
  <c r="Q872" i="2"/>
  <c r="Q868" i="2"/>
  <c r="Q864" i="2"/>
  <c r="Q860" i="2"/>
  <c r="Q856" i="2"/>
  <c r="Q852" i="2"/>
  <c r="U852" i="2" s="1"/>
  <c r="Q848" i="2"/>
  <c r="Q844" i="2"/>
  <c r="Q840" i="2"/>
  <c r="Q836" i="2"/>
  <c r="Q832" i="2"/>
  <c r="Q828" i="2"/>
  <c r="X828" i="2" s="1"/>
  <c r="Q824" i="2"/>
  <c r="Q820" i="2"/>
  <c r="Q816" i="2"/>
  <c r="Q812" i="2"/>
  <c r="Q808" i="2"/>
  <c r="Q804" i="2"/>
  <c r="AB804" i="2" s="1"/>
  <c r="Q800" i="2"/>
  <c r="Q796" i="2"/>
  <c r="Q792" i="2"/>
  <c r="Q788" i="2"/>
  <c r="Q784" i="2"/>
  <c r="Q780" i="2"/>
  <c r="T780" i="2" s="1"/>
  <c r="Q776" i="2"/>
  <c r="Y776" i="2" s="1"/>
  <c r="Q772" i="2"/>
  <c r="Q768" i="2"/>
  <c r="AA768" i="2" s="1"/>
  <c r="Q764" i="2"/>
  <c r="Q760" i="2"/>
  <c r="Q756" i="2"/>
  <c r="Q752" i="2"/>
  <c r="Q748" i="2"/>
  <c r="Q744" i="2"/>
  <c r="Q740" i="2"/>
  <c r="Q736" i="2"/>
  <c r="Q732" i="2"/>
  <c r="Q728" i="2"/>
  <c r="Q724" i="2"/>
  <c r="Q720" i="2"/>
  <c r="Q716" i="2"/>
  <c r="Q712" i="2"/>
  <c r="Q708" i="2"/>
  <c r="Z708" i="2" s="1"/>
  <c r="Q704" i="2"/>
  <c r="Q700" i="2"/>
  <c r="Q696" i="2"/>
  <c r="Q692" i="2"/>
  <c r="Q688" i="2"/>
  <c r="Q684" i="2"/>
  <c r="Q680" i="2"/>
  <c r="Q676" i="2"/>
  <c r="Z676" i="2" s="1"/>
  <c r="Q672" i="2"/>
  <c r="Q668" i="2"/>
  <c r="Q664" i="2"/>
  <c r="Q660" i="2"/>
  <c r="Q656" i="2"/>
  <c r="Q652" i="2"/>
  <c r="Q648" i="2"/>
  <c r="Q644" i="2"/>
  <c r="Q640" i="2"/>
  <c r="AE640" i="2" s="1"/>
  <c r="Q636" i="2"/>
  <c r="Q632" i="2"/>
  <c r="Q628" i="2"/>
  <c r="Q624" i="2"/>
  <c r="Q620" i="2"/>
  <c r="Q616" i="2"/>
  <c r="Q612" i="2"/>
  <c r="Q608" i="2"/>
  <c r="Q604" i="2"/>
  <c r="Q600" i="2"/>
  <c r="Q596" i="2"/>
  <c r="Q592" i="2"/>
  <c r="Q588" i="2"/>
  <c r="Q584" i="2"/>
  <c r="Q580" i="2"/>
  <c r="Q576" i="2"/>
  <c r="Q572" i="2"/>
  <c r="Q568" i="2"/>
  <c r="Q564" i="2"/>
  <c r="Q560" i="2"/>
  <c r="Q556" i="2"/>
  <c r="Q552" i="2"/>
  <c r="Q548" i="2"/>
  <c r="Q544" i="2"/>
  <c r="Q540" i="2"/>
  <c r="Q536" i="2"/>
  <c r="Q532" i="2"/>
  <c r="Q528" i="2"/>
  <c r="Q524" i="2"/>
  <c r="Q520" i="2"/>
  <c r="S520" i="2" s="1"/>
  <c r="Q516" i="2"/>
  <c r="Q512" i="2"/>
  <c r="T512" i="2" s="1"/>
  <c r="Q508" i="2"/>
  <c r="Q504" i="2"/>
  <c r="Q500" i="2"/>
  <c r="Q496" i="2"/>
  <c r="Q492" i="2"/>
  <c r="Q488" i="2"/>
  <c r="AC488" i="2" s="1"/>
  <c r="Q484" i="2"/>
  <c r="Q480" i="2"/>
  <c r="Q476" i="2"/>
  <c r="Q472" i="2"/>
  <c r="Q468" i="2"/>
  <c r="Q464" i="2"/>
  <c r="AH464" i="2"/>
  <c r="AJ464" i="2" s="1"/>
  <c r="Q460" i="2"/>
  <c r="Q456" i="2"/>
  <c r="Q452" i="2"/>
  <c r="Q448" i="2"/>
  <c r="Q444" i="2"/>
  <c r="Q440" i="2"/>
  <c r="Y440" i="2" s="1"/>
  <c r="Q436" i="2"/>
  <c r="Q432" i="2"/>
  <c r="Q428" i="2"/>
  <c r="Q424" i="2"/>
  <c r="Q420" i="2"/>
  <c r="Q416" i="2"/>
  <c r="T416" i="2" s="1"/>
  <c r="Q412" i="2"/>
  <c r="Q408" i="2"/>
  <c r="Q404" i="2"/>
  <c r="Q400" i="2"/>
  <c r="Q396" i="2"/>
  <c r="Q392" i="2"/>
  <c r="V392" i="2" s="1"/>
  <c r="Q388" i="2"/>
  <c r="Q384" i="2"/>
  <c r="Q380" i="2"/>
  <c r="Q376" i="2"/>
  <c r="AB376" i="2" s="1"/>
  <c r="Q372" i="2"/>
  <c r="Q368" i="2"/>
  <c r="Q364" i="2"/>
  <c r="Q360" i="2"/>
  <c r="Q356" i="2"/>
  <c r="Q352" i="2"/>
  <c r="Q348" i="2"/>
  <c r="Z348" i="2" s="1"/>
  <c r="Q344" i="2"/>
  <c r="Q340" i="2"/>
  <c r="Q336" i="2"/>
  <c r="AC336" i="2" s="1"/>
  <c r="Q332" i="2"/>
  <c r="AE332" i="2" s="1"/>
  <c r="Q328" i="2"/>
  <c r="Q324" i="2"/>
  <c r="Q320" i="2"/>
  <c r="Q316" i="2"/>
  <c r="Q312" i="2"/>
  <c r="Q308" i="2"/>
  <c r="Q304" i="2"/>
  <c r="Q300" i="2"/>
  <c r="Q292" i="2"/>
  <c r="Q288" i="2"/>
  <c r="Q284" i="2"/>
  <c r="Q280" i="2"/>
  <c r="Q276" i="2"/>
  <c r="Q272" i="2"/>
  <c r="Q268" i="2"/>
  <c r="Q264" i="2"/>
  <c r="Q260" i="2"/>
  <c r="Q256" i="2"/>
  <c r="AA256" i="2" s="1"/>
  <c r="Q252" i="2"/>
  <c r="Q248" i="2"/>
  <c r="Q244" i="2"/>
  <c r="Q240" i="2"/>
  <c r="Q236" i="2"/>
  <c r="Q232" i="2"/>
  <c r="Q228" i="2"/>
  <c r="Q224" i="2"/>
  <c r="Q220" i="2"/>
  <c r="Q216" i="2"/>
  <c r="Q212" i="2"/>
  <c r="Q208" i="2"/>
  <c r="AE208" i="2" s="1"/>
  <c r="Q204" i="2"/>
  <c r="Q200" i="2"/>
  <c r="Q196" i="2"/>
  <c r="AA196" i="2" s="1"/>
  <c r="Q192" i="2"/>
  <c r="Q188" i="2"/>
  <c r="AC188" i="2" s="1"/>
  <c r="Q184" i="2"/>
  <c r="Q180" i="2"/>
  <c r="Q176" i="2"/>
  <c r="Q172" i="2"/>
  <c r="Q168" i="2"/>
  <c r="Q164" i="2"/>
  <c r="Q160" i="2"/>
  <c r="Q156" i="2"/>
  <c r="Q152" i="2"/>
  <c r="Q148" i="2"/>
  <c r="Q144" i="2"/>
  <c r="Q140" i="2"/>
  <c r="Q136" i="2"/>
  <c r="Q132" i="2"/>
  <c r="Q128" i="2"/>
  <c r="Q124" i="2"/>
  <c r="Q120" i="2"/>
  <c r="Q116" i="2"/>
  <c r="Q112" i="2"/>
  <c r="Q108" i="2"/>
  <c r="Q104" i="2"/>
  <c r="Q100" i="2"/>
  <c r="Q96" i="2"/>
  <c r="Q92" i="2"/>
  <c r="Q88" i="2"/>
  <c r="Q84" i="2"/>
  <c r="Q80" i="2"/>
  <c r="Q76" i="2"/>
  <c r="Q72" i="2"/>
  <c r="Q68" i="2"/>
  <c r="Q64" i="2"/>
  <c r="Q60" i="2"/>
  <c r="Q56" i="2"/>
  <c r="Q52" i="2"/>
  <c r="Q48" i="2"/>
  <c r="Q44" i="2"/>
  <c r="T44" i="2" s="1"/>
  <c r="Q40" i="2"/>
  <c r="Q36" i="2"/>
  <c r="Q32" i="2"/>
  <c r="Q28" i="2"/>
  <c r="Y28" i="2" s="1"/>
  <c r="Q24" i="2"/>
  <c r="Q20" i="2"/>
  <c r="Q16" i="2"/>
  <c r="Q12" i="2"/>
  <c r="Z12" i="2" s="1"/>
  <c r="Q8" i="2"/>
  <c r="Q4" i="2"/>
  <c r="Q331" i="2"/>
  <c r="Q315" i="2"/>
  <c r="T315" i="2" s="1"/>
  <c r="Q299" i="2"/>
  <c r="AB299" i="2" s="1"/>
  <c r="Q283" i="2"/>
  <c r="Q267" i="2"/>
  <c r="Q251" i="2"/>
  <c r="Q235" i="2"/>
  <c r="T235" i="2" s="1"/>
  <c r="Q219" i="2"/>
  <c r="AE219" i="2" s="1"/>
  <c r="Q203" i="2"/>
  <c r="AE203" i="2" s="1"/>
  <c r="Q187" i="2"/>
  <c r="Q171" i="2"/>
  <c r="T171" i="2" s="1"/>
  <c r="Q155" i="2"/>
  <c r="Q139" i="2"/>
  <c r="AA139" i="2" s="1"/>
  <c r="Q123" i="2"/>
  <c r="AA123" i="2" s="1"/>
  <c r="Q107" i="2"/>
  <c r="AE107" i="2" s="1"/>
  <c r="Q91" i="2"/>
  <c r="AE91" i="2" s="1"/>
  <c r="Q75" i="2"/>
  <c r="AD75" i="2" s="1"/>
  <c r="Q59" i="2"/>
  <c r="Y59" i="2" s="1"/>
  <c r="Q43" i="2"/>
  <c r="V43" i="2" s="1"/>
  <c r="Q27" i="2"/>
  <c r="AA27" i="2" s="1"/>
  <c r="Q11" i="2"/>
  <c r="X11" i="2" s="1"/>
  <c r="AT990" i="6"/>
  <c r="AT986" i="6"/>
  <c r="AT982" i="6"/>
  <c r="AT978" i="6"/>
  <c r="AT974" i="6"/>
  <c r="AT966" i="6"/>
  <c r="AT958" i="6"/>
  <c r="AT946" i="6"/>
  <c r="AT934" i="6"/>
  <c r="AT914" i="6"/>
  <c r="AT902" i="6"/>
  <c r="AT898" i="6"/>
  <c r="AT894" i="6"/>
  <c r="AT890" i="6"/>
  <c r="AT882" i="6"/>
  <c r="AT878" i="6"/>
  <c r="AT874" i="6"/>
  <c r="AT870" i="6"/>
  <c r="AT862" i="6"/>
  <c r="AT858" i="6"/>
  <c r="AT850" i="6"/>
  <c r="AT846" i="6"/>
  <c r="AT838" i="6"/>
  <c r="AT834" i="6"/>
  <c r="AT830" i="6"/>
  <c r="AT822" i="6"/>
  <c r="AT818" i="6"/>
  <c r="AT810" i="6"/>
  <c r="AT806" i="6"/>
  <c r="AT790" i="6"/>
  <c r="AT786" i="6"/>
  <c r="AT778" i="6"/>
  <c r="AT774" i="6"/>
  <c r="AT770" i="6"/>
  <c r="AT762" i="6"/>
  <c r="AT758" i="6"/>
  <c r="AT754" i="6"/>
  <c r="AT742" i="6"/>
  <c r="AT726" i="6"/>
  <c r="AT718" i="6"/>
  <c r="AT710" i="6"/>
  <c r="AT702" i="6"/>
  <c r="AT694" i="6"/>
  <c r="AT690" i="6"/>
  <c r="AT686" i="6"/>
  <c r="AT678" i="6"/>
  <c r="AT674" i="6"/>
  <c r="AT666" i="6"/>
  <c r="AT662" i="6"/>
  <c r="AT658" i="6"/>
  <c r="AT654" i="6"/>
  <c r="AT650" i="6"/>
  <c r="AT646" i="6"/>
  <c r="AT642" i="6"/>
  <c r="AT638" i="6"/>
  <c r="AT634" i="6"/>
  <c r="AT630" i="6"/>
  <c r="AT626" i="6"/>
  <c r="AT622" i="6"/>
  <c r="AT614" i="6"/>
  <c r="AT606" i="6"/>
  <c r="AT602" i="6"/>
  <c r="AT598" i="6"/>
  <c r="AT594" i="6"/>
  <c r="AT590" i="6"/>
  <c r="AT586" i="6"/>
  <c r="AT582" i="6"/>
  <c r="AT578" i="6"/>
  <c r="AT570" i="6"/>
  <c r="AT566" i="6"/>
  <c r="AT562" i="6"/>
  <c r="AT558" i="6"/>
  <c r="AT550" i="6"/>
  <c r="AT546" i="6"/>
  <c r="AT538" i="6"/>
  <c r="AT534" i="6"/>
  <c r="AT530" i="6"/>
  <c r="AT526" i="6"/>
  <c r="AT522" i="6"/>
  <c r="AT518" i="6"/>
  <c r="AT514" i="6"/>
  <c r="AT490" i="6"/>
  <c r="AT1091" i="6"/>
  <c r="AT1087" i="6"/>
  <c r="AT1083" i="6"/>
  <c r="AT1079" i="6"/>
  <c r="AT1075" i="6"/>
  <c r="AT1071" i="6"/>
  <c r="AT1067" i="6"/>
  <c r="AT967" i="6"/>
  <c r="AT963" i="6"/>
  <c r="AT959" i="6"/>
  <c r="AT883" i="6"/>
  <c r="AT879" i="6"/>
  <c r="AT875" i="6"/>
  <c r="AT871" i="6"/>
  <c r="AT867" i="6"/>
  <c r="AT863" i="6"/>
  <c r="AT743" i="6"/>
  <c r="AT735" i="6"/>
  <c r="AT731" i="6"/>
  <c r="AT727" i="6"/>
  <c r="AT719" i="6"/>
  <c r="AT715" i="6"/>
  <c r="AT711" i="6"/>
  <c r="AT707" i="6"/>
  <c r="AT631" i="6"/>
  <c r="AT627" i="6"/>
  <c r="AT623" i="6"/>
  <c r="AT619" i="6"/>
  <c r="AT615" i="6"/>
  <c r="AT611" i="6"/>
  <c r="AT1094" i="6"/>
  <c r="AT494" i="6"/>
  <c r="AT991" i="6"/>
  <c r="AT987" i="6"/>
  <c r="AT983" i="6"/>
  <c r="AT975" i="6"/>
  <c r="AT971" i="6"/>
  <c r="AT935" i="6"/>
  <c r="AT931" i="6"/>
  <c r="AT927" i="6"/>
  <c r="AT923" i="6"/>
  <c r="AT919" i="6"/>
  <c r="AT915" i="6"/>
  <c r="AT911" i="6"/>
  <c r="AT907" i="6"/>
  <c r="AT903" i="6"/>
  <c r="AT899" i="6"/>
  <c r="AT895" i="6"/>
  <c r="AT891" i="6"/>
  <c r="AT887" i="6"/>
  <c r="AT775" i="6"/>
  <c r="AT771" i="6"/>
  <c r="AT767" i="6"/>
  <c r="AT763" i="6"/>
  <c r="AT759" i="6"/>
  <c r="AT755" i="6"/>
  <c r="AT751" i="6"/>
  <c r="AT747" i="6"/>
  <c r="AT651" i="6"/>
  <c r="AT647" i="6"/>
  <c r="AT643" i="6"/>
  <c r="AT639" i="6"/>
  <c r="AT498" i="6"/>
  <c r="AT470" i="6"/>
  <c r="AT995" i="6"/>
  <c r="AT951" i="6"/>
  <c r="AT947" i="6"/>
  <c r="AT943" i="6"/>
  <c r="AT939" i="6"/>
  <c r="AT843" i="6"/>
  <c r="AT839" i="6"/>
  <c r="AT835" i="6"/>
  <c r="AT831" i="6"/>
  <c r="AT827" i="6"/>
  <c r="AT823" i="6"/>
  <c r="AT819" i="6"/>
  <c r="AT815" i="6"/>
  <c r="AT811" i="6"/>
  <c r="AT807" i="6"/>
  <c r="AT803" i="6"/>
  <c r="AT799" i="6"/>
  <c r="AT795" i="6"/>
  <c r="AT791" i="6"/>
  <c r="AT787" i="6"/>
  <c r="AT783" i="6"/>
  <c r="AT779" i="6"/>
  <c r="AT683" i="6"/>
  <c r="AT679" i="6"/>
  <c r="AT675" i="6"/>
  <c r="AT671" i="6"/>
  <c r="AT667" i="6"/>
  <c r="AT663" i="6"/>
  <c r="AT659" i="6"/>
  <c r="AT655" i="6"/>
  <c r="AT1024" i="6"/>
  <c r="AT1008" i="6"/>
  <c r="AT992" i="6"/>
  <c r="AT972" i="6"/>
  <c r="AT800" i="6"/>
  <c r="AT784" i="6"/>
  <c r="AT768" i="6"/>
  <c r="AT752" i="6"/>
  <c r="AT736" i="6"/>
  <c r="AT720" i="6"/>
  <c r="AT704" i="6"/>
  <c r="AT688" i="6"/>
  <c r="AT672" i="6"/>
  <c r="AT656" i="6"/>
  <c r="AT640" i="6"/>
  <c r="AT624" i="6"/>
  <c r="AT608" i="6"/>
  <c r="AT592" i="6"/>
  <c r="AT576" i="6"/>
  <c r="AT560" i="6"/>
  <c r="AT544" i="6"/>
  <c r="AT528" i="6"/>
  <c r="AT512" i="6"/>
  <c r="AT496" i="6"/>
  <c r="AT480" i="6"/>
  <c r="AT464" i="6"/>
  <c r="AT444" i="6"/>
  <c r="AT428" i="6"/>
  <c r="AT412" i="6"/>
  <c r="AT396" i="6"/>
  <c r="AT380" i="6"/>
  <c r="AT364" i="6"/>
  <c r="AT348" i="6"/>
  <c r="AT332" i="6"/>
  <c r="AT316" i="6"/>
  <c r="AT300" i="6"/>
  <c r="AT284" i="6"/>
  <c r="AT128" i="6"/>
  <c r="AT112" i="6"/>
  <c r="AT96" i="6"/>
  <c r="AT80" i="6"/>
  <c r="AT64" i="6"/>
  <c r="AT48" i="6"/>
  <c r="AT32" i="6"/>
  <c r="AT16" i="6"/>
  <c r="AT510" i="6"/>
  <c r="AT506" i="6"/>
  <c r="AT486" i="6"/>
  <c r="AT478" i="6"/>
  <c r="AT474" i="6"/>
  <c r="AT1063" i="6"/>
  <c r="AT1059" i="6"/>
  <c r="AT1055" i="6"/>
  <c r="AT1051" i="6"/>
  <c r="AT1047" i="6"/>
  <c r="AT1043" i="6"/>
  <c r="AT1039" i="6"/>
  <c r="AT1035" i="6"/>
  <c r="AT1031" i="6"/>
  <c r="AT1027" i="6"/>
  <c r="AT1023" i="6"/>
  <c r="AT1015" i="6"/>
  <c r="AT1011" i="6"/>
  <c r="AT1007" i="6"/>
  <c r="AT1003" i="6"/>
  <c r="AT999" i="6"/>
  <c r="AT859" i="6"/>
  <c r="AT855" i="6"/>
  <c r="AT851" i="6"/>
  <c r="AT847" i="6"/>
  <c r="AT699" i="6"/>
  <c r="AT695" i="6"/>
  <c r="AT691" i="6"/>
  <c r="AT687" i="6"/>
  <c r="AT603" i="6"/>
  <c r="AT599" i="6"/>
  <c r="AT591" i="6"/>
  <c r="AT583" i="6"/>
  <c r="AT575" i="6"/>
  <c r="AT571" i="6"/>
  <c r="AT567" i="6"/>
  <c r="AT563" i="6"/>
  <c r="AT559" i="6"/>
  <c r="AT555" i="6"/>
  <c r="AT551" i="6"/>
  <c r="AT547" i="6"/>
  <c r="AT543" i="6"/>
  <c r="AT539" i="6"/>
  <c r="AT535" i="6"/>
  <c r="AT531" i="6"/>
  <c r="AT527" i="6"/>
  <c r="AT523" i="6"/>
  <c r="AT519" i="6"/>
  <c r="AT515" i="6"/>
  <c r="AT511" i="6"/>
  <c r="AT507" i="6"/>
  <c r="AT503" i="6"/>
  <c r="AT499" i="6"/>
  <c r="AT495" i="6"/>
  <c r="AT491" i="6"/>
  <c r="AT487" i="6"/>
  <c r="AT483" i="6"/>
  <c r="AT479" i="6"/>
  <c r="AT471" i="6"/>
  <c r="AT467" i="6"/>
  <c r="AT463" i="6"/>
  <c r="AT459" i="6"/>
  <c r="AT455" i="6"/>
  <c r="AT451" i="6"/>
  <c r="AT447" i="6"/>
  <c r="AT443" i="6"/>
  <c r="AT439" i="6"/>
  <c r="AT435" i="6"/>
  <c r="AT431" i="6"/>
  <c r="AT427" i="6"/>
  <c r="AT423" i="6"/>
  <c r="AT419" i="6"/>
  <c r="AT415" i="6"/>
  <c r="AT411" i="6"/>
  <c r="AT407" i="6"/>
  <c r="AT403" i="6"/>
  <c r="AT399" i="6"/>
  <c r="AT395" i="6"/>
  <c r="AT391" i="6"/>
  <c r="AT387" i="6"/>
  <c r="AT383" i="6"/>
  <c r="AT379" i="6"/>
  <c r="AT375" i="6"/>
  <c r="AT371" i="6"/>
  <c r="AT367" i="6"/>
  <c r="AT363" i="6"/>
  <c r="AT359" i="6"/>
  <c r="AT355" i="6"/>
  <c r="AT351" i="6"/>
  <c r="AT347" i="6"/>
  <c r="AT343" i="6"/>
  <c r="AT339" i="6"/>
  <c r="AT335" i="6"/>
  <c r="AT331" i="6"/>
  <c r="AT327" i="6"/>
  <c r="AT323" i="6"/>
  <c r="AT319" i="6"/>
  <c r="AT315" i="6"/>
  <c r="AT311" i="6"/>
  <c r="AT307" i="6"/>
  <c r="AT303" i="6"/>
  <c r="AT299" i="6"/>
  <c r="AT295" i="6"/>
  <c r="AT291" i="6"/>
  <c r="AT287" i="6"/>
  <c r="AT283" i="6"/>
  <c r="AT279" i="6"/>
  <c r="AT275" i="6"/>
  <c r="AT271" i="6"/>
  <c r="AT263" i="6"/>
  <c r="AT259" i="6"/>
  <c r="AT255" i="6"/>
  <c r="AT251" i="6"/>
  <c r="AT247" i="6"/>
  <c r="AT243" i="6"/>
  <c r="AT239" i="6"/>
  <c r="AT235" i="6"/>
  <c r="AT231" i="6"/>
  <c r="AT227" i="6"/>
  <c r="AT223" i="6"/>
  <c r="AT219" i="6"/>
  <c r="AT215" i="6"/>
  <c r="AT211" i="6"/>
  <c r="AT207" i="6"/>
  <c r="AT203" i="6"/>
  <c r="AT199" i="6"/>
  <c r="AT195" i="6"/>
  <c r="AT191" i="6"/>
  <c r="AT187" i="6"/>
  <c r="AT183" i="6"/>
  <c r="AT179" i="6"/>
  <c r="AT175" i="6"/>
  <c r="AT171" i="6"/>
  <c r="AT163" i="6"/>
  <c r="AT159" i="6"/>
  <c r="AT155" i="6"/>
  <c r="AT151" i="6"/>
  <c r="AT147" i="6"/>
  <c r="AT143" i="6"/>
  <c r="AT139" i="6"/>
  <c r="AT135" i="6"/>
  <c r="AT131" i="6"/>
  <c r="AT127" i="6"/>
  <c r="AT123" i="6"/>
  <c r="AT119" i="6"/>
  <c r="AT115" i="6"/>
  <c r="AT111" i="6"/>
  <c r="AR107" i="6"/>
  <c r="AT107" i="6" s="1"/>
  <c r="AR103" i="6"/>
  <c r="AT103" i="6" s="1"/>
  <c r="AR99" i="6"/>
  <c r="AT99" i="6" s="1"/>
  <c r="AR95" i="6"/>
  <c r="AT95" i="6" s="1"/>
  <c r="AR91" i="6"/>
  <c r="AT91" i="6" s="1"/>
  <c r="AR87" i="6"/>
  <c r="AT87" i="6" s="1"/>
  <c r="AR83" i="6"/>
  <c r="AT83" i="6" s="1"/>
  <c r="AR79" i="6"/>
  <c r="AT79" i="6" s="1"/>
  <c r="AR75" i="6"/>
  <c r="AT75" i="6" s="1"/>
  <c r="AR71" i="6"/>
  <c r="AT71" i="6" s="1"/>
  <c r="AR67" i="6"/>
  <c r="AT67" i="6" s="1"/>
  <c r="AR63" i="6"/>
  <c r="AT63" i="6" s="1"/>
  <c r="AR59" i="6"/>
  <c r="AT59" i="6" s="1"/>
  <c r="AR55" i="6"/>
  <c r="AT55" i="6" s="1"/>
  <c r="AR51" i="6"/>
  <c r="AT51" i="6" s="1"/>
  <c r="AR47" i="6"/>
  <c r="AT47" i="6" s="1"/>
  <c r="AR43" i="6"/>
  <c r="AT43" i="6" s="1"/>
  <c r="AR39" i="6"/>
  <c r="AT39" i="6" s="1"/>
  <c r="AR35" i="6"/>
  <c r="AT35" i="6" s="1"/>
  <c r="AR31" i="6"/>
  <c r="AT31" i="6" s="1"/>
  <c r="AR27" i="6"/>
  <c r="AT27" i="6" s="1"/>
  <c r="AR23" i="6"/>
  <c r="AT23" i="6" s="1"/>
  <c r="AR19" i="6"/>
  <c r="AT19" i="6" s="1"/>
  <c r="AR15" i="6"/>
  <c r="AT15" i="6" s="1"/>
  <c r="AR11" i="6"/>
  <c r="AT11" i="6" s="1"/>
  <c r="AR7" i="6"/>
  <c r="AT7" i="6" s="1"/>
  <c r="AR3" i="6"/>
  <c r="AT3" i="6" s="1"/>
  <c r="Y1072" i="6"/>
  <c r="AR1072" i="6" s="1"/>
  <c r="AT1072" i="6" s="1"/>
  <c r="AB1072" i="6"/>
  <c r="Z950" i="6"/>
  <c r="AR950" i="6" s="1"/>
  <c r="AT950" i="6" s="1"/>
  <c r="AB950" i="6"/>
  <c r="Z938" i="6"/>
  <c r="AR938" i="6" s="1"/>
  <c r="AT938" i="6" s="1"/>
  <c r="AA938" i="6"/>
  <c r="Y804" i="6"/>
  <c r="AB804" i="6"/>
  <c r="AC804" i="6"/>
  <c r="Y458" i="6"/>
  <c r="Z458" i="6"/>
  <c r="X260" i="6"/>
  <c r="AA260" i="6"/>
  <c r="AD260" i="6"/>
  <c r="X202" i="6"/>
  <c r="AC202" i="6"/>
  <c r="X190" i="6"/>
  <c r="AR190" i="6" s="1"/>
  <c r="AT190" i="6" s="1"/>
  <c r="AA190" i="6"/>
  <c r="AA1029" i="6"/>
  <c r="AA985" i="6"/>
  <c r="AA853" i="6"/>
  <c r="AA789" i="6"/>
  <c r="AA749" i="6"/>
  <c r="AA729" i="6"/>
  <c r="AA665" i="6"/>
  <c r="AA661" i="6"/>
  <c r="AD661" i="6"/>
  <c r="AA657" i="6"/>
  <c r="AD657" i="6"/>
  <c r="AD653" i="6"/>
  <c r="AD649" i="6"/>
  <c r="AD641" i="6"/>
  <c r="AA629" i="6"/>
  <c r="AD629" i="6"/>
  <c r="AA625" i="6"/>
  <c r="AD625" i="6"/>
  <c r="AA621" i="6"/>
  <c r="AA617" i="6"/>
  <c r="AD617" i="6"/>
  <c r="AD577" i="6"/>
  <c r="AD449" i="6"/>
  <c r="AD289" i="6"/>
  <c r="AD241" i="6"/>
  <c r="AD209" i="6"/>
  <c r="AD129" i="6"/>
  <c r="AD81" i="6"/>
  <c r="AF452" i="6"/>
  <c r="AR452" i="6" s="1"/>
  <c r="AT452" i="6" s="1"/>
  <c r="AE804" i="6"/>
  <c r="AE682" i="6"/>
  <c r="AR682" i="6" s="1"/>
  <c r="AT682" i="6" s="1"/>
  <c r="AE266" i="6"/>
  <c r="AR266" i="6" s="1"/>
  <c r="AT266" i="6" s="1"/>
  <c r="AE132" i="6"/>
  <c r="AR132" i="6" s="1"/>
  <c r="AT132" i="6" s="1"/>
  <c r="AD1093" i="6"/>
  <c r="AD1089" i="6"/>
  <c r="AD1081" i="6"/>
  <c r="AD1073" i="6"/>
  <c r="AD1069" i="6"/>
  <c r="AD1065" i="6"/>
  <c r="AD1061" i="6"/>
  <c r="AD1057" i="6"/>
  <c r="AD1049" i="6"/>
  <c r="AD1045" i="6"/>
  <c r="AD1037" i="6"/>
  <c r="AD1033" i="6"/>
  <c r="AD1025" i="6"/>
  <c r="AD1017" i="6"/>
  <c r="AD1013" i="6"/>
  <c r="AD1001" i="6"/>
  <c r="AD985" i="6"/>
  <c r="AD977" i="6"/>
  <c r="AD973" i="6"/>
  <c r="AD969" i="6"/>
  <c r="AD965" i="6"/>
  <c r="AD961" i="6"/>
  <c r="AD957" i="6"/>
  <c r="AD953" i="6"/>
  <c r="AD945" i="6"/>
  <c r="AD941" i="6"/>
  <c r="AD937" i="6"/>
  <c r="AD929" i="6"/>
  <c r="AD921" i="6"/>
  <c r="AD917" i="6"/>
  <c r="AD913" i="6"/>
  <c r="AD909" i="6"/>
  <c r="AD905" i="6"/>
  <c r="AD901" i="6"/>
  <c r="AD897" i="6"/>
  <c r="AD889" i="6"/>
  <c r="AD885" i="6"/>
  <c r="AD877" i="6"/>
  <c r="AD873" i="6"/>
  <c r="AD865" i="6"/>
  <c r="AD861" i="6"/>
  <c r="AD857" i="6"/>
  <c r="AD853" i="6"/>
  <c r="AD849" i="6"/>
  <c r="AD845" i="6"/>
  <c r="AD841" i="6"/>
  <c r="AD833" i="6"/>
  <c r="AD825" i="6"/>
  <c r="AD821" i="6"/>
  <c r="AD817" i="6"/>
  <c r="AD813" i="6"/>
  <c r="AD809" i="6"/>
  <c r="AD805" i="6"/>
  <c r="AD801" i="6"/>
  <c r="AD793" i="6"/>
  <c r="AD789" i="6"/>
  <c r="AD785" i="6"/>
  <c r="AD777" i="6"/>
  <c r="AD773" i="6"/>
  <c r="AD769" i="6"/>
  <c r="AD761" i="6"/>
  <c r="AD757" i="6"/>
  <c r="AD753" i="6"/>
  <c r="AD745" i="6"/>
  <c r="AD737" i="6"/>
  <c r="AD729" i="6"/>
  <c r="AD725" i="6"/>
  <c r="AD721" i="6"/>
  <c r="AD717" i="6"/>
  <c r="AD709" i="6"/>
  <c r="AD701" i="6"/>
  <c r="AD697" i="6"/>
  <c r="AD689" i="6"/>
  <c r="AD685" i="6"/>
  <c r="AD681" i="6"/>
  <c r="AD673" i="6"/>
  <c r="AD669" i="6"/>
  <c r="AD665" i="6"/>
  <c r="AD202" i="6"/>
  <c r="AA595" i="6"/>
  <c r="AR595" i="6" s="1"/>
  <c r="AT595" i="6" s="1"/>
  <c r="AD979" i="6"/>
  <c r="AR979" i="6" s="1"/>
  <c r="AT979" i="6" s="1"/>
  <c r="X955" i="6"/>
  <c r="AR955" i="6" s="1"/>
  <c r="AT955" i="6" s="1"/>
  <c r="Y955" i="6"/>
  <c r="X607" i="6"/>
  <c r="Y607" i="6"/>
  <c r="X1028" i="6"/>
  <c r="X618" i="6"/>
  <c r="AR618" i="6" s="1"/>
  <c r="AT618" i="6" s="1"/>
  <c r="Y618" i="6"/>
  <c r="X502" i="6"/>
  <c r="Y502" i="6"/>
  <c r="X635" i="6"/>
  <c r="AR635" i="6" s="1"/>
  <c r="AT635" i="6" s="1"/>
  <c r="Y635" i="6"/>
  <c r="V268" i="6"/>
  <c r="X268" i="6"/>
  <c r="V252" i="6"/>
  <c r="V236" i="6"/>
  <c r="V220" i="6"/>
  <c r="X220" i="6" s="1"/>
  <c r="V204" i="6"/>
  <c r="AH204" i="6" s="1"/>
  <c r="V188" i="6"/>
  <c r="V172" i="6"/>
  <c r="V156" i="6"/>
  <c r="X156" i="6"/>
  <c r="AR156" i="6" s="1"/>
  <c r="AT156" i="6" s="1"/>
  <c r="V140" i="6"/>
  <c r="V124" i="6"/>
  <c r="X124" i="6"/>
  <c r="V108" i="6"/>
  <c r="V92" i="6"/>
  <c r="X92" i="6"/>
  <c r="V76" i="6"/>
  <c r="X76" i="6"/>
  <c r="V60" i="6"/>
  <c r="X60" i="6"/>
  <c r="V44" i="6"/>
  <c r="X44" i="6"/>
  <c r="V28" i="6"/>
  <c r="X28" i="6"/>
  <c r="V12" i="6"/>
  <c r="V1092" i="6"/>
  <c r="V1028" i="6"/>
  <c r="V964" i="6"/>
  <c r="V900" i="6"/>
  <c r="X1044" i="6"/>
  <c r="AR1044" i="6" s="1"/>
  <c r="AT1044" i="6" s="1"/>
  <c r="X980" i="6"/>
  <c r="AR980" i="6" s="1"/>
  <c r="AT980" i="6" s="1"/>
  <c r="X916" i="6"/>
  <c r="AR916" i="6" s="1"/>
  <c r="AT916" i="6" s="1"/>
  <c r="AF1071" i="4"/>
  <c r="AH1071" i="4" s="1"/>
  <c r="AF1055" i="4"/>
  <c r="AH1055" i="4" s="1"/>
  <c r="AF740" i="4"/>
  <c r="AH740" i="4" s="1"/>
  <c r="AF484" i="4"/>
  <c r="AH484" i="4" s="1"/>
  <c r="AF159" i="4"/>
  <c r="AH159" i="4" s="1"/>
  <c r="AF1087" i="4"/>
  <c r="AH1087" i="4" s="1"/>
  <c r="AF804" i="4"/>
  <c r="AH804" i="4" s="1"/>
  <c r="AF676" i="4"/>
  <c r="AH676" i="4" s="1"/>
  <c r="AF223" i="4"/>
  <c r="AH223" i="4" s="1"/>
  <c r="AF1039" i="4"/>
  <c r="AH1039" i="4" s="1"/>
  <c r="AF959" i="4"/>
  <c r="AH959" i="4" s="1"/>
  <c r="AF927" i="4"/>
  <c r="AH927" i="4" s="1"/>
  <c r="AF911" i="4"/>
  <c r="AH911" i="4" s="1"/>
  <c r="AF879" i="4"/>
  <c r="AH879" i="4" s="1"/>
  <c r="AF847" i="4"/>
  <c r="AH847" i="4" s="1"/>
  <c r="AF831" i="4"/>
  <c r="AH831" i="4" s="1"/>
  <c r="AF783" i="4"/>
  <c r="AH783" i="4" s="1"/>
  <c r="AF735" i="4"/>
  <c r="AH735" i="4" s="1"/>
  <c r="AF703" i="4"/>
  <c r="AH703" i="4" s="1"/>
  <c r="AF1012" i="4"/>
  <c r="AH1012" i="4" s="1"/>
  <c r="AF980" i="4"/>
  <c r="AH980" i="4" s="1"/>
  <c r="AF916" i="4"/>
  <c r="AH916" i="4" s="1"/>
  <c r="AF900" i="4"/>
  <c r="AH900" i="4" s="1"/>
  <c r="AF756" i="4"/>
  <c r="AH756" i="4" s="1"/>
  <c r="AF724" i="4"/>
  <c r="AH724" i="4" s="1"/>
  <c r="AF671" i="4"/>
  <c r="AH671" i="4" s="1"/>
  <c r="AF655" i="4"/>
  <c r="AH655" i="4" s="1"/>
  <c r="AF639" i="4"/>
  <c r="AH639" i="4" s="1"/>
  <c r="AF623" i="4"/>
  <c r="AH623" i="4" s="1"/>
  <c r="AF612" i="4"/>
  <c r="AH612" i="4" s="1"/>
  <c r="AF591" i="4"/>
  <c r="AH591" i="4" s="1"/>
  <c r="AF580" i="4"/>
  <c r="AH580" i="4" s="1"/>
  <c r="AF559" i="4"/>
  <c r="AH559" i="4" s="1"/>
  <c r="AF543" i="4"/>
  <c r="AH543" i="4" s="1"/>
  <c r="AF527" i="4"/>
  <c r="AH527" i="4" s="1"/>
  <c r="AF516" i="4"/>
  <c r="AH516" i="4" s="1"/>
  <c r="AF495" i="4"/>
  <c r="AH495" i="4" s="1"/>
  <c r="AF468" i="4"/>
  <c r="AH468" i="4" s="1"/>
  <c r="AF447" i="4"/>
  <c r="AH447" i="4" s="1"/>
  <c r="AF431" i="4"/>
  <c r="AH431" i="4" s="1"/>
  <c r="AF399" i="4"/>
  <c r="AH399" i="4" s="1"/>
  <c r="AF383" i="4"/>
  <c r="AH383" i="4" s="1"/>
  <c r="AF372" i="4"/>
  <c r="AH372" i="4" s="1"/>
  <c r="AF351" i="4"/>
  <c r="AH351" i="4" s="1"/>
  <c r="AF335" i="4"/>
  <c r="AH335" i="4" s="1"/>
  <c r="AF319" i="4"/>
  <c r="AH319" i="4" s="1"/>
  <c r="AF303" i="4"/>
  <c r="AH303" i="4" s="1"/>
  <c r="AF292" i="4"/>
  <c r="AH292" i="4" s="1"/>
  <c r="AF276" i="4"/>
  <c r="AH276" i="4" s="1"/>
  <c r="AF271" i="4"/>
  <c r="AH271" i="4" s="1"/>
  <c r="AF255" i="4"/>
  <c r="AH255" i="4" s="1"/>
  <c r="AF239" i="4"/>
  <c r="AH239" i="4" s="1"/>
  <c r="AF228" i="4"/>
  <c r="AH228" i="4" s="1"/>
  <c r="AF196" i="4"/>
  <c r="AH196" i="4" s="1"/>
  <c r="AF175" i="4"/>
  <c r="AH175" i="4" s="1"/>
  <c r="AF143" i="4"/>
  <c r="AH143" i="4" s="1"/>
  <c r="AF132" i="4"/>
  <c r="AH132" i="4" s="1"/>
  <c r="AF116" i="4"/>
  <c r="AH116" i="4" s="1"/>
  <c r="AF84" i="4"/>
  <c r="AH84" i="4" s="1"/>
  <c r="AF52" i="4"/>
  <c r="AH52" i="4" s="1"/>
  <c r="AF36" i="4"/>
  <c r="AH36" i="4" s="1"/>
  <c r="AF4" i="4"/>
  <c r="AH4" i="4" s="1"/>
  <c r="Z212" i="4"/>
  <c r="AF212" i="4" s="1"/>
  <c r="AH212" i="4" s="1"/>
  <c r="AA212" i="4"/>
  <c r="Z164" i="4"/>
  <c r="AF164" i="4" s="1"/>
  <c r="AH164" i="4" s="1"/>
  <c r="AA164" i="4"/>
  <c r="X1089" i="4"/>
  <c r="Y1089" i="4"/>
  <c r="X1085" i="4"/>
  <c r="Y1085" i="4"/>
  <c r="X1077" i="4"/>
  <c r="Y1077" i="4"/>
  <c r="X1073" i="4"/>
  <c r="Y1073" i="4"/>
  <c r="X1065" i="4"/>
  <c r="Y1065" i="4"/>
  <c r="X1025" i="4"/>
  <c r="Y1025" i="4"/>
  <c r="X1017" i="4"/>
  <c r="Y1017" i="4"/>
  <c r="X1013" i="4"/>
  <c r="Y1013" i="4"/>
  <c r="X1005" i="4"/>
  <c r="Y1005" i="4"/>
  <c r="Y973" i="4"/>
  <c r="X969" i="4"/>
  <c r="Y969" i="4"/>
  <c r="X961" i="4"/>
  <c r="Y961" i="4"/>
  <c r="X949" i="4"/>
  <c r="Y949" i="4"/>
  <c r="X941" i="4"/>
  <c r="Y941" i="4"/>
  <c r="X925" i="4"/>
  <c r="Y925" i="4"/>
  <c r="X917" i="4"/>
  <c r="Y917" i="4"/>
  <c r="X901" i="4"/>
  <c r="Y901" i="4"/>
  <c r="X881" i="4"/>
  <c r="Y881" i="4"/>
  <c r="X873" i="4"/>
  <c r="Y873" i="4"/>
  <c r="X861" i="4"/>
  <c r="Y861" i="4"/>
  <c r="X857" i="4"/>
  <c r="Y857" i="4"/>
  <c r="X825" i="4"/>
  <c r="Y825" i="4"/>
  <c r="X817" i="4"/>
  <c r="Y817" i="4"/>
  <c r="X797" i="4"/>
  <c r="Y797" i="4"/>
  <c r="Y773" i="4"/>
  <c r="X765" i="4"/>
  <c r="Y765" i="4"/>
  <c r="X749" i="4"/>
  <c r="Y749" i="4"/>
  <c r="X729" i="4"/>
  <c r="Y729" i="4"/>
  <c r="X721" i="4"/>
  <c r="Y721" i="4"/>
  <c r="X705" i="4"/>
  <c r="Y705" i="4"/>
  <c r="X689" i="4"/>
  <c r="Y689" i="4"/>
  <c r="X681" i="4"/>
  <c r="Y681" i="4"/>
  <c r="X677" i="4"/>
  <c r="Y677" i="4"/>
  <c r="X649" i="4"/>
  <c r="Y649" i="4"/>
  <c r="AG649" i="4"/>
  <c r="X645" i="4"/>
  <c r="Y645" i="4"/>
  <c r="AG645" i="4"/>
  <c r="X633" i="4"/>
  <c r="Y633" i="4"/>
  <c r="AG633" i="4"/>
  <c r="X625" i="4"/>
  <c r="Y625" i="4"/>
  <c r="AG625" i="4"/>
  <c r="X617" i="4"/>
  <c r="Y617" i="4"/>
  <c r="AG617" i="4"/>
  <c r="Y609" i="4"/>
  <c r="AG609" i="4"/>
  <c r="X601" i="4"/>
  <c r="Y601" i="4"/>
  <c r="AG601" i="4"/>
  <c r="X593" i="4"/>
  <c r="Y593" i="4"/>
  <c r="AG593" i="4"/>
  <c r="Y585" i="4"/>
  <c r="AG585" i="4"/>
  <c r="X577" i="4"/>
  <c r="Y577" i="4"/>
  <c r="AG577" i="4"/>
  <c r="X569" i="4"/>
  <c r="Y569" i="4"/>
  <c r="AG569" i="4"/>
  <c r="X565" i="4"/>
  <c r="Y565" i="4"/>
  <c r="AG565" i="4"/>
  <c r="X553" i="4"/>
  <c r="Y553" i="4"/>
  <c r="AG553" i="4"/>
  <c r="Y549" i="4"/>
  <c r="AG549" i="4"/>
  <c r="X541" i="4"/>
  <c r="Y541" i="4"/>
  <c r="AG541" i="4"/>
  <c r="Y537" i="4"/>
  <c r="AG537" i="4"/>
  <c r="X533" i="4"/>
  <c r="Y533" i="4"/>
  <c r="AG533" i="4"/>
  <c r="Y525" i="4"/>
  <c r="AG525" i="4"/>
  <c r="X517" i="4"/>
  <c r="Y517" i="4"/>
  <c r="AG517" i="4"/>
  <c r="X513" i="4"/>
  <c r="Y513" i="4"/>
  <c r="AG513" i="4"/>
  <c r="X505" i="4"/>
  <c r="Y505" i="4"/>
  <c r="AG505" i="4"/>
  <c r="Y497" i="4"/>
  <c r="AG497" i="4"/>
  <c r="X489" i="4"/>
  <c r="Y489" i="4"/>
  <c r="AG489" i="4"/>
  <c r="X481" i="4"/>
  <c r="Y481" i="4"/>
  <c r="AG481" i="4"/>
  <c r="Y477" i="4"/>
  <c r="AG477" i="4"/>
  <c r="X469" i="4"/>
  <c r="Y469" i="4"/>
  <c r="AG469" i="4"/>
  <c r="Y465" i="4"/>
  <c r="AG465" i="4"/>
  <c r="X461" i="4"/>
  <c r="Y461" i="4"/>
  <c r="AG461" i="4"/>
  <c r="Y453" i="4"/>
  <c r="AG453" i="4"/>
  <c r="Y445" i="4"/>
  <c r="AG445" i="4"/>
  <c r="X437" i="4"/>
  <c r="Y437" i="4"/>
  <c r="AG437" i="4"/>
  <c r="X429" i="4"/>
  <c r="Y429" i="4"/>
  <c r="AG429" i="4"/>
  <c r="Y421" i="4"/>
  <c r="AG421" i="4"/>
  <c r="X413" i="4"/>
  <c r="Y413" i="4"/>
  <c r="AG413" i="4"/>
  <c r="Y401" i="4"/>
  <c r="AG401" i="4"/>
  <c r="X397" i="4"/>
  <c r="Y397" i="4"/>
  <c r="AG397" i="4"/>
  <c r="Y389" i="4"/>
  <c r="AG389" i="4"/>
  <c r="X381" i="4"/>
  <c r="Y381" i="4"/>
  <c r="AG381" i="4"/>
  <c r="X373" i="4"/>
  <c r="Y373" i="4"/>
  <c r="AG373" i="4"/>
  <c r="X365" i="4"/>
  <c r="Y365" i="4"/>
  <c r="AG365" i="4"/>
  <c r="Y357" i="4"/>
  <c r="AG357" i="4"/>
  <c r="X349" i="4"/>
  <c r="Y349" i="4"/>
  <c r="AG349" i="4"/>
  <c r="Y341" i="4"/>
  <c r="AG341" i="4"/>
  <c r="X333" i="4"/>
  <c r="Y333" i="4"/>
  <c r="AG333" i="4"/>
  <c r="X325" i="4"/>
  <c r="Y325" i="4"/>
  <c r="AG325" i="4"/>
  <c r="X317" i="4"/>
  <c r="Y317" i="4"/>
  <c r="AG317" i="4"/>
  <c r="Y309" i="4"/>
  <c r="AG309" i="4"/>
  <c r="Y301" i="4"/>
  <c r="AG301" i="4"/>
  <c r="Y277" i="4"/>
  <c r="AF1007" i="4"/>
  <c r="AH1007" i="4" s="1"/>
  <c r="AF975" i="4"/>
  <c r="AH975" i="4" s="1"/>
  <c r="AF943" i="4"/>
  <c r="AH943" i="4" s="1"/>
  <c r="AF895" i="4"/>
  <c r="AH895" i="4" s="1"/>
  <c r="AF863" i="4"/>
  <c r="AH863" i="4" s="1"/>
  <c r="AF815" i="4"/>
  <c r="AH815" i="4" s="1"/>
  <c r="AF767" i="4"/>
  <c r="AH767" i="4" s="1"/>
  <c r="AF751" i="4"/>
  <c r="AH751" i="4" s="1"/>
  <c r="AF719" i="4"/>
  <c r="AH719" i="4" s="1"/>
  <c r="AF1023" i="4"/>
  <c r="AH1023" i="4" s="1"/>
  <c r="AF991" i="4"/>
  <c r="AH991" i="4" s="1"/>
  <c r="AF799" i="4"/>
  <c r="AH799" i="4" s="1"/>
  <c r="AF687" i="4"/>
  <c r="AH687" i="4" s="1"/>
  <c r="AF996" i="4"/>
  <c r="AH996" i="4" s="1"/>
  <c r="AF964" i="4"/>
  <c r="AH964" i="4" s="1"/>
  <c r="AF948" i="4"/>
  <c r="AH948" i="4" s="1"/>
  <c r="AF884" i="4"/>
  <c r="AH884" i="4" s="1"/>
  <c r="AF868" i="4"/>
  <c r="AH868" i="4" s="1"/>
  <c r="AF852" i="4"/>
  <c r="AH852" i="4" s="1"/>
  <c r="AF836" i="4"/>
  <c r="AH836" i="4" s="1"/>
  <c r="AF820" i="4"/>
  <c r="AH820" i="4" s="1"/>
  <c r="AF788" i="4"/>
  <c r="AH788" i="4" s="1"/>
  <c r="AF772" i="4"/>
  <c r="AH772" i="4" s="1"/>
  <c r="AF708" i="4"/>
  <c r="AH708" i="4" s="1"/>
  <c r="AF692" i="4"/>
  <c r="AH692" i="4" s="1"/>
  <c r="AF660" i="4"/>
  <c r="AH660" i="4" s="1"/>
  <c r="AF644" i="4"/>
  <c r="AH644" i="4" s="1"/>
  <c r="AF628" i="4"/>
  <c r="AH628" i="4" s="1"/>
  <c r="AF607" i="4"/>
  <c r="AH607" i="4" s="1"/>
  <c r="AF596" i="4"/>
  <c r="AH596" i="4" s="1"/>
  <c r="AF575" i="4"/>
  <c r="AH575" i="4" s="1"/>
  <c r="AF564" i="4"/>
  <c r="AH564" i="4" s="1"/>
  <c r="AF548" i="4"/>
  <c r="AH548" i="4" s="1"/>
  <c r="AF532" i="4"/>
  <c r="AH532" i="4" s="1"/>
  <c r="AF511" i="4"/>
  <c r="AH511" i="4" s="1"/>
  <c r="AF500" i="4"/>
  <c r="AH500" i="4" s="1"/>
  <c r="AF479" i="4"/>
  <c r="AH479" i="4" s="1"/>
  <c r="AF463" i="4"/>
  <c r="AH463" i="4" s="1"/>
  <c r="AF452" i="4"/>
  <c r="AH452" i="4" s="1"/>
  <c r="AF436" i="4"/>
  <c r="AH436" i="4" s="1"/>
  <c r="AF415" i="4"/>
  <c r="AH415" i="4" s="1"/>
  <c r="AF404" i="4"/>
  <c r="AH404" i="4" s="1"/>
  <c r="AF388" i="4"/>
  <c r="AH388" i="4" s="1"/>
  <c r="AF367" i="4"/>
  <c r="AH367" i="4" s="1"/>
  <c r="AF356" i="4"/>
  <c r="AH356" i="4" s="1"/>
  <c r="AF340" i="4"/>
  <c r="AH340" i="4" s="1"/>
  <c r="AF324" i="4"/>
  <c r="AH324" i="4" s="1"/>
  <c r="AF308" i="4"/>
  <c r="AH308" i="4" s="1"/>
  <c r="AF287" i="4"/>
  <c r="AH287" i="4" s="1"/>
  <c r="AF260" i="4"/>
  <c r="AH260" i="4" s="1"/>
  <c r="AF244" i="4"/>
  <c r="AH244" i="4" s="1"/>
  <c r="AF207" i="4"/>
  <c r="AH207" i="4" s="1"/>
  <c r="AF191" i="4"/>
  <c r="AH191" i="4" s="1"/>
  <c r="AF180" i="4"/>
  <c r="AH180" i="4" s="1"/>
  <c r="AF148" i="4"/>
  <c r="AH148" i="4" s="1"/>
  <c r="AF127" i="4"/>
  <c r="AH127" i="4" s="1"/>
  <c r="AF111" i="4"/>
  <c r="AH111" i="4" s="1"/>
  <c r="AF100" i="4"/>
  <c r="AH100" i="4" s="1"/>
  <c r="AF68" i="4"/>
  <c r="AH68" i="4" s="1"/>
  <c r="AF20" i="4"/>
  <c r="AH20" i="4" s="1"/>
  <c r="X1057" i="4"/>
  <c r="Y1057" i="4"/>
  <c r="X1049" i="4"/>
  <c r="Y1049" i="4"/>
  <c r="X1045" i="4"/>
  <c r="Y1045" i="4"/>
  <c r="X1037" i="4"/>
  <c r="Y1037" i="4"/>
  <c r="X1033" i="4"/>
  <c r="Y1033" i="4"/>
  <c r="X1001" i="4"/>
  <c r="Y1001" i="4"/>
  <c r="X993" i="4"/>
  <c r="Y993" i="4"/>
  <c r="X989" i="4"/>
  <c r="Y989" i="4"/>
  <c r="X981" i="4"/>
  <c r="Y981" i="4"/>
  <c r="X977" i="4"/>
  <c r="Y977" i="4"/>
  <c r="X957" i="4"/>
  <c r="Y957" i="4"/>
  <c r="X937" i="4"/>
  <c r="Y937" i="4"/>
  <c r="X933" i="4"/>
  <c r="Y933" i="4"/>
  <c r="X913" i="4"/>
  <c r="Y913" i="4"/>
  <c r="X905" i="4"/>
  <c r="Y905" i="4"/>
  <c r="X893" i="4"/>
  <c r="Y893" i="4"/>
  <c r="X885" i="4"/>
  <c r="Y885" i="4"/>
  <c r="X869" i="4"/>
  <c r="Y869" i="4"/>
  <c r="X849" i="4"/>
  <c r="Y849" i="4"/>
  <c r="X845" i="4"/>
  <c r="Y845" i="4"/>
  <c r="X837" i="4"/>
  <c r="Y837" i="4"/>
  <c r="X829" i="4"/>
  <c r="Y829" i="4"/>
  <c r="X813" i="4"/>
  <c r="Y813" i="4"/>
  <c r="X809" i="4"/>
  <c r="Y809" i="4"/>
  <c r="X801" i="4"/>
  <c r="Y801" i="4"/>
  <c r="X789" i="4"/>
  <c r="Y789" i="4"/>
  <c r="X781" i="4"/>
  <c r="Y781" i="4"/>
  <c r="X777" i="4"/>
  <c r="Y777" i="4"/>
  <c r="X769" i="4"/>
  <c r="Y769" i="4"/>
  <c r="X753" i="4"/>
  <c r="Y753" i="4"/>
  <c r="X745" i="4"/>
  <c r="Y745" i="4"/>
  <c r="X737" i="4"/>
  <c r="Y737" i="4"/>
  <c r="X717" i="4"/>
  <c r="Y717" i="4"/>
  <c r="X709" i="4"/>
  <c r="Y709" i="4"/>
  <c r="X697" i="4"/>
  <c r="Y697" i="4"/>
  <c r="X669" i="4"/>
  <c r="Y669" i="4"/>
  <c r="X665" i="4"/>
  <c r="Y665" i="4"/>
  <c r="X657" i="4"/>
  <c r="Y657" i="4"/>
  <c r="AG657" i="4"/>
  <c r="Y653" i="4"/>
  <c r="AG653" i="4"/>
  <c r="Y641" i="4"/>
  <c r="AG641" i="4"/>
  <c r="X637" i="4"/>
  <c r="Y637" i="4"/>
  <c r="AG637" i="4"/>
  <c r="Y629" i="4"/>
  <c r="AG629" i="4"/>
  <c r="Y621" i="4"/>
  <c r="AG621" i="4"/>
  <c r="X613" i="4"/>
  <c r="Y613" i="4"/>
  <c r="AG613" i="4"/>
  <c r="X605" i="4"/>
  <c r="Y605" i="4"/>
  <c r="AG605" i="4"/>
  <c r="Y597" i="4"/>
  <c r="AG597" i="4"/>
  <c r="X589" i="4"/>
  <c r="Y589" i="4"/>
  <c r="AG589" i="4"/>
  <c r="X581" i="4"/>
  <c r="Y581" i="4"/>
  <c r="AG581" i="4"/>
  <c r="Y573" i="4"/>
  <c r="AG573" i="4"/>
  <c r="Y561" i="4"/>
  <c r="AG561" i="4"/>
  <c r="X557" i="4"/>
  <c r="Y557" i="4"/>
  <c r="AG557" i="4"/>
  <c r="X545" i="4"/>
  <c r="Y545" i="4"/>
  <c r="AG545" i="4"/>
  <c r="X529" i="4"/>
  <c r="Y529" i="4"/>
  <c r="AG529" i="4"/>
  <c r="Y521" i="4"/>
  <c r="AG521" i="4"/>
  <c r="Y509" i="4"/>
  <c r="AG509" i="4"/>
  <c r="X501" i="4"/>
  <c r="Y501" i="4"/>
  <c r="AG501" i="4"/>
  <c r="X493" i="4"/>
  <c r="Y493" i="4"/>
  <c r="AG493" i="4"/>
  <c r="Y485" i="4"/>
  <c r="AG485" i="4"/>
  <c r="X473" i="4"/>
  <c r="Y473" i="4"/>
  <c r="AG473" i="4"/>
  <c r="X457" i="4"/>
  <c r="Y457" i="4"/>
  <c r="AG457" i="4"/>
  <c r="X449" i="4"/>
  <c r="Y449" i="4"/>
  <c r="AG449" i="4"/>
  <c r="X441" i="4"/>
  <c r="Y441" i="4"/>
  <c r="AG441" i="4"/>
  <c r="Y433" i="4"/>
  <c r="AG433" i="4"/>
  <c r="X425" i="4"/>
  <c r="Y425" i="4"/>
  <c r="AG425" i="4"/>
  <c r="X417" i="4"/>
  <c r="Y417" i="4"/>
  <c r="AG417" i="4"/>
  <c r="Y409" i="4"/>
  <c r="AG409" i="4"/>
  <c r="X405" i="4"/>
  <c r="Y405" i="4"/>
  <c r="AG405" i="4"/>
  <c r="X393" i="4"/>
  <c r="Y393" i="4"/>
  <c r="AG393" i="4"/>
  <c r="X385" i="4"/>
  <c r="Y385" i="4"/>
  <c r="AG385" i="4"/>
  <c r="Y377" i="4"/>
  <c r="AG377" i="4"/>
  <c r="Y369" i="4"/>
  <c r="AG369" i="4"/>
  <c r="X361" i="4"/>
  <c r="Y361" i="4"/>
  <c r="AG361" i="4"/>
  <c r="Y353" i="4"/>
  <c r="AG353" i="4"/>
  <c r="Y345" i="4"/>
  <c r="AG345" i="4"/>
  <c r="Y337" i="4"/>
  <c r="AG337" i="4"/>
  <c r="Y329" i="4"/>
  <c r="AG329" i="4"/>
  <c r="AG321" i="4"/>
  <c r="Y313" i="4"/>
  <c r="AG313" i="4"/>
  <c r="Y305" i="4"/>
  <c r="AG305" i="4"/>
  <c r="Y297" i="4"/>
  <c r="AG297" i="4"/>
  <c r="Y293" i="4"/>
  <c r="AG293" i="4"/>
  <c r="Y285" i="4"/>
  <c r="Y257" i="4"/>
  <c r="X245" i="4"/>
  <c r="Y245" i="4"/>
  <c r="Y237" i="4"/>
  <c r="X229" i="4"/>
  <c r="Y229" i="4"/>
  <c r="X213" i="4"/>
  <c r="Y213" i="4"/>
  <c r="AF1091" i="4"/>
  <c r="AH1091" i="4" s="1"/>
  <c r="AF1075" i="4"/>
  <c r="AH1075" i="4" s="1"/>
  <c r="AF1059" i="4"/>
  <c r="AH1059" i="4" s="1"/>
  <c r="AF1043" i="4"/>
  <c r="AH1043" i="4" s="1"/>
  <c r="AF1027" i="4"/>
  <c r="AH1027" i="4" s="1"/>
  <c r="AF995" i="4"/>
  <c r="AH995" i="4" s="1"/>
  <c r="AF979" i="4"/>
  <c r="AH979" i="4" s="1"/>
  <c r="AF963" i="4"/>
  <c r="AH963" i="4" s="1"/>
  <c r="AF931" i="4"/>
  <c r="AH931" i="4" s="1"/>
  <c r="AF915" i="4"/>
  <c r="AH915" i="4" s="1"/>
  <c r="AF899" i="4"/>
  <c r="AH899" i="4" s="1"/>
  <c r="AF867" i="4"/>
  <c r="AH867" i="4" s="1"/>
  <c r="AF851" i="4"/>
  <c r="AH851" i="4" s="1"/>
  <c r="AF835" i="4"/>
  <c r="AH835" i="4" s="1"/>
  <c r="AF803" i="4"/>
  <c r="AH803" i="4" s="1"/>
  <c r="AF787" i="4"/>
  <c r="AH787" i="4" s="1"/>
  <c r="AF771" i="4"/>
  <c r="AH771" i="4" s="1"/>
  <c r="AF739" i="4"/>
  <c r="AH739" i="4" s="1"/>
  <c r="AF723" i="4"/>
  <c r="AH723" i="4" s="1"/>
  <c r="AF707" i="4"/>
  <c r="AH707" i="4" s="1"/>
  <c r="AF675" i="4"/>
  <c r="AH675" i="4" s="1"/>
  <c r="AF659" i="4"/>
  <c r="AH659" i="4" s="1"/>
  <c r="AF643" i="4"/>
  <c r="AH643" i="4" s="1"/>
  <c r="AF611" i="4"/>
  <c r="AH611" i="4" s="1"/>
  <c r="AF595" i="4"/>
  <c r="AH595" i="4" s="1"/>
  <c r="AF579" i="4"/>
  <c r="AH579" i="4" s="1"/>
  <c r="AF547" i="4"/>
  <c r="AH547" i="4" s="1"/>
  <c r="AF531" i="4"/>
  <c r="AH531" i="4" s="1"/>
  <c r="AF515" i="4"/>
  <c r="AH515" i="4" s="1"/>
  <c r="AF483" i="4"/>
  <c r="AH483" i="4" s="1"/>
  <c r="AF467" i="4"/>
  <c r="AH467" i="4" s="1"/>
  <c r="AF451" i="4"/>
  <c r="AH451" i="4" s="1"/>
  <c r="AF419" i="4"/>
  <c r="AH419" i="4" s="1"/>
  <c r="AF403" i="4"/>
  <c r="AH403" i="4" s="1"/>
  <c r="AF387" i="4"/>
  <c r="AH387" i="4" s="1"/>
  <c r="AF355" i="4"/>
  <c r="AH355" i="4" s="1"/>
  <c r="AF339" i="4"/>
  <c r="AH339" i="4" s="1"/>
  <c r="AF323" i="4"/>
  <c r="AH323" i="4" s="1"/>
  <c r="AF291" i="4"/>
  <c r="AH291" i="4" s="1"/>
  <c r="AF275" i="4"/>
  <c r="AH275" i="4" s="1"/>
  <c r="AF1080" i="4"/>
  <c r="AH1080" i="4" s="1"/>
  <c r="AF1064" i="4"/>
  <c r="AH1064" i="4" s="1"/>
  <c r="AF1048" i="4"/>
  <c r="AH1048" i="4" s="1"/>
  <c r="AF1032" i="4"/>
  <c r="AH1032" i="4" s="1"/>
  <c r="AF1016" i="4"/>
  <c r="AH1016" i="4" s="1"/>
  <c r="AF1000" i="4"/>
  <c r="AH1000" i="4" s="1"/>
  <c r="AF984" i="4"/>
  <c r="AH984" i="4" s="1"/>
  <c r="AF968" i="4"/>
  <c r="AH968" i="4" s="1"/>
  <c r="AF952" i="4"/>
  <c r="AH952" i="4" s="1"/>
  <c r="AF936" i="4"/>
  <c r="AH936" i="4" s="1"/>
  <c r="AF920" i="4"/>
  <c r="AH920" i="4" s="1"/>
  <c r="AF904" i="4"/>
  <c r="AH904" i="4" s="1"/>
  <c r="AF888" i="4"/>
  <c r="AH888" i="4" s="1"/>
  <c r="AF872" i="4"/>
  <c r="AH872" i="4" s="1"/>
  <c r="AF856" i="4"/>
  <c r="AH856" i="4" s="1"/>
  <c r="AF840" i="4"/>
  <c r="AH840" i="4" s="1"/>
  <c r="AF824" i="4"/>
  <c r="AH824" i="4" s="1"/>
  <c r="AF808" i="4"/>
  <c r="AH808" i="4" s="1"/>
  <c r="AF792" i="4"/>
  <c r="AH792" i="4" s="1"/>
  <c r="AF776" i="4"/>
  <c r="AH776" i="4" s="1"/>
  <c r="AF760" i="4"/>
  <c r="AH760" i="4" s="1"/>
  <c r="AH1035" i="4"/>
  <c r="AF198" i="4"/>
  <c r="AH198" i="4" s="1"/>
  <c r="AF182" i="4"/>
  <c r="AH182" i="4" s="1"/>
  <c r="AF166" i="4"/>
  <c r="AH166" i="4" s="1"/>
  <c r="AF150" i="4"/>
  <c r="AH150" i="4" s="1"/>
  <c r="AF134" i="4"/>
  <c r="AH134" i="4" s="1"/>
  <c r="AF118" i="4"/>
  <c r="AH118" i="4" s="1"/>
  <c r="AF102" i="4"/>
  <c r="AH102" i="4" s="1"/>
  <c r="AF86" i="4"/>
  <c r="AH86" i="4" s="1"/>
  <c r="AF70" i="4"/>
  <c r="AH70" i="4" s="1"/>
  <c r="AF54" i="4"/>
  <c r="AH54" i="4" s="1"/>
  <c r="AF38" i="4"/>
  <c r="AH38" i="4" s="1"/>
  <c r="AF22" i="4"/>
  <c r="AH22" i="4" s="1"/>
  <c r="AF6" i="4"/>
  <c r="AH6" i="4" s="1"/>
  <c r="AF744" i="4"/>
  <c r="AH744" i="4" s="1"/>
  <c r="AF728" i="4"/>
  <c r="AH728" i="4" s="1"/>
  <c r="AF712" i="4"/>
  <c r="AH712" i="4" s="1"/>
  <c r="AF696" i="4"/>
  <c r="AH696" i="4" s="1"/>
  <c r="AF680" i="4"/>
  <c r="AH680" i="4" s="1"/>
  <c r="AF664" i="4"/>
  <c r="AH664" i="4" s="1"/>
  <c r="AF648" i="4"/>
  <c r="AH648" i="4" s="1"/>
  <c r="AF632" i="4"/>
  <c r="AH632" i="4" s="1"/>
  <c r="AF616" i="4"/>
  <c r="AH616" i="4" s="1"/>
  <c r="AF600" i="4"/>
  <c r="AH600" i="4" s="1"/>
  <c r="AF584" i="4"/>
  <c r="AH584" i="4" s="1"/>
  <c r="AH267" i="4"/>
  <c r="AH203" i="4"/>
  <c r="AH139" i="4"/>
  <c r="AF1092" i="4"/>
  <c r="AH1092" i="4" s="1"/>
  <c r="AF1076" i="4"/>
  <c r="AH1076" i="4" s="1"/>
  <c r="AF1060" i="4"/>
  <c r="AH1060" i="4" s="1"/>
  <c r="AF1044" i="4"/>
  <c r="AH1044" i="4" s="1"/>
  <c r="AF1028" i="4"/>
  <c r="AH1028" i="4" s="1"/>
  <c r="AF456" i="4"/>
  <c r="AH456" i="4" s="1"/>
  <c r="AF440" i="4"/>
  <c r="AH440" i="4" s="1"/>
  <c r="AF424" i="4"/>
  <c r="AH424" i="4" s="1"/>
  <c r="AF408" i="4"/>
  <c r="AH408" i="4" s="1"/>
  <c r="AF392" i="4"/>
  <c r="AH392" i="4" s="1"/>
  <c r="AF376" i="4"/>
  <c r="AH376" i="4" s="1"/>
  <c r="AF360" i="4"/>
  <c r="AH360" i="4" s="1"/>
  <c r="AF344" i="4"/>
  <c r="AH344" i="4" s="1"/>
  <c r="AF328" i="4"/>
  <c r="AH328" i="4" s="1"/>
  <c r="AF312" i="4"/>
  <c r="AH312" i="4" s="1"/>
  <c r="AF296" i="4"/>
  <c r="AH296" i="4" s="1"/>
  <c r="AF280" i="4"/>
  <c r="AH280" i="4" s="1"/>
  <c r="AF568" i="4"/>
  <c r="AH568" i="4" s="1"/>
  <c r="AF560" i="4"/>
  <c r="AH560" i="4" s="1"/>
  <c r="AF552" i="4"/>
  <c r="AH552" i="4" s="1"/>
  <c r="AF544" i="4"/>
  <c r="AH544" i="4" s="1"/>
  <c r="AF536" i="4"/>
  <c r="AH536" i="4" s="1"/>
  <c r="AF528" i="4"/>
  <c r="AH528" i="4" s="1"/>
  <c r="AF520" i="4"/>
  <c r="AH520" i="4" s="1"/>
  <c r="AF512" i="4"/>
  <c r="AH512" i="4" s="1"/>
  <c r="AF504" i="4"/>
  <c r="AH504" i="4" s="1"/>
  <c r="AF496" i="4"/>
  <c r="AH496" i="4" s="1"/>
  <c r="AF488" i="4"/>
  <c r="AH488" i="4" s="1"/>
  <c r="AF480" i="4"/>
  <c r="AH480" i="4" s="1"/>
  <c r="AF472" i="4"/>
  <c r="AH472" i="4" s="1"/>
  <c r="AF464" i="4"/>
  <c r="AH464" i="4" s="1"/>
  <c r="AF268" i="4"/>
  <c r="AH268" i="4" s="1"/>
  <c r="AF252" i="4"/>
  <c r="AH252" i="4" s="1"/>
  <c r="AF236" i="4"/>
  <c r="AH236" i="4" s="1"/>
  <c r="AF220" i="4"/>
  <c r="AH220" i="4" s="1"/>
  <c r="AF204" i="4"/>
  <c r="AH204" i="4" s="1"/>
  <c r="AF188" i="4"/>
  <c r="AH188" i="4" s="1"/>
  <c r="AF172" i="4"/>
  <c r="AH172" i="4" s="1"/>
  <c r="AF156" i="4"/>
  <c r="AH156" i="4" s="1"/>
  <c r="AF144" i="4"/>
  <c r="AH144" i="4" s="1"/>
  <c r="AF140" i="4"/>
  <c r="AH140" i="4" s="1"/>
  <c r="AF124" i="4"/>
  <c r="AH124" i="4" s="1"/>
  <c r="AF108" i="4"/>
  <c r="AH108" i="4" s="1"/>
  <c r="AF1086" i="4"/>
  <c r="AH1086" i="4" s="1"/>
  <c r="AF1070" i="4"/>
  <c r="AH1070" i="4" s="1"/>
  <c r="AF1054" i="4"/>
  <c r="AH1054" i="4" s="1"/>
  <c r="AF1038" i="4"/>
  <c r="AH1038" i="4" s="1"/>
  <c r="AF1022" i="4"/>
  <c r="AH1022" i="4" s="1"/>
  <c r="AF1006" i="4"/>
  <c r="AH1006" i="4" s="1"/>
  <c r="AF990" i="4"/>
  <c r="AH990" i="4" s="1"/>
  <c r="AF974" i="4"/>
  <c r="AH974" i="4" s="1"/>
  <c r="AF958" i="4"/>
  <c r="AH958" i="4" s="1"/>
  <c r="AF942" i="4"/>
  <c r="AH942" i="4" s="1"/>
  <c r="AF926" i="4"/>
  <c r="AH926" i="4" s="1"/>
  <c r="AF910" i="4"/>
  <c r="AH910" i="4" s="1"/>
  <c r="AF894" i="4"/>
  <c r="AH894" i="4" s="1"/>
  <c r="AF878" i="4"/>
  <c r="AH878" i="4" s="1"/>
  <c r="AF862" i="4"/>
  <c r="AH862" i="4" s="1"/>
  <c r="AF846" i="4"/>
  <c r="AH846" i="4" s="1"/>
  <c r="AF830" i="4"/>
  <c r="AH830" i="4" s="1"/>
  <c r="AF814" i="4"/>
  <c r="AH814" i="4" s="1"/>
  <c r="AF798" i="4"/>
  <c r="AH798" i="4" s="1"/>
  <c r="AF782" i="4"/>
  <c r="AH782" i="4" s="1"/>
  <c r="AF766" i="4"/>
  <c r="AH766" i="4" s="1"/>
  <c r="AF750" i="4"/>
  <c r="AH750" i="4" s="1"/>
  <c r="AF734" i="4"/>
  <c r="AH734" i="4" s="1"/>
  <c r="AF718" i="4"/>
  <c r="AH718" i="4" s="1"/>
  <c r="AF702" i="4"/>
  <c r="AH702" i="4" s="1"/>
  <c r="AF686" i="4"/>
  <c r="AH686" i="4" s="1"/>
  <c r="AF670" i="4"/>
  <c r="AH670" i="4" s="1"/>
  <c r="AF654" i="4"/>
  <c r="AH654" i="4" s="1"/>
  <c r="AF638" i="4"/>
  <c r="AH638" i="4" s="1"/>
  <c r="AF622" i="4"/>
  <c r="AH622" i="4" s="1"/>
  <c r="AF606" i="4"/>
  <c r="AH606" i="4" s="1"/>
  <c r="AF590" i="4"/>
  <c r="AH590" i="4" s="1"/>
  <c r="AF574" i="4"/>
  <c r="AH574" i="4" s="1"/>
  <c r="AF558" i="4"/>
  <c r="AH558" i="4" s="1"/>
  <c r="AF542" i="4"/>
  <c r="AH542" i="4" s="1"/>
  <c r="AF526" i="4"/>
  <c r="AH526" i="4" s="1"/>
  <c r="AF510" i="4"/>
  <c r="AH510" i="4" s="1"/>
  <c r="AF494" i="4"/>
  <c r="AH494" i="4" s="1"/>
  <c r="AF478" i="4"/>
  <c r="AH478" i="4" s="1"/>
  <c r="AF462" i="4"/>
  <c r="AH462" i="4" s="1"/>
  <c r="AF446" i="4"/>
  <c r="AH446" i="4" s="1"/>
  <c r="AF430" i="4"/>
  <c r="AH430" i="4" s="1"/>
  <c r="AF414" i="4"/>
  <c r="AH414" i="4" s="1"/>
  <c r="AF398" i="4"/>
  <c r="AH398" i="4" s="1"/>
  <c r="AF382" i="4"/>
  <c r="AH382" i="4" s="1"/>
  <c r="AF366" i="4"/>
  <c r="AH366" i="4" s="1"/>
  <c r="AF350" i="4"/>
  <c r="AH350" i="4" s="1"/>
  <c r="AF334" i="4"/>
  <c r="AH334" i="4" s="1"/>
  <c r="AF318" i="4"/>
  <c r="AH318" i="4" s="1"/>
  <c r="AF302" i="4"/>
  <c r="AH302" i="4" s="1"/>
  <c r="AF286" i="4"/>
  <c r="AH286" i="4" s="1"/>
  <c r="AF270" i="4"/>
  <c r="AH270" i="4" s="1"/>
  <c r="AF254" i="4"/>
  <c r="AH254" i="4" s="1"/>
  <c r="AF238" i="4"/>
  <c r="AH238" i="4" s="1"/>
  <c r="AF222" i="4"/>
  <c r="AH222" i="4" s="1"/>
  <c r="AF206" i="4"/>
  <c r="AH206" i="4" s="1"/>
  <c r="AF1090" i="4"/>
  <c r="AH1090" i="4" s="1"/>
  <c r="AF1074" i="4"/>
  <c r="AH1074" i="4" s="1"/>
  <c r="AF1058" i="4"/>
  <c r="AH1058" i="4" s="1"/>
  <c r="AF1042" i="4"/>
  <c r="AH1042" i="4" s="1"/>
  <c r="AF1026" i="4"/>
  <c r="AH1026" i="4" s="1"/>
  <c r="AF1010" i="4"/>
  <c r="AH1010" i="4" s="1"/>
  <c r="AF994" i="4"/>
  <c r="AH994" i="4" s="1"/>
  <c r="AF978" i="4"/>
  <c r="AH978" i="4" s="1"/>
  <c r="AF962" i="4"/>
  <c r="AH962" i="4" s="1"/>
  <c r="AF946" i="4"/>
  <c r="AH946" i="4" s="1"/>
  <c r="AF930" i="4"/>
  <c r="AH930" i="4" s="1"/>
  <c r="AF914" i="4"/>
  <c r="AH914" i="4" s="1"/>
  <c r="AF898" i="4"/>
  <c r="AH898" i="4" s="1"/>
  <c r="AF882" i="4"/>
  <c r="AH882" i="4" s="1"/>
  <c r="AF866" i="4"/>
  <c r="AH866" i="4" s="1"/>
  <c r="AF850" i="4"/>
  <c r="AH850" i="4" s="1"/>
  <c r="AF834" i="4"/>
  <c r="AH834" i="4" s="1"/>
  <c r="AF818" i="4"/>
  <c r="AH818" i="4" s="1"/>
  <c r="AF802" i="4"/>
  <c r="AH802" i="4" s="1"/>
  <c r="AF786" i="4"/>
  <c r="AH786" i="4" s="1"/>
  <c r="AF770" i="4"/>
  <c r="AH770" i="4" s="1"/>
  <c r="AF754" i="4"/>
  <c r="AH754" i="4" s="1"/>
  <c r="AF738" i="4"/>
  <c r="AH738" i="4" s="1"/>
  <c r="AF722" i="4"/>
  <c r="AH722" i="4" s="1"/>
  <c r="AF706" i="4"/>
  <c r="AH706" i="4" s="1"/>
  <c r="AF690" i="4"/>
  <c r="AH690" i="4" s="1"/>
  <c r="AF674" i="4"/>
  <c r="AH674" i="4" s="1"/>
  <c r="AF658" i="4"/>
  <c r="AH658" i="4" s="1"/>
  <c r="AF642" i="4"/>
  <c r="AH642" i="4" s="1"/>
  <c r="AF626" i="4"/>
  <c r="AH626" i="4" s="1"/>
  <c r="AF610" i="4"/>
  <c r="AH610" i="4" s="1"/>
  <c r="AF594" i="4"/>
  <c r="AH594" i="4" s="1"/>
  <c r="AF578" i="4"/>
  <c r="AH578" i="4" s="1"/>
  <c r="AF562" i="4"/>
  <c r="AH562" i="4" s="1"/>
  <c r="AF546" i="4"/>
  <c r="AH546" i="4" s="1"/>
  <c r="AF530" i="4"/>
  <c r="AH530" i="4" s="1"/>
  <c r="AF514" i="4"/>
  <c r="AH514" i="4" s="1"/>
  <c r="AF498" i="4"/>
  <c r="AH498" i="4" s="1"/>
  <c r="AF482" i="4"/>
  <c r="AH482" i="4" s="1"/>
  <c r="AF466" i="4"/>
  <c r="AH466" i="4" s="1"/>
  <c r="AF450" i="4"/>
  <c r="AH450" i="4" s="1"/>
  <c r="AF434" i="4"/>
  <c r="AH434" i="4" s="1"/>
  <c r="AF418" i="4"/>
  <c r="AH418" i="4" s="1"/>
  <c r="AF402" i="4"/>
  <c r="AH402" i="4" s="1"/>
  <c r="AF386" i="4"/>
  <c r="AH386" i="4" s="1"/>
  <c r="AF370" i="4"/>
  <c r="AH370" i="4" s="1"/>
  <c r="AF354" i="4"/>
  <c r="AH354" i="4" s="1"/>
  <c r="AF338" i="4"/>
  <c r="AH338" i="4" s="1"/>
  <c r="AF322" i="4"/>
  <c r="AH322" i="4" s="1"/>
  <c r="AF306" i="4"/>
  <c r="AH306" i="4" s="1"/>
  <c r="AF290" i="4"/>
  <c r="AH290" i="4" s="1"/>
  <c r="AF274" i="4"/>
  <c r="AH274" i="4" s="1"/>
  <c r="AF258" i="4"/>
  <c r="AH258" i="4" s="1"/>
  <c r="AF242" i="4"/>
  <c r="AH242" i="4" s="1"/>
  <c r="AF226" i="4"/>
  <c r="AH226" i="4" s="1"/>
  <c r="AF210" i="4"/>
  <c r="AH210" i="4" s="1"/>
  <c r="AF1094" i="4"/>
  <c r="AH1094" i="4" s="1"/>
  <c r="AF1078" i="4"/>
  <c r="AH1078" i="4" s="1"/>
  <c r="AF1062" i="4"/>
  <c r="AH1062" i="4" s="1"/>
  <c r="AF1046" i="4"/>
  <c r="AH1046" i="4" s="1"/>
  <c r="AF1030" i="4"/>
  <c r="AH1030" i="4" s="1"/>
  <c r="AF1014" i="4"/>
  <c r="AH1014" i="4" s="1"/>
  <c r="AF998" i="4"/>
  <c r="AH998" i="4" s="1"/>
  <c r="AF982" i="4"/>
  <c r="AH982" i="4" s="1"/>
  <c r="AF966" i="4"/>
  <c r="AH966" i="4" s="1"/>
  <c r="AF950" i="4"/>
  <c r="AH950" i="4" s="1"/>
  <c r="AF934" i="4"/>
  <c r="AH934" i="4" s="1"/>
  <c r="AF918" i="4"/>
  <c r="AH918" i="4" s="1"/>
  <c r="AF902" i="4"/>
  <c r="AH902" i="4" s="1"/>
  <c r="AF886" i="4"/>
  <c r="AH886" i="4" s="1"/>
  <c r="AF870" i="4"/>
  <c r="AH870" i="4" s="1"/>
  <c r="AF854" i="4"/>
  <c r="AH854" i="4" s="1"/>
  <c r="AF838" i="4"/>
  <c r="AH838" i="4" s="1"/>
  <c r="AF822" i="4"/>
  <c r="AH822" i="4" s="1"/>
  <c r="AF806" i="4"/>
  <c r="AH806" i="4" s="1"/>
  <c r="AF790" i="4"/>
  <c r="AH790" i="4" s="1"/>
  <c r="AF774" i="4"/>
  <c r="AH774" i="4" s="1"/>
  <c r="AF758" i="4"/>
  <c r="AH758" i="4" s="1"/>
  <c r="AF742" i="4"/>
  <c r="AH742" i="4" s="1"/>
  <c r="AF726" i="4"/>
  <c r="AH726" i="4" s="1"/>
  <c r="AF710" i="4"/>
  <c r="AH710" i="4" s="1"/>
  <c r="AF694" i="4"/>
  <c r="AH694" i="4" s="1"/>
  <c r="AF678" i="4"/>
  <c r="AH678" i="4" s="1"/>
  <c r="AF662" i="4"/>
  <c r="AH662" i="4" s="1"/>
  <c r="AF646" i="4"/>
  <c r="AH646" i="4" s="1"/>
  <c r="AF630" i="4"/>
  <c r="AH630" i="4" s="1"/>
  <c r="AF614" i="4"/>
  <c r="AH614" i="4" s="1"/>
  <c r="AF598" i="4"/>
  <c r="AH598" i="4" s="1"/>
  <c r="AF582" i="4"/>
  <c r="AH582" i="4" s="1"/>
  <c r="AF566" i="4"/>
  <c r="AH566" i="4" s="1"/>
  <c r="AF550" i="4"/>
  <c r="AH550" i="4" s="1"/>
  <c r="AF534" i="4"/>
  <c r="AH534" i="4" s="1"/>
  <c r="AF518" i="4"/>
  <c r="AH518" i="4" s="1"/>
  <c r="AF502" i="4"/>
  <c r="AH502" i="4" s="1"/>
  <c r="AF486" i="4"/>
  <c r="AH486" i="4" s="1"/>
  <c r="AF470" i="4"/>
  <c r="AH470" i="4" s="1"/>
  <c r="AF454" i="4"/>
  <c r="AH454" i="4" s="1"/>
  <c r="AF438" i="4"/>
  <c r="AH438" i="4" s="1"/>
  <c r="AF422" i="4"/>
  <c r="AH422" i="4" s="1"/>
  <c r="AF406" i="4"/>
  <c r="AH406" i="4" s="1"/>
  <c r="AF390" i="4"/>
  <c r="AH390" i="4" s="1"/>
  <c r="AF374" i="4"/>
  <c r="AH374" i="4" s="1"/>
  <c r="AF358" i="4"/>
  <c r="AH358" i="4" s="1"/>
  <c r="AF342" i="4"/>
  <c r="AH342" i="4" s="1"/>
  <c r="AF326" i="4"/>
  <c r="AH326" i="4" s="1"/>
  <c r="AF310" i="4"/>
  <c r="AH310" i="4" s="1"/>
  <c r="AF294" i="4"/>
  <c r="AH294" i="4" s="1"/>
  <c r="AF278" i="4"/>
  <c r="AH278" i="4" s="1"/>
  <c r="AF262" i="4"/>
  <c r="AH262" i="4" s="1"/>
  <c r="AF246" i="4"/>
  <c r="AH246" i="4" s="1"/>
  <c r="AF230" i="4"/>
  <c r="AH230" i="4" s="1"/>
  <c r="AF214" i="4"/>
  <c r="AH214" i="4" s="1"/>
  <c r="P1092" i="23"/>
  <c r="Q1092" i="23"/>
  <c r="R1092" i="23"/>
  <c r="N1092" i="23"/>
  <c r="S1092" i="23"/>
  <c r="T1092" i="23"/>
  <c r="V1092" i="23"/>
  <c r="W1092" i="23"/>
  <c r="X1092" i="23"/>
  <c r="Y1092" i="23"/>
  <c r="P1080" i="23"/>
  <c r="N1080" i="23"/>
  <c r="R1080" i="23" s="1"/>
  <c r="S1080" i="23"/>
  <c r="T1080" i="23"/>
  <c r="Q1080" i="23"/>
  <c r="V1080" i="23"/>
  <c r="W1080" i="23"/>
  <c r="X1080" i="23"/>
  <c r="Y1080" i="23"/>
  <c r="P1072" i="23"/>
  <c r="Q1072" i="23"/>
  <c r="N1072" i="23"/>
  <c r="R1072" i="23"/>
  <c r="S1072" i="23"/>
  <c r="T1072" i="23"/>
  <c r="V1072" i="23"/>
  <c r="W1072" i="23"/>
  <c r="X1072" i="23"/>
  <c r="Y1072" i="23"/>
  <c r="P1060" i="23"/>
  <c r="Q1060" i="23"/>
  <c r="R1060" i="23"/>
  <c r="N1060" i="23"/>
  <c r="S1060" i="23"/>
  <c r="T1060" i="23"/>
  <c r="V1060" i="23"/>
  <c r="W1060" i="23"/>
  <c r="X1060" i="23"/>
  <c r="Y1060" i="23"/>
  <c r="P1052" i="23"/>
  <c r="Q1052" i="23"/>
  <c r="R1052" i="23"/>
  <c r="N1052" i="23"/>
  <c r="S1052" i="23"/>
  <c r="T1052" i="23"/>
  <c r="V1052" i="23"/>
  <c r="W1052" i="23"/>
  <c r="X1052" i="23"/>
  <c r="Y1052" i="23"/>
  <c r="Q1040" i="23"/>
  <c r="P1040" i="23"/>
  <c r="N1040" i="23"/>
  <c r="S1040" i="23"/>
  <c r="R1040" i="23"/>
  <c r="T1040" i="23"/>
  <c r="V1040" i="23"/>
  <c r="W1040" i="23"/>
  <c r="X1040" i="23"/>
  <c r="Y1040" i="23"/>
  <c r="P1028" i="23"/>
  <c r="Q1028" i="23"/>
  <c r="R1028" i="23"/>
  <c r="N1028" i="23"/>
  <c r="S1028" i="23"/>
  <c r="T1028" i="23"/>
  <c r="V1028" i="23"/>
  <c r="W1028" i="23"/>
  <c r="X1028" i="23"/>
  <c r="Y1028" i="23"/>
  <c r="P1020" i="23"/>
  <c r="Q1020" i="23"/>
  <c r="R1020" i="23"/>
  <c r="N1020" i="23"/>
  <c r="S1020" i="23"/>
  <c r="T1020" i="23"/>
  <c r="V1020" i="23"/>
  <c r="W1020" i="23"/>
  <c r="X1020" i="23"/>
  <c r="P1008" i="23"/>
  <c r="Q1008" i="23"/>
  <c r="N1008" i="23"/>
  <c r="S1008" i="23"/>
  <c r="T1008" i="23"/>
  <c r="V1008" i="23"/>
  <c r="W1008" i="23"/>
  <c r="R1008" i="23"/>
  <c r="X1008" i="23"/>
  <c r="Y1008" i="23"/>
  <c r="P996" i="23"/>
  <c r="N996" i="23"/>
  <c r="Q996" i="23" s="1"/>
  <c r="S996" i="23"/>
  <c r="T996" i="23"/>
  <c r="V996" i="23"/>
  <c r="W996" i="23"/>
  <c r="X996" i="23"/>
  <c r="Y996" i="23"/>
  <c r="P980" i="23"/>
  <c r="Q980" i="23"/>
  <c r="R980" i="23"/>
  <c r="N980" i="23"/>
  <c r="S980" i="23"/>
  <c r="T980" i="23"/>
  <c r="V980" i="23"/>
  <c r="W980" i="23"/>
  <c r="X980" i="23"/>
  <c r="Y980" i="23"/>
  <c r="P968" i="23"/>
  <c r="Q968" i="23"/>
  <c r="N968" i="23"/>
  <c r="R968" i="23"/>
  <c r="S968" i="23"/>
  <c r="T968" i="23"/>
  <c r="V968" i="23"/>
  <c r="W968" i="23"/>
  <c r="X968" i="23"/>
  <c r="Y968" i="23"/>
  <c r="P960" i="23"/>
  <c r="Q960" i="23"/>
  <c r="R960" i="23"/>
  <c r="N960" i="23"/>
  <c r="S960" i="23"/>
  <c r="T960" i="23"/>
  <c r="V960" i="23"/>
  <c r="W960" i="23"/>
  <c r="X960" i="23"/>
  <c r="Y960" i="23"/>
  <c r="P952" i="23"/>
  <c r="Q952" i="23"/>
  <c r="R952" i="23"/>
  <c r="N952" i="23"/>
  <c r="S952" i="23"/>
  <c r="T952" i="23"/>
  <c r="V952" i="23"/>
  <c r="W952" i="23"/>
  <c r="X952" i="23"/>
  <c r="Y952" i="23"/>
  <c r="P940" i="23"/>
  <c r="Q940" i="23"/>
  <c r="R940" i="23"/>
  <c r="N940" i="23"/>
  <c r="S940" i="23"/>
  <c r="T940" i="23"/>
  <c r="V940" i="23"/>
  <c r="W940" i="23"/>
  <c r="X940" i="23"/>
  <c r="Y940" i="23"/>
  <c r="P928" i="23"/>
  <c r="Q928" i="23"/>
  <c r="N928" i="23"/>
  <c r="R928" i="23" s="1"/>
  <c r="S928" i="23"/>
  <c r="T928" i="23"/>
  <c r="V928" i="23"/>
  <c r="W928" i="23"/>
  <c r="X928" i="23"/>
  <c r="P920" i="23"/>
  <c r="Q920" i="23"/>
  <c r="R920" i="23"/>
  <c r="N920" i="23"/>
  <c r="S920" i="23"/>
  <c r="T920" i="23"/>
  <c r="V920" i="23"/>
  <c r="W920" i="23"/>
  <c r="X920" i="23"/>
  <c r="Y920" i="23"/>
  <c r="Q908" i="23"/>
  <c r="N908" i="23"/>
  <c r="P908" i="23" s="1"/>
  <c r="S908" i="23"/>
  <c r="T908" i="23"/>
  <c r="V908" i="23"/>
  <c r="Y908" i="23"/>
  <c r="P900" i="23"/>
  <c r="Q900" i="23"/>
  <c r="R900" i="23"/>
  <c r="N900" i="23"/>
  <c r="Y900" i="23" s="1"/>
  <c r="S900" i="23"/>
  <c r="T900" i="23"/>
  <c r="V900" i="23"/>
  <c r="W900" i="23"/>
  <c r="X900" i="23"/>
  <c r="P888" i="23"/>
  <c r="R888" i="23"/>
  <c r="N888" i="23"/>
  <c r="S888" i="23"/>
  <c r="Q888" i="23"/>
  <c r="T888" i="23"/>
  <c r="V888" i="23"/>
  <c r="W888" i="23"/>
  <c r="X888" i="23"/>
  <c r="Y888" i="23"/>
  <c r="Q880" i="23"/>
  <c r="P880" i="23"/>
  <c r="R880" i="23"/>
  <c r="N880" i="23"/>
  <c r="S880" i="23"/>
  <c r="T880" i="23"/>
  <c r="V880" i="23"/>
  <c r="W880" i="23"/>
  <c r="X880" i="23"/>
  <c r="Y880" i="23"/>
  <c r="P868" i="23"/>
  <c r="Q868" i="23"/>
  <c r="R868" i="23"/>
  <c r="N868" i="23"/>
  <c r="Y868" i="23" s="1"/>
  <c r="S868" i="23"/>
  <c r="T868" i="23"/>
  <c r="V868" i="23"/>
  <c r="W868" i="23"/>
  <c r="X868" i="23"/>
  <c r="P856" i="23"/>
  <c r="Q856" i="23"/>
  <c r="N856" i="23"/>
  <c r="S856" i="23"/>
  <c r="R856" i="23"/>
  <c r="T856" i="23"/>
  <c r="V856" i="23"/>
  <c r="W856" i="23"/>
  <c r="X856" i="23"/>
  <c r="Y856" i="23"/>
  <c r="P848" i="23"/>
  <c r="Q848" i="23"/>
  <c r="R848" i="23"/>
  <c r="N848" i="23"/>
  <c r="S848" i="23"/>
  <c r="T848" i="23"/>
  <c r="V848" i="23"/>
  <c r="W848" i="23"/>
  <c r="X848" i="23"/>
  <c r="Y848" i="23"/>
  <c r="P836" i="23"/>
  <c r="Q836" i="23"/>
  <c r="N836" i="23"/>
  <c r="R836" i="23" s="1"/>
  <c r="S836" i="23"/>
  <c r="T836" i="23"/>
  <c r="V836" i="23"/>
  <c r="X836" i="23"/>
  <c r="P824" i="23"/>
  <c r="R824" i="23"/>
  <c r="N824" i="23"/>
  <c r="Q824" i="23"/>
  <c r="S824" i="23"/>
  <c r="T824" i="23"/>
  <c r="V824" i="23"/>
  <c r="W824" i="23"/>
  <c r="X824" i="23"/>
  <c r="Y824" i="23"/>
  <c r="Q816" i="23"/>
  <c r="R816" i="23"/>
  <c r="N816" i="23"/>
  <c r="S816" i="23"/>
  <c r="P816" i="23"/>
  <c r="T816" i="23"/>
  <c r="V816" i="23"/>
  <c r="W816" i="23"/>
  <c r="X816" i="23"/>
  <c r="Y816" i="23"/>
  <c r="P804" i="23"/>
  <c r="Q804" i="23"/>
  <c r="N804" i="23"/>
  <c r="R804" i="23" s="1"/>
  <c r="S804" i="23"/>
  <c r="V804" i="23"/>
  <c r="W804" i="23"/>
  <c r="X804" i="23"/>
  <c r="Y804" i="23"/>
  <c r="P792" i="23"/>
  <c r="Q792" i="23"/>
  <c r="N792" i="23"/>
  <c r="R792" i="23" s="1"/>
  <c r="S792" i="23"/>
  <c r="T792" i="23"/>
  <c r="X792" i="23"/>
  <c r="Y792" i="23"/>
  <c r="P784" i="23"/>
  <c r="Q784" i="23"/>
  <c r="R784" i="23"/>
  <c r="N784" i="23"/>
  <c r="S784" i="23"/>
  <c r="T784" i="23"/>
  <c r="V784" i="23"/>
  <c r="W784" i="23"/>
  <c r="X784" i="23"/>
  <c r="Y784" i="23"/>
  <c r="P772" i="23"/>
  <c r="Q772" i="23"/>
  <c r="N772" i="23"/>
  <c r="R772" i="23" s="1"/>
  <c r="S772" i="23"/>
  <c r="T772" i="23"/>
  <c r="V772" i="23"/>
  <c r="W772" i="23"/>
  <c r="X772" i="23"/>
  <c r="P760" i="23"/>
  <c r="Q760" i="23"/>
  <c r="R760" i="23"/>
  <c r="N760" i="23"/>
  <c r="S760" i="23"/>
  <c r="T760" i="23"/>
  <c r="V760" i="23"/>
  <c r="W760" i="23"/>
  <c r="X760" i="23"/>
  <c r="Y760" i="23"/>
  <c r="Q748" i="23"/>
  <c r="R748" i="23"/>
  <c r="N748" i="23"/>
  <c r="P748" i="23" s="1"/>
  <c r="S748" i="23"/>
  <c r="T748" i="23"/>
  <c r="V748" i="23"/>
  <c r="W748" i="23"/>
  <c r="P740" i="23"/>
  <c r="Q740" i="23"/>
  <c r="N740" i="23"/>
  <c r="W740" i="23" s="1"/>
  <c r="S740" i="23"/>
  <c r="T740" i="23"/>
  <c r="V740" i="23"/>
  <c r="P728" i="23"/>
  <c r="Q728" i="23"/>
  <c r="N728" i="23"/>
  <c r="V728" i="23" s="1"/>
  <c r="S728" i="23"/>
  <c r="R728" i="23"/>
  <c r="T728" i="23"/>
  <c r="W728" i="23"/>
  <c r="X728" i="23"/>
  <c r="Y728" i="23"/>
  <c r="P712" i="23"/>
  <c r="Q712" i="23"/>
  <c r="N712" i="23"/>
  <c r="S712" i="23"/>
  <c r="R712" i="23"/>
  <c r="T712" i="23"/>
  <c r="V712" i="23"/>
  <c r="W712" i="23"/>
  <c r="X712" i="23"/>
  <c r="Y712" i="23"/>
  <c r="Q700" i="23"/>
  <c r="P700" i="23"/>
  <c r="R700" i="23"/>
  <c r="N700" i="23"/>
  <c r="S700" i="23"/>
  <c r="T700" i="23"/>
  <c r="V700" i="23"/>
  <c r="W700" i="23"/>
  <c r="X700" i="23"/>
  <c r="Y700" i="23"/>
  <c r="Q688" i="23"/>
  <c r="P688" i="23"/>
  <c r="R688" i="23"/>
  <c r="N688" i="23"/>
  <c r="S688" i="23"/>
  <c r="T688" i="23"/>
  <c r="V688" i="23"/>
  <c r="W688" i="23"/>
  <c r="X688" i="23"/>
  <c r="Y688" i="23"/>
  <c r="P684" i="23"/>
  <c r="Q684" i="23"/>
  <c r="R684" i="23"/>
  <c r="N684" i="23"/>
  <c r="S684" i="23"/>
  <c r="T684" i="23"/>
  <c r="V684" i="23"/>
  <c r="W684" i="23"/>
  <c r="X684" i="23"/>
  <c r="Y684" i="23"/>
  <c r="P672" i="23"/>
  <c r="Q672" i="23"/>
  <c r="R672" i="23"/>
  <c r="N672" i="23"/>
  <c r="S672" i="23"/>
  <c r="T672" i="23"/>
  <c r="V672" i="23"/>
  <c r="W672" i="23"/>
  <c r="X672" i="23"/>
  <c r="Y672" i="23"/>
  <c r="P660" i="23"/>
  <c r="Q660" i="23"/>
  <c r="N660" i="23"/>
  <c r="S660" i="23"/>
  <c r="T660" i="23"/>
  <c r="V660" i="23"/>
  <c r="W660" i="23"/>
  <c r="X660" i="23"/>
  <c r="P648" i="23"/>
  <c r="N648" i="23"/>
  <c r="Q648" i="23" s="1"/>
  <c r="R648" i="23"/>
  <c r="S648" i="23"/>
  <c r="T648" i="23"/>
  <c r="V648" i="23"/>
  <c r="W648" i="23"/>
  <c r="X648" i="23"/>
  <c r="Y648" i="23"/>
  <c r="P636" i="23"/>
  <c r="Q636" i="23"/>
  <c r="N636" i="23"/>
  <c r="T636" i="23" s="1"/>
  <c r="S636" i="23"/>
  <c r="V636" i="23"/>
  <c r="W636" i="23"/>
  <c r="X636" i="23"/>
  <c r="Y636" i="23"/>
  <c r="P624" i="23"/>
  <c r="R624" i="23"/>
  <c r="N624" i="23"/>
  <c r="Q624" i="23" s="1"/>
  <c r="S624" i="23"/>
  <c r="V624" i="23"/>
  <c r="W624" i="23"/>
  <c r="X624" i="23"/>
  <c r="Y624" i="23"/>
  <c r="P612" i="23"/>
  <c r="Q612" i="23"/>
  <c r="R612" i="23"/>
  <c r="N612" i="23"/>
  <c r="S612" i="23"/>
  <c r="T612" i="23"/>
  <c r="V612" i="23"/>
  <c r="W612" i="23"/>
  <c r="X612" i="23"/>
  <c r="Y612" i="23"/>
  <c r="Q600" i="23"/>
  <c r="P600" i="23"/>
  <c r="R600" i="23"/>
  <c r="N600" i="23"/>
  <c r="W600" i="23" s="1"/>
  <c r="S600" i="23"/>
  <c r="T600" i="23"/>
  <c r="V600" i="23"/>
  <c r="X600" i="23"/>
  <c r="P592" i="23"/>
  <c r="Q592" i="23"/>
  <c r="N592" i="23"/>
  <c r="S592" i="23"/>
  <c r="V592" i="23"/>
  <c r="W592" i="23"/>
  <c r="Y592" i="23"/>
  <c r="P580" i="23"/>
  <c r="R580" i="23"/>
  <c r="N580" i="23"/>
  <c r="Q580" i="23" s="1"/>
  <c r="S580" i="23"/>
  <c r="T580" i="23"/>
  <c r="V580" i="23"/>
  <c r="Y580" i="23"/>
  <c r="P568" i="23"/>
  <c r="Q568" i="23"/>
  <c r="R568" i="23"/>
  <c r="N568" i="23"/>
  <c r="S568" i="23"/>
  <c r="T568" i="23"/>
  <c r="V568" i="23"/>
  <c r="W568" i="23"/>
  <c r="X568" i="23"/>
  <c r="Y568" i="23"/>
  <c r="Q556" i="23"/>
  <c r="R556" i="23"/>
  <c r="N556" i="23"/>
  <c r="W556" i="23" s="1"/>
  <c r="S556" i="23"/>
  <c r="T556" i="23"/>
  <c r="V556" i="23"/>
  <c r="P544" i="23"/>
  <c r="R544" i="23"/>
  <c r="Q544" i="23"/>
  <c r="N544" i="23"/>
  <c r="S544" i="23"/>
  <c r="T544" i="23"/>
  <c r="V544" i="23"/>
  <c r="W544" i="23"/>
  <c r="X544" i="23"/>
  <c r="Y544" i="23"/>
  <c r="Q536" i="23"/>
  <c r="P536" i="23"/>
  <c r="R536" i="23"/>
  <c r="N536" i="23"/>
  <c r="S536" i="23"/>
  <c r="T536" i="23"/>
  <c r="V536" i="23"/>
  <c r="W536" i="23"/>
  <c r="X536" i="23"/>
  <c r="Y536" i="23"/>
  <c r="P524" i="23"/>
  <c r="Q524" i="23"/>
  <c r="R524" i="23"/>
  <c r="N524" i="23"/>
  <c r="W524" i="23" s="1"/>
  <c r="S524" i="23"/>
  <c r="T524" i="23"/>
  <c r="V524" i="23"/>
  <c r="X524" i="23"/>
  <c r="Y524" i="23"/>
  <c r="P512" i="23"/>
  <c r="R512" i="23"/>
  <c r="N512" i="23"/>
  <c r="S512" i="23" s="1"/>
  <c r="T512" i="23"/>
  <c r="V512" i="23"/>
  <c r="W512" i="23"/>
  <c r="X512" i="23"/>
  <c r="Y512" i="23"/>
  <c r="P504" i="23"/>
  <c r="Q504" i="23"/>
  <c r="R504" i="23"/>
  <c r="N504" i="23"/>
  <c r="S504" i="23"/>
  <c r="T504" i="23"/>
  <c r="V504" i="23"/>
  <c r="W504" i="23"/>
  <c r="X504" i="23"/>
  <c r="Y504" i="23"/>
  <c r="P492" i="23"/>
  <c r="N492" i="23"/>
  <c r="R492" i="23" s="1"/>
  <c r="S492" i="23"/>
  <c r="T492" i="23"/>
  <c r="V492" i="23"/>
  <c r="X492" i="23"/>
  <c r="Y492" i="23"/>
  <c r="P476" i="23"/>
  <c r="Q476" i="23"/>
  <c r="R476" i="23"/>
  <c r="N476" i="23"/>
  <c r="S476" i="23"/>
  <c r="T476" i="23"/>
  <c r="V476" i="23"/>
  <c r="W476" i="23"/>
  <c r="X476" i="23"/>
  <c r="Y476" i="23"/>
  <c r="Q464" i="23"/>
  <c r="N464" i="23"/>
  <c r="W464" i="23" s="1"/>
  <c r="S464" i="23"/>
  <c r="V464" i="23"/>
  <c r="Y464" i="23"/>
  <c r="P452" i="23"/>
  <c r="Q452" i="23"/>
  <c r="R452" i="23"/>
  <c r="N452" i="23"/>
  <c r="S452" i="23"/>
  <c r="T452" i="23"/>
  <c r="V452" i="23"/>
  <c r="W452" i="23"/>
  <c r="X452" i="23"/>
  <c r="Y452" i="23"/>
  <c r="Q440" i="23"/>
  <c r="S440" i="23"/>
  <c r="R440" i="23"/>
  <c r="N440" i="23"/>
  <c r="P440" i="23" s="1"/>
  <c r="T440" i="23"/>
  <c r="V440" i="23"/>
  <c r="W440" i="23"/>
  <c r="X440" i="23"/>
  <c r="Y440" i="23"/>
  <c r="P432" i="23"/>
  <c r="S432" i="23"/>
  <c r="N432" i="23"/>
  <c r="R432" i="23" s="1"/>
  <c r="Q432" i="23"/>
  <c r="T432" i="23"/>
  <c r="V432" i="23"/>
  <c r="W432" i="23"/>
  <c r="X432" i="23"/>
  <c r="Y432" i="23"/>
  <c r="Q420" i="23"/>
  <c r="R420" i="23"/>
  <c r="S420" i="23"/>
  <c r="N420" i="23"/>
  <c r="T420" i="23"/>
  <c r="X420" i="23"/>
  <c r="Q408" i="23"/>
  <c r="P408" i="23"/>
  <c r="S408" i="23"/>
  <c r="N408" i="23"/>
  <c r="X408" i="23" s="1"/>
  <c r="T408" i="23"/>
  <c r="V408" i="23"/>
  <c r="W408" i="23"/>
  <c r="Q396" i="23"/>
  <c r="R396" i="23"/>
  <c r="N396" i="23"/>
  <c r="S396" i="23" s="1"/>
  <c r="T396" i="23"/>
  <c r="W396" i="23"/>
  <c r="X396" i="23"/>
  <c r="Y396" i="23"/>
  <c r="P384" i="23"/>
  <c r="Q384" i="23"/>
  <c r="R384" i="23"/>
  <c r="S384" i="23"/>
  <c r="N384" i="23"/>
  <c r="T384" i="23"/>
  <c r="V384" i="23"/>
  <c r="W384" i="23"/>
  <c r="X384" i="23"/>
  <c r="Y384" i="23"/>
  <c r="P376" i="23"/>
  <c r="Q376" i="23"/>
  <c r="S376" i="23"/>
  <c r="R376" i="23"/>
  <c r="N376" i="23"/>
  <c r="T376" i="23"/>
  <c r="V376" i="23"/>
  <c r="W376" i="23"/>
  <c r="X376" i="23"/>
  <c r="Y376" i="23"/>
  <c r="P364" i="23"/>
  <c r="Q364" i="23"/>
  <c r="S364" i="23"/>
  <c r="N364" i="23"/>
  <c r="Y364" i="23" s="1"/>
  <c r="R364" i="23"/>
  <c r="T364" i="23"/>
  <c r="V364" i="23"/>
  <c r="W364" i="23"/>
  <c r="X364" i="23"/>
  <c r="P356" i="23"/>
  <c r="Q356" i="23"/>
  <c r="S356" i="23"/>
  <c r="N356" i="23"/>
  <c r="R356" i="23" s="1"/>
  <c r="T356" i="23"/>
  <c r="W356" i="23"/>
  <c r="X356" i="23"/>
  <c r="Y356" i="23"/>
  <c r="P348" i="23"/>
  <c r="Q348" i="23"/>
  <c r="S348" i="23"/>
  <c r="R348" i="23"/>
  <c r="N348" i="23"/>
  <c r="T348" i="23"/>
  <c r="V348" i="23"/>
  <c r="W348" i="23"/>
  <c r="X348" i="23"/>
  <c r="Y348" i="23"/>
  <c r="N340" i="23"/>
  <c r="P340" i="23" s="1"/>
  <c r="Q340" i="23"/>
  <c r="R340" i="23"/>
  <c r="S340" i="23"/>
  <c r="T340" i="23"/>
  <c r="X340" i="23"/>
  <c r="Y340" i="23"/>
  <c r="N332" i="23"/>
  <c r="X332" i="23" s="1"/>
  <c r="P332" i="23"/>
  <c r="Q332" i="23"/>
  <c r="S332" i="23"/>
  <c r="R332" i="23"/>
  <c r="T332" i="23"/>
  <c r="V332" i="23"/>
  <c r="W332" i="23"/>
  <c r="Y332" i="23"/>
  <c r="N324" i="23"/>
  <c r="R324" i="23" s="1"/>
  <c r="P324" i="23"/>
  <c r="Q324" i="23"/>
  <c r="S324" i="23"/>
  <c r="T324" i="23"/>
  <c r="V324" i="23"/>
  <c r="X324" i="23"/>
  <c r="Y324" i="23"/>
  <c r="N316" i="23"/>
  <c r="P316" i="23"/>
  <c r="Q316" i="23"/>
  <c r="S316" i="23"/>
  <c r="R316" i="23"/>
  <c r="T316" i="23"/>
  <c r="V316" i="23"/>
  <c r="X316" i="23"/>
  <c r="Y316" i="23"/>
  <c r="N308" i="23"/>
  <c r="V308" i="23" s="1"/>
  <c r="P308" i="23"/>
  <c r="R308" i="23"/>
  <c r="S308" i="23"/>
  <c r="T308" i="23"/>
  <c r="X308" i="23"/>
  <c r="Y308" i="23"/>
  <c r="N300" i="23"/>
  <c r="Y300" i="23" s="1"/>
  <c r="P300" i="23"/>
  <c r="Q300" i="23"/>
  <c r="S300" i="23"/>
  <c r="R300" i="23"/>
  <c r="T300" i="23"/>
  <c r="X300" i="23"/>
  <c r="V300" i="23"/>
  <c r="N296" i="23"/>
  <c r="P296" i="23"/>
  <c r="Q296" i="23"/>
  <c r="R296" i="23"/>
  <c r="S296" i="23"/>
  <c r="T296" i="23"/>
  <c r="W296" i="23"/>
  <c r="X296" i="23"/>
  <c r="Y296" i="23"/>
  <c r="V296" i="23"/>
  <c r="N288" i="23"/>
  <c r="P288" i="23"/>
  <c r="R288" i="23"/>
  <c r="Q288" i="23"/>
  <c r="S288" i="23"/>
  <c r="X288" i="23"/>
  <c r="Y288" i="23"/>
  <c r="N280" i="23"/>
  <c r="P280" i="23"/>
  <c r="S280" i="23"/>
  <c r="T280" i="23"/>
  <c r="Y280" i="23"/>
  <c r="V280" i="23"/>
  <c r="N272" i="23"/>
  <c r="P272" i="23"/>
  <c r="Q272" i="23"/>
  <c r="R272" i="23"/>
  <c r="S272" i="23"/>
  <c r="T272" i="23"/>
  <c r="W272" i="23"/>
  <c r="X272" i="23"/>
  <c r="Y272" i="23"/>
  <c r="V272" i="23"/>
  <c r="N268" i="23"/>
  <c r="T268" i="23" s="1"/>
  <c r="P268" i="23"/>
  <c r="Q268" i="23"/>
  <c r="S268" i="23"/>
  <c r="R268" i="23"/>
  <c r="X268" i="23"/>
  <c r="Y268" i="23"/>
  <c r="V268" i="23"/>
  <c r="N256" i="23"/>
  <c r="P256" i="23"/>
  <c r="Q256" i="23"/>
  <c r="R256" i="23"/>
  <c r="S256" i="23"/>
  <c r="T256" i="23"/>
  <c r="V256" i="23"/>
  <c r="W256" i="23"/>
  <c r="X256" i="23"/>
  <c r="Y256" i="23"/>
  <c r="N248" i="23"/>
  <c r="P248" i="23"/>
  <c r="Q248" i="23"/>
  <c r="S248" i="23"/>
  <c r="R248" i="23"/>
  <c r="T248" i="23"/>
  <c r="V248" i="23"/>
  <c r="W248" i="23"/>
  <c r="X248" i="23"/>
  <c r="Y248" i="23"/>
  <c r="N236" i="23"/>
  <c r="P236" i="23"/>
  <c r="Q236" i="23"/>
  <c r="S236" i="23"/>
  <c r="R236" i="23"/>
  <c r="T236" i="23"/>
  <c r="V236" i="23"/>
  <c r="W236" i="23"/>
  <c r="Y236" i="23"/>
  <c r="N224" i="23"/>
  <c r="P224" i="23"/>
  <c r="R224" i="23"/>
  <c r="Q224" i="23"/>
  <c r="S224" i="23"/>
  <c r="W224" i="23"/>
  <c r="Y224" i="23"/>
  <c r="Q216" i="23"/>
  <c r="N216" i="23"/>
  <c r="R216" i="23" s="1"/>
  <c r="P216" i="23"/>
  <c r="S216" i="23"/>
  <c r="T216" i="23"/>
  <c r="V216" i="23"/>
  <c r="N208" i="23"/>
  <c r="Q208" i="23"/>
  <c r="R208" i="23"/>
  <c r="S208" i="23"/>
  <c r="T208" i="23"/>
  <c r="W208" i="23"/>
  <c r="Y208" i="23"/>
  <c r="N200" i="23"/>
  <c r="S200" i="23" s="1"/>
  <c r="R200" i="23"/>
  <c r="X200" i="23"/>
  <c r="N188" i="23"/>
  <c r="V188" i="23" s="1"/>
  <c r="P188" i="23"/>
  <c r="Q188" i="23"/>
  <c r="S188" i="23"/>
  <c r="R188" i="23"/>
  <c r="T188" i="23"/>
  <c r="X188" i="23"/>
  <c r="W188" i="23"/>
  <c r="Y188" i="23"/>
  <c r="N176" i="23"/>
  <c r="R176" i="23" s="1"/>
  <c r="P176" i="23"/>
  <c r="S176" i="23"/>
  <c r="Q176" i="23"/>
  <c r="T176" i="23"/>
  <c r="V176" i="23"/>
  <c r="Y176" i="23"/>
  <c r="W176" i="23"/>
  <c r="N168" i="23"/>
  <c r="P168" i="23"/>
  <c r="Q168" i="23"/>
  <c r="S168" i="23"/>
  <c r="R168" i="23"/>
  <c r="T168" i="23"/>
  <c r="X168" i="23"/>
  <c r="W168" i="23"/>
  <c r="V168" i="23"/>
  <c r="Y168" i="23"/>
  <c r="N156" i="23"/>
  <c r="P156" i="23"/>
  <c r="Q156" i="23"/>
  <c r="R156" i="23"/>
  <c r="S156" i="23"/>
  <c r="T156" i="23"/>
  <c r="X156" i="23"/>
  <c r="W156" i="23"/>
  <c r="V156" i="23"/>
  <c r="Y156" i="23"/>
  <c r="N144" i="23"/>
  <c r="X144" i="23" s="1"/>
  <c r="S144" i="23"/>
  <c r="T144" i="23"/>
  <c r="V144" i="23"/>
  <c r="Q136" i="23"/>
  <c r="N136" i="23"/>
  <c r="Y136" i="23" s="1"/>
  <c r="P136" i="23"/>
  <c r="S136" i="23"/>
  <c r="T136" i="23"/>
  <c r="X136" i="23"/>
  <c r="V136" i="23"/>
  <c r="N124" i="23"/>
  <c r="W124" i="23" s="1"/>
  <c r="P124" i="23"/>
  <c r="Q124" i="23"/>
  <c r="S124" i="23"/>
  <c r="T124" i="23"/>
  <c r="X124" i="23"/>
  <c r="Y124" i="23"/>
  <c r="N112" i="23"/>
  <c r="P112" i="23"/>
  <c r="R112" i="23"/>
  <c r="S112" i="23"/>
  <c r="Q112" i="23"/>
  <c r="T112" i="23"/>
  <c r="X112" i="23"/>
  <c r="W112" i="23"/>
  <c r="V112" i="23"/>
  <c r="Y112" i="23"/>
  <c r="N100" i="23"/>
  <c r="X100" i="23" s="1"/>
  <c r="P100" i="23"/>
  <c r="Q100" i="23"/>
  <c r="S100" i="23"/>
  <c r="T100" i="23"/>
  <c r="W100" i="23"/>
  <c r="V100" i="23"/>
  <c r="Y100" i="23"/>
  <c r="Q88" i="23"/>
  <c r="S88" i="23"/>
  <c r="N88" i="23"/>
  <c r="R88" i="23" s="1"/>
  <c r="P88" i="23"/>
  <c r="T88" i="23"/>
  <c r="X88" i="23"/>
  <c r="W88" i="23"/>
  <c r="V88" i="23"/>
  <c r="Y88" i="23"/>
  <c r="N80" i="23"/>
  <c r="P80" i="23"/>
  <c r="Q80" i="23"/>
  <c r="R80" i="23"/>
  <c r="S80" i="23"/>
  <c r="T80" i="23"/>
  <c r="X80" i="23"/>
  <c r="V80" i="23"/>
  <c r="Y80" i="23"/>
  <c r="N68" i="23"/>
  <c r="R68" i="23" s="1"/>
  <c r="P68" i="23"/>
  <c r="Q68" i="23"/>
  <c r="S68" i="23"/>
  <c r="T68" i="23"/>
  <c r="X68" i="23"/>
  <c r="W68" i="23"/>
  <c r="V68" i="23"/>
  <c r="Y68" i="23"/>
  <c r="N56" i="23"/>
  <c r="P56" i="23"/>
  <c r="Q56" i="23"/>
  <c r="S56" i="23"/>
  <c r="R56" i="23"/>
  <c r="T56" i="23"/>
  <c r="X56" i="23"/>
  <c r="V56" i="23"/>
  <c r="W56" i="23"/>
  <c r="Y56" i="23"/>
  <c r="N44" i="23"/>
  <c r="P44" i="23"/>
  <c r="Q44" i="23"/>
  <c r="R44" i="23"/>
  <c r="S44" i="23"/>
  <c r="T44" i="23"/>
  <c r="X44" i="23"/>
  <c r="W44" i="23"/>
  <c r="N32" i="23"/>
  <c r="R32" i="23" s="1"/>
  <c r="P32" i="23"/>
  <c r="Q32" i="23"/>
  <c r="S32" i="23"/>
  <c r="T32" i="23"/>
  <c r="X32" i="23"/>
  <c r="W32" i="23"/>
  <c r="Y32" i="23"/>
  <c r="V32" i="23"/>
  <c r="N20" i="23"/>
  <c r="Q20" i="23" s="1"/>
  <c r="P20" i="23"/>
  <c r="R20" i="23"/>
  <c r="S20" i="23"/>
  <c r="T20" i="23"/>
  <c r="X20" i="23"/>
  <c r="W20" i="23"/>
  <c r="Y20" i="23"/>
  <c r="V20" i="23"/>
  <c r="N4" i="23"/>
  <c r="P4" i="23"/>
  <c r="Q4" i="23"/>
  <c r="R4" i="23"/>
  <c r="S4" i="23"/>
  <c r="T4" i="23"/>
  <c r="X4" i="23"/>
  <c r="W4" i="23"/>
  <c r="Y4" i="23"/>
  <c r="V4" i="23"/>
  <c r="AC1092" i="23"/>
  <c r="AC1080" i="23"/>
  <c r="AC1072" i="23"/>
  <c r="AC1060" i="23"/>
  <c r="AC1052" i="23"/>
  <c r="AC1040" i="23"/>
  <c r="AC1028" i="23"/>
  <c r="AC1020" i="23"/>
  <c r="AC1008" i="23"/>
  <c r="AC996" i="23"/>
  <c r="AC980" i="23"/>
  <c r="AC968" i="23"/>
  <c r="AC960" i="23"/>
  <c r="AC952" i="23"/>
  <c r="AC940" i="23"/>
  <c r="AC928" i="23"/>
  <c r="AC920" i="23"/>
  <c r="AC908" i="23"/>
  <c r="AC900" i="23"/>
  <c r="AC888" i="23"/>
  <c r="AC880" i="23"/>
  <c r="AC868" i="23"/>
  <c r="AC856" i="23"/>
  <c r="AC848" i="23"/>
  <c r="AC836" i="23"/>
  <c r="AC824" i="23"/>
  <c r="AC816" i="23"/>
  <c r="AC804" i="23"/>
  <c r="AC792" i="23"/>
  <c r="AC784" i="23"/>
  <c r="AC772" i="23"/>
  <c r="AC760" i="23"/>
  <c r="AC748" i="23"/>
  <c r="AC740" i="23"/>
  <c r="AC728" i="23"/>
  <c r="AC712" i="23"/>
  <c r="AC700" i="23"/>
  <c r="AC688" i="23"/>
  <c r="AC684" i="23"/>
  <c r="AC672" i="23"/>
  <c r="AC660" i="23"/>
  <c r="AC648" i="23"/>
  <c r="AC636" i="23"/>
  <c r="AC624" i="23"/>
  <c r="AC612" i="23"/>
  <c r="AC600" i="23"/>
  <c r="AC592" i="23"/>
  <c r="AC580" i="23"/>
  <c r="AC568" i="23"/>
  <c r="AC556" i="23"/>
  <c r="AC544" i="23"/>
  <c r="AC536" i="23"/>
  <c r="AC524" i="23"/>
  <c r="AC512" i="23"/>
  <c r="AC504" i="23"/>
  <c r="AC492" i="23"/>
  <c r="AC476" i="23"/>
  <c r="AC464" i="23"/>
  <c r="AC452" i="23"/>
  <c r="AC440" i="23"/>
  <c r="AC432" i="23"/>
  <c r="AC420" i="23"/>
  <c r="AC408" i="23"/>
  <c r="AC396" i="23"/>
  <c r="AC384" i="23"/>
  <c r="AC376" i="23"/>
  <c r="AC364" i="23"/>
  <c r="AC356" i="23"/>
  <c r="AC348" i="23"/>
  <c r="AC340" i="23"/>
  <c r="AC332" i="23"/>
  <c r="AC324" i="23"/>
  <c r="AC320" i="23"/>
  <c r="AC316" i="23"/>
  <c r="AC312" i="23"/>
  <c r="AC308" i="23"/>
  <c r="AC300" i="23"/>
  <c r="AC296" i="23"/>
  <c r="AC288" i="23"/>
  <c r="AC280" i="23"/>
  <c r="AC272" i="23"/>
  <c r="AC268" i="23"/>
  <c r="AC256" i="23"/>
  <c r="AC248" i="23"/>
  <c r="AC236" i="23"/>
  <c r="AC224" i="23"/>
  <c r="AC216" i="23"/>
  <c r="AC208" i="23"/>
  <c r="AC200" i="23"/>
  <c r="AC188" i="23"/>
  <c r="AC176" i="23"/>
  <c r="AC168" i="23"/>
  <c r="AC156" i="23"/>
  <c r="AC144" i="23"/>
  <c r="AC136" i="23"/>
  <c r="AC124" i="23"/>
  <c r="AC112" i="23"/>
  <c r="AC100" i="23"/>
  <c r="AC88" i="23"/>
  <c r="AC80" i="23"/>
  <c r="AC68" i="23"/>
  <c r="AC56" i="23"/>
  <c r="AC44" i="23"/>
  <c r="AC32" i="23"/>
  <c r="AC20" i="23"/>
  <c r="AC4" i="23"/>
  <c r="AB1078" i="23"/>
  <c r="AD1078" i="23" s="1"/>
  <c r="AB1014" i="23"/>
  <c r="AD1014" i="23" s="1"/>
  <c r="AB950" i="23"/>
  <c r="AD950" i="23" s="1"/>
  <c r="AB886" i="23"/>
  <c r="AD886" i="23" s="1"/>
  <c r="AB822" i="23"/>
  <c r="AD822" i="23" s="1"/>
  <c r="AB758" i="23"/>
  <c r="AD758" i="23" s="1"/>
  <c r="AB694" i="23"/>
  <c r="AD694" i="23" s="1"/>
  <c r="AB630" i="23"/>
  <c r="AD630" i="23" s="1"/>
  <c r="AB566" i="23"/>
  <c r="AD566" i="23" s="1"/>
  <c r="AB438" i="23"/>
  <c r="AD438" i="23" s="1"/>
  <c r="AB374" i="23"/>
  <c r="AD374" i="23" s="1"/>
  <c r="AB246" i="23"/>
  <c r="AD246" i="23" s="1"/>
  <c r="AB118" i="23"/>
  <c r="AD118" i="23" s="1"/>
  <c r="W324" i="23"/>
  <c r="W316" i="23"/>
  <c r="W308" i="23"/>
  <c r="R3" i="23"/>
  <c r="W3" i="23"/>
  <c r="X3" i="23"/>
  <c r="P1084" i="23"/>
  <c r="Q1084" i="23"/>
  <c r="R1084" i="23"/>
  <c r="N1084" i="23"/>
  <c r="S1084" i="23"/>
  <c r="T1084" i="23"/>
  <c r="V1084" i="23"/>
  <c r="W1084" i="23"/>
  <c r="X1084" i="23"/>
  <c r="Y1084" i="23"/>
  <c r="P1064" i="23"/>
  <c r="Q1064" i="23"/>
  <c r="N1064" i="23"/>
  <c r="R1064" i="23"/>
  <c r="S1064" i="23"/>
  <c r="T1064" i="23"/>
  <c r="V1064" i="23"/>
  <c r="W1064" i="23"/>
  <c r="X1064" i="23"/>
  <c r="Y1064" i="23"/>
  <c r="P1044" i="23"/>
  <c r="Q1044" i="23"/>
  <c r="R1044" i="23"/>
  <c r="N1044" i="23"/>
  <c r="S1044" i="23"/>
  <c r="T1044" i="23"/>
  <c r="V1044" i="23"/>
  <c r="W1044" i="23"/>
  <c r="X1044" i="23"/>
  <c r="Y1044" i="23"/>
  <c r="P1032" i="23"/>
  <c r="Q1032" i="23"/>
  <c r="N1032" i="23"/>
  <c r="R1032" i="23"/>
  <c r="S1032" i="23"/>
  <c r="T1032" i="23"/>
  <c r="V1032" i="23"/>
  <c r="W1032" i="23"/>
  <c r="X1032" i="23"/>
  <c r="Y1032" i="23"/>
  <c r="P1012" i="23"/>
  <c r="R1012" i="23"/>
  <c r="N1012" i="23"/>
  <c r="S1012" i="23" s="1"/>
  <c r="T1012" i="23"/>
  <c r="V1012" i="23"/>
  <c r="W1012" i="23"/>
  <c r="Y1012" i="23"/>
  <c r="P1000" i="23"/>
  <c r="Q1000" i="23"/>
  <c r="N1000" i="23"/>
  <c r="S1000" i="23"/>
  <c r="R1000" i="23"/>
  <c r="T1000" i="23"/>
  <c r="V1000" i="23"/>
  <c r="W1000" i="23"/>
  <c r="X1000" i="23"/>
  <c r="Y1000" i="23"/>
  <c r="P988" i="23"/>
  <c r="Q988" i="23"/>
  <c r="R988" i="23"/>
  <c r="N988" i="23"/>
  <c r="S988" i="23"/>
  <c r="T988" i="23"/>
  <c r="V988" i="23"/>
  <c r="W988" i="23"/>
  <c r="X988" i="23"/>
  <c r="Y988" i="23"/>
  <c r="P972" i="23"/>
  <c r="Q972" i="23"/>
  <c r="R972" i="23"/>
  <c r="N972" i="23"/>
  <c r="S972" i="23"/>
  <c r="T972" i="23"/>
  <c r="V972" i="23"/>
  <c r="W972" i="23"/>
  <c r="X972" i="23"/>
  <c r="Y972" i="23"/>
  <c r="P956" i="23"/>
  <c r="Q956" i="23"/>
  <c r="R956" i="23"/>
  <c r="N956" i="23"/>
  <c r="S956" i="23"/>
  <c r="T956" i="23"/>
  <c r="V956" i="23"/>
  <c r="W956" i="23"/>
  <c r="X956" i="23"/>
  <c r="Y956" i="23"/>
  <c r="P944" i="23"/>
  <c r="Q944" i="23"/>
  <c r="N944" i="23"/>
  <c r="S944" i="23"/>
  <c r="T944" i="23"/>
  <c r="R944" i="23"/>
  <c r="V944" i="23"/>
  <c r="W944" i="23"/>
  <c r="X944" i="23"/>
  <c r="Y944" i="23"/>
  <c r="P932" i="23"/>
  <c r="Q932" i="23"/>
  <c r="R932" i="23"/>
  <c r="N932" i="23"/>
  <c r="S932" i="23"/>
  <c r="T932" i="23"/>
  <c r="V932" i="23"/>
  <c r="W932" i="23"/>
  <c r="X932" i="23"/>
  <c r="Y932" i="23"/>
  <c r="P912" i="23"/>
  <c r="Q912" i="23"/>
  <c r="N912" i="23"/>
  <c r="R912" i="23"/>
  <c r="S912" i="23"/>
  <c r="T912" i="23"/>
  <c r="V912" i="23"/>
  <c r="W912" i="23"/>
  <c r="X912" i="23"/>
  <c r="Y912" i="23"/>
  <c r="P892" i="23"/>
  <c r="N892" i="23"/>
  <c r="Q892" i="23" s="1"/>
  <c r="S892" i="23"/>
  <c r="T892" i="23"/>
  <c r="V892" i="23"/>
  <c r="W892" i="23"/>
  <c r="Y892" i="23"/>
  <c r="P872" i="23"/>
  <c r="R872" i="23"/>
  <c r="N872" i="23"/>
  <c r="Q872" i="23" s="1"/>
  <c r="S872" i="23"/>
  <c r="V872" i="23"/>
  <c r="W872" i="23"/>
  <c r="X872" i="23"/>
  <c r="Y872" i="23"/>
  <c r="P860" i="23"/>
  <c r="Q860" i="23"/>
  <c r="R860" i="23"/>
  <c r="N860" i="23"/>
  <c r="S860" i="23"/>
  <c r="T860" i="23"/>
  <c r="V860" i="23"/>
  <c r="W860" i="23"/>
  <c r="X860" i="23"/>
  <c r="Y860" i="23"/>
  <c r="Q844" i="23"/>
  <c r="N844" i="23"/>
  <c r="S844" i="23"/>
  <c r="T844" i="23"/>
  <c r="V844" i="23"/>
  <c r="X844" i="23"/>
  <c r="Y844" i="23"/>
  <c r="P828" i="23"/>
  <c r="Q828" i="23"/>
  <c r="N828" i="23"/>
  <c r="W828" i="23" s="1"/>
  <c r="S828" i="23"/>
  <c r="V828" i="23"/>
  <c r="X828" i="23"/>
  <c r="Y828" i="23"/>
  <c r="P812" i="23"/>
  <c r="Q812" i="23"/>
  <c r="R812" i="23"/>
  <c r="N812" i="23"/>
  <c r="T812" i="23" s="1"/>
  <c r="S812" i="23"/>
  <c r="V812" i="23"/>
  <c r="W812" i="23"/>
  <c r="X812" i="23"/>
  <c r="Y812" i="23"/>
  <c r="P800" i="23"/>
  <c r="Q800" i="23"/>
  <c r="R800" i="23"/>
  <c r="N800" i="23"/>
  <c r="S800" i="23"/>
  <c r="T800" i="23"/>
  <c r="V800" i="23"/>
  <c r="W800" i="23"/>
  <c r="X800" i="23"/>
  <c r="Y800" i="23"/>
  <c r="P780" i="23"/>
  <c r="Q780" i="23"/>
  <c r="R780" i="23"/>
  <c r="N780" i="23"/>
  <c r="S780" i="23"/>
  <c r="T780" i="23"/>
  <c r="V780" i="23"/>
  <c r="W780" i="23"/>
  <c r="X780" i="23"/>
  <c r="Y780" i="23"/>
  <c r="P768" i="23"/>
  <c r="Q768" i="23"/>
  <c r="N768" i="23"/>
  <c r="W768" i="23" s="1"/>
  <c r="S768" i="23"/>
  <c r="T768" i="23"/>
  <c r="V768" i="23"/>
  <c r="Y768" i="23"/>
  <c r="P752" i="23"/>
  <c r="R752" i="23"/>
  <c r="N752" i="23"/>
  <c r="T752" i="23"/>
  <c r="V752" i="23"/>
  <c r="W752" i="23"/>
  <c r="Y752" i="23"/>
  <c r="Q732" i="23"/>
  <c r="P732" i="23"/>
  <c r="R732" i="23"/>
  <c r="N732" i="23"/>
  <c r="T732" i="23" s="1"/>
  <c r="S732" i="23"/>
  <c r="V732" i="23"/>
  <c r="W732" i="23"/>
  <c r="Y732" i="23"/>
  <c r="P720" i="23"/>
  <c r="Q720" i="23"/>
  <c r="R720" i="23"/>
  <c r="N720" i="23"/>
  <c r="S720" i="23"/>
  <c r="T720" i="23"/>
  <c r="V720" i="23"/>
  <c r="W720" i="23"/>
  <c r="X720" i="23"/>
  <c r="Y720" i="23"/>
  <c r="P708" i="23"/>
  <c r="Q708" i="23"/>
  <c r="R708" i="23"/>
  <c r="N708" i="23"/>
  <c r="S708" i="23"/>
  <c r="T708" i="23"/>
  <c r="V708" i="23"/>
  <c r="W708" i="23"/>
  <c r="X708" i="23"/>
  <c r="Y708" i="23"/>
  <c r="P696" i="23"/>
  <c r="Q696" i="23"/>
  <c r="N696" i="23"/>
  <c r="R696" i="23" s="1"/>
  <c r="S696" i="23"/>
  <c r="T696" i="23"/>
  <c r="V696" i="23"/>
  <c r="W696" i="23"/>
  <c r="X696" i="23"/>
  <c r="P680" i="23"/>
  <c r="Q680" i="23"/>
  <c r="R680" i="23"/>
  <c r="N680" i="23"/>
  <c r="S680" i="23"/>
  <c r="T680" i="23"/>
  <c r="V680" i="23"/>
  <c r="W680" i="23"/>
  <c r="X680" i="23"/>
  <c r="Y680" i="23"/>
  <c r="P668" i="23"/>
  <c r="Q668" i="23"/>
  <c r="R668" i="23"/>
  <c r="N668" i="23"/>
  <c r="S668" i="23"/>
  <c r="T668" i="23"/>
  <c r="V668" i="23"/>
  <c r="W668" i="23"/>
  <c r="X668" i="23"/>
  <c r="Y668" i="23"/>
  <c r="P656" i="23"/>
  <c r="Q656" i="23"/>
  <c r="R656" i="23"/>
  <c r="N656" i="23"/>
  <c r="T656" i="23" s="1"/>
  <c r="S656" i="23"/>
  <c r="W656" i="23"/>
  <c r="X656" i="23"/>
  <c r="P644" i="23"/>
  <c r="Q644" i="23"/>
  <c r="R644" i="23"/>
  <c r="N644" i="23"/>
  <c r="S644" i="23"/>
  <c r="T644" i="23"/>
  <c r="V644" i="23"/>
  <c r="W644" i="23"/>
  <c r="X644" i="23"/>
  <c r="Y644" i="23"/>
  <c r="P632" i="23"/>
  <c r="Q632" i="23"/>
  <c r="R632" i="23"/>
  <c r="N632" i="23"/>
  <c r="S632" i="23"/>
  <c r="T632" i="23"/>
  <c r="V632" i="23"/>
  <c r="W632" i="23"/>
  <c r="X632" i="23"/>
  <c r="Y632" i="23"/>
  <c r="P616" i="23"/>
  <c r="Q616" i="23"/>
  <c r="N616" i="23"/>
  <c r="S616" i="23"/>
  <c r="T616" i="23"/>
  <c r="V616" i="23"/>
  <c r="X616" i="23"/>
  <c r="P604" i="23"/>
  <c r="Q604" i="23"/>
  <c r="R604" i="23"/>
  <c r="N604" i="23"/>
  <c r="T604" i="23" s="1"/>
  <c r="S604" i="23"/>
  <c r="W604" i="23"/>
  <c r="X604" i="23"/>
  <c r="Y604" i="23"/>
  <c r="P588" i="23"/>
  <c r="Q588" i="23"/>
  <c r="N588" i="23"/>
  <c r="R588" i="23"/>
  <c r="S588" i="23"/>
  <c r="T588" i="23"/>
  <c r="V588" i="23"/>
  <c r="W588" i="23"/>
  <c r="X588" i="23"/>
  <c r="Y588" i="23"/>
  <c r="N572" i="23"/>
  <c r="P572" i="23" s="1"/>
  <c r="S572" i="23"/>
  <c r="T572" i="23"/>
  <c r="V572" i="23"/>
  <c r="P560" i="23"/>
  <c r="Q560" i="23"/>
  <c r="N560" i="23"/>
  <c r="S560" i="23"/>
  <c r="T560" i="23"/>
  <c r="V560" i="23"/>
  <c r="Y560" i="23"/>
  <c r="P548" i="23"/>
  <c r="R548" i="23"/>
  <c r="N548" i="23"/>
  <c r="Q548" i="23" s="1"/>
  <c r="S548" i="23"/>
  <c r="T548" i="23"/>
  <c r="V548" i="23"/>
  <c r="W548" i="23"/>
  <c r="Y548" i="23"/>
  <c r="P528" i="23"/>
  <c r="Q528" i="23"/>
  <c r="N528" i="23"/>
  <c r="X528" i="23" s="1"/>
  <c r="S528" i="23"/>
  <c r="T528" i="23"/>
  <c r="V528" i="23"/>
  <c r="W528" i="23"/>
  <c r="P516" i="23"/>
  <c r="Q516" i="23"/>
  <c r="R516" i="23"/>
  <c r="N516" i="23"/>
  <c r="S516" i="23"/>
  <c r="T516" i="23"/>
  <c r="V516" i="23"/>
  <c r="W516" i="23"/>
  <c r="X516" i="23"/>
  <c r="Y516" i="23"/>
  <c r="P496" i="23"/>
  <c r="R496" i="23"/>
  <c r="Q496" i="23"/>
  <c r="N496" i="23"/>
  <c r="S496" i="23"/>
  <c r="T496" i="23"/>
  <c r="V496" i="23"/>
  <c r="W496" i="23"/>
  <c r="X496" i="23"/>
  <c r="Y496" i="23"/>
  <c r="P484" i="23"/>
  <c r="Q484" i="23"/>
  <c r="N484" i="23"/>
  <c r="S484" i="23"/>
  <c r="T484" i="23"/>
  <c r="V484" i="23"/>
  <c r="X484" i="23"/>
  <c r="Q472" i="23"/>
  <c r="P472" i="23"/>
  <c r="R472" i="23"/>
  <c r="N472" i="23"/>
  <c r="S472" i="23"/>
  <c r="T472" i="23"/>
  <c r="V472" i="23"/>
  <c r="W472" i="23"/>
  <c r="X472" i="23"/>
  <c r="Y472" i="23"/>
  <c r="P460" i="23"/>
  <c r="Q460" i="23"/>
  <c r="N460" i="23"/>
  <c r="S460" i="23"/>
  <c r="R460" i="23"/>
  <c r="T460" i="23"/>
  <c r="V460" i="23"/>
  <c r="W460" i="23"/>
  <c r="X460" i="23"/>
  <c r="Y460" i="23"/>
  <c r="P448" i="23"/>
  <c r="Q448" i="23"/>
  <c r="R448" i="23"/>
  <c r="N448" i="23"/>
  <c r="S448" i="23"/>
  <c r="T448" i="23"/>
  <c r="V448" i="23"/>
  <c r="W448" i="23"/>
  <c r="X448" i="23"/>
  <c r="Y448" i="23"/>
  <c r="P428" i="23"/>
  <c r="Q428" i="23"/>
  <c r="S428" i="23"/>
  <c r="R428" i="23"/>
  <c r="N428" i="23"/>
  <c r="T428" i="23" s="1"/>
  <c r="V428" i="23"/>
  <c r="X428" i="23"/>
  <c r="P416" i="23"/>
  <c r="Q416" i="23"/>
  <c r="S416" i="23"/>
  <c r="N416" i="23"/>
  <c r="V416" i="23"/>
  <c r="Y416" i="23"/>
  <c r="Q404" i="23"/>
  <c r="S404" i="23"/>
  <c r="N404" i="23"/>
  <c r="T404" i="23"/>
  <c r="V404" i="23"/>
  <c r="W404" i="23"/>
  <c r="X404" i="23"/>
  <c r="Q392" i="23"/>
  <c r="R392" i="23"/>
  <c r="S392" i="23"/>
  <c r="N392" i="23"/>
  <c r="V392" i="23" s="1"/>
  <c r="T392" i="23"/>
  <c r="W392" i="23"/>
  <c r="X392" i="23"/>
  <c r="Y392" i="23"/>
  <c r="P380" i="23"/>
  <c r="Q380" i="23"/>
  <c r="S380" i="23"/>
  <c r="R380" i="23"/>
  <c r="N380" i="23"/>
  <c r="T380" i="23"/>
  <c r="V380" i="23"/>
  <c r="W380" i="23"/>
  <c r="X380" i="23"/>
  <c r="Y380" i="23"/>
  <c r="P368" i="23"/>
  <c r="S368" i="23"/>
  <c r="Q368" i="23"/>
  <c r="N368" i="23"/>
  <c r="R368" i="23" s="1"/>
  <c r="T368" i="23"/>
  <c r="V368" i="23"/>
  <c r="W368" i="23"/>
  <c r="X368" i="23"/>
  <c r="P360" i="23"/>
  <c r="Q360" i="23"/>
  <c r="S360" i="23"/>
  <c r="N360" i="23"/>
  <c r="R360" i="23" s="1"/>
  <c r="T360" i="23"/>
  <c r="V360" i="23"/>
  <c r="W360" i="23"/>
  <c r="X360" i="23"/>
  <c r="Y360" i="23"/>
  <c r="P352" i="23"/>
  <c r="Q352" i="23"/>
  <c r="S352" i="23"/>
  <c r="N352" i="23"/>
  <c r="Y352" i="23" s="1"/>
  <c r="T352" i="23"/>
  <c r="V352" i="23"/>
  <c r="W352" i="23"/>
  <c r="X352" i="23"/>
  <c r="Q344" i="23"/>
  <c r="S344" i="23"/>
  <c r="P344" i="23"/>
  <c r="N344" i="23"/>
  <c r="V344" i="23" s="1"/>
  <c r="T344" i="23"/>
  <c r="X344" i="23"/>
  <c r="Y344" i="23"/>
  <c r="N336" i="23"/>
  <c r="T336" i="23" s="1"/>
  <c r="P336" i="23"/>
  <c r="S336" i="23"/>
  <c r="V336" i="23"/>
  <c r="W336" i="23"/>
  <c r="Y336" i="23"/>
  <c r="N328" i="23"/>
  <c r="R328" i="23" s="1"/>
  <c r="P328" i="23"/>
  <c r="S328" i="23"/>
  <c r="T328" i="23"/>
  <c r="V328" i="23"/>
  <c r="W328" i="23"/>
  <c r="N320" i="23"/>
  <c r="W320" i="23" s="1"/>
  <c r="P320" i="23"/>
  <c r="R320" i="23"/>
  <c r="S320" i="23"/>
  <c r="T320" i="23"/>
  <c r="V320" i="23"/>
  <c r="X320" i="23"/>
  <c r="Y320" i="23"/>
  <c r="N312" i="23"/>
  <c r="P312" i="23"/>
  <c r="Q312" i="23"/>
  <c r="S312" i="23"/>
  <c r="R312" i="23"/>
  <c r="T312" i="23"/>
  <c r="X312" i="23"/>
  <c r="Y312" i="23"/>
  <c r="N304" i="23"/>
  <c r="W304" i="23" s="1"/>
  <c r="R304" i="23"/>
  <c r="S304" i="23"/>
  <c r="Q304" i="23"/>
  <c r="T304" i="23"/>
  <c r="X304" i="23"/>
  <c r="Y304" i="23"/>
  <c r="V304" i="23"/>
  <c r="N292" i="23"/>
  <c r="Q292" i="23" s="1"/>
  <c r="P292" i="23"/>
  <c r="S292" i="23"/>
  <c r="T292" i="23"/>
  <c r="X292" i="23"/>
  <c r="Y292" i="23"/>
  <c r="V292" i="23"/>
  <c r="N284" i="23"/>
  <c r="P284" i="23"/>
  <c r="S284" i="23"/>
  <c r="T284" i="23"/>
  <c r="Y284" i="23"/>
  <c r="V284" i="23"/>
  <c r="N276" i="23"/>
  <c r="R276" i="23" s="1"/>
  <c r="P276" i="23"/>
  <c r="Q276" i="23"/>
  <c r="S276" i="23"/>
  <c r="T276" i="23"/>
  <c r="V276" i="23"/>
  <c r="N260" i="23"/>
  <c r="T260" i="23" s="1"/>
  <c r="P260" i="23"/>
  <c r="Q260" i="23"/>
  <c r="R260" i="23"/>
  <c r="S260" i="23"/>
  <c r="V260" i="23"/>
  <c r="W260" i="23"/>
  <c r="X260" i="23"/>
  <c r="Y260" i="23"/>
  <c r="N244" i="23"/>
  <c r="Q244" i="23"/>
  <c r="R244" i="23"/>
  <c r="S244" i="23"/>
  <c r="V244" i="23"/>
  <c r="W244" i="23"/>
  <c r="X244" i="23"/>
  <c r="N232" i="23"/>
  <c r="P232" i="23"/>
  <c r="Q232" i="23"/>
  <c r="R232" i="23"/>
  <c r="S232" i="23"/>
  <c r="T232" i="23"/>
  <c r="V232" i="23"/>
  <c r="W232" i="23"/>
  <c r="Y232" i="23"/>
  <c r="N212" i="23"/>
  <c r="P212" i="23"/>
  <c r="Q212" i="23"/>
  <c r="R212" i="23"/>
  <c r="S212" i="23"/>
  <c r="T212" i="23"/>
  <c r="V212" i="23"/>
  <c r="W212" i="23"/>
  <c r="Y212" i="23"/>
  <c r="N192" i="23"/>
  <c r="V192" i="23" s="1"/>
  <c r="P192" i="23"/>
  <c r="Q192" i="23"/>
  <c r="R192" i="23"/>
  <c r="S192" i="23"/>
  <c r="T192" i="23"/>
  <c r="X192" i="23"/>
  <c r="W192" i="23"/>
  <c r="Y192" i="23"/>
  <c r="N180" i="23"/>
  <c r="P180" i="23"/>
  <c r="Q180" i="23"/>
  <c r="R180" i="23"/>
  <c r="S180" i="23"/>
  <c r="T180" i="23"/>
  <c r="X180" i="23"/>
  <c r="V180" i="23"/>
  <c r="Y180" i="23"/>
  <c r="N164" i="23"/>
  <c r="Y164" i="23" s="1"/>
  <c r="P164" i="23"/>
  <c r="Q164" i="23"/>
  <c r="S164" i="23"/>
  <c r="T164" i="23"/>
  <c r="X164" i="23"/>
  <c r="V164" i="23"/>
  <c r="N148" i="23"/>
  <c r="P148" i="23"/>
  <c r="Q148" i="23"/>
  <c r="R148" i="23"/>
  <c r="S148" i="23"/>
  <c r="T148" i="23"/>
  <c r="X148" i="23"/>
  <c r="W148" i="23"/>
  <c r="V148" i="23"/>
  <c r="Y148" i="23"/>
  <c r="N132" i="23"/>
  <c r="Q132" i="23" s="1"/>
  <c r="P132" i="23"/>
  <c r="R132" i="23"/>
  <c r="S132" i="23"/>
  <c r="T132" i="23"/>
  <c r="X132" i="23"/>
  <c r="W132" i="23"/>
  <c r="Y132" i="23"/>
  <c r="N116" i="23"/>
  <c r="R116" i="23" s="1"/>
  <c r="P116" i="23"/>
  <c r="Q116" i="23"/>
  <c r="S116" i="23"/>
  <c r="T116" i="23"/>
  <c r="X116" i="23"/>
  <c r="V116" i="23"/>
  <c r="Y116" i="23"/>
  <c r="N104" i="23"/>
  <c r="Q104" i="23" s="1"/>
  <c r="T104" i="23"/>
  <c r="X104" i="23"/>
  <c r="V104" i="23"/>
  <c r="Y104" i="23"/>
  <c r="N92" i="23"/>
  <c r="P92" i="23"/>
  <c r="Q92" i="23"/>
  <c r="R92" i="23"/>
  <c r="S92" i="23"/>
  <c r="T92" i="23"/>
  <c r="X92" i="23"/>
  <c r="W92" i="23"/>
  <c r="V92" i="23"/>
  <c r="Y92" i="23"/>
  <c r="N76" i="23"/>
  <c r="P76" i="23" s="1"/>
  <c r="R76" i="23"/>
  <c r="S76" i="23"/>
  <c r="T76" i="23"/>
  <c r="X76" i="23"/>
  <c r="V76" i="23"/>
  <c r="W76" i="23"/>
  <c r="Y76" i="23"/>
  <c r="N60" i="23"/>
  <c r="W60" i="23" s="1"/>
  <c r="P60" i="23"/>
  <c r="Q60" i="23"/>
  <c r="R60" i="23"/>
  <c r="S60" i="23"/>
  <c r="T60" i="23"/>
  <c r="V60" i="23"/>
  <c r="N48" i="23"/>
  <c r="Q48" i="23" s="1"/>
  <c r="S48" i="23"/>
  <c r="T48" i="23"/>
  <c r="X48" i="23"/>
  <c r="W48" i="23"/>
  <c r="Y48" i="23"/>
  <c r="V48" i="23"/>
  <c r="N36" i="23"/>
  <c r="R36" i="23" s="1"/>
  <c r="P36" i="23"/>
  <c r="Q36" i="23"/>
  <c r="S36" i="23"/>
  <c r="T36" i="23"/>
  <c r="X36" i="23"/>
  <c r="V36" i="23"/>
  <c r="Q24" i="23"/>
  <c r="N24" i="23"/>
  <c r="P24" i="23"/>
  <c r="R24" i="23"/>
  <c r="S24" i="23"/>
  <c r="T24" i="23"/>
  <c r="X24" i="23"/>
  <c r="W24" i="23"/>
  <c r="Y24" i="23"/>
  <c r="V24" i="23"/>
  <c r="N12" i="23"/>
  <c r="Q12" i="23"/>
  <c r="R12" i="23"/>
  <c r="S12" i="23"/>
  <c r="V12" i="23"/>
  <c r="AB71" i="23"/>
  <c r="AD71" i="23" s="1"/>
  <c r="P1088" i="23"/>
  <c r="Q1088" i="23"/>
  <c r="N1088" i="23"/>
  <c r="W1088" i="23" s="1"/>
  <c r="S1088" i="23"/>
  <c r="T1088" i="23"/>
  <c r="V1088" i="23"/>
  <c r="X1088" i="23"/>
  <c r="Y1088" i="23"/>
  <c r="P1076" i="23"/>
  <c r="Q1076" i="23"/>
  <c r="N1076" i="23"/>
  <c r="R1076" i="23" s="1"/>
  <c r="S1076" i="23"/>
  <c r="T1076" i="23"/>
  <c r="V1076" i="23"/>
  <c r="W1076" i="23"/>
  <c r="X1076" i="23"/>
  <c r="Y1076" i="23"/>
  <c r="P1068" i="23"/>
  <c r="Q1068" i="23"/>
  <c r="R1068" i="23"/>
  <c r="N1068" i="23"/>
  <c r="S1068" i="23"/>
  <c r="T1068" i="23"/>
  <c r="V1068" i="23"/>
  <c r="W1068" i="23"/>
  <c r="X1068" i="23"/>
  <c r="Y1068" i="23"/>
  <c r="Q1056" i="23"/>
  <c r="P1056" i="23"/>
  <c r="R1056" i="23"/>
  <c r="N1056" i="23"/>
  <c r="S1056" i="23"/>
  <c r="T1056" i="23"/>
  <c r="V1056" i="23"/>
  <c r="W1056" i="23"/>
  <c r="X1056" i="23"/>
  <c r="Y1056" i="23"/>
  <c r="P1048" i="23"/>
  <c r="Q1048" i="23"/>
  <c r="N1048" i="23"/>
  <c r="R1048" i="23" s="1"/>
  <c r="S1048" i="23"/>
  <c r="T1048" i="23"/>
  <c r="V1048" i="23"/>
  <c r="Y1048" i="23"/>
  <c r="P1036" i="23"/>
  <c r="Q1036" i="23"/>
  <c r="R1036" i="23"/>
  <c r="N1036" i="23"/>
  <c r="S1036" i="23"/>
  <c r="T1036" i="23"/>
  <c r="V1036" i="23"/>
  <c r="W1036" i="23"/>
  <c r="X1036" i="23"/>
  <c r="Y1036" i="23"/>
  <c r="P1024" i="23"/>
  <c r="Q1024" i="23"/>
  <c r="R1024" i="23"/>
  <c r="N1024" i="23"/>
  <c r="S1024" i="23"/>
  <c r="T1024" i="23"/>
  <c r="V1024" i="23"/>
  <c r="W1024" i="23"/>
  <c r="X1024" i="23"/>
  <c r="Y1024" i="23"/>
  <c r="P1016" i="23"/>
  <c r="Q1016" i="23"/>
  <c r="N1016" i="23"/>
  <c r="R1016" i="23"/>
  <c r="S1016" i="23"/>
  <c r="T1016" i="23"/>
  <c r="V1016" i="23"/>
  <c r="W1016" i="23"/>
  <c r="X1016" i="23"/>
  <c r="Y1016" i="23"/>
  <c r="P1004" i="23"/>
  <c r="Q1004" i="23"/>
  <c r="R1004" i="23"/>
  <c r="N1004" i="23"/>
  <c r="S1004" i="23"/>
  <c r="T1004" i="23"/>
  <c r="V1004" i="23"/>
  <c r="W1004" i="23"/>
  <c r="X1004" i="23"/>
  <c r="Y1004" i="23"/>
  <c r="P992" i="23"/>
  <c r="Q992" i="23"/>
  <c r="R992" i="23"/>
  <c r="N992" i="23"/>
  <c r="T992" i="23" s="1"/>
  <c r="S992" i="23"/>
  <c r="V992" i="23"/>
  <c r="W992" i="23"/>
  <c r="P984" i="23"/>
  <c r="Q984" i="23"/>
  <c r="R984" i="23"/>
  <c r="N984" i="23"/>
  <c r="S984" i="23"/>
  <c r="T984" i="23"/>
  <c r="V984" i="23"/>
  <c r="W984" i="23"/>
  <c r="X984" i="23"/>
  <c r="Y984" i="23"/>
  <c r="P976" i="23"/>
  <c r="Q976" i="23"/>
  <c r="N976" i="23"/>
  <c r="R976" i="23"/>
  <c r="S976" i="23"/>
  <c r="T976" i="23"/>
  <c r="V976" i="23"/>
  <c r="W976" i="23"/>
  <c r="X976" i="23"/>
  <c r="Y976" i="23"/>
  <c r="P964" i="23"/>
  <c r="Q964" i="23"/>
  <c r="R964" i="23"/>
  <c r="N964" i="23"/>
  <c r="S964" i="23"/>
  <c r="T964" i="23"/>
  <c r="V964" i="23"/>
  <c r="W964" i="23"/>
  <c r="X964" i="23"/>
  <c r="Y964" i="23"/>
  <c r="P948" i="23"/>
  <c r="Q948" i="23"/>
  <c r="R948" i="23"/>
  <c r="N948" i="23"/>
  <c r="S948" i="23"/>
  <c r="T948" i="23"/>
  <c r="V948" i="23"/>
  <c r="W948" i="23"/>
  <c r="X948" i="23"/>
  <c r="Y948" i="23"/>
  <c r="P936" i="23"/>
  <c r="Q936" i="23"/>
  <c r="N936" i="23"/>
  <c r="S936" i="23"/>
  <c r="R936" i="23"/>
  <c r="T936" i="23"/>
  <c r="V936" i="23"/>
  <c r="W936" i="23"/>
  <c r="X936" i="23"/>
  <c r="Y936" i="23"/>
  <c r="P924" i="23"/>
  <c r="Q924" i="23"/>
  <c r="R924" i="23"/>
  <c r="N924" i="23"/>
  <c r="S924" i="23"/>
  <c r="T924" i="23"/>
  <c r="V924" i="23"/>
  <c r="W924" i="23"/>
  <c r="X924" i="23"/>
  <c r="Y924" i="23"/>
  <c r="P916" i="23"/>
  <c r="N916" i="23"/>
  <c r="S916" i="23"/>
  <c r="T916" i="23"/>
  <c r="V916" i="23"/>
  <c r="X916" i="23"/>
  <c r="Y916" i="23"/>
  <c r="P904" i="23"/>
  <c r="Q904" i="23"/>
  <c r="N904" i="23"/>
  <c r="R904" i="23"/>
  <c r="S904" i="23"/>
  <c r="T904" i="23"/>
  <c r="V904" i="23"/>
  <c r="W904" i="23"/>
  <c r="X904" i="23"/>
  <c r="Y904" i="23"/>
  <c r="P896" i="23"/>
  <c r="Q896" i="23"/>
  <c r="R896" i="23"/>
  <c r="N896" i="23"/>
  <c r="S896" i="23"/>
  <c r="T896" i="23"/>
  <c r="V896" i="23"/>
  <c r="W896" i="23"/>
  <c r="X896" i="23"/>
  <c r="Y896" i="23"/>
  <c r="P884" i="23"/>
  <c r="Q884" i="23"/>
  <c r="R884" i="23"/>
  <c r="N884" i="23"/>
  <c r="S884" i="23"/>
  <c r="T884" i="23"/>
  <c r="V884" i="23"/>
  <c r="W884" i="23"/>
  <c r="X884" i="23"/>
  <c r="Y884" i="23"/>
  <c r="Q876" i="23"/>
  <c r="N876" i="23"/>
  <c r="P876" i="23" s="1"/>
  <c r="S876" i="23"/>
  <c r="T876" i="23"/>
  <c r="V876" i="23"/>
  <c r="X876" i="23"/>
  <c r="P864" i="23"/>
  <c r="Q864" i="23"/>
  <c r="R864" i="23"/>
  <c r="N864" i="23"/>
  <c r="Y864" i="23" s="1"/>
  <c r="S864" i="23"/>
  <c r="T864" i="23"/>
  <c r="V864" i="23"/>
  <c r="W864" i="23"/>
  <c r="X864" i="23"/>
  <c r="P852" i="23"/>
  <c r="Q852" i="23"/>
  <c r="R852" i="23"/>
  <c r="N852" i="23"/>
  <c r="S852" i="23"/>
  <c r="T852" i="23"/>
  <c r="V852" i="23"/>
  <c r="W852" i="23"/>
  <c r="X852" i="23"/>
  <c r="Y852" i="23"/>
  <c r="P840" i="23"/>
  <c r="Q840" i="23"/>
  <c r="N840" i="23"/>
  <c r="S840" i="23"/>
  <c r="R840" i="23"/>
  <c r="T840" i="23"/>
  <c r="V840" i="23"/>
  <c r="W840" i="23"/>
  <c r="X840" i="23"/>
  <c r="Y840" i="23"/>
  <c r="Q832" i="23"/>
  <c r="R832" i="23"/>
  <c r="N832" i="23"/>
  <c r="P832" i="23" s="1"/>
  <c r="V832" i="23"/>
  <c r="X832" i="23"/>
  <c r="P820" i="23"/>
  <c r="Q820" i="23"/>
  <c r="N820" i="23"/>
  <c r="R820" i="23" s="1"/>
  <c r="S820" i="23"/>
  <c r="T820" i="23"/>
  <c r="V820" i="23"/>
  <c r="X820" i="23"/>
  <c r="Y820" i="23"/>
  <c r="P808" i="23"/>
  <c r="Q808" i="23"/>
  <c r="R808" i="23"/>
  <c r="N808" i="23"/>
  <c r="S808" i="23"/>
  <c r="T808" i="23"/>
  <c r="V808" i="23"/>
  <c r="W808" i="23"/>
  <c r="X808" i="23"/>
  <c r="Y808" i="23"/>
  <c r="P796" i="23"/>
  <c r="Q796" i="23"/>
  <c r="R796" i="23"/>
  <c r="N796" i="23"/>
  <c r="S796" i="23"/>
  <c r="T796" i="23"/>
  <c r="V796" i="23"/>
  <c r="W796" i="23"/>
  <c r="X796" i="23"/>
  <c r="Y796" i="23"/>
  <c r="P788" i="23"/>
  <c r="Q788" i="23"/>
  <c r="R788" i="23"/>
  <c r="N788" i="23"/>
  <c r="S788" i="23"/>
  <c r="T788" i="23"/>
  <c r="V788" i="23"/>
  <c r="W788" i="23"/>
  <c r="X788" i="23"/>
  <c r="Y788" i="23"/>
  <c r="P776" i="23"/>
  <c r="Q776" i="23"/>
  <c r="N776" i="23"/>
  <c r="R776" i="23" s="1"/>
  <c r="S776" i="23"/>
  <c r="T776" i="23"/>
  <c r="X776" i="23"/>
  <c r="Y776" i="23"/>
  <c r="Q764" i="23"/>
  <c r="P764" i="23"/>
  <c r="R764" i="23"/>
  <c r="N764" i="23"/>
  <c r="S764" i="23"/>
  <c r="T764" i="23"/>
  <c r="V764" i="23"/>
  <c r="W764" i="23"/>
  <c r="X764" i="23"/>
  <c r="Y764" i="23"/>
  <c r="R756" i="23"/>
  <c r="N756" i="23"/>
  <c r="S756" i="23"/>
  <c r="T756" i="23"/>
  <c r="V756" i="23"/>
  <c r="W756" i="23"/>
  <c r="Y756" i="23"/>
  <c r="P744" i="23"/>
  <c r="Q744" i="23"/>
  <c r="R744" i="23"/>
  <c r="N744" i="23"/>
  <c r="X744" i="23" s="1"/>
  <c r="S744" i="23"/>
  <c r="T744" i="23"/>
  <c r="V744" i="23"/>
  <c r="W744" i="23"/>
  <c r="P736" i="23"/>
  <c r="Q736" i="23"/>
  <c r="N736" i="23"/>
  <c r="R736" i="23" s="1"/>
  <c r="S736" i="23"/>
  <c r="T736" i="23"/>
  <c r="V736" i="23"/>
  <c r="Y736" i="23"/>
  <c r="P724" i="23"/>
  <c r="Q724" i="23"/>
  <c r="R724" i="23"/>
  <c r="N724" i="23"/>
  <c r="S724" i="23"/>
  <c r="T724" i="23"/>
  <c r="V724" i="23"/>
  <c r="W724" i="23"/>
  <c r="X724" i="23"/>
  <c r="Y724" i="23"/>
  <c r="Q716" i="23"/>
  <c r="P716" i="23"/>
  <c r="R716" i="23"/>
  <c r="N716" i="23"/>
  <c r="S716" i="23"/>
  <c r="T716" i="23"/>
  <c r="V716" i="23"/>
  <c r="W716" i="23"/>
  <c r="X716" i="23"/>
  <c r="Y716" i="23"/>
  <c r="P704" i="23"/>
  <c r="Q704" i="23"/>
  <c r="R704" i="23"/>
  <c r="N704" i="23"/>
  <c r="S704" i="23"/>
  <c r="T704" i="23"/>
  <c r="V704" i="23"/>
  <c r="W704" i="23"/>
  <c r="X704" i="23"/>
  <c r="Y704" i="23"/>
  <c r="P692" i="23"/>
  <c r="Q692" i="23"/>
  <c r="R692" i="23"/>
  <c r="N692" i="23"/>
  <c r="S692" i="23"/>
  <c r="T692" i="23"/>
  <c r="V692" i="23"/>
  <c r="W692" i="23"/>
  <c r="X692" i="23"/>
  <c r="Y692" i="23"/>
  <c r="P676" i="23"/>
  <c r="Q676" i="23"/>
  <c r="R676" i="23"/>
  <c r="N676" i="23"/>
  <c r="S676" i="23"/>
  <c r="T676" i="23"/>
  <c r="V676" i="23"/>
  <c r="W676" i="23"/>
  <c r="X676" i="23"/>
  <c r="Y676" i="23"/>
  <c r="P664" i="23"/>
  <c r="Q664" i="23"/>
  <c r="N664" i="23"/>
  <c r="R664" i="23"/>
  <c r="S664" i="23"/>
  <c r="T664" i="23"/>
  <c r="V664" i="23"/>
  <c r="W664" i="23"/>
  <c r="X664" i="23"/>
  <c r="Y664" i="23"/>
  <c r="P652" i="23"/>
  <c r="N652" i="23"/>
  <c r="Q652" i="23" s="1"/>
  <c r="S652" i="23"/>
  <c r="T652" i="23"/>
  <c r="V652" i="23"/>
  <c r="W652" i="23"/>
  <c r="X652" i="23"/>
  <c r="P640" i="23"/>
  <c r="N640" i="23"/>
  <c r="R640" i="23" s="1"/>
  <c r="S640" i="23"/>
  <c r="T640" i="23"/>
  <c r="V640" i="23"/>
  <c r="W640" i="23"/>
  <c r="X640" i="23"/>
  <c r="Y640" i="23"/>
  <c r="P628" i="23"/>
  <c r="Q628" i="23"/>
  <c r="R628" i="23"/>
  <c r="N628" i="23"/>
  <c r="S628" i="23"/>
  <c r="T628" i="23"/>
  <c r="V628" i="23"/>
  <c r="W628" i="23"/>
  <c r="X628" i="23"/>
  <c r="Y628" i="23"/>
  <c r="P620" i="23"/>
  <c r="Q620" i="23"/>
  <c r="R620" i="23"/>
  <c r="N620" i="23"/>
  <c r="S620" i="23"/>
  <c r="T620" i="23"/>
  <c r="V620" i="23"/>
  <c r="W620" i="23"/>
  <c r="X620" i="23"/>
  <c r="Y620" i="23"/>
  <c r="P608" i="23"/>
  <c r="R608" i="23"/>
  <c r="Q608" i="23"/>
  <c r="N608" i="23"/>
  <c r="S608" i="23"/>
  <c r="V608" i="23"/>
  <c r="Y608" i="23"/>
  <c r="P596" i="23"/>
  <c r="Q596" i="23"/>
  <c r="R596" i="23"/>
  <c r="N596" i="23"/>
  <c r="T596" i="23" s="1"/>
  <c r="S596" i="23"/>
  <c r="V596" i="23"/>
  <c r="W596" i="23"/>
  <c r="X596" i="23"/>
  <c r="Y596" i="23"/>
  <c r="Q584" i="23"/>
  <c r="P584" i="23"/>
  <c r="R584" i="23"/>
  <c r="N584" i="23"/>
  <c r="T584" i="23" s="1"/>
  <c r="S584" i="23"/>
  <c r="V584" i="23"/>
  <c r="W584" i="23"/>
  <c r="Y584" i="23"/>
  <c r="P576" i="23"/>
  <c r="Q576" i="23"/>
  <c r="N576" i="23"/>
  <c r="R576" i="23" s="1"/>
  <c r="S576" i="23"/>
  <c r="T576" i="23"/>
  <c r="V576" i="23"/>
  <c r="Y576" i="23"/>
  <c r="P564" i="23"/>
  <c r="Q564" i="23"/>
  <c r="R564" i="23"/>
  <c r="N564" i="23"/>
  <c r="W564" i="23" s="1"/>
  <c r="S564" i="23"/>
  <c r="T564" i="23"/>
  <c r="V564" i="23"/>
  <c r="X564" i="23"/>
  <c r="Y564" i="23"/>
  <c r="Q552" i="23"/>
  <c r="R552" i="23"/>
  <c r="N552" i="23"/>
  <c r="V552" i="23" s="1"/>
  <c r="T552" i="23"/>
  <c r="W552" i="23"/>
  <c r="X552" i="23"/>
  <c r="Y552" i="23"/>
  <c r="P540" i="23"/>
  <c r="Q540" i="23"/>
  <c r="R540" i="23"/>
  <c r="N540" i="23"/>
  <c r="S540" i="23"/>
  <c r="T540" i="23"/>
  <c r="V540" i="23"/>
  <c r="W540" i="23"/>
  <c r="X540" i="23"/>
  <c r="Y540" i="23"/>
  <c r="P532" i="23"/>
  <c r="Q532" i="23"/>
  <c r="R532" i="23"/>
  <c r="N532" i="23"/>
  <c r="S532" i="23"/>
  <c r="T532" i="23"/>
  <c r="V532" i="23"/>
  <c r="W532" i="23"/>
  <c r="X532" i="23"/>
  <c r="Y532" i="23"/>
  <c r="Q520" i="23"/>
  <c r="P520" i="23"/>
  <c r="R520" i="23"/>
  <c r="N520" i="23"/>
  <c r="S520" i="23"/>
  <c r="T520" i="23"/>
  <c r="V520" i="23"/>
  <c r="W520" i="23"/>
  <c r="X520" i="23"/>
  <c r="Y520" i="23"/>
  <c r="P508" i="23"/>
  <c r="N508" i="23"/>
  <c r="S508" i="23"/>
  <c r="T508" i="23"/>
  <c r="V508" i="23"/>
  <c r="W508" i="23"/>
  <c r="X508" i="23"/>
  <c r="Y508" i="23"/>
  <c r="P500" i="23"/>
  <c r="Q500" i="23"/>
  <c r="R500" i="23"/>
  <c r="N500" i="23"/>
  <c r="S500" i="23" s="1"/>
  <c r="T500" i="23"/>
  <c r="V500" i="23"/>
  <c r="W500" i="23"/>
  <c r="X500" i="23"/>
  <c r="P488" i="23"/>
  <c r="Q488" i="23"/>
  <c r="R488" i="23"/>
  <c r="N488" i="23"/>
  <c r="S488" i="23"/>
  <c r="T488" i="23"/>
  <c r="V488" i="23"/>
  <c r="W488" i="23"/>
  <c r="X488" i="23"/>
  <c r="Y488" i="23"/>
  <c r="P480" i="23"/>
  <c r="Q480" i="23"/>
  <c r="N480" i="23"/>
  <c r="R480" i="23" s="1"/>
  <c r="S480" i="23"/>
  <c r="T480" i="23"/>
  <c r="V480" i="23"/>
  <c r="W480" i="23"/>
  <c r="X480" i="23"/>
  <c r="Y480" i="23"/>
  <c r="P468" i="23"/>
  <c r="Q468" i="23"/>
  <c r="R468" i="23"/>
  <c r="N468" i="23"/>
  <c r="S468" i="23"/>
  <c r="T468" i="23"/>
  <c r="V468" i="23"/>
  <c r="W468" i="23"/>
  <c r="X468" i="23"/>
  <c r="Y468" i="23"/>
  <c r="Q456" i="23"/>
  <c r="P456" i="23"/>
  <c r="R456" i="23"/>
  <c r="N456" i="23"/>
  <c r="S456" i="23"/>
  <c r="T456" i="23"/>
  <c r="V456" i="23"/>
  <c r="W456" i="23"/>
  <c r="X456" i="23"/>
  <c r="Y456" i="23"/>
  <c r="P444" i="23"/>
  <c r="Q444" i="23"/>
  <c r="S444" i="23"/>
  <c r="R444" i="23"/>
  <c r="N444" i="23"/>
  <c r="T444" i="23"/>
  <c r="V444" i="23"/>
  <c r="W444" i="23"/>
  <c r="X444" i="23"/>
  <c r="Y444" i="23"/>
  <c r="P436" i="23"/>
  <c r="Q436" i="23"/>
  <c r="R436" i="23"/>
  <c r="S436" i="23"/>
  <c r="N436" i="23"/>
  <c r="T436" i="23"/>
  <c r="V436" i="23"/>
  <c r="W436" i="23"/>
  <c r="X436" i="23"/>
  <c r="Y436" i="23"/>
  <c r="P424" i="23"/>
  <c r="Q424" i="23"/>
  <c r="N424" i="23"/>
  <c r="R424" i="23" s="1"/>
  <c r="T424" i="23"/>
  <c r="V424" i="23"/>
  <c r="W424" i="23"/>
  <c r="X424" i="23"/>
  <c r="Y424" i="23"/>
  <c r="P412" i="23"/>
  <c r="S412" i="23"/>
  <c r="N412" i="23"/>
  <c r="R412" i="23" s="1"/>
  <c r="T412" i="23"/>
  <c r="V412" i="23"/>
  <c r="W412" i="23"/>
  <c r="X412" i="23"/>
  <c r="S400" i="23"/>
  <c r="N400" i="23"/>
  <c r="P400" i="23" s="1"/>
  <c r="T400" i="23"/>
  <c r="V400" i="23"/>
  <c r="W400" i="23"/>
  <c r="X400" i="23"/>
  <c r="Y400" i="23"/>
  <c r="P388" i="23"/>
  <c r="Q388" i="23"/>
  <c r="S388" i="23"/>
  <c r="N388" i="23"/>
  <c r="R388" i="23" s="1"/>
  <c r="T388" i="23"/>
  <c r="V388" i="23"/>
  <c r="W388" i="23"/>
  <c r="X388" i="23"/>
  <c r="Y388" i="23"/>
  <c r="P372" i="23"/>
  <c r="Q372" i="23"/>
  <c r="R372" i="23"/>
  <c r="S372" i="23"/>
  <c r="N372" i="23"/>
  <c r="T372" i="23"/>
  <c r="V372" i="23"/>
  <c r="W372" i="23"/>
  <c r="X372" i="23"/>
  <c r="Q264" i="23"/>
  <c r="N264" i="23"/>
  <c r="S264" i="23" s="1"/>
  <c r="P264" i="23"/>
  <c r="R264" i="23"/>
  <c r="T264" i="23"/>
  <c r="V264" i="23"/>
  <c r="W264" i="23"/>
  <c r="X264" i="23"/>
  <c r="Y264" i="23"/>
  <c r="N252" i="23"/>
  <c r="P252" i="23"/>
  <c r="Q252" i="23"/>
  <c r="S252" i="23"/>
  <c r="R252" i="23"/>
  <c r="T252" i="23"/>
  <c r="V252" i="23"/>
  <c r="W252" i="23"/>
  <c r="X252" i="23"/>
  <c r="Y252" i="23"/>
  <c r="N240" i="23"/>
  <c r="S240" i="23" s="1"/>
  <c r="P240" i="23"/>
  <c r="Q240" i="23"/>
  <c r="V240" i="23"/>
  <c r="W240" i="23"/>
  <c r="X240" i="23"/>
  <c r="Y240" i="23"/>
  <c r="N228" i="23"/>
  <c r="T228" i="23" s="1"/>
  <c r="P228" i="23"/>
  <c r="Q228" i="23"/>
  <c r="R228" i="23"/>
  <c r="S228" i="23"/>
  <c r="W228" i="23"/>
  <c r="N220" i="23"/>
  <c r="P220" i="23"/>
  <c r="Q220" i="23"/>
  <c r="S220" i="23"/>
  <c r="R220" i="23"/>
  <c r="T220" i="23"/>
  <c r="V220" i="23"/>
  <c r="W220" i="23"/>
  <c r="Y220" i="23"/>
  <c r="N204" i="23"/>
  <c r="W204" i="23" s="1"/>
  <c r="P204" i="23"/>
  <c r="Q204" i="23"/>
  <c r="S204" i="23"/>
  <c r="R204" i="23"/>
  <c r="T204" i="23"/>
  <c r="Y204" i="23"/>
  <c r="N196" i="23"/>
  <c r="P196" i="23"/>
  <c r="Q196" i="23"/>
  <c r="R196" i="23"/>
  <c r="S196" i="23"/>
  <c r="T196" i="23"/>
  <c r="X196" i="23"/>
  <c r="W196" i="23"/>
  <c r="Y196" i="23"/>
  <c r="N184" i="23"/>
  <c r="P184" i="23"/>
  <c r="Q184" i="23"/>
  <c r="S184" i="23"/>
  <c r="R184" i="23"/>
  <c r="T184" i="23"/>
  <c r="X184" i="23"/>
  <c r="W184" i="23"/>
  <c r="Y184" i="23"/>
  <c r="N172" i="23"/>
  <c r="P172" i="23"/>
  <c r="Q172" i="23"/>
  <c r="R172" i="23"/>
  <c r="S172" i="23"/>
  <c r="T172" i="23"/>
  <c r="X172" i="23"/>
  <c r="V172" i="23"/>
  <c r="Y172" i="23"/>
  <c r="W172" i="23"/>
  <c r="N160" i="23"/>
  <c r="Q160" i="23" s="1"/>
  <c r="S160" i="23"/>
  <c r="T160" i="23"/>
  <c r="X160" i="23"/>
  <c r="Y160" i="23"/>
  <c r="Q152" i="23"/>
  <c r="N152" i="23"/>
  <c r="V152" i="23" s="1"/>
  <c r="P152" i="23"/>
  <c r="S152" i="23"/>
  <c r="T152" i="23"/>
  <c r="Y152" i="23"/>
  <c r="N140" i="23"/>
  <c r="P140" i="23"/>
  <c r="Q140" i="23"/>
  <c r="R140" i="23"/>
  <c r="S140" i="23"/>
  <c r="T140" i="23"/>
  <c r="X140" i="23"/>
  <c r="W140" i="23"/>
  <c r="V140" i="23"/>
  <c r="Y140" i="23"/>
  <c r="N128" i="23"/>
  <c r="Y128" i="23" s="1"/>
  <c r="P128" i="23"/>
  <c r="R128" i="23"/>
  <c r="S128" i="23"/>
  <c r="T128" i="23"/>
  <c r="X128" i="23"/>
  <c r="N120" i="23"/>
  <c r="T120" i="23" s="1"/>
  <c r="P120" i="23"/>
  <c r="Q120" i="23"/>
  <c r="S120" i="23"/>
  <c r="R120" i="23"/>
  <c r="X120" i="23"/>
  <c r="V120" i="23"/>
  <c r="Y120" i="23"/>
  <c r="N108" i="23"/>
  <c r="T108" i="23" s="1"/>
  <c r="P108" i="23"/>
  <c r="Q108" i="23"/>
  <c r="S108" i="23"/>
  <c r="X108" i="23"/>
  <c r="V108" i="23"/>
  <c r="Y108" i="23"/>
  <c r="N96" i="23"/>
  <c r="T96" i="23" s="1"/>
  <c r="P96" i="23"/>
  <c r="R96" i="23"/>
  <c r="Q96" i="23"/>
  <c r="S96" i="23"/>
  <c r="X96" i="23"/>
  <c r="W96" i="23"/>
  <c r="V96" i="23"/>
  <c r="N84" i="23"/>
  <c r="Q84" i="23"/>
  <c r="R84" i="23"/>
  <c r="S84" i="23"/>
  <c r="T84" i="23"/>
  <c r="X84" i="23"/>
  <c r="W84" i="23"/>
  <c r="Y84" i="23"/>
  <c r="N72" i="23"/>
  <c r="P72" i="23" s="1"/>
  <c r="S72" i="23"/>
  <c r="X72" i="23"/>
  <c r="W72" i="23"/>
  <c r="N64" i="23"/>
  <c r="P64" i="23"/>
  <c r="Q64" i="23"/>
  <c r="R64" i="23"/>
  <c r="S64" i="23"/>
  <c r="T64" i="23"/>
  <c r="X64" i="23"/>
  <c r="W64" i="23"/>
  <c r="V64" i="23"/>
  <c r="Y64" i="23"/>
  <c r="N52" i="23"/>
  <c r="P52" i="23"/>
  <c r="Q52" i="23"/>
  <c r="R52" i="23"/>
  <c r="S52" i="23"/>
  <c r="T52" i="23"/>
  <c r="X52" i="23"/>
  <c r="W52" i="23"/>
  <c r="Y52" i="23"/>
  <c r="V52" i="23"/>
  <c r="N40" i="23"/>
  <c r="V40" i="23" s="1"/>
  <c r="P40" i="23"/>
  <c r="Q40" i="23"/>
  <c r="S40" i="23"/>
  <c r="R40" i="23"/>
  <c r="X40" i="23"/>
  <c r="Y40" i="23"/>
  <c r="N28" i="23"/>
  <c r="R28" i="23" s="1"/>
  <c r="P28" i="23"/>
  <c r="Q28" i="23"/>
  <c r="S28" i="23"/>
  <c r="T28" i="23"/>
  <c r="X28" i="23"/>
  <c r="Y28" i="23"/>
  <c r="N16" i="23"/>
  <c r="P16" i="23" s="1"/>
  <c r="Q16" i="23"/>
  <c r="S16" i="23"/>
  <c r="X16" i="23"/>
  <c r="W16" i="23"/>
  <c r="Y16" i="23"/>
  <c r="Q8" i="23"/>
  <c r="N8" i="23"/>
  <c r="P8" i="23"/>
  <c r="S8" i="23"/>
  <c r="R8" i="23"/>
  <c r="T8" i="23"/>
  <c r="X8" i="23"/>
  <c r="W8" i="23"/>
  <c r="Y8" i="23"/>
  <c r="V8" i="23"/>
  <c r="AB270" i="23"/>
  <c r="AD270" i="23" s="1"/>
  <c r="X236" i="23"/>
  <c r="X232" i="23"/>
  <c r="X228" i="23"/>
  <c r="X224" i="23"/>
  <c r="X220" i="23"/>
  <c r="X216" i="23"/>
  <c r="X212" i="23"/>
  <c r="X204" i="23"/>
  <c r="W180" i="23"/>
  <c r="W80" i="23"/>
  <c r="V128" i="23"/>
  <c r="AB235" i="23"/>
  <c r="AD235" i="23" s="1"/>
  <c r="AB231" i="23"/>
  <c r="AD231" i="23" s="1"/>
  <c r="AB227" i="23"/>
  <c r="AD227" i="23" s="1"/>
  <c r="AB223" i="23"/>
  <c r="AD223" i="23" s="1"/>
  <c r="AB219" i="23"/>
  <c r="AD219" i="23" s="1"/>
  <c r="AB215" i="23"/>
  <c r="AD215" i="23" s="1"/>
  <c r="AB211" i="23"/>
  <c r="AD211" i="23" s="1"/>
  <c r="AB207" i="23"/>
  <c r="AD207" i="23" s="1"/>
  <c r="AB203" i="23"/>
  <c r="AD203" i="23" s="1"/>
  <c r="AB187" i="23"/>
  <c r="AD187" i="23" s="1"/>
  <c r="AB171" i="23"/>
  <c r="AD171" i="23" s="1"/>
  <c r="AB155" i="23"/>
  <c r="AD155" i="23" s="1"/>
  <c r="AB139" i="23"/>
  <c r="AD139" i="23" s="1"/>
  <c r="AB123" i="23"/>
  <c r="AD123" i="23" s="1"/>
  <c r="AB107" i="23"/>
  <c r="AD107" i="23" s="1"/>
  <c r="AB91" i="23"/>
  <c r="AD91" i="23" s="1"/>
  <c r="AB79" i="23"/>
  <c r="AD79" i="23" s="1"/>
  <c r="AB63" i="23"/>
  <c r="AD63" i="23" s="1"/>
  <c r="AB47" i="23"/>
  <c r="AD47" i="23" s="1"/>
  <c r="AB31" i="23"/>
  <c r="AD31" i="23" s="1"/>
  <c r="AB15" i="23"/>
  <c r="AD15" i="23" s="1"/>
  <c r="AB14" i="23"/>
  <c r="AD14" i="23" s="1"/>
  <c r="AB1091" i="23"/>
  <c r="AD1091" i="23" s="1"/>
  <c r="AB1087" i="23"/>
  <c r="AD1087" i="23" s="1"/>
  <c r="AB1083" i="23"/>
  <c r="AD1083" i="23" s="1"/>
  <c r="AB1079" i="23"/>
  <c r="AD1079" i="23" s="1"/>
  <c r="AB1075" i="23"/>
  <c r="AD1075" i="23" s="1"/>
  <c r="AB1071" i="23"/>
  <c r="AD1071" i="23" s="1"/>
  <c r="AB1067" i="23"/>
  <c r="AD1067" i="23" s="1"/>
  <c r="AB1063" i="23"/>
  <c r="AD1063" i="23" s="1"/>
  <c r="AB1059" i="23"/>
  <c r="AD1059" i="23" s="1"/>
  <c r="AB1055" i="23"/>
  <c r="AD1055" i="23" s="1"/>
  <c r="AB1051" i="23"/>
  <c r="AD1051" i="23" s="1"/>
  <c r="AB1047" i="23"/>
  <c r="AD1047" i="23" s="1"/>
  <c r="AB1043" i="23"/>
  <c r="AD1043" i="23" s="1"/>
  <c r="AB1039" i="23"/>
  <c r="AD1039" i="23" s="1"/>
  <c r="AB1035" i="23"/>
  <c r="AD1035" i="23" s="1"/>
  <c r="AB1031" i="23"/>
  <c r="AD1031" i="23" s="1"/>
  <c r="AB1027" i="23"/>
  <c r="AD1027" i="23" s="1"/>
  <c r="AB1023" i="23"/>
  <c r="AD1023" i="23" s="1"/>
  <c r="AB1019" i="23"/>
  <c r="AD1019" i="23" s="1"/>
  <c r="AB1015" i="23"/>
  <c r="AD1015" i="23" s="1"/>
  <c r="AB1011" i="23"/>
  <c r="AD1011" i="23" s="1"/>
  <c r="AB1007" i="23"/>
  <c r="AD1007" i="23" s="1"/>
  <c r="AB1003" i="23"/>
  <c r="AD1003" i="23" s="1"/>
  <c r="AB999" i="23"/>
  <c r="AD999" i="23" s="1"/>
  <c r="AB995" i="23"/>
  <c r="AD995" i="23" s="1"/>
  <c r="AB991" i="23"/>
  <c r="AD991" i="23" s="1"/>
  <c r="AB987" i="23"/>
  <c r="AD987" i="23" s="1"/>
  <c r="AB983" i="23"/>
  <c r="AD983" i="23" s="1"/>
  <c r="AB979" i="23"/>
  <c r="AD979" i="23" s="1"/>
  <c r="AB975" i="23"/>
  <c r="AD975" i="23" s="1"/>
  <c r="AB971" i="23"/>
  <c r="AD971" i="23" s="1"/>
  <c r="AB967" i="23"/>
  <c r="AD967" i="23" s="1"/>
  <c r="AB963" i="23"/>
  <c r="AD963" i="23" s="1"/>
  <c r="AB959" i="23"/>
  <c r="AD959" i="23" s="1"/>
  <c r="AB955" i="23"/>
  <c r="AD955" i="23" s="1"/>
  <c r="AB951" i="23"/>
  <c r="AD951" i="23" s="1"/>
  <c r="AB947" i="23"/>
  <c r="AD947" i="23" s="1"/>
  <c r="AB943" i="23"/>
  <c r="AD943" i="23" s="1"/>
  <c r="AB939" i="23"/>
  <c r="AD939" i="23" s="1"/>
  <c r="AB935" i="23"/>
  <c r="AD935" i="23" s="1"/>
  <c r="AB931" i="23"/>
  <c r="AD931" i="23" s="1"/>
  <c r="AB927" i="23"/>
  <c r="AD927" i="23" s="1"/>
  <c r="AB923" i="23"/>
  <c r="AD923" i="23" s="1"/>
  <c r="AB919" i="23"/>
  <c r="AD919" i="23" s="1"/>
  <c r="AB915" i="23"/>
  <c r="AD915" i="23" s="1"/>
  <c r="AB911" i="23"/>
  <c r="AD911" i="23" s="1"/>
  <c r="AB907" i="23"/>
  <c r="AD907" i="23" s="1"/>
  <c r="AB903" i="23"/>
  <c r="AD903" i="23" s="1"/>
  <c r="AB899" i="23"/>
  <c r="AD899" i="23" s="1"/>
  <c r="AB895" i="23"/>
  <c r="AD895" i="23" s="1"/>
  <c r="AB891" i="23"/>
  <c r="AD891" i="23" s="1"/>
  <c r="AB887" i="23"/>
  <c r="AD887" i="23" s="1"/>
  <c r="AB883" i="23"/>
  <c r="AD883" i="23" s="1"/>
  <c r="AB879" i="23"/>
  <c r="AD879" i="23" s="1"/>
  <c r="AB875" i="23"/>
  <c r="AD875" i="23" s="1"/>
  <c r="AB871" i="23"/>
  <c r="AD871" i="23" s="1"/>
  <c r="AB867" i="23"/>
  <c r="AD867" i="23" s="1"/>
  <c r="AB863" i="23"/>
  <c r="AD863" i="23" s="1"/>
  <c r="AB859" i="23"/>
  <c r="AD859" i="23" s="1"/>
  <c r="AB855" i="23"/>
  <c r="AD855" i="23" s="1"/>
  <c r="AB851" i="23"/>
  <c r="AD851" i="23" s="1"/>
  <c r="AB847" i="23"/>
  <c r="AD847" i="23" s="1"/>
  <c r="AB843" i="23"/>
  <c r="AD843" i="23" s="1"/>
  <c r="AB839" i="23"/>
  <c r="AD839" i="23" s="1"/>
  <c r="AB835" i="23"/>
  <c r="AD835" i="23" s="1"/>
  <c r="AB831" i="23"/>
  <c r="AD831" i="23" s="1"/>
  <c r="AB827" i="23"/>
  <c r="AD827" i="23" s="1"/>
  <c r="AB823" i="23"/>
  <c r="AD823" i="23" s="1"/>
  <c r="AB819" i="23"/>
  <c r="AD819" i="23" s="1"/>
  <c r="AB815" i="23"/>
  <c r="AD815" i="23" s="1"/>
  <c r="AB811" i="23"/>
  <c r="AD811" i="23" s="1"/>
  <c r="AB807" i="23"/>
  <c r="AD807" i="23" s="1"/>
  <c r="AB803" i="23"/>
  <c r="AB799" i="23"/>
  <c r="AD799" i="23" s="1"/>
  <c r="AB795" i="23"/>
  <c r="AD795" i="23" s="1"/>
  <c r="AB791" i="23"/>
  <c r="AB787" i="23"/>
  <c r="AB783" i="23"/>
  <c r="AB779" i="23"/>
  <c r="AD779" i="23" s="1"/>
  <c r="AB775" i="23"/>
  <c r="AD775" i="23" s="1"/>
  <c r="AB771" i="23"/>
  <c r="AD771" i="23" s="1"/>
  <c r="AB763" i="23"/>
  <c r="AD763" i="23" s="1"/>
  <c r="AB759" i="23"/>
  <c r="AD759" i="23" s="1"/>
  <c r="AB755" i="23"/>
  <c r="AB747" i="23"/>
  <c r="AD747" i="23" s="1"/>
  <c r="AB743" i="23"/>
  <c r="AD743" i="23" s="1"/>
  <c r="AB739" i="23"/>
  <c r="AD739" i="23" s="1"/>
  <c r="AB731" i="23"/>
  <c r="AB727" i="23"/>
  <c r="AB723" i="23"/>
  <c r="AD723" i="23" s="1"/>
  <c r="AB715" i="23"/>
  <c r="AD715" i="23" s="1"/>
  <c r="AB711" i="23"/>
  <c r="AD711" i="23" s="1"/>
  <c r="AB707" i="23"/>
  <c r="AB699" i="23"/>
  <c r="AB695" i="23"/>
  <c r="AD695" i="23" s="1"/>
  <c r="AB691" i="23"/>
  <c r="AD691" i="23" s="1"/>
  <c r="AB683" i="23"/>
  <c r="AD683" i="23" s="1"/>
  <c r="AB679" i="23"/>
  <c r="AD679" i="23" s="1"/>
  <c r="AB675" i="23"/>
  <c r="AD675" i="23" s="1"/>
  <c r="AB671" i="23"/>
  <c r="AD671" i="23" s="1"/>
  <c r="AB667" i="23"/>
  <c r="AD667" i="23" s="1"/>
  <c r="AB663" i="23"/>
  <c r="AD663" i="23" s="1"/>
  <c r="AB659" i="23"/>
  <c r="AD659" i="23" s="1"/>
  <c r="AB655" i="23"/>
  <c r="AD655" i="23" s="1"/>
  <c r="AB651" i="23"/>
  <c r="AD651" i="23" s="1"/>
  <c r="AB647" i="23"/>
  <c r="AD647" i="23" s="1"/>
  <c r="AB643" i="23"/>
  <c r="AD643" i="23" s="1"/>
  <c r="AB639" i="23"/>
  <c r="AD639" i="23" s="1"/>
  <c r="AB635" i="23"/>
  <c r="AD635" i="23" s="1"/>
  <c r="AB631" i="23"/>
  <c r="AD631" i="23" s="1"/>
  <c r="AB627" i="23"/>
  <c r="AD627" i="23" s="1"/>
  <c r="AB623" i="23"/>
  <c r="AD623" i="23" s="1"/>
  <c r="AB619" i="23"/>
  <c r="AD619" i="23" s="1"/>
  <c r="AB615" i="23"/>
  <c r="AD615" i="23" s="1"/>
  <c r="AB611" i="23"/>
  <c r="AD611" i="23" s="1"/>
  <c r="AB607" i="23"/>
  <c r="AD607" i="23" s="1"/>
  <c r="AB603" i="23"/>
  <c r="AD603" i="23" s="1"/>
  <c r="AB599" i="23"/>
  <c r="AD599" i="23" s="1"/>
  <c r="AB595" i="23"/>
  <c r="AD595" i="23" s="1"/>
  <c r="AB591" i="23"/>
  <c r="AD591" i="23" s="1"/>
  <c r="AB587" i="23"/>
  <c r="AD587" i="23" s="1"/>
  <c r="AB583" i="23"/>
  <c r="AD583" i="23" s="1"/>
  <c r="AB579" i="23"/>
  <c r="AD579" i="23" s="1"/>
  <c r="AB575" i="23"/>
  <c r="AD575" i="23" s="1"/>
  <c r="AB571" i="23"/>
  <c r="AD571" i="23" s="1"/>
  <c r="AB567" i="23"/>
  <c r="AD567" i="23" s="1"/>
  <c r="AB563" i="23"/>
  <c r="AD563" i="23" s="1"/>
  <c r="AB559" i="23"/>
  <c r="AD559" i="23" s="1"/>
  <c r="AB555" i="23"/>
  <c r="AD555" i="23" s="1"/>
  <c r="AB551" i="23"/>
  <c r="AD551" i="23" s="1"/>
  <c r="AB547" i="23"/>
  <c r="AD547" i="23" s="1"/>
  <c r="AB543" i="23"/>
  <c r="AD543" i="23" s="1"/>
  <c r="AB539" i="23"/>
  <c r="AD539" i="23" s="1"/>
  <c r="AB535" i="23"/>
  <c r="AD535" i="23" s="1"/>
  <c r="AB531" i="23"/>
  <c r="AD531" i="23" s="1"/>
  <c r="AB527" i="23"/>
  <c r="AD527" i="23" s="1"/>
  <c r="AB523" i="23"/>
  <c r="AD523" i="23" s="1"/>
  <c r="AB519" i="23"/>
  <c r="AD519" i="23" s="1"/>
  <c r="AB515" i="23"/>
  <c r="AD515" i="23" s="1"/>
  <c r="AB511" i="23"/>
  <c r="AD511" i="23" s="1"/>
  <c r="AB507" i="23"/>
  <c r="AD507" i="23" s="1"/>
  <c r="AB503" i="23"/>
  <c r="AD503" i="23" s="1"/>
  <c r="AB499" i="23"/>
  <c r="AD499" i="23" s="1"/>
  <c r="AB495" i="23"/>
  <c r="AD495" i="23" s="1"/>
  <c r="AB491" i="23"/>
  <c r="AD491" i="23" s="1"/>
  <c r="AB487" i="23"/>
  <c r="AD487" i="23" s="1"/>
  <c r="AB483" i="23"/>
  <c r="AD483" i="23" s="1"/>
  <c r="AB479" i="23"/>
  <c r="AD479" i="23" s="1"/>
  <c r="AB475" i="23"/>
  <c r="AD475" i="23" s="1"/>
  <c r="AB471" i="23"/>
  <c r="AD471" i="23" s="1"/>
  <c r="AB467" i="23"/>
  <c r="AD467" i="23" s="1"/>
  <c r="AB463" i="23"/>
  <c r="AD463" i="23" s="1"/>
  <c r="AB459" i="23"/>
  <c r="AD459" i="23" s="1"/>
  <c r="AB455" i="23"/>
  <c r="AD455" i="23" s="1"/>
  <c r="AB451" i="23"/>
  <c r="AD451" i="23" s="1"/>
  <c r="AB447" i="23"/>
  <c r="AD447" i="23" s="1"/>
  <c r="AB443" i="23"/>
  <c r="AD443" i="23" s="1"/>
  <c r="AB439" i="23"/>
  <c r="AD439" i="23" s="1"/>
  <c r="AB435" i="23"/>
  <c r="AD435" i="23" s="1"/>
  <c r="AB431" i="23"/>
  <c r="AD431" i="23" s="1"/>
  <c r="AB427" i="23"/>
  <c r="AD427" i="23" s="1"/>
  <c r="AB423" i="23"/>
  <c r="AD423" i="23" s="1"/>
  <c r="AB419" i="23"/>
  <c r="AD419" i="23" s="1"/>
  <c r="AB415" i="23"/>
  <c r="AD415" i="23" s="1"/>
  <c r="AB411" i="23"/>
  <c r="AD411" i="23" s="1"/>
  <c r="AB407" i="23"/>
  <c r="AD407" i="23" s="1"/>
  <c r="AB403" i="23"/>
  <c r="AD403" i="23" s="1"/>
  <c r="AB399" i="23"/>
  <c r="AD399" i="23" s="1"/>
  <c r="AB395" i="23"/>
  <c r="AD395" i="23" s="1"/>
  <c r="AB391" i="23"/>
  <c r="AD391" i="23" s="1"/>
  <c r="AB387" i="23"/>
  <c r="AD387" i="23" s="1"/>
  <c r="AB383" i="23"/>
  <c r="AD383" i="23" s="1"/>
  <c r="AB379" i="23"/>
  <c r="AD379" i="23" s="1"/>
  <c r="AB375" i="23"/>
  <c r="AD375" i="23" s="1"/>
  <c r="AB371" i="23"/>
  <c r="AD371" i="23" s="1"/>
  <c r="AB367" i="23"/>
  <c r="AD367" i="23" s="1"/>
  <c r="AB363" i="23"/>
  <c r="AD363" i="23" s="1"/>
  <c r="AB359" i="23"/>
  <c r="AD359" i="23" s="1"/>
  <c r="AB355" i="23"/>
  <c r="AD355" i="23" s="1"/>
  <c r="AB351" i="23"/>
  <c r="AD351" i="23" s="1"/>
  <c r="AB347" i="23"/>
  <c r="AD347" i="23" s="1"/>
  <c r="AB343" i="23"/>
  <c r="AD343" i="23" s="1"/>
  <c r="AB339" i="23"/>
  <c r="AD339" i="23" s="1"/>
  <c r="AB335" i="23"/>
  <c r="AD335" i="23" s="1"/>
  <c r="AB331" i="23"/>
  <c r="AD331" i="23" s="1"/>
  <c r="AB327" i="23"/>
  <c r="AD327" i="23" s="1"/>
  <c r="AB323" i="23"/>
  <c r="AD323" i="23" s="1"/>
  <c r="AB319" i="23"/>
  <c r="AD319" i="23" s="1"/>
  <c r="AB315" i="23"/>
  <c r="AD315" i="23" s="1"/>
  <c r="AB311" i="23"/>
  <c r="AD311" i="23" s="1"/>
  <c r="AB307" i="23"/>
  <c r="AD307" i="23" s="1"/>
  <c r="AB303" i="23"/>
  <c r="AD303" i="23" s="1"/>
  <c r="AB299" i="23"/>
  <c r="AD299" i="23" s="1"/>
  <c r="AB295" i="23"/>
  <c r="AD295" i="23" s="1"/>
  <c r="AB291" i="23"/>
  <c r="AD291" i="23" s="1"/>
  <c r="AB287" i="23"/>
  <c r="AD287" i="23" s="1"/>
  <c r="AB283" i="23"/>
  <c r="AD283" i="23" s="1"/>
  <c r="AB279" i="23"/>
  <c r="AD279" i="23" s="1"/>
  <c r="AB275" i="23"/>
  <c r="AD275" i="23" s="1"/>
  <c r="AB271" i="23"/>
  <c r="AD271" i="23" s="1"/>
  <c r="AB267" i="23"/>
  <c r="AD267" i="23" s="1"/>
  <c r="AB263" i="23"/>
  <c r="AD263" i="23" s="1"/>
  <c r="AB259" i="23"/>
  <c r="AD259" i="23" s="1"/>
  <c r="AB255" i="23"/>
  <c r="AD255" i="23" s="1"/>
  <c r="AB251" i="23"/>
  <c r="AD251" i="23" s="1"/>
  <c r="AB247" i="23"/>
  <c r="AD247" i="23" s="1"/>
  <c r="AB243" i="23"/>
  <c r="AD243" i="23" s="1"/>
  <c r="AB239" i="23"/>
  <c r="AD239" i="23" s="1"/>
  <c r="AB191" i="23"/>
  <c r="AD191" i="23" s="1"/>
  <c r="AB175" i="23"/>
  <c r="AD175" i="23" s="1"/>
  <c r="AB159" i="23"/>
  <c r="AD159" i="23" s="1"/>
  <c r="AB143" i="23"/>
  <c r="AD143" i="23" s="1"/>
  <c r="AB127" i="23"/>
  <c r="AD127" i="23" s="1"/>
  <c r="AB111" i="23"/>
  <c r="AD111" i="23" s="1"/>
  <c r="AB95" i="23"/>
  <c r="AD95" i="23" s="1"/>
  <c r="AB83" i="23"/>
  <c r="AD83" i="23" s="1"/>
  <c r="AB67" i="23"/>
  <c r="AD67" i="23" s="1"/>
  <c r="AB51" i="23"/>
  <c r="AD51" i="23" s="1"/>
  <c r="AB35" i="23"/>
  <c r="AD35" i="23" s="1"/>
  <c r="AB19" i="23"/>
  <c r="AD19" i="23" s="1"/>
  <c r="V1093" i="6"/>
  <c r="Z1093" i="6"/>
  <c r="X1093" i="6"/>
  <c r="Y1093" i="6"/>
  <c r="AE1093" i="6"/>
  <c r="AB1093" i="6"/>
  <c r="AC1093" i="6"/>
  <c r="V1089" i="6"/>
  <c r="AI1089" i="6" s="1"/>
  <c r="X1089" i="6"/>
  <c r="AE1089" i="6"/>
  <c r="AB1089" i="6"/>
  <c r="AC1089" i="6"/>
  <c r="V1085" i="6"/>
  <c r="Z1085" i="6"/>
  <c r="X1085" i="6"/>
  <c r="Y1085" i="6"/>
  <c r="AE1085" i="6"/>
  <c r="AB1085" i="6"/>
  <c r="AC1085" i="6"/>
  <c r="V1081" i="6"/>
  <c r="Y1081" i="6" s="1"/>
  <c r="Z1081" i="6"/>
  <c r="X1081" i="6"/>
  <c r="AE1081" i="6"/>
  <c r="AB1081" i="6"/>
  <c r="AC1081" i="6"/>
  <c r="V1077" i="6"/>
  <c r="AJ1077" i="6" s="1"/>
  <c r="Z1077" i="6"/>
  <c r="X1077" i="6"/>
  <c r="Y1077" i="6"/>
  <c r="AE1077" i="6"/>
  <c r="AB1077" i="6"/>
  <c r="AC1077" i="6"/>
  <c r="V1073" i="6"/>
  <c r="Z1073" i="6"/>
  <c r="X1073" i="6"/>
  <c r="Y1073" i="6"/>
  <c r="AE1073" i="6"/>
  <c r="AB1073" i="6"/>
  <c r="AC1073" i="6"/>
  <c r="V1069" i="6"/>
  <c r="Z1069" i="6"/>
  <c r="Y1069" i="6"/>
  <c r="AE1069" i="6"/>
  <c r="AB1069" i="6"/>
  <c r="AC1069" i="6"/>
  <c r="V1065" i="6"/>
  <c r="Z1065" i="6"/>
  <c r="X1065" i="6"/>
  <c r="AE1065" i="6"/>
  <c r="AB1065" i="6"/>
  <c r="AC1065" i="6"/>
  <c r="V1061" i="6"/>
  <c r="Z1061" i="6"/>
  <c r="X1061" i="6"/>
  <c r="Y1061" i="6"/>
  <c r="AE1061" i="6"/>
  <c r="AB1061" i="6"/>
  <c r="AC1061" i="6"/>
  <c r="V1057" i="6"/>
  <c r="AH1057" i="6" s="1"/>
  <c r="X1057" i="6"/>
  <c r="Y1057" i="6"/>
  <c r="AE1057" i="6"/>
  <c r="AB1057" i="6"/>
  <c r="V1053" i="6"/>
  <c r="AO1053" i="6" s="1"/>
  <c r="Z1053" i="6"/>
  <c r="X1053" i="6"/>
  <c r="Y1053" i="6"/>
  <c r="AE1053" i="6"/>
  <c r="AB1053" i="6"/>
  <c r="AC1053" i="6"/>
  <c r="V1049" i="6"/>
  <c r="Z1049" i="6"/>
  <c r="X1049" i="6"/>
  <c r="Y1049" i="6"/>
  <c r="AE1049" i="6"/>
  <c r="AB1049" i="6"/>
  <c r="AC1049" i="6"/>
  <c r="V1045" i="6"/>
  <c r="AO1045" i="6" s="1"/>
  <c r="Z1045" i="6"/>
  <c r="X1045" i="6"/>
  <c r="Y1045" i="6"/>
  <c r="AE1045" i="6"/>
  <c r="AB1045" i="6"/>
  <c r="AC1045" i="6"/>
  <c r="V1041" i="6"/>
  <c r="AJ1041" i="6" s="1"/>
  <c r="X1041" i="6"/>
  <c r="Y1041" i="6"/>
  <c r="AE1041" i="6"/>
  <c r="AC1041" i="6"/>
  <c r="V1037" i="6"/>
  <c r="Z1037" i="6"/>
  <c r="Y1037" i="6"/>
  <c r="AE1037" i="6"/>
  <c r="AB1037" i="6"/>
  <c r="V1033" i="6"/>
  <c r="AG1033" i="6" s="1"/>
  <c r="Z1033" i="6"/>
  <c r="X1033" i="6"/>
  <c r="Y1033" i="6"/>
  <c r="AE1033" i="6"/>
  <c r="AB1033" i="6"/>
  <c r="AC1033" i="6"/>
  <c r="V1029" i="6"/>
  <c r="Z1029" i="6"/>
  <c r="X1029" i="6"/>
  <c r="Y1029" i="6"/>
  <c r="AE1029" i="6"/>
  <c r="AB1029" i="6"/>
  <c r="AC1029" i="6"/>
  <c r="V1025" i="6"/>
  <c r="AA1025" i="6" s="1"/>
  <c r="X1025" i="6"/>
  <c r="Y1025" i="6"/>
  <c r="AE1025" i="6"/>
  <c r="AC1025" i="6"/>
  <c r="V1021" i="6"/>
  <c r="X1021" i="6" s="1"/>
  <c r="Z1021" i="6"/>
  <c r="Y1021" i="6"/>
  <c r="AE1021" i="6"/>
  <c r="AB1021" i="6"/>
  <c r="AC1021" i="6"/>
  <c r="V1017" i="6"/>
  <c r="AA1017" i="6" s="1"/>
  <c r="X1017" i="6"/>
  <c r="Y1017" i="6"/>
  <c r="AE1017" i="6"/>
  <c r="AB1017" i="6"/>
  <c r="AC1017" i="6"/>
  <c r="V1013" i="6"/>
  <c r="Z1013" i="6"/>
  <c r="X1013" i="6"/>
  <c r="Y1013" i="6"/>
  <c r="AE1013" i="6"/>
  <c r="AB1013" i="6"/>
  <c r="AC1013" i="6"/>
  <c r="V1009" i="6"/>
  <c r="AJ1009" i="6" s="1"/>
  <c r="Z1009" i="6"/>
  <c r="X1009" i="6"/>
  <c r="Y1009" i="6"/>
  <c r="AE1009" i="6"/>
  <c r="AB1009" i="6"/>
  <c r="AC1009" i="6"/>
  <c r="V1005" i="6"/>
  <c r="Z1005" i="6"/>
  <c r="Y1005" i="6"/>
  <c r="AE1005" i="6"/>
  <c r="AB1005" i="6"/>
  <c r="AC1005" i="6"/>
  <c r="V1001" i="6"/>
  <c r="Z1001" i="6"/>
  <c r="X1001" i="6"/>
  <c r="Y1001" i="6"/>
  <c r="AE1001" i="6"/>
  <c r="AB1001" i="6"/>
  <c r="AC1001" i="6"/>
  <c r="V997" i="6"/>
  <c r="AD997" i="6" s="1"/>
  <c r="Z997" i="6"/>
  <c r="X997" i="6"/>
  <c r="Y997" i="6"/>
  <c r="AE997" i="6"/>
  <c r="AB997" i="6"/>
  <c r="AC997" i="6"/>
  <c r="V993" i="6"/>
  <c r="Z993" i="6"/>
  <c r="Y993" i="6"/>
  <c r="AE993" i="6"/>
  <c r="AB993" i="6"/>
  <c r="V989" i="6"/>
  <c r="AO989" i="6" s="1"/>
  <c r="Z989" i="6"/>
  <c r="X989" i="6"/>
  <c r="Y989" i="6"/>
  <c r="AE989" i="6"/>
  <c r="AB989" i="6"/>
  <c r="AC989" i="6"/>
  <c r="V985" i="6"/>
  <c r="Z985" i="6"/>
  <c r="X985" i="6"/>
  <c r="Y985" i="6"/>
  <c r="AE985" i="6"/>
  <c r="AB985" i="6"/>
  <c r="AC985" i="6"/>
  <c r="V981" i="6"/>
  <c r="AJ981" i="6" s="1"/>
  <c r="Z981" i="6"/>
  <c r="X981" i="6"/>
  <c r="Y981" i="6"/>
  <c r="AE981" i="6"/>
  <c r="AB981" i="6"/>
  <c r="AC981" i="6"/>
  <c r="V977" i="6"/>
  <c r="Z977" i="6"/>
  <c r="X977" i="6"/>
  <c r="Y977" i="6"/>
  <c r="AE977" i="6"/>
  <c r="AB977" i="6"/>
  <c r="AC977" i="6"/>
  <c r="V973" i="6"/>
  <c r="AA973" i="6" s="1"/>
  <c r="Z973" i="6"/>
  <c r="Y973" i="6"/>
  <c r="AE973" i="6"/>
  <c r="AB973" i="6"/>
  <c r="AC973" i="6"/>
  <c r="V969" i="6"/>
  <c r="AN969" i="6" s="1"/>
  <c r="Z969" i="6"/>
  <c r="X969" i="6"/>
  <c r="Y969" i="6"/>
  <c r="AE969" i="6"/>
  <c r="AB969" i="6"/>
  <c r="AC969" i="6"/>
  <c r="V965" i="6"/>
  <c r="Z965" i="6"/>
  <c r="X965" i="6"/>
  <c r="Y965" i="6"/>
  <c r="AE965" i="6"/>
  <c r="AB965" i="6"/>
  <c r="AC965" i="6"/>
  <c r="V961" i="6"/>
  <c r="AC961" i="6" s="1"/>
  <c r="Z961" i="6"/>
  <c r="X961" i="6"/>
  <c r="AE961" i="6"/>
  <c r="AB961" i="6"/>
  <c r="V957" i="6"/>
  <c r="AN957" i="6" s="1"/>
  <c r="Z957" i="6"/>
  <c r="X957" i="6"/>
  <c r="Y957" i="6"/>
  <c r="AE957" i="6"/>
  <c r="AB957" i="6"/>
  <c r="V953" i="6"/>
  <c r="Z953" i="6" s="1"/>
  <c r="X953" i="6"/>
  <c r="AE953" i="6"/>
  <c r="AC953" i="6"/>
  <c r="V949" i="6"/>
  <c r="Z949" i="6"/>
  <c r="X949" i="6"/>
  <c r="Y949" i="6"/>
  <c r="AE949" i="6"/>
  <c r="AB949" i="6"/>
  <c r="AC949" i="6"/>
  <c r="V945" i="6"/>
  <c r="AH945" i="6" s="1"/>
  <c r="Z945" i="6"/>
  <c r="Y945" i="6"/>
  <c r="AE945" i="6"/>
  <c r="AB945" i="6"/>
  <c r="AC945" i="6"/>
  <c r="V941" i="6"/>
  <c r="Z941" i="6"/>
  <c r="X941" i="6"/>
  <c r="Y941" i="6"/>
  <c r="AE941" i="6"/>
  <c r="AB941" i="6"/>
  <c r="AC941" i="6"/>
  <c r="V937" i="6"/>
  <c r="Z937" i="6"/>
  <c r="X937" i="6"/>
  <c r="Y937" i="6"/>
  <c r="AE937" i="6"/>
  <c r="AB937" i="6"/>
  <c r="AC937" i="6"/>
  <c r="V933" i="6"/>
  <c r="AO933" i="6" s="1"/>
  <c r="Z933" i="6"/>
  <c r="X933" i="6"/>
  <c r="Y933" i="6"/>
  <c r="AE933" i="6"/>
  <c r="AB933" i="6"/>
  <c r="AC933" i="6"/>
  <c r="V929" i="6"/>
  <c r="AJ929" i="6" s="1"/>
  <c r="Z929" i="6"/>
  <c r="X929" i="6"/>
  <c r="AE929" i="6"/>
  <c r="AB929" i="6"/>
  <c r="AC929" i="6"/>
  <c r="V925" i="6"/>
  <c r="Z925" i="6"/>
  <c r="Y925" i="6"/>
  <c r="AE925" i="6"/>
  <c r="AB925" i="6"/>
  <c r="V921" i="6"/>
  <c r="AN921" i="6" s="1"/>
  <c r="Z921" i="6"/>
  <c r="X921" i="6"/>
  <c r="Y921" i="6"/>
  <c r="AE921" i="6"/>
  <c r="AB921" i="6"/>
  <c r="AC921" i="6"/>
  <c r="V917" i="6"/>
  <c r="AG917" i="6" s="1"/>
  <c r="Z917" i="6"/>
  <c r="X917" i="6"/>
  <c r="Y917" i="6"/>
  <c r="AE917" i="6"/>
  <c r="AB917" i="6"/>
  <c r="AC917" i="6"/>
  <c r="V913" i="6"/>
  <c r="AA913" i="6" s="1"/>
  <c r="Z913" i="6"/>
  <c r="X913" i="6"/>
  <c r="Y913" i="6"/>
  <c r="AE913" i="6"/>
  <c r="AB913" i="6"/>
  <c r="V909" i="6"/>
  <c r="Z909" i="6"/>
  <c r="X909" i="6"/>
  <c r="Y909" i="6"/>
  <c r="AE909" i="6"/>
  <c r="AB909" i="6"/>
  <c r="AC909" i="6"/>
  <c r="V905" i="6"/>
  <c r="Z905" i="6"/>
  <c r="X905" i="6"/>
  <c r="Y905" i="6"/>
  <c r="AE905" i="6"/>
  <c r="AB905" i="6"/>
  <c r="AC905" i="6"/>
  <c r="V901" i="6"/>
  <c r="Z901" i="6"/>
  <c r="X901" i="6"/>
  <c r="Y901" i="6"/>
  <c r="AE901" i="6"/>
  <c r="AB901" i="6"/>
  <c r="AC901" i="6"/>
  <c r="V897" i="6"/>
  <c r="AL897" i="6" s="1"/>
  <c r="Z897" i="6"/>
  <c r="X897" i="6"/>
  <c r="Y897" i="6"/>
  <c r="AE897" i="6"/>
  <c r="AB897" i="6"/>
  <c r="AC897" i="6"/>
  <c r="V893" i="6"/>
  <c r="AC893" i="6" s="1"/>
  <c r="Z893" i="6"/>
  <c r="X893" i="6"/>
  <c r="Y893" i="6"/>
  <c r="AE893" i="6"/>
  <c r="AB893" i="6"/>
  <c r="V889" i="6"/>
  <c r="Z889" i="6"/>
  <c r="X889" i="6"/>
  <c r="Y889" i="6"/>
  <c r="AE889" i="6"/>
  <c r="AB889" i="6"/>
  <c r="AC889" i="6"/>
  <c r="V885" i="6"/>
  <c r="AN885" i="6" s="1"/>
  <c r="Z885" i="6"/>
  <c r="X885" i="6"/>
  <c r="Y885" i="6"/>
  <c r="AE885" i="6"/>
  <c r="AB885" i="6"/>
  <c r="AC885" i="6"/>
  <c r="V881" i="6"/>
  <c r="AA881" i="6" s="1"/>
  <c r="Z881" i="6"/>
  <c r="X881" i="6"/>
  <c r="Y881" i="6"/>
  <c r="AE881" i="6"/>
  <c r="AB881" i="6"/>
  <c r="AC881" i="6"/>
  <c r="V877" i="6"/>
  <c r="Z877" i="6"/>
  <c r="X877" i="6"/>
  <c r="Y877" i="6"/>
  <c r="AE877" i="6"/>
  <c r="AB877" i="6"/>
  <c r="AC877" i="6"/>
  <c r="V873" i="6"/>
  <c r="Z873" i="6"/>
  <c r="X873" i="6"/>
  <c r="Y873" i="6"/>
  <c r="AE873" i="6"/>
  <c r="AB873" i="6"/>
  <c r="AC873" i="6"/>
  <c r="V869" i="6"/>
  <c r="AN869" i="6" s="1"/>
  <c r="Z869" i="6"/>
  <c r="X869" i="6"/>
  <c r="Y869" i="6"/>
  <c r="AE869" i="6"/>
  <c r="AB869" i="6"/>
  <c r="AC869" i="6"/>
  <c r="V865" i="6"/>
  <c r="Z865" i="6"/>
  <c r="X865" i="6"/>
  <c r="Y865" i="6"/>
  <c r="AE865" i="6"/>
  <c r="AB865" i="6"/>
  <c r="AC865" i="6"/>
  <c r="V861" i="6"/>
  <c r="Z861" i="6"/>
  <c r="X861" i="6"/>
  <c r="Y861" i="6"/>
  <c r="AE861" i="6"/>
  <c r="AB861" i="6"/>
  <c r="AC861" i="6"/>
  <c r="V857" i="6"/>
  <c r="Z857" i="6" s="1"/>
  <c r="X857" i="6"/>
  <c r="Y857" i="6"/>
  <c r="AE857" i="6"/>
  <c r="AB857" i="6"/>
  <c r="AC857" i="6"/>
  <c r="V853" i="6"/>
  <c r="AO853" i="6" s="1"/>
  <c r="Z853" i="6"/>
  <c r="X853" i="6"/>
  <c r="Y853" i="6"/>
  <c r="AE853" i="6"/>
  <c r="AB853" i="6"/>
  <c r="AC853" i="6"/>
  <c r="V849" i="6"/>
  <c r="Z849" i="6"/>
  <c r="X849" i="6"/>
  <c r="Y849" i="6"/>
  <c r="AE849" i="6"/>
  <c r="AB849" i="6"/>
  <c r="V845" i="6"/>
  <c r="Z845" i="6"/>
  <c r="X845" i="6"/>
  <c r="Y845" i="6"/>
  <c r="AE845" i="6"/>
  <c r="AB845" i="6"/>
  <c r="AC845" i="6"/>
  <c r="V841" i="6"/>
  <c r="AA841" i="6" s="1"/>
  <c r="X841" i="6"/>
  <c r="Y841" i="6"/>
  <c r="AE841" i="6"/>
  <c r="AB841" i="6"/>
  <c r="AC841" i="6"/>
  <c r="V837" i="6"/>
  <c r="AM837" i="6" s="1"/>
  <c r="Z837" i="6"/>
  <c r="X837" i="6"/>
  <c r="Y837" i="6"/>
  <c r="AE837" i="6"/>
  <c r="AB837" i="6"/>
  <c r="AC837" i="6"/>
  <c r="V833" i="6"/>
  <c r="Z833" i="6"/>
  <c r="X833" i="6"/>
  <c r="Y833" i="6"/>
  <c r="AE833" i="6"/>
  <c r="AB833" i="6"/>
  <c r="AC833" i="6"/>
  <c r="V829" i="6"/>
  <c r="Z829" i="6"/>
  <c r="X829" i="6"/>
  <c r="Y829" i="6"/>
  <c r="AE829" i="6"/>
  <c r="AB829" i="6"/>
  <c r="AC829" i="6"/>
  <c r="V825" i="6"/>
  <c r="Z825" i="6"/>
  <c r="X825" i="6"/>
  <c r="Y825" i="6"/>
  <c r="AE825" i="6"/>
  <c r="AB825" i="6"/>
  <c r="AC825" i="6"/>
  <c r="V821" i="6"/>
  <c r="AG821" i="6" s="1"/>
  <c r="Z821" i="6"/>
  <c r="X821" i="6"/>
  <c r="Y821" i="6"/>
  <c r="AE821" i="6"/>
  <c r="AB821" i="6"/>
  <c r="AC821" i="6"/>
  <c r="V817" i="6"/>
  <c r="AG817" i="6" s="1"/>
  <c r="Z817" i="6"/>
  <c r="X817" i="6"/>
  <c r="Y817" i="6"/>
  <c r="AE817" i="6"/>
  <c r="AB817" i="6"/>
  <c r="AC817" i="6"/>
  <c r="V813" i="6"/>
  <c r="AJ813" i="6" s="1"/>
  <c r="Z813" i="6"/>
  <c r="X813" i="6"/>
  <c r="Y813" i="6"/>
  <c r="AE813" i="6"/>
  <c r="AB813" i="6"/>
  <c r="AC813" i="6"/>
  <c r="V809" i="6"/>
  <c r="Z809" i="6"/>
  <c r="X809" i="6"/>
  <c r="Y809" i="6"/>
  <c r="AE809" i="6"/>
  <c r="AB809" i="6"/>
  <c r="AC809" i="6"/>
  <c r="V805" i="6"/>
  <c r="Z805" i="6"/>
  <c r="X805" i="6"/>
  <c r="Y805" i="6"/>
  <c r="AE805" i="6"/>
  <c r="AB805" i="6"/>
  <c r="AC805" i="6"/>
  <c r="V801" i="6"/>
  <c r="Y801" i="6"/>
  <c r="AE801" i="6"/>
  <c r="AB801" i="6"/>
  <c r="AC801" i="6"/>
  <c r="V797" i="6"/>
  <c r="Z797" i="6"/>
  <c r="X797" i="6"/>
  <c r="Y797" i="6"/>
  <c r="AE797" i="6"/>
  <c r="AB797" i="6"/>
  <c r="AC797" i="6"/>
  <c r="V793" i="6"/>
  <c r="Z793" i="6"/>
  <c r="X793" i="6"/>
  <c r="Y793" i="6"/>
  <c r="AE793" i="6"/>
  <c r="AB793" i="6"/>
  <c r="AC793" i="6"/>
  <c r="V789" i="6"/>
  <c r="Z789" i="6"/>
  <c r="X789" i="6"/>
  <c r="Y789" i="6"/>
  <c r="AE789" i="6"/>
  <c r="AB789" i="6"/>
  <c r="AC789" i="6"/>
  <c r="V785" i="6"/>
  <c r="Z785" i="6"/>
  <c r="Y785" i="6"/>
  <c r="AE785" i="6"/>
  <c r="AB785" i="6"/>
  <c r="AC785" i="6"/>
  <c r="V781" i="6"/>
  <c r="AA781" i="6" s="1"/>
  <c r="Z781" i="6"/>
  <c r="X781" i="6"/>
  <c r="Y781" i="6"/>
  <c r="AE781" i="6"/>
  <c r="AB781" i="6"/>
  <c r="AC781" i="6"/>
  <c r="V777" i="6"/>
  <c r="AO777" i="6" s="1"/>
  <c r="Z777" i="6"/>
  <c r="X777" i="6"/>
  <c r="AE777" i="6"/>
  <c r="AB777" i="6"/>
  <c r="AC777" i="6"/>
  <c r="V773" i="6"/>
  <c r="AO773" i="6" s="1"/>
  <c r="Z773" i="6"/>
  <c r="X773" i="6"/>
  <c r="Y773" i="6"/>
  <c r="AE773" i="6"/>
  <c r="AB773" i="6"/>
  <c r="AC773" i="6"/>
  <c r="V769" i="6"/>
  <c r="Z769" i="6"/>
  <c r="X769" i="6"/>
  <c r="Y769" i="6"/>
  <c r="AE769" i="6"/>
  <c r="AB769" i="6"/>
  <c r="AC769" i="6"/>
  <c r="V765" i="6"/>
  <c r="AO765" i="6" s="1"/>
  <c r="Z765" i="6"/>
  <c r="X765" i="6"/>
  <c r="Y765" i="6"/>
  <c r="AE765" i="6"/>
  <c r="AB765" i="6"/>
  <c r="AC765" i="6"/>
  <c r="V761" i="6"/>
  <c r="AJ761" i="6" s="1"/>
  <c r="Z761" i="6"/>
  <c r="X761" i="6"/>
  <c r="Y761" i="6"/>
  <c r="AE761" i="6"/>
  <c r="AB761" i="6"/>
  <c r="AC761" i="6"/>
  <c r="V757" i="6"/>
  <c r="Z757" i="6"/>
  <c r="X757" i="6"/>
  <c r="Y757" i="6"/>
  <c r="AE757" i="6"/>
  <c r="AB757" i="6"/>
  <c r="AC757" i="6"/>
  <c r="V753" i="6"/>
  <c r="Z753" i="6"/>
  <c r="X753" i="6"/>
  <c r="Y753" i="6"/>
  <c r="AE753" i="6"/>
  <c r="AB753" i="6"/>
  <c r="AC753" i="6"/>
  <c r="V749" i="6"/>
  <c r="Z749" i="6"/>
  <c r="X749" i="6"/>
  <c r="Y749" i="6"/>
  <c r="AE749" i="6"/>
  <c r="AB749" i="6"/>
  <c r="AC749" i="6"/>
  <c r="V745" i="6"/>
  <c r="X745" i="6"/>
  <c r="Y745" i="6"/>
  <c r="AE745" i="6"/>
  <c r="AC745" i="6"/>
  <c r="V741" i="6"/>
  <c r="Z741" i="6"/>
  <c r="X741" i="6"/>
  <c r="Y741" i="6"/>
  <c r="AE741" i="6"/>
  <c r="AB741" i="6"/>
  <c r="AC741" i="6"/>
  <c r="V737" i="6"/>
  <c r="X737" i="6"/>
  <c r="AE737" i="6"/>
  <c r="AB737" i="6"/>
  <c r="AC737" i="6"/>
  <c r="V733" i="6"/>
  <c r="AN733" i="6" s="1"/>
  <c r="Z733" i="6"/>
  <c r="X733" i="6"/>
  <c r="Y733" i="6"/>
  <c r="AE733" i="6"/>
  <c r="AB733" i="6"/>
  <c r="AC733" i="6"/>
  <c r="V729" i="6"/>
  <c r="Z729" i="6"/>
  <c r="X729" i="6"/>
  <c r="Y729" i="6"/>
  <c r="AE729" i="6"/>
  <c r="AB729" i="6"/>
  <c r="AC729" i="6"/>
  <c r="V725" i="6"/>
  <c r="Z725" i="6"/>
  <c r="X725" i="6"/>
  <c r="Y725" i="6"/>
  <c r="AE725" i="6"/>
  <c r="AB725" i="6"/>
  <c r="AC725" i="6"/>
  <c r="V721" i="6"/>
  <c r="AK721" i="6" s="1"/>
  <c r="Z721" i="6"/>
  <c r="X721" i="6"/>
  <c r="AE721" i="6"/>
  <c r="AB721" i="6"/>
  <c r="AC721" i="6"/>
  <c r="V717" i="6"/>
  <c r="Z717" i="6"/>
  <c r="X717" i="6"/>
  <c r="AB717" i="6"/>
  <c r="Y717" i="6"/>
  <c r="AE717" i="6"/>
  <c r="AC717" i="6"/>
  <c r="V713" i="6"/>
  <c r="Z713" i="6"/>
  <c r="X713" i="6"/>
  <c r="Y713" i="6"/>
  <c r="AC713" i="6"/>
  <c r="V709" i="6"/>
  <c r="Z709" i="6"/>
  <c r="X709" i="6"/>
  <c r="AB709" i="6"/>
  <c r="Y709" i="6"/>
  <c r="AE709" i="6"/>
  <c r="AC709" i="6"/>
  <c r="V705" i="6"/>
  <c r="AA705" i="6" s="1"/>
  <c r="Z705" i="6"/>
  <c r="X705" i="6"/>
  <c r="AB705" i="6"/>
  <c r="Y705" i="6"/>
  <c r="V701" i="6"/>
  <c r="Z701" i="6"/>
  <c r="X701" i="6"/>
  <c r="AB701" i="6"/>
  <c r="Y701" i="6"/>
  <c r="AE701" i="6"/>
  <c r="AC701" i="6"/>
  <c r="V697" i="6"/>
  <c r="Z697" i="6" s="1"/>
  <c r="X697" i="6"/>
  <c r="AB697" i="6"/>
  <c r="Y697" i="6"/>
  <c r="AE697" i="6"/>
  <c r="AC697" i="6"/>
  <c r="V693" i="6"/>
  <c r="AA693" i="6" s="1"/>
  <c r="Z693" i="6"/>
  <c r="X693" i="6"/>
  <c r="AB693" i="6"/>
  <c r="Y693" i="6"/>
  <c r="AE693" i="6"/>
  <c r="AC693" i="6"/>
  <c r="V689" i="6"/>
  <c r="Z689" i="6"/>
  <c r="X689" i="6"/>
  <c r="AB689" i="6"/>
  <c r="Y689" i="6"/>
  <c r="AE689" i="6"/>
  <c r="AC689" i="6"/>
  <c r="V685" i="6"/>
  <c r="AN685" i="6" s="1"/>
  <c r="Z685" i="6"/>
  <c r="X685" i="6"/>
  <c r="AB685" i="6"/>
  <c r="Y685" i="6"/>
  <c r="AE685" i="6"/>
  <c r="AC685" i="6"/>
  <c r="V681" i="6"/>
  <c r="X681" i="6"/>
  <c r="Z681" i="6"/>
  <c r="AB681" i="6"/>
  <c r="Y681" i="6"/>
  <c r="AE681" i="6"/>
  <c r="AC681" i="6"/>
  <c r="V677" i="6"/>
  <c r="AA677" i="6" s="1"/>
  <c r="X677" i="6"/>
  <c r="Z677" i="6"/>
  <c r="AB677" i="6"/>
  <c r="Y677" i="6"/>
  <c r="AE677" i="6"/>
  <c r="AC677" i="6"/>
  <c r="V673" i="6"/>
  <c r="X673" i="6"/>
  <c r="Z673" i="6"/>
  <c r="AB673" i="6"/>
  <c r="Y673" i="6"/>
  <c r="AE673" i="6"/>
  <c r="AC673" i="6"/>
  <c r="V669" i="6"/>
  <c r="X669" i="6"/>
  <c r="Z669" i="6"/>
  <c r="AB669" i="6"/>
  <c r="Y669" i="6"/>
  <c r="AE669" i="6"/>
  <c r="AC669" i="6"/>
  <c r="V665" i="6"/>
  <c r="AE665" i="6" s="1"/>
  <c r="X665" i="6"/>
  <c r="Z665" i="6"/>
  <c r="AB665" i="6"/>
  <c r="Y665" i="6"/>
  <c r="AC665" i="6"/>
  <c r="V661" i="6"/>
  <c r="X661" i="6"/>
  <c r="Z661" i="6"/>
  <c r="AB661" i="6"/>
  <c r="Y661" i="6"/>
  <c r="AE661" i="6"/>
  <c r="AC661" i="6"/>
  <c r="V657" i="6"/>
  <c r="AO657" i="6" s="1"/>
  <c r="X657" i="6"/>
  <c r="Z657" i="6"/>
  <c r="AB657" i="6"/>
  <c r="Y657" i="6"/>
  <c r="AE657" i="6"/>
  <c r="AC657" i="6"/>
  <c r="V653" i="6"/>
  <c r="X653" i="6"/>
  <c r="Z653" i="6"/>
  <c r="AB653" i="6"/>
  <c r="Y653" i="6"/>
  <c r="AE653" i="6"/>
  <c r="AC653" i="6"/>
  <c r="V649" i="6"/>
  <c r="AA649" i="6" s="1"/>
  <c r="X649" i="6"/>
  <c r="Z649" i="6"/>
  <c r="AB649" i="6"/>
  <c r="Y649" i="6"/>
  <c r="AE649" i="6"/>
  <c r="AC649" i="6"/>
  <c r="V645" i="6"/>
  <c r="AJ645" i="6" s="1"/>
  <c r="X645" i="6"/>
  <c r="Z645" i="6"/>
  <c r="AB645" i="6"/>
  <c r="Y645" i="6"/>
  <c r="AE645" i="6"/>
  <c r="AC645" i="6"/>
  <c r="V641" i="6"/>
  <c r="X641" i="6"/>
  <c r="AB641" i="6"/>
  <c r="Y641" i="6"/>
  <c r="AE641" i="6"/>
  <c r="V637" i="6"/>
  <c r="X637" i="6"/>
  <c r="Z637" i="6"/>
  <c r="AB637" i="6"/>
  <c r="Y637" i="6"/>
  <c r="AE637" i="6"/>
  <c r="AC637" i="6"/>
  <c r="V633" i="6"/>
  <c r="Z633" i="6"/>
  <c r="AB633" i="6"/>
  <c r="Y633" i="6"/>
  <c r="AE633" i="6"/>
  <c r="AC633" i="6"/>
  <c r="V629" i="6"/>
  <c r="X629" i="6"/>
  <c r="Z629" i="6"/>
  <c r="AB629" i="6"/>
  <c r="Y629" i="6"/>
  <c r="AE629" i="6"/>
  <c r="AC629" i="6"/>
  <c r="V625" i="6"/>
  <c r="X625" i="6"/>
  <c r="Z625" i="6"/>
  <c r="AB625" i="6"/>
  <c r="Y625" i="6"/>
  <c r="AE625" i="6"/>
  <c r="AC625" i="6"/>
  <c r="V621" i="6"/>
  <c r="AM621" i="6" s="1"/>
  <c r="X621" i="6"/>
  <c r="Z621" i="6"/>
  <c r="AB621" i="6"/>
  <c r="Y621" i="6"/>
  <c r="AE621" i="6"/>
  <c r="AC621" i="6"/>
  <c r="V617" i="6"/>
  <c r="X617" i="6"/>
  <c r="Z617" i="6"/>
  <c r="AB617" i="6"/>
  <c r="Y617" i="6"/>
  <c r="AE617" i="6"/>
  <c r="AC617" i="6"/>
  <c r="V613" i="6"/>
  <c r="X613" i="6"/>
  <c r="Z613" i="6"/>
  <c r="AB613" i="6"/>
  <c r="Y613" i="6"/>
  <c r="AA613" i="6"/>
  <c r="AE613" i="6"/>
  <c r="AC613" i="6"/>
  <c r="V609" i="6"/>
  <c r="AH609" i="6" s="1"/>
  <c r="X609" i="6"/>
  <c r="Z609" i="6"/>
  <c r="AB609" i="6"/>
  <c r="Y609" i="6"/>
  <c r="AA609" i="6"/>
  <c r="AE609" i="6"/>
  <c r="AC609" i="6"/>
  <c r="V605" i="6"/>
  <c r="X605" i="6"/>
  <c r="Z605" i="6"/>
  <c r="AB605" i="6"/>
  <c r="Y605" i="6"/>
  <c r="AA605" i="6"/>
  <c r="AE605" i="6"/>
  <c r="AC605" i="6"/>
  <c r="V601" i="6"/>
  <c r="X601" i="6"/>
  <c r="Z601" i="6"/>
  <c r="AB601" i="6"/>
  <c r="Y601" i="6"/>
  <c r="AA601" i="6"/>
  <c r="AE601" i="6"/>
  <c r="AC601" i="6"/>
  <c r="V597" i="6"/>
  <c r="X597" i="6"/>
  <c r="Z597" i="6"/>
  <c r="AB597" i="6"/>
  <c r="Y597" i="6"/>
  <c r="AA597" i="6"/>
  <c r="AE597" i="6"/>
  <c r="AC597" i="6"/>
  <c r="V593" i="6"/>
  <c r="AJ593" i="6" s="1"/>
  <c r="X593" i="6"/>
  <c r="Z593" i="6"/>
  <c r="AB593" i="6"/>
  <c r="Y593" i="6"/>
  <c r="AA593" i="6"/>
  <c r="AE593" i="6"/>
  <c r="AC593" i="6"/>
  <c r="V589" i="6"/>
  <c r="AN589" i="6" s="1"/>
  <c r="X589" i="6"/>
  <c r="Z589" i="6"/>
  <c r="AB589" i="6"/>
  <c r="Y589" i="6"/>
  <c r="AA589" i="6"/>
  <c r="AE589" i="6"/>
  <c r="AC589" i="6"/>
  <c r="V585" i="6"/>
  <c r="AK585" i="6" s="1"/>
  <c r="X585" i="6"/>
  <c r="Z585" i="6"/>
  <c r="AB585" i="6"/>
  <c r="Y585" i="6"/>
  <c r="AA585" i="6"/>
  <c r="AE585" i="6"/>
  <c r="AC585" i="6"/>
  <c r="V581" i="6"/>
  <c r="X581" i="6"/>
  <c r="Z581" i="6"/>
  <c r="AB581" i="6"/>
  <c r="Y581" i="6"/>
  <c r="AA581" i="6"/>
  <c r="AE581" i="6"/>
  <c r="AC581" i="6"/>
  <c r="V577" i="6"/>
  <c r="X577" i="6"/>
  <c r="Z577" i="6"/>
  <c r="AB577" i="6"/>
  <c r="Y577" i="6"/>
  <c r="AA577" i="6"/>
  <c r="AE577" i="6"/>
  <c r="AC577" i="6"/>
  <c r="V573" i="6"/>
  <c r="AI573" i="6" s="1"/>
  <c r="X573" i="6"/>
  <c r="Z573" i="6"/>
  <c r="AB573" i="6"/>
  <c r="Y573" i="6"/>
  <c r="AA573" i="6"/>
  <c r="AE573" i="6"/>
  <c r="AC573" i="6"/>
  <c r="V569" i="6"/>
  <c r="X569" i="6"/>
  <c r="Z569" i="6"/>
  <c r="AB569" i="6"/>
  <c r="Y569" i="6"/>
  <c r="AA569" i="6"/>
  <c r="AE569" i="6"/>
  <c r="AC569" i="6"/>
  <c r="V565" i="6"/>
  <c r="X565" i="6"/>
  <c r="Z565" i="6"/>
  <c r="AB565" i="6"/>
  <c r="Y565" i="6"/>
  <c r="AA565" i="6"/>
  <c r="AE565" i="6"/>
  <c r="AC565" i="6"/>
  <c r="V561" i="6"/>
  <c r="AN561" i="6" s="1"/>
  <c r="X561" i="6"/>
  <c r="Z561" i="6"/>
  <c r="AB561" i="6"/>
  <c r="Y561" i="6"/>
  <c r="AA561" i="6"/>
  <c r="AE561" i="6"/>
  <c r="AC561" i="6"/>
  <c r="V557" i="6"/>
  <c r="AD557" i="6" s="1"/>
  <c r="X557" i="6"/>
  <c r="Z557" i="6"/>
  <c r="AB557" i="6"/>
  <c r="Y557" i="6"/>
  <c r="AA557" i="6"/>
  <c r="AE557" i="6"/>
  <c r="AC557" i="6"/>
  <c r="V553" i="6"/>
  <c r="X553" i="6"/>
  <c r="Z553" i="6"/>
  <c r="AB553" i="6"/>
  <c r="Y553" i="6"/>
  <c r="AA553" i="6"/>
  <c r="AE553" i="6"/>
  <c r="AC553" i="6"/>
  <c r="V549" i="6"/>
  <c r="AO549" i="6" s="1"/>
  <c r="X549" i="6"/>
  <c r="Z549" i="6"/>
  <c r="AB549" i="6"/>
  <c r="Y549" i="6"/>
  <c r="AA549" i="6"/>
  <c r="AE549" i="6"/>
  <c r="AC549" i="6"/>
  <c r="V545" i="6"/>
  <c r="X545" i="6"/>
  <c r="Z545" i="6"/>
  <c r="AB545" i="6"/>
  <c r="Y545" i="6"/>
  <c r="AA545" i="6"/>
  <c r="AE545" i="6"/>
  <c r="AC545" i="6"/>
  <c r="V541" i="6"/>
  <c r="X541" i="6"/>
  <c r="Z541" i="6"/>
  <c r="AB541" i="6"/>
  <c r="Y541" i="6"/>
  <c r="AA541" i="6"/>
  <c r="AE541" i="6"/>
  <c r="AC541" i="6"/>
  <c r="V537" i="6"/>
  <c r="AD537" i="6" s="1"/>
  <c r="X537" i="6"/>
  <c r="Z537" i="6"/>
  <c r="AB537" i="6"/>
  <c r="Y537" i="6"/>
  <c r="AA537" i="6"/>
  <c r="AE537" i="6"/>
  <c r="AC537" i="6"/>
  <c r="V533" i="6"/>
  <c r="AG533" i="6" s="1"/>
  <c r="X533" i="6"/>
  <c r="Z533" i="6"/>
  <c r="AB533" i="6"/>
  <c r="Y533" i="6"/>
  <c r="AA533" i="6"/>
  <c r="AE533" i="6"/>
  <c r="AC533" i="6"/>
  <c r="V529" i="6"/>
  <c r="X529" i="6"/>
  <c r="Z529" i="6"/>
  <c r="AB529" i="6"/>
  <c r="Y529" i="6"/>
  <c r="AA529" i="6"/>
  <c r="AE529" i="6"/>
  <c r="AC529" i="6"/>
  <c r="V525" i="6"/>
  <c r="AJ525" i="6" s="1"/>
  <c r="X525" i="6"/>
  <c r="Z525" i="6"/>
  <c r="AB525" i="6"/>
  <c r="Y525" i="6"/>
  <c r="AA525" i="6"/>
  <c r="AE525" i="6"/>
  <c r="AC525" i="6"/>
  <c r="V521" i="6"/>
  <c r="AJ521" i="6" s="1"/>
  <c r="X521" i="6"/>
  <c r="Z521" i="6"/>
  <c r="AB521" i="6"/>
  <c r="Y521" i="6"/>
  <c r="AA521" i="6"/>
  <c r="AE521" i="6"/>
  <c r="AC521" i="6"/>
  <c r="V517" i="6"/>
  <c r="AJ517" i="6" s="1"/>
  <c r="X517" i="6"/>
  <c r="Z517" i="6"/>
  <c r="AB517" i="6"/>
  <c r="Y517" i="6"/>
  <c r="AA517" i="6"/>
  <c r="AE517" i="6"/>
  <c r="AC517" i="6"/>
  <c r="V513" i="6"/>
  <c r="Z513" i="6" s="1"/>
  <c r="X513" i="6"/>
  <c r="AB513" i="6"/>
  <c r="AA513" i="6"/>
  <c r="AE513" i="6"/>
  <c r="AC513" i="6"/>
  <c r="V509" i="6"/>
  <c r="AD509" i="6" s="1"/>
  <c r="X509" i="6"/>
  <c r="Z509" i="6"/>
  <c r="AB509" i="6"/>
  <c r="Y509" i="6"/>
  <c r="AA509" i="6"/>
  <c r="AE509" i="6"/>
  <c r="AC509" i="6"/>
  <c r="V505" i="6"/>
  <c r="AD505" i="6" s="1"/>
  <c r="X505" i="6"/>
  <c r="Z505" i="6"/>
  <c r="AB505" i="6"/>
  <c r="Y505" i="6"/>
  <c r="AA505" i="6"/>
  <c r="AE505" i="6"/>
  <c r="AC505" i="6"/>
  <c r="V501" i="6"/>
  <c r="X501" i="6"/>
  <c r="Z501" i="6"/>
  <c r="AB501" i="6"/>
  <c r="Y501" i="6"/>
  <c r="AA501" i="6"/>
  <c r="AE501" i="6"/>
  <c r="AC501" i="6"/>
  <c r="V497" i="6"/>
  <c r="X497" i="6"/>
  <c r="Z497" i="6"/>
  <c r="AB497" i="6"/>
  <c r="Y497" i="6"/>
  <c r="AA497" i="6"/>
  <c r="AE497" i="6"/>
  <c r="AC497" i="6"/>
  <c r="V493" i="6"/>
  <c r="AO493" i="6" s="1"/>
  <c r="X493" i="6"/>
  <c r="Z493" i="6"/>
  <c r="AB493" i="6"/>
  <c r="Y493" i="6"/>
  <c r="AA493" i="6"/>
  <c r="AE493" i="6"/>
  <c r="AC493" i="6"/>
  <c r="V489" i="6"/>
  <c r="X489" i="6"/>
  <c r="Z489" i="6"/>
  <c r="AB489" i="6"/>
  <c r="Y489" i="6"/>
  <c r="AA489" i="6"/>
  <c r="AE489" i="6"/>
  <c r="AC489" i="6"/>
  <c r="V485" i="6"/>
  <c r="X485" i="6"/>
  <c r="Z485" i="6"/>
  <c r="AB485" i="6"/>
  <c r="Y485" i="6"/>
  <c r="AA485" i="6"/>
  <c r="AE485" i="6"/>
  <c r="AC485" i="6"/>
  <c r="V481" i="6"/>
  <c r="X481" i="6"/>
  <c r="Z481" i="6"/>
  <c r="AB481" i="6"/>
  <c r="Y481" i="6"/>
  <c r="AA481" i="6"/>
  <c r="AE481" i="6"/>
  <c r="AC481" i="6"/>
  <c r="V477" i="6"/>
  <c r="AJ477" i="6" s="1"/>
  <c r="X477" i="6"/>
  <c r="Z477" i="6"/>
  <c r="AB477" i="6"/>
  <c r="Y477" i="6"/>
  <c r="AA477" i="6"/>
  <c r="AE477" i="6"/>
  <c r="AC477" i="6"/>
  <c r="V473" i="6"/>
  <c r="AD473" i="6" s="1"/>
  <c r="X473" i="6"/>
  <c r="Z473" i="6"/>
  <c r="AB473" i="6"/>
  <c r="Y473" i="6"/>
  <c r="AA473" i="6"/>
  <c r="AE473" i="6"/>
  <c r="AC473" i="6"/>
  <c r="V469" i="6"/>
  <c r="X469" i="6"/>
  <c r="Z469" i="6"/>
  <c r="AB469" i="6"/>
  <c r="Y469" i="6"/>
  <c r="AA469" i="6"/>
  <c r="AE469" i="6"/>
  <c r="AC469" i="6"/>
  <c r="V465" i="6"/>
  <c r="AH465" i="6" s="1"/>
  <c r="X465" i="6"/>
  <c r="Z465" i="6"/>
  <c r="AB465" i="6"/>
  <c r="Y465" i="6"/>
  <c r="AA465" i="6"/>
  <c r="AE465" i="6"/>
  <c r="AC465" i="6"/>
  <c r="V461" i="6"/>
  <c r="X461" i="6"/>
  <c r="Z461" i="6"/>
  <c r="AB461" i="6"/>
  <c r="Y461" i="6"/>
  <c r="AA461" i="6"/>
  <c r="AE461" i="6"/>
  <c r="AC461" i="6"/>
  <c r="V457" i="6"/>
  <c r="X457" i="6"/>
  <c r="Z457" i="6"/>
  <c r="AB457" i="6"/>
  <c r="Y457" i="6"/>
  <c r="AA457" i="6"/>
  <c r="AE457" i="6"/>
  <c r="AC457" i="6"/>
  <c r="V453" i="6"/>
  <c r="X453" i="6"/>
  <c r="Z453" i="6"/>
  <c r="AB453" i="6"/>
  <c r="Y453" i="6"/>
  <c r="AA453" i="6"/>
  <c r="AE453" i="6"/>
  <c r="AC453" i="6"/>
  <c r="V449" i="6"/>
  <c r="AG449" i="6" s="1"/>
  <c r="X449" i="6"/>
  <c r="Z449" i="6"/>
  <c r="AB449" i="6"/>
  <c r="Y449" i="6"/>
  <c r="AA449" i="6"/>
  <c r="AE449" i="6"/>
  <c r="AC449" i="6"/>
  <c r="V445" i="6"/>
  <c r="X445" i="6"/>
  <c r="Z445" i="6"/>
  <c r="AB445" i="6"/>
  <c r="Y445" i="6"/>
  <c r="AA445" i="6"/>
  <c r="AE445" i="6"/>
  <c r="AC445" i="6"/>
  <c r="V441" i="6"/>
  <c r="X441" i="6"/>
  <c r="Z441" i="6"/>
  <c r="AB441" i="6"/>
  <c r="Y441" i="6"/>
  <c r="AA441" i="6"/>
  <c r="AE441" i="6"/>
  <c r="AC441" i="6"/>
  <c r="V437" i="6"/>
  <c r="AL437" i="6" s="1"/>
  <c r="X437" i="6"/>
  <c r="Z437" i="6"/>
  <c r="AB437" i="6"/>
  <c r="Y437" i="6"/>
  <c r="AA437" i="6"/>
  <c r="AE437" i="6"/>
  <c r="AC437" i="6"/>
  <c r="V433" i="6"/>
  <c r="AD433" i="6" s="1"/>
  <c r="X433" i="6"/>
  <c r="Z433" i="6"/>
  <c r="AB433" i="6"/>
  <c r="Y433" i="6"/>
  <c r="AA433" i="6"/>
  <c r="AE433" i="6"/>
  <c r="AC433" i="6"/>
  <c r="V429" i="6"/>
  <c r="X429" i="6"/>
  <c r="Z429" i="6"/>
  <c r="AB429" i="6"/>
  <c r="Y429" i="6"/>
  <c r="AA429" i="6"/>
  <c r="AE429" i="6"/>
  <c r="AC429" i="6"/>
  <c r="V425" i="6"/>
  <c r="X425" i="6"/>
  <c r="Z425" i="6"/>
  <c r="AB425" i="6"/>
  <c r="Y425" i="6"/>
  <c r="AA425" i="6"/>
  <c r="AE425" i="6"/>
  <c r="AC425" i="6"/>
  <c r="V421" i="6"/>
  <c r="X421" i="6"/>
  <c r="Z421" i="6"/>
  <c r="AB421" i="6"/>
  <c r="Y421" i="6"/>
  <c r="AA421" i="6"/>
  <c r="AE421" i="6"/>
  <c r="AC421" i="6"/>
  <c r="V417" i="6"/>
  <c r="Z417" i="6"/>
  <c r="AB417" i="6"/>
  <c r="Y417" i="6"/>
  <c r="AA417" i="6"/>
  <c r="AE417" i="6"/>
  <c r="AC417" i="6"/>
  <c r="V413" i="6"/>
  <c r="AD413" i="6" s="1"/>
  <c r="X413" i="6"/>
  <c r="Z413" i="6"/>
  <c r="AB413" i="6"/>
  <c r="Y413" i="6"/>
  <c r="AA413" i="6"/>
  <c r="AE413" i="6"/>
  <c r="AC413" i="6"/>
  <c r="V409" i="6"/>
  <c r="X409" i="6"/>
  <c r="Z409" i="6"/>
  <c r="AB409" i="6"/>
  <c r="Y409" i="6"/>
  <c r="AA409" i="6"/>
  <c r="AE409" i="6"/>
  <c r="AC409" i="6"/>
  <c r="V405" i="6"/>
  <c r="X405" i="6"/>
  <c r="Z405" i="6"/>
  <c r="AB405" i="6"/>
  <c r="Y405" i="6"/>
  <c r="AA405" i="6"/>
  <c r="AE405" i="6"/>
  <c r="AC405" i="6"/>
  <c r="V401" i="6"/>
  <c r="AH401" i="6" s="1"/>
  <c r="X401" i="6"/>
  <c r="Z401" i="6"/>
  <c r="AB401" i="6"/>
  <c r="Y401" i="6"/>
  <c r="AA401" i="6"/>
  <c r="AE401" i="6"/>
  <c r="AC401" i="6"/>
  <c r="V397" i="6"/>
  <c r="X397" i="6"/>
  <c r="Z397" i="6"/>
  <c r="AB397" i="6"/>
  <c r="Y397" i="6"/>
  <c r="AA397" i="6"/>
  <c r="AE397" i="6"/>
  <c r="AC397" i="6"/>
  <c r="V393" i="6"/>
  <c r="AG393" i="6" s="1"/>
  <c r="X393" i="6"/>
  <c r="Z393" i="6"/>
  <c r="AB393" i="6"/>
  <c r="Y393" i="6"/>
  <c r="AA393" i="6"/>
  <c r="AE393" i="6"/>
  <c r="AC393" i="6"/>
  <c r="V389" i="6"/>
  <c r="AO389" i="6" s="1"/>
  <c r="X389" i="6"/>
  <c r="Z389" i="6"/>
  <c r="AB389" i="6"/>
  <c r="Y389" i="6"/>
  <c r="AA389" i="6"/>
  <c r="AE389" i="6"/>
  <c r="AC389" i="6"/>
  <c r="V385" i="6"/>
  <c r="X385" i="6"/>
  <c r="Z385" i="6"/>
  <c r="AB385" i="6"/>
  <c r="Y385" i="6"/>
  <c r="AA385" i="6"/>
  <c r="AE385" i="6"/>
  <c r="AC385" i="6"/>
  <c r="V381" i="6"/>
  <c r="X381" i="6"/>
  <c r="Z381" i="6"/>
  <c r="AB381" i="6"/>
  <c r="Y381" i="6"/>
  <c r="AA381" i="6"/>
  <c r="AE381" i="6"/>
  <c r="AC381" i="6"/>
  <c r="V377" i="6"/>
  <c r="AN377" i="6" s="1"/>
  <c r="X377" i="6"/>
  <c r="Z377" i="6"/>
  <c r="AB377" i="6"/>
  <c r="Y377" i="6"/>
  <c r="AA377" i="6"/>
  <c r="AE377" i="6"/>
  <c r="AC377" i="6"/>
  <c r="V373" i="6"/>
  <c r="X373" i="6"/>
  <c r="Z373" i="6"/>
  <c r="AB373" i="6"/>
  <c r="Y373" i="6"/>
  <c r="AA373" i="6"/>
  <c r="AE373" i="6"/>
  <c r="AC373" i="6"/>
  <c r="V369" i="6"/>
  <c r="X369" i="6"/>
  <c r="Z369" i="6"/>
  <c r="AB369" i="6"/>
  <c r="Y369" i="6"/>
  <c r="AA369" i="6"/>
  <c r="AE369" i="6"/>
  <c r="AC369" i="6"/>
  <c r="V365" i="6"/>
  <c r="AH365" i="6" s="1"/>
  <c r="X365" i="6"/>
  <c r="Z365" i="6"/>
  <c r="AB365" i="6"/>
  <c r="Y365" i="6"/>
  <c r="AA365" i="6"/>
  <c r="AE365" i="6"/>
  <c r="AC365" i="6"/>
  <c r="V361" i="6"/>
  <c r="X361" i="6"/>
  <c r="Z361" i="6"/>
  <c r="AB361" i="6"/>
  <c r="Y361" i="6"/>
  <c r="AA361" i="6"/>
  <c r="AE361" i="6"/>
  <c r="AC361" i="6"/>
  <c r="V357" i="6"/>
  <c r="X357" i="6"/>
  <c r="Z357" i="6"/>
  <c r="AB357" i="6"/>
  <c r="Y357" i="6"/>
  <c r="AA357" i="6"/>
  <c r="AE357" i="6"/>
  <c r="AC357" i="6"/>
  <c r="V353" i="6"/>
  <c r="AG353" i="6" s="1"/>
  <c r="X353" i="6"/>
  <c r="Z353" i="6"/>
  <c r="AB353" i="6"/>
  <c r="Y353" i="6"/>
  <c r="AA353" i="6"/>
  <c r="AE353" i="6"/>
  <c r="AC353" i="6"/>
  <c r="V349" i="6"/>
  <c r="AJ349" i="6" s="1"/>
  <c r="X349" i="6"/>
  <c r="Z349" i="6"/>
  <c r="AB349" i="6"/>
  <c r="Y349" i="6"/>
  <c r="AA349" i="6"/>
  <c r="AE349" i="6"/>
  <c r="AC349" i="6"/>
  <c r="V345" i="6"/>
  <c r="AN345" i="6" s="1"/>
  <c r="X345" i="6"/>
  <c r="Z345" i="6"/>
  <c r="AB345" i="6"/>
  <c r="Y345" i="6"/>
  <c r="AA345" i="6"/>
  <c r="AE345" i="6"/>
  <c r="AC345" i="6"/>
  <c r="V341" i="6"/>
  <c r="X341" i="6"/>
  <c r="Z341" i="6"/>
  <c r="AA341" i="6"/>
  <c r="AB341" i="6"/>
  <c r="Y341" i="6"/>
  <c r="AE341" i="6"/>
  <c r="AC341" i="6"/>
  <c r="V337" i="6"/>
  <c r="AM337" i="6" s="1"/>
  <c r="X337" i="6"/>
  <c r="Z337" i="6"/>
  <c r="AA337" i="6"/>
  <c r="AB337" i="6"/>
  <c r="Y337" i="6"/>
  <c r="AE337" i="6"/>
  <c r="AC337" i="6"/>
  <c r="V333" i="6"/>
  <c r="X333" i="6"/>
  <c r="Z333" i="6"/>
  <c r="AA333" i="6"/>
  <c r="AB333" i="6"/>
  <c r="Y333" i="6"/>
  <c r="AE333" i="6"/>
  <c r="AC333" i="6"/>
  <c r="V329" i="6"/>
  <c r="X329" i="6"/>
  <c r="Z329" i="6"/>
  <c r="AA329" i="6"/>
  <c r="AB329" i="6"/>
  <c r="Y329" i="6"/>
  <c r="AE329" i="6"/>
  <c r="AC329" i="6"/>
  <c r="V325" i="6"/>
  <c r="X325" i="6"/>
  <c r="Z325" i="6"/>
  <c r="AA325" i="6"/>
  <c r="AB325" i="6"/>
  <c r="Y325" i="6"/>
  <c r="AE325" i="6"/>
  <c r="AC325" i="6"/>
  <c r="V321" i="6"/>
  <c r="AO321" i="6" s="1"/>
  <c r="X321" i="6"/>
  <c r="Z321" i="6"/>
  <c r="AA321" i="6"/>
  <c r="AB321" i="6"/>
  <c r="Y321" i="6"/>
  <c r="AE321" i="6"/>
  <c r="AC321" i="6"/>
  <c r="V317" i="6"/>
  <c r="AJ317" i="6" s="1"/>
  <c r="X317" i="6"/>
  <c r="Z317" i="6"/>
  <c r="AA317" i="6"/>
  <c r="AB317" i="6"/>
  <c r="Y317" i="6"/>
  <c r="AE317" i="6"/>
  <c r="AC317" i="6"/>
  <c r="V313" i="6"/>
  <c r="X313" i="6"/>
  <c r="Z313" i="6"/>
  <c r="AA313" i="6"/>
  <c r="AB313" i="6"/>
  <c r="Y313" i="6"/>
  <c r="AE313" i="6"/>
  <c r="AC313" i="6"/>
  <c r="V309" i="6"/>
  <c r="X309" i="6"/>
  <c r="Z309" i="6"/>
  <c r="AA309" i="6"/>
  <c r="AB309" i="6"/>
  <c r="Y309" i="6"/>
  <c r="AE309" i="6"/>
  <c r="AC309" i="6"/>
  <c r="V305" i="6"/>
  <c r="X305" i="6"/>
  <c r="Z305" i="6"/>
  <c r="AA305" i="6"/>
  <c r="AB305" i="6"/>
  <c r="Y305" i="6"/>
  <c r="AE305" i="6"/>
  <c r="AF305" i="6"/>
  <c r="AC305" i="6"/>
  <c r="V301" i="6"/>
  <c r="AO301" i="6" s="1"/>
  <c r="X301" i="6"/>
  <c r="Z301" i="6"/>
  <c r="AA301" i="6"/>
  <c r="AB301" i="6"/>
  <c r="Y301" i="6"/>
  <c r="AE301" i="6"/>
  <c r="AF301" i="6"/>
  <c r="AC301" i="6"/>
  <c r="V297" i="6"/>
  <c r="AM297" i="6" s="1"/>
  <c r="X297" i="6"/>
  <c r="Z297" i="6"/>
  <c r="AA297" i="6"/>
  <c r="AB297" i="6"/>
  <c r="Y297" i="6"/>
  <c r="AE297" i="6"/>
  <c r="AF297" i="6"/>
  <c r="AC297" i="6"/>
  <c r="V293" i="6"/>
  <c r="AA293" i="6" s="1"/>
  <c r="X293" i="6"/>
  <c r="Z293" i="6"/>
  <c r="AB293" i="6"/>
  <c r="Y293" i="6"/>
  <c r="AE293" i="6"/>
  <c r="AF293" i="6"/>
  <c r="AC293" i="6"/>
  <c r="V289" i="6"/>
  <c r="X289" i="6"/>
  <c r="Z289" i="6"/>
  <c r="AA289" i="6"/>
  <c r="AB289" i="6"/>
  <c r="Y289" i="6"/>
  <c r="AE289" i="6"/>
  <c r="AF289" i="6"/>
  <c r="AC289" i="6"/>
  <c r="V285" i="6"/>
  <c r="X285" i="6"/>
  <c r="Z285" i="6"/>
  <c r="AA285" i="6"/>
  <c r="AB285" i="6"/>
  <c r="Y285" i="6"/>
  <c r="AE285" i="6"/>
  <c r="AF285" i="6"/>
  <c r="AC285" i="6"/>
  <c r="V281" i="6"/>
  <c r="X281" i="6"/>
  <c r="AA281" i="6"/>
  <c r="AB281" i="6"/>
  <c r="Y281" i="6"/>
  <c r="AF281" i="6"/>
  <c r="AC281" i="6"/>
  <c r="V277" i="6"/>
  <c r="X277" i="6"/>
  <c r="AA277" i="6"/>
  <c r="AB277" i="6"/>
  <c r="Y277" i="6"/>
  <c r="AE277" i="6"/>
  <c r="AF277" i="6"/>
  <c r="AC277" i="6"/>
  <c r="V273" i="6"/>
  <c r="X273" i="6"/>
  <c r="Z273" i="6"/>
  <c r="AA273" i="6"/>
  <c r="AB273" i="6"/>
  <c r="Y273" i="6"/>
  <c r="AE273" i="6"/>
  <c r="AF273" i="6"/>
  <c r="AC273" i="6"/>
  <c r="V269" i="6"/>
  <c r="X269" i="6"/>
  <c r="Z269" i="6"/>
  <c r="AA269" i="6"/>
  <c r="AB269" i="6"/>
  <c r="Y269" i="6"/>
  <c r="AE269" i="6"/>
  <c r="AF269" i="6"/>
  <c r="AC269" i="6"/>
  <c r="V265" i="6"/>
  <c r="X265" i="6"/>
  <c r="AA265" i="6"/>
  <c r="AB265" i="6"/>
  <c r="Y265" i="6"/>
  <c r="AE265" i="6"/>
  <c r="AF265" i="6"/>
  <c r="AC265" i="6"/>
  <c r="V261" i="6"/>
  <c r="Z261" i="6"/>
  <c r="AA261" i="6"/>
  <c r="AB261" i="6"/>
  <c r="Y261" i="6"/>
  <c r="AE261" i="6"/>
  <c r="AF261" i="6"/>
  <c r="AC261" i="6"/>
  <c r="V257" i="6"/>
  <c r="X257" i="6"/>
  <c r="Z257" i="6"/>
  <c r="AA257" i="6"/>
  <c r="AB257" i="6"/>
  <c r="Y257" i="6"/>
  <c r="AE257" i="6"/>
  <c r="AF257" i="6"/>
  <c r="AC257" i="6"/>
  <c r="V253" i="6"/>
  <c r="AN253" i="6" s="1"/>
  <c r="X253" i="6"/>
  <c r="Z253" i="6"/>
  <c r="AA253" i="6"/>
  <c r="AB253" i="6"/>
  <c r="Y253" i="6"/>
  <c r="AE253" i="6"/>
  <c r="AF253" i="6"/>
  <c r="AC253" i="6"/>
  <c r="V249" i="6"/>
  <c r="X249" i="6"/>
  <c r="Z249" i="6"/>
  <c r="AA249" i="6"/>
  <c r="AB249" i="6"/>
  <c r="Y249" i="6"/>
  <c r="AE249" i="6"/>
  <c r="AF249" i="6"/>
  <c r="AC249" i="6"/>
  <c r="V245" i="6"/>
  <c r="X245" i="6"/>
  <c r="Z245" i="6"/>
  <c r="AA245" i="6"/>
  <c r="AB245" i="6"/>
  <c r="Y245" i="6"/>
  <c r="AE245" i="6"/>
  <c r="AF245" i="6"/>
  <c r="AC245" i="6"/>
  <c r="V241" i="6"/>
  <c r="X241" i="6" s="1"/>
  <c r="Z241" i="6"/>
  <c r="AA241" i="6"/>
  <c r="AB241" i="6"/>
  <c r="Y241" i="6"/>
  <c r="AE241" i="6"/>
  <c r="AF241" i="6"/>
  <c r="AC241" i="6"/>
  <c r="V237" i="6"/>
  <c r="X237" i="6"/>
  <c r="Z237" i="6"/>
  <c r="AA237" i="6"/>
  <c r="AB237" i="6"/>
  <c r="Y237" i="6"/>
  <c r="AE237" i="6"/>
  <c r="AF237" i="6"/>
  <c r="AC237" i="6"/>
  <c r="V233" i="6"/>
  <c r="AJ233" i="6" s="1"/>
  <c r="X233" i="6"/>
  <c r="Z233" i="6"/>
  <c r="AA233" i="6"/>
  <c r="AB233" i="6"/>
  <c r="Y233" i="6"/>
  <c r="AE233" i="6"/>
  <c r="AF233" i="6"/>
  <c r="AC233" i="6"/>
  <c r="V229" i="6"/>
  <c r="X229" i="6"/>
  <c r="Z229" i="6"/>
  <c r="AA229" i="6"/>
  <c r="AB229" i="6"/>
  <c r="Y229" i="6"/>
  <c r="AE229" i="6"/>
  <c r="AF229" i="6"/>
  <c r="AC229" i="6"/>
  <c r="V225" i="6"/>
  <c r="AG225" i="6" s="1"/>
  <c r="X225" i="6"/>
  <c r="Z225" i="6"/>
  <c r="AA225" i="6"/>
  <c r="AB225" i="6"/>
  <c r="AE225" i="6"/>
  <c r="AF225" i="6"/>
  <c r="AC225" i="6"/>
  <c r="V221" i="6"/>
  <c r="AD221" i="6" s="1"/>
  <c r="X221" i="6"/>
  <c r="Z221" i="6"/>
  <c r="AA221" i="6"/>
  <c r="AB221" i="6"/>
  <c r="Y221" i="6"/>
  <c r="AE221" i="6"/>
  <c r="AF221" i="6"/>
  <c r="AC221" i="6"/>
  <c r="V217" i="6"/>
  <c r="X217" i="6"/>
  <c r="Z217" i="6"/>
  <c r="AA217" i="6"/>
  <c r="AB217" i="6"/>
  <c r="Y217" i="6"/>
  <c r="AE217" i="6"/>
  <c r="AF217" i="6"/>
  <c r="AC217" i="6"/>
  <c r="V213" i="6"/>
  <c r="X213" i="6"/>
  <c r="Z213" i="6"/>
  <c r="AA213" i="6"/>
  <c r="AB213" i="6"/>
  <c r="Y213" i="6"/>
  <c r="AE213" i="6"/>
  <c r="AF213" i="6"/>
  <c r="AC213" i="6"/>
  <c r="V209" i="6"/>
  <c r="Z209" i="6"/>
  <c r="AA209" i="6"/>
  <c r="AB209" i="6"/>
  <c r="Y209" i="6"/>
  <c r="AE209" i="6"/>
  <c r="AF209" i="6"/>
  <c r="AC209" i="6"/>
  <c r="V205" i="6"/>
  <c r="X205" i="6"/>
  <c r="Z205" i="6"/>
  <c r="AA205" i="6"/>
  <c r="AB205" i="6"/>
  <c r="Y205" i="6"/>
  <c r="AE205" i="6"/>
  <c r="AF205" i="6"/>
  <c r="AC205" i="6"/>
  <c r="V201" i="6"/>
  <c r="X201" i="6"/>
  <c r="Z201" i="6"/>
  <c r="AA201" i="6"/>
  <c r="AB201" i="6"/>
  <c r="Y201" i="6"/>
  <c r="AE201" i="6"/>
  <c r="AF201" i="6"/>
  <c r="AC201" i="6"/>
  <c r="V197" i="6"/>
  <c r="X197" i="6"/>
  <c r="Z197" i="6"/>
  <c r="AA197" i="6"/>
  <c r="AB197" i="6"/>
  <c r="Y197" i="6"/>
  <c r="AE197" i="6"/>
  <c r="AF197" i="6"/>
  <c r="AC197" i="6"/>
  <c r="V193" i="6"/>
  <c r="X193" i="6"/>
  <c r="Z193" i="6"/>
  <c r="AA193" i="6"/>
  <c r="AB193" i="6"/>
  <c r="Y193" i="6"/>
  <c r="AE193" i="6"/>
  <c r="AF193" i="6"/>
  <c r="AC193" i="6"/>
  <c r="V189" i="6"/>
  <c r="AI189" i="6" s="1"/>
  <c r="X189" i="6"/>
  <c r="Z189" i="6"/>
  <c r="AA189" i="6"/>
  <c r="AB189" i="6"/>
  <c r="Y189" i="6"/>
  <c r="AE189" i="6"/>
  <c r="AF189" i="6"/>
  <c r="AC189" i="6"/>
  <c r="V185" i="6"/>
  <c r="AO185" i="6" s="1"/>
  <c r="X185" i="6"/>
  <c r="Z185" i="6"/>
  <c r="AA185" i="6"/>
  <c r="AB185" i="6"/>
  <c r="Y185" i="6"/>
  <c r="AE185" i="6"/>
  <c r="AF185" i="6"/>
  <c r="AC185" i="6"/>
  <c r="V181" i="6"/>
  <c r="Z181" i="6"/>
  <c r="AA181" i="6"/>
  <c r="AB181" i="6"/>
  <c r="Y181" i="6"/>
  <c r="AE181" i="6"/>
  <c r="AF181" i="6"/>
  <c r="AC181" i="6"/>
  <c r="V177" i="6"/>
  <c r="AH177" i="6" s="1"/>
  <c r="Z177" i="6"/>
  <c r="AA177" i="6"/>
  <c r="AB177" i="6"/>
  <c r="Y177" i="6"/>
  <c r="AE177" i="6"/>
  <c r="AF177" i="6"/>
  <c r="AC177" i="6"/>
  <c r="V173" i="6"/>
  <c r="AN173" i="6" s="1"/>
  <c r="X173" i="6"/>
  <c r="Z173" i="6"/>
  <c r="AA173" i="6"/>
  <c r="AB173" i="6"/>
  <c r="Y173" i="6"/>
  <c r="AE173" i="6"/>
  <c r="AF173" i="6"/>
  <c r="AC173" i="6"/>
  <c r="V169" i="6"/>
  <c r="X169" i="6"/>
  <c r="Z169" i="6"/>
  <c r="AA169" i="6"/>
  <c r="AB169" i="6"/>
  <c r="Y169" i="6"/>
  <c r="AE169" i="6"/>
  <c r="AF169" i="6"/>
  <c r="AC169" i="6"/>
  <c r="V165" i="6"/>
  <c r="X165" i="6"/>
  <c r="Z165" i="6"/>
  <c r="AA165" i="6"/>
  <c r="AB165" i="6"/>
  <c r="Y165" i="6"/>
  <c r="AE165" i="6"/>
  <c r="AF165" i="6"/>
  <c r="AC165" i="6"/>
  <c r="V161" i="6"/>
  <c r="X161" i="6"/>
  <c r="Z161" i="6"/>
  <c r="AA161" i="6"/>
  <c r="AB161" i="6"/>
  <c r="Y161" i="6"/>
  <c r="AE161" i="6"/>
  <c r="AF161" i="6"/>
  <c r="AC161" i="6"/>
  <c r="V157" i="6"/>
  <c r="X157" i="6"/>
  <c r="Z157" i="6"/>
  <c r="AA157" i="6"/>
  <c r="AB157" i="6"/>
  <c r="Y157" i="6"/>
  <c r="AE157" i="6"/>
  <c r="AF157" i="6"/>
  <c r="AC157" i="6"/>
  <c r="V153" i="6"/>
  <c r="X153" i="6"/>
  <c r="Z153" i="6"/>
  <c r="AA153" i="6"/>
  <c r="AB153" i="6"/>
  <c r="Y153" i="6"/>
  <c r="AE153" i="6"/>
  <c r="AF153" i="6"/>
  <c r="AC153" i="6"/>
  <c r="V149" i="6"/>
  <c r="X149" i="6"/>
  <c r="Z149" i="6"/>
  <c r="AB149" i="6"/>
  <c r="Y149" i="6"/>
  <c r="AF149" i="6"/>
  <c r="AC149" i="6"/>
  <c r="V145" i="6"/>
  <c r="AD145" i="6" s="1"/>
  <c r="X145" i="6"/>
  <c r="Z145" i="6"/>
  <c r="AA145" i="6"/>
  <c r="AB145" i="6"/>
  <c r="Y145" i="6"/>
  <c r="AE145" i="6"/>
  <c r="AF145" i="6"/>
  <c r="AC145" i="6"/>
  <c r="V141" i="6"/>
  <c r="AL141" i="6" s="1"/>
  <c r="X141" i="6"/>
  <c r="Z141" i="6"/>
  <c r="AA141" i="6"/>
  <c r="AB141" i="6"/>
  <c r="Y141" i="6"/>
  <c r="AE141" i="6"/>
  <c r="AF141" i="6"/>
  <c r="AC141" i="6"/>
  <c r="V137" i="6"/>
  <c r="X137" i="6"/>
  <c r="Z137" i="6"/>
  <c r="AA137" i="6"/>
  <c r="AB137" i="6"/>
  <c r="Y137" i="6"/>
  <c r="AE137" i="6"/>
  <c r="AF137" i="6"/>
  <c r="AC137" i="6"/>
  <c r="V133" i="6"/>
  <c r="X133" i="6"/>
  <c r="Z133" i="6"/>
  <c r="AA133" i="6"/>
  <c r="AB133" i="6"/>
  <c r="Y133" i="6"/>
  <c r="AE133" i="6"/>
  <c r="AF133" i="6"/>
  <c r="AC133" i="6"/>
  <c r="V129" i="6"/>
  <c r="Z129" i="6"/>
  <c r="AA129" i="6"/>
  <c r="AB129" i="6"/>
  <c r="Y129" i="6"/>
  <c r="AE129" i="6"/>
  <c r="AF129" i="6"/>
  <c r="AC129" i="6"/>
  <c r="V125" i="6"/>
  <c r="AO125" i="6" s="1"/>
  <c r="X125" i="6"/>
  <c r="Z125" i="6"/>
  <c r="AA125" i="6"/>
  <c r="AB125" i="6"/>
  <c r="Y125" i="6"/>
  <c r="AE125" i="6"/>
  <c r="AF125" i="6"/>
  <c r="AC125" i="6"/>
  <c r="V121" i="6"/>
  <c r="X121" i="6"/>
  <c r="Z121" i="6"/>
  <c r="AA121" i="6"/>
  <c r="AB121" i="6"/>
  <c r="Y121" i="6"/>
  <c r="AE121" i="6"/>
  <c r="AF121" i="6"/>
  <c r="AC121" i="6"/>
  <c r="V117" i="6"/>
  <c r="AH117" i="6" s="1"/>
  <c r="X117" i="6"/>
  <c r="Z117" i="6"/>
  <c r="AA117" i="6"/>
  <c r="AB117" i="6"/>
  <c r="Y117" i="6"/>
  <c r="AE117" i="6"/>
  <c r="AF117" i="6"/>
  <c r="AC117" i="6"/>
  <c r="V113" i="6"/>
  <c r="AO113" i="6" s="1"/>
  <c r="X113" i="6"/>
  <c r="Z113" i="6"/>
  <c r="AA113" i="6"/>
  <c r="AB113" i="6"/>
  <c r="Y113" i="6"/>
  <c r="AE113" i="6"/>
  <c r="AF113" i="6"/>
  <c r="AC113" i="6"/>
  <c r="V109" i="6"/>
  <c r="X109" i="6"/>
  <c r="Z109" i="6"/>
  <c r="AA109" i="6"/>
  <c r="AB109" i="6"/>
  <c r="Y109" i="6"/>
  <c r="AE109" i="6"/>
  <c r="AF109" i="6"/>
  <c r="AC109" i="6"/>
  <c r="V105" i="6"/>
  <c r="X105" i="6"/>
  <c r="Z105" i="6"/>
  <c r="AA105" i="6"/>
  <c r="AB105" i="6"/>
  <c r="Y105" i="6"/>
  <c r="AF105" i="6"/>
  <c r="AC105" i="6"/>
  <c r="V101" i="6"/>
  <c r="X101" i="6"/>
  <c r="Z101" i="6"/>
  <c r="AA101" i="6"/>
  <c r="AB101" i="6"/>
  <c r="Y101" i="6"/>
  <c r="AE101" i="6"/>
  <c r="AF101" i="6"/>
  <c r="AC101" i="6"/>
  <c r="V97" i="6"/>
  <c r="AJ97" i="6" s="1"/>
  <c r="X97" i="6"/>
  <c r="Z97" i="6"/>
  <c r="AA97" i="6"/>
  <c r="AB97" i="6"/>
  <c r="Y97" i="6"/>
  <c r="AE97" i="6"/>
  <c r="AF97" i="6"/>
  <c r="AC97" i="6"/>
  <c r="V93" i="6"/>
  <c r="X93" i="6"/>
  <c r="Z93" i="6"/>
  <c r="AA93" i="6"/>
  <c r="AB93" i="6"/>
  <c r="Y93" i="6"/>
  <c r="AE93" i="6"/>
  <c r="AF93" i="6"/>
  <c r="AC93" i="6"/>
  <c r="V89" i="6"/>
  <c r="X89" i="6"/>
  <c r="Z89" i="6"/>
  <c r="AB89" i="6"/>
  <c r="Y89" i="6"/>
  <c r="AE89" i="6"/>
  <c r="AF89" i="6"/>
  <c r="AC89" i="6"/>
  <c r="V85" i="6"/>
  <c r="X85" i="6"/>
  <c r="AA85" i="6"/>
  <c r="AB85" i="6"/>
  <c r="AF85" i="6"/>
  <c r="AC85" i="6"/>
  <c r="V81" i="6"/>
  <c r="X81" i="6"/>
  <c r="Z81" i="6"/>
  <c r="AA81" i="6"/>
  <c r="AB81" i="6"/>
  <c r="Y81" i="6"/>
  <c r="AE81" i="6"/>
  <c r="AF81" i="6"/>
  <c r="AC81" i="6"/>
  <c r="V77" i="6"/>
  <c r="X77" i="6"/>
  <c r="Z77" i="6"/>
  <c r="AA77" i="6"/>
  <c r="AB77" i="6"/>
  <c r="Y77" i="6"/>
  <c r="AE77" i="6"/>
  <c r="AF77" i="6"/>
  <c r="AC77" i="6"/>
  <c r="V73" i="6"/>
  <c r="X73" i="6"/>
  <c r="Z73" i="6"/>
  <c r="AA73" i="6"/>
  <c r="AB73" i="6"/>
  <c r="Y73" i="6"/>
  <c r="AE73" i="6"/>
  <c r="AF73" i="6"/>
  <c r="AC73" i="6"/>
  <c r="V69" i="6"/>
  <c r="X69" i="6"/>
  <c r="Z69" i="6"/>
  <c r="AB69" i="6"/>
  <c r="Y69" i="6"/>
  <c r="AE69" i="6"/>
  <c r="AF69" i="6"/>
  <c r="AC69" i="6"/>
  <c r="V65" i="6"/>
  <c r="X65" i="6"/>
  <c r="Z65" i="6"/>
  <c r="AA65" i="6"/>
  <c r="AB65" i="6"/>
  <c r="Y65" i="6"/>
  <c r="AE65" i="6"/>
  <c r="AF65" i="6"/>
  <c r="AC65" i="6"/>
  <c r="V61" i="6"/>
  <c r="AH61" i="6" s="1"/>
  <c r="X61" i="6"/>
  <c r="Z61" i="6"/>
  <c r="AA61" i="6"/>
  <c r="AB61" i="6"/>
  <c r="Y61" i="6"/>
  <c r="AE61" i="6"/>
  <c r="AF61" i="6"/>
  <c r="AC61" i="6"/>
  <c r="V57" i="6"/>
  <c r="X57" i="6"/>
  <c r="Z57" i="6"/>
  <c r="AB57" i="6"/>
  <c r="Y57" i="6"/>
  <c r="AF57" i="6"/>
  <c r="AC57" i="6"/>
  <c r="V53" i="6"/>
  <c r="AJ53" i="6" s="1"/>
  <c r="X53" i="6"/>
  <c r="Z53" i="6"/>
  <c r="AB53" i="6"/>
  <c r="Y53" i="6"/>
  <c r="AE53" i="6"/>
  <c r="AF53" i="6"/>
  <c r="AC53" i="6"/>
  <c r="V49" i="6"/>
  <c r="AH49" i="6" s="1"/>
  <c r="X49" i="6"/>
  <c r="Z49" i="6"/>
  <c r="AA49" i="6"/>
  <c r="AB49" i="6"/>
  <c r="Y49" i="6"/>
  <c r="AE49" i="6"/>
  <c r="AF49" i="6"/>
  <c r="AC49" i="6"/>
  <c r="V45" i="6"/>
  <c r="AL45" i="6" s="1"/>
  <c r="X45" i="6"/>
  <c r="Z45" i="6"/>
  <c r="AA45" i="6"/>
  <c r="AB45" i="6"/>
  <c r="Y45" i="6"/>
  <c r="AE45" i="6"/>
  <c r="AF45" i="6"/>
  <c r="AC45" i="6"/>
  <c r="V41" i="6"/>
  <c r="X41" i="6"/>
  <c r="Z41" i="6"/>
  <c r="AB41" i="6"/>
  <c r="Y41" i="6"/>
  <c r="AF41" i="6"/>
  <c r="AC41" i="6"/>
  <c r="V37" i="6"/>
  <c r="AN37" i="6" s="1"/>
  <c r="X37" i="6"/>
  <c r="Z37" i="6"/>
  <c r="AA37" i="6"/>
  <c r="AB37" i="6"/>
  <c r="Y37" i="6"/>
  <c r="AE37" i="6"/>
  <c r="AF37" i="6"/>
  <c r="AC37" i="6"/>
  <c r="V33" i="6"/>
  <c r="X33" i="6"/>
  <c r="Z33" i="6"/>
  <c r="AA33" i="6"/>
  <c r="AB33" i="6"/>
  <c r="Y33" i="6"/>
  <c r="AE33" i="6"/>
  <c r="AF33" i="6"/>
  <c r="AC33" i="6"/>
  <c r="V29" i="6"/>
  <c r="X29" i="6"/>
  <c r="Z29" i="6"/>
  <c r="AA29" i="6"/>
  <c r="AB29" i="6"/>
  <c r="Y29" i="6"/>
  <c r="AE29" i="6"/>
  <c r="AF29" i="6"/>
  <c r="AC29" i="6"/>
  <c r="V25" i="6"/>
  <c r="X25" i="6"/>
  <c r="Z25" i="6"/>
  <c r="AA25" i="6"/>
  <c r="AB25" i="6"/>
  <c r="Y25" i="6"/>
  <c r="AE25" i="6"/>
  <c r="AF25" i="6"/>
  <c r="AC25" i="6"/>
  <c r="V21" i="6"/>
  <c r="X21" i="6"/>
  <c r="Z21" i="6"/>
  <c r="AA21" i="6"/>
  <c r="AB21" i="6"/>
  <c r="Y21" i="6"/>
  <c r="AE21" i="6"/>
  <c r="AF21" i="6"/>
  <c r="AC21" i="6"/>
  <c r="V17" i="6"/>
  <c r="AD17" i="6" s="1"/>
  <c r="X17" i="6"/>
  <c r="Z17" i="6"/>
  <c r="AA17" i="6"/>
  <c r="AB17" i="6"/>
  <c r="Y17" i="6"/>
  <c r="AE17" i="6"/>
  <c r="AF17" i="6"/>
  <c r="AC17" i="6"/>
  <c r="V13" i="6"/>
  <c r="X13" i="6"/>
  <c r="Z13" i="6"/>
  <c r="AA13" i="6"/>
  <c r="AB13" i="6"/>
  <c r="Y13" i="6"/>
  <c r="AE13" i="6"/>
  <c r="AF13" i="6"/>
  <c r="AC13" i="6"/>
  <c r="V9" i="6"/>
  <c r="AO9" i="6" s="1"/>
  <c r="X9" i="6"/>
  <c r="AA9" i="6"/>
  <c r="AB9" i="6"/>
  <c r="Y9" i="6"/>
  <c r="AF9" i="6"/>
  <c r="AC9" i="6"/>
  <c r="V5" i="6"/>
  <c r="X5" i="6"/>
  <c r="AA5" i="6"/>
  <c r="AB5" i="6"/>
  <c r="Y5" i="6"/>
  <c r="AF5" i="6"/>
  <c r="AC5" i="6"/>
  <c r="AF250" i="4"/>
  <c r="AH250" i="4" s="1"/>
  <c r="AF234" i="4"/>
  <c r="AH234" i="4" s="1"/>
  <c r="AF202" i="4"/>
  <c r="AH202" i="4" s="1"/>
  <c r="AF154" i="4"/>
  <c r="AH154" i="4" s="1"/>
  <c r="AF106" i="4"/>
  <c r="AH106" i="4" s="1"/>
  <c r="AF58" i="4"/>
  <c r="AH58" i="4" s="1"/>
  <c r="AF10" i="4"/>
  <c r="AH10" i="4" s="1"/>
  <c r="AF1002" i="4"/>
  <c r="AH1002" i="4" s="1"/>
  <c r="AF938" i="4"/>
  <c r="AH938" i="4" s="1"/>
  <c r="AF906" i="4"/>
  <c r="AH906" i="4" s="1"/>
  <c r="AF858" i="4"/>
  <c r="AH858" i="4" s="1"/>
  <c r="AF810" i="4"/>
  <c r="AH810" i="4" s="1"/>
  <c r="AF778" i="4"/>
  <c r="AH778" i="4" s="1"/>
  <c r="AF730" i="4"/>
  <c r="AH730" i="4" s="1"/>
  <c r="AF682" i="4"/>
  <c r="AH682" i="4" s="1"/>
  <c r="AF666" i="4"/>
  <c r="AH666" i="4" s="1"/>
  <c r="AF538" i="4"/>
  <c r="AH538" i="4" s="1"/>
  <c r="AF506" i="4"/>
  <c r="AH506" i="4" s="1"/>
  <c r="AF442" i="4"/>
  <c r="AH442" i="4" s="1"/>
  <c r="AF378" i="4"/>
  <c r="AH378" i="4" s="1"/>
  <c r="AF346" i="4"/>
  <c r="AH346" i="4" s="1"/>
  <c r="AF330" i="4"/>
  <c r="AH330" i="4" s="1"/>
  <c r="AF298" i="4"/>
  <c r="AH298" i="4" s="1"/>
  <c r="AF266" i="4"/>
  <c r="AH266" i="4" s="1"/>
  <c r="AF79" i="4"/>
  <c r="AH79" i="4" s="1"/>
  <c r="AF47" i="4"/>
  <c r="AH47" i="4" s="1"/>
  <c r="T1093" i="4"/>
  <c r="V1093" i="4"/>
  <c r="R1093" i="4"/>
  <c r="Z1093" i="4"/>
  <c r="W1093" i="4"/>
  <c r="S1093" i="4"/>
  <c r="U1093" i="4"/>
  <c r="AA1093" i="4"/>
  <c r="AB1093" i="4"/>
  <c r="AC1093" i="4"/>
  <c r="T1081" i="4"/>
  <c r="V1081" i="4"/>
  <c r="R1081" i="4"/>
  <c r="Z1081" i="4"/>
  <c r="W1081" i="4"/>
  <c r="S1081" i="4"/>
  <c r="U1081" i="4"/>
  <c r="AA1081" i="4"/>
  <c r="AB1081" i="4"/>
  <c r="AC1081" i="4"/>
  <c r="T1069" i="4"/>
  <c r="V1069" i="4"/>
  <c r="R1069" i="4"/>
  <c r="Z1069" i="4"/>
  <c r="W1069" i="4"/>
  <c r="S1069" i="4"/>
  <c r="U1069" i="4"/>
  <c r="AA1069" i="4"/>
  <c r="AB1069" i="4"/>
  <c r="AC1069" i="4"/>
  <c r="T1061" i="4"/>
  <c r="V1061" i="4"/>
  <c r="R1061" i="4"/>
  <c r="Z1061" i="4"/>
  <c r="W1061" i="4"/>
  <c r="S1061" i="4"/>
  <c r="U1061" i="4"/>
  <c r="AA1061" i="4"/>
  <c r="AB1061" i="4"/>
  <c r="AC1061" i="4"/>
  <c r="T1053" i="4"/>
  <c r="V1053" i="4"/>
  <c r="R1053" i="4"/>
  <c r="Z1053" i="4"/>
  <c r="W1053" i="4"/>
  <c r="S1053" i="4"/>
  <c r="U1053" i="4"/>
  <c r="AA1053" i="4"/>
  <c r="AB1053" i="4"/>
  <c r="AC1053" i="4"/>
  <c r="T1041" i="4"/>
  <c r="V1041" i="4"/>
  <c r="R1041" i="4"/>
  <c r="Z1041" i="4"/>
  <c r="W1041" i="4"/>
  <c r="S1041" i="4"/>
  <c r="U1041" i="4"/>
  <c r="AA1041" i="4"/>
  <c r="AB1041" i="4"/>
  <c r="AC1041" i="4"/>
  <c r="T1029" i="4"/>
  <c r="V1029" i="4"/>
  <c r="R1029" i="4"/>
  <c r="Z1029" i="4"/>
  <c r="W1029" i="4"/>
  <c r="S1029" i="4"/>
  <c r="U1029" i="4"/>
  <c r="AA1029" i="4"/>
  <c r="AB1029" i="4"/>
  <c r="AC1029" i="4"/>
  <c r="T1021" i="4"/>
  <c r="V1021" i="4"/>
  <c r="R1021" i="4"/>
  <c r="Z1021" i="4"/>
  <c r="W1021" i="4"/>
  <c r="S1021" i="4"/>
  <c r="U1021" i="4"/>
  <c r="AA1021" i="4"/>
  <c r="AB1021" i="4"/>
  <c r="AC1021" i="4"/>
  <c r="T1009" i="4"/>
  <c r="V1009" i="4"/>
  <c r="R1009" i="4"/>
  <c r="Z1009" i="4"/>
  <c r="W1009" i="4"/>
  <c r="S1009" i="4"/>
  <c r="U1009" i="4"/>
  <c r="AA1009" i="4"/>
  <c r="AB1009" i="4"/>
  <c r="AC1009" i="4"/>
  <c r="T997" i="4"/>
  <c r="V997" i="4"/>
  <c r="R997" i="4"/>
  <c r="Z997" i="4"/>
  <c r="W997" i="4"/>
  <c r="S997" i="4"/>
  <c r="U997" i="4"/>
  <c r="AA997" i="4"/>
  <c r="AB997" i="4"/>
  <c r="AC997" i="4"/>
  <c r="T985" i="4"/>
  <c r="V985" i="4"/>
  <c r="R985" i="4"/>
  <c r="Z985" i="4"/>
  <c r="W985" i="4"/>
  <c r="S985" i="4"/>
  <c r="U985" i="4"/>
  <c r="AA985" i="4"/>
  <c r="AB985" i="4"/>
  <c r="AC985" i="4"/>
  <c r="T973" i="4"/>
  <c r="V973" i="4"/>
  <c r="R973" i="4"/>
  <c r="Z973" i="4"/>
  <c r="W973" i="4"/>
  <c r="S973" i="4"/>
  <c r="U973" i="4"/>
  <c r="AA973" i="4"/>
  <c r="AB973" i="4"/>
  <c r="AC973" i="4"/>
  <c r="T965" i="4"/>
  <c r="V965" i="4"/>
  <c r="R965" i="4"/>
  <c r="Z965" i="4"/>
  <c r="W965" i="4"/>
  <c r="S965" i="4"/>
  <c r="U965" i="4"/>
  <c r="AA965" i="4"/>
  <c r="AB965" i="4"/>
  <c r="AC965" i="4"/>
  <c r="T953" i="4"/>
  <c r="V953" i="4"/>
  <c r="R953" i="4"/>
  <c r="Z953" i="4"/>
  <c r="W953" i="4"/>
  <c r="S953" i="4"/>
  <c r="U953" i="4"/>
  <c r="AA953" i="4"/>
  <c r="AB953" i="4"/>
  <c r="AC953" i="4"/>
  <c r="T945" i="4"/>
  <c r="V945" i="4"/>
  <c r="R945" i="4"/>
  <c r="Z945" i="4"/>
  <c r="W945" i="4"/>
  <c r="S945" i="4"/>
  <c r="U945" i="4"/>
  <c r="AA945" i="4"/>
  <c r="AB945" i="4"/>
  <c r="AC945" i="4"/>
  <c r="T929" i="4"/>
  <c r="V929" i="4"/>
  <c r="R929" i="4"/>
  <c r="Z929" i="4"/>
  <c r="W929" i="4"/>
  <c r="S929" i="4"/>
  <c r="U929" i="4"/>
  <c r="AA929" i="4"/>
  <c r="AB929" i="4"/>
  <c r="AC929" i="4"/>
  <c r="T921" i="4"/>
  <c r="V921" i="4"/>
  <c r="R921" i="4"/>
  <c r="Z921" i="4"/>
  <c r="W921" i="4"/>
  <c r="S921" i="4"/>
  <c r="U921" i="4"/>
  <c r="AA921" i="4"/>
  <c r="AB921" i="4"/>
  <c r="AC921" i="4"/>
  <c r="T909" i="4"/>
  <c r="V909" i="4"/>
  <c r="R909" i="4"/>
  <c r="Z909" i="4"/>
  <c r="W909" i="4"/>
  <c r="S909" i="4"/>
  <c r="U909" i="4"/>
  <c r="AA909" i="4"/>
  <c r="AB909" i="4"/>
  <c r="AC909" i="4"/>
  <c r="T897" i="4"/>
  <c r="V897" i="4"/>
  <c r="R897" i="4"/>
  <c r="Z897" i="4"/>
  <c r="W897" i="4"/>
  <c r="S897" i="4"/>
  <c r="U897" i="4"/>
  <c r="AA897" i="4"/>
  <c r="AB897" i="4"/>
  <c r="AC897" i="4"/>
  <c r="T889" i="4"/>
  <c r="V889" i="4"/>
  <c r="R889" i="4"/>
  <c r="Z889" i="4"/>
  <c r="W889" i="4"/>
  <c r="S889" i="4"/>
  <c r="U889" i="4"/>
  <c r="AA889" i="4"/>
  <c r="AB889" i="4"/>
  <c r="AC889" i="4"/>
  <c r="T877" i="4"/>
  <c r="V877" i="4"/>
  <c r="R877" i="4"/>
  <c r="Z877" i="4"/>
  <c r="W877" i="4"/>
  <c r="S877" i="4"/>
  <c r="U877" i="4"/>
  <c r="AA877" i="4"/>
  <c r="AB877" i="4"/>
  <c r="AC877" i="4"/>
  <c r="T865" i="4"/>
  <c r="V865" i="4"/>
  <c r="R865" i="4"/>
  <c r="Z865" i="4"/>
  <c r="W865" i="4"/>
  <c r="S865" i="4"/>
  <c r="U865" i="4"/>
  <c r="AA865" i="4"/>
  <c r="AB865" i="4"/>
  <c r="AC865" i="4"/>
  <c r="T853" i="4"/>
  <c r="V853" i="4"/>
  <c r="R853" i="4"/>
  <c r="Z853" i="4"/>
  <c r="W853" i="4"/>
  <c r="S853" i="4"/>
  <c r="U853" i="4"/>
  <c r="AA853" i="4"/>
  <c r="AB853" i="4"/>
  <c r="AC853" i="4"/>
  <c r="T841" i="4"/>
  <c r="V841" i="4"/>
  <c r="R841" i="4"/>
  <c r="Z841" i="4"/>
  <c r="W841" i="4"/>
  <c r="S841" i="4"/>
  <c r="U841" i="4"/>
  <c r="AA841" i="4"/>
  <c r="AB841" i="4"/>
  <c r="AC841" i="4"/>
  <c r="T833" i="4"/>
  <c r="V833" i="4"/>
  <c r="R833" i="4"/>
  <c r="Z833" i="4"/>
  <c r="W833" i="4"/>
  <c r="S833" i="4"/>
  <c r="U833" i="4"/>
  <c r="AA833" i="4"/>
  <c r="AB833" i="4"/>
  <c r="AC833" i="4"/>
  <c r="T821" i="4"/>
  <c r="V821" i="4"/>
  <c r="R821" i="4"/>
  <c r="Z821" i="4"/>
  <c r="W821" i="4"/>
  <c r="S821" i="4"/>
  <c r="U821" i="4"/>
  <c r="AA821" i="4"/>
  <c r="AB821" i="4"/>
  <c r="AC821" i="4"/>
  <c r="T805" i="4"/>
  <c r="V805" i="4"/>
  <c r="R805" i="4"/>
  <c r="Z805" i="4"/>
  <c r="W805" i="4"/>
  <c r="S805" i="4"/>
  <c r="U805" i="4"/>
  <c r="AA805" i="4"/>
  <c r="AB805" i="4"/>
  <c r="AC805" i="4"/>
  <c r="T793" i="4"/>
  <c r="V793" i="4"/>
  <c r="R793" i="4"/>
  <c r="Z793" i="4"/>
  <c r="W793" i="4"/>
  <c r="S793" i="4"/>
  <c r="U793" i="4"/>
  <c r="AA793" i="4"/>
  <c r="AB793" i="4"/>
  <c r="AC793" i="4"/>
  <c r="T785" i="4"/>
  <c r="V785" i="4"/>
  <c r="R785" i="4"/>
  <c r="Z785" i="4"/>
  <c r="W785" i="4"/>
  <c r="S785" i="4"/>
  <c r="U785" i="4"/>
  <c r="AA785" i="4"/>
  <c r="AB785" i="4"/>
  <c r="AC785" i="4"/>
  <c r="T773" i="4"/>
  <c r="V773" i="4"/>
  <c r="R773" i="4"/>
  <c r="Z773" i="4"/>
  <c r="W773" i="4"/>
  <c r="S773" i="4"/>
  <c r="U773" i="4"/>
  <c r="AA773" i="4"/>
  <c r="AB773" i="4"/>
  <c r="AC773" i="4"/>
  <c r="T761" i="4"/>
  <c r="V761" i="4"/>
  <c r="R761" i="4"/>
  <c r="Z761" i="4"/>
  <c r="W761" i="4"/>
  <c r="S761" i="4"/>
  <c r="U761" i="4"/>
  <c r="AA761" i="4"/>
  <c r="AB761" i="4"/>
  <c r="AC761" i="4"/>
  <c r="T757" i="4"/>
  <c r="V757" i="4"/>
  <c r="R757" i="4"/>
  <c r="Z757" i="4"/>
  <c r="W757" i="4"/>
  <c r="S757" i="4"/>
  <c r="U757" i="4"/>
  <c r="AA757" i="4"/>
  <c r="AB757" i="4"/>
  <c r="AC757" i="4"/>
  <c r="T741" i="4"/>
  <c r="V741" i="4"/>
  <c r="R741" i="4"/>
  <c r="Z741" i="4"/>
  <c r="W741" i="4"/>
  <c r="S741" i="4"/>
  <c r="U741" i="4"/>
  <c r="AA741" i="4"/>
  <c r="AB741" i="4"/>
  <c r="AC741" i="4"/>
  <c r="T733" i="4"/>
  <c r="V733" i="4"/>
  <c r="R733" i="4"/>
  <c r="Z733" i="4"/>
  <c r="W733" i="4"/>
  <c r="S733" i="4"/>
  <c r="U733" i="4"/>
  <c r="AA733" i="4"/>
  <c r="AB733" i="4"/>
  <c r="AC733" i="4"/>
  <c r="T725" i="4"/>
  <c r="V725" i="4"/>
  <c r="R725" i="4"/>
  <c r="Z725" i="4"/>
  <c r="W725" i="4"/>
  <c r="S725" i="4"/>
  <c r="U725" i="4"/>
  <c r="AA725" i="4"/>
  <c r="AB725" i="4"/>
  <c r="AC725" i="4"/>
  <c r="T713" i="4"/>
  <c r="V713" i="4"/>
  <c r="R713" i="4"/>
  <c r="Z713" i="4"/>
  <c r="W713" i="4"/>
  <c r="S713" i="4"/>
  <c r="U713" i="4"/>
  <c r="AA713" i="4"/>
  <c r="AB713" i="4"/>
  <c r="AC713" i="4"/>
  <c r="T701" i="4"/>
  <c r="V701" i="4"/>
  <c r="R701" i="4"/>
  <c r="Z701" i="4"/>
  <c r="W701" i="4"/>
  <c r="S701" i="4"/>
  <c r="U701" i="4"/>
  <c r="AA701" i="4"/>
  <c r="AB701" i="4"/>
  <c r="AC701" i="4"/>
  <c r="T693" i="4"/>
  <c r="V693" i="4"/>
  <c r="R693" i="4"/>
  <c r="Z693" i="4"/>
  <c r="W693" i="4"/>
  <c r="S693" i="4"/>
  <c r="U693" i="4"/>
  <c r="AA693" i="4"/>
  <c r="AB693" i="4"/>
  <c r="AC693" i="4"/>
  <c r="T685" i="4"/>
  <c r="V685" i="4"/>
  <c r="R685" i="4"/>
  <c r="Z685" i="4"/>
  <c r="W685" i="4"/>
  <c r="S685" i="4"/>
  <c r="U685" i="4"/>
  <c r="AA685" i="4"/>
  <c r="AB685" i="4"/>
  <c r="AC685" i="4"/>
  <c r="R673" i="4"/>
  <c r="T673" i="4"/>
  <c r="V673" i="4"/>
  <c r="W673" i="4"/>
  <c r="S673" i="4"/>
  <c r="Z673" i="4"/>
  <c r="U673" i="4"/>
  <c r="AA673" i="4"/>
  <c r="AB673" i="4"/>
  <c r="AC673" i="4"/>
  <c r="R661" i="4"/>
  <c r="T661" i="4"/>
  <c r="V661" i="4"/>
  <c r="W661" i="4"/>
  <c r="S661" i="4"/>
  <c r="Z661" i="4"/>
  <c r="U661" i="4"/>
  <c r="AA661" i="4"/>
  <c r="AB661" i="4"/>
  <c r="AC661" i="4"/>
  <c r="R653" i="4"/>
  <c r="T653" i="4"/>
  <c r="V653" i="4"/>
  <c r="W653" i="4"/>
  <c r="S653" i="4"/>
  <c r="Z653" i="4"/>
  <c r="U653" i="4"/>
  <c r="AA653" i="4"/>
  <c r="AB653" i="4"/>
  <c r="AC653" i="4"/>
  <c r="R641" i="4"/>
  <c r="T641" i="4"/>
  <c r="V641" i="4"/>
  <c r="W641" i="4"/>
  <c r="S641" i="4"/>
  <c r="Z641" i="4"/>
  <c r="U641" i="4"/>
  <c r="AA641" i="4"/>
  <c r="AB641" i="4"/>
  <c r="AC641" i="4"/>
  <c r="R629" i="4"/>
  <c r="T629" i="4"/>
  <c r="V629" i="4"/>
  <c r="W629" i="4"/>
  <c r="S629" i="4"/>
  <c r="Z629" i="4"/>
  <c r="U629" i="4"/>
  <c r="AA629" i="4"/>
  <c r="AB629" i="4"/>
  <c r="AC629" i="4"/>
  <c r="R621" i="4"/>
  <c r="T621" i="4"/>
  <c r="V621" i="4"/>
  <c r="W621" i="4"/>
  <c r="S621" i="4"/>
  <c r="Z621" i="4"/>
  <c r="U621" i="4"/>
  <c r="AA621" i="4"/>
  <c r="AB621" i="4"/>
  <c r="AC621" i="4"/>
  <c r="R609" i="4"/>
  <c r="T609" i="4"/>
  <c r="V609" i="4"/>
  <c r="W609" i="4"/>
  <c r="S609" i="4"/>
  <c r="Z609" i="4"/>
  <c r="U609" i="4"/>
  <c r="AA609" i="4"/>
  <c r="AB609" i="4"/>
  <c r="AC609" i="4"/>
  <c r="R597" i="4"/>
  <c r="T597" i="4"/>
  <c r="V597" i="4"/>
  <c r="W597" i="4"/>
  <c r="S597" i="4"/>
  <c r="Z597" i="4"/>
  <c r="U597" i="4"/>
  <c r="AA597" i="4"/>
  <c r="AB597" i="4"/>
  <c r="AC597" i="4"/>
  <c r="R585" i="4"/>
  <c r="T585" i="4"/>
  <c r="V585" i="4"/>
  <c r="W585" i="4"/>
  <c r="S585" i="4"/>
  <c r="Z585" i="4"/>
  <c r="U585" i="4"/>
  <c r="AA585" i="4"/>
  <c r="AB585" i="4"/>
  <c r="AC585" i="4"/>
  <c r="R573" i="4"/>
  <c r="T573" i="4"/>
  <c r="V573" i="4"/>
  <c r="W573" i="4"/>
  <c r="S573" i="4"/>
  <c r="Z573" i="4"/>
  <c r="U573" i="4"/>
  <c r="AA573" i="4"/>
  <c r="AB573" i="4"/>
  <c r="AC573" i="4"/>
  <c r="R561" i="4"/>
  <c r="T561" i="4"/>
  <c r="V561" i="4"/>
  <c r="W561" i="4"/>
  <c r="S561" i="4"/>
  <c r="Z561" i="4"/>
  <c r="U561" i="4"/>
  <c r="AA561" i="4"/>
  <c r="AB561" i="4"/>
  <c r="AC561" i="4"/>
  <c r="R549" i="4"/>
  <c r="T549" i="4"/>
  <c r="V549" i="4"/>
  <c r="W549" i="4"/>
  <c r="S549" i="4"/>
  <c r="Z549" i="4"/>
  <c r="U549" i="4"/>
  <c r="AA549" i="4"/>
  <c r="AB549" i="4"/>
  <c r="AC549" i="4"/>
  <c r="R537" i="4"/>
  <c r="T537" i="4"/>
  <c r="V537" i="4"/>
  <c r="W537" i="4"/>
  <c r="S537" i="4"/>
  <c r="Z537" i="4"/>
  <c r="U537" i="4"/>
  <c r="AA537" i="4"/>
  <c r="AB537" i="4"/>
  <c r="AC537" i="4"/>
  <c r="R525" i="4"/>
  <c r="T525" i="4"/>
  <c r="V525" i="4"/>
  <c r="W525" i="4"/>
  <c r="S525" i="4"/>
  <c r="Z525" i="4"/>
  <c r="U525" i="4"/>
  <c r="AA525" i="4"/>
  <c r="AB525" i="4"/>
  <c r="AC525" i="4"/>
  <c r="R521" i="4"/>
  <c r="T521" i="4"/>
  <c r="V521" i="4"/>
  <c r="W521" i="4"/>
  <c r="S521" i="4"/>
  <c r="Z521" i="4"/>
  <c r="U521" i="4"/>
  <c r="AA521" i="4"/>
  <c r="AB521" i="4"/>
  <c r="AC521" i="4"/>
  <c r="R509" i="4"/>
  <c r="T509" i="4"/>
  <c r="V509" i="4"/>
  <c r="W509" i="4"/>
  <c r="S509" i="4"/>
  <c r="Z509" i="4"/>
  <c r="U509" i="4"/>
  <c r="AA509" i="4"/>
  <c r="AB509" i="4"/>
  <c r="AC509" i="4"/>
  <c r="R497" i="4"/>
  <c r="T497" i="4"/>
  <c r="V497" i="4"/>
  <c r="W497" i="4"/>
  <c r="S497" i="4"/>
  <c r="Z497" i="4"/>
  <c r="U497" i="4"/>
  <c r="AA497" i="4"/>
  <c r="AB497" i="4"/>
  <c r="AC497" i="4"/>
  <c r="R485" i="4"/>
  <c r="T485" i="4"/>
  <c r="V485" i="4"/>
  <c r="W485" i="4"/>
  <c r="S485" i="4"/>
  <c r="Z485" i="4"/>
  <c r="U485" i="4"/>
  <c r="AA485" i="4"/>
  <c r="AB485" i="4"/>
  <c r="AC485" i="4"/>
  <c r="R477" i="4"/>
  <c r="T477" i="4"/>
  <c r="V477" i="4"/>
  <c r="W477" i="4"/>
  <c r="S477" i="4"/>
  <c r="Z477" i="4"/>
  <c r="U477" i="4"/>
  <c r="AA477" i="4"/>
  <c r="AB477" i="4"/>
  <c r="AC477" i="4"/>
  <c r="R465" i="4"/>
  <c r="T465" i="4"/>
  <c r="V465" i="4"/>
  <c r="W465" i="4"/>
  <c r="S465" i="4"/>
  <c r="Z465" i="4"/>
  <c r="U465" i="4"/>
  <c r="AA465" i="4"/>
  <c r="AB465" i="4"/>
  <c r="AC465" i="4"/>
  <c r="R453" i="4"/>
  <c r="T453" i="4"/>
  <c r="V453" i="4"/>
  <c r="W453" i="4"/>
  <c r="S453" i="4"/>
  <c r="Z453" i="4"/>
  <c r="U453" i="4"/>
  <c r="AA453" i="4"/>
  <c r="AB453" i="4"/>
  <c r="AC453" i="4"/>
  <c r="R445" i="4"/>
  <c r="T445" i="4"/>
  <c r="V445" i="4"/>
  <c r="W445" i="4"/>
  <c r="S445" i="4"/>
  <c r="Z445" i="4"/>
  <c r="U445" i="4"/>
  <c r="AA445" i="4"/>
  <c r="AB445" i="4"/>
  <c r="AC445" i="4"/>
  <c r="R433" i="4"/>
  <c r="T433" i="4"/>
  <c r="V433" i="4"/>
  <c r="W433" i="4"/>
  <c r="S433" i="4"/>
  <c r="Z433" i="4"/>
  <c r="U433" i="4"/>
  <c r="AA433" i="4"/>
  <c r="AB433" i="4"/>
  <c r="AC433" i="4"/>
  <c r="R421" i="4"/>
  <c r="T421" i="4"/>
  <c r="V421" i="4"/>
  <c r="W421" i="4"/>
  <c r="S421" i="4"/>
  <c r="Z421" i="4"/>
  <c r="U421" i="4"/>
  <c r="AA421" i="4"/>
  <c r="AB421" i="4"/>
  <c r="AC421" i="4"/>
  <c r="R409" i="4"/>
  <c r="T409" i="4"/>
  <c r="V409" i="4"/>
  <c r="W409" i="4"/>
  <c r="S409" i="4"/>
  <c r="Z409" i="4"/>
  <c r="U409" i="4"/>
  <c r="AA409" i="4"/>
  <c r="AB409" i="4"/>
  <c r="AC409" i="4"/>
  <c r="R401" i="4"/>
  <c r="T401" i="4"/>
  <c r="V401" i="4"/>
  <c r="W401" i="4"/>
  <c r="S401" i="4"/>
  <c r="Z401" i="4"/>
  <c r="U401" i="4"/>
  <c r="AA401" i="4"/>
  <c r="AB401" i="4"/>
  <c r="AC401" i="4"/>
  <c r="R389" i="4"/>
  <c r="T389" i="4"/>
  <c r="V389" i="4"/>
  <c r="W389" i="4"/>
  <c r="S389" i="4"/>
  <c r="Z389" i="4"/>
  <c r="U389" i="4"/>
  <c r="AA389" i="4"/>
  <c r="AB389" i="4"/>
  <c r="AC389" i="4"/>
  <c r="R377" i="4"/>
  <c r="T377" i="4"/>
  <c r="V377" i="4"/>
  <c r="W377" i="4"/>
  <c r="S377" i="4"/>
  <c r="Z377" i="4"/>
  <c r="U377" i="4"/>
  <c r="AA377" i="4"/>
  <c r="AB377" i="4"/>
  <c r="AC377" i="4"/>
  <c r="R369" i="4"/>
  <c r="T369" i="4"/>
  <c r="V369" i="4"/>
  <c r="W369" i="4"/>
  <c r="S369" i="4"/>
  <c r="Z369" i="4"/>
  <c r="U369" i="4"/>
  <c r="AA369" i="4"/>
  <c r="AB369" i="4"/>
  <c r="AC369" i="4"/>
  <c r="R357" i="4"/>
  <c r="T357" i="4"/>
  <c r="V357" i="4"/>
  <c r="W357" i="4"/>
  <c r="S357" i="4"/>
  <c r="Z357" i="4"/>
  <c r="U357" i="4"/>
  <c r="AA357" i="4"/>
  <c r="AB357" i="4"/>
  <c r="AC357" i="4"/>
  <c r="R353" i="4"/>
  <c r="T353" i="4"/>
  <c r="V353" i="4"/>
  <c r="W353" i="4"/>
  <c r="S353" i="4"/>
  <c r="Z353" i="4"/>
  <c r="U353" i="4"/>
  <c r="AA353" i="4"/>
  <c r="AB353" i="4"/>
  <c r="AC353" i="4"/>
  <c r="R345" i="4"/>
  <c r="T345" i="4"/>
  <c r="V345" i="4"/>
  <c r="W345" i="4"/>
  <c r="S345" i="4"/>
  <c r="Z345" i="4"/>
  <c r="U345" i="4"/>
  <c r="AA345" i="4"/>
  <c r="AB345" i="4"/>
  <c r="AC345" i="4"/>
  <c r="P337" i="4"/>
  <c r="AB337" i="4" s="1"/>
  <c r="R337" i="4"/>
  <c r="T337" i="4"/>
  <c r="U337" i="4"/>
  <c r="V337" i="4"/>
  <c r="W337" i="4"/>
  <c r="S337" i="4"/>
  <c r="AA337" i="4"/>
  <c r="AC337" i="4"/>
  <c r="P329" i="4"/>
  <c r="R329" i="4"/>
  <c r="T329" i="4"/>
  <c r="U329" i="4"/>
  <c r="V329" i="4"/>
  <c r="W329" i="4"/>
  <c r="S329" i="4"/>
  <c r="Z329" i="4"/>
  <c r="AA329" i="4"/>
  <c r="AB329" i="4"/>
  <c r="AC329" i="4"/>
  <c r="P321" i="4"/>
  <c r="Y321" i="4" s="1"/>
  <c r="R321" i="4"/>
  <c r="T321" i="4"/>
  <c r="U321" i="4"/>
  <c r="V321" i="4"/>
  <c r="W321" i="4"/>
  <c r="S321" i="4"/>
  <c r="Z321" i="4"/>
  <c r="AA321" i="4"/>
  <c r="AB321" i="4"/>
  <c r="AC321" i="4"/>
  <c r="P313" i="4"/>
  <c r="R313" i="4"/>
  <c r="T313" i="4"/>
  <c r="U313" i="4"/>
  <c r="V313" i="4"/>
  <c r="W313" i="4"/>
  <c r="S313" i="4"/>
  <c r="Z313" i="4"/>
  <c r="AA313" i="4"/>
  <c r="AB313" i="4"/>
  <c r="AC313" i="4"/>
  <c r="P305" i="4"/>
  <c r="R305" i="4"/>
  <c r="T305" i="4"/>
  <c r="U305" i="4"/>
  <c r="V305" i="4"/>
  <c r="W305" i="4"/>
  <c r="S305" i="4"/>
  <c r="Z305" i="4"/>
  <c r="AA305" i="4"/>
  <c r="AB305" i="4"/>
  <c r="AC305" i="4"/>
  <c r="P297" i="4"/>
  <c r="R297" i="4"/>
  <c r="T297" i="4"/>
  <c r="U297" i="4"/>
  <c r="V297" i="4"/>
  <c r="W297" i="4"/>
  <c r="S297" i="4"/>
  <c r="Z297" i="4"/>
  <c r="AA297" i="4"/>
  <c r="AB297" i="4"/>
  <c r="AC297" i="4"/>
  <c r="P289" i="4"/>
  <c r="R289" i="4"/>
  <c r="T289" i="4"/>
  <c r="U289" i="4"/>
  <c r="V289" i="4"/>
  <c r="W289" i="4"/>
  <c r="S289" i="4"/>
  <c r="Z289" i="4"/>
  <c r="AA289" i="4"/>
  <c r="AB289" i="4"/>
  <c r="AC289" i="4"/>
  <c r="AG289" i="4"/>
  <c r="P281" i="4"/>
  <c r="R281" i="4"/>
  <c r="T281" i="4"/>
  <c r="U281" i="4"/>
  <c r="V281" i="4"/>
  <c r="W281" i="4"/>
  <c r="S281" i="4"/>
  <c r="Z281" i="4"/>
  <c r="AA281" i="4"/>
  <c r="AB281" i="4"/>
  <c r="AC281" i="4"/>
  <c r="AG281" i="4"/>
  <c r="P273" i="4"/>
  <c r="Y273" i="4" s="1"/>
  <c r="R273" i="4"/>
  <c r="T273" i="4"/>
  <c r="U273" i="4"/>
  <c r="V273" i="4"/>
  <c r="W273" i="4"/>
  <c r="S273" i="4"/>
  <c r="Z273" i="4"/>
  <c r="AA273" i="4"/>
  <c r="AB273" i="4"/>
  <c r="AC273" i="4"/>
  <c r="AG273" i="4"/>
  <c r="P265" i="4"/>
  <c r="R265" i="4"/>
  <c r="T265" i="4"/>
  <c r="U265" i="4"/>
  <c r="V265" i="4"/>
  <c r="W265" i="4"/>
  <c r="S265" i="4"/>
  <c r="Z265" i="4"/>
  <c r="AA265" i="4"/>
  <c r="AB265" i="4"/>
  <c r="AC265" i="4"/>
  <c r="AG265" i="4"/>
  <c r="P261" i="4"/>
  <c r="R261" i="4"/>
  <c r="T261" i="4"/>
  <c r="U261" i="4"/>
  <c r="V261" i="4"/>
  <c r="W261" i="4"/>
  <c r="S261" i="4"/>
  <c r="Z261" i="4"/>
  <c r="AA261" i="4"/>
  <c r="AB261" i="4"/>
  <c r="AC261" i="4"/>
  <c r="AG261" i="4"/>
  <c r="P253" i="4"/>
  <c r="R253" i="4"/>
  <c r="T253" i="4"/>
  <c r="U253" i="4"/>
  <c r="V253" i="4"/>
  <c r="W253" i="4"/>
  <c r="S253" i="4"/>
  <c r="Z253" i="4"/>
  <c r="AA253" i="4"/>
  <c r="AB253" i="4"/>
  <c r="AC253" i="4"/>
  <c r="AG253" i="4"/>
  <c r="P249" i="4"/>
  <c r="R249" i="4"/>
  <c r="T249" i="4"/>
  <c r="U249" i="4"/>
  <c r="V249" i="4"/>
  <c r="W249" i="4"/>
  <c r="S249" i="4"/>
  <c r="Z249" i="4"/>
  <c r="AA249" i="4"/>
  <c r="AB249" i="4"/>
  <c r="AC249" i="4"/>
  <c r="AG249" i="4"/>
  <c r="P241" i="4"/>
  <c r="R241" i="4"/>
  <c r="T241" i="4"/>
  <c r="U241" i="4"/>
  <c r="V241" i="4"/>
  <c r="W241" i="4"/>
  <c r="S241" i="4"/>
  <c r="Z241" i="4"/>
  <c r="AA241" i="4"/>
  <c r="AB241" i="4"/>
  <c r="AC241" i="4"/>
  <c r="AG241" i="4"/>
  <c r="P233" i="4"/>
  <c r="R233" i="4"/>
  <c r="T233" i="4"/>
  <c r="U233" i="4"/>
  <c r="V233" i="4"/>
  <c r="W233" i="4"/>
  <c r="S233" i="4"/>
  <c r="Z233" i="4"/>
  <c r="AA233" i="4"/>
  <c r="AB233" i="4"/>
  <c r="AC233" i="4"/>
  <c r="AG233" i="4"/>
  <c r="P225" i="4"/>
  <c r="R225" i="4"/>
  <c r="T225" i="4"/>
  <c r="U225" i="4"/>
  <c r="V225" i="4"/>
  <c r="W225" i="4"/>
  <c r="S225" i="4"/>
  <c r="Z225" i="4"/>
  <c r="AA225" i="4"/>
  <c r="AB225" i="4"/>
  <c r="AC225" i="4"/>
  <c r="AG225" i="4"/>
  <c r="P221" i="4"/>
  <c r="R221" i="4"/>
  <c r="T221" i="4"/>
  <c r="U221" i="4"/>
  <c r="V221" i="4"/>
  <c r="W221" i="4"/>
  <c r="S221" i="4"/>
  <c r="Z221" i="4"/>
  <c r="AA221" i="4"/>
  <c r="AB221" i="4"/>
  <c r="AC221" i="4"/>
  <c r="AG221" i="4"/>
  <c r="P217" i="4"/>
  <c r="R217" i="4"/>
  <c r="T217" i="4"/>
  <c r="U217" i="4"/>
  <c r="V217" i="4"/>
  <c r="W217" i="4"/>
  <c r="S217" i="4"/>
  <c r="Z217" i="4"/>
  <c r="AA217" i="4"/>
  <c r="AB217" i="4"/>
  <c r="AC217" i="4"/>
  <c r="AG217" i="4"/>
  <c r="P209" i="4"/>
  <c r="R209" i="4"/>
  <c r="T209" i="4"/>
  <c r="U209" i="4"/>
  <c r="V209" i="4"/>
  <c r="W209" i="4"/>
  <c r="S209" i="4"/>
  <c r="Z209" i="4"/>
  <c r="AA209" i="4"/>
  <c r="AB209" i="4"/>
  <c r="AC209" i="4"/>
  <c r="AG209" i="4"/>
  <c r="P205" i="4"/>
  <c r="R205" i="4"/>
  <c r="T205" i="4"/>
  <c r="U205" i="4"/>
  <c r="V205" i="4"/>
  <c r="W205" i="4"/>
  <c r="S205" i="4"/>
  <c r="Z205" i="4"/>
  <c r="AA205" i="4"/>
  <c r="AB205" i="4"/>
  <c r="AC205" i="4"/>
  <c r="AG205" i="4"/>
  <c r="P201" i="4"/>
  <c r="R201" i="4"/>
  <c r="T201" i="4"/>
  <c r="U201" i="4"/>
  <c r="V201" i="4"/>
  <c r="W201" i="4"/>
  <c r="S201" i="4"/>
  <c r="Z201" i="4"/>
  <c r="X201" i="4"/>
  <c r="AA201" i="4"/>
  <c r="AB201" i="4"/>
  <c r="AC201" i="4"/>
  <c r="AG201" i="4"/>
  <c r="P197" i="4"/>
  <c r="R197" i="4" s="1"/>
  <c r="T197" i="4"/>
  <c r="U197" i="4"/>
  <c r="V197" i="4"/>
  <c r="W197" i="4"/>
  <c r="Z197" i="4"/>
  <c r="X197" i="4"/>
  <c r="AA197" i="4"/>
  <c r="AB197" i="4"/>
  <c r="AC197" i="4"/>
  <c r="AG197" i="4"/>
  <c r="P193" i="4"/>
  <c r="T193" i="4" s="1"/>
  <c r="R193" i="4"/>
  <c r="U193" i="4"/>
  <c r="V193" i="4"/>
  <c r="W193" i="4"/>
  <c r="S193" i="4"/>
  <c r="Z193" i="4"/>
  <c r="X193" i="4"/>
  <c r="AA193" i="4"/>
  <c r="AB193" i="4"/>
  <c r="AC193" i="4"/>
  <c r="AG193" i="4"/>
  <c r="P189" i="4"/>
  <c r="R189" i="4"/>
  <c r="T189" i="4"/>
  <c r="U189" i="4"/>
  <c r="V189" i="4"/>
  <c r="W189" i="4"/>
  <c r="S189" i="4"/>
  <c r="Z189" i="4"/>
  <c r="X189" i="4"/>
  <c r="AA189" i="4"/>
  <c r="AB189" i="4"/>
  <c r="AC189" i="4"/>
  <c r="AG189" i="4"/>
  <c r="P185" i="4"/>
  <c r="U185" i="4" s="1"/>
  <c r="R185" i="4"/>
  <c r="T185" i="4"/>
  <c r="V185" i="4"/>
  <c r="W185" i="4"/>
  <c r="S185" i="4"/>
  <c r="Z185" i="4"/>
  <c r="X185" i="4"/>
  <c r="AA185" i="4"/>
  <c r="AB185" i="4"/>
  <c r="AC185" i="4"/>
  <c r="AG185" i="4"/>
  <c r="P181" i="4"/>
  <c r="R181" i="4"/>
  <c r="T181" i="4"/>
  <c r="U181" i="4"/>
  <c r="V181" i="4"/>
  <c r="W181" i="4"/>
  <c r="S181" i="4"/>
  <c r="Z181" i="4"/>
  <c r="X181" i="4"/>
  <c r="AA181" i="4"/>
  <c r="AB181" i="4"/>
  <c r="AC181" i="4"/>
  <c r="AG181" i="4"/>
  <c r="P177" i="4"/>
  <c r="R177" i="4"/>
  <c r="T177" i="4"/>
  <c r="U177" i="4"/>
  <c r="V177" i="4"/>
  <c r="W177" i="4"/>
  <c r="S177" i="4"/>
  <c r="Z177" i="4"/>
  <c r="X177" i="4"/>
  <c r="AA177" i="4"/>
  <c r="AB177" i="4"/>
  <c r="AC177" i="4"/>
  <c r="AG177" i="4"/>
  <c r="P173" i="4"/>
  <c r="R173" i="4"/>
  <c r="T173" i="4"/>
  <c r="U173" i="4"/>
  <c r="V173" i="4"/>
  <c r="W173" i="4"/>
  <c r="S173" i="4"/>
  <c r="Z173" i="4"/>
  <c r="X173" i="4"/>
  <c r="AA173" i="4"/>
  <c r="AB173" i="4"/>
  <c r="AC173" i="4"/>
  <c r="AG173" i="4"/>
  <c r="P169" i="4"/>
  <c r="Y169" i="4" s="1"/>
  <c r="R169" i="4"/>
  <c r="T169" i="4"/>
  <c r="U169" i="4"/>
  <c r="V169" i="4"/>
  <c r="W169" i="4"/>
  <c r="S169" i="4"/>
  <c r="Z169" i="4"/>
  <c r="X169" i="4"/>
  <c r="AA169" i="4"/>
  <c r="AB169" i="4"/>
  <c r="AC169" i="4"/>
  <c r="AG169" i="4"/>
  <c r="P165" i="4"/>
  <c r="Y165" i="4" s="1"/>
  <c r="R165" i="4"/>
  <c r="T165" i="4"/>
  <c r="U165" i="4"/>
  <c r="V165" i="4"/>
  <c r="W165" i="4"/>
  <c r="S165" i="4"/>
  <c r="Z165" i="4"/>
  <c r="X165" i="4"/>
  <c r="AA165" i="4"/>
  <c r="AB165" i="4"/>
  <c r="AC165" i="4"/>
  <c r="AG165" i="4"/>
  <c r="P161" i="4"/>
  <c r="R161" i="4"/>
  <c r="T161" i="4"/>
  <c r="U161" i="4"/>
  <c r="V161" i="4"/>
  <c r="W161" i="4"/>
  <c r="S161" i="4"/>
  <c r="Z161" i="4"/>
  <c r="X161" i="4"/>
  <c r="AA161" i="4"/>
  <c r="AB161" i="4"/>
  <c r="AC161" i="4"/>
  <c r="AG161" i="4"/>
  <c r="P157" i="4"/>
  <c r="R157" i="4"/>
  <c r="T157" i="4"/>
  <c r="U157" i="4"/>
  <c r="V157" i="4"/>
  <c r="W157" i="4"/>
  <c r="S157" i="4"/>
  <c r="Z157" i="4"/>
  <c r="X157" i="4"/>
  <c r="AA157" i="4"/>
  <c r="AB157" i="4"/>
  <c r="AC157" i="4"/>
  <c r="AG157" i="4"/>
  <c r="P153" i="4"/>
  <c r="R153" i="4"/>
  <c r="T153" i="4"/>
  <c r="U153" i="4"/>
  <c r="V153" i="4"/>
  <c r="W153" i="4"/>
  <c r="S153" i="4"/>
  <c r="Z153" i="4"/>
  <c r="X153" i="4"/>
  <c r="AA153" i="4"/>
  <c r="AB153" i="4"/>
  <c r="AC153" i="4"/>
  <c r="AG153" i="4"/>
  <c r="P149" i="4"/>
  <c r="R149" i="4"/>
  <c r="T149" i="4"/>
  <c r="U149" i="4"/>
  <c r="V149" i="4"/>
  <c r="W149" i="4"/>
  <c r="S149" i="4"/>
  <c r="Z149" i="4"/>
  <c r="X149" i="4"/>
  <c r="AA149" i="4"/>
  <c r="AB149" i="4"/>
  <c r="AC149" i="4"/>
  <c r="AG149" i="4"/>
  <c r="P145" i="4"/>
  <c r="R145" i="4"/>
  <c r="T145" i="4"/>
  <c r="U145" i="4"/>
  <c r="V145" i="4"/>
  <c r="W145" i="4"/>
  <c r="S145" i="4"/>
  <c r="Z145" i="4"/>
  <c r="X145" i="4"/>
  <c r="AA145" i="4"/>
  <c r="AB145" i="4"/>
  <c r="AC145" i="4"/>
  <c r="AG145" i="4"/>
  <c r="P141" i="4"/>
  <c r="R141" i="4"/>
  <c r="T141" i="4"/>
  <c r="U141" i="4"/>
  <c r="V141" i="4"/>
  <c r="W141" i="4"/>
  <c r="S141" i="4"/>
  <c r="Z141" i="4"/>
  <c r="X141" i="4"/>
  <c r="AA141" i="4"/>
  <c r="AB141" i="4"/>
  <c r="AC141" i="4"/>
  <c r="AG141" i="4"/>
  <c r="P137" i="4"/>
  <c r="R137" i="4"/>
  <c r="T137" i="4"/>
  <c r="U137" i="4"/>
  <c r="V137" i="4"/>
  <c r="W137" i="4"/>
  <c r="S137" i="4"/>
  <c r="Z137" i="4"/>
  <c r="X137" i="4"/>
  <c r="AA137" i="4"/>
  <c r="AB137" i="4"/>
  <c r="AC137" i="4"/>
  <c r="AG137" i="4"/>
  <c r="P133" i="4"/>
  <c r="R133" i="4"/>
  <c r="T133" i="4"/>
  <c r="U133" i="4"/>
  <c r="V133" i="4"/>
  <c r="W133" i="4"/>
  <c r="S133" i="4"/>
  <c r="Z133" i="4"/>
  <c r="X133" i="4"/>
  <c r="AA133" i="4"/>
  <c r="AB133" i="4"/>
  <c r="AC133" i="4"/>
  <c r="AG133" i="4"/>
  <c r="P129" i="4"/>
  <c r="R129" i="4"/>
  <c r="T129" i="4"/>
  <c r="U129" i="4"/>
  <c r="V129" i="4"/>
  <c r="W129" i="4"/>
  <c r="S129" i="4"/>
  <c r="Z129" i="4"/>
  <c r="X129" i="4"/>
  <c r="AA129" i="4"/>
  <c r="AB129" i="4"/>
  <c r="AC129" i="4"/>
  <c r="AG129" i="4"/>
  <c r="P125" i="4"/>
  <c r="R125" i="4"/>
  <c r="T125" i="4"/>
  <c r="U125" i="4"/>
  <c r="V125" i="4"/>
  <c r="W125" i="4"/>
  <c r="S125" i="4"/>
  <c r="Z125" i="4"/>
  <c r="X125" i="4"/>
  <c r="AA125" i="4"/>
  <c r="AB125" i="4"/>
  <c r="AC125" i="4"/>
  <c r="AG125" i="4"/>
  <c r="P121" i="4"/>
  <c r="R121" i="4"/>
  <c r="T121" i="4"/>
  <c r="U121" i="4"/>
  <c r="V121" i="4"/>
  <c r="W121" i="4"/>
  <c r="S121" i="4"/>
  <c r="Z121" i="4"/>
  <c r="X121" i="4"/>
  <c r="AA121" i="4"/>
  <c r="AB121" i="4"/>
  <c r="AC121" i="4"/>
  <c r="AG121" i="4"/>
  <c r="P117" i="4"/>
  <c r="R117" i="4"/>
  <c r="T117" i="4"/>
  <c r="U117" i="4"/>
  <c r="V117" i="4"/>
  <c r="W117" i="4"/>
  <c r="S117" i="4"/>
  <c r="Z117" i="4"/>
  <c r="X117" i="4"/>
  <c r="AA117" i="4"/>
  <c r="AB117" i="4"/>
  <c r="AC117" i="4"/>
  <c r="AG117" i="4"/>
  <c r="P113" i="4"/>
  <c r="R113" i="4"/>
  <c r="T113" i="4"/>
  <c r="U113" i="4"/>
  <c r="V113" i="4"/>
  <c r="W113" i="4"/>
  <c r="S113" i="4"/>
  <c r="Z113" i="4"/>
  <c r="X113" i="4"/>
  <c r="AA113" i="4"/>
  <c r="AB113" i="4"/>
  <c r="AC113" i="4"/>
  <c r="AG113" i="4"/>
  <c r="P109" i="4"/>
  <c r="R109" i="4"/>
  <c r="T109" i="4"/>
  <c r="U109" i="4"/>
  <c r="V109" i="4"/>
  <c r="W109" i="4"/>
  <c r="S109" i="4"/>
  <c r="Z109" i="4"/>
  <c r="X109" i="4"/>
  <c r="AA109" i="4"/>
  <c r="AB109" i="4"/>
  <c r="AC109" i="4"/>
  <c r="AG109" i="4"/>
  <c r="P105" i="4"/>
  <c r="Y105" i="4" s="1"/>
  <c r="R105" i="4"/>
  <c r="T105" i="4"/>
  <c r="U105" i="4"/>
  <c r="V105" i="4"/>
  <c r="W105" i="4"/>
  <c r="S105" i="4"/>
  <c r="Z105" i="4"/>
  <c r="X105" i="4"/>
  <c r="AA105" i="4"/>
  <c r="AB105" i="4"/>
  <c r="AC105" i="4"/>
  <c r="AG105" i="4"/>
  <c r="P101" i="4"/>
  <c r="Y101" i="4" s="1"/>
  <c r="R101" i="4"/>
  <c r="T101" i="4"/>
  <c r="U101" i="4"/>
  <c r="V101" i="4"/>
  <c r="W101" i="4"/>
  <c r="S101" i="4"/>
  <c r="Z101" i="4"/>
  <c r="X101" i="4"/>
  <c r="AA101" i="4"/>
  <c r="AB101" i="4"/>
  <c r="AC101" i="4"/>
  <c r="AG101" i="4"/>
  <c r="P97" i="4"/>
  <c r="R97" i="4"/>
  <c r="T97" i="4"/>
  <c r="U97" i="4"/>
  <c r="V97" i="4"/>
  <c r="W97" i="4"/>
  <c r="S97" i="4"/>
  <c r="Z97" i="4"/>
  <c r="X97" i="4"/>
  <c r="AA97" i="4"/>
  <c r="AB97" i="4"/>
  <c r="AC97" i="4"/>
  <c r="AG97" i="4"/>
  <c r="P93" i="4"/>
  <c r="R93" i="4"/>
  <c r="T93" i="4"/>
  <c r="U93" i="4"/>
  <c r="V93" i="4"/>
  <c r="W93" i="4"/>
  <c r="S93" i="4"/>
  <c r="Z93" i="4"/>
  <c r="X93" i="4"/>
  <c r="AA93" i="4"/>
  <c r="AB93" i="4"/>
  <c r="AC93" i="4"/>
  <c r="AG93" i="4"/>
  <c r="P89" i="4"/>
  <c r="R89" i="4"/>
  <c r="T89" i="4"/>
  <c r="U89" i="4"/>
  <c r="V89" i="4"/>
  <c r="W89" i="4"/>
  <c r="S89" i="4"/>
  <c r="Z89" i="4"/>
  <c r="X89" i="4"/>
  <c r="AA89" i="4"/>
  <c r="AB89" i="4"/>
  <c r="AC89" i="4"/>
  <c r="AG89" i="4"/>
  <c r="P85" i="4"/>
  <c r="R85" i="4"/>
  <c r="T85" i="4"/>
  <c r="U85" i="4"/>
  <c r="V85" i="4"/>
  <c r="W85" i="4"/>
  <c r="S85" i="4"/>
  <c r="Z85" i="4"/>
  <c r="X85" i="4"/>
  <c r="AA85" i="4"/>
  <c r="AB85" i="4"/>
  <c r="AC85" i="4"/>
  <c r="AG85" i="4"/>
  <c r="P81" i="4"/>
  <c r="R81" i="4"/>
  <c r="T81" i="4"/>
  <c r="U81" i="4"/>
  <c r="V81" i="4"/>
  <c r="W81" i="4"/>
  <c r="S81" i="4"/>
  <c r="Z81" i="4"/>
  <c r="X81" i="4"/>
  <c r="AA81" i="4"/>
  <c r="AB81" i="4"/>
  <c r="AC81" i="4"/>
  <c r="AG81" i="4"/>
  <c r="P77" i="4"/>
  <c r="R77" i="4"/>
  <c r="T77" i="4"/>
  <c r="U77" i="4"/>
  <c r="V77" i="4"/>
  <c r="W77" i="4"/>
  <c r="S77" i="4"/>
  <c r="Z77" i="4"/>
  <c r="X77" i="4"/>
  <c r="AA77" i="4"/>
  <c r="AB77" i="4"/>
  <c r="AC77" i="4"/>
  <c r="AG77" i="4"/>
  <c r="P73" i="4"/>
  <c r="R73" i="4"/>
  <c r="T73" i="4"/>
  <c r="U73" i="4"/>
  <c r="V73" i="4"/>
  <c r="W73" i="4"/>
  <c r="S73" i="4"/>
  <c r="Z73" i="4"/>
  <c r="X73" i="4"/>
  <c r="AA73" i="4"/>
  <c r="AB73" i="4"/>
  <c r="AC73" i="4"/>
  <c r="AG73" i="4"/>
  <c r="P69" i="4"/>
  <c r="R69" i="4"/>
  <c r="T69" i="4"/>
  <c r="U69" i="4"/>
  <c r="V69" i="4"/>
  <c r="W69" i="4"/>
  <c r="S69" i="4"/>
  <c r="Z69" i="4"/>
  <c r="X69" i="4"/>
  <c r="AA69" i="4"/>
  <c r="AB69" i="4"/>
  <c r="AC69" i="4"/>
  <c r="AG69" i="4"/>
  <c r="P65" i="4"/>
  <c r="R65" i="4"/>
  <c r="T65" i="4"/>
  <c r="U65" i="4"/>
  <c r="V65" i="4"/>
  <c r="W65" i="4"/>
  <c r="S65" i="4"/>
  <c r="Z65" i="4"/>
  <c r="X65" i="4"/>
  <c r="AA65" i="4"/>
  <c r="AB65" i="4"/>
  <c r="AC65" i="4"/>
  <c r="AG65" i="4"/>
  <c r="P61" i="4"/>
  <c r="R61" i="4"/>
  <c r="T61" i="4"/>
  <c r="U61" i="4"/>
  <c r="V61" i="4"/>
  <c r="W61" i="4"/>
  <c r="S61" i="4"/>
  <c r="Z61" i="4"/>
  <c r="X61" i="4"/>
  <c r="AA61" i="4"/>
  <c r="AB61" i="4"/>
  <c r="AC61" i="4"/>
  <c r="AG61" i="4"/>
  <c r="P57" i="4"/>
  <c r="Y57" i="4" s="1"/>
  <c r="R57" i="4"/>
  <c r="T57" i="4"/>
  <c r="U57" i="4"/>
  <c r="V57" i="4"/>
  <c r="W57" i="4"/>
  <c r="S57" i="4"/>
  <c r="Z57" i="4"/>
  <c r="X57" i="4"/>
  <c r="AA57" i="4"/>
  <c r="AB57" i="4"/>
  <c r="AC57" i="4"/>
  <c r="AG57" i="4"/>
  <c r="P53" i="4"/>
  <c r="R53" i="4"/>
  <c r="T53" i="4"/>
  <c r="U53" i="4"/>
  <c r="V53" i="4"/>
  <c r="W53" i="4"/>
  <c r="S53" i="4"/>
  <c r="Z53" i="4"/>
  <c r="X53" i="4"/>
  <c r="AA53" i="4"/>
  <c r="AB53" i="4"/>
  <c r="AC53" i="4"/>
  <c r="AG53" i="4"/>
  <c r="P49" i="4"/>
  <c r="R49" i="4"/>
  <c r="T49" i="4"/>
  <c r="U49" i="4"/>
  <c r="V49" i="4"/>
  <c r="W49" i="4"/>
  <c r="S49" i="4"/>
  <c r="Z49" i="4"/>
  <c r="X49" i="4"/>
  <c r="AA49" i="4"/>
  <c r="AB49" i="4"/>
  <c r="AC49" i="4"/>
  <c r="AG49" i="4"/>
  <c r="P45" i="4"/>
  <c r="R45" i="4"/>
  <c r="T45" i="4"/>
  <c r="U45" i="4"/>
  <c r="V45" i="4"/>
  <c r="W45" i="4"/>
  <c r="S45" i="4"/>
  <c r="Z45" i="4"/>
  <c r="X45" i="4"/>
  <c r="AA45" i="4"/>
  <c r="AB45" i="4"/>
  <c r="AC45" i="4"/>
  <c r="AG45" i="4"/>
  <c r="P41" i="4"/>
  <c r="R41" i="4"/>
  <c r="T41" i="4"/>
  <c r="U41" i="4"/>
  <c r="V41" i="4"/>
  <c r="W41" i="4"/>
  <c r="S41" i="4"/>
  <c r="Z41" i="4"/>
  <c r="X41" i="4"/>
  <c r="AA41" i="4"/>
  <c r="AB41" i="4"/>
  <c r="AC41" i="4"/>
  <c r="AG41" i="4"/>
  <c r="P37" i="4"/>
  <c r="R37" i="4"/>
  <c r="T37" i="4"/>
  <c r="U37" i="4"/>
  <c r="V37" i="4"/>
  <c r="W37" i="4"/>
  <c r="S37" i="4"/>
  <c r="Z37" i="4"/>
  <c r="X37" i="4"/>
  <c r="AA37" i="4"/>
  <c r="AB37" i="4"/>
  <c r="AC37" i="4"/>
  <c r="AG37" i="4"/>
  <c r="P33" i="4"/>
  <c r="Y33" i="4" s="1"/>
  <c r="R33" i="4"/>
  <c r="T33" i="4"/>
  <c r="U33" i="4"/>
  <c r="V33" i="4"/>
  <c r="W33" i="4"/>
  <c r="S33" i="4"/>
  <c r="Z33" i="4"/>
  <c r="X33" i="4"/>
  <c r="AA33" i="4"/>
  <c r="AB33" i="4"/>
  <c r="AC33" i="4"/>
  <c r="AG33" i="4"/>
  <c r="P29" i="4"/>
  <c r="R29" i="4"/>
  <c r="T29" i="4"/>
  <c r="U29" i="4"/>
  <c r="V29" i="4"/>
  <c r="W29" i="4"/>
  <c r="S29" i="4"/>
  <c r="Z29" i="4"/>
  <c r="X29" i="4"/>
  <c r="AA29" i="4"/>
  <c r="AB29" i="4"/>
  <c r="AC29" i="4"/>
  <c r="AG29" i="4"/>
  <c r="P25" i="4"/>
  <c r="Y25" i="4" s="1"/>
  <c r="R25" i="4"/>
  <c r="T25" i="4"/>
  <c r="U25" i="4"/>
  <c r="V25" i="4"/>
  <c r="W25" i="4"/>
  <c r="S25" i="4"/>
  <c r="Z25" i="4"/>
  <c r="X25" i="4"/>
  <c r="AA25" i="4"/>
  <c r="AB25" i="4"/>
  <c r="AC25" i="4"/>
  <c r="AG25" i="4"/>
  <c r="P21" i="4"/>
  <c r="R21" i="4"/>
  <c r="T21" i="4"/>
  <c r="U21" i="4"/>
  <c r="V21" i="4"/>
  <c r="W21" i="4"/>
  <c r="S21" i="4"/>
  <c r="Z21" i="4"/>
  <c r="X21" i="4"/>
  <c r="AA21" i="4"/>
  <c r="AB21" i="4"/>
  <c r="AC21" i="4"/>
  <c r="AG21" i="4"/>
  <c r="P17" i="4"/>
  <c r="Y17" i="4" s="1"/>
  <c r="R17" i="4"/>
  <c r="T17" i="4"/>
  <c r="U17" i="4"/>
  <c r="V17" i="4"/>
  <c r="W17" i="4"/>
  <c r="S17" i="4"/>
  <c r="Z17" i="4"/>
  <c r="X17" i="4"/>
  <c r="AA17" i="4"/>
  <c r="AB17" i="4"/>
  <c r="AC17" i="4"/>
  <c r="AG17" i="4"/>
  <c r="P5" i="4"/>
  <c r="R5" i="4"/>
  <c r="T5" i="4"/>
  <c r="U5" i="4"/>
  <c r="V5" i="4"/>
  <c r="W5" i="4"/>
  <c r="S5" i="4"/>
  <c r="Z5" i="4"/>
  <c r="X5" i="4"/>
  <c r="AA5" i="4"/>
  <c r="AB5" i="4"/>
  <c r="AC5" i="4"/>
  <c r="AG5" i="4"/>
  <c r="AF259" i="4"/>
  <c r="AH259" i="4" s="1"/>
  <c r="AF243" i="4"/>
  <c r="AH243" i="4" s="1"/>
  <c r="AF227" i="4"/>
  <c r="AH227" i="4" s="1"/>
  <c r="AF211" i="4"/>
  <c r="AH211" i="4" s="1"/>
  <c r="AF195" i="4"/>
  <c r="AH195" i="4" s="1"/>
  <c r="AF179" i="4"/>
  <c r="AH179" i="4" s="1"/>
  <c r="AF163" i="4"/>
  <c r="AH163" i="4" s="1"/>
  <c r="AF147" i="4"/>
  <c r="AH147" i="4" s="1"/>
  <c r="AF131" i="4"/>
  <c r="AH131" i="4" s="1"/>
  <c r="AF115" i="4"/>
  <c r="AH115" i="4" s="1"/>
  <c r="AF99" i="4"/>
  <c r="AH99" i="4" s="1"/>
  <c r="AF83" i="4"/>
  <c r="AH83" i="4" s="1"/>
  <c r="AF67" i="4"/>
  <c r="AH67" i="4" s="1"/>
  <c r="AF51" i="4"/>
  <c r="AH51" i="4" s="1"/>
  <c r="AF35" i="4"/>
  <c r="AH35" i="4" s="1"/>
  <c r="AF19" i="4"/>
  <c r="AH19" i="4" s="1"/>
  <c r="AF3" i="4"/>
  <c r="AH3" i="4" s="1"/>
  <c r="AF264" i="4"/>
  <c r="AH264" i="4" s="1"/>
  <c r="AF248" i="4"/>
  <c r="AH248" i="4" s="1"/>
  <c r="AF232" i="4"/>
  <c r="AH232" i="4" s="1"/>
  <c r="AF216" i="4"/>
  <c r="AH216" i="4" s="1"/>
  <c r="AF200" i="4"/>
  <c r="AH200" i="4" s="1"/>
  <c r="AF184" i="4"/>
  <c r="AH184" i="4" s="1"/>
  <c r="AF168" i="4"/>
  <c r="AH168" i="4" s="1"/>
  <c r="AF152" i="4"/>
  <c r="AH152" i="4" s="1"/>
  <c r="AF136" i="4"/>
  <c r="AH136" i="4" s="1"/>
  <c r="AF120" i="4"/>
  <c r="AH120" i="4" s="1"/>
  <c r="AF104" i="4"/>
  <c r="AH104" i="4" s="1"/>
  <c r="AF88" i="4"/>
  <c r="AH88" i="4" s="1"/>
  <c r="AF72" i="4"/>
  <c r="AH72" i="4" s="1"/>
  <c r="AF56" i="4"/>
  <c r="AH56" i="4" s="1"/>
  <c r="AF40" i="4"/>
  <c r="AH40" i="4" s="1"/>
  <c r="AF24" i="4"/>
  <c r="AH24" i="4" s="1"/>
  <c r="AF8" i="4"/>
  <c r="AH8" i="4" s="1"/>
  <c r="X1093" i="4"/>
  <c r="X1081" i="4"/>
  <c r="X1069" i="4"/>
  <c r="X1061" i="4"/>
  <c r="X1053" i="4"/>
  <c r="X1041" i="4"/>
  <c r="X1029" i="4"/>
  <c r="X1021" i="4"/>
  <c r="X1009" i="4"/>
  <c r="X997" i="4"/>
  <c r="X985" i="4"/>
  <c r="X973" i="4"/>
  <c r="X965" i="4"/>
  <c r="X953" i="4"/>
  <c r="X945" i="4"/>
  <c r="X929" i="4"/>
  <c r="X921" i="4"/>
  <c r="X909" i="4"/>
  <c r="X897" i="4"/>
  <c r="X889" i="4"/>
  <c r="X877" i="4"/>
  <c r="X865" i="4"/>
  <c r="X853" i="4"/>
  <c r="X841" i="4"/>
  <c r="X833" i="4"/>
  <c r="X821" i="4"/>
  <c r="X805" i="4"/>
  <c r="X793" i="4"/>
  <c r="X785" i="4"/>
  <c r="X773" i="4"/>
  <c r="X761" i="4"/>
  <c r="X757" i="4"/>
  <c r="X741" i="4"/>
  <c r="X733" i="4"/>
  <c r="X725" i="4"/>
  <c r="X713" i="4"/>
  <c r="X701" i="4"/>
  <c r="X693" i="4"/>
  <c r="X685" i="4"/>
  <c r="X673" i="4"/>
  <c r="X661" i="4"/>
  <c r="X653" i="4"/>
  <c r="X641" i="4"/>
  <c r="X629" i="4"/>
  <c r="X621" i="4"/>
  <c r="X609" i="4"/>
  <c r="X597" i="4"/>
  <c r="X585" i="4"/>
  <c r="X573" i="4"/>
  <c r="X561" i="4"/>
  <c r="X549" i="4"/>
  <c r="X537" i="4"/>
  <c r="X525" i="4"/>
  <c r="X521" i="4"/>
  <c r="X509" i="4"/>
  <c r="X497" i="4"/>
  <c r="X485" i="4"/>
  <c r="X477" i="4"/>
  <c r="X465" i="4"/>
  <c r="X453" i="4"/>
  <c r="X445" i="4"/>
  <c r="X433" i="4"/>
  <c r="X421" i="4"/>
  <c r="X409" i="4"/>
  <c r="X401" i="4"/>
  <c r="X389" i="4"/>
  <c r="X377" i="4"/>
  <c r="X369" i="4"/>
  <c r="X357" i="4"/>
  <c r="X353" i="4"/>
  <c r="X345" i="4"/>
  <c r="X337" i="4"/>
  <c r="X329" i="4"/>
  <c r="X321" i="4"/>
  <c r="X313" i="4"/>
  <c r="X305" i="4"/>
  <c r="X297" i="4"/>
  <c r="X289" i="4"/>
  <c r="X281" i="4"/>
  <c r="X273" i="4"/>
  <c r="X265" i="4"/>
  <c r="X261" i="4"/>
  <c r="X253" i="4"/>
  <c r="X249" i="4"/>
  <c r="X241" i="4"/>
  <c r="X233" i="4"/>
  <c r="X225" i="4"/>
  <c r="X221" i="4"/>
  <c r="X217" i="4"/>
  <c r="X209" i="4"/>
  <c r="X205" i="4"/>
  <c r="AF190" i="4"/>
  <c r="AH190" i="4" s="1"/>
  <c r="AF174" i="4"/>
  <c r="AH174" i="4" s="1"/>
  <c r="AF158" i="4"/>
  <c r="AH158" i="4" s="1"/>
  <c r="AF142" i="4"/>
  <c r="AH142" i="4" s="1"/>
  <c r="AF126" i="4"/>
  <c r="AH126" i="4" s="1"/>
  <c r="AF110" i="4"/>
  <c r="AH110" i="4" s="1"/>
  <c r="AF94" i="4"/>
  <c r="AH94" i="4" s="1"/>
  <c r="AF78" i="4"/>
  <c r="AH78" i="4" s="1"/>
  <c r="AF62" i="4"/>
  <c r="AH62" i="4" s="1"/>
  <c r="AF46" i="4"/>
  <c r="AH46" i="4" s="1"/>
  <c r="AF30" i="4"/>
  <c r="AH30" i="4" s="1"/>
  <c r="AF14" i="4"/>
  <c r="AH14" i="4" s="1"/>
  <c r="AF1066" i="4"/>
  <c r="AH1066" i="4" s="1"/>
  <c r="AF218" i="4"/>
  <c r="AH218" i="4" s="1"/>
  <c r="AF186" i="4"/>
  <c r="AH186" i="4" s="1"/>
  <c r="AF138" i="4"/>
  <c r="AH138" i="4" s="1"/>
  <c r="AF90" i="4"/>
  <c r="AH90" i="4" s="1"/>
  <c r="AF74" i="4"/>
  <c r="AH74" i="4" s="1"/>
  <c r="AF26" i="4"/>
  <c r="AH26" i="4" s="1"/>
  <c r="AF1018" i="4"/>
  <c r="AH1018" i="4" s="1"/>
  <c r="AF986" i="4"/>
  <c r="AH986" i="4" s="1"/>
  <c r="AF954" i="4"/>
  <c r="AH954" i="4" s="1"/>
  <c r="AF922" i="4"/>
  <c r="AH922" i="4" s="1"/>
  <c r="AF874" i="4"/>
  <c r="AH874" i="4" s="1"/>
  <c r="AF842" i="4"/>
  <c r="AH842" i="4" s="1"/>
  <c r="AF794" i="4"/>
  <c r="AH794" i="4" s="1"/>
  <c r="AF746" i="4"/>
  <c r="AH746" i="4" s="1"/>
  <c r="AF714" i="4"/>
  <c r="AH714" i="4" s="1"/>
  <c r="AF650" i="4"/>
  <c r="AH650" i="4" s="1"/>
  <c r="AF618" i="4"/>
  <c r="AH618" i="4" s="1"/>
  <c r="AF602" i="4"/>
  <c r="AH602" i="4" s="1"/>
  <c r="AF570" i="4"/>
  <c r="AH570" i="4" s="1"/>
  <c r="AF554" i="4"/>
  <c r="AH554" i="4" s="1"/>
  <c r="AF522" i="4"/>
  <c r="AH522" i="4" s="1"/>
  <c r="AF490" i="4"/>
  <c r="AH490" i="4" s="1"/>
  <c r="AF474" i="4"/>
  <c r="AH474" i="4" s="1"/>
  <c r="AF458" i="4"/>
  <c r="AH458" i="4" s="1"/>
  <c r="AF426" i="4"/>
  <c r="AH426" i="4" s="1"/>
  <c r="AF394" i="4"/>
  <c r="AH394" i="4" s="1"/>
  <c r="AF362" i="4"/>
  <c r="AH362" i="4" s="1"/>
  <c r="AF314" i="4"/>
  <c r="AH314" i="4" s="1"/>
  <c r="AF282" i="4"/>
  <c r="AH282" i="4" s="1"/>
  <c r="AF95" i="4"/>
  <c r="AH95" i="4" s="1"/>
  <c r="AF31" i="4"/>
  <c r="AH31" i="4" s="1"/>
  <c r="T1085" i="4"/>
  <c r="V1085" i="4"/>
  <c r="R1085" i="4"/>
  <c r="Z1085" i="4"/>
  <c r="W1085" i="4"/>
  <c r="S1085" i="4"/>
  <c r="U1085" i="4"/>
  <c r="AA1085" i="4"/>
  <c r="AB1085" i="4"/>
  <c r="AC1085" i="4"/>
  <c r="T1077" i="4"/>
  <c r="V1077" i="4"/>
  <c r="R1077" i="4"/>
  <c r="Z1077" i="4"/>
  <c r="W1077" i="4"/>
  <c r="S1077" i="4"/>
  <c r="U1077" i="4"/>
  <c r="AA1077" i="4"/>
  <c r="AB1077" i="4"/>
  <c r="AC1077" i="4"/>
  <c r="T1065" i="4"/>
  <c r="V1065" i="4"/>
  <c r="R1065" i="4"/>
  <c r="Z1065" i="4"/>
  <c r="W1065" i="4"/>
  <c r="S1065" i="4"/>
  <c r="U1065" i="4"/>
  <c r="AA1065" i="4"/>
  <c r="AB1065" i="4"/>
  <c r="AC1065" i="4"/>
  <c r="T1057" i="4"/>
  <c r="V1057" i="4"/>
  <c r="R1057" i="4"/>
  <c r="Z1057" i="4"/>
  <c r="W1057" i="4"/>
  <c r="S1057" i="4"/>
  <c r="U1057" i="4"/>
  <c r="AA1057" i="4"/>
  <c r="AB1057" i="4"/>
  <c r="AC1057" i="4"/>
  <c r="T1045" i="4"/>
  <c r="V1045" i="4"/>
  <c r="R1045" i="4"/>
  <c r="Z1045" i="4"/>
  <c r="W1045" i="4"/>
  <c r="S1045" i="4"/>
  <c r="U1045" i="4"/>
  <c r="AA1045" i="4"/>
  <c r="AB1045" i="4"/>
  <c r="AC1045" i="4"/>
  <c r="T1037" i="4"/>
  <c r="V1037" i="4"/>
  <c r="R1037" i="4"/>
  <c r="Z1037" i="4"/>
  <c r="W1037" i="4"/>
  <c r="S1037" i="4"/>
  <c r="U1037" i="4"/>
  <c r="AA1037" i="4"/>
  <c r="AB1037" i="4"/>
  <c r="AC1037" i="4"/>
  <c r="T1025" i="4"/>
  <c r="V1025" i="4"/>
  <c r="R1025" i="4"/>
  <c r="Z1025" i="4"/>
  <c r="W1025" i="4"/>
  <c r="S1025" i="4"/>
  <c r="U1025" i="4"/>
  <c r="AA1025" i="4"/>
  <c r="AB1025" i="4"/>
  <c r="AC1025" i="4"/>
  <c r="T1017" i="4"/>
  <c r="V1017" i="4"/>
  <c r="R1017" i="4"/>
  <c r="Z1017" i="4"/>
  <c r="W1017" i="4"/>
  <c r="S1017" i="4"/>
  <c r="U1017" i="4"/>
  <c r="AA1017" i="4"/>
  <c r="AB1017" i="4"/>
  <c r="AC1017" i="4"/>
  <c r="T1005" i="4"/>
  <c r="V1005" i="4"/>
  <c r="R1005" i="4"/>
  <c r="Z1005" i="4"/>
  <c r="W1005" i="4"/>
  <c r="S1005" i="4"/>
  <c r="U1005" i="4"/>
  <c r="AA1005" i="4"/>
  <c r="AB1005" i="4"/>
  <c r="AC1005" i="4"/>
  <c r="T993" i="4"/>
  <c r="V993" i="4"/>
  <c r="R993" i="4"/>
  <c r="Z993" i="4"/>
  <c r="W993" i="4"/>
  <c r="S993" i="4"/>
  <c r="U993" i="4"/>
  <c r="AA993" i="4"/>
  <c r="AB993" i="4"/>
  <c r="AC993" i="4"/>
  <c r="T981" i="4"/>
  <c r="V981" i="4"/>
  <c r="R981" i="4"/>
  <c r="Z981" i="4"/>
  <c r="W981" i="4"/>
  <c r="S981" i="4"/>
  <c r="U981" i="4"/>
  <c r="AA981" i="4"/>
  <c r="AB981" i="4"/>
  <c r="AC981" i="4"/>
  <c r="T969" i="4"/>
  <c r="V969" i="4"/>
  <c r="R969" i="4"/>
  <c r="Z969" i="4"/>
  <c r="W969" i="4"/>
  <c r="S969" i="4"/>
  <c r="U969" i="4"/>
  <c r="AA969" i="4"/>
  <c r="AB969" i="4"/>
  <c r="AC969" i="4"/>
  <c r="T961" i="4"/>
  <c r="V961" i="4"/>
  <c r="R961" i="4"/>
  <c r="Z961" i="4"/>
  <c r="W961" i="4"/>
  <c r="S961" i="4"/>
  <c r="U961" i="4"/>
  <c r="AA961" i="4"/>
  <c r="AB961" i="4"/>
  <c r="AC961" i="4"/>
  <c r="T949" i="4"/>
  <c r="V949" i="4"/>
  <c r="R949" i="4"/>
  <c r="Z949" i="4"/>
  <c r="W949" i="4"/>
  <c r="S949" i="4"/>
  <c r="U949" i="4"/>
  <c r="AA949" i="4"/>
  <c r="AB949" i="4"/>
  <c r="AC949" i="4"/>
  <c r="T941" i="4"/>
  <c r="V941" i="4"/>
  <c r="R941" i="4"/>
  <c r="Z941" i="4"/>
  <c r="W941" i="4"/>
  <c r="S941" i="4"/>
  <c r="U941" i="4"/>
  <c r="AA941" i="4"/>
  <c r="AB941" i="4"/>
  <c r="AC941" i="4"/>
  <c r="T933" i="4"/>
  <c r="V933" i="4"/>
  <c r="R933" i="4"/>
  <c r="Z933" i="4"/>
  <c r="W933" i="4"/>
  <c r="S933" i="4"/>
  <c r="U933" i="4"/>
  <c r="AA933" i="4"/>
  <c r="AB933" i="4"/>
  <c r="AC933" i="4"/>
  <c r="T917" i="4"/>
  <c r="V917" i="4"/>
  <c r="R917" i="4"/>
  <c r="Z917" i="4"/>
  <c r="W917" i="4"/>
  <c r="S917" i="4"/>
  <c r="U917" i="4"/>
  <c r="AA917" i="4"/>
  <c r="AB917" i="4"/>
  <c r="AC917" i="4"/>
  <c r="T905" i="4"/>
  <c r="V905" i="4"/>
  <c r="R905" i="4"/>
  <c r="Z905" i="4"/>
  <c r="W905" i="4"/>
  <c r="S905" i="4"/>
  <c r="U905" i="4"/>
  <c r="AA905" i="4"/>
  <c r="AB905" i="4"/>
  <c r="AC905" i="4"/>
  <c r="T893" i="4"/>
  <c r="V893" i="4"/>
  <c r="R893" i="4"/>
  <c r="Z893" i="4"/>
  <c r="W893" i="4"/>
  <c r="S893" i="4"/>
  <c r="U893" i="4"/>
  <c r="AA893" i="4"/>
  <c r="AB893" i="4"/>
  <c r="AC893" i="4"/>
  <c r="T885" i="4"/>
  <c r="V885" i="4"/>
  <c r="R885" i="4"/>
  <c r="Z885" i="4"/>
  <c r="W885" i="4"/>
  <c r="S885" i="4"/>
  <c r="U885" i="4"/>
  <c r="AA885" i="4"/>
  <c r="AB885" i="4"/>
  <c r="AC885" i="4"/>
  <c r="T873" i="4"/>
  <c r="V873" i="4"/>
  <c r="R873" i="4"/>
  <c r="Z873" i="4"/>
  <c r="W873" i="4"/>
  <c r="S873" i="4"/>
  <c r="U873" i="4"/>
  <c r="AA873" i="4"/>
  <c r="AB873" i="4"/>
  <c r="AC873" i="4"/>
  <c r="T861" i="4"/>
  <c r="V861" i="4"/>
  <c r="R861" i="4"/>
  <c r="Z861" i="4"/>
  <c r="W861" i="4"/>
  <c r="S861" i="4"/>
  <c r="U861" i="4"/>
  <c r="AA861" i="4"/>
  <c r="AB861" i="4"/>
  <c r="AC861" i="4"/>
  <c r="T849" i="4"/>
  <c r="V849" i="4"/>
  <c r="R849" i="4"/>
  <c r="Z849" i="4"/>
  <c r="W849" i="4"/>
  <c r="S849" i="4"/>
  <c r="U849" i="4"/>
  <c r="AA849" i="4"/>
  <c r="AB849" i="4"/>
  <c r="AC849" i="4"/>
  <c r="T837" i="4"/>
  <c r="V837" i="4"/>
  <c r="R837" i="4"/>
  <c r="Z837" i="4"/>
  <c r="W837" i="4"/>
  <c r="S837" i="4"/>
  <c r="U837" i="4"/>
  <c r="AA837" i="4"/>
  <c r="AB837" i="4"/>
  <c r="AC837" i="4"/>
  <c r="T825" i="4"/>
  <c r="V825" i="4"/>
  <c r="R825" i="4"/>
  <c r="Z825" i="4"/>
  <c r="W825" i="4"/>
  <c r="S825" i="4"/>
  <c r="U825" i="4"/>
  <c r="AA825" i="4"/>
  <c r="AB825" i="4"/>
  <c r="AC825" i="4"/>
  <c r="T817" i="4"/>
  <c r="V817" i="4"/>
  <c r="R817" i="4"/>
  <c r="Z817" i="4"/>
  <c r="W817" i="4"/>
  <c r="S817" i="4"/>
  <c r="U817" i="4"/>
  <c r="AA817" i="4"/>
  <c r="AB817" i="4"/>
  <c r="AC817" i="4"/>
  <c r="T809" i="4"/>
  <c r="V809" i="4"/>
  <c r="R809" i="4"/>
  <c r="Z809" i="4"/>
  <c r="W809" i="4"/>
  <c r="S809" i="4"/>
  <c r="U809" i="4"/>
  <c r="AA809" i="4"/>
  <c r="AB809" i="4"/>
  <c r="AC809" i="4"/>
  <c r="T797" i="4"/>
  <c r="V797" i="4"/>
  <c r="R797" i="4"/>
  <c r="Z797" i="4"/>
  <c r="W797" i="4"/>
  <c r="S797" i="4"/>
  <c r="U797" i="4"/>
  <c r="AA797" i="4"/>
  <c r="AB797" i="4"/>
  <c r="AC797" i="4"/>
  <c r="T789" i="4"/>
  <c r="V789" i="4"/>
  <c r="R789" i="4"/>
  <c r="Z789" i="4"/>
  <c r="W789" i="4"/>
  <c r="S789" i="4"/>
  <c r="U789" i="4"/>
  <c r="AA789" i="4"/>
  <c r="AB789" i="4"/>
  <c r="AC789" i="4"/>
  <c r="T777" i="4"/>
  <c r="V777" i="4"/>
  <c r="R777" i="4"/>
  <c r="Z777" i="4"/>
  <c r="W777" i="4"/>
  <c r="S777" i="4"/>
  <c r="U777" i="4"/>
  <c r="AA777" i="4"/>
  <c r="AB777" i="4"/>
  <c r="AC777" i="4"/>
  <c r="T765" i="4"/>
  <c r="V765" i="4"/>
  <c r="R765" i="4"/>
  <c r="Z765" i="4"/>
  <c r="W765" i="4"/>
  <c r="S765" i="4"/>
  <c r="U765" i="4"/>
  <c r="AA765" i="4"/>
  <c r="AB765" i="4"/>
  <c r="AC765" i="4"/>
  <c r="T753" i="4"/>
  <c r="V753" i="4"/>
  <c r="R753" i="4"/>
  <c r="Z753" i="4"/>
  <c r="W753" i="4"/>
  <c r="S753" i="4"/>
  <c r="U753" i="4"/>
  <c r="AA753" i="4"/>
  <c r="AB753" i="4"/>
  <c r="AC753" i="4"/>
  <c r="T745" i="4"/>
  <c r="V745" i="4"/>
  <c r="R745" i="4"/>
  <c r="Z745" i="4"/>
  <c r="W745" i="4"/>
  <c r="S745" i="4"/>
  <c r="U745" i="4"/>
  <c r="AA745" i="4"/>
  <c r="AB745" i="4"/>
  <c r="AC745" i="4"/>
  <c r="T729" i="4"/>
  <c r="V729" i="4"/>
  <c r="R729" i="4"/>
  <c r="Z729" i="4"/>
  <c r="W729" i="4"/>
  <c r="S729" i="4"/>
  <c r="U729" i="4"/>
  <c r="AA729" i="4"/>
  <c r="AB729" i="4"/>
  <c r="AC729" i="4"/>
  <c r="T721" i="4"/>
  <c r="V721" i="4"/>
  <c r="R721" i="4"/>
  <c r="Z721" i="4"/>
  <c r="W721" i="4"/>
  <c r="S721" i="4"/>
  <c r="U721" i="4"/>
  <c r="AA721" i="4"/>
  <c r="AB721" i="4"/>
  <c r="AC721" i="4"/>
  <c r="T709" i="4"/>
  <c r="V709" i="4"/>
  <c r="R709" i="4"/>
  <c r="Z709" i="4"/>
  <c r="W709" i="4"/>
  <c r="S709" i="4"/>
  <c r="U709" i="4"/>
  <c r="AA709" i="4"/>
  <c r="AB709" i="4"/>
  <c r="AC709" i="4"/>
  <c r="T697" i="4"/>
  <c r="V697" i="4"/>
  <c r="R697" i="4"/>
  <c r="Z697" i="4"/>
  <c r="W697" i="4"/>
  <c r="S697" i="4"/>
  <c r="U697" i="4"/>
  <c r="AA697" i="4"/>
  <c r="AB697" i="4"/>
  <c r="AC697" i="4"/>
  <c r="T689" i="4"/>
  <c r="V689" i="4"/>
  <c r="R689" i="4"/>
  <c r="Z689" i="4"/>
  <c r="W689" i="4"/>
  <c r="S689" i="4"/>
  <c r="U689" i="4"/>
  <c r="AA689" i="4"/>
  <c r="AB689" i="4"/>
  <c r="AC689" i="4"/>
  <c r="R677" i="4"/>
  <c r="T677" i="4"/>
  <c r="V677" i="4"/>
  <c r="W677" i="4"/>
  <c r="S677" i="4"/>
  <c r="Z677" i="4"/>
  <c r="U677" i="4"/>
  <c r="AA677" i="4"/>
  <c r="AB677" i="4"/>
  <c r="AC677" i="4"/>
  <c r="R669" i="4"/>
  <c r="T669" i="4"/>
  <c r="V669" i="4"/>
  <c r="W669" i="4"/>
  <c r="S669" i="4"/>
  <c r="Z669" i="4"/>
  <c r="U669" i="4"/>
  <c r="AA669" i="4"/>
  <c r="AB669" i="4"/>
  <c r="AC669" i="4"/>
  <c r="R657" i="4"/>
  <c r="T657" i="4"/>
  <c r="V657" i="4"/>
  <c r="W657" i="4"/>
  <c r="S657" i="4"/>
  <c r="Z657" i="4"/>
  <c r="U657" i="4"/>
  <c r="AA657" i="4"/>
  <c r="AB657" i="4"/>
  <c r="AC657" i="4"/>
  <c r="R645" i="4"/>
  <c r="T645" i="4"/>
  <c r="V645" i="4"/>
  <c r="W645" i="4"/>
  <c r="S645" i="4"/>
  <c r="Z645" i="4"/>
  <c r="U645" i="4"/>
  <c r="AA645" i="4"/>
  <c r="AB645" i="4"/>
  <c r="AC645" i="4"/>
  <c r="R637" i="4"/>
  <c r="T637" i="4"/>
  <c r="V637" i="4"/>
  <c r="W637" i="4"/>
  <c r="S637" i="4"/>
  <c r="Z637" i="4"/>
  <c r="U637" i="4"/>
  <c r="AA637" i="4"/>
  <c r="AB637" i="4"/>
  <c r="AC637" i="4"/>
  <c r="R625" i="4"/>
  <c r="T625" i="4"/>
  <c r="V625" i="4"/>
  <c r="W625" i="4"/>
  <c r="S625" i="4"/>
  <c r="Z625" i="4"/>
  <c r="U625" i="4"/>
  <c r="AA625" i="4"/>
  <c r="AB625" i="4"/>
  <c r="AC625" i="4"/>
  <c r="R617" i="4"/>
  <c r="T617" i="4"/>
  <c r="V617" i="4"/>
  <c r="W617" i="4"/>
  <c r="S617" i="4"/>
  <c r="Z617" i="4"/>
  <c r="U617" i="4"/>
  <c r="AA617" i="4"/>
  <c r="AB617" i="4"/>
  <c r="AC617" i="4"/>
  <c r="R605" i="4"/>
  <c r="T605" i="4"/>
  <c r="V605" i="4"/>
  <c r="W605" i="4"/>
  <c r="S605" i="4"/>
  <c r="Z605" i="4"/>
  <c r="U605" i="4"/>
  <c r="AA605" i="4"/>
  <c r="AB605" i="4"/>
  <c r="AC605" i="4"/>
  <c r="R593" i="4"/>
  <c r="T593" i="4"/>
  <c r="V593" i="4"/>
  <c r="W593" i="4"/>
  <c r="S593" i="4"/>
  <c r="Z593" i="4"/>
  <c r="U593" i="4"/>
  <c r="AA593" i="4"/>
  <c r="AB593" i="4"/>
  <c r="AC593" i="4"/>
  <c r="R589" i="4"/>
  <c r="T589" i="4"/>
  <c r="V589" i="4"/>
  <c r="W589" i="4"/>
  <c r="S589" i="4"/>
  <c r="Z589" i="4"/>
  <c r="U589" i="4"/>
  <c r="AA589" i="4"/>
  <c r="AB589" i="4"/>
  <c r="AC589" i="4"/>
  <c r="R577" i="4"/>
  <c r="T577" i="4"/>
  <c r="V577" i="4"/>
  <c r="W577" i="4"/>
  <c r="S577" i="4"/>
  <c r="Z577" i="4"/>
  <c r="U577" i="4"/>
  <c r="AA577" i="4"/>
  <c r="AB577" i="4"/>
  <c r="AC577" i="4"/>
  <c r="R565" i="4"/>
  <c r="T565" i="4"/>
  <c r="V565" i="4"/>
  <c r="W565" i="4"/>
  <c r="S565" i="4"/>
  <c r="Z565" i="4"/>
  <c r="U565" i="4"/>
  <c r="AA565" i="4"/>
  <c r="AB565" i="4"/>
  <c r="AC565" i="4"/>
  <c r="R553" i="4"/>
  <c r="T553" i="4"/>
  <c r="V553" i="4"/>
  <c r="W553" i="4"/>
  <c r="S553" i="4"/>
  <c r="Z553" i="4"/>
  <c r="U553" i="4"/>
  <c r="AA553" i="4"/>
  <c r="AB553" i="4"/>
  <c r="AC553" i="4"/>
  <c r="R541" i="4"/>
  <c r="T541" i="4"/>
  <c r="V541" i="4"/>
  <c r="W541" i="4"/>
  <c r="S541" i="4"/>
  <c r="Z541" i="4"/>
  <c r="U541" i="4"/>
  <c r="AA541" i="4"/>
  <c r="AB541" i="4"/>
  <c r="AC541" i="4"/>
  <c r="R529" i="4"/>
  <c r="T529" i="4"/>
  <c r="V529" i="4"/>
  <c r="W529" i="4"/>
  <c r="S529" i="4"/>
  <c r="Z529" i="4"/>
  <c r="U529" i="4"/>
  <c r="AA529" i="4"/>
  <c r="AB529" i="4"/>
  <c r="AC529" i="4"/>
  <c r="R517" i="4"/>
  <c r="T517" i="4"/>
  <c r="V517" i="4"/>
  <c r="W517" i="4"/>
  <c r="S517" i="4"/>
  <c r="Z517" i="4"/>
  <c r="U517" i="4"/>
  <c r="AA517" i="4"/>
  <c r="AB517" i="4"/>
  <c r="AC517" i="4"/>
  <c r="R505" i="4"/>
  <c r="T505" i="4"/>
  <c r="V505" i="4"/>
  <c r="W505" i="4"/>
  <c r="S505" i="4"/>
  <c r="Z505" i="4"/>
  <c r="U505" i="4"/>
  <c r="AA505" i="4"/>
  <c r="AB505" i="4"/>
  <c r="AC505" i="4"/>
  <c r="R493" i="4"/>
  <c r="T493" i="4"/>
  <c r="V493" i="4"/>
  <c r="W493" i="4"/>
  <c r="S493" i="4"/>
  <c r="Z493" i="4"/>
  <c r="U493" i="4"/>
  <c r="AA493" i="4"/>
  <c r="AB493" i="4"/>
  <c r="AC493" i="4"/>
  <c r="R481" i="4"/>
  <c r="T481" i="4"/>
  <c r="V481" i="4"/>
  <c r="W481" i="4"/>
  <c r="S481" i="4"/>
  <c r="Z481" i="4"/>
  <c r="U481" i="4"/>
  <c r="AA481" i="4"/>
  <c r="AB481" i="4"/>
  <c r="AC481" i="4"/>
  <c r="R469" i="4"/>
  <c r="T469" i="4"/>
  <c r="V469" i="4"/>
  <c r="W469" i="4"/>
  <c r="S469" i="4"/>
  <c r="Z469" i="4"/>
  <c r="U469" i="4"/>
  <c r="AA469" i="4"/>
  <c r="AB469" i="4"/>
  <c r="AC469" i="4"/>
  <c r="R461" i="4"/>
  <c r="T461" i="4"/>
  <c r="V461" i="4"/>
  <c r="W461" i="4"/>
  <c r="S461" i="4"/>
  <c r="Z461" i="4"/>
  <c r="U461" i="4"/>
  <c r="AA461" i="4"/>
  <c r="AB461" i="4"/>
  <c r="AC461" i="4"/>
  <c r="R449" i="4"/>
  <c r="T449" i="4"/>
  <c r="V449" i="4"/>
  <c r="W449" i="4"/>
  <c r="S449" i="4"/>
  <c r="Z449" i="4"/>
  <c r="U449" i="4"/>
  <c r="AA449" i="4"/>
  <c r="AB449" i="4"/>
  <c r="AC449" i="4"/>
  <c r="R441" i="4"/>
  <c r="T441" i="4"/>
  <c r="V441" i="4"/>
  <c r="W441" i="4"/>
  <c r="S441" i="4"/>
  <c r="Z441" i="4"/>
  <c r="U441" i="4"/>
  <c r="AA441" i="4"/>
  <c r="AB441" i="4"/>
  <c r="AC441" i="4"/>
  <c r="R429" i="4"/>
  <c r="T429" i="4"/>
  <c r="V429" i="4"/>
  <c r="W429" i="4"/>
  <c r="S429" i="4"/>
  <c r="Z429" i="4"/>
  <c r="U429" i="4"/>
  <c r="AA429" i="4"/>
  <c r="AB429" i="4"/>
  <c r="AC429" i="4"/>
  <c r="R417" i="4"/>
  <c r="T417" i="4"/>
  <c r="V417" i="4"/>
  <c r="W417" i="4"/>
  <c r="S417" i="4"/>
  <c r="Z417" i="4"/>
  <c r="U417" i="4"/>
  <c r="AA417" i="4"/>
  <c r="AB417" i="4"/>
  <c r="AC417" i="4"/>
  <c r="R405" i="4"/>
  <c r="T405" i="4"/>
  <c r="V405" i="4"/>
  <c r="W405" i="4"/>
  <c r="S405" i="4"/>
  <c r="Z405" i="4"/>
  <c r="U405" i="4"/>
  <c r="AA405" i="4"/>
  <c r="AB405" i="4"/>
  <c r="AC405" i="4"/>
  <c r="R397" i="4"/>
  <c r="T397" i="4"/>
  <c r="V397" i="4"/>
  <c r="W397" i="4"/>
  <c r="S397" i="4"/>
  <c r="Z397" i="4"/>
  <c r="U397" i="4"/>
  <c r="AA397" i="4"/>
  <c r="AB397" i="4"/>
  <c r="AC397" i="4"/>
  <c r="R385" i="4"/>
  <c r="T385" i="4"/>
  <c r="V385" i="4"/>
  <c r="W385" i="4"/>
  <c r="S385" i="4"/>
  <c r="Z385" i="4"/>
  <c r="U385" i="4"/>
  <c r="AA385" i="4"/>
  <c r="AB385" i="4"/>
  <c r="AC385" i="4"/>
  <c r="R373" i="4"/>
  <c r="T373" i="4"/>
  <c r="V373" i="4"/>
  <c r="W373" i="4"/>
  <c r="S373" i="4"/>
  <c r="Z373" i="4"/>
  <c r="U373" i="4"/>
  <c r="AA373" i="4"/>
  <c r="AB373" i="4"/>
  <c r="AC373" i="4"/>
  <c r="R361" i="4"/>
  <c r="T361" i="4"/>
  <c r="V361" i="4"/>
  <c r="W361" i="4"/>
  <c r="S361" i="4"/>
  <c r="Z361" i="4"/>
  <c r="U361" i="4"/>
  <c r="AA361" i="4"/>
  <c r="AB361" i="4"/>
  <c r="AC361" i="4"/>
  <c r="P333" i="4"/>
  <c r="W333" i="4" s="1"/>
  <c r="R333" i="4"/>
  <c r="T333" i="4"/>
  <c r="U333" i="4"/>
  <c r="V333" i="4"/>
  <c r="S333" i="4"/>
  <c r="Z333" i="4"/>
  <c r="AA333" i="4"/>
  <c r="AB333" i="4"/>
  <c r="AC333" i="4"/>
  <c r="P13" i="4"/>
  <c r="Y13" i="4" s="1"/>
  <c r="R13" i="4"/>
  <c r="T13" i="4"/>
  <c r="U13" i="4"/>
  <c r="V13" i="4"/>
  <c r="W13" i="4"/>
  <c r="S13" i="4"/>
  <c r="Z13" i="4"/>
  <c r="X13" i="4"/>
  <c r="AA13" i="4"/>
  <c r="AB13" i="4"/>
  <c r="AC13" i="4"/>
  <c r="AG13" i="4"/>
  <c r="AF1082" i="4"/>
  <c r="AH1082" i="4" s="1"/>
  <c r="AF1050" i="4"/>
  <c r="AH1050" i="4" s="1"/>
  <c r="AF1034" i="4"/>
  <c r="AH1034" i="4" s="1"/>
  <c r="AF170" i="4"/>
  <c r="AH170" i="4" s="1"/>
  <c r="AF122" i="4"/>
  <c r="AH122" i="4" s="1"/>
  <c r="AF42" i="4"/>
  <c r="AH42" i="4" s="1"/>
  <c r="AF970" i="4"/>
  <c r="AH970" i="4" s="1"/>
  <c r="AF890" i="4"/>
  <c r="AH890" i="4" s="1"/>
  <c r="AF826" i="4"/>
  <c r="AH826" i="4" s="1"/>
  <c r="AF762" i="4"/>
  <c r="AH762" i="4" s="1"/>
  <c r="AF698" i="4"/>
  <c r="AH698" i="4" s="1"/>
  <c r="AF634" i="4"/>
  <c r="AH634" i="4" s="1"/>
  <c r="AF586" i="4"/>
  <c r="AH586" i="4" s="1"/>
  <c r="AF410" i="4"/>
  <c r="AH410" i="4" s="1"/>
  <c r="AF63" i="4"/>
  <c r="AH63" i="4" s="1"/>
  <c r="AF15" i="4"/>
  <c r="AH15" i="4" s="1"/>
  <c r="T1089" i="4"/>
  <c r="V1089" i="4"/>
  <c r="R1089" i="4"/>
  <c r="Z1089" i="4"/>
  <c r="W1089" i="4"/>
  <c r="S1089" i="4"/>
  <c r="U1089" i="4"/>
  <c r="AA1089" i="4"/>
  <c r="AB1089" i="4"/>
  <c r="AC1089" i="4"/>
  <c r="T1073" i="4"/>
  <c r="V1073" i="4"/>
  <c r="R1073" i="4"/>
  <c r="Z1073" i="4"/>
  <c r="W1073" i="4"/>
  <c r="S1073" i="4"/>
  <c r="U1073" i="4"/>
  <c r="AA1073" i="4"/>
  <c r="AB1073" i="4"/>
  <c r="AC1073" i="4"/>
  <c r="T1049" i="4"/>
  <c r="V1049" i="4"/>
  <c r="R1049" i="4"/>
  <c r="Z1049" i="4"/>
  <c r="W1049" i="4"/>
  <c r="S1049" i="4"/>
  <c r="U1049" i="4"/>
  <c r="AA1049" i="4"/>
  <c r="AB1049" i="4"/>
  <c r="AC1049" i="4"/>
  <c r="T1033" i="4"/>
  <c r="V1033" i="4"/>
  <c r="R1033" i="4"/>
  <c r="Z1033" i="4"/>
  <c r="W1033" i="4"/>
  <c r="S1033" i="4"/>
  <c r="U1033" i="4"/>
  <c r="AA1033" i="4"/>
  <c r="AB1033" i="4"/>
  <c r="AC1033" i="4"/>
  <c r="T1013" i="4"/>
  <c r="V1013" i="4"/>
  <c r="R1013" i="4"/>
  <c r="Z1013" i="4"/>
  <c r="W1013" i="4"/>
  <c r="S1013" i="4"/>
  <c r="U1013" i="4"/>
  <c r="AA1013" i="4"/>
  <c r="AB1013" i="4"/>
  <c r="AC1013" i="4"/>
  <c r="T1001" i="4"/>
  <c r="V1001" i="4"/>
  <c r="R1001" i="4"/>
  <c r="Z1001" i="4"/>
  <c r="W1001" i="4"/>
  <c r="S1001" i="4"/>
  <c r="U1001" i="4"/>
  <c r="AA1001" i="4"/>
  <c r="AB1001" i="4"/>
  <c r="AC1001" i="4"/>
  <c r="T989" i="4"/>
  <c r="V989" i="4"/>
  <c r="R989" i="4"/>
  <c r="Z989" i="4"/>
  <c r="W989" i="4"/>
  <c r="S989" i="4"/>
  <c r="U989" i="4"/>
  <c r="AA989" i="4"/>
  <c r="AB989" i="4"/>
  <c r="AC989" i="4"/>
  <c r="T977" i="4"/>
  <c r="V977" i="4"/>
  <c r="R977" i="4"/>
  <c r="Z977" i="4"/>
  <c r="W977" i="4"/>
  <c r="S977" i="4"/>
  <c r="U977" i="4"/>
  <c r="AA977" i="4"/>
  <c r="AB977" i="4"/>
  <c r="AC977" i="4"/>
  <c r="T957" i="4"/>
  <c r="V957" i="4"/>
  <c r="R957" i="4"/>
  <c r="Z957" i="4"/>
  <c r="W957" i="4"/>
  <c r="S957" i="4"/>
  <c r="U957" i="4"/>
  <c r="AA957" i="4"/>
  <c r="AB957" i="4"/>
  <c r="AC957" i="4"/>
  <c r="T937" i="4"/>
  <c r="V937" i="4"/>
  <c r="R937" i="4"/>
  <c r="Z937" i="4"/>
  <c r="W937" i="4"/>
  <c r="S937" i="4"/>
  <c r="U937" i="4"/>
  <c r="AA937" i="4"/>
  <c r="AB937" i="4"/>
  <c r="AC937" i="4"/>
  <c r="T925" i="4"/>
  <c r="V925" i="4"/>
  <c r="R925" i="4"/>
  <c r="Z925" i="4"/>
  <c r="W925" i="4"/>
  <c r="S925" i="4"/>
  <c r="U925" i="4"/>
  <c r="AA925" i="4"/>
  <c r="AB925" i="4"/>
  <c r="AC925" i="4"/>
  <c r="T913" i="4"/>
  <c r="V913" i="4"/>
  <c r="R913" i="4"/>
  <c r="Z913" i="4"/>
  <c r="W913" i="4"/>
  <c r="S913" i="4"/>
  <c r="U913" i="4"/>
  <c r="AA913" i="4"/>
  <c r="AB913" i="4"/>
  <c r="AC913" i="4"/>
  <c r="T901" i="4"/>
  <c r="V901" i="4"/>
  <c r="R901" i="4"/>
  <c r="Z901" i="4"/>
  <c r="W901" i="4"/>
  <c r="S901" i="4"/>
  <c r="U901" i="4"/>
  <c r="AA901" i="4"/>
  <c r="AB901" i="4"/>
  <c r="AC901" i="4"/>
  <c r="T881" i="4"/>
  <c r="V881" i="4"/>
  <c r="R881" i="4"/>
  <c r="Z881" i="4"/>
  <c r="W881" i="4"/>
  <c r="S881" i="4"/>
  <c r="U881" i="4"/>
  <c r="AA881" i="4"/>
  <c r="AB881" i="4"/>
  <c r="AC881" i="4"/>
  <c r="T869" i="4"/>
  <c r="V869" i="4"/>
  <c r="R869" i="4"/>
  <c r="Z869" i="4"/>
  <c r="W869" i="4"/>
  <c r="S869" i="4"/>
  <c r="U869" i="4"/>
  <c r="AA869" i="4"/>
  <c r="AB869" i="4"/>
  <c r="AC869" i="4"/>
  <c r="T857" i="4"/>
  <c r="V857" i="4"/>
  <c r="R857" i="4"/>
  <c r="Z857" i="4"/>
  <c r="W857" i="4"/>
  <c r="S857" i="4"/>
  <c r="U857" i="4"/>
  <c r="AA857" i="4"/>
  <c r="AB857" i="4"/>
  <c r="AC857" i="4"/>
  <c r="T845" i="4"/>
  <c r="V845" i="4"/>
  <c r="R845" i="4"/>
  <c r="Z845" i="4"/>
  <c r="W845" i="4"/>
  <c r="S845" i="4"/>
  <c r="U845" i="4"/>
  <c r="AA845" i="4"/>
  <c r="AB845" i="4"/>
  <c r="AC845" i="4"/>
  <c r="T829" i="4"/>
  <c r="V829" i="4"/>
  <c r="R829" i="4"/>
  <c r="Z829" i="4"/>
  <c r="W829" i="4"/>
  <c r="S829" i="4"/>
  <c r="U829" i="4"/>
  <c r="AA829" i="4"/>
  <c r="AB829" i="4"/>
  <c r="AC829" i="4"/>
  <c r="T813" i="4"/>
  <c r="V813" i="4"/>
  <c r="R813" i="4"/>
  <c r="Z813" i="4"/>
  <c r="W813" i="4"/>
  <c r="S813" i="4"/>
  <c r="U813" i="4"/>
  <c r="AA813" i="4"/>
  <c r="AB813" i="4"/>
  <c r="AC813" i="4"/>
  <c r="T801" i="4"/>
  <c r="V801" i="4"/>
  <c r="R801" i="4"/>
  <c r="Z801" i="4"/>
  <c r="W801" i="4"/>
  <c r="S801" i="4"/>
  <c r="U801" i="4"/>
  <c r="AA801" i="4"/>
  <c r="AB801" i="4"/>
  <c r="AC801" i="4"/>
  <c r="T781" i="4"/>
  <c r="V781" i="4"/>
  <c r="R781" i="4"/>
  <c r="Z781" i="4"/>
  <c r="W781" i="4"/>
  <c r="S781" i="4"/>
  <c r="U781" i="4"/>
  <c r="AA781" i="4"/>
  <c r="AB781" i="4"/>
  <c r="AC781" i="4"/>
  <c r="T769" i="4"/>
  <c r="V769" i="4"/>
  <c r="R769" i="4"/>
  <c r="Z769" i="4"/>
  <c r="W769" i="4"/>
  <c r="S769" i="4"/>
  <c r="U769" i="4"/>
  <c r="AA769" i="4"/>
  <c r="AB769" i="4"/>
  <c r="AC769" i="4"/>
  <c r="T749" i="4"/>
  <c r="V749" i="4"/>
  <c r="R749" i="4"/>
  <c r="Z749" i="4"/>
  <c r="W749" i="4"/>
  <c r="S749" i="4"/>
  <c r="U749" i="4"/>
  <c r="AA749" i="4"/>
  <c r="AB749" i="4"/>
  <c r="AC749" i="4"/>
  <c r="T737" i="4"/>
  <c r="V737" i="4"/>
  <c r="R737" i="4"/>
  <c r="Z737" i="4"/>
  <c r="W737" i="4"/>
  <c r="S737" i="4"/>
  <c r="U737" i="4"/>
  <c r="AA737" i="4"/>
  <c r="AB737" i="4"/>
  <c r="AC737" i="4"/>
  <c r="T717" i="4"/>
  <c r="V717" i="4"/>
  <c r="R717" i="4"/>
  <c r="Z717" i="4"/>
  <c r="W717" i="4"/>
  <c r="S717" i="4"/>
  <c r="U717" i="4"/>
  <c r="AA717" i="4"/>
  <c r="AB717" i="4"/>
  <c r="AC717" i="4"/>
  <c r="T705" i="4"/>
  <c r="V705" i="4"/>
  <c r="R705" i="4"/>
  <c r="Z705" i="4"/>
  <c r="W705" i="4"/>
  <c r="S705" i="4"/>
  <c r="U705" i="4"/>
  <c r="AA705" i="4"/>
  <c r="AB705" i="4"/>
  <c r="AC705" i="4"/>
  <c r="R681" i="4"/>
  <c r="T681" i="4"/>
  <c r="V681" i="4"/>
  <c r="W681" i="4"/>
  <c r="S681" i="4"/>
  <c r="Z681" i="4"/>
  <c r="U681" i="4"/>
  <c r="AA681" i="4"/>
  <c r="AB681" i="4"/>
  <c r="AC681" i="4"/>
  <c r="R665" i="4"/>
  <c r="T665" i="4"/>
  <c r="V665" i="4"/>
  <c r="W665" i="4"/>
  <c r="S665" i="4"/>
  <c r="Z665" i="4"/>
  <c r="U665" i="4"/>
  <c r="AA665" i="4"/>
  <c r="AB665" i="4"/>
  <c r="AC665" i="4"/>
  <c r="R649" i="4"/>
  <c r="T649" i="4"/>
  <c r="V649" i="4"/>
  <c r="W649" i="4"/>
  <c r="S649" i="4"/>
  <c r="Z649" i="4"/>
  <c r="U649" i="4"/>
  <c r="AA649" i="4"/>
  <c r="AB649" i="4"/>
  <c r="AC649" i="4"/>
  <c r="R633" i="4"/>
  <c r="T633" i="4"/>
  <c r="V633" i="4"/>
  <c r="W633" i="4"/>
  <c r="S633" i="4"/>
  <c r="Z633" i="4"/>
  <c r="U633" i="4"/>
  <c r="AA633" i="4"/>
  <c r="AB633" i="4"/>
  <c r="AC633" i="4"/>
  <c r="R613" i="4"/>
  <c r="T613" i="4"/>
  <c r="V613" i="4"/>
  <c r="W613" i="4"/>
  <c r="S613" i="4"/>
  <c r="Z613" i="4"/>
  <c r="U613" i="4"/>
  <c r="AA613" i="4"/>
  <c r="AB613" i="4"/>
  <c r="AC613" i="4"/>
  <c r="R601" i="4"/>
  <c r="T601" i="4"/>
  <c r="V601" i="4"/>
  <c r="W601" i="4"/>
  <c r="S601" i="4"/>
  <c r="Z601" i="4"/>
  <c r="U601" i="4"/>
  <c r="AA601" i="4"/>
  <c r="AB601" i="4"/>
  <c r="AC601" i="4"/>
  <c r="R581" i="4"/>
  <c r="T581" i="4"/>
  <c r="V581" i="4"/>
  <c r="W581" i="4"/>
  <c r="S581" i="4"/>
  <c r="Z581" i="4"/>
  <c r="U581" i="4"/>
  <c r="AA581" i="4"/>
  <c r="AB581" i="4"/>
  <c r="AC581" i="4"/>
  <c r="R569" i="4"/>
  <c r="T569" i="4"/>
  <c r="V569" i="4"/>
  <c r="W569" i="4"/>
  <c r="S569" i="4"/>
  <c r="Z569" i="4"/>
  <c r="U569" i="4"/>
  <c r="AA569" i="4"/>
  <c r="AB569" i="4"/>
  <c r="AC569" i="4"/>
  <c r="R557" i="4"/>
  <c r="T557" i="4"/>
  <c r="V557" i="4"/>
  <c r="W557" i="4"/>
  <c r="S557" i="4"/>
  <c r="Z557" i="4"/>
  <c r="U557" i="4"/>
  <c r="AA557" i="4"/>
  <c r="AB557" i="4"/>
  <c r="AC557" i="4"/>
  <c r="R545" i="4"/>
  <c r="T545" i="4"/>
  <c r="V545" i="4"/>
  <c r="W545" i="4"/>
  <c r="S545" i="4"/>
  <c r="Z545" i="4"/>
  <c r="U545" i="4"/>
  <c r="AA545" i="4"/>
  <c r="AB545" i="4"/>
  <c r="AC545" i="4"/>
  <c r="R533" i="4"/>
  <c r="T533" i="4"/>
  <c r="V533" i="4"/>
  <c r="W533" i="4"/>
  <c r="S533" i="4"/>
  <c r="Z533" i="4"/>
  <c r="U533" i="4"/>
  <c r="AA533" i="4"/>
  <c r="AB533" i="4"/>
  <c r="AC533" i="4"/>
  <c r="R513" i="4"/>
  <c r="T513" i="4"/>
  <c r="V513" i="4"/>
  <c r="W513" i="4"/>
  <c r="S513" i="4"/>
  <c r="Z513" i="4"/>
  <c r="U513" i="4"/>
  <c r="AA513" i="4"/>
  <c r="AB513" i="4"/>
  <c r="AC513" i="4"/>
  <c r="R501" i="4"/>
  <c r="T501" i="4"/>
  <c r="V501" i="4"/>
  <c r="W501" i="4"/>
  <c r="S501" i="4"/>
  <c r="Z501" i="4"/>
  <c r="U501" i="4"/>
  <c r="AA501" i="4"/>
  <c r="AB501" i="4"/>
  <c r="AC501" i="4"/>
  <c r="R489" i="4"/>
  <c r="T489" i="4"/>
  <c r="V489" i="4"/>
  <c r="W489" i="4"/>
  <c r="S489" i="4"/>
  <c r="Z489" i="4"/>
  <c r="U489" i="4"/>
  <c r="AA489" i="4"/>
  <c r="AB489" i="4"/>
  <c r="AC489" i="4"/>
  <c r="R473" i="4"/>
  <c r="T473" i="4"/>
  <c r="V473" i="4"/>
  <c r="W473" i="4"/>
  <c r="S473" i="4"/>
  <c r="Z473" i="4"/>
  <c r="U473" i="4"/>
  <c r="AA473" i="4"/>
  <c r="AB473" i="4"/>
  <c r="AC473" i="4"/>
  <c r="R457" i="4"/>
  <c r="T457" i="4"/>
  <c r="V457" i="4"/>
  <c r="W457" i="4"/>
  <c r="S457" i="4"/>
  <c r="Z457" i="4"/>
  <c r="U457" i="4"/>
  <c r="AA457" i="4"/>
  <c r="AB457" i="4"/>
  <c r="AC457" i="4"/>
  <c r="R437" i="4"/>
  <c r="T437" i="4"/>
  <c r="V437" i="4"/>
  <c r="W437" i="4"/>
  <c r="S437" i="4"/>
  <c r="Z437" i="4"/>
  <c r="U437" i="4"/>
  <c r="AA437" i="4"/>
  <c r="AB437" i="4"/>
  <c r="AC437" i="4"/>
  <c r="R425" i="4"/>
  <c r="T425" i="4"/>
  <c r="V425" i="4"/>
  <c r="W425" i="4"/>
  <c r="S425" i="4"/>
  <c r="Z425" i="4"/>
  <c r="U425" i="4"/>
  <c r="AA425" i="4"/>
  <c r="AB425" i="4"/>
  <c r="AC425" i="4"/>
  <c r="R413" i="4"/>
  <c r="T413" i="4"/>
  <c r="V413" i="4"/>
  <c r="W413" i="4"/>
  <c r="S413" i="4"/>
  <c r="Z413" i="4"/>
  <c r="U413" i="4"/>
  <c r="AA413" i="4"/>
  <c r="AB413" i="4"/>
  <c r="AC413" i="4"/>
  <c r="R393" i="4"/>
  <c r="T393" i="4"/>
  <c r="V393" i="4"/>
  <c r="W393" i="4"/>
  <c r="S393" i="4"/>
  <c r="Z393" i="4"/>
  <c r="U393" i="4"/>
  <c r="AA393" i="4"/>
  <c r="AB393" i="4"/>
  <c r="AC393" i="4"/>
  <c r="R381" i="4"/>
  <c r="T381" i="4"/>
  <c r="V381" i="4"/>
  <c r="W381" i="4"/>
  <c r="S381" i="4"/>
  <c r="Z381" i="4"/>
  <c r="U381" i="4"/>
  <c r="AA381" i="4"/>
  <c r="AB381" i="4"/>
  <c r="AC381" i="4"/>
  <c r="R365" i="4"/>
  <c r="T365" i="4"/>
  <c r="V365" i="4"/>
  <c r="W365" i="4"/>
  <c r="S365" i="4"/>
  <c r="Z365" i="4"/>
  <c r="U365" i="4"/>
  <c r="AA365" i="4"/>
  <c r="AB365" i="4"/>
  <c r="AC365" i="4"/>
  <c r="R349" i="4"/>
  <c r="T349" i="4"/>
  <c r="V349" i="4"/>
  <c r="W349" i="4"/>
  <c r="S349" i="4"/>
  <c r="Z349" i="4"/>
  <c r="U349" i="4"/>
  <c r="AA349" i="4"/>
  <c r="AB349" i="4"/>
  <c r="AC349" i="4"/>
  <c r="P341" i="4"/>
  <c r="X341" i="4" s="1"/>
  <c r="R341" i="4"/>
  <c r="T341" i="4"/>
  <c r="V341" i="4"/>
  <c r="W341" i="4"/>
  <c r="S341" i="4"/>
  <c r="Z341" i="4"/>
  <c r="AA341" i="4"/>
  <c r="AB341" i="4"/>
  <c r="AC341" i="4"/>
  <c r="P325" i="4"/>
  <c r="R325" i="4"/>
  <c r="T325" i="4"/>
  <c r="U325" i="4"/>
  <c r="V325" i="4"/>
  <c r="W325" i="4"/>
  <c r="S325" i="4"/>
  <c r="Z325" i="4"/>
  <c r="AA325" i="4"/>
  <c r="AB325" i="4"/>
  <c r="AC325" i="4"/>
  <c r="P317" i="4"/>
  <c r="R317" i="4"/>
  <c r="T317" i="4"/>
  <c r="U317" i="4"/>
  <c r="V317" i="4"/>
  <c r="W317" i="4"/>
  <c r="S317" i="4"/>
  <c r="Z317" i="4"/>
  <c r="AA317" i="4"/>
  <c r="AB317" i="4"/>
  <c r="AC317" i="4"/>
  <c r="P309" i="4"/>
  <c r="X309" i="4" s="1"/>
  <c r="R309" i="4"/>
  <c r="T309" i="4"/>
  <c r="U309" i="4"/>
  <c r="V309" i="4"/>
  <c r="W309" i="4"/>
  <c r="S309" i="4"/>
  <c r="Z309" i="4"/>
  <c r="AA309" i="4"/>
  <c r="AB309" i="4"/>
  <c r="AC309" i="4"/>
  <c r="P301" i="4"/>
  <c r="U301" i="4" s="1"/>
  <c r="T301" i="4"/>
  <c r="V301" i="4"/>
  <c r="W301" i="4"/>
  <c r="S301" i="4"/>
  <c r="Z301" i="4"/>
  <c r="AA301" i="4"/>
  <c r="AB301" i="4"/>
  <c r="AC301" i="4"/>
  <c r="P293" i="4"/>
  <c r="X293" i="4" s="1"/>
  <c r="R293" i="4"/>
  <c r="T293" i="4"/>
  <c r="U293" i="4"/>
  <c r="V293" i="4"/>
  <c r="W293" i="4"/>
  <c r="S293" i="4"/>
  <c r="Z293" i="4"/>
  <c r="AA293" i="4"/>
  <c r="AB293" i="4"/>
  <c r="AC293" i="4"/>
  <c r="P285" i="4"/>
  <c r="X285" i="4" s="1"/>
  <c r="R285" i="4"/>
  <c r="T285" i="4"/>
  <c r="U285" i="4"/>
  <c r="V285" i="4"/>
  <c r="W285" i="4"/>
  <c r="S285" i="4"/>
  <c r="Z285" i="4"/>
  <c r="AA285" i="4"/>
  <c r="AB285" i="4"/>
  <c r="AC285" i="4"/>
  <c r="AG285" i="4"/>
  <c r="P277" i="4"/>
  <c r="U277" i="4" s="1"/>
  <c r="R277" i="4"/>
  <c r="T277" i="4"/>
  <c r="V277" i="4"/>
  <c r="W277" i="4"/>
  <c r="S277" i="4"/>
  <c r="Z277" i="4"/>
  <c r="AA277" i="4"/>
  <c r="AB277" i="4"/>
  <c r="AC277" i="4"/>
  <c r="AG277" i="4"/>
  <c r="P269" i="4"/>
  <c r="X269" i="4" s="1"/>
  <c r="R269" i="4"/>
  <c r="T269" i="4"/>
  <c r="U269" i="4"/>
  <c r="V269" i="4"/>
  <c r="W269" i="4"/>
  <c r="S269" i="4"/>
  <c r="Z269" i="4"/>
  <c r="AA269" i="4"/>
  <c r="AB269" i="4"/>
  <c r="AC269" i="4"/>
  <c r="AG269" i="4"/>
  <c r="P257" i="4"/>
  <c r="X257" i="4" s="1"/>
  <c r="R257" i="4"/>
  <c r="T257" i="4"/>
  <c r="U257" i="4"/>
  <c r="V257" i="4"/>
  <c r="W257" i="4"/>
  <c r="S257" i="4"/>
  <c r="Z257" i="4"/>
  <c r="AA257" i="4"/>
  <c r="AB257" i="4"/>
  <c r="AC257" i="4"/>
  <c r="AG257" i="4"/>
  <c r="P245" i="4"/>
  <c r="R245" i="4"/>
  <c r="T245" i="4"/>
  <c r="U245" i="4"/>
  <c r="V245" i="4"/>
  <c r="W245" i="4"/>
  <c r="S245" i="4"/>
  <c r="Z245" i="4"/>
  <c r="AA245" i="4"/>
  <c r="AB245" i="4"/>
  <c r="AC245" i="4"/>
  <c r="AG245" i="4"/>
  <c r="P237" i="4"/>
  <c r="X237" i="4" s="1"/>
  <c r="T237" i="4"/>
  <c r="U237" i="4"/>
  <c r="V237" i="4"/>
  <c r="S237" i="4"/>
  <c r="AA237" i="4"/>
  <c r="AC237" i="4"/>
  <c r="AG237" i="4"/>
  <c r="P229" i="4"/>
  <c r="R229" i="4"/>
  <c r="T229" i="4"/>
  <c r="U229" i="4"/>
  <c r="V229" i="4"/>
  <c r="W229" i="4"/>
  <c r="S229" i="4"/>
  <c r="Z229" i="4"/>
  <c r="AA229" i="4"/>
  <c r="AB229" i="4"/>
  <c r="AC229" i="4"/>
  <c r="AG229" i="4"/>
  <c r="P213" i="4"/>
  <c r="U213" i="4" s="1"/>
  <c r="R213" i="4"/>
  <c r="T213" i="4"/>
  <c r="V213" i="4"/>
  <c r="W213" i="4"/>
  <c r="S213" i="4"/>
  <c r="Z213" i="4"/>
  <c r="AA213" i="4"/>
  <c r="AB213" i="4"/>
  <c r="AC213" i="4"/>
  <c r="AG213" i="4"/>
  <c r="P9" i="4"/>
  <c r="R9" i="4" s="1"/>
  <c r="T9" i="4"/>
  <c r="U9" i="4"/>
  <c r="V9" i="4"/>
  <c r="W9" i="4"/>
  <c r="S9" i="4"/>
  <c r="Z9" i="4"/>
  <c r="X9" i="4"/>
  <c r="AA9" i="4"/>
  <c r="AB9" i="4"/>
  <c r="AC9" i="4"/>
  <c r="AG9" i="4"/>
  <c r="AF194" i="4"/>
  <c r="AH194" i="4" s="1"/>
  <c r="AF178" i="4"/>
  <c r="AH178" i="4" s="1"/>
  <c r="AF162" i="4"/>
  <c r="AH162" i="4" s="1"/>
  <c r="AF146" i="4"/>
  <c r="AH146" i="4" s="1"/>
  <c r="AF130" i="4"/>
  <c r="AH130" i="4" s="1"/>
  <c r="AF114" i="4"/>
  <c r="AH114" i="4" s="1"/>
  <c r="AF98" i="4"/>
  <c r="AH98" i="4" s="1"/>
  <c r="AF82" i="4"/>
  <c r="AH82" i="4" s="1"/>
  <c r="AF66" i="4"/>
  <c r="AH66" i="4" s="1"/>
  <c r="AF50" i="4"/>
  <c r="AH50" i="4" s="1"/>
  <c r="AF34" i="4"/>
  <c r="AH34" i="4" s="1"/>
  <c r="AF18" i="4"/>
  <c r="AH18" i="4" s="1"/>
  <c r="AF2" i="4"/>
  <c r="AH2" i="4" s="1"/>
  <c r="AF87" i="4"/>
  <c r="AH87" i="4" s="1"/>
  <c r="AF71" i="4"/>
  <c r="AH71" i="4" s="1"/>
  <c r="AF55" i="4"/>
  <c r="AH55" i="4" s="1"/>
  <c r="AF39" i="4"/>
  <c r="AH39" i="4" s="1"/>
  <c r="AF23" i="4"/>
  <c r="AH23" i="4" s="1"/>
  <c r="AF7" i="4"/>
  <c r="AH7" i="4" s="1"/>
  <c r="AF91" i="4"/>
  <c r="AH91" i="4" s="1"/>
  <c r="AF75" i="4"/>
  <c r="AH75" i="4" s="1"/>
  <c r="AF59" i="4"/>
  <c r="AH59" i="4" s="1"/>
  <c r="AF43" i="4"/>
  <c r="AH43" i="4" s="1"/>
  <c r="AF27" i="4"/>
  <c r="AH27" i="4" s="1"/>
  <c r="AF11" i="4"/>
  <c r="AH11" i="4" s="1"/>
  <c r="AD803" i="23"/>
  <c r="AD791" i="23"/>
  <c r="AD787" i="23"/>
  <c r="AD783" i="23"/>
  <c r="AD755" i="23"/>
  <c r="AD731" i="23"/>
  <c r="AD727" i="23"/>
  <c r="AD707" i="23"/>
  <c r="AD699" i="23"/>
  <c r="AD767" i="23"/>
  <c r="AD735" i="23"/>
  <c r="AD703" i="23"/>
  <c r="AD751" i="23"/>
  <c r="AD719" i="23"/>
  <c r="AD687" i="23"/>
  <c r="Q1093" i="23"/>
  <c r="P1093" i="23"/>
  <c r="R1093" i="23"/>
  <c r="Q1089" i="23"/>
  <c r="P1089" i="23"/>
  <c r="R1089" i="23"/>
  <c r="Q1085" i="23"/>
  <c r="P1085" i="23"/>
  <c r="R1085" i="23"/>
  <c r="Q1081" i="23"/>
  <c r="P1081" i="23"/>
  <c r="R1081" i="23"/>
  <c r="Q1077" i="23"/>
  <c r="P1077" i="23"/>
  <c r="R1077" i="23"/>
  <c r="Q1073" i="23"/>
  <c r="P1073" i="23"/>
  <c r="R1073" i="23"/>
  <c r="Q1069" i="23"/>
  <c r="P1069" i="23"/>
  <c r="R1069" i="23"/>
  <c r="Q1065" i="23"/>
  <c r="P1065" i="23"/>
  <c r="R1065" i="23"/>
  <c r="Q1061" i="23"/>
  <c r="P1061" i="23"/>
  <c r="R1061" i="23"/>
  <c r="Q1057" i="23"/>
  <c r="P1057" i="23"/>
  <c r="R1057" i="23"/>
  <c r="Q1053" i="23"/>
  <c r="P1053" i="23"/>
  <c r="R1053" i="23"/>
  <c r="Q1049" i="23"/>
  <c r="P1049" i="23"/>
  <c r="R1049" i="23"/>
  <c r="Q1045" i="23"/>
  <c r="P1045" i="23"/>
  <c r="R1045" i="23"/>
  <c r="Q1041" i="23"/>
  <c r="P1041" i="23"/>
  <c r="R1041" i="23"/>
  <c r="Q1037" i="23"/>
  <c r="P1037" i="23"/>
  <c r="R1037" i="23"/>
  <c r="Q1033" i="23"/>
  <c r="P1033" i="23"/>
  <c r="R1033" i="23"/>
  <c r="Q1029" i="23"/>
  <c r="P1029" i="23"/>
  <c r="R1029" i="23"/>
  <c r="Q1025" i="23"/>
  <c r="P1025" i="23"/>
  <c r="R1025" i="23"/>
  <c r="P1021" i="23"/>
  <c r="Q1021" i="23"/>
  <c r="R1021" i="23"/>
  <c r="P1017" i="23"/>
  <c r="Q1017" i="23"/>
  <c r="P1013" i="23"/>
  <c r="Q1013" i="23"/>
  <c r="P1009" i="23"/>
  <c r="Q1009" i="23"/>
  <c r="P1005" i="23"/>
  <c r="Q1005" i="23"/>
  <c r="P1001" i="23"/>
  <c r="Q1001" i="23"/>
  <c r="P997" i="23"/>
  <c r="Q997" i="23"/>
  <c r="P993" i="23"/>
  <c r="Q993" i="23"/>
  <c r="P989" i="23"/>
  <c r="Q989" i="23"/>
  <c r="P985" i="23"/>
  <c r="Q985" i="23"/>
  <c r="P981" i="23"/>
  <c r="Q981" i="23"/>
  <c r="P977" i="23"/>
  <c r="Q977" i="23"/>
  <c r="P973" i="23"/>
  <c r="Q973" i="23"/>
  <c r="P969" i="23"/>
  <c r="Q969" i="23"/>
  <c r="P965" i="23"/>
  <c r="Q965" i="23"/>
  <c r="P961" i="23"/>
  <c r="Q961" i="23"/>
  <c r="P957" i="23"/>
  <c r="Q957" i="23"/>
  <c r="P953" i="23"/>
  <c r="Q953" i="23"/>
  <c r="P949" i="23"/>
  <c r="Q949" i="23"/>
  <c r="P945" i="23"/>
  <c r="Q945" i="23"/>
  <c r="P941" i="23"/>
  <c r="Q941" i="23"/>
  <c r="P937" i="23"/>
  <c r="Q937" i="23"/>
  <c r="P933" i="23"/>
  <c r="Q933" i="23"/>
  <c r="P929" i="23"/>
  <c r="Q929" i="23"/>
  <c r="P925" i="23"/>
  <c r="Q925" i="23"/>
  <c r="P921" i="23"/>
  <c r="Q921" i="23"/>
  <c r="P917" i="23"/>
  <c r="Q917" i="23"/>
  <c r="P913" i="23"/>
  <c r="Q913" i="23"/>
  <c r="P909" i="23"/>
  <c r="Q909" i="23"/>
  <c r="P905" i="23"/>
  <c r="Q905" i="23"/>
  <c r="P901" i="23"/>
  <c r="Q901" i="23"/>
  <c r="P897" i="23"/>
  <c r="Q897" i="23"/>
  <c r="P893" i="23"/>
  <c r="Q893" i="23"/>
  <c r="P889" i="23"/>
  <c r="Q889" i="23"/>
  <c r="P885" i="23"/>
  <c r="Q885" i="23"/>
  <c r="P881" i="23"/>
  <c r="Q881" i="23"/>
  <c r="P877" i="23"/>
  <c r="Q877" i="23"/>
  <c r="P873" i="23"/>
  <c r="Q873" i="23"/>
  <c r="P869" i="23"/>
  <c r="Q869" i="23"/>
  <c r="P865" i="23"/>
  <c r="Q865" i="23"/>
  <c r="P861" i="23"/>
  <c r="Q861" i="23"/>
  <c r="P857" i="23"/>
  <c r="Q857" i="23"/>
  <c r="P853" i="23"/>
  <c r="Q853" i="23"/>
  <c r="P849" i="23"/>
  <c r="Q849" i="23"/>
  <c r="P845" i="23"/>
  <c r="Q845" i="23"/>
  <c r="P841" i="23"/>
  <c r="Q841" i="23"/>
  <c r="P837" i="23"/>
  <c r="Q837" i="23"/>
  <c r="P833" i="23"/>
  <c r="Q833" i="23"/>
  <c r="P829" i="23"/>
  <c r="Q829" i="23"/>
  <c r="P825" i="23"/>
  <c r="Q825" i="23"/>
  <c r="P821" i="23"/>
  <c r="Q821" i="23"/>
  <c r="P817" i="23"/>
  <c r="Q817" i="23"/>
  <c r="P813" i="23"/>
  <c r="Q813" i="23"/>
  <c r="P809" i="23"/>
  <c r="Q809" i="23"/>
  <c r="P805" i="23"/>
  <c r="Q805" i="23"/>
  <c r="P801" i="23"/>
  <c r="Q801" i="23"/>
  <c r="P797" i="23"/>
  <c r="Q797" i="23"/>
  <c r="R797" i="23"/>
  <c r="P793" i="23"/>
  <c r="Q793" i="23"/>
  <c r="R793" i="23"/>
  <c r="P789" i="23"/>
  <c r="Q789" i="23"/>
  <c r="R789" i="23"/>
  <c r="P785" i="23"/>
  <c r="Q785" i="23"/>
  <c r="R785" i="23"/>
  <c r="P781" i="23"/>
  <c r="Q781" i="23"/>
  <c r="R781" i="23"/>
  <c r="P777" i="23"/>
  <c r="Q777" i="23"/>
  <c r="R777" i="23"/>
  <c r="P773" i="23"/>
  <c r="Q773" i="23"/>
  <c r="R773" i="23"/>
  <c r="P769" i="23"/>
  <c r="Q769" i="23"/>
  <c r="R769" i="23"/>
  <c r="P765" i="23"/>
  <c r="Q765" i="23"/>
  <c r="R765" i="23"/>
  <c r="P761" i="23"/>
  <c r="Q761" i="23"/>
  <c r="R761" i="23"/>
  <c r="P757" i="23"/>
  <c r="Q757" i="23"/>
  <c r="R757" i="23"/>
  <c r="P753" i="23"/>
  <c r="Q753" i="23"/>
  <c r="R753" i="23"/>
  <c r="P749" i="23"/>
  <c r="Q749" i="23"/>
  <c r="R749" i="23"/>
  <c r="P745" i="23"/>
  <c r="Q745" i="23"/>
  <c r="R745" i="23"/>
  <c r="P741" i="23"/>
  <c r="Q741" i="23"/>
  <c r="R741" i="23"/>
  <c r="P737" i="23"/>
  <c r="Q737" i="23"/>
  <c r="R737" i="23"/>
  <c r="P733" i="23"/>
  <c r="Q733" i="23"/>
  <c r="R733" i="23"/>
  <c r="P729" i="23"/>
  <c r="Q729" i="23"/>
  <c r="R729" i="23"/>
  <c r="P725" i="23"/>
  <c r="Q725" i="23"/>
  <c r="R725" i="23"/>
  <c r="P721" i="23"/>
  <c r="Q721" i="23"/>
  <c r="R721" i="23"/>
  <c r="P717" i="23"/>
  <c r="Q717" i="23"/>
  <c r="R717" i="23"/>
  <c r="P713" i="23"/>
  <c r="Q713" i="23"/>
  <c r="R713" i="23"/>
  <c r="P709" i="23"/>
  <c r="Q709" i="23"/>
  <c r="R709" i="23"/>
  <c r="P705" i="23"/>
  <c r="Q705" i="23"/>
  <c r="R705" i="23"/>
  <c r="P701" i="23"/>
  <c r="Q701" i="23"/>
  <c r="R701" i="23"/>
  <c r="P697" i="23"/>
  <c r="Q697" i="23"/>
  <c r="R697" i="23"/>
  <c r="P693" i="23"/>
  <c r="Q693" i="23"/>
  <c r="R693" i="23"/>
  <c r="P689" i="23"/>
  <c r="Q689" i="23"/>
  <c r="R689" i="23"/>
  <c r="P685" i="23"/>
  <c r="Q685" i="23"/>
  <c r="R685" i="23"/>
  <c r="P681" i="23"/>
  <c r="Q681" i="23"/>
  <c r="R681" i="23"/>
  <c r="P677" i="23"/>
  <c r="Q677" i="23"/>
  <c r="R677" i="23"/>
  <c r="P673" i="23"/>
  <c r="Q673" i="23"/>
  <c r="R673" i="23"/>
  <c r="P669" i="23"/>
  <c r="Q669" i="23"/>
  <c r="R669" i="23"/>
  <c r="P665" i="23"/>
  <c r="Q665" i="23"/>
  <c r="R665" i="23"/>
  <c r="P661" i="23"/>
  <c r="Q661" i="23"/>
  <c r="R661" i="23"/>
  <c r="P657" i="23"/>
  <c r="Q657" i="23"/>
  <c r="R657" i="23"/>
  <c r="P653" i="23"/>
  <c r="Q653" i="23"/>
  <c r="R653" i="23"/>
  <c r="P649" i="23"/>
  <c r="Q649" i="23"/>
  <c r="R649" i="23"/>
  <c r="P645" i="23"/>
  <c r="Q645" i="23"/>
  <c r="R645" i="23"/>
  <c r="P641" i="23"/>
  <c r="Q641" i="23"/>
  <c r="R641" i="23"/>
  <c r="P637" i="23"/>
  <c r="Q637" i="23"/>
  <c r="R637" i="23"/>
  <c r="P633" i="23"/>
  <c r="Q633" i="23"/>
  <c r="R633" i="23"/>
  <c r="P629" i="23"/>
  <c r="Q629" i="23"/>
  <c r="R629" i="23"/>
  <c r="P625" i="23"/>
  <c r="Q625" i="23"/>
  <c r="R625" i="23"/>
  <c r="P621" i="23"/>
  <c r="Q621" i="23"/>
  <c r="R621" i="23"/>
  <c r="P617" i="23"/>
  <c r="Q617" i="23"/>
  <c r="R617" i="23"/>
  <c r="P613" i="23"/>
  <c r="Q613" i="23"/>
  <c r="R613" i="23"/>
  <c r="P609" i="23"/>
  <c r="Q609" i="23"/>
  <c r="R609" i="23"/>
  <c r="P605" i="23"/>
  <c r="Q605" i="23"/>
  <c r="R605" i="23"/>
  <c r="P601" i="23"/>
  <c r="Q601" i="23"/>
  <c r="R601" i="23"/>
  <c r="P597" i="23"/>
  <c r="Q597" i="23"/>
  <c r="R597" i="23"/>
  <c r="P593" i="23"/>
  <c r="Q593" i="23"/>
  <c r="R593" i="23"/>
  <c r="P589" i="23"/>
  <c r="Q589" i="23"/>
  <c r="R589" i="23"/>
  <c r="P585" i="23"/>
  <c r="Q585" i="23"/>
  <c r="R585" i="23"/>
  <c r="P581" i="23"/>
  <c r="Q581" i="23"/>
  <c r="R581" i="23"/>
  <c r="P577" i="23"/>
  <c r="Q577" i="23"/>
  <c r="R577" i="23"/>
  <c r="P573" i="23"/>
  <c r="Q573" i="23"/>
  <c r="R573" i="23"/>
  <c r="P569" i="23"/>
  <c r="Q569" i="23"/>
  <c r="R569" i="23"/>
  <c r="P565" i="23"/>
  <c r="Q565" i="23"/>
  <c r="R565" i="23"/>
  <c r="P561" i="23"/>
  <c r="Q561" i="23"/>
  <c r="R561" i="23"/>
  <c r="P557" i="23"/>
  <c r="Q557" i="23"/>
  <c r="R557" i="23"/>
  <c r="P553" i="23"/>
  <c r="Q553" i="23"/>
  <c r="R553" i="23"/>
  <c r="P549" i="23"/>
  <c r="Q549" i="23"/>
  <c r="R549" i="23"/>
  <c r="P545" i="23"/>
  <c r="Q545" i="23"/>
  <c r="R545" i="23"/>
  <c r="P541" i="23"/>
  <c r="Q541" i="23"/>
  <c r="R541" i="23"/>
  <c r="P537" i="23"/>
  <c r="Q537" i="23"/>
  <c r="R537" i="23"/>
  <c r="P533" i="23"/>
  <c r="Q533" i="23"/>
  <c r="R533" i="23"/>
  <c r="P529" i="23"/>
  <c r="R529" i="23"/>
  <c r="Q529" i="23"/>
  <c r="P525" i="23"/>
  <c r="R525" i="23"/>
  <c r="Q525" i="23"/>
  <c r="P521" i="23"/>
  <c r="R521" i="23"/>
  <c r="Q521" i="23"/>
  <c r="P517" i="23"/>
  <c r="R517" i="23"/>
  <c r="Q517" i="23"/>
  <c r="P513" i="23"/>
  <c r="R513" i="23"/>
  <c r="Q513" i="23"/>
  <c r="P509" i="23"/>
  <c r="R509" i="23"/>
  <c r="Q509" i="23"/>
  <c r="P505" i="23"/>
  <c r="R505" i="23"/>
  <c r="Q505" i="23"/>
  <c r="P501" i="23"/>
  <c r="R501" i="23"/>
  <c r="Q501" i="23"/>
  <c r="P497" i="23"/>
  <c r="R497" i="23"/>
  <c r="Q497" i="23"/>
  <c r="P493" i="23"/>
  <c r="R493" i="23"/>
  <c r="Q493" i="23"/>
  <c r="P489" i="23"/>
  <c r="R489" i="23"/>
  <c r="Q489" i="23"/>
  <c r="P485" i="23"/>
  <c r="R485" i="23"/>
  <c r="Q485" i="23"/>
  <c r="P481" i="23"/>
  <c r="R481" i="23"/>
  <c r="Q481" i="23"/>
  <c r="P477" i="23"/>
  <c r="R477" i="23"/>
  <c r="Q477" i="23"/>
  <c r="P473" i="23"/>
  <c r="R473" i="23"/>
  <c r="Q473" i="23"/>
  <c r="P469" i="23"/>
  <c r="R469" i="23"/>
  <c r="Q469" i="23"/>
  <c r="P465" i="23"/>
  <c r="R465" i="23"/>
  <c r="Q465" i="23"/>
  <c r="P461" i="23"/>
  <c r="R461" i="23"/>
  <c r="Q461" i="23"/>
  <c r="P457" i="23"/>
  <c r="R457" i="23"/>
  <c r="Q457" i="23"/>
  <c r="P453" i="23"/>
  <c r="R453" i="23"/>
  <c r="Q453" i="23"/>
  <c r="P449" i="23"/>
  <c r="R449" i="23"/>
  <c r="Q449" i="23"/>
  <c r="P445" i="23"/>
  <c r="R445" i="23"/>
  <c r="Q445" i="23"/>
  <c r="P441" i="23"/>
  <c r="R441" i="23"/>
  <c r="Q441" i="23"/>
  <c r="P437" i="23"/>
  <c r="R437" i="23"/>
  <c r="Q437" i="23"/>
  <c r="P433" i="23"/>
  <c r="R433" i="23"/>
  <c r="Q433" i="23"/>
  <c r="P429" i="23"/>
  <c r="R429" i="23"/>
  <c r="Q429" i="23"/>
  <c r="P425" i="23"/>
  <c r="R425" i="23"/>
  <c r="Q425" i="23"/>
  <c r="P421" i="23"/>
  <c r="R421" i="23"/>
  <c r="Q421" i="23"/>
  <c r="P417" i="23"/>
  <c r="R417" i="23"/>
  <c r="Q417" i="23"/>
  <c r="P413" i="23"/>
  <c r="R413" i="23"/>
  <c r="Q413" i="23"/>
  <c r="P409" i="23"/>
  <c r="R409" i="23"/>
  <c r="Q409" i="23"/>
  <c r="P405" i="23"/>
  <c r="R405" i="23"/>
  <c r="Q405" i="23"/>
  <c r="P401" i="23"/>
  <c r="R401" i="23"/>
  <c r="Q401" i="23"/>
  <c r="P397" i="23"/>
  <c r="R397" i="23"/>
  <c r="Q397" i="23"/>
  <c r="P393" i="23"/>
  <c r="R393" i="23"/>
  <c r="Q393" i="23"/>
  <c r="P389" i="23"/>
  <c r="R389" i="23"/>
  <c r="Q389" i="23"/>
  <c r="P385" i="23"/>
  <c r="R385" i="23"/>
  <c r="Q385" i="23"/>
  <c r="P381" i="23"/>
  <c r="R381" i="23"/>
  <c r="Q381" i="23"/>
  <c r="P377" i="23"/>
  <c r="R377" i="23"/>
  <c r="Q377" i="23"/>
  <c r="P373" i="23"/>
  <c r="R373" i="23"/>
  <c r="Q373" i="23"/>
  <c r="P369" i="23"/>
  <c r="R369" i="23"/>
  <c r="Q369" i="23"/>
  <c r="P365" i="23"/>
  <c r="R365" i="23"/>
  <c r="Q365" i="23"/>
  <c r="P361" i="23"/>
  <c r="R361" i="23"/>
  <c r="Q361" i="23"/>
  <c r="P357" i="23"/>
  <c r="R357" i="23"/>
  <c r="Q357" i="23"/>
  <c r="P353" i="23"/>
  <c r="R353" i="23"/>
  <c r="Q353" i="23"/>
  <c r="P349" i="23"/>
  <c r="R349" i="23"/>
  <c r="Q349" i="23"/>
  <c r="P345" i="23"/>
  <c r="R345" i="23"/>
  <c r="Q345" i="23"/>
  <c r="N341" i="23"/>
  <c r="P341" i="23"/>
  <c r="Q341" i="23"/>
  <c r="N337" i="23"/>
  <c r="R337" i="23" s="1"/>
  <c r="P337" i="23"/>
  <c r="N333" i="23"/>
  <c r="P333" i="23"/>
  <c r="Q333" i="23"/>
  <c r="N329" i="23"/>
  <c r="X329" i="23" s="1"/>
  <c r="P329" i="23"/>
  <c r="Q329" i="23"/>
  <c r="N325" i="23"/>
  <c r="P325" i="23"/>
  <c r="Q325" i="23"/>
  <c r="N321" i="23"/>
  <c r="N317" i="23"/>
  <c r="P317" i="23"/>
  <c r="Q317" i="23"/>
  <c r="N313" i="23"/>
  <c r="R313" i="23" s="1"/>
  <c r="P313" i="23"/>
  <c r="N309" i="23"/>
  <c r="P309" i="23"/>
  <c r="R309" i="23"/>
  <c r="Q309" i="23"/>
  <c r="N305" i="23"/>
  <c r="Q305" i="23"/>
  <c r="N301" i="23"/>
  <c r="R301" i="23"/>
  <c r="N297" i="23"/>
  <c r="N293" i="23"/>
  <c r="Y293" i="23" s="1"/>
  <c r="P293" i="23"/>
  <c r="R293" i="23"/>
  <c r="N289" i="23"/>
  <c r="S289" i="23" s="1"/>
  <c r="R289" i="23"/>
  <c r="Q289" i="23"/>
  <c r="N285" i="23"/>
  <c r="R285" i="23" s="1"/>
  <c r="P285" i="23"/>
  <c r="Q285" i="23"/>
  <c r="N281" i="23"/>
  <c r="W281" i="23" s="1"/>
  <c r="R281" i="23"/>
  <c r="Q281" i="23"/>
  <c r="N277" i="23"/>
  <c r="P277" i="23"/>
  <c r="Q277" i="23"/>
  <c r="N273" i="23"/>
  <c r="R273" i="23"/>
  <c r="Q273" i="23"/>
  <c r="N269" i="23"/>
  <c r="P269" i="23"/>
  <c r="Q269" i="23"/>
  <c r="N265" i="23"/>
  <c r="R265" i="23"/>
  <c r="Q265" i="23"/>
  <c r="N261" i="23"/>
  <c r="P261" i="23"/>
  <c r="R261" i="23"/>
  <c r="Q261" i="23"/>
  <c r="N257" i="23"/>
  <c r="P257" i="23"/>
  <c r="Q257" i="23"/>
  <c r="N253" i="23"/>
  <c r="P253" i="23"/>
  <c r="R253" i="23"/>
  <c r="Q253" i="23"/>
  <c r="N249" i="23"/>
  <c r="P249" i="23"/>
  <c r="R249" i="23"/>
  <c r="Q249" i="23"/>
  <c r="N245" i="23"/>
  <c r="Y245" i="23" s="1"/>
  <c r="P245" i="23"/>
  <c r="Q245" i="23"/>
  <c r="N241" i="23"/>
  <c r="P241" i="23"/>
  <c r="R241" i="23"/>
  <c r="Q241" i="23"/>
  <c r="N237" i="23"/>
  <c r="N233" i="23"/>
  <c r="P233" i="23"/>
  <c r="R233" i="23"/>
  <c r="Q233" i="23"/>
  <c r="N229" i="23"/>
  <c r="V229" i="23" s="1"/>
  <c r="P229" i="23"/>
  <c r="R229" i="23"/>
  <c r="Q229" i="23"/>
  <c r="N225" i="23"/>
  <c r="P225" i="23" s="1"/>
  <c r="R225" i="23"/>
  <c r="Q225" i="23"/>
  <c r="N221" i="23"/>
  <c r="P221" i="23"/>
  <c r="R221" i="23"/>
  <c r="Q221" i="23"/>
  <c r="N217" i="23"/>
  <c r="P217" i="23"/>
  <c r="Q217" i="23"/>
  <c r="N213" i="23"/>
  <c r="P213" i="23"/>
  <c r="R213" i="23"/>
  <c r="Q213" i="23"/>
  <c r="N209" i="23"/>
  <c r="P209" i="23"/>
  <c r="R209" i="23"/>
  <c r="Q209" i="23"/>
  <c r="N205" i="23"/>
  <c r="P205" i="23"/>
  <c r="Q205" i="23"/>
  <c r="N201" i="23"/>
  <c r="P201" i="23"/>
  <c r="R201" i="23"/>
  <c r="Q201" i="23"/>
  <c r="N197" i="23"/>
  <c r="P197" i="23"/>
  <c r="R197" i="23"/>
  <c r="Q197" i="23"/>
  <c r="N193" i="23"/>
  <c r="P193" i="23"/>
  <c r="R193" i="23"/>
  <c r="Q193" i="23"/>
  <c r="N189" i="23"/>
  <c r="R189" i="23" s="1"/>
  <c r="P189" i="23"/>
  <c r="Q189" i="23"/>
  <c r="N185" i="23"/>
  <c r="R185" i="23" s="1"/>
  <c r="P185" i="23"/>
  <c r="Q185" i="23"/>
  <c r="N181" i="23"/>
  <c r="P181" i="23"/>
  <c r="Q181" i="23"/>
  <c r="N177" i="23"/>
  <c r="P177" i="23"/>
  <c r="Q177" i="23"/>
  <c r="N173" i="23"/>
  <c r="P173" i="23"/>
  <c r="R173" i="23"/>
  <c r="Q173" i="23"/>
  <c r="N169" i="23"/>
  <c r="P169" i="23"/>
  <c r="R169" i="23"/>
  <c r="Q169" i="23"/>
  <c r="N165" i="23"/>
  <c r="P165" i="23"/>
  <c r="R165" i="23"/>
  <c r="Q165" i="23"/>
  <c r="N161" i="23"/>
  <c r="Y161" i="23" s="1"/>
  <c r="P161" i="23"/>
  <c r="R161" i="23"/>
  <c r="Q161" i="23"/>
  <c r="N157" i="23"/>
  <c r="P157" i="23"/>
  <c r="R157" i="23"/>
  <c r="Q157" i="23"/>
  <c r="N153" i="23"/>
  <c r="P153" i="23"/>
  <c r="R153" i="23"/>
  <c r="Q153" i="23"/>
  <c r="N149" i="23"/>
  <c r="P149" i="23"/>
  <c r="R149" i="23"/>
  <c r="Q149" i="23"/>
  <c r="N145" i="23"/>
  <c r="P145" i="23"/>
  <c r="R145" i="23"/>
  <c r="Q145" i="23"/>
  <c r="N141" i="23"/>
  <c r="P141" i="23"/>
  <c r="R141" i="23"/>
  <c r="Q141" i="23"/>
  <c r="N137" i="23"/>
  <c r="P137" i="23"/>
  <c r="R137" i="23"/>
  <c r="Q137" i="23"/>
  <c r="N133" i="23"/>
  <c r="R133" i="23"/>
  <c r="Q133" i="23"/>
  <c r="N129" i="23"/>
  <c r="P129" i="23"/>
  <c r="R129" i="23"/>
  <c r="Q129" i="23"/>
  <c r="N125" i="23"/>
  <c r="P125" i="23"/>
  <c r="N121" i="23"/>
  <c r="R121" i="23" s="1"/>
  <c r="P121" i="23"/>
  <c r="Q121" i="23"/>
  <c r="N117" i="23"/>
  <c r="P117" i="23"/>
  <c r="Q117" i="23"/>
  <c r="N113" i="23"/>
  <c r="P113" i="23"/>
  <c r="R113" i="23"/>
  <c r="Q113" i="23"/>
  <c r="N109" i="23"/>
  <c r="P109" i="23"/>
  <c r="Q109" i="23"/>
  <c r="N105" i="23"/>
  <c r="P105" i="23"/>
  <c r="N101" i="23"/>
  <c r="P101" i="23"/>
  <c r="Q101" i="23"/>
  <c r="N97" i="23"/>
  <c r="P97" i="23"/>
  <c r="R97" i="23"/>
  <c r="Q97" i="23"/>
  <c r="N93" i="23"/>
  <c r="P93" i="23"/>
  <c r="R93" i="23"/>
  <c r="N89" i="23"/>
  <c r="P89" i="23"/>
  <c r="R89" i="23"/>
  <c r="N85" i="23"/>
  <c r="P85" i="23"/>
  <c r="N81" i="23"/>
  <c r="P81" i="23"/>
  <c r="R81" i="23"/>
  <c r="Q81" i="23"/>
  <c r="N77" i="23"/>
  <c r="Y77" i="23" s="1"/>
  <c r="P77" i="23"/>
  <c r="N73" i="23"/>
  <c r="P73" i="23"/>
  <c r="Q73" i="23"/>
  <c r="N69" i="23"/>
  <c r="P69" i="23"/>
  <c r="R69" i="23"/>
  <c r="Q69" i="23"/>
  <c r="N65" i="23"/>
  <c r="P65" i="23"/>
  <c r="R65" i="23"/>
  <c r="N61" i="23"/>
  <c r="X61" i="23" s="1"/>
  <c r="P61" i="23"/>
  <c r="Q61" i="23"/>
  <c r="N57" i="23"/>
  <c r="P57" i="23"/>
  <c r="Q57" i="23"/>
  <c r="N53" i="23"/>
  <c r="R53" i="23"/>
  <c r="Q53" i="23"/>
  <c r="N49" i="23"/>
  <c r="Y49" i="23" s="1"/>
  <c r="R49" i="23"/>
  <c r="Q49" i="23"/>
  <c r="N45" i="23"/>
  <c r="P45" i="23"/>
  <c r="Q45" i="23"/>
  <c r="N41" i="23"/>
  <c r="R41" i="23" s="1"/>
  <c r="P41" i="23"/>
  <c r="Q41" i="23"/>
  <c r="N37" i="23"/>
  <c r="P37" i="23"/>
  <c r="R37" i="23"/>
  <c r="Q37" i="23"/>
  <c r="N33" i="23"/>
  <c r="Q33" i="23"/>
  <c r="N29" i="23"/>
  <c r="P29" i="23" s="1"/>
  <c r="Q29" i="23"/>
  <c r="N25" i="23"/>
  <c r="P25" i="23" s="1"/>
  <c r="Q25" i="23"/>
  <c r="N21" i="23"/>
  <c r="P21" i="23"/>
  <c r="R21" i="23"/>
  <c r="Q21" i="23"/>
  <c r="N17" i="23"/>
  <c r="R17" i="23" s="1"/>
  <c r="P17" i="23"/>
  <c r="N13" i="23"/>
  <c r="R13" i="23" s="1"/>
  <c r="P13" i="23"/>
  <c r="Q13" i="23"/>
  <c r="N9" i="23"/>
  <c r="P9" i="23"/>
  <c r="R9" i="23"/>
  <c r="Q9" i="23"/>
  <c r="N5" i="23"/>
  <c r="W5" i="23" s="1"/>
  <c r="P5" i="23"/>
  <c r="Q5" i="23"/>
  <c r="R1017" i="23"/>
  <c r="R1013" i="23"/>
  <c r="R1009" i="23"/>
  <c r="R1005" i="23"/>
  <c r="R1001" i="23"/>
  <c r="R997" i="23"/>
  <c r="R993" i="23"/>
  <c r="R989" i="23"/>
  <c r="R985" i="23"/>
  <c r="R981" i="23"/>
  <c r="R977" i="23"/>
  <c r="R973" i="23"/>
  <c r="R969" i="23"/>
  <c r="R965" i="23"/>
  <c r="R961" i="23"/>
  <c r="R957" i="23"/>
  <c r="R953" i="23"/>
  <c r="R949" i="23"/>
  <c r="R945" i="23"/>
  <c r="R941" i="23"/>
  <c r="R937" i="23"/>
  <c r="R933" i="23"/>
  <c r="R929" i="23"/>
  <c r="R925" i="23"/>
  <c r="R921" i="23"/>
  <c r="R917" i="23"/>
  <c r="R913" i="23"/>
  <c r="R909" i="23"/>
  <c r="R905" i="23"/>
  <c r="R901" i="23"/>
  <c r="R897" i="23"/>
  <c r="R893" i="23"/>
  <c r="R889" i="23"/>
  <c r="R885" i="23"/>
  <c r="R881" i="23"/>
  <c r="R877" i="23"/>
  <c r="R873" i="23"/>
  <c r="R869" i="23"/>
  <c r="R865" i="23"/>
  <c r="R861" i="23"/>
  <c r="R857" i="23"/>
  <c r="R853" i="23"/>
  <c r="R849" i="23"/>
  <c r="R845" i="23"/>
  <c r="R841" i="23"/>
  <c r="R837" i="23"/>
  <c r="R833" i="23"/>
  <c r="R829" i="23"/>
  <c r="R825" i="23"/>
  <c r="R821" i="23"/>
  <c r="R817" i="23"/>
  <c r="R813" i="23"/>
  <c r="R809" i="23"/>
  <c r="R805" i="23"/>
  <c r="R801" i="23"/>
  <c r="AH590" i="3"/>
  <c r="AJ590" i="3" s="1"/>
  <c r="AH383" i="3"/>
  <c r="AJ383" i="3" s="1"/>
  <c r="AH367" i="3"/>
  <c r="AJ367" i="3" s="1"/>
  <c r="AH346" i="3"/>
  <c r="AJ346" i="3" s="1"/>
  <c r="AH335" i="3"/>
  <c r="AJ335" i="3" s="1"/>
  <c r="AH255" i="3"/>
  <c r="AJ255" i="3" s="1"/>
  <c r="AH127" i="3"/>
  <c r="AJ127" i="3" s="1"/>
  <c r="Q1093" i="3"/>
  <c r="Q1089" i="3"/>
  <c r="Q1085" i="3"/>
  <c r="Q1081" i="3"/>
  <c r="Q1077" i="3"/>
  <c r="Q1073" i="3"/>
  <c r="Q1069" i="3"/>
  <c r="T1069" i="3" s="1"/>
  <c r="AH462" i="3"/>
  <c r="AJ462" i="3" s="1"/>
  <c r="AH570" i="3"/>
  <c r="AJ570" i="3" s="1"/>
  <c r="AH538" i="3"/>
  <c r="AJ538" i="3" s="1"/>
  <c r="AH474" i="3"/>
  <c r="AJ474" i="3" s="1"/>
  <c r="AH639" i="3"/>
  <c r="AJ639" i="3" s="1"/>
  <c r="AH591" i="3"/>
  <c r="AJ591" i="3" s="1"/>
  <c r="AH575" i="3"/>
  <c r="AJ575" i="3" s="1"/>
  <c r="AH683" i="3"/>
  <c r="AJ683" i="3" s="1"/>
  <c r="AH663" i="3"/>
  <c r="AJ663" i="3" s="1"/>
  <c r="AH467" i="3"/>
  <c r="AJ467" i="3" s="1"/>
  <c r="AH451" i="3"/>
  <c r="AJ451" i="3" s="1"/>
  <c r="AH75" i="3"/>
  <c r="AJ75" i="3" s="1"/>
  <c r="AH143" i="3"/>
  <c r="AJ143" i="3" s="1"/>
  <c r="AH511" i="3"/>
  <c r="AJ511" i="3" s="1"/>
  <c r="AH495" i="3"/>
  <c r="AJ495" i="3" s="1"/>
  <c r="AH231" i="3"/>
  <c r="AJ231" i="3" s="1"/>
  <c r="AH227" i="3"/>
  <c r="AJ227" i="3" s="1"/>
  <c r="AH219" i="3"/>
  <c r="AJ219" i="3" s="1"/>
  <c r="AH215" i="3"/>
  <c r="AJ215" i="3" s="1"/>
  <c r="AH211" i="3"/>
  <c r="AJ211" i="3" s="1"/>
  <c r="AH203" i="3"/>
  <c r="AJ203" i="3" s="1"/>
  <c r="AH199" i="3"/>
  <c r="AJ199" i="3" s="1"/>
  <c r="AH195" i="3"/>
  <c r="AJ195" i="3" s="1"/>
  <c r="AH187" i="3"/>
  <c r="AJ187" i="3" s="1"/>
  <c r="AH183" i="3"/>
  <c r="AJ183" i="3" s="1"/>
  <c r="AH179" i="3"/>
  <c r="AJ179" i="3" s="1"/>
  <c r="AH171" i="3"/>
  <c r="AJ171" i="3" s="1"/>
  <c r="AH167" i="3"/>
  <c r="AJ167" i="3" s="1"/>
  <c r="AH155" i="3"/>
  <c r="AJ155" i="3" s="1"/>
  <c r="AH151" i="3"/>
  <c r="AJ151" i="3" s="1"/>
  <c r="AH147" i="3"/>
  <c r="AJ147" i="3" s="1"/>
  <c r="AH139" i="3"/>
  <c r="AJ139" i="3" s="1"/>
  <c r="AH135" i="3"/>
  <c r="AJ135" i="3" s="1"/>
  <c r="AH131" i="3"/>
  <c r="AJ131" i="3" s="1"/>
  <c r="AH123" i="3"/>
  <c r="AJ123" i="3" s="1"/>
  <c r="AH119" i="3"/>
  <c r="AJ119" i="3" s="1"/>
  <c r="AH115" i="3"/>
  <c r="AJ115" i="3" s="1"/>
  <c r="AH107" i="3"/>
  <c r="AJ107" i="3" s="1"/>
  <c r="AH103" i="3"/>
  <c r="AJ103" i="3" s="1"/>
  <c r="AH99" i="3"/>
  <c r="AJ99" i="3" s="1"/>
  <c r="AH91" i="3"/>
  <c r="AJ91" i="3" s="1"/>
  <c r="AH83" i="3"/>
  <c r="AJ83" i="3" s="1"/>
  <c r="AH51" i="3"/>
  <c r="AJ51" i="3" s="1"/>
  <c r="AH43" i="3"/>
  <c r="AJ43" i="3" s="1"/>
  <c r="AH39" i="3"/>
  <c r="AJ39" i="3" s="1"/>
  <c r="AH35" i="3"/>
  <c r="AJ35" i="3" s="1"/>
  <c r="AH27" i="3"/>
  <c r="AJ27" i="3" s="1"/>
  <c r="AH23" i="3"/>
  <c r="AJ23" i="3" s="1"/>
  <c r="AH19" i="3"/>
  <c r="AJ19" i="3" s="1"/>
  <c r="AH11" i="3"/>
  <c r="AJ11" i="3" s="1"/>
  <c r="AH3" i="3"/>
  <c r="AJ3" i="3" s="1"/>
  <c r="AH159" i="3"/>
  <c r="AJ159" i="3" s="1"/>
  <c r="AH95" i="3"/>
  <c r="AJ95" i="3" s="1"/>
  <c r="AH79" i="3"/>
  <c r="AJ79" i="3" s="1"/>
  <c r="AH63" i="3"/>
  <c r="AJ63" i="3" s="1"/>
  <c r="AH47" i="3"/>
  <c r="AJ47" i="3" s="1"/>
  <c r="AH31" i="3"/>
  <c r="AJ31" i="3" s="1"/>
  <c r="AH15" i="3"/>
  <c r="AJ15" i="3" s="1"/>
  <c r="AH551" i="3"/>
  <c r="AJ551" i="3" s="1"/>
  <c r="AH535" i="3"/>
  <c r="AJ535" i="3" s="1"/>
  <c r="AH519" i="3"/>
  <c r="AJ519" i="3" s="1"/>
  <c r="AH427" i="3"/>
  <c r="AJ427" i="3" s="1"/>
  <c r="AH399" i="3"/>
  <c r="AJ399" i="3" s="1"/>
  <c r="AH379" i="3"/>
  <c r="AJ379" i="3" s="1"/>
  <c r="AH375" i="3"/>
  <c r="AJ375" i="3" s="1"/>
  <c r="AH371" i="3"/>
  <c r="AJ371" i="3" s="1"/>
  <c r="AH363" i="3"/>
  <c r="AJ363" i="3" s="1"/>
  <c r="AH359" i="3"/>
  <c r="AJ359" i="3" s="1"/>
  <c r="AH355" i="3"/>
  <c r="AJ355" i="3" s="1"/>
  <c r="AH347" i="3"/>
  <c r="AJ347" i="3" s="1"/>
  <c r="AH343" i="3"/>
  <c r="AJ343" i="3" s="1"/>
  <c r="AH339" i="3"/>
  <c r="AJ339" i="3" s="1"/>
  <c r="AH331" i="3"/>
  <c r="AJ331" i="3" s="1"/>
  <c r="AH327" i="3"/>
  <c r="AJ327" i="3" s="1"/>
  <c r="AH323" i="3"/>
  <c r="AJ323" i="3" s="1"/>
  <c r="AH315" i="3"/>
  <c r="AJ315" i="3" s="1"/>
  <c r="AH307" i="3"/>
  <c r="AJ307" i="3" s="1"/>
  <c r="AH299" i="3"/>
  <c r="AJ299" i="3" s="1"/>
  <c r="AH283" i="3"/>
  <c r="AJ283" i="3" s="1"/>
  <c r="AH267" i="3"/>
  <c r="AJ267" i="3" s="1"/>
  <c r="AH263" i="3"/>
  <c r="AJ263" i="3" s="1"/>
  <c r="AH259" i="3"/>
  <c r="AJ259" i="3" s="1"/>
  <c r="AH251" i="3"/>
  <c r="AJ251" i="3" s="1"/>
  <c r="AH247" i="3"/>
  <c r="AJ247" i="3" s="1"/>
  <c r="AH243" i="3"/>
  <c r="AJ243" i="3" s="1"/>
  <c r="AH67" i="3"/>
  <c r="AJ67" i="3" s="1"/>
  <c r="AH59" i="3"/>
  <c r="AJ59" i="3" s="1"/>
  <c r="AH55" i="3"/>
  <c r="AJ55" i="3" s="1"/>
  <c r="AH175" i="3"/>
  <c r="AJ175" i="3" s="1"/>
  <c r="AH111" i="3"/>
  <c r="AJ111" i="3" s="1"/>
  <c r="Q1065" i="3"/>
  <c r="Q1061" i="3"/>
  <c r="Q1053" i="3"/>
  <c r="Q1049" i="3"/>
  <c r="Q1045" i="3"/>
  <c r="Q1037" i="3"/>
  <c r="AA1037" i="3" s="1"/>
  <c r="Q1033" i="3"/>
  <c r="Q1029" i="3"/>
  <c r="Q1021" i="3"/>
  <c r="AD1021" i="3" s="1"/>
  <c r="Q1017" i="3"/>
  <c r="AC1017" i="3" s="1"/>
  <c r="Q1013" i="3"/>
  <c r="Q1005" i="3"/>
  <c r="Q1001" i="3"/>
  <c r="Q997" i="3"/>
  <c r="Q989" i="3"/>
  <c r="Z989" i="3" s="1"/>
  <c r="Q985" i="3"/>
  <c r="Q981" i="3"/>
  <c r="Q973" i="3"/>
  <c r="Q969" i="3"/>
  <c r="Q965" i="3"/>
  <c r="Q957" i="3"/>
  <c r="Q953" i="3"/>
  <c r="Q949" i="3"/>
  <c r="Q941" i="3"/>
  <c r="Q937" i="3"/>
  <c r="Q933" i="3"/>
  <c r="Q925" i="3"/>
  <c r="Q921" i="3"/>
  <c r="Q917" i="3"/>
  <c r="Q909" i="3"/>
  <c r="Q905" i="3"/>
  <c r="Q901" i="3"/>
  <c r="Q893" i="3"/>
  <c r="T893" i="3" s="1"/>
  <c r="Q889" i="3"/>
  <c r="Q885" i="3"/>
  <c r="Q877" i="3"/>
  <c r="Q873" i="3"/>
  <c r="Q869" i="3"/>
  <c r="Q865" i="3"/>
  <c r="Q861" i="3"/>
  <c r="Q857" i="3"/>
  <c r="Q853" i="3"/>
  <c r="Q849" i="3"/>
  <c r="Q845" i="3"/>
  <c r="AA845" i="3" s="1"/>
  <c r="Q841" i="3"/>
  <c r="Z841" i="3" s="1"/>
  <c r="Q837" i="3"/>
  <c r="AC837" i="3" s="1"/>
  <c r="Q833" i="3"/>
  <c r="Q829" i="3"/>
  <c r="Q825" i="3"/>
  <c r="Q821" i="3"/>
  <c r="Q817" i="3"/>
  <c r="Q813" i="3"/>
  <c r="Q809" i="3"/>
  <c r="Q805" i="3"/>
  <c r="Q801" i="3"/>
  <c r="Q797" i="3"/>
  <c r="Q793" i="3"/>
  <c r="AE793" i="3" s="1"/>
  <c r="Q789" i="3"/>
  <c r="Q785" i="3"/>
  <c r="Q781" i="3"/>
  <c r="Q777" i="3"/>
  <c r="AB777" i="3" s="1"/>
  <c r="Q773" i="3"/>
  <c r="Q769" i="3"/>
  <c r="Q765" i="3"/>
  <c r="Q761" i="3"/>
  <c r="Q757" i="3"/>
  <c r="Q753" i="3"/>
  <c r="Q749" i="3"/>
  <c r="Q745" i="3"/>
  <c r="T745" i="3" s="1"/>
  <c r="Q741" i="3"/>
  <c r="U741" i="3" s="1"/>
  <c r="Q737" i="3"/>
  <c r="Q733" i="3"/>
  <c r="Q729" i="3"/>
  <c r="Q725" i="3"/>
  <c r="Q721" i="3"/>
  <c r="Q717" i="3"/>
  <c r="Q713" i="3"/>
  <c r="Q709" i="3"/>
  <c r="Q705" i="3"/>
  <c r="Z705" i="3" s="1"/>
  <c r="Q701" i="3"/>
  <c r="Q697" i="3"/>
  <c r="Q693" i="3"/>
  <c r="Q689" i="3"/>
  <c r="Q685" i="3"/>
  <c r="AB685" i="3" s="1"/>
  <c r="Q681" i="3"/>
  <c r="Q677" i="3"/>
  <c r="Q673" i="3"/>
  <c r="Q669" i="3"/>
  <c r="Q665" i="3"/>
  <c r="Q661" i="3"/>
  <c r="Q657" i="3"/>
  <c r="Q653" i="3"/>
  <c r="Q649" i="3"/>
  <c r="Q645" i="3"/>
  <c r="Q641" i="3"/>
  <c r="Q637" i="3"/>
  <c r="Q633" i="3"/>
  <c r="Q629" i="3"/>
  <c r="Z629" i="3" s="1"/>
  <c r="Q625" i="3"/>
  <c r="Q621" i="3"/>
  <c r="Q617" i="3"/>
  <c r="Q613" i="3"/>
  <c r="Q609" i="3"/>
  <c r="Q605" i="3"/>
  <c r="Q601" i="3"/>
  <c r="Q597" i="3"/>
  <c r="Q593" i="3"/>
  <c r="Q589" i="3"/>
  <c r="Q585" i="3"/>
  <c r="Q581" i="3"/>
  <c r="Q577" i="3"/>
  <c r="T577" i="3" s="1"/>
  <c r="Q573" i="3"/>
  <c r="Q569" i="3"/>
  <c r="Q565" i="3"/>
  <c r="Q561" i="3"/>
  <c r="Q557" i="3"/>
  <c r="Q553" i="3"/>
  <c r="Q549" i="3"/>
  <c r="Q545" i="3"/>
  <c r="Q541" i="3"/>
  <c r="AD541" i="3" s="1"/>
  <c r="Q537" i="3"/>
  <c r="Q533" i="3"/>
  <c r="Q529" i="3"/>
  <c r="Q525" i="3"/>
  <c r="Q521" i="3"/>
  <c r="Q517" i="3"/>
  <c r="Q513" i="3"/>
  <c r="AE513" i="3" s="1"/>
  <c r="Q509" i="3"/>
  <c r="Q505" i="3"/>
  <c r="Q501" i="3"/>
  <c r="Q497" i="3"/>
  <c r="Q493" i="3"/>
  <c r="Q489" i="3"/>
  <c r="Q485" i="3"/>
  <c r="Q481" i="3"/>
  <c r="Q477" i="3"/>
  <c r="Q473" i="3"/>
  <c r="AC473" i="3" s="1"/>
  <c r="Q469" i="3"/>
  <c r="Q465" i="3"/>
  <c r="Q461" i="3"/>
  <c r="Q457" i="3"/>
  <c r="Q453" i="3"/>
  <c r="Q449" i="3"/>
  <c r="Q445" i="3"/>
  <c r="Y445" i="3" s="1"/>
  <c r="Q441" i="3"/>
  <c r="Q437" i="3"/>
  <c r="Q433" i="3"/>
  <c r="Q429" i="3"/>
  <c r="Q425" i="3"/>
  <c r="Q421" i="3"/>
  <c r="Q417" i="3"/>
  <c r="Q413" i="3"/>
  <c r="Q409" i="3"/>
  <c r="Q405" i="3"/>
  <c r="Q401" i="3"/>
  <c r="Q397" i="3"/>
  <c r="Q393" i="3"/>
  <c r="Q389" i="3"/>
  <c r="Q385" i="3"/>
  <c r="Q381" i="3"/>
  <c r="Q377" i="3"/>
  <c r="Q373" i="3"/>
  <c r="Q369" i="3"/>
  <c r="Q365" i="3"/>
  <c r="Q361" i="3"/>
  <c r="Q357" i="3"/>
  <c r="AA357" i="3" s="1"/>
  <c r="Q353" i="3"/>
  <c r="Q349" i="3"/>
  <c r="Q345" i="3"/>
  <c r="Q341" i="3"/>
  <c r="Q337" i="3"/>
  <c r="AD337" i="3" s="1"/>
  <c r="Q333" i="3"/>
  <c r="Q329" i="3"/>
  <c r="Q325" i="3"/>
  <c r="Q321" i="3"/>
  <c r="Q317" i="3"/>
  <c r="Q313" i="3"/>
  <c r="Q309" i="3"/>
  <c r="Q305" i="3"/>
  <c r="Q301" i="3"/>
  <c r="Q297" i="3"/>
  <c r="Q293" i="3"/>
  <c r="Q289" i="3"/>
  <c r="Q285" i="3"/>
  <c r="Q281" i="3"/>
  <c r="Q277" i="3"/>
  <c r="Q273" i="3"/>
  <c r="Q269" i="3"/>
  <c r="Q265" i="3"/>
  <c r="Q261" i="3"/>
  <c r="Q257" i="3"/>
  <c r="Q253" i="3"/>
  <c r="Q249" i="3"/>
  <c r="Q245" i="3"/>
  <c r="Q241" i="3"/>
  <c r="Q237" i="3"/>
  <c r="Q233" i="3"/>
  <c r="Q229" i="3"/>
  <c r="Q225" i="3"/>
  <c r="Q221" i="3"/>
  <c r="Q217" i="3"/>
  <c r="Q213" i="3"/>
  <c r="Q209" i="3"/>
  <c r="Q205" i="3"/>
  <c r="Q201" i="3"/>
  <c r="Q197" i="3"/>
  <c r="Q193" i="3"/>
  <c r="Q189" i="3"/>
  <c r="Q185" i="3"/>
  <c r="Q181" i="3"/>
  <c r="Q177" i="3"/>
  <c r="Q173" i="3"/>
  <c r="AD173" i="3" s="1"/>
  <c r="Q169" i="3"/>
  <c r="Q165" i="3"/>
  <c r="Q161" i="3"/>
  <c r="Q157" i="3"/>
  <c r="Q153" i="3"/>
  <c r="Q149" i="3"/>
  <c r="Q145" i="3"/>
  <c r="Q141" i="3"/>
  <c r="Q137" i="3"/>
  <c r="Q133" i="3"/>
  <c r="Q129" i="3"/>
  <c r="Q125" i="3"/>
  <c r="Q121" i="3"/>
  <c r="Q117" i="3"/>
  <c r="Q113" i="3"/>
  <c r="Q109" i="3"/>
  <c r="Q105" i="3"/>
  <c r="Q101" i="3"/>
  <c r="Q97" i="3"/>
  <c r="Q93" i="3"/>
  <c r="Q89" i="3"/>
  <c r="Q85" i="3"/>
  <c r="Q81" i="3"/>
  <c r="W81" i="3" s="1"/>
  <c r="Q77" i="3"/>
  <c r="Q73" i="3"/>
  <c r="Q69" i="3"/>
  <c r="Q65" i="3"/>
  <c r="Q61" i="3"/>
  <c r="Q57" i="3"/>
  <c r="Q53" i="3"/>
  <c r="Q49" i="3"/>
  <c r="Q45" i="3"/>
  <c r="Q41" i="3"/>
  <c r="Q37" i="3"/>
  <c r="Q33" i="3"/>
  <c r="Q29" i="3"/>
  <c r="Q25" i="3"/>
  <c r="Q21" i="3"/>
  <c r="Q17" i="3"/>
  <c r="Q13" i="3"/>
  <c r="Q9" i="3"/>
  <c r="Q5" i="3"/>
  <c r="Q1092" i="3"/>
  <c r="U1092" i="3" s="1"/>
  <c r="Q1088" i="3"/>
  <c r="Q1084" i="3"/>
  <c r="S1084" i="3" s="1"/>
  <c r="Q1080" i="3"/>
  <c r="S1080" i="3" s="1"/>
  <c r="Q1076" i="3"/>
  <c r="Q1072" i="3"/>
  <c r="Q1068" i="3"/>
  <c r="U1068" i="3" s="1"/>
  <c r="Q1064" i="3"/>
  <c r="U1064" i="3" s="1"/>
  <c r="Q1060" i="3"/>
  <c r="AH1060" i="3"/>
  <c r="AJ1060" i="3" s="1"/>
  <c r="Q1056" i="3"/>
  <c r="AE1056" i="3" s="1"/>
  <c r="Q1052" i="3"/>
  <c r="Q1048" i="3"/>
  <c r="U1048" i="3" s="1"/>
  <c r="Q1044" i="3"/>
  <c r="Q1040" i="3"/>
  <c r="Q1036" i="3"/>
  <c r="Q1032" i="3"/>
  <c r="AE1032" i="3" s="1"/>
  <c r="Q1028" i="3"/>
  <c r="Q1024" i="3"/>
  <c r="Q1020" i="3"/>
  <c r="Q1016" i="3"/>
  <c r="Q1012" i="3"/>
  <c r="Q1008" i="3"/>
  <c r="Q1004" i="3"/>
  <c r="Q1000" i="3"/>
  <c r="Q996" i="3"/>
  <c r="U996" i="3" s="1"/>
  <c r="Q992" i="3"/>
  <c r="U992" i="3" s="1"/>
  <c r="Q988" i="3"/>
  <c r="Q984" i="3"/>
  <c r="U984" i="3" s="1"/>
  <c r="Q980" i="3"/>
  <c r="Q976" i="3"/>
  <c r="Q972" i="3"/>
  <c r="Q968" i="3"/>
  <c r="U968" i="3" s="1"/>
  <c r="Q964" i="3"/>
  <c r="Q960" i="3"/>
  <c r="AA960" i="3" s="1"/>
  <c r="Q956" i="3"/>
  <c r="Q952" i="3"/>
  <c r="AH952" i="3"/>
  <c r="AJ952" i="3" s="1"/>
  <c r="Q948" i="3"/>
  <c r="AH948" i="3"/>
  <c r="AJ948" i="3" s="1"/>
  <c r="Q944" i="3"/>
  <c r="Q940" i="3"/>
  <c r="Q936" i="3"/>
  <c r="AH936" i="3"/>
  <c r="AJ936" i="3" s="1"/>
  <c r="Q932" i="3"/>
  <c r="Q928" i="3"/>
  <c r="Q924" i="3"/>
  <c r="Q920" i="3"/>
  <c r="T920" i="3" s="1"/>
  <c r="Q916" i="3"/>
  <c r="Q912" i="3"/>
  <c r="AH912" i="3"/>
  <c r="AJ912" i="3" s="1"/>
  <c r="Q908" i="3"/>
  <c r="Q904" i="3"/>
  <c r="T904" i="3" s="1"/>
  <c r="Q900" i="3"/>
  <c r="Q896" i="3"/>
  <c r="Q892" i="3"/>
  <c r="Q888" i="3"/>
  <c r="AH888" i="3"/>
  <c r="AJ888" i="3" s="1"/>
  <c r="Q884" i="3"/>
  <c r="Q880" i="3"/>
  <c r="Q876" i="3"/>
  <c r="T876" i="3" s="1"/>
  <c r="Q872" i="3"/>
  <c r="T872" i="3" s="1"/>
  <c r="Q868" i="3"/>
  <c r="Q864" i="3"/>
  <c r="U864" i="3" s="1"/>
  <c r="Q860" i="3"/>
  <c r="Q856" i="3"/>
  <c r="Q852" i="3"/>
  <c r="AA852" i="3" s="1"/>
  <c r="Q848" i="3"/>
  <c r="Q844" i="3"/>
  <c r="AB844" i="3" s="1"/>
  <c r="Q840" i="3"/>
  <c r="T840" i="3" s="1"/>
  <c r="Q828" i="3"/>
  <c r="Q824" i="3"/>
  <c r="AE824" i="3" s="1"/>
  <c r="Q812" i="3"/>
  <c r="U812" i="3" s="1"/>
  <c r="Q808" i="3"/>
  <c r="AA808" i="3" s="1"/>
  <c r="Q796" i="3"/>
  <c r="AH796" i="3"/>
  <c r="AJ796" i="3" s="1"/>
  <c r="Q792" i="3"/>
  <c r="AD792" i="3" s="1"/>
  <c r="Q780" i="3"/>
  <c r="Q776" i="3"/>
  <c r="S776" i="3" s="1"/>
  <c r="Q764" i="3"/>
  <c r="Q760" i="3"/>
  <c r="Q748" i="3"/>
  <c r="Q744" i="3"/>
  <c r="Q732" i="3"/>
  <c r="Q728" i="3"/>
  <c r="Q716" i="3"/>
  <c r="AH716" i="3"/>
  <c r="AJ716" i="3" s="1"/>
  <c r="Q712" i="3"/>
  <c r="U712" i="3" s="1"/>
  <c r="Q700" i="3"/>
  <c r="AH700" i="3"/>
  <c r="AJ700" i="3" s="1"/>
  <c r="Q696" i="3"/>
  <c r="AD696" i="3" s="1"/>
  <c r="Q684" i="3"/>
  <c r="AH684" i="3"/>
  <c r="AJ684" i="3" s="1"/>
  <c r="Q680" i="3"/>
  <c r="T680" i="3" s="1"/>
  <c r="Q668" i="3"/>
  <c r="Q664" i="3"/>
  <c r="Q652" i="3"/>
  <c r="Q648" i="3"/>
  <c r="Q636" i="3"/>
  <c r="AA636" i="3" s="1"/>
  <c r="Q632" i="3"/>
  <c r="Q616" i="3"/>
  <c r="Q604" i="3"/>
  <c r="Q600" i="3"/>
  <c r="Q584" i="3"/>
  <c r="Q572" i="3"/>
  <c r="Q568" i="3"/>
  <c r="Q556" i="3"/>
  <c r="Q552" i="3"/>
  <c r="Q540" i="3"/>
  <c r="Q536" i="3"/>
  <c r="Q524" i="3"/>
  <c r="Q520" i="3"/>
  <c r="Q508" i="3"/>
  <c r="Q504" i="3"/>
  <c r="Q492" i="3"/>
  <c r="Q488" i="3"/>
  <c r="AB488" i="3" s="1"/>
  <c r="Q476" i="3"/>
  <c r="Q472" i="3"/>
  <c r="Q460" i="3"/>
  <c r="Q456" i="3"/>
  <c r="AH456" i="3"/>
  <c r="Q444" i="3"/>
  <c r="Q440" i="3"/>
  <c r="Q428" i="3"/>
  <c r="Q424" i="3"/>
  <c r="Q412" i="3"/>
  <c r="Q408" i="3"/>
  <c r="Q396" i="3"/>
  <c r="Q392" i="3"/>
  <c r="AH560" i="3"/>
  <c r="AJ560" i="3" s="1"/>
  <c r="Q588" i="3"/>
  <c r="AH596" i="3"/>
  <c r="AJ596" i="3" s="1"/>
  <c r="Q256" i="3"/>
  <c r="S256" i="3" s="1"/>
  <c r="Q252" i="3"/>
  <c r="Q240" i="3"/>
  <c r="Q236" i="3"/>
  <c r="AH236" i="3"/>
  <c r="Q224" i="3"/>
  <c r="Q220" i="3"/>
  <c r="Q208" i="3"/>
  <c r="Q204" i="3"/>
  <c r="Q192" i="3"/>
  <c r="Q188" i="3"/>
  <c r="Q176" i="3"/>
  <c r="Q172" i="3"/>
  <c r="Q160" i="3"/>
  <c r="Q156" i="3"/>
  <c r="Q144" i="3"/>
  <c r="Q140" i="3"/>
  <c r="Q128" i="3"/>
  <c r="Q124" i="3"/>
  <c r="Q112" i="3"/>
  <c r="Q108" i="3"/>
  <c r="Q96" i="3"/>
  <c r="Q92" i="3"/>
  <c r="AH92" i="3"/>
  <c r="AJ92" i="3" s="1"/>
  <c r="Q80" i="3"/>
  <c r="Q76" i="3"/>
  <c r="AH76" i="3"/>
  <c r="AJ76" i="3" s="1"/>
  <c r="Q64" i="3"/>
  <c r="Q60" i="3"/>
  <c r="S60" i="3" s="1"/>
  <c r="Q48" i="3"/>
  <c r="Q44" i="3"/>
  <c r="AD44" i="3" s="1"/>
  <c r="Q32" i="3"/>
  <c r="Q28" i="3"/>
  <c r="AH973" i="2"/>
  <c r="AJ973" i="2" s="1"/>
  <c r="Q341" i="2"/>
  <c r="U341" i="2" s="1"/>
  <c r="Q337" i="2"/>
  <c r="Q333" i="2"/>
  <c r="Q329" i="2"/>
  <c r="Q325" i="2"/>
  <c r="Q321" i="2"/>
  <c r="U321" i="2" s="1"/>
  <c r="Q317" i="2"/>
  <c r="Q313" i="2"/>
  <c r="Q309" i="2"/>
  <c r="Q305" i="2"/>
  <c r="AA305" i="2" s="1"/>
  <c r="Q301" i="2"/>
  <c r="Q297" i="2"/>
  <c r="Q293" i="2"/>
  <c r="AC293" i="2" s="1"/>
  <c r="Q289" i="2"/>
  <c r="Q285" i="2"/>
  <c r="Q281" i="2"/>
  <c r="Q277" i="2"/>
  <c r="Q273" i="2"/>
  <c r="Q269" i="2"/>
  <c r="Q265" i="2"/>
  <c r="Q261" i="2"/>
  <c r="Q257" i="2"/>
  <c r="Q253" i="2"/>
  <c r="Q249" i="2"/>
  <c r="AH249" i="2"/>
  <c r="AJ249" i="2" s="1"/>
  <c r="Q245" i="2"/>
  <c r="Q241" i="2"/>
  <c r="Q237" i="2"/>
  <c r="T237" i="2" s="1"/>
  <c r="Q233" i="2"/>
  <c r="Q229" i="2"/>
  <c r="Q225" i="2"/>
  <c r="Q221" i="2"/>
  <c r="Q217" i="2"/>
  <c r="Q213" i="2"/>
  <c r="Q209" i="2"/>
  <c r="Q205" i="2"/>
  <c r="Q201" i="2"/>
  <c r="Q197" i="2"/>
  <c r="Q193" i="2"/>
  <c r="Q189" i="2"/>
  <c r="Q185" i="2"/>
  <c r="Q181" i="2"/>
  <c r="Q177" i="2"/>
  <c r="Q173" i="2"/>
  <c r="Q169" i="2"/>
  <c r="Q165" i="2"/>
  <c r="Q161" i="2"/>
  <c r="Q157" i="2"/>
  <c r="Q153" i="2"/>
  <c r="Q149" i="2"/>
  <c r="Q145" i="2"/>
  <c r="Q141" i="2"/>
  <c r="AB141" i="2" s="1"/>
  <c r="Q137" i="2"/>
  <c r="Q133" i="2"/>
  <c r="Q129" i="2"/>
  <c r="Q125" i="2"/>
  <c r="AH125" i="2"/>
  <c r="AJ125" i="2" s="1"/>
  <c r="Q121" i="2"/>
  <c r="Q117" i="2"/>
  <c r="Q113" i="2"/>
  <c r="Q109" i="2"/>
  <c r="AH109" i="2"/>
  <c r="AJ109" i="2" s="1"/>
  <c r="Q105" i="2"/>
  <c r="Q101" i="2"/>
  <c r="Q97" i="2"/>
  <c r="AD97" i="2" s="1"/>
  <c r="Q93" i="2"/>
  <c r="Q89" i="2"/>
  <c r="Q85" i="2"/>
  <c r="Q81" i="2"/>
  <c r="Q77" i="2"/>
  <c r="AC77" i="2" s="1"/>
  <c r="Q73" i="2"/>
  <c r="Q69" i="2"/>
  <c r="Q65" i="2"/>
  <c r="Q61" i="2"/>
  <c r="Q57" i="2"/>
  <c r="Q53" i="2"/>
  <c r="Q49" i="2"/>
  <c r="Q45" i="2"/>
  <c r="Q41" i="2"/>
  <c r="Q37" i="2"/>
  <c r="Q33" i="2"/>
  <c r="Q29" i="2"/>
  <c r="Q25" i="2"/>
  <c r="Q21" i="2"/>
  <c r="Q17" i="2"/>
  <c r="Q13" i="2"/>
  <c r="Q9" i="2"/>
  <c r="Q5" i="2"/>
  <c r="AB1037" i="23" l="1"/>
  <c r="AD1037" i="23" s="1"/>
  <c r="AB1053" i="23"/>
  <c r="AD1053" i="23" s="1"/>
  <c r="AB1069" i="23"/>
  <c r="AD1069" i="23" s="1"/>
  <c r="Y18" i="23"/>
  <c r="Y122" i="23"/>
  <c r="Q10" i="23"/>
  <c r="P142" i="23"/>
  <c r="R182" i="23"/>
  <c r="R210" i="23"/>
  <c r="W322" i="23"/>
  <c r="V610" i="23"/>
  <c r="AB626" i="23"/>
  <c r="AD626" i="23" s="1"/>
  <c r="Q706" i="23"/>
  <c r="AB826" i="23"/>
  <c r="AD826" i="23" s="1"/>
  <c r="AB1026" i="23"/>
  <c r="AD1026" i="23" s="1"/>
  <c r="W350" i="23"/>
  <c r="W38" i="23"/>
  <c r="AB46" i="23"/>
  <c r="AD46" i="23" s="1"/>
  <c r="AB102" i="23"/>
  <c r="W254" i="23"/>
  <c r="S254" i="23"/>
  <c r="Y350" i="23"/>
  <c r="W486" i="23"/>
  <c r="P558" i="23"/>
  <c r="AB1054" i="23"/>
  <c r="AD1054" i="23" s="1"/>
  <c r="W28" i="23"/>
  <c r="W128" i="23"/>
  <c r="S424" i="23"/>
  <c r="AB282" i="23"/>
  <c r="AD282" i="23" s="1"/>
  <c r="AB994" i="23"/>
  <c r="AD994" i="23" s="1"/>
  <c r="X86" i="23"/>
  <c r="R38" i="23"/>
  <c r="AB518" i="23"/>
  <c r="AD518" i="23" s="1"/>
  <c r="AB526" i="23"/>
  <c r="AD526" i="23" s="1"/>
  <c r="W582" i="23"/>
  <c r="T582" i="23"/>
  <c r="AB842" i="23"/>
  <c r="AD842" i="23" s="1"/>
  <c r="AB898" i="23"/>
  <c r="AD898" i="23" s="1"/>
  <c r="W40" i="23"/>
  <c r="Y96" i="23"/>
  <c r="Y832" i="23"/>
  <c r="T832" i="23"/>
  <c r="Y36" i="23"/>
  <c r="W116" i="23"/>
  <c r="W292" i="23"/>
  <c r="R292" i="23"/>
  <c r="X328" i="23"/>
  <c r="R336" i="23"/>
  <c r="W428" i="23"/>
  <c r="V18" i="23"/>
  <c r="W34" i="23"/>
  <c r="R130" i="23"/>
  <c r="W218" i="23"/>
  <c r="AB498" i="23"/>
  <c r="AD498" i="23" s="1"/>
  <c r="P610" i="23"/>
  <c r="AB902" i="23"/>
  <c r="AD902" i="23" s="1"/>
  <c r="AB918" i="23"/>
  <c r="AD918" i="23" s="1"/>
  <c r="AB986" i="23"/>
  <c r="AD986" i="23" s="1"/>
  <c r="AB1034" i="23"/>
  <c r="AD1034" i="23" s="1"/>
  <c r="AB850" i="23"/>
  <c r="AD850" i="23" s="1"/>
  <c r="AD1006" i="23"/>
  <c r="P254" i="23"/>
  <c r="Y286" i="23"/>
  <c r="Y302" i="23"/>
  <c r="S614" i="23"/>
  <c r="AB906" i="23"/>
  <c r="AD906" i="23" s="1"/>
  <c r="AB926" i="23"/>
  <c r="AB934" i="23"/>
  <c r="AD934" i="23" s="1"/>
  <c r="AB958" i="23"/>
  <c r="AD958" i="23" s="1"/>
  <c r="AB966" i="23"/>
  <c r="AD966" i="23" s="1"/>
  <c r="AB982" i="23"/>
  <c r="AD982" i="23" s="1"/>
  <c r="AB990" i="23"/>
  <c r="AB998" i="23"/>
  <c r="AD998" i="23" s="1"/>
  <c r="AB1022" i="23"/>
  <c r="AD1022" i="23" s="1"/>
  <c r="AB1030" i="23"/>
  <c r="AD1030" i="23" s="1"/>
  <c r="AB1046" i="23"/>
  <c r="AD1046" i="23" s="1"/>
  <c r="AB1062" i="23"/>
  <c r="AD1062" i="23" s="1"/>
  <c r="AB1094" i="23"/>
  <c r="AD1094" i="23" s="1"/>
  <c r="V28" i="23"/>
  <c r="Y744" i="23"/>
  <c r="Q336" i="23"/>
  <c r="R25" i="23"/>
  <c r="R29" i="23"/>
  <c r="Q76" i="23"/>
  <c r="AB3" i="23"/>
  <c r="AD3" i="23" s="1"/>
  <c r="AB150" i="23"/>
  <c r="AD150" i="23" s="1"/>
  <c r="AB166" i="23"/>
  <c r="AD166" i="23" s="1"/>
  <c r="V174" i="23"/>
  <c r="V210" i="23"/>
  <c r="Y218" i="23"/>
  <c r="S306" i="23"/>
  <c r="AB330" i="23"/>
  <c r="AD330" i="23" s="1"/>
  <c r="W346" i="23"/>
  <c r="V482" i="23"/>
  <c r="AB482" i="23"/>
  <c r="AD482" i="23" s="1"/>
  <c r="R530" i="23"/>
  <c r="X562" i="23"/>
  <c r="Y602" i="23"/>
  <c r="AB658" i="23"/>
  <c r="AD658" i="23" s="1"/>
  <c r="AB818" i="23"/>
  <c r="AD818" i="23" s="1"/>
  <c r="T846" i="23"/>
  <c r="W30" i="23"/>
  <c r="W86" i="23"/>
  <c r="AB390" i="23"/>
  <c r="AD390" i="23" s="1"/>
  <c r="R422" i="23"/>
  <c r="AB422" i="23" s="1"/>
  <c r="AD422" i="23" s="1"/>
  <c r="X478" i="23"/>
  <c r="T502" i="23"/>
  <c r="R582" i="23"/>
  <c r="S646" i="23"/>
  <c r="T646" i="23"/>
  <c r="Y654" i="23"/>
  <c r="X738" i="23"/>
  <c r="AB802" i="23"/>
  <c r="AD802" i="23" s="1"/>
  <c r="R830" i="23"/>
  <c r="W430" i="23"/>
  <c r="X130" i="23"/>
  <c r="AB182" i="23"/>
  <c r="AD182" i="23" s="1"/>
  <c r="AB298" i="23"/>
  <c r="AD298" i="23" s="1"/>
  <c r="X322" i="23"/>
  <c r="AB354" i="23"/>
  <c r="AD354" i="23" s="1"/>
  <c r="AB370" i="23"/>
  <c r="AD370" i="23" s="1"/>
  <c r="AB514" i="23"/>
  <c r="AD514" i="23" s="1"/>
  <c r="R554" i="23"/>
  <c r="AB578" i="23"/>
  <c r="AD578" i="23" s="1"/>
  <c r="AB674" i="23"/>
  <c r="AD674" i="23" s="1"/>
  <c r="AB726" i="23"/>
  <c r="AD726" i="23" s="1"/>
  <c r="AB754" i="23"/>
  <c r="AD754" i="23" s="1"/>
  <c r="AB770" i="23"/>
  <c r="AD770" i="23" s="1"/>
  <c r="P870" i="23"/>
  <c r="AB134" i="23"/>
  <c r="AD134" i="23" s="1"/>
  <c r="S178" i="23"/>
  <c r="AB294" i="23"/>
  <c r="AD294" i="23" s="1"/>
  <c r="R302" i="23"/>
  <c r="AB866" i="23"/>
  <c r="AD866" i="23" s="1"/>
  <c r="Q128" i="23"/>
  <c r="AB582" i="23"/>
  <c r="AD582" i="23" s="1"/>
  <c r="AB6" i="23"/>
  <c r="AD6" i="23" s="1"/>
  <c r="AB274" i="23"/>
  <c r="AD274" i="23" s="1"/>
  <c r="AB306" i="23"/>
  <c r="AD306" i="23" s="1"/>
  <c r="AB386" i="23"/>
  <c r="AD386" i="23" s="1"/>
  <c r="AB450" i="23"/>
  <c r="AD450" i="23" s="1"/>
  <c r="AB546" i="23"/>
  <c r="AD546" i="23" s="1"/>
  <c r="AB554" i="23"/>
  <c r="AD554" i="23" s="1"/>
  <c r="AB594" i="23"/>
  <c r="AD594" i="23" s="1"/>
  <c r="AB642" i="23"/>
  <c r="AD642" i="23" s="1"/>
  <c r="AB690" i="23"/>
  <c r="AD690" i="23" s="1"/>
  <c r="AB854" i="23"/>
  <c r="AD854" i="23" s="1"/>
  <c r="AB54" i="23"/>
  <c r="AB214" i="23"/>
  <c r="AD214" i="23" s="1"/>
  <c r="AB230" i="23"/>
  <c r="AD230" i="23" s="1"/>
  <c r="AB262" i="23"/>
  <c r="AD262" i="23" s="1"/>
  <c r="AB326" i="23"/>
  <c r="AD326" i="23" s="1"/>
  <c r="AB406" i="23"/>
  <c r="AD406" i="23" s="1"/>
  <c r="AB502" i="23"/>
  <c r="AD502" i="23" s="1"/>
  <c r="AB662" i="23"/>
  <c r="AD662" i="23" s="1"/>
  <c r="AB678" i="23"/>
  <c r="AD678" i="23" s="1"/>
  <c r="AB710" i="23"/>
  <c r="AD710" i="23" s="1"/>
  <c r="AB774" i="23"/>
  <c r="AD774" i="23" s="1"/>
  <c r="W108" i="23"/>
  <c r="W580" i="23"/>
  <c r="AB10" i="23"/>
  <c r="AD10" i="23" s="1"/>
  <c r="AB42" i="23"/>
  <c r="AD42" i="23" s="1"/>
  <c r="AB198" i="23"/>
  <c r="AD198" i="23" s="1"/>
  <c r="Y210" i="23"/>
  <c r="S210" i="23"/>
  <c r="AB466" i="23"/>
  <c r="AD466" i="23" s="1"/>
  <c r="AB806" i="23"/>
  <c r="AD806" i="23" s="1"/>
  <c r="AB894" i="23"/>
  <c r="AD894" i="23" s="1"/>
  <c r="AB86" i="23"/>
  <c r="AD86" i="23" s="1"/>
  <c r="AD102" i="23"/>
  <c r="AB454" i="23"/>
  <c r="AD454" i="23" s="1"/>
  <c r="AB534" i="23"/>
  <c r="AD534" i="23" s="1"/>
  <c r="AB838" i="23"/>
  <c r="AD838" i="23" s="1"/>
  <c r="Y878" i="23"/>
  <c r="AB322" i="23"/>
  <c r="AD322" i="23" s="1"/>
  <c r="AB342" i="23"/>
  <c r="AD342" i="23" s="1"/>
  <c r="AB550" i="23"/>
  <c r="AD550" i="23" s="1"/>
  <c r="AB226" i="23"/>
  <c r="AD226" i="23" s="1"/>
  <c r="AB110" i="23"/>
  <c r="AD110" i="23" s="1"/>
  <c r="AB186" i="23"/>
  <c r="AD186" i="23" s="1"/>
  <c r="AB962" i="23"/>
  <c r="AD962" i="23" s="1"/>
  <c r="W290" i="23"/>
  <c r="AB26" i="23"/>
  <c r="AD26" i="23" s="1"/>
  <c r="R16" i="23"/>
  <c r="Q72" i="23"/>
  <c r="R108" i="23"/>
  <c r="V228" i="23"/>
  <c r="Y500" i="23"/>
  <c r="Y652" i="23"/>
  <c r="R652" i="23"/>
  <c r="W36" i="23"/>
  <c r="W104" i="23"/>
  <c r="R104" i="23"/>
  <c r="V132" i="23"/>
  <c r="W164" i="23"/>
  <c r="Y276" i="23"/>
  <c r="Y572" i="23"/>
  <c r="R572" i="23"/>
  <c r="W268" i="23"/>
  <c r="W300" i="23"/>
  <c r="Q492" i="23"/>
  <c r="AB38" i="23"/>
  <c r="AB158" i="23"/>
  <c r="AD158" i="23" s="1"/>
  <c r="AB882" i="23"/>
  <c r="AD882" i="23" s="1"/>
  <c r="AB1010" i="23"/>
  <c r="AD1010" i="23" s="1"/>
  <c r="R18" i="23"/>
  <c r="AB18" i="23" s="1"/>
  <c r="AD18" i="23" s="1"/>
  <c r="V66" i="23"/>
  <c r="AB66" i="23" s="1"/>
  <c r="AD66" i="23" s="1"/>
  <c r="R90" i="23"/>
  <c r="AB90" i="23" s="1"/>
  <c r="AD90" i="23" s="1"/>
  <c r="AB98" i="23"/>
  <c r="AD98" i="23" s="1"/>
  <c r="AB106" i="23"/>
  <c r="AD106" i="23" s="1"/>
  <c r="R122" i="23"/>
  <c r="AB122" i="23" s="1"/>
  <c r="AD122" i="23" s="1"/>
  <c r="AB218" i="23"/>
  <c r="AD218" i="23" s="1"/>
  <c r="AB234" i="23"/>
  <c r="AD234" i="23" s="1"/>
  <c r="AB242" i="23"/>
  <c r="AD242" i="23" s="1"/>
  <c r="AB250" i="23"/>
  <c r="AD250" i="23" s="1"/>
  <c r="V258" i="23"/>
  <c r="AB258" i="23" s="1"/>
  <c r="AD258" i="23" s="1"/>
  <c r="AB290" i="23"/>
  <c r="AD290" i="23" s="1"/>
  <c r="V346" i="23"/>
  <c r="AB346" i="23" s="1"/>
  <c r="AD346" i="23" s="1"/>
  <c r="AB378" i="23"/>
  <c r="AD378" i="23" s="1"/>
  <c r="V402" i="23"/>
  <c r="AB410" i="23"/>
  <c r="AD410" i="23" s="1"/>
  <c r="W418" i="23"/>
  <c r="AB418" i="23" s="1"/>
  <c r="AD418" i="23" s="1"/>
  <c r="R434" i="23"/>
  <c r="AB442" i="23"/>
  <c r="AD442" i="23" s="1"/>
  <c r="AB474" i="23"/>
  <c r="AD474" i="23" s="1"/>
  <c r="AB506" i="23"/>
  <c r="AD506" i="23" s="1"/>
  <c r="T530" i="23"/>
  <c r="AB530" i="23" s="1"/>
  <c r="AD530" i="23" s="1"/>
  <c r="AB538" i="23"/>
  <c r="AD538" i="23" s="1"/>
  <c r="AB586" i="23"/>
  <c r="AD586" i="23" s="1"/>
  <c r="Y618" i="23"/>
  <c r="AB618" i="23" s="1"/>
  <c r="AD618" i="23" s="1"/>
  <c r="W618" i="23"/>
  <c r="Y650" i="23"/>
  <c r="AB682" i="23"/>
  <c r="AD682" i="23" s="1"/>
  <c r="AB718" i="23"/>
  <c r="AD718" i="23" s="1"/>
  <c r="V750" i="23"/>
  <c r="Y778" i="23"/>
  <c r="AB814" i="23"/>
  <c r="AD814" i="23" s="1"/>
  <c r="AB862" i="23"/>
  <c r="AD862" i="23" s="1"/>
  <c r="AB954" i="23"/>
  <c r="AD954" i="23" s="1"/>
  <c r="AB1002" i="23"/>
  <c r="AD1002" i="23" s="1"/>
  <c r="AB1082" i="23"/>
  <c r="AD1082" i="23" s="1"/>
  <c r="W734" i="23"/>
  <c r="AB734" i="23" s="1"/>
  <c r="AD734" i="23" s="1"/>
  <c r="AB910" i="23"/>
  <c r="AD910" i="23" s="1"/>
  <c r="AB1038" i="23"/>
  <c r="AD1038" i="23" s="1"/>
  <c r="AD990" i="23"/>
  <c r="AD54" i="23"/>
  <c r="AB78" i="23"/>
  <c r="AD78" i="23" s="1"/>
  <c r="AB94" i="23"/>
  <c r="AD94" i="23" s="1"/>
  <c r="AB138" i="23"/>
  <c r="AD138" i="23" s="1"/>
  <c r="AB162" i="23"/>
  <c r="AD162" i="23" s="1"/>
  <c r="AB206" i="23"/>
  <c r="AD206" i="23" s="1"/>
  <c r="T238" i="23"/>
  <c r="AB238" i="23" s="1"/>
  <c r="AD238" i="23" s="1"/>
  <c r="AB286" i="23"/>
  <c r="S310" i="23"/>
  <c r="P310" i="23"/>
  <c r="Q334" i="23"/>
  <c r="AB334" i="23" s="1"/>
  <c r="AD334" i="23" s="1"/>
  <c r="W358" i="23"/>
  <c r="Y398" i="23"/>
  <c r="X414" i="23"/>
  <c r="S414" i="23"/>
  <c r="AB414" i="23" s="1"/>
  <c r="AD414" i="23" s="1"/>
  <c r="W470" i="23"/>
  <c r="AB470" i="23" s="1"/>
  <c r="AD470" i="23" s="1"/>
  <c r="AB494" i="23"/>
  <c r="AD494" i="23" s="1"/>
  <c r="AB510" i="23"/>
  <c r="AD510" i="23" s="1"/>
  <c r="Y590" i="23"/>
  <c r="AB590" i="23" s="1"/>
  <c r="AD590" i="23" s="1"/>
  <c r="W614" i="23"/>
  <c r="AB614" i="23" s="1"/>
  <c r="AD614" i="23" s="1"/>
  <c r="AB622" i="23"/>
  <c r="AD622" i="23" s="1"/>
  <c r="AB638" i="23"/>
  <c r="AD638" i="23" s="1"/>
  <c r="AB714" i="23"/>
  <c r="AD714" i="23" s="1"/>
  <c r="AB782" i="23"/>
  <c r="AD782" i="23" s="1"/>
  <c r="V790" i="23"/>
  <c r="AB790" i="23" s="1"/>
  <c r="AD790" i="23" s="1"/>
  <c r="S798" i="23"/>
  <c r="AB798" i="23" s="1"/>
  <c r="AD798" i="23" s="1"/>
  <c r="AB858" i="23"/>
  <c r="AD858" i="23" s="1"/>
  <c r="W258" i="23"/>
  <c r="AB1058" i="23"/>
  <c r="AD1058" i="23" s="1"/>
  <c r="X254" i="23"/>
  <c r="Y434" i="23"/>
  <c r="AB434" i="23" s="1"/>
  <c r="AD434" i="23" s="1"/>
  <c r="Y786" i="23"/>
  <c r="AB786" i="23" s="1"/>
  <c r="AD786" i="23" s="1"/>
  <c r="Q313" i="23"/>
  <c r="Q77" i="23"/>
  <c r="AB357" i="23"/>
  <c r="AD357" i="23" s="1"/>
  <c r="AB373" i="23"/>
  <c r="AD373" i="23" s="1"/>
  <c r="AB389" i="23"/>
  <c r="AD389" i="23" s="1"/>
  <c r="AB405" i="23"/>
  <c r="AD405" i="23" s="1"/>
  <c r="AB421" i="23"/>
  <c r="AD421" i="23" s="1"/>
  <c r="AB437" i="23"/>
  <c r="AD437" i="23" s="1"/>
  <c r="AB453" i="23"/>
  <c r="AD453" i="23" s="1"/>
  <c r="AB469" i="23"/>
  <c r="AD469" i="23" s="1"/>
  <c r="AB485" i="23"/>
  <c r="AD485" i="23" s="1"/>
  <c r="AB501" i="23"/>
  <c r="AD501" i="23" s="1"/>
  <c r="AB517" i="23"/>
  <c r="AD517" i="23" s="1"/>
  <c r="AB533" i="23"/>
  <c r="AD533" i="23" s="1"/>
  <c r="AB549" i="23"/>
  <c r="AD549" i="23" s="1"/>
  <c r="AB565" i="23"/>
  <c r="AD565" i="23" s="1"/>
  <c r="AB581" i="23"/>
  <c r="AD581" i="23" s="1"/>
  <c r="AB597" i="23"/>
  <c r="AD597" i="23" s="1"/>
  <c r="AB613" i="23"/>
  <c r="AD613" i="23" s="1"/>
  <c r="AB629" i="23"/>
  <c r="AD629" i="23" s="1"/>
  <c r="AB645" i="23"/>
  <c r="AD645" i="23" s="1"/>
  <c r="AB661" i="23"/>
  <c r="AD661" i="23" s="1"/>
  <c r="AB677" i="23"/>
  <c r="AD677" i="23" s="1"/>
  <c r="AB693" i="23"/>
  <c r="AD693" i="23" s="1"/>
  <c r="AB1029" i="23"/>
  <c r="AD1029" i="23" s="1"/>
  <c r="AB1045" i="23"/>
  <c r="AD1045" i="23" s="1"/>
  <c r="AB1061" i="23"/>
  <c r="AD1061" i="23" s="1"/>
  <c r="AB1077" i="23"/>
  <c r="AD1077" i="23" s="1"/>
  <c r="AB1093" i="23"/>
  <c r="AD1093" i="23" s="1"/>
  <c r="V16" i="23"/>
  <c r="R400" i="23"/>
  <c r="X576" i="23"/>
  <c r="X736" i="23"/>
  <c r="W776" i="23"/>
  <c r="Y60" i="23"/>
  <c r="X60" i="23"/>
  <c r="S104" i="23"/>
  <c r="X276" i="23"/>
  <c r="W344" i="23"/>
  <c r="R352" i="23"/>
  <c r="Y428" i="23"/>
  <c r="X572" i="23"/>
  <c r="Q572" i="23"/>
  <c r="V604" i="23"/>
  <c r="V656" i="23"/>
  <c r="Y200" i="23"/>
  <c r="T200" i="23"/>
  <c r="Y216" i="23"/>
  <c r="W340" i="23"/>
  <c r="P396" i="23"/>
  <c r="W492" i="23"/>
  <c r="Y600" i="23"/>
  <c r="W792" i="23"/>
  <c r="W22" i="23"/>
  <c r="AB22" i="23" s="1"/>
  <c r="AD22" i="23" s="1"/>
  <c r="W846" i="23"/>
  <c r="X470" i="23"/>
  <c r="AB58" i="23"/>
  <c r="AD58" i="23" s="1"/>
  <c r="AB202" i="23"/>
  <c r="AD202" i="23" s="1"/>
  <c r="Y790" i="23"/>
  <c r="AB914" i="23"/>
  <c r="AD914" i="23" s="1"/>
  <c r="AB1042" i="23"/>
  <c r="AD1042" i="23" s="1"/>
  <c r="W58" i="23"/>
  <c r="AB82" i="23"/>
  <c r="AD82" i="23" s="1"/>
  <c r="W90" i="23"/>
  <c r="W114" i="23"/>
  <c r="AB114" i="23" s="1"/>
  <c r="AD114" i="23" s="1"/>
  <c r="AB130" i="23"/>
  <c r="AD130" i="23" s="1"/>
  <c r="Y266" i="23"/>
  <c r="W778" i="23"/>
  <c r="AB846" i="23"/>
  <c r="AD846" i="23" s="1"/>
  <c r="Y870" i="23"/>
  <c r="AB870" i="23" s="1"/>
  <c r="AD870" i="23" s="1"/>
  <c r="AB922" i="23"/>
  <c r="AD922" i="23" s="1"/>
  <c r="AB970" i="23"/>
  <c r="AD970" i="23" s="1"/>
  <c r="AB1050" i="23"/>
  <c r="AD1050" i="23" s="1"/>
  <c r="V2" i="23"/>
  <c r="W798" i="23"/>
  <c r="X22" i="23"/>
  <c r="AB562" i="23"/>
  <c r="AD562" i="23" s="1"/>
  <c r="AB942" i="23"/>
  <c r="AD942" i="23" s="1"/>
  <c r="AB1070" i="23"/>
  <c r="AD1070" i="23" s="1"/>
  <c r="AD286" i="23"/>
  <c r="Y22" i="23"/>
  <c r="AD38" i="23"/>
  <c r="R62" i="23"/>
  <c r="AB62" i="23" s="1"/>
  <c r="AD62" i="23" s="1"/>
  <c r="AB70" i="23"/>
  <c r="AD70" i="23" s="1"/>
  <c r="R146" i="23"/>
  <c r="AB146" i="23" s="1"/>
  <c r="AD146" i="23" s="1"/>
  <c r="AB178" i="23"/>
  <c r="AD178" i="23" s="1"/>
  <c r="AB194" i="23"/>
  <c r="AD194" i="23" s="1"/>
  <c r="AB222" i="23"/>
  <c r="AD222" i="23" s="1"/>
  <c r="V254" i="23"/>
  <c r="AB254" i="23" s="1"/>
  <c r="AD254" i="23" s="1"/>
  <c r="R278" i="23"/>
  <c r="AB278" i="23" s="1"/>
  <c r="AD278" i="23" s="1"/>
  <c r="Q358" i="23"/>
  <c r="AB358" i="23" s="1"/>
  <c r="AD358" i="23" s="1"/>
  <c r="AB366" i="23"/>
  <c r="AD366" i="23" s="1"/>
  <c r="AB382" i="23"/>
  <c r="AD382" i="23" s="1"/>
  <c r="AB462" i="23"/>
  <c r="AD462" i="23" s="1"/>
  <c r="AB478" i="23"/>
  <c r="AD478" i="23" s="1"/>
  <c r="R486" i="23"/>
  <c r="AB486" i="23" s="1"/>
  <c r="AD486" i="23" s="1"/>
  <c r="AB558" i="23"/>
  <c r="AD558" i="23" s="1"/>
  <c r="W598" i="23"/>
  <c r="V654" i="23"/>
  <c r="AB654" i="23" s="1"/>
  <c r="AD654" i="23" s="1"/>
  <c r="AB686" i="23"/>
  <c r="AD686" i="23" s="1"/>
  <c r="AB702" i="23"/>
  <c r="S730" i="23"/>
  <c r="AB730" i="23" s="1"/>
  <c r="AD730" i="23" s="1"/>
  <c r="AB738" i="23"/>
  <c r="AD738" i="23" s="1"/>
  <c r="V746" i="23"/>
  <c r="AB746" i="23" s="1"/>
  <c r="AD746" i="23" s="1"/>
  <c r="AB766" i="23"/>
  <c r="AD766" i="23" s="1"/>
  <c r="AB810" i="23"/>
  <c r="AD810" i="23" s="1"/>
  <c r="W810" i="23"/>
  <c r="Y874" i="23"/>
  <c r="AB1090" i="23"/>
  <c r="AD1090" i="23" s="1"/>
  <c r="T16" i="23"/>
  <c r="T40" i="23"/>
  <c r="P160" i="23"/>
  <c r="Y228" i="23"/>
  <c r="Q400" i="23"/>
  <c r="W576" i="23"/>
  <c r="W736" i="23"/>
  <c r="V776" i="23"/>
  <c r="P104" i="23"/>
  <c r="P304" i="23"/>
  <c r="AB304" i="23" s="1"/>
  <c r="AD304" i="23" s="1"/>
  <c r="R344" i="23"/>
  <c r="W572" i="23"/>
  <c r="Y656" i="23"/>
  <c r="W200" i="23"/>
  <c r="Q308" i="23"/>
  <c r="V340" i="23"/>
  <c r="Y408" i="23"/>
  <c r="V792" i="23"/>
  <c r="W836" i="23"/>
  <c r="AB314" i="23"/>
  <c r="AD314" i="23" s="1"/>
  <c r="AB946" i="23"/>
  <c r="AD946" i="23" s="1"/>
  <c r="AB1074" i="23"/>
  <c r="AD1074" i="23" s="1"/>
  <c r="R34" i="23"/>
  <c r="AB34" i="23" s="1"/>
  <c r="AD34" i="23" s="1"/>
  <c r="AB142" i="23"/>
  <c r="AD142" i="23" s="1"/>
  <c r="AB174" i="23"/>
  <c r="AD174" i="23" s="1"/>
  <c r="W266" i="23"/>
  <c r="AB338" i="23"/>
  <c r="AD338" i="23" s="1"/>
  <c r="AB362" i="23"/>
  <c r="AD362" i="23" s="1"/>
  <c r="AB394" i="23"/>
  <c r="AD394" i="23" s="1"/>
  <c r="W402" i="23"/>
  <c r="S402" i="23"/>
  <c r="AB402" i="23" s="1"/>
  <c r="AD402" i="23" s="1"/>
  <c r="AB426" i="23"/>
  <c r="AD426" i="23" s="1"/>
  <c r="AB458" i="23"/>
  <c r="AD458" i="23" s="1"/>
  <c r="AB490" i="23"/>
  <c r="AD490" i="23" s="1"/>
  <c r="AB522" i="23"/>
  <c r="AD522" i="23" s="1"/>
  <c r="AB570" i="23"/>
  <c r="AD570" i="23" s="1"/>
  <c r="AB602" i="23"/>
  <c r="AD602" i="23" s="1"/>
  <c r="AB610" i="23"/>
  <c r="AD610" i="23" s="1"/>
  <c r="AB634" i="23"/>
  <c r="AD634" i="23" s="1"/>
  <c r="V650" i="23"/>
  <c r="Y666" i="23"/>
  <c r="AB666" i="23" s="1"/>
  <c r="AD666" i="23" s="1"/>
  <c r="AB698" i="23"/>
  <c r="AD698" i="23" s="1"/>
  <c r="AB706" i="23"/>
  <c r="AD706" i="23" s="1"/>
  <c r="W742" i="23"/>
  <c r="AB742" i="23" s="1"/>
  <c r="AD742" i="23" s="1"/>
  <c r="AB750" i="23"/>
  <c r="AD750" i="23" s="1"/>
  <c r="AB762" i="23"/>
  <c r="AD762" i="23" s="1"/>
  <c r="Y794" i="23"/>
  <c r="AB794" i="23" s="1"/>
  <c r="AD794" i="23" s="1"/>
  <c r="AB834" i="23"/>
  <c r="AD834" i="23" s="1"/>
  <c r="V878" i="23"/>
  <c r="AB878" i="23" s="1"/>
  <c r="AD878" i="23" s="1"/>
  <c r="AB938" i="23"/>
  <c r="AD938" i="23" s="1"/>
  <c r="AB1018" i="23"/>
  <c r="AD1018" i="23" s="1"/>
  <c r="AB1066" i="23"/>
  <c r="AD1066" i="23" s="1"/>
  <c r="AB722" i="23"/>
  <c r="AD722" i="23" s="1"/>
  <c r="AB974" i="23"/>
  <c r="AD974" i="23" s="1"/>
  <c r="AD702" i="23"/>
  <c r="AD926" i="23"/>
  <c r="R2" i="23"/>
  <c r="AB2" i="23" s="1"/>
  <c r="AD2" i="23" s="1"/>
  <c r="Y30" i="23"/>
  <c r="AB30" i="23" s="1"/>
  <c r="AD30" i="23" s="1"/>
  <c r="AB126" i="23"/>
  <c r="AD126" i="23" s="1"/>
  <c r="AB154" i="23"/>
  <c r="AD154" i="23" s="1"/>
  <c r="AB170" i="23"/>
  <c r="AD170" i="23" s="1"/>
  <c r="AB302" i="23"/>
  <c r="AD302" i="23" s="1"/>
  <c r="AB318" i="23"/>
  <c r="AD318" i="23" s="1"/>
  <c r="AB350" i="23"/>
  <c r="AD350" i="23" s="1"/>
  <c r="R398" i="23"/>
  <c r="AB430" i="23"/>
  <c r="AD430" i="23" s="1"/>
  <c r="AB446" i="23"/>
  <c r="AD446" i="23" s="1"/>
  <c r="AB542" i="23"/>
  <c r="AD542" i="23" s="1"/>
  <c r="AB574" i="23"/>
  <c r="AD574" i="23" s="1"/>
  <c r="V598" i="23"/>
  <c r="AB598" i="23" s="1"/>
  <c r="AD598" i="23" s="1"/>
  <c r="AB606" i="23"/>
  <c r="AD606" i="23" s="1"/>
  <c r="AB670" i="23"/>
  <c r="AD670" i="23" s="1"/>
  <c r="AB830" i="23"/>
  <c r="AD830" i="23" s="1"/>
  <c r="V874" i="23"/>
  <c r="AB890" i="23"/>
  <c r="AD890" i="23" s="1"/>
  <c r="AB190" i="23"/>
  <c r="AD190" i="23" s="1"/>
  <c r="AB930" i="23"/>
  <c r="AD930" i="23" s="1"/>
  <c r="AH25" i="6"/>
  <c r="AI25" i="6"/>
  <c r="AJ25" i="6"/>
  <c r="AK25" i="6"/>
  <c r="AL25" i="6"/>
  <c r="AN25" i="6"/>
  <c r="AO25" i="6"/>
  <c r="AG25" i="6"/>
  <c r="AM25" i="6"/>
  <c r="AM161" i="6"/>
  <c r="AO161" i="6"/>
  <c r="AJ201" i="6"/>
  <c r="AN201" i="6"/>
  <c r="AG269" i="6"/>
  <c r="AI269" i="6"/>
  <c r="AM269" i="6"/>
  <c r="AN269" i="6"/>
  <c r="AO269" i="6"/>
  <c r="AL281" i="6"/>
  <c r="AO281" i="6"/>
  <c r="AL417" i="6"/>
  <c r="AH417" i="6"/>
  <c r="AJ417" i="6"/>
  <c r="AH425" i="6"/>
  <c r="AI425" i="6"/>
  <c r="AN429" i="6"/>
  <c r="AG429" i="6"/>
  <c r="AJ429" i="6"/>
  <c r="AD453" i="6"/>
  <c r="AN453" i="6"/>
  <c r="AI469" i="6"/>
  <c r="AO469" i="6"/>
  <c r="AL485" i="6"/>
  <c r="AJ485" i="6"/>
  <c r="AO485" i="6"/>
  <c r="AO489" i="6"/>
  <c r="AG489" i="6"/>
  <c r="AJ489" i="6"/>
  <c r="AN489" i="6"/>
  <c r="AM489" i="6"/>
  <c r="AO501" i="6"/>
  <c r="AK501" i="6"/>
  <c r="Y513" i="6"/>
  <c r="AG661" i="6"/>
  <c r="AH661" i="6"/>
  <c r="AH673" i="6"/>
  <c r="AJ673" i="6"/>
  <c r="AJ701" i="6"/>
  <c r="AO701" i="6"/>
  <c r="AG729" i="6"/>
  <c r="AO729" i="6"/>
  <c r="Z737" i="6"/>
  <c r="AI737" i="6"/>
  <c r="Z745" i="6"/>
  <c r="AG745" i="6"/>
  <c r="AA785" i="6"/>
  <c r="AM785" i="6"/>
  <c r="AM877" i="6"/>
  <c r="AN877" i="6"/>
  <c r="AI937" i="6"/>
  <c r="AO937" i="6"/>
  <c r="AG949" i="6"/>
  <c r="AO949" i="6"/>
  <c r="AG985" i="6"/>
  <c r="AM985" i="6"/>
  <c r="AJ985" i="6"/>
  <c r="X1005" i="6"/>
  <c r="AG1005" i="6"/>
  <c r="AG1061" i="6"/>
  <c r="AM1061" i="6"/>
  <c r="AN1061" i="6"/>
  <c r="AJ1069" i="6"/>
  <c r="AN1069" i="6"/>
  <c r="Y12" i="6"/>
  <c r="AC12" i="6"/>
  <c r="AE12" i="6"/>
  <c r="AI12" i="6"/>
  <c r="Z12" i="6"/>
  <c r="AD12" i="6"/>
  <c r="AF12" i="6"/>
  <c r="AG12" i="6"/>
  <c r="AB12" i="6"/>
  <c r="AH12" i="6"/>
  <c r="AK12" i="6"/>
  <c r="AL12" i="6"/>
  <c r="AN12" i="6"/>
  <c r="AM12" i="6"/>
  <c r="AO12" i="6"/>
  <c r="AA76" i="6"/>
  <c r="AD76" i="6"/>
  <c r="AJ76" i="6"/>
  <c r="Z268" i="6"/>
  <c r="AH268" i="6"/>
  <c r="AB268" i="6"/>
  <c r="AR502" i="6"/>
  <c r="AT502" i="6" s="1"/>
  <c r="AR458" i="6"/>
  <c r="AT458" i="6" s="1"/>
  <c r="Z714" i="6"/>
  <c r="AE714" i="6"/>
  <c r="AO714" i="6"/>
  <c r="AR714" i="6" s="1"/>
  <c r="AT714" i="6" s="1"/>
  <c r="AB794" i="6"/>
  <c r="AM794" i="6"/>
  <c r="AO794" i="6"/>
  <c r="AA802" i="6"/>
  <c r="AF802" i="6"/>
  <c r="AO802" i="6"/>
  <c r="X826" i="6"/>
  <c r="Z826" i="6"/>
  <c r="AJ826" i="6"/>
  <c r="AG826" i="6"/>
  <c r="AD49" i="6"/>
  <c r="AD225" i="6"/>
  <c r="AA1045" i="6"/>
  <c r="AO5" i="6"/>
  <c r="AL5" i="6"/>
  <c r="AN5" i="6"/>
  <c r="AM5" i="6"/>
  <c r="AL29" i="6"/>
  <c r="AO29" i="6"/>
  <c r="AJ65" i="6"/>
  <c r="AO65" i="6"/>
  <c r="AK69" i="6"/>
  <c r="AH69" i="6"/>
  <c r="AN69" i="6"/>
  <c r="AH101" i="6"/>
  <c r="AM101" i="6"/>
  <c r="AI101" i="6"/>
  <c r="AL101" i="6"/>
  <c r="AN101" i="6"/>
  <c r="AJ105" i="6"/>
  <c r="AG105" i="6"/>
  <c r="AI105" i="6"/>
  <c r="AO105" i="6"/>
  <c r="AH121" i="6"/>
  <c r="AN121" i="6"/>
  <c r="AO121" i="6"/>
  <c r="AD149" i="6"/>
  <c r="AG149" i="6"/>
  <c r="AG205" i="6"/>
  <c r="AH205" i="6"/>
  <c r="AO205" i="6"/>
  <c r="AJ209" i="6"/>
  <c r="AH209" i="6"/>
  <c r="AH229" i="6"/>
  <c r="AO229" i="6"/>
  <c r="AJ249" i="6"/>
  <c r="AH249" i="6"/>
  <c r="AN249" i="6"/>
  <c r="AK273" i="6"/>
  <c r="AL273" i="6"/>
  <c r="AI277" i="6"/>
  <c r="AO277" i="6"/>
  <c r="AJ285" i="6"/>
  <c r="AN285" i="6"/>
  <c r="AJ305" i="6"/>
  <c r="AI305" i="6"/>
  <c r="AD309" i="6"/>
  <c r="AH309" i="6"/>
  <c r="AM309" i="6"/>
  <c r="AN309" i="6"/>
  <c r="AJ325" i="6"/>
  <c r="AO325" i="6"/>
  <c r="AH329" i="6"/>
  <c r="AO329" i="6"/>
  <c r="AG333" i="6"/>
  <c r="AN333" i="6"/>
  <c r="AH361" i="6"/>
  <c r="AI361" i="6"/>
  <c r="AK361" i="6"/>
  <c r="AO369" i="6"/>
  <c r="AH369" i="6"/>
  <c r="AN369" i="6"/>
  <c r="AG373" i="6"/>
  <c r="AM373" i="6"/>
  <c r="AI385" i="6"/>
  <c r="AO385" i="6"/>
  <c r="AO397" i="6"/>
  <c r="AF397" i="6"/>
  <c r="AL397" i="6"/>
  <c r="AO405" i="6"/>
  <c r="AH405" i="6"/>
  <c r="AG409" i="6"/>
  <c r="AJ409" i="6"/>
  <c r="AA633" i="6"/>
  <c r="AG633" i="6"/>
  <c r="AI641" i="6"/>
  <c r="AN641" i="6"/>
  <c r="AO641" i="6"/>
  <c r="AO669" i="6"/>
  <c r="AN669" i="6"/>
  <c r="AN705" i="6"/>
  <c r="AJ705" i="6"/>
  <c r="AB713" i="6"/>
  <c r="AJ713" i="6"/>
  <c r="AG797" i="6"/>
  <c r="AI797" i="6"/>
  <c r="AJ797" i="6"/>
  <c r="AM797" i="6"/>
  <c r="AN873" i="6"/>
  <c r="AO873" i="6"/>
  <c r="AE124" i="6"/>
  <c r="AD124" i="6"/>
  <c r="AN124" i="6"/>
  <c r="X172" i="6"/>
  <c r="AC172" i="6"/>
  <c r="AN172" i="6"/>
  <c r="AR607" i="6"/>
  <c r="AT607" i="6" s="1"/>
  <c r="AD705" i="6"/>
  <c r="AD949" i="6"/>
  <c r="AD981" i="6"/>
  <c r="AD1009" i="6"/>
  <c r="AD1053" i="6"/>
  <c r="AD177" i="6"/>
  <c r="AD325" i="6"/>
  <c r="AA641" i="6"/>
  <c r="AD970" i="6"/>
  <c r="AR970" i="6" s="1"/>
  <c r="AT970" i="6" s="1"/>
  <c r="AJ970" i="6"/>
  <c r="AD297" i="6"/>
  <c r="AD465" i="6"/>
  <c r="AD517" i="6"/>
  <c r="AA777" i="6"/>
  <c r="AO17" i="6"/>
  <c r="AH17" i="6"/>
  <c r="AI17" i="6"/>
  <c r="AJ17" i="6"/>
  <c r="AK17" i="6"/>
  <c r="AL17" i="6"/>
  <c r="AM17" i="6"/>
  <c r="AI33" i="6"/>
  <c r="AJ33" i="6"/>
  <c r="AH33" i="6"/>
  <c r="AM33" i="6"/>
  <c r="AO33" i="6"/>
  <c r="AJ41" i="6"/>
  <c r="AK41" i="6"/>
  <c r="AN85" i="6"/>
  <c r="AI85" i="6"/>
  <c r="AO85" i="6"/>
  <c r="AJ89" i="6"/>
  <c r="AH89" i="6"/>
  <c r="AK89" i="6"/>
  <c r="AH109" i="6"/>
  <c r="AN109" i="6"/>
  <c r="AO109" i="6"/>
  <c r="AJ129" i="6"/>
  <c r="AO129" i="6"/>
  <c r="AG145" i="6"/>
  <c r="AL145" i="6"/>
  <c r="AK145" i="6"/>
  <c r="AN145" i="6"/>
  <c r="AM153" i="6"/>
  <c r="AN153" i="6"/>
  <c r="AO153" i="6"/>
  <c r="AJ169" i="6"/>
  <c r="AG169" i="6"/>
  <c r="AI169" i="6"/>
  <c r="AO169" i="6"/>
  <c r="AH193" i="6"/>
  <c r="AM193" i="6"/>
  <c r="AG289" i="6"/>
  <c r="AH289" i="6"/>
  <c r="AJ289" i="6"/>
  <c r="AG617" i="6"/>
  <c r="AI617" i="6"/>
  <c r="AN653" i="6"/>
  <c r="AJ653" i="6"/>
  <c r="AJ793" i="6"/>
  <c r="AI793" i="6"/>
  <c r="AN793" i="6"/>
  <c r="AJ801" i="6"/>
  <c r="AL801" i="6"/>
  <c r="AK801" i="6"/>
  <c r="AD1029" i="6"/>
  <c r="AG1029" i="6"/>
  <c r="AO1037" i="6"/>
  <c r="AH1037" i="6"/>
  <c r="AF1037" i="6"/>
  <c r="AK1037" i="6"/>
  <c r="AC28" i="6"/>
  <c r="AK28" i="6"/>
  <c r="AM28" i="6"/>
  <c r="Y60" i="6"/>
  <c r="AE60" i="6"/>
  <c r="AH60" i="6"/>
  <c r="AE92" i="6"/>
  <c r="AG92" i="6"/>
  <c r="AC92" i="6"/>
  <c r="AR92" i="6" s="1"/>
  <c r="AT92" i="6" s="1"/>
  <c r="Z140" i="6"/>
  <c r="AI140" i="6"/>
  <c r="X188" i="6"/>
  <c r="AB188" i="6"/>
  <c r="AE188" i="6"/>
  <c r="X252" i="6"/>
  <c r="AE252" i="6"/>
  <c r="AA252" i="6"/>
  <c r="AN252" i="6"/>
  <c r="AD677" i="6"/>
  <c r="AD693" i="6"/>
  <c r="AD645" i="6"/>
  <c r="AA1005" i="6"/>
  <c r="AD706" i="6"/>
  <c r="AC706" i="6"/>
  <c r="AR706" i="6" s="1"/>
  <c r="AT706" i="6" s="1"/>
  <c r="AH706" i="6"/>
  <c r="AD814" i="6"/>
  <c r="AR814" i="6" s="1"/>
  <c r="AT814" i="6" s="1"/>
  <c r="AJ814" i="6"/>
  <c r="AD910" i="6"/>
  <c r="AH910" i="6"/>
  <c r="AD25" i="6"/>
  <c r="AD153" i="6"/>
  <c r="AD401" i="6"/>
  <c r="AD489" i="6"/>
  <c r="AD521" i="6"/>
  <c r="AA801" i="6"/>
  <c r="AA897" i="6"/>
  <c r="AK57" i="6"/>
  <c r="AH57" i="6"/>
  <c r="AJ57" i="6"/>
  <c r="AJ77" i="6"/>
  <c r="AO77" i="6"/>
  <c r="AJ93" i="6"/>
  <c r="AN93" i="6"/>
  <c r="AM133" i="6"/>
  <c r="AO133" i="6"/>
  <c r="AM157" i="6"/>
  <c r="AO157" i="6"/>
  <c r="AH157" i="6"/>
  <c r="AJ181" i="6"/>
  <c r="AG181" i="6"/>
  <c r="AO181" i="6"/>
  <c r="AG217" i="6"/>
  <c r="AO217" i="6"/>
  <c r="AH257" i="6"/>
  <c r="AJ257" i="6"/>
  <c r="AH261" i="6"/>
  <c r="AJ261" i="6"/>
  <c r="AJ541" i="6"/>
  <c r="AM541" i="6"/>
  <c r="AF557" i="6"/>
  <c r="AJ557" i="6"/>
  <c r="AG565" i="6"/>
  <c r="AO565" i="6"/>
  <c r="AG577" i="6"/>
  <c r="AI577" i="6"/>
  <c r="AJ581" i="6"/>
  <c r="AO581" i="6"/>
  <c r="AM597" i="6"/>
  <c r="AG597" i="6"/>
  <c r="AN597" i="6"/>
  <c r="AG601" i="6"/>
  <c r="AH601" i="6"/>
  <c r="AJ601" i="6"/>
  <c r="AD605" i="6"/>
  <c r="AK605" i="6"/>
  <c r="AJ613" i="6"/>
  <c r="AM613" i="6"/>
  <c r="AH613" i="6"/>
  <c r="AH629" i="6"/>
  <c r="AG629" i="6"/>
  <c r="AG649" i="6"/>
  <c r="AJ649" i="6"/>
  <c r="AG693" i="6"/>
  <c r="AK693" i="6"/>
  <c r="AA741" i="6"/>
  <c r="AO741" i="6"/>
  <c r="AD749" i="6"/>
  <c r="AL749" i="6"/>
  <c r="AM749" i="6"/>
  <c r="Z841" i="6"/>
  <c r="AJ841" i="6"/>
  <c r="AN865" i="6"/>
  <c r="AO865" i="6"/>
  <c r="AI881" i="6"/>
  <c r="AO881" i="6"/>
  <c r="AR76" i="6"/>
  <c r="AT76" i="6" s="1"/>
  <c r="AG108" i="6"/>
  <c r="AD108" i="6"/>
  <c r="AN108" i="6"/>
  <c r="AR268" i="6"/>
  <c r="AT268" i="6" s="1"/>
  <c r="AD713" i="6"/>
  <c r="AD633" i="6"/>
  <c r="AA645" i="6"/>
  <c r="AA653" i="6"/>
  <c r="AR202" i="6"/>
  <c r="AT202" i="6" s="1"/>
  <c r="Z734" i="6"/>
  <c r="AD734" i="6"/>
  <c r="AG734" i="6"/>
  <c r="AI734" i="6"/>
  <c r="AC734" i="6"/>
  <c r="AH734" i="6"/>
  <c r="AJ734" i="6"/>
  <c r="AO734" i="6"/>
  <c r="AH746" i="6"/>
  <c r="AD746" i="6"/>
  <c r="AO746" i="6"/>
  <c r="AR746" i="6" s="1"/>
  <c r="AT746" i="6" s="1"/>
  <c r="Z766" i="6"/>
  <c r="AE766" i="6"/>
  <c r="AO766" i="6"/>
  <c r="X910" i="6"/>
  <c r="AR910" i="6" s="1"/>
  <c r="AT910" i="6" s="1"/>
  <c r="AJ962" i="6"/>
  <c r="AO962" i="6"/>
  <c r="AD33" i="6"/>
  <c r="AD205" i="6"/>
  <c r="AD409" i="6"/>
  <c r="AD533" i="6"/>
  <c r="AA701" i="6"/>
  <c r="AA817" i="6"/>
  <c r="AA1009" i="6"/>
  <c r="Y269" i="4"/>
  <c r="X301" i="4"/>
  <c r="X277" i="4"/>
  <c r="R5" i="23"/>
  <c r="V21" i="23"/>
  <c r="W21" i="23"/>
  <c r="S25" i="23"/>
  <c r="X25" i="23"/>
  <c r="V25" i="23"/>
  <c r="W25" i="23"/>
  <c r="Y25" i="23"/>
  <c r="V101" i="23"/>
  <c r="Y101" i="23"/>
  <c r="R101" i="23"/>
  <c r="W117" i="23"/>
  <c r="Y117" i="23"/>
  <c r="R117" i="23"/>
  <c r="S273" i="23"/>
  <c r="W273" i="23"/>
  <c r="P273" i="23"/>
  <c r="W120" i="23"/>
  <c r="P244" i="23"/>
  <c r="T244" i="23"/>
  <c r="AB244" i="23" s="1"/>
  <c r="AD244" i="23" s="1"/>
  <c r="Y244" i="23"/>
  <c r="R404" i="23"/>
  <c r="P404" i="23"/>
  <c r="S752" i="23"/>
  <c r="Q752" i="23"/>
  <c r="X752" i="23"/>
  <c r="Y44" i="23"/>
  <c r="V44" i="23"/>
  <c r="R660" i="23"/>
  <c r="Y660" i="23"/>
  <c r="Y93" i="23"/>
  <c r="V93" i="23"/>
  <c r="Q93" i="23"/>
  <c r="W109" i="23"/>
  <c r="X109" i="23"/>
  <c r="R109" i="23"/>
  <c r="T113" i="23"/>
  <c r="W113" i="23"/>
  <c r="V113" i="23"/>
  <c r="W125" i="23"/>
  <c r="R125" i="23"/>
  <c r="Q125" i="23"/>
  <c r="W269" i="23"/>
  <c r="X269" i="23"/>
  <c r="R269" i="23"/>
  <c r="P48" i="23"/>
  <c r="R48" i="23"/>
  <c r="P844" i="23"/>
  <c r="AB844" i="23" s="1"/>
  <c r="AD844" i="23" s="1"/>
  <c r="W844" i="23"/>
  <c r="R844" i="23"/>
  <c r="P144" i="23"/>
  <c r="Q144" i="23"/>
  <c r="W144" i="23"/>
  <c r="P420" i="23"/>
  <c r="Y420" i="23"/>
  <c r="V420" i="23"/>
  <c r="T592" i="23"/>
  <c r="X592" i="23"/>
  <c r="R592" i="23"/>
  <c r="V9" i="23"/>
  <c r="Y9" i="23"/>
  <c r="X13" i="23"/>
  <c r="W13" i="23"/>
  <c r="Y33" i="23"/>
  <c r="V33" i="23"/>
  <c r="W33" i="23"/>
  <c r="P33" i="23"/>
  <c r="Y53" i="23"/>
  <c r="X53" i="23"/>
  <c r="Y89" i="23"/>
  <c r="W89" i="23"/>
  <c r="Q89" i="23"/>
  <c r="AB89" i="23" s="1"/>
  <c r="AD89" i="23" s="1"/>
  <c r="X105" i="23"/>
  <c r="Y105" i="23"/>
  <c r="T105" i="23"/>
  <c r="W105" i="23"/>
  <c r="R105" i="23"/>
  <c r="Q105" i="23"/>
  <c r="Q508" i="23"/>
  <c r="R508" i="23"/>
  <c r="AB508" i="23" s="1"/>
  <c r="AD508" i="23" s="1"/>
  <c r="T416" i="23"/>
  <c r="R416" i="23"/>
  <c r="W416" i="23"/>
  <c r="W560" i="23"/>
  <c r="R560" i="23"/>
  <c r="X560" i="23"/>
  <c r="W616" i="23"/>
  <c r="R616" i="23"/>
  <c r="AB616" i="23" s="1"/>
  <c r="AD616" i="23" s="1"/>
  <c r="Y616" i="23"/>
  <c r="V208" i="23"/>
  <c r="P208" i="23"/>
  <c r="X208" i="23"/>
  <c r="T224" i="23"/>
  <c r="V224" i="23"/>
  <c r="W420" i="23"/>
  <c r="W85" i="23"/>
  <c r="R85" i="23"/>
  <c r="X277" i="23"/>
  <c r="W277" i="23"/>
  <c r="R277" i="23"/>
  <c r="V341" i="23"/>
  <c r="W341" i="23"/>
  <c r="Y341" i="23"/>
  <c r="R341" i="23"/>
  <c r="AB341" i="23" s="1"/>
  <c r="AD341" i="23" s="1"/>
  <c r="T240" i="23"/>
  <c r="R240" i="23"/>
  <c r="P552" i="23"/>
  <c r="S552" i="23"/>
  <c r="AB552" i="23" s="1"/>
  <c r="AD552" i="23" s="1"/>
  <c r="P756" i="23"/>
  <c r="Q756" i="23"/>
  <c r="X756" i="23"/>
  <c r="Y12" i="23"/>
  <c r="P12" i="23"/>
  <c r="T12" i="23"/>
  <c r="W12" i="23"/>
  <c r="Q284" i="23"/>
  <c r="AB284" i="23" s="1"/>
  <c r="AD284" i="23" s="1"/>
  <c r="W284" i="23"/>
  <c r="R284" i="23"/>
  <c r="X284" i="23"/>
  <c r="W484" i="23"/>
  <c r="R484" i="23"/>
  <c r="Y484" i="23"/>
  <c r="V124" i="23"/>
  <c r="R124" i="23"/>
  <c r="AB124" i="23" s="1"/>
  <c r="AD124" i="23" s="1"/>
  <c r="W280" i="23"/>
  <c r="Q280" i="23"/>
  <c r="R280" i="23"/>
  <c r="X280" i="23"/>
  <c r="T288" i="23"/>
  <c r="V288" i="23"/>
  <c r="W288" i="23"/>
  <c r="Y185" i="23"/>
  <c r="W185" i="23"/>
  <c r="Y189" i="23"/>
  <c r="W189" i="23"/>
  <c r="X201" i="23"/>
  <c r="Y201" i="23"/>
  <c r="W201" i="23"/>
  <c r="W205" i="23"/>
  <c r="X205" i="23"/>
  <c r="Y217" i="23"/>
  <c r="W217" i="23"/>
  <c r="V225" i="23"/>
  <c r="Y225" i="23"/>
  <c r="V253" i="23"/>
  <c r="W253" i="23"/>
  <c r="Y253" i="23"/>
  <c r="V257" i="23"/>
  <c r="W257" i="23"/>
  <c r="Y301" i="23"/>
  <c r="W301" i="23"/>
  <c r="Y333" i="23"/>
  <c r="X333" i="23"/>
  <c r="W820" i="23"/>
  <c r="P392" i="23"/>
  <c r="AB440" i="23"/>
  <c r="AD440" i="23" s="1"/>
  <c r="Y45" i="23"/>
  <c r="V45" i="23"/>
  <c r="V65" i="23"/>
  <c r="P297" i="23"/>
  <c r="W297" i="23"/>
  <c r="S317" i="23"/>
  <c r="W317" i="23"/>
  <c r="Y317" i="23"/>
  <c r="W216" i="23"/>
  <c r="Y556" i="23"/>
  <c r="P556" i="23"/>
  <c r="AB556" i="23" s="1"/>
  <c r="AD556" i="23" s="1"/>
  <c r="X740" i="23"/>
  <c r="Y748" i="23"/>
  <c r="Y836" i="23"/>
  <c r="Q65" i="23"/>
  <c r="AB65" i="23" s="1"/>
  <c r="AD65" i="23" s="1"/>
  <c r="R77" i="23"/>
  <c r="V145" i="23"/>
  <c r="T145" i="23"/>
  <c r="Y145" i="23"/>
  <c r="X145" i="23"/>
  <c r="R205" i="23"/>
  <c r="R217" i="23"/>
  <c r="R257" i="23"/>
  <c r="S285" i="23"/>
  <c r="X285" i="23"/>
  <c r="Q301" i="23"/>
  <c r="T309" i="23"/>
  <c r="Y309" i="23"/>
  <c r="S309" i="23"/>
  <c r="V309" i="23"/>
  <c r="P321" i="23"/>
  <c r="Y321" i="23"/>
  <c r="W321" i="23"/>
  <c r="X321" i="23"/>
  <c r="R333" i="23"/>
  <c r="AB333" i="23" s="1"/>
  <c r="AD333" i="23" s="1"/>
  <c r="Y372" i="23"/>
  <c r="Y412" i="23"/>
  <c r="Q412" i="23"/>
  <c r="X584" i="23"/>
  <c r="W276" i="23"/>
  <c r="Q320" i="23"/>
  <c r="Y328" i="23"/>
  <c r="X548" i="23"/>
  <c r="X732" i="23"/>
  <c r="X176" i="23"/>
  <c r="P200" i="23"/>
  <c r="V200" i="23"/>
  <c r="AB340" i="23"/>
  <c r="AD340" i="23" s="1"/>
  <c r="T464" i="23"/>
  <c r="P464" i="23"/>
  <c r="X580" i="23"/>
  <c r="T624" i="23"/>
  <c r="X748" i="23"/>
  <c r="AB748" i="23" s="1"/>
  <c r="AD748" i="23" s="1"/>
  <c r="T804" i="23"/>
  <c r="V408" i="3"/>
  <c r="U408" i="3"/>
  <c r="AH408" i="3" s="1"/>
  <c r="AJ408" i="3" s="1"/>
  <c r="AE408" i="3"/>
  <c r="T556" i="3"/>
  <c r="Y556" i="3"/>
  <c r="V556" i="3"/>
  <c r="V25" i="3"/>
  <c r="S25" i="3"/>
  <c r="Z25" i="3"/>
  <c r="X25" i="3"/>
  <c r="AC25" i="3"/>
  <c r="AB25" i="3"/>
  <c r="AD121" i="3"/>
  <c r="AC121" i="3"/>
  <c r="V121" i="3"/>
  <c r="AB169" i="3"/>
  <c r="AE169" i="3"/>
  <c r="Z169" i="3"/>
  <c r="AA169" i="3"/>
  <c r="V217" i="3"/>
  <c r="T217" i="3"/>
  <c r="Z217" i="3"/>
  <c r="AA265" i="3"/>
  <c r="AE265" i="3"/>
  <c r="AB265" i="3"/>
  <c r="V313" i="3"/>
  <c r="S313" i="3"/>
  <c r="AD313" i="3"/>
  <c r="AB409" i="3"/>
  <c r="AD409" i="3"/>
  <c r="Z409" i="3"/>
  <c r="Y569" i="3"/>
  <c r="T569" i="3"/>
  <c r="X569" i="3"/>
  <c r="AB617" i="3"/>
  <c r="AC617" i="3"/>
  <c r="AE617" i="3"/>
  <c r="V873" i="3"/>
  <c r="Z873" i="3"/>
  <c r="Y873" i="3"/>
  <c r="AB937" i="3"/>
  <c r="Z937" i="3"/>
  <c r="AC937" i="3"/>
  <c r="AA56" i="3"/>
  <c r="S56" i="3"/>
  <c r="U56" i="3"/>
  <c r="AA152" i="3"/>
  <c r="U152" i="3"/>
  <c r="T152" i="3"/>
  <c r="V288" i="3"/>
  <c r="Z288" i="3"/>
  <c r="S288" i="3"/>
  <c r="AE336" i="3"/>
  <c r="Z336" i="3"/>
  <c r="AD336" i="3"/>
  <c r="AC384" i="3"/>
  <c r="AB384" i="3"/>
  <c r="U384" i="3"/>
  <c r="Z656" i="3"/>
  <c r="Y656" i="3"/>
  <c r="AD656" i="3"/>
  <c r="U740" i="3"/>
  <c r="Z740" i="3"/>
  <c r="AD740" i="3"/>
  <c r="T740" i="3"/>
  <c r="T993" i="3"/>
  <c r="Z993" i="3"/>
  <c r="U993" i="3"/>
  <c r="T318" i="3"/>
  <c r="AD418" i="3"/>
  <c r="T32" i="3"/>
  <c r="Z32" i="3"/>
  <c r="AA32" i="3"/>
  <c r="U32" i="3"/>
  <c r="AD32" i="3"/>
  <c r="S32" i="3"/>
  <c r="AA112" i="3"/>
  <c r="T112" i="3"/>
  <c r="U112" i="3"/>
  <c r="T140" i="3"/>
  <c r="W140" i="3"/>
  <c r="AB140" i="3"/>
  <c r="Z172" i="3"/>
  <c r="AE172" i="3"/>
  <c r="U172" i="3"/>
  <c r="Z192" i="3"/>
  <c r="U192" i="3"/>
  <c r="AE192" i="3"/>
  <c r="AD240" i="3"/>
  <c r="V240" i="3"/>
  <c r="S240" i="3"/>
  <c r="AD392" i="3"/>
  <c r="T392" i="3"/>
  <c r="AA392" i="3"/>
  <c r="U412" i="3"/>
  <c r="AE412" i="3"/>
  <c r="W412" i="3"/>
  <c r="AA444" i="3"/>
  <c r="T444" i="3"/>
  <c r="AA504" i="3"/>
  <c r="U504" i="3"/>
  <c r="T504" i="3"/>
  <c r="S568" i="3"/>
  <c r="AB568" i="3"/>
  <c r="Y604" i="3"/>
  <c r="AD604" i="3"/>
  <c r="U648" i="3"/>
  <c r="AD648" i="3"/>
  <c r="AB648" i="3"/>
  <c r="AE668" i="3"/>
  <c r="AB668" i="3"/>
  <c r="Z668" i="3"/>
  <c r="S668" i="3"/>
  <c r="AC668" i="3"/>
  <c r="AE732" i="3"/>
  <c r="T732" i="3"/>
  <c r="AH732" i="3" s="1"/>
  <c r="AJ732" i="3" s="1"/>
  <c r="AB732" i="3"/>
  <c r="AC900" i="3"/>
  <c r="T900" i="3"/>
  <c r="U900" i="3"/>
  <c r="U940" i="3"/>
  <c r="AD940" i="3"/>
  <c r="AB940" i="3"/>
  <c r="U964" i="3"/>
  <c r="S964" i="3"/>
  <c r="AA964" i="3"/>
  <c r="AA29" i="3"/>
  <c r="U29" i="3"/>
  <c r="T29" i="3"/>
  <c r="V45" i="3"/>
  <c r="AB45" i="3"/>
  <c r="AD45" i="3"/>
  <c r="V61" i="3"/>
  <c r="U61" i="3"/>
  <c r="Z61" i="3"/>
  <c r="T77" i="3"/>
  <c r="Z77" i="3"/>
  <c r="U77" i="3"/>
  <c r="AA93" i="3"/>
  <c r="T93" i="3"/>
  <c r="AC93" i="3"/>
  <c r="AC125" i="3"/>
  <c r="V125" i="3"/>
  <c r="AB125" i="3"/>
  <c r="Z157" i="3"/>
  <c r="T157" i="3"/>
  <c r="AE157" i="3"/>
  <c r="T189" i="3"/>
  <c r="AE189" i="3"/>
  <c r="U189" i="3"/>
  <c r="T253" i="3"/>
  <c r="AA253" i="3"/>
  <c r="AE253" i="3"/>
  <c r="AE285" i="3"/>
  <c r="AB285" i="3"/>
  <c r="U285" i="3"/>
  <c r="Z301" i="3"/>
  <c r="AD301" i="3"/>
  <c r="AC301" i="3"/>
  <c r="AE301" i="3"/>
  <c r="U333" i="3"/>
  <c r="AD333" i="3"/>
  <c r="Z333" i="3"/>
  <c r="AE349" i="3"/>
  <c r="AB349" i="3"/>
  <c r="AA349" i="3"/>
  <c r="AA397" i="3"/>
  <c r="AD397" i="3"/>
  <c r="AC397" i="3"/>
  <c r="AE461" i="3"/>
  <c r="T461" i="3"/>
  <c r="Z461" i="3"/>
  <c r="Z525" i="3"/>
  <c r="T525" i="3"/>
  <c r="AA525" i="3"/>
  <c r="T573" i="3"/>
  <c r="AB573" i="3"/>
  <c r="AE573" i="3"/>
  <c r="AB589" i="3"/>
  <c r="AE589" i="3"/>
  <c r="AC589" i="3"/>
  <c r="AE605" i="3"/>
  <c r="S605" i="3"/>
  <c r="Z621" i="3"/>
  <c r="AA621" i="3"/>
  <c r="T621" i="3"/>
  <c r="T653" i="3"/>
  <c r="AA653" i="3"/>
  <c r="X669" i="3"/>
  <c r="AB669" i="3"/>
  <c r="T733" i="3"/>
  <c r="AB733" i="3"/>
  <c r="AE733" i="3"/>
  <c r="T749" i="3"/>
  <c r="V749" i="3"/>
  <c r="AD749" i="3"/>
  <c r="T781" i="3"/>
  <c r="AA781" i="3"/>
  <c r="U781" i="3"/>
  <c r="AD797" i="3"/>
  <c r="AE797" i="3"/>
  <c r="S797" i="3"/>
  <c r="T797" i="3"/>
  <c r="U797" i="3"/>
  <c r="AA797" i="3"/>
  <c r="T813" i="3"/>
  <c r="U813" i="3"/>
  <c r="AA813" i="3"/>
  <c r="Y829" i="3"/>
  <c r="U829" i="3"/>
  <c r="V829" i="3"/>
  <c r="Z877" i="3"/>
  <c r="U877" i="3"/>
  <c r="AD877" i="3"/>
  <c r="T901" i="3"/>
  <c r="U901" i="3"/>
  <c r="AE901" i="3"/>
  <c r="S941" i="3"/>
  <c r="U941" i="3"/>
  <c r="AB941" i="3"/>
  <c r="Z985" i="3"/>
  <c r="AD985" i="3"/>
  <c r="V985" i="3"/>
  <c r="AC1005" i="3"/>
  <c r="V1005" i="3"/>
  <c r="T1005" i="3"/>
  <c r="V12" i="3"/>
  <c r="X12" i="3"/>
  <c r="AC36" i="3"/>
  <c r="Z36" i="3"/>
  <c r="AE100" i="3"/>
  <c r="AC100" i="3"/>
  <c r="X100" i="3"/>
  <c r="U132" i="3"/>
  <c r="AE132" i="3"/>
  <c r="AC132" i="3"/>
  <c r="U196" i="3"/>
  <c r="T196" i="3"/>
  <c r="AA196" i="3"/>
  <c r="AB276" i="3"/>
  <c r="V276" i="3"/>
  <c r="AA276" i="3"/>
  <c r="Z276" i="3"/>
  <c r="AE276" i="3"/>
  <c r="AE340" i="3"/>
  <c r="AB340" i="3"/>
  <c r="AA340" i="3"/>
  <c r="AD372" i="3"/>
  <c r="V372" i="3"/>
  <c r="AE372" i="3"/>
  <c r="AC608" i="3"/>
  <c r="V608" i="3"/>
  <c r="AH608" i="3" s="1"/>
  <c r="AJ608" i="3" s="1"/>
  <c r="AD608" i="3"/>
  <c r="AD660" i="3"/>
  <c r="AE660" i="3"/>
  <c r="U660" i="3"/>
  <c r="X1009" i="3"/>
  <c r="AD1009" i="3"/>
  <c r="V1009" i="3"/>
  <c r="Z871" i="3"/>
  <c r="AA871" i="3"/>
  <c r="U871" i="3"/>
  <c r="AE871" i="3"/>
  <c r="S871" i="3"/>
  <c r="Y6" i="3"/>
  <c r="AA50" i="3"/>
  <c r="V58" i="3"/>
  <c r="T262" i="3"/>
  <c r="U282" i="3"/>
  <c r="T306" i="3"/>
  <c r="AC318" i="3"/>
  <c r="AE402" i="3"/>
  <c r="AB406" i="3"/>
  <c r="AB410" i="3"/>
  <c r="W410" i="3"/>
  <c r="AB414" i="3"/>
  <c r="AE422" i="3"/>
  <c r="V862" i="3"/>
  <c r="AD680" i="3"/>
  <c r="AE696" i="3"/>
  <c r="AB776" i="3"/>
  <c r="T792" i="3"/>
  <c r="Z808" i="3"/>
  <c r="T816" i="3"/>
  <c r="V984" i="3"/>
  <c r="T1032" i="3"/>
  <c r="S1032" i="3"/>
  <c r="T391" i="3"/>
  <c r="AC391" i="3"/>
  <c r="AA28" i="3"/>
  <c r="AB28" i="3"/>
  <c r="S28" i="3"/>
  <c r="T80" i="3"/>
  <c r="Y80" i="3"/>
  <c r="AE80" i="3"/>
  <c r="Y128" i="3"/>
  <c r="U128" i="3"/>
  <c r="AC128" i="3"/>
  <c r="AE160" i="3"/>
  <c r="S160" i="3"/>
  <c r="Z160" i="3"/>
  <c r="S188" i="3"/>
  <c r="V188" i="3"/>
  <c r="T188" i="3"/>
  <c r="U460" i="3"/>
  <c r="T460" i="3"/>
  <c r="AA460" i="3"/>
  <c r="U780" i="3"/>
  <c r="T780" i="3"/>
  <c r="AE9" i="3"/>
  <c r="T9" i="3"/>
  <c r="AA9" i="3"/>
  <c r="W57" i="3"/>
  <c r="U57" i="3"/>
  <c r="AC57" i="3"/>
  <c r="Z153" i="3"/>
  <c r="X153" i="3"/>
  <c r="AD153" i="3"/>
  <c r="AA153" i="3"/>
  <c r="AE153" i="3"/>
  <c r="T201" i="3"/>
  <c r="Z201" i="3"/>
  <c r="U201" i="3"/>
  <c r="T297" i="3"/>
  <c r="AE297" i="3"/>
  <c r="V297" i="3"/>
  <c r="W393" i="3"/>
  <c r="AA393" i="3"/>
  <c r="T393" i="3"/>
  <c r="U489" i="3"/>
  <c r="AD489" i="3"/>
  <c r="AA489" i="3"/>
  <c r="T489" i="3"/>
  <c r="AE489" i="3"/>
  <c r="U601" i="3"/>
  <c r="AA601" i="3"/>
  <c r="T601" i="3"/>
  <c r="AA649" i="3"/>
  <c r="U649" i="3"/>
  <c r="Z649" i="3"/>
  <c r="AC697" i="3"/>
  <c r="AB697" i="3"/>
  <c r="U697" i="3"/>
  <c r="U761" i="3"/>
  <c r="T761" i="3"/>
  <c r="AA761" i="3"/>
  <c r="X809" i="3"/>
  <c r="Z809" i="3"/>
  <c r="AA809" i="3"/>
  <c r="T957" i="3"/>
  <c r="AC957" i="3"/>
  <c r="AA957" i="3"/>
  <c r="AB88" i="3"/>
  <c r="U88" i="3"/>
  <c r="T88" i="3"/>
  <c r="U248" i="3"/>
  <c r="X248" i="3"/>
  <c r="AD248" i="3"/>
  <c r="T248" i="3"/>
  <c r="V320" i="3"/>
  <c r="U320" i="3"/>
  <c r="AB320" i="3"/>
  <c r="T548" i="3"/>
  <c r="V548" i="3"/>
  <c r="AA548" i="3"/>
  <c r="U548" i="3"/>
  <c r="X548" i="3"/>
  <c r="Y548" i="3"/>
  <c r="AD548" i="3"/>
  <c r="U624" i="3"/>
  <c r="T624" i="3"/>
  <c r="AC624" i="3"/>
  <c r="W624" i="3"/>
  <c r="AA624" i="3"/>
  <c r="AC772" i="3"/>
  <c r="T772" i="3"/>
  <c r="U772" i="3"/>
  <c r="T961" i="3"/>
  <c r="U961" i="3"/>
  <c r="AA961" i="3"/>
  <c r="S415" i="3"/>
  <c r="U415" i="3"/>
  <c r="T415" i="3"/>
  <c r="V863" i="3"/>
  <c r="AD863" i="3"/>
  <c r="Y863" i="3"/>
  <c r="AE932" i="3"/>
  <c r="AA932" i="3"/>
  <c r="AB932" i="3"/>
  <c r="Z33" i="3"/>
  <c r="AB33" i="3"/>
  <c r="AE49" i="3"/>
  <c r="X49" i="3"/>
  <c r="AA65" i="3"/>
  <c r="V65" i="3"/>
  <c r="X65" i="3"/>
  <c r="V145" i="3"/>
  <c r="U145" i="3"/>
  <c r="Z145" i="3"/>
  <c r="X145" i="3"/>
  <c r="AB145" i="3"/>
  <c r="AD145" i="3"/>
  <c r="S145" i="3"/>
  <c r="W145" i="3"/>
  <c r="T145" i="3"/>
  <c r="S161" i="3"/>
  <c r="AE161" i="3"/>
  <c r="Z161" i="3"/>
  <c r="AE177" i="3"/>
  <c r="U177" i="3"/>
  <c r="T177" i="3"/>
  <c r="AD177" i="3"/>
  <c r="AE193" i="3"/>
  <c r="T193" i="3"/>
  <c r="V193" i="3"/>
  <c r="AB193" i="3"/>
  <c r="AD193" i="3"/>
  <c r="AB209" i="3"/>
  <c r="AD209" i="3"/>
  <c r="T209" i="3"/>
  <c r="U225" i="3"/>
  <c r="T225" i="3"/>
  <c r="AA225" i="3"/>
  <c r="U257" i="3"/>
  <c r="T257" i="3"/>
  <c r="AA257" i="3"/>
  <c r="Z273" i="3"/>
  <c r="T273" i="3"/>
  <c r="W273" i="3"/>
  <c r="AC321" i="3"/>
  <c r="V321" i="3"/>
  <c r="AB321" i="3"/>
  <c r="AC353" i="3"/>
  <c r="AB353" i="3"/>
  <c r="Y353" i="3"/>
  <c r="U385" i="3"/>
  <c r="AB385" i="3"/>
  <c r="AC385" i="3"/>
  <c r="S401" i="3"/>
  <c r="T401" i="3"/>
  <c r="W401" i="3"/>
  <c r="T417" i="3"/>
  <c r="U417" i="3"/>
  <c r="AE417" i="3"/>
  <c r="T433" i="3"/>
  <c r="S433" i="3"/>
  <c r="AA449" i="3"/>
  <c r="X449" i="3"/>
  <c r="AB449" i="3"/>
  <c r="V449" i="3"/>
  <c r="U481" i="3"/>
  <c r="Z481" i="3"/>
  <c r="AE529" i="3"/>
  <c r="V529" i="3"/>
  <c r="Z529" i="3"/>
  <c r="AB561" i="3"/>
  <c r="U561" i="3"/>
  <c r="AD561" i="3"/>
  <c r="X593" i="3"/>
  <c r="AE593" i="3"/>
  <c r="AA593" i="3"/>
  <c r="AA625" i="3"/>
  <c r="U625" i="3"/>
  <c r="S625" i="3"/>
  <c r="U673" i="3"/>
  <c r="AE673" i="3"/>
  <c r="U689" i="3"/>
  <c r="T689" i="3"/>
  <c r="AE689" i="3"/>
  <c r="AE737" i="3"/>
  <c r="Z737" i="3"/>
  <c r="AE785" i="3"/>
  <c r="Z785" i="3"/>
  <c r="AD785" i="3"/>
  <c r="T801" i="3"/>
  <c r="AC801" i="3"/>
  <c r="Z801" i="3"/>
  <c r="AB801" i="3"/>
  <c r="T1013" i="3"/>
  <c r="U1013" i="3"/>
  <c r="S1013" i="3"/>
  <c r="AA16" i="3"/>
  <c r="Z16" i="3"/>
  <c r="AD16" i="3"/>
  <c r="W40" i="3"/>
  <c r="U40" i="3"/>
  <c r="T40" i="3"/>
  <c r="AD72" i="3"/>
  <c r="S72" i="3"/>
  <c r="T72" i="3"/>
  <c r="AA72" i="3"/>
  <c r="Y104" i="3"/>
  <c r="Z104" i="3"/>
  <c r="AC104" i="3"/>
  <c r="T104" i="3"/>
  <c r="AD136" i="3"/>
  <c r="V136" i="3"/>
  <c r="AA136" i="3"/>
  <c r="AB168" i="3"/>
  <c r="Y168" i="3"/>
  <c r="AE168" i="3"/>
  <c r="AA232" i="3"/>
  <c r="S232" i="3"/>
  <c r="T232" i="3"/>
  <c r="T264" i="3"/>
  <c r="U264" i="3"/>
  <c r="S264" i="3"/>
  <c r="T280" i="3"/>
  <c r="U280" i="3"/>
  <c r="Z280" i="3"/>
  <c r="AD280" i="3"/>
  <c r="U312" i="3"/>
  <c r="Z312" i="3"/>
  <c r="AE312" i="3"/>
  <c r="U344" i="3"/>
  <c r="T344" i="3"/>
  <c r="AA344" i="3"/>
  <c r="AA360" i="3"/>
  <c r="T360" i="3"/>
  <c r="AD360" i="3"/>
  <c r="AB400" i="3"/>
  <c r="AE400" i="3"/>
  <c r="V400" i="3"/>
  <c r="Z400" i="3"/>
  <c r="W432" i="3"/>
  <c r="Z432" i="3"/>
  <c r="AD432" i="3"/>
  <c r="AE432" i="3"/>
  <c r="Y452" i="3"/>
  <c r="Z452" i="3"/>
  <c r="U452" i="3"/>
  <c r="T532" i="3"/>
  <c r="Z532" i="3"/>
  <c r="S532" i="3"/>
  <c r="U564" i="3"/>
  <c r="Z564" i="3"/>
  <c r="T564" i="3"/>
  <c r="AH564" i="3" s="1"/>
  <c r="AJ564" i="3" s="1"/>
  <c r="U672" i="3"/>
  <c r="Z672" i="3"/>
  <c r="T672" i="3"/>
  <c r="AD672" i="3"/>
  <c r="S672" i="3"/>
  <c r="X672" i="3"/>
  <c r="AD820" i="3"/>
  <c r="AA820" i="3"/>
  <c r="S820" i="3"/>
  <c r="U443" i="3"/>
  <c r="T443" i="3"/>
  <c r="V50" i="3"/>
  <c r="AE262" i="3"/>
  <c r="T266" i="3"/>
  <c r="AD282" i="3"/>
  <c r="U306" i="3"/>
  <c r="AE306" i="3"/>
  <c r="U402" i="3"/>
  <c r="AE406" i="3"/>
  <c r="V418" i="3"/>
  <c r="T874" i="3"/>
  <c r="AA894" i="3"/>
  <c r="AH894" i="3" s="1"/>
  <c r="AJ894" i="3" s="1"/>
  <c r="AB696" i="3"/>
  <c r="AE752" i="3"/>
  <c r="T752" i="3"/>
  <c r="AE792" i="3"/>
  <c r="T824" i="3"/>
  <c r="Y391" i="3"/>
  <c r="T524" i="3"/>
  <c r="AE524" i="3"/>
  <c r="AB524" i="3"/>
  <c r="AE600" i="3"/>
  <c r="AA600" i="3"/>
  <c r="AE884" i="3"/>
  <c r="S884" i="3"/>
  <c r="T884" i="3"/>
  <c r="T41" i="3"/>
  <c r="U41" i="3"/>
  <c r="W41" i="3"/>
  <c r="W89" i="3"/>
  <c r="AB89" i="3"/>
  <c r="AC89" i="3"/>
  <c r="AE185" i="3"/>
  <c r="Z185" i="3"/>
  <c r="U185" i="3"/>
  <c r="T233" i="3"/>
  <c r="AA233" i="3"/>
  <c r="AD233" i="3"/>
  <c r="Y281" i="3"/>
  <c r="Z281" i="3"/>
  <c r="AD281" i="3"/>
  <c r="U281" i="3"/>
  <c r="AD377" i="3"/>
  <c r="Z377" i="3"/>
  <c r="AE377" i="3"/>
  <c r="AB425" i="3"/>
  <c r="AE425" i="3"/>
  <c r="V425" i="3"/>
  <c r="AA457" i="3"/>
  <c r="Z457" i="3"/>
  <c r="AE457" i="3"/>
  <c r="U505" i="3"/>
  <c r="T505" i="3"/>
  <c r="Z505" i="3"/>
  <c r="U553" i="3"/>
  <c r="Z553" i="3"/>
  <c r="T553" i="3"/>
  <c r="Z633" i="3"/>
  <c r="X633" i="3"/>
  <c r="AE633" i="3"/>
  <c r="AD825" i="3"/>
  <c r="T825" i="3"/>
  <c r="Z825" i="3"/>
  <c r="AD917" i="3"/>
  <c r="X917" i="3"/>
  <c r="Z24" i="3"/>
  <c r="AA24" i="3"/>
  <c r="U24" i="3"/>
  <c r="AE120" i="3"/>
  <c r="V120" i="3"/>
  <c r="W120" i="3"/>
  <c r="T184" i="3"/>
  <c r="AB184" i="3"/>
  <c r="S184" i="3"/>
  <c r="U184" i="3"/>
  <c r="AD184" i="3"/>
  <c r="U272" i="3"/>
  <c r="Z272" i="3"/>
  <c r="Y272" i="3"/>
  <c r="AA416" i="3"/>
  <c r="AE416" i="3"/>
  <c r="Z416" i="3"/>
  <c r="Z576" i="3"/>
  <c r="X576" i="3"/>
  <c r="AH576" i="3" s="1"/>
  <c r="AJ576" i="3" s="1"/>
  <c r="AA576" i="3"/>
  <c r="T897" i="3"/>
  <c r="V897" i="3"/>
  <c r="U897" i="3"/>
  <c r="AD124" i="3"/>
  <c r="AE124" i="3"/>
  <c r="Z124" i="3"/>
  <c r="S144" i="3"/>
  <c r="AB144" i="3"/>
  <c r="Z144" i="3"/>
  <c r="AE144" i="3"/>
  <c r="S204" i="3"/>
  <c r="T204" i="3"/>
  <c r="U204" i="3"/>
  <c r="AA224" i="3"/>
  <c r="Z224" i="3"/>
  <c r="T224" i="3"/>
  <c r="W396" i="3"/>
  <c r="U396" i="3"/>
  <c r="T396" i="3"/>
  <c r="Z424" i="3"/>
  <c r="U424" i="3"/>
  <c r="T424" i="3"/>
  <c r="U508" i="3"/>
  <c r="S508" i="3"/>
  <c r="T508" i="3"/>
  <c r="Z572" i="3"/>
  <c r="AD572" i="3"/>
  <c r="AB572" i="3"/>
  <c r="V572" i="3"/>
  <c r="AE572" i="3"/>
  <c r="U652" i="3"/>
  <c r="AA652" i="3"/>
  <c r="T652" i="3"/>
  <c r="Y96" i="3"/>
  <c r="AD96" i="3"/>
  <c r="AC96" i="3"/>
  <c r="Z156" i="3"/>
  <c r="AE156" i="3"/>
  <c r="U156" i="3"/>
  <c r="Z176" i="3"/>
  <c r="T176" i="3"/>
  <c r="AH176" i="3" s="1"/>
  <c r="AJ176" i="3" s="1"/>
  <c r="Y176" i="3"/>
  <c r="V208" i="3"/>
  <c r="Z208" i="3"/>
  <c r="AD208" i="3"/>
  <c r="T252" i="3"/>
  <c r="AH252" i="3" s="1"/>
  <c r="AJ252" i="3" s="1"/>
  <c r="AE252" i="3"/>
  <c r="AA252" i="3"/>
  <c r="T428" i="3"/>
  <c r="AA428" i="3"/>
  <c r="AE428" i="3"/>
  <c r="T552" i="3"/>
  <c r="Y552" i="3"/>
  <c r="S552" i="3"/>
  <c r="AA584" i="3"/>
  <c r="AD584" i="3"/>
  <c r="S584" i="3"/>
  <c r="Z632" i="3"/>
  <c r="X632" i="3"/>
  <c r="AD632" i="3"/>
  <c r="Z748" i="3"/>
  <c r="U748" i="3"/>
  <c r="T868" i="3"/>
  <c r="AB868" i="3"/>
  <c r="AA868" i="3"/>
  <c r="U868" i="3"/>
  <c r="Z892" i="3"/>
  <c r="AA892" i="3"/>
  <c r="S892" i="3"/>
  <c r="U892" i="3"/>
  <c r="AB956" i="3"/>
  <c r="AE956" i="3"/>
  <c r="S956" i="3"/>
  <c r="Z972" i="3"/>
  <c r="AA972" i="3"/>
  <c r="AE972" i="3"/>
  <c r="AE988" i="3"/>
  <c r="Z988" i="3"/>
  <c r="AC5" i="3"/>
  <c r="AA5" i="3"/>
  <c r="T5" i="3"/>
  <c r="AA53" i="3"/>
  <c r="Z53" i="3"/>
  <c r="AB85" i="3"/>
  <c r="AC85" i="3"/>
  <c r="Y85" i="3"/>
  <c r="S133" i="3"/>
  <c r="AA133" i="3"/>
  <c r="AB133" i="3"/>
  <c r="AE133" i="3"/>
  <c r="U149" i="3"/>
  <c r="Z149" i="3"/>
  <c r="AE149" i="3"/>
  <c r="AE165" i="3"/>
  <c r="V165" i="3"/>
  <c r="Y165" i="3"/>
  <c r="U181" i="3"/>
  <c r="T181" i="3"/>
  <c r="Z181" i="3"/>
  <c r="V197" i="3"/>
  <c r="AD197" i="3"/>
  <c r="S197" i="3"/>
  <c r="AC229" i="3"/>
  <c r="U229" i="3"/>
  <c r="T229" i="3"/>
  <c r="U245" i="3"/>
  <c r="T245" i="3"/>
  <c r="Z245" i="3"/>
  <c r="Z277" i="3"/>
  <c r="AA277" i="3"/>
  <c r="S277" i="3"/>
  <c r="U325" i="3"/>
  <c r="AC325" i="3"/>
  <c r="AE325" i="3"/>
  <c r="W373" i="3"/>
  <c r="T373" i="3"/>
  <c r="AC373" i="3"/>
  <c r="AB405" i="3"/>
  <c r="S405" i="3"/>
  <c r="V405" i="3"/>
  <c r="Y421" i="3"/>
  <c r="T421" i="3"/>
  <c r="Z421" i="3"/>
  <c r="T453" i="3"/>
  <c r="AD453" i="3"/>
  <c r="AA469" i="3"/>
  <c r="Z469" i="3"/>
  <c r="U485" i="3"/>
  <c r="AA485" i="3"/>
  <c r="AB485" i="3"/>
  <c r="T501" i="3"/>
  <c r="AC501" i="3"/>
  <c r="AB501" i="3"/>
  <c r="Z517" i="3"/>
  <c r="U517" i="3"/>
  <c r="AE517" i="3"/>
  <c r="T533" i="3"/>
  <c r="S533" i="3"/>
  <c r="Z533" i="3"/>
  <c r="U549" i="3"/>
  <c r="AE549" i="3"/>
  <c r="T549" i="3"/>
  <c r="Z565" i="3"/>
  <c r="S565" i="3"/>
  <c r="T565" i="3"/>
  <c r="X581" i="3"/>
  <c r="Y581" i="3"/>
  <c r="Z581" i="3"/>
  <c r="T613" i="3"/>
  <c r="U613" i="3"/>
  <c r="S613" i="3"/>
  <c r="X645" i="3"/>
  <c r="AC645" i="3"/>
  <c r="V645" i="3"/>
  <c r="AB645" i="3"/>
  <c r="AD645" i="3"/>
  <c r="U645" i="3"/>
  <c r="S645" i="3"/>
  <c r="W645" i="3"/>
  <c r="T645" i="3"/>
  <c r="Y645" i="3"/>
  <c r="AA645" i="3"/>
  <c r="AE645" i="3"/>
  <c r="AB693" i="3"/>
  <c r="Z693" i="3"/>
  <c r="AA693" i="3"/>
  <c r="AD773" i="3"/>
  <c r="W773" i="3"/>
  <c r="V821" i="3"/>
  <c r="Z821" i="3"/>
  <c r="U821" i="3"/>
  <c r="AB933" i="3"/>
  <c r="AC933" i="3"/>
  <c r="Z20" i="3"/>
  <c r="AA20" i="3"/>
  <c r="W20" i="3"/>
  <c r="T84" i="3"/>
  <c r="X84" i="3"/>
  <c r="AC84" i="3"/>
  <c r="AA116" i="3"/>
  <c r="AB116" i="3"/>
  <c r="AE116" i="3"/>
  <c r="T148" i="3"/>
  <c r="U148" i="3"/>
  <c r="Z148" i="3"/>
  <c r="AE148" i="3"/>
  <c r="S180" i="3"/>
  <c r="T180" i="3"/>
  <c r="AA180" i="3"/>
  <c r="U212" i="3"/>
  <c r="AD212" i="3"/>
  <c r="V212" i="3"/>
  <c r="U268" i="3"/>
  <c r="T268" i="3"/>
  <c r="AE268" i="3"/>
  <c r="Z404" i="3"/>
  <c r="AE404" i="3"/>
  <c r="U404" i="3"/>
  <c r="AD404" i="3"/>
  <c r="U480" i="3"/>
  <c r="T480" i="3"/>
  <c r="AE480" i="3"/>
  <c r="AA512" i="3"/>
  <c r="U512" i="3"/>
  <c r="T512" i="3"/>
  <c r="AA419" i="3"/>
  <c r="U419" i="3"/>
  <c r="AH419" i="3" s="1"/>
  <c r="AJ419" i="3" s="1"/>
  <c r="U895" i="3"/>
  <c r="Z895" i="3"/>
  <c r="S6" i="3"/>
  <c r="AH110" i="3"/>
  <c r="AJ110" i="3" s="1"/>
  <c r="AH118" i="3"/>
  <c r="AJ118" i="3" s="1"/>
  <c r="AH134" i="3"/>
  <c r="AJ134" i="3" s="1"/>
  <c r="AB418" i="3"/>
  <c r="AH606" i="3"/>
  <c r="AJ606" i="3" s="1"/>
  <c r="AH610" i="3"/>
  <c r="AJ610" i="3" s="1"/>
  <c r="AH670" i="3"/>
  <c r="AJ670" i="3" s="1"/>
  <c r="AH702" i="3"/>
  <c r="AJ702" i="3" s="1"/>
  <c r="AH734" i="3"/>
  <c r="AJ734" i="3" s="1"/>
  <c r="AH754" i="3"/>
  <c r="AJ754" i="3" s="1"/>
  <c r="AH766" i="3"/>
  <c r="AJ766" i="3" s="1"/>
  <c r="AH790" i="3"/>
  <c r="AJ790" i="3" s="1"/>
  <c r="V704" i="3"/>
  <c r="V776" i="3"/>
  <c r="AH776" i="3" s="1"/>
  <c r="AJ776" i="3" s="1"/>
  <c r="U872" i="3"/>
  <c r="AA872" i="3"/>
  <c r="Z984" i="3"/>
  <c r="S395" i="3"/>
  <c r="AH395" i="3" s="1"/>
  <c r="AJ395" i="3" s="1"/>
  <c r="U395" i="3"/>
  <c r="T423" i="3"/>
  <c r="AH423" i="3" s="1"/>
  <c r="AJ423" i="3" s="1"/>
  <c r="Z874" i="3"/>
  <c r="Z872" i="3"/>
  <c r="U960" i="3"/>
  <c r="AE415" i="3"/>
  <c r="S891" i="3"/>
  <c r="U8" i="3"/>
  <c r="AH883" i="3"/>
  <c r="AJ883" i="3" s="1"/>
  <c r="AH459" i="3"/>
  <c r="AJ459" i="3" s="1"/>
  <c r="AH475" i="3"/>
  <c r="AJ475" i="3" s="1"/>
  <c r="AH479" i="3"/>
  <c r="AJ479" i="3" s="1"/>
  <c r="AH491" i="3"/>
  <c r="AJ491" i="3" s="1"/>
  <c r="AH503" i="3"/>
  <c r="AJ503" i="3" s="1"/>
  <c r="AH507" i="3"/>
  <c r="AJ507" i="3" s="1"/>
  <c r="AH523" i="3"/>
  <c r="AJ523" i="3" s="1"/>
  <c r="AH527" i="3"/>
  <c r="AJ527" i="3" s="1"/>
  <c r="AH539" i="3"/>
  <c r="AJ539" i="3" s="1"/>
  <c r="AH543" i="3"/>
  <c r="AJ543" i="3" s="1"/>
  <c r="AH555" i="3"/>
  <c r="AJ555" i="3" s="1"/>
  <c r="AH559" i="3"/>
  <c r="AJ559" i="3" s="1"/>
  <c r="AH571" i="3"/>
  <c r="AJ571" i="3" s="1"/>
  <c r="AH583" i="3"/>
  <c r="AJ583" i="3" s="1"/>
  <c r="AH587" i="3"/>
  <c r="AJ587" i="3" s="1"/>
  <c r="AH603" i="3"/>
  <c r="AJ603" i="3" s="1"/>
  <c r="AH615" i="3"/>
  <c r="AJ615" i="3" s="1"/>
  <c r="AH623" i="3"/>
  <c r="AJ623" i="3" s="1"/>
  <c r="AH631" i="3"/>
  <c r="AJ631" i="3" s="1"/>
  <c r="AH635" i="3"/>
  <c r="AJ635" i="3" s="1"/>
  <c r="AH647" i="3"/>
  <c r="AJ647" i="3" s="1"/>
  <c r="AH651" i="3"/>
  <c r="AJ651" i="3" s="1"/>
  <c r="AH655" i="3"/>
  <c r="AJ655" i="3" s="1"/>
  <c r="AH667" i="3"/>
  <c r="AJ667" i="3" s="1"/>
  <c r="AH671" i="3"/>
  <c r="AJ671" i="3" s="1"/>
  <c r="AH679" i="3"/>
  <c r="AJ679" i="3" s="1"/>
  <c r="AH899" i="3"/>
  <c r="AJ899" i="3" s="1"/>
  <c r="AH915" i="3"/>
  <c r="AJ915" i="3" s="1"/>
  <c r="AH963" i="3"/>
  <c r="AJ963" i="3" s="1"/>
  <c r="AH979" i="3"/>
  <c r="AJ979" i="3" s="1"/>
  <c r="AH995" i="3"/>
  <c r="AJ995" i="3" s="1"/>
  <c r="AH1011" i="3"/>
  <c r="AJ1011" i="3" s="1"/>
  <c r="AH1031" i="3"/>
  <c r="AJ1031" i="3" s="1"/>
  <c r="AH1043" i="3"/>
  <c r="AJ1043" i="3" s="1"/>
  <c r="AH1067" i="3"/>
  <c r="AJ1067" i="3" s="1"/>
  <c r="AH1075" i="3"/>
  <c r="AJ1075" i="3" s="1"/>
  <c r="AB38" i="3"/>
  <c r="AA294" i="3"/>
  <c r="AE302" i="3"/>
  <c r="AH326" i="3"/>
  <c r="AJ326" i="3" s="1"/>
  <c r="AH358" i="3"/>
  <c r="AJ358" i="3" s="1"/>
  <c r="Z430" i="3"/>
  <c r="AB442" i="3"/>
  <c r="AA446" i="3"/>
  <c r="AH902" i="3"/>
  <c r="AJ902" i="3" s="1"/>
  <c r="AH906" i="3"/>
  <c r="AJ906" i="3" s="1"/>
  <c r="AH910" i="3"/>
  <c r="AJ910" i="3" s="1"/>
  <c r="AH918" i="3"/>
  <c r="AJ918" i="3" s="1"/>
  <c r="AH938" i="3"/>
  <c r="AJ938" i="3" s="1"/>
  <c r="AH954" i="3"/>
  <c r="AJ954" i="3" s="1"/>
  <c r="AH982" i="3"/>
  <c r="AJ982" i="3" s="1"/>
  <c r="AH1010" i="3"/>
  <c r="AJ1010" i="3" s="1"/>
  <c r="AH1022" i="3"/>
  <c r="AJ1022" i="3" s="1"/>
  <c r="AH1034" i="3"/>
  <c r="AJ1034" i="3" s="1"/>
  <c r="AH1038" i="3"/>
  <c r="AJ1038" i="3" s="1"/>
  <c r="AH1074" i="3"/>
  <c r="AJ1074" i="3" s="1"/>
  <c r="AH1094" i="3"/>
  <c r="AJ1094" i="3" s="1"/>
  <c r="U1084" i="3"/>
  <c r="AA1084" i="3"/>
  <c r="AH7" i="3"/>
  <c r="AJ7" i="3" s="1"/>
  <c r="AH71" i="3"/>
  <c r="AJ71" i="3" s="1"/>
  <c r="AH275" i="3"/>
  <c r="AJ275" i="3" s="1"/>
  <c r="S391" i="3"/>
  <c r="AH411" i="3"/>
  <c r="AJ411" i="3" s="1"/>
  <c r="AH867" i="3"/>
  <c r="AJ867" i="3" s="1"/>
  <c r="Z500" i="3"/>
  <c r="U584" i="3"/>
  <c r="Z600" i="3"/>
  <c r="U600" i="3"/>
  <c r="T612" i="3"/>
  <c r="AE612" i="3"/>
  <c r="T1025" i="3"/>
  <c r="AE14" i="3"/>
  <c r="AD18" i="3"/>
  <c r="AH298" i="3"/>
  <c r="AJ298" i="3" s="1"/>
  <c r="AC302" i="3"/>
  <c r="AH310" i="3"/>
  <c r="AJ310" i="3" s="1"/>
  <c r="AH374" i="3"/>
  <c r="AJ374" i="3" s="1"/>
  <c r="AH882" i="3"/>
  <c r="AJ882" i="3" s="1"/>
  <c r="AH1032" i="3"/>
  <c r="AJ1032" i="3" s="1"/>
  <c r="AH1036" i="3"/>
  <c r="AJ1036" i="3" s="1"/>
  <c r="AB500" i="3"/>
  <c r="AD636" i="3"/>
  <c r="AH652" i="3"/>
  <c r="AJ652" i="3" s="1"/>
  <c r="AH660" i="3"/>
  <c r="AJ660" i="3" s="1"/>
  <c r="Z893" i="3"/>
  <c r="AB473" i="3"/>
  <c r="AA793" i="3"/>
  <c r="Z793" i="3"/>
  <c r="T1009" i="3"/>
  <c r="Y1009" i="3"/>
  <c r="AH142" i="3"/>
  <c r="AJ142" i="3" s="1"/>
  <c r="AH154" i="3"/>
  <c r="AJ154" i="3" s="1"/>
  <c r="AH278" i="3"/>
  <c r="AJ278" i="3" s="1"/>
  <c r="AH486" i="3"/>
  <c r="AJ486" i="3" s="1"/>
  <c r="AH490" i="3"/>
  <c r="AJ490" i="3" s="1"/>
  <c r="AH546" i="3"/>
  <c r="AJ546" i="3" s="1"/>
  <c r="AH602" i="3"/>
  <c r="AJ602" i="3" s="1"/>
  <c r="AH650" i="3"/>
  <c r="AJ650" i="3" s="1"/>
  <c r="AH666" i="3"/>
  <c r="AJ666" i="3" s="1"/>
  <c r="AH710" i="3"/>
  <c r="AJ710" i="3" s="1"/>
  <c r="AH714" i="3"/>
  <c r="AJ714" i="3" s="1"/>
  <c r="AH794" i="3"/>
  <c r="AJ794" i="3" s="1"/>
  <c r="AH814" i="3"/>
  <c r="AJ814" i="3" s="1"/>
  <c r="AH830" i="3"/>
  <c r="AJ830" i="3" s="1"/>
  <c r="X890" i="3"/>
  <c r="AH744" i="3"/>
  <c r="AJ744" i="3" s="1"/>
  <c r="AH851" i="3"/>
  <c r="AJ851" i="3" s="1"/>
  <c r="T895" i="3"/>
  <c r="AH903" i="3"/>
  <c r="AJ903" i="3" s="1"/>
  <c r="AH907" i="3"/>
  <c r="AJ907" i="3" s="1"/>
  <c r="AH911" i="3"/>
  <c r="AJ911" i="3" s="1"/>
  <c r="AH919" i="3"/>
  <c r="AJ919" i="3" s="1"/>
  <c r="AH923" i="3"/>
  <c r="AJ923" i="3" s="1"/>
  <c r="AH939" i="3"/>
  <c r="AJ939" i="3" s="1"/>
  <c r="AH951" i="3"/>
  <c r="AJ951" i="3" s="1"/>
  <c r="AH955" i="3"/>
  <c r="AJ955" i="3" s="1"/>
  <c r="AH959" i="3"/>
  <c r="AJ959" i="3" s="1"/>
  <c r="AH971" i="3"/>
  <c r="AJ971" i="3" s="1"/>
  <c r="AH975" i="3"/>
  <c r="AJ975" i="3" s="1"/>
  <c r="AH983" i="3"/>
  <c r="AJ983" i="3" s="1"/>
  <c r="AH1003" i="3"/>
  <c r="AJ1003" i="3" s="1"/>
  <c r="AH1015" i="3"/>
  <c r="AJ1015" i="3" s="1"/>
  <c r="AH1047" i="3"/>
  <c r="AJ1047" i="3" s="1"/>
  <c r="AH1051" i="3"/>
  <c r="AJ1051" i="3" s="1"/>
  <c r="AH1055" i="3"/>
  <c r="AJ1055" i="3" s="1"/>
  <c r="AH1059" i="3"/>
  <c r="AJ1059" i="3" s="1"/>
  <c r="AH1063" i="3"/>
  <c r="AJ1063" i="3" s="1"/>
  <c r="AH1071" i="3"/>
  <c r="AJ1071" i="3" s="1"/>
  <c r="AH1091" i="3"/>
  <c r="AJ1091" i="3" s="1"/>
  <c r="AC400" i="3"/>
  <c r="AB40" i="3"/>
  <c r="AE136" i="3"/>
  <c r="AD469" i="3"/>
  <c r="S993" i="3"/>
  <c r="V18" i="3"/>
  <c r="AH18" i="3" s="1"/>
  <c r="AJ18" i="3" s="1"/>
  <c r="AH86" i="3"/>
  <c r="AJ86" i="3" s="1"/>
  <c r="AH90" i="3"/>
  <c r="AJ90" i="3" s="1"/>
  <c r="AH98" i="3"/>
  <c r="AJ98" i="3" s="1"/>
  <c r="AH130" i="3"/>
  <c r="AJ130" i="3" s="1"/>
  <c r="AH146" i="3"/>
  <c r="AJ146" i="3" s="1"/>
  <c r="AH170" i="3"/>
  <c r="AJ170" i="3" s="1"/>
  <c r="AH174" i="3"/>
  <c r="AJ174" i="3" s="1"/>
  <c r="AH182" i="3"/>
  <c r="AJ182" i="3" s="1"/>
  <c r="AH190" i="3"/>
  <c r="AJ190" i="3" s="1"/>
  <c r="AH198" i="3"/>
  <c r="AJ198" i="3" s="1"/>
  <c r="AH210" i="3"/>
  <c r="AJ210" i="3" s="1"/>
  <c r="AH214" i="3"/>
  <c r="AJ214" i="3" s="1"/>
  <c r="AH218" i="3"/>
  <c r="AJ218" i="3" s="1"/>
  <c r="AH222" i="3"/>
  <c r="AJ222" i="3" s="1"/>
  <c r="AH230" i="3"/>
  <c r="AJ230" i="3" s="1"/>
  <c r="AH234" i="3"/>
  <c r="AJ234" i="3" s="1"/>
  <c r="AH238" i="3"/>
  <c r="AJ238" i="3" s="1"/>
  <c r="AH250" i="3"/>
  <c r="AJ250" i="3" s="1"/>
  <c r="AH270" i="3"/>
  <c r="AJ270" i="3" s="1"/>
  <c r="V294" i="3"/>
  <c r="Z968" i="3"/>
  <c r="AC447" i="3"/>
  <c r="AH455" i="3"/>
  <c r="AJ455" i="3" s="1"/>
  <c r="AH463" i="3"/>
  <c r="AJ463" i="3" s="1"/>
  <c r="AH471" i="3"/>
  <c r="AJ471" i="3" s="1"/>
  <c r="AH483" i="3"/>
  <c r="AJ483" i="3" s="1"/>
  <c r="AH487" i="3"/>
  <c r="AJ487" i="3" s="1"/>
  <c r="AH499" i="3"/>
  <c r="AJ499" i="3" s="1"/>
  <c r="AH515" i="3"/>
  <c r="AJ515" i="3" s="1"/>
  <c r="AH531" i="3"/>
  <c r="AJ531" i="3" s="1"/>
  <c r="AH547" i="3"/>
  <c r="AJ547" i="3" s="1"/>
  <c r="AH563" i="3"/>
  <c r="AJ563" i="3" s="1"/>
  <c r="AH567" i="3"/>
  <c r="AJ567" i="3" s="1"/>
  <c r="AH579" i="3"/>
  <c r="AJ579" i="3" s="1"/>
  <c r="AH595" i="3"/>
  <c r="AJ595" i="3" s="1"/>
  <c r="AH599" i="3"/>
  <c r="AJ599" i="3" s="1"/>
  <c r="AH611" i="3"/>
  <c r="AJ611" i="3" s="1"/>
  <c r="AH627" i="3"/>
  <c r="AJ627" i="3" s="1"/>
  <c r="AH643" i="3"/>
  <c r="AJ643" i="3" s="1"/>
  <c r="AH675" i="3"/>
  <c r="AJ675" i="3" s="1"/>
  <c r="AH687" i="3"/>
  <c r="AJ687" i="3" s="1"/>
  <c r="AH691" i="3"/>
  <c r="AJ691" i="3" s="1"/>
  <c r="AH695" i="3"/>
  <c r="AJ695" i="3" s="1"/>
  <c r="AH699" i="3"/>
  <c r="AJ699" i="3" s="1"/>
  <c r="AH703" i="3"/>
  <c r="AJ703" i="3" s="1"/>
  <c r="AH711" i="3"/>
  <c r="AJ711" i="3" s="1"/>
  <c r="AH715" i="3"/>
  <c r="AJ715" i="3" s="1"/>
  <c r="AH723" i="3"/>
  <c r="AJ723" i="3" s="1"/>
  <c r="AH727" i="3"/>
  <c r="AJ727" i="3" s="1"/>
  <c r="AH731" i="3"/>
  <c r="AJ731" i="3" s="1"/>
  <c r="AH739" i="3"/>
  <c r="AJ739" i="3" s="1"/>
  <c r="AH743" i="3"/>
  <c r="AJ743" i="3" s="1"/>
  <c r="AH747" i="3"/>
  <c r="AJ747" i="3" s="1"/>
  <c r="AH755" i="3"/>
  <c r="AJ755" i="3" s="1"/>
  <c r="AH763" i="3"/>
  <c r="AJ763" i="3" s="1"/>
  <c r="AH767" i="3"/>
  <c r="AJ767" i="3" s="1"/>
  <c r="AH771" i="3"/>
  <c r="AJ771" i="3" s="1"/>
  <c r="AH779" i="3"/>
  <c r="AJ779" i="3" s="1"/>
  <c r="AH783" i="3"/>
  <c r="AJ783" i="3" s="1"/>
  <c r="AH795" i="3"/>
  <c r="AJ795" i="3" s="1"/>
  <c r="AH799" i="3"/>
  <c r="AJ799" i="3" s="1"/>
  <c r="AH811" i="3"/>
  <c r="AJ811" i="3" s="1"/>
  <c r="AH815" i="3"/>
  <c r="AJ815" i="3" s="1"/>
  <c r="AH827" i="3"/>
  <c r="AJ827" i="3" s="1"/>
  <c r="AH831" i="3"/>
  <c r="AJ831" i="3" s="1"/>
  <c r="AB292" i="3"/>
  <c r="AE424" i="3"/>
  <c r="AH504" i="3"/>
  <c r="AJ504" i="3" s="1"/>
  <c r="AH552" i="3"/>
  <c r="AJ552" i="3" s="1"/>
  <c r="AE1069" i="3"/>
  <c r="U1069" i="3"/>
  <c r="T913" i="3"/>
  <c r="Z1025" i="3"/>
  <c r="AC33" i="2"/>
  <c r="W33" i="2"/>
  <c r="AB33" i="2"/>
  <c r="T49" i="2"/>
  <c r="AB49" i="2"/>
  <c r="AA65" i="2"/>
  <c r="AC65" i="2"/>
  <c r="T117" i="2"/>
  <c r="AH117" i="2" s="1"/>
  <c r="AJ117" i="2" s="1"/>
  <c r="AA117" i="2"/>
  <c r="AE117" i="2"/>
  <c r="AC129" i="2"/>
  <c r="S129" i="2"/>
  <c r="W145" i="2"/>
  <c r="AB145" i="2"/>
  <c r="S145" i="2"/>
  <c r="V145" i="2"/>
  <c r="T145" i="2"/>
  <c r="U145" i="2"/>
  <c r="Z145" i="2"/>
  <c r="AD145" i="2"/>
  <c r="S161" i="2"/>
  <c r="T161" i="2"/>
  <c r="U177" i="2"/>
  <c r="AB177" i="2"/>
  <c r="U193" i="2"/>
  <c r="AE193" i="2"/>
  <c r="AB193" i="2"/>
  <c r="T209" i="2"/>
  <c r="AB209" i="2"/>
  <c r="AE225" i="2"/>
  <c r="U225" i="2"/>
  <c r="U261" i="2"/>
  <c r="AB261" i="2"/>
  <c r="AA261" i="2"/>
  <c r="AE261" i="2"/>
  <c r="AA277" i="2"/>
  <c r="S277" i="2"/>
  <c r="U309" i="2"/>
  <c r="AA309" i="2"/>
  <c r="AB309" i="2"/>
  <c r="AC309" i="2"/>
  <c r="U325" i="2"/>
  <c r="AC325" i="2"/>
  <c r="AE267" i="2"/>
  <c r="Y267" i="2"/>
  <c r="AB267" i="2"/>
  <c r="U331" i="2"/>
  <c r="AB331" i="2"/>
  <c r="V331" i="2"/>
  <c r="AC16" i="2"/>
  <c r="Z16" i="2"/>
  <c r="AB16" i="2"/>
  <c r="S16" i="2"/>
  <c r="AD16" i="2"/>
  <c r="X16" i="2"/>
  <c r="U16" i="2"/>
  <c r="Y16" i="2"/>
  <c r="V16" i="2"/>
  <c r="W16" i="2"/>
  <c r="AE16" i="2"/>
  <c r="AB32" i="2"/>
  <c r="S32" i="2"/>
  <c r="AC32" i="2"/>
  <c r="Z32" i="2"/>
  <c r="AD32" i="2"/>
  <c r="AA32" i="2"/>
  <c r="V48" i="2"/>
  <c r="AC48" i="2"/>
  <c r="U48" i="2"/>
  <c r="AA128" i="2"/>
  <c r="V128" i="2"/>
  <c r="AE128" i="2"/>
  <c r="AB144" i="2"/>
  <c r="AC144" i="2"/>
  <c r="Z144" i="2"/>
  <c r="AE144" i="2"/>
  <c r="AC160" i="2"/>
  <c r="T160" i="2"/>
  <c r="S160" i="2"/>
  <c r="V176" i="2"/>
  <c r="T176" i="2"/>
  <c r="U192" i="2"/>
  <c r="AE192" i="2"/>
  <c r="AA224" i="2"/>
  <c r="AB224" i="2"/>
  <c r="AC224" i="2"/>
  <c r="AA240" i="2"/>
  <c r="AE240" i="2"/>
  <c r="U240" i="2"/>
  <c r="S240" i="2"/>
  <c r="Y272" i="2"/>
  <c r="Z272" i="2"/>
  <c r="U272" i="2"/>
  <c r="W288" i="2"/>
  <c r="T288" i="2"/>
  <c r="V308" i="2"/>
  <c r="AA308" i="2"/>
  <c r="U308" i="2"/>
  <c r="AD308" i="2"/>
  <c r="T308" i="2"/>
  <c r="S324" i="2"/>
  <c r="V324" i="2"/>
  <c r="AB324" i="2"/>
  <c r="AE340" i="2"/>
  <c r="AA340" i="2"/>
  <c r="AE356" i="2"/>
  <c r="U356" i="2"/>
  <c r="AA356" i="2"/>
  <c r="AB356" i="2"/>
  <c r="AC372" i="2"/>
  <c r="Y372" i="2"/>
  <c r="AA404" i="2"/>
  <c r="U404" i="2"/>
  <c r="AB420" i="2"/>
  <c r="U420" i="2"/>
  <c r="AA420" i="2"/>
  <c r="AC436" i="2"/>
  <c r="T436" i="2"/>
  <c r="Z436" i="2"/>
  <c r="Y452" i="2"/>
  <c r="U452" i="2"/>
  <c r="AA452" i="2"/>
  <c r="AB480" i="2"/>
  <c r="AA480" i="2"/>
  <c r="T480" i="2"/>
  <c r="AE496" i="2"/>
  <c r="AB496" i="2"/>
  <c r="U496" i="2"/>
  <c r="AB528" i="2"/>
  <c r="AE528" i="2"/>
  <c r="U528" i="2"/>
  <c r="AA528" i="2"/>
  <c r="AB560" i="2"/>
  <c r="AC560" i="2"/>
  <c r="Y560" i="2"/>
  <c r="AB576" i="2"/>
  <c r="AA576" i="2"/>
  <c r="Z576" i="2"/>
  <c r="AE592" i="2"/>
  <c r="AA592" i="2"/>
  <c r="AC592" i="2"/>
  <c r="AB592" i="2"/>
  <c r="AE608" i="2"/>
  <c r="T608" i="2"/>
  <c r="S624" i="2"/>
  <c r="T624" i="2"/>
  <c r="W624" i="2"/>
  <c r="AB624" i="2"/>
  <c r="AD624" i="2"/>
  <c r="AA624" i="2"/>
  <c r="Y624" i="2"/>
  <c r="T656" i="2"/>
  <c r="Z656" i="2"/>
  <c r="Y656" i="2"/>
  <c r="AC672" i="2"/>
  <c r="S672" i="2"/>
  <c r="T672" i="2"/>
  <c r="AE704" i="2"/>
  <c r="AD704" i="2"/>
  <c r="AD736" i="2"/>
  <c r="T736" i="2"/>
  <c r="AB736" i="2"/>
  <c r="U832" i="2"/>
  <c r="V832" i="2"/>
  <c r="AA832" i="2"/>
  <c r="AE832" i="2"/>
  <c r="AD880" i="2"/>
  <c r="U880" i="2"/>
  <c r="AC896" i="2"/>
  <c r="AB896" i="2"/>
  <c r="AD896" i="2"/>
  <c r="AE988" i="2"/>
  <c r="T988" i="2"/>
  <c r="U988" i="2"/>
  <c r="W988" i="2"/>
  <c r="S1016" i="2"/>
  <c r="T1016" i="2"/>
  <c r="AC1016" i="2"/>
  <c r="V10" i="2"/>
  <c r="Z10" i="2"/>
  <c r="U34" i="2"/>
  <c r="W34" i="2"/>
  <c r="AD159" i="2"/>
  <c r="AE159" i="2"/>
  <c r="AD223" i="2"/>
  <c r="V223" i="2"/>
  <c r="AB287" i="2"/>
  <c r="T287" i="2"/>
  <c r="V287" i="2"/>
  <c r="AA287" i="2"/>
  <c r="U287" i="2"/>
  <c r="Y287" i="2"/>
  <c r="AE287" i="2"/>
  <c r="Z287" i="2"/>
  <c r="AB779" i="2"/>
  <c r="Z779" i="2"/>
  <c r="AD122" i="2"/>
  <c r="AC122" i="2"/>
  <c r="Z186" i="2"/>
  <c r="AC186" i="2"/>
  <c r="AD186" i="2"/>
  <c r="AE186" i="2"/>
  <c r="AB186" i="2"/>
  <c r="Y186" i="2"/>
  <c r="AA250" i="2"/>
  <c r="Z250" i="2"/>
  <c r="AB250" i="2"/>
  <c r="AE250" i="2"/>
  <c r="U250" i="2"/>
  <c r="AH250" i="2" s="1"/>
  <c r="AJ250" i="2" s="1"/>
  <c r="Z386" i="2"/>
  <c r="AE386" i="2"/>
  <c r="AE514" i="2"/>
  <c r="T514" i="2"/>
  <c r="AA514" i="2"/>
  <c r="AD578" i="2"/>
  <c r="T578" i="2"/>
  <c r="AB578" i="2"/>
  <c r="AC578" i="2"/>
  <c r="V706" i="2"/>
  <c r="AE706" i="2"/>
  <c r="AC706" i="2"/>
  <c r="AE958" i="2"/>
  <c r="U958" i="2"/>
  <c r="T958" i="2"/>
  <c r="AA958" i="2"/>
  <c r="U1022" i="2"/>
  <c r="T1022" i="2"/>
  <c r="Y558" i="2"/>
  <c r="X558" i="2"/>
  <c r="AB318" i="2"/>
  <c r="T318" i="2"/>
  <c r="AC318" i="2"/>
  <c r="U506" i="2"/>
  <c r="AE506" i="2"/>
  <c r="V506" i="2"/>
  <c r="AE634" i="2"/>
  <c r="AA634" i="2"/>
  <c r="Z634" i="2"/>
  <c r="AD634" i="2"/>
  <c r="V634" i="2"/>
  <c r="W634" i="2"/>
  <c r="U891" i="2"/>
  <c r="AB891" i="2"/>
  <c r="AA891" i="2"/>
  <c r="Z50" i="2"/>
  <c r="AC50" i="2"/>
  <c r="AE50" i="2"/>
  <c r="AC259" i="2"/>
  <c r="U259" i="2"/>
  <c r="T449" i="2"/>
  <c r="AB449" i="2"/>
  <c r="X449" i="2"/>
  <c r="AC349" i="2"/>
  <c r="AE349" i="2"/>
  <c r="AA421" i="2"/>
  <c r="AE421" i="2"/>
  <c r="AD421" i="2"/>
  <c r="T421" i="2"/>
  <c r="U453" i="2"/>
  <c r="AD453" i="2"/>
  <c r="V497" i="2"/>
  <c r="AB497" i="2"/>
  <c r="AA497" i="2"/>
  <c r="AB589" i="2"/>
  <c r="Z589" i="2"/>
  <c r="AC589" i="2"/>
  <c r="AD617" i="2"/>
  <c r="AB617" i="2"/>
  <c r="AE617" i="2"/>
  <c r="W653" i="2"/>
  <c r="AC653" i="2"/>
  <c r="T653" i="2"/>
  <c r="AD797" i="2"/>
  <c r="AB797" i="2"/>
  <c r="AE797" i="2"/>
  <c r="S797" i="2"/>
  <c r="AA797" i="2"/>
  <c r="AC797" i="2"/>
  <c r="W797" i="2"/>
  <c r="AE142" i="2"/>
  <c r="X142" i="2"/>
  <c r="AB142" i="2"/>
  <c r="V142" i="2"/>
  <c r="AB86" i="2"/>
  <c r="AC86" i="2"/>
  <c r="V557" i="2"/>
  <c r="AD557" i="2"/>
  <c r="Y557" i="2"/>
  <c r="X94" i="2"/>
  <c r="V94" i="2"/>
  <c r="AA94" i="2"/>
  <c r="AD486" i="2"/>
  <c r="AE486" i="2"/>
  <c r="AB486" i="2"/>
  <c r="V11" i="2"/>
  <c r="AA15" i="2"/>
  <c r="AE39" i="2"/>
  <c r="AC39" i="2"/>
  <c r="AE43" i="2"/>
  <c r="AC47" i="2"/>
  <c r="AD59" i="2"/>
  <c r="Z63" i="2"/>
  <c r="X71" i="2"/>
  <c r="AC95" i="2"/>
  <c r="AC123" i="2"/>
  <c r="AE123" i="2"/>
  <c r="X139" i="2"/>
  <c r="AA159" i="2"/>
  <c r="AE259" i="2"/>
  <c r="AD17" i="2"/>
  <c r="V17" i="2"/>
  <c r="AC17" i="2"/>
  <c r="W17" i="2"/>
  <c r="AB37" i="2"/>
  <c r="T37" i="2"/>
  <c r="AC37" i="2"/>
  <c r="AA37" i="2"/>
  <c r="T53" i="2"/>
  <c r="Z53" i="2"/>
  <c r="AC69" i="2"/>
  <c r="AD69" i="2"/>
  <c r="U69" i="2"/>
  <c r="AB85" i="2"/>
  <c r="Y85" i="2"/>
  <c r="S133" i="2"/>
  <c r="AC133" i="2"/>
  <c r="AB133" i="2"/>
  <c r="AC149" i="2"/>
  <c r="AE149" i="2"/>
  <c r="AA149" i="2"/>
  <c r="AC213" i="2"/>
  <c r="V213" i="2"/>
  <c r="W213" i="2"/>
  <c r="AE253" i="2"/>
  <c r="AA253" i="2"/>
  <c r="T253" i="2"/>
  <c r="AB265" i="2"/>
  <c r="U265" i="2"/>
  <c r="T265" i="2"/>
  <c r="AA265" i="2"/>
  <c r="AC281" i="2"/>
  <c r="U281" i="2"/>
  <c r="Z281" i="2"/>
  <c r="AE297" i="2"/>
  <c r="AC297" i="2"/>
  <c r="T297" i="2"/>
  <c r="AH297" i="2" s="1"/>
  <c r="AJ297" i="2" s="1"/>
  <c r="AB329" i="2"/>
  <c r="W329" i="2"/>
  <c r="T329" i="2"/>
  <c r="U155" i="2"/>
  <c r="AC155" i="2"/>
  <c r="AA155" i="2"/>
  <c r="AC283" i="2"/>
  <c r="AE283" i="2"/>
  <c r="S283" i="2"/>
  <c r="U283" i="2"/>
  <c r="Y4" i="2"/>
  <c r="AB4" i="2"/>
  <c r="AE4" i="2"/>
  <c r="W20" i="2"/>
  <c r="AE20" i="2"/>
  <c r="AA20" i="2"/>
  <c r="AC36" i="2"/>
  <c r="W36" i="2"/>
  <c r="Z36" i="2"/>
  <c r="T36" i="2"/>
  <c r="X52" i="2"/>
  <c r="AE52" i="2"/>
  <c r="V52" i="2"/>
  <c r="U68" i="2"/>
  <c r="T68" i="2"/>
  <c r="Z68" i="2"/>
  <c r="AC84" i="2"/>
  <c r="W84" i="2"/>
  <c r="Y84" i="2"/>
  <c r="Z100" i="2"/>
  <c r="S100" i="2"/>
  <c r="AD100" i="2"/>
  <c r="AA116" i="2"/>
  <c r="AC116" i="2"/>
  <c r="T116" i="2"/>
  <c r="V132" i="2"/>
  <c r="T132" i="2"/>
  <c r="AA132" i="2"/>
  <c r="W132" i="2"/>
  <c r="U148" i="2"/>
  <c r="AE148" i="2"/>
  <c r="Z148" i="2"/>
  <c r="T148" i="2"/>
  <c r="AE164" i="2"/>
  <c r="AC164" i="2"/>
  <c r="S164" i="2"/>
  <c r="AB180" i="2"/>
  <c r="AD180" i="2"/>
  <c r="AC180" i="2"/>
  <c r="T180" i="2"/>
  <c r="AD212" i="2"/>
  <c r="V212" i="2"/>
  <c r="AC212" i="2"/>
  <c r="AC228" i="2"/>
  <c r="U228" i="2"/>
  <c r="AB228" i="2"/>
  <c r="V244" i="2"/>
  <c r="AB244" i="2"/>
  <c r="AC244" i="2"/>
  <c r="AE260" i="2"/>
  <c r="AC260" i="2"/>
  <c r="AA260" i="2"/>
  <c r="AE276" i="2"/>
  <c r="T276" i="2"/>
  <c r="AB276" i="2"/>
  <c r="Z276" i="2"/>
  <c r="AA276" i="2"/>
  <c r="AB292" i="2"/>
  <c r="U292" i="2"/>
  <c r="AA292" i="2"/>
  <c r="U328" i="2"/>
  <c r="W328" i="2"/>
  <c r="AE328" i="2"/>
  <c r="S344" i="2"/>
  <c r="AC344" i="2"/>
  <c r="T344" i="2"/>
  <c r="AA360" i="2"/>
  <c r="T360" i="2"/>
  <c r="AC360" i="2"/>
  <c r="AE360" i="2"/>
  <c r="AA408" i="2"/>
  <c r="U408" i="2"/>
  <c r="V408" i="2"/>
  <c r="AC408" i="2"/>
  <c r="T424" i="2"/>
  <c r="AC424" i="2"/>
  <c r="T456" i="2"/>
  <c r="AE456" i="2"/>
  <c r="AC456" i="2"/>
  <c r="W484" i="2"/>
  <c r="AC484" i="2"/>
  <c r="AE484" i="2"/>
  <c r="AB484" i="2"/>
  <c r="T484" i="2"/>
  <c r="AA484" i="2"/>
  <c r="U484" i="2"/>
  <c r="Z500" i="2"/>
  <c r="AA500" i="2"/>
  <c r="U500" i="2"/>
  <c r="AE500" i="2"/>
  <c r="T532" i="2"/>
  <c r="Y532" i="2"/>
  <c r="AB532" i="2"/>
  <c r="Y548" i="2"/>
  <c r="U548" i="2"/>
  <c r="S548" i="2"/>
  <c r="AD548" i="2"/>
  <c r="V548" i="2"/>
  <c r="W548" i="2"/>
  <c r="AC548" i="2"/>
  <c r="AA548" i="2"/>
  <c r="T548" i="2"/>
  <c r="AB548" i="2"/>
  <c r="Z580" i="2"/>
  <c r="T580" i="2"/>
  <c r="S580" i="2"/>
  <c r="U580" i="2"/>
  <c r="AE612" i="2"/>
  <c r="S612" i="2"/>
  <c r="AC612" i="2"/>
  <c r="AB660" i="2"/>
  <c r="W660" i="2"/>
  <c r="AA660" i="2"/>
  <c r="U740" i="2"/>
  <c r="AA740" i="2"/>
  <c r="T740" i="2"/>
  <c r="AE756" i="2"/>
  <c r="AB756" i="2"/>
  <c r="AC756" i="2"/>
  <c r="AD772" i="2"/>
  <c r="V772" i="2"/>
  <c r="X772" i="2"/>
  <c r="X836" i="2"/>
  <c r="AC836" i="2"/>
  <c r="T836" i="2"/>
  <c r="T1032" i="2"/>
  <c r="AB1032" i="2"/>
  <c r="AC1032" i="2"/>
  <c r="AC1048" i="2"/>
  <c r="S1048" i="2"/>
  <c r="T6" i="2"/>
  <c r="U6" i="2"/>
  <c r="W14" i="2"/>
  <c r="X14" i="2"/>
  <c r="AD14" i="2"/>
  <c r="AB14" i="2"/>
  <c r="U14" i="2"/>
  <c r="Z14" i="2"/>
  <c r="AA38" i="2"/>
  <c r="AB38" i="2"/>
  <c r="T38" i="2"/>
  <c r="V58" i="2"/>
  <c r="AE58" i="2"/>
  <c r="AA58" i="2"/>
  <c r="AC2" i="2"/>
  <c r="Y243" i="2"/>
  <c r="AC243" i="2"/>
  <c r="T243" i="2"/>
  <c r="Z307" i="2"/>
  <c r="AB307" i="2"/>
  <c r="AD307" i="2"/>
  <c r="AA307" i="2"/>
  <c r="Y307" i="2"/>
  <c r="V307" i="2"/>
  <c r="S307" i="2"/>
  <c r="U307" i="2"/>
  <c r="T731" i="2"/>
  <c r="AB731" i="2"/>
  <c r="V731" i="2"/>
  <c r="AB795" i="2"/>
  <c r="AC795" i="2"/>
  <c r="T795" i="2"/>
  <c r="T134" i="2"/>
  <c r="AC134" i="2"/>
  <c r="AB334" i="2"/>
  <c r="AE334" i="2"/>
  <c r="T402" i="2"/>
  <c r="Y402" i="2"/>
  <c r="AE402" i="2"/>
  <c r="AC402" i="2"/>
  <c r="V402" i="2"/>
  <c r="AB402" i="2"/>
  <c r="U402" i="2"/>
  <c r="AA402" i="2"/>
  <c r="AB530" i="2"/>
  <c r="Z530" i="2"/>
  <c r="AE530" i="2"/>
  <c r="AC658" i="2"/>
  <c r="AA658" i="2"/>
  <c r="T658" i="2"/>
  <c r="U718" i="2"/>
  <c r="S718" i="2"/>
  <c r="AE718" i="2"/>
  <c r="AE782" i="2"/>
  <c r="AB782" i="2"/>
  <c r="AC782" i="2"/>
  <c r="AE30" i="2"/>
  <c r="V30" i="2"/>
  <c r="AE446" i="2"/>
  <c r="AB446" i="2"/>
  <c r="T686" i="2"/>
  <c r="AB686" i="2"/>
  <c r="T98" i="2"/>
  <c r="AC98" i="2"/>
  <c r="AB98" i="2"/>
  <c r="AB170" i="2"/>
  <c r="Z170" i="2"/>
  <c r="T214" i="2"/>
  <c r="AC214" i="2"/>
  <c r="AB214" i="2"/>
  <c r="AC258" i="2"/>
  <c r="T258" i="2"/>
  <c r="AA258" i="2"/>
  <c r="U346" i="2"/>
  <c r="AD346" i="2"/>
  <c r="AC346" i="2"/>
  <c r="AB887" i="2"/>
  <c r="AE887" i="2"/>
  <c r="AC887" i="2"/>
  <c r="T871" i="2"/>
  <c r="Z871" i="2"/>
  <c r="Y871" i="2"/>
  <c r="V871" i="2"/>
  <c r="AD871" i="2"/>
  <c r="AB871" i="2"/>
  <c r="AC425" i="2"/>
  <c r="AE425" i="2"/>
  <c r="AB425" i="2"/>
  <c r="Y425" i="2"/>
  <c r="U661" i="2"/>
  <c r="AE661" i="2"/>
  <c r="Y353" i="2"/>
  <c r="AC353" i="2"/>
  <c r="AB353" i="2"/>
  <c r="AH353" i="2" s="1"/>
  <c r="AJ353" i="2" s="1"/>
  <c r="U369" i="2"/>
  <c r="AD369" i="2"/>
  <c r="AE369" i="2"/>
  <c r="S385" i="2"/>
  <c r="AH385" i="2" s="1"/>
  <c r="AJ385" i="2" s="1"/>
  <c r="Y385" i="2"/>
  <c r="AC385" i="2"/>
  <c r="AA437" i="2"/>
  <c r="AE437" i="2"/>
  <c r="AH437" i="2" s="1"/>
  <c r="AJ437" i="2" s="1"/>
  <c r="U437" i="2"/>
  <c r="T437" i="2"/>
  <c r="Y461" i="2"/>
  <c r="Z461" i="2"/>
  <c r="AH461" i="2" s="1"/>
  <c r="AJ461" i="2" s="1"/>
  <c r="T461" i="2"/>
  <c r="T553" i="2"/>
  <c r="U553" i="2"/>
  <c r="Z553" i="2"/>
  <c r="AH553" i="2" s="1"/>
  <c r="AJ553" i="2" s="1"/>
  <c r="T597" i="2"/>
  <c r="U597" i="2"/>
  <c r="AA597" i="2"/>
  <c r="AE669" i="2"/>
  <c r="AB669" i="2"/>
  <c r="AB741" i="2"/>
  <c r="AC741" i="2"/>
  <c r="AB805" i="2"/>
  <c r="AC805" i="2"/>
  <c r="T805" i="2"/>
  <c r="U805" i="2"/>
  <c r="T174" i="2"/>
  <c r="AH174" i="2" s="1"/>
  <c r="AJ174" i="2" s="1"/>
  <c r="AE174" i="2"/>
  <c r="S174" i="2"/>
  <c r="AB174" i="2"/>
  <c r="AC358" i="2"/>
  <c r="T358" i="2"/>
  <c r="X358" i="2"/>
  <c r="AE518" i="2"/>
  <c r="AB518" i="2"/>
  <c r="X593" i="2"/>
  <c r="U593" i="2"/>
  <c r="AA593" i="2"/>
  <c r="AB106" i="2"/>
  <c r="AC106" i="2"/>
  <c r="S106" i="2"/>
  <c r="W106" i="2"/>
  <c r="V15" i="2"/>
  <c r="T15" i="2"/>
  <c r="Z27" i="2"/>
  <c r="T27" i="2"/>
  <c r="AE31" i="2"/>
  <c r="T51" i="2"/>
  <c r="AD63" i="2"/>
  <c r="Y95" i="2"/>
  <c r="AH123" i="2"/>
  <c r="AJ123" i="2" s="1"/>
  <c r="AC9" i="2"/>
  <c r="T9" i="2"/>
  <c r="W9" i="2"/>
  <c r="AB25" i="2"/>
  <c r="AH25" i="2" s="1"/>
  <c r="AJ25" i="2" s="1"/>
  <c r="V25" i="2"/>
  <c r="S25" i="2"/>
  <c r="AC41" i="2"/>
  <c r="W41" i="2"/>
  <c r="AA89" i="2"/>
  <c r="AC89" i="2"/>
  <c r="T89" i="2"/>
  <c r="AE101" i="2"/>
  <c r="S101" i="2"/>
  <c r="AB101" i="2"/>
  <c r="T113" i="2"/>
  <c r="AC113" i="2"/>
  <c r="W113" i="2"/>
  <c r="U153" i="2"/>
  <c r="AD153" i="2"/>
  <c r="T153" i="2"/>
  <c r="W153" i="2"/>
  <c r="AC153" i="2"/>
  <c r="AE153" i="2"/>
  <c r="AB153" i="2"/>
  <c r="AA153" i="2"/>
  <c r="AA169" i="2"/>
  <c r="AB169" i="2"/>
  <c r="AD169" i="2"/>
  <c r="AC169" i="2"/>
  <c r="AB185" i="2"/>
  <c r="AD185" i="2"/>
  <c r="AC185" i="2"/>
  <c r="AC217" i="2"/>
  <c r="V217" i="2"/>
  <c r="AD217" i="2"/>
  <c r="AC229" i="2"/>
  <c r="U229" i="2"/>
  <c r="T229" i="2"/>
  <c r="AB245" i="2"/>
  <c r="U245" i="2"/>
  <c r="Z245" i="2"/>
  <c r="S269" i="2"/>
  <c r="AC269" i="2"/>
  <c r="Z269" i="2"/>
  <c r="AH269" i="2" s="1"/>
  <c r="AJ269" i="2" s="1"/>
  <c r="Y269" i="2"/>
  <c r="AB269" i="2"/>
  <c r="U285" i="2"/>
  <c r="T285" i="2"/>
  <c r="AH285" i="2" s="1"/>
  <c r="AJ285" i="2" s="1"/>
  <c r="AE285" i="2"/>
  <c r="AC301" i="2"/>
  <c r="AE301" i="2"/>
  <c r="T301" i="2"/>
  <c r="AH301" i="2" s="1"/>
  <c r="AJ301" i="2" s="1"/>
  <c r="AC317" i="2"/>
  <c r="AA317" i="2"/>
  <c r="V317" i="2"/>
  <c r="AD333" i="2"/>
  <c r="AC333" i="2"/>
  <c r="AD8" i="2"/>
  <c r="AE8" i="2"/>
  <c r="AB8" i="2"/>
  <c r="AH8" i="2" s="1"/>
  <c r="AJ8" i="2" s="1"/>
  <c r="U24" i="2"/>
  <c r="AE24" i="2"/>
  <c r="Z24" i="2"/>
  <c r="AA24" i="2"/>
  <c r="S40" i="2"/>
  <c r="T40" i="2"/>
  <c r="AA40" i="2"/>
  <c r="S56" i="2"/>
  <c r="AH56" i="2" s="1"/>
  <c r="AJ56" i="2" s="1"/>
  <c r="AA56" i="2"/>
  <c r="U56" i="2"/>
  <c r="Z72" i="2"/>
  <c r="T72" i="2"/>
  <c r="AH72" i="2" s="1"/>
  <c r="AJ72" i="2" s="1"/>
  <c r="AC72" i="2"/>
  <c r="AA72" i="2"/>
  <c r="W88" i="2"/>
  <c r="AC88" i="2"/>
  <c r="AH88" i="2" s="1"/>
  <c r="AJ88" i="2" s="1"/>
  <c r="T88" i="2"/>
  <c r="AE104" i="2"/>
  <c r="Z104" i="2"/>
  <c r="Y104" i="2"/>
  <c r="T120" i="2"/>
  <c r="W120" i="2"/>
  <c r="AC120" i="2"/>
  <c r="AD136" i="2"/>
  <c r="AH136" i="2" s="1"/>
  <c r="AJ136" i="2" s="1"/>
  <c r="AA136" i="2"/>
  <c r="Y136" i="2"/>
  <c r="AC168" i="2"/>
  <c r="Y168" i="2"/>
  <c r="AH168" i="2" s="1"/>
  <c r="AJ168" i="2" s="1"/>
  <c r="T184" i="2"/>
  <c r="U184" i="2"/>
  <c r="S184" i="2"/>
  <c r="AB184" i="2"/>
  <c r="AH184" i="2" s="1"/>
  <c r="AJ184" i="2" s="1"/>
  <c r="T232" i="2"/>
  <c r="V232" i="2"/>
  <c r="S232" i="2"/>
  <c r="S264" i="2"/>
  <c r="AH264" i="2" s="1"/>
  <c r="AJ264" i="2" s="1"/>
  <c r="U264" i="2"/>
  <c r="AA264" i="2"/>
  <c r="AE264" i="2"/>
  <c r="AC264" i="2"/>
  <c r="AD280" i="2"/>
  <c r="V280" i="2"/>
  <c r="U280" i="2"/>
  <c r="T280" i="2"/>
  <c r="AH280" i="2" s="1"/>
  <c r="AJ280" i="2" s="1"/>
  <c r="Z280" i="2"/>
  <c r="AC300" i="2"/>
  <c r="U300" i="2"/>
  <c r="AE300" i="2"/>
  <c r="AB300" i="2"/>
  <c r="T316" i="2"/>
  <c r="AE316" i="2"/>
  <c r="AC316" i="2"/>
  <c r="AB316" i="2"/>
  <c r="T364" i="2"/>
  <c r="Y364" i="2"/>
  <c r="U364" i="2"/>
  <c r="U380" i="2"/>
  <c r="AC380" i="2"/>
  <c r="Z396" i="2"/>
  <c r="AC396" i="2"/>
  <c r="AH396" i="2" s="1"/>
  <c r="AJ396" i="2" s="1"/>
  <c r="T396" i="2"/>
  <c r="AB412" i="2"/>
  <c r="U412" i="2"/>
  <c r="AC412" i="2"/>
  <c r="AH412" i="2" s="1"/>
  <c r="AJ412" i="2" s="1"/>
  <c r="T428" i="2"/>
  <c r="U428" i="2"/>
  <c r="AE428" i="2"/>
  <c r="T444" i="2"/>
  <c r="AH444" i="2" s="1"/>
  <c r="AJ444" i="2" s="1"/>
  <c r="U444" i="2"/>
  <c r="Z444" i="2"/>
  <c r="AE460" i="2"/>
  <c r="AC460" i="2"/>
  <c r="U460" i="2"/>
  <c r="AB460" i="2"/>
  <c r="AE472" i="2"/>
  <c r="U472" i="2"/>
  <c r="AH472" i="2" s="1"/>
  <c r="AJ472" i="2" s="1"/>
  <c r="AD472" i="2"/>
  <c r="T472" i="2"/>
  <c r="S552" i="2"/>
  <c r="T552" i="2"/>
  <c r="AH552" i="2" s="1"/>
  <c r="AJ552" i="2" s="1"/>
  <c r="Y552" i="2"/>
  <c r="S568" i="2"/>
  <c r="V568" i="2"/>
  <c r="AA584" i="2"/>
  <c r="AD584" i="2"/>
  <c r="U584" i="2"/>
  <c r="T616" i="2"/>
  <c r="U616" i="2"/>
  <c r="AB616" i="2"/>
  <c r="Z632" i="2"/>
  <c r="Y632" i="2"/>
  <c r="AB632" i="2"/>
  <c r="AC648" i="2"/>
  <c r="U648" i="2"/>
  <c r="AB648" i="2"/>
  <c r="AD648" i="2"/>
  <c r="AD664" i="2"/>
  <c r="AB664" i="2"/>
  <c r="T664" i="2"/>
  <c r="AC664" i="2"/>
  <c r="Y664" i="2"/>
  <c r="AB680" i="2"/>
  <c r="AD680" i="2"/>
  <c r="U680" i="2"/>
  <c r="AH680" i="2" s="1"/>
  <c r="AJ680" i="2" s="1"/>
  <c r="T696" i="2"/>
  <c r="AD696" i="2"/>
  <c r="Z696" i="2"/>
  <c r="AC712" i="2"/>
  <c r="AD712" i="2"/>
  <c r="V712" i="2"/>
  <c r="AD728" i="2"/>
  <c r="AC728" i="2"/>
  <c r="AH728" i="2" s="1"/>
  <c r="AJ728" i="2" s="1"/>
  <c r="AB728" i="2"/>
  <c r="AA744" i="2"/>
  <c r="U744" i="2"/>
  <c r="AC744" i="2"/>
  <c r="AH744" i="2" s="1"/>
  <c r="AJ744" i="2" s="1"/>
  <c r="T744" i="2"/>
  <c r="U792" i="2"/>
  <c r="AD792" i="2"/>
  <c r="T792" i="2"/>
  <c r="AC808" i="2"/>
  <c r="AA808" i="2"/>
  <c r="AC872" i="2"/>
  <c r="Y872" i="2"/>
  <c r="AA872" i="2"/>
  <c r="AC964" i="2"/>
  <c r="AD964" i="2"/>
  <c r="U964" i="2"/>
  <c r="AH964" i="2" s="1"/>
  <c r="AJ964" i="2" s="1"/>
  <c r="AD996" i="2"/>
  <c r="AC996" i="2"/>
  <c r="T996" i="2"/>
  <c r="AB22" i="2"/>
  <c r="Y22" i="2"/>
  <c r="V22" i="2"/>
  <c r="T22" i="2"/>
  <c r="U22" i="2"/>
  <c r="AH22" i="2" s="1"/>
  <c r="AJ22" i="2" s="1"/>
  <c r="AE22" i="2"/>
  <c r="T62" i="2"/>
  <c r="AE62" i="2"/>
  <c r="U62" i="2"/>
  <c r="AC62" i="2"/>
  <c r="AD191" i="2"/>
  <c r="U191" i="2"/>
  <c r="AE255" i="2"/>
  <c r="AC255" i="2"/>
  <c r="Z255" i="2"/>
  <c r="T319" i="2"/>
  <c r="U319" i="2"/>
  <c r="Y319" i="2"/>
  <c r="AC319" i="2"/>
  <c r="W747" i="2"/>
  <c r="T747" i="2"/>
  <c r="X747" i="2"/>
  <c r="AB747" i="2"/>
  <c r="AA747" i="2"/>
  <c r="U747" i="2"/>
  <c r="Z747" i="2"/>
  <c r="AA811" i="2"/>
  <c r="AE811" i="2"/>
  <c r="AC811" i="2"/>
  <c r="T811" i="2"/>
  <c r="T154" i="2"/>
  <c r="AD154" i="2"/>
  <c r="V154" i="2"/>
  <c r="AH154" i="2" s="1"/>
  <c r="AJ154" i="2" s="1"/>
  <c r="AA218" i="2"/>
  <c r="V218" i="2"/>
  <c r="AC218" i="2"/>
  <c r="AD418" i="2"/>
  <c r="U418" i="2"/>
  <c r="AC546" i="2"/>
  <c r="U546" i="2"/>
  <c r="AB546" i="2"/>
  <c r="AH546" i="2" s="1"/>
  <c r="AJ546" i="2" s="1"/>
  <c r="U674" i="2"/>
  <c r="AB674" i="2"/>
  <c r="AA674" i="2"/>
  <c r="Y674" i="2"/>
  <c r="AH674" i="2" s="1"/>
  <c r="AJ674" i="2" s="1"/>
  <c r="Z746" i="2"/>
  <c r="AA746" i="2"/>
  <c r="T862" i="2"/>
  <c r="AC862" i="2"/>
  <c r="AH862" i="2" s="1"/>
  <c r="AJ862" i="2" s="1"/>
  <c r="X862" i="2"/>
  <c r="U926" i="2"/>
  <c r="AB926" i="2"/>
  <c r="AE926" i="2"/>
  <c r="AH926" i="2" s="1"/>
  <c r="AJ926" i="2" s="1"/>
  <c r="T990" i="2"/>
  <c r="AB990" i="2"/>
  <c r="AC990" i="2"/>
  <c r="AD990" i="2"/>
  <c r="U1054" i="2"/>
  <c r="Y1054" i="2"/>
  <c r="AE1054" i="2"/>
  <c r="U254" i="2"/>
  <c r="AH254" i="2" s="1"/>
  <c r="AJ254" i="2" s="1"/>
  <c r="AE254" i="2"/>
  <c r="AA254" i="2"/>
  <c r="T398" i="2"/>
  <c r="AD398" i="2"/>
  <c r="W398" i="2"/>
  <c r="AE462" i="2"/>
  <c r="AB462" i="2"/>
  <c r="AD462" i="2"/>
  <c r="AD590" i="2"/>
  <c r="Z590" i="2"/>
  <c r="AB590" i="2"/>
  <c r="AA742" i="2"/>
  <c r="AH742" i="2" s="1"/>
  <c r="AJ742" i="2" s="1"/>
  <c r="S742" i="2"/>
  <c r="U742" i="2"/>
  <c r="T742" i="2"/>
  <c r="U226" i="2"/>
  <c r="AH226" i="2" s="1"/>
  <c r="AJ226" i="2" s="1"/>
  <c r="Z226" i="2"/>
  <c r="T226" i="2"/>
  <c r="U266" i="2"/>
  <c r="Z266" i="2"/>
  <c r="T266" i="2"/>
  <c r="AD266" i="2"/>
  <c r="AA266" i="2"/>
  <c r="AB266" i="2"/>
  <c r="T750" i="2"/>
  <c r="AC750" i="2"/>
  <c r="AB750" i="2"/>
  <c r="X870" i="2"/>
  <c r="AH870" i="2" s="1"/>
  <c r="AJ870" i="2" s="1"/>
  <c r="AC870" i="2"/>
  <c r="V870" i="2"/>
  <c r="AC1046" i="2"/>
  <c r="Y1046" i="2"/>
  <c r="AE296" i="2"/>
  <c r="S296" i="2"/>
  <c r="AB296" i="2"/>
  <c r="T296" i="2"/>
  <c r="Z296" i="2"/>
  <c r="AA296" i="2"/>
  <c r="U296" i="2"/>
  <c r="AE877" i="2"/>
  <c r="AH877" i="2" s="1"/>
  <c r="AJ877" i="2" s="1"/>
  <c r="AD877" i="2"/>
  <c r="Z877" i="2"/>
  <c r="T867" i="2"/>
  <c r="AB867" i="2"/>
  <c r="U867" i="2"/>
  <c r="T705" i="2"/>
  <c r="AC705" i="2"/>
  <c r="Z705" i="2"/>
  <c r="AH705" i="2" s="1"/>
  <c r="AJ705" i="2" s="1"/>
  <c r="U705" i="2"/>
  <c r="AB705" i="2"/>
  <c r="AA397" i="2"/>
  <c r="AE397" i="2"/>
  <c r="Y409" i="2"/>
  <c r="AC409" i="2"/>
  <c r="W409" i="2"/>
  <c r="AA409" i="2"/>
  <c r="AA469" i="2"/>
  <c r="AE469" i="2"/>
  <c r="AC485" i="2"/>
  <c r="W485" i="2"/>
  <c r="AH485" i="2" s="1"/>
  <c r="AJ485" i="2" s="1"/>
  <c r="AA485" i="2"/>
  <c r="U561" i="2"/>
  <c r="AC561" i="2"/>
  <c r="AB561" i="2"/>
  <c r="AH561" i="2" s="1"/>
  <c r="AJ561" i="2" s="1"/>
  <c r="Z605" i="2"/>
  <c r="AB605" i="2"/>
  <c r="U605" i="2"/>
  <c r="AC605" i="2"/>
  <c r="AB633" i="2"/>
  <c r="Z633" i="2"/>
  <c r="AD633" i="2"/>
  <c r="AA761" i="2"/>
  <c r="AH761" i="2" s="1"/>
  <c r="AJ761" i="2" s="1"/>
  <c r="U761" i="2"/>
  <c r="U78" i="2"/>
  <c r="T78" i="2"/>
  <c r="AC78" i="2"/>
  <c r="AH78" i="2" s="1"/>
  <c r="AJ78" i="2" s="1"/>
  <c r="AB473" i="2"/>
  <c r="AA473" i="2"/>
  <c r="Z473" i="2"/>
  <c r="V733" i="2"/>
  <c r="AH733" i="2" s="1"/>
  <c r="AJ733" i="2" s="1"/>
  <c r="AE733" i="2"/>
  <c r="T733" i="2"/>
  <c r="AE502" i="2"/>
  <c r="AB502" i="2"/>
  <c r="AH502" i="2" s="1"/>
  <c r="AJ502" i="2" s="1"/>
  <c r="AA502" i="2"/>
  <c r="T114" i="2"/>
  <c r="AC114" i="2"/>
  <c r="AE114" i="2"/>
  <c r="AE374" i="2"/>
  <c r="AB374" i="2"/>
  <c r="Y11" i="2"/>
  <c r="U15" i="2"/>
  <c r="AC15" i="2"/>
  <c r="S15" i="2"/>
  <c r="AB31" i="2"/>
  <c r="U51" i="2"/>
  <c r="AH51" i="2" s="1"/>
  <c r="AJ51" i="2" s="1"/>
  <c r="S55" i="2"/>
  <c r="Y55" i="2"/>
  <c r="AC59" i="2"/>
  <c r="AD95" i="2"/>
  <c r="V107" i="2"/>
  <c r="T115" i="2"/>
  <c r="Y127" i="2"/>
  <c r="T127" i="2"/>
  <c r="AH127" i="2" s="1"/>
  <c r="AJ127" i="2" s="1"/>
  <c r="W127" i="2"/>
  <c r="AE147" i="2"/>
  <c r="AA255" i="2"/>
  <c r="U45" i="2"/>
  <c r="S45" i="2"/>
  <c r="AA45" i="2"/>
  <c r="U61" i="2"/>
  <c r="AB61" i="2"/>
  <c r="AA61" i="2"/>
  <c r="T93" i="2"/>
  <c r="AC93" i="2"/>
  <c r="AA93" i="2"/>
  <c r="AH93" i="2" s="1"/>
  <c r="AJ93" i="2" s="1"/>
  <c r="AC105" i="2"/>
  <c r="AB105" i="2"/>
  <c r="Z105" i="2"/>
  <c r="W105" i="2"/>
  <c r="AH105" i="2" s="1"/>
  <c r="AJ105" i="2" s="1"/>
  <c r="AE105" i="2"/>
  <c r="AD105" i="2"/>
  <c r="Y105" i="2"/>
  <c r="T157" i="2"/>
  <c r="AH157" i="2" s="1"/>
  <c r="AJ157" i="2" s="1"/>
  <c r="AC157" i="2"/>
  <c r="U157" i="2"/>
  <c r="AC189" i="2"/>
  <c r="AA189" i="2"/>
  <c r="AB189" i="2"/>
  <c r="V257" i="2"/>
  <c r="AA257" i="2"/>
  <c r="U257" i="2"/>
  <c r="T257" i="2"/>
  <c r="W273" i="2"/>
  <c r="AB273" i="2"/>
  <c r="T273" i="2"/>
  <c r="AH273" i="2" s="1"/>
  <c r="AJ273" i="2" s="1"/>
  <c r="AA289" i="2"/>
  <c r="U289" i="2"/>
  <c r="T289" i="2"/>
  <c r="T187" i="2"/>
  <c r="AE187" i="2"/>
  <c r="T251" i="2"/>
  <c r="AA251" i="2"/>
  <c r="AC251" i="2"/>
  <c r="AH251" i="2" s="1"/>
  <c r="AJ251" i="2" s="1"/>
  <c r="U60" i="2"/>
  <c r="S60" i="2"/>
  <c r="AC60" i="2"/>
  <c r="AC92" i="2"/>
  <c r="AH92" i="2" s="1"/>
  <c r="AJ92" i="2" s="1"/>
  <c r="AE92" i="2"/>
  <c r="AB92" i="2"/>
  <c r="Z108" i="2"/>
  <c r="AC108" i="2"/>
  <c r="T140" i="2"/>
  <c r="W140" i="2"/>
  <c r="AC140" i="2"/>
  <c r="AE204" i="2"/>
  <c r="AH204" i="2" s="1"/>
  <c r="AJ204" i="2" s="1"/>
  <c r="U204" i="2"/>
  <c r="T204" i="2"/>
  <c r="V236" i="2"/>
  <c r="AD236" i="2"/>
  <c r="AH236" i="2" s="1"/>
  <c r="AJ236" i="2" s="1"/>
  <c r="AE236" i="2"/>
  <c r="AA252" i="2"/>
  <c r="AE252" i="2"/>
  <c r="T252" i="2"/>
  <c r="AB268" i="2"/>
  <c r="T268" i="2"/>
  <c r="AE268" i="2"/>
  <c r="AA284" i="2"/>
  <c r="AB284" i="2"/>
  <c r="AC284" i="2"/>
  <c r="S284" i="2"/>
  <c r="V284" i="2"/>
  <c r="AH284" i="2" s="1"/>
  <c r="AJ284" i="2" s="1"/>
  <c r="U284" i="2"/>
  <c r="AC320" i="2"/>
  <c r="V320" i="2"/>
  <c r="T320" i="2"/>
  <c r="AD352" i="2"/>
  <c r="AA352" i="2"/>
  <c r="AB352" i="2"/>
  <c r="AE368" i="2"/>
  <c r="AH368" i="2" s="1"/>
  <c r="AJ368" i="2" s="1"/>
  <c r="AC368" i="2"/>
  <c r="T368" i="2"/>
  <c r="AA384" i="2"/>
  <c r="AC384" i="2"/>
  <c r="Y384" i="2"/>
  <c r="S384" i="2"/>
  <c r="W400" i="2"/>
  <c r="AB400" i="2"/>
  <c r="Y400" i="2"/>
  <c r="AE448" i="2"/>
  <c r="U448" i="2"/>
  <c r="AA448" i="2"/>
  <c r="AA476" i="2"/>
  <c r="T476" i="2"/>
  <c r="AC524" i="2"/>
  <c r="AB524" i="2"/>
  <c r="U540" i="2"/>
  <c r="AD540" i="2"/>
  <c r="T540" i="2"/>
  <c r="V572" i="2"/>
  <c r="AH572" i="2" s="1"/>
  <c r="AJ572" i="2" s="1"/>
  <c r="AE572" i="2"/>
  <c r="AB572" i="2"/>
  <c r="T572" i="2"/>
  <c r="AD572" i="2"/>
  <c r="W572" i="2"/>
  <c r="Z572" i="2"/>
  <c r="T604" i="2"/>
  <c r="AC604" i="2"/>
  <c r="AH604" i="2" s="1"/>
  <c r="AJ604" i="2" s="1"/>
  <c r="AB604" i="2"/>
  <c r="W636" i="2"/>
  <c r="U636" i="2"/>
  <c r="T636" i="2"/>
  <c r="AE652" i="2"/>
  <c r="T652" i="2"/>
  <c r="AA652" i="2"/>
  <c r="AC668" i="2"/>
  <c r="AE668" i="2"/>
  <c r="AB668" i="2"/>
  <c r="S668" i="2"/>
  <c r="Z668" i="2"/>
  <c r="AE684" i="2"/>
  <c r="U684" i="2"/>
  <c r="AA684" i="2"/>
  <c r="AB716" i="2"/>
  <c r="AH716" i="2" s="1"/>
  <c r="AJ716" i="2" s="1"/>
  <c r="S716" i="2"/>
  <c r="U716" i="2"/>
  <c r="AE732" i="2"/>
  <c r="V732" i="2"/>
  <c r="S748" i="2"/>
  <c r="V748" i="2"/>
  <c r="X748" i="2"/>
  <c r="AA764" i="2"/>
  <c r="AH764" i="2" s="1"/>
  <c r="AJ764" i="2" s="1"/>
  <c r="U764" i="2"/>
  <c r="AB812" i="2"/>
  <c r="U812" i="2"/>
  <c r="T812" i="2"/>
  <c r="AH812" i="2" s="1"/>
  <c r="AJ812" i="2" s="1"/>
  <c r="AA812" i="2"/>
  <c r="AB844" i="2"/>
  <c r="Z844" i="2"/>
  <c r="U844" i="2"/>
  <c r="AD844" i="2"/>
  <c r="AA844" i="2"/>
  <c r="Y844" i="2"/>
  <c r="V844" i="2"/>
  <c r="X844" i="2"/>
  <c r="Z876" i="2"/>
  <c r="T876" i="2"/>
  <c r="AA876" i="2"/>
  <c r="AH876" i="2" s="1"/>
  <c r="AJ876" i="2" s="1"/>
  <c r="U892" i="2"/>
  <c r="AA892" i="2"/>
  <c r="AB892" i="2"/>
  <c r="AB940" i="2"/>
  <c r="AH940" i="2" s="1"/>
  <c r="AJ940" i="2" s="1"/>
  <c r="AE940" i="2"/>
  <c r="AC940" i="2"/>
  <c r="AA984" i="2"/>
  <c r="V984" i="2"/>
  <c r="AH984" i="2" s="1"/>
  <c r="AJ984" i="2" s="1"/>
  <c r="U984" i="2"/>
  <c r="S1056" i="2"/>
  <c r="AD1056" i="2"/>
  <c r="Y1056" i="2"/>
  <c r="AH1056" i="2" s="1"/>
  <c r="AJ1056" i="2" s="1"/>
  <c r="S26" i="2"/>
  <c r="AA26" i="2"/>
  <c r="Y26" i="2"/>
  <c r="U46" i="2"/>
  <c r="AH46" i="2" s="1"/>
  <c r="AJ46" i="2" s="1"/>
  <c r="AA46" i="2"/>
  <c r="AE46" i="2"/>
  <c r="AB46" i="2"/>
  <c r="AA211" i="2"/>
  <c r="AH211" i="2" s="1"/>
  <c r="AJ211" i="2" s="1"/>
  <c r="U211" i="2"/>
  <c r="AD211" i="2"/>
  <c r="V339" i="2"/>
  <c r="AB339" i="2"/>
  <c r="AH339" i="2" s="1"/>
  <c r="AJ339" i="2" s="1"/>
  <c r="AE339" i="2"/>
  <c r="T763" i="2"/>
  <c r="AB763" i="2"/>
  <c r="AC763" i="2"/>
  <c r="Z763" i="2"/>
  <c r="Z827" i="2"/>
  <c r="T827" i="2"/>
  <c r="U827" i="2"/>
  <c r="T294" i="2"/>
  <c r="AA294" i="2"/>
  <c r="Y498" i="2"/>
  <c r="Z498" i="2"/>
  <c r="AC498" i="2"/>
  <c r="AC562" i="2"/>
  <c r="AD562" i="2"/>
  <c r="AB562" i="2"/>
  <c r="AH562" i="2" s="1"/>
  <c r="AJ562" i="2" s="1"/>
  <c r="AC822" i="2"/>
  <c r="AA822" i="2"/>
  <c r="AB822" i="2"/>
  <c r="AC878" i="2"/>
  <c r="V878" i="2"/>
  <c r="AB878" i="2"/>
  <c r="V126" i="2"/>
  <c r="AC126" i="2"/>
  <c r="AA126" i="2"/>
  <c r="Y286" i="2"/>
  <c r="T286" i="2"/>
  <c r="T414" i="2"/>
  <c r="AH414" i="2" s="1"/>
  <c r="AJ414" i="2" s="1"/>
  <c r="AC414" i="2"/>
  <c r="AB414" i="2"/>
  <c r="AE414" i="2"/>
  <c r="S478" i="2"/>
  <c r="Z478" i="2"/>
  <c r="U654" i="2"/>
  <c r="AD654" i="2"/>
  <c r="AE654" i="2"/>
  <c r="AC806" i="2"/>
  <c r="Y806" i="2"/>
  <c r="AE806" i="2"/>
  <c r="AE150" i="2"/>
  <c r="AH150" i="2" s="1"/>
  <c r="AJ150" i="2" s="1"/>
  <c r="V150" i="2"/>
  <c r="AD150" i="2"/>
  <c r="AC194" i="2"/>
  <c r="AB194" i="2"/>
  <c r="AE194" i="2"/>
  <c r="AC234" i="2"/>
  <c r="X234" i="2"/>
  <c r="T278" i="2"/>
  <c r="AC278" i="2"/>
  <c r="W278" i="2"/>
  <c r="AB278" i="2"/>
  <c r="AD278" i="2"/>
  <c r="AE278" i="2"/>
  <c r="AA490" i="2"/>
  <c r="AE490" i="2"/>
  <c r="U490" i="2"/>
  <c r="AA618" i="2"/>
  <c r="W618" i="2"/>
  <c r="AB618" i="2"/>
  <c r="AB790" i="2"/>
  <c r="AE790" i="2"/>
  <c r="AA790" i="2"/>
  <c r="AA271" i="2"/>
  <c r="AE271" i="2"/>
  <c r="AC271" i="2"/>
  <c r="AB271" i="2"/>
  <c r="Y271" i="2"/>
  <c r="W271" i="2"/>
  <c r="AD845" i="2"/>
  <c r="Z845" i="2"/>
  <c r="AE774" i="2"/>
  <c r="T774" i="2"/>
  <c r="AH774" i="2" s="1"/>
  <c r="AJ774" i="2" s="1"/>
  <c r="W774" i="2"/>
  <c r="U377" i="2"/>
  <c r="X377" i="2"/>
  <c r="AA377" i="2"/>
  <c r="AH377" i="2" s="1"/>
  <c r="AJ377" i="2" s="1"/>
  <c r="AA433" i="2"/>
  <c r="S433" i="2"/>
  <c r="U433" i="2"/>
  <c r="U489" i="2"/>
  <c r="AD489" i="2"/>
  <c r="AA489" i="2"/>
  <c r="AE525" i="2"/>
  <c r="Z525" i="2"/>
  <c r="AH525" i="2" s="1"/>
  <c r="AJ525" i="2" s="1"/>
  <c r="T525" i="2"/>
  <c r="X569" i="2"/>
  <c r="Y569" i="2"/>
  <c r="V569" i="2"/>
  <c r="S613" i="2"/>
  <c r="U613" i="2"/>
  <c r="T613" i="2"/>
  <c r="AE110" i="2"/>
  <c r="T110" i="2"/>
  <c r="AC550" i="2"/>
  <c r="T550" i="2"/>
  <c r="Z550" i="2"/>
  <c r="AH550" i="2" s="1"/>
  <c r="AJ550" i="2" s="1"/>
  <c r="T130" i="2"/>
  <c r="AC130" i="2"/>
  <c r="Y130" i="2"/>
  <c r="AC366" i="2"/>
  <c r="T366" i="2"/>
  <c r="AA366" i="2"/>
  <c r="T1010" i="2"/>
  <c r="AC1010" i="2"/>
  <c r="AH1010" i="2" s="1"/>
  <c r="AJ1010" i="2" s="1"/>
  <c r="AB1010" i="2"/>
  <c r="AE146" i="2"/>
  <c r="Z146" i="2"/>
  <c r="Z15" i="2"/>
  <c r="AB51" i="2"/>
  <c r="T107" i="2"/>
  <c r="T139" i="2"/>
  <c r="AA147" i="2"/>
  <c r="T179" i="2"/>
  <c r="Z179" i="2"/>
  <c r="S223" i="2"/>
  <c r="AB255" i="2"/>
  <c r="AH255" i="2" s="1"/>
  <c r="AJ255" i="2" s="1"/>
  <c r="W327" i="2"/>
  <c r="T295" i="2"/>
  <c r="AC327" i="2"/>
  <c r="Y231" i="2"/>
  <c r="AA295" i="2"/>
  <c r="AH238" i="2"/>
  <c r="AJ238" i="2" s="1"/>
  <c r="T322" i="2"/>
  <c r="V322" i="2"/>
  <c r="Y529" i="2"/>
  <c r="V529" i="2"/>
  <c r="AB585" i="2"/>
  <c r="AC629" i="2"/>
  <c r="Z629" i="2"/>
  <c r="AE665" i="2"/>
  <c r="T665" i="2"/>
  <c r="AB830" i="2"/>
  <c r="AH830" i="2" s="1"/>
  <c r="AJ830" i="2" s="1"/>
  <c r="T621" i="2"/>
  <c r="AA621" i="2"/>
  <c r="AC830" i="2"/>
  <c r="AA966" i="2"/>
  <c r="U665" i="2"/>
  <c r="AC729" i="2"/>
  <c r="T749" i="2"/>
  <c r="AB749" i="2"/>
  <c r="AH749" i="2" s="1"/>
  <c r="AJ749" i="2" s="1"/>
  <c r="AC749" i="2"/>
  <c r="AE966" i="2"/>
  <c r="AH201" i="2"/>
  <c r="AJ201" i="2" s="1"/>
  <c r="T637" i="2"/>
  <c r="AH637" i="2" s="1"/>
  <c r="AJ637" i="2" s="1"/>
  <c r="AE785" i="2"/>
  <c r="U813" i="2"/>
  <c r="V897" i="2"/>
  <c r="V921" i="2"/>
  <c r="AH921" i="2" s="1"/>
  <c r="AJ921" i="2" s="1"/>
  <c r="AB941" i="2"/>
  <c r="S941" i="2"/>
  <c r="U961" i="2"/>
  <c r="T1005" i="2"/>
  <c r="AH1005" i="2" s="1"/>
  <c r="AJ1005" i="2" s="1"/>
  <c r="T470" i="2"/>
  <c r="T474" i="2"/>
  <c r="AE738" i="2"/>
  <c r="AA738" i="2"/>
  <c r="AH738" i="2" s="1"/>
  <c r="AJ738" i="2" s="1"/>
  <c r="Y802" i="2"/>
  <c r="V826" i="2"/>
  <c r="AD826" i="2"/>
  <c r="AC874" i="2"/>
  <c r="AA526" i="2"/>
  <c r="T1018" i="2"/>
  <c r="AC1018" i="2"/>
  <c r="AA813" i="2"/>
  <c r="AB821" i="2"/>
  <c r="AC897" i="2"/>
  <c r="S921" i="2"/>
  <c r="V937" i="2"/>
  <c r="AB1053" i="2"/>
  <c r="AD474" i="2"/>
  <c r="S554" i="2"/>
  <c r="Y75" i="2"/>
  <c r="AH131" i="2"/>
  <c r="AJ131" i="2" s="1"/>
  <c r="AB155" i="2"/>
  <c r="U179" i="2"/>
  <c r="AH239" i="2"/>
  <c r="AJ239" i="2" s="1"/>
  <c r="AC311" i="2"/>
  <c r="AA731" i="2"/>
  <c r="AB288" i="2"/>
  <c r="T348" i="2"/>
  <c r="AC420" i="2"/>
  <c r="T708" i="2"/>
  <c r="AH708" i="2" s="1"/>
  <c r="AJ708" i="2" s="1"/>
  <c r="AE1050" i="2"/>
  <c r="AC1050" i="2"/>
  <c r="AH1050" i="2" s="1"/>
  <c r="AJ1050" i="2" s="1"/>
  <c r="AA1082" i="2"/>
  <c r="T11" i="2"/>
  <c r="AC11" i="2"/>
  <c r="AA43" i="2"/>
  <c r="AH67" i="2"/>
  <c r="AJ67" i="2" s="1"/>
  <c r="AH71" i="2"/>
  <c r="AJ71" i="2" s="1"/>
  <c r="AA103" i="2"/>
  <c r="AB187" i="2"/>
  <c r="AH191" i="2"/>
  <c r="AJ191" i="2" s="1"/>
  <c r="V231" i="2"/>
  <c r="U251" i="2"/>
  <c r="AC307" i="2"/>
  <c r="AC339" i="2"/>
  <c r="AA403" i="2"/>
  <c r="AH403" i="2" s="1"/>
  <c r="AJ403" i="2" s="1"/>
  <c r="T439" i="2"/>
  <c r="AA439" i="2"/>
  <c r="AH439" i="2" s="1"/>
  <c r="AJ439" i="2" s="1"/>
  <c r="AH667" i="2"/>
  <c r="AJ667" i="2" s="1"/>
  <c r="AB743" i="2"/>
  <c r="AA1067" i="2"/>
  <c r="AC28" i="2"/>
  <c r="AH28" i="2" s="1"/>
  <c r="AJ28" i="2" s="1"/>
  <c r="S68" i="2"/>
  <c r="AA68" i="2"/>
  <c r="U180" i="2"/>
  <c r="T380" i="2"/>
  <c r="AH380" i="2" s="1"/>
  <c r="AJ380" i="2" s="1"/>
  <c r="T528" i="2"/>
  <c r="T648" i="2"/>
  <c r="S648" i="2"/>
  <c r="AD936" i="2"/>
  <c r="Z270" i="2"/>
  <c r="AB270" i="2"/>
  <c r="AC501" i="2"/>
  <c r="AB629" i="2"/>
  <c r="Y689" i="2"/>
  <c r="AH689" i="2" s="1"/>
  <c r="AJ689" i="2" s="1"/>
  <c r="S749" i="2"/>
  <c r="AE773" i="2"/>
  <c r="AH773" i="2" s="1"/>
  <c r="AJ773" i="2" s="1"/>
  <c r="AC773" i="2"/>
  <c r="AC829" i="2"/>
  <c r="U885" i="2"/>
  <c r="X885" i="2"/>
  <c r="AH885" i="2" s="1"/>
  <c r="AJ885" i="2" s="1"/>
  <c r="T913" i="2"/>
  <c r="U981" i="2"/>
  <c r="AD322" i="2"/>
  <c r="AC406" i="2"/>
  <c r="AH406" i="2" s="1"/>
  <c r="AJ406" i="2" s="1"/>
  <c r="AE442" i="2"/>
  <c r="AC442" i="2"/>
  <c r="AH442" i="2" s="1"/>
  <c r="AJ442" i="2" s="1"/>
  <c r="AJ930" i="2"/>
  <c r="AC7" i="2"/>
  <c r="AH7" i="2" s="1"/>
  <c r="AJ7" i="2" s="1"/>
  <c r="AC31" i="2"/>
  <c r="S83" i="2"/>
  <c r="AH83" i="2" s="1"/>
  <c r="AJ83" i="2" s="1"/>
  <c r="T95" i="2"/>
  <c r="V187" i="2"/>
  <c r="AA219" i="2"/>
  <c r="Z235" i="2"/>
  <c r="S287" i="2"/>
  <c r="AH451" i="2"/>
  <c r="AJ451" i="2" s="1"/>
  <c r="S591" i="2"/>
  <c r="AB715" i="2"/>
  <c r="AC743" i="2"/>
  <c r="Y747" i="2"/>
  <c r="AE747" i="2"/>
  <c r="AE779" i="2"/>
  <c r="X1055" i="2"/>
  <c r="U1067" i="2"/>
  <c r="AB148" i="2"/>
  <c r="T1064" i="2"/>
  <c r="T262" i="2"/>
  <c r="AB358" i="2"/>
  <c r="AH934" i="2"/>
  <c r="AJ934" i="2" s="1"/>
  <c r="AC61" i="2"/>
  <c r="AE61" i="2"/>
  <c r="T441" i="2"/>
  <c r="AC441" i="2"/>
  <c r="AE493" i="2"/>
  <c r="T629" i="2"/>
  <c r="AH629" i="2" s="1"/>
  <c r="AJ629" i="2" s="1"/>
  <c r="Y749" i="2"/>
  <c r="T801" i="2"/>
  <c r="AH801" i="2" s="1"/>
  <c r="AJ801" i="2" s="1"/>
  <c r="AC813" i="2"/>
  <c r="Y829" i="2"/>
  <c r="AH829" i="2" s="1"/>
  <c r="AJ829" i="2" s="1"/>
  <c r="AA849" i="2"/>
  <c r="AB893" i="2"/>
  <c r="AH893" i="2" s="1"/>
  <c r="AJ893" i="2" s="1"/>
  <c r="U937" i="2"/>
  <c r="T981" i="2"/>
  <c r="AC993" i="2"/>
  <c r="T1025" i="2"/>
  <c r="AH1025" i="2" s="1"/>
  <c r="AJ1025" i="2" s="1"/>
  <c r="AE898" i="2"/>
  <c r="U898" i="2"/>
  <c r="AH898" i="2" s="1"/>
  <c r="AJ898" i="2" s="1"/>
  <c r="AD15" i="2"/>
  <c r="AA31" i="2"/>
  <c r="AC75" i="2"/>
  <c r="AC83" i="2"/>
  <c r="AH87" i="2"/>
  <c r="AJ87" i="2" s="1"/>
  <c r="AA95" i="2"/>
  <c r="U147" i="2"/>
  <c r="AH147" i="2" s="1"/>
  <c r="AJ147" i="2" s="1"/>
  <c r="T283" i="2"/>
  <c r="AC287" i="2"/>
  <c r="AH287" i="2" s="1"/>
  <c r="AJ287" i="2" s="1"/>
  <c r="AC299" i="2"/>
  <c r="T307" i="2"/>
  <c r="AH307" i="2" s="1"/>
  <c r="AJ307" i="2" s="1"/>
  <c r="T311" i="2"/>
  <c r="AC959" i="2"/>
  <c r="AH959" i="2" s="1"/>
  <c r="AJ959" i="2" s="1"/>
  <c r="T959" i="2"/>
  <c r="AA1019" i="2"/>
  <c r="U1019" i="2"/>
  <c r="Y52" i="2"/>
  <c r="U164" i="2"/>
  <c r="AB168" i="2"/>
  <c r="AE168" i="2"/>
  <c r="AA376" i="2"/>
  <c r="AB440" i="2"/>
  <c r="T460" i="2"/>
  <c r="AA512" i="2"/>
  <c r="AC956" i="2"/>
  <c r="AH956" i="2" s="1"/>
  <c r="AJ956" i="2" s="1"/>
  <c r="AE956" i="2"/>
  <c r="AD960" i="2"/>
  <c r="U960" i="2"/>
  <c r="AH1032" i="2"/>
  <c r="AJ1032" i="2" s="1"/>
  <c r="T342" i="2"/>
  <c r="T726" i="2"/>
  <c r="AH726" i="2" s="1"/>
  <c r="AJ726" i="2" s="1"/>
  <c r="AA141" i="2"/>
  <c r="AH145" i="2"/>
  <c r="AJ145" i="2" s="1"/>
  <c r="AH149" i="2"/>
  <c r="AJ149" i="2" s="1"/>
  <c r="AH153" i="2"/>
  <c r="AJ153" i="2" s="1"/>
  <c r="AE813" i="2"/>
  <c r="S57" i="2"/>
  <c r="AA57" i="2"/>
  <c r="U57" i="2"/>
  <c r="T177" i="2"/>
  <c r="AD177" i="2"/>
  <c r="AC177" i="2"/>
  <c r="V96" i="2"/>
  <c r="AA96" i="2"/>
  <c r="Y96" i="2"/>
  <c r="AB96" i="2"/>
  <c r="AC556" i="2"/>
  <c r="T556" i="2"/>
  <c r="AB588" i="2"/>
  <c r="AC588" i="2"/>
  <c r="AC732" i="2"/>
  <c r="AA732" i="2"/>
  <c r="T732" i="2"/>
  <c r="AD780" i="2"/>
  <c r="AA780" i="2"/>
  <c r="AC780" i="2"/>
  <c r="U1044" i="2"/>
  <c r="Z1044" i="2"/>
  <c r="AH1044" i="2" s="1"/>
  <c r="AJ1044" i="2" s="1"/>
  <c r="T1044" i="2"/>
  <c r="AA1076" i="2"/>
  <c r="T1076" i="2"/>
  <c r="AE1076" i="2"/>
  <c r="AA54" i="2"/>
  <c r="U54" i="2"/>
  <c r="T54" i="2"/>
  <c r="Z690" i="2"/>
  <c r="AH690" i="2" s="1"/>
  <c r="AJ690" i="2" s="1"/>
  <c r="AC690" i="2"/>
  <c r="T430" i="2"/>
  <c r="AC430" i="2"/>
  <c r="U430" i="2"/>
  <c r="X670" i="2"/>
  <c r="AC670" i="2"/>
  <c r="T670" i="2"/>
  <c r="T118" i="2"/>
  <c r="AH118" i="2" s="1"/>
  <c r="AJ118" i="2" s="1"/>
  <c r="U118" i="2"/>
  <c r="AE266" i="2"/>
  <c r="AC266" i="2"/>
  <c r="V266" i="2"/>
  <c r="AC362" i="2"/>
  <c r="S362" i="2"/>
  <c r="T998" i="2"/>
  <c r="AC998" i="2"/>
  <c r="AH998" i="2" s="1"/>
  <c r="AJ998" i="2" s="1"/>
  <c r="AC296" i="2"/>
  <c r="X296" i="2"/>
  <c r="AD762" i="2"/>
  <c r="W762" i="2"/>
  <c r="Y869" i="2"/>
  <c r="V869" i="2"/>
  <c r="AC357" i="2"/>
  <c r="V357" i="2"/>
  <c r="AH357" i="2" s="1"/>
  <c r="AJ357" i="2" s="1"/>
  <c r="AD357" i="2"/>
  <c r="AC397" i="2"/>
  <c r="T397" i="2"/>
  <c r="AB397" i="2"/>
  <c r="AA833" i="2"/>
  <c r="T833" i="2"/>
  <c r="AE390" i="2"/>
  <c r="AB390" i="2"/>
  <c r="AH390" i="2" s="1"/>
  <c r="AJ390" i="2" s="1"/>
  <c r="T374" i="2"/>
  <c r="AD374" i="2"/>
  <c r="AA91" i="2"/>
  <c r="AB203" i="2"/>
  <c r="S96" i="2"/>
  <c r="AD404" i="2"/>
  <c r="AH404" i="2" s="1"/>
  <c r="AJ404" i="2" s="1"/>
  <c r="AC404" i="2"/>
  <c r="T592" i="2"/>
  <c r="AH592" i="2" s="1"/>
  <c r="AJ592" i="2" s="1"/>
  <c r="Z592" i="2"/>
  <c r="AA608" i="2"/>
  <c r="AH608" i="2" s="1"/>
  <c r="AJ608" i="2" s="1"/>
  <c r="Z608" i="2"/>
  <c r="T704" i="2"/>
  <c r="AH704" i="2" s="1"/>
  <c r="AJ704" i="2" s="1"/>
  <c r="Y704" i="2"/>
  <c r="AA752" i="2"/>
  <c r="S752" i="2"/>
  <c r="T752" i="2"/>
  <c r="AD768" i="2"/>
  <c r="AE768" i="2"/>
  <c r="AC768" i="2"/>
  <c r="T768" i="2"/>
  <c r="W768" i="2"/>
  <c r="AB768" i="2"/>
  <c r="AA784" i="2"/>
  <c r="Y784" i="2"/>
  <c r="AH784" i="2" s="1"/>
  <c r="AJ784" i="2" s="1"/>
  <c r="AC864" i="2"/>
  <c r="T864" i="2"/>
  <c r="AH864" i="2" s="1"/>
  <c r="AJ864" i="2" s="1"/>
  <c r="AA880" i="2"/>
  <c r="AC880" i="2"/>
  <c r="T880" i="2"/>
  <c r="X880" i="2"/>
  <c r="AB880" i="2"/>
  <c r="T896" i="2"/>
  <c r="AE896" i="2"/>
  <c r="Z896" i="2"/>
  <c r="T912" i="2"/>
  <c r="AC912" i="2"/>
  <c r="X1020" i="2"/>
  <c r="T1020" i="2"/>
  <c r="AE1048" i="2"/>
  <c r="U1048" i="2"/>
  <c r="AB1080" i="2"/>
  <c r="U1080" i="2"/>
  <c r="AC1080" i="2"/>
  <c r="AC6" i="2"/>
  <c r="AA6" i="2"/>
  <c r="W779" i="2"/>
  <c r="AC779" i="2"/>
  <c r="AA779" i="2"/>
  <c r="T122" i="2"/>
  <c r="AB122" i="2"/>
  <c r="AH122" i="2" s="1"/>
  <c r="AJ122" i="2" s="1"/>
  <c r="AE122" i="2"/>
  <c r="AD302" i="2"/>
  <c r="S302" i="2"/>
  <c r="T386" i="2"/>
  <c r="AD386" i="2"/>
  <c r="AB642" i="2"/>
  <c r="AH642" i="2" s="1"/>
  <c r="AJ642" i="2" s="1"/>
  <c r="T642" i="2"/>
  <c r="AA642" i="2"/>
  <c r="Y642" i="2"/>
  <c r="AE642" i="2"/>
  <c r="AA770" i="2"/>
  <c r="AE770" i="2"/>
  <c r="AE834" i="2"/>
  <c r="T834" i="2"/>
  <c r="Z1022" i="2"/>
  <c r="AB1022" i="2"/>
  <c r="AA1022" i="2"/>
  <c r="T1086" i="2"/>
  <c r="AE1086" i="2"/>
  <c r="AB382" i="2"/>
  <c r="AC382" i="2"/>
  <c r="AE382" i="2"/>
  <c r="AA446" i="2"/>
  <c r="W446" i="2"/>
  <c r="AH446" i="2" s="1"/>
  <c r="AJ446" i="2" s="1"/>
  <c r="AA574" i="2"/>
  <c r="AD574" i="2"/>
  <c r="Z574" i="2"/>
  <c r="Y574" i="2"/>
  <c r="X574" i="2"/>
  <c r="AA686" i="2"/>
  <c r="S686" i="2"/>
  <c r="AE686" i="2"/>
  <c r="Y686" i="2"/>
  <c r="Z686" i="2"/>
  <c r="AH686" i="2" s="1"/>
  <c r="AJ686" i="2" s="1"/>
  <c r="AC686" i="2"/>
  <c r="AD686" i="2"/>
  <c r="U938" i="2"/>
  <c r="AB938" i="2"/>
  <c r="AH938" i="2" s="1"/>
  <c r="AJ938" i="2" s="1"/>
  <c r="T938" i="2"/>
  <c r="AE66" i="2"/>
  <c r="T66" i="2"/>
  <c r="AA194" i="2"/>
  <c r="U194" i="2"/>
  <c r="V194" i="2"/>
  <c r="U234" i="2"/>
  <c r="T234" i="2"/>
  <c r="AH234" i="2" s="1"/>
  <c r="AJ234" i="2" s="1"/>
  <c r="Z234" i="2"/>
  <c r="S278" i="2"/>
  <c r="AD886" i="2"/>
  <c r="AC886" i="2"/>
  <c r="U918" i="2"/>
  <c r="T918" i="2"/>
  <c r="V1003" i="2"/>
  <c r="AE1003" i="2"/>
  <c r="T1003" i="2"/>
  <c r="Z1003" i="2"/>
  <c r="AD1003" i="2"/>
  <c r="S1003" i="2"/>
  <c r="AH1003" i="2" s="1"/>
  <c r="AJ1003" i="2" s="1"/>
  <c r="AB845" i="2"/>
  <c r="T845" i="2"/>
  <c r="AH845" i="2" s="1"/>
  <c r="AJ845" i="2" s="1"/>
  <c r="AC845" i="2"/>
  <c r="AA883" i="2"/>
  <c r="AB883" i="2"/>
  <c r="AA361" i="2"/>
  <c r="AH361" i="2" s="1"/>
  <c r="AJ361" i="2" s="1"/>
  <c r="AB361" i="2"/>
  <c r="AC345" i="2"/>
  <c r="W345" i="2"/>
  <c r="AB345" i="2"/>
  <c r="T413" i="2"/>
  <c r="U413" i="2"/>
  <c r="AH413" i="2" s="1"/>
  <c r="AJ413" i="2" s="1"/>
  <c r="AE413" i="2"/>
  <c r="W433" i="2"/>
  <c r="AC433" i="2"/>
  <c r="T433" i="2"/>
  <c r="AC489" i="2"/>
  <c r="T489" i="2"/>
  <c r="AE489" i="2"/>
  <c r="AB489" i="2"/>
  <c r="AC569" i="2"/>
  <c r="AB569" i="2"/>
  <c r="T569" i="2"/>
  <c r="AB110" i="2"/>
  <c r="U110" i="2"/>
  <c r="AA110" i="2"/>
  <c r="AD130" i="2"/>
  <c r="U130" i="2"/>
  <c r="S130" i="2"/>
  <c r="Z130" i="2"/>
  <c r="V130" i="2"/>
  <c r="AB366" i="2"/>
  <c r="AD366" i="2"/>
  <c r="AB786" i="2"/>
  <c r="AC786" i="2"/>
  <c r="T786" i="2"/>
  <c r="Y549" i="2"/>
  <c r="AD549" i="2"/>
  <c r="AB549" i="2"/>
  <c r="AC549" i="2"/>
  <c r="AH549" i="2" s="1"/>
  <c r="AJ549" i="2" s="1"/>
  <c r="T549" i="2"/>
  <c r="AE1074" i="2"/>
  <c r="AC1074" i="2"/>
  <c r="AA146" i="2"/>
  <c r="T146" i="2"/>
  <c r="AC146" i="2"/>
  <c r="T7" i="2"/>
  <c r="V51" i="2"/>
  <c r="U91" i="2"/>
  <c r="U115" i="2"/>
  <c r="T155" i="2"/>
  <c r="T271" i="2"/>
  <c r="AH271" i="2" s="1"/>
  <c r="AJ271" i="2" s="1"/>
  <c r="S271" i="2"/>
  <c r="V295" i="2"/>
  <c r="AD319" i="2"/>
  <c r="AB319" i="2"/>
  <c r="AB483" i="2"/>
  <c r="AB591" i="2"/>
  <c r="AB643" i="2"/>
  <c r="AE715" i="2"/>
  <c r="S779" i="2"/>
  <c r="AE907" i="2"/>
  <c r="AA955" i="2"/>
  <c r="AB1003" i="2"/>
  <c r="AD1039" i="2"/>
  <c r="Z1039" i="2"/>
  <c r="T12" i="2"/>
  <c r="T32" i="2"/>
  <c r="X44" i="2"/>
  <c r="AA44" i="2"/>
  <c r="AD52" i="2"/>
  <c r="AE108" i="2"/>
  <c r="T144" i="2"/>
  <c r="AA148" i="2"/>
  <c r="AA180" i="2"/>
  <c r="V196" i="2"/>
  <c r="AH196" i="2" s="1"/>
  <c r="AJ196" i="2" s="1"/>
  <c r="U276" i="2"/>
  <c r="V276" i="2"/>
  <c r="AH276" i="2" s="1"/>
  <c r="AJ276" i="2" s="1"/>
  <c r="T284" i="2"/>
  <c r="T292" i="2"/>
  <c r="AA316" i="2"/>
  <c r="AB320" i="2"/>
  <c r="AD368" i="2"/>
  <c r="AA372" i="2"/>
  <c r="AH372" i="2" s="1"/>
  <c r="AJ372" i="2" s="1"/>
  <c r="T372" i="2"/>
  <c r="U376" i="2"/>
  <c r="AH376" i="2" s="1"/>
  <c r="AJ376" i="2" s="1"/>
  <c r="V404" i="2"/>
  <c r="T408" i="2"/>
  <c r="W408" i="2"/>
  <c r="AE424" i="2"/>
  <c r="T500" i="2"/>
  <c r="AC528" i="2"/>
  <c r="AH528" i="2" s="1"/>
  <c r="AJ528" i="2" s="1"/>
  <c r="AB556" i="2"/>
  <c r="T584" i="2"/>
  <c r="AA604" i="2"/>
  <c r="Z640" i="2"/>
  <c r="AH640" i="2" s="1"/>
  <c r="AJ640" i="2" s="1"/>
  <c r="AB704" i="2"/>
  <c r="AE780" i="2"/>
  <c r="AB828" i="2"/>
  <c r="AD928" i="2"/>
  <c r="AH928" i="2" s="1"/>
  <c r="AJ928" i="2" s="1"/>
  <c r="U928" i="2"/>
  <c r="T1048" i="2"/>
  <c r="Z302" i="2"/>
  <c r="W342" i="2"/>
  <c r="AH342" i="2" s="1"/>
  <c r="AJ342" i="2" s="1"/>
  <c r="AD358" i="2"/>
  <c r="T758" i="2"/>
  <c r="AA774" i="2"/>
  <c r="AD958" i="2"/>
  <c r="AH958" i="2" s="1"/>
  <c r="AJ958" i="2" s="1"/>
  <c r="AA982" i="2"/>
  <c r="Y982" i="2"/>
  <c r="AE9" i="2"/>
  <c r="AB9" i="2"/>
  <c r="Y69" i="2"/>
  <c r="W69" i="2"/>
  <c r="V237" i="2"/>
  <c r="S421" i="2"/>
  <c r="AH421" i="2" s="1"/>
  <c r="AJ421" i="2" s="1"/>
  <c r="Y421" i="2"/>
  <c r="AC673" i="2"/>
  <c r="AH673" i="2" s="1"/>
  <c r="AJ673" i="2" s="1"/>
  <c r="AB673" i="2"/>
  <c r="AC977" i="2"/>
  <c r="AH977" i="2" s="1"/>
  <c r="AJ977" i="2" s="1"/>
  <c r="AA977" i="2"/>
  <c r="T1021" i="2"/>
  <c r="AH1021" i="2" s="1"/>
  <c r="AJ1021" i="2" s="1"/>
  <c r="AC1021" i="2"/>
  <c r="AB1089" i="2"/>
  <c r="AH1089" i="2" s="1"/>
  <c r="AJ1089" i="2" s="1"/>
  <c r="AE1089" i="2"/>
  <c r="AC66" i="2"/>
  <c r="AH66" i="2" s="1"/>
  <c r="AJ66" i="2" s="1"/>
  <c r="T290" i="2"/>
  <c r="S290" i="2"/>
  <c r="AH290" i="2" s="1"/>
  <c r="AJ290" i="2" s="1"/>
  <c r="AC290" i="2"/>
  <c r="AE498" i="2"/>
  <c r="AA578" i="2"/>
  <c r="Y650" i="2"/>
  <c r="AH650" i="2" s="1"/>
  <c r="AJ650" i="2" s="1"/>
  <c r="AE650" i="2"/>
  <c r="T690" i="2"/>
  <c r="AD746" i="2"/>
  <c r="AC834" i="2"/>
  <c r="W994" i="2"/>
  <c r="AB41" i="2"/>
  <c r="Y41" i="2"/>
  <c r="T73" i="2"/>
  <c r="W73" i="2"/>
  <c r="AB161" i="2"/>
  <c r="AC161" i="2"/>
  <c r="T193" i="2"/>
  <c r="AD193" i="2"/>
  <c r="V193" i="2"/>
  <c r="U160" i="2"/>
  <c r="V160" i="2"/>
  <c r="U176" i="2"/>
  <c r="AA176" i="2"/>
  <c r="V208" i="2"/>
  <c r="AA208" i="2"/>
  <c r="V336" i="2"/>
  <c r="AB336" i="2"/>
  <c r="AH336" i="2" s="1"/>
  <c r="AJ336" i="2" s="1"/>
  <c r="AB416" i="2"/>
  <c r="AC416" i="2"/>
  <c r="Y448" i="2"/>
  <c r="V448" i="2"/>
  <c r="AB448" i="2"/>
  <c r="AE476" i="2"/>
  <c r="S476" i="2"/>
  <c r="AC476" i="2"/>
  <c r="AA636" i="2"/>
  <c r="AE636" i="2"/>
  <c r="AB636" i="2"/>
  <c r="AA748" i="2"/>
  <c r="AE748" i="2"/>
  <c r="AC876" i="2"/>
  <c r="AB876" i="2"/>
  <c r="AC924" i="2"/>
  <c r="Z924" i="2"/>
  <c r="T1000" i="2"/>
  <c r="V1000" i="2"/>
  <c r="Y10" i="2"/>
  <c r="AB10" i="2"/>
  <c r="AC10" i="2"/>
  <c r="Z294" i="2"/>
  <c r="AD294" i="2"/>
  <c r="AA434" i="2"/>
  <c r="T434" i="2"/>
  <c r="AH434" i="2" s="1"/>
  <c r="AJ434" i="2" s="1"/>
  <c r="AC434" i="2"/>
  <c r="AE326" i="2"/>
  <c r="AC326" i="2"/>
  <c r="AC558" i="2"/>
  <c r="AB558" i="2"/>
  <c r="T558" i="2"/>
  <c r="AB1046" i="2"/>
  <c r="U1046" i="2"/>
  <c r="AH1046" i="2" s="1"/>
  <c r="AJ1046" i="2" s="1"/>
  <c r="T1046" i="2"/>
  <c r="AB409" i="2"/>
  <c r="AE409" i="2"/>
  <c r="U429" i="2"/>
  <c r="AC429" i="2"/>
  <c r="AB429" i="2"/>
  <c r="T469" i="2"/>
  <c r="Y469" i="2"/>
  <c r="AD469" i="2"/>
  <c r="AB469" i="2"/>
  <c r="AC469" i="2"/>
  <c r="S469" i="2"/>
  <c r="W469" i="2"/>
  <c r="AB513" i="2"/>
  <c r="AH513" i="2" s="1"/>
  <c r="AJ513" i="2" s="1"/>
  <c r="Y513" i="2"/>
  <c r="AE761" i="2"/>
  <c r="T761" i="2"/>
  <c r="AE614" i="2"/>
  <c r="AB614" i="2"/>
  <c r="AD614" i="2"/>
  <c r="S473" i="2"/>
  <c r="AC473" i="2"/>
  <c r="AH473" i="2" s="1"/>
  <c r="AJ473" i="2" s="1"/>
  <c r="AE473" i="2"/>
  <c r="AC630" i="2"/>
  <c r="AH630" i="2" s="1"/>
  <c r="AJ630" i="2" s="1"/>
  <c r="T630" i="2"/>
  <c r="AE630" i="2"/>
  <c r="V27" i="2"/>
  <c r="AA203" i="2"/>
  <c r="AA763" i="2"/>
  <c r="AA867" i="2"/>
  <c r="T16" i="2"/>
  <c r="AE176" i="2"/>
  <c r="AC400" i="2"/>
  <c r="T588" i="2"/>
  <c r="AE604" i="2"/>
  <c r="AC636" i="2"/>
  <c r="AA118" i="2"/>
  <c r="U182" i="2"/>
  <c r="AB326" i="2"/>
  <c r="AC614" i="2"/>
  <c r="AB1094" i="2"/>
  <c r="AC1094" i="2"/>
  <c r="AH1094" i="2" s="1"/>
  <c r="AJ1094" i="2" s="1"/>
  <c r="Y857" i="2"/>
  <c r="AC857" i="2"/>
  <c r="AH857" i="2" s="1"/>
  <c r="AJ857" i="2" s="1"/>
  <c r="AB857" i="2"/>
  <c r="AD869" i="2"/>
  <c r="AE618" i="2"/>
  <c r="AC618" i="2"/>
  <c r="AH618" i="2" s="1"/>
  <c r="AJ618" i="2" s="1"/>
  <c r="Z49" i="2"/>
  <c r="AE49" i="2"/>
  <c r="AH49" i="2" s="1"/>
  <c r="AJ49" i="2" s="1"/>
  <c r="AC49" i="2"/>
  <c r="U65" i="2"/>
  <c r="AH65" i="2" s="1"/>
  <c r="AJ65" i="2" s="1"/>
  <c r="T65" i="2"/>
  <c r="T81" i="2"/>
  <c r="S81" i="2"/>
  <c r="AA81" i="2"/>
  <c r="Z97" i="2"/>
  <c r="V97" i="2"/>
  <c r="AH97" i="2" s="1"/>
  <c r="AJ97" i="2" s="1"/>
  <c r="AA129" i="2"/>
  <c r="AD129" i="2"/>
  <c r="T129" i="2"/>
  <c r="T169" i="2"/>
  <c r="AE169" i="2"/>
  <c r="Y265" i="2"/>
  <c r="AC265" i="2"/>
  <c r="AE265" i="2"/>
  <c r="AC313" i="2"/>
  <c r="U313" i="2"/>
  <c r="AB313" i="2"/>
  <c r="AC329" i="2"/>
  <c r="AA329" i="2"/>
  <c r="AH329" i="2" s="1"/>
  <c r="AJ329" i="2" s="1"/>
  <c r="V40" i="2"/>
  <c r="Z40" i="2"/>
  <c r="AH40" i="2" s="1"/>
  <c r="AJ40" i="2" s="1"/>
  <c r="AD72" i="2"/>
  <c r="AE72" i="2"/>
  <c r="X152" i="2"/>
  <c r="AE152" i="2"/>
  <c r="AH152" i="2" s="1"/>
  <c r="AJ152" i="2" s="1"/>
  <c r="AD232" i="2"/>
  <c r="AE232" i="2"/>
  <c r="AH232" i="2" s="1"/>
  <c r="AJ232" i="2" s="1"/>
  <c r="AC232" i="2"/>
  <c r="AA328" i="2"/>
  <c r="AC328" i="2"/>
  <c r="Y344" i="2"/>
  <c r="AD344" i="2"/>
  <c r="Z360" i="2"/>
  <c r="AB360" i="2"/>
  <c r="AB392" i="2"/>
  <c r="AH392" i="2" s="1"/>
  <c r="AJ392" i="2" s="1"/>
  <c r="AC392" i="2"/>
  <c r="AB500" i="2"/>
  <c r="AC500" i="2"/>
  <c r="W580" i="2"/>
  <c r="AH580" i="2" s="1"/>
  <c r="AJ580" i="2" s="1"/>
  <c r="AC580" i="2"/>
  <c r="T612" i="2"/>
  <c r="Y612" i="2"/>
  <c r="AE628" i="2"/>
  <c r="S628" i="2"/>
  <c r="AB628" i="2"/>
  <c r="AC660" i="2"/>
  <c r="Z660" i="2"/>
  <c r="AH660" i="2" s="1"/>
  <c r="AJ660" i="2" s="1"/>
  <c r="AB676" i="2"/>
  <c r="Y676" i="2"/>
  <c r="AH676" i="2" s="1"/>
  <c r="AJ676" i="2" s="1"/>
  <c r="S772" i="2"/>
  <c r="AC772" i="2"/>
  <c r="S804" i="2"/>
  <c r="AE804" i="2"/>
  <c r="T868" i="2"/>
  <c r="AE868" i="2"/>
  <c r="AH868" i="2" s="1"/>
  <c r="AJ868" i="2" s="1"/>
  <c r="AA884" i="2"/>
  <c r="AE884" i="2"/>
  <c r="T884" i="2"/>
  <c r="S884" i="2"/>
  <c r="AC884" i="2"/>
  <c r="AA916" i="2"/>
  <c r="T916" i="2"/>
  <c r="U916" i="2"/>
  <c r="AA976" i="2"/>
  <c r="AE976" i="2"/>
  <c r="AH976" i="2" s="1"/>
  <c r="AJ976" i="2" s="1"/>
  <c r="U992" i="2"/>
  <c r="AA992" i="2"/>
  <c r="AC992" i="2"/>
  <c r="AE992" i="2"/>
  <c r="Y1024" i="2"/>
  <c r="T1024" i="2"/>
  <c r="AH1024" i="2" s="1"/>
  <c r="AJ1024" i="2" s="1"/>
  <c r="U1084" i="2"/>
  <c r="AD1084" i="2"/>
  <c r="AH1084" i="2" s="1"/>
  <c r="AJ1084" i="2" s="1"/>
  <c r="AC1084" i="2"/>
  <c r="AC42" i="2"/>
  <c r="V42" i="2"/>
  <c r="U134" i="2"/>
  <c r="AH134" i="2" s="1"/>
  <c r="AJ134" i="2" s="1"/>
  <c r="AA134" i="2"/>
  <c r="AE198" i="2"/>
  <c r="U198" i="2"/>
  <c r="X198" i="2"/>
  <c r="S198" i="2"/>
  <c r="T198" i="2"/>
  <c r="Z198" i="2"/>
  <c r="AB198" i="2"/>
  <c r="W198" i="2"/>
  <c r="Y198" i="2"/>
  <c r="AC198" i="2"/>
  <c r="AB262" i="2"/>
  <c r="AA262" i="2"/>
  <c r="AC334" i="2"/>
  <c r="AH334" i="2" s="1"/>
  <c r="AJ334" i="2" s="1"/>
  <c r="AD334" i="2"/>
  <c r="Z334" i="2"/>
  <c r="Y530" i="2"/>
  <c r="T530" i="2"/>
  <c r="AH530" i="2" s="1"/>
  <c r="AJ530" i="2" s="1"/>
  <c r="AC530" i="2"/>
  <c r="AC846" i="2"/>
  <c r="S846" i="2"/>
  <c r="T910" i="2"/>
  <c r="AD910" i="2"/>
  <c r="AC974" i="2"/>
  <c r="T974" i="2"/>
  <c r="AC1038" i="2"/>
  <c r="V1038" i="2"/>
  <c r="Z1038" i="2"/>
  <c r="AD1038" i="2"/>
  <c r="Y30" i="2"/>
  <c r="AC30" i="2"/>
  <c r="AD254" i="2"/>
  <c r="AC254" i="2"/>
  <c r="AB254" i="2"/>
  <c r="AC398" i="2"/>
  <c r="X398" i="2"/>
  <c r="V398" i="2"/>
  <c r="Z462" i="2"/>
  <c r="T462" i="2"/>
  <c r="AC462" i="2"/>
  <c r="AC590" i="2"/>
  <c r="T590" i="2"/>
  <c r="AH590" i="2" s="1"/>
  <c r="AJ590" i="2" s="1"/>
  <c r="AE590" i="2"/>
  <c r="AC954" i="2"/>
  <c r="T954" i="2"/>
  <c r="AB954" i="2"/>
  <c r="AB162" i="2"/>
  <c r="T162" i="2"/>
  <c r="AH162" i="2" s="1"/>
  <c r="AJ162" i="2" s="1"/>
  <c r="AE162" i="2"/>
  <c r="AC634" i="2"/>
  <c r="AH634" i="2" s="1"/>
  <c r="AJ634" i="2" s="1"/>
  <c r="AB634" i="2"/>
  <c r="Y842" i="2"/>
  <c r="AH842" i="2" s="1"/>
  <c r="AJ842" i="2" s="1"/>
  <c r="V842" i="2"/>
  <c r="T1078" i="2"/>
  <c r="U1078" i="2"/>
  <c r="AA1078" i="2"/>
  <c r="AA851" i="2"/>
  <c r="V851" i="2"/>
  <c r="AH851" i="2" s="1"/>
  <c r="AJ851" i="2" s="1"/>
  <c r="AE851" i="2"/>
  <c r="AE855" i="2"/>
  <c r="AH855" i="2" s="1"/>
  <c r="AJ855" i="2" s="1"/>
  <c r="T855" i="2"/>
  <c r="AC449" i="2"/>
  <c r="AE449" i="2"/>
  <c r="AA449" i="2"/>
  <c r="W349" i="2"/>
  <c r="AB349" i="2"/>
  <c r="U365" i="2"/>
  <c r="AE365" i="2"/>
  <c r="AH365" i="2" s="1"/>
  <c r="AJ365" i="2" s="1"/>
  <c r="AE381" i="2"/>
  <c r="AC381" i="2"/>
  <c r="AA401" i="2"/>
  <c r="T401" i="2"/>
  <c r="AH401" i="2" s="1"/>
  <c r="AJ401" i="2" s="1"/>
  <c r="AB453" i="2"/>
  <c r="T453" i="2"/>
  <c r="AA453" i="2"/>
  <c r="Y453" i="2"/>
  <c r="AE453" i="2"/>
  <c r="AC617" i="2"/>
  <c r="T617" i="2"/>
  <c r="AE1017" i="2"/>
  <c r="T1017" i="2"/>
  <c r="Z1017" i="2"/>
  <c r="AD1077" i="2"/>
  <c r="U1077" i="2"/>
  <c r="AH1077" i="2" s="1"/>
  <c r="AJ1077" i="2" s="1"/>
  <c r="T1077" i="2"/>
  <c r="AA142" i="2"/>
  <c r="AH142" i="2" s="1"/>
  <c r="AJ142" i="2" s="1"/>
  <c r="T142" i="2"/>
  <c r="U142" i="2"/>
  <c r="W86" i="2"/>
  <c r="T86" i="2"/>
  <c r="AA86" i="2"/>
  <c r="Y86" i="2"/>
  <c r="S86" i="2"/>
  <c r="AD86" i="2"/>
  <c r="AB338" i="2"/>
  <c r="W338" i="2"/>
  <c r="AB378" i="2"/>
  <c r="V378" i="2"/>
  <c r="AH378" i="2" s="1"/>
  <c r="AJ378" i="2" s="1"/>
  <c r="AE15" i="2"/>
  <c r="X27" i="2"/>
  <c r="AD51" i="2"/>
  <c r="AE115" i="2"/>
  <c r="T147" i="2"/>
  <c r="T159" i="2"/>
  <c r="AH159" i="2" s="1"/>
  <c r="AJ159" i="2" s="1"/>
  <c r="U187" i="2"/>
  <c r="Y187" i="2"/>
  <c r="U203" i="2"/>
  <c r="AD203" i="2"/>
  <c r="T203" i="2"/>
  <c r="U219" i="2"/>
  <c r="AH219" i="2" s="1"/>
  <c r="AJ219" i="2" s="1"/>
  <c r="T219" i="2"/>
  <c r="AA283" i="2"/>
  <c r="AH283" i="2" s="1"/>
  <c r="AJ283" i="2" s="1"/>
  <c r="AE299" i="2"/>
  <c r="AD315" i="2"/>
  <c r="T407" i="2"/>
  <c r="AA407" i="2"/>
  <c r="AH407" i="2" s="1"/>
  <c r="AJ407" i="2" s="1"/>
  <c r="AD655" i="2"/>
  <c r="AA715" i="2"/>
  <c r="AC715" i="2"/>
  <c r="AD743" i="2"/>
  <c r="AC755" i="2"/>
  <c r="Y779" i="2"/>
  <c r="AA843" i="2"/>
  <c r="AA847" i="2"/>
  <c r="AH847" i="2" s="1"/>
  <c r="AJ847" i="2" s="1"/>
  <c r="AC871" i="2"/>
  <c r="S871" i="2"/>
  <c r="AH871" i="2" s="1"/>
  <c r="AJ871" i="2" s="1"/>
  <c r="T883" i="2"/>
  <c r="U923" i="2"/>
  <c r="AC1003" i="2"/>
  <c r="AB1039" i="2"/>
  <c r="AH1039" i="2" s="1"/>
  <c r="AJ1039" i="2" s="1"/>
  <c r="S12" i="2"/>
  <c r="AE32" i="2"/>
  <c r="Y40" i="2"/>
  <c r="T96" i="2"/>
  <c r="AB104" i="2"/>
  <c r="AC104" i="2"/>
  <c r="U152" i="2"/>
  <c r="AD192" i="2"/>
  <c r="AH192" i="2" s="1"/>
  <c r="AJ192" i="2" s="1"/>
  <c r="AB196" i="2"/>
  <c r="S256" i="2"/>
  <c r="AD268" i="2"/>
  <c r="T300" i="2"/>
  <c r="AH300" i="2" s="1"/>
  <c r="AJ300" i="2" s="1"/>
  <c r="AC332" i="2"/>
  <c r="T356" i="2"/>
  <c r="AB368" i="2"/>
  <c r="T384" i="2"/>
  <c r="AE420" i="2"/>
  <c r="Z424" i="2"/>
  <c r="AH424" i="2" s="1"/>
  <c r="AJ424" i="2" s="1"/>
  <c r="AB520" i="2"/>
  <c r="T524" i="2"/>
  <c r="Z612" i="2"/>
  <c r="S636" i="2"/>
  <c r="T668" i="2"/>
  <c r="AA668" i="2"/>
  <c r="AB780" i="2"/>
  <c r="AC828" i="2"/>
  <c r="AH828" i="2" s="1"/>
  <c r="AJ828" i="2" s="1"/>
  <c r="AA868" i="2"/>
  <c r="AD1000" i="2"/>
  <c r="AD198" i="2"/>
  <c r="T310" i="2"/>
  <c r="Y310" i="2"/>
  <c r="Z310" i="2"/>
  <c r="Z742" i="2"/>
  <c r="AA758" i="2"/>
  <c r="AB958" i="2"/>
  <c r="U974" i="2"/>
  <c r="AD998" i="2"/>
  <c r="AE1022" i="2"/>
  <c r="AC1022" i="2"/>
  <c r="AB1038" i="2"/>
  <c r="AC1086" i="2"/>
  <c r="AE41" i="2"/>
  <c r="S65" i="2"/>
  <c r="U393" i="2"/>
  <c r="AE393" i="2"/>
  <c r="AC393" i="2"/>
  <c r="AE401" i="2"/>
  <c r="Y405" i="2"/>
  <c r="AC405" i="2"/>
  <c r="T405" i="2"/>
  <c r="U417" i="2"/>
  <c r="Z417" i="2"/>
  <c r="AH417" i="2" s="1"/>
  <c r="AJ417" i="2" s="1"/>
  <c r="Y417" i="2"/>
  <c r="T797" i="2"/>
  <c r="AH797" i="2" s="1"/>
  <c r="AJ797" i="2" s="1"/>
  <c r="Z985" i="2"/>
  <c r="T985" i="2"/>
  <c r="AH985" i="2" s="1"/>
  <c r="AJ985" i="2" s="1"/>
  <c r="U1017" i="2"/>
  <c r="AA1029" i="2"/>
  <c r="T1029" i="2"/>
  <c r="U1029" i="2"/>
  <c r="AA1089" i="2"/>
  <c r="T218" i="2"/>
  <c r="AH218" i="2" s="1"/>
  <c r="AJ218" i="2" s="1"/>
  <c r="AC338" i="2"/>
  <c r="T362" i="2"/>
  <c r="AE366" i="2"/>
  <c r="AC386" i="2"/>
  <c r="T426" i="2"/>
  <c r="AB426" i="2"/>
  <c r="AH426" i="2" s="1"/>
  <c r="AJ426" i="2" s="1"/>
  <c r="AC426" i="2"/>
  <c r="AC762" i="2"/>
  <c r="Z918" i="2"/>
  <c r="AB1074" i="2"/>
  <c r="X289" i="2"/>
  <c r="V289" i="2"/>
  <c r="AH289" i="2" s="1"/>
  <c r="AJ289" i="2" s="1"/>
  <c r="AB289" i="2"/>
  <c r="U305" i="2"/>
  <c r="S305" i="2"/>
  <c r="AE305" i="2"/>
  <c r="Y321" i="2"/>
  <c r="AC321" i="2"/>
  <c r="AH321" i="2" s="1"/>
  <c r="AJ321" i="2" s="1"/>
  <c r="AB321" i="2"/>
  <c r="Z337" i="2"/>
  <c r="AC337" i="2"/>
  <c r="AE337" i="2"/>
  <c r="U144" i="2"/>
  <c r="AA144" i="2"/>
  <c r="AH144" i="2" s="1"/>
  <c r="AJ144" i="2" s="1"/>
  <c r="AC432" i="2"/>
  <c r="AA432" i="2"/>
  <c r="AH432" i="2" s="1"/>
  <c r="AJ432" i="2" s="1"/>
  <c r="T432" i="2"/>
  <c r="Z764" i="2"/>
  <c r="AE764" i="2"/>
  <c r="AB764" i="2"/>
  <c r="T844" i="2"/>
  <c r="AC844" i="2"/>
  <c r="U908" i="2"/>
  <c r="AB908" i="2"/>
  <c r="AH908" i="2" s="1"/>
  <c r="AJ908" i="2" s="1"/>
  <c r="T908" i="2"/>
  <c r="AE952" i="2"/>
  <c r="AH952" i="2" s="1"/>
  <c r="AJ952" i="2" s="1"/>
  <c r="AC952" i="2"/>
  <c r="AA1012" i="2"/>
  <c r="U1012" i="2"/>
  <c r="Z1012" i="2"/>
  <c r="T1012" i="2"/>
  <c r="X1012" i="2"/>
  <c r="AC1092" i="2"/>
  <c r="S1092" i="2"/>
  <c r="AC34" i="2"/>
  <c r="AB34" i="2"/>
  <c r="S370" i="2"/>
  <c r="T370" i="2"/>
  <c r="AH370" i="2" s="1"/>
  <c r="AJ370" i="2" s="1"/>
  <c r="AD370" i="2"/>
  <c r="T878" i="2"/>
  <c r="AE878" i="2"/>
  <c r="AD878" i="2"/>
  <c r="AE178" i="2"/>
  <c r="AB178" i="2"/>
  <c r="U178" i="2"/>
  <c r="AA889" i="2"/>
  <c r="AB889" i="2"/>
  <c r="U889" i="2"/>
  <c r="Z203" i="2"/>
  <c r="AE331" i="2"/>
  <c r="AE955" i="2"/>
  <c r="AD96" i="2"/>
  <c r="S144" i="2"/>
  <c r="V296" i="2"/>
  <c r="AD320" i="2"/>
  <c r="AC352" i="2"/>
  <c r="AA416" i="2"/>
  <c r="AE524" i="2"/>
  <c r="AD876" i="2"/>
  <c r="AE908" i="2"/>
  <c r="AB118" i="2"/>
  <c r="V182" i="2"/>
  <c r="AE182" i="2"/>
  <c r="AE1046" i="2"/>
  <c r="AC73" i="2"/>
  <c r="AB457" i="2"/>
  <c r="T457" i="2"/>
  <c r="AC573" i="2"/>
  <c r="T573" i="2"/>
  <c r="T605" i="2"/>
  <c r="AA178" i="2"/>
  <c r="AC374" i="2"/>
  <c r="AC390" i="2"/>
  <c r="AB498" i="2"/>
  <c r="T754" i="2"/>
  <c r="AA754" i="2"/>
  <c r="AH754" i="2" s="1"/>
  <c r="AJ754" i="2" s="1"/>
  <c r="W754" i="2"/>
  <c r="AD970" i="2"/>
  <c r="AC970" i="2"/>
  <c r="T970" i="2"/>
  <c r="Y29" i="2"/>
  <c r="AD29" i="2"/>
  <c r="AC29" i="2"/>
  <c r="V45" i="2"/>
  <c r="AC45" i="2"/>
  <c r="AB77" i="2"/>
  <c r="T77" i="2"/>
  <c r="AA77" i="2"/>
  <c r="Z141" i="2"/>
  <c r="W141" i="2"/>
  <c r="AD141" i="2"/>
  <c r="AE141" i="2"/>
  <c r="AC141" i="2"/>
  <c r="V141" i="2"/>
  <c r="T181" i="2"/>
  <c r="AA181" i="2"/>
  <c r="AC181" i="2"/>
  <c r="AB197" i="2"/>
  <c r="S197" i="2"/>
  <c r="U197" i="2"/>
  <c r="U209" i="2"/>
  <c r="AA209" i="2"/>
  <c r="AH209" i="2" s="1"/>
  <c r="AJ209" i="2" s="1"/>
  <c r="AE209" i="2"/>
  <c r="AD225" i="2"/>
  <c r="T225" i="2"/>
  <c r="AA225" i="2"/>
  <c r="U237" i="2"/>
  <c r="Z237" i="2"/>
  <c r="AD237" i="2"/>
  <c r="S237" i="2"/>
  <c r="W237" i="2"/>
  <c r="AB237" i="2"/>
  <c r="AD277" i="2"/>
  <c r="AB277" i="2"/>
  <c r="AH277" i="2" s="1"/>
  <c r="AJ277" i="2" s="1"/>
  <c r="AC277" i="2"/>
  <c r="T293" i="2"/>
  <c r="AH293" i="2" s="1"/>
  <c r="AJ293" i="2" s="1"/>
  <c r="AA293" i="2"/>
  <c r="AA325" i="2"/>
  <c r="AE325" i="2"/>
  <c r="AC341" i="2"/>
  <c r="V341" i="2"/>
  <c r="AE36" i="2"/>
  <c r="AH36" i="2" s="1"/>
  <c r="AJ36" i="2" s="1"/>
  <c r="V36" i="2"/>
  <c r="AD132" i="2"/>
  <c r="AC132" i="2"/>
  <c r="AD164" i="2"/>
  <c r="T164" i="2"/>
  <c r="AA164" i="2"/>
  <c r="AA212" i="2"/>
  <c r="AB212" i="2"/>
  <c r="AE212" i="2"/>
  <c r="U212" i="2"/>
  <c r="AB340" i="2"/>
  <c r="AC340" i="2"/>
  <c r="AH340" i="2" s="1"/>
  <c r="AJ340" i="2" s="1"/>
  <c r="AC5" i="2"/>
  <c r="Z5" i="2"/>
  <c r="AB5" i="2"/>
  <c r="AD53" i="2"/>
  <c r="AE53" i="2"/>
  <c r="AC53" i="2"/>
  <c r="S53" i="2"/>
  <c r="U53" i="2"/>
  <c r="W53" i="2"/>
  <c r="AB53" i="2"/>
  <c r="AC85" i="2"/>
  <c r="Z85" i="2"/>
  <c r="X173" i="2"/>
  <c r="AD173" i="2"/>
  <c r="Y189" i="2"/>
  <c r="AE189" i="2"/>
  <c r="T245" i="2"/>
  <c r="AA245" i="2"/>
  <c r="T269" i="2"/>
  <c r="U269" i="2"/>
  <c r="T317" i="2"/>
  <c r="AB317" i="2"/>
  <c r="AE333" i="2"/>
  <c r="U333" i="2"/>
  <c r="AA333" i="2"/>
  <c r="AA60" i="2"/>
  <c r="AE60" i="2"/>
  <c r="U108" i="2"/>
  <c r="AA108" i="2"/>
  <c r="AH108" i="2" s="1"/>
  <c r="AJ108" i="2" s="1"/>
  <c r="T124" i="2"/>
  <c r="AA124" i="2"/>
  <c r="AH124" i="2" s="1"/>
  <c r="AJ124" i="2" s="1"/>
  <c r="U140" i="2"/>
  <c r="AE140" i="2"/>
  <c r="T188" i="2"/>
  <c r="AA188" i="2"/>
  <c r="AD364" i="2"/>
  <c r="AC364" i="2"/>
  <c r="AB428" i="2"/>
  <c r="Z428" i="2"/>
  <c r="AH428" i="2" s="1"/>
  <c r="AJ428" i="2" s="1"/>
  <c r="AB472" i="2"/>
  <c r="Z472" i="2"/>
  <c r="AC520" i="2"/>
  <c r="AE520" i="2"/>
  <c r="T568" i="2"/>
  <c r="Z568" i="2"/>
  <c r="T712" i="2"/>
  <c r="AB712" i="2"/>
  <c r="S760" i="2"/>
  <c r="Y760" i="2"/>
  <c r="AH760" i="2" s="1"/>
  <c r="AJ760" i="2" s="1"/>
  <c r="AA760" i="2"/>
  <c r="T808" i="2"/>
  <c r="AH808" i="2" s="1"/>
  <c r="AJ808" i="2" s="1"/>
  <c r="AE808" i="2"/>
  <c r="AC840" i="2"/>
  <c r="T840" i="2"/>
  <c r="W840" i="2"/>
  <c r="T856" i="2"/>
  <c r="Y856" i="2"/>
  <c r="AH856" i="2" s="1"/>
  <c r="AJ856" i="2" s="1"/>
  <c r="W856" i="2"/>
  <c r="T872" i="2"/>
  <c r="V872" i="2"/>
  <c r="Y888" i="2"/>
  <c r="AH888" i="2" s="1"/>
  <c r="AJ888" i="2" s="1"/>
  <c r="AC888" i="2"/>
  <c r="U904" i="2"/>
  <c r="T904" i="2"/>
  <c r="T980" i="2"/>
  <c r="AH980" i="2" s="1"/>
  <c r="AJ980" i="2" s="1"/>
  <c r="Z980" i="2"/>
  <c r="U1040" i="2"/>
  <c r="AA1040" i="2"/>
  <c r="AE1040" i="2"/>
  <c r="T1072" i="2"/>
  <c r="V1072" i="2"/>
  <c r="AC1088" i="2"/>
  <c r="T1088" i="2"/>
  <c r="AH1088" i="2" s="1"/>
  <c r="AJ1088" i="2" s="1"/>
  <c r="AE1088" i="2"/>
  <c r="AC90" i="2"/>
  <c r="AH90" i="2" s="1"/>
  <c r="AJ90" i="2" s="1"/>
  <c r="AB90" i="2"/>
  <c r="T354" i="2"/>
  <c r="AB354" i="2"/>
  <c r="AC354" i="2"/>
  <c r="T418" i="2"/>
  <c r="AE418" i="2"/>
  <c r="T482" i="2"/>
  <c r="Y482" i="2"/>
  <c r="AE746" i="2"/>
  <c r="Y746" i="2"/>
  <c r="W746" i="2"/>
  <c r="AC746" i="2"/>
  <c r="T810" i="2"/>
  <c r="AE810" i="2"/>
  <c r="AH810" i="2" s="1"/>
  <c r="AJ810" i="2" s="1"/>
  <c r="S990" i="2"/>
  <c r="AE990" i="2"/>
  <c r="AC286" i="2"/>
  <c r="AB286" i="2"/>
  <c r="AH286" i="2" s="1"/>
  <c r="AJ286" i="2" s="1"/>
  <c r="AE478" i="2"/>
  <c r="AD478" i="2"/>
  <c r="AA170" i="2"/>
  <c r="AE170" i="2"/>
  <c r="AC170" i="2"/>
  <c r="T346" i="2"/>
  <c r="AB346" i="2"/>
  <c r="AH346" i="2" s="1"/>
  <c r="AJ346" i="2" s="1"/>
  <c r="AC522" i="2"/>
  <c r="AA522" i="2"/>
  <c r="AH522" i="2" s="1"/>
  <c r="AJ522" i="2" s="1"/>
  <c r="AB854" i="2"/>
  <c r="AE854" i="2"/>
  <c r="S902" i="2"/>
  <c r="U902" i="2"/>
  <c r="T902" i="2"/>
  <c r="U939" i="2"/>
  <c r="AH939" i="2" s="1"/>
  <c r="AJ939" i="2" s="1"/>
  <c r="T939" i="2"/>
  <c r="AE866" i="2"/>
  <c r="AB866" i="2"/>
  <c r="AC866" i="2"/>
  <c r="S425" i="2"/>
  <c r="U425" i="2"/>
  <c r="AC661" i="2"/>
  <c r="W661" i="2"/>
  <c r="AH661" i="2" s="1"/>
  <c r="AJ661" i="2" s="1"/>
  <c r="AB661" i="2"/>
  <c r="AC369" i="2"/>
  <c r="AB369" i="2"/>
  <c r="T369" i="2"/>
  <c r="AC437" i="2"/>
  <c r="Z437" i="2"/>
  <c r="Z669" i="2"/>
  <c r="AC669" i="2"/>
  <c r="AA741" i="2"/>
  <c r="AE741" i="2"/>
  <c r="Z741" i="2"/>
  <c r="T741" i="2"/>
  <c r="Y1033" i="2"/>
  <c r="AC1033" i="2"/>
  <c r="AH1033" i="2" s="1"/>
  <c r="AJ1033" i="2" s="1"/>
  <c r="AC174" i="2"/>
  <c r="U174" i="2"/>
  <c r="AC518" i="2"/>
  <c r="T518" i="2"/>
  <c r="AE994" i="2"/>
  <c r="T994" i="2"/>
  <c r="AH994" i="2" s="1"/>
  <c r="AJ994" i="2" s="1"/>
  <c r="Z106" i="2"/>
  <c r="AA106" i="2"/>
  <c r="Y106" i="2"/>
  <c r="AC330" i="2"/>
  <c r="AB330" i="2"/>
  <c r="AB350" i="2"/>
  <c r="AC350" i="2"/>
  <c r="V350" i="2"/>
  <c r="U159" i="2"/>
  <c r="U171" i="2"/>
  <c r="AH171" i="2" s="1"/>
  <c r="AJ171" i="2" s="1"/>
  <c r="AE179" i="2"/>
  <c r="V203" i="2"/>
  <c r="U235" i="2"/>
  <c r="Z295" i="2"/>
  <c r="AC331" i="2"/>
  <c r="AC367" i="2"/>
  <c r="AH367" i="2" s="1"/>
  <c r="AJ367" i="2" s="1"/>
  <c r="AC483" i="2"/>
  <c r="AC579" i="2"/>
  <c r="AH579" i="2" s="1"/>
  <c r="AJ579" i="2" s="1"/>
  <c r="AC731" i="2"/>
  <c r="T779" i="2"/>
  <c r="W843" i="2"/>
  <c r="AE867" i="2"/>
  <c r="T907" i="2"/>
  <c r="T923" i="2"/>
  <c r="AH923" i="2" s="1"/>
  <c r="AJ923" i="2" s="1"/>
  <c r="U1003" i="2"/>
  <c r="AA16" i="2"/>
  <c r="AH16" i="2" s="1"/>
  <c r="AJ16" i="2" s="1"/>
  <c r="AD28" i="2"/>
  <c r="V60" i="2"/>
  <c r="AC96" i="2"/>
  <c r="U96" i="2"/>
  <c r="U124" i="2"/>
  <c r="Z140" i="2"/>
  <c r="AH140" i="2" s="1"/>
  <c r="AJ140" i="2" s="1"/>
  <c r="Y148" i="2"/>
  <c r="AB164" i="2"/>
  <c r="Z164" i="2"/>
  <c r="AB188" i="2"/>
  <c r="AC192" i="2"/>
  <c r="U256" i="2"/>
  <c r="AD256" i="2"/>
  <c r="U268" i="2"/>
  <c r="AH268" i="2" s="1"/>
  <c r="AJ268" i="2" s="1"/>
  <c r="W284" i="2"/>
  <c r="AC288" i="2"/>
  <c r="AH288" i="2" s="1"/>
  <c r="AJ288" i="2" s="1"/>
  <c r="AC292" i="2"/>
  <c r="X300" i="2"/>
  <c r="U316" i="2"/>
  <c r="AB332" i="2"/>
  <c r="AE348" i="2"/>
  <c r="T352" i="2"/>
  <c r="AH352" i="2" s="1"/>
  <c r="AJ352" i="2" s="1"/>
  <c r="AD356" i="2"/>
  <c r="S364" i="2"/>
  <c r="AE380" i="2"/>
  <c r="U384" i="2"/>
  <c r="T400" i="2"/>
  <c r="X440" i="2"/>
  <c r="AB488" i="2"/>
  <c r="AD512" i="2"/>
  <c r="AH512" i="2" s="1"/>
  <c r="AJ512" i="2" s="1"/>
  <c r="Z520" i="2"/>
  <c r="AE568" i="2"/>
  <c r="AA580" i="2"/>
  <c r="AA616" i="2"/>
  <c r="AE660" i="2"/>
  <c r="AA696" i="2"/>
  <c r="AH696" i="2" s="1"/>
  <c r="AJ696" i="2" s="1"/>
  <c r="W752" i="2"/>
  <c r="T776" i="2"/>
  <c r="AA852" i="2"/>
  <c r="AC852" i="2"/>
  <c r="AH852" i="2" s="1"/>
  <c r="AJ852" i="2" s="1"/>
  <c r="Z872" i="2"/>
  <c r="AA904" i="2"/>
  <c r="AD908" i="2"/>
  <c r="U912" i="2"/>
  <c r="AD924" i="2"/>
  <c r="T936" i="2"/>
  <c r="AH936" i="2" s="1"/>
  <c r="AJ936" i="2" s="1"/>
  <c r="T976" i="2"/>
  <c r="S992" i="2"/>
  <c r="AA1064" i="2"/>
  <c r="AA30" i="2"/>
  <c r="AA198" i="2"/>
  <c r="AA278" i="2"/>
  <c r="U278" i="2"/>
  <c r="AC294" i="2"/>
  <c r="T574" i="2"/>
  <c r="T782" i="2"/>
  <c r="AE838" i="2"/>
  <c r="Y838" i="2"/>
  <c r="AH838" i="2" s="1"/>
  <c r="AJ838" i="2" s="1"/>
  <c r="Y846" i="2"/>
  <c r="AB1086" i="2"/>
  <c r="AA53" i="2"/>
  <c r="AE57" i="2"/>
  <c r="AD161" i="2"/>
  <c r="Y173" i="2"/>
  <c r="T365" i="2"/>
  <c r="AB381" i="2"/>
  <c r="AH381" i="2" s="1"/>
  <c r="AJ381" i="2" s="1"/>
  <c r="AC453" i="2"/>
  <c r="Z833" i="2"/>
  <c r="AC933" i="2"/>
  <c r="AA933" i="2"/>
  <c r="AH933" i="2" s="1"/>
  <c r="AJ933" i="2" s="1"/>
  <c r="AE1081" i="2"/>
  <c r="AC1081" i="2"/>
  <c r="AH1081" i="2" s="1"/>
  <c r="AJ1081" i="2" s="1"/>
  <c r="AB6" i="2"/>
  <c r="AC14" i="2"/>
  <c r="T14" i="2"/>
  <c r="Y42" i="2"/>
  <c r="AE218" i="2"/>
  <c r="T242" i="2"/>
  <c r="AC242" i="2"/>
  <c r="AB242" i="2"/>
  <c r="AE242" i="2"/>
  <c r="T306" i="2"/>
  <c r="AC306" i="2"/>
  <c r="T330" i="2"/>
  <c r="U378" i="2"/>
  <c r="V418" i="2"/>
  <c r="AH418" i="2" s="1"/>
  <c r="AJ418" i="2" s="1"/>
  <c r="Y478" i="2"/>
  <c r="AC482" i="2"/>
  <c r="T618" i="2"/>
  <c r="AB746" i="2"/>
  <c r="T886" i="2"/>
  <c r="U910" i="2"/>
  <c r="AD1034" i="2"/>
  <c r="S1034" i="2"/>
  <c r="AB1034" i="2"/>
  <c r="Y1034" i="2"/>
  <c r="AC1034" i="2"/>
  <c r="T1034" i="2"/>
  <c r="T702" i="2"/>
  <c r="AE950" i="2"/>
  <c r="AH950" i="2" s="1"/>
  <c r="AJ950" i="2" s="1"/>
  <c r="AB545" i="2"/>
  <c r="T725" i="2"/>
  <c r="AH725" i="2" s="1"/>
  <c r="AJ725" i="2" s="1"/>
  <c r="S745" i="2"/>
  <c r="Y745" i="2"/>
  <c r="AH745" i="2" s="1"/>
  <c r="AJ745" i="2" s="1"/>
  <c r="Z913" i="2"/>
  <c r="Z949" i="2"/>
  <c r="AH949" i="2" s="1"/>
  <c r="AJ949" i="2" s="1"/>
  <c r="AB957" i="2"/>
  <c r="AD210" i="2"/>
  <c r="AH210" i="2" s="1"/>
  <c r="AJ210" i="2" s="1"/>
  <c r="AC474" i="2"/>
  <c r="AA986" i="2"/>
  <c r="S986" i="2"/>
  <c r="T783" i="2"/>
  <c r="AH783" i="2" s="1"/>
  <c r="AJ783" i="2" s="1"/>
  <c r="U897" i="2"/>
  <c r="AE897" i="2"/>
  <c r="AH897" i="2" s="1"/>
  <c r="AJ897" i="2" s="1"/>
  <c r="T949" i="2"/>
  <c r="U993" i="2"/>
  <c r="AH993" i="2" s="1"/>
  <c r="AJ993" i="2" s="1"/>
  <c r="X1009" i="2"/>
  <c r="AC322" i="2"/>
  <c r="AH322" i="2" s="1"/>
  <c r="AJ322" i="2" s="1"/>
  <c r="AB986" i="2"/>
  <c r="Z986" i="2"/>
  <c r="AH986" i="2" s="1"/>
  <c r="AJ986" i="2" s="1"/>
  <c r="AE604" i="3"/>
  <c r="T604" i="3"/>
  <c r="U604" i="3"/>
  <c r="AB908" i="3"/>
  <c r="U908" i="3"/>
  <c r="T988" i="3"/>
  <c r="U988" i="3"/>
  <c r="X1020" i="3"/>
  <c r="V1020" i="3"/>
  <c r="T1044" i="3"/>
  <c r="U1044" i="3"/>
  <c r="AA1044" i="3"/>
  <c r="U605" i="3"/>
  <c r="T605" i="3"/>
  <c r="AD669" i="3"/>
  <c r="Z669" i="3"/>
  <c r="U669" i="3"/>
  <c r="S516" i="3"/>
  <c r="T516" i="3"/>
  <c r="T977" i="3"/>
  <c r="U977" i="3"/>
  <c r="T434" i="3"/>
  <c r="W434" i="3"/>
  <c r="AA434" i="3"/>
  <c r="V443" i="3"/>
  <c r="AA443" i="3"/>
  <c r="AA920" i="3"/>
  <c r="AH927" i="3"/>
  <c r="AJ927" i="3" s="1"/>
  <c r="AH931" i="3"/>
  <c r="AJ931" i="3" s="1"/>
  <c r="AH1007" i="3"/>
  <c r="AJ1007" i="3" s="1"/>
  <c r="AH1087" i="3"/>
  <c r="AJ1087" i="3" s="1"/>
  <c r="S445" i="3"/>
  <c r="Z829" i="3"/>
  <c r="X32" i="3"/>
  <c r="AE32" i="3"/>
  <c r="AE112" i="3"/>
  <c r="S112" i="3"/>
  <c r="Y140" i="3"/>
  <c r="AE140" i="3"/>
  <c r="Z440" i="3"/>
  <c r="U440" i="3"/>
  <c r="Y440" i="3"/>
  <c r="AC520" i="3"/>
  <c r="S520" i="3"/>
  <c r="AE520" i="3"/>
  <c r="Z520" i="3"/>
  <c r="T572" i="3"/>
  <c r="U572" i="3"/>
  <c r="AA572" i="3"/>
  <c r="AA696" i="3"/>
  <c r="U696" i="3"/>
  <c r="T696" i="3"/>
  <c r="AA760" i="3"/>
  <c r="U760" i="3"/>
  <c r="T760" i="3"/>
  <c r="AD780" i="3"/>
  <c r="AA780" i="3"/>
  <c r="AE780" i="3"/>
  <c r="AE808" i="3"/>
  <c r="U808" i="3"/>
  <c r="W840" i="3"/>
  <c r="AB840" i="3"/>
  <c r="S856" i="3"/>
  <c r="T856" i="3"/>
  <c r="W856" i="3"/>
  <c r="V872" i="3"/>
  <c r="Y872" i="3"/>
  <c r="T896" i="3"/>
  <c r="AA896" i="3"/>
  <c r="Z896" i="3"/>
  <c r="AB960" i="3"/>
  <c r="V960" i="3"/>
  <c r="AA976" i="3"/>
  <c r="AE976" i="3"/>
  <c r="T976" i="3"/>
  <c r="S992" i="3"/>
  <c r="T992" i="3"/>
  <c r="AB1024" i="3"/>
  <c r="AE1024" i="3"/>
  <c r="T1076" i="3"/>
  <c r="U1076" i="3"/>
  <c r="AA1076" i="3"/>
  <c r="V17" i="3"/>
  <c r="AB17" i="3"/>
  <c r="Y33" i="3"/>
  <c r="V33" i="3"/>
  <c r="T49" i="3"/>
  <c r="V49" i="3"/>
  <c r="AB289" i="3"/>
  <c r="T289" i="3"/>
  <c r="Y289" i="3"/>
  <c r="Z321" i="3"/>
  <c r="AE321" i="3"/>
  <c r="AB337" i="3"/>
  <c r="Z337" i="3"/>
  <c r="AE337" i="3"/>
  <c r="AA385" i="3"/>
  <c r="AE385" i="3"/>
  <c r="Z385" i="3"/>
  <c r="U433" i="3"/>
  <c r="AB433" i="3"/>
  <c r="W481" i="3"/>
  <c r="S481" i="3"/>
  <c r="AC481" i="3"/>
  <c r="AE481" i="3"/>
  <c r="AB481" i="3"/>
  <c r="T513" i="3"/>
  <c r="Y513" i="3"/>
  <c r="W513" i="3"/>
  <c r="AA513" i="3"/>
  <c r="AC513" i="3"/>
  <c r="AB513" i="3"/>
  <c r="AA577" i="3"/>
  <c r="AE577" i="3"/>
  <c r="Z577" i="3"/>
  <c r="AA609" i="3"/>
  <c r="AE609" i="3"/>
  <c r="V673" i="3"/>
  <c r="Z673" i="3"/>
  <c r="S673" i="3"/>
  <c r="U705" i="3"/>
  <c r="AD705" i="3"/>
  <c r="T705" i="3"/>
  <c r="U721" i="3"/>
  <c r="AD721" i="3"/>
  <c r="V737" i="3"/>
  <c r="T737" i="3"/>
  <c r="AA737" i="3"/>
  <c r="AE753" i="3"/>
  <c r="U753" i="3"/>
  <c r="AC849" i="3"/>
  <c r="AA849" i="3"/>
  <c r="AD849" i="3"/>
  <c r="Z885" i="3"/>
  <c r="AD885" i="3"/>
  <c r="AE885" i="3"/>
  <c r="AD905" i="3"/>
  <c r="AE905" i="3"/>
  <c r="AB905" i="3"/>
  <c r="Z949" i="3"/>
  <c r="AA949" i="3"/>
  <c r="AE949" i="3"/>
  <c r="U969" i="3"/>
  <c r="AD969" i="3"/>
  <c r="AE969" i="3"/>
  <c r="U989" i="3"/>
  <c r="T989" i="3"/>
  <c r="V1033" i="3"/>
  <c r="Z1033" i="3"/>
  <c r="T1033" i="3"/>
  <c r="S12" i="3"/>
  <c r="Z12" i="3"/>
  <c r="AA12" i="3"/>
  <c r="W36" i="3"/>
  <c r="T36" i="3"/>
  <c r="AB420" i="3"/>
  <c r="Z420" i="3"/>
  <c r="AE420" i="3"/>
  <c r="T528" i="3"/>
  <c r="AB528" i="3"/>
  <c r="AC528" i="3"/>
  <c r="U580" i="3"/>
  <c r="AB580" i="3"/>
  <c r="U628" i="3"/>
  <c r="AB628" i="3"/>
  <c r="S628" i="3"/>
  <c r="U784" i="3"/>
  <c r="Z784" i="3"/>
  <c r="AB407" i="3"/>
  <c r="AC407" i="3"/>
  <c r="Z839" i="3"/>
  <c r="S839" i="3"/>
  <c r="AE839" i="3"/>
  <c r="AC842" i="3"/>
  <c r="AA842" i="3"/>
  <c r="AH842" i="3" s="1"/>
  <c r="AJ842" i="3" s="1"/>
  <c r="Y862" i="3"/>
  <c r="T862" i="3"/>
  <c r="AE862" i="3"/>
  <c r="Y30" i="3"/>
  <c r="AC30" i="3"/>
  <c r="AA30" i="3"/>
  <c r="U34" i="3"/>
  <c r="W34" i="3"/>
  <c r="AA580" i="3"/>
  <c r="Y784" i="3"/>
  <c r="AD920" i="3"/>
  <c r="S1024" i="3"/>
  <c r="AE407" i="3"/>
  <c r="AE895" i="3"/>
  <c r="Z356" i="3"/>
  <c r="AB520" i="3"/>
  <c r="T584" i="3"/>
  <c r="T908" i="3"/>
  <c r="AA988" i="3"/>
  <c r="AB1020" i="3"/>
  <c r="T685" i="3"/>
  <c r="U893" i="3"/>
  <c r="AE1037" i="3"/>
  <c r="U1037" i="3"/>
  <c r="U609" i="3"/>
  <c r="S753" i="3"/>
  <c r="Y28" i="3"/>
  <c r="AC28" i="3"/>
  <c r="AD28" i="3"/>
  <c r="U588" i="3"/>
  <c r="X588" i="3"/>
  <c r="T588" i="3"/>
  <c r="U540" i="3"/>
  <c r="AB540" i="3"/>
  <c r="AA748" i="3"/>
  <c r="AB748" i="3"/>
  <c r="AE892" i="3"/>
  <c r="AD892" i="3"/>
  <c r="S1072" i="3"/>
  <c r="T1072" i="3"/>
  <c r="AA1072" i="3"/>
  <c r="AD29" i="3"/>
  <c r="Y29" i="3"/>
  <c r="AC29" i="3"/>
  <c r="AB477" i="3"/>
  <c r="Z477" i="3"/>
  <c r="S477" i="3"/>
  <c r="Z749" i="3"/>
  <c r="S749" i="3"/>
  <c r="T829" i="3"/>
  <c r="AC829" i="3"/>
  <c r="AC288" i="3"/>
  <c r="W288" i="3"/>
  <c r="AB288" i="3"/>
  <c r="AC448" i="3"/>
  <c r="V448" i="3"/>
  <c r="X720" i="3"/>
  <c r="T720" i="3"/>
  <c r="T836" i="3"/>
  <c r="Z836" i="3"/>
  <c r="AC286" i="3"/>
  <c r="AB286" i="3"/>
  <c r="T846" i="3"/>
  <c r="Y846" i="3"/>
  <c r="AH206" i="3"/>
  <c r="AJ206" i="3" s="1"/>
  <c r="AH226" i="3"/>
  <c r="AJ226" i="3" s="1"/>
  <c r="Z886" i="3"/>
  <c r="AA886" i="3"/>
  <c r="AD886" i="3"/>
  <c r="AH775" i="3"/>
  <c r="AJ775" i="3" s="1"/>
  <c r="AH787" i="3"/>
  <c r="AJ787" i="3" s="1"/>
  <c r="AH823" i="3"/>
  <c r="AJ823" i="3" s="1"/>
  <c r="T855" i="3"/>
  <c r="W855" i="3"/>
  <c r="S855" i="3"/>
  <c r="AH943" i="3"/>
  <c r="AJ943" i="3" s="1"/>
  <c r="AH1023" i="3"/>
  <c r="AJ1023" i="3" s="1"/>
  <c r="AH1035" i="3"/>
  <c r="AJ1035" i="3" s="1"/>
  <c r="AD448" i="3"/>
  <c r="AB516" i="3"/>
  <c r="AC540" i="3"/>
  <c r="AE868" i="3"/>
  <c r="T445" i="3"/>
  <c r="T44" i="3"/>
  <c r="AA44" i="3"/>
  <c r="AE44" i="3"/>
  <c r="U444" i="3"/>
  <c r="AC444" i="3"/>
  <c r="U472" i="3"/>
  <c r="T472" i="3"/>
  <c r="AB680" i="3"/>
  <c r="AE680" i="3"/>
  <c r="AE764" i="3"/>
  <c r="AB764" i="3"/>
  <c r="T764" i="3"/>
  <c r="AA812" i="3"/>
  <c r="AE812" i="3"/>
  <c r="Z876" i="3"/>
  <c r="AE876" i="3"/>
  <c r="U876" i="3"/>
  <c r="T928" i="3"/>
  <c r="Z928" i="3"/>
  <c r="AD964" i="3"/>
  <c r="V964" i="3"/>
  <c r="Z980" i="3"/>
  <c r="AE980" i="3"/>
  <c r="T980" i="3"/>
  <c r="S996" i="3"/>
  <c r="T996" i="3"/>
  <c r="X1012" i="3"/>
  <c r="V1012" i="3"/>
  <c r="Z1028" i="3"/>
  <c r="T1028" i="3"/>
  <c r="V1064" i="3"/>
  <c r="Z1064" i="3"/>
  <c r="AB1080" i="3"/>
  <c r="U1080" i="3"/>
  <c r="S53" i="3"/>
  <c r="AC53" i="3"/>
  <c r="W53" i="3"/>
  <c r="X53" i="3"/>
  <c r="AD53" i="3"/>
  <c r="W69" i="3"/>
  <c r="AC69" i="3"/>
  <c r="AE277" i="3"/>
  <c r="AB277" i="3"/>
  <c r="AA293" i="3"/>
  <c r="T293" i="3"/>
  <c r="AC293" i="3"/>
  <c r="AD405" i="3"/>
  <c r="AE405" i="3"/>
  <c r="W437" i="3"/>
  <c r="AA437" i="3"/>
  <c r="AE453" i="3"/>
  <c r="U453" i="3"/>
  <c r="Z453" i="3"/>
  <c r="U469" i="3"/>
  <c r="Y469" i="3"/>
  <c r="T469" i="3"/>
  <c r="X469" i="3"/>
  <c r="V469" i="3"/>
  <c r="Y533" i="3"/>
  <c r="AC533" i="3"/>
  <c r="U581" i="3"/>
  <c r="AE581" i="3"/>
  <c r="T581" i="3"/>
  <c r="AA581" i="3"/>
  <c r="AD613" i="3"/>
  <c r="X613" i="3"/>
  <c r="V613" i="3"/>
  <c r="AB629" i="3"/>
  <c r="U629" i="3"/>
  <c r="AE629" i="3"/>
  <c r="W661" i="3"/>
  <c r="AC661" i="3"/>
  <c r="U677" i="3"/>
  <c r="Y677" i="3"/>
  <c r="AE741" i="3"/>
  <c r="AA741" i="3"/>
  <c r="V741" i="3"/>
  <c r="U773" i="3"/>
  <c r="T773" i="3"/>
  <c r="AE773" i="3"/>
  <c r="AB837" i="3"/>
  <c r="AD837" i="3"/>
  <c r="U909" i="3"/>
  <c r="AE909" i="3"/>
  <c r="Z933" i="3"/>
  <c r="AA933" i="3"/>
  <c r="U933" i="3"/>
  <c r="T997" i="3"/>
  <c r="Z997" i="3"/>
  <c r="S1017" i="3"/>
  <c r="Z1017" i="3"/>
  <c r="T1017" i="3"/>
  <c r="U1017" i="3"/>
  <c r="AB1017" i="3"/>
  <c r="T1089" i="3"/>
  <c r="U1089" i="3"/>
  <c r="AE1089" i="3"/>
  <c r="AB390" i="3"/>
  <c r="Y390" i="3"/>
  <c r="Z390" i="3"/>
  <c r="AC847" i="3"/>
  <c r="U847" i="3"/>
  <c r="AH847" i="3" s="1"/>
  <c r="AJ847" i="3" s="1"/>
  <c r="T6" i="3"/>
  <c r="AA6" i="3"/>
  <c r="V878" i="3"/>
  <c r="Z878" i="3"/>
  <c r="Y286" i="3"/>
  <c r="AH314" i="3"/>
  <c r="AJ314" i="3" s="1"/>
  <c r="AH370" i="3"/>
  <c r="AJ370" i="3" s="1"/>
  <c r="Z446" i="3"/>
  <c r="AH454" i="3"/>
  <c r="AJ454" i="3" s="1"/>
  <c r="AH506" i="3"/>
  <c r="AJ506" i="3" s="1"/>
  <c r="AH514" i="3"/>
  <c r="AJ514" i="3" s="1"/>
  <c r="AH566" i="3"/>
  <c r="AJ566" i="3" s="1"/>
  <c r="AH618" i="3"/>
  <c r="AJ618" i="3" s="1"/>
  <c r="AH630" i="3"/>
  <c r="AJ630" i="3" s="1"/>
  <c r="AH658" i="3"/>
  <c r="AJ658" i="3" s="1"/>
  <c r="AH682" i="3"/>
  <c r="AJ682" i="3" s="1"/>
  <c r="AH694" i="3"/>
  <c r="AJ694" i="3" s="1"/>
  <c r="AH730" i="3"/>
  <c r="AJ730" i="3" s="1"/>
  <c r="AH738" i="3"/>
  <c r="AJ738" i="3" s="1"/>
  <c r="AH778" i="3"/>
  <c r="AJ778" i="3" s="1"/>
  <c r="AH786" i="3"/>
  <c r="AJ786" i="3" s="1"/>
  <c r="AH802" i="3"/>
  <c r="AJ802" i="3" s="1"/>
  <c r="AH818" i="3"/>
  <c r="AJ818" i="3" s="1"/>
  <c r="AH826" i="3"/>
  <c r="AJ826" i="3" s="1"/>
  <c r="AH834" i="3"/>
  <c r="AJ834" i="3" s="1"/>
  <c r="AH862" i="3"/>
  <c r="AJ862" i="3" s="1"/>
  <c r="AH950" i="3"/>
  <c r="AJ950" i="3" s="1"/>
  <c r="AH966" i="3"/>
  <c r="AJ966" i="3" s="1"/>
  <c r="AH998" i="3"/>
  <c r="AJ998" i="3" s="1"/>
  <c r="AH1046" i="3"/>
  <c r="AJ1046" i="3" s="1"/>
  <c r="AH1050" i="3"/>
  <c r="AJ1050" i="3" s="1"/>
  <c r="AH1070" i="3"/>
  <c r="AJ1070" i="3" s="1"/>
  <c r="U680" i="3"/>
  <c r="AD960" i="3"/>
  <c r="AB1092" i="3"/>
  <c r="AH207" i="3"/>
  <c r="AJ207" i="3" s="1"/>
  <c r="AH319" i="3"/>
  <c r="AJ319" i="3" s="1"/>
  <c r="Z392" i="3"/>
  <c r="W444" i="3"/>
  <c r="AE472" i="3"/>
  <c r="T844" i="3"/>
  <c r="V852" i="3"/>
  <c r="X852" i="3"/>
  <c r="U972" i="3"/>
  <c r="T972" i="3"/>
  <c r="Z1012" i="3"/>
  <c r="T1048" i="3"/>
  <c r="S1048" i="3"/>
  <c r="AA49" i="3"/>
  <c r="Y53" i="3"/>
  <c r="T301" i="3"/>
  <c r="AE357" i="3"/>
  <c r="AA541" i="3"/>
  <c r="T541" i="3"/>
  <c r="Z605" i="3"/>
  <c r="AB677" i="3"/>
  <c r="AE685" i="3"/>
  <c r="Z741" i="3"/>
  <c r="AB741" i="3"/>
  <c r="AE997" i="3"/>
  <c r="AE409" i="3"/>
  <c r="AC449" i="3"/>
  <c r="AE449" i="3"/>
  <c r="Z745" i="3"/>
  <c r="U745" i="3"/>
  <c r="AA977" i="3"/>
  <c r="AC488" i="3"/>
  <c r="V488" i="3"/>
  <c r="AE568" i="3"/>
  <c r="Z568" i="3"/>
  <c r="T568" i="3"/>
  <c r="AE712" i="3"/>
  <c r="AA712" i="3"/>
  <c r="W237" i="3"/>
  <c r="X237" i="3"/>
  <c r="S237" i="3"/>
  <c r="U621" i="3"/>
  <c r="S621" i="3"/>
  <c r="V621" i="3"/>
  <c r="AB653" i="3"/>
  <c r="AE653" i="3"/>
  <c r="AC765" i="3"/>
  <c r="U765" i="3"/>
  <c r="AE765" i="3"/>
  <c r="T845" i="3"/>
  <c r="AB845" i="3"/>
  <c r="T985" i="3"/>
  <c r="AB985" i="3"/>
  <c r="U985" i="3"/>
  <c r="AA1029" i="3"/>
  <c r="U1029" i="3"/>
  <c r="T1029" i="3"/>
  <c r="AE439" i="3"/>
  <c r="W439" i="3"/>
  <c r="AJ236" i="3"/>
  <c r="AJ456" i="3"/>
  <c r="AC536" i="3"/>
  <c r="V536" i="3"/>
  <c r="S636" i="3"/>
  <c r="AE636" i="3"/>
  <c r="U636" i="3"/>
  <c r="T636" i="3"/>
  <c r="U824" i="3"/>
  <c r="AC824" i="3"/>
  <c r="Z824" i="3"/>
  <c r="T864" i="3"/>
  <c r="W864" i="3"/>
  <c r="T880" i="3"/>
  <c r="AD880" i="3"/>
  <c r="AA904" i="3"/>
  <c r="U904" i="3"/>
  <c r="AA1040" i="3"/>
  <c r="U1040" i="3"/>
  <c r="T1056" i="3"/>
  <c r="AA1056" i="3"/>
  <c r="AE1068" i="3"/>
  <c r="T1068" i="3"/>
  <c r="AA41" i="3"/>
  <c r="AC41" i="3"/>
  <c r="AC281" i="3"/>
  <c r="V281" i="3"/>
  <c r="AB345" i="3"/>
  <c r="AE345" i="3"/>
  <c r="Z361" i="3"/>
  <c r="S361" i="3"/>
  <c r="Z393" i="3"/>
  <c r="AC393" i="3"/>
  <c r="U441" i="3"/>
  <c r="T441" i="3"/>
  <c r="AB457" i="3"/>
  <c r="U457" i="3"/>
  <c r="T457" i="3"/>
  <c r="AD473" i="3"/>
  <c r="AE473" i="3"/>
  <c r="U569" i="3"/>
  <c r="AD569" i="3"/>
  <c r="AE569" i="3"/>
  <c r="U777" i="3"/>
  <c r="AE777" i="3"/>
  <c r="AD841" i="3"/>
  <c r="S841" i="3"/>
  <c r="Y857" i="3"/>
  <c r="AB857" i="3"/>
  <c r="AC857" i="3"/>
  <c r="Z917" i="3"/>
  <c r="AE917" i="3"/>
  <c r="T917" i="3"/>
  <c r="S1021" i="3"/>
  <c r="U1021" i="3"/>
  <c r="Z1021" i="3"/>
  <c r="X1021" i="3"/>
  <c r="T1077" i="3"/>
  <c r="U1077" i="3"/>
  <c r="U52" i="3"/>
  <c r="S52" i="3"/>
  <c r="U284" i="3"/>
  <c r="AC284" i="3"/>
  <c r="AE284" i="3"/>
  <c r="T300" i="3"/>
  <c r="AC300" i="3"/>
  <c r="Z332" i="3"/>
  <c r="AD332" i="3"/>
  <c r="AE348" i="3"/>
  <c r="Z348" i="3"/>
  <c r="U544" i="3"/>
  <c r="T544" i="3"/>
  <c r="AC544" i="3"/>
  <c r="V620" i="3"/>
  <c r="AE620" i="3"/>
  <c r="Z676" i="3"/>
  <c r="X676" i="3"/>
  <c r="AD676" i="3"/>
  <c r="U708" i="3"/>
  <c r="T708" i="3"/>
  <c r="T768" i="3"/>
  <c r="AD768" i="3"/>
  <c r="AB768" i="3"/>
  <c r="S832" i="3"/>
  <c r="Y832" i="3"/>
  <c r="AA426" i="3"/>
  <c r="AE426" i="3"/>
  <c r="S426" i="3"/>
  <c r="AA438" i="3"/>
  <c r="T438" i="3"/>
  <c r="AE438" i="3"/>
  <c r="X435" i="3"/>
  <c r="T435" i="3"/>
  <c r="AH435" i="3" s="1"/>
  <c r="AJ435" i="3" s="1"/>
  <c r="T863" i="3"/>
  <c r="AC863" i="3"/>
  <c r="AH94" i="3"/>
  <c r="AJ94" i="3" s="1"/>
  <c r="AH126" i="3"/>
  <c r="AJ126" i="3" s="1"/>
  <c r="AH178" i="3"/>
  <c r="AJ178" i="3" s="1"/>
  <c r="AH186" i="3"/>
  <c r="AJ186" i="3" s="1"/>
  <c r="S274" i="3"/>
  <c r="AH334" i="3"/>
  <c r="AJ334" i="3" s="1"/>
  <c r="AH350" i="3"/>
  <c r="AJ350" i="3" s="1"/>
  <c r="Z838" i="3"/>
  <c r="Y838" i="3"/>
  <c r="AD838" i="3"/>
  <c r="AH838" i="3" s="1"/>
  <c r="AJ838" i="3" s="1"/>
  <c r="AH850" i="3"/>
  <c r="AJ850" i="3" s="1"/>
  <c r="AH886" i="3"/>
  <c r="AJ886" i="3" s="1"/>
  <c r="AA768" i="3"/>
  <c r="T808" i="3"/>
  <c r="AB824" i="3"/>
  <c r="X880" i="3"/>
  <c r="U928" i="3"/>
  <c r="T968" i="3"/>
  <c r="AE1076" i="3"/>
  <c r="AC1092" i="3"/>
  <c r="AD443" i="3"/>
  <c r="V300" i="3"/>
  <c r="AB536" i="3"/>
  <c r="W556" i="3"/>
  <c r="AC556" i="3"/>
  <c r="AA604" i="3"/>
  <c r="AD620" i="3"/>
  <c r="T812" i="3"/>
  <c r="AE836" i="3"/>
  <c r="AC844" i="3"/>
  <c r="U1028" i="3"/>
  <c r="V1040" i="3"/>
  <c r="AC17" i="3"/>
  <c r="AD33" i="3"/>
  <c r="AE53" i="3"/>
  <c r="AD277" i="3"/>
  <c r="AA301" i="3"/>
  <c r="AE437" i="3"/>
  <c r="AB533" i="3"/>
  <c r="AB581" i="3"/>
  <c r="AB661" i="3"/>
  <c r="T909" i="3"/>
  <c r="AA989" i="3"/>
  <c r="T1021" i="3"/>
  <c r="AA1077" i="3"/>
  <c r="AD237" i="3"/>
  <c r="AD345" i="3"/>
  <c r="Y409" i="3"/>
  <c r="AC441" i="3"/>
  <c r="U513" i="3"/>
  <c r="U577" i="3"/>
  <c r="AE721" i="3"/>
  <c r="Z777" i="3"/>
  <c r="U905" i="3"/>
  <c r="AE985" i="3"/>
  <c r="AH194" i="3"/>
  <c r="AJ194" i="3" s="1"/>
  <c r="AH246" i="3"/>
  <c r="AJ246" i="3" s="1"/>
  <c r="AH686" i="3"/>
  <c r="AJ686" i="3" s="1"/>
  <c r="Z890" i="3"/>
  <c r="AH930" i="3"/>
  <c r="AJ930" i="3" s="1"/>
  <c r="AH978" i="3"/>
  <c r="AJ978" i="3" s="1"/>
  <c r="AH1030" i="3"/>
  <c r="AJ1030" i="3" s="1"/>
  <c r="S704" i="3"/>
  <c r="AD447" i="3"/>
  <c r="AH447" i="3" s="1"/>
  <c r="AJ447" i="3" s="1"/>
  <c r="AE40" i="3"/>
  <c r="AD296" i="3"/>
  <c r="AH296" i="3" s="1"/>
  <c r="AJ296" i="3" s="1"/>
  <c r="Z360" i="3"/>
  <c r="AB432" i="3"/>
  <c r="T500" i="3"/>
  <c r="AE993" i="3"/>
  <c r="AH70" i="3"/>
  <c r="AJ70" i="3" s="1"/>
  <c r="AC442" i="3"/>
  <c r="AH498" i="3"/>
  <c r="AJ498" i="3" s="1"/>
  <c r="AH530" i="3"/>
  <c r="AJ530" i="3" s="1"/>
  <c r="AH626" i="3"/>
  <c r="AJ626" i="3" s="1"/>
  <c r="AH642" i="3"/>
  <c r="AJ642" i="3" s="1"/>
  <c r="AE858" i="3"/>
  <c r="T870" i="3"/>
  <c r="AH870" i="3" s="1"/>
  <c r="AJ870" i="3" s="1"/>
  <c r="AA870" i="3"/>
  <c r="AH1026" i="3"/>
  <c r="AJ1026" i="3" s="1"/>
  <c r="AE431" i="3"/>
  <c r="AH431" i="3" s="1"/>
  <c r="AJ431" i="3" s="1"/>
  <c r="AC16" i="3"/>
  <c r="Z296" i="3"/>
  <c r="X360" i="3"/>
  <c r="AC432" i="3"/>
  <c r="AE592" i="3"/>
  <c r="T592" i="3"/>
  <c r="Z592" i="3"/>
  <c r="Z640" i="3"/>
  <c r="U640" i="3"/>
  <c r="Z913" i="3"/>
  <c r="AH466" i="3"/>
  <c r="AJ466" i="3" s="1"/>
  <c r="AH502" i="3"/>
  <c r="AJ502" i="3" s="1"/>
  <c r="AB854" i="3"/>
  <c r="AH854" i="3" s="1"/>
  <c r="AJ854" i="3" s="1"/>
  <c r="AH942" i="3"/>
  <c r="AJ942" i="3" s="1"/>
  <c r="AH958" i="3"/>
  <c r="AJ958" i="3" s="1"/>
  <c r="T704" i="3"/>
  <c r="AH735" i="3"/>
  <c r="AJ735" i="3" s="1"/>
  <c r="AH751" i="3"/>
  <c r="AJ751" i="3" s="1"/>
  <c r="AH807" i="3"/>
  <c r="AJ807" i="3" s="1"/>
  <c r="AH819" i="3"/>
  <c r="AJ819" i="3" s="1"/>
  <c r="AH991" i="3"/>
  <c r="AJ991" i="3" s="1"/>
  <c r="AH1019" i="3"/>
  <c r="AJ1019" i="3" s="1"/>
  <c r="U16" i="3"/>
  <c r="AH180" i="3"/>
  <c r="AJ180" i="3" s="1"/>
  <c r="AH656" i="3"/>
  <c r="AJ656" i="3" s="1"/>
  <c r="AH492" i="3"/>
  <c r="AJ492" i="3" s="1"/>
  <c r="AH664" i="3"/>
  <c r="AJ664" i="3" s="1"/>
  <c r="AH728" i="3"/>
  <c r="AJ728" i="3" s="1"/>
  <c r="AH1088" i="3"/>
  <c r="AJ1088" i="3" s="1"/>
  <c r="AH228" i="3"/>
  <c r="AJ228" i="3" s="1"/>
  <c r="AH672" i="3"/>
  <c r="AJ672" i="3" s="1"/>
  <c r="AH759" i="3"/>
  <c r="AJ759" i="3" s="1"/>
  <c r="AH156" i="3"/>
  <c r="AJ156" i="3" s="1"/>
  <c r="AH756" i="3"/>
  <c r="AJ756" i="3" s="1"/>
  <c r="AH396" i="3"/>
  <c r="AJ396" i="3" s="1"/>
  <c r="AH476" i="3"/>
  <c r="AJ476" i="3" s="1"/>
  <c r="AH648" i="3"/>
  <c r="AJ648" i="3" s="1"/>
  <c r="AH84" i="3"/>
  <c r="AJ84" i="3" s="1"/>
  <c r="AH212" i="3"/>
  <c r="AJ212" i="3" s="1"/>
  <c r="AH240" i="3"/>
  <c r="AJ240" i="3" s="1"/>
  <c r="AH688" i="3"/>
  <c r="AJ688" i="3" s="1"/>
  <c r="AH816" i="3"/>
  <c r="AJ816" i="3" s="1"/>
  <c r="AH632" i="3"/>
  <c r="AJ632" i="3" s="1"/>
  <c r="AH860" i="3"/>
  <c r="AJ860" i="3" s="1"/>
  <c r="AH900" i="3"/>
  <c r="AJ900" i="3" s="1"/>
  <c r="AH916" i="3"/>
  <c r="AJ916" i="3" s="1"/>
  <c r="AH924" i="3"/>
  <c r="AJ924" i="3" s="1"/>
  <c r="AH940" i="3"/>
  <c r="AJ940" i="3" s="1"/>
  <c r="AH956" i="3"/>
  <c r="AJ956" i="3" s="1"/>
  <c r="AH1000" i="3"/>
  <c r="AJ1000" i="3" s="1"/>
  <c r="AH1008" i="3"/>
  <c r="AJ1008" i="3" s="1"/>
  <c r="AH1016" i="3"/>
  <c r="AJ1016" i="3" s="1"/>
  <c r="AH1052" i="3"/>
  <c r="AJ1052" i="3" s="1"/>
  <c r="AH625" i="3"/>
  <c r="AJ625" i="3" s="1"/>
  <c r="AH633" i="3"/>
  <c r="AJ633" i="3" s="1"/>
  <c r="AH340" i="3"/>
  <c r="AJ340" i="3" s="1"/>
  <c r="AH294" i="3"/>
  <c r="AJ294" i="3" s="1"/>
  <c r="AH974" i="3"/>
  <c r="AJ974" i="3" s="1"/>
  <c r="AH1039" i="3"/>
  <c r="AJ1039" i="3" s="1"/>
  <c r="AH508" i="3"/>
  <c r="AJ508" i="3" s="1"/>
  <c r="AH792" i="3"/>
  <c r="AJ792" i="3" s="1"/>
  <c r="AH848" i="3"/>
  <c r="AJ848" i="3" s="1"/>
  <c r="AH116" i="3"/>
  <c r="AJ116" i="3" s="1"/>
  <c r="AH244" i="3"/>
  <c r="AJ244" i="3" s="1"/>
  <c r="AH692" i="3"/>
  <c r="AJ692" i="3" s="1"/>
  <c r="AH820" i="3"/>
  <c r="AJ820" i="3" s="1"/>
  <c r="AH828" i="3"/>
  <c r="AJ828" i="3" s="1"/>
  <c r="AH1041" i="3"/>
  <c r="AJ1041" i="3" s="1"/>
  <c r="AH624" i="3"/>
  <c r="AJ624" i="3" s="1"/>
  <c r="AH1057" i="3"/>
  <c r="AJ1057" i="3" s="1"/>
  <c r="AH403" i="3"/>
  <c r="AJ403" i="3" s="1"/>
  <c r="AH858" i="3"/>
  <c r="AJ858" i="3" s="1"/>
  <c r="AH999" i="3"/>
  <c r="AJ999" i="3" s="1"/>
  <c r="AH6" i="3"/>
  <c r="AJ6" i="3" s="1"/>
  <c r="AH875" i="3"/>
  <c r="AJ875" i="3" s="1"/>
  <c r="AH855" i="3"/>
  <c r="AJ855" i="3" s="1"/>
  <c r="AH878" i="3"/>
  <c r="AJ878" i="3" s="1"/>
  <c r="AH859" i="3"/>
  <c r="AJ859" i="3" s="1"/>
  <c r="AH442" i="3"/>
  <c r="AJ442" i="3" s="1"/>
  <c r="AH386" i="3"/>
  <c r="AJ386" i="3" s="1"/>
  <c r="AH406" i="3"/>
  <c r="AJ406" i="3" s="1"/>
  <c r="AH414" i="3"/>
  <c r="AJ414" i="3" s="1"/>
  <c r="AH394" i="3"/>
  <c r="AJ394" i="3" s="1"/>
  <c r="AH410" i="3"/>
  <c r="AJ410" i="3" s="1"/>
  <c r="AH391" i="3"/>
  <c r="AJ391" i="3" s="1"/>
  <c r="AH422" i="3"/>
  <c r="AJ422" i="3" s="1"/>
  <c r="AH390" i="3"/>
  <c r="AJ390" i="3" s="1"/>
  <c r="AH434" i="3"/>
  <c r="AJ434" i="3" s="1"/>
  <c r="AH402" i="3"/>
  <c r="AJ402" i="3" s="1"/>
  <c r="AH262" i="3"/>
  <c r="AJ262" i="3" s="1"/>
  <c r="AH282" i="3"/>
  <c r="AJ282" i="3" s="1"/>
  <c r="AH306" i="3"/>
  <c r="AJ306" i="3" s="1"/>
  <c r="AH295" i="3"/>
  <c r="AJ295" i="3" s="1"/>
  <c r="AH274" i="3"/>
  <c r="AJ274" i="3" s="1"/>
  <c r="AH286" i="3"/>
  <c r="AJ286" i="3" s="1"/>
  <c r="AH290" i="3"/>
  <c r="AJ290" i="3" s="1"/>
  <c r="AH66" i="3"/>
  <c r="AJ66" i="3" s="1"/>
  <c r="AH184" i="3"/>
  <c r="AJ184" i="3" s="1"/>
  <c r="AH196" i="3"/>
  <c r="AJ196" i="3" s="1"/>
  <c r="AH891" i="3"/>
  <c r="AJ891" i="3" s="1"/>
  <c r="AH897" i="3"/>
  <c r="AJ897" i="3" s="1"/>
  <c r="AH430" i="3"/>
  <c r="AJ430" i="3" s="1"/>
  <c r="AH398" i="3"/>
  <c r="AJ398" i="3" s="1"/>
  <c r="AH446" i="3"/>
  <c r="AJ446" i="3" s="1"/>
  <c r="AH418" i="3"/>
  <c r="AJ418" i="3" s="1"/>
  <c r="AH401" i="3"/>
  <c r="AJ401" i="3" s="1"/>
  <c r="AH425" i="3"/>
  <c r="AJ425" i="3" s="1"/>
  <c r="AH433" i="3"/>
  <c r="AJ433" i="3" s="1"/>
  <c r="AH426" i="3"/>
  <c r="AJ426" i="3" s="1"/>
  <c r="AH372" i="3"/>
  <c r="AJ372" i="3" s="1"/>
  <c r="AH388" i="3"/>
  <c r="AJ388" i="3" s="1"/>
  <c r="AH436" i="3"/>
  <c r="AJ436" i="3" s="1"/>
  <c r="AH302" i="3"/>
  <c r="AJ302" i="3" s="1"/>
  <c r="AH258" i="3"/>
  <c r="AJ258" i="3" s="1"/>
  <c r="AH276" i="3"/>
  <c r="AJ276" i="3" s="1"/>
  <c r="AH308" i="3"/>
  <c r="AJ308" i="3" s="1"/>
  <c r="AH266" i="3"/>
  <c r="AJ266" i="3" s="1"/>
  <c r="AH304" i="3"/>
  <c r="AJ304" i="3" s="1"/>
  <c r="AH292" i="3"/>
  <c r="AJ292" i="3" s="1"/>
  <c r="AH106" i="3"/>
  <c r="AJ106" i="3" s="1"/>
  <c r="AH320" i="3"/>
  <c r="AJ320" i="3" s="1"/>
  <c r="AH260" i="3"/>
  <c r="AJ260" i="3" s="1"/>
  <c r="AH87" i="3"/>
  <c r="AJ87" i="3" s="1"/>
  <c r="AH163" i="3"/>
  <c r="AJ163" i="3" s="1"/>
  <c r="AH148" i="3"/>
  <c r="AJ148" i="3" s="1"/>
  <c r="AH268" i="3"/>
  <c r="AJ268" i="3" s="1"/>
  <c r="AH200" i="3"/>
  <c r="AJ200" i="3" s="1"/>
  <c r="AH312" i="3"/>
  <c r="AJ312" i="3" s="1"/>
  <c r="AH376" i="3"/>
  <c r="AJ376" i="3" s="1"/>
  <c r="AH220" i="3"/>
  <c r="AJ220" i="3" s="1"/>
  <c r="AH724" i="3"/>
  <c r="AJ724" i="3" s="1"/>
  <c r="AH752" i="3"/>
  <c r="AJ752" i="3" s="1"/>
  <c r="AH524" i="3"/>
  <c r="AJ524" i="3" s="1"/>
  <c r="AH616" i="3"/>
  <c r="AJ616" i="3" s="1"/>
  <c r="AH944" i="3"/>
  <c r="AJ944" i="3" s="1"/>
  <c r="AH984" i="3"/>
  <c r="AJ984" i="3" s="1"/>
  <c r="AH1004" i="3"/>
  <c r="AJ1004" i="3" s="1"/>
  <c r="AH461" i="3"/>
  <c r="AJ461" i="3" s="1"/>
  <c r="AH489" i="3"/>
  <c r="AJ489" i="3" s="1"/>
  <c r="AH497" i="3"/>
  <c r="AJ497" i="3" s="1"/>
  <c r="AH505" i="3"/>
  <c r="AJ505" i="3" s="1"/>
  <c r="AH521" i="3"/>
  <c r="AJ521" i="3" s="1"/>
  <c r="AH529" i="3"/>
  <c r="AJ529" i="3" s="1"/>
  <c r="AH537" i="3"/>
  <c r="AJ537" i="3" s="1"/>
  <c r="AH545" i="3"/>
  <c r="AJ545" i="3" s="1"/>
  <c r="AH553" i="3"/>
  <c r="AJ553" i="3" s="1"/>
  <c r="AH561" i="3"/>
  <c r="AJ561" i="3" s="1"/>
  <c r="AH585" i="3"/>
  <c r="AJ585" i="3" s="1"/>
  <c r="AH593" i="3"/>
  <c r="AJ593" i="3" s="1"/>
  <c r="AH601" i="3"/>
  <c r="AJ601" i="3" s="1"/>
  <c r="AH617" i="3"/>
  <c r="AJ617" i="3" s="1"/>
  <c r="AH641" i="3"/>
  <c r="AJ641" i="3" s="1"/>
  <c r="AH649" i="3"/>
  <c r="AJ649" i="3" s="1"/>
  <c r="AH657" i="3"/>
  <c r="AJ657" i="3" s="1"/>
  <c r="AH665" i="3"/>
  <c r="AJ665" i="3" s="1"/>
  <c r="AH681" i="3"/>
  <c r="AJ681" i="3" s="1"/>
  <c r="AH689" i="3"/>
  <c r="AJ689" i="3" s="1"/>
  <c r="AH697" i="3"/>
  <c r="AJ697" i="3" s="1"/>
  <c r="AH713" i="3"/>
  <c r="AJ713" i="3" s="1"/>
  <c r="AH729" i="3"/>
  <c r="AJ729" i="3" s="1"/>
  <c r="AH761" i="3"/>
  <c r="AJ761" i="3" s="1"/>
  <c r="AH769" i="3"/>
  <c r="AJ769" i="3" s="1"/>
  <c r="AH785" i="3"/>
  <c r="AJ785" i="3" s="1"/>
  <c r="AH801" i="3"/>
  <c r="AJ801" i="3" s="1"/>
  <c r="AH809" i="3"/>
  <c r="AJ809" i="3" s="1"/>
  <c r="AH817" i="3"/>
  <c r="AJ817" i="3" s="1"/>
  <c r="AH825" i="3"/>
  <c r="AJ825" i="3" s="1"/>
  <c r="AH833" i="3"/>
  <c r="AJ833" i="3" s="1"/>
  <c r="AH845" i="3"/>
  <c r="AJ845" i="3" s="1"/>
  <c r="AH853" i="3"/>
  <c r="AJ853" i="3" s="1"/>
  <c r="AH861" i="3"/>
  <c r="AJ861" i="3" s="1"/>
  <c r="AH869" i="3"/>
  <c r="AJ869" i="3" s="1"/>
  <c r="AH877" i="3"/>
  <c r="AJ877" i="3" s="1"/>
  <c r="AH889" i="3"/>
  <c r="AJ889" i="3" s="1"/>
  <c r="AH901" i="3"/>
  <c r="AJ901" i="3" s="1"/>
  <c r="AH921" i="3"/>
  <c r="AJ921" i="3" s="1"/>
  <c r="AH941" i="3"/>
  <c r="AJ941" i="3" s="1"/>
  <c r="AH953" i="3"/>
  <c r="AJ953" i="3" s="1"/>
  <c r="AH965" i="3"/>
  <c r="AJ965" i="3" s="1"/>
  <c r="AH973" i="3"/>
  <c r="AJ973" i="3" s="1"/>
  <c r="AH1005" i="3"/>
  <c r="AJ1005" i="3" s="1"/>
  <c r="AH1045" i="3"/>
  <c r="AJ1045" i="3" s="1"/>
  <c r="AH1053" i="3"/>
  <c r="AJ1053" i="3" s="1"/>
  <c r="AH1065" i="3"/>
  <c r="AJ1065" i="3" s="1"/>
  <c r="AH232" i="3"/>
  <c r="AJ232" i="3" s="1"/>
  <c r="AH96" i="3"/>
  <c r="AJ96" i="3" s="1"/>
  <c r="AH412" i="3"/>
  <c r="AJ412" i="3" s="1"/>
  <c r="AH428" i="3"/>
  <c r="AJ428" i="3" s="1"/>
  <c r="AH460" i="3"/>
  <c r="AJ460" i="3" s="1"/>
  <c r="AH413" i="3"/>
  <c r="AJ413" i="3" s="1"/>
  <c r="AH421" i="3"/>
  <c r="AJ421" i="3" s="1"/>
  <c r="AH637" i="3"/>
  <c r="AJ637" i="3" s="1"/>
  <c r="AH384" i="3"/>
  <c r="AJ384" i="3" s="1"/>
  <c r="AH644" i="3"/>
  <c r="AJ644" i="3" s="1"/>
  <c r="AH736" i="3"/>
  <c r="AJ736" i="3" s="1"/>
  <c r="AH913" i="3"/>
  <c r="AJ913" i="3" s="1"/>
  <c r="AH328" i="3"/>
  <c r="AJ328" i="3" s="1"/>
  <c r="AH172" i="3"/>
  <c r="AJ172" i="3" s="1"/>
  <c r="AH496" i="3"/>
  <c r="AJ496" i="3" s="1"/>
  <c r="AH300" i="3"/>
  <c r="AJ300" i="3" s="1"/>
  <c r="AH280" i="3"/>
  <c r="AJ280" i="3" s="1"/>
  <c r="AH344" i="3"/>
  <c r="AJ344" i="3" s="1"/>
  <c r="AH788" i="3"/>
  <c r="AJ788" i="3" s="1"/>
  <c r="AH868" i="3"/>
  <c r="AJ868" i="3" s="1"/>
  <c r="AH932" i="3"/>
  <c r="AJ932" i="3" s="1"/>
  <c r="AH325" i="3"/>
  <c r="AJ325" i="3" s="1"/>
  <c r="AH341" i="3"/>
  <c r="AJ341" i="3" s="1"/>
  <c r="AH369" i="3"/>
  <c r="AJ369" i="3" s="1"/>
  <c r="AH465" i="3"/>
  <c r="AJ465" i="3" s="1"/>
  <c r="AH485" i="3"/>
  <c r="AJ485" i="3" s="1"/>
  <c r="AH493" i="3"/>
  <c r="AJ493" i="3" s="1"/>
  <c r="AH501" i="3"/>
  <c r="AJ501" i="3" s="1"/>
  <c r="AH509" i="3"/>
  <c r="AJ509" i="3" s="1"/>
  <c r="AH517" i="3"/>
  <c r="AJ517" i="3" s="1"/>
  <c r="AH525" i="3"/>
  <c r="AJ525" i="3" s="1"/>
  <c r="AH549" i="3"/>
  <c r="AJ549" i="3" s="1"/>
  <c r="AH557" i="3"/>
  <c r="AJ557" i="3" s="1"/>
  <c r="AH565" i="3"/>
  <c r="AJ565" i="3" s="1"/>
  <c r="AH573" i="3"/>
  <c r="AJ573" i="3" s="1"/>
  <c r="AH589" i="3"/>
  <c r="AJ589" i="3" s="1"/>
  <c r="AH597" i="3"/>
  <c r="AJ597" i="3" s="1"/>
  <c r="AH645" i="3"/>
  <c r="AJ645" i="3" s="1"/>
  <c r="AH693" i="3"/>
  <c r="AJ693" i="3" s="1"/>
  <c r="AH701" i="3"/>
  <c r="AJ701" i="3" s="1"/>
  <c r="AH709" i="3"/>
  <c r="AJ709" i="3" s="1"/>
  <c r="AH717" i="3"/>
  <c r="AJ717" i="3" s="1"/>
  <c r="AH725" i="3"/>
  <c r="AJ725" i="3" s="1"/>
  <c r="AH733" i="3"/>
  <c r="AJ733" i="3" s="1"/>
  <c r="AH757" i="3"/>
  <c r="AJ757" i="3" s="1"/>
  <c r="AH781" i="3"/>
  <c r="AJ781" i="3" s="1"/>
  <c r="AH789" i="3"/>
  <c r="AJ789" i="3" s="1"/>
  <c r="AH797" i="3"/>
  <c r="AJ797" i="3" s="1"/>
  <c r="AH805" i="3"/>
  <c r="AJ805" i="3" s="1"/>
  <c r="AH813" i="3"/>
  <c r="AJ813" i="3" s="1"/>
  <c r="AH821" i="3"/>
  <c r="AJ821" i="3" s="1"/>
  <c r="AH865" i="3"/>
  <c r="AJ865" i="3" s="1"/>
  <c r="AH873" i="3"/>
  <c r="AJ873" i="3" s="1"/>
  <c r="AH925" i="3"/>
  <c r="AJ925" i="3" s="1"/>
  <c r="AH937" i="3"/>
  <c r="AJ937" i="3" s="1"/>
  <c r="AH957" i="3"/>
  <c r="AJ957" i="3" s="1"/>
  <c r="AH981" i="3"/>
  <c r="AJ981" i="3" s="1"/>
  <c r="AH1001" i="3"/>
  <c r="AJ1001" i="3" s="1"/>
  <c r="AH1013" i="3"/>
  <c r="AJ1013" i="3" s="1"/>
  <c r="AH1049" i="3"/>
  <c r="AJ1049" i="3" s="1"/>
  <c r="AH1061" i="3"/>
  <c r="AJ1061" i="3" s="1"/>
  <c r="AH800" i="3"/>
  <c r="AJ800" i="3" s="1"/>
  <c r="AH241" i="3"/>
  <c r="AJ241" i="3" s="1"/>
  <c r="AH309" i="3"/>
  <c r="AJ309" i="3" s="1"/>
  <c r="AH114" i="3"/>
  <c r="AJ114" i="3" s="1"/>
  <c r="AH58" i="3"/>
  <c r="AJ58" i="3" s="1"/>
  <c r="AH54" i="3"/>
  <c r="AJ54" i="3" s="1"/>
  <c r="AH14" i="3"/>
  <c r="AJ14" i="3" s="1"/>
  <c r="AH20" i="3"/>
  <c r="AJ20" i="3" s="1"/>
  <c r="AH64" i="3"/>
  <c r="AJ64" i="3" s="1"/>
  <c r="AH42" i="3"/>
  <c r="AJ42" i="3" s="1"/>
  <c r="AH48" i="3"/>
  <c r="AJ48" i="3" s="1"/>
  <c r="AH38" i="3"/>
  <c r="AJ38" i="3" s="1"/>
  <c r="AH46" i="3"/>
  <c r="AJ46" i="3" s="1"/>
  <c r="AH2" i="3"/>
  <c r="AJ2" i="3" s="1"/>
  <c r="AH10" i="3"/>
  <c r="AJ10" i="3" s="1"/>
  <c r="AH22" i="3"/>
  <c r="AJ22" i="3" s="1"/>
  <c r="AH62" i="3"/>
  <c r="AJ62" i="3" s="1"/>
  <c r="AH9" i="3"/>
  <c r="AJ9" i="3" s="1"/>
  <c r="AH25" i="3"/>
  <c r="AJ25" i="3" s="1"/>
  <c r="AH41" i="3"/>
  <c r="AJ41" i="3" s="1"/>
  <c r="AH65" i="3"/>
  <c r="AJ65" i="3" s="1"/>
  <c r="AH30" i="3"/>
  <c r="AJ30" i="3" s="1"/>
  <c r="AH50" i="3"/>
  <c r="AJ50" i="3" s="1"/>
  <c r="AH24" i="3"/>
  <c r="AJ24" i="3" s="1"/>
  <c r="AH26" i="3"/>
  <c r="AJ26" i="3" s="1"/>
  <c r="AH52" i="3"/>
  <c r="AJ52" i="3" s="1"/>
  <c r="AH17" i="3"/>
  <c r="AJ17" i="3" s="1"/>
  <c r="AH49" i="3"/>
  <c r="AJ49" i="3" s="1"/>
  <c r="AH56" i="3"/>
  <c r="AJ56" i="3" s="1"/>
  <c r="AH16" i="3"/>
  <c r="AJ16" i="3" s="1"/>
  <c r="AH44" i="3"/>
  <c r="AJ44" i="3" s="1"/>
  <c r="AH844" i="3"/>
  <c r="AJ844" i="3" s="1"/>
  <c r="AH852" i="3"/>
  <c r="AJ852" i="3" s="1"/>
  <c r="AH97" i="3"/>
  <c r="AJ97" i="3" s="1"/>
  <c r="AH113" i="3"/>
  <c r="AJ113" i="3" s="1"/>
  <c r="AH129" i="3"/>
  <c r="AJ129" i="3" s="1"/>
  <c r="AH137" i="3"/>
  <c r="AJ137" i="3" s="1"/>
  <c r="AH185" i="3"/>
  <c r="AJ185" i="3" s="1"/>
  <c r="AH201" i="3"/>
  <c r="AJ201" i="3" s="1"/>
  <c r="AH217" i="3"/>
  <c r="AJ217" i="3" s="1"/>
  <c r="AH233" i="3"/>
  <c r="AJ233" i="3" s="1"/>
  <c r="AH257" i="3"/>
  <c r="AJ257" i="3" s="1"/>
  <c r="AH273" i="3"/>
  <c r="AJ273" i="3" s="1"/>
  <c r="AH289" i="3"/>
  <c r="AJ289" i="3" s="1"/>
  <c r="AH353" i="3"/>
  <c r="AJ353" i="3" s="1"/>
  <c r="AH216" i="3"/>
  <c r="AJ216" i="3" s="1"/>
  <c r="AH404" i="3"/>
  <c r="AJ404" i="3" s="1"/>
  <c r="AH945" i="3"/>
  <c r="AJ945" i="3" s="1"/>
  <c r="AH104" i="3"/>
  <c r="AJ104" i="3" s="1"/>
  <c r="AH803" i="3"/>
  <c r="AJ803" i="3" s="1"/>
  <c r="AH136" i="3"/>
  <c r="AJ136" i="3" s="1"/>
  <c r="AH248" i="3"/>
  <c r="AJ248" i="3" s="1"/>
  <c r="AH264" i="3"/>
  <c r="AJ264" i="3" s="1"/>
  <c r="AH316" i="3"/>
  <c r="AJ316" i="3" s="1"/>
  <c r="AH484" i="3"/>
  <c r="AJ484" i="3" s="1"/>
  <c r="AH512" i="3"/>
  <c r="AJ512" i="3" s="1"/>
  <c r="AH516" i="3"/>
  <c r="AJ516" i="3" s="1"/>
  <c r="AH544" i="3"/>
  <c r="AJ544" i="3" s="1"/>
  <c r="AH580" i="3"/>
  <c r="AJ580" i="3" s="1"/>
  <c r="AH620" i="3"/>
  <c r="AJ620" i="3" s="1"/>
  <c r="AH772" i="3"/>
  <c r="AJ772" i="3" s="1"/>
  <c r="AH804" i="3"/>
  <c r="AJ804" i="3" s="1"/>
  <c r="AH34" i="3"/>
  <c r="AJ34" i="3" s="1"/>
  <c r="AH961" i="3"/>
  <c r="AJ961" i="3" s="1"/>
  <c r="AH360" i="3"/>
  <c r="AJ360" i="3" s="1"/>
  <c r="AH89" i="3"/>
  <c r="AJ89" i="3" s="1"/>
  <c r="AH121" i="3"/>
  <c r="AJ121" i="3" s="1"/>
  <c r="AH145" i="3"/>
  <c r="AJ145" i="3" s="1"/>
  <c r="AH161" i="3"/>
  <c r="AJ161" i="3" s="1"/>
  <c r="AH209" i="3"/>
  <c r="AJ209" i="3" s="1"/>
  <c r="AH225" i="3"/>
  <c r="AJ225" i="3" s="1"/>
  <c r="AH249" i="3"/>
  <c r="AJ249" i="3" s="1"/>
  <c r="AH373" i="3"/>
  <c r="AJ373" i="3" s="1"/>
  <c r="AH389" i="3"/>
  <c r="AJ389" i="3" s="1"/>
  <c r="AH4" i="3"/>
  <c r="AJ4" i="3" s="1"/>
  <c r="AH8" i="3"/>
  <c r="AJ8" i="3" s="1"/>
  <c r="AH168" i="3"/>
  <c r="AJ168" i="3" s="1"/>
  <c r="AH272" i="3"/>
  <c r="AJ272" i="3" s="1"/>
  <c r="AH284" i="3"/>
  <c r="AJ284" i="3" s="1"/>
  <c r="AH332" i="3"/>
  <c r="AJ332" i="3" s="1"/>
  <c r="AH352" i="3"/>
  <c r="AJ352" i="3" s="1"/>
  <c r="AH364" i="3"/>
  <c r="AJ364" i="3" s="1"/>
  <c r="AH480" i="3"/>
  <c r="AJ480" i="3" s="1"/>
  <c r="AH532" i="3"/>
  <c r="AJ532" i="3" s="1"/>
  <c r="AH628" i="3"/>
  <c r="AJ628" i="3" s="1"/>
  <c r="AH704" i="3"/>
  <c r="AJ704" i="3" s="1"/>
  <c r="AH881" i="3"/>
  <c r="AJ881" i="3" s="1"/>
  <c r="AH993" i="3"/>
  <c r="AJ993" i="3" s="1"/>
  <c r="AH1025" i="3"/>
  <c r="AJ1025" i="3" s="1"/>
  <c r="AH977" i="3"/>
  <c r="AJ977" i="3" s="1"/>
  <c r="AH88" i="3"/>
  <c r="AJ88" i="3" s="1"/>
  <c r="AH100" i="3"/>
  <c r="AJ100" i="3" s="1"/>
  <c r="AH164" i="3"/>
  <c r="AJ164" i="3" s="1"/>
  <c r="AH348" i="3"/>
  <c r="AJ348" i="3" s="1"/>
  <c r="AH548" i="3"/>
  <c r="AJ548" i="3" s="1"/>
  <c r="AH720" i="3"/>
  <c r="AJ720" i="3" s="1"/>
  <c r="AH832" i="3"/>
  <c r="AJ832" i="3" s="1"/>
  <c r="AH1009" i="3"/>
  <c r="AJ1009" i="3" s="1"/>
  <c r="AH929" i="3"/>
  <c r="AJ929" i="3" s="1"/>
  <c r="AH1052" i="2"/>
  <c r="AJ1052" i="2" s="1"/>
  <c r="AH179" i="2"/>
  <c r="AJ179" i="2" s="1"/>
  <c r="AH906" i="2"/>
  <c r="AJ906" i="2" s="1"/>
  <c r="AH922" i="2"/>
  <c r="AJ922" i="2" s="1"/>
  <c r="AH1008" i="2"/>
  <c r="AJ1008" i="2" s="1"/>
  <c r="AH1016" i="2"/>
  <c r="AJ1016" i="2" s="1"/>
  <c r="AH79" i="2"/>
  <c r="AJ79" i="2" s="1"/>
  <c r="AH99" i="2"/>
  <c r="AJ99" i="2" s="1"/>
  <c r="AH103" i="2"/>
  <c r="AJ103" i="2" s="1"/>
  <c r="AH107" i="2"/>
  <c r="AJ107" i="2" s="1"/>
  <c r="AH111" i="2"/>
  <c r="AJ111" i="2" s="1"/>
  <c r="AH119" i="2"/>
  <c r="AJ119" i="2" s="1"/>
  <c r="AH135" i="2"/>
  <c r="AJ135" i="2" s="1"/>
  <c r="AH139" i="2"/>
  <c r="AJ139" i="2" s="1"/>
  <c r="AH143" i="2"/>
  <c r="AJ143" i="2" s="1"/>
  <c r="AH163" i="2"/>
  <c r="AJ163" i="2" s="1"/>
  <c r="AH167" i="2"/>
  <c r="AJ167" i="2" s="1"/>
  <c r="AH243" i="2"/>
  <c r="AJ243" i="2" s="1"/>
  <c r="AH343" i="2"/>
  <c r="AJ343" i="2" s="1"/>
  <c r="AH347" i="2"/>
  <c r="AJ347" i="2" s="1"/>
  <c r="AH351" i="2"/>
  <c r="AJ351" i="2" s="1"/>
  <c r="AH359" i="2"/>
  <c r="AJ359" i="2" s="1"/>
  <c r="AH363" i="2"/>
  <c r="AJ363" i="2" s="1"/>
  <c r="AH375" i="2"/>
  <c r="AJ375" i="2" s="1"/>
  <c r="AH379" i="2"/>
  <c r="AJ379" i="2" s="1"/>
  <c r="AH383" i="2"/>
  <c r="AJ383" i="2" s="1"/>
  <c r="AH70" i="2"/>
  <c r="AJ70" i="2" s="1"/>
  <c r="AH102" i="2"/>
  <c r="AJ102" i="2" s="1"/>
  <c r="AH114" i="2"/>
  <c r="AJ114" i="2" s="1"/>
  <c r="AH202" i="2"/>
  <c r="AJ202" i="2" s="1"/>
  <c r="AH1002" i="2"/>
  <c r="AJ1002" i="2" s="1"/>
  <c r="AH1018" i="2"/>
  <c r="AJ1018" i="2" s="1"/>
  <c r="AH1066" i="2"/>
  <c r="AJ1066" i="2" s="1"/>
  <c r="AH1082" i="2"/>
  <c r="AJ1082" i="2" s="1"/>
  <c r="AH932" i="2"/>
  <c r="AJ932" i="2" s="1"/>
  <c r="AH988" i="2"/>
  <c r="AJ988" i="2" s="1"/>
  <c r="AH165" i="2"/>
  <c r="AJ165" i="2" s="1"/>
  <c r="AH253" i="2"/>
  <c r="AJ253" i="2" s="1"/>
  <c r="AH514" i="2"/>
  <c r="AH1054" i="2"/>
  <c r="AJ1054" i="2" s="1"/>
  <c r="AH183" i="2"/>
  <c r="AJ183" i="2" s="1"/>
  <c r="AH323" i="2"/>
  <c r="AJ323" i="2" s="1"/>
  <c r="AH327" i="2"/>
  <c r="AJ327" i="2" s="1"/>
  <c r="AH467" i="2"/>
  <c r="AJ467" i="2" s="1"/>
  <c r="AH138" i="2"/>
  <c r="AJ138" i="2" s="1"/>
  <c r="AH166" i="2"/>
  <c r="AJ166" i="2" s="1"/>
  <c r="AH182" i="2"/>
  <c r="AJ182" i="2" s="1"/>
  <c r="AH190" i="2"/>
  <c r="AJ190" i="2" s="1"/>
  <c r="AH172" i="2"/>
  <c r="AJ172" i="2" s="1"/>
  <c r="AH224" i="2"/>
  <c r="AJ224" i="2" s="1"/>
  <c r="AH228" i="2"/>
  <c r="AJ228" i="2" s="1"/>
  <c r="AH324" i="2"/>
  <c r="AJ324" i="2" s="1"/>
  <c r="AH600" i="2"/>
  <c r="AJ600" i="2" s="1"/>
  <c r="AH948" i="2"/>
  <c r="AJ948" i="2" s="1"/>
  <c r="AH996" i="2"/>
  <c r="AJ996" i="2" s="1"/>
  <c r="AH133" i="2"/>
  <c r="AJ133" i="2" s="1"/>
  <c r="AH137" i="2"/>
  <c r="AJ137" i="2" s="1"/>
  <c r="AH205" i="2"/>
  <c r="AJ205" i="2" s="1"/>
  <c r="AH457" i="2"/>
  <c r="AJ457" i="2" s="1"/>
  <c r="AH481" i="2"/>
  <c r="AJ481" i="2" s="1"/>
  <c r="AH497" i="2"/>
  <c r="AJ497" i="2" s="1"/>
  <c r="AH509" i="2"/>
  <c r="AJ509" i="2" s="1"/>
  <c r="AH529" i="2"/>
  <c r="AJ529" i="2" s="1"/>
  <c r="AH537" i="2"/>
  <c r="AJ537" i="2" s="1"/>
  <c r="AH573" i="2"/>
  <c r="AJ573" i="2" s="1"/>
  <c r="AH601" i="2"/>
  <c r="AJ601" i="2" s="1"/>
  <c r="AH609" i="2"/>
  <c r="AJ609" i="2" s="1"/>
  <c r="AH641" i="2"/>
  <c r="AJ641" i="2" s="1"/>
  <c r="AH681" i="2"/>
  <c r="AJ681" i="2" s="1"/>
  <c r="AH713" i="2"/>
  <c r="AJ713" i="2" s="1"/>
  <c r="AH753" i="2"/>
  <c r="AJ753" i="2" s="1"/>
  <c r="AH757" i="2"/>
  <c r="AJ757" i="2" s="1"/>
  <c r="AH769" i="2"/>
  <c r="AJ769" i="2" s="1"/>
  <c r="AH777" i="2"/>
  <c r="AJ777" i="2" s="1"/>
  <c r="AH789" i="2"/>
  <c r="AJ789" i="2" s="1"/>
  <c r="AH809" i="2"/>
  <c r="AJ809" i="2" s="1"/>
  <c r="AH817" i="2"/>
  <c r="AJ817" i="2" s="1"/>
  <c r="AH825" i="2"/>
  <c r="AJ825" i="2" s="1"/>
  <c r="AH1041" i="2"/>
  <c r="AJ1041" i="2" s="1"/>
  <c r="AH1061" i="2"/>
  <c r="AJ1061" i="2" s="1"/>
  <c r="AH98" i="2"/>
  <c r="AJ98" i="2" s="1"/>
  <c r="AH734" i="2"/>
  <c r="AH946" i="2"/>
  <c r="AJ946" i="2" s="1"/>
  <c r="AH175" i="2"/>
  <c r="AJ175" i="2" s="1"/>
  <c r="AH195" i="2"/>
  <c r="AJ195" i="2" s="1"/>
  <c r="AH199" i="2"/>
  <c r="AJ199" i="2" s="1"/>
  <c r="AH207" i="2"/>
  <c r="AJ207" i="2" s="1"/>
  <c r="AH227" i="2"/>
  <c r="AJ227" i="2" s="1"/>
  <c r="AH335" i="2"/>
  <c r="AJ335" i="2" s="1"/>
  <c r="AH76" i="2"/>
  <c r="AJ76" i="2" s="1"/>
  <c r="AH900" i="2"/>
  <c r="AJ900" i="2" s="1"/>
  <c r="AH1028" i="2"/>
  <c r="AJ1028" i="2" s="1"/>
  <c r="AH1036" i="2"/>
  <c r="AJ1036" i="2" s="1"/>
  <c r="AH89" i="2"/>
  <c r="AJ89" i="2" s="1"/>
  <c r="AH213" i="2"/>
  <c r="AJ213" i="2" s="1"/>
  <c r="AH217" i="2"/>
  <c r="AJ217" i="2" s="1"/>
  <c r="AH221" i="2"/>
  <c r="AJ221" i="2" s="1"/>
  <c r="AH233" i="2"/>
  <c r="AJ233" i="2" s="1"/>
  <c r="AH241" i="2"/>
  <c r="AJ241" i="2" s="1"/>
  <c r="AH962" i="2"/>
  <c r="AJ962" i="2" s="1"/>
  <c r="AH39" i="2"/>
  <c r="AJ39" i="2" s="1"/>
  <c r="AH435" i="2"/>
  <c r="AJ435" i="2" s="1"/>
  <c r="AH455" i="2"/>
  <c r="AJ455" i="2" s="1"/>
  <c r="AH459" i="2"/>
  <c r="AJ459" i="2" s="1"/>
  <c r="AH463" i="2"/>
  <c r="AJ463" i="2" s="1"/>
  <c r="AH471" i="2"/>
  <c r="AJ471" i="2" s="1"/>
  <c r="AH475" i="2"/>
  <c r="AJ475" i="2" s="1"/>
  <c r="AH479" i="2"/>
  <c r="AJ479" i="2" s="1"/>
  <c r="AH663" i="2"/>
  <c r="AJ663" i="2" s="1"/>
  <c r="AH671" i="2"/>
  <c r="AJ671" i="2" s="1"/>
  <c r="AH675" i="2"/>
  <c r="AJ675" i="2" s="1"/>
  <c r="AH679" i="2"/>
  <c r="AJ679" i="2" s="1"/>
  <c r="AH751" i="2"/>
  <c r="AJ751" i="2" s="1"/>
  <c r="AH755" i="2"/>
  <c r="AJ755" i="2" s="1"/>
  <c r="AH759" i="2"/>
  <c r="AJ759" i="2" s="1"/>
  <c r="AH474" i="2"/>
  <c r="AJ474" i="2" s="1"/>
  <c r="AH586" i="2"/>
  <c r="AJ586" i="2" s="1"/>
  <c r="AH602" i="2"/>
  <c r="AJ602" i="2" s="1"/>
  <c r="AH606" i="2"/>
  <c r="AJ606" i="2" s="1"/>
  <c r="AH646" i="2"/>
  <c r="AJ646" i="2" s="1"/>
  <c r="AH666" i="2"/>
  <c r="AJ666" i="2" s="1"/>
  <c r="AH682" i="2"/>
  <c r="AJ682" i="2" s="1"/>
  <c r="AH822" i="2"/>
  <c r="AJ822" i="2" s="1"/>
  <c r="AH858" i="2"/>
  <c r="AJ858" i="2" s="1"/>
  <c r="AH874" i="2"/>
  <c r="AJ874" i="2" s="1"/>
  <c r="AH456" i="2"/>
  <c r="AJ456" i="2" s="1"/>
  <c r="AH672" i="2"/>
  <c r="AJ672" i="2" s="1"/>
  <c r="AH610" i="2"/>
  <c r="AJ610" i="2" s="1"/>
  <c r="AH818" i="2"/>
  <c r="AJ818" i="2" s="1"/>
  <c r="AH723" i="2"/>
  <c r="AJ723" i="2" s="1"/>
  <c r="AH698" i="2"/>
  <c r="AJ698" i="2" s="1"/>
  <c r="AH702" i="2"/>
  <c r="AJ702" i="2" s="1"/>
  <c r="AH710" i="2"/>
  <c r="AJ710" i="2" s="1"/>
  <c r="AH730" i="2"/>
  <c r="AJ730" i="2" s="1"/>
  <c r="AH688" i="2"/>
  <c r="AJ688" i="2" s="1"/>
  <c r="AH724" i="2"/>
  <c r="AJ724" i="2" s="1"/>
  <c r="AJ514" i="2"/>
  <c r="AJ734" i="2"/>
  <c r="AH815" i="2"/>
  <c r="AJ815" i="2" s="1"/>
  <c r="AH823" i="2"/>
  <c r="AJ823" i="2" s="1"/>
  <c r="AH827" i="2"/>
  <c r="AJ827" i="2" s="1"/>
  <c r="AH486" i="2"/>
  <c r="AJ486" i="2" s="1"/>
  <c r="AH526" i="2"/>
  <c r="AJ526" i="2" s="1"/>
  <c r="AH534" i="2"/>
  <c r="AJ534" i="2" s="1"/>
  <c r="AH554" i="2"/>
  <c r="AJ554" i="2" s="1"/>
  <c r="AH570" i="2"/>
  <c r="AJ570" i="2" s="1"/>
  <c r="AH766" i="2"/>
  <c r="AJ766" i="2" s="1"/>
  <c r="AH778" i="2"/>
  <c r="AJ778" i="2" s="1"/>
  <c r="AH794" i="2"/>
  <c r="AJ794" i="2" s="1"/>
  <c r="AH740" i="2"/>
  <c r="AJ740" i="2" s="1"/>
  <c r="AH788" i="2"/>
  <c r="AJ788" i="2" s="1"/>
  <c r="AH626" i="2"/>
  <c r="AJ626" i="2" s="1"/>
  <c r="AH750" i="2"/>
  <c r="AJ750" i="2" s="1"/>
  <c r="AH892" i="2"/>
  <c r="AJ892" i="2" s="1"/>
  <c r="AH387" i="2"/>
  <c r="AJ387" i="2" s="1"/>
  <c r="AH411" i="2"/>
  <c r="AJ411" i="2" s="1"/>
  <c r="AH415" i="2"/>
  <c r="AJ415" i="2" s="1"/>
  <c r="AH419" i="2"/>
  <c r="AJ419" i="2" s="1"/>
  <c r="AH423" i="2"/>
  <c r="AJ423" i="2" s="1"/>
  <c r="AH427" i="2"/>
  <c r="AJ427" i="2" s="1"/>
  <c r="AH431" i="2"/>
  <c r="AJ431" i="2" s="1"/>
  <c r="AH443" i="2"/>
  <c r="AJ443" i="2" s="1"/>
  <c r="AH447" i="2"/>
  <c r="AJ447" i="2" s="1"/>
  <c r="AH394" i="2"/>
  <c r="AJ394" i="2" s="1"/>
  <c r="AH410" i="2"/>
  <c r="AJ410" i="2" s="1"/>
  <c r="AH391" i="2"/>
  <c r="AJ391" i="2" s="1"/>
  <c r="AH395" i="2"/>
  <c r="AJ395" i="2" s="1"/>
  <c r="AH399" i="2"/>
  <c r="AJ399" i="2" s="1"/>
  <c r="AH267" i="2"/>
  <c r="AJ267" i="2" s="1"/>
  <c r="AH281" i="2"/>
  <c r="AJ281" i="2" s="1"/>
  <c r="AH312" i="2"/>
  <c r="AJ312" i="2" s="1"/>
  <c r="AH318" i="2"/>
  <c r="AJ318" i="2" s="1"/>
  <c r="AH303" i="2"/>
  <c r="AJ303" i="2" s="1"/>
  <c r="AH260" i="2"/>
  <c r="AJ260" i="2" s="1"/>
  <c r="AH291" i="2"/>
  <c r="AJ291" i="2" s="1"/>
  <c r="AH304" i="2"/>
  <c r="AJ304" i="2" s="1"/>
  <c r="AH261" i="2"/>
  <c r="AJ261" i="2" s="1"/>
  <c r="AH259" i="2"/>
  <c r="AJ259" i="2" s="1"/>
  <c r="AH263" i="2"/>
  <c r="AJ263" i="2" s="1"/>
  <c r="AH275" i="2"/>
  <c r="AJ275" i="2" s="1"/>
  <c r="AH279" i="2"/>
  <c r="AJ279" i="2" s="1"/>
  <c r="AH311" i="2"/>
  <c r="AJ311" i="2" s="1"/>
  <c r="AH258" i="2"/>
  <c r="AJ258" i="2" s="1"/>
  <c r="AH274" i="2"/>
  <c r="AJ274" i="2" s="1"/>
  <c r="AH282" i="2"/>
  <c r="AJ282" i="2" s="1"/>
  <c r="AH306" i="2"/>
  <c r="AJ306" i="2" s="1"/>
  <c r="AH314" i="2"/>
  <c r="AJ314" i="2" s="1"/>
  <c r="AH309" i="2"/>
  <c r="AJ309" i="2" s="1"/>
  <c r="AH302" i="2"/>
  <c r="AJ302" i="2" s="1"/>
  <c r="AH272" i="2"/>
  <c r="AJ272" i="2" s="1"/>
  <c r="AH292" i="2"/>
  <c r="AJ292" i="2" s="1"/>
  <c r="AH94" i="2"/>
  <c r="AJ94" i="2" s="1"/>
  <c r="AH298" i="2"/>
  <c r="AJ298" i="2" s="1"/>
  <c r="AH966" i="2"/>
  <c r="AJ966" i="2" s="1"/>
  <c r="AH849" i="2"/>
  <c r="AJ849" i="2" s="1"/>
  <c r="AH222" i="2"/>
  <c r="AJ222" i="2" s="1"/>
  <c r="AH670" i="2"/>
  <c r="AJ670" i="2" s="1"/>
  <c r="AH1006" i="2"/>
  <c r="AJ1006" i="2" s="1"/>
  <c r="AH1090" i="2"/>
  <c r="AJ1090" i="2" s="1"/>
  <c r="AH151" i="2"/>
  <c r="AJ151" i="2" s="1"/>
  <c r="AH223" i="2"/>
  <c r="AJ223" i="2" s="1"/>
  <c r="AH487" i="2"/>
  <c r="AJ487" i="2" s="1"/>
  <c r="AH491" i="2"/>
  <c r="AJ491" i="2" s="1"/>
  <c r="AH495" i="2"/>
  <c r="AJ495" i="2" s="1"/>
  <c r="AH499" i="2"/>
  <c r="AJ499" i="2" s="1"/>
  <c r="AH503" i="2"/>
  <c r="AJ503" i="2" s="1"/>
  <c r="AH507" i="2"/>
  <c r="AJ507" i="2" s="1"/>
  <c r="AH511" i="2"/>
  <c r="AJ511" i="2" s="1"/>
  <c r="AH515" i="2"/>
  <c r="AJ515" i="2" s="1"/>
  <c r="AH519" i="2"/>
  <c r="AJ519" i="2" s="1"/>
  <c r="AH523" i="2"/>
  <c r="AJ523" i="2" s="1"/>
  <c r="AH527" i="2"/>
  <c r="AJ527" i="2" s="1"/>
  <c r="AH531" i="2"/>
  <c r="AJ531" i="2" s="1"/>
  <c r="AH535" i="2"/>
  <c r="AJ535" i="2" s="1"/>
  <c r="AH539" i="2"/>
  <c r="AJ539" i="2" s="1"/>
  <c r="AH543" i="2"/>
  <c r="AJ543" i="2" s="1"/>
  <c r="AH547" i="2"/>
  <c r="AJ547" i="2" s="1"/>
  <c r="AH551" i="2"/>
  <c r="AJ551" i="2" s="1"/>
  <c r="AH555" i="2"/>
  <c r="AJ555" i="2" s="1"/>
  <c r="AH559" i="2"/>
  <c r="AJ559" i="2" s="1"/>
  <c r="AH563" i="2"/>
  <c r="AJ563" i="2" s="1"/>
  <c r="AH567" i="2"/>
  <c r="AJ567" i="2" s="1"/>
  <c r="AH571" i="2"/>
  <c r="AJ571" i="2" s="1"/>
  <c r="AH575" i="2"/>
  <c r="AJ575" i="2" s="1"/>
  <c r="AH583" i="2"/>
  <c r="AJ583" i="2" s="1"/>
  <c r="AH587" i="2"/>
  <c r="AJ587" i="2" s="1"/>
  <c r="AH591" i="2"/>
  <c r="AJ591" i="2" s="1"/>
  <c r="AH595" i="2"/>
  <c r="AJ595" i="2" s="1"/>
  <c r="AH599" i="2"/>
  <c r="AJ599" i="2" s="1"/>
  <c r="AH603" i="2"/>
  <c r="AJ603" i="2" s="1"/>
  <c r="AH607" i="2"/>
  <c r="AJ607" i="2" s="1"/>
  <c r="AH611" i="2"/>
  <c r="AJ611" i="2" s="1"/>
  <c r="AH615" i="2"/>
  <c r="AJ615" i="2" s="1"/>
  <c r="AH619" i="2"/>
  <c r="AJ619" i="2" s="1"/>
  <c r="AH623" i="2"/>
  <c r="AJ623" i="2" s="1"/>
  <c r="AH627" i="2"/>
  <c r="AJ627" i="2" s="1"/>
  <c r="AH631" i="2"/>
  <c r="AJ631" i="2" s="1"/>
  <c r="AH635" i="2"/>
  <c r="AJ635" i="2" s="1"/>
  <c r="AH639" i="2"/>
  <c r="AJ639" i="2" s="1"/>
  <c r="AH643" i="2"/>
  <c r="AJ643" i="2" s="1"/>
  <c r="AH647" i="2"/>
  <c r="AJ647" i="2" s="1"/>
  <c r="AH651" i="2"/>
  <c r="AJ651" i="2" s="1"/>
  <c r="AH655" i="2"/>
  <c r="AJ655" i="2" s="1"/>
  <c r="AH659" i="2"/>
  <c r="AJ659" i="2" s="1"/>
  <c r="AH683" i="2"/>
  <c r="AJ683" i="2" s="1"/>
  <c r="AH687" i="2"/>
  <c r="AJ687" i="2" s="1"/>
  <c r="AH691" i="2"/>
  <c r="AJ691" i="2" s="1"/>
  <c r="AH695" i="2"/>
  <c r="AJ695" i="2" s="1"/>
  <c r="AH699" i="2"/>
  <c r="AJ699" i="2" s="1"/>
  <c r="AH703" i="2"/>
  <c r="AJ703" i="2" s="1"/>
  <c r="AH707" i="2"/>
  <c r="AJ707" i="2" s="1"/>
  <c r="AH711" i="2"/>
  <c r="AJ711" i="2" s="1"/>
  <c r="AH767" i="2"/>
  <c r="AJ767" i="2" s="1"/>
  <c r="AH771" i="2"/>
  <c r="AJ771" i="2" s="1"/>
  <c r="AH775" i="2"/>
  <c r="AJ775" i="2" s="1"/>
  <c r="AH831" i="2"/>
  <c r="AJ831" i="2" s="1"/>
  <c r="AH835" i="2"/>
  <c r="AJ835" i="2" s="1"/>
  <c r="AH839" i="2"/>
  <c r="AJ839" i="2" s="1"/>
  <c r="AH843" i="2"/>
  <c r="AJ843" i="2" s="1"/>
  <c r="AH158" i="2"/>
  <c r="AJ158" i="2" s="1"/>
  <c r="AH338" i="2"/>
  <c r="AJ338" i="2" s="1"/>
  <c r="AH402" i="2"/>
  <c r="AJ402" i="2" s="1"/>
  <c r="AH450" i="2"/>
  <c r="AJ450" i="2" s="1"/>
  <c r="AH466" i="2"/>
  <c r="AJ466" i="2" s="1"/>
  <c r="AH494" i="2"/>
  <c r="AJ494" i="2" s="1"/>
  <c r="AH510" i="2"/>
  <c r="AJ510" i="2" s="1"/>
  <c r="AH542" i="2"/>
  <c r="AJ542" i="2" s="1"/>
  <c r="AH578" i="2"/>
  <c r="AJ578" i="2" s="1"/>
  <c r="AH594" i="2"/>
  <c r="AJ594" i="2" s="1"/>
  <c r="AH622" i="2"/>
  <c r="AJ622" i="2" s="1"/>
  <c r="AH638" i="2"/>
  <c r="AJ638" i="2" s="1"/>
  <c r="AH658" i="2"/>
  <c r="AJ658" i="2" s="1"/>
  <c r="AH802" i="2"/>
  <c r="AJ802" i="2" s="1"/>
  <c r="AH814" i="2"/>
  <c r="AJ814" i="2" s="1"/>
  <c r="AH850" i="2"/>
  <c r="AJ850" i="2" s="1"/>
  <c r="AH882" i="2"/>
  <c r="AJ882" i="2" s="1"/>
  <c r="AH914" i="2"/>
  <c r="AJ914" i="2" s="1"/>
  <c r="AH942" i="2"/>
  <c r="AJ942" i="2" s="1"/>
  <c r="AH978" i="2"/>
  <c r="AJ978" i="2" s="1"/>
  <c r="AH1026" i="2"/>
  <c r="AJ1026" i="2" s="1"/>
  <c r="AH1042" i="2"/>
  <c r="AJ1042" i="2" s="1"/>
  <c r="AH1058" i="2"/>
  <c r="AJ1058" i="2" s="1"/>
  <c r="AH104" i="2"/>
  <c r="AJ104" i="2" s="1"/>
  <c r="AH520" i="2"/>
  <c r="AJ520" i="2" s="1"/>
  <c r="AH616" i="2"/>
  <c r="AJ616" i="2" s="1"/>
  <c r="AH1092" i="2"/>
  <c r="AJ1092" i="2" s="1"/>
  <c r="AH349" i="2"/>
  <c r="AJ349" i="2" s="1"/>
  <c r="AH393" i="2"/>
  <c r="AJ393" i="2" s="1"/>
  <c r="AH445" i="2"/>
  <c r="AJ445" i="2" s="1"/>
  <c r="AH505" i="2"/>
  <c r="AJ505" i="2" s="1"/>
  <c r="AH517" i="2"/>
  <c r="AJ517" i="2" s="1"/>
  <c r="AH545" i="2"/>
  <c r="AJ545" i="2" s="1"/>
  <c r="AH557" i="2"/>
  <c r="AJ557" i="2" s="1"/>
  <c r="AH577" i="2"/>
  <c r="AJ577" i="2" s="1"/>
  <c r="AH589" i="2"/>
  <c r="AJ589" i="2" s="1"/>
  <c r="AH593" i="2"/>
  <c r="AJ593" i="2" s="1"/>
  <c r="AH617" i="2"/>
  <c r="AJ617" i="2" s="1"/>
  <c r="AH621" i="2"/>
  <c r="AJ621" i="2" s="1"/>
  <c r="AH633" i="2"/>
  <c r="AJ633" i="2" s="1"/>
  <c r="AH649" i="2"/>
  <c r="AJ649" i="2" s="1"/>
  <c r="AH653" i="2"/>
  <c r="AJ653" i="2" s="1"/>
  <c r="AH665" i="2"/>
  <c r="AJ665" i="2" s="1"/>
  <c r="AH677" i="2"/>
  <c r="AJ677" i="2" s="1"/>
  <c r="AH697" i="2"/>
  <c r="AJ697" i="2" s="1"/>
  <c r="AH701" i="2"/>
  <c r="AJ701" i="2" s="1"/>
  <c r="AH709" i="2"/>
  <c r="AJ709" i="2" s="1"/>
  <c r="AH721" i="2"/>
  <c r="AJ721" i="2" s="1"/>
  <c r="AH765" i="2"/>
  <c r="AJ765" i="2" s="1"/>
  <c r="AH781" i="2"/>
  <c r="AJ781" i="2" s="1"/>
  <c r="AH837" i="2"/>
  <c r="AJ837" i="2" s="1"/>
  <c r="AH861" i="2"/>
  <c r="AJ861" i="2" s="1"/>
  <c r="AH873" i="2"/>
  <c r="AJ873" i="2" s="1"/>
  <c r="AH905" i="2"/>
  <c r="AJ905" i="2" s="1"/>
  <c r="AH909" i="2"/>
  <c r="AJ909" i="2" s="1"/>
  <c r="AH917" i="2"/>
  <c r="AJ917" i="2" s="1"/>
  <c r="AH929" i="2"/>
  <c r="AJ929" i="2" s="1"/>
  <c r="AH937" i="2"/>
  <c r="AJ937" i="2" s="1"/>
  <c r="AH941" i="2"/>
  <c r="AJ941" i="2" s="1"/>
  <c r="AH953" i="2"/>
  <c r="AJ953" i="2" s="1"/>
  <c r="AH957" i="2"/>
  <c r="AJ957" i="2" s="1"/>
  <c r="AH965" i="2"/>
  <c r="AJ965" i="2" s="1"/>
  <c r="AH989" i="2"/>
  <c r="AJ989" i="2" s="1"/>
  <c r="AH997" i="2"/>
  <c r="AJ997" i="2" s="1"/>
  <c r="AH1001" i="2"/>
  <c r="AJ1001" i="2" s="1"/>
  <c r="AH1009" i="2"/>
  <c r="AJ1009" i="2" s="1"/>
  <c r="AH1045" i="2"/>
  <c r="AJ1045" i="2" s="1"/>
  <c r="AH1053" i="2"/>
  <c r="AJ1053" i="2" s="1"/>
  <c r="AH1065" i="2"/>
  <c r="AJ1065" i="2" s="1"/>
  <c r="AH1073" i="2"/>
  <c r="AJ1073" i="2" s="1"/>
  <c r="AH178" i="2"/>
  <c r="AJ178" i="2" s="1"/>
  <c r="AH770" i="2"/>
  <c r="AJ770" i="2" s="1"/>
  <c r="AH819" i="2"/>
  <c r="AJ819" i="2" s="1"/>
  <c r="AH718" i="2"/>
  <c r="AJ718" i="2" s="1"/>
  <c r="AH581" i="2"/>
  <c r="AJ581" i="2" s="1"/>
  <c r="AH722" i="2"/>
  <c r="AJ722" i="2" s="1"/>
  <c r="AH27" i="2"/>
  <c r="AJ27" i="2" s="1"/>
  <c r="AH215" i="2"/>
  <c r="AJ215" i="2" s="1"/>
  <c r="AH719" i="2"/>
  <c r="AJ719" i="2" s="1"/>
  <c r="AH727" i="2"/>
  <c r="AJ727" i="2" s="1"/>
  <c r="AH731" i="2"/>
  <c r="AJ731" i="2" s="1"/>
  <c r="AH787" i="2"/>
  <c r="AJ787" i="2" s="1"/>
  <c r="AH791" i="2"/>
  <c r="AJ791" i="2" s="1"/>
  <c r="AH795" i="2"/>
  <c r="AJ795" i="2" s="1"/>
  <c r="AH859" i="2"/>
  <c r="AJ859" i="2" s="1"/>
  <c r="AH863" i="2"/>
  <c r="AJ863" i="2" s="1"/>
  <c r="AH875" i="2"/>
  <c r="AJ875" i="2" s="1"/>
  <c r="AH879" i="2"/>
  <c r="AJ879" i="2" s="1"/>
  <c r="AH883" i="2"/>
  <c r="AJ883" i="2" s="1"/>
  <c r="AH887" i="2"/>
  <c r="AJ887" i="2" s="1"/>
  <c r="AH891" i="2"/>
  <c r="AJ891" i="2" s="1"/>
  <c r="AH895" i="2"/>
  <c r="AJ895" i="2" s="1"/>
  <c r="AH899" i="2"/>
  <c r="AJ899" i="2" s="1"/>
  <c r="AH903" i="2"/>
  <c r="AJ903" i="2" s="1"/>
  <c r="AH907" i="2"/>
  <c r="AJ907" i="2" s="1"/>
  <c r="AH911" i="2"/>
  <c r="AJ911" i="2" s="1"/>
  <c r="AH915" i="2"/>
  <c r="AJ915" i="2" s="1"/>
  <c r="AH919" i="2"/>
  <c r="AJ919" i="2" s="1"/>
  <c r="AH927" i="2"/>
  <c r="AJ927" i="2" s="1"/>
  <c r="AH931" i="2"/>
  <c r="AJ931" i="2" s="1"/>
  <c r="AH935" i="2"/>
  <c r="AJ935" i="2" s="1"/>
  <c r="AH943" i="2"/>
  <c r="AJ943" i="2" s="1"/>
  <c r="AH947" i="2"/>
  <c r="AJ947" i="2" s="1"/>
  <c r="AH951" i="2"/>
  <c r="AJ951" i="2" s="1"/>
  <c r="AH955" i="2"/>
  <c r="AJ955" i="2" s="1"/>
  <c r="AH963" i="2"/>
  <c r="AJ963" i="2" s="1"/>
  <c r="AH967" i="2"/>
  <c r="AJ967" i="2" s="1"/>
  <c r="AH971" i="2"/>
  <c r="AJ971" i="2" s="1"/>
  <c r="AH975" i="2"/>
  <c r="AJ975" i="2" s="1"/>
  <c r="AH979" i="2"/>
  <c r="AJ979" i="2" s="1"/>
  <c r="AH983" i="2"/>
  <c r="AJ983" i="2" s="1"/>
  <c r="AH987" i="2"/>
  <c r="AJ987" i="2" s="1"/>
  <c r="AH991" i="2"/>
  <c r="AJ991" i="2" s="1"/>
  <c r="AH995" i="2"/>
  <c r="AJ995" i="2" s="1"/>
  <c r="AH999" i="2"/>
  <c r="AJ999" i="2" s="1"/>
  <c r="AH1007" i="2"/>
  <c r="AJ1007" i="2" s="1"/>
  <c r="AH1011" i="2"/>
  <c r="AJ1011" i="2" s="1"/>
  <c r="AH1015" i="2"/>
  <c r="AJ1015" i="2" s="1"/>
  <c r="AH1019" i="2"/>
  <c r="AJ1019" i="2" s="1"/>
  <c r="AH1023" i="2"/>
  <c r="AJ1023" i="2" s="1"/>
  <c r="AH1027" i="2"/>
  <c r="AJ1027" i="2" s="1"/>
  <c r="AH1031" i="2"/>
  <c r="AJ1031" i="2" s="1"/>
  <c r="AH1035" i="2"/>
  <c r="AJ1035" i="2" s="1"/>
  <c r="AH1043" i="2"/>
  <c r="AJ1043" i="2" s="1"/>
  <c r="AH1047" i="2"/>
  <c r="AJ1047" i="2" s="1"/>
  <c r="AH1051" i="2"/>
  <c r="AJ1051" i="2" s="1"/>
  <c r="AH1055" i="2"/>
  <c r="AJ1055" i="2" s="1"/>
  <c r="AH1059" i="2"/>
  <c r="AJ1059" i="2" s="1"/>
  <c r="AH1063" i="2"/>
  <c r="AJ1063" i="2" s="1"/>
  <c r="AH1067" i="2"/>
  <c r="AJ1067" i="2" s="1"/>
  <c r="AH1071" i="2"/>
  <c r="AJ1071" i="2" s="1"/>
  <c r="AH1075" i="2"/>
  <c r="AJ1075" i="2" s="1"/>
  <c r="AH1079" i="2"/>
  <c r="AJ1079" i="2" s="1"/>
  <c r="AH1083" i="2"/>
  <c r="AJ1083" i="2" s="1"/>
  <c r="AH1087" i="2"/>
  <c r="AJ1087" i="2" s="1"/>
  <c r="AH1091" i="2"/>
  <c r="AJ1091" i="2" s="1"/>
  <c r="AH68" i="2"/>
  <c r="AJ68" i="2" s="1"/>
  <c r="AH148" i="2"/>
  <c r="AJ148" i="2" s="1"/>
  <c r="AH356" i="2"/>
  <c r="AJ356" i="2" s="1"/>
  <c r="AH488" i="2"/>
  <c r="AJ488" i="2" s="1"/>
  <c r="AH620" i="2"/>
  <c r="AJ620" i="2" s="1"/>
  <c r="AH1080" i="2"/>
  <c r="AJ1080" i="2" s="1"/>
  <c r="AH73" i="2"/>
  <c r="AJ73" i="2" s="1"/>
  <c r="AH373" i="2"/>
  <c r="AJ373" i="2" s="1"/>
  <c r="AH389" i="2"/>
  <c r="AJ389" i="2" s="1"/>
  <c r="AH441" i="2"/>
  <c r="AJ441" i="2" s="1"/>
  <c r="AH465" i="2"/>
  <c r="AJ465" i="2" s="1"/>
  <c r="AH477" i="2"/>
  <c r="AJ477" i="2" s="1"/>
  <c r="AH501" i="2"/>
  <c r="AJ501" i="2" s="1"/>
  <c r="AH521" i="2"/>
  <c r="AJ521" i="2" s="1"/>
  <c r="AH541" i="2"/>
  <c r="AJ541" i="2" s="1"/>
  <c r="AH565" i="2"/>
  <c r="AJ565" i="2" s="1"/>
  <c r="AH585" i="2"/>
  <c r="AJ585" i="2" s="1"/>
  <c r="AH613" i="2"/>
  <c r="AJ613" i="2" s="1"/>
  <c r="AH625" i="2"/>
  <c r="AJ625" i="2" s="1"/>
  <c r="AH645" i="2"/>
  <c r="AJ645" i="2" s="1"/>
  <c r="AH657" i="2"/>
  <c r="AJ657" i="2" s="1"/>
  <c r="AH685" i="2"/>
  <c r="AJ685" i="2" s="1"/>
  <c r="AH717" i="2"/>
  <c r="AJ717" i="2" s="1"/>
  <c r="AH729" i="2"/>
  <c r="AJ729" i="2" s="1"/>
  <c r="AH737" i="2"/>
  <c r="AJ737" i="2" s="1"/>
  <c r="AH785" i="2"/>
  <c r="AJ785" i="2" s="1"/>
  <c r="AH793" i="2"/>
  <c r="AJ793" i="2" s="1"/>
  <c r="AH805" i="2"/>
  <c r="AJ805" i="2" s="1"/>
  <c r="AH821" i="2"/>
  <c r="AJ821" i="2" s="1"/>
  <c r="AH841" i="2"/>
  <c r="AJ841" i="2" s="1"/>
  <c r="AH853" i="2"/>
  <c r="AJ853" i="2" s="1"/>
  <c r="AH865" i="2"/>
  <c r="AJ865" i="2" s="1"/>
  <c r="AH881" i="2"/>
  <c r="AJ881" i="2" s="1"/>
  <c r="AH901" i="2"/>
  <c r="AJ901" i="2" s="1"/>
  <c r="AH913" i="2"/>
  <c r="AJ913" i="2" s="1"/>
  <c r="AH925" i="2"/>
  <c r="AJ925" i="2" s="1"/>
  <c r="AH945" i="2"/>
  <c r="AJ945" i="2" s="1"/>
  <c r="AH961" i="2"/>
  <c r="AJ961" i="2" s="1"/>
  <c r="AH969" i="2"/>
  <c r="AJ969" i="2" s="1"/>
  <c r="AH1013" i="2"/>
  <c r="AJ1013" i="2" s="1"/>
  <c r="AH1037" i="2"/>
  <c r="AJ1037" i="2" s="1"/>
  <c r="AH1049" i="2"/>
  <c r="AJ1049" i="2" s="1"/>
  <c r="AH1057" i="2"/>
  <c r="AJ1057" i="2" s="1"/>
  <c r="AH1069" i="2"/>
  <c r="AJ1069" i="2" s="1"/>
  <c r="AH1085" i="2"/>
  <c r="AJ1085" i="2" s="1"/>
  <c r="AH1093" i="2"/>
  <c r="AJ1093" i="2" s="1"/>
  <c r="AH458" i="2"/>
  <c r="AJ458" i="2" s="1"/>
  <c r="AH890" i="2"/>
  <c r="AJ890" i="2" s="1"/>
  <c r="AH382" i="2"/>
  <c r="AJ382" i="2" s="1"/>
  <c r="AH782" i="2"/>
  <c r="AJ782" i="2" s="1"/>
  <c r="AH834" i="2"/>
  <c r="AJ834" i="2" s="1"/>
  <c r="AH735" i="2"/>
  <c r="AJ735" i="2" s="1"/>
  <c r="AH739" i="2"/>
  <c r="AJ739" i="2" s="1"/>
  <c r="AH747" i="2"/>
  <c r="AJ747" i="2" s="1"/>
  <c r="AH799" i="2"/>
  <c r="AJ799" i="2" s="1"/>
  <c r="AH803" i="2"/>
  <c r="AJ803" i="2" s="1"/>
  <c r="AH807" i="2"/>
  <c r="AJ807" i="2" s="1"/>
  <c r="AH811" i="2"/>
  <c r="AJ811" i="2" s="1"/>
  <c r="AH44" i="2"/>
  <c r="AJ44" i="2" s="1"/>
  <c r="AH460" i="2"/>
  <c r="AJ460" i="2" s="1"/>
  <c r="AH453" i="2"/>
  <c r="AJ453" i="2" s="1"/>
  <c r="AH493" i="2"/>
  <c r="AJ493" i="2" s="1"/>
  <c r="AH533" i="2"/>
  <c r="AJ533" i="2" s="1"/>
  <c r="AH597" i="2"/>
  <c r="AJ597" i="2" s="1"/>
  <c r="AH669" i="2"/>
  <c r="AJ669" i="2" s="1"/>
  <c r="AH693" i="2"/>
  <c r="AJ693" i="2" s="1"/>
  <c r="AH74" i="2"/>
  <c r="AJ74" i="2" s="1"/>
  <c r="AH82" i="2"/>
  <c r="AJ82" i="2" s="1"/>
  <c r="AH186" i="2"/>
  <c r="AJ186" i="2" s="1"/>
  <c r="AH206" i="2"/>
  <c r="AJ206" i="2" s="1"/>
  <c r="AH214" i="2"/>
  <c r="AJ214" i="2" s="1"/>
  <c r="AH230" i="2"/>
  <c r="AJ230" i="2" s="1"/>
  <c r="AH246" i="2"/>
  <c r="AJ246" i="2" s="1"/>
  <c r="AH326" i="2"/>
  <c r="AJ326" i="2" s="1"/>
  <c r="AH422" i="2"/>
  <c r="AJ422" i="2" s="1"/>
  <c r="AH438" i="2"/>
  <c r="AJ438" i="2" s="1"/>
  <c r="AH454" i="2"/>
  <c r="AJ454" i="2" s="1"/>
  <c r="AH470" i="2"/>
  <c r="AJ470" i="2" s="1"/>
  <c r="AH490" i="2"/>
  <c r="AJ490" i="2" s="1"/>
  <c r="AH506" i="2"/>
  <c r="AJ506" i="2" s="1"/>
  <c r="AH538" i="2"/>
  <c r="AJ538" i="2" s="1"/>
  <c r="AH566" i="2"/>
  <c r="AJ566" i="2" s="1"/>
  <c r="AH582" i="2"/>
  <c r="AJ582" i="2" s="1"/>
  <c r="AH598" i="2"/>
  <c r="AJ598" i="2" s="1"/>
  <c r="AH654" i="2"/>
  <c r="AJ654" i="2" s="1"/>
  <c r="AH662" i="2"/>
  <c r="AJ662" i="2" s="1"/>
  <c r="AH678" i="2"/>
  <c r="AJ678" i="2" s="1"/>
  <c r="AH694" i="2"/>
  <c r="AJ694" i="2" s="1"/>
  <c r="AH706" i="2"/>
  <c r="AJ706" i="2" s="1"/>
  <c r="AH714" i="2"/>
  <c r="AJ714" i="2" s="1"/>
  <c r="AH790" i="2"/>
  <c r="AJ790" i="2" s="1"/>
  <c r="AH798" i="2"/>
  <c r="AJ798" i="2" s="1"/>
  <c r="AH806" i="2"/>
  <c r="AJ806" i="2" s="1"/>
  <c r="AH826" i="2"/>
  <c r="AJ826" i="2" s="1"/>
  <c r="AH854" i="2"/>
  <c r="AJ854" i="2" s="1"/>
  <c r="AH894" i="2"/>
  <c r="AJ894" i="2" s="1"/>
  <c r="AH982" i="2"/>
  <c r="AJ982" i="2" s="1"/>
  <c r="AH1014" i="2"/>
  <c r="AJ1014" i="2" s="1"/>
  <c r="AH1030" i="2"/>
  <c r="AJ1030" i="2" s="1"/>
  <c r="AH1062" i="2"/>
  <c r="AJ1062" i="2" s="1"/>
  <c r="AH1070" i="2"/>
  <c r="AJ1070" i="2" s="1"/>
  <c r="AH35" i="2"/>
  <c r="AJ35" i="2" s="1"/>
  <c r="AH55" i="2"/>
  <c r="AJ55" i="2" s="1"/>
  <c r="AH17" i="2"/>
  <c r="AJ17" i="2" s="1"/>
  <c r="AH33" i="2"/>
  <c r="AJ33" i="2" s="1"/>
  <c r="AH19" i="2"/>
  <c r="AJ19" i="2" s="1"/>
  <c r="AH3" i="2"/>
  <c r="AJ3" i="2" s="1"/>
  <c r="AH13" i="2"/>
  <c r="AJ13" i="2" s="1"/>
  <c r="AH21" i="2"/>
  <c r="AJ21" i="2" s="1"/>
  <c r="AH37" i="2"/>
  <c r="AJ37" i="2" s="1"/>
  <c r="AH59" i="2"/>
  <c r="AJ59" i="2" s="1"/>
  <c r="AH26" i="2"/>
  <c r="AJ26" i="2" s="1"/>
  <c r="AH63" i="2"/>
  <c r="AJ63" i="2" s="1"/>
  <c r="AH18" i="2"/>
  <c r="AJ18" i="2" s="1"/>
  <c r="AH47" i="2"/>
  <c r="AJ47" i="2" s="1"/>
  <c r="AH23" i="2"/>
  <c r="AJ23" i="2" s="1"/>
  <c r="AH50" i="2"/>
  <c r="AJ50" i="2" s="1"/>
  <c r="AH62" i="2"/>
  <c r="AJ62" i="2" s="1"/>
  <c r="AH30" i="2"/>
  <c r="AJ30" i="2" s="1"/>
  <c r="AE2" i="2"/>
  <c r="AB2" i="2"/>
  <c r="AA2" i="2"/>
  <c r="AH34" i="2"/>
  <c r="AJ34" i="2" s="1"/>
  <c r="AH58" i="2"/>
  <c r="AJ58" i="2" s="1"/>
  <c r="AH38" i="2"/>
  <c r="AJ38" i="2" s="1"/>
  <c r="AH155" i="2"/>
  <c r="AJ155" i="2" s="1"/>
  <c r="AH187" i="2"/>
  <c r="AJ187" i="2" s="1"/>
  <c r="AH804" i="2"/>
  <c r="AJ804" i="2" s="1"/>
  <c r="AH20" i="2"/>
  <c r="AJ20" i="2" s="1"/>
  <c r="AH48" i="2"/>
  <c r="AJ48" i="2" s="1"/>
  <c r="AH64" i="2"/>
  <c r="AJ64" i="2" s="1"/>
  <c r="AH80" i="2"/>
  <c r="AJ80" i="2" s="1"/>
  <c r="AH112" i="2"/>
  <c r="AJ112" i="2" s="1"/>
  <c r="AH128" i="2"/>
  <c r="AJ128" i="2" s="1"/>
  <c r="AH208" i="2"/>
  <c r="AJ208" i="2" s="1"/>
  <c r="AH240" i="2"/>
  <c r="AJ240" i="2" s="1"/>
  <c r="AH388" i="2"/>
  <c r="AJ388" i="2" s="1"/>
  <c r="AH436" i="2"/>
  <c r="AJ436" i="2" s="1"/>
  <c r="AH452" i="2"/>
  <c r="AJ452" i="2" s="1"/>
  <c r="AH468" i="2"/>
  <c r="AJ468" i="2" s="1"/>
  <c r="AH492" i="2"/>
  <c r="AJ492" i="2" s="1"/>
  <c r="AH508" i="2"/>
  <c r="AJ508" i="2" s="1"/>
  <c r="AH536" i="2"/>
  <c r="AJ536" i="2" s="1"/>
  <c r="AH540" i="2"/>
  <c r="AJ540" i="2" s="1"/>
  <c r="AH624" i="2"/>
  <c r="AJ624" i="2" s="1"/>
  <c r="AH644" i="2"/>
  <c r="AJ644" i="2" s="1"/>
  <c r="AH692" i="2"/>
  <c r="AJ692" i="2" s="1"/>
  <c r="AH796" i="2"/>
  <c r="AJ796" i="2" s="1"/>
  <c r="AH920" i="2"/>
  <c r="AJ920" i="2" s="1"/>
  <c r="AH1060" i="2"/>
  <c r="AJ1060" i="2" s="1"/>
  <c r="AH45" i="2"/>
  <c r="AJ45" i="2" s="1"/>
  <c r="AH299" i="2"/>
  <c r="AJ299" i="2" s="1"/>
  <c r="AH4" i="2"/>
  <c r="AJ4" i="2" s="1"/>
  <c r="AH84" i="2"/>
  <c r="AJ84" i="2" s="1"/>
  <c r="AH100" i="2"/>
  <c r="AJ100" i="2" s="1"/>
  <c r="AH116" i="2"/>
  <c r="AJ116" i="2" s="1"/>
  <c r="AH244" i="2"/>
  <c r="AJ244" i="2" s="1"/>
  <c r="AH308" i="2"/>
  <c r="AJ308" i="2" s="1"/>
  <c r="AH348" i="2"/>
  <c r="AJ348" i="2" s="1"/>
  <c r="AH420" i="2"/>
  <c r="AJ420" i="2" s="1"/>
  <c r="AH480" i="2"/>
  <c r="AJ480" i="2" s="1"/>
  <c r="AH484" i="2"/>
  <c r="AJ484" i="2" s="1"/>
  <c r="AH496" i="2"/>
  <c r="AJ496" i="2" s="1"/>
  <c r="AH516" i="2"/>
  <c r="AJ516" i="2" s="1"/>
  <c r="AH544" i="2"/>
  <c r="AJ544" i="2" s="1"/>
  <c r="AH548" i="2"/>
  <c r="AJ548" i="2" s="1"/>
  <c r="AH560" i="2"/>
  <c r="AJ560" i="2" s="1"/>
  <c r="AH564" i="2"/>
  <c r="AJ564" i="2" s="1"/>
  <c r="AH576" i="2"/>
  <c r="AJ576" i="2" s="1"/>
  <c r="AH596" i="2"/>
  <c r="AJ596" i="2" s="1"/>
  <c r="AH652" i="2"/>
  <c r="AJ652" i="2" s="1"/>
  <c r="AH664" i="2"/>
  <c r="AJ664" i="2" s="1"/>
  <c r="AH684" i="2"/>
  <c r="AJ684" i="2" s="1"/>
  <c r="AH816" i="2"/>
  <c r="AJ816" i="2" s="1"/>
  <c r="AH820" i="2"/>
  <c r="AJ820" i="2" s="1"/>
  <c r="AH832" i="2"/>
  <c r="AJ832" i="2" s="1"/>
  <c r="AH836" i="2"/>
  <c r="AJ836" i="2" s="1"/>
  <c r="AH840" i="2"/>
  <c r="AJ840" i="2" s="1"/>
  <c r="AH860" i="2"/>
  <c r="AJ860" i="2" s="1"/>
  <c r="AH968" i="2"/>
  <c r="AJ968" i="2" s="1"/>
  <c r="AH972" i="2"/>
  <c r="AJ972" i="2" s="1"/>
  <c r="AH1000" i="2"/>
  <c r="AJ1000" i="2" s="1"/>
  <c r="AH700" i="2"/>
  <c r="AJ700" i="2" s="1"/>
  <c r="AH24" i="2"/>
  <c r="AJ24" i="2" s="1"/>
  <c r="AH120" i="2"/>
  <c r="AJ120" i="2" s="1"/>
  <c r="AH132" i="2"/>
  <c r="AJ132" i="2" s="1"/>
  <c r="AH156" i="2"/>
  <c r="AJ156" i="2" s="1"/>
  <c r="AH180" i="2"/>
  <c r="AJ180" i="2" s="1"/>
  <c r="AH200" i="2"/>
  <c r="AJ200" i="2" s="1"/>
  <c r="AH220" i="2"/>
  <c r="AJ220" i="2" s="1"/>
  <c r="AH248" i="2"/>
  <c r="AJ248" i="2" s="1"/>
  <c r="AH252" i="2"/>
  <c r="AJ252" i="2" s="1"/>
  <c r="AH332" i="2"/>
  <c r="AJ332" i="2" s="1"/>
  <c r="AH344" i="2"/>
  <c r="AJ344" i="2" s="1"/>
  <c r="AH360" i="2"/>
  <c r="AJ360" i="2" s="1"/>
  <c r="AH440" i="2"/>
  <c r="AJ440" i="2" s="1"/>
  <c r="AH504" i="2"/>
  <c r="AJ504" i="2" s="1"/>
  <c r="AH532" i="2"/>
  <c r="AJ532" i="2" s="1"/>
  <c r="AH612" i="2"/>
  <c r="AJ612" i="2" s="1"/>
  <c r="AH632" i="2"/>
  <c r="AJ632" i="2" s="1"/>
  <c r="AH720" i="2"/>
  <c r="AJ720" i="2" s="1"/>
  <c r="AH736" i="2"/>
  <c r="AJ736" i="2" s="1"/>
  <c r="AH756" i="2"/>
  <c r="AJ756" i="2" s="1"/>
  <c r="AH792" i="2"/>
  <c r="AJ792" i="2" s="1"/>
  <c r="AH800" i="2"/>
  <c r="AJ800" i="2" s="1"/>
  <c r="AH824" i="2"/>
  <c r="AJ824" i="2" s="1"/>
  <c r="AH848" i="2"/>
  <c r="AJ848" i="2" s="1"/>
  <c r="AH904" i="2"/>
  <c r="AJ904" i="2" s="1"/>
  <c r="AH1020" i="2"/>
  <c r="AJ1020" i="2" s="1"/>
  <c r="AH1064" i="2"/>
  <c r="AJ1064" i="2" s="1"/>
  <c r="AH1072" i="2"/>
  <c r="AJ1072" i="2" s="1"/>
  <c r="AF849" i="6"/>
  <c r="AL849" i="6"/>
  <c r="AG993" i="6"/>
  <c r="AI993" i="6"/>
  <c r="AF993" i="6"/>
  <c r="AL993" i="6"/>
  <c r="AH993" i="6"/>
  <c r="AN993" i="6"/>
  <c r="AO993" i="6"/>
  <c r="AI1041" i="6"/>
  <c r="AH1041" i="6"/>
  <c r="AA12" i="6"/>
  <c r="AJ12" i="6"/>
  <c r="AA204" i="6"/>
  <c r="AD204" i="6"/>
  <c r="AG204" i="6"/>
  <c r="AA945" i="6"/>
  <c r="AA53" i="6"/>
  <c r="AA69" i="6"/>
  <c r="AJ73" i="6"/>
  <c r="AO73" i="6"/>
  <c r="AG137" i="6"/>
  <c r="AJ137" i="6"/>
  <c r="AA149" i="6"/>
  <c r="AN265" i="6"/>
  <c r="AO265" i="6"/>
  <c r="X633" i="6"/>
  <c r="AG637" i="6"/>
  <c r="AN637" i="6"/>
  <c r="AE713" i="6"/>
  <c r="Y721" i="6"/>
  <c r="AG733" i="6"/>
  <c r="AH733" i="6"/>
  <c r="AO733" i="6"/>
  <c r="Y737" i="6"/>
  <c r="AB745" i="6"/>
  <c r="AI829" i="6"/>
  <c r="AJ829" i="6"/>
  <c r="AO829" i="6"/>
  <c r="AI845" i="6"/>
  <c r="AN845" i="6"/>
  <c r="AN861" i="6"/>
  <c r="AO861" i="6"/>
  <c r="AH909" i="6"/>
  <c r="AJ909" i="6"/>
  <c r="AH925" i="6"/>
  <c r="AJ925" i="6"/>
  <c r="Y929" i="6"/>
  <c r="AB953" i="6"/>
  <c r="Y961" i="6"/>
  <c r="Z1017" i="6"/>
  <c r="AG1069" i="6"/>
  <c r="AH1069" i="6"/>
  <c r="AJ1085" i="6"/>
  <c r="AO1085" i="6"/>
  <c r="Y1089" i="6"/>
  <c r="AA1028" i="6"/>
  <c r="AD1028" i="6"/>
  <c r="AD733" i="6"/>
  <c r="AD765" i="6"/>
  <c r="AD781" i="6"/>
  <c r="AD797" i="6"/>
  <c r="AD829" i="6"/>
  <c r="AD893" i="6"/>
  <c r="AD925" i="6"/>
  <c r="AD989" i="6"/>
  <c r="AD1005" i="6"/>
  <c r="AD1021" i="6"/>
  <c r="AD1085" i="6"/>
  <c r="AD53" i="6"/>
  <c r="AD97" i="6"/>
  <c r="AD137" i="6"/>
  <c r="AD181" i="6"/>
  <c r="AD249" i="6"/>
  <c r="AD305" i="6"/>
  <c r="AD365" i="6"/>
  <c r="AD601" i="6"/>
  <c r="AA737" i="6"/>
  <c r="AA761" i="6"/>
  <c r="AA797" i="6"/>
  <c r="AA909" i="6"/>
  <c r="AA949" i="6"/>
  <c r="AA989" i="6"/>
  <c r="AA1041" i="6"/>
  <c r="AR260" i="6"/>
  <c r="AT260" i="6" s="1"/>
  <c r="AI673" i="6"/>
  <c r="AM673" i="6"/>
  <c r="AC44" i="6"/>
  <c r="AB44" i="6"/>
  <c r="AJ44" i="6"/>
  <c r="Y140" i="6"/>
  <c r="AE140" i="6"/>
  <c r="AH140" i="6"/>
  <c r="AM140" i="6"/>
  <c r="AN140" i="6"/>
  <c r="AO140" i="6"/>
  <c r="AE5" i="6"/>
  <c r="Z5" i="6"/>
  <c r="AI29" i="6"/>
  <c r="AM29" i="6"/>
  <c r="AA41" i="6"/>
  <c r="AJ45" i="6"/>
  <c r="AO45" i="6"/>
  <c r="AA57" i="6"/>
  <c r="AG61" i="6"/>
  <c r="AN61" i="6"/>
  <c r="AE85" i="6"/>
  <c r="Z85" i="6"/>
  <c r="AA89" i="6"/>
  <c r="X129" i="6"/>
  <c r="AE149" i="6"/>
  <c r="X177" i="6"/>
  <c r="AN205" i="6"/>
  <c r="AJ205" i="6"/>
  <c r="X209" i="6"/>
  <c r="AL221" i="6"/>
  <c r="AJ221" i="6"/>
  <c r="AH221" i="6"/>
  <c r="Y225" i="6"/>
  <c r="AG237" i="6"/>
  <c r="AL237" i="6"/>
  <c r="AN237" i="6"/>
  <c r="AK237" i="6"/>
  <c r="AI253" i="6"/>
  <c r="AO253" i="6"/>
  <c r="AH269" i="6"/>
  <c r="AJ269" i="6"/>
  <c r="Z277" i="6"/>
  <c r="AG301" i="6"/>
  <c r="AJ301" i="6"/>
  <c r="X417" i="6"/>
  <c r="AC641" i="6"/>
  <c r="Z641" i="6"/>
  <c r="AI697" i="6"/>
  <c r="AJ697" i="6"/>
  <c r="AO697" i="6"/>
  <c r="AC705" i="6"/>
  <c r="AF745" i="6"/>
  <c r="AL745" i="6"/>
  <c r="AH745" i="6"/>
  <c r="AJ745" i="6"/>
  <c r="AN745" i="6"/>
  <c r="AK745" i="6"/>
  <c r="AO745" i="6"/>
  <c r="AH777" i="6"/>
  <c r="AN777" i="6"/>
  <c r="X785" i="6"/>
  <c r="X801" i="6"/>
  <c r="AI841" i="6"/>
  <c r="AK841" i="6"/>
  <c r="AC849" i="6"/>
  <c r="AI857" i="6"/>
  <c r="AO857" i="6"/>
  <c r="AC913" i="6"/>
  <c r="AG937" i="6"/>
  <c r="AN937" i="6"/>
  <c r="X945" i="6"/>
  <c r="AG953" i="6"/>
  <c r="AI953" i="6"/>
  <c r="AF953" i="6"/>
  <c r="AL953" i="6"/>
  <c r="AM953" i="6"/>
  <c r="AH953" i="6"/>
  <c r="AJ953" i="6"/>
  <c r="AN953" i="6"/>
  <c r="AK953" i="6"/>
  <c r="AO953" i="6"/>
  <c r="AC993" i="6"/>
  <c r="X993" i="6"/>
  <c r="AH1017" i="6"/>
  <c r="AJ1017" i="6"/>
  <c r="AO1017" i="6"/>
  <c r="AC1057" i="6"/>
  <c r="AH1065" i="6"/>
  <c r="AN1065" i="6"/>
  <c r="Y1092" i="6"/>
  <c r="AA1092" i="6"/>
  <c r="AO1092" i="6"/>
  <c r="AH28" i="6"/>
  <c r="AR28" i="6" s="1"/>
  <c r="AT28" i="6" s="1"/>
  <c r="AJ28" i="6"/>
  <c r="AL28" i="6"/>
  <c r="AB60" i="6"/>
  <c r="AM60" i="6"/>
  <c r="AI60" i="6"/>
  <c r="AA124" i="6"/>
  <c r="AJ124" i="6"/>
  <c r="AL124" i="6"/>
  <c r="AA188" i="6"/>
  <c r="AH188" i="6"/>
  <c r="AJ188" i="6"/>
  <c r="AD220" i="6"/>
  <c r="AR220" i="6" s="1"/>
  <c r="AT220" i="6" s="1"/>
  <c r="AJ220" i="6"/>
  <c r="Z252" i="6"/>
  <c r="AD252" i="6"/>
  <c r="AB252" i="6"/>
  <c r="AD881" i="6"/>
  <c r="AD993" i="6"/>
  <c r="AD1041" i="6"/>
  <c r="AD61" i="6"/>
  <c r="AD105" i="6"/>
  <c r="AD141" i="6"/>
  <c r="AD193" i="6"/>
  <c r="AD233" i="6"/>
  <c r="AD257" i="6"/>
  <c r="AD621" i="6"/>
  <c r="AD637" i="6"/>
  <c r="AA713" i="6"/>
  <c r="AA829" i="6"/>
  <c r="AA953" i="6"/>
  <c r="AA993" i="6"/>
  <c r="AA1021" i="6"/>
  <c r="AA1061" i="6"/>
  <c r="AR804" i="6"/>
  <c r="AT804" i="6" s="1"/>
  <c r="AG977" i="6"/>
  <c r="AJ977" i="6"/>
  <c r="AO977" i="6"/>
  <c r="AC964" i="6"/>
  <c r="AD964" i="6"/>
  <c r="AE964" i="6"/>
  <c r="AH964" i="6"/>
  <c r="Y108" i="6"/>
  <c r="AC108" i="6"/>
  <c r="AJ108" i="6"/>
  <c r="AI108" i="6"/>
  <c r="AH236" i="6"/>
  <c r="AN236" i="6"/>
  <c r="AE9" i="6"/>
  <c r="Z9" i="6"/>
  <c r="AG33" i="6"/>
  <c r="AL33" i="6"/>
  <c r="AK33" i="6"/>
  <c r="AE41" i="6"/>
  <c r="AE57" i="6"/>
  <c r="Y85" i="6"/>
  <c r="AE105" i="6"/>
  <c r="X181" i="6"/>
  <c r="X261" i="6"/>
  <c r="Z265" i="6"/>
  <c r="AE281" i="6"/>
  <c r="Z281" i="6"/>
  <c r="AG309" i="6"/>
  <c r="AL309" i="6"/>
  <c r="AJ309" i="6"/>
  <c r="AK309" i="6"/>
  <c r="AH321" i="6"/>
  <c r="AJ321" i="6"/>
  <c r="AG329" i="6"/>
  <c r="AJ329" i="6"/>
  <c r="AH333" i="6"/>
  <c r="AJ333" i="6"/>
  <c r="AN337" i="6"/>
  <c r="AO337" i="6"/>
  <c r="AG345" i="6"/>
  <c r="AK345" i="6"/>
  <c r="AO345" i="6"/>
  <c r="AN353" i="6"/>
  <c r="AO353" i="6"/>
  <c r="AG357" i="6"/>
  <c r="AO357" i="6"/>
  <c r="AG381" i="6"/>
  <c r="AO381" i="6"/>
  <c r="AI433" i="6"/>
  <c r="AJ433" i="6"/>
  <c r="AH437" i="6"/>
  <c r="AO437" i="6"/>
  <c r="AH441" i="6"/>
  <c r="AO441" i="6"/>
  <c r="AH445" i="6"/>
  <c r="AJ445" i="6"/>
  <c r="AJ449" i="6"/>
  <c r="AO449" i="6"/>
  <c r="AI453" i="6"/>
  <c r="AH453" i="6"/>
  <c r="AJ453" i="6"/>
  <c r="AO453" i="6"/>
  <c r="AM469" i="6"/>
  <c r="AH469" i="6"/>
  <c r="AG473" i="6"/>
  <c r="AI473" i="6"/>
  <c r="AH473" i="6"/>
  <c r="AJ473" i="6"/>
  <c r="AO473" i="6"/>
  <c r="AJ481" i="6"/>
  <c r="AK481" i="6"/>
  <c r="AM497" i="6"/>
  <c r="AO497" i="6"/>
  <c r="AG513" i="6"/>
  <c r="AI513" i="6"/>
  <c r="AJ513" i="6"/>
  <c r="AN513" i="6"/>
  <c r="AK513" i="6"/>
  <c r="AO513" i="6"/>
  <c r="AN545" i="6"/>
  <c r="AO545" i="6"/>
  <c r="AI569" i="6"/>
  <c r="AO569" i="6"/>
  <c r="AL585" i="6"/>
  <c r="AJ585" i="6"/>
  <c r="AM661" i="6"/>
  <c r="AK661" i="6"/>
  <c r="AF677" i="6"/>
  <c r="AO677" i="6"/>
  <c r="AE705" i="6"/>
  <c r="AG741" i="6"/>
  <c r="AJ741" i="6"/>
  <c r="Y777" i="6"/>
  <c r="AL789" i="6"/>
  <c r="AH789" i="6"/>
  <c r="Z801" i="6"/>
  <c r="AF869" i="6"/>
  <c r="AJ869" i="6"/>
  <c r="AC925" i="6"/>
  <c r="X925" i="6"/>
  <c r="AG933" i="6"/>
  <c r="AI933" i="6"/>
  <c r="AH933" i="6"/>
  <c r="AJ933" i="6"/>
  <c r="Y953" i="6"/>
  <c r="AC957" i="6"/>
  <c r="X973" i="6"/>
  <c r="AH997" i="6"/>
  <c r="AN997" i="6"/>
  <c r="AB1025" i="6"/>
  <c r="Z1025" i="6"/>
  <c r="AC1037" i="6"/>
  <c r="X1037" i="6"/>
  <c r="AB1041" i="6"/>
  <c r="Z1041" i="6"/>
  <c r="Z1057" i="6"/>
  <c r="Y1065" i="6"/>
  <c r="X1069" i="6"/>
  <c r="Z1089" i="6"/>
  <c r="X12" i="6"/>
  <c r="AR12" i="6" s="1"/>
  <c r="AT12" i="6" s="1"/>
  <c r="AR44" i="6"/>
  <c r="AT44" i="6" s="1"/>
  <c r="X108" i="6"/>
  <c r="X140" i="6"/>
  <c r="X204" i="6"/>
  <c r="AR204" i="6" s="1"/>
  <c r="AT204" i="6" s="1"/>
  <c r="X236" i="6"/>
  <c r="AR236" i="6" s="1"/>
  <c r="AT236" i="6" s="1"/>
  <c r="X964" i="6"/>
  <c r="AD741" i="6"/>
  <c r="AD837" i="6"/>
  <c r="AD869" i="6"/>
  <c r="AD933" i="6"/>
  <c r="AD1077" i="6"/>
  <c r="AD73" i="6"/>
  <c r="AD109" i="6"/>
  <c r="AD201" i="6"/>
  <c r="AD237" i="6"/>
  <c r="AD261" i="6"/>
  <c r="AD317" i="6"/>
  <c r="AD437" i="6"/>
  <c r="AD477" i="6"/>
  <c r="AD613" i="6"/>
  <c r="AA637" i="6"/>
  <c r="AA721" i="6"/>
  <c r="AA745" i="6"/>
  <c r="AA845" i="6"/>
  <c r="AA929" i="6"/>
  <c r="AA997" i="6"/>
  <c r="AJ149" i="6"/>
  <c r="AO149" i="6"/>
  <c r="AJ293" i="6"/>
  <c r="AN293" i="6"/>
  <c r="AJ785" i="6"/>
  <c r="AO785" i="6"/>
  <c r="Y172" i="6"/>
  <c r="AA172" i="6"/>
  <c r="AD172" i="6"/>
  <c r="AH172" i="6"/>
  <c r="AJ172" i="6"/>
  <c r="AR1028" i="6"/>
  <c r="AT1028" i="6" s="1"/>
  <c r="AF349" i="4"/>
  <c r="AH349" i="4" s="1"/>
  <c r="AF581" i="4"/>
  <c r="AH581" i="4" s="1"/>
  <c r="AF681" i="4"/>
  <c r="AH681" i="4" s="1"/>
  <c r="AF705" i="4"/>
  <c r="AH705" i="4" s="1"/>
  <c r="AF737" i="4"/>
  <c r="AH737" i="4" s="1"/>
  <c r="AF769" i="4"/>
  <c r="AH769" i="4" s="1"/>
  <c r="AF829" i="4"/>
  <c r="AH829" i="4" s="1"/>
  <c r="AF857" i="4"/>
  <c r="AH857" i="4" s="1"/>
  <c r="AF881" i="4"/>
  <c r="AH881" i="4" s="1"/>
  <c r="AF913" i="4"/>
  <c r="AH913" i="4" s="1"/>
  <c r="AF977" i="4"/>
  <c r="AH977" i="4" s="1"/>
  <c r="AF1033" i="4"/>
  <c r="AH1033" i="4" s="1"/>
  <c r="AF1073" i="4"/>
  <c r="AH1073" i="4" s="1"/>
  <c r="AF397" i="4"/>
  <c r="AH397" i="4" s="1"/>
  <c r="AF505" i="4"/>
  <c r="AH505" i="4" s="1"/>
  <c r="AF529" i="4"/>
  <c r="AH529" i="4" s="1"/>
  <c r="AF577" i="4"/>
  <c r="AH577" i="4" s="1"/>
  <c r="AF593" i="4"/>
  <c r="AH593" i="4" s="1"/>
  <c r="AF617" i="4"/>
  <c r="AH617" i="4" s="1"/>
  <c r="AF637" i="4"/>
  <c r="AH637" i="4" s="1"/>
  <c r="AF657" i="4"/>
  <c r="AH657" i="4" s="1"/>
  <c r="AF709" i="4"/>
  <c r="AH709" i="4" s="1"/>
  <c r="AF729" i="4"/>
  <c r="AH729" i="4" s="1"/>
  <c r="AF777" i="4"/>
  <c r="AH777" i="4" s="1"/>
  <c r="AF861" i="4"/>
  <c r="AH861" i="4" s="1"/>
  <c r="AF933" i="4"/>
  <c r="AH933" i="4" s="1"/>
  <c r="AF949" i="4"/>
  <c r="AH949" i="4" s="1"/>
  <c r="AF969" i="4"/>
  <c r="AH969" i="4" s="1"/>
  <c r="AF1037" i="4"/>
  <c r="AH1037" i="4" s="1"/>
  <c r="AF1077" i="4"/>
  <c r="AH1077" i="4" s="1"/>
  <c r="AF25" i="4"/>
  <c r="AH25" i="4" s="1"/>
  <c r="AF137" i="4"/>
  <c r="AH137" i="4" s="1"/>
  <c r="AF169" i="4"/>
  <c r="AH169" i="4" s="1"/>
  <c r="AF205" i="4"/>
  <c r="AH205" i="4" s="1"/>
  <c r="AF241" i="4"/>
  <c r="AH241" i="4" s="1"/>
  <c r="AF265" i="4"/>
  <c r="AH265" i="4" s="1"/>
  <c r="AF321" i="4"/>
  <c r="AH321" i="4" s="1"/>
  <c r="Z337" i="4"/>
  <c r="Z237" i="4"/>
  <c r="R301" i="4"/>
  <c r="S197" i="4"/>
  <c r="AB237" i="4"/>
  <c r="W237" i="4"/>
  <c r="R237" i="4"/>
  <c r="U341" i="4"/>
  <c r="T29" i="23"/>
  <c r="Y29" i="23"/>
  <c r="S53" i="23"/>
  <c r="V53" i="23"/>
  <c r="S57" i="23"/>
  <c r="T57" i="23"/>
  <c r="W61" i="23"/>
  <c r="T61" i="23"/>
  <c r="W73" i="23"/>
  <c r="T73" i="23"/>
  <c r="V77" i="23"/>
  <c r="W77" i="23"/>
  <c r="T77" i="23"/>
  <c r="V81" i="23"/>
  <c r="W81" i="23"/>
  <c r="T81" i="23"/>
  <c r="AB81" i="23" s="1"/>
  <c r="AD81" i="23" s="1"/>
  <c r="X85" i="23"/>
  <c r="Y85" i="23"/>
  <c r="S121" i="23"/>
  <c r="V121" i="23"/>
  <c r="Y121" i="23"/>
  <c r="S129" i="23"/>
  <c r="V129" i="23"/>
  <c r="Y129" i="23"/>
  <c r="W133" i="23"/>
  <c r="Y133" i="23"/>
  <c r="V169" i="23"/>
  <c r="W169" i="23"/>
  <c r="Y169" i="23"/>
  <c r="V177" i="23"/>
  <c r="W177" i="23"/>
  <c r="V181" i="23"/>
  <c r="W181" i="23"/>
  <c r="S209" i="23"/>
  <c r="V209" i="23"/>
  <c r="Y209" i="23"/>
  <c r="V237" i="23"/>
  <c r="T237" i="23"/>
  <c r="X237" i="23"/>
  <c r="Y237" i="23"/>
  <c r="S245" i="23"/>
  <c r="W245" i="23"/>
  <c r="V265" i="23"/>
  <c r="T265" i="23"/>
  <c r="T277" i="23"/>
  <c r="Y277" i="23"/>
  <c r="Y281" i="23"/>
  <c r="X281" i="23"/>
  <c r="V305" i="23"/>
  <c r="W305" i="23"/>
  <c r="V313" i="23"/>
  <c r="T313" i="23"/>
  <c r="AB313" i="23" s="1"/>
  <c r="AD313" i="23" s="1"/>
  <c r="Y313" i="23"/>
  <c r="V317" i="23"/>
  <c r="X317" i="23"/>
  <c r="W325" i="23"/>
  <c r="X325" i="23"/>
  <c r="W329" i="23"/>
  <c r="Y329" i="23"/>
  <c r="W337" i="23"/>
  <c r="X337" i="23"/>
  <c r="Y72" i="23"/>
  <c r="R72" i="23"/>
  <c r="W876" i="23"/>
  <c r="AB876" i="23" s="1"/>
  <c r="AD876" i="23" s="1"/>
  <c r="R876" i="23"/>
  <c r="Y876" i="23"/>
  <c r="Q17" i="23"/>
  <c r="Q85" i="23"/>
  <c r="AB85" i="23" s="1"/>
  <c r="AD85" i="23" s="1"/>
  <c r="Q237" i="23"/>
  <c r="Q293" i="23"/>
  <c r="Q297" i="23"/>
  <c r="Q321" i="23"/>
  <c r="Q337" i="23"/>
  <c r="V72" i="23"/>
  <c r="T72" i="23"/>
  <c r="V160" i="23"/>
  <c r="R160" i="23"/>
  <c r="AB184" i="23"/>
  <c r="AD184" i="23" s="1"/>
  <c r="AB372" i="23"/>
  <c r="AD372" i="23" s="1"/>
  <c r="AB692" i="23"/>
  <c r="AD692" i="23" s="1"/>
  <c r="AB736" i="23"/>
  <c r="AD736" i="23" s="1"/>
  <c r="AB764" i="23"/>
  <c r="AD764" i="23" s="1"/>
  <c r="AB776" i="23"/>
  <c r="AD776" i="23" s="1"/>
  <c r="AB820" i="23"/>
  <c r="AD820" i="23" s="1"/>
  <c r="R33" i="23"/>
  <c r="R45" i="23"/>
  <c r="R57" i="23"/>
  <c r="R61" i="23"/>
  <c r="AB61" i="23" s="1"/>
  <c r="AD61" i="23" s="1"/>
  <c r="R73" i="23"/>
  <c r="R177" i="23"/>
  <c r="R181" i="23"/>
  <c r="R237" i="23"/>
  <c r="R245" i="23"/>
  <c r="R297" i="23"/>
  <c r="R305" i="23"/>
  <c r="R317" i="23"/>
  <c r="AB317" i="23" s="1"/>
  <c r="AD317" i="23" s="1"/>
  <c r="R321" i="23"/>
  <c r="R325" i="23"/>
  <c r="R329" i="23"/>
  <c r="AB1085" i="23"/>
  <c r="AD1085" i="23" s="1"/>
  <c r="AB28" i="23"/>
  <c r="AD28" i="23" s="1"/>
  <c r="P84" i="23"/>
  <c r="AB84" i="23" s="1"/>
  <c r="AD84" i="23" s="1"/>
  <c r="V84" i="23"/>
  <c r="AB120" i="23"/>
  <c r="AD120" i="23" s="1"/>
  <c r="W160" i="23"/>
  <c r="AB596" i="23"/>
  <c r="AD596" i="23" s="1"/>
  <c r="AB864" i="23"/>
  <c r="AD864" i="23" s="1"/>
  <c r="W916" i="23"/>
  <c r="AB916" i="23" s="1"/>
  <c r="AD916" i="23" s="1"/>
  <c r="Q916" i="23"/>
  <c r="R916" i="23"/>
  <c r="P49" i="23"/>
  <c r="P53" i="23"/>
  <c r="AB53" i="23" s="1"/>
  <c r="AD53" i="23" s="1"/>
  <c r="P133" i="23"/>
  <c r="P237" i="23"/>
  <c r="P265" i="23"/>
  <c r="P281" i="23"/>
  <c r="AB281" i="23" s="1"/>
  <c r="AD281" i="23" s="1"/>
  <c r="P289" i="23"/>
  <c r="P301" i="23"/>
  <c r="P305" i="23"/>
  <c r="X152" i="23"/>
  <c r="R152" i="23"/>
  <c r="W152" i="23"/>
  <c r="AB424" i="23"/>
  <c r="AD424" i="23" s="1"/>
  <c r="AB456" i="23"/>
  <c r="AD456" i="23" s="1"/>
  <c r="AB468" i="23"/>
  <c r="AD468" i="23" s="1"/>
  <c r="AB584" i="23"/>
  <c r="AD584" i="23" s="1"/>
  <c r="W608" i="23"/>
  <c r="T608" i="23"/>
  <c r="X608" i="23"/>
  <c r="S832" i="23"/>
  <c r="W832" i="23"/>
  <c r="AB904" i="23"/>
  <c r="AD904" i="23" s="1"/>
  <c r="AB948" i="23"/>
  <c r="AD948" i="23" s="1"/>
  <c r="AB1036" i="23"/>
  <c r="AD1036" i="23" s="1"/>
  <c r="AB1076" i="23"/>
  <c r="AD1076" i="23" s="1"/>
  <c r="AB48" i="23"/>
  <c r="AD48" i="23" s="1"/>
  <c r="AB104" i="23"/>
  <c r="AD104" i="23" s="1"/>
  <c r="AB192" i="23"/>
  <c r="AD192" i="23" s="1"/>
  <c r="AB232" i="23"/>
  <c r="AD232" i="23" s="1"/>
  <c r="AB344" i="23"/>
  <c r="AD344" i="23" s="1"/>
  <c r="AB588" i="23"/>
  <c r="AD588" i="23" s="1"/>
  <c r="AB644" i="23"/>
  <c r="AD644" i="23" s="1"/>
  <c r="AB732" i="23"/>
  <c r="AD732" i="23" s="1"/>
  <c r="AB812" i="23"/>
  <c r="AD812" i="23" s="1"/>
  <c r="AB944" i="23"/>
  <c r="AD944" i="23" s="1"/>
  <c r="AB1000" i="23"/>
  <c r="AD1000" i="23" s="1"/>
  <c r="AB1064" i="23"/>
  <c r="AD1064" i="23" s="1"/>
  <c r="AB20" i="23"/>
  <c r="AD20" i="23" s="1"/>
  <c r="AB68" i="23"/>
  <c r="AD68" i="23" s="1"/>
  <c r="AB176" i="23"/>
  <c r="AD176" i="23" s="1"/>
  <c r="AB268" i="23"/>
  <c r="AD268" i="23" s="1"/>
  <c r="AB296" i="23"/>
  <c r="AD296" i="23" s="1"/>
  <c r="AB308" i="23"/>
  <c r="AD308" i="23" s="1"/>
  <c r="AB324" i="23"/>
  <c r="AD324" i="23" s="1"/>
  <c r="AB364" i="23"/>
  <c r="AD364" i="23" s="1"/>
  <c r="AB452" i="23"/>
  <c r="AD452" i="23" s="1"/>
  <c r="AB504" i="23"/>
  <c r="AD504" i="23" s="1"/>
  <c r="AB536" i="23"/>
  <c r="AD536" i="23" s="1"/>
  <c r="AB544" i="23"/>
  <c r="AD544" i="23" s="1"/>
  <c r="AB592" i="23"/>
  <c r="AD592" i="23" s="1"/>
  <c r="AB684" i="23"/>
  <c r="AD684" i="23" s="1"/>
  <c r="AB728" i="23"/>
  <c r="AD728" i="23" s="1"/>
  <c r="AB816" i="23"/>
  <c r="AD816" i="23" s="1"/>
  <c r="AB856" i="23"/>
  <c r="AD856" i="23" s="1"/>
  <c r="AB900" i="23"/>
  <c r="AD900" i="23" s="1"/>
  <c r="AB940" i="23"/>
  <c r="AD940" i="23" s="1"/>
  <c r="AB980" i="23"/>
  <c r="AD980" i="23" s="1"/>
  <c r="AB1028" i="23"/>
  <c r="AD1028" i="23" s="1"/>
  <c r="AB1072" i="23"/>
  <c r="AD1072" i="23" s="1"/>
  <c r="AB8" i="23"/>
  <c r="AD8" i="23" s="1"/>
  <c r="AB64" i="23"/>
  <c r="AD64" i="23" s="1"/>
  <c r="AB108" i="23"/>
  <c r="AD108" i="23" s="1"/>
  <c r="AB140" i="23"/>
  <c r="AD140" i="23" s="1"/>
  <c r="AB220" i="23"/>
  <c r="AD220" i="23" s="1"/>
  <c r="AB252" i="23"/>
  <c r="AD252" i="23" s="1"/>
  <c r="AB412" i="23"/>
  <c r="AD412" i="23" s="1"/>
  <c r="AB500" i="23"/>
  <c r="AD500" i="23" s="1"/>
  <c r="AB540" i="23"/>
  <c r="AD540" i="23" s="1"/>
  <c r="AB628" i="23"/>
  <c r="AD628" i="23" s="1"/>
  <c r="AB676" i="23"/>
  <c r="AD676" i="23" s="1"/>
  <c r="AB716" i="23"/>
  <c r="AD716" i="23" s="1"/>
  <c r="AB724" i="23"/>
  <c r="AD724" i="23" s="1"/>
  <c r="AB808" i="23"/>
  <c r="AD808" i="23" s="1"/>
  <c r="AB852" i="23"/>
  <c r="AD852" i="23" s="1"/>
  <c r="AB896" i="23"/>
  <c r="AD896" i="23" s="1"/>
  <c r="AB936" i="23"/>
  <c r="AD936" i="23" s="1"/>
  <c r="AB984" i="23"/>
  <c r="AD984" i="23" s="1"/>
  <c r="AB1024" i="23"/>
  <c r="AD1024" i="23" s="1"/>
  <c r="AB1056" i="23"/>
  <c r="AD1056" i="23" s="1"/>
  <c r="AB1068" i="23"/>
  <c r="AD1068" i="23" s="1"/>
  <c r="R1088" i="23"/>
  <c r="AB1088" i="23" s="1"/>
  <c r="AD1088" i="23" s="1"/>
  <c r="AB24" i="23"/>
  <c r="AD24" i="23" s="1"/>
  <c r="AB36" i="23"/>
  <c r="AD36" i="23" s="1"/>
  <c r="AB92" i="23"/>
  <c r="AD92" i="23" s="1"/>
  <c r="AB148" i="23"/>
  <c r="AD148" i="23" s="1"/>
  <c r="AB276" i="23"/>
  <c r="AD276" i="23" s="1"/>
  <c r="AB320" i="23"/>
  <c r="AD320" i="23" s="1"/>
  <c r="Q328" i="23"/>
  <c r="AB360" i="23"/>
  <c r="AD360" i="23" s="1"/>
  <c r="AB392" i="23"/>
  <c r="AD392" i="23" s="1"/>
  <c r="AB460" i="23"/>
  <c r="AD460" i="23" s="1"/>
  <c r="AB516" i="23"/>
  <c r="AD516" i="23" s="1"/>
  <c r="AB572" i="23"/>
  <c r="AD572" i="23" s="1"/>
  <c r="AB632" i="23"/>
  <c r="AD632" i="23" s="1"/>
  <c r="AB680" i="23"/>
  <c r="AD680" i="23" s="1"/>
  <c r="R768" i="23"/>
  <c r="AB800" i="23"/>
  <c r="AD800" i="23" s="1"/>
  <c r="R828" i="23"/>
  <c r="AB860" i="23"/>
  <c r="AD860" i="23" s="1"/>
  <c r="R892" i="23"/>
  <c r="AB932" i="23"/>
  <c r="AD932" i="23" s="1"/>
  <c r="AB988" i="23"/>
  <c r="AD988" i="23" s="1"/>
  <c r="AB1044" i="23"/>
  <c r="AD1044" i="23" s="1"/>
  <c r="AB4" i="23"/>
  <c r="AD4" i="23" s="1"/>
  <c r="AB56" i="23"/>
  <c r="AD56" i="23" s="1"/>
  <c r="W136" i="23"/>
  <c r="R136" i="23"/>
  <c r="R144" i="23"/>
  <c r="AB168" i="23"/>
  <c r="AD168" i="23" s="1"/>
  <c r="Q200" i="23"/>
  <c r="AB208" i="23"/>
  <c r="AD208" i="23" s="1"/>
  <c r="AB224" i="23"/>
  <c r="AD224" i="23" s="1"/>
  <c r="AB256" i="23"/>
  <c r="AD256" i="23" s="1"/>
  <c r="AB280" i="23"/>
  <c r="AD280" i="23" s="1"/>
  <c r="AB288" i="23"/>
  <c r="AD288" i="23" s="1"/>
  <c r="R408" i="23"/>
  <c r="AB408" i="23" s="1"/>
  <c r="AD408" i="23" s="1"/>
  <c r="R464" i="23"/>
  <c r="AB492" i="23"/>
  <c r="AD492" i="23" s="1"/>
  <c r="AB580" i="23"/>
  <c r="AD580" i="23" s="1"/>
  <c r="AB624" i="23"/>
  <c r="AD624" i="23" s="1"/>
  <c r="R636" i="23"/>
  <c r="AB636" i="23" s="1"/>
  <c r="AD636" i="23" s="1"/>
  <c r="AB672" i="23"/>
  <c r="AD672" i="23" s="1"/>
  <c r="AB700" i="23"/>
  <c r="AD700" i="23" s="1"/>
  <c r="AB712" i="23"/>
  <c r="AD712" i="23" s="1"/>
  <c r="Y740" i="23"/>
  <c r="R740" i="23"/>
  <c r="AB760" i="23"/>
  <c r="AD760" i="23" s="1"/>
  <c r="AB804" i="23"/>
  <c r="AD804" i="23" s="1"/>
  <c r="AB848" i="23"/>
  <c r="AD848" i="23" s="1"/>
  <c r="AB880" i="23"/>
  <c r="AD880" i="23" s="1"/>
  <c r="AB888" i="23"/>
  <c r="AD888" i="23" s="1"/>
  <c r="R908" i="23"/>
  <c r="AB968" i="23"/>
  <c r="AD968" i="23" s="1"/>
  <c r="R996" i="23"/>
  <c r="AB1060" i="23"/>
  <c r="AD1060" i="23" s="1"/>
  <c r="AB52" i="23"/>
  <c r="AD52" i="23" s="1"/>
  <c r="AB96" i="23"/>
  <c r="AD96" i="23" s="1"/>
  <c r="AB128" i="23"/>
  <c r="AD128" i="23" s="1"/>
  <c r="AB172" i="23"/>
  <c r="AD172" i="23" s="1"/>
  <c r="AB196" i="23"/>
  <c r="AD196" i="23" s="1"/>
  <c r="AB240" i="23"/>
  <c r="AD240" i="23" s="1"/>
  <c r="AB444" i="23"/>
  <c r="AD444" i="23" s="1"/>
  <c r="AB488" i="23"/>
  <c r="AD488" i="23" s="1"/>
  <c r="AB520" i="23"/>
  <c r="AD520" i="23" s="1"/>
  <c r="AB532" i="23"/>
  <c r="AD532" i="23" s="1"/>
  <c r="AB576" i="23"/>
  <c r="AD576" i="23" s="1"/>
  <c r="AB620" i="23"/>
  <c r="AD620" i="23" s="1"/>
  <c r="Q640" i="23"/>
  <c r="AB640" i="23" s="1"/>
  <c r="AD640" i="23" s="1"/>
  <c r="AB664" i="23"/>
  <c r="AD664" i="23" s="1"/>
  <c r="AB756" i="23"/>
  <c r="AD756" i="23" s="1"/>
  <c r="AB796" i="23"/>
  <c r="AD796" i="23" s="1"/>
  <c r="AB840" i="23"/>
  <c r="AD840" i="23" s="1"/>
  <c r="AB884" i="23"/>
  <c r="AD884" i="23" s="1"/>
  <c r="AB924" i="23"/>
  <c r="AD924" i="23" s="1"/>
  <c r="AB976" i="23"/>
  <c r="AD976" i="23" s="1"/>
  <c r="Y992" i="23"/>
  <c r="AB1016" i="23"/>
  <c r="AD1016" i="23" s="1"/>
  <c r="X1048" i="23"/>
  <c r="X12" i="23"/>
  <c r="AB76" i="23"/>
  <c r="AD76" i="23" s="1"/>
  <c r="AB132" i="23"/>
  <c r="AD132" i="23" s="1"/>
  <c r="R164" i="23"/>
  <c r="AB164" i="23" s="1"/>
  <c r="AD164" i="23" s="1"/>
  <c r="AB180" i="23"/>
  <c r="AD180" i="23" s="1"/>
  <c r="AB212" i="23"/>
  <c r="AD212" i="23" s="1"/>
  <c r="AB260" i="23"/>
  <c r="AD260" i="23" s="1"/>
  <c r="AB352" i="23"/>
  <c r="AD352" i="23" s="1"/>
  <c r="Y368" i="23"/>
  <c r="AB368" i="23" s="1"/>
  <c r="AD368" i="23" s="1"/>
  <c r="AB448" i="23"/>
  <c r="AD448" i="23" s="1"/>
  <c r="AB496" i="23"/>
  <c r="AD496" i="23" s="1"/>
  <c r="Y528" i="23"/>
  <c r="R528" i="23"/>
  <c r="AB528" i="23" s="1"/>
  <c r="AD528" i="23" s="1"/>
  <c r="AB560" i="23"/>
  <c r="AD560" i="23" s="1"/>
  <c r="AB668" i="23"/>
  <c r="AD668" i="23" s="1"/>
  <c r="Y696" i="23"/>
  <c r="AB696" i="23" s="1"/>
  <c r="AD696" i="23" s="1"/>
  <c r="AB720" i="23"/>
  <c r="AD720" i="23" s="1"/>
  <c r="X768" i="23"/>
  <c r="AB780" i="23"/>
  <c r="AD780" i="23" s="1"/>
  <c r="T828" i="23"/>
  <c r="X892" i="23"/>
  <c r="AB912" i="23"/>
  <c r="AD912" i="23" s="1"/>
  <c r="AB972" i="23"/>
  <c r="AD972" i="23" s="1"/>
  <c r="X1012" i="23"/>
  <c r="Q1012" i="23"/>
  <c r="AB1032" i="23"/>
  <c r="AD1032" i="23" s="1"/>
  <c r="AB44" i="23"/>
  <c r="AD44" i="23" s="1"/>
  <c r="AB80" i="23"/>
  <c r="AD80" i="23" s="1"/>
  <c r="AB88" i="23"/>
  <c r="AD88" i="23" s="1"/>
  <c r="R100" i="23"/>
  <c r="AB100" i="23" s="1"/>
  <c r="AD100" i="23" s="1"/>
  <c r="Y144" i="23"/>
  <c r="AB156" i="23"/>
  <c r="AD156" i="23" s="1"/>
  <c r="AB188" i="23"/>
  <c r="AD188" i="23" s="1"/>
  <c r="AB216" i="23"/>
  <c r="AD216" i="23" s="1"/>
  <c r="AB248" i="23"/>
  <c r="AD248" i="23" s="1"/>
  <c r="AB316" i="23"/>
  <c r="AD316" i="23" s="1"/>
  <c r="AB348" i="23"/>
  <c r="AD348" i="23" s="1"/>
  <c r="V356" i="23"/>
  <c r="AB356" i="23" s="1"/>
  <c r="AD356" i="23" s="1"/>
  <c r="AB384" i="23"/>
  <c r="AD384" i="23" s="1"/>
  <c r="V396" i="23"/>
  <c r="AB396" i="23" s="1"/>
  <c r="AD396" i="23" s="1"/>
  <c r="AB432" i="23"/>
  <c r="AD432" i="23" s="1"/>
  <c r="X464" i="23"/>
  <c r="AB476" i="23"/>
  <c r="AD476" i="23" s="1"/>
  <c r="Q512" i="23"/>
  <c r="AB524" i="23"/>
  <c r="AD524" i="23" s="1"/>
  <c r="X556" i="23"/>
  <c r="AB568" i="23"/>
  <c r="AD568" i="23" s="1"/>
  <c r="AB600" i="23"/>
  <c r="AD600" i="23" s="1"/>
  <c r="AB612" i="23"/>
  <c r="AD612" i="23" s="1"/>
  <c r="AB660" i="23"/>
  <c r="AD660" i="23" s="1"/>
  <c r="AB688" i="23"/>
  <c r="AD688" i="23" s="1"/>
  <c r="Y772" i="23"/>
  <c r="AB772" i="23" s="1"/>
  <c r="AD772" i="23" s="1"/>
  <c r="AB792" i="23"/>
  <c r="AD792" i="23" s="1"/>
  <c r="AB836" i="23"/>
  <c r="AD836" i="23" s="1"/>
  <c r="X908" i="23"/>
  <c r="AB920" i="23"/>
  <c r="AD920" i="23" s="1"/>
  <c r="AB960" i="23"/>
  <c r="AD960" i="23" s="1"/>
  <c r="AB1008" i="23"/>
  <c r="AD1008" i="23" s="1"/>
  <c r="AB1040" i="23"/>
  <c r="AD1040" i="23" s="1"/>
  <c r="AB1052" i="23"/>
  <c r="AD1052" i="23" s="1"/>
  <c r="AB1092" i="23"/>
  <c r="AD1092" i="23" s="1"/>
  <c r="AB40" i="23"/>
  <c r="AD40" i="23" s="1"/>
  <c r="AB72" i="23"/>
  <c r="AD72" i="23" s="1"/>
  <c r="AB152" i="23"/>
  <c r="AD152" i="23" s="1"/>
  <c r="AB160" i="23"/>
  <c r="AD160" i="23" s="1"/>
  <c r="AB204" i="23"/>
  <c r="AD204" i="23" s="1"/>
  <c r="AB228" i="23"/>
  <c r="AD228" i="23" s="1"/>
  <c r="AB264" i="23"/>
  <c r="AD264" i="23" s="1"/>
  <c r="AB388" i="23"/>
  <c r="AD388" i="23" s="1"/>
  <c r="AB436" i="23"/>
  <c r="AD436" i="23" s="1"/>
  <c r="AB480" i="23"/>
  <c r="AD480" i="23" s="1"/>
  <c r="AB564" i="23"/>
  <c r="AD564" i="23" s="1"/>
  <c r="AB608" i="23"/>
  <c r="AD608" i="23" s="1"/>
  <c r="AB652" i="23"/>
  <c r="AD652" i="23" s="1"/>
  <c r="AB704" i="23"/>
  <c r="AD704" i="23" s="1"/>
  <c r="AB744" i="23"/>
  <c r="AD744" i="23" s="1"/>
  <c r="AB788" i="23"/>
  <c r="AD788" i="23" s="1"/>
  <c r="AB832" i="23"/>
  <c r="AD832" i="23" s="1"/>
  <c r="AB964" i="23"/>
  <c r="AD964" i="23" s="1"/>
  <c r="X992" i="23"/>
  <c r="AB992" i="23" s="1"/>
  <c r="AD992" i="23" s="1"/>
  <c r="AB1004" i="23"/>
  <c r="AD1004" i="23" s="1"/>
  <c r="W1048" i="23"/>
  <c r="AB1048" i="23" s="1"/>
  <c r="AD1048" i="23" s="1"/>
  <c r="AB12" i="23"/>
  <c r="AD12" i="23" s="1"/>
  <c r="AB60" i="23"/>
  <c r="AD60" i="23" s="1"/>
  <c r="AB116" i="23"/>
  <c r="AD116" i="23" s="1"/>
  <c r="AB292" i="23"/>
  <c r="AD292" i="23" s="1"/>
  <c r="AB312" i="23"/>
  <c r="AD312" i="23" s="1"/>
  <c r="AB328" i="23"/>
  <c r="AD328" i="23" s="1"/>
  <c r="X336" i="23"/>
  <c r="AB336" i="23" s="1"/>
  <c r="AD336" i="23" s="1"/>
  <c r="AB380" i="23"/>
  <c r="AD380" i="23" s="1"/>
  <c r="Y404" i="23"/>
  <c r="AB404" i="23" s="1"/>
  <c r="AD404" i="23" s="1"/>
  <c r="X416" i="23"/>
  <c r="AB416" i="23" s="1"/>
  <c r="AD416" i="23" s="1"/>
  <c r="AB428" i="23"/>
  <c r="AD428" i="23" s="1"/>
  <c r="AB472" i="23"/>
  <c r="AD472" i="23" s="1"/>
  <c r="AB484" i="23"/>
  <c r="AD484" i="23" s="1"/>
  <c r="AB548" i="23"/>
  <c r="AD548" i="23" s="1"/>
  <c r="AB604" i="23"/>
  <c r="AD604" i="23" s="1"/>
  <c r="AB656" i="23"/>
  <c r="AD656" i="23" s="1"/>
  <c r="AB708" i="23"/>
  <c r="AD708" i="23" s="1"/>
  <c r="AB828" i="23"/>
  <c r="AD828" i="23" s="1"/>
  <c r="T872" i="23"/>
  <c r="AB872" i="23" s="1"/>
  <c r="AD872" i="23" s="1"/>
  <c r="AB892" i="23"/>
  <c r="AD892" i="23" s="1"/>
  <c r="AB956" i="23"/>
  <c r="AD956" i="23" s="1"/>
  <c r="AB1084" i="23"/>
  <c r="AD1084" i="23" s="1"/>
  <c r="AB32" i="23"/>
  <c r="AD32" i="23" s="1"/>
  <c r="AB112" i="23"/>
  <c r="AD112" i="23" s="1"/>
  <c r="AB236" i="23"/>
  <c r="AD236" i="23" s="1"/>
  <c r="AB272" i="23"/>
  <c r="AD272" i="23" s="1"/>
  <c r="AB300" i="23"/>
  <c r="AD300" i="23" s="1"/>
  <c r="AB332" i="23"/>
  <c r="AD332" i="23" s="1"/>
  <c r="AB376" i="23"/>
  <c r="AD376" i="23" s="1"/>
  <c r="AB512" i="23"/>
  <c r="AD512" i="23" s="1"/>
  <c r="AB648" i="23"/>
  <c r="AD648" i="23" s="1"/>
  <c r="AB784" i="23"/>
  <c r="AD784" i="23" s="1"/>
  <c r="AB824" i="23"/>
  <c r="AD824" i="23" s="1"/>
  <c r="AB868" i="23"/>
  <c r="AD868" i="23" s="1"/>
  <c r="W908" i="23"/>
  <c r="Y928" i="23"/>
  <c r="AB928" i="23" s="1"/>
  <c r="AD928" i="23" s="1"/>
  <c r="AB952" i="23"/>
  <c r="AD952" i="23" s="1"/>
  <c r="AB996" i="23"/>
  <c r="AD996" i="23" s="1"/>
  <c r="Y1020" i="23"/>
  <c r="AB1020" i="23" s="1"/>
  <c r="AD1020" i="23" s="1"/>
  <c r="AB1080" i="23"/>
  <c r="AD1080" i="23" s="1"/>
  <c r="AR9" i="6"/>
  <c r="AT9" i="6" s="1"/>
  <c r="AR25" i="6"/>
  <c r="AT25" i="6" s="1"/>
  <c r="AR41" i="6"/>
  <c r="AT41" i="6" s="1"/>
  <c r="AR57" i="6"/>
  <c r="AT57" i="6" s="1"/>
  <c r="AR73" i="6"/>
  <c r="AT73" i="6" s="1"/>
  <c r="AR89" i="6"/>
  <c r="AT89" i="6" s="1"/>
  <c r="AR105" i="6"/>
  <c r="AT105" i="6" s="1"/>
  <c r="AR121" i="6"/>
  <c r="AT121" i="6" s="1"/>
  <c r="AR137" i="6"/>
  <c r="AT137" i="6" s="1"/>
  <c r="AR153" i="6"/>
  <c r="AT153" i="6" s="1"/>
  <c r="AR169" i="6"/>
  <c r="AT169" i="6" s="1"/>
  <c r="AR185" i="6"/>
  <c r="AT185" i="6" s="1"/>
  <c r="AR201" i="6"/>
  <c r="AT201" i="6" s="1"/>
  <c r="AR217" i="6"/>
  <c r="AT217" i="6" s="1"/>
  <c r="AR233" i="6"/>
  <c r="AT233" i="6" s="1"/>
  <c r="AR249" i="6"/>
  <c r="AT249" i="6" s="1"/>
  <c r="AR265" i="6"/>
  <c r="AT265" i="6" s="1"/>
  <c r="AR281" i="6"/>
  <c r="AT281" i="6" s="1"/>
  <c r="AR297" i="6"/>
  <c r="AT297" i="6" s="1"/>
  <c r="AR621" i="6"/>
  <c r="AT621" i="6" s="1"/>
  <c r="AR637" i="6"/>
  <c r="AT637" i="6" s="1"/>
  <c r="AR653" i="6"/>
  <c r="AT653" i="6" s="1"/>
  <c r="AR669" i="6"/>
  <c r="AT669" i="6" s="1"/>
  <c r="AR697" i="6"/>
  <c r="AT697" i="6" s="1"/>
  <c r="AR713" i="6"/>
  <c r="AT713" i="6" s="1"/>
  <c r="AR729" i="6"/>
  <c r="AT729" i="6" s="1"/>
  <c r="AR745" i="6"/>
  <c r="AT745" i="6" s="1"/>
  <c r="AR761" i="6"/>
  <c r="AT761" i="6" s="1"/>
  <c r="AR777" i="6"/>
  <c r="AT777" i="6" s="1"/>
  <c r="AR793" i="6"/>
  <c r="AT793" i="6" s="1"/>
  <c r="AR809" i="6"/>
  <c r="AT809" i="6" s="1"/>
  <c r="AR825" i="6"/>
  <c r="AT825" i="6" s="1"/>
  <c r="AR841" i="6"/>
  <c r="AT841" i="6" s="1"/>
  <c r="AR857" i="6"/>
  <c r="AT857" i="6" s="1"/>
  <c r="AR873" i="6"/>
  <c r="AT873" i="6" s="1"/>
  <c r="AR889" i="6"/>
  <c r="AT889" i="6" s="1"/>
  <c r="AR905" i="6"/>
  <c r="AT905" i="6" s="1"/>
  <c r="AR921" i="6"/>
  <c r="AT921" i="6" s="1"/>
  <c r="AR937" i="6"/>
  <c r="AT937" i="6" s="1"/>
  <c r="AR953" i="6"/>
  <c r="AT953" i="6" s="1"/>
  <c r="AR969" i="6"/>
  <c r="AT969" i="6" s="1"/>
  <c r="AR985" i="6"/>
  <c r="AT985" i="6" s="1"/>
  <c r="AR1001" i="6"/>
  <c r="AT1001" i="6" s="1"/>
  <c r="AR1017" i="6"/>
  <c r="AT1017" i="6" s="1"/>
  <c r="AR1033" i="6"/>
  <c r="AT1033" i="6" s="1"/>
  <c r="AR1049" i="6"/>
  <c r="AT1049" i="6" s="1"/>
  <c r="AR1065" i="6"/>
  <c r="AT1065" i="6" s="1"/>
  <c r="AR1081" i="6"/>
  <c r="AT1081" i="6" s="1"/>
  <c r="AR13" i="6"/>
  <c r="AT13" i="6" s="1"/>
  <c r="AR29" i="6"/>
  <c r="AT29" i="6" s="1"/>
  <c r="AR45" i="6"/>
  <c r="AT45" i="6" s="1"/>
  <c r="AR61" i="6"/>
  <c r="AT61" i="6" s="1"/>
  <c r="AR77" i="6"/>
  <c r="AT77" i="6" s="1"/>
  <c r="AR93" i="6"/>
  <c r="AT93" i="6" s="1"/>
  <c r="AR109" i="6"/>
  <c r="AT109" i="6" s="1"/>
  <c r="AR125" i="6"/>
  <c r="AT125" i="6" s="1"/>
  <c r="AR141" i="6"/>
  <c r="AT141" i="6" s="1"/>
  <c r="AR157" i="6"/>
  <c r="AT157" i="6" s="1"/>
  <c r="AR173" i="6"/>
  <c r="AT173" i="6" s="1"/>
  <c r="AR189" i="6"/>
  <c r="AT189" i="6" s="1"/>
  <c r="AR205" i="6"/>
  <c r="AT205" i="6" s="1"/>
  <c r="AR221" i="6"/>
  <c r="AT221" i="6" s="1"/>
  <c r="AR237" i="6"/>
  <c r="AT237" i="6" s="1"/>
  <c r="AR253" i="6"/>
  <c r="AT253" i="6" s="1"/>
  <c r="AR269" i="6"/>
  <c r="AT269" i="6" s="1"/>
  <c r="AR285" i="6"/>
  <c r="AT285" i="6" s="1"/>
  <c r="AR301" i="6"/>
  <c r="AT301" i="6" s="1"/>
  <c r="AR617" i="6"/>
  <c r="AT617" i="6" s="1"/>
  <c r="AR633" i="6"/>
  <c r="AT633" i="6" s="1"/>
  <c r="AR649" i="6"/>
  <c r="AT649" i="6" s="1"/>
  <c r="AR665" i="6"/>
  <c r="AT665" i="6" s="1"/>
  <c r="AR681" i="6"/>
  <c r="AT681" i="6" s="1"/>
  <c r="AR693" i="6"/>
  <c r="AT693" i="6" s="1"/>
  <c r="AR709" i="6"/>
  <c r="AT709" i="6" s="1"/>
  <c r="AR725" i="6"/>
  <c r="AT725" i="6" s="1"/>
  <c r="AR741" i="6"/>
  <c r="AT741" i="6" s="1"/>
  <c r="AR757" i="6"/>
  <c r="AT757" i="6" s="1"/>
  <c r="AR773" i="6"/>
  <c r="AT773" i="6" s="1"/>
  <c r="AR789" i="6"/>
  <c r="AT789" i="6" s="1"/>
  <c r="AR805" i="6"/>
  <c r="AT805" i="6" s="1"/>
  <c r="AR821" i="6"/>
  <c r="AT821" i="6" s="1"/>
  <c r="AR837" i="6"/>
  <c r="AT837" i="6" s="1"/>
  <c r="AR853" i="6"/>
  <c r="AT853" i="6" s="1"/>
  <c r="AR869" i="6"/>
  <c r="AT869" i="6" s="1"/>
  <c r="AR885" i="6"/>
  <c r="AT885" i="6" s="1"/>
  <c r="AR901" i="6"/>
  <c r="AT901" i="6" s="1"/>
  <c r="AR917" i="6"/>
  <c r="AT917" i="6" s="1"/>
  <c r="AR933" i="6"/>
  <c r="AT933" i="6" s="1"/>
  <c r="AR949" i="6"/>
  <c r="AT949" i="6" s="1"/>
  <c r="AR965" i="6"/>
  <c r="AT965" i="6" s="1"/>
  <c r="AR981" i="6"/>
  <c r="AT981" i="6" s="1"/>
  <c r="AR997" i="6"/>
  <c r="AT997" i="6" s="1"/>
  <c r="AR1013" i="6"/>
  <c r="AT1013" i="6" s="1"/>
  <c r="AR1029" i="6"/>
  <c r="AT1029" i="6" s="1"/>
  <c r="AR1045" i="6"/>
  <c r="AT1045" i="6" s="1"/>
  <c r="AR1061" i="6"/>
  <c r="AT1061" i="6" s="1"/>
  <c r="AR1077" i="6"/>
  <c r="AT1077" i="6" s="1"/>
  <c r="AR1093" i="6"/>
  <c r="AT1093" i="6" s="1"/>
  <c r="AR17" i="6"/>
  <c r="AT17" i="6" s="1"/>
  <c r="AR33" i="6"/>
  <c r="AT33" i="6" s="1"/>
  <c r="AR49" i="6"/>
  <c r="AT49" i="6" s="1"/>
  <c r="AR65" i="6"/>
  <c r="AT65" i="6" s="1"/>
  <c r="AR81" i="6"/>
  <c r="AT81" i="6" s="1"/>
  <c r="AR97" i="6"/>
  <c r="AT97" i="6" s="1"/>
  <c r="AR113" i="6"/>
  <c r="AT113" i="6" s="1"/>
  <c r="AR129" i="6"/>
  <c r="AT129" i="6" s="1"/>
  <c r="AR145" i="6"/>
  <c r="AT145" i="6" s="1"/>
  <c r="AR161" i="6"/>
  <c r="AT161" i="6" s="1"/>
  <c r="AR177" i="6"/>
  <c r="AT177" i="6" s="1"/>
  <c r="AR193" i="6"/>
  <c r="AT193" i="6" s="1"/>
  <c r="AR209" i="6"/>
  <c r="AT209" i="6" s="1"/>
  <c r="AR225" i="6"/>
  <c r="AT225" i="6" s="1"/>
  <c r="AR241" i="6"/>
  <c r="AT241" i="6" s="1"/>
  <c r="AR257" i="6"/>
  <c r="AT257" i="6" s="1"/>
  <c r="AR273" i="6"/>
  <c r="AT273" i="6" s="1"/>
  <c r="AR289" i="6"/>
  <c r="AT289" i="6" s="1"/>
  <c r="AR305" i="6"/>
  <c r="AT305" i="6" s="1"/>
  <c r="AR309" i="6"/>
  <c r="AT309" i="6" s="1"/>
  <c r="AR313" i="6"/>
  <c r="AT313" i="6" s="1"/>
  <c r="AR317" i="6"/>
  <c r="AT317" i="6" s="1"/>
  <c r="AR321" i="6"/>
  <c r="AT321" i="6" s="1"/>
  <c r="AR325" i="6"/>
  <c r="AT325" i="6" s="1"/>
  <c r="AR329" i="6"/>
  <c r="AT329" i="6" s="1"/>
  <c r="AR333" i="6"/>
  <c r="AT333" i="6" s="1"/>
  <c r="AR337" i="6"/>
  <c r="AT337" i="6" s="1"/>
  <c r="AR341" i="6"/>
  <c r="AT341" i="6" s="1"/>
  <c r="AR345" i="6"/>
  <c r="AT345" i="6" s="1"/>
  <c r="AR349" i="6"/>
  <c r="AT349" i="6" s="1"/>
  <c r="AR353" i="6"/>
  <c r="AT353" i="6" s="1"/>
  <c r="AR357" i="6"/>
  <c r="AT357" i="6" s="1"/>
  <c r="AR361" i="6"/>
  <c r="AT361" i="6" s="1"/>
  <c r="AR365" i="6"/>
  <c r="AT365" i="6" s="1"/>
  <c r="AR369" i="6"/>
  <c r="AT369" i="6" s="1"/>
  <c r="AR373" i="6"/>
  <c r="AT373" i="6" s="1"/>
  <c r="AR377" i="6"/>
  <c r="AT377" i="6" s="1"/>
  <c r="AR381" i="6"/>
  <c r="AT381" i="6" s="1"/>
  <c r="AR385" i="6"/>
  <c r="AT385" i="6" s="1"/>
  <c r="AR389" i="6"/>
  <c r="AT389" i="6" s="1"/>
  <c r="AR393" i="6"/>
  <c r="AT393" i="6" s="1"/>
  <c r="AR397" i="6"/>
  <c r="AT397" i="6" s="1"/>
  <c r="AR401" i="6"/>
  <c r="AT401" i="6" s="1"/>
  <c r="AR405" i="6"/>
  <c r="AT405" i="6" s="1"/>
  <c r="AR409" i="6"/>
  <c r="AT409" i="6" s="1"/>
  <c r="AR413" i="6"/>
  <c r="AT413" i="6" s="1"/>
  <c r="AR417" i="6"/>
  <c r="AT417" i="6" s="1"/>
  <c r="AR421" i="6"/>
  <c r="AT421" i="6" s="1"/>
  <c r="AR425" i="6"/>
  <c r="AT425" i="6" s="1"/>
  <c r="AR429" i="6"/>
  <c r="AT429" i="6" s="1"/>
  <c r="AR433" i="6"/>
  <c r="AT433" i="6" s="1"/>
  <c r="AR437" i="6"/>
  <c r="AT437" i="6" s="1"/>
  <c r="AR441" i="6"/>
  <c r="AT441" i="6" s="1"/>
  <c r="AR445" i="6"/>
  <c r="AT445" i="6" s="1"/>
  <c r="AR449" i="6"/>
  <c r="AT449" i="6" s="1"/>
  <c r="AR453" i="6"/>
  <c r="AT453" i="6" s="1"/>
  <c r="AR457" i="6"/>
  <c r="AT457" i="6" s="1"/>
  <c r="AR461" i="6"/>
  <c r="AT461" i="6" s="1"/>
  <c r="AR465" i="6"/>
  <c r="AT465" i="6" s="1"/>
  <c r="AR469" i="6"/>
  <c r="AT469" i="6" s="1"/>
  <c r="AR473" i="6"/>
  <c r="AT473" i="6" s="1"/>
  <c r="AR477" i="6"/>
  <c r="AT477" i="6" s="1"/>
  <c r="AR481" i="6"/>
  <c r="AT481" i="6" s="1"/>
  <c r="AR485" i="6"/>
  <c r="AT485" i="6" s="1"/>
  <c r="AR489" i="6"/>
  <c r="AT489" i="6" s="1"/>
  <c r="AR493" i="6"/>
  <c r="AT493" i="6" s="1"/>
  <c r="AR497" i="6"/>
  <c r="AT497" i="6" s="1"/>
  <c r="AR501" i="6"/>
  <c r="AT501" i="6" s="1"/>
  <c r="AR505" i="6"/>
  <c r="AT505" i="6" s="1"/>
  <c r="AR509" i="6"/>
  <c r="AT509" i="6" s="1"/>
  <c r="AR513" i="6"/>
  <c r="AT513" i="6" s="1"/>
  <c r="AR517" i="6"/>
  <c r="AT517" i="6" s="1"/>
  <c r="AR521" i="6"/>
  <c r="AT521" i="6" s="1"/>
  <c r="AR525" i="6"/>
  <c r="AT525" i="6" s="1"/>
  <c r="AR529" i="6"/>
  <c r="AT529" i="6" s="1"/>
  <c r="AR533" i="6"/>
  <c r="AT533" i="6" s="1"/>
  <c r="AR537" i="6"/>
  <c r="AT537" i="6" s="1"/>
  <c r="AR541" i="6"/>
  <c r="AT541" i="6" s="1"/>
  <c r="AR545" i="6"/>
  <c r="AT545" i="6" s="1"/>
  <c r="AR549" i="6"/>
  <c r="AT549" i="6" s="1"/>
  <c r="AR553" i="6"/>
  <c r="AT553" i="6" s="1"/>
  <c r="AR557" i="6"/>
  <c r="AT557" i="6" s="1"/>
  <c r="AR561" i="6"/>
  <c r="AT561" i="6" s="1"/>
  <c r="AR565" i="6"/>
  <c r="AT565" i="6" s="1"/>
  <c r="AR569" i="6"/>
  <c r="AT569" i="6" s="1"/>
  <c r="AR573" i="6"/>
  <c r="AT573" i="6" s="1"/>
  <c r="AR577" i="6"/>
  <c r="AT577" i="6" s="1"/>
  <c r="AR581" i="6"/>
  <c r="AT581" i="6" s="1"/>
  <c r="AR585" i="6"/>
  <c r="AT585" i="6" s="1"/>
  <c r="AR589" i="6"/>
  <c r="AT589" i="6" s="1"/>
  <c r="AR593" i="6"/>
  <c r="AT593" i="6" s="1"/>
  <c r="AR597" i="6"/>
  <c r="AT597" i="6" s="1"/>
  <c r="AR601" i="6"/>
  <c r="AT601" i="6" s="1"/>
  <c r="AR605" i="6"/>
  <c r="AT605" i="6" s="1"/>
  <c r="AR609" i="6"/>
  <c r="AT609" i="6" s="1"/>
  <c r="AR613" i="6"/>
  <c r="AT613" i="6" s="1"/>
  <c r="AR629" i="6"/>
  <c r="AT629" i="6" s="1"/>
  <c r="AR645" i="6"/>
  <c r="AT645" i="6" s="1"/>
  <c r="AR661" i="6"/>
  <c r="AT661" i="6" s="1"/>
  <c r="AR677" i="6"/>
  <c r="AT677" i="6" s="1"/>
  <c r="AR689" i="6"/>
  <c r="AT689" i="6" s="1"/>
  <c r="AR705" i="6"/>
  <c r="AT705" i="6" s="1"/>
  <c r="AR721" i="6"/>
  <c r="AT721" i="6" s="1"/>
  <c r="AR737" i="6"/>
  <c r="AT737" i="6" s="1"/>
  <c r="AR753" i="6"/>
  <c r="AT753" i="6" s="1"/>
  <c r="AR769" i="6"/>
  <c r="AT769" i="6" s="1"/>
  <c r="AR785" i="6"/>
  <c r="AT785" i="6" s="1"/>
  <c r="AR801" i="6"/>
  <c r="AT801" i="6" s="1"/>
  <c r="AR817" i="6"/>
  <c r="AT817" i="6" s="1"/>
  <c r="AR833" i="6"/>
  <c r="AT833" i="6" s="1"/>
  <c r="AR849" i="6"/>
  <c r="AT849" i="6" s="1"/>
  <c r="AR865" i="6"/>
  <c r="AT865" i="6" s="1"/>
  <c r="AR881" i="6"/>
  <c r="AT881" i="6" s="1"/>
  <c r="AR897" i="6"/>
  <c r="AT897" i="6" s="1"/>
  <c r="AR913" i="6"/>
  <c r="AT913" i="6" s="1"/>
  <c r="AR929" i="6"/>
  <c r="AT929" i="6" s="1"/>
  <c r="AR945" i="6"/>
  <c r="AT945" i="6" s="1"/>
  <c r="AR961" i="6"/>
  <c r="AT961" i="6" s="1"/>
  <c r="AR977" i="6"/>
  <c r="AT977" i="6" s="1"/>
  <c r="AR993" i="6"/>
  <c r="AT993" i="6" s="1"/>
  <c r="AR1009" i="6"/>
  <c r="AT1009" i="6" s="1"/>
  <c r="AR1025" i="6"/>
  <c r="AT1025" i="6" s="1"/>
  <c r="AR1041" i="6"/>
  <c r="AT1041" i="6" s="1"/>
  <c r="AR1057" i="6"/>
  <c r="AT1057" i="6" s="1"/>
  <c r="AR1073" i="6"/>
  <c r="AT1073" i="6" s="1"/>
  <c r="AR1089" i="6"/>
  <c r="AT1089" i="6" s="1"/>
  <c r="AR5" i="6"/>
  <c r="AT5" i="6" s="1"/>
  <c r="AR21" i="6"/>
  <c r="AT21" i="6" s="1"/>
  <c r="AR37" i="6"/>
  <c r="AT37" i="6" s="1"/>
  <c r="AR53" i="6"/>
  <c r="AT53" i="6" s="1"/>
  <c r="AR69" i="6"/>
  <c r="AT69" i="6" s="1"/>
  <c r="AR85" i="6"/>
  <c r="AT85" i="6" s="1"/>
  <c r="AR101" i="6"/>
  <c r="AT101" i="6" s="1"/>
  <c r="AR117" i="6"/>
  <c r="AT117" i="6" s="1"/>
  <c r="AR133" i="6"/>
  <c r="AT133" i="6" s="1"/>
  <c r="AR149" i="6"/>
  <c r="AT149" i="6" s="1"/>
  <c r="AR165" i="6"/>
  <c r="AT165" i="6" s="1"/>
  <c r="AR181" i="6"/>
  <c r="AT181" i="6" s="1"/>
  <c r="AR197" i="6"/>
  <c r="AT197" i="6" s="1"/>
  <c r="AR213" i="6"/>
  <c r="AT213" i="6" s="1"/>
  <c r="AR229" i="6"/>
  <c r="AT229" i="6" s="1"/>
  <c r="AR245" i="6"/>
  <c r="AT245" i="6" s="1"/>
  <c r="AR261" i="6"/>
  <c r="AT261" i="6" s="1"/>
  <c r="AR277" i="6"/>
  <c r="AT277" i="6" s="1"/>
  <c r="AR293" i="6"/>
  <c r="AT293" i="6" s="1"/>
  <c r="AR625" i="6"/>
  <c r="AT625" i="6" s="1"/>
  <c r="AR641" i="6"/>
  <c r="AT641" i="6" s="1"/>
  <c r="AR657" i="6"/>
  <c r="AT657" i="6" s="1"/>
  <c r="AR673" i="6"/>
  <c r="AT673" i="6" s="1"/>
  <c r="AR685" i="6"/>
  <c r="AT685" i="6" s="1"/>
  <c r="AR701" i="6"/>
  <c r="AT701" i="6" s="1"/>
  <c r="AR717" i="6"/>
  <c r="AT717" i="6" s="1"/>
  <c r="AR733" i="6"/>
  <c r="AT733" i="6" s="1"/>
  <c r="AR749" i="6"/>
  <c r="AT749" i="6" s="1"/>
  <c r="AR765" i="6"/>
  <c r="AT765" i="6" s="1"/>
  <c r="AR781" i="6"/>
  <c r="AT781" i="6" s="1"/>
  <c r="AR797" i="6"/>
  <c r="AT797" i="6" s="1"/>
  <c r="AR813" i="6"/>
  <c r="AT813" i="6" s="1"/>
  <c r="AR829" i="6"/>
  <c r="AT829" i="6" s="1"/>
  <c r="AR845" i="6"/>
  <c r="AT845" i="6" s="1"/>
  <c r="AR861" i="6"/>
  <c r="AT861" i="6" s="1"/>
  <c r="AR877" i="6"/>
  <c r="AT877" i="6" s="1"/>
  <c r="AR893" i="6"/>
  <c r="AT893" i="6" s="1"/>
  <c r="AR909" i="6"/>
  <c r="AT909" i="6" s="1"/>
  <c r="AR925" i="6"/>
  <c r="AT925" i="6" s="1"/>
  <c r="AR941" i="6"/>
  <c r="AT941" i="6" s="1"/>
  <c r="AR957" i="6"/>
  <c r="AT957" i="6" s="1"/>
  <c r="AR973" i="6"/>
  <c r="AT973" i="6" s="1"/>
  <c r="AR989" i="6"/>
  <c r="AT989" i="6" s="1"/>
  <c r="AR1005" i="6"/>
  <c r="AT1005" i="6" s="1"/>
  <c r="AR1021" i="6"/>
  <c r="AT1021" i="6" s="1"/>
  <c r="AR1037" i="6"/>
  <c r="AT1037" i="6" s="1"/>
  <c r="AR1053" i="6"/>
  <c r="AT1053" i="6" s="1"/>
  <c r="AR1069" i="6"/>
  <c r="AT1069" i="6" s="1"/>
  <c r="AR1085" i="6"/>
  <c r="AT1085" i="6" s="1"/>
  <c r="AF309" i="4"/>
  <c r="AH309" i="4" s="1"/>
  <c r="AF801" i="4"/>
  <c r="AH801" i="4" s="1"/>
  <c r="AF937" i="4"/>
  <c r="AH937" i="4" s="1"/>
  <c r="AF13" i="4"/>
  <c r="AH13" i="4" s="1"/>
  <c r="AF373" i="4"/>
  <c r="AH373" i="4" s="1"/>
  <c r="AF417" i="4"/>
  <c r="AH417" i="4" s="1"/>
  <c r="AF441" i="4"/>
  <c r="AH441" i="4" s="1"/>
  <c r="AF481" i="4"/>
  <c r="AH481" i="4" s="1"/>
  <c r="AF221" i="4"/>
  <c r="AH221" i="4" s="1"/>
  <c r="AF273" i="4"/>
  <c r="AH273" i="4" s="1"/>
  <c r="AF189" i="4"/>
  <c r="AH189" i="4" s="1"/>
  <c r="AF313" i="4"/>
  <c r="AH313" i="4" s="1"/>
  <c r="AF345" i="4"/>
  <c r="AH345" i="4" s="1"/>
  <c r="AF357" i="4"/>
  <c r="AH357" i="4" s="1"/>
  <c r="AF377" i="4"/>
  <c r="AH377" i="4" s="1"/>
  <c r="AF401" i="4"/>
  <c r="AH401" i="4" s="1"/>
  <c r="AF421" i="4"/>
  <c r="AH421" i="4" s="1"/>
  <c r="AF445" i="4"/>
  <c r="AH445" i="4" s="1"/>
  <c r="AF465" i="4"/>
  <c r="AH465" i="4" s="1"/>
  <c r="AF485" i="4"/>
  <c r="AH485" i="4" s="1"/>
  <c r="AF509" i="4"/>
  <c r="AH509" i="4" s="1"/>
  <c r="AF525" i="4"/>
  <c r="AH525" i="4" s="1"/>
  <c r="AF549" i="4"/>
  <c r="AH549" i="4" s="1"/>
  <c r="AF573" i="4"/>
  <c r="AH573" i="4" s="1"/>
  <c r="AF597" i="4"/>
  <c r="AH597" i="4" s="1"/>
  <c r="AF621" i="4"/>
  <c r="AH621" i="4" s="1"/>
  <c r="AF641" i="4"/>
  <c r="AH641" i="4" s="1"/>
  <c r="AF661" i="4"/>
  <c r="AH661" i="4" s="1"/>
  <c r="AF693" i="4"/>
  <c r="AH693" i="4" s="1"/>
  <c r="AF713" i="4"/>
  <c r="AH713" i="4" s="1"/>
  <c r="AF733" i="4"/>
  <c r="AH733" i="4" s="1"/>
  <c r="AF757" i="4"/>
  <c r="AH757" i="4" s="1"/>
  <c r="AF773" i="4"/>
  <c r="AH773" i="4" s="1"/>
  <c r="AF793" i="4"/>
  <c r="AH793" i="4" s="1"/>
  <c r="AF821" i="4"/>
  <c r="AH821" i="4" s="1"/>
  <c r="AF841" i="4"/>
  <c r="AH841" i="4" s="1"/>
  <c r="AF865" i="4"/>
  <c r="AH865" i="4" s="1"/>
  <c r="AF889" i="4"/>
  <c r="AH889" i="4" s="1"/>
  <c r="AF909" i="4"/>
  <c r="AH909" i="4" s="1"/>
  <c r="AF929" i="4"/>
  <c r="AH929" i="4" s="1"/>
  <c r="AF953" i="4"/>
  <c r="AH953" i="4" s="1"/>
  <c r="AF973" i="4"/>
  <c r="AH973" i="4" s="1"/>
  <c r="AF997" i="4"/>
  <c r="AH997" i="4" s="1"/>
  <c r="AF1021" i="4"/>
  <c r="AH1021" i="4" s="1"/>
  <c r="AF1041" i="4"/>
  <c r="AH1041" i="4" s="1"/>
  <c r="AF1061" i="4"/>
  <c r="AH1061" i="4" s="1"/>
  <c r="AF1081" i="4"/>
  <c r="AH1081" i="4" s="1"/>
  <c r="AF381" i="4"/>
  <c r="AH381" i="4" s="1"/>
  <c r="AF413" i="4"/>
  <c r="AH413" i="4" s="1"/>
  <c r="AF437" i="4"/>
  <c r="AH437" i="4" s="1"/>
  <c r="AF473" i="4"/>
  <c r="AH473" i="4" s="1"/>
  <c r="AF501" i="4"/>
  <c r="AH501" i="4" s="1"/>
  <c r="AF533" i="4"/>
  <c r="AH533" i="4" s="1"/>
  <c r="AF557" i="4"/>
  <c r="AH557" i="4" s="1"/>
  <c r="AF613" i="4"/>
  <c r="AH613" i="4" s="1"/>
  <c r="AF649" i="4"/>
  <c r="AH649" i="4" s="1"/>
  <c r="AF1001" i="4"/>
  <c r="AH1001" i="4" s="1"/>
  <c r="AF461" i="4"/>
  <c r="AH461" i="4" s="1"/>
  <c r="AF553" i="4"/>
  <c r="AH553" i="4" s="1"/>
  <c r="AF797" i="4"/>
  <c r="AH797" i="4" s="1"/>
  <c r="AF817" i="4"/>
  <c r="AH817" i="4" s="1"/>
  <c r="AF837" i="4"/>
  <c r="AH837" i="4" s="1"/>
  <c r="AF885" i="4"/>
  <c r="AH885" i="4" s="1"/>
  <c r="AF905" i="4"/>
  <c r="AH905" i="4" s="1"/>
  <c r="AF993" i="4"/>
  <c r="AH993" i="4" s="1"/>
  <c r="AF1017" i="4"/>
  <c r="AH1017" i="4" s="1"/>
  <c r="AF1057" i="4"/>
  <c r="AH1057" i="4" s="1"/>
  <c r="AF41" i="4"/>
  <c r="AH41" i="4" s="1"/>
  <c r="AF57" i="4"/>
  <c r="AH57" i="4" s="1"/>
  <c r="AF73" i="4"/>
  <c r="AH73" i="4" s="1"/>
  <c r="AF89" i="4"/>
  <c r="AH89" i="4" s="1"/>
  <c r="AF105" i="4"/>
  <c r="AH105" i="4" s="1"/>
  <c r="AF209" i="4"/>
  <c r="AH209" i="4" s="1"/>
  <c r="AF217" i="4"/>
  <c r="AH217" i="4" s="1"/>
  <c r="AF225" i="4"/>
  <c r="AH225" i="4" s="1"/>
  <c r="AF249" i="4"/>
  <c r="AH249" i="4" s="1"/>
  <c r="AF289" i="4"/>
  <c r="AH289" i="4" s="1"/>
  <c r="AF5" i="4"/>
  <c r="AH5" i="4" s="1"/>
  <c r="AF29" i="4"/>
  <c r="AH29" i="4" s="1"/>
  <c r="AF45" i="4"/>
  <c r="AH45" i="4" s="1"/>
  <c r="AF61" i="4"/>
  <c r="AH61" i="4" s="1"/>
  <c r="AF77" i="4"/>
  <c r="AH77" i="4" s="1"/>
  <c r="AF93" i="4"/>
  <c r="AH93" i="4" s="1"/>
  <c r="AF109" i="4"/>
  <c r="AH109" i="4" s="1"/>
  <c r="AF125" i="4"/>
  <c r="AH125" i="4" s="1"/>
  <c r="AF141" i="4"/>
  <c r="AH141" i="4" s="1"/>
  <c r="AF157" i="4"/>
  <c r="AH157" i="4" s="1"/>
  <c r="AF173" i="4"/>
  <c r="AH173" i="4" s="1"/>
  <c r="AF293" i="4"/>
  <c r="AH293" i="4" s="1"/>
  <c r="AF325" i="4"/>
  <c r="AH325" i="4" s="1"/>
  <c r="AF365" i="4"/>
  <c r="AH365" i="4" s="1"/>
  <c r="AF393" i="4"/>
  <c r="AH393" i="4" s="1"/>
  <c r="AF425" i="4"/>
  <c r="AH425" i="4" s="1"/>
  <c r="AF457" i="4"/>
  <c r="AH457" i="4" s="1"/>
  <c r="AF489" i="4"/>
  <c r="AH489" i="4" s="1"/>
  <c r="AF513" i="4"/>
  <c r="AH513" i="4" s="1"/>
  <c r="AF545" i="4"/>
  <c r="AH545" i="4" s="1"/>
  <c r="AF569" i="4"/>
  <c r="AH569" i="4" s="1"/>
  <c r="AF601" i="4"/>
  <c r="AH601" i="4" s="1"/>
  <c r="AF633" i="4"/>
  <c r="AH633" i="4" s="1"/>
  <c r="AF665" i="4"/>
  <c r="AH665" i="4" s="1"/>
  <c r="AF717" i="4"/>
  <c r="AH717" i="4" s="1"/>
  <c r="AF749" i="4"/>
  <c r="AH749" i="4" s="1"/>
  <c r="AF781" i="4"/>
  <c r="AH781" i="4" s="1"/>
  <c r="AF813" i="4"/>
  <c r="AH813" i="4" s="1"/>
  <c r="AF845" i="4"/>
  <c r="AH845" i="4" s="1"/>
  <c r="AF869" i="4"/>
  <c r="AH869" i="4" s="1"/>
  <c r="AF901" i="4"/>
  <c r="AH901" i="4" s="1"/>
  <c r="AF925" i="4"/>
  <c r="AH925" i="4" s="1"/>
  <c r="AF957" i="4"/>
  <c r="AH957" i="4" s="1"/>
  <c r="AF989" i="4"/>
  <c r="AH989" i="4" s="1"/>
  <c r="AF1013" i="4"/>
  <c r="AH1013" i="4" s="1"/>
  <c r="AF1049" i="4"/>
  <c r="AH1049" i="4" s="1"/>
  <c r="AF1089" i="4"/>
  <c r="AH1089" i="4" s="1"/>
  <c r="AF361" i="4"/>
  <c r="AH361" i="4" s="1"/>
  <c r="AF385" i="4"/>
  <c r="AH385" i="4" s="1"/>
  <c r="AF405" i="4"/>
  <c r="AH405" i="4" s="1"/>
  <c r="AF429" i="4"/>
  <c r="AH429" i="4" s="1"/>
  <c r="AF449" i="4"/>
  <c r="AH449" i="4" s="1"/>
  <c r="AF469" i="4"/>
  <c r="AH469" i="4" s="1"/>
  <c r="AF493" i="4"/>
  <c r="AH493" i="4" s="1"/>
  <c r="AF517" i="4"/>
  <c r="AH517" i="4" s="1"/>
  <c r="AF541" i="4"/>
  <c r="AH541" i="4" s="1"/>
  <c r="AF565" i="4"/>
  <c r="AH565" i="4" s="1"/>
  <c r="AF589" i="4"/>
  <c r="AH589" i="4" s="1"/>
  <c r="AF605" i="4"/>
  <c r="AH605" i="4" s="1"/>
  <c r="AF625" i="4"/>
  <c r="AH625" i="4" s="1"/>
  <c r="AF645" i="4"/>
  <c r="AH645" i="4" s="1"/>
  <c r="AF669" i="4"/>
  <c r="AH669" i="4" s="1"/>
  <c r="AF697" i="4"/>
  <c r="AH697" i="4" s="1"/>
  <c r="AF721" i="4"/>
  <c r="AH721" i="4" s="1"/>
  <c r="AF745" i="4"/>
  <c r="AH745" i="4" s="1"/>
  <c r="AF765" i="4"/>
  <c r="AH765" i="4" s="1"/>
  <c r="AF789" i="4"/>
  <c r="AH789" i="4" s="1"/>
  <c r="AF809" i="4"/>
  <c r="AH809" i="4" s="1"/>
  <c r="AF825" i="4"/>
  <c r="AH825" i="4" s="1"/>
  <c r="AF849" i="4"/>
  <c r="AH849" i="4" s="1"/>
  <c r="AF873" i="4"/>
  <c r="AH873" i="4" s="1"/>
  <c r="AF893" i="4"/>
  <c r="AH893" i="4" s="1"/>
  <c r="AF917" i="4"/>
  <c r="AH917" i="4" s="1"/>
  <c r="AF941" i="4"/>
  <c r="AH941" i="4" s="1"/>
  <c r="AF961" i="4"/>
  <c r="AH961" i="4" s="1"/>
  <c r="AF981" i="4"/>
  <c r="AH981" i="4" s="1"/>
  <c r="AF1005" i="4"/>
  <c r="AH1005" i="4" s="1"/>
  <c r="AF1025" i="4"/>
  <c r="AH1025" i="4" s="1"/>
  <c r="AF1045" i="4"/>
  <c r="AH1045" i="4" s="1"/>
  <c r="AF1065" i="4"/>
  <c r="AH1065" i="4" s="1"/>
  <c r="AF1085" i="4"/>
  <c r="AH1085" i="4" s="1"/>
  <c r="AF17" i="4"/>
  <c r="AH17" i="4" s="1"/>
  <c r="AF33" i="4"/>
  <c r="AH33" i="4" s="1"/>
  <c r="AF49" i="4"/>
  <c r="AH49" i="4" s="1"/>
  <c r="AF65" i="4"/>
  <c r="AH65" i="4" s="1"/>
  <c r="AF81" i="4"/>
  <c r="AH81" i="4" s="1"/>
  <c r="AF97" i="4"/>
  <c r="AH97" i="4" s="1"/>
  <c r="AF113" i="4"/>
  <c r="AH113" i="4" s="1"/>
  <c r="AF129" i="4"/>
  <c r="AH129" i="4" s="1"/>
  <c r="AF145" i="4"/>
  <c r="AH145" i="4" s="1"/>
  <c r="AF161" i="4"/>
  <c r="AH161" i="4" s="1"/>
  <c r="AF177" i="4"/>
  <c r="AH177" i="4" s="1"/>
  <c r="AF193" i="4"/>
  <c r="AH193" i="4" s="1"/>
  <c r="AF305" i="4"/>
  <c r="AH305" i="4" s="1"/>
  <c r="AF337" i="4"/>
  <c r="AH337" i="4" s="1"/>
  <c r="AF677" i="4"/>
  <c r="AH677" i="4" s="1"/>
  <c r="AF689" i="4"/>
  <c r="AH689" i="4" s="1"/>
  <c r="AF753" i="4"/>
  <c r="AH753" i="4" s="1"/>
  <c r="AF121" i="4"/>
  <c r="AH121" i="4" s="1"/>
  <c r="AF153" i="4"/>
  <c r="AH153" i="4" s="1"/>
  <c r="AF185" i="4"/>
  <c r="AH185" i="4" s="1"/>
  <c r="AF201" i="4"/>
  <c r="AH201" i="4" s="1"/>
  <c r="AF233" i="4"/>
  <c r="AH233" i="4" s="1"/>
  <c r="AF253" i="4"/>
  <c r="AH253" i="4" s="1"/>
  <c r="AF261" i="4"/>
  <c r="AH261" i="4" s="1"/>
  <c r="AF281" i="4"/>
  <c r="AH281" i="4" s="1"/>
  <c r="AF301" i="4"/>
  <c r="AH301" i="4" s="1"/>
  <c r="AF341" i="4"/>
  <c r="AH341" i="4" s="1"/>
  <c r="AF9" i="4"/>
  <c r="AH9" i="4" s="1"/>
  <c r="AF213" i="4"/>
  <c r="AH213" i="4" s="1"/>
  <c r="AF229" i="4"/>
  <c r="AH229" i="4" s="1"/>
  <c r="AF237" i="4"/>
  <c r="AH237" i="4" s="1"/>
  <c r="AF245" i="4"/>
  <c r="AH245" i="4" s="1"/>
  <c r="AF257" i="4"/>
  <c r="AH257" i="4" s="1"/>
  <c r="AF269" i="4"/>
  <c r="AH269" i="4" s="1"/>
  <c r="AF277" i="4"/>
  <c r="AH277" i="4" s="1"/>
  <c r="AF285" i="4"/>
  <c r="AH285" i="4" s="1"/>
  <c r="AF317" i="4"/>
  <c r="AH317" i="4" s="1"/>
  <c r="AF333" i="4"/>
  <c r="AH333" i="4" s="1"/>
  <c r="AF21" i="4"/>
  <c r="AH21" i="4" s="1"/>
  <c r="AF37" i="4"/>
  <c r="AH37" i="4" s="1"/>
  <c r="AF53" i="4"/>
  <c r="AH53" i="4" s="1"/>
  <c r="AF69" i="4"/>
  <c r="AH69" i="4" s="1"/>
  <c r="AF85" i="4"/>
  <c r="AH85" i="4" s="1"/>
  <c r="AF101" i="4"/>
  <c r="AH101" i="4" s="1"/>
  <c r="AF117" i="4"/>
  <c r="AH117" i="4" s="1"/>
  <c r="AF133" i="4"/>
  <c r="AH133" i="4" s="1"/>
  <c r="AF149" i="4"/>
  <c r="AH149" i="4" s="1"/>
  <c r="AF165" i="4"/>
  <c r="AH165" i="4" s="1"/>
  <c r="AF181" i="4"/>
  <c r="AH181" i="4" s="1"/>
  <c r="AF197" i="4"/>
  <c r="AH197" i="4" s="1"/>
  <c r="AF297" i="4"/>
  <c r="AH297" i="4" s="1"/>
  <c r="AF329" i="4"/>
  <c r="AH329" i="4" s="1"/>
  <c r="AF353" i="4"/>
  <c r="AH353" i="4" s="1"/>
  <c r="AF369" i="4"/>
  <c r="AH369" i="4" s="1"/>
  <c r="AF389" i="4"/>
  <c r="AH389" i="4" s="1"/>
  <c r="AF409" i="4"/>
  <c r="AH409" i="4" s="1"/>
  <c r="AF433" i="4"/>
  <c r="AH433" i="4" s="1"/>
  <c r="AF453" i="4"/>
  <c r="AH453" i="4" s="1"/>
  <c r="AF477" i="4"/>
  <c r="AH477" i="4" s="1"/>
  <c r="AF497" i="4"/>
  <c r="AH497" i="4" s="1"/>
  <c r="AF521" i="4"/>
  <c r="AH521" i="4" s="1"/>
  <c r="AF537" i="4"/>
  <c r="AH537" i="4" s="1"/>
  <c r="AF561" i="4"/>
  <c r="AH561" i="4" s="1"/>
  <c r="AF585" i="4"/>
  <c r="AH585" i="4" s="1"/>
  <c r="AF609" i="4"/>
  <c r="AH609" i="4" s="1"/>
  <c r="AF629" i="4"/>
  <c r="AH629" i="4" s="1"/>
  <c r="AF653" i="4"/>
  <c r="AH653" i="4" s="1"/>
  <c r="AF673" i="4"/>
  <c r="AH673" i="4" s="1"/>
  <c r="AF685" i="4"/>
  <c r="AH685" i="4" s="1"/>
  <c r="AF701" i="4"/>
  <c r="AH701" i="4" s="1"/>
  <c r="AF725" i="4"/>
  <c r="AH725" i="4" s="1"/>
  <c r="AF741" i="4"/>
  <c r="AH741" i="4" s="1"/>
  <c r="AF761" i="4"/>
  <c r="AH761" i="4" s="1"/>
  <c r="AF785" i="4"/>
  <c r="AH785" i="4" s="1"/>
  <c r="AF805" i="4"/>
  <c r="AH805" i="4" s="1"/>
  <c r="AF833" i="4"/>
  <c r="AH833" i="4" s="1"/>
  <c r="AF853" i="4"/>
  <c r="AH853" i="4" s="1"/>
  <c r="AF877" i="4"/>
  <c r="AH877" i="4" s="1"/>
  <c r="AF897" i="4"/>
  <c r="AH897" i="4" s="1"/>
  <c r="AF921" i="4"/>
  <c r="AH921" i="4" s="1"/>
  <c r="AF945" i="4"/>
  <c r="AH945" i="4" s="1"/>
  <c r="AF965" i="4"/>
  <c r="AH965" i="4" s="1"/>
  <c r="AF985" i="4"/>
  <c r="AH985" i="4" s="1"/>
  <c r="AF1009" i="4"/>
  <c r="AH1009" i="4" s="1"/>
  <c r="AF1029" i="4"/>
  <c r="AH1029" i="4" s="1"/>
  <c r="AF1053" i="4"/>
  <c r="AH1053" i="4" s="1"/>
  <c r="AF1069" i="4"/>
  <c r="AH1069" i="4" s="1"/>
  <c r="AF1093" i="4"/>
  <c r="AH1093" i="4" s="1"/>
  <c r="AB5" i="23"/>
  <c r="AD5" i="23" s="1"/>
  <c r="AB9" i="23"/>
  <c r="AD9" i="23" s="1"/>
  <c r="AB13" i="23"/>
  <c r="AD13" i="23" s="1"/>
  <c r="AB17" i="23"/>
  <c r="AD17" i="23" s="1"/>
  <c r="AB21" i="23"/>
  <c r="AD21" i="23" s="1"/>
  <c r="AB25" i="23"/>
  <c r="AD25" i="23" s="1"/>
  <c r="AB29" i="23"/>
  <c r="AD29" i="23" s="1"/>
  <c r="AB33" i="23"/>
  <c r="AD33" i="23" s="1"/>
  <c r="AB37" i="23"/>
  <c r="AD37" i="23" s="1"/>
  <c r="AB41" i="23"/>
  <c r="AD41" i="23" s="1"/>
  <c r="AB45" i="23"/>
  <c r="AD45" i="23" s="1"/>
  <c r="AB49" i="23"/>
  <c r="AD49" i="23" s="1"/>
  <c r="AB57" i="23"/>
  <c r="AD57" i="23" s="1"/>
  <c r="AB69" i="23"/>
  <c r="AD69" i="23" s="1"/>
  <c r="AB73" i="23"/>
  <c r="AD73" i="23" s="1"/>
  <c r="AB77" i="23"/>
  <c r="AD77" i="23" s="1"/>
  <c r="AB93" i="23"/>
  <c r="AD93" i="23" s="1"/>
  <c r="AB97" i="23"/>
  <c r="AD97" i="23" s="1"/>
  <c r="AB101" i="23"/>
  <c r="AD101" i="23" s="1"/>
  <c r="AB105" i="23"/>
  <c r="AD105" i="23" s="1"/>
  <c r="AB109" i="23"/>
  <c r="AD109" i="23" s="1"/>
  <c r="AB113" i="23"/>
  <c r="AD113" i="23" s="1"/>
  <c r="AB117" i="23"/>
  <c r="AD117" i="23" s="1"/>
  <c r="AB121" i="23"/>
  <c r="AD121" i="23" s="1"/>
  <c r="AB125" i="23"/>
  <c r="AD125" i="23" s="1"/>
  <c r="AB129" i="23"/>
  <c r="AD129" i="23" s="1"/>
  <c r="AB133" i="23"/>
  <c r="AD133" i="23" s="1"/>
  <c r="AB137" i="23"/>
  <c r="AD137" i="23" s="1"/>
  <c r="AB141" i="23"/>
  <c r="AD141" i="23" s="1"/>
  <c r="AB145" i="23"/>
  <c r="AD145" i="23" s="1"/>
  <c r="AB149" i="23"/>
  <c r="AD149" i="23" s="1"/>
  <c r="AB153" i="23"/>
  <c r="AD153" i="23" s="1"/>
  <c r="AB157" i="23"/>
  <c r="AD157" i="23" s="1"/>
  <c r="AB161" i="23"/>
  <c r="AD161" i="23" s="1"/>
  <c r="AB165" i="23"/>
  <c r="AD165" i="23" s="1"/>
  <c r="AB169" i="23"/>
  <c r="AD169" i="23" s="1"/>
  <c r="AB173" i="23"/>
  <c r="AD173" i="23" s="1"/>
  <c r="AB177" i="23"/>
  <c r="AD177" i="23" s="1"/>
  <c r="AB181" i="23"/>
  <c r="AD181" i="23" s="1"/>
  <c r="AB185" i="23"/>
  <c r="AD185" i="23" s="1"/>
  <c r="AB189" i="23"/>
  <c r="AD189" i="23" s="1"/>
  <c r="AB193" i="23"/>
  <c r="AD193" i="23" s="1"/>
  <c r="AB197" i="23"/>
  <c r="AD197" i="23" s="1"/>
  <c r="AB201" i="23"/>
  <c r="AD201" i="23" s="1"/>
  <c r="AB205" i="23"/>
  <c r="AD205" i="23" s="1"/>
  <c r="AB209" i="23"/>
  <c r="AD209" i="23" s="1"/>
  <c r="AB213" i="23"/>
  <c r="AD213" i="23" s="1"/>
  <c r="AB217" i="23"/>
  <c r="AD217" i="23" s="1"/>
  <c r="AB221" i="23"/>
  <c r="AD221" i="23" s="1"/>
  <c r="AB225" i="23"/>
  <c r="AD225" i="23" s="1"/>
  <c r="AB229" i="23"/>
  <c r="AD229" i="23" s="1"/>
  <c r="AB233" i="23"/>
  <c r="AD233" i="23" s="1"/>
  <c r="AB241" i="23"/>
  <c r="AD241" i="23" s="1"/>
  <c r="AB245" i="23"/>
  <c r="AD245" i="23" s="1"/>
  <c r="AB249" i="23"/>
  <c r="AD249" i="23" s="1"/>
  <c r="AB253" i="23"/>
  <c r="AD253" i="23" s="1"/>
  <c r="AB257" i="23"/>
  <c r="AD257" i="23" s="1"/>
  <c r="AB261" i="23"/>
  <c r="AD261" i="23" s="1"/>
  <c r="AB269" i="23"/>
  <c r="AD269" i="23" s="1"/>
  <c r="AB273" i="23"/>
  <c r="AD273" i="23" s="1"/>
  <c r="AB277" i="23"/>
  <c r="AD277" i="23" s="1"/>
  <c r="AB285" i="23"/>
  <c r="AD285" i="23" s="1"/>
  <c r="AB289" i="23"/>
  <c r="AD289" i="23" s="1"/>
  <c r="AB293" i="23"/>
  <c r="AD293" i="23" s="1"/>
  <c r="AB297" i="23"/>
  <c r="AD297" i="23" s="1"/>
  <c r="AB301" i="23"/>
  <c r="AD301" i="23" s="1"/>
  <c r="AB305" i="23"/>
  <c r="AD305" i="23" s="1"/>
  <c r="AB309" i="23"/>
  <c r="AD309" i="23" s="1"/>
  <c r="AB325" i="23"/>
  <c r="AD325" i="23" s="1"/>
  <c r="AB329" i="23"/>
  <c r="AD329" i="23" s="1"/>
  <c r="AB337" i="23"/>
  <c r="AD337" i="23" s="1"/>
  <c r="AB345" i="23"/>
  <c r="AD345" i="23" s="1"/>
  <c r="AB361" i="23"/>
  <c r="AD361" i="23" s="1"/>
  <c r="AB377" i="23"/>
  <c r="AD377" i="23" s="1"/>
  <c r="AB393" i="23"/>
  <c r="AD393" i="23" s="1"/>
  <c r="AB409" i="23"/>
  <c r="AD409" i="23" s="1"/>
  <c r="AB425" i="23"/>
  <c r="AD425" i="23" s="1"/>
  <c r="AB441" i="23"/>
  <c r="AD441" i="23" s="1"/>
  <c r="AB457" i="23"/>
  <c r="AD457" i="23" s="1"/>
  <c r="AB473" i="23"/>
  <c r="AD473" i="23" s="1"/>
  <c r="AB489" i="23"/>
  <c r="AD489" i="23" s="1"/>
  <c r="AB505" i="23"/>
  <c r="AD505" i="23" s="1"/>
  <c r="AB521" i="23"/>
  <c r="AD521" i="23" s="1"/>
  <c r="AB537" i="23"/>
  <c r="AD537" i="23" s="1"/>
  <c r="AB553" i="23"/>
  <c r="AD553" i="23" s="1"/>
  <c r="AB569" i="23"/>
  <c r="AD569" i="23" s="1"/>
  <c r="AB585" i="23"/>
  <c r="AD585" i="23" s="1"/>
  <c r="AB601" i="23"/>
  <c r="AD601" i="23" s="1"/>
  <c r="AB617" i="23"/>
  <c r="AD617" i="23" s="1"/>
  <c r="AB633" i="23"/>
  <c r="AD633" i="23" s="1"/>
  <c r="AB649" i="23"/>
  <c r="AD649" i="23" s="1"/>
  <c r="AB665" i="23"/>
  <c r="AD665" i="23" s="1"/>
  <c r="AB681" i="23"/>
  <c r="AD681" i="23" s="1"/>
  <c r="AB697" i="23"/>
  <c r="AD697" i="23" s="1"/>
  <c r="AB713" i="23"/>
  <c r="AD713" i="23" s="1"/>
  <c r="AB729" i="23"/>
  <c r="AD729" i="23" s="1"/>
  <c r="AB745" i="23"/>
  <c r="AD745" i="23" s="1"/>
  <c r="AB761" i="23"/>
  <c r="AD761" i="23" s="1"/>
  <c r="AB777" i="23"/>
  <c r="AD777" i="23" s="1"/>
  <c r="AB793" i="23"/>
  <c r="AD793" i="23" s="1"/>
  <c r="AB1021" i="23"/>
  <c r="AD1021" i="23" s="1"/>
  <c r="AB1033" i="23"/>
  <c r="AD1033" i="23" s="1"/>
  <c r="AB1049" i="23"/>
  <c r="AD1049" i="23" s="1"/>
  <c r="AB1065" i="23"/>
  <c r="AD1065" i="23" s="1"/>
  <c r="AB1081" i="23"/>
  <c r="AD1081" i="23" s="1"/>
  <c r="AB709" i="23"/>
  <c r="AD709" i="23" s="1"/>
  <c r="AB725" i="23"/>
  <c r="AD725" i="23" s="1"/>
  <c r="AB741" i="23"/>
  <c r="AD741" i="23" s="1"/>
  <c r="AB757" i="23"/>
  <c r="AD757" i="23" s="1"/>
  <c r="AB773" i="23"/>
  <c r="AD773" i="23" s="1"/>
  <c r="AB789" i="23"/>
  <c r="AD789" i="23" s="1"/>
  <c r="AB801" i="23"/>
  <c r="AD801" i="23" s="1"/>
  <c r="AB809" i="23"/>
  <c r="AD809" i="23" s="1"/>
  <c r="AB817" i="23"/>
  <c r="AD817" i="23" s="1"/>
  <c r="AB825" i="23"/>
  <c r="AD825" i="23" s="1"/>
  <c r="AB833" i="23"/>
  <c r="AD833" i="23" s="1"/>
  <c r="AB841" i="23"/>
  <c r="AD841" i="23" s="1"/>
  <c r="AB849" i="23"/>
  <c r="AD849" i="23" s="1"/>
  <c r="AB857" i="23"/>
  <c r="AD857" i="23" s="1"/>
  <c r="AB865" i="23"/>
  <c r="AD865" i="23" s="1"/>
  <c r="AB873" i="23"/>
  <c r="AD873" i="23" s="1"/>
  <c r="AB881" i="23"/>
  <c r="AD881" i="23" s="1"/>
  <c r="AB889" i="23"/>
  <c r="AD889" i="23" s="1"/>
  <c r="AB897" i="23"/>
  <c r="AD897" i="23" s="1"/>
  <c r="AB905" i="23"/>
  <c r="AD905" i="23" s="1"/>
  <c r="AB913" i="23"/>
  <c r="AD913" i="23" s="1"/>
  <c r="AB921" i="23"/>
  <c r="AD921" i="23" s="1"/>
  <c r="AB929" i="23"/>
  <c r="AD929" i="23" s="1"/>
  <c r="AB937" i="23"/>
  <c r="AD937" i="23" s="1"/>
  <c r="AB945" i="23"/>
  <c r="AD945" i="23" s="1"/>
  <c r="AB953" i="23"/>
  <c r="AD953" i="23" s="1"/>
  <c r="AB961" i="23"/>
  <c r="AD961" i="23" s="1"/>
  <c r="AB969" i="23"/>
  <c r="AD969" i="23" s="1"/>
  <c r="AB977" i="23"/>
  <c r="AD977" i="23" s="1"/>
  <c r="AB985" i="23"/>
  <c r="AD985" i="23" s="1"/>
  <c r="AB993" i="23"/>
  <c r="AD993" i="23" s="1"/>
  <c r="AB1001" i="23"/>
  <c r="AD1001" i="23" s="1"/>
  <c r="AB1009" i="23"/>
  <c r="AD1009" i="23" s="1"/>
  <c r="AB1017" i="23"/>
  <c r="AD1017" i="23" s="1"/>
  <c r="AB353" i="23"/>
  <c r="AD353" i="23" s="1"/>
  <c r="AB369" i="23"/>
  <c r="AD369" i="23" s="1"/>
  <c r="AB385" i="23"/>
  <c r="AD385" i="23" s="1"/>
  <c r="AB401" i="23"/>
  <c r="AD401" i="23" s="1"/>
  <c r="AB417" i="23"/>
  <c r="AD417" i="23" s="1"/>
  <c r="AB433" i="23"/>
  <c r="AD433" i="23" s="1"/>
  <c r="AB449" i="23"/>
  <c r="AD449" i="23" s="1"/>
  <c r="AB465" i="23"/>
  <c r="AD465" i="23" s="1"/>
  <c r="AB481" i="23"/>
  <c r="AD481" i="23" s="1"/>
  <c r="AB497" i="23"/>
  <c r="AD497" i="23" s="1"/>
  <c r="AB513" i="23"/>
  <c r="AD513" i="23" s="1"/>
  <c r="AB529" i="23"/>
  <c r="AD529" i="23" s="1"/>
  <c r="AB545" i="23"/>
  <c r="AD545" i="23" s="1"/>
  <c r="AB561" i="23"/>
  <c r="AD561" i="23" s="1"/>
  <c r="AB577" i="23"/>
  <c r="AD577" i="23" s="1"/>
  <c r="AB593" i="23"/>
  <c r="AD593" i="23" s="1"/>
  <c r="AB609" i="23"/>
  <c r="AD609" i="23" s="1"/>
  <c r="AB625" i="23"/>
  <c r="AD625" i="23" s="1"/>
  <c r="AB641" i="23"/>
  <c r="AD641" i="23" s="1"/>
  <c r="AB657" i="23"/>
  <c r="AD657" i="23" s="1"/>
  <c r="AB673" i="23"/>
  <c r="AD673" i="23" s="1"/>
  <c r="AB689" i="23"/>
  <c r="AD689" i="23" s="1"/>
  <c r="AB705" i="23"/>
  <c r="AD705" i="23" s="1"/>
  <c r="AB721" i="23"/>
  <c r="AD721" i="23" s="1"/>
  <c r="AB737" i="23"/>
  <c r="AD737" i="23" s="1"/>
  <c r="AB753" i="23"/>
  <c r="AD753" i="23" s="1"/>
  <c r="AB769" i="23"/>
  <c r="AD769" i="23" s="1"/>
  <c r="AB785" i="23"/>
  <c r="AD785" i="23" s="1"/>
  <c r="AB1025" i="23"/>
  <c r="AD1025" i="23" s="1"/>
  <c r="AB1041" i="23"/>
  <c r="AD1041" i="23" s="1"/>
  <c r="AB1057" i="23"/>
  <c r="AD1057" i="23" s="1"/>
  <c r="AB1073" i="23"/>
  <c r="AD1073" i="23" s="1"/>
  <c r="AB1089" i="23"/>
  <c r="AD1089" i="23" s="1"/>
  <c r="AB349" i="23"/>
  <c r="AD349" i="23" s="1"/>
  <c r="AB365" i="23"/>
  <c r="AD365" i="23" s="1"/>
  <c r="AB381" i="23"/>
  <c r="AD381" i="23" s="1"/>
  <c r="AB397" i="23"/>
  <c r="AD397" i="23" s="1"/>
  <c r="AB413" i="23"/>
  <c r="AD413" i="23" s="1"/>
  <c r="AB429" i="23"/>
  <c r="AD429" i="23" s="1"/>
  <c r="AB445" i="23"/>
  <c r="AD445" i="23" s="1"/>
  <c r="AB461" i="23"/>
  <c r="AD461" i="23" s="1"/>
  <c r="AB477" i="23"/>
  <c r="AD477" i="23" s="1"/>
  <c r="AB493" i="23"/>
  <c r="AD493" i="23" s="1"/>
  <c r="AB509" i="23"/>
  <c r="AD509" i="23" s="1"/>
  <c r="AB525" i="23"/>
  <c r="AD525" i="23" s="1"/>
  <c r="AB541" i="23"/>
  <c r="AD541" i="23" s="1"/>
  <c r="AB557" i="23"/>
  <c r="AD557" i="23" s="1"/>
  <c r="AB573" i="23"/>
  <c r="AD573" i="23" s="1"/>
  <c r="AB589" i="23"/>
  <c r="AD589" i="23" s="1"/>
  <c r="AB605" i="23"/>
  <c r="AD605" i="23" s="1"/>
  <c r="AB621" i="23"/>
  <c r="AD621" i="23" s="1"/>
  <c r="AB637" i="23"/>
  <c r="AD637" i="23" s="1"/>
  <c r="AB653" i="23"/>
  <c r="AD653" i="23" s="1"/>
  <c r="AB669" i="23"/>
  <c r="AD669" i="23" s="1"/>
  <c r="AB685" i="23"/>
  <c r="AD685" i="23" s="1"/>
  <c r="AB701" i="23"/>
  <c r="AD701" i="23" s="1"/>
  <c r="AB717" i="23"/>
  <c r="AD717" i="23" s="1"/>
  <c r="AB733" i="23"/>
  <c r="AD733" i="23" s="1"/>
  <c r="AB749" i="23"/>
  <c r="AD749" i="23" s="1"/>
  <c r="AB765" i="23"/>
  <c r="AD765" i="23" s="1"/>
  <c r="AB781" i="23"/>
  <c r="AD781" i="23" s="1"/>
  <c r="AB797" i="23"/>
  <c r="AD797" i="23" s="1"/>
  <c r="AB805" i="23"/>
  <c r="AD805" i="23" s="1"/>
  <c r="AB813" i="23"/>
  <c r="AD813" i="23" s="1"/>
  <c r="AB821" i="23"/>
  <c r="AD821" i="23" s="1"/>
  <c r="AB829" i="23"/>
  <c r="AD829" i="23" s="1"/>
  <c r="AB837" i="23"/>
  <c r="AD837" i="23" s="1"/>
  <c r="AB845" i="23"/>
  <c r="AD845" i="23" s="1"/>
  <c r="AB853" i="23"/>
  <c r="AD853" i="23" s="1"/>
  <c r="AB861" i="23"/>
  <c r="AD861" i="23" s="1"/>
  <c r="AB869" i="23"/>
  <c r="AD869" i="23" s="1"/>
  <c r="AB877" i="23"/>
  <c r="AD877" i="23" s="1"/>
  <c r="AB885" i="23"/>
  <c r="AD885" i="23" s="1"/>
  <c r="AB893" i="23"/>
  <c r="AD893" i="23" s="1"/>
  <c r="AB901" i="23"/>
  <c r="AD901" i="23" s="1"/>
  <c r="AB909" i="23"/>
  <c r="AD909" i="23" s="1"/>
  <c r="AB917" i="23"/>
  <c r="AD917" i="23" s="1"/>
  <c r="AB925" i="23"/>
  <c r="AD925" i="23" s="1"/>
  <c r="AB933" i="23"/>
  <c r="AD933" i="23" s="1"/>
  <c r="AB941" i="23"/>
  <c r="AD941" i="23" s="1"/>
  <c r="AB949" i="23"/>
  <c r="AD949" i="23" s="1"/>
  <c r="AB957" i="23"/>
  <c r="AD957" i="23" s="1"/>
  <c r="AB965" i="23"/>
  <c r="AD965" i="23" s="1"/>
  <c r="AB973" i="23"/>
  <c r="AD973" i="23" s="1"/>
  <c r="AB981" i="23"/>
  <c r="AD981" i="23" s="1"/>
  <c r="AB989" i="23"/>
  <c r="AD989" i="23" s="1"/>
  <c r="AB997" i="23"/>
  <c r="AD997" i="23" s="1"/>
  <c r="AB1005" i="23"/>
  <c r="AD1005" i="23" s="1"/>
  <c r="AB1013" i="23"/>
  <c r="AD1013" i="23" s="1"/>
  <c r="AH808" i="3"/>
  <c r="AJ808" i="3" s="1"/>
  <c r="AH357" i="3"/>
  <c r="AJ357" i="3" s="1"/>
  <c r="AH1073" i="3"/>
  <c r="AJ1073" i="3" s="1"/>
  <c r="AH1081" i="3"/>
  <c r="AJ1081" i="3" s="1"/>
  <c r="AH1089" i="3"/>
  <c r="AJ1089" i="3" s="1"/>
  <c r="AH13" i="3"/>
  <c r="AJ13" i="3" s="1"/>
  <c r="AH33" i="3"/>
  <c r="AJ33" i="3" s="1"/>
  <c r="AH45" i="3"/>
  <c r="AJ45" i="3" s="1"/>
  <c r="AH61" i="3"/>
  <c r="AJ61" i="3" s="1"/>
  <c r="AH93" i="3"/>
  <c r="AJ93" i="3" s="1"/>
  <c r="AH109" i="3"/>
  <c r="AJ109" i="3" s="1"/>
  <c r="AH125" i="3"/>
  <c r="AJ125" i="3" s="1"/>
  <c r="AH141" i="3"/>
  <c r="AJ141" i="3" s="1"/>
  <c r="AH157" i="3"/>
  <c r="AJ157" i="3" s="1"/>
  <c r="AH177" i="3"/>
  <c r="AJ177" i="3" s="1"/>
  <c r="AH205" i="3"/>
  <c r="AJ205" i="3" s="1"/>
  <c r="AH221" i="3"/>
  <c r="AJ221" i="3" s="1"/>
  <c r="AH253" i="3"/>
  <c r="AJ253" i="3" s="1"/>
  <c r="AH269" i="3"/>
  <c r="AJ269" i="3" s="1"/>
  <c r="AH285" i="3"/>
  <c r="AJ285" i="3" s="1"/>
  <c r="AH301" i="3"/>
  <c r="AJ301" i="3" s="1"/>
  <c r="AH317" i="3"/>
  <c r="AJ317" i="3" s="1"/>
  <c r="AH333" i="3"/>
  <c r="AJ333" i="3" s="1"/>
  <c r="AH381" i="3"/>
  <c r="AJ381" i="3" s="1"/>
  <c r="AH441" i="3"/>
  <c r="AJ441" i="3" s="1"/>
  <c r="AH337" i="3"/>
  <c r="AJ337" i="3" s="1"/>
  <c r="AH405" i="3"/>
  <c r="AJ405" i="3" s="1"/>
  <c r="AH32" i="3"/>
  <c r="AJ32" i="3" s="1"/>
  <c r="AH444" i="3"/>
  <c r="AJ444" i="3" s="1"/>
  <c r="AH69" i="3"/>
  <c r="AJ69" i="3" s="1"/>
  <c r="AH297" i="3"/>
  <c r="AJ297" i="3" s="1"/>
  <c r="AH313" i="3"/>
  <c r="AJ313" i="3" s="1"/>
  <c r="AH329" i="3"/>
  <c r="AJ329" i="3" s="1"/>
  <c r="AH349" i="3"/>
  <c r="AJ349" i="3" s="1"/>
  <c r="AH365" i="3"/>
  <c r="AJ365" i="3" s="1"/>
  <c r="AH377" i="3"/>
  <c r="AJ377" i="3" s="1"/>
  <c r="AH841" i="3"/>
  <c r="AJ841" i="3" s="1"/>
  <c r="AH905" i="3"/>
  <c r="AJ905" i="3" s="1"/>
  <c r="AH1069" i="3"/>
  <c r="AJ1069" i="3" s="1"/>
  <c r="AH1077" i="3"/>
  <c r="AJ1077" i="3" s="1"/>
  <c r="AH1085" i="3"/>
  <c r="AJ1085" i="3" s="1"/>
  <c r="AH1093" i="3"/>
  <c r="AJ1093" i="3" s="1"/>
  <c r="AH254" i="3"/>
  <c r="AJ254" i="3" s="1"/>
  <c r="AH440" i="3"/>
  <c r="AJ440" i="3" s="1"/>
  <c r="AH840" i="3"/>
  <c r="AJ840" i="3" s="1"/>
  <c r="AH856" i="3"/>
  <c r="AJ856" i="3" s="1"/>
  <c r="AH864" i="3"/>
  <c r="AJ864" i="3" s="1"/>
  <c r="AH5" i="3"/>
  <c r="AJ5" i="3" s="1"/>
  <c r="AH21" i="3"/>
  <c r="AJ21" i="3" s="1"/>
  <c r="AH37" i="3"/>
  <c r="AJ37" i="3" s="1"/>
  <c r="AH101" i="3"/>
  <c r="AJ101" i="3" s="1"/>
  <c r="AH105" i="3"/>
  <c r="AJ105" i="3" s="1"/>
  <c r="AH117" i="3"/>
  <c r="AJ117" i="3" s="1"/>
  <c r="AH149" i="3"/>
  <c r="AJ149" i="3" s="1"/>
  <c r="AH165" i="3"/>
  <c r="AJ165" i="3" s="1"/>
  <c r="AH181" i="3"/>
  <c r="AJ181" i="3" s="1"/>
  <c r="AH197" i="3"/>
  <c r="AJ197" i="3" s="1"/>
  <c r="AH213" i="3"/>
  <c r="AJ213" i="3" s="1"/>
  <c r="AH229" i="3"/>
  <c r="AJ229" i="3" s="1"/>
  <c r="AH261" i="3"/>
  <c r="AJ261" i="3" s="1"/>
  <c r="AH293" i="3"/>
  <c r="AJ293" i="3" s="1"/>
  <c r="AH361" i="3"/>
  <c r="AJ361" i="3" s="1"/>
  <c r="AH445" i="3"/>
  <c r="AJ445" i="3" s="1"/>
  <c r="AH129" i="2"/>
  <c r="AJ129" i="2" s="1"/>
  <c r="AB321" i="23" l="1"/>
  <c r="AD321" i="23" s="1"/>
  <c r="AB752" i="23"/>
  <c r="AD752" i="23" s="1"/>
  <c r="AB400" i="23"/>
  <c r="AD400" i="23" s="1"/>
  <c r="AB16" i="23"/>
  <c r="AD16" i="23" s="1"/>
  <c r="AB210" i="23"/>
  <c r="AD210" i="23" s="1"/>
  <c r="AB265" i="23"/>
  <c r="AD265" i="23" s="1"/>
  <c r="AB200" i="23"/>
  <c r="AD200" i="23" s="1"/>
  <c r="AB646" i="23"/>
  <c r="AD646" i="23" s="1"/>
  <c r="AB650" i="23"/>
  <c r="AD650" i="23" s="1"/>
  <c r="AB1012" i="23"/>
  <c r="AD1012" i="23" s="1"/>
  <c r="AB266" i="23"/>
  <c r="AD266" i="23" s="1"/>
  <c r="AB310" i="23"/>
  <c r="AD310" i="23" s="1"/>
  <c r="AB874" i="23"/>
  <c r="AD874" i="23" s="1"/>
  <c r="AB398" i="23"/>
  <c r="AD398" i="23" s="1"/>
  <c r="AB778" i="23"/>
  <c r="AD778" i="23" s="1"/>
  <c r="AR766" i="6"/>
  <c r="AT766" i="6" s="1"/>
  <c r="AR802" i="6"/>
  <c r="AT802" i="6" s="1"/>
  <c r="AR172" i="6"/>
  <c r="AT172" i="6" s="1"/>
  <c r="AR60" i="6"/>
  <c r="AT60" i="6" s="1"/>
  <c r="AR962" i="6"/>
  <c r="AT962" i="6" s="1"/>
  <c r="AR252" i="6"/>
  <c r="AT252" i="6" s="1"/>
  <c r="AR124" i="6"/>
  <c r="AT124" i="6" s="1"/>
  <c r="AR734" i="6"/>
  <c r="AT734" i="6" s="1"/>
  <c r="AR188" i="6"/>
  <c r="AT188" i="6" s="1"/>
  <c r="AR826" i="6"/>
  <c r="AT826" i="6" s="1"/>
  <c r="AR794" i="6"/>
  <c r="AT794" i="6" s="1"/>
  <c r="AB740" i="23"/>
  <c r="AD740" i="23" s="1"/>
  <c r="AB464" i="23"/>
  <c r="AD464" i="23" s="1"/>
  <c r="AB908" i="23"/>
  <c r="AD908" i="23" s="1"/>
  <c r="AB144" i="23"/>
  <c r="AD144" i="23" s="1"/>
  <c r="AB136" i="23"/>
  <c r="AD136" i="23" s="1"/>
  <c r="AB768" i="23"/>
  <c r="AD768" i="23" s="1"/>
  <c r="AB237" i="23"/>
  <c r="AD237" i="23" s="1"/>
  <c r="AB420" i="23"/>
  <c r="AD420" i="23" s="1"/>
  <c r="AH874" i="3"/>
  <c r="AJ874" i="3" s="1"/>
  <c r="AH863" i="3"/>
  <c r="AJ863" i="3" s="1"/>
  <c r="AH438" i="3"/>
  <c r="AJ438" i="3" s="1"/>
  <c r="AH128" i="3"/>
  <c r="AJ128" i="3" s="1"/>
  <c r="AH668" i="3"/>
  <c r="AJ668" i="3" s="1"/>
  <c r="AH318" i="3"/>
  <c r="AJ318" i="3" s="1"/>
  <c r="AH740" i="3"/>
  <c r="AJ740" i="3" s="1"/>
  <c r="AH224" i="3"/>
  <c r="AJ224" i="3" s="1"/>
  <c r="AH884" i="3"/>
  <c r="AJ884" i="3" s="1"/>
  <c r="AH871" i="3"/>
  <c r="AJ871" i="3" s="1"/>
  <c r="AH439" i="3"/>
  <c r="AJ439" i="3" s="1"/>
  <c r="AH452" i="3"/>
  <c r="AJ452" i="3" s="1"/>
  <c r="AH846" i="3"/>
  <c r="AJ846" i="3" s="1"/>
  <c r="AH126" i="2"/>
  <c r="AJ126" i="2" s="1"/>
  <c r="AH113" i="2"/>
  <c r="AJ113" i="2" s="1"/>
  <c r="AH656" i="2"/>
  <c r="AJ656" i="2" s="1"/>
  <c r="AH1034" i="2"/>
  <c r="AJ1034" i="2" s="1"/>
  <c r="AH910" i="2"/>
  <c r="AJ910" i="2" s="1"/>
  <c r="AH330" i="2"/>
  <c r="AJ330" i="2" s="1"/>
  <c r="AH1086" i="2"/>
  <c r="AJ1086" i="2" s="1"/>
  <c r="AH912" i="2"/>
  <c r="AJ912" i="2" s="1"/>
  <c r="AH568" i="2"/>
  <c r="AJ568" i="2" s="1"/>
  <c r="AH164" i="2"/>
  <c r="AJ164" i="2" s="1"/>
  <c r="AH96" i="2"/>
  <c r="AJ96" i="2" s="1"/>
  <c r="AH350" i="2"/>
  <c r="AJ350" i="2" s="1"/>
  <c r="AH106" i="2"/>
  <c r="AJ106" i="2" s="1"/>
  <c r="AH518" i="2"/>
  <c r="AJ518" i="2" s="1"/>
  <c r="AH741" i="2"/>
  <c r="AJ741" i="2" s="1"/>
  <c r="AH369" i="2"/>
  <c r="AJ369" i="2" s="1"/>
  <c r="AH866" i="2"/>
  <c r="AJ866" i="2" s="1"/>
  <c r="AH170" i="2"/>
  <c r="AJ170" i="2" s="1"/>
  <c r="AH478" i="2"/>
  <c r="AJ478" i="2" s="1"/>
  <c r="AH990" i="2"/>
  <c r="AJ990" i="2" s="1"/>
  <c r="AH746" i="2"/>
  <c r="AJ746" i="2" s="1"/>
  <c r="AH482" i="2"/>
  <c r="AJ482" i="2" s="1"/>
  <c r="AH354" i="2"/>
  <c r="AJ354" i="2" s="1"/>
  <c r="AH1040" i="2"/>
  <c r="AJ1040" i="2" s="1"/>
  <c r="AH872" i="2"/>
  <c r="AJ872" i="2" s="1"/>
  <c r="AH712" i="2"/>
  <c r="AJ712" i="2" s="1"/>
  <c r="AH188" i="2"/>
  <c r="AJ188" i="2" s="1"/>
  <c r="AH189" i="2"/>
  <c r="AJ189" i="2" s="1"/>
  <c r="AH212" i="2"/>
  <c r="AJ212" i="2" s="1"/>
  <c r="AH197" i="2"/>
  <c r="AJ197" i="2" s="1"/>
  <c r="AH970" i="2"/>
  <c r="AJ970" i="2" s="1"/>
  <c r="AH498" i="2"/>
  <c r="AJ498" i="2" s="1"/>
  <c r="AH605" i="2"/>
  <c r="AJ605" i="2" s="1"/>
  <c r="AH524" i="2"/>
  <c r="AJ524" i="2" s="1"/>
  <c r="AH296" i="2"/>
  <c r="AJ296" i="2" s="1"/>
  <c r="AH889" i="2"/>
  <c r="AJ889" i="2" s="1"/>
  <c r="AH1012" i="2"/>
  <c r="AJ1012" i="2" s="1"/>
  <c r="AH844" i="2"/>
  <c r="AJ844" i="2" s="1"/>
  <c r="AH337" i="2"/>
  <c r="AJ337" i="2" s="1"/>
  <c r="AH762" i="2"/>
  <c r="AJ762" i="2" s="1"/>
  <c r="AH1029" i="2"/>
  <c r="AJ1029" i="2" s="1"/>
  <c r="AH405" i="2"/>
  <c r="AJ405" i="2" s="1"/>
  <c r="AH310" i="2"/>
  <c r="AJ310" i="2" s="1"/>
  <c r="AH256" i="2"/>
  <c r="AJ256" i="2" s="1"/>
  <c r="AH32" i="2"/>
  <c r="AJ32" i="2" s="1"/>
  <c r="AH86" i="2"/>
  <c r="AJ86" i="2" s="1"/>
  <c r="AH1017" i="2"/>
  <c r="AJ1017" i="2" s="1"/>
  <c r="AH449" i="2"/>
  <c r="AJ449" i="2" s="1"/>
  <c r="AH1078" i="2"/>
  <c r="AJ1078" i="2" s="1"/>
  <c r="AH954" i="2"/>
  <c r="AJ954" i="2" s="1"/>
  <c r="AH462" i="2"/>
  <c r="AJ462" i="2" s="1"/>
  <c r="AH974" i="2"/>
  <c r="AJ974" i="2" s="1"/>
  <c r="AH916" i="2"/>
  <c r="AJ916" i="2" s="1"/>
  <c r="AH628" i="2"/>
  <c r="AJ628" i="2" s="1"/>
  <c r="AH313" i="2"/>
  <c r="AJ313" i="2" s="1"/>
  <c r="AH81" i="2"/>
  <c r="AJ81" i="2" s="1"/>
  <c r="AH588" i="2"/>
  <c r="AJ588" i="2" s="1"/>
  <c r="AH867" i="2"/>
  <c r="AJ867" i="2" s="1"/>
  <c r="AH614" i="2"/>
  <c r="AJ614" i="2" s="1"/>
  <c r="AH429" i="2"/>
  <c r="AJ429" i="2" s="1"/>
  <c r="AH409" i="2"/>
  <c r="AJ409" i="2" s="1"/>
  <c r="AH558" i="2"/>
  <c r="AJ558" i="2" s="1"/>
  <c r="AH294" i="2"/>
  <c r="AJ294" i="2" s="1"/>
  <c r="AH448" i="2"/>
  <c r="AJ448" i="2" s="1"/>
  <c r="AH176" i="2"/>
  <c r="AJ176" i="2" s="1"/>
  <c r="AH758" i="2"/>
  <c r="AJ758" i="2" s="1"/>
  <c r="AH1048" i="2"/>
  <c r="AJ1048" i="2" s="1"/>
  <c r="AH584" i="2"/>
  <c r="AJ584" i="2" s="1"/>
  <c r="AH295" i="2"/>
  <c r="AJ295" i="2" s="1"/>
  <c r="AH146" i="2"/>
  <c r="AJ146" i="2" s="1"/>
  <c r="AH1074" i="2"/>
  <c r="AJ1074" i="2" s="1"/>
  <c r="AH786" i="2"/>
  <c r="AJ786" i="2" s="1"/>
  <c r="AH130" i="2"/>
  <c r="AJ130" i="2" s="1"/>
  <c r="AH569" i="2"/>
  <c r="AJ569" i="2" s="1"/>
  <c r="AH489" i="2"/>
  <c r="AJ489" i="2" s="1"/>
  <c r="AH433" i="2"/>
  <c r="AJ433" i="2" s="1"/>
  <c r="AH345" i="2"/>
  <c r="AJ345" i="2" s="1"/>
  <c r="AH918" i="2"/>
  <c r="AJ918" i="2" s="1"/>
  <c r="AH194" i="2"/>
  <c r="AJ194" i="2" s="1"/>
  <c r="AH1022" i="2"/>
  <c r="AJ1022" i="2" s="1"/>
  <c r="AH386" i="2"/>
  <c r="AJ386" i="2" s="1"/>
  <c r="AH896" i="2"/>
  <c r="AJ896" i="2" s="1"/>
  <c r="AH374" i="2"/>
  <c r="AJ374" i="2" s="1"/>
  <c r="AH833" i="2"/>
  <c r="AJ833" i="2" s="1"/>
  <c r="AH397" i="2"/>
  <c r="AJ397" i="2" s="1"/>
  <c r="AH869" i="2"/>
  <c r="AJ869" i="2" s="1"/>
  <c r="AH362" i="2"/>
  <c r="AJ362" i="2" s="1"/>
  <c r="AH266" i="2"/>
  <c r="AJ266" i="2" s="1"/>
  <c r="AH1076" i="2"/>
  <c r="AJ1076" i="2" s="1"/>
  <c r="AH780" i="2"/>
  <c r="AJ780" i="2" s="1"/>
  <c r="AH177" i="2"/>
  <c r="AJ177" i="2" s="1"/>
  <c r="AH813" i="2"/>
  <c r="AJ813" i="2" s="1"/>
  <c r="AH235" i="2"/>
  <c r="AJ235" i="2" s="1"/>
  <c r="AH981" i="2"/>
  <c r="AJ981" i="2" s="1"/>
  <c r="AH648" i="2"/>
  <c r="AJ648" i="2" s="1"/>
  <c r="AH743" i="2"/>
  <c r="AJ743" i="2" s="1"/>
  <c r="AH231" i="2"/>
  <c r="AJ231" i="2" s="1"/>
  <c r="AH229" i="2"/>
  <c r="AJ229" i="2" s="1"/>
  <c r="AH185" i="2"/>
  <c r="AJ185" i="2" s="1"/>
  <c r="AH358" i="2"/>
  <c r="AJ358" i="2" s="1"/>
  <c r="AH257" i="2"/>
  <c r="AJ257" i="2" s="1"/>
  <c r="AH101" i="2"/>
  <c r="AJ101" i="2" s="1"/>
  <c r="AH278" i="2"/>
  <c r="AJ278" i="2" s="1"/>
  <c r="AH425" i="2"/>
  <c r="AJ425" i="2" s="1"/>
  <c r="AH483" i="2"/>
  <c r="AJ483" i="2" s="1"/>
  <c r="AH270" i="2"/>
  <c r="AJ270" i="2" s="1"/>
  <c r="AH110" i="2"/>
  <c r="AJ110" i="2" s="1"/>
  <c r="AH242" i="2"/>
  <c r="AJ242" i="2" s="1"/>
  <c r="AH366" i="2"/>
  <c r="AJ366" i="2" s="1"/>
  <c r="AH115" i="2"/>
  <c r="AJ115" i="2" s="1"/>
  <c r="AH407" i="3"/>
  <c r="AJ407" i="3" s="1"/>
  <c r="AH443" i="3"/>
  <c r="AJ443" i="3" s="1"/>
  <c r="AH457" i="3"/>
  <c r="AJ457" i="3" s="1"/>
  <c r="AH1028" i="3"/>
  <c r="AJ1028" i="3" s="1"/>
  <c r="AH996" i="3"/>
  <c r="AJ996" i="3" s="1"/>
  <c r="AH964" i="3"/>
  <c r="AJ964" i="3" s="1"/>
  <c r="AH812" i="3"/>
  <c r="AJ812" i="3" s="1"/>
  <c r="AH572" i="3"/>
  <c r="AJ572" i="3" s="1"/>
  <c r="AH909" i="3"/>
  <c r="AJ909" i="3" s="1"/>
  <c r="AH453" i="3"/>
  <c r="AJ453" i="3" s="1"/>
  <c r="AH976" i="3"/>
  <c r="AJ976" i="3" s="1"/>
  <c r="AH760" i="3"/>
  <c r="AJ760" i="3" s="1"/>
  <c r="AH536" i="3"/>
  <c r="AJ536" i="3" s="1"/>
  <c r="AH305" i="3"/>
  <c r="AJ305" i="3" s="1"/>
  <c r="AH696" i="3"/>
  <c r="AJ696" i="3" s="1"/>
  <c r="AH793" i="3"/>
  <c r="AJ793" i="3" s="1"/>
  <c r="AH721" i="3"/>
  <c r="AJ721" i="3" s="1"/>
  <c r="AH1029" i="3"/>
  <c r="AJ1029" i="3" s="1"/>
  <c r="AH920" i="3"/>
  <c r="AJ920" i="3" s="1"/>
  <c r="AH621" i="3"/>
  <c r="AJ621" i="3" s="1"/>
  <c r="AH1080" i="3"/>
  <c r="AJ1080" i="3" s="1"/>
  <c r="AH592" i="3"/>
  <c r="AJ592" i="3" s="1"/>
  <c r="AH708" i="3"/>
  <c r="AJ708" i="3" s="1"/>
  <c r="AH890" i="3"/>
  <c r="AJ890" i="3" s="1"/>
  <c r="AH449" i="3"/>
  <c r="AJ449" i="3" s="1"/>
  <c r="AH133" i="3"/>
  <c r="AJ133" i="3" s="1"/>
  <c r="AH895" i="3"/>
  <c r="AJ895" i="3" s="1"/>
  <c r="AH839" i="3"/>
  <c r="AJ839" i="3" s="1"/>
  <c r="AH415" i="3"/>
  <c r="AJ415" i="3" s="1"/>
  <c r="AH397" i="3"/>
  <c r="AJ397" i="3" s="1"/>
  <c r="AH324" i="3"/>
  <c r="AJ324" i="3" s="1"/>
  <c r="AH245" i="3"/>
  <c r="AJ245" i="3" s="1"/>
  <c r="AH765" i="3"/>
  <c r="AJ765" i="3" s="1"/>
  <c r="AH669" i="3"/>
  <c r="AJ669" i="3" s="1"/>
  <c r="AH169" i="3"/>
  <c r="AJ169" i="3" s="1"/>
  <c r="AH189" i="3"/>
  <c r="AJ189" i="3" s="1"/>
  <c r="AH437" i="3"/>
  <c r="AJ437" i="3" s="1"/>
  <c r="AH745" i="3"/>
  <c r="AJ745" i="3" s="1"/>
  <c r="AH673" i="3"/>
  <c r="AJ673" i="3" s="1"/>
  <c r="AH72" i="3"/>
  <c r="AJ72" i="3" s="1"/>
  <c r="AH152" i="3"/>
  <c r="AJ152" i="3" s="1"/>
  <c r="AH829" i="3"/>
  <c r="AJ829" i="3" s="1"/>
  <c r="AH749" i="3"/>
  <c r="AJ749" i="3" s="1"/>
  <c r="AH345" i="3"/>
  <c r="AJ345" i="3" s="1"/>
  <c r="AH281" i="3"/>
  <c r="AJ281" i="3" s="1"/>
  <c r="AH908" i="3"/>
  <c r="AJ908" i="3" s="1"/>
  <c r="AH780" i="3"/>
  <c r="AJ780" i="3" s="1"/>
  <c r="AH160" i="3"/>
  <c r="AJ160" i="3" s="1"/>
  <c r="AH277" i="3"/>
  <c r="AJ277" i="3" s="1"/>
  <c r="AH1040" i="3"/>
  <c r="AJ1040" i="3" s="1"/>
  <c r="AH904" i="3"/>
  <c r="AJ904" i="3" s="1"/>
  <c r="AH140" i="3"/>
  <c r="AJ140" i="3" s="1"/>
  <c r="AH577" i="3"/>
  <c r="AJ577" i="3" s="1"/>
  <c r="AH569" i="3"/>
  <c r="AJ569" i="3" s="1"/>
  <c r="AH1044" i="3"/>
  <c r="AJ1044" i="3" s="1"/>
  <c r="AH600" i="3"/>
  <c r="AJ600" i="3" s="1"/>
  <c r="AH997" i="3"/>
  <c r="AJ997" i="3" s="1"/>
  <c r="AH541" i="3"/>
  <c r="AJ541" i="3" s="1"/>
  <c r="AH896" i="3"/>
  <c r="AJ896" i="3" s="1"/>
  <c r="AH872" i="3"/>
  <c r="AJ872" i="3" s="1"/>
  <c r="AH824" i="3"/>
  <c r="AJ824" i="3" s="1"/>
  <c r="AH584" i="3"/>
  <c r="AJ584" i="3" s="1"/>
  <c r="AH472" i="3"/>
  <c r="AJ472" i="3" s="1"/>
  <c r="AH737" i="3"/>
  <c r="AJ737" i="3" s="1"/>
  <c r="AH385" i="3"/>
  <c r="AJ385" i="3" s="1"/>
  <c r="AH784" i="3"/>
  <c r="AJ784" i="3" s="1"/>
  <c r="AH768" i="3"/>
  <c r="AJ768" i="3" s="1"/>
  <c r="AH500" i="3"/>
  <c r="AJ500" i="3" s="1"/>
  <c r="AH432" i="3"/>
  <c r="AJ432" i="3" s="1"/>
  <c r="AH120" i="3"/>
  <c r="AJ120" i="3" s="1"/>
  <c r="AH416" i="3"/>
  <c r="AJ416" i="3" s="1"/>
  <c r="AH336" i="3"/>
  <c r="AJ336" i="3" s="1"/>
  <c r="AH368" i="3"/>
  <c r="AJ368" i="3" s="1"/>
  <c r="AH68" i="3"/>
  <c r="AJ68" i="3" s="1"/>
  <c r="AH836" i="3"/>
  <c r="AJ836" i="3" s="1"/>
  <c r="AH400" i="3"/>
  <c r="AJ400" i="3" s="1"/>
  <c r="AH380" i="3"/>
  <c r="AJ380" i="3" s="1"/>
  <c r="AH676" i="3"/>
  <c r="AJ676" i="3" s="1"/>
  <c r="AH528" i="3"/>
  <c r="AJ528" i="3" s="1"/>
  <c r="AH188" i="3"/>
  <c r="AJ188" i="3" s="1"/>
  <c r="AH288" i="3"/>
  <c r="AJ288" i="3" s="1"/>
  <c r="AH57" i="3"/>
  <c r="AJ57" i="3" s="1"/>
  <c r="AH53" i="3"/>
  <c r="AJ53" i="3" s="1"/>
  <c r="AH40" i="3"/>
  <c r="AJ40" i="3" s="1"/>
  <c r="AH36" i="3"/>
  <c r="AJ36" i="3" s="1"/>
  <c r="AH28" i="3"/>
  <c r="AJ28" i="3" s="1"/>
  <c r="AH420" i="3"/>
  <c r="AJ420" i="3" s="1"/>
  <c r="AH132" i="3"/>
  <c r="AJ132" i="3" s="1"/>
  <c r="AH12" i="3"/>
  <c r="AJ12" i="3" s="1"/>
  <c r="AH653" i="3"/>
  <c r="AJ653" i="3" s="1"/>
  <c r="AH73" i="3"/>
  <c r="AJ73" i="3" s="1"/>
  <c r="AH1072" i="3"/>
  <c r="AJ1072" i="3" s="1"/>
  <c r="AH604" i="3"/>
  <c r="AJ604" i="3" s="1"/>
  <c r="AH609" i="3"/>
  <c r="AJ609" i="3" s="1"/>
  <c r="AH513" i="3"/>
  <c r="AJ513" i="3" s="1"/>
  <c r="AH481" i="3"/>
  <c r="AJ481" i="3" s="1"/>
  <c r="AH417" i="3"/>
  <c r="AJ417" i="3" s="1"/>
  <c r="AH237" i="3"/>
  <c r="AJ237" i="3" s="1"/>
  <c r="AH173" i="3"/>
  <c r="AJ173" i="3" s="1"/>
  <c r="AH29" i="3"/>
  <c r="AJ29" i="3" s="1"/>
  <c r="AH1092" i="3"/>
  <c r="AJ1092" i="3" s="1"/>
  <c r="AH1076" i="3"/>
  <c r="AJ1076" i="3" s="1"/>
  <c r="AH1068" i="3"/>
  <c r="AJ1068" i="3" s="1"/>
  <c r="AH1020" i="3"/>
  <c r="AJ1020" i="3" s="1"/>
  <c r="AH1012" i="3"/>
  <c r="AJ1012" i="3" s="1"/>
  <c r="AH980" i="3"/>
  <c r="AJ980" i="3" s="1"/>
  <c r="AH972" i="3"/>
  <c r="AJ972" i="3" s="1"/>
  <c r="AH892" i="3"/>
  <c r="AJ892" i="3" s="1"/>
  <c r="AH876" i="3"/>
  <c r="AJ876" i="3" s="1"/>
  <c r="AH764" i="3"/>
  <c r="AJ764" i="3" s="1"/>
  <c r="AH748" i="3"/>
  <c r="AJ748" i="3" s="1"/>
  <c r="AH540" i="3"/>
  <c r="AJ540" i="3" s="1"/>
  <c r="AH256" i="3"/>
  <c r="AJ256" i="3" s="1"/>
  <c r="AH208" i="3"/>
  <c r="AJ208" i="3" s="1"/>
  <c r="AH144" i="3"/>
  <c r="AJ144" i="3" s="1"/>
  <c r="AH112" i="3"/>
  <c r="AJ112" i="3" s="1"/>
  <c r="AH613" i="3"/>
  <c r="AJ613" i="3" s="1"/>
  <c r="AH429" i="3"/>
  <c r="AJ429" i="3" s="1"/>
  <c r="AH928" i="3"/>
  <c r="AJ928" i="3" s="1"/>
  <c r="AH568" i="3"/>
  <c r="AJ568" i="3" s="1"/>
  <c r="AH488" i="3"/>
  <c r="AJ488" i="3" s="1"/>
  <c r="AH108" i="3"/>
  <c r="AJ108" i="3" s="1"/>
  <c r="AH60" i="3"/>
  <c r="AJ60" i="3" s="1"/>
  <c r="AH81" i="3"/>
  <c r="AJ81" i="3" s="1"/>
  <c r="AH424" i="3"/>
  <c r="AJ424" i="3" s="1"/>
  <c r="AH392" i="3"/>
  <c r="AJ392" i="3" s="1"/>
  <c r="AH124" i="3"/>
  <c r="AJ124" i="3" s="1"/>
  <c r="AH640" i="3"/>
  <c r="AJ640" i="3" s="1"/>
  <c r="AH612" i="3"/>
  <c r="AJ612" i="3" s="1"/>
  <c r="AH741" i="3"/>
  <c r="AJ741" i="3" s="1"/>
  <c r="AH677" i="3"/>
  <c r="AJ677" i="3" s="1"/>
  <c r="AH661" i="3"/>
  <c r="AJ661" i="3" s="1"/>
  <c r="AH265" i="3"/>
  <c r="AJ265" i="3" s="1"/>
  <c r="AH1048" i="3"/>
  <c r="AJ1048" i="3" s="1"/>
  <c r="AH949" i="3"/>
  <c r="AJ949" i="3" s="1"/>
  <c r="AH917" i="3"/>
  <c r="AJ917" i="3" s="1"/>
  <c r="AH885" i="3"/>
  <c r="AJ885" i="3" s="1"/>
  <c r="AH857" i="3"/>
  <c r="AJ857" i="3" s="1"/>
  <c r="AH473" i="3"/>
  <c r="AJ473" i="3" s="1"/>
  <c r="AH409" i="3"/>
  <c r="AJ409" i="3" s="1"/>
  <c r="AH393" i="3"/>
  <c r="AJ393" i="3" s="1"/>
  <c r="AH1084" i="3"/>
  <c r="AJ1084" i="3" s="1"/>
  <c r="AH988" i="3"/>
  <c r="AJ988" i="3" s="1"/>
  <c r="AH556" i="3"/>
  <c r="AJ556" i="3" s="1"/>
  <c r="AH80" i="3"/>
  <c r="AJ80" i="3" s="1"/>
  <c r="AH469" i="3"/>
  <c r="AJ469" i="3" s="1"/>
  <c r="AH777" i="3"/>
  <c r="AJ777" i="3" s="1"/>
  <c r="AH1056" i="3"/>
  <c r="AJ1056" i="3" s="1"/>
  <c r="AH968" i="3"/>
  <c r="AJ968" i="3" s="1"/>
  <c r="AH880" i="3"/>
  <c r="AJ880" i="3" s="1"/>
  <c r="AH712" i="3"/>
  <c r="AJ712" i="3" s="1"/>
  <c r="AH680" i="3"/>
  <c r="AJ680" i="3" s="1"/>
  <c r="AH356" i="3"/>
  <c r="AJ356" i="3" s="1"/>
  <c r="AH837" i="3"/>
  <c r="AJ837" i="3" s="1"/>
  <c r="AH773" i="3"/>
  <c r="AJ773" i="3" s="1"/>
  <c r="AH685" i="3"/>
  <c r="AJ685" i="3" s="1"/>
  <c r="AH153" i="3"/>
  <c r="AJ153" i="3" s="1"/>
  <c r="AH1024" i="3"/>
  <c r="AJ1024" i="3" s="1"/>
  <c r="AH1033" i="3"/>
  <c r="AJ1033" i="3" s="1"/>
  <c r="AH1021" i="3"/>
  <c r="AJ1021" i="3" s="1"/>
  <c r="AH989" i="3"/>
  <c r="AJ989" i="3" s="1"/>
  <c r="AH969" i="3"/>
  <c r="AJ969" i="3" s="1"/>
  <c r="AH893" i="3"/>
  <c r="AJ893" i="3" s="1"/>
  <c r="AH849" i="3"/>
  <c r="AJ849" i="3" s="1"/>
  <c r="AH77" i="3"/>
  <c r="AJ77" i="3" s="1"/>
  <c r="AH192" i="3"/>
  <c r="AJ192" i="3" s="1"/>
  <c r="AH753" i="3"/>
  <c r="AJ753" i="3" s="1"/>
  <c r="AH705" i="3"/>
  <c r="AJ705" i="3" s="1"/>
  <c r="AH321" i="3"/>
  <c r="AJ321" i="3" s="1"/>
  <c r="AH193" i="3"/>
  <c r="AJ193" i="3" s="1"/>
  <c r="AH1037" i="3"/>
  <c r="AJ1037" i="3" s="1"/>
  <c r="AH985" i="3"/>
  <c r="AJ985" i="3" s="1"/>
  <c r="AH933" i="3"/>
  <c r="AJ933" i="3" s="1"/>
  <c r="AH629" i="3"/>
  <c r="AJ629" i="3" s="1"/>
  <c r="AH605" i="3"/>
  <c r="AJ605" i="3" s="1"/>
  <c r="AH581" i="3"/>
  <c r="AJ581" i="3" s="1"/>
  <c r="AH533" i="3"/>
  <c r="AJ533" i="3" s="1"/>
  <c r="AH85" i="3"/>
  <c r="AJ85" i="3" s="1"/>
  <c r="AH1064" i="3"/>
  <c r="AJ1064" i="3" s="1"/>
  <c r="AH960" i="3"/>
  <c r="AJ960" i="3" s="1"/>
  <c r="AH204" i="3"/>
  <c r="AJ204" i="3" s="1"/>
  <c r="AH448" i="3"/>
  <c r="AJ448" i="3" s="1"/>
  <c r="AH469" i="2"/>
  <c r="AJ469" i="2" s="1"/>
  <c r="AH198" i="2"/>
  <c r="AJ198" i="2" s="1"/>
  <c r="AH1038" i="2"/>
  <c r="AJ1038" i="2" s="1"/>
  <c r="AH416" i="2"/>
  <c r="AJ416" i="2" s="1"/>
  <c r="AH902" i="2"/>
  <c r="AJ902" i="2" s="1"/>
  <c r="AH161" i="2"/>
  <c r="AJ161" i="2" s="1"/>
  <c r="AH160" i="2"/>
  <c r="AJ160" i="2" s="1"/>
  <c r="AH886" i="2"/>
  <c r="AJ886" i="2" s="1"/>
  <c r="AH193" i="2"/>
  <c r="AJ193" i="2" s="1"/>
  <c r="AH960" i="2"/>
  <c r="AJ960" i="2" s="1"/>
  <c r="AH924" i="2"/>
  <c r="AJ924" i="2" s="1"/>
  <c r="AH31" i="2"/>
  <c r="AJ31" i="2" s="1"/>
  <c r="AH42" i="2"/>
  <c r="AJ42" i="2" s="1"/>
  <c r="AH43" i="2"/>
  <c r="AJ43" i="2" s="1"/>
  <c r="AH319" i="2"/>
  <c r="AJ319" i="2" s="1"/>
  <c r="AH408" i="2"/>
  <c r="AJ408" i="2" s="1"/>
  <c r="AH430" i="2"/>
  <c r="AJ430" i="2" s="1"/>
  <c r="AH400" i="2"/>
  <c r="AJ400" i="2" s="1"/>
  <c r="AH880" i="2"/>
  <c r="AJ880" i="2" s="1"/>
  <c r="AH574" i="2"/>
  <c r="AJ574" i="2" s="1"/>
  <c r="AH768" i="2"/>
  <c r="AJ768" i="2" s="1"/>
  <c r="AH715" i="2"/>
  <c r="AJ715" i="2" s="1"/>
  <c r="AH776" i="2"/>
  <c r="AJ776" i="2" s="1"/>
  <c r="AH500" i="2"/>
  <c r="AJ500" i="2" s="1"/>
  <c r="AH732" i="2"/>
  <c r="AJ732" i="2" s="1"/>
  <c r="AH556" i="2"/>
  <c r="AJ556" i="2" s="1"/>
  <c r="AH668" i="2"/>
  <c r="AJ668" i="2" s="1"/>
  <c r="AH763" i="2"/>
  <c r="AJ763" i="2" s="1"/>
  <c r="AH878" i="2"/>
  <c r="AJ878" i="2" s="1"/>
  <c r="AH398" i="2"/>
  <c r="AJ398" i="2" s="1"/>
  <c r="AH320" i="2"/>
  <c r="AJ320" i="2" s="1"/>
  <c r="AH262" i="2"/>
  <c r="AJ262" i="2" s="1"/>
  <c r="AH316" i="2"/>
  <c r="AJ316" i="2" s="1"/>
  <c r="AH265" i="2"/>
  <c r="AJ265" i="2" s="1"/>
  <c r="AH305" i="2"/>
  <c r="AJ305" i="2" s="1"/>
  <c r="AH846" i="2"/>
  <c r="AJ846" i="2" s="1"/>
  <c r="AH384" i="2"/>
  <c r="AJ384" i="2" s="1"/>
  <c r="AH779" i="2"/>
  <c r="AJ779" i="2" s="1"/>
  <c r="AH95" i="2"/>
  <c r="AJ95" i="2" s="1"/>
  <c r="AH10" i="2"/>
  <c r="AJ10" i="2" s="1"/>
  <c r="AH9" i="2"/>
  <c r="AJ9" i="2" s="1"/>
  <c r="AH12" i="2"/>
  <c r="AJ12" i="2" s="1"/>
  <c r="AH15" i="2"/>
  <c r="AJ15" i="2" s="1"/>
  <c r="AH5" i="2"/>
  <c r="AJ5" i="2" s="1"/>
  <c r="AH54" i="2"/>
  <c r="AJ54" i="2" s="1"/>
  <c r="AH14" i="2"/>
  <c r="AJ14" i="2" s="1"/>
  <c r="AH2" i="2"/>
  <c r="AJ2" i="2" s="1"/>
  <c r="AH6" i="2"/>
  <c r="AJ6" i="2" s="1"/>
  <c r="AH57" i="2"/>
  <c r="AJ57" i="2" s="1"/>
  <c r="AH29" i="2"/>
  <c r="AJ29" i="2" s="1"/>
  <c r="AH60" i="2"/>
  <c r="AJ60" i="2" s="1"/>
  <c r="AH61" i="2"/>
  <c r="AJ61" i="2" s="1"/>
  <c r="AH52" i="2"/>
  <c r="AJ52" i="2" s="1"/>
  <c r="AH141" i="2"/>
  <c r="AJ141" i="2" s="1"/>
  <c r="AH53" i="2"/>
  <c r="AJ53" i="2" s="1"/>
  <c r="AH331" i="2"/>
  <c r="AJ331" i="2" s="1"/>
  <c r="AH772" i="2"/>
  <c r="AJ772" i="2" s="1"/>
  <c r="AH636" i="2"/>
  <c r="AJ636" i="2" s="1"/>
  <c r="AH325" i="2"/>
  <c r="AJ325" i="2" s="1"/>
  <c r="AH237" i="2"/>
  <c r="AJ237" i="2" s="1"/>
  <c r="AH173" i="2"/>
  <c r="AJ173" i="2" s="1"/>
  <c r="AH69" i="2"/>
  <c r="AJ69" i="2" s="1"/>
  <c r="AH41" i="2"/>
  <c r="AJ41" i="2" s="1"/>
  <c r="AH328" i="2"/>
  <c r="AJ328" i="2" s="1"/>
  <c r="AH75" i="2"/>
  <c r="AJ75" i="2" s="1"/>
  <c r="AH884" i="2"/>
  <c r="AJ884" i="2" s="1"/>
  <c r="AH748" i="2"/>
  <c r="AJ748" i="2" s="1"/>
  <c r="AH752" i="2"/>
  <c r="AJ752" i="2" s="1"/>
  <c r="AH333" i="2"/>
  <c r="AJ333" i="2" s="1"/>
  <c r="AH245" i="2"/>
  <c r="AJ245" i="2" s="1"/>
  <c r="AH181" i="2"/>
  <c r="AJ181" i="2" s="1"/>
  <c r="AH77" i="2"/>
  <c r="AJ77" i="2" s="1"/>
  <c r="AH225" i="2"/>
  <c r="AJ225" i="2" s="1"/>
  <c r="AH169" i="2"/>
  <c r="AJ169" i="2" s="1"/>
  <c r="AH992" i="2"/>
  <c r="AJ992" i="2" s="1"/>
  <c r="AH476" i="2"/>
  <c r="AJ476" i="2" s="1"/>
  <c r="AH203" i="2"/>
  <c r="AJ203" i="2" s="1"/>
  <c r="AH11" i="2"/>
  <c r="AJ11" i="2" s="1"/>
  <c r="AH364" i="2"/>
  <c r="AJ364" i="2" s="1"/>
  <c r="AH315" i="2"/>
  <c r="AJ315" i="2" s="1"/>
  <c r="AH341" i="2"/>
  <c r="AJ341" i="2" s="1"/>
  <c r="AH317" i="2"/>
  <c r="AJ317" i="2" s="1"/>
  <c r="AH85" i="2"/>
  <c r="AJ85" i="2" s="1"/>
  <c r="AH91" i="2"/>
  <c r="AJ91" i="2" s="1"/>
  <c r="AR140" i="6"/>
  <c r="AT140" i="6" s="1"/>
  <c r="AR1092" i="6"/>
  <c r="AT1092" i="6" s="1"/>
  <c r="AR964" i="6"/>
  <c r="AT964" i="6" s="1"/>
  <c r="AR108" i="6"/>
  <c r="AT108" i="6" s="1"/>
  <c r="AH636" i="3"/>
  <c r="AJ636" i="3" s="1"/>
  <c r="AH588" i="3"/>
  <c r="AJ588" i="3" s="1"/>
  <c r="AH477" i="3"/>
  <c r="AJ477" i="3" s="1"/>
  <c r="AH520" i="3"/>
  <c r="AJ520" i="3" s="1"/>
  <c r="AH1017" i="3"/>
  <c r="AJ1017" i="3" s="1"/>
  <c r="AH992" i="3"/>
  <c r="AJ992" i="3" s="1"/>
  <c r="AF12" i="11"/>
  <c r="AF11" i="11"/>
  <c r="AF10" i="11"/>
  <c r="AF9" i="11"/>
  <c r="AF8" i="11"/>
  <c r="AF7" i="11"/>
  <c r="AF6" i="11"/>
  <c r="AF5" i="11"/>
  <c r="AF4" i="11"/>
  <c r="AF3" i="11"/>
  <c r="V23" i="11"/>
  <c r="V22" i="11"/>
  <c r="V21" i="11"/>
  <c r="V20" i="11"/>
  <c r="V19" i="11"/>
  <c r="V5" i="11"/>
  <c r="V4" i="11"/>
  <c r="V3" i="11"/>
  <c r="L25" i="11"/>
  <c r="L24" i="11"/>
  <c r="L23" i="11"/>
  <c r="L22" i="11"/>
  <c r="L21" i="11"/>
  <c r="L20" i="11"/>
  <c r="L19" i="11"/>
  <c r="L8" i="11"/>
  <c r="L7" i="11"/>
  <c r="L6" i="11"/>
  <c r="L5" i="11"/>
  <c r="L4" i="11"/>
  <c r="L3" i="11"/>
  <c r="B24" i="11"/>
  <c r="B23" i="11"/>
  <c r="B22" i="11"/>
  <c r="B21" i="11"/>
  <c r="B20" i="11"/>
  <c r="B19" i="11"/>
  <c r="B5" i="11"/>
  <c r="B4" i="11"/>
  <c r="B3" i="11"/>
  <c r="V21" i="10"/>
  <c r="AF12" i="10"/>
  <c r="AF11" i="10"/>
  <c r="AF10" i="10"/>
  <c r="AF9" i="10"/>
  <c r="AF8" i="10"/>
  <c r="AF7" i="10"/>
  <c r="AF6" i="10"/>
  <c r="AF5" i="10"/>
  <c r="AF4" i="10"/>
  <c r="AF3" i="10"/>
  <c r="V23" i="10"/>
  <c r="V22" i="10"/>
  <c r="V20" i="10"/>
  <c r="V19" i="10"/>
  <c r="V5" i="10"/>
  <c r="V4" i="10"/>
  <c r="V3" i="10"/>
  <c r="L4" i="10"/>
  <c r="L3" i="10"/>
  <c r="L25" i="10"/>
  <c r="L24" i="10"/>
  <c r="L23" i="10"/>
  <c r="L22" i="10"/>
  <c r="L21" i="10"/>
  <c r="L20" i="10"/>
  <c r="L19" i="10"/>
  <c r="L8" i="10"/>
  <c r="L7" i="10"/>
  <c r="L6" i="10"/>
  <c r="L5" i="10"/>
  <c r="B24" i="10"/>
  <c r="B23" i="10"/>
  <c r="B22" i="10"/>
  <c r="B21" i="10"/>
  <c r="B20" i="10"/>
  <c r="B19" i="10"/>
  <c r="B3" i="10"/>
  <c r="B4" i="10"/>
  <c r="B5" i="10"/>
  <c r="L5" i="8"/>
  <c r="L4" i="8"/>
  <c r="AF28" i="8"/>
  <c r="AF27" i="8"/>
  <c r="AF26" i="8"/>
  <c r="AF25" i="8"/>
  <c r="AF24" i="8"/>
  <c r="AF23" i="8"/>
  <c r="AF22" i="8"/>
  <c r="AF21" i="8"/>
  <c r="AF20" i="8"/>
  <c r="AF19" i="8"/>
  <c r="AF9" i="8"/>
  <c r="AF8" i="8"/>
  <c r="AF7" i="8"/>
  <c r="AF6" i="8"/>
  <c r="AF5" i="8"/>
  <c r="AF4" i="8"/>
  <c r="AF3" i="8"/>
  <c r="V23" i="8"/>
  <c r="V22" i="8"/>
  <c r="V21" i="8"/>
  <c r="V20" i="8"/>
  <c r="V19" i="8"/>
  <c r="V5" i="8"/>
  <c r="V4" i="8"/>
  <c r="V3" i="8"/>
  <c r="L24" i="8"/>
  <c r="L23" i="8"/>
  <c r="L22" i="8"/>
  <c r="L21" i="8"/>
  <c r="L20" i="8"/>
  <c r="L19" i="8"/>
  <c r="L3" i="8"/>
  <c r="B24" i="8"/>
  <c r="B23" i="8"/>
  <c r="B22" i="8"/>
  <c r="B21" i="8"/>
  <c r="B20" i="8"/>
  <c r="B19" i="8"/>
  <c r="B4" i="8"/>
  <c r="B3" i="8"/>
  <c r="AF13" i="11" l="1"/>
  <c r="AF14" i="11" s="1"/>
  <c r="V25" i="11"/>
  <c r="V26" i="11" s="1"/>
  <c r="V6" i="11"/>
  <c r="V7" i="11" s="1"/>
  <c r="L26" i="11"/>
  <c r="L27" i="11" s="1"/>
  <c r="L9" i="11"/>
  <c r="L10" i="11" s="1"/>
  <c r="B25" i="11"/>
  <c r="B26" i="11" s="1"/>
  <c r="AF29" i="8"/>
  <c r="AF30" i="8" s="1"/>
  <c r="AF13" i="10"/>
  <c r="AF14" i="10" s="1"/>
  <c r="B6" i="11"/>
  <c r="B7" i="11" s="1"/>
  <c r="V6" i="10"/>
  <c r="V7" i="10" s="1"/>
  <c r="L6" i="8"/>
  <c r="L7" i="8" s="1"/>
  <c r="V25" i="10"/>
  <c r="V26" i="10" s="1"/>
  <c r="B6" i="10"/>
  <c r="B7" i="10" s="1"/>
  <c r="L26" i="10"/>
  <c r="L27" i="10" s="1"/>
  <c r="L9" i="10"/>
  <c r="L10" i="10" s="1"/>
  <c r="B25" i="10"/>
  <c r="B26" i="10" s="1"/>
  <c r="AF10" i="8"/>
  <c r="AF11" i="8" s="1"/>
  <c r="V25" i="8"/>
  <c r="V26" i="8" s="1"/>
  <c r="V6" i="8"/>
  <c r="V7" i="8" s="1"/>
  <c r="L25" i="8"/>
  <c r="L26" i="8" s="1"/>
  <c r="B25" i="8"/>
  <c r="B26" i="8" s="1"/>
  <c r="B5" i="8"/>
  <c r="B6" i="8" s="1"/>
</calcChain>
</file>

<file path=xl/connections.xml><?xml version="1.0" encoding="utf-8"?>
<connections xmlns="http://schemas.openxmlformats.org/spreadsheetml/2006/main">
  <connection id="1" name="LinkedTable_Table1" type="102" refreshedVersion="5" minRefreshableVersion="5" saveData="1">
    <extLst>
      <ext xmlns:x15="http://schemas.microsoft.com/office/spreadsheetml/2010/11/main" uri="{DE250136-89BD-433C-8126-D09CA5730AF9}">
        <x15:connection id="Table1-d9022578-b209-4904-bdde-19fabee9b97e">
          <x15:rangePr sourceName="_xlcn.LinkedTable_Table1"/>
        </x15:connection>
      </ext>
    </extLst>
  </connection>
  <connection id="2" name="LinkedTable_Table10" type="102" refreshedVersion="5" minRefreshableVersion="5">
    <extLst>
      <ext xmlns:x15="http://schemas.microsoft.com/office/spreadsheetml/2010/11/main" uri="{DE250136-89BD-433C-8126-D09CA5730AF9}">
        <x15:connection id="Table10-00af910e-a6e6-4d82-8d25-288efa9e3d02">
          <x15:rangePr sourceName="_xlcn.LinkedTable_Table10"/>
        </x15:connection>
      </ext>
    </extLst>
  </connection>
  <connection id="3" name="LinkedTable_Table2" type="102" refreshedVersion="5" minRefreshableVersion="5">
    <extLst>
      <ext xmlns:x15="http://schemas.microsoft.com/office/spreadsheetml/2010/11/main" uri="{DE250136-89BD-433C-8126-D09CA5730AF9}">
        <x15:connection id="Table2-adfa4a98-90b2-4a76-b132-4fb2e359caa5">
          <x15:rangePr sourceName="_xlcn.LinkedTable_Table2"/>
        </x15:connection>
      </ext>
    </extLst>
  </connection>
  <connection id="4" name="LinkedTable_Table4" type="102" refreshedVersion="5" minRefreshableVersion="5">
    <extLst>
      <ext xmlns:x15="http://schemas.microsoft.com/office/spreadsheetml/2010/11/main" uri="{DE250136-89BD-433C-8126-D09CA5730AF9}">
        <x15:connection id="Table4-bb45c785-5ec7-4ac8-a0cf-ba95a9553830">
          <x15:rangePr sourceName="_xlcn.LinkedTable_Table4"/>
        </x15:connection>
      </ext>
    </extLst>
  </connection>
  <connection id="5" name="LinkedTable_Table5" type="102" refreshedVersion="5" minRefreshableVersion="5">
    <extLst>
      <ext xmlns:x15="http://schemas.microsoft.com/office/spreadsheetml/2010/11/main" uri="{DE250136-89BD-433C-8126-D09CA5730AF9}">
        <x15:connection id="Table5-d0c9afc6-c098-4034-82a6-995fb82f1bda">
          <x15:rangePr sourceName="_xlcn.LinkedTable_Table5"/>
        </x15:connection>
      </ext>
    </extLst>
  </connection>
  <connection id="6" name="LinkedTable_Table7" type="102" refreshedVersion="5" minRefreshableVersion="5">
    <extLst>
      <ext xmlns:x15="http://schemas.microsoft.com/office/spreadsheetml/2010/11/main" uri="{DE250136-89BD-433C-8126-D09CA5730AF9}">
        <x15:connection id="Table7-c8f23314-d5ec-41e0-a324-6f60177d2bce">
          <x15:rangePr sourceName="_xlcn.LinkedTable_Table7"/>
        </x15:connection>
      </ext>
    </extLst>
  </connection>
  <connection id="7" keepAlive="1" name="ThisWorkbookDataModel" description="This connection is used by Excel for communication between the workbook and embedded PowerPivot data, and should not be manually edited or deleted."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<sst xmlns="http://schemas.openxmlformats.org/spreadsheetml/2006/main" count="106191" uniqueCount="515">
  <si>
    <t>RespondentID</t>
  </si>
  <si>
    <t>What are the biggest ongoing health concerns in THE COMMUNITY WHERE YOU LIVE? (Please check up to 3)</t>
  </si>
  <si>
    <t>What are the biggest ongoing health concerns for YOURSELF? (Please check up to 3)</t>
  </si>
  <si>
    <t>What prevents people in your community from getting medical treatment? (Please check up to 3)</t>
  </si>
  <si>
    <t>Which of the following is MOST needed to improve the health of your community? (Please check up to 3)</t>
  </si>
  <si>
    <t>What health screenings or education/information services are needed in your community? (Please check up to 3)</t>
  </si>
  <si>
    <t>Where do you and your family get most of your health information? (Check all that apply)</t>
  </si>
  <si>
    <t>I identify as:</t>
  </si>
  <si>
    <t>What is your age?</t>
  </si>
  <si>
    <t>County where you live:</t>
  </si>
  <si>
    <t>What race do you consider yourself?</t>
  </si>
  <si>
    <t>Are you Hispanic or Latino?</t>
  </si>
  <si>
    <t>What language do you speak when you are at home (select all that apply)</t>
  </si>
  <si>
    <t>What is your annual household income from all sources?</t>
  </si>
  <si>
    <t>What is your highest level of education?</t>
  </si>
  <si>
    <t>What is your current employment status?</t>
  </si>
  <si>
    <t>Do you currently have health insurance?</t>
  </si>
  <si>
    <t>Do you have a smart phone?</t>
  </si>
  <si>
    <t>Asthma/lung disease</t>
  </si>
  <si>
    <t>Cancer</t>
  </si>
  <si>
    <t>Heart disease &amp; stroke</t>
  </si>
  <si>
    <t>Safety</t>
  </si>
  <si>
    <t>HIV/AIDS &amp; Sexually Transmitted Diseases (STDs)</t>
  </si>
  <si>
    <t>Vaccine preventable diseases</t>
  </si>
  <si>
    <t>Child health &amp; wellness</t>
  </si>
  <si>
    <t>Women’s health &amp; wellness</t>
  </si>
  <si>
    <t>Diabetes</t>
  </si>
  <si>
    <t>Mental health depression/suicide</t>
  </si>
  <si>
    <t>Drugs &amp; alcohol abuse</t>
  </si>
  <si>
    <t>Environmental hazards</t>
  </si>
  <si>
    <t>Obesity/weight loss issues</t>
  </si>
  <si>
    <t>Cultural/religious beliefs</t>
  </si>
  <si>
    <t>Lack of availability of doctors</t>
  </si>
  <si>
    <t>Unable to pay co-pays/deductibles</t>
  </si>
  <si>
    <t>Don’t know how to find doctors</t>
  </si>
  <si>
    <t>Language barriers</t>
  </si>
  <si>
    <t>There are no barriers</t>
  </si>
  <si>
    <t>Don’t understand need to see a doctor</t>
  </si>
  <si>
    <t>No insurance</t>
  </si>
  <si>
    <t>Transportation</t>
  </si>
  <si>
    <t>Fear (e.g. not ready to face/discuss health problem)</t>
  </si>
  <si>
    <t>Clean air &amp; water</t>
  </si>
  <si>
    <t>Mental health services</t>
  </si>
  <si>
    <t>Smoking cessation programs</t>
  </si>
  <si>
    <t>Drug &amp; alcohol rehabilitation services</t>
  </si>
  <si>
    <t>Recreation facilities</t>
  </si>
  <si>
    <t>Healthier food choices</t>
  </si>
  <si>
    <t>Safe childcare options</t>
  </si>
  <si>
    <t>Weight loss programs</t>
  </si>
  <si>
    <t>Job opportunities</t>
  </si>
  <si>
    <t>Safe places to walk/play</t>
  </si>
  <si>
    <t>Safe worksites</t>
  </si>
  <si>
    <t>Blood pressure</t>
  </si>
  <si>
    <t>Eating disorders</t>
  </si>
  <si>
    <t>Mental health/depression</t>
  </si>
  <si>
    <t>Emergency preparedness</t>
  </si>
  <si>
    <t>Nutrition</t>
  </si>
  <si>
    <t>Cholesterol</t>
  </si>
  <si>
    <t>Exercise/physical activity</t>
  </si>
  <si>
    <t>Prenatal care</t>
  </si>
  <si>
    <t>Dental screenings</t>
  </si>
  <si>
    <t>Heart disease</t>
  </si>
  <si>
    <t>Suicide prevention</t>
  </si>
  <si>
    <t>Vaccination/immunizations</t>
  </si>
  <si>
    <t>Disease outbreak information</t>
  </si>
  <si>
    <t>Importance of routine well checkups</t>
  </si>
  <si>
    <t>Drug and alcohol</t>
  </si>
  <si>
    <t>Doctor/health professional</t>
  </si>
  <si>
    <t>Library</t>
  </si>
  <si>
    <t>Social Media (Facebook, Twitter, etc.)</t>
  </si>
  <si>
    <t>Family or friends</t>
  </si>
  <si>
    <t>Newspaper/magazines</t>
  </si>
  <si>
    <t>Television</t>
  </si>
  <si>
    <t>Health Department</t>
  </si>
  <si>
    <t>Radio</t>
  </si>
  <si>
    <t>Worksite</t>
  </si>
  <si>
    <t>Hospital</t>
  </si>
  <si>
    <t>Religious organization</t>
  </si>
  <si>
    <t>Internet</t>
  </si>
  <si>
    <t>School/college</t>
  </si>
  <si>
    <t>Response</t>
  </si>
  <si>
    <t>Open-Ended Response</t>
  </si>
  <si>
    <t>Language</t>
  </si>
  <si>
    <t>Female</t>
  </si>
  <si>
    <t>Nassau</t>
  </si>
  <si>
    <t>White/Caucasian</t>
  </si>
  <si>
    <t>No</t>
  </si>
  <si>
    <t>English</t>
  </si>
  <si>
    <t>Over $125,000</t>
  </si>
  <si>
    <t>College graduate</t>
  </si>
  <si>
    <t>Employed for wages</t>
  </si>
  <si>
    <t>Yes</t>
  </si>
  <si>
    <t>Asian/Pacific Islander</t>
  </si>
  <si>
    <t>$0-$19,999</t>
  </si>
  <si>
    <t>Some college</t>
  </si>
  <si>
    <t>Student</t>
  </si>
  <si>
    <t>$20,000 to $34,999</t>
  </si>
  <si>
    <t>Black/African American</t>
  </si>
  <si>
    <t>Out of work and looking for work</t>
  </si>
  <si>
    <t>Male</t>
  </si>
  <si>
    <t>$50,000 to $74,999</t>
  </si>
  <si>
    <t>$75,000 to $125,000</t>
  </si>
  <si>
    <t>High school graduate</t>
  </si>
  <si>
    <t>Out of work, but not currently looking</t>
  </si>
  <si>
    <t>$35,000 to $49,999</t>
  </si>
  <si>
    <t>K-8 grade</t>
  </si>
  <si>
    <t>Retired</t>
  </si>
  <si>
    <t>Multi-racial</t>
  </si>
  <si>
    <t>Spanish</t>
  </si>
  <si>
    <t>Technical school</t>
  </si>
  <si>
    <t>Native American</t>
  </si>
  <si>
    <t>Graduate school</t>
  </si>
  <si>
    <t>Some high school</t>
  </si>
  <si>
    <t>Self-employed</t>
  </si>
  <si>
    <t>Other (please specify)</t>
  </si>
  <si>
    <t>Haitian Creole</t>
  </si>
  <si>
    <t>Other</t>
  </si>
  <si>
    <t>No, but I did in the past</t>
  </si>
  <si>
    <t>GED</t>
  </si>
  <si>
    <t>Williston Park, 11596</t>
  </si>
  <si>
    <t>Doctorate</t>
  </si>
  <si>
    <t>Plainview, 11803</t>
  </si>
  <si>
    <t>Oceanside, 11572</t>
  </si>
  <si>
    <t>Floral Park, 11001</t>
  </si>
  <si>
    <t>Glen Cove, 11542</t>
  </si>
  <si>
    <t>Port Washington, 11050</t>
  </si>
  <si>
    <t>Westbury, 11590</t>
  </si>
  <si>
    <t>Manhasset, 11030</t>
  </si>
  <si>
    <t>Bethpage, 11714</t>
  </si>
  <si>
    <t>Baldwin, 11510</t>
  </si>
  <si>
    <t>Mineola, 11501</t>
  </si>
  <si>
    <t>Massapequa, 11758</t>
  </si>
  <si>
    <t>Old Bethpage, 11804</t>
  </si>
  <si>
    <t>Roosevelt, 11575</t>
  </si>
  <si>
    <t>Seaford, 11783</t>
  </si>
  <si>
    <t>Hicksville, 11801</t>
  </si>
  <si>
    <t>Uniondale, 11553</t>
  </si>
  <si>
    <t>English, Spanish</t>
  </si>
  <si>
    <t>Farmingdale, 11735</t>
  </si>
  <si>
    <t>English, Italian</t>
  </si>
  <si>
    <t>Wantagh, 11793</t>
  </si>
  <si>
    <t>Valley Stream, 11580</t>
  </si>
  <si>
    <t>Cedarhurst, 11516</t>
  </si>
  <si>
    <t>Freeport, 11520</t>
  </si>
  <si>
    <t>Massapequa Park, 11762</t>
  </si>
  <si>
    <t>Franklin Square, 11010</t>
  </si>
  <si>
    <t>Hempstead, 11550</t>
  </si>
  <si>
    <t>Malverne, 11565</t>
  </si>
  <si>
    <t>Alden Manor, 11003</t>
  </si>
  <si>
    <t>Merrick, 11566</t>
  </si>
  <si>
    <t>East Williston, 11596</t>
  </si>
  <si>
    <t>Baldwin Harbor, 11510</t>
  </si>
  <si>
    <t>New Hyde Park, 11040</t>
  </si>
  <si>
    <t>Long Beach, 11561</t>
  </si>
  <si>
    <t>East Norwich, 11732</t>
  </si>
  <si>
    <t>East Rockaway, 11518</t>
  </si>
  <si>
    <t>Levittown, 11756</t>
  </si>
  <si>
    <t>Chinese</t>
  </si>
  <si>
    <t>Valley Stream, 11581</t>
  </si>
  <si>
    <t>Bellmore, 11710</t>
  </si>
  <si>
    <t>East Meadow, 11554</t>
  </si>
  <si>
    <t>English, Hindi</t>
  </si>
  <si>
    <t>Lynbrook, 11563</t>
  </si>
  <si>
    <t>Rockville Centre, 11570</t>
  </si>
  <si>
    <t>Locust Valley, 11560</t>
  </si>
  <si>
    <t>Elmont, 11003</t>
  </si>
  <si>
    <t>Roslyn Estates, 11576</t>
  </si>
  <si>
    <t>Syosset, 11791</t>
  </si>
  <si>
    <t>Jericho, 11753</t>
  </si>
  <si>
    <t>Herricks, 11040</t>
  </si>
  <si>
    <t>Stewart Manor, 11530</t>
  </si>
  <si>
    <t>Argo Village, 11003</t>
  </si>
  <si>
    <t>Island Park, 11558</t>
  </si>
  <si>
    <t>East Atlantic Beach, 11561</t>
  </si>
  <si>
    <t>North Merrick, 11566</t>
  </si>
  <si>
    <t>Garden City Park, 11040</t>
  </si>
  <si>
    <t>Roslyn Harbor, 11576</t>
  </si>
  <si>
    <t>Woodbury, 11797</t>
  </si>
  <si>
    <t>None</t>
  </si>
  <si>
    <t>Otro</t>
  </si>
  <si>
    <t>English, Portuguese, Spanish</t>
  </si>
  <si>
    <t>Suffolk</t>
  </si>
  <si>
    <t>Hindi</t>
  </si>
  <si>
    <t>Patchogue, 11772</t>
  </si>
  <si>
    <t>Copiague, 11726</t>
  </si>
  <si>
    <t>Bellport, 11713</t>
  </si>
  <si>
    <t>Deer Park, 11729</t>
  </si>
  <si>
    <t>Port Jefferson, 11777</t>
  </si>
  <si>
    <t>Holtsville, 11742</t>
  </si>
  <si>
    <t>Ronkonkoma, 11779</t>
  </si>
  <si>
    <t>Lindenhurst, 11757</t>
  </si>
  <si>
    <t>Brentwood, 11717</t>
  </si>
  <si>
    <t>Kings Park, 11754</t>
  </si>
  <si>
    <t>Selden, 11784</t>
  </si>
  <si>
    <t>West Babylon, 11704</t>
  </si>
  <si>
    <t>Farmingville, 11738</t>
  </si>
  <si>
    <t>Central Islip, 11722</t>
  </si>
  <si>
    <t>Huntington, 11743</t>
  </si>
  <si>
    <t>East Northport, 11731</t>
  </si>
  <si>
    <t>Mount Sinai, 11766</t>
  </si>
  <si>
    <t>East Islip, 11730</t>
  </si>
  <si>
    <t>Melville, 11747</t>
  </si>
  <si>
    <t>Babylon, 11704</t>
  </si>
  <si>
    <t>Stony Brook, 11790</t>
  </si>
  <si>
    <t>Dix Hills, 11746</t>
  </si>
  <si>
    <t>Shirley, 11967</t>
  </si>
  <si>
    <t>Bay Shore, 11706</t>
  </si>
  <si>
    <t>Smithtown, 11787</t>
  </si>
  <si>
    <t>West Islip, 11795</t>
  </si>
  <si>
    <t>Manorville, 11949</t>
  </si>
  <si>
    <t>Bohemia, 11716</t>
  </si>
  <si>
    <t>East Patchogue, 11772</t>
  </si>
  <si>
    <t>Mastic, 11950</t>
  </si>
  <si>
    <t>Riverhead, 11901</t>
  </si>
  <si>
    <t>Holbrook, 11741</t>
  </si>
  <si>
    <t>Medford, 11763</t>
  </si>
  <si>
    <t>Westhampton, 11977</t>
  </si>
  <si>
    <t>East Quogue, 11942</t>
  </si>
  <si>
    <t>Eastport, 11941</t>
  </si>
  <si>
    <t>Commack, 11725</t>
  </si>
  <si>
    <t>Babylon, 11702</t>
  </si>
  <si>
    <t>Nesconset, 11767</t>
  </si>
  <si>
    <t>Coram, 11727</t>
  </si>
  <si>
    <t>Lake Ronkonkoma, 11779</t>
  </si>
  <si>
    <t>Huntington Station, 11746</t>
  </si>
  <si>
    <t>Southampton, 11968</t>
  </si>
  <si>
    <t>Calverton, 11933</t>
  </si>
  <si>
    <t>Northport, 11768</t>
  </si>
  <si>
    <t>Wyandanch, 11798</t>
  </si>
  <si>
    <t>Ronkonkoma, 11749</t>
  </si>
  <si>
    <t>Islip, 11751</t>
  </si>
  <si>
    <t>Babylon, 11703</t>
  </si>
  <si>
    <t>Centereach, 11720</t>
  </si>
  <si>
    <t>Italian</t>
  </si>
  <si>
    <t>Yaphank, 11980</t>
  </si>
  <si>
    <t>East Marion, 11939</t>
  </si>
  <si>
    <t>Middle Island, 11953</t>
  </si>
  <si>
    <t>Amityville, 11701</t>
  </si>
  <si>
    <t>North Babylon, 11703</t>
  </si>
  <si>
    <t>Port Jefferson Station, 11776</t>
  </si>
  <si>
    <t>Oakdale, 11769</t>
  </si>
  <si>
    <t>Islip Terrace, 11752</t>
  </si>
  <si>
    <t>Lake Grove, 11755</t>
  </si>
  <si>
    <t>Mastic Beach, 11951</t>
  </si>
  <si>
    <t>Saint James, 11780</t>
  </si>
  <si>
    <t>South Setauket, 11720</t>
  </si>
  <si>
    <t>Wheatley Heights, 11798</t>
  </si>
  <si>
    <t>Amagansett, 11930</t>
  </si>
  <si>
    <t>Town and ZIP code where you live:</t>
  </si>
  <si>
    <t>Count of Selection</t>
  </si>
  <si>
    <t>Weight</t>
  </si>
  <si>
    <t>Asthma/lung disease3</t>
  </si>
  <si>
    <t>Cancer4</t>
  </si>
  <si>
    <t>Heart disease &amp; stroke5</t>
  </si>
  <si>
    <t>Safety6</t>
  </si>
  <si>
    <t>HIV/AIDS &amp; Sexually Transmitted Diseases (STDs)7</t>
  </si>
  <si>
    <t>Vaccine preventable diseases8</t>
  </si>
  <si>
    <t>Child health &amp; wellness9</t>
  </si>
  <si>
    <t>Women’s health &amp; wellness10</t>
  </si>
  <si>
    <t>Diabetes11</t>
  </si>
  <si>
    <t>Mental health depression/suicide12</t>
  </si>
  <si>
    <t>Drugs &amp; alcohol abuse13</t>
  </si>
  <si>
    <t>Environmental hazards14</t>
  </si>
  <si>
    <t>Obesity/weight loss issues15</t>
  </si>
  <si>
    <t>Observed</t>
  </si>
  <si>
    <t>Expected</t>
  </si>
  <si>
    <t>Column18</t>
  </si>
  <si>
    <t>New Suffolk, 11956</t>
  </si>
  <si>
    <t>Cold Spring Harbor, 11724</t>
  </si>
  <si>
    <t>Column1</t>
  </si>
  <si>
    <t>Column2</t>
  </si>
  <si>
    <t>Column3</t>
  </si>
  <si>
    <t>Column4</t>
  </si>
  <si>
    <t>Column5</t>
  </si>
  <si>
    <t>Cultural/religious beliefs5</t>
  </si>
  <si>
    <t>Lack of availability of doctors6</t>
  </si>
  <si>
    <t>Unable to pay co-pays/deductibles7</t>
  </si>
  <si>
    <t>Don’t know how to find doctors8</t>
  </si>
  <si>
    <t>Language barriers9</t>
  </si>
  <si>
    <t>There are no barriers10</t>
  </si>
  <si>
    <t>Don’t understand need to see a doctor11</t>
  </si>
  <si>
    <t>No insurance12</t>
  </si>
  <si>
    <t>Transportation13</t>
  </si>
  <si>
    <t>Fear (e.g. not ready to face/discuss health problem)14</t>
  </si>
  <si>
    <t>Column6</t>
  </si>
  <si>
    <t>Clean air &amp; water5</t>
  </si>
  <si>
    <t>Mental health services6</t>
  </si>
  <si>
    <t>Smoking cessation programs7</t>
  </si>
  <si>
    <t>Drug &amp; alcohol rehabilitation services8</t>
  </si>
  <si>
    <t>Recreation facilities9</t>
  </si>
  <si>
    <t>Transportation10</t>
  </si>
  <si>
    <t>Healthier food choices11</t>
  </si>
  <si>
    <t>Safe childcare options12</t>
  </si>
  <si>
    <t>Weight loss programs13</t>
  </si>
  <si>
    <t>Job opportunities14</t>
  </si>
  <si>
    <t>Safe places to walk/play15</t>
  </si>
  <si>
    <t>Safe worksites16</t>
  </si>
  <si>
    <t>Blood pressure5</t>
  </si>
  <si>
    <t>Eating disorders6</t>
  </si>
  <si>
    <t>Mental health/depression7</t>
  </si>
  <si>
    <t>Cancer8</t>
  </si>
  <si>
    <t>Emergency preparedness9</t>
  </si>
  <si>
    <t>Nutrition10</t>
  </si>
  <si>
    <t>Cholesterol11</t>
  </si>
  <si>
    <t>Exercise/physical activity12</t>
  </si>
  <si>
    <t>Prenatal care13</t>
  </si>
  <si>
    <t>Dental screenings14</t>
  </si>
  <si>
    <t>Heart disease15</t>
  </si>
  <si>
    <t>Suicide prevention16</t>
  </si>
  <si>
    <t>Diabetes17</t>
  </si>
  <si>
    <t>HIV/AIDS &amp; Sexually Transmitted Diseases (STDs)18</t>
  </si>
  <si>
    <t>Vaccination/immunizations19</t>
  </si>
  <si>
    <t>Disease outbreak information20</t>
  </si>
  <si>
    <t>Importance of routine well checkups21</t>
  </si>
  <si>
    <t>Drug and alcohol22</t>
  </si>
  <si>
    <t>Column22</t>
  </si>
  <si>
    <t>Asthma/lung disease2</t>
  </si>
  <si>
    <t>Cancer3</t>
  </si>
  <si>
    <t>Heart disease &amp; stroke4</t>
  </si>
  <si>
    <t>Safety5</t>
  </si>
  <si>
    <t>HIV/AIDS &amp; Sexually Transmitted Diseases (STDs)6</t>
  </si>
  <si>
    <t>Vaccine preventable diseases7</t>
  </si>
  <si>
    <t>Child health &amp; wellness8</t>
  </si>
  <si>
    <t>Women’s health &amp; wellness9</t>
  </si>
  <si>
    <t>Diabetes10</t>
  </si>
  <si>
    <t>Mental health depression/suicide11</t>
  </si>
  <si>
    <t>Drugs &amp; alcohol abuse12</t>
  </si>
  <si>
    <t>Environmental hazards13</t>
  </si>
  <si>
    <t>Obesity/weight loss issues14</t>
  </si>
  <si>
    <t>Transportation15</t>
  </si>
  <si>
    <t>Cancer16</t>
  </si>
  <si>
    <t>Response19</t>
  </si>
  <si>
    <t>Response20</t>
  </si>
  <si>
    <t>Response21</t>
  </si>
  <si>
    <t>Response22</t>
  </si>
  <si>
    <t>Response23</t>
  </si>
  <si>
    <t>Response24</t>
  </si>
  <si>
    <t>Response25</t>
  </si>
  <si>
    <t>Response26</t>
  </si>
  <si>
    <t>Response27</t>
  </si>
  <si>
    <t>Environmental Hazards</t>
  </si>
  <si>
    <t>Vaccine Preventable Diseases</t>
  </si>
  <si>
    <t>Grand Total</t>
  </si>
  <si>
    <t>Count of Respondents</t>
  </si>
  <si>
    <t>(blank)</t>
  </si>
  <si>
    <t>Average Age</t>
  </si>
  <si>
    <t>Child Health &amp; Wellness</t>
  </si>
  <si>
    <t>Drugs &amp; Alcohol Abuse</t>
  </si>
  <si>
    <t>Heart Disease &amp; Stroke</t>
  </si>
  <si>
    <t>HIV/AIDS &amp; STDs</t>
  </si>
  <si>
    <t>Mental Health Depression/Suicide</t>
  </si>
  <si>
    <t>Obesity/Weight Loss Issues</t>
  </si>
  <si>
    <t>Women’s Health &amp; Wellness</t>
  </si>
  <si>
    <t>*Blanks represent no response</t>
  </si>
  <si>
    <t>Town, Zip Code</t>
  </si>
  <si>
    <t>Asthma/Lung Disease</t>
  </si>
  <si>
    <t>Column14</t>
  </si>
  <si>
    <t>Cultural/Religious Beliefs</t>
  </si>
  <si>
    <t>Don’t Know How to Find Doctors</t>
  </si>
  <si>
    <t>Don’t Understand Need to See a Doctor</t>
  </si>
  <si>
    <t>Fear (e.g. Not ready to face/discuss health problems)</t>
  </si>
  <si>
    <t>Lack of Availability of Doctors</t>
  </si>
  <si>
    <t>Language Barriers</t>
  </si>
  <si>
    <t>No Insurance</t>
  </si>
  <si>
    <t>There are no Barriers</t>
  </si>
  <si>
    <t>Unable to Pay Co-pays/Deductibles</t>
  </si>
  <si>
    <t>Clean Air &amp; Water</t>
  </si>
  <si>
    <t>Drug &amp; Alcohol Rehabilitation Services</t>
  </si>
  <si>
    <t>Healthier Food Choices</t>
  </si>
  <si>
    <t>Job Opportunities</t>
  </si>
  <si>
    <t>Mental Health Services</t>
  </si>
  <si>
    <t>Recreation Facilities</t>
  </si>
  <si>
    <t>Safe Childcare Options</t>
  </si>
  <si>
    <t>Safe Places to Walk/Play</t>
  </si>
  <si>
    <t>Safe Worksites</t>
  </si>
  <si>
    <t>Smoking Cessation Programs</t>
  </si>
  <si>
    <t>Weight Loss Programs</t>
  </si>
  <si>
    <t>Blood Pressure</t>
  </si>
  <si>
    <t>Dental Screenings</t>
  </si>
  <si>
    <t>Disease Outbreak Information</t>
  </si>
  <si>
    <t>Drug &amp; Alcohol</t>
  </si>
  <si>
    <t>Eating Disorders</t>
  </si>
  <si>
    <t>Emergency Preparedness</t>
  </si>
  <si>
    <t>Exercise/Physical Activity</t>
  </si>
  <si>
    <t>Heart Disease</t>
  </si>
  <si>
    <t>Importance of Routine Well Check Ups</t>
  </si>
  <si>
    <t>Mental Health/Depression</t>
  </si>
  <si>
    <t>Prenatal Care</t>
  </si>
  <si>
    <t>Suicide Prevention</t>
  </si>
  <si>
    <t>Vaccination Immunizations</t>
  </si>
  <si>
    <t>Doctor/Health Professional</t>
  </si>
  <si>
    <t>Family or Friends</t>
  </si>
  <si>
    <t>Newspaper/Magazines</t>
  </si>
  <si>
    <t>Religious Organization</t>
  </si>
  <si>
    <t>School/College</t>
  </si>
  <si>
    <t>Where do you and your family get most of your health information?</t>
  </si>
  <si>
    <t>County Count</t>
  </si>
  <si>
    <t>Total</t>
  </si>
  <si>
    <t>Percent of those who responded</t>
  </si>
  <si>
    <t>Income Count</t>
  </si>
  <si>
    <t>(National poverty level for a family of 4 is $24,250. The NYS rate in 2014 was 15.7%)</t>
  </si>
  <si>
    <t>Gender Count</t>
  </si>
  <si>
    <t>Age Group Count</t>
  </si>
  <si>
    <t>18-24</t>
  </si>
  <si>
    <t>25-34</t>
  </si>
  <si>
    <t>35-44</t>
  </si>
  <si>
    <t>45-54</t>
  </si>
  <si>
    <t>55-64</t>
  </si>
  <si>
    <t>65+</t>
  </si>
  <si>
    <t>Insurance Count</t>
  </si>
  <si>
    <t>No, but did in past</t>
  </si>
  <si>
    <t>(For 2014 the NY uninsured rate was 8.7%)</t>
  </si>
  <si>
    <t>Race Count</t>
  </si>
  <si>
    <t>Employment Count</t>
  </si>
  <si>
    <t>Employed for Wages</t>
  </si>
  <si>
    <t>Military</t>
  </si>
  <si>
    <t>Out of work and looking</t>
  </si>
  <si>
    <t>Out of work, but not looking</t>
  </si>
  <si>
    <t>Education Count</t>
  </si>
  <si>
    <t>K-8th</t>
  </si>
  <si>
    <t>30.04% of those surveyed were Hispanic or Latino</t>
  </si>
  <si>
    <t>Question</t>
  </si>
  <si>
    <t>Answer</t>
  </si>
  <si>
    <t>Value</t>
  </si>
  <si>
    <t>Percentage</t>
  </si>
  <si>
    <t>Rank</t>
  </si>
  <si>
    <t>Hampton Bays, 11946</t>
  </si>
  <si>
    <t>Aquebogue, 11931</t>
  </si>
  <si>
    <t>Brookville, 11548</t>
  </si>
  <si>
    <t>Brookhaven, 11719</t>
  </si>
  <si>
    <t>Stony Brook, 11794</t>
  </si>
  <si>
    <t>Smithtown, 11745</t>
  </si>
  <si>
    <t>Queens</t>
  </si>
  <si>
    <t>Miller Place, 11764</t>
  </si>
  <si>
    <t>Setauket, 11733</t>
  </si>
  <si>
    <t>English, Other</t>
  </si>
  <si>
    <t>Wading River, 11792</t>
  </si>
  <si>
    <t>West Sayville, 11796</t>
  </si>
  <si>
    <t>Sayville, 11782</t>
  </si>
  <si>
    <t>Sound Beach, 11789</t>
  </si>
  <si>
    <t>Hauppauge, 11788</t>
  </si>
  <si>
    <t>Bayport, 11705</t>
  </si>
  <si>
    <t>Sag Harbor, 11963</t>
  </si>
  <si>
    <t>Otra (por favor especifique)</t>
  </si>
  <si>
    <t>Allenwood, 11021</t>
  </si>
  <si>
    <t>Bar Harbor, 11762</t>
  </si>
  <si>
    <t>Bellerose Village, 11001</t>
  </si>
  <si>
    <t>Briar Park, 11793</t>
  </si>
  <si>
    <t>Spanish, Quechua</t>
  </si>
  <si>
    <t>Plainedge, 11756</t>
  </si>
  <si>
    <t>Barnum Island, 11558</t>
  </si>
  <si>
    <t>Panamoka, 11961</t>
  </si>
  <si>
    <t>Box Hill, 11780</t>
  </si>
  <si>
    <t>Albertson, 11507</t>
  </si>
  <si>
    <t>Matinecock, 11560</t>
  </si>
  <si>
    <t>Spanish, Hindi</t>
  </si>
  <si>
    <t>Atlantic Beach, 11509</t>
  </si>
  <si>
    <t>Westbury, 11597</t>
  </si>
  <si>
    <t>Great Neck, 11022</t>
  </si>
  <si>
    <t>Portuguese</t>
  </si>
  <si>
    <t>Floral Park, 11002</t>
  </si>
  <si>
    <t>Nassau Point, 11935</t>
  </si>
  <si>
    <t>Korean</t>
  </si>
  <si>
    <t>Brookville, 11545</t>
  </si>
  <si>
    <t>Lloyd Harbor, 11743</t>
  </si>
  <si>
    <t>English, Spanish, Italian, Other</t>
  </si>
  <si>
    <t>East Setauket, 11733</t>
  </si>
  <si>
    <t>English, Polish, Other</t>
  </si>
  <si>
    <t>English, Haitian Creole</t>
  </si>
  <si>
    <t>English, Portuguese, Spanish, Italian, Korean</t>
  </si>
  <si>
    <t>Island Trees, 11756</t>
  </si>
  <si>
    <t>South Hempstead, 11550</t>
  </si>
  <si>
    <t>North New Hyde Park, 11040</t>
  </si>
  <si>
    <t>Halesite, 11743</t>
  </si>
  <si>
    <t>North Hills, 11040</t>
  </si>
  <si>
    <t>English, Polish</t>
  </si>
  <si>
    <t>Great Neck, 11023</t>
  </si>
  <si>
    <t>English, Chinese</t>
  </si>
  <si>
    <t>Ridge, 11961</t>
  </si>
  <si>
    <t>Port Jefferson Station, 11777</t>
  </si>
  <si>
    <t>New Hyde Park, 11042</t>
  </si>
  <si>
    <t>Bellerose Terrace, 11001</t>
  </si>
  <si>
    <t>French Creole</t>
  </si>
  <si>
    <t>East Yaphank, 11967</t>
  </si>
  <si>
    <t>Rocky Point, 11778</t>
  </si>
  <si>
    <t>English, Spanish, Haitian Creole, French Creole</t>
  </si>
  <si>
    <t>Blue Point, 11715</t>
  </si>
  <si>
    <t>Fort Salonga, 11768</t>
  </si>
  <si>
    <t>Fair Harbor, 11706</t>
  </si>
  <si>
    <t>Elwood, 11731</t>
  </si>
  <si>
    <t>Great Neck, 11024</t>
  </si>
  <si>
    <t>Great Neck, 11021</t>
  </si>
  <si>
    <t>Great Neck, 11020</t>
  </si>
  <si>
    <t>Garden City, 11530</t>
  </si>
  <si>
    <t>Carle Place, 11514</t>
  </si>
  <si>
    <t>Amity Harbor, 11701</t>
  </si>
  <si>
    <t>Fire Island Pines, 11782</t>
  </si>
  <si>
    <t>English, Spanish, Italian</t>
  </si>
  <si>
    <t>English, Korean</t>
  </si>
  <si>
    <t>Suffolk County Ranking Jan-Dec 2019</t>
  </si>
  <si>
    <t>Nassau County Ranking  Jan-Dec 2019</t>
  </si>
  <si>
    <t>There were a total of 1093 respondents during January-December of 2019. Of those who took the survey a general description of their demographic characteristics are found below:</t>
  </si>
  <si>
    <t>There were 311 Nassau County respondents. Of those who took the survey a general description of their demographic characteristics are found below:</t>
  </si>
  <si>
    <t>There were 702 Suffolk County respondents. Of those who took the survey a general description of their demographic characteristics are found below:</t>
  </si>
  <si>
    <t>Q1</t>
  </si>
  <si>
    <t>Suffolk County</t>
  </si>
  <si>
    <t>Nassau County</t>
  </si>
  <si>
    <t xml:space="preserve">Percentage </t>
  </si>
  <si>
    <t>Sum of Column Percentages</t>
  </si>
  <si>
    <t>Q2</t>
  </si>
  <si>
    <t>Q3</t>
  </si>
  <si>
    <t>Q4</t>
  </si>
  <si>
    <t>Q5</t>
  </si>
  <si>
    <t>Q6</t>
  </si>
  <si>
    <t>Jan-Dec 2019 Rank</t>
  </si>
</sst>
</file>

<file path=xl/styles.xml><?xml version="1.0" encoding="utf-8"?>
<styleSheet xmlns="http://schemas.openxmlformats.org/spreadsheetml/2006/main" xmlns:mc="http://schemas.openxmlformats.org/markup-compatibility/2006" xmlns:x14ac="http://schemas.microsoft.com/office/spreadsheetml/2009/9/ac" mc:Ignorable="x14ac">
  <fonts count="18">
    <font>
      <sz val="11"/>
      <color theme="1"/>
      <name val="Calibri"/>
      <family val="2"/>
      <scheme val="minor"/>
    </font>
    <font>
      <sz val="11"/>
      <name val="Arial"/>
      <family val="2"/>
    </font>
    <font>
      <sz val="10"/>
      <name val="Segoe UI"/>
      <family val="2"/>
    </font>
    <font>
      <sz val="10"/>
      <name val="Segoe UI"/>
      <family val="2"/>
    </font>
    <font>
      <sz val="10"/>
      <color theme="1"/>
      <name val="Segoe UI"/>
      <family val="2"/>
    </font>
    <font>
      <b/>
      <sz val="24"/>
      <name val="Segoe UI"/>
      <family val="2"/>
    </font>
    <font>
      <b/>
      <sz val="10"/>
      <name val="Segoe UI"/>
      <family val="2"/>
    </font>
    <font>
      <sz val="11"/>
      <color theme="1"/>
      <name val="Calibri"/>
      <family val="2"/>
      <scheme val="minor"/>
    </font>
    <font>
      <b/>
      <sz val="16"/>
      <name val="Segoe UI"/>
      <family val="2"/>
    </font>
    <font>
      <i/>
      <sz val="10"/>
      <name val="Segoe UI"/>
      <family val="2"/>
    </font>
    <font>
      <b/>
      <sz val="14"/>
      <name val="Segoe UI"/>
      <family val="2"/>
    </font>
    <font>
      <sz val="10"/>
      <color theme="1"/>
      <name val="Calibri"/>
      <family val="2"/>
      <scheme val="minor"/>
    </font>
    <font>
      <b/>
      <sz val="10"/>
      <color theme="1"/>
      <name val="Times New Roman"/>
      <family val="1"/>
    </font>
    <font>
      <sz val="10"/>
      <color theme="1"/>
      <name val="Times New Roman"/>
      <family val="1"/>
    </font>
    <font>
      <sz val="10"/>
      <name val="Times New Roman"/>
      <family val="1"/>
    </font>
    <font>
      <b/>
      <sz val="10"/>
      <name val="Times New Roman"/>
      <family val="1"/>
    </font>
    <font>
      <sz val="11"/>
      <name val="Calibri"/>
      <family val="2"/>
      <scheme val="minor"/>
    </font>
    <font>
      <sz val="11"/>
      <name val="Calibri"/>
      <scheme val="minor"/>
    </font>
  </fonts>
  <fills count="5">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3" tint="0.79998168889431442"/>
        <bgColor indexed="64"/>
      </patternFill>
    </fill>
  </fills>
  <borders count="35">
    <border>
      <left/>
      <right/>
      <top/>
      <bottom/>
      <diagonal/>
    </border>
    <border>
      <left style="thin">
        <color indexed="64"/>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diagonal/>
    </border>
    <border>
      <left/>
      <right style="thin">
        <color indexed="64"/>
      </right>
      <top/>
      <bottom/>
      <diagonal/>
    </border>
    <border>
      <left style="thin">
        <color theme="4" tint="0.39997558519241921"/>
      </left>
      <right style="thin">
        <color indexed="64"/>
      </right>
      <top style="thin">
        <color theme="4" tint="0.39997558519241921"/>
      </top>
      <bottom style="thin">
        <color theme="4" tint="0.39997558519241921"/>
      </bottom>
      <diagonal/>
    </border>
    <border>
      <left/>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theme="4" tint="0.39997558519241921"/>
      </right>
      <top/>
      <bottom style="thin">
        <color theme="4" tint="0.39997558519241921"/>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medium">
        <color indexed="64"/>
      </bottom>
      <diagonal/>
    </border>
  </borders>
  <cellStyleXfs count="5">
    <xf numFmtId="0" fontId="0" fillId="0" borderId="0"/>
    <xf numFmtId="0" fontId="2" fillId="0" borderId="0"/>
    <xf numFmtId="0" fontId="3" fillId="0" borderId="0"/>
    <xf numFmtId="9" fontId="3" fillId="0" borderId="0" applyFont="0" applyFill="0" applyBorder="0" applyAlignment="0" applyProtection="0"/>
    <xf numFmtId="9" fontId="7" fillId="0" borderId="0" applyFont="0" applyFill="0" applyBorder="0" applyAlignment="0" applyProtection="0"/>
  </cellStyleXfs>
  <cellXfs count="157">
    <xf numFmtId="0" fontId="0" fillId="0" borderId="0" xfId="0"/>
    <xf numFmtId="0" fontId="1" fillId="0" borderId="0" xfId="0" applyFont="1" applyFill="1" applyBorder="1"/>
    <xf numFmtId="0" fontId="0" fillId="0" borderId="0" xfId="0"/>
    <xf numFmtId="0" fontId="0" fillId="0" borderId="6" xfId="0" applyBorder="1"/>
    <xf numFmtId="2" fontId="0" fillId="0" borderId="6" xfId="0" applyNumberFormat="1" applyBorder="1"/>
    <xf numFmtId="0" fontId="0" fillId="0" borderId="1" xfId="0" pivotButton="1" applyBorder="1"/>
    <xf numFmtId="0" fontId="0" fillId="0" borderId="0" xfId="0" applyNumberFormat="1"/>
    <xf numFmtId="2" fontId="0" fillId="0" borderId="0" xfId="0" applyNumberFormat="1"/>
    <xf numFmtId="1" fontId="0" fillId="0" borderId="6" xfId="0" applyNumberFormat="1" applyBorder="1"/>
    <xf numFmtId="0" fontId="0" fillId="0" borderId="1" xfId="0" applyBorder="1" applyAlignment="1">
      <alignment horizontal="left"/>
    </xf>
    <xf numFmtId="1" fontId="0" fillId="0" borderId="13" xfId="0" applyNumberFormat="1" applyBorder="1"/>
    <xf numFmtId="2" fontId="0" fillId="0" borderId="14" xfId="0" applyNumberFormat="1" applyBorder="1"/>
    <xf numFmtId="2" fontId="0" fillId="0" borderId="13" xfId="0" applyNumberFormat="1" applyBorder="1"/>
    <xf numFmtId="0" fontId="0" fillId="0" borderId="15" xfId="0" applyBorder="1" applyAlignment="1">
      <alignment horizontal="left"/>
    </xf>
    <xf numFmtId="0" fontId="0" fillId="0" borderId="15" xfId="0" applyNumberFormat="1" applyBorder="1"/>
    <xf numFmtId="0" fontId="0" fillId="0" borderId="10" xfId="0" applyBorder="1" applyAlignment="1">
      <alignment horizontal="left"/>
    </xf>
    <xf numFmtId="1" fontId="0" fillId="0" borderId="12" xfId="0" applyNumberFormat="1" applyBorder="1"/>
    <xf numFmtId="2" fontId="0" fillId="0" borderId="11" xfId="0" applyNumberFormat="1" applyBorder="1"/>
    <xf numFmtId="2" fontId="0" fillId="0" borderId="12" xfId="0" applyNumberFormat="1" applyBorder="1"/>
    <xf numFmtId="0" fontId="0" fillId="0" borderId="10" xfId="0" applyNumberFormat="1" applyBorder="1"/>
    <xf numFmtId="1" fontId="0" fillId="0" borderId="0" xfId="0" applyNumberFormat="1"/>
    <xf numFmtId="1" fontId="0" fillId="0" borderId="10" xfId="0" applyNumberFormat="1" applyBorder="1"/>
    <xf numFmtId="0" fontId="0" fillId="0" borderId="6" xfId="0" applyNumberFormat="1" applyBorder="1"/>
    <xf numFmtId="0" fontId="0" fillId="0" borderId="11" xfId="0" applyNumberFormat="1" applyBorder="1"/>
    <xf numFmtId="0" fontId="0" fillId="0" borderId="12" xfId="0" applyNumberFormat="1" applyBorder="1"/>
    <xf numFmtId="0" fontId="2" fillId="0" borderId="1" xfId="0" applyFont="1" applyBorder="1"/>
    <xf numFmtId="0" fontId="2" fillId="0" borderId="19" xfId="0" applyFont="1" applyBorder="1"/>
    <xf numFmtId="0" fontId="2" fillId="0" borderId="21" xfId="0" applyFont="1" applyFill="1" applyBorder="1"/>
    <xf numFmtId="9" fontId="6" fillId="0" borderId="22" xfId="4" applyFont="1" applyBorder="1"/>
    <xf numFmtId="0" fontId="2" fillId="0" borderId="21" xfId="0" applyFont="1" applyBorder="1"/>
    <xf numFmtId="0" fontId="0" fillId="0" borderId="22" xfId="0" applyBorder="1"/>
    <xf numFmtId="0" fontId="2" fillId="0" borderId="17" xfId="0" applyFont="1" applyBorder="1"/>
    <xf numFmtId="0" fontId="2" fillId="0" borderId="1" xfId="0" applyFont="1" applyFill="1" applyBorder="1"/>
    <xf numFmtId="0" fontId="4" fillId="0" borderId="1" xfId="0" applyFont="1" applyBorder="1"/>
    <xf numFmtId="0" fontId="4" fillId="0" borderId="6" xfId="0" applyFont="1" applyBorder="1"/>
    <xf numFmtId="0" fontId="4" fillId="0" borderId="1" xfId="0" applyFont="1" applyFill="1" applyBorder="1"/>
    <xf numFmtId="0" fontId="4" fillId="0" borderId="21" xfId="0" applyFont="1" applyFill="1" applyBorder="1"/>
    <xf numFmtId="0" fontId="4" fillId="0" borderId="22" xfId="0" applyFont="1" applyBorder="1"/>
    <xf numFmtId="0" fontId="4" fillId="0" borderId="0" xfId="0" applyFont="1"/>
    <xf numFmtId="0" fontId="4" fillId="0" borderId="16" xfId="0" applyFont="1" applyBorder="1"/>
    <xf numFmtId="0" fontId="4" fillId="0" borderId="20" xfId="0" applyFont="1" applyBorder="1"/>
    <xf numFmtId="0" fontId="4" fillId="0" borderId="17" xfId="0" applyFont="1" applyBorder="1"/>
    <xf numFmtId="0" fontId="2" fillId="0" borderId="24" xfId="0" applyFont="1" applyBorder="1"/>
    <xf numFmtId="9" fontId="6" fillId="0" borderId="25" xfId="4" applyFont="1" applyBorder="1"/>
    <xf numFmtId="0" fontId="4" fillId="0" borderId="12" xfId="0" applyFont="1" applyBorder="1"/>
    <xf numFmtId="1" fontId="2" fillId="0" borderId="6" xfId="4" applyNumberFormat="1" applyFont="1" applyBorder="1"/>
    <xf numFmtId="0" fontId="2" fillId="0" borderId="24" xfId="0" applyFont="1" applyFill="1" applyBorder="1"/>
    <xf numFmtId="0" fontId="11" fillId="0" borderId="0" xfId="0" applyFont="1"/>
    <xf numFmtId="0" fontId="6" fillId="0" borderId="10" xfId="0" applyFont="1" applyBorder="1"/>
    <xf numFmtId="0" fontId="6" fillId="0" borderId="11" xfId="0" applyFont="1" applyBorder="1"/>
    <xf numFmtId="0" fontId="6" fillId="0" borderId="12" xfId="0" applyFont="1" applyBorder="1"/>
    <xf numFmtId="0" fontId="9" fillId="0" borderId="10" xfId="0" applyFont="1" applyBorder="1"/>
    <xf numFmtId="0" fontId="2" fillId="0" borderId="12" xfId="0" applyFont="1" applyBorder="1"/>
    <xf numFmtId="0" fontId="2" fillId="0" borderId="0" xfId="0" applyFont="1"/>
    <xf numFmtId="2" fontId="2" fillId="0" borderId="0" xfId="0" applyNumberFormat="1" applyFont="1"/>
    <xf numFmtId="0" fontId="2" fillId="0" borderId="0" xfId="0" applyFont="1" applyFill="1" applyBorder="1"/>
    <xf numFmtId="0" fontId="2" fillId="0" borderId="14" xfId="0" applyFont="1" applyBorder="1"/>
    <xf numFmtId="0" fontId="9" fillId="0" borderId="10" xfId="0" applyFont="1" applyBorder="1" applyAlignment="1"/>
    <xf numFmtId="0" fontId="9" fillId="0" borderId="11" xfId="0" applyFont="1" applyBorder="1" applyAlignment="1"/>
    <xf numFmtId="0" fontId="9" fillId="0" borderId="12" xfId="0" applyFont="1" applyBorder="1" applyAlignment="1"/>
    <xf numFmtId="0" fontId="2" fillId="0" borderId="26" xfId="0" applyFont="1" applyFill="1" applyBorder="1"/>
    <xf numFmtId="0" fontId="2" fillId="0" borderId="14" xfId="0" applyFont="1" applyFill="1" applyBorder="1"/>
    <xf numFmtId="0" fontId="4" fillId="0" borderId="11" xfId="0" applyFont="1" applyBorder="1"/>
    <xf numFmtId="10" fontId="4" fillId="0" borderId="0" xfId="4" applyNumberFormat="1" applyFont="1"/>
    <xf numFmtId="2" fontId="4" fillId="0" borderId="0" xfId="0" applyNumberFormat="1" applyFont="1" applyFill="1" applyBorder="1"/>
    <xf numFmtId="0" fontId="4" fillId="0" borderId="6" xfId="0" applyFont="1" applyFill="1" applyBorder="1"/>
    <xf numFmtId="0" fontId="4" fillId="0" borderId="15" xfId="0" applyFont="1" applyBorder="1"/>
    <xf numFmtId="10" fontId="4" fillId="0" borderId="14" xfId="4" applyNumberFormat="1" applyFont="1" applyBorder="1"/>
    <xf numFmtId="0" fontId="4" fillId="0" borderId="13" xfId="0" applyFont="1" applyFill="1" applyBorder="1"/>
    <xf numFmtId="0" fontId="4" fillId="0" borderId="16" xfId="0" applyFont="1" applyFill="1" applyBorder="1"/>
    <xf numFmtId="4" fontId="0" fillId="0" borderId="0" xfId="0" applyNumberFormat="1"/>
    <xf numFmtId="4" fontId="0" fillId="0" borderId="11" xfId="0" applyNumberFormat="1" applyBorder="1"/>
    <xf numFmtId="0" fontId="0" fillId="0" borderId="0" xfId="0" applyAlignment="1">
      <alignment horizontal="left"/>
    </xf>
    <xf numFmtId="10" fontId="0" fillId="0" borderId="0" xfId="4" applyNumberFormat="1" applyFont="1"/>
    <xf numFmtId="1" fontId="0" fillId="0" borderId="0" xfId="4" applyNumberFormat="1" applyFont="1"/>
    <xf numFmtId="2" fontId="6" fillId="0" borderId="11" xfId="0" applyNumberFormat="1" applyFont="1" applyBorder="1"/>
    <xf numFmtId="2" fontId="4" fillId="0" borderId="11" xfId="0" applyNumberFormat="1" applyFont="1" applyBorder="1"/>
    <xf numFmtId="2" fontId="4" fillId="0" borderId="0" xfId="0" applyNumberFormat="1" applyFont="1"/>
    <xf numFmtId="2" fontId="2" fillId="0" borderId="0" xfId="0" applyNumberFormat="1" applyFont="1" applyFill="1" applyBorder="1"/>
    <xf numFmtId="2" fontId="4" fillId="0" borderId="14" xfId="0" applyNumberFormat="1" applyFont="1" applyBorder="1"/>
    <xf numFmtId="2" fontId="9" fillId="0" borderId="11" xfId="0" applyNumberFormat="1" applyFont="1" applyBorder="1" applyAlignment="1"/>
    <xf numFmtId="2" fontId="4" fillId="0" borderId="14" xfId="0" applyNumberFormat="1" applyFont="1" applyFill="1" applyBorder="1"/>
    <xf numFmtId="2" fontId="4" fillId="0" borderId="26" xfId="0" applyNumberFormat="1" applyFont="1" applyFill="1" applyBorder="1"/>
    <xf numFmtId="0" fontId="12" fillId="0" borderId="0" xfId="0" applyFont="1"/>
    <xf numFmtId="0" fontId="12" fillId="4" borderId="27" xfId="0" applyFont="1" applyFill="1" applyBorder="1"/>
    <xf numFmtId="0" fontId="12" fillId="4" borderId="23" xfId="0" applyFont="1" applyFill="1" applyBorder="1"/>
    <xf numFmtId="10" fontId="12" fillId="4" borderId="23" xfId="4" applyNumberFormat="1" applyFont="1" applyFill="1" applyBorder="1"/>
    <xf numFmtId="10" fontId="12" fillId="4" borderId="28" xfId="0" applyNumberFormat="1" applyFont="1" applyFill="1" applyBorder="1"/>
    <xf numFmtId="0" fontId="13" fillId="0" borderId="0" xfId="0" applyFont="1"/>
    <xf numFmtId="0" fontId="13" fillId="4" borderId="29" xfId="0" applyFont="1" applyFill="1" applyBorder="1"/>
    <xf numFmtId="0" fontId="13" fillId="4" borderId="26" xfId="0" applyFont="1" applyFill="1" applyBorder="1"/>
    <xf numFmtId="10" fontId="13" fillId="4" borderId="26" xfId="4" applyNumberFormat="1" applyFont="1" applyFill="1" applyBorder="1"/>
    <xf numFmtId="0" fontId="14" fillId="4" borderId="26" xfId="0" applyFont="1" applyFill="1" applyBorder="1"/>
    <xf numFmtId="10" fontId="13" fillId="4" borderId="30" xfId="4" applyNumberFormat="1" applyFont="1" applyFill="1" applyBorder="1"/>
    <xf numFmtId="0" fontId="13" fillId="4" borderId="31" xfId="0" applyFont="1" applyFill="1" applyBorder="1"/>
    <xf numFmtId="0" fontId="13" fillId="4" borderId="11" xfId="0" applyFont="1" applyFill="1" applyBorder="1"/>
    <xf numFmtId="10" fontId="13" fillId="4" borderId="11" xfId="4" applyNumberFormat="1" applyFont="1" applyFill="1" applyBorder="1"/>
    <xf numFmtId="0" fontId="14" fillId="4" borderId="11" xfId="0" applyFont="1" applyFill="1" applyBorder="1"/>
    <xf numFmtId="10" fontId="13" fillId="4" borderId="32" xfId="4" applyNumberFormat="1" applyFont="1" applyFill="1" applyBorder="1"/>
    <xf numFmtId="0" fontId="13" fillId="4" borderId="14" xfId="0" applyFont="1" applyFill="1" applyBorder="1"/>
    <xf numFmtId="10" fontId="13" fillId="4" borderId="14" xfId="4" applyNumberFormat="1" applyFont="1" applyFill="1" applyBorder="1"/>
    <xf numFmtId="0" fontId="14" fillId="4" borderId="14" xfId="0" applyFont="1" applyFill="1" applyBorder="1"/>
    <xf numFmtId="10" fontId="13" fillId="4" borderId="33" xfId="4" applyNumberFormat="1" applyFont="1" applyFill="1" applyBorder="1"/>
    <xf numFmtId="0" fontId="12" fillId="4" borderId="24" xfId="0" applyFont="1" applyFill="1" applyBorder="1"/>
    <xf numFmtId="0" fontId="15" fillId="4" borderId="34" xfId="0" applyFont="1" applyFill="1" applyBorder="1"/>
    <xf numFmtId="10" fontId="12" fillId="4" borderId="34" xfId="4" applyNumberFormat="1" applyFont="1" applyFill="1" applyBorder="1"/>
    <xf numFmtId="0" fontId="12" fillId="4" borderId="34" xfId="0" applyFont="1" applyFill="1" applyBorder="1"/>
    <xf numFmtId="10" fontId="12" fillId="4" borderId="25" xfId="4" applyNumberFormat="1" applyFont="1" applyFill="1" applyBorder="1"/>
    <xf numFmtId="0" fontId="12" fillId="4" borderId="0" xfId="0" applyFont="1" applyFill="1" applyBorder="1"/>
    <xf numFmtId="0" fontId="15" fillId="4" borderId="0" xfId="0" applyFont="1" applyFill="1" applyBorder="1"/>
    <xf numFmtId="10" fontId="12" fillId="4" borderId="0" xfId="4" applyNumberFormat="1" applyFont="1" applyFill="1" applyBorder="1"/>
    <xf numFmtId="10" fontId="12" fillId="4" borderId="0" xfId="0" applyNumberFormat="1" applyFont="1" applyFill="1" applyBorder="1"/>
    <xf numFmtId="0" fontId="13" fillId="4" borderId="0" xfId="0" applyFont="1" applyFill="1" applyBorder="1"/>
    <xf numFmtId="10" fontId="13" fillId="4" borderId="0" xfId="4" applyNumberFormat="1" applyFont="1" applyFill="1" applyBorder="1"/>
    <xf numFmtId="10" fontId="13" fillId="4" borderId="0" xfId="0" applyNumberFormat="1" applyFont="1" applyFill="1" applyBorder="1"/>
    <xf numFmtId="0" fontId="16" fillId="0" borderId="0" xfId="0" applyFont="1"/>
    <xf numFmtId="0" fontId="6" fillId="2" borderId="0" xfId="0" applyFont="1" applyFill="1" applyBorder="1"/>
    <xf numFmtId="0" fontId="16" fillId="0" borderId="0" xfId="0" applyFont="1" applyBorder="1"/>
    <xf numFmtId="0" fontId="16" fillId="0" borderId="1" xfId="0" applyFont="1" applyBorder="1"/>
    <xf numFmtId="0" fontId="6" fillId="2" borderId="7" xfId="0" applyFont="1" applyFill="1" applyBorder="1"/>
    <xf numFmtId="0" fontId="6" fillId="2" borderId="2" xfId="0" applyFont="1" applyFill="1" applyBorder="1"/>
    <xf numFmtId="0" fontId="6" fillId="2" borderId="3" xfId="0" applyFont="1" applyFill="1" applyBorder="1"/>
    <xf numFmtId="0" fontId="2" fillId="0" borderId="0" xfId="1" applyFont="1" applyFill="1" applyBorder="1"/>
    <xf numFmtId="0" fontId="16" fillId="0" borderId="0" xfId="0" applyFont="1" applyFill="1" applyBorder="1"/>
    <xf numFmtId="0" fontId="2" fillId="0" borderId="1" xfId="1" applyFont="1" applyFill="1" applyBorder="1"/>
    <xf numFmtId="0" fontId="17" fillId="0" borderId="0" xfId="0" applyFont="1"/>
    <xf numFmtId="0" fontId="17" fillId="0" borderId="0" xfId="0" applyFont="1" applyFill="1" applyBorder="1"/>
    <xf numFmtId="0" fontId="17" fillId="0" borderId="0" xfId="0" applyNumberFormat="1" applyFont="1"/>
    <xf numFmtId="0" fontId="16" fillId="0" borderId="6" xfId="0" applyFont="1" applyBorder="1"/>
    <xf numFmtId="0" fontId="16" fillId="3" borderId="2" xfId="0" applyFont="1" applyFill="1" applyBorder="1"/>
    <xf numFmtId="0" fontId="17" fillId="3" borderId="2" xfId="0" applyFont="1" applyFill="1" applyBorder="1"/>
    <xf numFmtId="0" fontId="6" fillId="2" borderId="4" xfId="0" applyFont="1" applyFill="1" applyBorder="1"/>
    <xf numFmtId="0" fontId="6" fillId="2" borderId="8" xfId="0" applyFont="1" applyFill="1" applyBorder="1"/>
    <xf numFmtId="0" fontId="6" fillId="2" borderId="9" xfId="0" applyFont="1" applyFill="1" applyBorder="1"/>
    <xf numFmtId="0" fontId="2" fillId="3" borderId="2" xfId="2" applyNumberFormat="1" applyFont="1" applyFill="1" applyBorder="1" applyAlignment="1"/>
    <xf numFmtId="0" fontId="6" fillId="2" borderId="2" xfId="2" applyFont="1" applyFill="1" applyBorder="1"/>
    <xf numFmtId="0" fontId="6" fillId="0" borderId="0" xfId="0" applyFont="1" applyFill="1" applyBorder="1"/>
    <xf numFmtId="0" fontId="6" fillId="0" borderId="1" xfId="0" applyFont="1" applyFill="1" applyBorder="1"/>
    <xf numFmtId="0" fontId="6" fillId="0" borderId="0" xfId="1" applyNumberFormat="1" applyFont="1" applyFill="1" applyBorder="1" applyAlignment="1"/>
    <xf numFmtId="0" fontId="6" fillId="0" borderId="8" xfId="0" applyFont="1" applyFill="1" applyBorder="1"/>
    <xf numFmtId="0" fontId="16" fillId="0" borderId="5" xfId="0" applyFont="1" applyFill="1" applyBorder="1"/>
    <xf numFmtId="0" fontId="16" fillId="0" borderId="2" xfId="0" applyFont="1" applyFill="1" applyBorder="1"/>
    <xf numFmtId="0" fontId="16" fillId="0" borderId="0" xfId="0" applyFont="1" applyFill="1"/>
    <xf numFmtId="0" fontId="6" fillId="0" borderId="9" xfId="0" applyFont="1" applyFill="1" applyBorder="1"/>
    <xf numFmtId="0" fontId="6" fillId="0" borderId="18" xfId="0" applyFont="1" applyFill="1" applyBorder="1"/>
    <xf numFmtId="0" fontId="9" fillId="0" borderId="23" xfId="0" applyFont="1" applyBorder="1" applyAlignment="1">
      <alignment horizontal="center"/>
    </xf>
    <xf numFmtId="0" fontId="6" fillId="0" borderId="10" xfId="0" applyFont="1" applyBorder="1" applyAlignment="1">
      <alignment horizontal="center"/>
    </xf>
    <xf numFmtId="0" fontId="6" fillId="0" borderId="12" xfId="0" applyFont="1" applyBorder="1" applyAlignment="1">
      <alignment horizontal="center"/>
    </xf>
    <xf numFmtId="0" fontId="8" fillId="0" borderId="0" xfId="0" applyFont="1" applyAlignment="1">
      <alignment horizontal="center"/>
    </xf>
    <xf numFmtId="0" fontId="9" fillId="0" borderId="23" xfId="0" applyFont="1" applyFill="1" applyBorder="1" applyAlignment="1">
      <alignment horizontal="center" wrapText="1"/>
    </xf>
    <xf numFmtId="0" fontId="9" fillId="0" borderId="0" xfId="0" applyFont="1" applyFill="1" applyBorder="1" applyAlignment="1">
      <alignment horizontal="center" wrapText="1"/>
    </xf>
    <xf numFmtId="0" fontId="9" fillId="0" borderId="23" xfId="0" applyFont="1" applyFill="1" applyBorder="1" applyAlignment="1">
      <alignment horizontal="center"/>
    </xf>
    <xf numFmtId="0" fontId="6" fillId="0" borderId="16" xfId="0" applyFont="1" applyBorder="1" applyAlignment="1">
      <alignment horizontal="center"/>
    </xf>
    <xf numFmtId="0" fontId="10"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vertical="center"/>
    </xf>
    <xf numFmtId="0" fontId="6" fillId="0" borderId="0" xfId="0" applyFont="1" applyAlignment="1">
      <alignment horizontal="center"/>
    </xf>
  </cellXfs>
  <cellStyles count="5">
    <cellStyle name="Normal" xfId="0" builtinId="0"/>
    <cellStyle name="Normal 2" xfId="2"/>
    <cellStyle name="Normal 3" xfId="1"/>
    <cellStyle name="Percent" xfId="4" builtinId="5"/>
    <cellStyle name="Percent 2" xfId="3"/>
  </cellStyles>
  <dxfs count="3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left style="thin">
          <color indexed="64"/>
        </left>
      </border>
    </dxf>
    <dxf>
      <border>
        <right style="thin">
          <color indexed="64"/>
        </right>
      </border>
    </dxf>
    <dxf>
      <numFmt numFmtId="4" formatCode="#,##0.00"/>
    </dxf>
    <dxf>
      <numFmt numFmtId="4" formatCode="#,##0.0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right style="thin">
          <color indexed="64"/>
        </righ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border>
    </dxf>
    <dxf>
      <border>
        <left style="thin">
          <color indexed="64"/>
        </left>
      </border>
    </dxf>
    <dxf>
      <border>
        <bottom style="thin">
          <color indexed="64"/>
        </bottom>
      </border>
    </dxf>
    <dxf>
      <border>
        <bottom style="thin">
          <color indexed="64"/>
        </bottom>
      </border>
    </dxf>
    <dxf>
      <border>
        <right style="thin">
          <color indexed="64"/>
        </right>
      </border>
    </dxf>
    <dxf>
      <border>
        <left style="thin">
          <color indexed="64"/>
        </left>
      </border>
    </dxf>
    <dxf>
      <border>
        <left style="thin">
          <color indexed="64"/>
        </left>
      </border>
    </dxf>
    <dxf>
      <border>
        <right style="thin">
          <color indexed="64"/>
        </right>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indexed="64"/>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indexed="64"/>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0"/>
        <color auto="1"/>
        <name val="Segoe UI"/>
        <scheme val="none"/>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indexed="64"/>
        </left>
        <right/>
        <top style="thin">
          <color theme="4" tint="0.39997558519241921"/>
        </top>
        <bottom style="thin">
          <color theme="4" tint="0.39997558519241921"/>
        </bottom>
      </border>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strike val="0"/>
        <outline val="0"/>
        <shadow val="0"/>
        <u val="none"/>
        <vertAlign val="baseline"/>
        <color auto="1"/>
      </font>
      <fill>
        <patternFill patternType="none">
          <fgColor indexed="64"/>
          <bgColor auto="1"/>
        </patternFill>
      </fill>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dxf>
    <dxf>
      <font>
        <b/>
        <i val="0"/>
        <strike val="0"/>
        <condense val="0"/>
        <extend val="0"/>
        <outline val="0"/>
        <shadow val="0"/>
        <u val="none"/>
        <vertAlign val="baseline"/>
        <sz val="10"/>
        <color auto="1"/>
        <name val="Segoe UI"/>
        <scheme val="none"/>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style="thin">
          <color indexed="64"/>
        </left>
        <right/>
        <top style="thin">
          <color theme="4" tint="0.39997558519241921"/>
        </top>
        <bottom style="thin">
          <color theme="4" tint="0.39997558519241921"/>
        </bottom>
      </border>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border diagonalUp="0" diagonalDown="0" outline="0">
        <left style="thin">
          <color indexed="64"/>
        </left>
        <right/>
        <top/>
        <bottom/>
      </border>
    </dxf>
    <dxf>
      <font>
        <strike val="0"/>
        <outline val="0"/>
        <shadow val="0"/>
        <u val="none"/>
        <vertAlign val="baseline"/>
        <color auto="1"/>
      </font>
    </dxf>
    <dxf>
      <font>
        <b val="0"/>
        <i val="0"/>
        <strike val="0"/>
        <condense val="0"/>
        <extend val="0"/>
        <outline val="0"/>
        <shadow val="0"/>
        <u val="none"/>
        <vertAlign val="baseline"/>
        <sz val="11"/>
        <color auto="1"/>
        <name val="Calibri"/>
        <scheme val="minor"/>
      </font>
      <numFmt numFmtId="0" formatCode="General"/>
      <fill>
        <patternFill patternType="solid">
          <fgColor theme="4" tint="0.79998168889431442"/>
          <bgColor theme="4" tint="0.79998168889431442"/>
        </patternFill>
      </fill>
    </dxf>
    <dxf>
      <font>
        <b/>
        <i val="0"/>
        <strike val="0"/>
        <condense val="0"/>
        <extend val="0"/>
        <outline val="0"/>
        <shadow val="0"/>
        <u val="none"/>
        <vertAlign val="baseline"/>
        <sz val="10"/>
        <color auto="1"/>
        <name val="Segoe UI"/>
        <scheme val="none"/>
      </font>
      <numFmt numFmtId="0" formatCode="General"/>
      <fill>
        <patternFill patternType="solid">
          <fgColor theme="4"/>
          <bgColor theme="4"/>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style="thin">
          <color indexed="64"/>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auto="1"/>
        <name val="Segoe UI"/>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0"/>
        <color auto="1"/>
        <name val="Segoe UI"/>
        <scheme val="none"/>
      </font>
      <fill>
        <patternFill patternType="solid">
          <fgColor theme="4"/>
          <bgColor theme="4"/>
        </patternFill>
      </fill>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border diagonalUp="0" diagonalDown="0" outline="0">
        <left style="thin">
          <color indexed="64"/>
        </left>
        <right/>
        <top/>
        <bottom/>
      </border>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b val="0"/>
        <i val="0"/>
        <strike val="0"/>
        <condense val="0"/>
        <extend val="0"/>
        <outline val="0"/>
        <shadow val="0"/>
        <u val="none"/>
        <vertAlign val="baseline"/>
        <sz val="10"/>
        <color auto="1"/>
        <name val="Segoe UI"/>
        <scheme val="none"/>
      </font>
      <fill>
        <patternFill patternType="none">
          <fgColor indexed="64"/>
          <bgColor indexed="65"/>
        </patternFill>
      </fill>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border diagonalUp="0" diagonalDown="0" outline="0">
        <left style="thin">
          <color indexed="64"/>
        </left>
        <right/>
        <top/>
        <bottom/>
      </border>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numFmt numFmtId="0" formatCode="Genera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border diagonalUp="0" diagonalDown="0" outline="0">
        <left style="thin">
          <color indexed="64"/>
        </left>
        <right/>
        <top/>
        <bottom/>
      </border>
    </dxf>
    <dxf>
      <font>
        <strike val="0"/>
        <outline val="0"/>
        <shadow val="0"/>
        <u val="none"/>
        <vertAlign val="baseline"/>
        <sz val="11"/>
        <color auto="1"/>
        <name val="Calibri"/>
        <scheme val="minor"/>
      </font>
      <border diagonalUp="0" diagonalDown="0" outline="0">
        <left/>
        <right style="thin">
          <color indexed="64"/>
        </right>
        <top style="thin">
          <color auto="1"/>
        </top>
        <bottom style="thin">
          <color auto="1"/>
        </bottom>
      </border>
    </dxf>
    <dxf>
      <font>
        <strike val="0"/>
        <outline val="0"/>
        <shadow val="0"/>
        <u val="none"/>
        <vertAlign val="baseline"/>
        <sz val="11"/>
        <color auto="1"/>
        <name val="Calibri"/>
        <scheme val="minor"/>
      </font>
    </dxf>
    <dxf>
      <font>
        <b val="0"/>
        <i val="0"/>
        <strike val="0"/>
        <condense val="0"/>
        <extend val="0"/>
        <outline val="0"/>
        <shadow val="0"/>
        <u val="none"/>
        <vertAlign val="baseline"/>
        <sz val="10"/>
        <color auto="1"/>
        <name val="Segoe UI"/>
        <scheme val="none"/>
      </font>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32.xml"/><Relationship Id="rId21" Type="http://schemas.openxmlformats.org/officeDocument/2006/relationships/pivotCacheDefinition" Target="pivotCache/pivotCacheDefinition2.xml"/><Relationship Id="rId42" Type="http://schemas.microsoft.com/office/2007/relationships/slicerCache" Target="slicerCaches/slicerCache11.xml"/><Relationship Id="rId63" Type="http://schemas.microsoft.com/office/2007/relationships/slicerCache" Target="slicerCaches/slicerCache32.xml"/><Relationship Id="rId84" Type="http://schemas.openxmlformats.org/officeDocument/2006/relationships/powerPivotData" Target="model/item.data"/><Relationship Id="rId16" Type="http://schemas.openxmlformats.org/officeDocument/2006/relationships/worksheet" Target="worksheets/sheet16.xml"/><Relationship Id="rId107" Type="http://schemas.openxmlformats.org/officeDocument/2006/relationships/customXml" Target="../customXml/item22.xml"/><Relationship Id="rId11" Type="http://schemas.openxmlformats.org/officeDocument/2006/relationships/worksheet" Target="worksheets/sheet11.xml"/><Relationship Id="rId32" Type="http://schemas.microsoft.com/office/2007/relationships/slicerCache" Target="slicerCaches/slicerCache1.xml"/><Relationship Id="rId37" Type="http://schemas.microsoft.com/office/2007/relationships/slicerCache" Target="slicerCaches/slicerCache6.xml"/><Relationship Id="rId53" Type="http://schemas.microsoft.com/office/2007/relationships/slicerCache" Target="slicerCaches/slicerCache22.xml"/><Relationship Id="rId58" Type="http://schemas.microsoft.com/office/2007/relationships/slicerCache" Target="slicerCaches/slicerCache27.xml"/><Relationship Id="rId74" Type="http://schemas.microsoft.com/office/2007/relationships/slicerCache" Target="slicerCaches/slicerCache43.xml"/><Relationship Id="rId79" Type="http://schemas.microsoft.com/office/2007/relationships/slicerCache" Target="slicerCaches/slicerCache48.xml"/><Relationship Id="rId102" Type="http://schemas.openxmlformats.org/officeDocument/2006/relationships/customXml" Target="../customXml/item17.xml"/><Relationship Id="rId123" Type="http://schemas.openxmlformats.org/officeDocument/2006/relationships/customXml" Target="../customXml/item38.xml"/><Relationship Id="rId128" Type="http://schemas.openxmlformats.org/officeDocument/2006/relationships/customXml" Target="../customXml/item43.xml"/><Relationship Id="rId5" Type="http://schemas.openxmlformats.org/officeDocument/2006/relationships/worksheet" Target="worksheets/sheet5.xml"/><Relationship Id="rId90" Type="http://schemas.openxmlformats.org/officeDocument/2006/relationships/customXml" Target="../customXml/item5.xml"/><Relationship Id="rId95" Type="http://schemas.openxmlformats.org/officeDocument/2006/relationships/customXml" Target="../customXml/item10.xml"/><Relationship Id="rId22" Type="http://schemas.openxmlformats.org/officeDocument/2006/relationships/pivotCacheDefinition" Target="pivotCache/pivotCacheDefinition3.xml"/><Relationship Id="rId27" Type="http://schemas.openxmlformats.org/officeDocument/2006/relationships/pivotCacheDefinition" Target="pivotCache/pivotCacheDefinition8.xml"/><Relationship Id="rId43" Type="http://schemas.microsoft.com/office/2007/relationships/slicerCache" Target="slicerCaches/slicerCache12.xml"/><Relationship Id="rId48" Type="http://schemas.microsoft.com/office/2007/relationships/slicerCache" Target="slicerCaches/slicerCache17.xml"/><Relationship Id="rId64" Type="http://schemas.microsoft.com/office/2007/relationships/slicerCache" Target="slicerCaches/slicerCache33.xml"/><Relationship Id="rId69" Type="http://schemas.microsoft.com/office/2007/relationships/slicerCache" Target="slicerCaches/slicerCache38.xml"/><Relationship Id="rId113" Type="http://schemas.openxmlformats.org/officeDocument/2006/relationships/customXml" Target="../customXml/item28.xml"/><Relationship Id="rId118" Type="http://schemas.openxmlformats.org/officeDocument/2006/relationships/customXml" Target="../customXml/item33.xml"/><Relationship Id="rId80" Type="http://schemas.openxmlformats.org/officeDocument/2006/relationships/theme" Target="theme/theme1.xml"/><Relationship Id="rId8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microsoft.com/office/2007/relationships/slicerCache" Target="slicerCaches/slicerCache2.xml"/><Relationship Id="rId38" Type="http://schemas.microsoft.com/office/2007/relationships/slicerCache" Target="slicerCaches/slicerCache7.xml"/><Relationship Id="rId59" Type="http://schemas.microsoft.com/office/2007/relationships/slicerCache" Target="slicerCaches/slicerCache28.xml"/><Relationship Id="rId103" Type="http://schemas.openxmlformats.org/officeDocument/2006/relationships/customXml" Target="../customXml/item18.xml"/><Relationship Id="rId108" Type="http://schemas.openxmlformats.org/officeDocument/2006/relationships/customXml" Target="../customXml/item23.xml"/><Relationship Id="rId124" Type="http://schemas.openxmlformats.org/officeDocument/2006/relationships/customXml" Target="../customXml/item39.xml"/><Relationship Id="rId129" Type="http://schemas.openxmlformats.org/officeDocument/2006/relationships/customXml" Target="../customXml/item44.xml"/><Relationship Id="rId54" Type="http://schemas.microsoft.com/office/2007/relationships/slicerCache" Target="slicerCaches/slicerCache23.xml"/><Relationship Id="rId70" Type="http://schemas.microsoft.com/office/2007/relationships/slicerCache" Target="slicerCaches/slicerCache39.xml"/><Relationship Id="rId75" Type="http://schemas.microsoft.com/office/2007/relationships/slicerCache" Target="slicerCaches/slicerCache44.xml"/><Relationship Id="rId91" Type="http://schemas.openxmlformats.org/officeDocument/2006/relationships/customXml" Target="../customXml/item6.xml"/><Relationship Id="rId96"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4.xml"/><Relationship Id="rId28" Type="http://schemas.openxmlformats.org/officeDocument/2006/relationships/pivotCacheDefinition" Target="pivotCache/pivotCacheDefinition9.xml"/><Relationship Id="rId49" Type="http://schemas.microsoft.com/office/2007/relationships/slicerCache" Target="slicerCaches/slicerCache18.xml"/><Relationship Id="rId114" Type="http://schemas.openxmlformats.org/officeDocument/2006/relationships/customXml" Target="../customXml/item29.xml"/><Relationship Id="rId119" Type="http://schemas.openxmlformats.org/officeDocument/2006/relationships/customXml" Target="../customXml/item34.xml"/><Relationship Id="rId44" Type="http://schemas.microsoft.com/office/2007/relationships/slicerCache" Target="slicerCaches/slicerCache13.xml"/><Relationship Id="rId60" Type="http://schemas.microsoft.com/office/2007/relationships/slicerCache" Target="slicerCaches/slicerCache29.xml"/><Relationship Id="rId65" Type="http://schemas.microsoft.com/office/2007/relationships/slicerCache" Target="slicerCaches/slicerCache34.xml"/><Relationship Id="rId81" Type="http://schemas.openxmlformats.org/officeDocument/2006/relationships/connections" Target="connections.xml"/><Relationship Id="rId86" Type="http://schemas.openxmlformats.org/officeDocument/2006/relationships/customXml" Target="../customXml/item1.xml"/><Relationship Id="rId130" Type="http://schemas.openxmlformats.org/officeDocument/2006/relationships/customXml" Target="../customXml/item4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microsoft.com/office/2007/relationships/slicerCache" Target="slicerCaches/slicerCache8.xml"/><Relationship Id="rId109" Type="http://schemas.openxmlformats.org/officeDocument/2006/relationships/customXml" Target="../customXml/item24.xml"/><Relationship Id="rId34" Type="http://schemas.microsoft.com/office/2007/relationships/slicerCache" Target="slicerCaches/slicerCache3.xml"/><Relationship Id="rId50" Type="http://schemas.microsoft.com/office/2007/relationships/slicerCache" Target="slicerCaches/slicerCache19.xml"/><Relationship Id="rId55" Type="http://schemas.microsoft.com/office/2007/relationships/slicerCache" Target="slicerCaches/slicerCache24.xml"/><Relationship Id="rId76" Type="http://schemas.microsoft.com/office/2007/relationships/slicerCache" Target="slicerCaches/slicerCache45.xml"/><Relationship Id="rId97" Type="http://schemas.openxmlformats.org/officeDocument/2006/relationships/customXml" Target="../customXml/item12.xml"/><Relationship Id="rId104" Type="http://schemas.openxmlformats.org/officeDocument/2006/relationships/customXml" Target="../customXml/item19.xml"/><Relationship Id="rId120" Type="http://schemas.openxmlformats.org/officeDocument/2006/relationships/customXml" Target="../customXml/item35.xml"/><Relationship Id="rId125" Type="http://schemas.openxmlformats.org/officeDocument/2006/relationships/customXml" Target="../customXml/item40.xml"/><Relationship Id="rId7" Type="http://schemas.openxmlformats.org/officeDocument/2006/relationships/worksheet" Target="worksheets/sheet7.xml"/><Relationship Id="rId71" Type="http://schemas.microsoft.com/office/2007/relationships/slicerCache" Target="slicerCaches/slicerCache40.xml"/><Relationship Id="rId92" Type="http://schemas.openxmlformats.org/officeDocument/2006/relationships/customXml" Target="../customXml/item7.xml"/><Relationship Id="rId2" Type="http://schemas.openxmlformats.org/officeDocument/2006/relationships/worksheet" Target="worksheets/sheet2.xml"/><Relationship Id="rId29" Type="http://schemas.openxmlformats.org/officeDocument/2006/relationships/pivotCacheDefinition" Target="pivotCache/pivotCacheDefinition10.xml"/><Relationship Id="rId24" Type="http://schemas.openxmlformats.org/officeDocument/2006/relationships/pivotCacheDefinition" Target="pivotCache/pivotCacheDefinition5.xml"/><Relationship Id="rId40" Type="http://schemas.microsoft.com/office/2007/relationships/slicerCache" Target="slicerCaches/slicerCache9.xml"/><Relationship Id="rId45" Type="http://schemas.microsoft.com/office/2007/relationships/slicerCache" Target="slicerCaches/slicerCache14.xml"/><Relationship Id="rId66" Type="http://schemas.microsoft.com/office/2007/relationships/slicerCache" Target="slicerCaches/slicerCache35.xml"/><Relationship Id="rId87" Type="http://schemas.openxmlformats.org/officeDocument/2006/relationships/customXml" Target="../customXml/item2.xml"/><Relationship Id="rId110" Type="http://schemas.openxmlformats.org/officeDocument/2006/relationships/customXml" Target="../customXml/item25.xml"/><Relationship Id="rId115" Type="http://schemas.openxmlformats.org/officeDocument/2006/relationships/customXml" Target="../customXml/item30.xml"/><Relationship Id="rId131" Type="http://schemas.openxmlformats.org/officeDocument/2006/relationships/customXml" Target="../customXml/item46.xml"/><Relationship Id="rId61" Type="http://schemas.microsoft.com/office/2007/relationships/slicerCache" Target="slicerCaches/slicerCache30.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pivotCacheDefinition" Target="pivotCache/pivotCacheDefinition11.xml"/><Relationship Id="rId35" Type="http://schemas.microsoft.com/office/2007/relationships/slicerCache" Target="slicerCaches/slicerCache4.xml"/><Relationship Id="rId56" Type="http://schemas.microsoft.com/office/2007/relationships/slicerCache" Target="slicerCaches/slicerCache25.xml"/><Relationship Id="rId77" Type="http://schemas.microsoft.com/office/2007/relationships/slicerCache" Target="slicerCaches/slicerCache46.xml"/><Relationship Id="rId100" Type="http://schemas.openxmlformats.org/officeDocument/2006/relationships/customXml" Target="../customXml/item15.xml"/><Relationship Id="rId105" Type="http://schemas.openxmlformats.org/officeDocument/2006/relationships/customXml" Target="../customXml/item20.xml"/><Relationship Id="rId126" Type="http://schemas.openxmlformats.org/officeDocument/2006/relationships/customXml" Target="../customXml/item41.xml"/><Relationship Id="rId8" Type="http://schemas.openxmlformats.org/officeDocument/2006/relationships/worksheet" Target="worksheets/sheet8.xml"/><Relationship Id="rId51" Type="http://schemas.microsoft.com/office/2007/relationships/slicerCache" Target="slicerCaches/slicerCache20.xml"/><Relationship Id="rId72" Type="http://schemas.microsoft.com/office/2007/relationships/slicerCache" Target="slicerCaches/slicerCache41.xml"/><Relationship Id="rId93" Type="http://schemas.openxmlformats.org/officeDocument/2006/relationships/customXml" Target="../customXml/item8.xml"/><Relationship Id="rId98" Type="http://schemas.openxmlformats.org/officeDocument/2006/relationships/customXml" Target="../customXml/item13.xml"/><Relationship Id="rId121" Type="http://schemas.openxmlformats.org/officeDocument/2006/relationships/customXml" Target="../customXml/item36.xml"/><Relationship Id="rId3" Type="http://schemas.openxmlformats.org/officeDocument/2006/relationships/worksheet" Target="worksheets/sheet3.xml"/><Relationship Id="rId25" Type="http://schemas.openxmlformats.org/officeDocument/2006/relationships/pivotCacheDefinition" Target="pivotCache/pivotCacheDefinition6.xml"/><Relationship Id="rId46" Type="http://schemas.microsoft.com/office/2007/relationships/slicerCache" Target="slicerCaches/slicerCache15.xml"/><Relationship Id="rId67" Type="http://schemas.microsoft.com/office/2007/relationships/slicerCache" Target="slicerCaches/slicerCache36.xml"/><Relationship Id="rId116" Type="http://schemas.openxmlformats.org/officeDocument/2006/relationships/customXml" Target="../customXml/item31.xml"/><Relationship Id="rId20" Type="http://schemas.openxmlformats.org/officeDocument/2006/relationships/pivotCacheDefinition" Target="pivotCache/pivotCacheDefinition1.xml"/><Relationship Id="rId41" Type="http://schemas.microsoft.com/office/2007/relationships/slicerCache" Target="slicerCaches/slicerCache10.xml"/><Relationship Id="rId62" Type="http://schemas.microsoft.com/office/2007/relationships/slicerCache" Target="slicerCaches/slicerCache31.xml"/><Relationship Id="rId83" Type="http://schemas.openxmlformats.org/officeDocument/2006/relationships/sharedStrings" Target="sharedStrings.xml"/><Relationship Id="rId88" Type="http://schemas.openxmlformats.org/officeDocument/2006/relationships/customXml" Target="../customXml/item3.xml"/><Relationship Id="rId111" Type="http://schemas.openxmlformats.org/officeDocument/2006/relationships/customXml" Target="../customXml/item26.xml"/><Relationship Id="rId132" Type="http://schemas.openxmlformats.org/officeDocument/2006/relationships/customXml" Target="../customXml/item47.xml"/><Relationship Id="rId15" Type="http://schemas.openxmlformats.org/officeDocument/2006/relationships/worksheet" Target="worksheets/sheet15.xml"/><Relationship Id="rId36" Type="http://schemas.microsoft.com/office/2007/relationships/slicerCache" Target="slicerCaches/slicerCache5.xml"/><Relationship Id="rId57" Type="http://schemas.microsoft.com/office/2007/relationships/slicerCache" Target="slicerCaches/slicerCache26.xml"/><Relationship Id="rId106" Type="http://schemas.openxmlformats.org/officeDocument/2006/relationships/customXml" Target="../customXml/item21.xml"/><Relationship Id="rId127" Type="http://schemas.openxmlformats.org/officeDocument/2006/relationships/customXml" Target="../customXml/item42.xml"/><Relationship Id="rId10" Type="http://schemas.openxmlformats.org/officeDocument/2006/relationships/worksheet" Target="worksheets/sheet10.xml"/><Relationship Id="rId31" Type="http://schemas.openxmlformats.org/officeDocument/2006/relationships/pivotCacheDefinition" Target="pivotCache/pivotCacheDefinition12.xml"/><Relationship Id="rId52" Type="http://schemas.microsoft.com/office/2007/relationships/slicerCache" Target="slicerCaches/slicerCache21.xml"/><Relationship Id="rId73" Type="http://schemas.microsoft.com/office/2007/relationships/slicerCache" Target="slicerCaches/slicerCache42.xml"/><Relationship Id="rId78" Type="http://schemas.microsoft.com/office/2007/relationships/slicerCache" Target="slicerCaches/slicerCache47.xml"/><Relationship Id="rId94" Type="http://schemas.openxmlformats.org/officeDocument/2006/relationships/customXml" Target="../customXml/item9.xml"/><Relationship Id="rId99" Type="http://schemas.openxmlformats.org/officeDocument/2006/relationships/customXml" Target="../customXml/item14.xml"/><Relationship Id="rId101" Type="http://schemas.openxmlformats.org/officeDocument/2006/relationships/customXml" Target="../customXml/item16.xml"/><Relationship Id="rId122" Type="http://schemas.openxmlformats.org/officeDocument/2006/relationships/customXml" Target="../customXml/item3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pivotCacheDefinition" Target="pivotCache/pivotCacheDefinition7.xml"/><Relationship Id="rId47" Type="http://schemas.microsoft.com/office/2007/relationships/slicerCache" Target="slicerCaches/slicerCache16.xml"/><Relationship Id="rId68" Type="http://schemas.microsoft.com/office/2007/relationships/slicerCache" Target="slicerCaches/slicerCache37.xml"/><Relationship Id="rId89" Type="http://schemas.openxmlformats.org/officeDocument/2006/relationships/customXml" Target="../customXml/item4.xml"/><Relationship Id="rId112" Type="http://schemas.openxmlformats.org/officeDocument/2006/relationships/customXml" Target="../customXml/item27.xml"/><Relationship Id="rId133" Type="http://schemas.openxmlformats.org/officeDocument/2006/relationships/customXml" Target="../customXml/item4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County</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024015748031496"/>
          <c:y val="0.19486111111111112"/>
          <c:w val="0.38563079615048118"/>
          <c:h val="0.64271799358413528"/>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General!$A$3:$A$4</c:f>
              <c:strCache>
                <c:ptCount val="2"/>
                <c:pt idx="0">
                  <c:v>Nassau</c:v>
                </c:pt>
                <c:pt idx="1">
                  <c:v>Suffolk</c:v>
                </c:pt>
              </c:strCache>
            </c:strRef>
          </c:cat>
          <c:val>
            <c:numRef>
              <c:f>General!$B$3:$B$4</c:f>
              <c:numCache>
                <c:formatCode>General</c:formatCode>
                <c:ptCount val="2"/>
                <c:pt idx="0">
                  <c:v>311</c:v>
                </c:pt>
                <c:pt idx="1">
                  <c:v>702</c:v>
                </c:pt>
              </c:numCache>
            </c:numRef>
          </c:val>
        </c:ser>
        <c:dLbls>
          <c:dLblPos val="inEnd"/>
          <c:showLegendKey val="0"/>
          <c:showVal val="0"/>
          <c:showCatName val="0"/>
          <c:showSerName val="0"/>
          <c:showPercent val="1"/>
          <c:showBubbleSize val="0"/>
          <c:showLeaderLines val="0"/>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Household Income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660542432195975"/>
          <c:y val="0.13467592592592592"/>
          <c:w val="0.37567825896762902"/>
          <c:h val="0.6261304316127150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'!$A$19:$A$24</c:f>
              <c:strCache>
                <c:ptCount val="6"/>
                <c:pt idx="0">
                  <c:v>$0-$19,999</c:v>
                </c:pt>
                <c:pt idx="1">
                  <c:v>$20,000 to $34,999</c:v>
                </c:pt>
                <c:pt idx="2">
                  <c:v>$35,000 to $49,999</c:v>
                </c:pt>
                <c:pt idx="3">
                  <c:v>$50,000 to $74,999</c:v>
                </c:pt>
                <c:pt idx="4">
                  <c:v>$75,000 to $125,000</c:v>
                </c:pt>
                <c:pt idx="5">
                  <c:v>Over $125,000</c:v>
                </c:pt>
              </c:strCache>
            </c:strRef>
          </c:cat>
          <c:val>
            <c:numRef>
              <c:f>'Nassau '!$B$19:$B$24</c:f>
              <c:numCache>
                <c:formatCode>General</c:formatCode>
                <c:ptCount val="6"/>
                <c:pt idx="0">
                  <c:v>57</c:v>
                </c:pt>
                <c:pt idx="1">
                  <c:v>30</c:v>
                </c:pt>
                <c:pt idx="2">
                  <c:v>26</c:v>
                </c:pt>
                <c:pt idx="3">
                  <c:v>38</c:v>
                </c:pt>
                <c:pt idx="4">
                  <c:v>58</c:v>
                </c:pt>
                <c:pt idx="5">
                  <c:v>32</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Age Range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'!$K$3:$K$8</c:f>
              <c:strCache>
                <c:ptCount val="6"/>
                <c:pt idx="0">
                  <c:v>18-24</c:v>
                </c:pt>
                <c:pt idx="1">
                  <c:v>25-34</c:v>
                </c:pt>
                <c:pt idx="2">
                  <c:v>35-44</c:v>
                </c:pt>
                <c:pt idx="3">
                  <c:v>45-54</c:v>
                </c:pt>
                <c:pt idx="4">
                  <c:v>55-64</c:v>
                </c:pt>
                <c:pt idx="5">
                  <c:v>65+</c:v>
                </c:pt>
              </c:strCache>
            </c:strRef>
          </c:cat>
          <c:val>
            <c:numRef>
              <c:f>'Nassau '!$L$3:$L$8</c:f>
              <c:numCache>
                <c:formatCode>General</c:formatCode>
                <c:ptCount val="6"/>
                <c:pt idx="0">
                  <c:v>20</c:v>
                </c:pt>
                <c:pt idx="1">
                  <c:v>37</c:v>
                </c:pt>
                <c:pt idx="2">
                  <c:v>26</c:v>
                </c:pt>
                <c:pt idx="3">
                  <c:v>31</c:v>
                </c:pt>
                <c:pt idx="4">
                  <c:v>49</c:v>
                </c:pt>
                <c:pt idx="5">
                  <c:v>129</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sz="1400"/>
              <a:t>Employment Status</a:t>
            </a:r>
          </a:p>
        </c:rich>
      </c:tx>
      <c:layout>
        <c:manualLayout>
          <c:xMode val="edge"/>
          <c:yMode val="edge"/>
          <c:x val="0.33449300087489064"/>
          <c:y val="1.388888888888888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072462817147857"/>
          <c:y val="0.11152777777777778"/>
          <c:w val="0.36688429571303588"/>
          <c:h val="0.61147382618839308"/>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1">
                  <a:lumMod val="60000"/>
                </a:schemeClr>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'!$K$19:$K$25</c:f>
              <c:strCache>
                <c:ptCount val="7"/>
                <c:pt idx="0">
                  <c:v>Employed for Wages</c:v>
                </c:pt>
                <c:pt idx="1">
                  <c:v>Self-employed</c:v>
                </c:pt>
                <c:pt idx="2">
                  <c:v>Student</c:v>
                </c:pt>
                <c:pt idx="3">
                  <c:v>Retired</c:v>
                </c:pt>
                <c:pt idx="4">
                  <c:v>Military</c:v>
                </c:pt>
                <c:pt idx="5">
                  <c:v>Out of work and looking</c:v>
                </c:pt>
                <c:pt idx="6">
                  <c:v>Out of work, but not looking</c:v>
                </c:pt>
              </c:strCache>
            </c:strRef>
          </c:cat>
          <c:val>
            <c:numRef>
              <c:f>'Nassau '!$L$19:$L$25</c:f>
              <c:numCache>
                <c:formatCode>General</c:formatCode>
                <c:ptCount val="7"/>
                <c:pt idx="0">
                  <c:v>94</c:v>
                </c:pt>
                <c:pt idx="1">
                  <c:v>29</c:v>
                </c:pt>
                <c:pt idx="2">
                  <c:v>9</c:v>
                </c:pt>
                <c:pt idx="3">
                  <c:v>137</c:v>
                </c:pt>
                <c:pt idx="4">
                  <c:v>0</c:v>
                </c:pt>
                <c:pt idx="5">
                  <c:v>14</c:v>
                </c:pt>
                <c:pt idx="6">
                  <c:v>10</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manualLayout>
          <c:xMode val="edge"/>
          <c:yMode val="edge"/>
          <c:x val="2.4527340332458444E-2"/>
          <c:y val="0.7276312335958004"/>
          <c:w val="0.95094531933508308"/>
          <c:h val="0.23070209973753281"/>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 Status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125174978127733"/>
          <c:y val="0.16876932050160395"/>
          <c:w val="0.38638538932633426"/>
          <c:h val="0.64397564887722381"/>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'!$U$3:$U$5</c:f>
              <c:strCache>
                <c:ptCount val="3"/>
                <c:pt idx="0">
                  <c:v>Yes</c:v>
                </c:pt>
                <c:pt idx="1">
                  <c:v>No</c:v>
                </c:pt>
                <c:pt idx="2">
                  <c:v>No, but did in past</c:v>
                </c:pt>
              </c:strCache>
            </c:strRef>
          </c:cat>
          <c:val>
            <c:numRef>
              <c:f>'Nassau '!$V$3:$V$5</c:f>
              <c:numCache>
                <c:formatCode>General</c:formatCode>
                <c:ptCount val="3"/>
                <c:pt idx="0">
                  <c:v>270</c:v>
                </c:pt>
                <c:pt idx="1">
                  <c:v>16</c:v>
                </c:pt>
                <c:pt idx="2">
                  <c:v>3</c:v>
                </c:pt>
              </c:numCache>
            </c:numRef>
          </c:val>
        </c:ser>
        <c:dLbls>
          <c:dLblPos val="inEnd"/>
          <c:showLegendKey val="0"/>
          <c:showVal val="0"/>
          <c:showCatName val="0"/>
          <c:showSerName val="0"/>
          <c:showPercent val="1"/>
          <c:showBubbleSize val="0"/>
          <c:showLeaderLines val="1"/>
        </c:dLbls>
        <c:firstSliceAng val="322"/>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Race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178587051618546"/>
          <c:y val="0.17591426071741031"/>
          <c:w val="0.35087292213473315"/>
          <c:h val="0.58478820355788863"/>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'!$U$19:$U$24</c:f>
              <c:strCache>
                <c:ptCount val="6"/>
                <c:pt idx="0">
                  <c:v>White/Caucasian</c:v>
                </c:pt>
                <c:pt idx="1">
                  <c:v>Black/African American</c:v>
                </c:pt>
                <c:pt idx="2">
                  <c:v>Asian/Pacific Islander</c:v>
                </c:pt>
                <c:pt idx="3">
                  <c:v>Native American</c:v>
                </c:pt>
                <c:pt idx="4">
                  <c:v>Multi-racial</c:v>
                </c:pt>
                <c:pt idx="5">
                  <c:v>Other</c:v>
                </c:pt>
              </c:strCache>
            </c:strRef>
          </c:cat>
          <c:val>
            <c:numRef>
              <c:f>'Nassau '!$V$19:$V$24</c:f>
              <c:numCache>
                <c:formatCode>General</c:formatCode>
                <c:ptCount val="6"/>
                <c:pt idx="0">
                  <c:v>174</c:v>
                </c:pt>
                <c:pt idx="1">
                  <c:v>29</c:v>
                </c:pt>
                <c:pt idx="2">
                  <c:v>27</c:v>
                </c:pt>
                <c:pt idx="3">
                  <c:v>6</c:v>
                </c:pt>
                <c:pt idx="4">
                  <c:v>21</c:v>
                </c:pt>
                <c:pt idx="5">
                  <c:v>217</c:v>
                </c:pt>
              </c:numCache>
            </c:numRef>
          </c:val>
        </c:ser>
        <c:dLbls>
          <c:dLblPos val="inEnd"/>
          <c:showLegendKey val="0"/>
          <c:showVal val="0"/>
          <c:showCatName val="0"/>
          <c:showSerName val="0"/>
          <c:showPercent val="1"/>
          <c:showBubbleSize val="0"/>
          <c:showLeaderLines val="1"/>
        </c:dLbls>
        <c:firstSliceAng val="19"/>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Education Level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62801837270341"/>
          <c:y val="0.1300462962962963"/>
          <c:w val="0.35021762904636922"/>
          <c:h val="0.5836960484106152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4">
                  <a:lumMod val="60000"/>
                  <a:lumOff val="40000"/>
                </a:schemeClr>
              </a:solidFill>
              <a:ln>
                <a:noFill/>
              </a:ln>
              <a:effectLst>
                <a:outerShdw blurRad="317500" algn="ctr" rotWithShape="0">
                  <a:prstClr val="black">
                    <a:alpha val="25000"/>
                  </a:prstClr>
                </a:outerShdw>
              </a:effectLst>
            </c:spPr>
          </c:dPt>
          <c:dPt>
            <c:idx val="7"/>
            <c:bubble3D val="0"/>
            <c:spPr>
              <a:solidFill>
                <a:schemeClr val="accent2">
                  <a:lumMod val="60000"/>
                </a:schemeClr>
              </a:solidFill>
              <a:ln>
                <a:noFill/>
              </a:ln>
              <a:effectLst>
                <a:outerShdw blurRad="317500" algn="ctr" rotWithShape="0">
                  <a:prstClr val="black">
                    <a:alpha val="25000"/>
                  </a:prstClr>
                </a:outerShdw>
              </a:effectLst>
            </c:spPr>
          </c:dPt>
          <c:dPt>
            <c:idx val="8"/>
            <c:bubble3D val="0"/>
            <c:spPr>
              <a:solidFill>
                <a:schemeClr val="accent3">
                  <a:lumMod val="60000"/>
                </a:schemeClr>
              </a:solidFill>
              <a:ln>
                <a:noFill/>
              </a:ln>
              <a:effectLst>
                <a:outerShdw blurRad="317500" algn="ctr" rotWithShape="0">
                  <a:prstClr val="black">
                    <a:alpha val="25000"/>
                  </a:prstClr>
                </a:outerShdw>
              </a:effectLst>
            </c:spPr>
          </c:dPt>
          <c:dPt>
            <c:idx val="9"/>
            <c:bubble3D val="0"/>
            <c:spPr>
              <a:solidFill>
                <a:srgbClr val="FFFF00"/>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'!$AE$3:$AE$12</c:f>
              <c:strCache>
                <c:ptCount val="10"/>
                <c:pt idx="0">
                  <c:v>K-8th</c:v>
                </c:pt>
                <c:pt idx="1">
                  <c:v>Some high school</c:v>
                </c:pt>
                <c:pt idx="2">
                  <c:v>High school graduate</c:v>
                </c:pt>
                <c:pt idx="3">
                  <c:v>Technical school</c:v>
                </c:pt>
                <c:pt idx="4">
                  <c:v>Some college</c:v>
                </c:pt>
                <c:pt idx="5">
                  <c:v>College graduate</c:v>
                </c:pt>
                <c:pt idx="6">
                  <c:v>Graduate school</c:v>
                </c:pt>
                <c:pt idx="7">
                  <c:v>Doctorate</c:v>
                </c:pt>
                <c:pt idx="8">
                  <c:v>GED</c:v>
                </c:pt>
                <c:pt idx="9">
                  <c:v>None</c:v>
                </c:pt>
              </c:strCache>
            </c:strRef>
          </c:cat>
          <c:val>
            <c:numRef>
              <c:f>'Nassau '!$AF$3:$AF$12</c:f>
              <c:numCache>
                <c:formatCode>General</c:formatCode>
                <c:ptCount val="10"/>
                <c:pt idx="0">
                  <c:v>9</c:v>
                </c:pt>
                <c:pt idx="1">
                  <c:v>19</c:v>
                </c:pt>
                <c:pt idx="2">
                  <c:v>57</c:v>
                </c:pt>
                <c:pt idx="3">
                  <c:v>9</c:v>
                </c:pt>
                <c:pt idx="4">
                  <c:v>39</c:v>
                </c:pt>
                <c:pt idx="5">
                  <c:v>102</c:v>
                </c:pt>
                <c:pt idx="6">
                  <c:v>45</c:v>
                </c:pt>
                <c:pt idx="7">
                  <c:v>3</c:v>
                </c:pt>
                <c:pt idx="8">
                  <c:v>0</c:v>
                </c:pt>
                <c:pt idx="9" formatCode="0">
                  <c:v>0</c:v>
                </c:pt>
              </c:numCache>
            </c:numRef>
          </c:val>
        </c:ser>
        <c:dLbls>
          <c:dLblPos val="inEnd"/>
          <c:showLegendKey val="0"/>
          <c:showVal val="0"/>
          <c:showCatName val="0"/>
          <c:showSerName val="0"/>
          <c:showPercent val="1"/>
          <c:showBubbleSize val="0"/>
          <c:showLeaderLines val="1"/>
        </c:dLbls>
        <c:firstSliceAng val="98"/>
      </c:pieChart>
      <c:spPr>
        <a:noFill/>
        <a:ln>
          <a:noFill/>
        </a:ln>
        <a:effectLst/>
      </c:spPr>
    </c:plotArea>
    <c:legend>
      <c:legendPos val="b"/>
      <c:layout>
        <c:manualLayout>
          <c:xMode val="edge"/>
          <c:yMode val="edge"/>
          <c:x val="5.4854330708661414E-2"/>
          <c:y val="0.746149752114319"/>
          <c:w val="0.89029133858267717"/>
          <c:h val="0.22607247010790318"/>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Gender</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718832020997378"/>
          <c:y val="0.18997156605424323"/>
          <c:w val="0.37451224846894138"/>
          <c:h val="0.62418708078156893"/>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'!$A$3:$A$5</c:f>
              <c:strCache>
                <c:ptCount val="3"/>
                <c:pt idx="0">
                  <c:v>Male</c:v>
                </c:pt>
                <c:pt idx="1">
                  <c:v>Female</c:v>
                </c:pt>
                <c:pt idx="2">
                  <c:v>Other</c:v>
                </c:pt>
              </c:strCache>
            </c:strRef>
          </c:cat>
          <c:val>
            <c:numRef>
              <c:f>'Suffolk '!$B$3:$B$5</c:f>
              <c:numCache>
                <c:formatCode>General</c:formatCode>
                <c:ptCount val="3"/>
                <c:pt idx="0">
                  <c:v>242</c:v>
                </c:pt>
                <c:pt idx="1">
                  <c:v>453</c:v>
                </c:pt>
                <c:pt idx="2">
                  <c:v>2</c:v>
                </c:pt>
              </c:numCache>
            </c:numRef>
          </c:val>
        </c:ser>
        <c:dLbls>
          <c:dLblPos val="inEnd"/>
          <c:showLegendKey val="0"/>
          <c:showVal val="0"/>
          <c:showCatName val="0"/>
          <c:showSerName val="0"/>
          <c:showPercent val="1"/>
          <c:showBubbleSize val="0"/>
          <c:showLeaderLines val="1"/>
        </c:dLbls>
        <c:firstSliceAng val="42"/>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Household Income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'!$A$19:$A$24</c:f>
              <c:strCache>
                <c:ptCount val="6"/>
                <c:pt idx="0">
                  <c:v>$0-$19,999</c:v>
                </c:pt>
                <c:pt idx="1">
                  <c:v>$20,000 to $34,999</c:v>
                </c:pt>
                <c:pt idx="2">
                  <c:v>$35,000 to $49,999</c:v>
                </c:pt>
                <c:pt idx="3">
                  <c:v>$50,000 to $74,999</c:v>
                </c:pt>
                <c:pt idx="4">
                  <c:v>$75,000 to $125,000</c:v>
                </c:pt>
                <c:pt idx="5">
                  <c:v>Over $125,000</c:v>
                </c:pt>
              </c:strCache>
            </c:strRef>
          </c:cat>
          <c:val>
            <c:numRef>
              <c:f>'Suffolk '!$B$19:$B$24</c:f>
              <c:numCache>
                <c:formatCode>General</c:formatCode>
                <c:ptCount val="6"/>
                <c:pt idx="0">
                  <c:v>91</c:v>
                </c:pt>
                <c:pt idx="1">
                  <c:v>63</c:v>
                </c:pt>
                <c:pt idx="2">
                  <c:v>40</c:v>
                </c:pt>
                <c:pt idx="3">
                  <c:v>105</c:v>
                </c:pt>
                <c:pt idx="4">
                  <c:v>162</c:v>
                </c:pt>
                <c:pt idx="5">
                  <c:v>136</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Age Range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'!$K$3:$K$8</c:f>
              <c:strCache>
                <c:ptCount val="6"/>
                <c:pt idx="0">
                  <c:v>18-24</c:v>
                </c:pt>
                <c:pt idx="1">
                  <c:v>25-34</c:v>
                </c:pt>
                <c:pt idx="2">
                  <c:v>35-44</c:v>
                </c:pt>
                <c:pt idx="3">
                  <c:v>45-54</c:v>
                </c:pt>
                <c:pt idx="4">
                  <c:v>55-64</c:v>
                </c:pt>
                <c:pt idx="5">
                  <c:v>65+</c:v>
                </c:pt>
              </c:strCache>
            </c:strRef>
          </c:cat>
          <c:val>
            <c:numRef>
              <c:f>'Suffolk '!$L$3:$L$8</c:f>
              <c:numCache>
                <c:formatCode>General</c:formatCode>
                <c:ptCount val="6"/>
                <c:pt idx="0">
                  <c:v>48</c:v>
                </c:pt>
                <c:pt idx="1">
                  <c:v>82</c:v>
                </c:pt>
                <c:pt idx="2">
                  <c:v>90</c:v>
                </c:pt>
                <c:pt idx="3">
                  <c:v>100</c:v>
                </c:pt>
                <c:pt idx="4">
                  <c:v>141</c:v>
                </c:pt>
                <c:pt idx="5">
                  <c:v>209</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Employment</a:t>
            </a:r>
            <a:r>
              <a:rPr lang="en-US" sz="1400" baseline="0"/>
              <a:t> Status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129286964129483"/>
          <c:y val="0.13304206765820939"/>
          <c:w val="0.35741447944006999"/>
          <c:h val="0.59569079906678335"/>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1">
                  <a:lumMod val="60000"/>
                </a:schemeClr>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'!$K$19:$K$25</c:f>
              <c:strCache>
                <c:ptCount val="7"/>
                <c:pt idx="0">
                  <c:v>Employed for Wages</c:v>
                </c:pt>
                <c:pt idx="1">
                  <c:v>Self-employed</c:v>
                </c:pt>
                <c:pt idx="2">
                  <c:v>Student</c:v>
                </c:pt>
                <c:pt idx="3">
                  <c:v>Retired</c:v>
                </c:pt>
                <c:pt idx="4">
                  <c:v>Military</c:v>
                </c:pt>
                <c:pt idx="5">
                  <c:v>Out of work and looking</c:v>
                </c:pt>
                <c:pt idx="6">
                  <c:v>Out of work, but not looking</c:v>
                </c:pt>
              </c:strCache>
            </c:strRef>
          </c:cat>
          <c:val>
            <c:numRef>
              <c:f>'Suffolk '!$L$19:$L$25</c:f>
              <c:numCache>
                <c:formatCode>General</c:formatCode>
                <c:ptCount val="7"/>
                <c:pt idx="0">
                  <c:v>355</c:v>
                </c:pt>
                <c:pt idx="1">
                  <c:v>40</c:v>
                </c:pt>
                <c:pt idx="2">
                  <c:v>22</c:v>
                </c:pt>
                <c:pt idx="3">
                  <c:v>197</c:v>
                </c:pt>
                <c:pt idx="4">
                  <c:v>0</c:v>
                </c:pt>
                <c:pt idx="5">
                  <c:v>36</c:v>
                </c:pt>
                <c:pt idx="6">
                  <c:v>13</c:v>
                </c:pt>
              </c:numCache>
            </c:numRef>
          </c:val>
        </c:ser>
        <c:dLbls>
          <c:dLblPos val="inEnd"/>
          <c:showLegendKey val="0"/>
          <c:showVal val="0"/>
          <c:showCatName val="0"/>
          <c:showSerName val="0"/>
          <c:showPercent val="1"/>
          <c:showBubbleSize val="0"/>
          <c:showLeaderLines val="1"/>
        </c:dLbls>
        <c:firstSliceAng val="99"/>
      </c:pieChart>
      <c:spPr>
        <a:noFill/>
        <a:ln>
          <a:noFill/>
        </a:ln>
        <a:effectLst/>
      </c:spPr>
    </c:plotArea>
    <c:legend>
      <c:legendPos val="b"/>
      <c:layout>
        <c:manualLayout>
          <c:xMode val="edge"/>
          <c:yMode val="edge"/>
          <c:x val="6.5132545931758518E-2"/>
          <c:y val="0.74536818314377373"/>
          <c:w val="0.85862379702537184"/>
          <c:h val="0.24074292796733743"/>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Household Income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447965879265093"/>
          <c:y val="0.14340296004666084"/>
          <c:w val="0.37992979002624672"/>
          <c:h val="0.63321631671041123"/>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General!$A$19:$A$24</c:f>
              <c:strCache>
                <c:ptCount val="6"/>
                <c:pt idx="0">
                  <c:v>$0-$19,999</c:v>
                </c:pt>
                <c:pt idx="1">
                  <c:v>$20,000 to $34,999</c:v>
                </c:pt>
                <c:pt idx="2">
                  <c:v>$35,000 to $49,999</c:v>
                </c:pt>
                <c:pt idx="3">
                  <c:v>$50,000 to $74,999</c:v>
                </c:pt>
                <c:pt idx="4">
                  <c:v>$75,000 to $125,000</c:v>
                </c:pt>
                <c:pt idx="5">
                  <c:v>Over $125,000</c:v>
                </c:pt>
              </c:strCache>
            </c:strRef>
          </c:cat>
          <c:val>
            <c:numRef>
              <c:f>General!$B$19:$B$24</c:f>
              <c:numCache>
                <c:formatCode>General</c:formatCode>
                <c:ptCount val="6"/>
                <c:pt idx="0">
                  <c:v>155</c:v>
                </c:pt>
                <c:pt idx="1">
                  <c:v>98</c:v>
                </c:pt>
                <c:pt idx="2">
                  <c:v>67</c:v>
                </c:pt>
                <c:pt idx="3">
                  <c:v>145</c:v>
                </c:pt>
                <c:pt idx="4">
                  <c:v>223</c:v>
                </c:pt>
                <c:pt idx="5">
                  <c:v>170</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 Status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096286089238845"/>
          <c:y val="0.16767378304516059"/>
          <c:w val="0.37796522309711283"/>
          <c:h val="0.62344779067565004"/>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dLbl>
              <c:idx val="0"/>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'!$U$3:$U$5</c:f>
              <c:strCache>
                <c:ptCount val="3"/>
                <c:pt idx="0">
                  <c:v>Yes</c:v>
                </c:pt>
                <c:pt idx="1">
                  <c:v>No</c:v>
                </c:pt>
                <c:pt idx="2">
                  <c:v>No, but did in past</c:v>
                </c:pt>
              </c:strCache>
            </c:strRef>
          </c:cat>
          <c:val>
            <c:numRef>
              <c:f>'Suffolk '!$V$3:$V$5</c:f>
              <c:numCache>
                <c:formatCode>General</c:formatCode>
                <c:ptCount val="3"/>
                <c:pt idx="0">
                  <c:v>629</c:v>
                </c:pt>
                <c:pt idx="1">
                  <c:v>27</c:v>
                </c:pt>
                <c:pt idx="2">
                  <c:v>5</c:v>
                </c:pt>
              </c:numCache>
            </c:numRef>
          </c:val>
        </c:ser>
        <c:dLbls>
          <c:dLblPos val="inEnd"/>
          <c:showLegendKey val="0"/>
          <c:showVal val="0"/>
          <c:showCatName val="0"/>
          <c:showSerName val="0"/>
          <c:showPercent val="1"/>
          <c:showBubbleSize val="0"/>
          <c:showLeaderLines val="1"/>
        </c:dLbls>
        <c:firstSliceAng val="318"/>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baseline="0">
                <a:solidFill>
                  <a:schemeClr val="dk1">
                    <a:lumMod val="65000"/>
                    <a:lumOff val="35000"/>
                  </a:schemeClr>
                </a:solidFill>
                <a:latin typeface="+mn-lt"/>
                <a:ea typeface="+mn-ea"/>
                <a:cs typeface="+mn-cs"/>
              </a:defRPr>
            </a:pPr>
            <a:r>
              <a:rPr lang="en-US" sz="1400"/>
              <a:t>Race</a:t>
            </a:r>
          </a:p>
        </c:rich>
      </c:tx>
      <c:overlay val="0"/>
      <c:spPr>
        <a:noFill/>
        <a:ln>
          <a:noFill/>
        </a:ln>
        <a:effectLst/>
      </c:spPr>
      <c:txPr>
        <a:bodyPr rot="0" spcFirstLastPara="1" vertOverflow="ellipsis" vert="horz" wrap="square" anchor="ctr" anchorCtr="1"/>
        <a:lstStyle/>
        <a:p>
          <a:pPr algn="ct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1584908136482942"/>
          <c:y val="0.13619313210848646"/>
          <c:w val="0.37941316710411199"/>
          <c:h val="0.63235527850685336"/>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overflow" horzOverflow="overflow"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'!$U$19:$U$24</c:f>
              <c:strCache>
                <c:ptCount val="6"/>
                <c:pt idx="0">
                  <c:v>White/Caucasian</c:v>
                </c:pt>
                <c:pt idx="1">
                  <c:v>Black/African American</c:v>
                </c:pt>
                <c:pt idx="2">
                  <c:v>Asian/Pacific Islander</c:v>
                </c:pt>
                <c:pt idx="3">
                  <c:v>Native American</c:v>
                </c:pt>
                <c:pt idx="4">
                  <c:v>Multi-racial</c:v>
                </c:pt>
                <c:pt idx="5">
                  <c:v>Other</c:v>
                </c:pt>
              </c:strCache>
            </c:strRef>
          </c:cat>
          <c:val>
            <c:numRef>
              <c:f>'Suffolk '!$V$19:$V$24</c:f>
              <c:numCache>
                <c:formatCode>General</c:formatCode>
                <c:ptCount val="6"/>
                <c:pt idx="0">
                  <c:v>539</c:v>
                </c:pt>
                <c:pt idx="1">
                  <c:v>46</c:v>
                </c:pt>
                <c:pt idx="2">
                  <c:v>16</c:v>
                </c:pt>
                <c:pt idx="3">
                  <c:v>4</c:v>
                </c:pt>
                <c:pt idx="4">
                  <c:v>24</c:v>
                </c:pt>
                <c:pt idx="5">
                  <c:v>15</c:v>
                </c:pt>
              </c:numCache>
            </c:numRef>
          </c:val>
        </c:ser>
        <c:dLbls>
          <c:dLblPos val="inEnd"/>
          <c:showLegendKey val="0"/>
          <c:showVal val="0"/>
          <c:showCatName val="0"/>
          <c:showSerName val="0"/>
          <c:showPercent val="1"/>
          <c:showBubbleSize val="0"/>
          <c:showLeaderLines val="1"/>
        </c:dLbls>
        <c:firstSliceAng val="312"/>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Education Level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262801837270341"/>
          <c:y val="0.13467592592592592"/>
          <c:w val="0.34743985126859145"/>
          <c:h val="0.57906641878098575"/>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4">
                  <a:lumMod val="60000"/>
                  <a:lumOff val="40000"/>
                </a:schemeClr>
              </a:solidFill>
              <a:ln>
                <a:noFill/>
              </a:ln>
              <a:effectLst>
                <a:outerShdw blurRad="317500" algn="ctr" rotWithShape="0">
                  <a:prstClr val="black">
                    <a:alpha val="25000"/>
                  </a:prstClr>
                </a:outerShdw>
              </a:effectLst>
            </c:spPr>
          </c:dPt>
          <c:dPt>
            <c:idx val="7"/>
            <c:bubble3D val="0"/>
            <c:spPr>
              <a:solidFill>
                <a:schemeClr val="accent2">
                  <a:lumMod val="60000"/>
                </a:schemeClr>
              </a:solidFill>
              <a:ln>
                <a:noFill/>
              </a:ln>
              <a:effectLst>
                <a:outerShdw blurRad="317500" algn="ctr" rotWithShape="0">
                  <a:prstClr val="black">
                    <a:alpha val="25000"/>
                  </a:prstClr>
                </a:outerShdw>
              </a:effectLst>
            </c:spPr>
          </c:dPt>
          <c:dPt>
            <c:idx val="8"/>
            <c:bubble3D val="0"/>
            <c:spPr>
              <a:solidFill>
                <a:schemeClr val="accent3">
                  <a:lumMod val="60000"/>
                </a:schemeClr>
              </a:solidFill>
              <a:ln>
                <a:noFill/>
              </a:ln>
              <a:effectLst>
                <a:outerShdw blurRad="317500" algn="ctr" rotWithShape="0">
                  <a:prstClr val="black">
                    <a:alpha val="25000"/>
                  </a:prstClr>
                </a:outerShdw>
              </a:effectLst>
            </c:spPr>
          </c:dPt>
          <c:dPt>
            <c:idx val="9"/>
            <c:bubble3D val="0"/>
            <c:spPr>
              <a:solidFill>
                <a:srgbClr val="FFFF00"/>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'Suffolk '!$AE$3:$AE$12</c:f>
              <c:strCache>
                <c:ptCount val="10"/>
                <c:pt idx="0">
                  <c:v>K-8th</c:v>
                </c:pt>
                <c:pt idx="1">
                  <c:v>Some high school</c:v>
                </c:pt>
                <c:pt idx="2">
                  <c:v>High school graduate</c:v>
                </c:pt>
                <c:pt idx="3">
                  <c:v>Technical school</c:v>
                </c:pt>
                <c:pt idx="4">
                  <c:v>Some college</c:v>
                </c:pt>
                <c:pt idx="5">
                  <c:v>College graduate</c:v>
                </c:pt>
                <c:pt idx="6">
                  <c:v>Graduate school</c:v>
                </c:pt>
                <c:pt idx="7">
                  <c:v>Doctorate</c:v>
                </c:pt>
                <c:pt idx="8">
                  <c:v>GED</c:v>
                </c:pt>
                <c:pt idx="9">
                  <c:v>None</c:v>
                </c:pt>
              </c:strCache>
            </c:strRef>
          </c:cat>
          <c:val>
            <c:numRef>
              <c:f>'Suffolk '!$AF$3:$AF$12</c:f>
              <c:numCache>
                <c:formatCode>General</c:formatCode>
                <c:ptCount val="10"/>
                <c:pt idx="0">
                  <c:v>4</c:v>
                </c:pt>
                <c:pt idx="1">
                  <c:v>30</c:v>
                </c:pt>
                <c:pt idx="2">
                  <c:v>123</c:v>
                </c:pt>
                <c:pt idx="3">
                  <c:v>28</c:v>
                </c:pt>
                <c:pt idx="4">
                  <c:v>166</c:v>
                </c:pt>
                <c:pt idx="5">
                  <c:v>175</c:v>
                </c:pt>
                <c:pt idx="6">
                  <c:v>0</c:v>
                </c:pt>
                <c:pt idx="7">
                  <c:v>14</c:v>
                </c:pt>
                <c:pt idx="8">
                  <c:v>0</c:v>
                </c:pt>
                <c:pt idx="9" formatCode="0">
                  <c:v>0</c:v>
                </c:pt>
              </c:numCache>
            </c:numRef>
          </c:val>
        </c:ser>
        <c:dLbls>
          <c:dLblPos val="inEnd"/>
          <c:showLegendKey val="0"/>
          <c:showVal val="0"/>
          <c:showCatName val="0"/>
          <c:showSerName val="0"/>
          <c:showPercent val="1"/>
          <c:showBubbleSize val="0"/>
          <c:showLeaderLines val="1"/>
        </c:dLbls>
        <c:firstSliceAng val="81"/>
      </c:pieChart>
      <c:spPr>
        <a:noFill/>
        <a:ln>
          <a:noFill/>
        </a:ln>
        <a:effectLst/>
      </c:spPr>
    </c:plotArea>
    <c:legend>
      <c:legendPos val="b"/>
      <c:layout>
        <c:manualLayout>
          <c:xMode val="edge"/>
          <c:yMode val="edge"/>
          <c:x val="4.9298775153105864E-2"/>
          <c:y val="0.73689049285505992"/>
          <c:w val="0.90695800524934389"/>
          <c:h val="0.23533172936716243"/>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Gender</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1427252843394571"/>
          <c:y val="0.19471074677309172"/>
          <c:w val="0.3825660542432196"/>
          <c:h val="0.6288757056052924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General!$K$3:$K$5</c:f>
              <c:strCache>
                <c:ptCount val="3"/>
                <c:pt idx="0">
                  <c:v>Male</c:v>
                </c:pt>
                <c:pt idx="1">
                  <c:v>Female</c:v>
                </c:pt>
                <c:pt idx="2">
                  <c:v>Other</c:v>
                </c:pt>
              </c:strCache>
            </c:strRef>
          </c:cat>
          <c:val>
            <c:numRef>
              <c:f>General!$L$3:$L$5</c:f>
              <c:numCache>
                <c:formatCode>General</c:formatCode>
                <c:ptCount val="3"/>
                <c:pt idx="0">
                  <c:v>362</c:v>
                </c:pt>
                <c:pt idx="1">
                  <c:v>685</c:v>
                </c:pt>
                <c:pt idx="2">
                  <c:v>2</c:v>
                </c:pt>
              </c:numCache>
            </c:numRef>
          </c:val>
        </c:ser>
        <c:dLbls>
          <c:dLblPos val="inEnd"/>
          <c:showLegendKey val="0"/>
          <c:showVal val="0"/>
          <c:showCatName val="0"/>
          <c:showSerName val="0"/>
          <c:showPercent val="1"/>
          <c:showBubbleSize val="0"/>
          <c:showLeaderLines val="1"/>
        </c:dLbls>
        <c:firstSliceAng val="37"/>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Age Range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General!$K$19:$K$24</c:f>
              <c:strCache>
                <c:ptCount val="6"/>
                <c:pt idx="0">
                  <c:v>18-24</c:v>
                </c:pt>
                <c:pt idx="1">
                  <c:v>25-34</c:v>
                </c:pt>
                <c:pt idx="2">
                  <c:v>35-44</c:v>
                </c:pt>
                <c:pt idx="3">
                  <c:v>45-54</c:v>
                </c:pt>
                <c:pt idx="4">
                  <c:v>55-64</c:v>
                </c:pt>
                <c:pt idx="5">
                  <c:v>65+</c:v>
                </c:pt>
              </c:strCache>
            </c:strRef>
          </c:cat>
          <c:val>
            <c:numRef>
              <c:f>General!$L$19:$L$24</c:f>
              <c:numCache>
                <c:formatCode>General</c:formatCode>
                <c:ptCount val="6"/>
                <c:pt idx="0">
                  <c:v>76</c:v>
                </c:pt>
                <c:pt idx="1">
                  <c:v>129</c:v>
                </c:pt>
                <c:pt idx="2">
                  <c:v>118</c:v>
                </c:pt>
                <c:pt idx="3">
                  <c:v>137</c:v>
                </c:pt>
                <c:pt idx="4">
                  <c:v>194</c:v>
                </c:pt>
                <c:pt idx="5">
                  <c:v>345</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Insurance Status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General!$U$3:$U$5</c:f>
              <c:strCache>
                <c:ptCount val="3"/>
                <c:pt idx="0">
                  <c:v>Yes</c:v>
                </c:pt>
                <c:pt idx="1">
                  <c:v>No</c:v>
                </c:pt>
                <c:pt idx="2">
                  <c:v>No, but did in past</c:v>
                </c:pt>
              </c:strCache>
            </c:strRef>
          </c:cat>
          <c:val>
            <c:numRef>
              <c:f>General!$V$3:$V$5</c:f>
              <c:numCache>
                <c:formatCode>General</c:formatCode>
                <c:ptCount val="3"/>
                <c:pt idx="0">
                  <c:v>919</c:v>
                </c:pt>
                <c:pt idx="1">
                  <c:v>46</c:v>
                </c:pt>
                <c:pt idx="2">
                  <c:v>8</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Race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1311461067366581"/>
          <c:y val="0.13085153015666856"/>
          <c:w val="0.38488188976377952"/>
          <c:h val="0.63485672538355387"/>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General!$U$19:$U$24</c:f>
              <c:strCache>
                <c:ptCount val="6"/>
                <c:pt idx="0">
                  <c:v>White/Caucasian</c:v>
                </c:pt>
                <c:pt idx="1">
                  <c:v>Black/African American</c:v>
                </c:pt>
                <c:pt idx="2">
                  <c:v>Asian/Pacific Islander</c:v>
                </c:pt>
                <c:pt idx="3">
                  <c:v>Native American</c:v>
                </c:pt>
                <c:pt idx="4">
                  <c:v>Multi-racial</c:v>
                </c:pt>
                <c:pt idx="5">
                  <c:v>Other</c:v>
                </c:pt>
              </c:strCache>
            </c:strRef>
          </c:cat>
          <c:val>
            <c:numRef>
              <c:f>General!$V$19:$V$24</c:f>
              <c:numCache>
                <c:formatCode>General</c:formatCode>
                <c:ptCount val="6"/>
                <c:pt idx="0">
                  <c:v>727</c:v>
                </c:pt>
                <c:pt idx="1">
                  <c:v>77</c:v>
                </c:pt>
                <c:pt idx="2">
                  <c:v>44</c:v>
                </c:pt>
                <c:pt idx="3">
                  <c:v>10</c:v>
                </c:pt>
                <c:pt idx="4">
                  <c:v>47</c:v>
                </c:pt>
                <c:pt idx="5">
                  <c:v>232</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Employment Status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3208836395450569"/>
          <c:y val="0.1344400699912511"/>
          <c:w val="0.34415682414698162"/>
          <c:h val="0.57359470691163605"/>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1">
                  <a:lumMod val="60000"/>
                </a:schemeClr>
              </a:solidFill>
              <a:ln>
                <a:solidFill>
                  <a:schemeClr val="accent1"/>
                </a:solid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General!$AE$3:$AE$9</c:f>
              <c:strCache>
                <c:ptCount val="7"/>
                <c:pt idx="0">
                  <c:v>Employed for Wages</c:v>
                </c:pt>
                <c:pt idx="1">
                  <c:v>Self-employed</c:v>
                </c:pt>
                <c:pt idx="2">
                  <c:v>Student</c:v>
                </c:pt>
                <c:pt idx="3">
                  <c:v>Retired</c:v>
                </c:pt>
                <c:pt idx="4">
                  <c:v>Military</c:v>
                </c:pt>
                <c:pt idx="5">
                  <c:v>Out of work and looking</c:v>
                </c:pt>
                <c:pt idx="6">
                  <c:v>Out of work, but not looking</c:v>
                </c:pt>
              </c:strCache>
            </c:strRef>
          </c:cat>
          <c:val>
            <c:numRef>
              <c:f>General!$AF$3:$AF$9</c:f>
              <c:numCache>
                <c:formatCode>General</c:formatCode>
                <c:ptCount val="7"/>
                <c:pt idx="0">
                  <c:v>459</c:v>
                </c:pt>
                <c:pt idx="1">
                  <c:v>70</c:v>
                </c:pt>
                <c:pt idx="2">
                  <c:v>37</c:v>
                </c:pt>
                <c:pt idx="3">
                  <c:v>342</c:v>
                </c:pt>
                <c:pt idx="4">
                  <c:v>0</c:v>
                </c:pt>
                <c:pt idx="5">
                  <c:v>50</c:v>
                </c:pt>
                <c:pt idx="6">
                  <c:v>23</c:v>
                </c:pt>
              </c:numCache>
            </c:numRef>
          </c:val>
        </c:ser>
        <c:dLbls>
          <c:dLblPos val="inEnd"/>
          <c:showLegendKey val="0"/>
          <c:showVal val="0"/>
          <c:showCatName val="0"/>
          <c:showSerName val="0"/>
          <c:showPercent val="1"/>
          <c:showBubbleSize val="0"/>
          <c:showLeaderLines val="1"/>
        </c:dLbls>
        <c:firstSliceAng val="111"/>
      </c:pieChart>
      <c:spPr>
        <a:noFill/>
        <a:ln>
          <a:noFill/>
        </a:ln>
        <a:effectLst/>
      </c:spPr>
    </c:plotArea>
    <c:legend>
      <c:legendPos val="b"/>
      <c:layout>
        <c:manualLayout>
          <c:xMode val="edge"/>
          <c:yMode val="edge"/>
          <c:x val="7.3465879265091863E-2"/>
          <c:y val="0.74073855351414408"/>
          <c:w val="0.85584601924759418"/>
          <c:h val="0.23148366870807816"/>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Education Level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31084273840769905"/>
          <c:y val="0.12951407115777194"/>
          <c:w val="0.36442585301837271"/>
          <c:h val="0.60737642169728789"/>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Pt>
            <c:idx val="3"/>
            <c:bubble3D val="0"/>
            <c:spPr>
              <a:solidFill>
                <a:schemeClr val="accent4"/>
              </a:solidFill>
              <a:ln>
                <a:noFill/>
              </a:ln>
              <a:effectLst>
                <a:outerShdw blurRad="317500" algn="ctr" rotWithShape="0">
                  <a:prstClr val="black">
                    <a:alpha val="25000"/>
                  </a:prstClr>
                </a:outerShdw>
              </a:effectLst>
            </c:spPr>
          </c:dPt>
          <c:dPt>
            <c:idx val="4"/>
            <c:bubble3D val="0"/>
            <c:spPr>
              <a:solidFill>
                <a:schemeClr val="accent5"/>
              </a:solidFill>
              <a:ln>
                <a:noFill/>
              </a:ln>
              <a:effectLst>
                <a:outerShdw blurRad="317500" algn="ctr" rotWithShape="0">
                  <a:prstClr val="black">
                    <a:alpha val="25000"/>
                  </a:prstClr>
                </a:outerShdw>
              </a:effectLst>
            </c:spPr>
          </c:dPt>
          <c:dPt>
            <c:idx val="5"/>
            <c:bubble3D val="0"/>
            <c:spPr>
              <a:solidFill>
                <a:schemeClr val="accent6"/>
              </a:solidFill>
              <a:ln>
                <a:noFill/>
              </a:ln>
              <a:effectLst>
                <a:outerShdw blurRad="317500" algn="ctr" rotWithShape="0">
                  <a:prstClr val="black">
                    <a:alpha val="25000"/>
                  </a:prstClr>
                </a:outerShdw>
              </a:effectLst>
            </c:spPr>
          </c:dPt>
          <c:dPt>
            <c:idx val="6"/>
            <c:bubble3D val="0"/>
            <c:spPr>
              <a:solidFill>
                <a:schemeClr val="accent4">
                  <a:lumMod val="60000"/>
                  <a:lumOff val="40000"/>
                </a:schemeClr>
              </a:solidFill>
              <a:ln>
                <a:noFill/>
              </a:ln>
              <a:effectLst>
                <a:outerShdw blurRad="317500" algn="ctr" rotWithShape="0">
                  <a:prstClr val="black">
                    <a:alpha val="25000"/>
                  </a:prstClr>
                </a:outerShdw>
              </a:effectLst>
            </c:spPr>
          </c:dPt>
          <c:dPt>
            <c:idx val="7"/>
            <c:bubble3D val="0"/>
            <c:spPr>
              <a:solidFill>
                <a:schemeClr val="accent2">
                  <a:lumMod val="60000"/>
                </a:schemeClr>
              </a:solidFill>
              <a:ln>
                <a:noFill/>
              </a:ln>
              <a:effectLst>
                <a:outerShdw blurRad="317500" algn="ctr" rotWithShape="0">
                  <a:prstClr val="black">
                    <a:alpha val="25000"/>
                  </a:prstClr>
                </a:outerShdw>
              </a:effectLst>
            </c:spPr>
          </c:dPt>
          <c:dPt>
            <c:idx val="8"/>
            <c:bubble3D val="0"/>
            <c:spPr>
              <a:solidFill>
                <a:schemeClr val="accent3">
                  <a:lumMod val="60000"/>
                </a:schemeClr>
              </a:solidFill>
              <a:ln>
                <a:noFill/>
              </a:ln>
              <a:effectLst>
                <a:outerShdw blurRad="317500" algn="ctr" rotWithShape="0">
                  <a:prstClr val="black">
                    <a:alpha val="25000"/>
                  </a:prstClr>
                </a:outerShdw>
              </a:effectLst>
            </c:spPr>
          </c:dPt>
          <c:dPt>
            <c:idx val="9"/>
            <c:bubble3D val="0"/>
            <c:spPr>
              <a:solidFill>
                <a:srgbClr val="FFFF00"/>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General!$AE$19:$AE$28</c:f>
              <c:strCache>
                <c:ptCount val="10"/>
                <c:pt idx="0">
                  <c:v>K-8th</c:v>
                </c:pt>
                <c:pt idx="1">
                  <c:v>Some high school</c:v>
                </c:pt>
                <c:pt idx="2">
                  <c:v>High school graduate</c:v>
                </c:pt>
                <c:pt idx="3">
                  <c:v>Technical school</c:v>
                </c:pt>
                <c:pt idx="4">
                  <c:v>Some college</c:v>
                </c:pt>
                <c:pt idx="5">
                  <c:v>College graduate</c:v>
                </c:pt>
                <c:pt idx="6">
                  <c:v>Graduate school</c:v>
                </c:pt>
                <c:pt idx="7">
                  <c:v>Doctorate</c:v>
                </c:pt>
                <c:pt idx="8">
                  <c:v>GED</c:v>
                </c:pt>
                <c:pt idx="9">
                  <c:v>None</c:v>
                </c:pt>
              </c:strCache>
            </c:strRef>
          </c:cat>
          <c:val>
            <c:numRef>
              <c:f>General!$AF$19:$AF$28</c:f>
              <c:numCache>
                <c:formatCode>General</c:formatCode>
                <c:ptCount val="10"/>
                <c:pt idx="0">
                  <c:v>14</c:v>
                </c:pt>
                <c:pt idx="1">
                  <c:v>51</c:v>
                </c:pt>
                <c:pt idx="2">
                  <c:v>189</c:v>
                </c:pt>
                <c:pt idx="3">
                  <c:v>38</c:v>
                </c:pt>
                <c:pt idx="4">
                  <c:v>207</c:v>
                </c:pt>
                <c:pt idx="5">
                  <c:v>280</c:v>
                </c:pt>
                <c:pt idx="6">
                  <c:v>165</c:v>
                </c:pt>
                <c:pt idx="7">
                  <c:v>17</c:v>
                </c:pt>
                <c:pt idx="8">
                  <c:v>0</c:v>
                </c:pt>
                <c:pt idx="9" formatCode="0">
                  <c:v>0</c:v>
                </c:pt>
              </c:numCache>
            </c:numRef>
          </c:val>
        </c:ser>
        <c:dLbls>
          <c:dLblPos val="inEnd"/>
          <c:showLegendKey val="0"/>
          <c:showVal val="0"/>
          <c:showCatName val="0"/>
          <c:showSerName val="0"/>
          <c:showPercent val="1"/>
          <c:showBubbleSize val="0"/>
          <c:showLeaderLines val="1"/>
        </c:dLbls>
        <c:firstSliceAng val="92"/>
      </c:pieChart>
      <c:spPr>
        <a:noFill/>
        <a:ln>
          <a:noFill/>
        </a:ln>
        <a:effectLst/>
      </c:spPr>
    </c:plotArea>
    <c:legend>
      <c:legendPos val="b"/>
      <c:layout>
        <c:manualLayout>
          <c:xMode val="edge"/>
          <c:yMode val="edge"/>
          <c:x val="1.0409886264216971E-2"/>
          <c:y val="0.76003864100320795"/>
          <c:w val="0.97918022747156608"/>
          <c:h val="0.21218358121901426"/>
        </c:manualLayout>
      </c:layout>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r>
              <a:rPr lang="en-US" sz="1400"/>
              <a:t>Gender</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manualLayout>
          <c:layoutTarget val="inner"/>
          <c:xMode val="edge"/>
          <c:yMode val="edge"/>
          <c:x val="0.29673775153105864"/>
          <c:y val="0.17490600837057529"/>
          <c:w val="0.38152449693788271"/>
          <c:h val="0.61868837341278282"/>
        </c:manualLayout>
      </c:layout>
      <c:pieChart>
        <c:varyColors val="1"/>
        <c:ser>
          <c:idx val="0"/>
          <c:order val="0"/>
          <c:dPt>
            <c:idx val="0"/>
            <c:bubble3D val="0"/>
            <c:spPr>
              <a:solidFill>
                <a:schemeClr val="accent1"/>
              </a:solidFill>
              <a:ln>
                <a:noFill/>
              </a:ln>
              <a:effectLst>
                <a:outerShdw blurRad="317500" algn="ctr" rotWithShape="0">
                  <a:prstClr val="black">
                    <a:alpha val="25000"/>
                  </a:prstClr>
                </a:outerShdw>
              </a:effectLst>
            </c:spPr>
          </c:dPt>
          <c:dPt>
            <c:idx val="1"/>
            <c:bubble3D val="0"/>
            <c:spPr>
              <a:solidFill>
                <a:schemeClr val="accent2"/>
              </a:solidFill>
              <a:ln>
                <a:noFill/>
              </a:ln>
              <a:effectLst>
                <a:outerShdw blurRad="317500" algn="ctr" rotWithShape="0">
                  <a:prstClr val="black">
                    <a:alpha val="25000"/>
                  </a:prstClr>
                </a:outerShdw>
              </a:effectLst>
            </c:spPr>
          </c:dPt>
          <c:dPt>
            <c:idx val="2"/>
            <c:bubble3D val="0"/>
            <c:spPr>
              <a:solidFill>
                <a:schemeClr val="accent3"/>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'Nassau '!$A$3:$A$5</c:f>
              <c:strCache>
                <c:ptCount val="3"/>
                <c:pt idx="0">
                  <c:v>Male</c:v>
                </c:pt>
                <c:pt idx="1">
                  <c:v>Female</c:v>
                </c:pt>
                <c:pt idx="2">
                  <c:v>Other</c:v>
                </c:pt>
              </c:strCache>
            </c:strRef>
          </c:cat>
          <c:val>
            <c:numRef>
              <c:f>'Nassau '!$B$3:$B$5</c:f>
              <c:numCache>
                <c:formatCode>General</c:formatCode>
                <c:ptCount val="3"/>
                <c:pt idx="0">
                  <c:v>106</c:v>
                </c:pt>
                <c:pt idx="1">
                  <c:v>203</c:v>
                </c:pt>
                <c:pt idx="2">
                  <c:v>0</c:v>
                </c:pt>
              </c:numCache>
            </c:numRef>
          </c:val>
        </c:ser>
        <c:dLbls>
          <c:dLblPos val="inEnd"/>
          <c:showLegendKey val="0"/>
          <c:showVal val="0"/>
          <c:showCatName val="0"/>
          <c:showSerName val="0"/>
          <c:showPercent val="1"/>
          <c:showBubbleSize val="0"/>
          <c:showLeaderLines val="1"/>
        </c:dLbls>
        <c:firstSliceAng val="44"/>
      </c:pieChart>
      <c:spPr>
        <a:noFill/>
        <a:ln>
          <a:noFill/>
        </a:ln>
        <a:effectLst/>
      </c:spPr>
    </c:plotArea>
    <c:legend>
      <c:legendPos val="b"/>
      <c:overlay val="0"/>
      <c:spPr>
        <a:solidFill>
          <a:schemeClr val="lt1">
            <a:alpha val="78000"/>
          </a:schemeClr>
        </a:solid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2</xdr:col>
      <xdr:colOff>161925</xdr:colOff>
      <xdr:row>1</xdr:row>
      <xdr:rowOff>4762</xdr:rowOff>
    </xdr:from>
    <xdr:to>
      <xdr:col>9</xdr:col>
      <xdr:colOff>466725</xdr:colOff>
      <xdr:row>15</xdr:row>
      <xdr:rowOff>52387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166687</xdr:colOff>
      <xdr:row>17</xdr:row>
      <xdr:rowOff>4762</xdr:rowOff>
    </xdr:from>
    <xdr:to>
      <xdr:col>9</xdr:col>
      <xdr:colOff>471487</xdr:colOff>
      <xdr:row>31</xdr:row>
      <xdr:rowOff>52387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147637</xdr:colOff>
      <xdr:row>1</xdr:row>
      <xdr:rowOff>14287</xdr:rowOff>
    </xdr:from>
    <xdr:to>
      <xdr:col>19</xdr:col>
      <xdr:colOff>452437</xdr:colOff>
      <xdr:row>15</xdr:row>
      <xdr:rowOff>61912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147637</xdr:colOff>
      <xdr:row>17</xdr:row>
      <xdr:rowOff>4762</xdr:rowOff>
    </xdr:from>
    <xdr:to>
      <xdr:col>19</xdr:col>
      <xdr:colOff>452437</xdr:colOff>
      <xdr:row>31</xdr:row>
      <xdr:rowOff>52387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185737</xdr:colOff>
      <xdr:row>1</xdr:row>
      <xdr:rowOff>4762</xdr:rowOff>
    </xdr:from>
    <xdr:to>
      <xdr:col>29</xdr:col>
      <xdr:colOff>490537</xdr:colOff>
      <xdr:row>15</xdr:row>
      <xdr:rowOff>42862</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176212</xdr:colOff>
      <xdr:row>17</xdr:row>
      <xdr:rowOff>4762</xdr:rowOff>
    </xdr:from>
    <xdr:to>
      <xdr:col>29</xdr:col>
      <xdr:colOff>481012</xdr:colOff>
      <xdr:row>31</xdr:row>
      <xdr:rowOff>52387</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195262</xdr:colOff>
      <xdr:row>1</xdr:row>
      <xdr:rowOff>14287</xdr:rowOff>
    </xdr:from>
    <xdr:to>
      <xdr:col>39</xdr:col>
      <xdr:colOff>500062</xdr:colOff>
      <xdr:row>15</xdr:row>
      <xdr:rowOff>23812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176212</xdr:colOff>
      <xdr:row>17</xdr:row>
      <xdr:rowOff>4762</xdr:rowOff>
    </xdr:from>
    <xdr:to>
      <xdr:col>39</xdr:col>
      <xdr:colOff>481012</xdr:colOff>
      <xdr:row>31</xdr:row>
      <xdr:rowOff>23812</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166687</xdr:colOff>
      <xdr:row>1</xdr:row>
      <xdr:rowOff>14287</xdr:rowOff>
    </xdr:from>
    <xdr:to>
      <xdr:col>9</xdr:col>
      <xdr:colOff>471487</xdr:colOff>
      <xdr:row>15</xdr:row>
      <xdr:rowOff>80962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147637</xdr:colOff>
      <xdr:row>17</xdr:row>
      <xdr:rowOff>14287</xdr:rowOff>
    </xdr:from>
    <xdr:to>
      <xdr:col>9</xdr:col>
      <xdr:colOff>452437</xdr:colOff>
      <xdr:row>31</xdr:row>
      <xdr:rowOff>61912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176212</xdr:colOff>
      <xdr:row>1</xdr:row>
      <xdr:rowOff>4762</xdr:rowOff>
    </xdr:from>
    <xdr:to>
      <xdr:col>19</xdr:col>
      <xdr:colOff>481012</xdr:colOff>
      <xdr:row>15</xdr:row>
      <xdr:rowOff>23812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176212</xdr:colOff>
      <xdr:row>17</xdr:row>
      <xdr:rowOff>4762</xdr:rowOff>
    </xdr:from>
    <xdr:to>
      <xdr:col>19</xdr:col>
      <xdr:colOff>481012</xdr:colOff>
      <xdr:row>31</xdr:row>
      <xdr:rowOff>42862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176212</xdr:colOff>
      <xdr:row>1</xdr:row>
      <xdr:rowOff>14287</xdr:rowOff>
    </xdr:from>
    <xdr:to>
      <xdr:col>29</xdr:col>
      <xdr:colOff>481012</xdr:colOff>
      <xdr:row>15</xdr:row>
      <xdr:rowOff>14287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176212</xdr:colOff>
      <xdr:row>17</xdr:row>
      <xdr:rowOff>4762</xdr:rowOff>
    </xdr:from>
    <xdr:to>
      <xdr:col>29</xdr:col>
      <xdr:colOff>481012</xdr:colOff>
      <xdr:row>31</xdr:row>
      <xdr:rowOff>42862</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214312</xdr:colOff>
      <xdr:row>1</xdr:row>
      <xdr:rowOff>14287</xdr:rowOff>
    </xdr:from>
    <xdr:to>
      <xdr:col>39</xdr:col>
      <xdr:colOff>519112</xdr:colOff>
      <xdr:row>15</xdr:row>
      <xdr:rowOff>4762</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166687</xdr:colOff>
      <xdr:row>1</xdr:row>
      <xdr:rowOff>4762</xdr:rowOff>
    </xdr:from>
    <xdr:to>
      <xdr:col>9</xdr:col>
      <xdr:colOff>471487</xdr:colOff>
      <xdr:row>15</xdr:row>
      <xdr:rowOff>23812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166687</xdr:colOff>
      <xdr:row>17</xdr:row>
      <xdr:rowOff>4762</xdr:rowOff>
    </xdr:from>
    <xdr:to>
      <xdr:col>9</xdr:col>
      <xdr:colOff>471487</xdr:colOff>
      <xdr:row>31</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147637</xdr:colOff>
      <xdr:row>1</xdr:row>
      <xdr:rowOff>14287</xdr:rowOff>
    </xdr:from>
    <xdr:to>
      <xdr:col>19</xdr:col>
      <xdr:colOff>452437</xdr:colOff>
      <xdr:row>15</xdr:row>
      <xdr:rowOff>33337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138112</xdr:colOff>
      <xdr:row>17</xdr:row>
      <xdr:rowOff>4762</xdr:rowOff>
    </xdr:from>
    <xdr:to>
      <xdr:col>19</xdr:col>
      <xdr:colOff>442912</xdr:colOff>
      <xdr:row>31</xdr:row>
      <xdr:rowOff>42862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147637</xdr:colOff>
      <xdr:row>1</xdr:row>
      <xdr:rowOff>14287</xdr:rowOff>
    </xdr:from>
    <xdr:to>
      <xdr:col>29</xdr:col>
      <xdr:colOff>452437</xdr:colOff>
      <xdr:row>15</xdr:row>
      <xdr:rowOff>33337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147637</xdr:colOff>
      <xdr:row>17</xdr:row>
      <xdr:rowOff>14287</xdr:rowOff>
    </xdr:from>
    <xdr:to>
      <xdr:col>29</xdr:col>
      <xdr:colOff>452437</xdr:colOff>
      <xdr:row>31</xdr:row>
      <xdr:rowOff>52387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147637</xdr:colOff>
      <xdr:row>1</xdr:row>
      <xdr:rowOff>4762</xdr:rowOff>
    </xdr:from>
    <xdr:to>
      <xdr:col>39</xdr:col>
      <xdr:colOff>452437</xdr:colOff>
      <xdr:row>14</xdr:row>
      <xdr:rowOff>185737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1304925</xdr:colOff>
      <xdr:row>1</xdr:row>
      <xdr:rowOff>114300</xdr:rowOff>
    </xdr:from>
    <xdr:to>
      <xdr:col>7</xdr:col>
      <xdr:colOff>777876</xdr:colOff>
      <xdr:row>9</xdr:row>
      <xdr:rowOff>104775</xdr:rowOff>
    </xdr:to>
    <mc:AlternateContent xmlns:mc="http://schemas.openxmlformats.org/markup-compatibility/2006" xmlns:a14="http://schemas.microsoft.com/office/drawing/2010/main">
      <mc:Choice Requires="a14">
        <xdr:graphicFrame macro="">
          <xdr:nvGraphicFramePr>
            <xdr:cNvPr id="11" name="Are you Hispanic or Latino? 1"/>
            <xdr:cNvGraphicFramePr/>
          </xdr:nvGraphicFramePr>
          <xdr:xfrm>
            <a:off x="0" y="0"/>
            <a:ext cx="0" cy="0"/>
          </xdr:xfrm>
          <a:graphic>
            <a:graphicData uri="http://schemas.microsoft.com/office/drawing/2010/slicer">
              <sle:slicer xmlns:sle="http://schemas.microsoft.com/office/drawing/2010/slicer" name="Are you Hispanic or Latino? 1"/>
            </a:graphicData>
          </a:graphic>
        </xdr:graphicFrame>
      </mc:Choice>
      <mc:Fallback xmlns="">
        <xdr:sp macro="" textlink="">
          <xdr:nvSpPr>
            <xdr:cNvPr id="0" name=""/>
            <xdr:cNvSpPr>
              <a:spLocks noTextEdit="1"/>
            </xdr:cNvSpPr>
          </xdr:nvSpPr>
          <xdr:spPr>
            <a:xfrm>
              <a:off x="7877175" y="590550"/>
              <a:ext cx="1171576" cy="1514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114300</xdr:colOff>
      <xdr:row>1</xdr:row>
      <xdr:rowOff>104775</xdr:rowOff>
    </xdr:from>
    <xdr:to>
      <xdr:col>3</xdr:col>
      <xdr:colOff>1343025</xdr:colOff>
      <xdr:row>9</xdr:row>
      <xdr:rowOff>76200</xdr:rowOff>
    </xdr:to>
    <mc:AlternateContent xmlns:mc="http://schemas.openxmlformats.org/markup-compatibility/2006" xmlns:a14="http://schemas.microsoft.com/office/drawing/2010/main">
      <mc:Choice Requires="a14">
        <xdr:graphicFrame macro="">
          <xdr:nvGraphicFramePr>
            <xdr:cNvPr id="12" name="I identify as: 1"/>
            <xdr:cNvGraphicFramePr/>
          </xdr:nvGraphicFramePr>
          <xdr:xfrm>
            <a:off x="0" y="0"/>
            <a:ext cx="0" cy="0"/>
          </xdr:xfrm>
          <a:graphic>
            <a:graphicData uri="http://schemas.microsoft.com/office/drawing/2010/slicer">
              <sle:slicer xmlns:sle="http://schemas.microsoft.com/office/drawing/2010/slicer" name="I identify as: 1"/>
            </a:graphicData>
          </a:graphic>
        </xdr:graphicFrame>
      </mc:Choice>
      <mc:Fallback xmlns="">
        <xdr:sp macro="" textlink="">
          <xdr:nvSpPr>
            <xdr:cNvPr id="0" name=""/>
            <xdr:cNvSpPr>
              <a:spLocks noTextEdit="1"/>
            </xdr:cNvSpPr>
          </xdr:nvSpPr>
          <xdr:spPr>
            <a:xfrm>
              <a:off x="4486275" y="581025"/>
              <a:ext cx="1228725" cy="1495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133350</xdr:colOff>
      <xdr:row>1</xdr:row>
      <xdr:rowOff>123825</xdr:rowOff>
    </xdr:from>
    <xdr:to>
      <xdr:col>5</xdr:col>
      <xdr:colOff>1152525</xdr:colOff>
      <xdr:row>9</xdr:row>
      <xdr:rowOff>85725</xdr:rowOff>
    </xdr:to>
    <mc:AlternateContent xmlns:mc="http://schemas.openxmlformats.org/markup-compatibility/2006" xmlns:a14="http://schemas.microsoft.com/office/drawing/2010/main">
      <mc:Choice Requires="a14">
        <xdr:graphicFrame macro="">
          <xdr:nvGraphicFramePr>
            <xdr:cNvPr id="13" name="County where you live: 1"/>
            <xdr:cNvGraphicFramePr/>
          </xdr:nvGraphicFramePr>
          <xdr:xfrm>
            <a:off x="0" y="0"/>
            <a:ext cx="0" cy="0"/>
          </xdr:xfrm>
          <a:graphic>
            <a:graphicData uri="http://schemas.microsoft.com/office/drawing/2010/slicer">
              <sle:slicer xmlns:sle="http://schemas.microsoft.com/office/drawing/2010/slicer" name="County where you live: 1"/>
            </a:graphicData>
          </a:graphic>
        </xdr:graphicFrame>
      </mc:Choice>
      <mc:Fallback xmlns="">
        <xdr:sp macro="" textlink="">
          <xdr:nvSpPr>
            <xdr:cNvPr id="0" name=""/>
            <xdr:cNvSpPr>
              <a:spLocks noTextEdit="1"/>
            </xdr:cNvSpPr>
          </xdr:nvSpPr>
          <xdr:spPr>
            <a:xfrm>
              <a:off x="5895975" y="600075"/>
              <a:ext cx="1752600" cy="1485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161924</xdr:colOff>
      <xdr:row>12</xdr:row>
      <xdr:rowOff>114300</xdr:rowOff>
    </xdr:from>
    <xdr:to>
      <xdr:col>1</xdr:col>
      <xdr:colOff>1809749</xdr:colOff>
      <xdr:row>24</xdr:row>
      <xdr:rowOff>85725</xdr:rowOff>
    </xdr:to>
    <mc:AlternateContent xmlns:mc="http://schemas.openxmlformats.org/markup-compatibility/2006" xmlns:a14="http://schemas.microsoft.com/office/drawing/2010/main">
      <mc:Choice Requires="a14">
        <xdr:graphicFrame macro="">
          <xdr:nvGraphicFramePr>
            <xdr:cNvPr id="14" name="What is your annual household income from all sources?"/>
            <xdr:cNvGraphicFramePr/>
          </xdr:nvGraphicFramePr>
          <xdr:xfrm>
            <a:off x="0" y="0"/>
            <a:ext cx="0" cy="0"/>
          </xdr:xfrm>
          <a:graphic>
            <a:graphicData uri="http://schemas.microsoft.com/office/drawing/2010/slicer">
              <sle:slicer xmlns:sle="http://schemas.microsoft.com/office/drawing/2010/slicer" name="What is your annual household income from all sources?"/>
            </a:graphicData>
          </a:graphic>
        </xdr:graphicFrame>
      </mc:Choice>
      <mc:Fallback xmlns="">
        <xdr:sp macro="" textlink="">
          <xdr:nvSpPr>
            <xdr:cNvPr id="0" name=""/>
            <xdr:cNvSpPr>
              <a:spLocks noTextEdit="1"/>
            </xdr:cNvSpPr>
          </xdr:nvSpPr>
          <xdr:spPr>
            <a:xfrm>
              <a:off x="161924" y="2686050"/>
              <a:ext cx="2257425" cy="2257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161924</xdr:colOff>
      <xdr:row>24</xdr:row>
      <xdr:rowOff>171451</xdr:rowOff>
    </xdr:from>
    <xdr:to>
      <xdr:col>1</xdr:col>
      <xdr:colOff>1790699</xdr:colOff>
      <xdr:row>36</xdr:row>
      <xdr:rowOff>123825</xdr:rowOff>
    </xdr:to>
    <mc:AlternateContent xmlns:mc="http://schemas.openxmlformats.org/markup-compatibility/2006" xmlns:a14="http://schemas.microsoft.com/office/drawing/2010/main">
      <mc:Choice Requires="a14">
        <xdr:graphicFrame macro="">
          <xdr:nvGraphicFramePr>
            <xdr:cNvPr id="15" name="What is your current employment status?"/>
            <xdr:cNvGraphicFramePr/>
          </xdr:nvGraphicFramePr>
          <xdr:xfrm>
            <a:off x="0" y="0"/>
            <a:ext cx="0" cy="0"/>
          </xdr:xfrm>
          <a:graphic>
            <a:graphicData uri="http://schemas.microsoft.com/office/drawing/2010/slicer">
              <sle:slicer xmlns:sle="http://schemas.microsoft.com/office/drawing/2010/slicer" name="What is your current employment status?"/>
            </a:graphicData>
          </a:graphic>
        </xdr:graphicFrame>
      </mc:Choice>
      <mc:Fallback xmlns="">
        <xdr:sp macro="" textlink="">
          <xdr:nvSpPr>
            <xdr:cNvPr id="0" name=""/>
            <xdr:cNvSpPr>
              <a:spLocks noTextEdit="1"/>
            </xdr:cNvSpPr>
          </xdr:nvSpPr>
          <xdr:spPr>
            <a:xfrm>
              <a:off x="161924" y="5029201"/>
              <a:ext cx="2238375" cy="22383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37</xdr:row>
      <xdr:rowOff>85725</xdr:rowOff>
    </xdr:from>
    <xdr:to>
      <xdr:col>1</xdr:col>
      <xdr:colOff>1781174</xdr:colOff>
      <xdr:row>54</xdr:row>
      <xdr:rowOff>152401</xdr:rowOff>
    </xdr:to>
    <mc:AlternateContent xmlns:mc="http://schemas.openxmlformats.org/markup-compatibility/2006" xmlns:a14="http://schemas.microsoft.com/office/drawing/2010/main">
      <mc:Choice Requires="a14">
        <xdr:graphicFrame macro="">
          <xdr:nvGraphicFramePr>
            <xdr:cNvPr id="18" name="What is your highest level of education?"/>
            <xdr:cNvGraphicFramePr/>
          </xdr:nvGraphicFramePr>
          <xdr:xfrm>
            <a:off x="0" y="0"/>
            <a:ext cx="0" cy="0"/>
          </xdr:xfrm>
          <a:graphic>
            <a:graphicData uri="http://schemas.microsoft.com/office/drawing/2010/slicer">
              <sle:slicer xmlns:sle="http://schemas.microsoft.com/office/drawing/2010/slicer" name="What is your highest level of education?"/>
            </a:graphicData>
          </a:graphic>
        </xdr:graphicFrame>
      </mc:Choice>
      <mc:Fallback xmlns="">
        <xdr:sp macro="" textlink="">
          <xdr:nvSpPr>
            <xdr:cNvPr id="0" name=""/>
            <xdr:cNvSpPr>
              <a:spLocks noTextEdit="1"/>
            </xdr:cNvSpPr>
          </xdr:nvSpPr>
          <xdr:spPr>
            <a:xfrm>
              <a:off x="152399" y="7419974"/>
              <a:ext cx="2238375" cy="363855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55</xdr:row>
      <xdr:rowOff>133349</xdr:rowOff>
    </xdr:from>
    <xdr:to>
      <xdr:col>1</xdr:col>
      <xdr:colOff>1800224</xdr:colOff>
      <xdr:row>77</xdr:row>
      <xdr:rowOff>85725</xdr:rowOff>
    </xdr:to>
    <mc:AlternateContent xmlns:mc="http://schemas.openxmlformats.org/markup-compatibility/2006" xmlns:a14="http://schemas.microsoft.com/office/drawing/2010/main">
      <mc:Choice Requires="a14">
        <xdr:graphicFrame macro="">
          <xdr:nvGraphicFramePr>
            <xdr:cNvPr id="19" name="What race do you consider yourself?"/>
            <xdr:cNvGraphicFramePr/>
          </xdr:nvGraphicFramePr>
          <xdr:xfrm>
            <a:off x="0" y="0"/>
            <a:ext cx="0" cy="0"/>
          </xdr:xfrm>
          <a:graphic>
            <a:graphicData uri="http://schemas.microsoft.com/office/drawing/2010/slicer">
              <sle:slicer xmlns:sle="http://schemas.microsoft.com/office/drawing/2010/slicer" name="What race do you consider yourself?"/>
            </a:graphicData>
          </a:graphic>
        </xdr:graphicFrame>
      </mc:Choice>
      <mc:Fallback xmlns="">
        <xdr:sp macro="" textlink="">
          <xdr:nvSpPr>
            <xdr:cNvPr id="0" name=""/>
            <xdr:cNvSpPr>
              <a:spLocks noTextEdit="1"/>
            </xdr:cNvSpPr>
          </xdr:nvSpPr>
          <xdr:spPr>
            <a:xfrm>
              <a:off x="152399" y="10896599"/>
              <a:ext cx="2257425" cy="414337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152400</xdr:colOff>
      <xdr:row>78</xdr:row>
      <xdr:rowOff>57151</xdr:rowOff>
    </xdr:from>
    <xdr:to>
      <xdr:col>1</xdr:col>
      <xdr:colOff>1790700</xdr:colOff>
      <xdr:row>85</xdr:row>
      <xdr:rowOff>171450</xdr:rowOff>
    </xdr:to>
    <mc:AlternateContent xmlns:mc="http://schemas.openxmlformats.org/markup-compatibility/2006" xmlns:a14="http://schemas.microsoft.com/office/drawing/2010/main">
      <mc:Choice Requires="a14">
        <xdr:graphicFrame macro="">
          <xdr:nvGraphicFramePr>
            <xdr:cNvPr id="20" name="Do you currently have health insurance?"/>
            <xdr:cNvGraphicFramePr/>
          </xdr:nvGraphicFramePr>
          <xdr:xfrm>
            <a:off x="0" y="0"/>
            <a:ext cx="0" cy="0"/>
          </xdr:xfrm>
          <a:graphic>
            <a:graphicData uri="http://schemas.microsoft.com/office/drawing/2010/slicer">
              <sle:slicer xmlns:sle="http://schemas.microsoft.com/office/drawing/2010/slicer" name="Do you currently have health insurance?"/>
            </a:graphicData>
          </a:graphic>
        </xdr:graphicFrame>
      </mc:Choice>
      <mc:Fallback xmlns="">
        <xdr:sp macro="" textlink="">
          <xdr:nvSpPr>
            <xdr:cNvPr id="0" name=""/>
            <xdr:cNvSpPr>
              <a:spLocks noTextEdit="1"/>
            </xdr:cNvSpPr>
          </xdr:nvSpPr>
          <xdr:spPr>
            <a:xfrm>
              <a:off x="152400" y="15201901"/>
              <a:ext cx="2247900" cy="14477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114301</xdr:colOff>
      <xdr:row>1</xdr:row>
      <xdr:rowOff>142875</xdr:rowOff>
    </xdr:from>
    <xdr:to>
      <xdr:col>3</xdr:col>
      <xdr:colOff>1247775</xdr:colOff>
      <xdr:row>10</xdr:row>
      <xdr:rowOff>28575</xdr:rowOff>
    </xdr:to>
    <mc:AlternateContent xmlns:mc="http://schemas.openxmlformats.org/markup-compatibility/2006" xmlns:a14="http://schemas.microsoft.com/office/drawing/2010/main">
      <mc:Choice Requires="a14">
        <xdr:graphicFrame macro="">
          <xdr:nvGraphicFramePr>
            <xdr:cNvPr id="2" name="I identify as:"/>
            <xdr:cNvGraphicFramePr/>
          </xdr:nvGraphicFramePr>
          <xdr:xfrm>
            <a:off x="0" y="0"/>
            <a:ext cx="0" cy="0"/>
          </xdr:xfrm>
          <a:graphic>
            <a:graphicData uri="http://schemas.microsoft.com/office/drawing/2010/slicer">
              <sle:slicer xmlns:sle="http://schemas.microsoft.com/office/drawing/2010/slicer" name="I identify as:"/>
            </a:graphicData>
          </a:graphic>
        </xdr:graphicFrame>
      </mc:Choice>
      <mc:Fallback xmlns="">
        <xdr:sp macro="" textlink="">
          <xdr:nvSpPr>
            <xdr:cNvPr id="0" name=""/>
            <xdr:cNvSpPr>
              <a:spLocks noTextEdit="1"/>
            </xdr:cNvSpPr>
          </xdr:nvSpPr>
          <xdr:spPr>
            <a:xfrm>
              <a:off x="4486276" y="619125"/>
              <a:ext cx="1133474" cy="1600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57150</xdr:colOff>
      <xdr:row>1</xdr:row>
      <xdr:rowOff>152400</xdr:rowOff>
    </xdr:from>
    <xdr:to>
      <xdr:col>5</xdr:col>
      <xdr:colOff>552450</xdr:colOff>
      <xdr:row>10</xdr:row>
      <xdr:rowOff>38100</xdr:rowOff>
    </xdr:to>
    <mc:AlternateContent xmlns:mc="http://schemas.openxmlformats.org/markup-compatibility/2006" xmlns:a14="http://schemas.microsoft.com/office/drawing/2010/main">
      <mc:Choice Requires="a14">
        <xdr:graphicFrame macro="">
          <xdr:nvGraphicFramePr>
            <xdr:cNvPr id="3" name="County where you live:"/>
            <xdr:cNvGraphicFramePr/>
          </xdr:nvGraphicFramePr>
          <xdr:xfrm>
            <a:off x="0" y="0"/>
            <a:ext cx="0" cy="0"/>
          </xdr:xfrm>
          <a:graphic>
            <a:graphicData uri="http://schemas.microsoft.com/office/drawing/2010/slicer">
              <sle:slicer xmlns:sle="http://schemas.microsoft.com/office/drawing/2010/slicer" name="County where you live:"/>
            </a:graphicData>
          </a:graphic>
        </xdr:graphicFrame>
      </mc:Choice>
      <mc:Fallback xmlns="">
        <xdr:sp macro="" textlink="">
          <xdr:nvSpPr>
            <xdr:cNvPr id="0" name=""/>
            <xdr:cNvSpPr>
              <a:spLocks noTextEdit="1"/>
            </xdr:cNvSpPr>
          </xdr:nvSpPr>
          <xdr:spPr>
            <a:xfrm>
              <a:off x="5819775" y="628650"/>
              <a:ext cx="1228725" cy="1600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638175</xdr:colOff>
      <xdr:row>1</xdr:row>
      <xdr:rowOff>152400</xdr:rowOff>
    </xdr:from>
    <xdr:to>
      <xdr:col>7</xdr:col>
      <xdr:colOff>187325</xdr:colOff>
      <xdr:row>10</xdr:row>
      <xdr:rowOff>9525</xdr:rowOff>
    </xdr:to>
    <mc:AlternateContent xmlns:mc="http://schemas.openxmlformats.org/markup-compatibility/2006" xmlns:a14="http://schemas.microsoft.com/office/drawing/2010/main">
      <mc:Choice Requires="a14">
        <xdr:graphicFrame macro="">
          <xdr:nvGraphicFramePr>
            <xdr:cNvPr id="4" name="Are you Hispanic or Latino?"/>
            <xdr:cNvGraphicFramePr/>
          </xdr:nvGraphicFramePr>
          <xdr:xfrm>
            <a:off x="0" y="0"/>
            <a:ext cx="0" cy="0"/>
          </xdr:xfrm>
          <a:graphic>
            <a:graphicData uri="http://schemas.microsoft.com/office/drawing/2010/slicer">
              <sle:slicer xmlns:sle="http://schemas.microsoft.com/office/drawing/2010/slicer" name="Are you Hispanic or Latino?"/>
            </a:graphicData>
          </a:graphic>
        </xdr:graphicFrame>
      </mc:Choice>
      <mc:Fallback xmlns="">
        <xdr:sp macro="" textlink="">
          <xdr:nvSpPr>
            <xdr:cNvPr id="0" name=""/>
            <xdr:cNvSpPr>
              <a:spLocks noTextEdit="1"/>
            </xdr:cNvSpPr>
          </xdr:nvSpPr>
          <xdr:spPr>
            <a:xfrm>
              <a:off x="7210425" y="628650"/>
              <a:ext cx="1247775" cy="15716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209550</xdr:colOff>
      <xdr:row>12</xdr:row>
      <xdr:rowOff>123825</xdr:rowOff>
    </xdr:from>
    <xdr:to>
      <xdr:col>1</xdr:col>
      <xdr:colOff>1771650</xdr:colOff>
      <xdr:row>24</xdr:row>
      <xdr:rowOff>133350</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1"/>
            <xdr:cNvGraphicFramePr/>
          </xdr:nvGraphicFramePr>
          <xdr:xfrm>
            <a:off x="0" y="0"/>
            <a:ext cx="0" cy="0"/>
          </xdr:xfrm>
          <a:graphic>
            <a:graphicData uri="http://schemas.microsoft.com/office/drawing/2010/slicer">
              <sle:slicer xmlns:sle="http://schemas.microsoft.com/office/drawing/2010/slicer" name="What is your annual household income from all sources? 1"/>
            </a:graphicData>
          </a:graphic>
        </xdr:graphicFrame>
      </mc:Choice>
      <mc:Fallback xmlns="">
        <xdr:sp macro="" textlink="">
          <xdr:nvSpPr>
            <xdr:cNvPr id="0" name=""/>
            <xdr:cNvSpPr>
              <a:spLocks noTextEdit="1"/>
            </xdr:cNvSpPr>
          </xdr:nvSpPr>
          <xdr:spPr>
            <a:xfrm>
              <a:off x="209550" y="2695575"/>
              <a:ext cx="2171700" cy="22955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209549</xdr:colOff>
      <xdr:row>25</xdr:row>
      <xdr:rowOff>47626</xdr:rowOff>
    </xdr:from>
    <xdr:to>
      <xdr:col>1</xdr:col>
      <xdr:colOff>1762124</xdr:colOff>
      <xdr:row>37</xdr:row>
      <xdr:rowOff>0</xdr:rowOff>
    </xdr:to>
    <mc:AlternateContent xmlns:mc="http://schemas.openxmlformats.org/markup-compatibility/2006" xmlns:a14="http://schemas.microsoft.com/office/drawing/2010/main">
      <mc:Choice Requires="a14">
        <xdr:graphicFrame macro="">
          <xdr:nvGraphicFramePr>
            <xdr:cNvPr id="6" name="What is your current employment status? 1"/>
            <xdr:cNvGraphicFramePr/>
          </xdr:nvGraphicFramePr>
          <xdr:xfrm>
            <a:off x="0" y="0"/>
            <a:ext cx="0" cy="0"/>
          </xdr:xfrm>
          <a:graphic>
            <a:graphicData uri="http://schemas.microsoft.com/office/drawing/2010/slicer">
              <sle:slicer xmlns:sle="http://schemas.microsoft.com/office/drawing/2010/slicer" name="What is your current employment status? 1"/>
            </a:graphicData>
          </a:graphic>
        </xdr:graphicFrame>
      </mc:Choice>
      <mc:Fallback xmlns="">
        <xdr:sp macro="" textlink="">
          <xdr:nvSpPr>
            <xdr:cNvPr id="0" name=""/>
            <xdr:cNvSpPr>
              <a:spLocks noTextEdit="1"/>
            </xdr:cNvSpPr>
          </xdr:nvSpPr>
          <xdr:spPr>
            <a:xfrm>
              <a:off x="209549" y="5095876"/>
              <a:ext cx="2162175" cy="22383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190500</xdr:colOff>
      <xdr:row>37</xdr:row>
      <xdr:rowOff>142874</xdr:rowOff>
    </xdr:from>
    <xdr:to>
      <xdr:col>1</xdr:col>
      <xdr:colOff>1771650</xdr:colOff>
      <xdr:row>55</xdr:row>
      <xdr:rowOff>28576</xdr:rowOff>
    </xdr:to>
    <mc:AlternateContent xmlns:mc="http://schemas.openxmlformats.org/markup-compatibility/2006" xmlns:a14="http://schemas.microsoft.com/office/drawing/2010/main">
      <mc:Choice Requires="a14">
        <xdr:graphicFrame macro="">
          <xdr:nvGraphicFramePr>
            <xdr:cNvPr id="8" name="What is your highest level of education? 1"/>
            <xdr:cNvGraphicFramePr/>
          </xdr:nvGraphicFramePr>
          <xdr:xfrm>
            <a:off x="0" y="0"/>
            <a:ext cx="0" cy="0"/>
          </xdr:xfrm>
          <a:graphic>
            <a:graphicData uri="http://schemas.microsoft.com/office/drawing/2010/slicer">
              <sle:slicer xmlns:sle="http://schemas.microsoft.com/office/drawing/2010/slicer" name="What is your highest level of education? 1"/>
            </a:graphicData>
          </a:graphic>
        </xdr:graphicFrame>
      </mc:Choice>
      <mc:Fallback xmlns="">
        <xdr:sp macro="" textlink="">
          <xdr:nvSpPr>
            <xdr:cNvPr id="0" name=""/>
            <xdr:cNvSpPr>
              <a:spLocks noTextEdit="1"/>
            </xdr:cNvSpPr>
          </xdr:nvSpPr>
          <xdr:spPr>
            <a:xfrm>
              <a:off x="190500" y="7477123"/>
              <a:ext cx="2190750" cy="362902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161925</xdr:colOff>
      <xdr:row>55</xdr:row>
      <xdr:rowOff>180975</xdr:rowOff>
    </xdr:from>
    <xdr:to>
      <xdr:col>1</xdr:col>
      <xdr:colOff>1752600</xdr:colOff>
      <xdr:row>77</xdr:row>
      <xdr:rowOff>95250</xdr:rowOff>
    </xdr:to>
    <mc:AlternateContent xmlns:mc="http://schemas.openxmlformats.org/markup-compatibility/2006" xmlns:a14="http://schemas.microsoft.com/office/drawing/2010/main">
      <mc:Choice Requires="a14">
        <xdr:graphicFrame macro="">
          <xdr:nvGraphicFramePr>
            <xdr:cNvPr id="9" name="What race do you consider yourself? 1"/>
            <xdr:cNvGraphicFramePr/>
          </xdr:nvGraphicFramePr>
          <xdr:xfrm>
            <a:off x="0" y="0"/>
            <a:ext cx="0" cy="0"/>
          </xdr:xfrm>
          <a:graphic>
            <a:graphicData uri="http://schemas.microsoft.com/office/drawing/2010/slicer">
              <sle:slicer xmlns:sle="http://schemas.microsoft.com/office/drawing/2010/slicer" name="What race do you consider yourself? 1"/>
            </a:graphicData>
          </a:graphic>
        </xdr:graphicFrame>
      </mc:Choice>
      <mc:Fallback xmlns="">
        <xdr:sp macro="" textlink="">
          <xdr:nvSpPr>
            <xdr:cNvPr id="0" name=""/>
            <xdr:cNvSpPr>
              <a:spLocks noTextEdit="1"/>
            </xdr:cNvSpPr>
          </xdr:nvSpPr>
          <xdr:spPr>
            <a:xfrm>
              <a:off x="161925" y="10944225"/>
              <a:ext cx="2200275" cy="4105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161924</xdr:colOff>
      <xdr:row>78</xdr:row>
      <xdr:rowOff>66675</xdr:rowOff>
    </xdr:from>
    <xdr:to>
      <xdr:col>1</xdr:col>
      <xdr:colOff>1762125</xdr:colOff>
      <xdr:row>86</xdr:row>
      <xdr:rowOff>0</xdr:rowOff>
    </xdr:to>
    <mc:AlternateContent xmlns:mc="http://schemas.openxmlformats.org/markup-compatibility/2006" xmlns:a14="http://schemas.microsoft.com/office/drawing/2010/main">
      <mc:Choice Requires="a14">
        <xdr:graphicFrame macro="">
          <xdr:nvGraphicFramePr>
            <xdr:cNvPr id="10" name="Do you currently have health insurance? 1"/>
            <xdr:cNvGraphicFramePr/>
          </xdr:nvGraphicFramePr>
          <xdr:xfrm>
            <a:off x="0" y="0"/>
            <a:ext cx="0" cy="0"/>
          </xdr:xfrm>
          <a:graphic>
            <a:graphicData uri="http://schemas.microsoft.com/office/drawing/2010/slicer">
              <sle:slicer xmlns:sle="http://schemas.microsoft.com/office/drawing/2010/slicer" name="Do you currently have health insurance? 1"/>
            </a:graphicData>
          </a:graphic>
        </xdr:graphicFrame>
      </mc:Choice>
      <mc:Fallback xmlns="">
        <xdr:sp macro="" textlink="">
          <xdr:nvSpPr>
            <xdr:cNvPr id="0" name=""/>
            <xdr:cNvSpPr>
              <a:spLocks noTextEdit="1"/>
            </xdr:cNvSpPr>
          </xdr:nvSpPr>
          <xdr:spPr>
            <a:xfrm>
              <a:off x="161924" y="15211425"/>
              <a:ext cx="2209801" cy="14573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161925</xdr:colOff>
      <xdr:row>1</xdr:row>
      <xdr:rowOff>114301</xdr:rowOff>
    </xdr:from>
    <xdr:to>
      <xdr:col>4</xdr:col>
      <xdr:colOff>149225</xdr:colOff>
      <xdr:row>10</xdr:row>
      <xdr:rowOff>57151</xdr:rowOff>
    </xdr:to>
    <mc:AlternateContent xmlns:mc="http://schemas.openxmlformats.org/markup-compatibility/2006" xmlns:a14="http://schemas.microsoft.com/office/drawing/2010/main">
      <mc:Choice Requires="a14">
        <xdr:graphicFrame macro="">
          <xdr:nvGraphicFramePr>
            <xdr:cNvPr id="2" name="I identify as: 2"/>
            <xdr:cNvGraphicFramePr/>
          </xdr:nvGraphicFramePr>
          <xdr:xfrm>
            <a:off x="0" y="0"/>
            <a:ext cx="0" cy="0"/>
          </xdr:xfrm>
          <a:graphic>
            <a:graphicData uri="http://schemas.microsoft.com/office/drawing/2010/slicer">
              <sle:slicer xmlns:sle="http://schemas.microsoft.com/office/drawing/2010/slicer" name="I identify as: 2"/>
            </a:graphicData>
          </a:graphic>
        </xdr:graphicFrame>
      </mc:Choice>
      <mc:Fallback xmlns="">
        <xdr:sp macro="" textlink="">
          <xdr:nvSpPr>
            <xdr:cNvPr id="0" name=""/>
            <xdr:cNvSpPr>
              <a:spLocks noTextEdit="1"/>
            </xdr:cNvSpPr>
          </xdr:nvSpPr>
          <xdr:spPr>
            <a:xfrm>
              <a:off x="4533900" y="590551"/>
              <a:ext cx="1295400" cy="16573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285750</xdr:colOff>
      <xdr:row>1</xdr:row>
      <xdr:rowOff>123825</xdr:rowOff>
    </xdr:from>
    <xdr:to>
      <xdr:col>5</xdr:col>
      <xdr:colOff>923925</xdr:colOff>
      <xdr:row>10</xdr:row>
      <xdr:rowOff>57150</xdr:rowOff>
    </xdr:to>
    <mc:AlternateContent xmlns:mc="http://schemas.openxmlformats.org/markup-compatibility/2006" xmlns:a14="http://schemas.microsoft.com/office/drawing/2010/main">
      <mc:Choice Requires="a14">
        <xdr:graphicFrame macro="">
          <xdr:nvGraphicFramePr>
            <xdr:cNvPr id="3" name="County where you live: 2"/>
            <xdr:cNvGraphicFramePr/>
          </xdr:nvGraphicFramePr>
          <xdr:xfrm>
            <a:off x="0" y="0"/>
            <a:ext cx="0" cy="0"/>
          </xdr:xfrm>
          <a:graphic>
            <a:graphicData uri="http://schemas.microsoft.com/office/drawing/2010/slicer">
              <sle:slicer xmlns:sle="http://schemas.microsoft.com/office/drawing/2010/slicer" name="County where you live: 2"/>
            </a:graphicData>
          </a:graphic>
        </xdr:graphicFrame>
      </mc:Choice>
      <mc:Fallback xmlns="">
        <xdr:sp macro="" textlink="">
          <xdr:nvSpPr>
            <xdr:cNvPr id="0" name=""/>
            <xdr:cNvSpPr>
              <a:spLocks noTextEdit="1"/>
            </xdr:cNvSpPr>
          </xdr:nvSpPr>
          <xdr:spPr>
            <a:xfrm>
              <a:off x="6048375" y="600075"/>
              <a:ext cx="1371600" cy="16478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1057275</xdr:colOff>
      <xdr:row>1</xdr:row>
      <xdr:rowOff>133351</xdr:rowOff>
    </xdr:from>
    <xdr:to>
      <xdr:col>6</xdr:col>
      <xdr:colOff>1009650</xdr:colOff>
      <xdr:row>10</xdr:row>
      <xdr:rowOff>28575</xdr:rowOff>
    </xdr:to>
    <mc:AlternateContent xmlns:mc="http://schemas.openxmlformats.org/markup-compatibility/2006" xmlns:a14="http://schemas.microsoft.com/office/drawing/2010/main">
      <mc:Choice Requires="a14">
        <xdr:graphicFrame macro="">
          <xdr:nvGraphicFramePr>
            <xdr:cNvPr id="4" name="Are you Hispanic or Latino? 2"/>
            <xdr:cNvGraphicFramePr/>
          </xdr:nvGraphicFramePr>
          <xdr:xfrm>
            <a:off x="0" y="0"/>
            <a:ext cx="0" cy="0"/>
          </xdr:xfrm>
          <a:graphic>
            <a:graphicData uri="http://schemas.microsoft.com/office/drawing/2010/slicer">
              <sle:slicer xmlns:sle="http://schemas.microsoft.com/office/drawing/2010/slicer" name="Are you Hispanic or Latino? 2"/>
            </a:graphicData>
          </a:graphic>
        </xdr:graphicFrame>
      </mc:Choice>
      <mc:Fallback xmlns="">
        <xdr:sp macro="" textlink="">
          <xdr:nvSpPr>
            <xdr:cNvPr id="0" name=""/>
            <xdr:cNvSpPr>
              <a:spLocks noTextEdit="1"/>
            </xdr:cNvSpPr>
          </xdr:nvSpPr>
          <xdr:spPr>
            <a:xfrm>
              <a:off x="7629525" y="609601"/>
              <a:ext cx="1400175" cy="16097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12</xdr:row>
      <xdr:rowOff>114301</xdr:rowOff>
    </xdr:from>
    <xdr:to>
      <xdr:col>1</xdr:col>
      <xdr:colOff>1800224</xdr:colOff>
      <xdr:row>24</xdr:row>
      <xdr:rowOff>133351</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2"/>
            <xdr:cNvGraphicFramePr/>
          </xdr:nvGraphicFramePr>
          <xdr:xfrm>
            <a:off x="0" y="0"/>
            <a:ext cx="0" cy="0"/>
          </xdr:xfrm>
          <a:graphic>
            <a:graphicData uri="http://schemas.microsoft.com/office/drawing/2010/slicer">
              <sle:slicer xmlns:sle="http://schemas.microsoft.com/office/drawing/2010/slicer" name="What is your annual household income from all sources? 2"/>
            </a:graphicData>
          </a:graphic>
        </xdr:graphicFrame>
      </mc:Choice>
      <mc:Fallback xmlns="">
        <xdr:sp macro="" textlink="">
          <xdr:nvSpPr>
            <xdr:cNvPr id="0" name=""/>
            <xdr:cNvSpPr>
              <a:spLocks noTextEdit="1"/>
            </xdr:cNvSpPr>
          </xdr:nvSpPr>
          <xdr:spPr>
            <a:xfrm>
              <a:off x="152399" y="2686051"/>
              <a:ext cx="2257425" cy="2305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25</xdr:row>
      <xdr:rowOff>76201</xdr:rowOff>
    </xdr:from>
    <xdr:to>
      <xdr:col>1</xdr:col>
      <xdr:colOff>1781174</xdr:colOff>
      <xdr:row>37</xdr:row>
      <xdr:rowOff>76201</xdr:rowOff>
    </xdr:to>
    <mc:AlternateContent xmlns:mc="http://schemas.openxmlformats.org/markup-compatibility/2006" xmlns:a14="http://schemas.microsoft.com/office/drawing/2010/main">
      <mc:Choice Requires="a14">
        <xdr:graphicFrame macro="">
          <xdr:nvGraphicFramePr>
            <xdr:cNvPr id="6" name="What is your current employment status? 2"/>
            <xdr:cNvGraphicFramePr/>
          </xdr:nvGraphicFramePr>
          <xdr:xfrm>
            <a:off x="0" y="0"/>
            <a:ext cx="0" cy="0"/>
          </xdr:xfrm>
          <a:graphic>
            <a:graphicData uri="http://schemas.microsoft.com/office/drawing/2010/slicer">
              <sle:slicer xmlns:sle="http://schemas.microsoft.com/office/drawing/2010/slicer" name="What is your current employment status? 2"/>
            </a:graphicData>
          </a:graphic>
        </xdr:graphicFrame>
      </mc:Choice>
      <mc:Fallback xmlns="">
        <xdr:sp macro="" textlink="">
          <xdr:nvSpPr>
            <xdr:cNvPr id="0" name=""/>
            <xdr:cNvSpPr>
              <a:spLocks noTextEdit="1"/>
            </xdr:cNvSpPr>
          </xdr:nvSpPr>
          <xdr:spPr>
            <a:xfrm>
              <a:off x="152399" y="5124451"/>
              <a:ext cx="2238375" cy="2286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38</xdr:row>
      <xdr:rowOff>28574</xdr:rowOff>
    </xdr:from>
    <xdr:to>
      <xdr:col>1</xdr:col>
      <xdr:colOff>1781174</xdr:colOff>
      <xdr:row>55</xdr:row>
      <xdr:rowOff>104775</xdr:rowOff>
    </xdr:to>
    <mc:AlternateContent xmlns:mc="http://schemas.openxmlformats.org/markup-compatibility/2006" xmlns:a14="http://schemas.microsoft.com/office/drawing/2010/main">
      <mc:Choice Requires="a14">
        <xdr:graphicFrame macro="">
          <xdr:nvGraphicFramePr>
            <xdr:cNvPr id="7" name="What is your highest level of education? 2"/>
            <xdr:cNvGraphicFramePr/>
          </xdr:nvGraphicFramePr>
          <xdr:xfrm>
            <a:off x="0" y="0"/>
            <a:ext cx="0" cy="0"/>
          </xdr:xfrm>
          <a:graphic>
            <a:graphicData uri="http://schemas.microsoft.com/office/drawing/2010/slicer">
              <sle:slicer xmlns:sle="http://schemas.microsoft.com/office/drawing/2010/slicer" name="What is your highest level of education? 2"/>
            </a:graphicData>
          </a:graphic>
        </xdr:graphicFrame>
      </mc:Choice>
      <mc:Fallback xmlns="">
        <xdr:sp macro="" textlink="">
          <xdr:nvSpPr>
            <xdr:cNvPr id="0" name=""/>
            <xdr:cNvSpPr>
              <a:spLocks noTextEdit="1"/>
            </xdr:cNvSpPr>
          </xdr:nvSpPr>
          <xdr:spPr>
            <a:xfrm>
              <a:off x="133349" y="7553324"/>
              <a:ext cx="2257425" cy="35814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56</xdr:row>
      <xdr:rowOff>47624</xdr:rowOff>
    </xdr:from>
    <xdr:to>
      <xdr:col>1</xdr:col>
      <xdr:colOff>1781174</xdr:colOff>
      <xdr:row>78</xdr:row>
      <xdr:rowOff>85725</xdr:rowOff>
    </xdr:to>
    <mc:AlternateContent xmlns:mc="http://schemas.openxmlformats.org/markup-compatibility/2006" xmlns:a14="http://schemas.microsoft.com/office/drawing/2010/main">
      <mc:Choice Requires="a14">
        <xdr:graphicFrame macro="">
          <xdr:nvGraphicFramePr>
            <xdr:cNvPr id="8" name="What race do you consider yourself? 2"/>
            <xdr:cNvGraphicFramePr/>
          </xdr:nvGraphicFramePr>
          <xdr:xfrm>
            <a:off x="0" y="0"/>
            <a:ext cx="0" cy="0"/>
          </xdr:xfrm>
          <a:graphic>
            <a:graphicData uri="http://schemas.microsoft.com/office/drawing/2010/slicer">
              <sle:slicer xmlns:sle="http://schemas.microsoft.com/office/drawing/2010/slicer" name="What race do you consider yourself? 2"/>
            </a:graphicData>
          </a:graphic>
        </xdr:graphicFrame>
      </mc:Choice>
      <mc:Fallback xmlns="">
        <xdr:sp macro="" textlink="">
          <xdr:nvSpPr>
            <xdr:cNvPr id="0" name=""/>
            <xdr:cNvSpPr>
              <a:spLocks noTextEdit="1"/>
            </xdr:cNvSpPr>
          </xdr:nvSpPr>
          <xdr:spPr>
            <a:xfrm>
              <a:off x="133349" y="11001374"/>
              <a:ext cx="2257425" cy="42291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123824</xdr:colOff>
      <xdr:row>79</xdr:row>
      <xdr:rowOff>76201</xdr:rowOff>
    </xdr:from>
    <xdr:to>
      <xdr:col>1</xdr:col>
      <xdr:colOff>1733549</xdr:colOff>
      <xdr:row>87</xdr:row>
      <xdr:rowOff>38101</xdr:rowOff>
    </xdr:to>
    <mc:AlternateContent xmlns:mc="http://schemas.openxmlformats.org/markup-compatibility/2006" xmlns:a14="http://schemas.microsoft.com/office/drawing/2010/main">
      <mc:Choice Requires="a14">
        <xdr:graphicFrame macro="">
          <xdr:nvGraphicFramePr>
            <xdr:cNvPr id="9" name="Do you currently have health insurance? 2"/>
            <xdr:cNvGraphicFramePr/>
          </xdr:nvGraphicFramePr>
          <xdr:xfrm>
            <a:off x="0" y="0"/>
            <a:ext cx="0" cy="0"/>
          </xdr:xfrm>
          <a:graphic>
            <a:graphicData uri="http://schemas.microsoft.com/office/drawing/2010/slicer">
              <sle:slicer xmlns:sle="http://schemas.microsoft.com/office/drawing/2010/slicer" name="Do you currently have health insurance? 2"/>
            </a:graphicData>
          </a:graphic>
        </xdr:graphicFrame>
      </mc:Choice>
      <mc:Fallback xmlns="">
        <xdr:sp macro="" textlink="">
          <xdr:nvSpPr>
            <xdr:cNvPr id="0" name=""/>
            <xdr:cNvSpPr>
              <a:spLocks noTextEdit="1"/>
            </xdr:cNvSpPr>
          </xdr:nvSpPr>
          <xdr:spPr>
            <a:xfrm>
              <a:off x="123824" y="15411451"/>
              <a:ext cx="2219325" cy="1485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114300</xdr:colOff>
      <xdr:row>1</xdr:row>
      <xdr:rowOff>123826</xdr:rowOff>
    </xdr:from>
    <xdr:to>
      <xdr:col>3</xdr:col>
      <xdr:colOff>1352550</xdr:colOff>
      <xdr:row>10</xdr:row>
      <xdr:rowOff>76200</xdr:rowOff>
    </xdr:to>
    <mc:AlternateContent xmlns:mc="http://schemas.openxmlformats.org/markup-compatibility/2006" xmlns:a14="http://schemas.microsoft.com/office/drawing/2010/main">
      <mc:Choice Requires="a14">
        <xdr:graphicFrame macro="">
          <xdr:nvGraphicFramePr>
            <xdr:cNvPr id="2" name="I identify as: 3"/>
            <xdr:cNvGraphicFramePr/>
          </xdr:nvGraphicFramePr>
          <xdr:xfrm>
            <a:off x="0" y="0"/>
            <a:ext cx="0" cy="0"/>
          </xdr:xfrm>
          <a:graphic>
            <a:graphicData uri="http://schemas.microsoft.com/office/drawing/2010/slicer">
              <sle:slicer xmlns:sle="http://schemas.microsoft.com/office/drawing/2010/slicer" name="I identify as: 3"/>
            </a:graphicData>
          </a:graphic>
        </xdr:graphicFrame>
      </mc:Choice>
      <mc:Fallback xmlns="">
        <xdr:sp macro="" textlink="">
          <xdr:nvSpPr>
            <xdr:cNvPr id="0" name=""/>
            <xdr:cNvSpPr>
              <a:spLocks noTextEdit="1"/>
            </xdr:cNvSpPr>
          </xdr:nvSpPr>
          <xdr:spPr>
            <a:xfrm>
              <a:off x="4486275" y="600076"/>
              <a:ext cx="1238250" cy="16668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95250</xdr:colOff>
      <xdr:row>1</xdr:row>
      <xdr:rowOff>114300</xdr:rowOff>
    </xdr:from>
    <xdr:to>
      <xdr:col>5</xdr:col>
      <xdr:colOff>752475</xdr:colOff>
      <xdr:row>10</xdr:row>
      <xdr:rowOff>85725</xdr:rowOff>
    </xdr:to>
    <mc:AlternateContent xmlns:mc="http://schemas.openxmlformats.org/markup-compatibility/2006" xmlns:a14="http://schemas.microsoft.com/office/drawing/2010/main">
      <mc:Choice Requires="a14">
        <xdr:graphicFrame macro="">
          <xdr:nvGraphicFramePr>
            <xdr:cNvPr id="3" name="County where you live: 3"/>
            <xdr:cNvGraphicFramePr/>
          </xdr:nvGraphicFramePr>
          <xdr:xfrm>
            <a:off x="0" y="0"/>
            <a:ext cx="0" cy="0"/>
          </xdr:xfrm>
          <a:graphic>
            <a:graphicData uri="http://schemas.microsoft.com/office/drawing/2010/slicer">
              <sle:slicer xmlns:sle="http://schemas.microsoft.com/office/drawing/2010/slicer" name="County where you live: 3"/>
            </a:graphicData>
          </a:graphic>
        </xdr:graphicFrame>
      </mc:Choice>
      <mc:Fallback xmlns="">
        <xdr:sp macro="" textlink="">
          <xdr:nvSpPr>
            <xdr:cNvPr id="0" name=""/>
            <xdr:cNvSpPr>
              <a:spLocks noTextEdit="1"/>
            </xdr:cNvSpPr>
          </xdr:nvSpPr>
          <xdr:spPr>
            <a:xfrm>
              <a:off x="5857875" y="590550"/>
              <a:ext cx="1390650" cy="16859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809625</xdr:colOff>
      <xdr:row>1</xdr:row>
      <xdr:rowOff>114301</xdr:rowOff>
    </xdr:from>
    <xdr:to>
      <xdr:col>6</xdr:col>
      <xdr:colOff>1079500</xdr:colOff>
      <xdr:row>10</xdr:row>
      <xdr:rowOff>76201</xdr:rowOff>
    </xdr:to>
    <mc:AlternateContent xmlns:mc="http://schemas.openxmlformats.org/markup-compatibility/2006" xmlns:a14="http://schemas.microsoft.com/office/drawing/2010/main">
      <mc:Choice Requires="a14">
        <xdr:graphicFrame macro="">
          <xdr:nvGraphicFramePr>
            <xdr:cNvPr id="4" name="Are you Hispanic or Latino? 3"/>
            <xdr:cNvGraphicFramePr/>
          </xdr:nvGraphicFramePr>
          <xdr:xfrm>
            <a:off x="0" y="0"/>
            <a:ext cx="0" cy="0"/>
          </xdr:xfrm>
          <a:graphic>
            <a:graphicData uri="http://schemas.microsoft.com/office/drawing/2010/slicer">
              <sle:slicer xmlns:sle="http://schemas.microsoft.com/office/drawing/2010/slicer" name="Are you Hispanic or Latino? 3"/>
            </a:graphicData>
          </a:graphic>
        </xdr:graphicFrame>
      </mc:Choice>
      <mc:Fallback xmlns="">
        <xdr:sp macro="" textlink="">
          <xdr:nvSpPr>
            <xdr:cNvPr id="0" name=""/>
            <xdr:cNvSpPr>
              <a:spLocks noTextEdit="1"/>
            </xdr:cNvSpPr>
          </xdr:nvSpPr>
          <xdr:spPr>
            <a:xfrm>
              <a:off x="7381875" y="590551"/>
              <a:ext cx="1333500" cy="1676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104775</xdr:colOff>
      <xdr:row>12</xdr:row>
      <xdr:rowOff>95250</xdr:rowOff>
    </xdr:from>
    <xdr:to>
      <xdr:col>1</xdr:col>
      <xdr:colOff>1819275</xdr:colOff>
      <xdr:row>24</xdr:row>
      <xdr:rowOff>85725</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3"/>
            <xdr:cNvGraphicFramePr/>
          </xdr:nvGraphicFramePr>
          <xdr:xfrm>
            <a:off x="0" y="0"/>
            <a:ext cx="0" cy="0"/>
          </xdr:xfrm>
          <a:graphic>
            <a:graphicData uri="http://schemas.microsoft.com/office/drawing/2010/slicer">
              <sle:slicer xmlns:sle="http://schemas.microsoft.com/office/drawing/2010/slicer" name="What is your annual household income from all sources? 3"/>
            </a:graphicData>
          </a:graphic>
        </xdr:graphicFrame>
      </mc:Choice>
      <mc:Fallback xmlns="">
        <xdr:sp macro="" textlink="">
          <xdr:nvSpPr>
            <xdr:cNvPr id="0" name=""/>
            <xdr:cNvSpPr>
              <a:spLocks noTextEdit="1"/>
            </xdr:cNvSpPr>
          </xdr:nvSpPr>
          <xdr:spPr>
            <a:xfrm>
              <a:off x="104775" y="2667000"/>
              <a:ext cx="2324100" cy="2276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104775</xdr:colOff>
      <xdr:row>25</xdr:row>
      <xdr:rowOff>57151</xdr:rowOff>
    </xdr:from>
    <xdr:to>
      <xdr:col>1</xdr:col>
      <xdr:colOff>1800225</xdr:colOff>
      <xdr:row>37</xdr:row>
      <xdr:rowOff>19051</xdr:rowOff>
    </xdr:to>
    <mc:AlternateContent xmlns:mc="http://schemas.openxmlformats.org/markup-compatibility/2006" xmlns:a14="http://schemas.microsoft.com/office/drawing/2010/main">
      <mc:Choice Requires="a14">
        <xdr:graphicFrame macro="">
          <xdr:nvGraphicFramePr>
            <xdr:cNvPr id="6" name="What is your current employment status? 3"/>
            <xdr:cNvGraphicFramePr/>
          </xdr:nvGraphicFramePr>
          <xdr:xfrm>
            <a:off x="0" y="0"/>
            <a:ext cx="0" cy="0"/>
          </xdr:xfrm>
          <a:graphic>
            <a:graphicData uri="http://schemas.microsoft.com/office/drawing/2010/slicer">
              <sle:slicer xmlns:sle="http://schemas.microsoft.com/office/drawing/2010/slicer" name="What is your current employment status? 3"/>
            </a:graphicData>
          </a:graphic>
        </xdr:graphicFrame>
      </mc:Choice>
      <mc:Fallback xmlns="">
        <xdr:sp macro="" textlink="">
          <xdr:nvSpPr>
            <xdr:cNvPr id="0" name=""/>
            <xdr:cNvSpPr>
              <a:spLocks noTextEdit="1"/>
            </xdr:cNvSpPr>
          </xdr:nvSpPr>
          <xdr:spPr>
            <a:xfrm>
              <a:off x="104775" y="5105401"/>
              <a:ext cx="2305050" cy="2247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37</xdr:row>
      <xdr:rowOff>171451</xdr:rowOff>
    </xdr:from>
    <xdr:to>
      <xdr:col>1</xdr:col>
      <xdr:colOff>1781174</xdr:colOff>
      <xdr:row>55</xdr:row>
      <xdr:rowOff>85725</xdr:rowOff>
    </xdr:to>
    <mc:AlternateContent xmlns:mc="http://schemas.openxmlformats.org/markup-compatibility/2006" xmlns:a14="http://schemas.microsoft.com/office/drawing/2010/main">
      <mc:Choice Requires="a14">
        <xdr:graphicFrame macro="">
          <xdr:nvGraphicFramePr>
            <xdr:cNvPr id="7" name="What is your highest level of education? 3"/>
            <xdr:cNvGraphicFramePr/>
          </xdr:nvGraphicFramePr>
          <xdr:xfrm>
            <a:off x="0" y="0"/>
            <a:ext cx="0" cy="0"/>
          </xdr:xfrm>
          <a:graphic>
            <a:graphicData uri="http://schemas.microsoft.com/office/drawing/2010/slicer">
              <sle:slicer xmlns:sle="http://schemas.microsoft.com/office/drawing/2010/slicer" name="What is your highest level of education? 3"/>
            </a:graphicData>
          </a:graphic>
        </xdr:graphicFrame>
      </mc:Choice>
      <mc:Fallback xmlns="">
        <xdr:sp macro="" textlink="">
          <xdr:nvSpPr>
            <xdr:cNvPr id="0" name=""/>
            <xdr:cNvSpPr>
              <a:spLocks noTextEdit="1"/>
            </xdr:cNvSpPr>
          </xdr:nvSpPr>
          <xdr:spPr>
            <a:xfrm>
              <a:off x="133349" y="7505700"/>
              <a:ext cx="2257425" cy="36290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133350</xdr:colOff>
      <xdr:row>56</xdr:row>
      <xdr:rowOff>28574</xdr:rowOff>
    </xdr:from>
    <xdr:to>
      <xdr:col>1</xdr:col>
      <xdr:colOff>1752600</xdr:colOff>
      <xdr:row>77</xdr:row>
      <xdr:rowOff>161925</xdr:rowOff>
    </xdr:to>
    <mc:AlternateContent xmlns:mc="http://schemas.openxmlformats.org/markup-compatibility/2006" xmlns:a14="http://schemas.microsoft.com/office/drawing/2010/main">
      <mc:Choice Requires="a14">
        <xdr:graphicFrame macro="">
          <xdr:nvGraphicFramePr>
            <xdr:cNvPr id="8" name="What race do you consider yourself? 3"/>
            <xdr:cNvGraphicFramePr/>
          </xdr:nvGraphicFramePr>
          <xdr:xfrm>
            <a:off x="0" y="0"/>
            <a:ext cx="0" cy="0"/>
          </xdr:xfrm>
          <a:graphic>
            <a:graphicData uri="http://schemas.microsoft.com/office/drawing/2010/slicer">
              <sle:slicer xmlns:sle="http://schemas.microsoft.com/office/drawing/2010/slicer" name="What race do you consider yourself? 3"/>
            </a:graphicData>
          </a:graphic>
        </xdr:graphicFrame>
      </mc:Choice>
      <mc:Fallback xmlns="">
        <xdr:sp macro="" textlink="">
          <xdr:nvSpPr>
            <xdr:cNvPr id="0" name=""/>
            <xdr:cNvSpPr>
              <a:spLocks noTextEdit="1"/>
            </xdr:cNvSpPr>
          </xdr:nvSpPr>
          <xdr:spPr>
            <a:xfrm>
              <a:off x="133350" y="10982324"/>
              <a:ext cx="2228850" cy="413385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133350</xdr:colOff>
      <xdr:row>78</xdr:row>
      <xdr:rowOff>133350</xdr:rowOff>
    </xdr:from>
    <xdr:to>
      <xdr:col>1</xdr:col>
      <xdr:colOff>1752600</xdr:colOff>
      <xdr:row>86</xdr:row>
      <xdr:rowOff>85725</xdr:rowOff>
    </xdr:to>
    <mc:AlternateContent xmlns:mc="http://schemas.openxmlformats.org/markup-compatibility/2006" xmlns:a14="http://schemas.microsoft.com/office/drawing/2010/main">
      <mc:Choice Requires="a14">
        <xdr:graphicFrame macro="">
          <xdr:nvGraphicFramePr>
            <xdr:cNvPr id="9" name="Do you currently have health insurance? 3"/>
            <xdr:cNvGraphicFramePr/>
          </xdr:nvGraphicFramePr>
          <xdr:xfrm>
            <a:off x="0" y="0"/>
            <a:ext cx="0" cy="0"/>
          </xdr:xfrm>
          <a:graphic>
            <a:graphicData uri="http://schemas.microsoft.com/office/drawing/2010/slicer">
              <sle:slicer xmlns:sle="http://schemas.microsoft.com/office/drawing/2010/slicer" name="Do you currently have health insurance? 3"/>
            </a:graphicData>
          </a:graphic>
        </xdr:graphicFrame>
      </mc:Choice>
      <mc:Fallback xmlns="">
        <xdr:sp macro="" textlink="">
          <xdr:nvSpPr>
            <xdr:cNvPr id="0" name=""/>
            <xdr:cNvSpPr>
              <a:spLocks noTextEdit="1"/>
            </xdr:cNvSpPr>
          </xdr:nvSpPr>
          <xdr:spPr>
            <a:xfrm>
              <a:off x="133350" y="15278100"/>
              <a:ext cx="2228850" cy="1476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371475</xdr:colOff>
      <xdr:row>1</xdr:row>
      <xdr:rowOff>104776</xdr:rowOff>
    </xdr:from>
    <xdr:to>
      <xdr:col>8</xdr:col>
      <xdr:colOff>895350</xdr:colOff>
      <xdr:row>10</xdr:row>
      <xdr:rowOff>57150</xdr:rowOff>
    </xdr:to>
    <mc:AlternateContent xmlns:mc="http://schemas.openxmlformats.org/markup-compatibility/2006" xmlns:a14="http://schemas.microsoft.com/office/drawing/2010/main">
      <mc:Choice Requires="a14">
        <xdr:graphicFrame macro="">
          <xdr:nvGraphicFramePr>
            <xdr:cNvPr id="2" name="Are you Hispanic or Latino? 4"/>
            <xdr:cNvGraphicFramePr/>
          </xdr:nvGraphicFramePr>
          <xdr:xfrm>
            <a:off x="0" y="0"/>
            <a:ext cx="0" cy="0"/>
          </xdr:xfrm>
          <a:graphic>
            <a:graphicData uri="http://schemas.microsoft.com/office/drawing/2010/slicer">
              <sle:slicer xmlns:sle="http://schemas.microsoft.com/office/drawing/2010/slicer" name="Are you Hispanic or Latino? 4"/>
            </a:graphicData>
          </a:graphic>
        </xdr:graphicFrame>
      </mc:Choice>
      <mc:Fallback xmlns="">
        <xdr:sp macro="" textlink="">
          <xdr:nvSpPr>
            <xdr:cNvPr id="0" name=""/>
            <xdr:cNvSpPr>
              <a:spLocks noTextEdit="1"/>
            </xdr:cNvSpPr>
          </xdr:nvSpPr>
          <xdr:spPr>
            <a:xfrm>
              <a:off x="7905750" y="581026"/>
              <a:ext cx="1647825" cy="16668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104775</xdr:colOff>
      <xdr:row>1</xdr:row>
      <xdr:rowOff>114300</xdr:rowOff>
    </xdr:from>
    <xdr:to>
      <xdr:col>4</xdr:col>
      <xdr:colOff>339725</xdr:colOff>
      <xdr:row>10</xdr:row>
      <xdr:rowOff>66675</xdr:rowOff>
    </xdr:to>
    <mc:AlternateContent xmlns:mc="http://schemas.openxmlformats.org/markup-compatibility/2006" xmlns:a14="http://schemas.microsoft.com/office/drawing/2010/main">
      <mc:Choice Requires="a14">
        <xdr:graphicFrame macro="">
          <xdr:nvGraphicFramePr>
            <xdr:cNvPr id="3" name="I identify as: 4"/>
            <xdr:cNvGraphicFramePr/>
          </xdr:nvGraphicFramePr>
          <xdr:xfrm>
            <a:off x="0" y="0"/>
            <a:ext cx="0" cy="0"/>
          </xdr:xfrm>
          <a:graphic>
            <a:graphicData uri="http://schemas.microsoft.com/office/drawing/2010/slicer">
              <sle:slicer xmlns:sle="http://schemas.microsoft.com/office/drawing/2010/slicer" name="I identify as: 4"/>
            </a:graphicData>
          </a:graphic>
        </xdr:graphicFrame>
      </mc:Choice>
      <mc:Fallback xmlns="">
        <xdr:sp macro="" textlink="">
          <xdr:nvSpPr>
            <xdr:cNvPr id="0" name=""/>
            <xdr:cNvSpPr>
              <a:spLocks noTextEdit="1"/>
            </xdr:cNvSpPr>
          </xdr:nvSpPr>
          <xdr:spPr>
            <a:xfrm>
              <a:off x="4476750" y="590550"/>
              <a:ext cx="1543050" cy="16668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390525</xdr:colOff>
      <xdr:row>1</xdr:row>
      <xdr:rowOff>114300</xdr:rowOff>
    </xdr:from>
    <xdr:to>
      <xdr:col>6</xdr:col>
      <xdr:colOff>317500</xdr:colOff>
      <xdr:row>10</xdr:row>
      <xdr:rowOff>47625</xdr:rowOff>
    </xdr:to>
    <mc:AlternateContent xmlns:mc="http://schemas.openxmlformats.org/markup-compatibility/2006" xmlns:a14="http://schemas.microsoft.com/office/drawing/2010/main">
      <mc:Choice Requires="a14">
        <xdr:graphicFrame macro="">
          <xdr:nvGraphicFramePr>
            <xdr:cNvPr id="4" name="County where you live: 4"/>
            <xdr:cNvGraphicFramePr/>
          </xdr:nvGraphicFramePr>
          <xdr:xfrm>
            <a:off x="0" y="0"/>
            <a:ext cx="0" cy="0"/>
          </xdr:xfrm>
          <a:graphic>
            <a:graphicData uri="http://schemas.microsoft.com/office/drawing/2010/slicer">
              <sle:slicer xmlns:sle="http://schemas.microsoft.com/office/drawing/2010/slicer" name="County where you live: 4"/>
            </a:graphicData>
          </a:graphic>
        </xdr:graphicFrame>
      </mc:Choice>
      <mc:Fallback xmlns="">
        <xdr:sp macro="" textlink="">
          <xdr:nvSpPr>
            <xdr:cNvPr id="0" name=""/>
            <xdr:cNvSpPr>
              <a:spLocks noTextEdit="1"/>
            </xdr:cNvSpPr>
          </xdr:nvSpPr>
          <xdr:spPr>
            <a:xfrm>
              <a:off x="6153150" y="590550"/>
              <a:ext cx="1552575" cy="16478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12</xdr:row>
      <xdr:rowOff>114300</xdr:rowOff>
    </xdr:from>
    <xdr:to>
      <xdr:col>1</xdr:col>
      <xdr:colOff>1838324</xdr:colOff>
      <xdr:row>24</xdr:row>
      <xdr:rowOff>85725</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4"/>
            <xdr:cNvGraphicFramePr/>
          </xdr:nvGraphicFramePr>
          <xdr:xfrm>
            <a:off x="0" y="0"/>
            <a:ext cx="0" cy="0"/>
          </xdr:xfrm>
          <a:graphic>
            <a:graphicData uri="http://schemas.microsoft.com/office/drawing/2010/slicer">
              <sle:slicer xmlns:sle="http://schemas.microsoft.com/office/drawing/2010/slicer" name="What is your annual household income from all sources? 4"/>
            </a:graphicData>
          </a:graphic>
        </xdr:graphicFrame>
      </mc:Choice>
      <mc:Fallback xmlns="">
        <xdr:sp macro="" textlink="">
          <xdr:nvSpPr>
            <xdr:cNvPr id="0" name=""/>
            <xdr:cNvSpPr>
              <a:spLocks noTextEdit="1"/>
            </xdr:cNvSpPr>
          </xdr:nvSpPr>
          <xdr:spPr>
            <a:xfrm>
              <a:off x="133349" y="2686050"/>
              <a:ext cx="2314575" cy="2257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25</xdr:row>
      <xdr:rowOff>38101</xdr:rowOff>
    </xdr:from>
    <xdr:to>
      <xdr:col>1</xdr:col>
      <xdr:colOff>1838324</xdr:colOff>
      <xdr:row>37</xdr:row>
      <xdr:rowOff>19051</xdr:rowOff>
    </xdr:to>
    <mc:AlternateContent xmlns:mc="http://schemas.openxmlformats.org/markup-compatibility/2006" xmlns:a14="http://schemas.microsoft.com/office/drawing/2010/main">
      <mc:Choice Requires="a14">
        <xdr:graphicFrame macro="">
          <xdr:nvGraphicFramePr>
            <xdr:cNvPr id="6" name="What is your current employment status? 4"/>
            <xdr:cNvGraphicFramePr/>
          </xdr:nvGraphicFramePr>
          <xdr:xfrm>
            <a:off x="0" y="0"/>
            <a:ext cx="0" cy="0"/>
          </xdr:xfrm>
          <a:graphic>
            <a:graphicData uri="http://schemas.microsoft.com/office/drawing/2010/slicer">
              <sle:slicer xmlns:sle="http://schemas.microsoft.com/office/drawing/2010/slicer" name="What is your current employment status? 4"/>
            </a:graphicData>
          </a:graphic>
        </xdr:graphicFrame>
      </mc:Choice>
      <mc:Fallback xmlns="">
        <xdr:sp macro="" textlink="">
          <xdr:nvSpPr>
            <xdr:cNvPr id="0" name=""/>
            <xdr:cNvSpPr>
              <a:spLocks noTextEdit="1"/>
            </xdr:cNvSpPr>
          </xdr:nvSpPr>
          <xdr:spPr>
            <a:xfrm>
              <a:off x="152399" y="5086351"/>
              <a:ext cx="2295525" cy="2266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152400</xdr:colOff>
      <xdr:row>37</xdr:row>
      <xdr:rowOff>171450</xdr:rowOff>
    </xdr:from>
    <xdr:to>
      <xdr:col>1</xdr:col>
      <xdr:colOff>1847850</xdr:colOff>
      <xdr:row>55</xdr:row>
      <xdr:rowOff>76200</xdr:rowOff>
    </xdr:to>
    <mc:AlternateContent xmlns:mc="http://schemas.openxmlformats.org/markup-compatibility/2006" xmlns:a14="http://schemas.microsoft.com/office/drawing/2010/main">
      <mc:Choice Requires="a14">
        <xdr:graphicFrame macro="">
          <xdr:nvGraphicFramePr>
            <xdr:cNvPr id="7" name="What is your highest level of education? 4"/>
            <xdr:cNvGraphicFramePr/>
          </xdr:nvGraphicFramePr>
          <xdr:xfrm>
            <a:off x="0" y="0"/>
            <a:ext cx="0" cy="0"/>
          </xdr:xfrm>
          <a:graphic>
            <a:graphicData uri="http://schemas.microsoft.com/office/drawing/2010/slicer">
              <sle:slicer xmlns:sle="http://schemas.microsoft.com/office/drawing/2010/slicer" name="What is your highest level of education? 4"/>
            </a:graphicData>
          </a:graphic>
        </xdr:graphicFrame>
      </mc:Choice>
      <mc:Fallback xmlns="">
        <xdr:sp macro="" textlink="">
          <xdr:nvSpPr>
            <xdr:cNvPr id="0" name=""/>
            <xdr:cNvSpPr>
              <a:spLocks noTextEdit="1"/>
            </xdr:cNvSpPr>
          </xdr:nvSpPr>
          <xdr:spPr>
            <a:xfrm>
              <a:off x="152400" y="7505700"/>
              <a:ext cx="2305050" cy="3333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180974</xdr:colOff>
      <xdr:row>56</xdr:row>
      <xdr:rowOff>19049</xdr:rowOff>
    </xdr:from>
    <xdr:to>
      <xdr:col>1</xdr:col>
      <xdr:colOff>1828799</xdr:colOff>
      <xdr:row>77</xdr:row>
      <xdr:rowOff>142875</xdr:rowOff>
    </xdr:to>
    <mc:AlternateContent xmlns:mc="http://schemas.openxmlformats.org/markup-compatibility/2006" xmlns:a14="http://schemas.microsoft.com/office/drawing/2010/main">
      <mc:Choice Requires="a14">
        <xdr:graphicFrame macro="">
          <xdr:nvGraphicFramePr>
            <xdr:cNvPr id="8" name="What race do you consider yourself? 4"/>
            <xdr:cNvGraphicFramePr/>
          </xdr:nvGraphicFramePr>
          <xdr:xfrm>
            <a:off x="0" y="0"/>
            <a:ext cx="0" cy="0"/>
          </xdr:xfrm>
          <a:graphic>
            <a:graphicData uri="http://schemas.microsoft.com/office/drawing/2010/slicer">
              <sle:slicer xmlns:sle="http://schemas.microsoft.com/office/drawing/2010/slicer" name="What race do you consider yourself? 4"/>
            </a:graphicData>
          </a:graphic>
        </xdr:graphicFrame>
      </mc:Choice>
      <mc:Fallback xmlns="">
        <xdr:sp macro="" textlink="">
          <xdr:nvSpPr>
            <xdr:cNvPr id="0" name=""/>
            <xdr:cNvSpPr>
              <a:spLocks noTextEdit="1"/>
            </xdr:cNvSpPr>
          </xdr:nvSpPr>
          <xdr:spPr>
            <a:xfrm>
              <a:off x="180974" y="10972799"/>
              <a:ext cx="2257425" cy="41243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161925</xdr:colOff>
      <xdr:row>78</xdr:row>
      <xdr:rowOff>104775</xdr:rowOff>
    </xdr:from>
    <xdr:to>
      <xdr:col>1</xdr:col>
      <xdr:colOff>1800225</xdr:colOff>
      <xdr:row>86</xdr:row>
      <xdr:rowOff>57150</xdr:rowOff>
    </xdr:to>
    <mc:AlternateContent xmlns:mc="http://schemas.openxmlformats.org/markup-compatibility/2006" xmlns:a14="http://schemas.microsoft.com/office/drawing/2010/main">
      <mc:Choice Requires="a14">
        <xdr:graphicFrame macro="">
          <xdr:nvGraphicFramePr>
            <xdr:cNvPr id="9" name="Do you currently have health insurance? 4"/>
            <xdr:cNvGraphicFramePr/>
          </xdr:nvGraphicFramePr>
          <xdr:xfrm>
            <a:off x="0" y="0"/>
            <a:ext cx="0" cy="0"/>
          </xdr:xfrm>
          <a:graphic>
            <a:graphicData uri="http://schemas.microsoft.com/office/drawing/2010/slicer">
              <sle:slicer xmlns:sle="http://schemas.microsoft.com/office/drawing/2010/slicer" name="Do you currently have health insurance? 4"/>
            </a:graphicData>
          </a:graphic>
        </xdr:graphicFrame>
      </mc:Choice>
      <mc:Fallback xmlns="">
        <xdr:sp macro="" textlink="">
          <xdr:nvSpPr>
            <xdr:cNvPr id="0" name=""/>
            <xdr:cNvSpPr>
              <a:spLocks noTextEdit="1"/>
            </xdr:cNvSpPr>
          </xdr:nvSpPr>
          <xdr:spPr>
            <a:xfrm>
              <a:off x="161925" y="15249525"/>
              <a:ext cx="2247900" cy="1476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123825</xdr:colOff>
      <xdr:row>1</xdr:row>
      <xdr:rowOff>142876</xdr:rowOff>
    </xdr:from>
    <xdr:to>
      <xdr:col>4</xdr:col>
      <xdr:colOff>263525</xdr:colOff>
      <xdr:row>10</xdr:row>
      <xdr:rowOff>95250</xdr:rowOff>
    </xdr:to>
    <mc:AlternateContent xmlns:mc="http://schemas.openxmlformats.org/markup-compatibility/2006" xmlns:a14="http://schemas.microsoft.com/office/drawing/2010/main">
      <mc:Choice Requires="a14">
        <xdr:graphicFrame macro="">
          <xdr:nvGraphicFramePr>
            <xdr:cNvPr id="2" name="I identify as: 5"/>
            <xdr:cNvGraphicFramePr/>
          </xdr:nvGraphicFramePr>
          <xdr:xfrm>
            <a:off x="0" y="0"/>
            <a:ext cx="0" cy="0"/>
          </xdr:xfrm>
          <a:graphic>
            <a:graphicData uri="http://schemas.microsoft.com/office/drawing/2010/slicer">
              <sle:slicer xmlns:sle="http://schemas.microsoft.com/office/drawing/2010/slicer" name="I identify as: 5"/>
            </a:graphicData>
          </a:graphic>
        </xdr:graphicFrame>
      </mc:Choice>
      <mc:Fallback xmlns="">
        <xdr:sp macro="" textlink="">
          <xdr:nvSpPr>
            <xdr:cNvPr id="0" name=""/>
            <xdr:cNvSpPr>
              <a:spLocks noTextEdit="1"/>
            </xdr:cNvSpPr>
          </xdr:nvSpPr>
          <xdr:spPr>
            <a:xfrm>
              <a:off x="4495800" y="619126"/>
              <a:ext cx="1447800" cy="16668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1085850</xdr:colOff>
      <xdr:row>1</xdr:row>
      <xdr:rowOff>152401</xdr:rowOff>
    </xdr:from>
    <xdr:to>
      <xdr:col>6</xdr:col>
      <xdr:colOff>857250</xdr:colOff>
      <xdr:row>10</xdr:row>
      <xdr:rowOff>95251</xdr:rowOff>
    </xdr:to>
    <mc:AlternateContent xmlns:mc="http://schemas.openxmlformats.org/markup-compatibility/2006" xmlns:a14="http://schemas.microsoft.com/office/drawing/2010/main">
      <mc:Choice Requires="a14">
        <xdr:graphicFrame macro="">
          <xdr:nvGraphicFramePr>
            <xdr:cNvPr id="3" name="Are you Hispanic or Latino? 5"/>
            <xdr:cNvGraphicFramePr/>
          </xdr:nvGraphicFramePr>
          <xdr:xfrm>
            <a:off x="0" y="0"/>
            <a:ext cx="0" cy="0"/>
          </xdr:xfrm>
          <a:graphic>
            <a:graphicData uri="http://schemas.microsoft.com/office/drawing/2010/slicer">
              <sle:slicer xmlns:sle="http://schemas.microsoft.com/office/drawing/2010/slicer" name="Are you Hispanic or Latino? 5"/>
            </a:graphicData>
          </a:graphic>
        </xdr:graphicFrame>
      </mc:Choice>
      <mc:Fallback xmlns="">
        <xdr:sp macro="" textlink="">
          <xdr:nvSpPr>
            <xdr:cNvPr id="0" name=""/>
            <xdr:cNvSpPr>
              <a:spLocks noTextEdit="1"/>
            </xdr:cNvSpPr>
          </xdr:nvSpPr>
          <xdr:spPr>
            <a:xfrm>
              <a:off x="7658100" y="628651"/>
              <a:ext cx="1362075" cy="16573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371475</xdr:colOff>
      <xdr:row>1</xdr:row>
      <xdr:rowOff>142875</xdr:rowOff>
    </xdr:from>
    <xdr:to>
      <xdr:col>5</xdr:col>
      <xdr:colOff>1047750</xdr:colOff>
      <xdr:row>10</xdr:row>
      <xdr:rowOff>95250</xdr:rowOff>
    </xdr:to>
    <mc:AlternateContent xmlns:mc="http://schemas.openxmlformats.org/markup-compatibility/2006" xmlns:a14="http://schemas.microsoft.com/office/drawing/2010/main">
      <mc:Choice Requires="a14">
        <xdr:graphicFrame macro="">
          <xdr:nvGraphicFramePr>
            <xdr:cNvPr id="4" name="County where you live: 5"/>
            <xdr:cNvGraphicFramePr/>
          </xdr:nvGraphicFramePr>
          <xdr:xfrm>
            <a:off x="0" y="0"/>
            <a:ext cx="0" cy="0"/>
          </xdr:xfrm>
          <a:graphic>
            <a:graphicData uri="http://schemas.microsoft.com/office/drawing/2010/slicer">
              <sle:slicer xmlns:sle="http://schemas.microsoft.com/office/drawing/2010/slicer" name="County where you live: 5"/>
            </a:graphicData>
          </a:graphic>
        </xdr:graphicFrame>
      </mc:Choice>
      <mc:Fallback xmlns="">
        <xdr:sp macro="" textlink="">
          <xdr:nvSpPr>
            <xdr:cNvPr id="0" name=""/>
            <xdr:cNvSpPr>
              <a:spLocks noTextEdit="1"/>
            </xdr:cNvSpPr>
          </xdr:nvSpPr>
          <xdr:spPr>
            <a:xfrm>
              <a:off x="6134100" y="619125"/>
              <a:ext cx="1409700" cy="16668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133349</xdr:colOff>
      <xdr:row>12</xdr:row>
      <xdr:rowOff>133350</xdr:rowOff>
    </xdr:from>
    <xdr:to>
      <xdr:col>1</xdr:col>
      <xdr:colOff>1838324</xdr:colOff>
      <xdr:row>24</xdr:row>
      <xdr:rowOff>104775</xdr:rowOff>
    </xdr:to>
    <mc:AlternateContent xmlns:mc="http://schemas.openxmlformats.org/markup-compatibility/2006" xmlns:a14="http://schemas.microsoft.com/office/drawing/2010/main">
      <mc:Choice Requires="a14">
        <xdr:graphicFrame macro="">
          <xdr:nvGraphicFramePr>
            <xdr:cNvPr id="5" name="What is your annual household income from all sources? 5"/>
            <xdr:cNvGraphicFramePr/>
          </xdr:nvGraphicFramePr>
          <xdr:xfrm>
            <a:off x="0" y="0"/>
            <a:ext cx="0" cy="0"/>
          </xdr:xfrm>
          <a:graphic>
            <a:graphicData uri="http://schemas.microsoft.com/office/drawing/2010/slicer">
              <sle:slicer xmlns:sle="http://schemas.microsoft.com/office/drawing/2010/slicer" name="What is your annual household income from all sources? 5"/>
            </a:graphicData>
          </a:graphic>
        </xdr:graphicFrame>
      </mc:Choice>
      <mc:Fallback xmlns="">
        <xdr:sp macro="" textlink="">
          <xdr:nvSpPr>
            <xdr:cNvPr id="0" name=""/>
            <xdr:cNvSpPr>
              <a:spLocks noTextEdit="1"/>
            </xdr:cNvSpPr>
          </xdr:nvSpPr>
          <xdr:spPr>
            <a:xfrm>
              <a:off x="133349" y="2705100"/>
              <a:ext cx="2314575" cy="2257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123824</xdr:colOff>
      <xdr:row>25</xdr:row>
      <xdr:rowOff>1</xdr:rowOff>
    </xdr:from>
    <xdr:to>
      <xdr:col>1</xdr:col>
      <xdr:colOff>1828799</xdr:colOff>
      <xdr:row>36</xdr:row>
      <xdr:rowOff>133350</xdr:rowOff>
    </xdr:to>
    <mc:AlternateContent xmlns:mc="http://schemas.openxmlformats.org/markup-compatibility/2006" xmlns:a14="http://schemas.microsoft.com/office/drawing/2010/main">
      <mc:Choice Requires="a14">
        <xdr:graphicFrame macro="">
          <xdr:nvGraphicFramePr>
            <xdr:cNvPr id="6" name="What is your current employment status? 5"/>
            <xdr:cNvGraphicFramePr/>
          </xdr:nvGraphicFramePr>
          <xdr:xfrm>
            <a:off x="0" y="0"/>
            <a:ext cx="0" cy="0"/>
          </xdr:xfrm>
          <a:graphic>
            <a:graphicData uri="http://schemas.microsoft.com/office/drawing/2010/slicer">
              <sle:slicer xmlns:sle="http://schemas.microsoft.com/office/drawing/2010/slicer" name="What is your current employment status? 5"/>
            </a:graphicData>
          </a:graphic>
        </xdr:graphicFrame>
      </mc:Choice>
      <mc:Fallback xmlns="">
        <xdr:sp macro="" textlink="">
          <xdr:nvSpPr>
            <xdr:cNvPr id="0" name=""/>
            <xdr:cNvSpPr>
              <a:spLocks noTextEdit="1"/>
            </xdr:cNvSpPr>
          </xdr:nvSpPr>
          <xdr:spPr>
            <a:xfrm>
              <a:off x="123824" y="5048251"/>
              <a:ext cx="2314575" cy="22288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123825</xdr:colOff>
      <xdr:row>37</xdr:row>
      <xdr:rowOff>85725</xdr:rowOff>
    </xdr:from>
    <xdr:to>
      <xdr:col>1</xdr:col>
      <xdr:colOff>1819275</xdr:colOff>
      <xdr:row>54</xdr:row>
      <xdr:rowOff>161925</xdr:rowOff>
    </xdr:to>
    <mc:AlternateContent xmlns:mc="http://schemas.openxmlformats.org/markup-compatibility/2006" xmlns:a14="http://schemas.microsoft.com/office/drawing/2010/main">
      <mc:Choice Requires="a14">
        <xdr:graphicFrame macro="">
          <xdr:nvGraphicFramePr>
            <xdr:cNvPr id="7" name="What is your highest level of education? 5"/>
            <xdr:cNvGraphicFramePr/>
          </xdr:nvGraphicFramePr>
          <xdr:xfrm>
            <a:off x="0" y="0"/>
            <a:ext cx="0" cy="0"/>
          </xdr:xfrm>
          <a:graphic>
            <a:graphicData uri="http://schemas.microsoft.com/office/drawing/2010/slicer">
              <sle:slicer xmlns:sle="http://schemas.microsoft.com/office/drawing/2010/slicer" name="What is your highest level of education? 5"/>
            </a:graphicData>
          </a:graphic>
        </xdr:graphicFrame>
      </mc:Choice>
      <mc:Fallback xmlns="">
        <xdr:sp macro="" textlink="">
          <xdr:nvSpPr>
            <xdr:cNvPr id="0" name=""/>
            <xdr:cNvSpPr>
              <a:spLocks noTextEdit="1"/>
            </xdr:cNvSpPr>
          </xdr:nvSpPr>
          <xdr:spPr>
            <a:xfrm>
              <a:off x="123825" y="7419975"/>
              <a:ext cx="2305050" cy="3314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152399</xdr:colOff>
      <xdr:row>55</xdr:row>
      <xdr:rowOff>104774</xdr:rowOff>
    </xdr:from>
    <xdr:to>
      <xdr:col>1</xdr:col>
      <xdr:colOff>1838324</xdr:colOff>
      <xdr:row>77</xdr:row>
      <xdr:rowOff>66675</xdr:rowOff>
    </xdr:to>
    <mc:AlternateContent xmlns:mc="http://schemas.openxmlformats.org/markup-compatibility/2006" xmlns:a14="http://schemas.microsoft.com/office/drawing/2010/main">
      <mc:Choice Requires="a14">
        <xdr:graphicFrame macro="">
          <xdr:nvGraphicFramePr>
            <xdr:cNvPr id="8" name="What race do you consider yourself? 5"/>
            <xdr:cNvGraphicFramePr/>
          </xdr:nvGraphicFramePr>
          <xdr:xfrm>
            <a:off x="0" y="0"/>
            <a:ext cx="0" cy="0"/>
          </xdr:xfrm>
          <a:graphic>
            <a:graphicData uri="http://schemas.microsoft.com/office/drawing/2010/slicer">
              <sle:slicer xmlns:sle="http://schemas.microsoft.com/office/drawing/2010/slicer" name="What race do you consider yourself? 5"/>
            </a:graphicData>
          </a:graphic>
        </xdr:graphicFrame>
      </mc:Choice>
      <mc:Fallback xmlns="">
        <xdr:sp macro="" textlink="">
          <xdr:nvSpPr>
            <xdr:cNvPr id="0" name=""/>
            <xdr:cNvSpPr>
              <a:spLocks noTextEdit="1"/>
            </xdr:cNvSpPr>
          </xdr:nvSpPr>
          <xdr:spPr>
            <a:xfrm>
              <a:off x="152399" y="10868024"/>
              <a:ext cx="2295525" cy="41529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152400</xdr:colOff>
      <xdr:row>77</xdr:row>
      <xdr:rowOff>161926</xdr:rowOff>
    </xdr:from>
    <xdr:to>
      <xdr:col>1</xdr:col>
      <xdr:colOff>1838326</xdr:colOff>
      <xdr:row>85</xdr:row>
      <xdr:rowOff>104776</xdr:rowOff>
    </xdr:to>
    <mc:AlternateContent xmlns:mc="http://schemas.openxmlformats.org/markup-compatibility/2006" xmlns:a14="http://schemas.microsoft.com/office/drawing/2010/main">
      <mc:Choice Requires="a14">
        <xdr:graphicFrame macro="">
          <xdr:nvGraphicFramePr>
            <xdr:cNvPr id="9" name="Do you currently have health insurance? 5"/>
            <xdr:cNvGraphicFramePr/>
          </xdr:nvGraphicFramePr>
          <xdr:xfrm>
            <a:off x="0" y="0"/>
            <a:ext cx="0" cy="0"/>
          </xdr:xfrm>
          <a:graphic>
            <a:graphicData uri="http://schemas.microsoft.com/office/drawing/2010/slicer">
              <sle:slicer xmlns:sle="http://schemas.microsoft.com/office/drawing/2010/slicer" name="Do you currently have health insurance? 5"/>
            </a:graphicData>
          </a:graphic>
        </xdr:graphicFrame>
      </mc:Choice>
      <mc:Fallback xmlns="">
        <xdr:sp macro="" textlink="">
          <xdr:nvSpPr>
            <xdr:cNvPr id="0" name=""/>
            <xdr:cNvSpPr>
              <a:spLocks noTextEdit="1"/>
            </xdr:cNvSpPr>
          </xdr:nvSpPr>
          <xdr:spPr>
            <a:xfrm>
              <a:off x="152400" y="15116176"/>
              <a:ext cx="2295526" cy="1466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Melissa Bauer" refreshedDate="44383.676134259258" createdVersion="5" refreshedVersion="5" minRefreshableVersion="3" recordCount="0" supportSubquery="1" supportAdvancedDrill="1">
  <cacheSource type="external" connectionId="7"/>
  <cacheFields count="17">
    <cacheField name="[PT Q1].[Town and ZIP code where you live:].[Town and ZIP code where you live:]" caption="Town and ZIP code where you live:" numFmtId="0" hierarchy="40" level="1">
      <sharedItems containsBlank="1" count="177">
        <m/>
        <s v="Albertson, 11507"/>
        <s v="Alden Manor, 11003"/>
        <s v="Allenwood, 11021"/>
        <s v="Amagansett, 11930"/>
        <s v="Amity Harbor, 11701"/>
        <s v="Amityville, 11701"/>
        <s v="Aquebogue, 11931"/>
        <s v="Argo Village, 11003"/>
        <s v="Atlantic Beach, 11509"/>
        <s v="Babylon, 11702"/>
        <s v="Babylon, 11703"/>
        <s v="Babylon, 11704"/>
        <s v="Baldwin Harbor, 11510"/>
        <s v="Baldwin, 11510"/>
        <s v="Bar Harbor, 11762"/>
        <s v="Barnum Island, 11558"/>
        <s v="Bay Shore, 11706"/>
        <s v="Bayport, 11705"/>
        <s v="Bellerose Terrace, 11001"/>
        <s v="Bellerose Village, 11001"/>
        <s v="Bellmore, 11710"/>
        <s v="Bellport, 11713"/>
        <s v="Bethpage, 11714"/>
        <s v="Blue Point, 11715"/>
        <s v="Bohemia, 11716"/>
        <s v="Box Hill, 11780"/>
        <s v="Brentwood, 11717"/>
        <s v="Briar Park, 11793"/>
        <s v="Brookhaven, 11719"/>
        <s v="Brookville, 11545"/>
        <s v="Brookville, 11548"/>
        <s v="Calverton, 11933"/>
        <s v="Carle Place, 11514"/>
        <s v="Cedarhurst, 11516"/>
        <s v="Centereach, 11720"/>
        <s v="Central Islip, 11722"/>
        <s v="Cold Spring Harbor, 11724"/>
        <s v="Commack, 11725"/>
        <s v="Copiague, 11726"/>
        <s v="Coram, 11727"/>
        <s v="Deer Park, 11729"/>
        <s v="Dix Hills, 11746"/>
        <s v="East Atlantic Beach, 11561"/>
        <s v="East Islip, 11730"/>
        <s v="East Marion, 11939"/>
        <s v="East Meadow, 11554"/>
        <s v="East Northport, 11731"/>
        <s v="East Norwich, 11732"/>
        <s v="East Patchogue, 11772"/>
        <s v="East Quogue, 11942"/>
        <s v="East Rockaway, 11518"/>
        <s v="East Setauket, 11733"/>
        <s v="East Williston, 11596"/>
        <s v="East Yaphank, 11967"/>
        <s v="Eastport, 11941"/>
        <s v="Elmont, 11003"/>
        <s v="Elwood, 11731"/>
        <s v="Fair Harbor, 11706"/>
        <s v="Farmingdale, 11735"/>
        <s v="Farmingville, 11738"/>
        <s v="Fire Island Pines, 11782"/>
        <s v="Floral Park, 11001"/>
        <s v="Floral Park, 11002"/>
        <s v="Fort Salonga, 11768"/>
        <s v="Franklin Square, 11010"/>
        <s v="Freeport, 11520"/>
        <s v="Garden City Park, 11040"/>
        <s v="Garden City, 11530"/>
        <s v="Glen Cove, 11542"/>
        <s v="Great Neck, 11020"/>
        <s v="Great Neck, 11021"/>
        <s v="Great Neck, 11022"/>
        <s v="Great Neck, 11023"/>
        <s v="Great Neck, 11024"/>
        <s v="Halesite, 11743"/>
        <s v="Hampton Bays, 11946"/>
        <s v="Hauppauge, 11788"/>
        <s v="Hempstead, 11550"/>
        <s v="Herricks, 11040"/>
        <s v="Hicksville, 11801"/>
        <s v="Holbrook, 11741"/>
        <s v="Holtsville, 11742"/>
        <s v="Huntington Station, 11746"/>
        <s v="Huntington, 11743"/>
        <s v="Island Park, 11558"/>
        <s v="Island Trees, 11756"/>
        <s v="Islip Terrace, 11752"/>
        <s v="Islip, 11751"/>
        <s v="Jericho, 11753"/>
        <s v="Kings Park, 11754"/>
        <s v="Lake Grove, 11755"/>
        <s v="Lake Ronkonkoma, 11779"/>
        <s v="Levittown, 11756"/>
        <s v="Lindenhurst, 11757"/>
        <s v="Lloyd Harbor, 11743"/>
        <s v="Locust Valley, 11560"/>
        <s v="Long Beach, 11561"/>
        <s v="Lynbrook, 11563"/>
        <s v="Malverne, 11565"/>
        <s v="Manhasset, 11030"/>
        <s v="Manorville, 11949"/>
        <s v="Massapequa Park, 11762"/>
        <s v="Massapequa, 11758"/>
        <s v="Mastic Beach, 11951"/>
        <s v="Mastic, 11950"/>
        <s v="Matinecock, 11560"/>
        <s v="Medford, 11763"/>
        <s v="Melville, 11747"/>
        <s v="Merrick, 11566"/>
        <s v="Middle Island, 11953"/>
        <s v="Miller Place, 11764"/>
        <s v="Mineola, 11501"/>
        <s v="Mount Sinai, 11766"/>
        <s v="Nassau Point, 11935"/>
        <s v="Nesconset, 11767"/>
        <s v="New Hyde Park, 11040"/>
        <s v="New Hyde Park, 11042"/>
        <s v="New Suffolk, 11956"/>
        <s v="North Babylon, 11703"/>
        <s v="North Hills, 11040"/>
        <s v="North Merrick, 11566"/>
        <s v="North New Hyde Park, 11040"/>
        <s v="Northport, 11768"/>
        <s v="Oakdale, 11769"/>
        <s v="Oceanside, 11572"/>
        <s v="Old Bethpage, 11804"/>
        <s v="Panamoka, 11961"/>
        <s v="Patchogue, 11772"/>
        <s v="Plainedge, 11756"/>
        <s v="Plainview, 11803"/>
        <s v="Port Jefferson Station, 11776"/>
        <s v="Port Jefferson Station, 11777"/>
        <s v="Port Jefferson, 11777"/>
        <s v="Port Washington, 11050"/>
        <s v="Ridge, 11961"/>
        <s v="Riverhead, 11901"/>
        <s v="Rockville Centre, 11570"/>
        <s v="Rocky Point, 11778"/>
        <s v="Ronkonkoma, 11749"/>
        <s v="Ronkonkoma, 11779"/>
        <s v="Roosevelt, 11575"/>
        <s v="Roslyn Estates, 11576"/>
        <s v="Roslyn Harbor, 11576"/>
        <s v="Sag Harbor, 11963"/>
        <s v="Saint James, 11780"/>
        <s v="Sayville, 11782"/>
        <s v="Seaford, 11783"/>
        <s v="Selden, 11784"/>
        <s v="Setauket, 11733"/>
        <s v="Shirley, 11967"/>
        <s v="Smithtown, 11745"/>
        <s v="Smithtown, 11787"/>
        <s v="Sound Beach, 11789"/>
        <s v="South Hempstead, 11550"/>
        <s v="South Setauket, 11720"/>
        <s v="Southampton, 11968"/>
        <s v="Stewart Manor, 11530"/>
        <s v="Stony Brook, 11790"/>
        <s v="Stony Brook, 11794"/>
        <s v="Syosset, 11791"/>
        <s v="Uniondale, 11553"/>
        <s v="Valley Stream, 11580"/>
        <s v="Valley Stream, 11581"/>
        <s v="Wading River, 11792"/>
        <s v="Wantagh, 11793"/>
        <s v="West Babylon, 11704"/>
        <s v="West Islip, 11795"/>
        <s v="West Sayville, 11796"/>
        <s v="Westbury, 11590"/>
        <s v="Westbury, 11597"/>
        <s v="Westhampton, 11977"/>
        <s v="Wheatley Heights, 11798"/>
        <s v="Williston Park, 11596"/>
        <s v="Woodbury, 11797"/>
        <s v="Wyandanch, 11798"/>
        <s v="Yaphank, 11980"/>
      </sharedItems>
    </cacheField>
    <cacheField name="[Measures].[Sum of Women’s health  wellness10]" caption="Sum of Women’s health  wellness10" numFmtId="0" hierarchy="275" level="32767"/>
    <cacheField name="[Measures].[Count of RespondentID]" caption="Count of RespondentID" numFmtId="0" hierarchy="276" level="32767"/>
    <cacheField name="[Measures].[Sum of Asthmalung disease3]" caption="Sum of Asthmalung disease3" numFmtId="0" hierarchy="277" level="32767"/>
    <cacheField name="[Measures].[Sum of Cancer4]" caption="Sum of Cancer4" numFmtId="0" hierarchy="278" level="32767"/>
    <cacheField name="[Measures].[Sum of Heart disease  stroke5]" caption="Sum of Heart disease  stroke5" numFmtId="0" hierarchy="279" level="32767"/>
    <cacheField name="[Measures].[Sum of Safety6]" caption="Sum of Safety6" numFmtId="0" hierarchy="280" level="32767"/>
    <cacheField name="[Measures].[Sum of HIVAIDS  Sexually Transmitted Diseases (STDs)7]" caption="Sum of HIVAIDS  Sexually Transmitted Diseases (STDs)7" numFmtId="0" hierarchy="281" level="32767"/>
    <cacheField name="[Measures].[Sum of Vaccine preventable diseases8]" caption="Sum of Vaccine preventable diseases8" numFmtId="0" hierarchy="282" level="32767"/>
    <cacheField name="[Measures].[Sum of Child health  wellness9]" caption="Sum of Child health  wellness9" numFmtId="0" hierarchy="283" level="32767"/>
    <cacheField name="[Measures].[Sum of Diabetes11]" caption="Sum of Diabetes11" numFmtId="0" hierarchy="284" level="32767"/>
    <cacheField name="[Measures].[Sum of Mental health depressionsuicide12]" caption="Sum of Mental health depressionsuicide12" numFmtId="0" hierarchy="285" level="32767"/>
    <cacheField name="[Measures].[Sum of Drugs  alcohol abuse13]" caption="Sum of Drugs  alcohol abuse13" numFmtId="0" hierarchy="286" level="32767"/>
    <cacheField name="[Measures].[Sum of Environmental hazards14]" caption="Sum of Environmental hazards14" numFmtId="0" hierarchy="287" level="32767"/>
    <cacheField name="[Measures].[Sum of Obesityweight loss issues15]" caption="Sum of Obesityweight loss issues15" numFmtId="0" hierarchy="288" level="32767"/>
    <cacheField name="[Measures].[Average of What is your age]" caption="Average of What is your age" numFmtId="0" hierarchy="290" level="32767"/>
    <cacheField name="[PT Q1].[County where you live:].[County where you live:]" caption="County where you live:" numFmtId="0" hierarchy="39" level="1">
      <sharedItems containsSemiMixedTypes="0" containsNonDate="0" containsString="0"/>
    </cacheField>
  </cacheFields>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2"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2" memberValueDatatype="130" unbalanced="0">
      <fieldsUsage count="2">
        <fieldUsage x="-1"/>
        <fieldUsage x="16"/>
      </fieldsUsage>
    </cacheHierarchy>
    <cacheHierarchy uniqueName="[PT Q1].[Town and ZIP code where you live:]" caption="Town and ZIP code where you live:" attribute="1" defaultMemberUniqueName="[PT Q1].[Town and ZIP code where you live:].[All]" allUniqueName="[PT Q1].[Town and ZIP code where you live:].[All]" dimensionUniqueName="[PT Q1]" displayFolder="" count="2" memberValueDatatype="130" unbalanced="0">
      <fieldsUsage count="2">
        <fieldUsage x="-1"/>
        <fieldUsage x="0"/>
      </fieldsUsage>
    </cacheHierarchy>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2"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2"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2"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2"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2"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2"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oneField="1">
      <fieldsUsage count="1">
        <fieldUsage x="1"/>
      </fieldsUsage>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oneField="1">
      <fieldsUsage count="1">
        <fieldUsage x="2"/>
      </fieldsUsage>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oneField="1">
      <fieldsUsage count="1">
        <fieldUsage x="3"/>
      </fieldsUsage>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oneField="1">
      <fieldsUsage count="1">
        <fieldUsage x="4"/>
      </fieldsUsage>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oneField="1">
      <fieldsUsage count="1">
        <fieldUsage x="5"/>
      </fieldsUsage>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oneField="1">
      <fieldsUsage count="1">
        <fieldUsage x="6"/>
      </fieldsUsage>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oneField="1">
      <fieldsUsage count="1">
        <fieldUsage x="7"/>
      </fieldsUsage>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oneField="1">
      <fieldsUsage count="1">
        <fieldUsage x="8"/>
      </fieldsUsage>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oneField="1">
      <fieldsUsage count="1">
        <fieldUsage x="9"/>
      </fieldsUsage>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oneField="1">
      <fieldsUsage count="1">
        <fieldUsage x="10"/>
      </fieldsUsage>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oneField="1">
      <fieldsUsage count="1">
        <fieldUsage x="11"/>
      </fieldsUsage>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oneField="1">
      <fieldsUsage count="1">
        <fieldUsage x="12"/>
      </fieldsUsage>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oneField="1">
      <fieldsUsage count="1">
        <fieldUsage x="13"/>
      </fieldsUsage>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oneField="1">
      <fieldsUsage count="1">
        <fieldUsage x="14"/>
      </fieldsUsage>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oneField="1">
      <fieldsUsage count="1">
        <fieldUsage x="15"/>
      </fieldsUsage>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dimensions count="7">
    <dimension measure="1" name="Measures" uniqueName="[Measures]" caption="Measures"/>
    <dimension name="PT Q1" uniqueName="[PT Q1]" caption="PT Q1"/>
    <dimension name="PT Q2" uniqueName="[PT Q2]" caption="PT Q2"/>
    <dimension name="PT Q3" uniqueName="[PT Q3]" caption="PT Q3"/>
    <dimension name="PT Q4" uniqueName="[PT Q4]" caption="PT Q4"/>
    <dimension name="PT Q5" uniqueName="[PT Q5]" caption="PT Q5"/>
    <dimension name="PT Q6" uniqueName="[PT Q6]" caption="PT Q6"/>
  </dimensions>
  <measureGroups count="6">
    <measureGroup name="PT Q1" caption="PT Q1"/>
    <measureGroup name="PT Q2" caption="PT Q2"/>
    <measureGroup name="PT Q3" caption="PT Q3"/>
    <measureGroup name="PT Q4" caption="PT Q4"/>
    <measureGroup name="PT Q5" caption="PT Q5"/>
    <measureGroup name="PT Q6" caption="PT Q6"/>
  </measureGroups>
  <maps count="6">
    <map measureGroup="0" dimension="1"/>
    <map measureGroup="1" dimension="2"/>
    <map measureGroup="2" dimension="3"/>
    <map measureGroup="3"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Melissa Bauer" refreshedDate="44383.654643287038" createdVersion="3"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0"/>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2"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2"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2"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2"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2"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2"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2"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2"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81"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Melissa Bauer" refreshedDate="44383.654661458335" createdVersion="3"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0"/>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2"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2"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2"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2"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2"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2"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2"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2"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82"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Melissa Bauer" refreshedDate="44383.654842939817" createdVersion="3"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0"/>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2"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2"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2"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2"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2"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2"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2"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2"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84"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Melissa Bauer" refreshedDate="44383.676231597223" createdVersion="5" refreshedVersion="5" minRefreshableVersion="3" recordCount="0" supportSubquery="1" supportAdvancedDrill="1">
  <cacheSource type="external" connectionId="7"/>
  <cacheFields count="17">
    <cacheField name="[Measures].[Count of RespondentID 2]" caption="Count of RespondentID 2" numFmtId="0" hierarchy="292" level="32767"/>
    <cacheField name="[PT Q2].[Town and ZIP code where you live:].[Town and ZIP code where you live:]" caption="Town and ZIP code where you live:" numFmtId="0" hierarchy="89" level="1">
      <sharedItems containsBlank="1" count="177">
        <m/>
        <s v="Albertson, 11507"/>
        <s v="Alden Manor, 11003"/>
        <s v="Allenwood, 11021"/>
        <s v="Amagansett, 11930"/>
        <s v="Amity Harbor, 11701"/>
        <s v="Amityville, 11701"/>
        <s v="Aquebogue, 11931"/>
        <s v="Argo Village, 11003"/>
        <s v="Atlantic Beach, 11509"/>
        <s v="Babylon, 11702"/>
        <s v="Babylon, 11703"/>
        <s v="Babylon, 11704"/>
        <s v="Baldwin Harbor, 11510"/>
        <s v="Baldwin, 11510"/>
        <s v="Bar Harbor, 11762"/>
        <s v="Barnum Island, 11558"/>
        <s v="Bay Shore, 11706"/>
        <s v="Bayport, 11705"/>
        <s v="Bellerose Terrace, 11001"/>
        <s v="Bellerose Village, 11001"/>
        <s v="Bellmore, 11710"/>
        <s v="Bellport, 11713"/>
        <s v="Bethpage, 11714"/>
        <s v="Blue Point, 11715"/>
        <s v="Bohemia, 11716"/>
        <s v="Box Hill, 11780"/>
        <s v="Brentwood, 11717"/>
        <s v="Briar Park, 11793"/>
        <s v="Brookhaven, 11719"/>
        <s v="Brookville, 11545"/>
        <s v="Brookville, 11548"/>
        <s v="Calverton, 11933"/>
        <s v="Carle Place, 11514"/>
        <s v="Cedarhurst, 11516"/>
        <s v="Centereach, 11720"/>
        <s v="Central Islip, 11722"/>
        <s v="Cold Spring Harbor, 11724"/>
        <s v="Commack, 11725"/>
        <s v="Copiague, 11726"/>
        <s v="Coram, 11727"/>
        <s v="Deer Park, 11729"/>
        <s v="Dix Hills, 11746"/>
        <s v="East Atlantic Beach, 11561"/>
        <s v="East Islip, 11730"/>
        <s v="East Marion, 11939"/>
        <s v="East Meadow, 11554"/>
        <s v="East Northport, 11731"/>
        <s v="East Norwich, 11732"/>
        <s v="East Patchogue, 11772"/>
        <s v="East Quogue, 11942"/>
        <s v="East Rockaway, 11518"/>
        <s v="East Setauket, 11733"/>
        <s v="East Williston, 11596"/>
        <s v="East Yaphank, 11967"/>
        <s v="Eastport, 11941"/>
        <s v="Elmont, 11003"/>
        <s v="Elwood, 11731"/>
        <s v="Fair Harbor, 11706"/>
        <s v="Farmingdale, 11735"/>
        <s v="Farmingville, 11738"/>
        <s v="Fire Island Pines, 11782"/>
        <s v="Floral Park, 11001"/>
        <s v="Floral Park, 11002"/>
        <s v="Fort Salonga, 11768"/>
        <s v="Franklin Square, 11010"/>
        <s v="Freeport, 11520"/>
        <s v="Garden City Park, 11040"/>
        <s v="Garden City, 11530"/>
        <s v="Glen Cove, 11542"/>
        <s v="Great Neck, 11020"/>
        <s v="Great Neck, 11021"/>
        <s v="Great Neck, 11022"/>
        <s v="Great Neck, 11023"/>
        <s v="Great Neck, 11024"/>
        <s v="Halesite, 11743"/>
        <s v="Hampton Bays, 11946"/>
        <s v="Hauppauge, 11788"/>
        <s v="Hempstead, 11550"/>
        <s v="Herricks, 11040"/>
        <s v="Hicksville, 11801"/>
        <s v="Holbrook, 11741"/>
        <s v="Holtsville, 11742"/>
        <s v="Huntington Station, 11746"/>
        <s v="Huntington, 11743"/>
        <s v="Island Park, 11558"/>
        <s v="Island Trees, 11756"/>
        <s v="Islip Terrace, 11752"/>
        <s v="Islip, 11751"/>
        <s v="Jericho, 11753"/>
        <s v="Kings Park, 11754"/>
        <s v="Lake Grove, 11755"/>
        <s v="Lake Ronkonkoma, 11779"/>
        <s v="Levittown, 11756"/>
        <s v="Lindenhurst, 11757"/>
        <s v="Lloyd Harbor, 11743"/>
        <s v="Locust Valley, 11560"/>
        <s v="Long Beach, 11561"/>
        <s v="Lynbrook, 11563"/>
        <s v="Malverne, 11565"/>
        <s v="Manhasset, 11030"/>
        <s v="Manorville, 11949"/>
        <s v="Massapequa Park, 11762"/>
        <s v="Massapequa, 11758"/>
        <s v="Mastic Beach, 11951"/>
        <s v="Mastic, 11950"/>
        <s v="Matinecock, 11560"/>
        <s v="Medford, 11763"/>
        <s v="Melville, 11747"/>
        <s v="Merrick, 11566"/>
        <s v="Middle Island, 11953"/>
        <s v="Miller Place, 11764"/>
        <s v="Mineola, 11501"/>
        <s v="Mount Sinai, 11766"/>
        <s v="Nassau Point, 11935"/>
        <s v="Nesconset, 11767"/>
        <s v="New Hyde Park, 11040"/>
        <s v="New Hyde Park, 11042"/>
        <s v="New Suffolk, 11956"/>
        <s v="North Babylon, 11703"/>
        <s v="North Hills, 11040"/>
        <s v="North Merrick, 11566"/>
        <s v="North New Hyde Park, 11040"/>
        <s v="Northport, 11768"/>
        <s v="Oakdale, 11769"/>
        <s v="Oceanside, 11572"/>
        <s v="Old Bethpage, 11804"/>
        <s v="Panamoka, 11961"/>
        <s v="Patchogue, 11772"/>
        <s v="Plainedge, 11756"/>
        <s v="Plainview, 11803"/>
        <s v="Port Jefferson Station, 11776"/>
        <s v="Port Jefferson Station, 11777"/>
        <s v="Port Jefferson, 11777"/>
        <s v="Port Washington, 11050"/>
        <s v="Ridge, 11961"/>
        <s v="Riverhead, 11901"/>
        <s v="Rockville Centre, 11570"/>
        <s v="Rocky Point, 11778"/>
        <s v="Ronkonkoma, 11749"/>
        <s v="Ronkonkoma, 11779"/>
        <s v="Roosevelt, 11575"/>
        <s v="Roslyn Estates, 11576"/>
        <s v="Roslyn Harbor, 11576"/>
        <s v="Sag Harbor, 11963"/>
        <s v="Saint James, 11780"/>
        <s v="Sayville, 11782"/>
        <s v="Seaford, 11783"/>
        <s v="Selden, 11784"/>
        <s v="Setauket, 11733"/>
        <s v="Shirley, 11967"/>
        <s v="Smithtown, 11745"/>
        <s v="Smithtown, 11787"/>
        <s v="Sound Beach, 11789"/>
        <s v="South Hempstead, 11550"/>
        <s v="South Setauket, 11720"/>
        <s v="Southampton, 11968"/>
        <s v="Stewart Manor, 11530"/>
        <s v="Stony Brook, 11790"/>
        <s v="Stony Brook, 11794"/>
        <s v="Syosset, 11791"/>
        <s v="Uniondale, 11553"/>
        <s v="Valley Stream, 11580"/>
        <s v="Valley Stream, 11581"/>
        <s v="Wading River, 11792"/>
        <s v="Wantagh, 11793"/>
        <s v="West Babylon, 11704"/>
        <s v="West Islip, 11795"/>
        <s v="West Sayville, 11796"/>
        <s v="Westbury, 11590"/>
        <s v="Westbury, 11597"/>
        <s v="Westhampton, 11977"/>
        <s v="Wheatley Heights, 11798"/>
        <s v="Williston Park, 11596"/>
        <s v="Woodbury, 11797"/>
        <s v="Wyandanch, 11798"/>
        <s v="Yaphank, 11980"/>
      </sharedItems>
    </cacheField>
    <cacheField name="[Measures].[Average of What is your age 2]" caption="Average of What is your age 2" numFmtId="0" hierarchy="294" level="32767"/>
    <cacheField name="[Measures].[Sum of Asthmalung disease3 2]" caption="Sum of Asthmalung disease3 2" numFmtId="0" hierarchy="295" level="32767"/>
    <cacheField name="[Measures].[Sum of Cancer4 2]" caption="Sum of Cancer4 2" numFmtId="0" hierarchy="296" level="32767"/>
    <cacheField name="[Measures].[Sum of Child health  wellness9 2]" caption="Sum of Child health  wellness9 2" numFmtId="0" hierarchy="297" level="32767"/>
    <cacheField name="[Measures].[Sum of Diabetes11 2]" caption="Sum of Diabetes11 2" numFmtId="0" hierarchy="300" level="32767"/>
    <cacheField name="[Measures].[Sum of Drugs  alcohol abuse13 2]" caption="Sum of Drugs  alcohol abuse13 2" numFmtId="0" hierarchy="301" level="32767"/>
    <cacheField name="[Measures].[Sum of Environmental hazards14 2]" caption="Sum of Environmental hazards14 2" numFmtId="0" hierarchy="302" level="32767"/>
    <cacheField name="[Measures].[Sum of Heart disease  stroke5 2]" caption="Sum of Heart disease  stroke5 2" numFmtId="0" hierarchy="303" level="32767"/>
    <cacheField name="[Measures].[Sum of HIVAIDS  Sexually Transmitted Diseases (STDs)7 2]" caption="Sum of HIVAIDS  Sexually Transmitted Diseases (STDs)7 2" numFmtId="0" hierarchy="304" level="32767"/>
    <cacheField name="[Measures].[Sum of Mental health depressionsuicide12 2]" caption="Sum of Mental health depressionsuicide12 2" numFmtId="0" hierarchy="305" level="32767"/>
    <cacheField name="[Measures].[Sum of Obesityweight loss issues15 2]" caption="Sum of Obesityweight loss issues15 2" numFmtId="0" hierarchy="306" level="32767"/>
    <cacheField name="[Measures].[Sum of Safety6 2]" caption="Sum of Safety6 2" numFmtId="0" hierarchy="307" level="32767"/>
    <cacheField name="[Measures].[Sum of Vaccine preventable diseases8 2]" caption="Sum of Vaccine preventable diseases8 2" numFmtId="0" hierarchy="308" level="32767"/>
    <cacheField name="[Measures].[Sum of Women’s health  wellness10 2]" caption="Sum of Women’s health  wellness10 2" numFmtId="0" hierarchy="309" level="32767"/>
    <cacheField name="[PT Q2].[County where you live:].[County where you live:]" caption="County where you live:" numFmtId="0" hierarchy="88" level="1">
      <sharedItems containsSemiMixedTypes="0" containsNonDate="0" containsString="0"/>
    </cacheField>
  </cacheFields>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2"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2" memberValueDatatype="130" unbalanced="0">
      <fieldsUsage count="2">
        <fieldUsage x="-1"/>
        <fieldUsage x="16"/>
      </fieldsUsage>
    </cacheHierarchy>
    <cacheHierarchy uniqueName="[PT Q2].[Town and ZIP code where you live:]" caption="Town and ZIP code where you live:" attribute="1" defaultMemberUniqueName="[PT Q2].[Town and ZIP code where you live:].[All]" allUniqueName="[PT Q2].[Town and ZIP code where you live:].[All]" dimensionUniqueName="[PT Q2]" displayFolder="" count="2" memberValueDatatype="130" unbalanced="0">
      <fieldsUsage count="2">
        <fieldUsage x="-1"/>
        <fieldUsage x="1"/>
      </fieldsUsage>
    </cacheHierarchy>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2"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2"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2"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2"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2"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2"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oneField="1">
      <fieldsUsage count="1">
        <fieldUsage x="0"/>
      </fieldsUsage>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oneField="1">
      <fieldsUsage count="1">
        <fieldUsage x="2"/>
      </fieldsUsage>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oneField="1">
      <fieldsUsage count="1">
        <fieldUsage x="3"/>
      </fieldsUsage>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oneField="1">
      <fieldsUsage count="1">
        <fieldUsage x="4"/>
      </fieldsUsage>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oneField="1">
      <fieldsUsage count="1">
        <fieldUsage x="5"/>
      </fieldsUsage>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oneField="1">
      <fieldsUsage count="1">
        <fieldUsage x="6"/>
      </fieldsUsage>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oneField="1">
      <fieldsUsage count="1">
        <fieldUsage x="7"/>
      </fieldsUsage>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oneField="1">
      <fieldsUsage count="1">
        <fieldUsage x="8"/>
      </fieldsUsage>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oneField="1">
      <fieldsUsage count="1">
        <fieldUsage x="9"/>
      </fieldsUsage>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oneField="1">
      <fieldsUsage count="1">
        <fieldUsage x="10"/>
      </fieldsUsage>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oneField="1">
      <fieldsUsage count="1">
        <fieldUsage x="11"/>
      </fieldsUsage>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oneField="1">
      <fieldsUsage count="1">
        <fieldUsage x="12"/>
      </fieldsUsage>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oneField="1">
      <fieldsUsage count="1">
        <fieldUsage x="13"/>
      </fieldsUsage>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oneField="1">
      <fieldsUsage count="1">
        <fieldUsage x="14"/>
      </fieldsUsage>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oneField="1">
      <fieldsUsage count="1">
        <fieldUsage x="15"/>
      </fieldsUsage>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dimensions count="7">
    <dimension measure="1" name="Measures" uniqueName="[Measures]" caption="Measures"/>
    <dimension name="PT Q1" uniqueName="[PT Q1]" caption="PT Q1"/>
    <dimension name="PT Q2" uniqueName="[PT Q2]" caption="PT Q2"/>
    <dimension name="PT Q3" uniqueName="[PT Q3]" caption="PT Q3"/>
    <dimension name="PT Q4" uniqueName="[PT Q4]" caption="PT Q4"/>
    <dimension name="PT Q5" uniqueName="[PT Q5]" caption="PT Q5"/>
    <dimension name="PT Q6" uniqueName="[PT Q6]" caption="PT Q6"/>
  </dimensions>
  <measureGroups count="6">
    <measureGroup name="PT Q1" caption="PT Q1"/>
    <measureGroup name="PT Q2" caption="PT Q2"/>
    <measureGroup name="PT Q3" caption="PT Q3"/>
    <measureGroup name="PT Q4" caption="PT Q4"/>
    <measureGroup name="PT Q5" caption="PT Q5"/>
    <measureGroup name="PT Q6" caption="PT Q6"/>
  </measureGroups>
  <maps count="6">
    <map measureGroup="0" dimension="1"/>
    <map measureGroup="1" dimension="2"/>
    <map measureGroup="2" dimension="3"/>
    <map measureGroup="3"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Melissa Bauer" refreshedDate="44383.676307870373" createdVersion="5" refreshedVersion="5" minRefreshableVersion="3" recordCount="0" supportSubquery="1" supportAdvancedDrill="1">
  <cacheSource type="external" connectionId="7"/>
  <cacheFields count="14">
    <cacheField name="[Measures].[Count of RespondentID 3]" caption="Count of RespondentID 3" numFmtId="0" hierarchy="311" level="32767"/>
    <cacheField name="[Measures].[Average of What is your age 3]" caption="Average of What is your age 3" numFmtId="0" hierarchy="313" level="32767"/>
    <cacheField name="[PT Q3].[Town and ZIP code where you live:].[Town and ZIP code where you live:]" caption="Town and ZIP code where you live:" numFmtId="0" hierarchy="132" level="1">
      <sharedItems containsBlank="1" count="177">
        <m/>
        <s v="Albertson, 11507"/>
        <s v="Alden Manor, 11003"/>
        <s v="Allenwood, 11021"/>
        <s v="Amagansett, 11930"/>
        <s v="Amity Harbor, 11701"/>
        <s v="Amityville, 11701"/>
        <s v="Aquebogue, 11931"/>
        <s v="Argo Village, 11003"/>
        <s v="Atlantic Beach, 11509"/>
        <s v="Babylon, 11702"/>
        <s v="Babylon, 11703"/>
        <s v="Babylon, 11704"/>
        <s v="Baldwin Harbor, 11510"/>
        <s v="Baldwin, 11510"/>
        <s v="Bar Harbor, 11762"/>
        <s v="Barnum Island, 11558"/>
        <s v="Bay Shore, 11706"/>
        <s v="Bayport, 11705"/>
        <s v="Bellerose Terrace, 11001"/>
        <s v="Bellerose Village, 11001"/>
        <s v="Bellmore, 11710"/>
        <s v="Bellport, 11713"/>
        <s v="Bethpage, 11714"/>
        <s v="Blue Point, 11715"/>
        <s v="Bohemia, 11716"/>
        <s v="Box Hill, 11780"/>
        <s v="Brentwood, 11717"/>
        <s v="Briar Park, 11793"/>
        <s v="Brookhaven, 11719"/>
        <s v="Brookville, 11545"/>
        <s v="Brookville, 11548"/>
        <s v="Calverton, 11933"/>
        <s v="Carle Place, 11514"/>
        <s v="Cedarhurst, 11516"/>
        <s v="Centereach, 11720"/>
        <s v="Central Islip, 11722"/>
        <s v="Cold Spring Harbor, 11724"/>
        <s v="Commack, 11725"/>
        <s v="Copiague, 11726"/>
        <s v="Coram, 11727"/>
        <s v="Deer Park, 11729"/>
        <s v="Dix Hills, 11746"/>
        <s v="East Atlantic Beach, 11561"/>
        <s v="East Islip, 11730"/>
        <s v="East Marion, 11939"/>
        <s v="East Meadow, 11554"/>
        <s v="East Northport, 11731"/>
        <s v="East Norwich, 11732"/>
        <s v="East Patchogue, 11772"/>
        <s v="East Quogue, 11942"/>
        <s v="East Rockaway, 11518"/>
        <s v="East Setauket, 11733"/>
        <s v="East Williston, 11596"/>
        <s v="East Yaphank, 11967"/>
        <s v="Eastport, 11941"/>
        <s v="Elmont, 11003"/>
        <s v="Elwood, 11731"/>
        <s v="Fair Harbor, 11706"/>
        <s v="Farmingdale, 11735"/>
        <s v="Farmingville, 11738"/>
        <s v="Fire Island Pines, 11782"/>
        <s v="Floral Park, 11001"/>
        <s v="Floral Park, 11002"/>
        <s v="Fort Salonga, 11768"/>
        <s v="Franklin Square, 11010"/>
        <s v="Freeport, 11520"/>
        <s v="Garden City Park, 11040"/>
        <s v="Garden City, 11530"/>
        <s v="Glen Cove, 11542"/>
        <s v="Great Neck, 11020"/>
        <s v="Great Neck, 11021"/>
        <s v="Great Neck, 11022"/>
        <s v="Great Neck, 11023"/>
        <s v="Great Neck, 11024"/>
        <s v="Halesite, 11743"/>
        <s v="Hampton Bays, 11946"/>
        <s v="Hauppauge, 11788"/>
        <s v="Hempstead, 11550"/>
        <s v="Herricks, 11040"/>
        <s v="Hicksville, 11801"/>
        <s v="Holbrook, 11741"/>
        <s v="Holtsville, 11742"/>
        <s v="Huntington Station, 11746"/>
        <s v="Huntington, 11743"/>
        <s v="Island Park, 11558"/>
        <s v="Island Trees, 11756"/>
        <s v="Islip Terrace, 11752"/>
        <s v="Islip, 11751"/>
        <s v="Jericho, 11753"/>
        <s v="Kings Park, 11754"/>
        <s v="Lake Grove, 11755"/>
        <s v="Lake Ronkonkoma, 11779"/>
        <s v="Levittown, 11756"/>
        <s v="Lindenhurst, 11757"/>
        <s v="Lloyd Harbor, 11743"/>
        <s v="Locust Valley, 11560"/>
        <s v="Long Beach, 11561"/>
        <s v="Lynbrook, 11563"/>
        <s v="Malverne, 11565"/>
        <s v="Manhasset, 11030"/>
        <s v="Manorville, 11949"/>
        <s v="Massapequa Park, 11762"/>
        <s v="Massapequa, 11758"/>
        <s v="Mastic Beach, 11951"/>
        <s v="Mastic, 11950"/>
        <s v="Matinecock, 11560"/>
        <s v="Medford, 11763"/>
        <s v="Melville, 11747"/>
        <s v="Merrick, 11566"/>
        <s v="Middle Island, 11953"/>
        <s v="Miller Place, 11764"/>
        <s v="Mineola, 11501"/>
        <s v="Mount Sinai, 11766"/>
        <s v="Nassau Point, 11935"/>
        <s v="Nesconset, 11767"/>
        <s v="New Hyde Park, 11040"/>
        <s v="New Hyde Park, 11042"/>
        <s v="New Suffolk, 11956"/>
        <s v="North Babylon, 11703"/>
        <s v="North Hills, 11040"/>
        <s v="North Merrick, 11566"/>
        <s v="North New Hyde Park, 11040"/>
        <s v="Northport, 11768"/>
        <s v="Oakdale, 11769"/>
        <s v="Oceanside, 11572"/>
        <s v="Old Bethpage, 11804"/>
        <s v="Panamoka, 11961"/>
        <s v="Patchogue, 11772"/>
        <s v="Plainedge, 11756"/>
        <s v="Plainview, 11803"/>
        <s v="Port Jefferson Station, 11776"/>
        <s v="Port Jefferson Station, 11777"/>
        <s v="Port Jefferson, 11777"/>
        <s v="Port Washington, 11050"/>
        <s v="Ridge, 11961"/>
        <s v="Riverhead, 11901"/>
        <s v="Rockville Centre, 11570"/>
        <s v="Rocky Point, 11778"/>
        <s v="Ronkonkoma, 11749"/>
        <s v="Ronkonkoma, 11779"/>
        <s v="Roosevelt, 11575"/>
        <s v="Roslyn Estates, 11576"/>
        <s v="Roslyn Harbor, 11576"/>
        <s v="Sag Harbor, 11963"/>
        <s v="Saint James, 11780"/>
        <s v="Sayville, 11782"/>
        <s v="Seaford, 11783"/>
        <s v="Selden, 11784"/>
        <s v="Setauket, 11733"/>
        <s v="Shirley, 11967"/>
        <s v="Smithtown, 11745"/>
        <s v="Smithtown, 11787"/>
        <s v="Sound Beach, 11789"/>
        <s v="South Hempstead, 11550"/>
        <s v="South Setauket, 11720"/>
        <s v="Southampton, 11968"/>
        <s v="Stewart Manor, 11530"/>
        <s v="Stony Brook, 11790"/>
        <s v="Stony Brook, 11794"/>
        <s v="Syosset, 11791"/>
        <s v="Uniondale, 11553"/>
        <s v="Valley Stream, 11580"/>
        <s v="Valley Stream, 11581"/>
        <s v="Wading River, 11792"/>
        <s v="Wantagh, 11793"/>
        <s v="West Babylon, 11704"/>
        <s v="West Islip, 11795"/>
        <s v="West Sayville, 11796"/>
        <s v="Westbury, 11590"/>
        <s v="Westbury, 11597"/>
        <s v="Westhampton, 11977"/>
        <s v="Wheatley Heights, 11798"/>
        <s v="Williston Park, 11596"/>
        <s v="Woodbury, 11797"/>
        <s v="Wyandanch, 11798"/>
        <s v="Yaphank, 11980"/>
      </sharedItems>
    </cacheField>
    <cacheField name="[Measures].[Sum of Culturalreligious beliefs5]" caption="Sum of Culturalreligious beliefs5" numFmtId="0" hierarchy="314" level="32767"/>
    <cacheField name="[Measures].[Sum of Don’t know how to find doctors8]" caption="Sum of Don’t know how to find doctors8" numFmtId="0" hierarchy="315" level="32767"/>
    <cacheField name="[Measures].[Sum of Don’t understand need to see a doctor11]" caption="Sum of Don’t understand need to see a doctor11" numFmtId="0" hierarchy="316" level="32767"/>
    <cacheField name="[Measures].[Sum of Fear (eg not ready to facediscuss health problem)14]" caption="Sum of Fear (eg not ready to facediscuss health problem)14" numFmtId="0" hierarchy="317" level="32767"/>
    <cacheField name="[Measures].[Sum of Lack of availability of doctors6]" caption="Sum of Lack of availability of doctors6" numFmtId="0" hierarchy="318" level="32767"/>
    <cacheField name="[Measures].[Sum of Language barriers9]" caption="Sum of Language barriers9" numFmtId="0" hierarchy="319" level="32767"/>
    <cacheField name="[Measures].[Sum of No insurance12]" caption="Sum of No insurance12" numFmtId="0" hierarchy="320" level="32767"/>
    <cacheField name="[Measures].[Sum of There are no barriers10]" caption="Sum of There are no barriers10" numFmtId="0" hierarchy="321" level="32767"/>
    <cacheField name="[Measures].[Sum of Transportation13]" caption="Sum of Transportation13" numFmtId="0" hierarchy="322" level="32767"/>
    <cacheField name="[Measures].[Sum of Unable to pay co-paysdeductibles7]" caption="Sum of Unable to pay co-paysdeductibles7" numFmtId="0" hierarchy="323" level="32767"/>
    <cacheField name="[PT Q3].[County where you live:].[County where you live:]" caption="County where you live:" numFmtId="0" hierarchy="131" level="1">
      <sharedItems containsSemiMixedTypes="0" containsNonDate="0" containsString="0"/>
    </cacheField>
  </cacheFields>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2"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2" memberValueDatatype="130" unbalanced="0">
      <fieldsUsage count="2">
        <fieldUsage x="-1"/>
        <fieldUsage x="13"/>
      </fieldsUsage>
    </cacheHierarchy>
    <cacheHierarchy uniqueName="[PT Q3].[Town and ZIP code where you live:]" caption="Town and ZIP code where you live:" attribute="1" defaultMemberUniqueName="[PT Q3].[Town and ZIP code where you live:].[All]" allUniqueName="[PT Q3].[Town and ZIP code where you live:].[All]" dimensionUniqueName="[PT Q3]" displayFolder="" count="2" memberValueDatatype="130" unbalanced="0">
      <fieldsUsage count="2">
        <fieldUsage x="-1"/>
        <fieldUsage x="2"/>
      </fieldsUsage>
    </cacheHierarchy>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2"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2"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2"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2"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2"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2"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oneField="1">
      <fieldsUsage count="1">
        <fieldUsage x="0"/>
      </fieldsUsage>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oneField="1">
      <fieldsUsage count="1">
        <fieldUsage x="1"/>
      </fieldsUsage>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oneField="1">
      <fieldsUsage count="1">
        <fieldUsage x="3"/>
      </fieldsUsage>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oneField="1">
      <fieldsUsage count="1">
        <fieldUsage x="4"/>
      </fieldsUsage>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oneField="1">
      <fieldsUsage count="1">
        <fieldUsage x="5"/>
      </fieldsUsage>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oneField="1">
      <fieldsUsage count="1">
        <fieldUsage x="6"/>
      </fieldsUsage>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oneField="1">
      <fieldsUsage count="1">
        <fieldUsage x="7"/>
      </fieldsUsage>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oneField="1">
      <fieldsUsage count="1">
        <fieldUsage x="8"/>
      </fieldsUsage>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oneField="1">
      <fieldsUsage count="1">
        <fieldUsage x="9"/>
      </fieldsUsage>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oneField="1">
      <fieldsUsage count="1">
        <fieldUsage x="10"/>
      </fieldsUsage>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oneField="1">
      <fieldsUsage count="1">
        <fieldUsage x="11"/>
      </fieldsUsage>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oneField="1">
      <fieldsUsage count="1">
        <fieldUsage x="12"/>
      </fieldsUsage>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dimensions count="7">
    <dimension measure="1" name="Measures" uniqueName="[Measures]" caption="Measures"/>
    <dimension name="PT Q1" uniqueName="[PT Q1]" caption="PT Q1"/>
    <dimension name="PT Q2" uniqueName="[PT Q2]" caption="PT Q2"/>
    <dimension name="PT Q3" uniqueName="[PT Q3]" caption="PT Q3"/>
    <dimension name="PT Q4" uniqueName="[PT Q4]" caption="PT Q4"/>
    <dimension name="PT Q5" uniqueName="[PT Q5]" caption="PT Q5"/>
    <dimension name="PT Q6" uniqueName="[PT Q6]" caption="PT Q6"/>
  </dimensions>
  <measureGroups count="6">
    <measureGroup name="PT Q1" caption="PT Q1"/>
    <measureGroup name="PT Q2" caption="PT Q2"/>
    <measureGroup name="PT Q3" caption="PT Q3"/>
    <measureGroup name="PT Q4" caption="PT Q4"/>
    <measureGroup name="PT Q5" caption="PT Q5"/>
    <measureGroup name="PT Q6" caption="PT Q6"/>
  </measureGroups>
  <maps count="6">
    <map measureGroup="0" dimension="1"/>
    <map measureGroup="1" dimension="2"/>
    <map measureGroup="2" dimension="3"/>
    <map measureGroup="3"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Melissa Bauer" refreshedDate="44383.676359375" createdVersion="5" refreshedVersion="5" minRefreshableVersion="3" recordCount="0" supportSubquery="1" supportAdvancedDrill="1">
  <cacheSource type="external" connectionId="7"/>
  <cacheFields count="16">
    <cacheField name="[PT Q4].[Town and ZIP code where you live:].[Town and ZIP code where you live:]" caption="Town and ZIP code where you live:" numFmtId="0" hierarchy="179" level="1">
      <sharedItems containsBlank="1" count="177">
        <m/>
        <s v="Albertson, 11507"/>
        <s v="Alden Manor, 11003"/>
        <s v="Allenwood, 11021"/>
        <s v="Amagansett, 11930"/>
        <s v="Amity Harbor, 11701"/>
        <s v="Amityville, 11701"/>
        <s v="Aquebogue, 11931"/>
        <s v="Argo Village, 11003"/>
        <s v="Atlantic Beach, 11509"/>
        <s v="Babylon, 11702"/>
        <s v="Babylon, 11703"/>
        <s v="Babylon, 11704"/>
        <s v="Baldwin Harbor, 11510"/>
        <s v="Baldwin, 11510"/>
        <s v="Bar Harbor, 11762"/>
        <s v="Barnum Island, 11558"/>
        <s v="Bay Shore, 11706"/>
        <s v="Bayport, 11705"/>
        <s v="Bellerose Terrace, 11001"/>
        <s v="Bellerose Village, 11001"/>
        <s v="Bellmore, 11710"/>
        <s v="Bellport, 11713"/>
        <s v="Bethpage, 11714"/>
        <s v="Blue Point, 11715"/>
        <s v="Bohemia, 11716"/>
        <s v="Box Hill, 11780"/>
        <s v="Brentwood, 11717"/>
        <s v="Briar Park, 11793"/>
        <s v="Brookhaven, 11719"/>
        <s v="Brookville, 11545"/>
        <s v="Brookville, 11548"/>
        <s v="Calverton, 11933"/>
        <s v="Carle Place, 11514"/>
        <s v="Cedarhurst, 11516"/>
        <s v="Centereach, 11720"/>
        <s v="Central Islip, 11722"/>
        <s v="Cold Spring Harbor, 11724"/>
        <s v="Commack, 11725"/>
        <s v="Copiague, 11726"/>
        <s v="Coram, 11727"/>
        <s v="Deer Park, 11729"/>
        <s v="Dix Hills, 11746"/>
        <s v="East Atlantic Beach, 11561"/>
        <s v="East Islip, 11730"/>
        <s v="East Marion, 11939"/>
        <s v="East Meadow, 11554"/>
        <s v="East Northport, 11731"/>
        <s v="East Norwich, 11732"/>
        <s v="East Patchogue, 11772"/>
        <s v="East Quogue, 11942"/>
        <s v="East Rockaway, 11518"/>
        <s v="East Setauket, 11733"/>
        <s v="East Williston, 11596"/>
        <s v="East Yaphank, 11967"/>
        <s v="Eastport, 11941"/>
        <s v="Elmont, 11003"/>
        <s v="Elwood, 11731"/>
        <s v="Fair Harbor, 11706"/>
        <s v="Farmingdale, 11735"/>
        <s v="Farmingville, 11738"/>
        <s v="Fire Island Pines, 11782"/>
        <s v="Floral Park, 11001"/>
        <s v="Floral Park, 11002"/>
        <s v="Fort Salonga, 11768"/>
        <s v="Franklin Square, 11010"/>
        <s v="Freeport, 11520"/>
        <s v="Garden City Park, 11040"/>
        <s v="Garden City, 11530"/>
        <s v="Glen Cove, 11542"/>
        <s v="Great Neck, 11020"/>
        <s v="Great Neck, 11021"/>
        <s v="Great Neck, 11022"/>
        <s v="Great Neck, 11023"/>
        <s v="Great Neck, 11024"/>
        <s v="Halesite, 11743"/>
        <s v="Hampton Bays, 11946"/>
        <s v="Hauppauge, 11788"/>
        <s v="Hempstead, 11550"/>
        <s v="Herricks, 11040"/>
        <s v="Hicksville, 11801"/>
        <s v="Holbrook, 11741"/>
        <s v="Holtsville, 11742"/>
        <s v="Huntington Station, 11746"/>
        <s v="Huntington, 11743"/>
        <s v="Island Park, 11558"/>
        <s v="Island Trees, 11756"/>
        <s v="Islip Terrace, 11752"/>
        <s v="Islip, 11751"/>
        <s v="Jericho, 11753"/>
        <s v="Kings Park, 11754"/>
        <s v="Lake Grove, 11755"/>
        <s v="Lake Ronkonkoma, 11779"/>
        <s v="Levittown, 11756"/>
        <s v="Lindenhurst, 11757"/>
        <s v="Lloyd Harbor, 11743"/>
        <s v="Locust Valley, 11560"/>
        <s v="Long Beach, 11561"/>
        <s v="Lynbrook, 11563"/>
        <s v="Malverne, 11565"/>
        <s v="Manhasset, 11030"/>
        <s v="Manorville, 11949"/>
        <s v="Massapequa Park, 11762"/>
        <s v="Massapequa, 11758"/>
        <s v="Mastic Beach, 11951"/>
        <s v="Mastic, 11950"/>
        <s v="Matinecock, 11560"/>
        <s v="Medford, 11763"/>
        <s v="Melville, 11747"/>
        <s v="Merrick, 11566"/>
        <s v="Middle Island, 11953"/>
        <s v="Miller Place, 11764"/>
        <s v="Mineola, 11501"/>
        <s v="Mount Sinai, 11766"/>
        <s v="Nassau Point, 11935"/>
        <s v="Nesconset, 11767"/>
        <s v="New Hyde Park, 11040"/>
        <s v="New Hyde Park, 11042"/>
        <s v="New Suffolk, 11956"/>
        <s v="North Babylon, 11703"/>
        <s v="North Hills, 11040"/>
        <s v="North Merrick, 11566"/>
        <s v="North New Hyde Park, 11040"/>
        <s v="Northport, 11768"/>
        <s v="Oakdale, 11769"/>
        <s v="Oceanside, 11572"/>
        <s v="Old Bethpage, 11804"/>
        <s v="Panamoka, 11961"/>
        <s v="Patchogue, 11772"/>
        <s v="Plainedge, 11756"/>
        <s v="Plainview, 11803"/>
        <s v="Port Jefferson Station, 11776"/>
        <s v="Port Jefferson Station, 11777"/>
        <s v="Port Jefferson, 11777"/>
        <s v="Port Washington, 11050"/>
        <s v="Ridge, 11961"/>
        <s v="Riverhead, 11901"/>
        <s v="Rockville Centre, 11570"/>
        <s v="Rocky Point, 11778"/>
        <s v="Ronkonkoma, 11749"/>
        <s v="Ronkonkoma, 11779"/>
        <s v="Roosevelt, 11575"/>
        <s v="Roslyn Estates, 11576"/>
        <s v="Roslyn Harbor, 11576"/>
        <s v="Sag Harbor, 11963"/>
        <s v="Saint James, 11780"/>
        <s v="Sayville, 11782"/>
        <s v="Seaford, 11783"/>
        <s v="Selden, 11784"/>
        <s v="Setauket, 11733"/>
        <s v="Shirley, 11967"/>
        <s v="Smithtown, 11745"/>
        <s v="Smithtown, 11787"/>
        <s v="Sound Beach, 11789"/>
        <s v="South Hempstead, 11550"/>
        <s v="South Setauket, 11720"/>
        <s v="Southampton, 11968"/>
        <s v="Stewart Manor, 11530"/>
        <s v="Stony Brook, 11790"/>
        <s v="Stony Brook, 11794"/>
        <s v="Syosset, 11791"/>
        <s v="Uniondale, 11553"/>
        <s v="Valley Stream, 11580"/>
        <s v="Valley Stream, 11581"/>
        <s v="Wading River, 11792"/>
        <s v="Wantagh, 11793"/>
        <s v="West Babylon, 11704"/>
        <s v="West Islip, 11795"/>
        <s v="West Sayville, 11796"/>
        <s v="Westbury, 11590"/>
        <s v="Westbury, 11597"/>
        <s v="Westhampton, 11977"/>
        <s v="Wheatley Heights, 11798"/>
        <s v="Williston Park, 11596"/>
        <s v="Woodbury, 11797"/>
        <s v="Wyandanch, 11798"/>
        <s v="Yaphank, 11980"/>
      </sharedItems>
    </cacheField>
    <cacheField name="[Measures].[Count of RespondentID 4]" caption="Count of RespondentID 4" numFmtId="0" hierarchy="325" level="32767"/>
    <cacheField name="[Measures].[Average of What is your age 4]" caption="Average of What is your age 4" numFmtId="0" hierarchy="327" level="32767"/>
    <cacheField name="[Measures].[Sum of Clean air  water5]" caption="Sum of Clean air  water5" numFmtId="0" hierarchy="328" level="32767"/>
    <cacheField name="[Measures].[Sum of Drug  alcohol rehabilitation services8]" caption="Sum of Drug  alcohol rehabilitation services8" numFmtId="0" hierarchy="329" level="32767"/>
    <cacheField name="[Measures].[Sum of Healthier food choices11]" caption="Sum of Healthier food choices11" numFmtId="0" hierarchy="330" level="32767"/>
    <cacheField name="[Measures].[Sum of Job opportunities14]" caption="Sum of Job opportunities14" numFmtId="0" hierarchy="331" level="32767"/>
    <cacheField name="[Measures].[Sum of Mental health services6]" caption="Sum of Mental health services6" numFmtId="0" hierarchy="332" level="32767"/>
    <cacheField name="[Measures].[Sum of Recreation facilities9]" caption="Sum of Recreation facilities9" numFmtId="0" hierarchy="333" level="32767"/>
    <cacheField name="[Measures].[Sum of Safe childcare options12]" caption="Sum of Safe childcare options12" numFmtId="0" hierarchy="334" level="32767"/>
    <cacheField name="[Measures].[Sum of Safe places to walkplay15]" caption="Sum of Safe places to walkplay15" numFmtId="0" hierarchy="335" level="32767"/>
    <cacheField name="[Measures].[Sum of Safe worksites16]" caption="Sum of Safe worksites16" numFmtId="0" hierarchy="336" level="32767"/>
    <cacheField name="[Measures].[Sum of Smoking cessation programs7]" caption="Sum of Smoking cessation programs7" numFmtId="0" hierarchy="337" level="32767"/>
    <cacheField name="[Measures].[Sum of Transportation10]" caption="Sum of Transportation10" numFmtId="0" hierarchy="338" level="32767"/>
    <cacheField name="[Measures].[Sum of Weight loss programs13]" caption="Sum of Weight loss programs13" numFmtId="0" hierarchy="339" level="32767"/>
    <cacheField name="[PT Q4].[County where you live:].[County where you live:]" caption="County where you live:" numFmtId="0" hierarchy="178" level="1">
      <sharedItems containsSemiMixedTypes="0" containsNonDate="0" containsString="0"/>
    </cacheField>
  </cacheFields>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2"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2" memberValueDatatype="130" unbalanced="0">
      <fieldsUsage count="2">
        <fieldUsage x="-1"/>
        <fieldUsage x="15"/>
      </fieldsUsage>
    </cacheHierarchy>
    <cacheHierarchy uniqueName="[PT Q4].[Town and ZIP code where you live:]" caption="Town and ZIP code where you live:" attribute="1" defaultMemberUniqueName="[PT Q4].[Town and ZIP code where you live:].[All]" allUniqueName="[PT Q4].[Town and ZIP code where you live:].[All]" dimensionUniqueName="[PT Q4]" displayFolder="" count="2" memberValueDatatype="130" unbalanced="0">
      <fieldsUsage count="2">
        <fieldUsage x="-1"/>
        <fieldUsage x="0"/>
      </fieldsUsage>
    </cacheHierarchy>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2"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2"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2"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2"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2"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2"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oneField="1">
      <fieldsUsage count="1">
        <fieldUsage x="1"/>
      </fieldsUsage>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oneField="1">
      <fieldsUsage count="1">
        <fieldUsage x="2"/>
      </fieldsUsage>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oneField="1">
      <fieldsUsage count="1">
        <fieldUsage x="3"/>
      </fieldsUsage>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oneField="1">
      <fieldsUsage count="1">
        <fieldUsage x="4"/>
      </fieldsUsage>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oneField="1">
      <fieldsUsage count="1">
        <fieldUsage x="5"/>
      </fieldsUsage>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oneField="1">
      <fieldsUsage count="1">
        <fieldUsage x="6"/>
      </fieldsUsage>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oneField="1">
      <fieldsUsage count="1">
        <fieldUsage x="7"/>
      </fieldsUsage>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oneField="1">
      <fieldsUsage count="1">
        <fieldUsage x="8"/>
      </fieldsUsage>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oneField="1">
      <fieldsUsage count="1">
        <fieldUsage x="9"/>
      </fieldsUsage>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oneField="1">
      <fieldsUsage count="1">
        <fieldUsage x="10"/>
      </fieldsUsage>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oneField="1">
      <fieldsUsage count="1">
        <fieldUsage x="11"/>
      </fieldsUsage>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oneField="1">
      <fieldsUsage count="1">
        <fieldUsage x="12"/>
      </fieldsUsage>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oneField="1">
      <fieldsUsage count="1">
        <fieldUsage x="13"/>
      </fieldsUsage>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oneField="1">
      <fieldsUsage count="1">
        <fieldUsage x="14"/>
      </fieldsUsage>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dimensions count="7">
    <dimension measure="1" name="Measures" uniqueName="[Measures]" caption="Measures"/>
    <dimension name="PT Q1" uniqueName="[PT Q1]" caption="PT Q1"/>
    <dimension name="PT Q2" uniqueName="[PT Q2]" caption="PT Q2"/>
    <dimension name="PT Q3" uniqueName="[PT Q3]" caption="PT Q3"/>
    <dimension name="PT Q4" uniqueName="[PT Q4]" caption="PT Q4"/>
    <dimension name="PT Q5" uniqueName="[PT Q5]" caption="PT Q5"/>
    <dimension name="PT Q6" uniqueName="[PT Q6]" caption="PT Q6"/>
  </dimensions>
  <measureGroups count="6">
    <measureGroup name="PT Q1" caption="PT Q1"/>
    <measureGroup name="PT Q2" caption="PT Q2"/>
    <measureGroup name="PT Q3" caption="PT Q3"/>
    <measureGroup name="PT Q4" caption="PT Q4"/>
    <measureGroup name="PT Q5" caption="PT Q5"/>
    <measureGroup name="PT Q6" caption="PT Q6"/>
  </measureGroups>
  <maps count="6">
    <map measureGroup="0" dimension="1"/>
    <map measureGroup="1" dimension="2"/>
    <map measureGroup="2" dimension="3"/>
    <map measureGroup="3"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Melissa Bauer" refreshedDate="44383.676410185188" createdVersion="5" refreshedVersion="5" minRefreshableVersion="3" recordCount="0" supportSubquery="1" supportAdvancedDrill="1">
  <cacheSource type="external" connectionId="7"/>
  <cacheFields count="21">
    <cacheField name="[PT Q5].[Town and ZIP code where you live:].[Town and ZIP code where you live:]" caption="Town and ZIP code where you live:" numFmtId="0" hierarchy="238" level="1">
      <sharedItems containsBlank="1" count="177">
        <m/>
        <s v="Albertson, 11507"/>
        <s v="Alden Manor, 11003"/>
        <s v="Allenwood, 11021"/>
        <s v="Amagansett, 11930"/>
        <s v="Amity Harbor, 11701"/>
        <s v="Amityville, 11701"/>
        <s v="Aquebogue, 11931"/>
        <s v="Argo Village, 11003"/>
        <s v="Atlantic Beach, 11509"/>
        <s v="Babylon, 11702"/>
        <s v="Babylon, 11703"/>
        <s v="Babylon, 11704"/>
        <s v="Baldwin Harbor, 11510"/>
        <s v="Baldwin, 11510"/>
        <s v="Bar Harbor, 11762"/>
        <s v="Barnum Island, 11558"/>
        <s v="Bay Shore, 11706"/>
        <s v="Bayport, 11705"/>
        <s v="Bellerose Terrace, 11001"/>
        <s v="Bellerose Village, 11001"/>
        <s v="Bellmore, 11710"/>
        <s v="Bellport, 11713"/>
        <s v="Bethpage, 11714"/>
        <s v="Blue Point, 11715"/>
        <s v="Bohemia, 11716"/>
        <s v="Box Hill, 11780"/>
        <s v="Brentwood, 11717"/>
        <s v="Briar Park, 11793"/>
        <s v="Brookhaven, 11719"/>
        <s v="Brookville, 11545"/>
        <s v="Brookville, 11548"/>
        <s v="Calverton, 11933"/>
        <s v="Carle Place, 11514"/>
        <s v="Cedarhurst, 11516"/>
        <s v="Centereach, 11720"/>
        <s v="Central Islip, 11722"/>
        <s v="Cold Spring Harbor, 11724"/>
        <s v="Commack, 11725"/>
        <s v="Copiague, 11726"/>
        <s v="Coram, 11727"/>
        <s v="Deer Park, 11729"/>
        <s v="Dix Hills, 11746"/>
        <s v="East Atlantic Beach, 11561"/>
        <s v="East Islip, 11730"/>
        <s v="East Marion, 11939"/>
        <s v="East Meadow, 11554"/>
        <s v="East Northport, 11731"/>
        <s v="East Norwich, 11732"/>
        <s v="East Patchogue, 11772"/>
        <s v="East Quogue, 11942"/>
        <s v="East Rockaway, 11518"/>
        <s v="East Setauket, 11733"/>
        <s v="East Williston, 11596"/>
        <s v="East Yaphank, 11967"/>
        <s v="Eastport, 11941"/>
        <s v="Elmont, 11003"/>
        <s v="Elwood, 11731"/>
        <s v="Fair Harbor, 11706"/>
        <s v="Farmingdale, 11735"/>
        <s v="Farmingville, 11738"/>
        <s v="Fire Island Pines, 11782"/>
        <s v="Floral Park, 11001"/>
        <s v="Floral Park, 11002"/>
        <s v="Fort Salonga, 11768"/>
        <s v="Franklin Square, 11010"/>
        <s v="Freeport, 11520"/>
        <s v="Garden City Park, 11040"/>
        <s v="Garden City, 11530"/>
        <s v="Glen Cove, 11542"/>
        <s v="Great Neck, 11020"/>
        <s v="Great Neck, 11021"/>
        <s v="Great Neck, 11022"/>
        <s v="Great Neck, 11023"/>
        <s v="Great Neck, 11024"/>
        <s v="Halesite, 11743"/>
        <s v="Hampton Bays, 11946"/>
        <s v="Hauppauge, 11788"/>
        <s v="Hempstead, 11550"/>
        <s v="Herricks, 11040"/>
        <s v="Hicksville, 11801"/>
        <s v="Holbrook, 11741"/>
        <s v="Holtsville, 11742"/>
        <s v="Huntington Station, 11746"/>
        <s v="Huntington, 11743"/>
        <s v="Island Park, 11558"/>
        <s v="Island Trees, 11756"/>
        <s v="Islip Terrace, 11752"/>
        <s v="Islip, 11751"/>
        <s v="Jericho, 11753"/>
        <s v="Kings Park, 11754"/>
        <s v="Lake Grove, 11755"/>
        <s v="Lake Ronkonkoma, 11779"/>
        <s v="Levittown, 11756"/>
        <s v="Lindenhurst, 11757"/>
        <s v="Lloyd Harbor, 11743"/>
        <s v="Locust Valley, 11560"/>
        <s v="Long Beach, 11561"/>
        <s v="Lynbrook, 11563"/>
        <s v="Malverne, 11565"/>
        <s v="Manhasset, 11030"/>
        <s v="Manorville, 11949"/>
        <s v="Massapequa Park, 11762"/>
        <s v="Massapequa, 11758"/>
        <s v="Mastic Beach, 11951"/>
        <s v="Mastic, 11950"/>
        <s v="Matinecock, 11560"/>
        <s v="Medford, 11763"/>
        <s v="Melville, 11747"/>
        <s v="Merrick, 11566"/>
        <s v="Middle Island, 11953"/>
        <s v="Miller Place, 11764"/>
        <s v="Mineola, 11501"/>
        <s v="Mount Sinai, 11766"/>
        <s v="Nassau Point, 11935"/>
        <s v="Nesconset, 11767"/>
        <s v="New Hyde Park, 11040"/>
        <s v="New Hyde Park, 11042"/>
        <s v="New Suffolk, 11956"/>
        <s v="North Babylon, 11703"/>
        <s v="North Hills, 11040"/>
        <s v="North Merrick, 11566"/>
        <s v="North New Hyde Park, 11040"/>
        <s v="Northport, 11768"/>
        <s v="Oakdale, 11769"/>
        <s v="Oceanside, 11572"/>
        <s v="Old Bethpage, 11804"/>
        <s v="Panamoka, 11961"/>
        <s v="Patchogue, 11772"/>
        <s v="Plainedge, 11756"/>
        <s v="Plainview, 11803"/>
        <s v="Port Jefferson Station, 11776"/>
        <s v="Port Jefferson Station, 11777"/>
        <s v="Port Jefferson, 11777"/>
        <s v="Port Washington, 11050"/>
        <s v="Ridge, 11961"/>
        <s v="Riverhead, 11901"/>
        <s v="Rockville Centre, 11570"/>
        <s v="Rocky Point, 11778"/>
        <s v="Ronkonkoma, 11749"/>
        <s v="Ronkonkoma, 11779"/>
        <s v="Roosevelt, 11575"/>
        <s v="Roslyn Estates, 11576"/>
        <s v="Roslyn Harbor, 11576"/>
        <s v="Sag Harbor, 11963"/>
        <s v="Saint James, 11780"/>
        <s v="Sayville, 11782"/>
        <s v="Seaford, 11783"/>
        <s v="Selden, 11784"/>
        <s v="Setauket, 11733"/>
        <s v="Shirley, 11967"/>
        <s v="Smithtown, 11745"/>
        <s v="Smithtown, 11787"/>
        <s v="Sound Beach, 11789"/>
        <s v="South Hempstead, 11550"/>
        <s v="South Setauket, 11720"/>
        <s v="Southampton, 11968"/>
        <s v="Stewart Manor, 11530"/>
        <s v="Stony Brook, 11790"/>
        <s v="Stony Brook, 11794"/>
        <s v="Syosset, 11791"/>
        <s v="Uniondale, 11553"/>
        <s v="Valley Stream, 11580"/>
        <s v="Valley Stream, 11581"/>
        <s v="Wading River, 11792"/>
        <s v="Wantagh, 11793"/>
        <s v="West Babylon, 11704"/>
        <s v="West Islip, 11795"/>
        <s v="West Sayville, 11796"/>
        <s v="Westbury, 11590"/>
        <s v="Westbury, 11597"/>
        <s v="Westhampton, 11977"/>
        <s v="Wheatley Heights, 11798"/>
        <s v="Williston Park, 11596"/>
        <s v="Woodbury, 11797"/>
        <s v="Wyandanch, 11798"/>
        <s v="Yaphank, 11980"/>
      </sharedItems>
    </cacheField>
    <cacheField name="[Measures].[Count of RespondentID 5]" caption="Count of RespondentID 5" numFmtId="0" hierarchy="341" level="32767"/>
    <cacheField name="[Measures].[Average of What is your age 5]" caption="Average of What is your age 5" numFmtId="0" hierarchy="343" level="32767"/>
    <cacheField name="[Measures].[Sum of Blood pressure5]" caption="Sum of Blood pressure5" numFmtId="0" hierarchy="344" level="32767"/>
    <cacheField name="[Measures].[Sum of Cancer8]" caption="Sum of Cancer8" numFmtId="0" hierarchy="345" level="32767"/>
    <cacheField name="[Measures].[Sum of Cholesterol11]" caption="Sum of Cholesterol11" numFmtId="0" hierarchy="346" level="32767"/>
    <cacheField name="[Measures].[Sum of Dental screenings14]" caption="Sum of Dental screenings14" numFmtId="0" hierarchy="347" level="32767"/>
    <cacheField name="[Measures].[Sum of Disease outbreak information20]" caption="Sum of Disease outbreak information20" numFmtId="0" hierarchy="348" level="32767"/>
    <cacheField name="[Measures].[Sum of Drug and alcohol22]" caption="Sum of Drug and alcohol22" numFmtId="0" hierarchy="349" level="32767"/>
    <cacheField name="[Measures].[Sum of Eating disorders6]" caption="Sum of Eating disorders6" numFmtId="0" hierarchy="350" level="32767"/>
    <cacheField name="[Measures].[Sum of Emergency preparedness9]" caption="Sum of Emergency preparedness9" numFmtId="0" hierarchy="351" level="32767"/>
    <cacheField name="[Measures].[Sum of Exercisephysical activity12]" caption="Sum of Exercisephysical activity12" numFmtId="0" hierarchy="352" level="32767"/>
    <cacheField name="[Measures].[Sum of Heart disease15]" caption="Sum of Heart disease15" numFmtId="0" hierarchy="353" level="32767"/>
    <cacheField name="[Measures].[Sum of HIVAIDS  Sexually Transmitted Diseases (STDs)18]" caption="Sum of HIVAIDS  Sexually Transmitted Diseases (STDs)18" numFmtId="0" hierarchy="354" level="32767"/>
    <cacheField name="[Measures].[Sum of Importance of routine well checkups21]" caption="Sum of Importance of routine well checkups21" numFmtId="0" hierarchy="355" level="32767"/>
    <cacheField name="[Measures].[Sum of Mental healthdepression7]" caption="Sum of Mental healthdepression7" numFmtId="0" hierarchy="356" level="32767"/>
    <cacheField name="[Measures].[Sum of Nutrition10]" caption="Sum of Nutrition10" numFmtId="0" hierarchy="357" level="32767"/>
    <cacheField name="[Measures].[Sum of Prenatal care13]" caption="Sum of Prenatal care13" numFmtId="0" hierarchy="358" level="32767"/>
    <cacheField name="[Measures].[Sum of Suicide prevention16]" caption="Sum of Suicide prevention16" numFmtId="0" hierarchy="359" level="32767"/>
    <cacheField name="[Measures].[Sum of Vaccinationimmunizations19]" caption="Sum of Vaccinationimmunizations19" numFmtId="0" hierarchy="360" level="32767"/>
    <cacheField name="[PT Q5].[County where you live:].[County where you live:]" caption="County where you live:" numFmtId="0" hierarchy="237" level="1">
      <sharedItems containsSemiMixedTypes="0" containsNonDate="0" containsString="0"/>
    </cacheField>
  </cacheFields>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2"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2" memberValueDatatype="130" unbalanced="0">
      <fieldsUsage count="2">
        <fieldUsage x="-1"/>
        <fieldUsage x="20"/>
      </fieldsUsage>
    </cacheHierarchy>
    <cacheHierarchy uniqueName="[PT Q5].[Town and ZIP code where you live:]" caption="Town and ZIP code where you live:" attribute="1" defaultMemberUniqueName="[PT Q5].[Town and ZIP code where you live:].[All]" allUniqueName="[PT Q5].[Town and ZIP code where you live:].[All]" dimensionUniqueName="[PT Q5]" displayFolder="" count="2" memberValueDatatype="130" unbalanced="0">
      <fieldsUsage count="2">
        <fieldUsage x="-1"/>
        <fieldUsage x="0"/>
      </fieldsUsage>
    </cacheHierarchy>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2"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2"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2"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2"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2"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2"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oneField="1">
      <fieldsUsage count="1">
        <fieldUsage x="1"/>
      </fieldsUsage>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oneField="1">
      <fieldsUsage count="1">
        <fieldUsage x="2"/>
      </fieldsUsage>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oneField="1">
      <fieldsUsage count="1">
        <fieldUsage x="3"/>
      </fieldsUsage>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oneField="1">
      <fieldsUsage count="1">
        <fieldUsage x="4"/>
      </fieldsUsage>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oneField="1">
      <fieldsUsage count="1">
        <fieldUsage x="5"/>
      </fieldsUsage>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oneField="1">
      <fieldsUsage count="1">
        <fieldUsage x="6"/>
      </fieldsUsage>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oneField="1">
      <fieldsUsage count="1">
        <fieldUsage x="7"/>
      </fieldsUsage>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oneField="1">
      <fieldsUsage count="1">
        <fieldUsage x="8"/>
      </fieldsUsage>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oneField="1">
      <fieldsUsage count="1">
        <fieldUsage x="9"/>
      </fieldsUsage>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oneField="1">
      <fieldsUsage count="1">
        <fieldUsage x="10"/>
      </fieldsUsage>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oneField="1">
      <fieldsUsage count="1">
        <fieldUsage x="11"/>
      </fieldsUsage>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oneField="1">
      <fieldsUsage count="1">
        <fieldUsage x="12"/>
      </fieldsUsage>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oneField="1">
      <fieldsUsage count="1">
        <fieldUsage x="13"/>
      </fieldsUsage>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oneField="1">
      <fieldsUsage count="1">
        <fieldUsage x="14"/>
      </fieldsUsage>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oneField="1">
      <fieldsUsage count="1">
        <fieldUsage x="15"/>
      </fieldsUsage>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oneField="1">
      <fieldsUsage count="1">
        <fieldUsage x="16"/>
      </fieldsUsage>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oneField="1">
      <fieldsUsage count="1">
        <fieldUsage x="17"/>
      </fieldsUsage>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oneField="1">
      <fieldsUsage count="1">
        <fieldUsage x="18"/>
      </fieldsUsage>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oneField="1">
      <fieldsUsage count="1">
        <fieldUsage x="19"/>
      </fieldsUsage>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dimensions count="7">
    <dimension measure="1" name="Measures" uniqueName="[Measures]" caption="Measures"/>
    <dimension name="PT Q1" uniqueName="[PT Q1]" caption="PT Q1"/>
    <dimension name="PT Q2" uniqueName="[PT Q2]" caption="PT Q2"/>
    <dimension name="PT Q3" uniqueName="[PT Q3]" caption="PT Q3"/>
    <dimension name="PT Q4" uniqueName="[PT Q4]" caption="PT Q4"/>
    <dimension name="PT Q5" uniqueName="[PT Q5]" caption="PT Q5"/>
    <dimension name="PT Q6" uniqueName="[PT Q6]" caption="PT Q6"/>
  </dimensions>
  <measureGroups count="6">
    <measureGroup name="PT Q1" caption="PT Q1"/>
    <measureGroup name="PT Q2" caption="PT Q2"/>
    <measureGroup name="PT Q3" caption="PT Q3"/>
    <measureGroup name="PT Q4" caption="PT Q4"/>
    <measureGroup name="PT Q5" caption="PT Q5"/>
    <measureGroup name="PT Q6" caption="PT Q6"/>
  </measureGroups>
  <maps count="6">
    <map measureGroup="0" dimension="1"/>
    <map measureGroup="1" dimension="2"/>
    <map measureGroup="2" dimension="3"/>
    <map measureGroup="3"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Melissa Bauer" refreshedDate="44383.676464467593" createdVersion="5" refreshedVersion="5" minRefreshableVersion="3" recordCount="0" supportSubquery="1" supportAdvancedDrill="1">
  <cacheSource type="external" connectionId="7"/>
  <cacheFields count="17">
    <cacheField name="[Measures].[Count of RespondentID 6]" caption="Count of RespondentID 6" numFmtId="0" hierarchy="362" level="32767"/>
    <cacheField name="[PT Q6].[Town and ZIP code where you live:].[Town and ZIP code where you live:]" caption="Town and ZIP code where you live:" numFmtId="0" hierarchy="265" level="1">
      <sharedItems containsBlank="1" count="177">
        <m/>
        <s v="Albertson, 11507"/>
        <s v="Alden Manor, 11003"/>
        <s v="Allenwood, 11021"/>
        <s v="Amagansett, 11930"/>
        <s v="Amity Harbor, 11701"/>
        <s v="Amityville, 11701"/>
        <s v="Aquebogue, 11931"/>
        <s v="Argo Village, 11003"/>
        <s v="Atlantic Beach, 11509"/>
        <s v="Babylon, 11702"/>
        <s v="Babylon, 11703"/>
        <s v="Babylon, 11704"/>
        <s v="Baldwin Harbor, 11510"/>
        <s v="Baldwin, 11510"/>
        <s v="Bar Harbor, 11762"/>
        <s v="Barnum Island, 11558"/>
        <s v="Bay Shore, 11706"/>
        <s v="Bayport, 11705"/>
        <s v="Bellerose Terrace, 11001"/>
        <s v="Bellerose Village, 11001"/>
        <s v="Bellmore, 11710"/>
        <s v="Bellport, 11713"/>
        <s v="Bethpage, 11714"/>
        <s v="Blue Point, 11715"/>
        <s v="Bohemia, 11716"/>
        <s v="Box Hill, 11780"/>
        <s v="Brentwood, 11717"/>
        <s v="Briar Park, 11793"/>
        <s v="Brookhaven, 11719"/>
        <s v="Brookville, 11545"/>
        <s v="Brookville, 11548"/>
        <s v="Calverton, 11933"/>
        <s v="Carle Place, 11514"/>
        <s v="Cedarhurst, 11516"/>
        <s v="Centereach, 11720"/>
        <s v="Central Islip, 11722"/>
        <s v="Cold Spring Harbor, 11724"/>
        <s v="Commack, 11725"/>
        <s v="Copiague, 11726"/>
        <s v="Coram, 11727"/>
        <s v="Deer Park, 11729"/>
        <s v="Dix Hills, 11746"/>
        <s v="East Atlantic Beach, 11561"/>
        <s v="East Islip, 11730"/>
        <s v="East Marion, 11939"/>
        <s v="East Meadow, 11554"/>
        <s v="East Northport, 11731"/>
        <s v="East Norwich, 11732"/>
        <s v="East Patchogue, 11772"/>
        <s v="East Quogue, 11942"/>
        <s v="East Rockaway, 11518"/>
        <s v="East Setauket, 11733"/>
        <s v="East Williston, 11596"/>
        <s v="East Yaphank, 11967"/>
        <s v="Eastport, 11941"/>
        <s v="Elmont, 11003"/>
        <s v="Elwood, 11731"/>
        <s v="Fair Harbor, 11706"/>
        <s v="Farmingdale, 11735"/>
        <s v="Farmingville, 11738"/>
        <s v="Fire Island Pines, 11782"/>
        <s v="Floral Park, 11001"/>
        <s v="Floral Park, 11002"/>
        <s v="Fort Salonga, 11768"/>
        <s v="Franklin Square, 11010"/>
        <s v="Freeport, 11520"/>
        <s v="Garden City Park, 11040"/>
        <s v="Garden City, 11530"/>
        <s v="Glen Cove, 11542"/>
        <s v="Great Neck, 11020"/>
        <s v="Great Neck, 11021"/>
        <s v="Great Neck, 11022"/>
        <s v="Great Neck, 11023"/>
        <s v="Great Neck, 11024"/>
        <s v="Halesite, 11743"/>
        <s v="Hampton Bays, 11946"/>
        <s v="Hauppauge, 11788"/>
        <s v="Hempstead, 11550"/>
        <s v="Herricks, 11040"/>
        <s v="Hicksville, 11801"/>
        <s v="Holbrook, 11741"/>
        <s v="Holtsville, 11742"/>
        <s v="Huntington Station, 11746"/>
        <s v="Huntington, 11743"/>
        <s v="Island Park, 11558"/>
        <s v="Island Trees, 11756"/>
        <s v="Islip Terrace, 11752"/>
        <s v="Islip, 11751"/>
        <s v="Jericho, 11753"/>
        <s v="Kings Park, 11754"/>
        <s v="Lake Grove, 11755"/>
        <s v="Lake Ronkonkoma, 11779"/>
        <s v="Levittown, 11756"/>
        <s v="Lindenhurst, 11757"/>
        <s v="Lloyd Harbor, 11743"/>
        <s v="Locust Valley, 11560"/>
        <s v="Long Beach, 11561"/>
        <s v="Lynbrook, 11563"/>
        <s v="Malverne, 11565"/>
        <s v="Manhasset, 11030"/>
        <s v="Manorville, 11949"/>
        <s v="Massapequa Park, 11762"/>
        <s v="Massapequa, 11758"/>
        <s v="Mastic Beach, 11951"/>
        <s v="Mastic, 11950"/>
        <s v="Matinecock, 11560"/>
        <s v="Medford, 11763"/>
        <s v="Melville, 11747"/>
        <s v="Merrick, 11566"/>
        <s v="Middle Island, 11953"/>
        <s v="Miller Place, 11764"/>
        <s v="Mineola, 11501"/>
        <s v="Mount Sinai, 11766"/>
        <s v="Nassau Point, 11935"/>
        <s v="Nesconset, 11767"/>
        <s v="New Hyde Park, 11040"/>
        <s v="New Hyde Park, 11042"/>
        <s v="New Suffolk, 11956"/>
        <s v="North Babylon, 11703"/>
        <s v="North Hills, 11040"/>
        <s v="North Merrick, 11566"/>
        <s v="North New Hyde Park, 11040"/>
        <s v="Northport, 11768"/>
        <s v="Oakdale, 11769"/>
        <s v="Oceanside, 11572"/>
        <s v="Old Bethpage, 11804"/>
        <s v="Panamoka, 11961"/>
        <s v="Patchogue, 11772"/>
        <s v="Plainedge, 11756"/>
        <s v="Plainview, 11803"/>
        <s v="Port Jefferson Station, 11776"/>
        <s v="Port Jefferson Station, 11777"/>
        <s v="Port Jefferson, 11777"/>
        <s v="Port Washington, 11050"/>
        <s v="Ridge, 11961"/>
        <s v="Riverhead, 11901"/>
        <s v="Rockville Centre, 11570"/>
        <s v="Rocky Point, 11778"/>
        <s v="Ronkonkoma, 11749"/>
        <s v="Ronkonkoma, 11779"/>
        <s v="Roosevelt, 11575"/>
        <s v="Roslyn Estates, 11576"/>
        <s v="Roslyn Harbor, 11576"/>
        <s v="Sag Harbor, 11963"/>
        <s v="Saint James, 11780"/>
        <s v="Sayville, 11782"/>
        <s v="Seaford, 11783"/>
        <s v="Selden, 11784"/>
        <s v="Setauket, 11733"/>
        <s v="Shirley, 11967"/>
        <s v="Smithtown, 11745"/>
        <s v="Smithtown, 11787"/>
        <s v="Sound Beach, 11789"/>
        <s v="South Hempstead, 11550"/>
        <s v="South Setauket, 11720"/>
        <s v="Southampton, 11968"/>
        <s v="Stewart Manor, 11530"/>
        <s v="Stony Brook, 11790"/>
        <s v="Stony Brook, 11794"/>
        <s v="Syosset, 11791"/>
        <s v="Uniondale, 11553"/>
        <s v="Valley Stream, 11580"/>
        <s v="Valley Stream, 11581"/>
        <s v="Wading River, 11792"/>
        <s v="Wantagh, 11793"/>
        <s v="West Babylon, 11704"/>
        <s v="West Islip, 11795"/>
        <s v="West Sayville, 11796"/>
        <s v="Westbury, 11590"/>
        <s v="Westbury, 11597"/>
        <s v="Westhampton, 11977"/>
        <s v="Wheatley Heights, 11798"/>
        <s v="Williston Park, 11596"/>
        <s v="Woodbury, 11797"/>
        <s v="Wyandanch, 11798"/>
        <s v="Yaphank, 11980"/>
      </sharedItems>
    </cacheField>
    <cacheField name="[Measures].[Average of What is your age 6]" caption="Average of What is your age 6" numFmtId="0" hierarchy="364" level="32767"/>
    <cacheField name="[Measures].[Count of Doctorhealth professional]" caption="Count of Doctorhealth professional" numFmtId="0" hierarchy="365" level="32767"/>
    <cacheField name="[Measures].[Count of Family or friends]" caption="Count of Family or friends" numFmtId="0" hierarchy="366" level="32767"/>
    <cacheField name="[Measures].[Count of Health Department]" caption="Count of Health Department" numFmtId="0" hierarchy="367" level="32767"/>
    <cacheField name="[Measures].[Count of Hospital]" caption="Count of Hospital" numFmtId="0" hierarchy="368" level="32767"/>
    <cacheField name="[Measures].[Count of Internet]" caption="Count of Internet" numFmtId="0" hierarchy="369" level="32767"/>
    <cacheField name="[Measures].[Count of Library]" caption="Count of Library" numFmtId="0" hierarchy="370" level="32767"/>
    <cacheField name="[Measures].[Count of Newspapermagazines]" caption="Count of Newspapermagazines" numFmtId="0" hierarchy="371" level="32767"/>
    <cacheField name="[Measures].[Count of Radio]" caption="Count of Radio" numFmtId="0" hierarchy="372" level="32767"/>
    <cacheField name="[Measures].[Count of Religious organization]" caption="Count of Religious organization" numFmtId="0" hierarchy="373" level="32767"/>
    <cacheField name="[Measures].[Count of Schoolcollege]" caption="Count of Schoolcollege" numFmtId="0" hierarchy="374" level="32767"/>
    <cacheField name="[Measures].[Count of Social Media (Facebook Twitter etc)]" caption="Count of Social Media (Facebook Twitter etc)" numFmtId="0" hierarchy="375" level="32767"/>
    <cacheField name="[Measures].[Count of Television]" caption="Count of Television" numFmtId="0" hierarchy="376" level="32767"/>
    <cacheField name="[Measures].[Count of Worksite]" caption="Count of Worksite" numFmtId="0" hierarchy="377" level="32767"/>
    <cacheField name="[PT Q6].[County where you live:].[County where you live:]" caption="County where you live:" numFmtId="0" hierarchy="264" level="1">
      <sharedItems containsSemiMixedTypes="0" containsNonDate="0" containsString="0"/>
    </cacheField>
  </cacheFields>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2"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2" memberValueDatatype="130" unbalanced="0">
      <fieldsUsage count="2">
        <fieldUsage x="-1"/>
        <fieldUsage x="16"/>
      </fieldsUsage>
    </cacheHierarchy>
    <cacheHierarchy uniqueName="[PT Q6].[Town and ZIP code where you live:]" caption="Town and ZIP code where you live:" attribute="1" defaultMemberUniqueName="[PT Q6].[Town and ZIP code where you live:].[All]" allUniqueName="[PT Q6].[Town and ZIP code where you live:].[All]" dimensionUniqueName="[PT Q6]" displayFolder="" count="2" memberValueDatatype="130" unbalanced="0">
      <fieldsUsage count="2">
        <fieldUsage x="-1"/>
        <fieldUsage x="1"/>
      </fieldsUsage>
    </cacheHierarchy>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2"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2"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2"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2"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2"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2"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oneField="1">
      <fieldsUsage count="1">
        <fieldUsage x="0"/>
      </fieldsUsage>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oneField="1">
      <fieldsUsage count="1">
        <fieldUsage x="2"/>
      </fieldsUsage>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oneField="1">
      <fieldsUsage count="1">
        <fieldUsage x="3"/>
      </fieldsUsage>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oneField="1">
      <fieldsUsage count="1">
        <fieldUsage x="4"/>
      </fieldsUsage>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oneField="1">
      <fieldsUsage count="1">
        <fieldUsage x="5"/>
      </fieldsUsage>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oneField="1">
      <fieldsUsage count="1">
        <fieldUsage x="6"/>
      </fieldsUsage>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oneField="1">
      <fieldsUsage count="1">
        <fieldUsage x="7"/>
      </fieldsUsage>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oneField="1">
      <fieldsUsage count="1">
        <fieldUsage x="8"/>
      </fieldsUsage>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oneField="1">
      <fieldsUsage count="1">
        <fieldUsage x="9"/>
      </fieldsUsage>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oneField="1">
      <fieldsUsage count="1">
        <fieldUsage x="10"/>
      </fieldsUsage>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oneField="1">
      <fieldsUsage count="1">
        <fieldUsage x="11"/>
      </fieldsUsage>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oneField="1">
      <fieldsUsage count="1">
        <fieldUsage x="12"/>
      </fieldsUsage>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oneField="1">
      <fieldsUsage count="1">
        <fieldUsage x="13"/>
      </fieldsUsage>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oneField="1">
      <fieldsUsage count="1">
        <fieldUsage x="14"/>
      </fieldsUsage>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oneField="1">
      <fieldsUsage count="1">
        <fieldUsage x="15"/>
      </fieldsUsage>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dimensions count="7">
    <dimension measure="1" name="Measures" uniqueName="[Measures]" caption="Measures"/>
    <dimension name="PT Q1" uniqueName="[PT Q1]" caption="PT Q1"/>
    <dimension name="PT Q2" uniqueName="[PT Q2]" caption="PT Q2"/>
    <dimension name="PT Q3" uniqueName="[PT Q3]" caption="PT Q3"/>
    <dimension name="PT Q4" uniqueName="[PT Q4]" caption="PT Q4"/>
    <dimension name="PT Q5" uniqueName="[PT Q5]" caption="PT Q5"/>
    <dimension name="PT Q6" uniqueName="[PT Q6]" caption="PT Q6"/>
  </dimensions>
  <measureGroups count="6">
    <measureGroup name="PT Q1" caption="PT Q1"/>
    <measureGroup name="PT Q2" caption="PT Q2"/>
    <measureGroup name="PT Q3" caption="PT Q3"/>
    <measureGroup name="PT Q4" caption="PT Q4"/>
    <measureGroup name="PT Q5" caption="PT Q5"/>
    <measureGroup name="PT Q6" caption="PT Q6"/>
  </measureGroups>
  <maps count="6">
    <map measureGroup="0" dimension="1"/>
    <map measureGroup="1" dimension="2"/>
    <map measureGroup="2" dimension="3"/>
    <map measureGroup="3" dimension="4"/>
    <map measureGroup="4" dimension="5"/>
    <map measureGroup="5"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Melissa Bauer" refreshedDate="44383.654592592589" createdVersion="3"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0"/>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2"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2"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2"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2"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2"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2"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2"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2"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78"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Melissa Bauer" refreshedDate="44383.654607986115" createdVersion="3"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0"/>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0"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0"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0"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0"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0"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0"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0"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0"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2"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2"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2"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2"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2"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2"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2"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2"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79"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Melissa Bauer" refreshedDate="44383.654625694442" createdVersion="3" refreshedVersion="5" minRefreshableVersion="3" recordCount="0" supportSubquery="1" supportAdvancedDrill="1">
  <cacheSource type="external" connectionId="7">
    <extLst>
      <ext xmlns:x14="http://schemas.microsoft.com/office/spreadsheetml/2009/9/main" uri="{F057638F-6D5F-4e77-A914-E7F072B9BCA8}">
        <x14:sourceConnection name="ThisWorkbookDataModel"/>
      </ext>
    </extLst>
  </cacheSource>
  <cacheFields count="0"/>
  <cacheHierarchies count="385">
    <cacheHierarchy uniqueName="[PT Q1].[RespondentID]" caption="RespondentID" attribute="1" defaultMemberUniqueName="[PT Q1].[RespondentID].[All]" allUniqueName="[PT Q1].[RespondentID].[All]" dimensionUniqueName="[PT Q1]" displayFolder="" count="0" memberValueDatatype="5" unbalanced="0"/>
    <cacheHierarchy uniqueName="[PT Q1].[Asthma/lung disease]" caption="Asthma/lung disease" attribute="1" defaultMemberUniqueName="[PT Q1].[Asthma/lung disease].[All]" allUniqueName="[PT Q1].[Asthma/lung disease].[All]" dimensionUniqueName="[PT Q1]" displayFolder="" count="0" memberValueDatatype="130" unbalanced="0"/>
    <cacheHierarchy uniqueName="[PT Q1].[Cancer]" caption="Cancer" attribute="1" defaultMemberUniqueName="[PT Q1].[Cancer].[All]" allUniqueName="[PT Q1].[Cancer].[All]" dimensionUniqueName="[PT Q1]" displayFolder="" count="0" memberValueDatatype="130" unbalanced="0"/>
    <cacheHierarchy uniqueName="[PT Q1].[Heart disease &amp; stroke]" caption="Heart disease &amp; stroke" attribute="1" defaultMemberUniqueName="[PT Q1].[Heart disease &amp; stroke].[All]" allUniqueName="[PT Q1].[Heart disease &amp; stroke].[All]" dimensionUniqueName="[PT Q1]" displayFolder="" count="0" memberValueDatatype="130" unbalanced="0"/>
    <cacheHierarchy uniqueName="[PT Q1].[Safety]" caption="Safety" attribute="1" defaultMemberUniqueName="[PT Q1].[Safety].[All]" allUniqueName="[PT Q1].[Safety].[All]" dimensionUniqueName="[PT Q1]" displayFolder="" count="0" memberValueDatatype="130" unbalanced="0"/>
    <cacheHierarchy uniqueName="[PT Q1].[HIV/AIDS &amp; Sexually Transmitted Diseases (STDs)]" caption="HIV/AIDS &amp; Sexually Transmitted Diseases (STDs)" attribute="1" defaultMemberUniqueName="[PT Q1].[HIV/AIDS &amp; Sexually Transmitted Diseases (STDs)].[All]" allUniqueName="[PT Q1].[HIV/AIDS &amp; Sexually Transmitted Diseases (STDs)].[All]" dimensionUniqueName="[PT Q1]" displayFolder="" count="0" memberValueDatatype="130" unbalanced="0"/>
    <cacheHierarchy uniqueName="[PT Q1].[Vaccine preventable diseases]" caption="Vaccine preventable diseases" attribute="1" defaultMemberUniqueName="[PT Q1].[Vaccine preventable diseases].[All]" allUniqueName="[PT Q1].[Vaccine preventable diseases].[All]" dimensionUniqueName="[PT Q1]" displayFolder="" count="0" memberValueDatatype="130" unbalanced="0"/>
    <cacheHierarchy uniqueName="[PT Q1].[Child health &amp; wellness]" caption="Child health &amp; wellness" attribute="1" defaultMemberUniqueName="[PT Q1].[Child health &amp; wellness].[All]" allUniqueName="[PT Q1].[Child health &amp; wellness].[All]" dimensionUniqueName="[PT Q1]" displayFolder="" count="0" memberValueDatatype="130" unbalanced="0"/>
    <cacheHierarchy uniqueName="[PT Q1].[Women’s health &amp; wellness]" caption="Women’s health &amp; wellness" attribute="1" defaultMemberUniqueName="[PT Q1].[Women’s health &amp; wellness].[All]" allUniqueName="[PT Q1].[Women’s health &amp; wellness].[All]" dimensionUniqueName="[PT Q1]" displayFolder="" count="0" memberValueDatatype="130" unbalanced="0"/>
    <cacheHierarchy uniqueName="[PT Q1].[Diabetes]" caption="Diabetes" attribute="1" defaultMemberUniqueName="[PT Q1].[Diabetes].[All]" allUniqueName="[PT Q1].[Diabetes].[All]" dimensionUniqueName="[PT Q1]" displayFolder="" count="0" memberValueDatatype="130" unbalanced="0"/>
    <cacheHierarchy uniqueName="[PT Q1].[Mental health depression/suicide]" caption="Mental health depression/suicide" attribute="1" defaultMemberUniqueName="[PT Q1].[Mental health depression/suicide].[All]" allUniqueName="[PT Q1].[Mental health depression/suicide].[All]" dimensionUniqueName="[PT Q1]" displayFolder="" count="0" memberValueDatatype="130" unbalanced="0"/>
    <cacheHierarchy uniqueName="[PT Q1].[Drugs &amp; alcohol abuse]" caption="Drugs &amp; alcohol abuse" attribute="1" defaultMemberUniqueName="[PT Q1].[Drugs &amp; alcohol abuse].[All]" allUniqueName="[PT Q1].[Drugs &amp; alcohol abuse].[All]" dimensionUniqueName="[PT Q1]" displayFolder="" count="0" memberValueDatatype="130" unbalanced="0"/>
    <cacheHierarchy uniqueName="[PT Q1].[Environmental hazards]" caption="Environmental hazards" attribute="1" defaultMemberUniqueName="[PT Q1].[Environmental hazards].[All]" allUniqueName="[PT Q1].[Environmental hazards].[All]" dimensionUniqueName="[PT Q1]" displayFolder="" count="0" memberValueDatatype="130" unbalanced="0"/>
    <cacheHierarchy uniqueName="[PT Q1].[Obesity/weight loss issues]" caption="Obesity/weight loss issues" attribute="1" defaultMemberUniqueName="[PT Q1].[Obesity/weight loss issues].[All]" allUniqueName="[PT Q1].[Obesity/weight loss issues].[All]" dimensionUniqueName="[PT Q1]" displayFolder="" count="0" memberValueDatatype="130" unbalanced="0"/>
    <cacheHierarchy uniqueName="[PT Q1].[Column1]" caption="Column1" attribute="1" defaultMemberUniqueName="[PT Q1].[Column1].[All]" allUniqueName="[PT Q1].[Column1].[All]" dimensionUniqueName="[PT Q1]" displayFolder="" count="0" memberValueDatatype="130" unbalanced="0"/>
    <cacheHierarchy uniqueName="[PT Q1].[Count of Selection]" caption="Count of Selection" attribute="1" defaultMemberUniqueName="[PT Q1].[Count of Selection].[All]" allUniqueName="[PT Q1].[Count of Selection].[All]" dimensionUniqueName="[PT Q1]" displayFolder="" count="0" memberValueDatatype="20" unbalanced="0"/>
    <cacheHierarchy uniqueName="[PT Q1].[Weight]" caption="Weight" attribute="1" defaultMemberUniqueName="[PT Q1].[Weight].[All]" allUniqueName="[PT Q1].[Weight].[All]" dimensionUniqueName="[PT Q1]" displayFolder="" count="0" memberValueDatatype="130" unbalanced="0"/>
    <cacheHierarchy uniqueName="[PT Q1].[Column2]" caption="Column2" attribute="1" defaultMemberUniqueName="[PT Q1].[Column2].[All]" allUniqueName="[PT Q1].[Column2].[All]" dimensionUniqueName="[PT Q1]" displayFolder="" count="0" memberValueDatatype="130" unbalanced="0"/>
    <cacheHierarchy uniqueName="[PT Q1].[Asthma/lung disease3]" caption="Asthma/lung disease3" attribute="1" defaultMemberUniqueName="[PT Q1].[Asthma/lung disease3].[All]" allUniqueName="[PT Q1].[Asthma/lung disease3].[All]" dimensionUniqueName="[PT Q1]" displayFolder="" count="0" memberValueDatatype="5" unbalanced="0"/>
    <cacheHierarchy uniqueName="[PT Q1].[Cancer4]" caption="Cancer4" attribute="1" defaultMemberUniqueName="[PT Q1].[Cancer4].[All]" allUniqueName="[PT Q1].[Cancer4].[All]" dimensionUniqueName="[PT Q1]" displayFolder="" count="0" memberValueDatatype="5" unbalanced="0"/>
    <cacheHierarchy uniqueName="[PT Q1].[Heart disease &amp; stroke5]" caption="Heart disease &amp; stroke5" attribute="1" defaultMemberUniqueName="[PT Q1].[Heart disease &amp; stroke5].[All]" allUniqueName="[PT Q1].[Heart disease &amp; stroke5].[All]" dimensionUniqueName="[PT Q1]" displayFolder="" count="0" memberValueDatatype="5" unbalanced="0"/>
    <cacheHierarchy uniqueName="[PT Q1].[Safety6]" caption="Safety6" attribute="1" defaultMemberUniqueName="[PT Q1].[Safety6].[All]" allUniqueName="[PT Q1].[Safety6].[All]" dimensionUniqueName="[PT Q1]" displayFolder="" count="0" memberValueDatatype="5" unbalanced="0"/>
    <cacheHierarchy uniqueName="[PT Q1].[HIV/AIDS &amp; Sexually Transmitted Diseases (STDs)7]" caption="HIV/AIDS &amp; Sexually Transmitted Diseases (STDs)7" attribute="1" defaultMemberUniqueName="[PT Q1].[HIV/AIDS &amp; Sexually Transmitted Diseases (STDs)7].[All]" allUniqueName="[PT Q1].[HIV/AIDS &amp; Sexually Transmitted Diseases (STDs)7].[All]" dimensionUniqueName="[PT Q1]" displayFolder="" count="0" memberValueDatatype="5" unbalanced="0"/>
    <cacheHierarchy uniqueName="[PT Q1].[Vaccine preventable diseases8]" caption="Vaccine preventable diseases8" attribute="1" defaultMemberUniqueName="[PT Q1].[Vaccine preventable diseases8].[All]" allUniqueName="[PT Q1].[Vaccine preventable diseases8].[All]" dimensionUniqueName="[PT Q1]" displayFolder="" count="0" memberValueDatatype="5" unbalanced="0"/>
    <cacheHierarchy uniqueName="[PT Q1].[Child health &amp; wellness9]" caption="Child health &amp; wellness9" attribute="1" defaultMemberUniqueName="[PT Q1].[Child health &amp; wellness9].[All]" allUniqueName="[PT Q1].[Child health &amp; wellness9].[All]" dimensionUniqueName="[PT Q1]" displayFolder="" count="0" memberValueDatatype="5" unbalanced="0"/>
    <cacheHierarchy uniqueName="[PT Q1].[Women’s health &amp; wellness10]" caption="Women’s health &amp; wellness10" attribute="1" defaultMemberUniqueName="[PT Q1].[Women’s health &amp; wellness10].[All]" allUniqueName="[PT Q1].[Women’s health &amp; wellness10].[All]" dimensionUniqueName="[PT Q1]" displayFolder="" count="0" memberValueDatatype="5" unbalanced="0"/>
    <cacheHierarchy uniqueName="[PT Q1].[Diabetes11]" caption="Diabetes11" attribute="1" defaultMemberUniqueName="[PT Q1].[Diabetes11].[All]" allUniqueName="[PT Q1].[Diabetes11].[All]" dimensionUniqueName="[PT Q1]" displayFolder="" count="0" memberValueDatatype="5" unbalanced="0"/>
    <cacheHierarchy uniqueName="[PT Q1].[Mental health depression/suicide12]" caption="Mental health depression/suicide12" attribute="1" defaultMemberUniqueName="[PT Q1].[Mental health depression/suicide12].[All]" allUniqueName="[PT Q1].[Mental health depression/suicide12].[All]" dimensionUniqueName="[PT Q1]" displayFolder="" count="0" memberValueDatatype="5" unbalanced="0"/>
    <cacheHierarchy uniqueName="[PT Q1].[Drugs &amp; alcohol abuse13]" caption="Drugs &amp; alcohol abuse13" attribute="1" defaultMemberUniqueName="[PT Q1].[Drugs &amp; alcohol abuse13].[All]" allUniqueName="[PT Q1].[Drugs &amp; alcohol abuse13].[All]" dimensionUniqueName="[PT Q1]" displayFolder="" count="0" memberValueDatatype="5" unbalanced="0"/>
    <cacheHierarchy uniqueName="[PT Q1].[Environmental hazards14]" caption="Environmental hazards14" attribute="1" defaultMemberUniqueName="[PT Q1].[Environmental hazards14].[All]" allUniqueName="[PT Q1].[Environmental hazards14].[All]" dimensionUniqueName="[PT Q1]" displayFolder="" count="0" memberValueDatatype="5" unbalanced="0"/>
    <cacheHierarchy uniqueName="[PT Q1].[Obesity/weight loss issues15]" caption="Obesity/weight loss issues15" attribute="1" defaultMemberUniqueName="[PT Q1].[Obesity/weight loss issues15].[All]" allUniqueName="[PT Q1].[Obesity/weight loss issues15].[All]" dimensionUniqueName="[PT Q1]" displayFolder="" count="0" memberValueDatatype="5" unbalanced="0"/>
    <cacheHierarchy uniqueName="[PT Q1].[Column3]" caption="Column3" attribute="1" defaultMemberUniqueName="[PT Q1].[Column3].[All]" allUniqueName="[PT Q1].[Column3].[All]" dimensionUniqueName="[PT Q1]" displayFolder="" count="0" memberValueDatatype="130" unbalanced="0"/>
    <cacheHierarchy uniqueName="[PT Q1].[Column4]" caption="Column4" attribute="1" defaultMemberUniqueName="[PT Q1].[Column4].[All]" allUniqueName="[PT Q1].[Column4].[All]" dimensionUniqueName="[PT Q1]" displayFolder="" count="0" memberValueDatatype="130" unbalanced="0"/>
    <cacheHierarchy uniqueName="[PT Q1].[Observed]" caption="Observed" attribute="1" defaultMemberUniqueName="[PT Q1].[Observed].[All]" allUniqueName="[PT Q1].[Observed].[All]" dimensionUniqueName="[PT Q1]" displayFolder="" count="0" memberValueDatatype="5" unbalanced="0"/>
    <cacheHierarchy uniqueName="[PT Q1].[Expected]" caption="Expected" attribute="1" defaultMemberUniqueName="[PT Q1].[Expected].[All]" allUniqueName="[PT Q1].[Expected].[All]" dimensionUniqueName="[PT Q1]" displayFolder="" count="0" memberValueDatatype="20" unbalanced="0"/>
    <cacheHierarchy uniqueName="[PT Q1].[Column18]" caption="Column18" attribute="1" defaultMemberUniqueName="[PT Q1].[Column18].[All]" allUniqueName="[PT Q1].[Column18].[All]" dimensionUniqueName="[PT Q1]" displayFolder="" count="0" memberValueDatatype="130" unbalanced="0"/>
    <cacheHierarchy uniqueName="[PT Q1].[Column5]" caption="Column5" attribute="1" defaultMemberUniqueName="[PT Q1].[Column5].[All]" allUniqueName="[PT Q1].[Column5].[All]" dimensionUniqueName="[PT Q1]" displayFolder="" count="0" memberValueDatatype="130" unbalanced="0"/>
    <cacheHierarchy uniqueName="[PT Q1].[I identify as:]" caption="I identify as:" attribute="1" defaultMemberUniqueName="[PT Q1].[I identify as:].[All]" allUniqueName="[PT Q1].[I identify as:].[All]" dimensionUniqueName="[PT Q1]" displayFolder="" count="0" memberValueDatatype="130" unbalanced="0"/>
    <cacheHierarchy uniqueName="[PT Q1].[What is your age?]" caption="What is your age?" attribute="1" defaultMemberUniqueName="[PT Q1].[What is your age?].[All]" allUniqueName="[PT Q1].[What is your age?].[All]" dimensionUniqueName="[PT Q1]" displayFolder="" count="0" memberValueDatatype="20" unbalanced="0"/>
    <cacheHierarchy uniqueName="[PT Q1].[County where you live:]" caption="County where you live:" attribute="1" defaultMemberUniqueName="[PT Q1].[County where you live:].[All]" allUniqueName="[PT Q1].[County where you live:].[All]" dimensionUniqueName="[PT Q1]" displayFolder="" count="0" memberValueDatatype="130" unbalanced="0"/>
    <cacheHierarchy uniqueName="[PT Q1].[Town and ZIP code where you live:]" caption="Town and ZIP code where you live:" attribute="1" defaultMemberUniqueName="[PT Q1].[Town and ZIP code where you live:].[All]" allUniqueName="[PT Q1].[Town and ZIP code where you live:].[All]" dimensionUniqueName="[PT Q1]" displayFolder="" count="0" memberValueDatatype="130" unbalanced="0"/>
    <cacheHierarchy uniqueName="[PT Q1].[What race do you consider yourself?]" caption="What race do you consider yourself?" attribute="1" defaultMemberUniqueName="[PT Q1].[What race do you consider yourself?].[All]" allUniqueName="[PT Q1].[What race do you consider yourself?].[All]" dimensionUniqueName="[PT Q1]" displayFolder="" count="0" memberValueDatatype="130" unbalanced="0"/>
    <cacheHierarchy uniqueName="[PT Q1].[Are you Hispanic or Latino?]" caption="Are you Hispanic or Latino?" attribute="1" defaultMemberUniqueName="[PT Q1].[Are you Hispanic or Latino?].[All]" allUniqueName="[PT Q1].[Are you Hispanic or Latino?].[All]" dimensionUniqueName="[PT Q1]" displayFolder="" count="0" memberValueDatatype="130" unbalanced="0"/>
    <cacheHierarchy uniqueName="[PT Q1].[What language do you speak when you are at home (select all that apply)]" caption="What language do you speak when you are at home (select all that apply)" attribute="1" defaultMemberUniqueName="[PT Q1].[What language do you speak when you are at home (select all that apply)].[All]" allUniqueName="[PT Q1].[What language do you speak when you are at home (select all that apply)].[All]" dimensionUniqueName="[PT Q1]" displayFolder="" count="0" memberValueDatatype="130" unbalanced="0"/>
    <cacheHierarchy uniqueName="[PT Q1].[What is your annual household income from all sources?]" caption="What is your annual household income from all sources?" attribute="1" defaultMemberUniqueName="[PT Q1].[What is your annual household income from all sources?].[All]" allUniqueName="[PT Q1].[What is your annual household income from all sources?].[All]" dimensionUniqueName="[PT Q1]" displayFolder="" count="0" memberValueDatatype="130" unbalanced="0"/>
    <cacheHierarchy uniqueName="[PT Q1].[What is your highest level of education?]" caption="What is your highest level of education?" attribute="1" defaultMemberUniqueName="[PT Q1].[What is your highest level of education?].[All]" allUniqueName="[PT Q1].[What is your highest level of education?].[All]" dimensionUniqueName="[PT Q1]" displayFolder="" count="0" memberValueDatatype="130" unbalanced="0"/>
    <cacheHierarchy uniqueName="[PT Q1].[What is your current employment status?]" caption="What is your current employment status?" attribute="1" defaultMemberUniqueName="[PT Q1].[What is your current employment status?].[All]" allUniqueName="[PT Q1].[What is your current employment status?].[All]" dimensionUniqueName="[PT Q1]" displayFolder="" count="0" memberValueDatatype="130" unbalanced="0"/>
    <cacheHierarchy uniqueName="[PT Q1].[Do you currently have health insurance?]" caption="Do you currently have health insurance?" attribute="1" defaultMemberUniqueName="[PT Q1].[Do you currently have health insurance?].[All]" allUniqueName="[PT Q1].[Do you currently have health insurance?].[All]" dimensionUniqueName="[PT Q1]" displayFolder="" count="0" memberValueDatatype="130" unbalanced="0"/>
    <cacheHierarchy uniqueName="[PT Q1].[Do you have a smart phone?]" caption="Do you have a smart phone?" attribute="1" defaultMemberUniqueName="[PT Q1].[Do you have a smart phone?].[All]" allUniqueName="[PT Q1].[Do you have a smart phone?].[All]" dimensionUniqueName="[PT Q1]" displayFolder="" count="0" memberValueDatatype="130" unbalanced="0"/>
    <cacheHierarchy uniqueName="[PT Q2].[RespondentID]" caption="RespondentID" attribute="1" defaultMemberUniqueName="[PT Q2].[RespondentID].[All]" allUniqueName="[PT Q2].[RespondentID].[All]" dimensionUniqueName="[PT Q2]" displayFolder="" count="0" memberValueDatatype="5" unbalanced="0"/>
    <cacheHierarchy uniqueName="[PT Q2].[Asthma/lung disease]" caption="Asthma/lung disease" attribute="1" defaultMemberUniqueName="[PT Q2].[Asthma/lung disease].[All]" allUniqueName="[PT Q2].[Asthma/lung disease].[All]" dimensionUniqueName="[PT Q2]" displayFolder="" count="0" memberValueDatatype="130" unbalanced="0"/>
    <cacheHierarchy uniqueName="[PT Q2].[Cancer]" caption="Cancer" attribute="1" defaultMemberUniqueName="[PT Q2].[Cancer].[All]" allUniqueName="[PT Q2].[Cancer].[All]" dimensionUniqueName="[PT Q2]" displayFolder="" count="0" memberValueDatatype="130" unbalanced="0"/>
    <cacheHierarchy uniqueName="[PT Q2].[Heart disease &amp; stroke]" caption="Heart disease &amp; stroke" attribute="1" defaultMemberUniqueName="[PT Q2].[Heart disease &amp; stroke].[All]" allUniqueName="[PT Q2].[Heart disease &amp; stroke].[All]" dimensionUniqueName="[PT Q2]" displayFolder="" count="0" memberValueDatatype="130" unbalanced="0"/>
    <cacheHierarchy uniqueName="[PT Q2].[Safety]" caption="Safety" attribute="1" defaultMemberUniqueName="[PT Q2].[Safety].[All]" allUniqueName="[PT Q2].[Safety].[All]" dimensionUniqueName="[PT Q2]" displayFolder="" count="0" memberValueDatatype="130" unbalanced="0"/>
    <cacheHierarchy uniqueName="[PT Q2].[HIV/AIDS &amp; Sexually Transmitted Diseases (STDs)]" caption="HIV/AIDS &amp; Sexually Transmitted Diseases (STDs)" attribute="1" defaultMemberUniqueName="[PT Q2].[HIV/AIDS &amp; Sexually Transmitted Diseases (STDs)].[All]" allUniqueName="[PT Q2].[HIV/AIDS &amp; Sexually Transmitted Diseases (STDs)].[All]" dimensionUniqueName="[PT Q2]" displayFolder="" count="0" memberValueDatatype="130" unbalanced="0"/>
    <cacheHierarchy uniqueName="[PT Q2].[Vaccine preventable diseases]" caption="Vaccine preventable diseases" attribute="1" defaultMemberUniqueName="[PT Q2].[Vaccine preventable diseases].[All]" allUniqueName="[PT Q2].[Vaccine preventable diseases].[All]" dimensionUniqueName="[PT Q2]" displayFolder="" count="0" memberValueDatatype="130" unbalanced="0"/>
    <cacheHierarchy uniqueName="[PT Q2].[Child health &amp; wellness]" caption="Child health &amp; wellness" attribute="1" defaultMemberUniqueName="[PT Q2].[Child health &amp; wellness].[All]" allUniqueName="[PT Q2].[Child health &amp; wellness].[All]" dimensionUniqueName="[PT Q2]" displayFolder="" count="0" memberValueDatatype="130" unbalanced="0"/>
    <cacheHierarchy uniqueName="[PT Q2].[Women’s health &amp; wellness]" caption="Women’s health &amp; wellness" attribute="1" defaultMemberUniqueName="[PT Q2].[Women’s health &amp; wellness].[All]" allUniqueName="[PT Q2].[Women’s health &amp; wellness].[All]" dimensionUniqueName="[PT Q2]" displayFolder="" count="0" memberValueDatatype="130" unbalanced="0"/>
    <cacheHierarchy uniqueName="[PT Q2].[Diabetes]" caption="Diabetes" attribute="1" defaultMemberUniqueName="[PT Q2].[Diabetes].[All]" allUniqueName="[PT Q2].[Diabetes].[All]" dimensionUniqueName="[PT Q2]" displayFolder="" count="0" memberValueDatatype="130" unbalanced="0"/>
    <cacheHierarchy uniqueName="[PT Q2].[Mental health depression/suicide]" caption="Mental health depression/suicide" attribute="1" defaultMemberUniqueName="[PT Q2].[Mental health depression/suicide].[All]" allUniqueName="[PT Q2].[Mental health depression/suicide].[All]" dimensionUniqueName="[PT Q2]" displayFolder="" count="0" memberValueDatatype="130" unbalanced="0"/>
    <cacheHierarchy uniqueName="[PT Q2].[Drugs &amp; alcohol abuse]" caption="Drugs &amp; alcohol abuse" attribute="1" defaultMemberUniqueName="[PT Q2].[Drugs &amp; alcohol abuse].[All]" allUniqueName="[PT Q2].[Drugs &amp; alcohol abuse].[All]" dimensionUniqueName="[PT Q2]" displayFolder="" count="0" memberValueDatatype="130" unbalanced="0"/>
    <cacheHierarchy uniqueName="[PT Q2].[Environmental hazards]" caption="Environmental hazards" attribute="1" defaultMemberUniqueName="[PT Q2].[Environmental hazards].[All]" allUniqueName="[PT Q2].[Environmental hazards].[All]" dimensionUniqueName="[PT Q2]" displayFolder="" count="0" memberValueDatatype="130" unbalanced="0"/>
    <cacheHierarchy uniqueName="[PT Q2].[Obesity/weight loss issues]" caption="Obesity/weight loss issues" attribute="1" defaultMemberUniqueName="[PT Q2].[Obesity/weight loss issues].[All]" allUniqueName="[PT Q2].[Obesity/weight loss issues].[All]" dimensionUniqueName="[PT Q2]" displayFolder="" count="0" memberValueDatatype="130" unbalanced="0"/>
    <cacheHierarchy uniqueName="[PT Q2].[Column1]" caption="Column1" attribute="1" defaultMemberUniqueName="[PT Q2].[Column1].[All]" allUniqueName="[PT Q2].[Column1].[All]" dimensionUniqueName="[PT Q2]" displayFolder="" count="0" memberValueDatatype="130" unbalanced="0"/>
    <cacheHierarchy uniqueName="[PT Q2].[Count of Selection]" caption="Count of Selection" attribute="1" defaultMemberUniqueName="[PT Q2].[Count of Selection].[All]" allUniqueName="[PT Q2].[Count of Selection].[All]" dimensionUniqueName="[PT Q2]" displayFolder="" count="0" memberValueDatatype="20" unbalanced="0"/>
    <cacheHierarchy uniqueName="[PT Q2].[Weight]" caption="Weight" attribute="1" defaultMemberUniqueName="[PT Q2].[Weight].[All]" allUniqueName="[PT Q2].[Weight].[All]" dimensionUniqueName="[PT Q2]" displayFolder="" count="0" memberValueDatatype="130" unbalanced="0"/>
    <cacheHierarchy uniqueName="[PT Q2].[Column2]" caption="Column2" attribute="1" defaultMemberUniqueName="[PT Q2].[Column2].[All]" allUniqueName="[PT Q2].[Column2].[All]" dimensionUniqueName="[PT Q2]" displayFolder="" count="0" memberValueDatatype="130" unbalanced="0"/>
    <cacheHierarchy uniqueName="[PT Q2].[Asthma/lung disease3]" caption="Asthma/lung disease3" attribute="1" defaultMemberUniqueName="[PT Q2].[Asthma/lung disease3].[All]" allUniqueName="[PT Q2].[Asthma/lung disease3].[All]" dimensionUniqueName="[PT Q2]" displayFolder="" count="0" memberValueDatatype="5" unbalanced="0"/>
    <cacheHierarchy uniqueName="[PT Q2].[Cancer4]" caption="Cancer4" attribute="1" defaultMemberUniqueName="[PT Q2].[Cancer4].[All]" allUniqueName="[PT Q2].[Cancer4].[All]" dimensionUniqueName="[PT Q2]" displayFolder="" count="0" memberValueDatatype="5" unbalanced="0"/>
    <cacheHierarchy uniqueName="[PT Q2].[Heart disease &amp; stroke5]" caption="Heart disease &amp; stroke5" attribute="1" defaultMemberUniqueName="[PT Q2].[Heart disease &amp; stroke5].[All]" allUniqueName="[PT Q2].[Heart disease &amp; stroke5].[All]" dimensionUniqueName="[PT Q2]" displayFolder="" count="0" memberValueDatatype="5" unbalanced="0"/>
    <cacheHierarchy uniqueName="[PT Q2].[Safety6]" caption="Safety6" attribute="1" defaultMemberUniqueName="[PT Q2].[Safety6].[All]" allUniqueName="[PT Q2].[Safety6].[All]" dimensionUniqueName="[PT Q2]" displayFolder="" count="0" memberValueDatatype="5" unbalanced="0"/>
    <cacheHierarchy uniqueName="[PT Q2].[HIV/AIDS &amp; Sexually Transmitted Diseases (STDs)7]" caption="HIV/AIDS &amp; Sexually Transmitted Diseases (STDs)7" attribute="1" defaultMemberUniqueName="[PT Q2].[HIV/AIDS &amp; Sexually Transmitted Diseases (STDs)7].[All]" allUniqueName="[PT Q2].[HIV/AIDS &amp; Sexually Transmitted Diseases (STDs)7].[All]" dimensionUniqueName="[PT Q2]" displayFolder="" count="0" memberValueDatatype="5" unbalanced="0"/>
    <cacheHierarchy uniqueName="[PT Q2].[Vaccine preventable diseases8]" caption="Vaccine preventable diseases8" attribute="1" defaultMemberUniqueName="[PT Q2].[Vaccine preventable diseases8].[All]" allUniqueName="[PT Q2].[Vaccine preventable diseases8].[All]" dimensionUniqueName="[PT Q2]" displayFolder="" count="0" memberValueDatatype="5" unbalanced="0"/>
    <cacheHierarchy uniqueName="[PT Q2].[Child health &amp; wellness9]" caption="Child health &amp; wellness9" attribute="1" defaultMemberUniqueName="[PT Q2].[Child health &amp; wellness9].[All]" allUniqueName="[PT Q2].[Child health &amp; wellness9].[All]" dimensionUniqueName="[PT Q2]" displayFolder="" count="0" memberValueDatatype="5" unbalanced="0"/>
    <cacheHierarchy uniqueName="[PT Q2].[Women’s health &amp; wellness10]" caption="Women’s health &amp; wellness10" attribute="1" defaultMemberUniqueName="[PT Q2].[Women’s health &amp; wellness10].[All]" allUniqueName="[PT Q2].[Women’s health &amp; wellness10].[All]" dimensionUniqueName="[PT Q2]" displayFolder="" count="0" memberValueDatatype="5" unbalanced="0"/>
    <cacheHierarchy uniqueName="[PT Q2].[Diabetes11]" caption="Diabetes11" attribute="1" defaultMemberUniqueName="[PT Q2].[Diabetes11].[All]" allUniqueName="[PT Q2].[Diabetes11].[All]" dimensionUniqueName="[PT Q2]" displayFolder="" count="0" memberValueDatatype="5" unbalanced="0"/>
    <cacheHierarchy uniqueName="[PT Q2].[Mental health depression/suicide12]" caption="Mental health depression/suicide12" attribute="1" defaultMemberUniqueName="[PT Q2].[Mental health depression/suicide12].[All]" allUniqueName="[PT Q2].[Mental health depression/suicide12].[All]" dimensionUniqueName="[PT Q2]" displayFolder="" count="0" memberValueDatatype="5" unbalanced="0"/>
    <cacheHierarchy uniqueName="[PT Q2].[Drugs &amp; alcohol abuse13]" caption="Drugs &amp; alcohol abuse13" attribute="1" defaultMemberUniqueName="[PT Q2].[Drugs &amp; alcohol abuse13].[All]" allUniqueName="[PT Q2].[Drugs &amp; alcohol abuse13].[All]" dimensionUniqueName="[PT Q2]" displayFolder="" count="0" memberValueDatatype="5" unbalanced="0"/>
    <cacheHierarchy uniqueName="[PT Q2].[Environmental hazards14]" caption="Environmental hazards14" attribute="1" defaultMemberUniqueName="[PT Q2].[Environmental hazards14].[All]" allUniqueName="[PT Q2].[Environmental hazards14].[All]" dimensionUniqueName="[PT Q2]" displayFolder="" count="0" memberValueDatatype="5" unbalanced="0"/>
    <cacheHierarchy uniqueName="[PT Q2].[Obesity/weight loss issues15]" caption="Obesity/weight loss issues15" attribute="1" defaultMemberUniqueName="[PT Q2].[Obesity/weight loss issues15].[All]" allUniqueName="[PT Q2].[Obesity/weight loss issues15].[All]" dimensionUniqueName="[PT Q2]" displayFolder="" count="0" memberValueDatatype="5" unbalanced="0"/>
    <cacheHierarchy uniqueName="[PT Q2].[Column3]" caption="Column3" attribute="1" defaultMemberUniqueName="[PT Q2].[Column3].[All]" allUniqueName="[PT Q2].[Column3].[All]" dimensionUniqueName="[PT Q2]" displayFolder="" count="0" memberValueDatatype="130" unbalanced="0"/>
    <cacheHierarchy uniqueName="[PT Q2].[Column4]" caption="Column4" attribute="1" defaultMemberUniqueName="[PT Q2].[Column4].[All]" allUniqueName="[PT Q2].[Column4].[All]" dimensionUniqueName="[PT Q2]" displayFolder="" count="0" memberValueDatatype="130" unbalanced="0"/>
    <cacheHierarchy uniqueName="[PT Q2].[Observed]" caption="Observed" attribute="1" defaultMemberUniqueName="[PT Q2].[Observed].[All]" allUniqueName="[PT Q2].[Observed].[All]" dimensionUniqueName="[PT Q2]" displayFolder="" count="0" memberValueDatatype="5" unbalanced="0"/>
    <cacheHierarchy uniqueName="[PT Q2].[Expected]" caption="Expected" attribute="1" defaultMemberUniqueName="[PT Q2].[Expected].[All]" allUniqueName="[PT Q2].[Expected].[All]" dimensionUniqueName="[PT Q2]" displayFolder="" count="0" memberValueDatatype="20" unbalanced="0"/>
    <cacheHierarchy uniqueName="[PT Q2].[Column18]" caption="Column18" attribute="1" defaultMemberUniqueName="[PT Q2].[Column18].[All]" allUniqueName="[PT Q2].[Column18].[All]" dimensionUniqueName="[PT Q2]" displayFolder="" count="0" memberValueDatatype="130" unbalanced="0"/>
    <cacheHierarchy uniqueName="[PT Q2].[Column5]" caption="Column5" attribute="1" defaultMemberUniqueName="[PT Q2].[Column5].[All]" allUniqueName="[PT Q2].[Column5].[All]" dimensionUniqueName="[PT Q2]" displayFolder="" count="0" memberValueDatatype="130" unbalanced="0"/>
    <cacheHierarchy uniqueName="[PT Q2].[I identify as:]" caption="I identify as:" attribute="1" defaultMemberUniqueName="[PT Q2].[I identify as:].[All]" allUniqueName="[PT Q2].[I identify as:].[All]" dimensionUniqueName="[PT Q2]" displayFolder="" count="0" memberValueDatatype="130" unbalanced="0"/>
    <cacheHierarchy uniqueName="[PT Q2].[What is your age?]" caption="What is your age?" attribute="1" defaultMemberUniqueName="[PT Q2].[What is your age?].[All]" allUniqueName="[PT Q2].[What is your age?].[All]" dimensionUniqueName="[PT Q2]" displayFolder="" count="0" memberValueDatatype="20" unbalanced="0"/>
    <cacheHierarchy uniqueName="[PT Q2].[County where you live:]" caption="County where you live:" attribute="1" defaultMemberUniqueName="[PT Q2].[County where you live:].[All]" allUniqueName="[PT Q2].[County where you live:].[All]" dimensionUniqueName="[PT Q2]" displayFolder="" count="0" memberValueDatatype="130" unbalanced="0"/>
    <cacheHierarchy uniqueName="[PT Q2].[Town and ZIP code where you live:]" caption="Town and ZIP code where you live:" attribute="1" defaultMemberUniqueName="[PT Q2].[Town and ZIP code where you live:].[All]" allUniqueName="[PT Q2].[Town and ZIP code where you live:].[All]" dimensionUniqueName="[PT Q2]" displayFolder="" count="0" memberValueDatatype="130" unbalanced="0"/>
    <cacheHierarchy uniqueName="[PT Q2].[What race do you consider yourself?]" caption="What race do you consider yourself?" attribute="1" defaultMemberUniqueName="[PT Q2].[What race do you consider yourself?].[All]" allUniqueName="[PT Q2].[What race do you consider yourself?].[All]" dimensionUniqueName="[PT Q2]" displayFolder="" count="0" memberValueDatatype="130" unbalanced="0"/>
    <cacheHierarchy uniqueName="[PT Q2].[Are you Hispanic or Latino?]" caption="Are you Hispanic or Latino?" attribute="1" defaultMemberUniqueName="[PT Q2].[Are you Hispanic or Latino?].[All]" allUniqueName="[PT Q2].[Are you Hispanic or Latino?].[All]" dimensionUniqueName="[PT Q2]" displayFolder="" count="0" memberValueDatatype="130" unbalanced="0"/>
    <cacheHierarchy uniqueName="[PT Q2].[What language do you speak when you are at home (select all that apply)]" caption="What language do you speak when you are at home (select all that apply)" attribute="1" defaultMemberUniqueName="[PT Q2].[What language do you speak when you are at home (select all that apply)].[All]" allUniqueName="[PT Q2].[What language do you speak when you are at home (select all that apply)].[All]" dimensionUniqueName="[PT Q2]" displayFolder="" count="0" memberValueDatatype="130" unbalanced="0"/>
    <cacheHierarchy uniqueName="[PT Q2].[What is your annual household income from all sources?]" caption="What is your annual household income from all sources?" attribute="1" defaultMemberUniqueName="[PT Q2].[What is your annual household income from all sources?].[All]" allUniqueName="[PT Q2].[What is your annual household income from all sources?].[All]" dimensionUniqueName="[PT Q2]" displayFolder="" count="0" memberValueDatatype="130" unbalanced="0"/>
    <cacheHierarchy uniqueName="[PT Q2].[What is your highest level of education?]" caption="What is your highest level of education?" attribute="1" defaultMemberUniqueName="[PT Q2].[What is your highest level of education?].[All]" allUniqueName="[PT Q2].[What is your highest level of education?].[All]" dimensionUniqueName="[PT Q2]" displayFolder="" count="0" memberValueDatatype="130" unbalanced="0"/>
    <cacheHierarchy uniqueName="[PT Q2].[What is your current employment status?]" caption="What is your current employment status?" attribute="1" defaultMemberUniqueName="[PT Q2].[What is your current employment status?].[All]" allUniqueName="[PT Q2].[What is your current employment status?].[All]" dimensionUniqueName="[PT Q2]" displayFolder="" count="0" memberValueDatatype="130" unbalanced="0"/>
    <cacheHierarchy uniqueName="[PT Q2].[Do you currently have health insurance?]" caption="Do you currently have health insurance?" attribute="1" defaultMemberUniqueName="[PT Q2].[Do you currently have health insurance?].[All]" allUniqueName="[PT Q2].[Do you currently have health insurance?].[All]" dimensionUniqueName="[PT Q2]" displayFolder="" count="0" memberValueDatatype="130" unbalanced="0"/>
    <cacheHierarchy uniqueName="[PT Q2].[Do you have a smart phone?]" caption="Do you have a smart phone?" attribute="1" defaultMemberUniqueName="[PT Q2].[Do you have a smart phone?].[All]" allUniqueName="[PT Q2].[Do you have a smart phone?].[All]" dimensionUniqueName="[PT Q2]" displayFolder="" count="0" memberValueDatatype="130" unbalanced="0"/>
    <cacheHierarchy uniqueName="[PT Q3].[RespondentID]" caption="RespondentID" attribute="1" defaultMemberUniqueName="[PT Q3].[RespondentID].[All]" allUniqueName="[PT Q3].[RespondentID].[All]" dimensionUniqueName="[PT Q3]" displayFolder="" count="0" memberValueDatatype="5" unbalanced="0"/>
    <cacheHierarchy uniqueName="[PT Q3].[Cultural/religious beliefs]" caption="Cultural/religious beliefs" attribute="1" defaultMemberUniqueName="[PT Q3].[Cultural/religious beliefs].[All]" allUniqueName="[PT Q3].[Cultural/religious beliefs].[All]" dimensionUniqueName="[PT Q3]" displayFolder="" count="0" memberValueDatatype="130" unbalanced="0"/>
    <cacheHierarchy uniqueName="[PT Q3].[Lack of availability of doctors]" caption="Lack of availability of doctors" attribute="1" defaultMemberUniqueName="[PT Q3].[Lack of availability of doctors].[All]" allUniqueName="[PT Q3].[Lack of availability of doctors].[All]" dimensionUniqueName="[PT Q3]" displayFolder="" count="0" memberValueDatatype="130" unbalanced="0"/>
    <cacheHierarchy uniqueName="[PT Q3].[Unable to pay co-pays/deductibles]" caption="Unable to pay co-pays/deductibles" attribute="1" defaultMemberUniqueName="[PT Q3].[Unable to pay co-pays/deductibles].[All]" allUniqueName="[PT Q3].[Unable to pay co-pays/deductibles].[All]" dimensionUniqueName="[PT Q3]" displayFolder="" count="0" memberValueDatatype="130" unbalanced="0"/>
    <cacheHierarchy uniqueName="[PT Q3].[Don’t know how to find doctors]" caption="Don’t know how to find doctors" attribute="1" defaultMemberUniqueName="[PT Q3].[Don’t know how to find doctors].[All]" allUniqueName="[PT Q3].[Don’t know how to find doctors].[All]" dimensionUniqueName="[PT Q3]" displayFolder="" count="0" memberValueDatatype="130" unbalanced="0"/>
    <cacheHierarchy uniqueName="[PT Q3].[Language barriers]" caption="Language barriers" attribute="1" defaultMemberUniqueName="[PT Q3].[Language barriers].[All]" allUniqueName="[PT Q3].[Language barriers].[All]" dimensionUniqueName="[PT Q3]" displayFolder="" count="0" memberValueDatatype="130" unbalanced="0"/>
    <cacheHierarchy uniqueName="[PT Q3].[There are no barriers]" caption="There are no barriers" attribute="1" defaultMemberUniqueName="[PT Q3].[There are no barriers].[All]" allUniqueName="[PT Q3].[There are no barriers].[All]" dimensionUniqueName="[PT Q3]" displayFolder="" count="0" memberValueDatatype="130" unbalanced="0"/>
    <cacheHierarchy uniqueName="[PT Q3].[Don’t understand need to see a doctor]" caption="Don’t understand need to see a doctor" attribute="1" defaultMemberUniqueName="[PT Q3].[Don’t understand need to see a doctor].[All]" allUniqueName="[PT Q3].[Don’t understand need to see a doctor].[All]" dimensionUniqueName="[PT Q3]" displayFolder="" count="0" memberValueDatatype="130" unbalanced="0"/>
    <cacheHierarchy uniqueName="[PT Q3].[No insurance]" caption="No insurance" attribute="1" defaultMemberUniqueName="[PT Q3].[No insurance].[All]" allUniqueName="[PT Q3].[No insurance].[All]" dimensionUniqueName="[PT Q3]" displayFolder="" count="0" memberValueDatatype="130" unbalanced="0"/>
    <cacheHierarchy uniqueName="[PT Q3].[Transportation]" caption="Transportation" attribute="1" defaultMemberUniqueName="[PT Q3].[Transportation].[All]" allUniqueName="[PT Q3].[Transportation].[All]" dimensionUniqueName="[PT Q3]" displayFolder="" count="0" memberValueDatatype="130" unbalanced="0"/>
    <cacheHierarchy uniqueName="[PT Q3].[Fear (e.g. not ready to face/discuss health problem)]" caption="Fear (e.g. not ready to face/discuss health problem)" attribute="1" defaultMemberUniqueName="[PT Q3].[Fear (e.g. not ready to face/discuss health problem)].[All]" allUniqueName="[PT Q3].[Fear (e.g. not ready to face/discuss health problem)].[All]" dimensionUniqueName="[PT Q3]" displayFolder="" count="0" memberValueDatatype="130" unbalanced="0"/>
    <cacheHierarchy uniqueName="[PT Q3].[Column3]" caption="Column3" attribute="1" defaultMemberUniqueName="[PT Q3].[Column3].[All]" allUniqueName="[PT Q3].[Column3].[All]" dimensionUniqueName="[PT Q3]" displayFolder="" count="0" memberValueDatatype="130" unbalanced="0"/>
    <cacheHierarchy uniqueName="[PT Q3].[Count of Selection]" caption="Count of Selection" attribute="1" defaultMemberUniqueName="[PT Q3].[Count of Selection].[All]" allUniqueName="[PT Q3].[Count of Selection].[All]" dimensionUniqueName="[PT Q3]" displayFolder="" count="0" memberValueDatatype="20" unbalanced="0"/>
    <cacheHierarchy uniqueName="[PT Q3].[Weight]" caption="Weight" attribute="1" defaultMemberUniqueName="[PT Q3].[Weight].[All]" allUniqueName="[PT Q3].[Weight].[All]" dimensionUniqueName="[PT Q3]" displayFolder="" count="0" memberValueDatatype="130" unbalanced="0"/>
    <cacheHierarchy uniqueName="[PT Q3].[Column4]" caption="Column4" attribute="1" defaultMemberUniqueName="[PT Q3].[Column4].[All]" allUniqueName="[PT Q3].[Column4].[All]" dimensionUniqueName="[PT Q3]" displayFolder="" count="0" memberValueDatatype="130" unbalanced="0"/>
    <cacheHierarchy uniqueName="[PT Q3].[Cultural/religious beliefs5]" caption="Cultural/religious beliefs5" attribute="1" defaultMemberUniqueName="[PT Q3].[Cultural/religious beliefs5].[All]" allUniqueName="[PT Q3].[Cultural/religious beliefs5].[All]" dimensionUniqueName="[PT Q3]" displayFolder="" count="0" memberValueDatatype="5" unbalanced="0"/>
    <cacheHierarchy uniqueName="[PT Q3].[Lack of availability of doctors6]" caption="Lack of availability of doctors6" attribute="1" defaultMemberUniqueName="[PT Q3].[Lack of availability of doctors6].[All]" allUniqueName="[PT Q3].[Lack of availability of doctors6].[All]" dimensionUniqueName="[PT Q3]" displayFolder="" count="0" memberValueDatatype="5" unbalanced="0"/>
    <cacheHierarchy uniqueName="[PT Q3].[Unable to pay co-pays/deductibles7]" caption="Unable to pay co-pays/deductibles7" attribute="1" defaultMemberUniqueName="[PT Q3].[Unable to pay co-pays/deductibles7].[All]" allUniqueName="[PT Q3].[Unable to pay co-pays/deductibles7].[All]" dimensionUniqueName="[PT Q3]" displayFolder="" count="0" memberValueDatatype="5" unbalanced="0"/>
    <cacheHierarchy uniqueName="[PT Q3].[Don’t know how to find doctors8]" caption="Don’t know how to find doctors8" attribute="1" defaultMemberUniqueName="[PT Q3].[Don’t know how to find doctors8].[All]" allUniqueName="[PT Q3].[Don’t know how to find doctors8].[All]" dimensionUniqueName="[PT Q3]" displayFolder="" count="0" memberValueDatatype="5" unbalanced="0"/>
    <cacheHierarchy uniqueName="[PT Q3].[Language barriers9]" caption="Language barriers9" attribute="1" defaultMemberUniqueName="[PT Q3].[Language barriers9].[All]" allUniqueName="[PT Q3].[Language barriers9].[All]" dimensionUniqueName="[PT Q3]" displayFolder="" count="0" memberValueDatatype="5" unbalanced="0"/>
    <cacheHierarchy uniqueName="[PT Q3].[There are no barriers10]" caption="There are no barriers10" attribute="1" defaultMemberUniqueName="[PT Q3].[There are no barriers10].[All]" allUniqueName="[PT Q3].[There are no barriers10].[All]" dimensionUniqueName="[PT Q3]" displayFolder="" count="0" memberValueDatatype="20" unbalanced="0"/>
    <cacheHierarchy uniqueName="[PT Q3].[Don’t understand need to see a doctor11]" caption="Don’t understand need to see a doctor11" attribute="1" defaultMemberUniqueName="[PT Q3].[Don’t understand need to see a doctor11].[All]" allUniqueName="[PT Q3].[Don’t understand need to see a doctor11].[All]" dimensionUniqueName="[PT Q3]" displayFolder="" count="0" memberValueDatatype="5" unbalanced="0"/>
    <cacheHierarchy uniqueName="[PT Q3].[No insurance12]" caption="No insurance12" attribute="1" defaultMemberUniqueName="[PT Q3].[No insurance12].[All]" allUniqueName="[PT Q3].[No insurance12].[All]" dimensionUniqueName="[PT Q3]" displayFolder="" count="0" memberValueDatatype="5" unbalanced="0"/>
    <cacheHierarchy uniqueName="[PT Q3].[Transportation13]" caption="Transportation13" attribute="1" defaultMemberUniqueName="[PT Q3].[Transportation13].[All]" allUniqueName="[PT Q3].[Transportation13].[All]" dimensionUniqueName="[PT Q3]" displayFolder="" count="0" memberValueDatatype="5" unbalanced="0"/>
    <cacheHierarchy uniqueName="[PT Q3].[Fear (e.g. not ready to face/discuss health problem)14]" caption="Fear (e.g. not ready to face/discuss health problem)14" attribute="1" defaultMemberUniqueName="[PT Q3].[Fear (e.g. not ready to face/discuss health problem)14].[All]" allUniqueName="[PT Q3].[Fear (e.g. not ready to face/discuss health problem)14].[All]" dimensionUniqueName="[PT Q3]" displayFolder="" count="0" memberValueDatatype="5" unbalanced="0"/>
    <cacheHierarchy uniqueName="[PT Q3].[Column1]" caption="Column1" attribute="1" defaultMemberUniqueName="[PT Q3].[Column1].[All]" allUniqueName="[PT Q3].[Column1].[All]" dimensionUniqueName="[PT Q3]" displayFolder="" count="0" memberValueDatatype="130" unbalanced="0"/>
    <cacheHierarchy uniqueName="[PT Q3].[Column2]" caption="Column2" attribute="1" defaultMemberUniqueName="[PT Q3].[Column2].[All]" allUniqueName="[PT Q3].[Column2].[All]" dimensionUniqueName="[PT Q3]" displayFolder="" count="0" memberValueDatatype="130" unbalanced="0"/>
    <cacheHierarchy uniqueName="[PT Q3].[Observed]" caption="Observed" attribute="1" defaultMemberUniqueName="[PT Q3].[Observed].[All]" allUniqueName="[PT Q3].[Observed].[All]" dimensionUniqueName="[PT Q3]" displayFolder="" count="0" memberValueDatatype="5" unbalanced="0"/>
    <cacheHierarchy uniqueName="[PT Q3].[Expected]" caption="Expected" attribute="1" defaultMemberUniqueName="[PT Q3].[Expected].[All]" allUniqueName="[PT Q3].[Expected].[All]" dimensionUniqueName="[PT Q3]" displayFolder="" count="0" memberValueDatatype="20" unbalanced="0"/>
    <cacheHierarchy uniqueName="[PT Q3].[Column14]" caption="Column14" attribute="1" defaultMemberUniqueName="[PT Q3].[Column14].[All]" allUniqueName="[PT Q3].[Column14].[All]" dimensionUniqueName="[PT Q3]" displayFolder="" count="0" memberValueDatatype="130" unbalanced="0"/>
    <cacheHierarchy uniqueName="[PT Q3].[Column5]" caption="Column5" attribute="1" defaultMemberUniqueName="[PT Q3].[Column5].[All]" allUniqueName="[PT Q3].[Column5].[All]" dimensionUniqueName="[PT Q3]" displayFolder="" count="0" memberValueDatatype="130" unbalanced="0"/>
    <cacheHierarchy uniqueName="[PT Q3].[I identify as:]" caption="I identify as:" attribute="1" defaultMemberUniqueName="[PT Q3].[I identify as:].[All]" allUniqueName="[PT Q3].[I identify as:].[All]" dimensionUniqueName="[PT Q3]" displayFolder="" count="0" memberValueDatatype="130" unbalanced="0"/>
    <cacheHierarchy uniqueName="[PT Q3].[What is your age?]" caption="What is your age?" attribute="1" defaultMemberUniqueName="[PT Q3].[What is your age?].[All]" allUniqueName="[PT Q3].[What is your age?].[All]" dimensionUniqueName="[PT Q3]" displayFolder="" count="0" memberValueDatatype="20" unbalanced="0"/>
    <cacheHierarchy uniqueName="[PT Q3].[County where you live:]" caption="County where you live:" attribute="1" defaultMemberUniqueName="[PT Q3].[County where you live:].[All]" allUniqueName="[PT Q3].[County where you live:].[All]" dimensionUniqueName="[PT Q3]" displayFolder="" count="0" memberValueDatatype="130" unbalanced="0"/>
    <cacheHierarchy uniqueName="[PT Q3].[Town and ZIP code where you live:]" caption="Town and ZIP code where you live:" attribute="1" defaultMemberUniqueName="[PT Q3].[Town and ZIP code where you live:].[All]" allUniqueName="[PT Q3].[Town and ZIP code where you live:].[All]" dimensionUniqueName="[PT Q3]" displayFolder="" count="0" memberValueDatatype="130" unbalanced="0"/>
    <cacheHierarchy uniqueName="[PT Q3].[What race do you consider yourself?]" caption="What race do you consider yourself?" attribute="1" defaultMemberUniqueName="[PT Q3].[What race do you consider yourself?].[All]" allUniqueName="[PT Q3].[What race do you consider yourself?].[All]" dimensionUniqueName="[PT Q3]" displayFolder="" count="0" memberValueDatatype="130" unbalanced="0"/>
    <cacheHierarchy uniqueName="[PT Q3].[Are you Hispanic or Latino?]" caption="Are you Hispanic or Latino?" attribute="1" defaultMemberUniqueName="[PT Q3].[Are you Hispanic or Latino?].[All]" allUniqueName="[PT Q3].[Are you Hispanic or Latino?].[All]" dimensionUniqueName="[PT Q3]" displayFolder="" count="0" memberValueDatatype="130" unbalanced="0"/>
    <cacheHierarchy uniqueName="[PT Q3].[What language do you speak when you are at home (select all that apply)]" caption="What language do you speak when you are at home (select all that apply)" attribute="1" defaultMemberUniqueName="[PT Q3].[What language do you speak when you are at home (select all that apply)].[All]" allUniqueName="[PT Q3].[What language do you speak when you are at home (select all that apply)].[All]" dimensionUniqueName="[PT Q3]" displayFolder="" count="0" memberValueDatatype="130" unbalanced="0"/>
    <cacheHierarchy uniqueName="[PT Q3].[What is your annual household income from all sources?]" caption="What is your annual household income from all sources?" attribute="1" defaultMemberUniqueName="[PT Q3].[What is your annual household income from all sources?].[All]" allUniqueName="[PT Q3].[What is your annual household income from all sources?].[All]" dimensionUniqueName="[PT Q3]" displayFolder="" count="0" memberValueDatatype="130" unbalanced="0"/>
    <cacheHierarchy uniqueName="[PT Q3].[What is your highest level of education?]" caption="What is your highest level of education?" attribute="1" defaultMemberUniqueName="[PT Q3].[What is your highest level of education?].[All]" allUniqueName="[PT Q3].[What is your highest level of education?].[All]" dimensionUniqueName="[PT Q3]" displayFolder="" count="0" memberValueDatatype="130" unbalanced="0"/>
    <cacheHierarchy uniqueName="[PT Q3].[What is your current employment status?]" caption="What is your current employment status?" attribute="1" defaultMemberUniqueName="[PT Q3].[What is your current employment status?].[All]" allUniqueName="[PT Q3].[What is your current employment status?].[All]" dimensionUniqueName="[PT Q3]" displayFolder="" count="0" memberValueDatatype="130" unbalanced="0"/>
    <cacheHierarchy uniqueName="[PT Q3].[Do you currently have health insurance?]" caption="Do you currently have health insurance?" attribute="1" defaultMemberUniqueName="[PT Q3].[Do you currently have health insurance?].[All]" allUniqueName="[PT Q3].[Do you currently have health insurance?].[All]" dimensionUniqueName="[PT Q3]" displayFolder="" count="0" memberValueDatatype="130" unbalanced="0"/>
    <cacheHierarchy uniqueName="[PT Q3].[Do you have a smart phone?]" caption="Do you have a smart phone?" attribute="1" defaultMemberUniqueName="[PT Q3].[Do you have a smart phone?].[All]" allUniqueName="[PT Q3].[Do you have a smart phone?].[All]" dimensionUniqueName="[PT Q3]" displayFolder="" count="0" memberValueDatatype="130" unbalanced="0"/>
    <cacheHierarchy uniqueName="[PT Q4].[RespondentID]" caption="RespondentID" attribute="1" defaultMemberUniqueName="[PT Q4].[RespondentID].[All]" allUniqueName="[PT Q4].[RespondentID].[All]" dimensionUniqueName="[PT Q4]" displayFolder="" count="0" memberValueDatatype="5" unbalanced="0"/>
    <cacheHierarchy uniqueName="[PT Q4].[Clean air &amp; water]" caption="Clean air &amp; water" attribute="1" defaultMemberUniqueName="[PT Q4].[Clean air &amp; water].[All]" allUniqueName="[PT Q4].[Clean air &amp; water].[All]" dimensionUniqueName="[PT Q4]" displayFolder="" count="0" memberValueDatatype="130" unbalanced="0"/>
    <cacheHierarchy uniqueName="[PT Q4].[Mental health services]" caption="Mental health services" attribute="1" defaultMemberUniqueName="[PT Q4].[Mental health services].[All]" allUniqueName="[PT Q4].[Mental health services].[All]" dimensionUniqueName="[PT Q4]" displayFolder="" count="0" memberValueDatatype="130" unbalanced="0"/>
    <cacheHierarchy uniqueName="[PT Q4].[Smoking cessation programs]" caption="Smoking cessation programs" attribute="1" defaultMemberUniqueName="[PT Q4].[Smoking cessation programs].[All]" allUniqueName="[PT Q4].[Smoking cessation programs].[All]" dimensionUniqueName="[PT Q4]" displayFolder="" count="0" memberValueDatatype="130" unbalanced="0"/>
    <cacheHierarchy uniqueName="[PT Q4].[Drug &amp; alcohol rehabilitation services]" caption="Drug &amp; alcohol rehabilitation services" attribute="1" defaultMemberUniqueName="[PT Q4].[Drug &amp; alcohol rehabilitation services].[All]" allUniqueName="[PT Q4].[Drug &amp; alcohol rehabilitation services].[All]" dimensionUniqueName="[PT Q4]" displayFolder="" count="0" memberValueDatatype="130" unbalanced="0"/>
    <cacheHierarchy uniqueName="[PT Q4].[Recreation facilities]" caption="Recreation facilities" attribute="1" defaultMemberUniqueName="[PT Q4].[Recreation facilities].[All]" allUniqueName="[PT Q4].[Recreation facilities].[All]" dimensionUniqueName="[PT Q4]" displayFolder="" count="0" memberValueDatatype="130" unbalanced="0"/>
    <cacheHierarchy uniqueName="[PT Q4].[Transportation]" caption="Transportation" attribute="1" defaultMemberUniqueName="[PT Q4].[Transportation].[All]" allUniqueName="[PT Q4].[Transportation].[All]" dimensionUniqueName="[PT Q4]" displayFolder="" count="0" memberValueDatatype="130" unbalanced="0"/>
    <cacheHierarchy uniqueName="[PT Q4].[Healthier food choices]" caption="Healthier food choices" attribute="1" defaultMemberUniqueName="[PT Q4].[Healthier food choices].[All]" allUniqueName="[PT Q4].[Healthier food choices].[All]" dimensionUniqueName="[PT Q4]" displayFolder="" count="0" memberValueDatatype="130" unbalanced="0"/>
    <cacheHierarchy uniqueName="[PT Q4].[Safe childcare options]" caption="Safe childcare options" attribute="1" defaultMemberUniqueName="[PT Q4].[Safe childcare options].[All]" allUniqueName="[PT Q4].[Safe childcare options].[All]" dimensionUniqueName="[PT Q4]" displayFolder="" count="0" memberValueDatatype="130" unbalanced="0"/>
    <cacheHierarchy uniqueName="[PT Q4].[Weight loss programs]" caption="Weight loss programs" attribute="1" defaultMemberUniqueName="[PT Q4].[Weight loss programs].[All]" allUniqueName="[PT Q4].[Weight loss programs].[All]" dimensionUniqueName="[PT Q4]" displayFolder="" count="0" memberValueDatatype="130" unbalanced="0"/>
    <cacheHierarchy uniqueName="[PT Q4].[Job opportunities]" caption="Job opportunities" attribute="1" defaultMemberUniqueName="[PT Q4].[Job opportunities].[All]" allUniqueName="[PT Q4].[Job opportunities].[All]" dimensionUniqueName="[PT Q4]" displayFolder="" count="0" memberValueDatatype="130" unbalanced="0"/>
    <cacheHierarchy uniqueName="[PT Q4].[Safe places to walk/play]" caption="Safe places to walk/play" attribute="1" defaultMemberUniqueName="[PT Q4].[Safe places to walk/play].[All]" allUniqueName="[PT Q4].[Safe places to walk/play].[All]" dimensionUniqueName="[PT Q4]" displayFolder="" count="0" memberValueDatatype="130" unbalanced="0"/>
    <cacheHierarchy uniqueName="[PT Q4].[Safe worksites]" caption="Safe worksites" attribute="1" defaultMemberUniqueName="[PT Q4].[Safe worksites].[All]" allUniqueName="[PT Q4].[Safe worksites].[All]" dimensionUniqueName="[PT Q4]" displayFolder="" count="0" memberValueDatatype="130" unbalanced="0"/>
    <cacheHierarchy uniqueName="[PT Q4].[Column1]" caption="Column1" attribute="1" defaultMemberUniqueName="[PT Q4].[Column1].[All]" allUniqueName="[PT Q4].[Column1].[All]" dimensionUniqueName="[PT Q4]" displayFolder="" count="0" memberValueDatatype="130" unbalanced="0"/>
    <cacheHierarchy uniqueName="[PT Q4].[Count of Selection]" caption="Count of Selection" attribute="1" defaultMemberUniqueName="[PT Q4].[Count of Selection].[All]" allUniqueName="[PT Q4].[Count of Selection].[All]" dimensionUniqueName="[PT Q4]" displayFolder="" count="0" memberValueDatatype="20" unbalanced="0"/>
    <cacheHierarchy uniqueName="[PT Q4].[Weight]" caption="Weight" attribute="1" defaultMemberUniqueName="[PT Q4].[Weight].[All]" allUniqueName="[PT Q4].[Weight].[All]" dimensionUniqueName="[PT Q4]" displayFolder="" count="0" memberValueDatatype="130" unbalanced="0"/>
    <cacheHierarchy uniqueName="[PT Q4].[Column2]" caption="Column2" attribute="1" defaultMemberUniqueName="[PT Q4].[Column2].[All]" allUniqueName="[PT Q4].[Column2].[All]" dimensionUniqueName="[PT Q4]" displayFolder="" count="0" memberValueDatatype="130" unbalanced="0"/>
    <cacheHierarchy uniqueName="[PT Q4].[Clean air &amp; water5]" caption="Clean air &amp; water5" attribute="1" defaultMemberUniqueName="[PT Q4].[Clean air &amp; water5].[All]" allUniqueName="[PT Q4].[Clean air &amp; water5].[All]" dimensionUniqueName="[PT Q4]" displayFolder="" count="0" memberValueDatatype="5" unbalanced="0"/>
    <cacheHierarchy uniqueName="[PT Q4].[Mental health services6]" caption="Mental health services6" attribute="1" defaultMemberUniqueName="[PT Q4].[Mental health services6].[All]" allUniqueName="[PT Q4].[Mental health services6].[All]" dimensionUniqueName="[PT Q4]" displayFolder="" count="0" memberValueDatatype="5" unbalanced="0"/>
    <cacheHierarchy uniqueName="[PT Q4].[Smoking cessation programs7]" caption="Smoking cessation programs7" attribute="1" defaultMemberUniqueName="[PT Q4].[Smoking cessation programs7].[All]" allUniqueName="[PT Q4].[Smoking cessation programs7].[All]" dimensionUniqueName="[PT Q4]" displayFolder="" count="0" memberValueDatatype="5" unbalanced="0"/>
    <cacheHierarchy uniqueName="[PT Q4].[Drug &amp; alcohol rehabilitation services8]" caption="Drug &amp; alcohol rehabilitation services8" attribute="1" defaultMemberUniqueName="[PT Q4].[Drug &amp; alcohol rehabilitation services8].[All]" allUniqueName="[PT Q4].[Drug &amp; alcohol rehabilitation services8].[All]" dimensionUniqueName="[PT Q4]" displayFolder="" count="0" memberValueDatatype="5" unbalanced="0"/>
    <cacheHierarchy uniqueName="[PT Q4].[Recreation facilities9]" caption="Recreation facilities9" attribute="1" defaultMemberUniqueName="[PT Q4].[Recreation facilities9].[All]" allUniqueName="[PT Q4].[Recreation facilities9].[All]" dimensionUniqueName="[PT Q4]" displayFolder="" count="0" memberValueDatatype="5" unbalanced="0"/>
    <cacheHierarchy uniqueName="[PT Q4].[Transportation10]" caption="Transportation10" attribute="1" defaultMemberUniqueName="[PT Q4].[Transportation10].[All]" allUniqueName="[PT Q4].[Transportation10].[All]" dimensionUniqueName="[PT Q4]" displayFolder="" count="0" memberValueDatatype="5" unbalanced="0"/>
    <cacheHierarchy uniqueName="[PT Q4].[Healthier food choices11]" caption="Healthier food choices11" attribute="1" defaultMemberUniqueName="[PT Q4].[Healthier food choices11].[All]" allUniqueName="[PT Q4].[Healthier food choices11].[All]" dimensionUniqueName="[PT Q4]" displayFolder="" count="0" memberValueDatatype="5" unbalanced="0"/>
    <cacheHierarchy uniqueName="[PT Q4].[Safe childcare options12]" caption="Safe childcare options12" attribute="1" defaultMemberUniqueName="[PT Q4].[Safe childcare options12].[All]" allUniqueName="[PT Q4].[Safe childcare options12].[All]" dimensionUniqueName="[PT Q4]" displayFolder="" count="0" memberValueDatatype="5" unbalanced="0"/>
    <cacheHierarchy uniqueName="[PT Q4].[Weight loss programs13]" caption="Weight loss programs13" attribute="1" defaultMemberUniqueName="[PT Q4].[Weight loss programs13].[All]" allUniqueName="[PT Q4].[Weight loss programs13].[All]" dimensionUniqueName="[PT Q4]" displayFolder="" count="0" memberValueDatatype="5" unbalanced="0"/>
    <cacheHierarchy uniqueName="[PT Q4].[Job opportunities14]" caption="Job opportunities14" attribute="1" defaultMemberUniqueName="[PT Q4].[Job opportunities14].[All]" allUniqueName="[PT Q4].[Job opportunities14].[All]" dimensionUniqueName="[PT Q4]" displayFolder="" count="0" memberValueDatatype="5" unbalanced="0"/>
    <cacheHierarchy uniqueName="[PT Q4].[Safe places to walk/play15]" caption="Safe places to walk/play15" attribute="1" defaultMemberUniqueName="[PT Q4].[Safe places to walk/play15].[All]" allUniqueName="[PT Q4].[Safe places to walk/play15].[All]" dimensionUniqueName="[PT Q4]" displayFolder="" count="0" memberValueDatatype="5" unbalanced="0"/>
    <cacheHierarchy uniqueName="[PT Q4].[Safe worksites16]" caption="Safe worksites16" attribute="1" defaultMemberUniqueName="[PT Q4].[Safe worksites16].[All]" allUniqueName="[PT Q4].[Safe worksites16].[All]" dimensionUniqueName="[PT Q4]" displayFolder="" count="0" memberValueDatatype="5" unbalanced="0"/>
    <cacheHierarchy uniqueName="[PT Q4].[Column3]" caption="Column3" attribute="1" defaultMemberUniqueName="[PT Q4].[Column3].[All]" allUniqueName="[PT Q4].[Column3].[All]" dimensionUniqueName="[PT Q4]" displayFolder="" count="0" memberValueDatatype="130" unbalanced="0"/>
    <cacheHierarchy uniqueName="[PT Q4].[Column4]" caption="Column4" attribute="1" defaultMemberUniqueName="[PT Q4].[Column4].[All]" allUniqueName="[PT Q4].[Column4].[All]" dimensionUniqueName="[PT Q4]" displayFolder="" count="0" memberValueDatatype="130" unbalanced="0"/>
    <cacheHierarchy uniqueName="[PT Q4].[Observed]" caption="Observed" attribute="1" defaultMemberUniqueName="[PT Q4].[Observed].[All]" allUniqueName="[PT Q4].[Observed].[All]" dimensionUniqueName="[PT Q4]" displayFolder="" count="0" memberValueDatatype="5" unbalanced="0"/>
    <cacheHierarchy uniqueName="[PT Q4].[Expected]" caption="Expected" attribute="1" defaultMemberUniqueName="[PT Q4].[Expected].[All]" allUniqueName="[PT Q4].[Expected].[All]" dimensionUniqueName="[PT Q4]" displayFolder="" count="0" memberValueDatatype="20" unbalanced="0"/>
    <cacheHierarchy uniqueName="[PT Q4].[Column5]" caption="Column5" attribute="1" defaultMemberUniqueName="[PT Q4].[Column5].[All]" allUniqueName="[PT Q4].[Column5].[All]" dimensionUniqueName="[PT Q4]" displayFolder="" count="0" memberValueDatatype="130" unbalanced="0"/>
    <cacheHierarchy uniqueName="[PT Q4].[Column6]" caption="Column6" attribute="1" defaultMemberUniqueName="[PT Q4].[Column6].[All]" allUniqueName="[PT Q4].[Column6].[All]" dimensionUniqueName="[PT Q4]" displayFolder="" count="0" memberValueDatatype="130" unbalanced="0"/>
    <cacheHierarchy uniqueName="[PT Q4].[I identify as:]" caption="I identify as:" attribute="1" defaultMemberUniqueName="[PT Q4].[I identify as:].[All]" allUniqueName="[PT Q4].[I identify as:].[All]" dimensionUniqueName="[PT Q4]" displayFolder="" count="2" memberValueDatatype="130" unbalanced="0"/>
    <cacheHierarchy uniqueName="[PT Q4].[What is your age?]" caption="What is your age?" attribute="1" defaultMemberUniqueName="[PT Q4].[What is your age?].[All]" allUniqueName="[PT Q4].[What is your age?].[All]" dimensionUniqueName="[PT Q4]" displayFolder="" count="0" memberValueDatatype="20" unbalanced="0"/>
    <cacheHierarchy uniqueName="[PT Q4].[County where you live:]" caption="County where you live:" attribute="1" defaultMemberUniqueName="[PT Q4].[County where you live:].[All]" allUniqueName="[PT Q4].[County where you live:].[All]" dimensionUniqueName="[PT Q4]" displayFolder="" count="2" memberValueDatatype="130" unbalanced="0"/>
    <cacheHierarchy uniqueName="[PT Q4].[Town and ZIP code where you live:]" caption="Town and ZIP code where you live:" attribute="1" defaultMemberUniqueName="[PT Q4].[Town and ZIP code where you live:].[All]" allUniqueName="[PT Q4].[Town and ZIP code where you live:].[All]" dimensionUniqueName="[PT Q4]" displayFolder="" count="0" memberValueDatatype="130" unbalanced="0"/>
    <cacheHierarchy uniqueName="[PT Q4].[What race do you consider yourself?]" caption="What race do you consider yourself?" attribute="1" defaultMemberUniqueName="[PT Q4].[What race do you consider yourself?].[All]" allUniqueName="[PT Q4].[What race do you consider yourself?].[All]" dimensionUniqueName="[PT Q4]" displayFolder="" count="2" memberValueDatatype="130" unbalanced="0"/>
    <cacheHierarchy uniqueName="[PT Q4].[Are you Hispanic or Latino?]" caption="Are you Hispanic or Latino?" attribute="1" defaultMemberUniqueName="[PT Q4].[Are you Hispanic or Latino?].[All]" allUniqueName="[PT Q4].[Are you Hispanic or Latino?].[All]" dimensionUniqueName="[PT Q4]" displayFolder="" count="2" memberValueDatatype="130" unbalanced="0"/>
    <cacheHierarchy uniqueName="[PT Q4].[What language do you speak when you are at home (select all that apply)]" caption="What language do you speak when you are at home (select all that apply)" attribute="1" defaultMemberUniqueName="[PT Q4].[What language do you speak when you are at home (select all that apply)].[All]" allUniqueName="[PT Q4].[What language do you speak when you are at home (select all that apply)].[All]" dimensionUniqueName="[PT Q4]" displayFolder="" count="0" memberValueDatatype="130" unbalanced="0"/>
    <cacheHierarchy uniqueName="[PT Q4].[What is your annual household income from all sources?]" caption="What is your annual household income from all sources?" attribute="1" defaultMemberUniqueName="[PT Q4].[What is your annual household income from all sources?].[All]" allUniqueName="[PT Q4].[What is your annual household income from all sources?].[All]" dimensionUniqueName="[PT Q4]" displayFolder="" count="2" memberValueDatatype="130" unbalanced="0"/>
    <cacheHierarchy uniqueName="[PT Q4].[What is your highest level of education?]" caption="What is your highest level of education?" attribute="1" defaultMemberUniqueName="[PT Q4].[What is your highest level of education?].[All]" allUniqueName="[PT Q4].[What is your highest level of education?].[All]" dimensionUniqueName="[PT Q4]" displayFolder="" count="2" memberValueDatatype="130" unbalanced="0"/>
    <cacheHierarchy uniqueName="[PT Q4].[What is your current employment status?]" caption="What is your current employment status?" attribute="1" defaultMemberUniqueName="[PT Q4].[What is your current employment status?].[All]" allUniqueName="[PT Q4].[What is your current employment status?].[All]" dimensionUniqueName="[PT Q4]" displayFolder="" count="2" memberValueDatatype="130" unbalanced="0"/>
    <cacheHierarchy uniqueName="[PT Q4].[Do you currently have health insurance?]" caption="Do you currently have health insurance?" attribute="1" defaultMemberUniqueName="[PT Q4].[Do you currently have health insurance?].[All]" allUniqueName="[PT Q4].[Do you currently have health insurance?].[All]" dimensionUniqueName="[PT Q4]" displayFolder="" count="2" memberValueDatatype="130" unbalanced="0"/>
    <cacheHierarchy uniqueName="[PT Q4].[Do you have a smart phone?]" caption="Do you have a smart phone?" attribute="1" defaultMemberUniqueName="[PT Q4].[Do you have a smart phone?].[All]" allUniqueName="[PT Q4].[Do you have a smart phone?].[All]" dimensionUniqueName="[PT Q4]" displayFolder="" count="0" memberValueDatatype="130" unbalanced="0"/>
    <cacheHierarchy uniqueName="[PT Q5].[RespondentID]" caption="RespondentID" attribute="1" defaultMemberUniqueName="[PT Q5].[RespondentID].[All]" allUniqueName="[PT Q5].[RespondentID].[All]" dimensionUniqueName="[PT Q5]" displayFolder="" count="0" memberValueDatatype="5" unbalanced="0"/>
    <cacheHierarchy uniqueName="[PT Q5].[Blood pressure]" caption="Blood pressure" attribute="1" defaultMemberUniqueName="[PT Q5].[Blood pressure].[All]" allUniqueName="[PT Q5].[Blood pressure].[All]" dimensionUniqueName="[PT Q5]" displayFolder="" count="0" memberValueDatatype="130" unbalanced="0"/>
    <cacheHierarchy uniqueName="[PT Q5].[Eating disorders]" caption="Eating disorders" attribute="1" defaultMemberUniqueName="[PT Q5].[Eating disorders].[All]" allUniqueName="[PT Q5].[Eating disorders].[All]" dimensionUniqueName="[PT Q5]" displayFolder="" count="0" memberValueDatatype="130" unbalanced="0"/>
    <cacheHierarchy uniqueName="[PT Q5].[Mental health/depression]" caption="Mental health/depression" attribute="1" defaultMemberUniqueName="[PT Q5].[Mental health/depression].[All]" allUniqueName="[PT Q5].[Mental health/depression].[All]" dimensionUniqueName="[PT Q5]" displayFolder="" count="0" memberValueDatatype="130" unbalanced="0"/>
    <cacheHierarchy uniqueName="[PT Q5].[Cancer]" caption="Cancer" attribute="1" defaultMemberUniqueName="[PT Q5].[Cancer].[All]" allUniqueName="[PT Q5].[Cancer].[All]" dimensionUniqueName="[PT Q5]" displayFolder="" count="0" memberValueDatatype="130" unbalanced="0"/>
    <cacheHierarchy uniqueName="[PT Q5].[Emergency preparedness]" caption="Emergency preparedness" attribute="1" defaultMemberUniqueName="[PT Q5].[Emergency preparedness].[All]" allUniqueName="[PT Q5].[Emergency preparedness].[All]" dimensionUniqueName="[PT Q5]" displayFolder="" count="0" memberValueDatatype="130" unbalanced="0"/>
    <cacheHierarchy uniqueName="[PT Q5].[Nutrition]" caption="Nutrition" attribute="1" defaultMemberUniqueName="[PT Q5].[Nutrition].[All]" allUniqueName="[PT Q5].[Nutrition].[All]" dimensionUniqueName="[PT Q5]" displayFolder="" count="0" memberValueDatatype="130" unbalanced="0"/>
    <cacheHierarchy uniqueName="[PT Q5].[Cholesterol]" caption="Cholesterol" attribute="1" defaultMemberUniqueName="[PT Q5].[Cholesterol].[All]" allUniqueName="[PT Q5].[Cholesterol].[All]" dimensionUniqueName="[PT Q5]" displayFolder="" count="0" memberValueDatatype="130" unbalanced="0"/>
    <cacheHierarchy uniqueName="[PT Q5].[Exercise/physical activity]" caption="Exercise/physical activity" attribute="1" defaultMemberUniqueName="[PT Q5].[Exercise/physical activity].[All]" allUniqueName="[PT Q5].[Exercise/physical activity].[All]" dimensionUniqueName="[PT Q5]" displayFolder="" count="0" memberValueDatatype="130" unbalanced="0"/>
    <cacheHierarchy uniqueName="[PT Q5].[Prenatal care]" caption="Prenatal care" attribute="1" defaultMemberUniqueName="[PT Q5].[Prenatal care].[All]" allUniqueName="[PT Q5].[Prenatal care].[All]" dimensionUniqueName="[PT Q5]" displayFolder="" count="0" memberValueDatatype="130" unbalanced="0"/>
    <cacheHierarchy uniqueName="[PT Q5].[Dental screenings]" caption="Dental screenings" attribute="1" defaultMemberUniqueName="[PT Q5].[Dental screenings].[All]" allUniqueName="[PT Q5].[Dental screenings].[All]" dimensionUniqueName="[PT Q5]" displayFolder="" count="0" memberValueDatatype="130" unbalanced="0"/>
    <cacheHierarchy uniqueName="[PT Q5].[Heart disease]" caption="Heart disease" attribute="1" defaultMemberUniqueName="[PT Q5].[Heart disease].[All]" allUniqueName="[PT Q5].[Heart disease].[All]" dimensionUniqueName="[PT Q5]" displayFolder="" count="0" memberValueDatatype="130" unbalanced="0"/>
    <cacheHierarchy uniqueName="[PT Q5].[Suicide prevention]" caption="Suicide prevention" attribute="1" defaultMemberUniqueName="[PT Q5].[Suicide prevention].[All]" allUniqueName="[PT Q5].[Suicide prevention].[All]" dimensionUniqueName="[PT Q5]" displayFolder="" count="0" memberValueDatatype="130" unbalanced="0"/>
    <cacheHierarchy uniqueName="[PT Q5].[Diabetes]" caption="Diabetes" attribute="1" defaultMemberUniqueName="[PT Q5].[Diabetes].[All]" allUniqueName="[PT Q5].[Diabetes].[All]" dimensionUniqueName="[PT Q5]" displayFolder="" count="0" memberValueDatatype="130" unbalanced="0"/>
    <cacheHierarchy uniqueName="[PT Q5].[HIV/AIDS &amp; Sexually Transmitted Diseases (STDs)]" caption="HIV/AIDS &amp; Sexually Transmitted Diseases (STDs)" attribute="1" defaultMemberUniqueName="[PT Q5].[HIV/AIDS &amp; Sexually Transmitted Diseases (STDs)].[All]" allUniqueName="[PT Q5].[HIV/AIDS &amp; Sexually Transmitted Diseases (STDs)].[All]" dimensionUniqueName="[PT Q5]" displayFolder="" count="0" memberValueDatatype="130" unbalanced="0"/>
    <cacheHierarchy uniqueName="[PT Q5].[Vaccination/immunizations]" caption="Vaccination/immunizations" attribute="1" defaultMemberUniqueName="[PT Q5].[Vaccination/immunizations].[All]" allUniqueName="[PT Q5].[Vaccination/immunizations].[All]" dimensionUniqueName="[PT Q5]" displayFolder="" count="0" memberValueDatatype="130" unbalanced="0"/>
    <cacheHierarchy uniqueName="[PT Q5].[Disease outbreak information]" caption="Disease outbreak information" attribute="1" defaultMemberUniqueName="[PT Q5].[Disease outbreak information].[All]" allUniqueName="[PT Q5].[Disease outbreak information].[All]" dimensionUniqueName="[PT Q5]" displayFolder="" count="0" memberValueDatatype="130" unbalanced="0"/>
    <cacheHierarchy uniqueName="[PT Q5].[Importance of routine well checkups]" caption="Importance of routine well checkups" attribute="1" defaultMemberUniqueName="[PT Q5].[Importance of routine well checkups].[All]" allUniqueName="[PT Q5].[Importance of routine well checkups].[All]" dimensionUniqueName="[PT Q5]" displayFolder="" count="0" memberValueDatatype="130" unbalanced="0"/>
    <cacheHierarchy uniqueName="[PT Q5].[Drug and alcohol]" caption="Drug and alcohol" attribute="1" defaultMemberUniqueName="[PT Q5].[Drug and alcohol].[All]" allUniqueName="[PT Q5].[Drug and alcohol].[All]" dimensionUniqueName="[PT Q5]" displayFolder="" count="0" memberValueDatatype="130" unbalanced="0"/>
    <cacheHierarchy uniqueName="[PT Q5].[Column1]" caption="Column1" attribute="1" defaultMemberUniqueName="[PT Q5].[Column1].[All]" allUniqueName="[PT Q5].[Column1].[All]" dimensionUniqueName="[PT Q5]" displayFolder="" count="0" memberValueDatatype="130" unbalanced="0"/>
    <cacheHierarchy uniqueName="[PT Q5].[Count of Selection]" caption="Count of Selection" attribute="1" defaultMemberUniqueName="[PT Q5].[Count of Selection].[All]" allUniqueName="[PT Q5].[Count of Selection].[All]" dimensionUniqueName="[PT Q5]" displayFolder="" count="0" memberValueDatatype="20" unbalanced="0"/>
    <cacheHierarchy uniqueName="[PT Q5].[Weight]" caption="Weight" attribute="1" defaultMemberUniqueName="[PT Q5].[Weight].[All]" allUniqueName="[PT Q5].[Weight].[All]" dimensionUniqueName="[PT Q5]" displayFolder="" count="0" memberValueDatatype="130" unbalanced="0"/>
    <cacheHierarchy uniqueName="[PT Q5].[Column2]" caption="Column2" attribute="1" defaultMemberUniqueName="[PT Q5].[Column2].[All]" allUniqueName="[PT Q5].[Column2].[All]" dimensionUniqueName="[PT Q5]" displayFolder="" count="0" memberValueDatatype="130" unbalanced="0"/>
    <cacheHierarchy uniqueName="[PT Q5].[Blood pressure5]" caption="Blood pressure5" attribute="1" defaultMemberUniqueName="[PT Q5].[Blood pressure5].[All]" allUniqueName="[PT Q5].[Blood pressure5].[All]" dimensionUniqueName="[PT Q5]" displayFolder="" count="0" memberValueDatatype="5" unbalanced="0"/>
    <cacheHierarchy uniqueName="[PT Q5].[Eating disorders6]" caption="Eating disorders6" attribute="1" defaultMemberUniqueName="[PT Q5].[Eating disorders6].[All]" allUniqueName="[PT Q5].[Eating disorders6].[All]" dimensionUniqueName="[PT Q5]" displayFolder="" count="0" memberValueDatatype="5" unbalanced="0"/>
    <cacheHierarchy uniqueName="[PT Q5].[Mental health/depression7]" caption="Mental health/depression7" attribute="1" defaultMemberUniqueName="[PT Q5].[Mental health/depression7].[All]" allUniqueName="[PT Q5].[Mental health/depression7].[All]" dimensionUniqueName="[PT Q5]" displayFolder="" count="0" memberValueDatatype="5" unbalanced="0"/>
    <cacheHierarchy uniqueName="[PT Q5].[Cancer8]" caption="Cancer8" attribute="1" defaultMemberUniqueName="[PT Q5].[Cancer8].[All]" allUniqueName="[PT Q5].[Cancer8].[All]" dimensionUniqueName="[PT Q5]" displayFolder="" count="0" memberValueDatatype="5" unbalanced="0"/>
    <cacheHierarchy uniqueName="[PT Q5].[Emergency preparedness9]" caption="Emergency preparedness9" attribute="1" defaultMemberUniqueName="[PT Q5].[Emergency preparedness9].[All]" allUniqueName="[PT Q5].[Emergency preparedness9].[All]" dimensionUniqueName="[PT Q5]" displayFolder="" count="0" memberValueDatatype="5" unbalanced="0"/>
    <cacheHierarchy uniqueName="[PT Q5].[Nutrition10]" caption="Nutrition10" attribute="1" defaultMemberUniqueName="[PT Q5].[Nutrition10].[All]" allUniqueName="[PT Q5].[Nutrition10].[All]" dimensionUniqueName="[PT Q5]" displayFolder="" count="0" memberValueDatatype="5" unbalanced="0"/>
    <cacheHierarchy uniqueName="[PT Q5].[Cholesterol11]" caption="Cholesterol11" attribute="1" defaultMemberUniqueName="[PT Q5].[Cholesterol11].[All]" allUniqueName="[PT Q5].[Cholesterol11].[All]" dimensionUniqueName="[PT Q5]" displayFolder="" count="0" memberValueDatatype="5" unbalanced="0"/>
    <cacheHierarchy uniqueName="[PT Q5].[Exercise/physical activity12]" caption="Exercise/physical activity12" attribute="1" defaultMemberUniqueName="[PT Q5].[Exercise/physical activity12].[All]" allUniqueName="[PT Q5].[Exercise/physical activity12].[All]" dimensionUniqueName="[PT Q5]" displayFolder="" count="0" memberValueDatatype="5" unbalanced="0"/>
    <cacheHierarchy uniqueName="[PT Q5].[Prenatal care13]" caption="Prenatal care13" attribute="1" defaultMemberUniqueName="[PT Q5].[Prenatal care13].[All]" allUniqueName="[PT Q5].[Prenatal care13].[All]" dimensionUniqueName="[PT Q5]" displayFolder="" count="0" memberValueDatatype="5" unbalanced="0"/>
    <cacheHierarchy uniqueName="[PT Q5].[Dental screenings14]" caption="Dental screenings14" attribute="1" defaultMemberUniqueName="[PT Q5].[Dental screenings14].[All]" allUniqueName="[PT Q5].[Dental screenings14].[All]" dimensionUniqueName="[PT Q5]" displayFolder="" count="0" memberValueDatatype="5" unbalanced="0"/>
    <cacheHierarchy uniqueName="[PT Q5].[Heart disease15]" caption="Heart disease15" attribute="1" defaultMemberUniqueName="[PT Q5].[Heart disease15].[All]" allUniqueName="[PT Q5].[Heart disease15].[All]" dimensionUniqueName="[PT Q5]" displayFolder="" count="0" memberValueDatatype="5" unbalanced="0"/>
    <cacheHierarchy uniqueName="[PT Q5].[Suicide prevention16]" caption="Suicide prevention16" attribute="1" defaultMemberUniqueName="[PT Q5].[Suicide prevention16].[All]" allUniqueName="[PT Q5].[Suicide prevention16].[All]" dimensionUniqueName="[PT Q5]" displayFolder="" count="0" memberValueDatatype="5" unbalanced="0"/>
    <cacheHierarchy uniqueName="[PT Q5].[Diabetes17]" caption="Diabetes17" attribute="1" defaultMemberUniqueName="[PT Q5].[Diabetes17].[All]" allUniqueName="[PT Q5].[Diabetes17].[All]" dimensionUniqueName="[PT Q5]" displayFolder="" count="0" memberValueDatatype="5" unbalanced="0"/>
    <cacheHierarchy uniqueName="[PT Q5].[HIV/AIDS &amp; Sexually Transmitted Diseases (STDs)18]" caption="HIV/AIDS &amp; Sexually Transmitted Diseases (STDs)18" attribute="1" defaultMemberUniqueName="[PT Q5].[HIV/AIDS &amp; Sexually Transmitted Diseases (STDs)18].[All]" allUniqueName="[PT Q5].[HIV/AIDS &amp; Sexually Transmitted Diseases (STDs)18].[All]" dimensionUniqueName="[PT Q5]" displayFolder="" count="0" memberValueDatatype="5" unbalanced="0"/>
    <cacheHierarchy uniqueName="[PT Q5].[Vaccination/immunizations19]" caption="Vaccination/immunizations19" attribute="1" defaultMemberUniqueName="[PT Q5].[Vaccination/immunizations19].[All]" allUniqueName="[PT Q5].[Vaccination/immunizations19].[All]" dimensionUniqueName="[PT Q5]" displayFolder="" count="0" memberValueDatatype="5" unbalanced="0"/>
    <cacheHierarchy uniqueName="[PT Q5].[Disease outbreak information20]" caption="Disease outbreak information20" attribute="1" defaultMemberUniqueName="[PT Q5].[Disease outbreak information20].[All]" allUniqueName="[PT Q5].[Disease outbreak information20].[All]" dimensionUniqueName="[PT Q5]" displayFolder="" count="0" memberValueDatatype="5" unbalanced="0"/>
    <cacheHierarchy uniqueName="[PT Q5].[Importance of routine well checkups21]" caption="Importance of routine well checkups21" attribute="1" defaultMemberUniqueName="[PT Q5].[Importance of routine well checkups21].[All]" allUniqueName="[PT Q5].[Importance of routine well checkups21].[All]" dimensionUniqueName="[PT Q5]" displayFolder="" count="0" memberValueDatatype="5" unbalanced="0"/>
    <cacheHierarchy uniqueName="[PT Q5].[Drug and alcohol22]" caption="Drug and alcohol22" attribute="1" defaultMemberUniqueName="[PT Q5].[Drug and alcohol22].[All]" allUniqueName="[PT Q5].[Drug and alcohol22].[All]" dimensionUniqueName="[PT Q5]" displayFolder="" count="0" memberValueDatatype="5" unbalanced="0"/>
    <cacheHierarchy uniqueName="[PT Q5].[Column3]" caption="Column3" attribute="1" defaultMemberUniqueName="[PT Q5].[Column3].[All]" allUniqueName="[PT Q5].[Column3].[All]" dimensionUniqueName="[PT Q5]" displayFolder="" count="0" memberValueDatatype="130" unbalanced="0"/>
    <cacheHierarchy uniqueName="[PT Q5].[Column4]" caption="Column4" attribute="1" defaultMemberUniqueName="[PT Q5].[Column4].[All]" allUniqueName="[PT Q5].[Column4].[All]" dimensionUniqueName="[PT Q5]" displayFolder="" count="0" memberValueDatatype="130" unbalanced="0"/>
    <cacheHierarchy uniqueName="[PT Q5].[Observed]" caption="Observed" attribute="1" defaultMemberUniqueName="[PT Q5].[Observed].[All]" allUniqueName="[PT Q5].[Observed].[All]" dimensionUniqueName="[PT Q5]" displayFolder="" count="0" memberValueDatatype="5" unbalanced="0"/>
    <cacheHierarchy uniqueName="[PT Q5].[Expected]" caption="Expected" attribute="1" defaultMemberUniqueName="[PT Q5].[Expected].[All]" allUniqueName="[PT Q5].[Expected].[All]" dimensionUniqueName="[PT Q5]" displayFolder="" count="0" memberValueDatatype="20" unbalanced="0"/>
    <cacheHierarchy uniqueName="[PT Q5].[Column22]" caption="Column22" attribute="1" defaultMemberUniqueName="[PT Q5].[Column22].[All]" allUniqueName="[PT Q5].[Column22].[All]" dimensionUniqueName="[PT Q5]" displayFolder="" count="0" memberValueDatatype="130" unbalanced="0"/>
    <cacheHierarchy uniqueName="[PT Q5].[Column5]" caption="Column5" attribute="1" defaultMemberUniqueName="[PT Q5].[Column5].[All]" allUniqueName="[PT Q5].[Column5].[All]" dimensionUniqueName="[PT Q5]" displayFolder="" count="0" memberValueDatatype="130" unbalanced="0"/>
    <cacheHierarchy uniqueName="[PT Q5].[I identify as:]" caption="I identify as:" attribute="1" defaultMemberUniqueName="[PT Q5].[I identify as:].[All]" allUniqueName="[PT Q5].[I identify as:].[All]" dimensionUniqueName="[PT Q5]" displayFolder="" count="0" memberValueDatatype="130" unbalanced="0"/>
    <cacheHierarchy uniqueName="[PT Q5].[What is your age?]" caption="What is your age?" attribute="1" defaultMemberUniqueName="[PT Q5].[What is your age?].[All]" allUniqueName="[PT Q5].[What is your age?].[All]" dimensionUniqueName="[PT Q5]" displayFolder="" count="0" memberValueDatatype="20" unbalanced="0"/>
    <cacheHierarchy uniqueName="[PT Q5].[County where you live:]" caption="County where you live:" attribute="1" defaultMemberUniqueName="[PT Q5].[County where you live:].[All]" allUniqueName="[PT Q5].[County where you live:].[All]" dimensionUniqueName="[PT Q5]" displayFolder="" count="0" memberValueDatatype="130" unbalanced="0"/>
    <cacheHierarchy uniqueName="[PT Q5].[Town and ZIP code where you live:]" caption="Town and ZIP code where you live:" attribute="1" defaultMemberUniqueName="[PT Q5].[Town and ZIP code where you live:].[All]" allUniqueName="[PT Q5].[Town and ZIP code where you live:].[All]" dimensionUniqueName="[PT Q5]" displayFolder="" count="0" memberValueDatatype="130" unbalanced="0"/>
    <cacheHierarchy uniqueName="[PT Q5].[What race do you consider yourself?]" caption="What race do you consider yourself?" attribute="1" defaultMemberUniqueName="[PT Q5].[What race do you consider yourself?].[All]" allUniqueName="[PT Q5].[What race do you consider yourself?].[All]" dimensionUniqueName="[PT Q5]" displayFolder="" count="0" memberValueDatatype="130" unbalanced="0"/>
    <cacheHierarchy uniqueName="[PT Q5].[Are you Hispanic or Latino?]" caption="Are you Hispanic or Latino?" attribute="1" defaultMemberUniqueName="[PT Q5].[Are you Hispanic or Latino?].[All]" allUniqueName="[PT Q5].[Are you Hispanic or Latino?].[All]" dimensionUniqueName="[PT Q5]" displayFolder="" count="0" memberValueDatatype="130" unbalanced="0"/>
    <cacheHierarchy uniqueName="[PT Q5].[What language do you speak when you are at home (select all that apply)]" caption="What language do you speak when you are at home (select all that apply)" attribute="1" defaultMemberUniqueName="[PT Q5].[What language do you speak when you are at home (select all that apply)].[All]" allUniqueName="[PT Q5].[What language do you speak when you are at home (select all that apply)].[All]" dimensionUniqueName="[PT Q5]" displayFolder="" count="0" memberValueDatatype="130" unbalanced="0"/>
    <cacheHierarchy uniqueName="[PT Q5].[What is your annual household income from all sources?]" caption="What is your annual household income from all sources?" attribute="1" defaultMemberUniqueName="[PT Q5].[What is your annual household income from all sources?].[All]" allUniqueName="[PT Q5].[What is your annual household income from all sources?].[All]" dimensionUniqueName="[PT Q5]" displayFolder="" count="0" memberValueDatatype="130" unbalanced="0"/>
    <cacheHierarchy uniqueName="[PT Q5].[What is your highest level of education?]" caption="What is your highest level of education?" attribute="1" defaultMemberUniqueName="[PT Q5].[What is your highest level of education?].[All]" allUniqueName="[PT Q5].[What is your highest level of education?].[All]" dimensionUniqueName="[PT Q5]" displayFolder="" count="0" memberValueDatatype="130" unbalanced="0"/>
    <cacheHierarchy uniqueName="[PT Q5].[What is your current employment status?]" caption="What is your current employment status?" attribute="1" defaultMemberUniqueName="[PT Q5].[What is your current employment status?].[All]" allUniqueName="[PT Q5].[What is your current employment status?].[All]" dimensionUniqueName="[PT Q5]" displayFolder="" count="0" memberValueDatatype="130" unbalanced="0"/>
    <cacheHierarchy uniqueName="[PT Q5].[Do you currently have health insurance?]" caption="Do you currently have health insurance?" attribute="1" defaultMemberUniqueName="[PT Q5].[Do you currently have health insurance?].[All]" allUniqueName="[PT Q5].[Do you currently have health insurance?].[All]" dimensionUniqueName="[PT Q5]" displayFolder="" count="0" memberValueDatatype="130" unbalanced="0"/>
    <cacheHierarchy uniqueName="[PT Q5].[Do you have a smart phone?]" caption="Do you have a smart phone?" attribute="1" defaultMemberUniqueName="[PT Q5].[Do you have a smart phone?].[All]" allUniqueName="[PT Q5].[Do you have a smart phone?].[All]" dimensionUniqueName="[PT Q5]" displayFolder="" count="0" memberValueDatatype="130" unbalanced="0"/>
    <cacheHierarchy uniqueName="[PT Q6].[RespondentID]" caption="RespondentID" attribute="1" defaultMemberUniqueName="[PT Q6].[RespondentID].[All]" allUniqueName="[PT Q6].[RespondentID].[All]" dimensionUniqueName="[PT Q6]" displayFolder="" count="0" memberValueDatatype="5" unbalanced="0"/>
    <cacheHierarchy uniqueName="[PT Q6].[Doctor/health professional]" caption="Doctor/health professional" attribute="1" defaultMemberUniqueName="[PT Q6].[Doctor/health professional].[All]" allUniqueName="[PT Q6].[Doctor/health professional].[All]" dimensionUniqueName="[PT Q6]" displayFolder="" count="0" memberValueDatatype="130" unbalanced="0"/>
    <cacheHierarchy uniqueName="[PT Q6].[Library]" caption="Library" attribute="1" defaultMemberUniqueName="[PT Q6].[Library].[All]" allUniqueName="[PT Q6].[Library].[All]" dimensionUniqueName="[PT Q6]" displayFolder="" count="0" memberValueDatatype="130" unbalanced="0"/>
    <cacheHierarchy uniqueName="[PT Q6].[Social Media (Facebook, Twitter, etc.)]" caption="Social Media (Facebook, Twitter, etc.)" attribute="1" defaultMemberUniqueName="[PT Q6].[Social Media (Facebook, Twitter, etc.)].[All]" allUniqueName="[PT Q6].[Social Media (Facebook, Twitter, etc.)].[All]" dimensionUniqueName="[PT Q6]" displayFolder="" count="0" memberValueDatatype="130" unbalanced="0"/>
    <cacheHierarchy uniqueName="[PT Q6].[Family or friends]" caption="Family or friends" attribute="1" defaultMemberUniqueName="[PT Q6].[Family or friends].[All]" allUniqueName="[PT Q6].[Family or friends].[All]" dimensionUniqueName="[PT Q6]" displayFolder="" count="0" memberValueDatatype="130" unbalanced="0"/>
    <cacheHierarchy uniqueName="[PT Q6].[Newspaper/magazines]" caption="Newspaper/magazines" attribute="1" defaultMemberUniqueName="[PT Q6].[Newspaper/magazines].[All]" allUniqueName="[PT Q6].[Newspaper/magazines].[All]" dimensionUniqueName="[PT Q6]" displayFolder="" count="0" memberValueDatatype="130" unbalanced="0"/>
    <cacheHierarchy uniqueName="[PT Q6].[Television]" caption="Television" attribute="1" defaultMemberUniqueName="[PT Q6].[Television].[All]" allUniqueName="[PT Q6].[Television].[All]" dimensionUniqueName="[PT Q6]" displayFolder="" count="0" memberValueDatatype="130" unbalanced="0"/>
    <cacheHierarchy uniqueName="[PT Q6].[Health Department]" caption="Health Department" attribute="1" defaultMemberUniqueName="[PT Q6].[Health Department].[All]" allUniqueName="[PT Q6].[Health Department].[All]" dimensionUniqueName="[PT Q6]" displayFolder="" count="0" memberValueDatatype="130" unbalanced="0"/>
    <cacheHierarchy uniqueName="[PT Q6].[Radio]" caption="Radio" attribute="1" defaultMemberUniqueName="[PT Q6].[Radio].[All]" allUniqueName="[PT Q6].[Radio].[All]" dimensionUniqueName="[PT Q6]" displayFolder="" count="0" memberValueDatatype="130" unbalanced="0"/>
    <cacheHierarchy uniqueName="[PT Q6].[Worksite]" caption="Worksite" attribute="1" defaultMemberUniqueName="[PT Q6].[Worksite].[All]" allUniqueName="[PT Q6].[Worksite].[All]" dimensionUniqueName="[PT Q6]" displayFolder="" count="0" memberValueDatatype="130" unbalanced="0"/>
    <cacheHierarchy uniqueName="[PT Q6].[Hospital]" caption="Hospital" attribute="1" defaultMemberUniqueName="[PT Q6].[Hospital].[All]" allUniqueName="[PT Q6].[Hospital].[All]" dimensionUniqueName="[PT Q6]" displayFolder="" count="0" memberValueDatatype="130" unbalanced="0"/>
    <cacheHierarchy uniqueName="[PT Q6].[Religious organization]" caption="Religious organization" attribute="1" defaultMemberUniqueName="[PT Q6].[Religious organization].[All]" allUniqueName="[PT Q6].[Religious organization].[All]" dimensionUniqueName="[PT Q6]" displayFolder="" count="0" memberValueDatatype="130" unbalanced="0"/>
    <cacheHierarchy uniqueName="[PT Q6].[Internet]" caption="Internet" attribute="1" defaultMemberUniqueName="[PT Q6].[Internet].[All]" allUniqueName="[PT Q6].[Internet].[All]" dimensionUniqueName="[PT Q6]" displayFolder="" count="0" memberValueDatatype="130" unbalanced="0"/>
    <cacheHierarchy uniqueName="[PT Q6].[School/college]" caption="School/college" attribute="1" defaultMemberUniqueName="[PT Q6].[School/college].[All]" allUniqueName="[PT Q6].[School/college].[All]" dimensionUniqueName="[PT Q6]" displayFolder="" count="0" memberValueDatatype="130" unbalanced="0"/>
    <cacheHierarchy uniqueName="[PT Q6].[Column1]" caption="Column1" attribute="1" defaultMemberUniqueName="[PT Q6].[Column1].[All]" allUniqueName="[PT Q6].[Column1].[All]" dimensionUniqueName="[PT Q6]" displayFolder="" count="0" memberValueDatatype="130" unbalanced="0"/>
    <cacheHierarchy uniqueName="[PT Q6].[I identify as:]" caption="I identify as:" attribute="1" defaultMemberUniqueName="[PT Q6].[I identify as:].[All]" allUniqueName="[PT Q6].[I identify as:].[All]" dimensionUniqueName="[PT Q6]" displayFolder="" count="0" memberValueDatatype="130" unbalanced="0"/>
    <cacheHierarchy uniqueName="[PT Q6].[What is your age?]" caption="What is your age?" attribute="1" defaultMemberUniqueName="[PT Q6].[What is your age?].[All]" allUniqueName="[PT Q6].[What is your age?].[All]" dimensionUniqueName="[PT Q6]" displayFolder="" count="0" memberValueDatatype="20" unbalanced="0"/>
    <cacheHierarchy uniqueName="[PT Q6].[County where you live:]" caption="County where you live:" attribute="1" defaultMemberUniqueName="[PT Q6].[County where you live:].[All]" allUniqueName="[PT Q6].[County where you live:].[All]" dimensionUniqueName="[PT Q6]" displayFolder="" count="0" memberValueDatatype="130" unbalanced="0"/>
    <cacheHierarchy uniqueName="[PT Q6].[Town and ZIP code where you live:]" caption="Town and ZIP code where you live:" attribute="1" defaultMemberUniqueName="[PT Q6].[Town and ZIP code where you live:].[All]" allUniqueName="[PT Q6].[Town and ZIP code where you live:].[All]" dimensionUniqueName="[PT Q6]" displayFolder="" count="0" memberValueDatatype="130" unbalanced="0"/>
    <cacheHierarchy uniqueName="[PT Q6].[What race do you consider yourself?]" caption="What race do you consider yourself?" attribute="1" defaultMemberUniqueName="[PT Q6].[What race do you consider yourself?].[All]" allUniqueName="[PT Q6].[What race do you consider yourself?].[All]" dimensionUniqueName="[PT Q6]" displayFolder="" count="0" memberValueDatatype="130" unbalanced="0"/>
    <cacheHierarchy uniqueName="[PT Q6].[Are you Hispanic or Latino?]" caption="Are you Hispanic or Latino?" attribute="1" defaultMemberUniqueName="[PT Q6].[Are you Hispanic or Latino?].[All]" allUniqueName="[PT Q6].[Are you Hispanic or Latino?].[All]" dimensionUniqueName="[PT Q6]" displayFolder="" count="0" memberValueDatatype="130" unbalanced="0"/>
    <cacheHierarchy uniqueName="[PT Q6].[What language do you speak when you are at home (select all that apply)]" caption="What language do you speak when you are at home (select all that apply)" attribute="1" defaultMemberUniqueName="[PT Q6].[What language do you speak when you are at home (select all that apply)].[All]" allUniqueName="[PT Q6].[What language do you speak when you are at home (select all that apply)].[All]" dimensionUniqueName="[PT Q6]" displayFolder="" count="0" memberValueDatatype="130" unbalanced="0"/>
    <cacheHierarchy uniqueName="[PT Q6].[What is your annual household income from all sources?]" caption="What is your annual household income from all sources?" attribute="1" defaultMemberUniqueName="[PT Q6].[What is your annual household income from all sources?].[All]" allUniqueName="[PT Q6].[What is your annual household income from all sources?].[All]" dimensionUniqueName="[PT Q6]" displayFolder="" count="0" memberValueDatatype="130" unbalanced="0"/>
    <cacheHierarchy uniqueName="[PT Q6].[What is your highest level of education?]" caption="What is your highest level of education?" attribute="1" defaultMemberUniqueName="[PT Q6].[What is your highest level of education?].[All]" allUniqueName="[PT Q6].[What is your highest level of education?].[All]" dimensionUniqueName="[PT Q6]" displayFolder="" count="0" memberValueDatatype="130" unbalanced="0"/>
    <cacheHierarchy uniqueName="[PT Q6].[What is your current employment status?]" caption="What is your current employment status?" attribute="1" defaultMemberUniqueName="[PT Q6].[What is your current employment status?].[All]" allUniqueName="[PT Q6].[What is your current employment status?].[All]" dimensionUniqueName="[PT Q6]" displayFolder="" count="0" memberValueDatatype="130" unbalanced="0"/>
    <cacheHierarchy uniqueName="[PT Q6].[Do you currently have health insurance?]" caption="Do you currently have health insurance?" attribute="1" defaultMemberUniqueName="[PT Q6].[Do you currently have health insurance?].[All]" allUniqueName="[PT Q6].[Do you currently have health insurance?].[All]" dimensionUniqueName="[PT Q6]" displayFolder="" count="0" memberValueDatatype="130" unbalanced="0"/>
    <cacheHierarchy uniqueName="[PT Q6].[Do you have a smart phone?]" caption="Do you have a smart phone?" attribute="1" defaultMemberUniqueName="[PT Q6].[Do you have a smart phone?].[All]" allUniqueName="[PT Q6].[Do you have a smart phone?].[All]" dimensionUniqueName="[PT Q6]" displayFolder="" count="0" memberValueDatatype="130" unbalanced="0"/>
    <cacheHierarchy uniqueName="[Measures].[Sum of RespondentID]" caption="Sum of RespondentID" measure="1" displayFolder="" measureGroup="PT Q1" count="0">
      <extLst>
        <ext xmlns:x15="http://schemas.microsoft.com/office/spreadsheetml/2010/11/main" uri="{B97F6D7D-B522-45F9-BDA1-12C45D357490}">
          <x15:cacheHierarchy aggregatedColumn="0"/>
        </ext>
      </extLst>
    </cacheHierarchy>
    <cacheHierarchy uniqueName="[Measures].[Sum of Women’s health  wellness10]" caption="Sum of Women’s health  wellness10" measure="1" displayFolder="" measureGroup="PT Q1" count="0">
      <extLst>
        <ext xmlns:x15="http://schemas.microsoft.com/office/spreadsheetml/2010/11/main" uri="{B97F6D7D-B522-45F9-BDA1-12C45D357490}">
          <x15:cacheHierarchy aggregatedColumn="25"/>
        </ext>
      </extLst>
    </cacheHierarchy>
    <cacheHierarchy uniqueName="[Measures].[Count of RespondentID]" caption="Count of RespondentID" measure="1" displayFolder="" measureGroup="PT Q1" count="0">
      <extLst>
        <ext xmlns:x15="http://schemas.microsoft.com/office/spreadsheetml/2010/11/main" uri="{B97F6D7D-B522-45F9-BDA1-12C45D357490}">
          <x15:cacheHierarchy aggregatedColumn="0"/>
        </ext>
      </extLst>
    </cacheHierarchy>
    <cacheHierarchy uniqueName="[Measures].[Sum of Asthmalung disease3]" caption="Sum of Asthmalung disease3" measure="1" displayFolder="" measureGroup="PT Q1" count="0">
      <extLst>
        <ext xmlns:x15="http://schemas.microsoft.com/office/spreadsheetml/2010/11/main" uri="{B97F6D7D-B522-45F9-BDA1-12C45D357490}">
          <x15:cacheHierarchy aggregatedColumn="18"/>
        </ext>
      </extLst>
    </cacheHierarchy>
    <cacheHierarchy uniqueName="[Measures].[Sum of Cancer4]" caption="Sum of Cancer4" measure="1" displayFolder="" measureGroup="PT Q1" count="0">
      <extLst>
        <ext xmlns:x15="http://schemas.microsoft.com/office/spreadsheetml/2010/11/main" uri="{B97F6D7D-B522-45F9-BDA1-12C45D357490}">
          <x15:cacheHierarchy aggregatedColumn="19"/>
        </ext>
      </extLst>
    </cacheHierarchy>
    <cacheHierarchy uniqueName="[Measures].[Sum of Heart disease  stroke5]" caption="Sum of Heart disease  stroke5" measure="1" displayFolder="" measureGroup="PT Q1" count="0">
      <extLst>
        <ext xmlns:x15="http://schemas.microsoft.com/office/spreadsheetml/2010/11/main" uri="{B97F6D7D-B522-45F9-BDA1-12C45D357490}">
          <x15:cacheHierarchy aggregatedColumn="20"/>
        </ext>
      </extLst>
    </cacheHierarchy>
    <cacheHierarchy uniqueName="[Measures].[Sum of Safety6]" caption="Sum of Safety6" measure="1" displayFolder="" measureGroup="PT Q1" count="0">
      <extLst>
        <ext xmlns:x15="http://schemas.microsoft.com/office/spreadsheetml/2010/11/main" uri="{B97F6D7D-B522-45F9-BDA1-12C45D357490}">
          <x15:cacheHierarchy aggregatedColumn="21"/>
        </ext>
      </extLst>
    </cacheHierarchy>
    <cacheHierarchy uniqueName="[Measures].[Sum of HIVAIDS  Sexually Transmitted Diseases (STDs)7]" caption="Sum of HIVAIDS  Sexually Transmitted Diseases (STDs)7" measure="1" displayFolder="" measureGroup="PT Q1" count="0">
      <extLst>
        <ext xmlns:x15="http://schemas.microsoft.com/office/spreadsheetml/2010/11/main" uri="{B97F6D7D-B522-45F9-BDA1-12C45D357490}">
          <x15:cacheHierarchy aggregatedColumn="22"/>
        </ext>
      </extLst>
    </cacheHierarchy>
    <cacheHierarchy uniqueName="[Measures].[Sum of Vaccine preventable diseases8]" caption="Sum of Vaccine preventable diseases8" measure="1" displayFolder="" measureGroup="PT Q1" count="0">
      <extLst>
        <ext xmlns:x15="http://schemas.microsoft.com/office/spreadsheetml/2010/11/main" uri="{B97F6D7D-B522-45F9-BDA1-12C45D357490}">
          <x15:cacheHierarchy aggregatedColumn="23"/>
        </ext>
      </extLst>
    </cacheHierarchy>
    <cacheHierarchy uniqueName="[Measures].[Sum of Child health  wellness9]" caption="Sum of Child health  wellness9" measure="1" displayFolder="" measureGroup="PT Q1" count="0">
      <extLst>
        <ext xmlns:x15="http://schemas.microsoft.com/office/spreadsheetml/2010/11/main" uri="{B97F6D7D-B522-45F9-BDA1-12C45D357490}">
          <x15:cacheHierarchy aggregatedColumn="24"/>
        </ext>
      </extLst>
    </cacheHierarchy>
    <cacheHierarchy uniqueName="[Measures].[Sum of Diabetes11]" caption="Sum of Diabetes11" measure="1" displayFolder="" measureGroup="PT Q1" count="0">
      <extLst>
        <ext xmlns:x15="http://schemas.microsoft.com/office/spreadsheetml/2010/11/main" uri="{B97F6D7D-B522-45F9-BDA1-12C45D357490}">
          <x15:cacheHierarchy aggregatedColumn="26"/>
        </ext>
      </extLst>
    </cacheHierarchy>
    <cacheHierarchy uniqueName="[Measures].[Sum of Mental health depressionsuicide12]" caption="Sum of Mental health depressionsuicide12" measure="1" displayFolder="" measureGroup="PT Q1" count="0">
      <extLst>
        <ext xmlns:x15="http://schemas.microsoft.com/office/spreadsheetml/2010/11/main" uri="{B97F6D7D-B522-45F9-BDA1-12C45D357490}">
          <x15:cacheHierarchy aggregatedColumn="27"/>
        </ext>
      </extLst>
    </cacheHierarchy>
    <cacheHierarchy uniqueName="[Measures].[Sum of Drugs  alcohol abuse13]" caption="Sum of Drugs  alcohol abuse13" measure="1" displayFolder="" measureGroup="PT Q1" count="0">
      <extLst>
        <ext xmlns:x15="http://schemas.microsoft.com/office/spreadsheetml/2010/11/main" uri="{B97F6D7D-B522-45F9-BDA1-12C45D357490}">
          <x15:cacheHierarchy aggregatedColumn="28"/>
        </ext>
      </extLst>
    </cacheHierarchy>
    <cacheHierarchy uniqueName="[Measures].[Sum of Environmental hazards14]" caption="Sum of Environmental hazards14" measure="1" displayFolder="" measureGroup="PT Q1" count="0">
      <extLst>
        <ext xmlns:x15="http://schemas.microsoft.com/office/spreadsheetml/2010/11/main" uri="{B97F6D7D-B522-45F9-BDA1-12C45D357490}">
          <x15:cacheHierarchy aggregatedColumn="29"/>
        </ext>
      </extLst>
    </cacheHierarchy>
    <cacheHierarchy uniqueName="[Measures].[Sum of Obesityweight loss issues15]" caption="Sum of Obesityweight loss issues15" measure="1" displayFolder="" measureGroup="PT Q1" count="0">
      <extLst>
        <ext xmlns:x15="http://schemas.microsoft.com/office/spreadsheetml/2010/11/main" uri="{B97F6D7D-B522-45F9-BDA1-12C45D357490}">
          <x15:cacheHierarchy aggregatedColumn="30"/>
        </ext>
      </extLst>
    </cacheHierarchy>
    <cacheHierarchy uniqueName="[Measures].[Sum of What is your age]" caption="Sum of What is your age" measure="1" displayFolder="" measureGroup="PT Q1" count="0">
      <extLst>
        <ext xmlns:x15="http://schemas.microsoft.com/office/spreadsheetml/2010/11/main" uri="{B97F6D7D-B522-45F9-BDA1-12C45D357490}">
          <x15:cacheHierarchy aggregatedColumn="38"/>
        </ext>
      </extLst>
    </cacheHierarchy>
    <cacheHierarchy uniqueName="[Measures].[Average of What is your age]" caption="Average of What is your age" measure="1" displayFolder="" measureGroup="PT Q1" count="0">
      <extLst>
        <ext xmlns:x15="http://schemas.microsoft.com/office/spreadsheetml/2010/11/main" uri="{B97F6D7D-B522-45F9-BDA1-12C45D357490}">
          <x15:cacheHierarchy aggregatedColumn="38"/>
        </ext>
      </extLst>
    </cacheHierarchy>
    <cacheHierarchy uniqueName="[Measures].[Sum of RespondentID 2]" caption="Sum of RespondentID 2" measure="1" displayFolder="" measureGroup="PT Q2" count="0">
      <extLst>
        <ext xmlns:x15="http://schemas.microsoft.com/office/spreadsheetml/2010/11/main" uri="{B97F6D7D-B522-45F9-BDA1-12C45D357490}">
          <x15:cacheHierarchy aggregatedColumn="49"/>
        </ext>
      </extLst>
    </cacheHierarchy>
    <cacheHierarchy uniqueName="[Measures].[Count of RespondentID 2]" caption="Count of RespondentID 2" measure="1" displayFolder="" measureGroup="PT Q2" count="0">
      <extLst>
        <ext xmlns:x15="http://schemas.microsoft.com/office/spreadsheetml/2010/11/main" uri="{B97F6D7D-B522-45F9-BDA1-12C45D357490}">
          <x15:cacheHierarchy aggregatedColumn="49"/>
        </ext>
      </extLst>
    </cacheHierarchy>
    <cacheHierarchy uniqueName="[Measures].[Sum of What is your age 2]" caption="Sum of What is your age 2" measure="1" displayFolder="" measureGroup="PT Q2" count="0">
      <extLst>
        <ext xmlns:x15="http://schemas.microsoft.com/office/spreadsheetml/2010/11/main" uri="{B97F6D7D-B522-45F9-BDA1-12C45D357490}">
          <x15:cacheHierarchy aggregatedColumn="87"/>
        </ext>
      </extLst>
    </cacheHierarchy>
    <cacheHierarchy uniqueName="[Measures].[Average of What is your age 2]" caption="Average of What is your age 2" measure="1" displayFolder="" measureGroup="PT Q2" count="0">
      <extLst>
        <ext xmlns:x15="http://schemas.microsoft.com/office/spreadsheetml/2010/11/main" uri="{B97F6D7D-B522-45F9-BDA1-12C45D357490}">
          <x15:cacheHierarchy aggregatedColumn="87"/>
        </ext>
      </extLst>
    </cacheHierarchy>
    <cacheHierarchy uniqueName="[Measures].[Sum of Asthmalung disease3 2]" caption="Sum of Asthmalung disease3 2" measure="1" displayFolder="" measureGroup="PT Q2" count="0">
      <extLst>
        <ext xmlns:x15="http://schemas.microsoft.com/office/spreadsheetml/2010/11/main" uri="{B97F6D7D-B522-45F9-BDA1-12C45D357490}">
          <x15:cacheHierarchy aggregatedColumn="67"/>
        </ext>
      </extLst>
    </cacheHierarchy>
    <cacheHierarchy uniqueName="[Measures].[Sum of Cancer4 2]" caption="Sum of Cancer4 2" measure="1" displayFolder="" measureGroup="PT Q2" count="0">
      <extLst>
        <ext xmlns:x15="http://schemas.microsoft.com/office/spreadsheetml/2010/11/main" uri="{B97F6D7D-B522-45F9-BDA1-12C45D357490}">
          <x15:cacheHierarchy aggregatedColumn="68"/>
        </ext>
      </extLst>
    </cacheHierarchy>
    <cacheHierarchy uniqueName="[Measures].[Sum of Child health  wellness9 2]" caption="Sum of Child health  wellness9 2" measure="1" displayFolder="" measureGroup="PT Q2" count="0">
      <extLst>
        <ext xmlns:x15="http://schemas.microsoft.com/office/spreadsheetml/2010/11/main" uri="{B97F6D7D-B522-45F9-BDA1-12C45D357490}">
          <x15:cacheHierarchy aggregatedColumn="73"/>
        </ext>
      </extLst>
    </cacheHierarchy>
    <cacheHierarchy uniqueName="[Measures].[Count of Diabetes]" caption="Count of Diabetes" measure="1" displayFolder="" measureGroup="PT Q2" count="0">
      <extLst>
        <ext xmlns:x15="http://schemas.microsoft.com/office/spreadsheetml/2010/11/main" uri="{B97F6D7D-B522-45F9-BDA1-12C45D357490}">
          <x15:cacheHierarchy aggregatedColumn="58"/>
        </ext>
      </extLst>
    </cacheHierarchy>
    <cacheHierarchy uniqueName="[Measures].[Count of Drugs  alcohol abuse]" caption="Count of Drugs  alcohol abuse" measure="1" displayFolder="" measureGroup="PT Q2" count="0">
      <extLst>
        <ext xmlns:x15="http://schemas.microsoft.com/office/spreadsheetml/2010/11/main" uri="{B97F6D7D-B522-45F9-BDA1-12C45D357490}">
          <x15:cacheHierarchy aggregatedColumn="60"/>
        </ext>
      </extLst>
    </cacheHierarchy>
    <cacheHierarchy uniqueName="[Measures].[Sum of Diabetes11 2]" caption="Sum of Diabetes11 2" measure="1" displayFolder="" measureGroup="PT Q2" count="0">
      <extLst>
        <ext xmlns:x15="http://schemas.microsoft.com/office/spreadsheetml/2010/11/main" uri="{B97F6D7D-B522-45F9-BDA1-12C45D357490}">
          <x15:cacheHierarchy aggregatedColumn="75"/>
        </ext>
      </extLst>
    </cacheHierarchy>
    <cacheHierarchy uniqueName="[Measures].[Sum of Drugs  alcohol abuse13 2]" caption="Sum of Drugs  alcohol abuse13 2" measure="1" displayFolder="" measureGroup="PT Q2" count="0">
      <extLst>
        <ext xmlns:x15="http://schemas.microsoft.com/office/spreadsheetml/2010/11/main" uri="{B97F6D7D-B522-45F9-BDA1-12C45D357490}">
          <x15:cacheHierarchy aggregatedColumn="77"/>
        </ext>
      </extLst>
    </cacheHierarchy>
    <cacheHierarchy uniqueName="[Measures].[Sum of Environmental hazards14 2]" caption="Sum of Environmental hazards14 2" measure="1" displayFolder="" measureGroup="PT Q2" count="0">
      <extLst>
        <ext xmlns:x15="http://schemas.microsoft.com/office/spreadsheetml/2010/11/main" uri="{B97F6D7D-B522-45F9-BDA1-12C45D357490}">
          <x15:cacheHierarchy aggregatedColumn="78"/>
        </ext>
      </extLst>
    </cacheHierarchy>
    <cacheHierarchy uniqueName="[Measures].[Sum of Heart disease  stroke5 2]" caption="Sum of Heart disease  stroke5 2" measure="1" displayFolder="" measureGroup="PT Q2" count="0">
      <extLst>
        <ext xmlns:x15="http://schemas.microsoft.com/office/spreadsheetml/2010/11/main" uri="{B97F6D7D-B522-45F9-BDA1-12C45D357490}">
          <x15:cacheHierarchy aggregatedColumn="69"/>
        </ext>
      </extLst>
    </cacheHierarchy>
    <cacheHierarchy uniqueName="[Measures].[Sum of HIVAIDS  Sexually Transmitted Diseases (STDs)7 2]" caption="Sum of HIVAIDS  Sexually Transmitted Diseases (STDs)7 2" measure="1" displayFolder="" measureGroup="PT Q2" count="0">
      <extLst>
        <ext xmlns:x15="http://schemas.microsoft.com/office/spreadsheetml/2010/11/main" uri="{B97F6D7D-B522-45F9-BDA1-12C45D357490}">
          <x15:cacheHierarchy aggregatedColumn="71"/>
        </ext>
      </extLst>
    </cacheHierarchy>
    <cacheHierarchy uniqueName="[Measures].[Sum of Mental health depressionsuicide12 2]" caption="Sum of Mental health depressionsuicide12 2" measure="1" displayFolder="" measureGroup="PT Q2" count="0">
      <extLst>
        <ext xmlns:x15="http://schemas.microsoft.com/office/spreadsheetml/2010/11/main" uri="{B97F6D7D-B522-45F9-BDA1-12C45D357490}">
          <x15:cacheHierarchy aggregatedColumn="76"/>
        </ext>
      </extLst>
    </cacheHierarchy>
    <cacheHierarchy uniqueName="[Measures].[Sum of Obesityweight loss issues15 2]" caption="Sum of Obesityweight loss issues15 2" measure="1" displayFolder="" measureGroup="PT Q2" count="0">
      <extLst>
        <ext xmlns:x15="http://schemas.microsoft.com/office/spreadsheetml/2010/11/main" uri="{B97F6D7D-B522-45F9-BDA1-12C45D357490}">
          <x15:cacheHierarchy aggregatedColumn="79"/>
        </ext>
      </extLst>
    </cacheHierarchy>
    <cacheHierarchy uniqueName="[Measures].[Sum of Safety6 2]" caption="Sum of Safety6 2" measure="1" displayFolder="" measureGroup="PT Q2" count="0">
      <extLst>
        <ext xmlns:x15="http://schemas.microsoft.com/office/spreadsheetml/2010/11/main" uri="{B97F6D7D-B522-45F9-BDA1-12C45D357490}">
          <x15:cacheHierarchy aggregatedColumn="70"/>
        </ext>
      </extLst>
    </cacheHierarchy>
    <cacheHierarchy uniqueName="[Measures].[Sum of Vaccine preventable diseases8 2]" caption="Sum of Vaccine preventable diseases8 2" measure="1" displayFolder="" measureGroup="PT Q2" count="0">
      <extLst>
        <ext xmlns:x15="http://schemas.microsoft.com/office/spreadsheetml/2010/11/main" uri="{B97F6D7D-B522-45F9-BDA1-12C45D357490}">
          <x15:cacheHierarchy aggregatedColumn="72"/>
        </ext>
      </extLst>
    </cacheHierarchy>
    <cacheHierarchy uniqueName="[Measures].[Sum of Women’s health  wellness10 2]" caption="Sum of Women’s health  wellness10 2" measure="1" displayFolder="" measureGroup="PT Q2" count="0">
      <extLst>
        <ext xmlns:x15="http://schemas.microsoft.com/office/spreadsheetml/2010/11/main" uri="{B97F6D7D-B522-45F9-BDA1-12C45D357490}">
          <x15:cacheHierarchy aggregatedColumn="74"/>
        </ext>
      </extLst>
    </cacheHierarchy>
    <cacheHierarchy uniqueName="[Measures].[Sum of RespondentID 3]" caption="Sum of RespondentID 3" measure="1" displayFolder="" measureGroup="PT Q3" count="0">
      <extLst>
        <ext xmlns:x15="http://schemas.microsoft.com/office/spreadsheetml/2010/11/main" uri="{B97F6D7D-B522-45F9-BDA1-12C45D357490}">
          <x15:cacheHierarchy aggregatedColumn="98"/>
        </ext>
      </extLst>
    </cacheHierarchy>
    <cacheHierarchy uniqueName="[Measures].[Count of RespondentID 3]" caption="Count of RespondentID 3" measure="1" displayFolder="" measureGroup="PT Q3" count="0">
      <extLst>
        <ext xmlns:x15="http://schemas.microsoft.com/office/spreadsheetml/2010/11/main" uri="{B97F6D7D-B522-45F9-BDA1-12C45D357490}">
          <x15:cacheHierarchy aggregatedColumn="98"/>
        </ext>
      </extLst>
    </cacheHierarchy>
    <cacheHierarchy uniqueName="[Measures].[Sum of What is your age 3]" caption="Sum of What is your age 3" measure="1" displayFolder="" measureGroup="PT Q3" count="0">
      <extLst>
        <ext xmlns:x15="http://schemas.microsoft.com/office/spreadsheetml/2010/11/main" uri="{B97F6D7D-B522-45F9-BDA1-12C45D357490}">
          <x15:cacheHierarchy aggregatedColumn="130"/>
        </ext>
      </extLst>
    </cacheHierarchy>
    <cacheHierarchy uniqueName="[Measures].[Average of What is your age 3]" caption="Average of What is your age 3" measure="1" displayFolder="" measureGroup="PT Q3" count="0">
      <extLst>
        <ext xmlns:x15="http://schemas.microsoft.com/office/spreadsheetml/2010/11/main" uri="{B97F6D7D-B522-45F9-BDA1-12C45D357490}">
          <x15:cacheHierarchy aggregatedColumn="130"/>
        </ext>
      </extLst>
    </cacheHierarchy>
    <cacheHierarchy uniqueName="[Measures].[Sum of Culturalreligious beliefs5]" caption="Sum of Culturalreligious beliefs5" measure="1" displayFolder="" measureGroup="PT Q3" count="0">
      <extLst>
        <ext xmlns:x15="http://schemas.microsoft.com/office/spreadsheetml/2010/11/main" uri="{B97F6D7D-B522-45F9-BDA1-12C45D357490}">
          <x15:cacheHierarchy aggregatedColumn="113"/>
        </ext>
      </extLst>
    </cacheHierarchy>
    <cacheHierarchy uniqueName="[Measures].[Sum of Don’t know how to find doctors8]" caption="Sum of Don’t know how to find doctors8" measure="1" displayFolder="" measureGroup="PT Q3" count="0">
      <extLst>
        <ext xmlns:x15="http://schemas.microsoft.com/office/spreadsheetml/2010/11/main" uri="{B97F6D7D-B522-45F9-BDA1-12C45D357490}">
          <x15:cacheHierarchy aggregatedColumn="116"/>
        </ext>
      </extLst>
    </cacheHierarchy>
    <cacheHierarchy uniqueName="[Measures].[Sum of Don’t understand need to see a doctor11]" caption="Sum of Don’t understand need to see a doctor11" measure="1" displayFolder="" measureGroup="PT Q3" count="0">
      <extLst>
        <ext xmlns:x15="http://schemas.microsoft.com/office/spreadsheetml/2010/11/main" uri="{B97F6D7D-B522-45F9-BDA1-12C45D357490}">
          <x15:cacheHierarchy aggregatedColumn="119"/>
        </ext>
      </extLst>
    </cacheHierarchy>
    <cacheHierarchy uniqueName="[Measures].[Sum of Fear (eg not ready to facediscuss health problem)14]" caption="Sum of Fear (eg not ready to facediscuss health problem)14" measure="1" displayFolder="" measureGroup="PT Q3" count="0">
      <extLst>
        <ext xmlns:x15="http://schemas.microsoft.com/office/spreadsheetml/2010/11/main" uri="{B97F6D7D-B522-45F9-BDA1-12C45D357490}">
          <x15:cacheHierarchy aggregatedColumn="122"/>
        </ext>
      </extLst>
    </cacheHierarchy>
    <cacheHierarchy uniqueName="[Measures].[Sum of Lack of availability of doctors6]" caption="Sum of Lack of availability of doctors6" measure="1" displayFolder="" measureGroup="PT Q3" count="0">
      <extLst>
        <ext xmlns:x15="http://schemas.microsoft.com/office/spreadsheetml/2010/11/main" uri="{B97F6D7D-B522-45F9-BDA1-12C45D357490}">
          <x15:cacheHierarchy aggregatedColumn="114"/>
        </ext>
      </extLst>
    </cacheHierarchy>
    <cacheHierarchy uniqueName="[Measures].[Sum of Language barriers9]" caption="Sum of Language barriers9" measure="1" displayFolder="" measureGroup="PT Q3" count="0">
      <extLst>
        <ext xmlns:x15="http://schemas.microsoft.com/office/spreadsheetml/2010/11/main" uri="{B97F6D7D-B522-45F9-BDA1-12C45D357490}">
          <x15:cacheHierarchy aggregatedColumn="117"/>
        </ext>
      </extLst>
    </cacheHierarchy>
    <cacheHierarchy uniqueName="[Measures].[Sum of No insurance12]" caption="Sum of No insurance12" measure="1" displayFolder="" measureGroup="PT Q3" count="0">
      <extLst>
        <ext xmlns:x15="http://schemas.microsoft.com/office/spreadsheetml/2010/11/main" uri="{B97F6D7D-B522-45F9-BDA1-12C45D357490}">
          <x15:cacheHierarchy aggregatedColumn="120"/>
        </ext>
      </extLst>
    </cacheHierarchy>
    <cacheHierarchy uniqueName="[Measures].[Sum of There are no barriers10]" caption="Sum of There are no barriers10" measure="1" displayFolder="" measureGroup="PT Q3" count="0">
      <extLst>
        <ext xmlns:x15="http://schemas.microsoft.com/office/spreadsheetml/2010/11/main" uri="{B97F6D7D-B522-45F9-BDA1-12C45D357490}">
          <x15:cacheHierarchy aggregatedColumn="118"/>
        </ext>
      </extLst>
    </cacheHierarchy>
    <cacheHierarchy uniqueName="[Measures].[Sum of Transportation13]" caption="Sum of Transportation13" measure="1" displayFolder="" measureGroup="PT Q3" count="0">
      <extLst>
        <ext xmlns:x15="http://schemas.microsoft.com/office/spreadsheetml/2010/11/main" uri="{B97F6D7D-B522-45F9-BDA1-12C45D357490}">
          <x15:cacheHierarchy aggregatedColumn="121"/>
        </ext>
      </extLst>
    </cacheHierarchy>
    <cacheHierarchy uniqueName="[Measures].[Sum of Unable to pay co-paysdeductibles7]" caption="Sum of Unable to pay co-paysdeductibles7" measure="1" displayFolder="" measureGroup="PT Q3" count="0">
      <extLst>
        <ext xmlns:x15="http://schemas.microsoft.com/office/spreadsheetml/2010/11/main" uri="{B97F6D7D-B522-45F9-BDA1-12C45D357490}">
          <x15:cacheHierarchy aggregatedColumn="115"/>
        </ext>
      </extLst>
    </cacheHierarchy>
    <cacheHierarchy uniqueName="[Measures].[Sum of RespondentID 4]" caption="Sum of RespondentID 4" measure="1" displayFolder="" measureGroup="PT Q4" count="0">
      <extLst>
        <ext xmlns:x15="http://schemas.microsoft.com/office/spreadsheetml/2010/11/main" uri="{B97F6D7D-B522-45F9-BDA1-12C45D357490}">
          <x15:cacheHierarchy aggregatedColumn="141"/>
        </ext>
      </extLst>
    </cacheHierarchy>
    <cacheHierarchy uniqueName="[Measures].[Count of RespondentID 4]" caption="Count of RespondentID 4" measure="1" displayFolder="" measureGroup="PT Q4" count="0">
      <extLst>
        <ext xmlns:x15="http://schemas.microsoft.com/office/spreadsheetml/2010/11/main" uri="{B97F6D7D-B522-45F9-BDA1-12C45D357490}">
          <x15:cacheHierarchy aggregatedColumn="141"/>
        </ext>
      </extLst>
    </cacheHierarchy>
    <cacheHierarchy uniqueName="[Measures].[Sum of What is your age 4]" caption="Sum of What is your age 4" measure="1" displayFolder="" measureGroup="PT Q4" count="0">
      <extLst>
        <ext xmlns:x15="http://schemas.microsoft.com/office/spreadsheetml/2010/11/main" uri="{B97F6D7D-B522-45F9-BDA1-12C45D357490}">
          <x15:cacheHierarchy aggregatedColumn="177"/>
        </ext>
      </extLst>
    </cacheHierarchy>
    <cacheHierarchy uniqueName="[Measures].[Average of What is your age 4]" caption="Average of What is your age 4" measure="1" displayFolder="" measureGroup="PT Q4" count="0">
      <extLst>
        <ext xmlns:x15="http://schemas.microsoft.com/office/spreadsheetml/2010/11/main" uri="{B97F6D7D-B522-45F9-BDA1-12C45D357490}">
          <x15:cacheHierarchy aggregatedColumn="177"/>
        </ext>
      </extLst>
    </cacheHierarchy>
    <cacheHierarchy uniqueName="[Measures].[Sum of Clean air  water5]" caption="Sum of Clean air  water5" measure="1" displayFolder="" measureGroup="PT Q4" count="0">
      <extLst>
        <ext xmlns:x15="http://schemas.microsoft.com/office/spreadsheetml/2010/11/main" uri="{B97F6D7D-B522-45F9-BDA1-12C45D357490}">
          <x15:cacheHierarchy aggregatedColumn="158"/>
        </ext>
      </extLst>
    </cacheHierarchy>
    <cacheHierarchy uniqueName="[Measures].[Sum of Drug  alcohol rehabilitation services8]" caption="Sum of Drug  alcohol rehabilitation services8" measure="1" displayFolder="" measureGroup="PT Q4" count="0">
      <extLst>
        <ext xmlns:x15="http://schemas.microsoft.com/office/spreadsheetml/2010/11/main" uri="{B97F6D7D-B522-45F9-BDA1-12C45D357490}">
          <x15:cacheHierarchy aggregatedColumn="161"/>
        </ext>
      </extLst>
    </cacheHierarchy>
    <cacheHierarchy uniqueName="[Measures].[Sum of Healthier food choices11]" caption="Sum of Healthier food choices11" measure="1" displayFolder="" measureGroup="PT Q4" count="0">
      <extLst>
        <ext xmlns:x15="http://schemas.microsoft.com/office/spreadsheetml/2010/11/main" uri="{B97F6D7D-B522-45F9-BDA1-12C45D357490}">
          <x15:cacheHierarchy aggregatedColumn="164"/>
        </ext>
      </extLst>
    </cacheHierarchy>
    <cacheHierarchy uniqueName="[Measures].[Sum of Job opportunities14]" caption="Sum of Job opportunities14" measure="1" displayFolder="" measureGroup="PT Q4" count="0">
      <extLst>
        <ext xmlns:x15="http://schemas.microsoft.com/office/spreadsheetml/2010/11/main" uri="{B97F6D7D-B522-45F9-BDA1-12C45D357490}">
          <x15:cacheHierarchy aggregatedColumn="167"/>
        </ext>
      </extLst>
    </cacheHierarchy>
    <cacheHierarchy uniqueName="[Measures].[Sum of Mental health services6]" caption="Sum of Mental health services6" measure="1" displayFolder="" measureGroup="PT Q4" count="0">
      <extLst>
        <ext xmlns:x15="http://schemas.microsoft.com/office/spreadsheetml/2010/11/main" uri="{B97F6D7D-B522-45F9-BDA1-12C45D357490}">
          <x15:cacheHierarchy aggregatedColumn="159"/>
        </ext>
      </extLst>
    </cacheHierarchy>
    <cacheHierarchy uniqueName="[Measures].[Sum of Recreation facilities9]" caption="Sum of Recreation facilities9" measure="1" displayFolder="" measureGroup="PT Q4" count="0">
      <extLst>
        <ext xmlns:x15="http://schemas.microsoft.com/office/spreadsheetml/2010/11/main" uri="{B97F6D7D-B522-45F9-BDA1-12C45D357490}">
          <x15:cacheHierarchy aggregatedColumn="162"/>
        </ext>
      </extLst>
    </cacheHierarchy>
    <cacheHierarchy uniqueName="[Measures].[Sum of Safe childcare options12]" caption="Sum of Safe childcare options12" measure="1" displayFolder="" measureGroup="PT Q4" count="0">
      <extLst>
        <ext xmlns:x15="http://schemas.microsoft.com/office/spreadsheetml/2010/11/main" uri="{B97F6D7D-B522-45F9-BDA1-12C45D357490}">
          <x15:cacheHierarchy aggregatedColumn="165"/>
        </ext>
      </extLst>
    </cacheHierarchy>
    <cacheHierarchy uniqueName="[Measures].[Sum of Safe places to walkplay15]" caption="Sum of Safe places to walkplay15" measure="1" displayFolder="" measureGroup="PT Q4" count="0">
      <extLst>
        <ext xmlns:x15="http://schemas.microsoft.com/office/spreadsheetml/2010/11/main" uri="{B97F6D7D-B522-45F9-BDA1-12C45D357490}">
          <x15:cacheHierarchy aggregatedColumn="168"/>
        </ext>
      </extLst>
    </cacheHierarchy>
    <cacheHierarchy uniqueName="[Measures].[Sum of Safe worksites16]" caption="Sum of Safe worksites16" measure="1" displayFolder="" measureGroup="PT Q4" count="0">
      <extLst>
        <ext xmlns:x15="http://schemas.microsoft.com/office/spreadsheetml/2010/11/main" uri="{B97F6D7D-B522-45F9-BDA1-12C45D357490}">
          <x15:cacheHierarchy aggregatedColumn="169"/>
        </ext>
      </extLst>
    </cacheHierarchy>
    <cacheHierarchy uniqueName="[Measures].[Sum of Smoking cessation programs7]" caption="Sum of Smoking cessation programs7" measure="1" displayFolder="" measureGroup="PT Q4" count="0">
      <extLst>
        <ext xmlns:x15="http://schemas.microsoft.com/office/spreadsheetml/2010/11/main" uri="{B97F6D7D-B522-45F9-BDA1-12C45D357490}">
          <x15:cacheHierarchy aggregatedColumn="160"/>
        </ext>
      </extLst>
    </cacheHierarchy>
    <cacheHierarchy uniqueName="[Measures].[Sum of Transportation10]" caption="Sum of Transportation10" measure="1" displayFolder="" measureGroup="PT Q4" count="0">
      <extLst>
        <ext xmlns:x15="http://schemas.microsoft.com/office/spreadsheetml/2010/11/main" uri="{B97F6D7D-B522-45F9-BDA1-12C45D357490}">
          <x15:cacheHierarchy aggregatedColumn="163"/>
        </ext>
      </extLst>
    </cacheHierarchy>
    <cacheHierarchy uniqueName="[Measures].[Sum of Weight loss programs13]" caption="Sum of Weight loss programs13" measure="1" displayFolder="" measureGroup="PT Q4" count="0">
      <extLst>
        <ext xmlns:x15="http://schemas.microsoft.com/office/spreadsheetml/2010/11/main" uri="{B97F6D7D-B522-45F9-BDA1-12C45D357490}">
          <x15:cacheHierarchy aggregatedColumn="166"/>
        </ext>
      </extLst>
    </cacheHierarchy>
    <cacheHierarchy uniqueName="[Measures].[Sum of RespondentID 5]" caption="Sum of RespondentID 5" measure="1" displayFolder="" measureGroup="PT Q5" count="0">
      <extLst>
        <ext xmlns:x15="http://schemas.microsoft.com/office/spreadsheetml/2010/11/main" uri="{B97F6D7D-B522-45F9-BDA1-12C45D357490}">
          <x15:cacheHierarchy aggregatedColumn="188"/>
        </ext>
      </extLst>
    </cacheHierarchy>
    <cacheHierarchy uniqueName="[Measures].[Count of RespondentID 5]" caption="Count of RespondentID 5" measure="1" displayFolder="" measureGroup="PT Q5" count="0">
      <extLst>
        <ext xmlns:x15="http://schemas.microsoft.com/office/spreadsheetml/2010/11/main" uri="{B97F6D7D-B522-45F9-BDA1-12C45D357490}">
          <x15:cacheHierarchy aggregatedColumn="188"/>
        </ext>
      </extLst>
    </cacheHierarchy>
    <cacheHierarchy uniqueName="[Measures].[Sum of What is your age 5]" caption="Sum of What is your age 5" measure="1" displayFolder="" measureGroup="PT Q5" count="0">
      <extLst>
        <ext xmlns:x15="http://schemas.microsoft.com/office/spreadsheetml/2010/11/main" uri="{B97F6D7D-B522-45F9-BDA1-12C45D357490}">
          <x15:cacheHierarchy aggregatedColumn="236"/>
        </ext>
      </extLst>
    </cacheHierarchy>
    <cacheHierarchy uniqueName="[Measures].[Average of What is your age 5]" caption="Average of What is your age 5" measure="1" displayFolder="" measureGroup="PT Q5" count="0">
      <extLst>
        <ext xmlns:x15="http://schemas.microsoft.com/office/spreadsheetml/2010/11/main" uri="{B97F6D7D-B522-45F9-BDA1-12C45D357490}">
          <x15:cacheHierarchy aggregatedColumn="236"/>
        </ext>
      </extLst>
    </cacheHierarchy>
    <cacheHierarchy uniqueName="[Measures].[Sum of Blood pressure5]" caption="Sum of Blood pressure5" measure="1" displayFolder="" measureGroup="PT Q5" count="0">
      <extLst>
        <ext xmlns:x15="http://schemas.microsoft.com/office/spreadsheetml/2010/11/main" uri="{B97F6D7D-B522-45F9-BDA1-12C45D357490}">
          <x15:cacheHierarchy aggregatedColumn="211"/>
        </ext>
      </extLst>
    </cacheHierarchy>
    <cacheHierarchy uniqueName="[Measures].[Sum of Cancer8]" caption="Sum of Cancer8" measure="1" displayFolder="" measureGroup="PT Q5" count="0">
      <extLst>
        <ext xmlns:x15="http://schemas.microsoft.com/office/spreadsheetml/2010/11/main" uri="{B97F6D7D-B522-45F9-BDA1-12C45D357490}">
          <x15:cacheHierarchy aggregatedColumn="214"/>
        </ext>
      </extLst>
    </cacheHierarchy>
    <cacheHierarchy uniqueName="[Measures].[Sum of Cholesterol11]" caption="Sum of Cholesterol11" measure="1" displayFolder="" measureGroup="PT Q5" count="0">
      <extLst>
        <ext xmlns:x15="http://schemas.microsoft.com/office/spreadsheetml/2010/11/main" uri="{B97F6D7D-B522-45F9-BDA1-12C45D357490}">
          <x15:cacheHierarchy aggregatedColumn="217"/>
        </ext>
      </extLst>
    </cacheHierarchy>
    <cacheHierarchy uniqueName="[Measures].[Sum of Dental screenings14]" caption="Sum of Dental screenings14" measure="1" displayFolder="" measureGroup="PT Q5" count="0">
      <extLst>
        <ext xmlns:x15="http://schemas.microsoft.com/office/spreadsheetml/2010/11/main" uri="{B97F6D7D-B522-45F9-BDA1-12C45D357490}">
          <x15:cacheHierarchy aggregatedColumn="220"/>
        </ext>
      </extLst>
    </cacheHierarchy>
    <cacheHierarchy uniqueName="[Measures].[Sum of Disease outbreak information20]" caption="Sum of Disease outbreak information20" measure="1" displayFolder="" measureGroup="PT Q5" count="0">
      <extLst>
        <ext xmlns:x15="http://schemas.microsoft.com/office/spreadsheetml/2010/11/main" uri="{B97F6D7D-B522-45F9-BDA1-12C45D357490}">
          <x15:cacheHierarchy aggregatedColumn="226"/>
        </ext>
      </extLst>
    </cacheHierarchy>
    <cacheHierarchy uniqueName="[Measures].[Sum of Drug and alcohol22]" caption="Sum of Drug and alcohol22" measure="1" displayFolder="" measureGroup="PT Q5" count="0">
      <extLst>
        <ext xmlns:x15="http://schemas.microsoft.com/office/spreadsheetml/2010/11/main" uri="{B97F6D7D-B522-45F9-BDA1-12C45D357490}">
          <x15:cacheHierarchy aggregatedColumn="228"/>
        </ext>
      </extLst>
    </cacheHierarchy>
    <cacheHierarchy uniqueName="[Measures].[Sum of Eating disorders6]" caption="Sum of Eating disorders6" measure="1" displayFolder="" measureGroup="PT Q5" count="0">
      <extLst>
        <ext xmlns:x15="http://schemas.microsoft.com/office/spreadsheetml/2010/11/main" uri="{B97F6D7D-B522-45F9-BDA1-12C45D357490}">
          <x15:cacheHierarchy aggregatedColumn="212"/>
        </ext>
      </extLst>
    </cacheHierarchy>
    <cacheHierarchy uniqueName="[Measures].[Sum of Emergency preparedness9]" caption="Sum of Emergency preparedness9" measure="1" displayFolder="" measureGroup="PT Q5" count="0">
      <extLst>
        <ext xmlns:x15="http://schemas.microsoft.com/office/spreadsheetml/2010/11/main" uri="{B97F6D7D-B522-45F9-BDA1-12C45D357490}">
          <x15:cacheHierarchy aggregatedColumn="215"/>
        </ext>
      </extLst>
    </cacheHierarchy>
    <cacheHierarchy uniqueName="[Measures].[Sum of Exercisephysical activity12]" caption="Sum of Exercisephysical activity12" measure="1" displayFolder="" measureGroup="PT Q5" count="0">
      <extLst>
        <ext xmlns:x15="http://schemas.microsoft.com/office/spreadsheetml/2010/11/main" uri="{B97F6D7D-B522-45F9-BDA1-12C45D357490}">
          <x15:cacheHierarchy aggregatedColumn="218"/>
        </ext>
      </extLst>
    </cacheHierarchy>
    <cacheHierarchy uniqueName="[Measures].[Sum of Heart disease15]" caption="Sum of Heart disease15" measure="1" displayFolder="" measureGroup="PT Q5" count="0">
      <extLst>
        <ext xmlns:x15="http://schemas.microsoft.com/office/spreadsheetml/2010/11/main" uri="{B97F6D7D-B522-45F9-BDA1-12C45D357490}">
          <x15:cacheHierarchy aggregatedColumn="221"/>
        </ext>
      </extLst>
    </cacheHierarchy>
    <cacheHierarchy uniqueName="[Measures].[Sum of HIVAIDS  Sexually Transmitted Diseases (STDs)18]" caption="Sum of HIVAIDS  Sexually Transmitted Diseases (STDs)18" measure="1" displayFolder="" measureGroup="PT Q5" count="0">
      <extLst>
        <ext xmlns:x15="http://schemas.microsoft.com/office/spreadsheetml/2010/11/main" uri="{B97F6D7D-B522-45F9-BDA1-12C45D357490}">
          <x15:cacheHierarchy aggregatedColumn="224"/>
        </ext>
      </extLst>
    </cacheHierarchy>
    <cacheHierarchy uniqueName="[Measures].[Sum of Importance of routine well checkups21]" caption="Sum of Importance of routine well checkups21" measure="1" displayFolder="" measureGroup="PT Q5" count="0">
      <extLst>
        <ext xmlns:x15="http://schemas.microsoft.com/office/spreadsheetml/2010/11/main" uri="{B97F6D7D-B522-45F9-BDA1-12C45D357490}">
          <x15:cacheHierarchy aggregatedColumn="227"/>
        </ext>
      </extLst>
    </cacheHierarchy>
    <cacheHierarchy uniqueName="[Measures].[Sum of Mental healthdepression7]" caption="Sum of Mental healthdepression7" measure="1" displayFolder="" measureGroup="PT Q5" count="0">
      <extLst>
        <ext xmlns:x15="http://schemas.microsoft.com/office/spreadsheetml/2010/11/main" uri="{B97F6D7D-B522-45F9-BDA1-12C45D357490}">
          <x15:cacheHierarchy aggregatedColumn="213"/>
        </ext>
      </extLst>
    </cacheHierarchy>
    <cacheHierarchy uniqueName="[Measures].[Sum of Nutrition10]" caption="Sum of Nutrition10" measure="1" displayFolder="" measureGroup="PT Q5" count="0">
      <extLst>
        <ext xmlns:x15="http://schemas.microsoft.com/office/spreadsheetml/2010/11/main" uri="{B97F6D7D-B522-45F9-BDA1-12C45D357490}">
          <x15:cacheHierarchy aggregatedColumn="216"/>
        </ext>
      </extLst>
    </cacheHierarchy>
    <cacheHierarchy uniqueName="[Measures].[Sum of Prenatal care13]" caption="Sum of Prenatal care13" measure="1" displayFolder="" measureGroup="PT Q5" count="0">
      <extLst>
        <ext xmlns:x15="http://schemas.microsoft.com/office/spreadsheetml/2010/11/main" uri="{B97F6D7D-B522-45F9-BDA1-12C45D357490}">
          <x15:cacheHierarchy aggregatedColumn="219"/>
        </ext>
      </extLst>
    </cacheHierarchy>
    <cacheHierarchy uniqueName="[Measures].[Sum of Suicide prevention16]" caption="Sum of Suicide prevention16" measure="1" displayFolder="" measureGroup="PT Q5" count="0">
      <extLst>
        <ext xmlns:x15="http://schemas.microsoft.com/office/spreadsheetml/2010/11/main" uri="{B97F6D7D-B522-45F9-BDA1-12C45D357490}">
          <x15:cacheHierarchy aggregatedColumn="222"/>
        </ext>
      </extLst>
    </cacheHierarchy>
    <cacheHierarchy uniqueName="[Measures].[Sum of Vaccinationimmunizations19]" caption="Sum of Vaccinationimmunizations19" measure="1" displayFolder="" measureGroup="PT Q5" count="0">
      <extLst>
        <ext xmlns:x15="http://schemas.microsoft.com/office/spreadsheetml/2010/11/main" uri="{B97F6D7D-B522-45F9-BDA1-12C45D357490}">
          <x15:cacheHierarchy aggregatedColumn="225"/>
        </ext>
      </extLst>
    </cacheHierarchy>
    <cacheHierarchy uniqueName="[Measures].[Sum of RespondentID 6]" caption="Sum of RespondentID 6" measure="1" displayFolder="" measureGroup="PT Q6" count="0">
      <extLst>
        <ext xmlns:x15="http://schemas.microsoft.com/office/spreadsheetml/2010/11/main" uri="{B97F6D7D-B522-45F9-BDA1-12C45D357490}">
          <x15:cacheHierarchy aggregatedColumn="247"/>
        </ext>
      </extLst>
    </cacheHierarchy>
    <cacheHierarchy uniqueName="[Measures].[Count of RespondentID 6]" caption="Count of RespondentID 6" measure="1" displayFolder="" measureGroup="PT Q6" count="0">
      <extLst>
        <ext xmlns:x15="http://schemas.microsoft.com/office/spreadsheetml/2010/11/main" uri="{B97F6D7D-B522-45F9-BDA1-12C45D357490}">
          <x15:cacheHierarchy aggregatedColumn="247"/>
        </ext>
      </extLst>
    </cacheHierarchy>
    <cacheHierarchy uniqueName="[Measures].[Sum of What is your age 6]" caption="Sum of What is your age 6" measure="1" displayFolder="" measureGroup="PT Q6" count="0">
      <extLst>
        <ext xmlns:x15="http://schemas.microsoft.com/office/spreadsheetml/2010/11/main" uri="{B97F6D7D-B522-45F9-BDA1-12C45D357490}">
          <x15:cacheHierarchy aggregatedColumn="263"/>
        </ext>
      </extLst>
    </cacheHierarchy>
    <cacheHierarchy uniqueName="[Measures].[Average of What is your age 6]" caption="Average of What is your age 6" measure="1" displayFolder="" measureGroup="PT Q6" count="0">
      <extLst>
        <ext xmlns:x15="http://schemas.microsoft.com/office/spreadsheetml/2010/11/main" uri="{B97F6D7D-B522-45F9-BDA1-12C45D357490}">
          <x15:cacheHierarchy aggregatedColumn="263"/>
        </ext>
      </extLst>
    </cacheHierarchy>
    <cacheHierarchy uniqueName="[Measures].[Count of Doctorhealth professional]" caption="Count of Doctorhealth professional" measure="1" displayFolder="" measureGroup="PT Q6" count="0">
      <extLst>
        <ext xmlns:x15="http://schemas.microsoft.com/office/spreadsheetml/2010/11/main" uri="{B97F6D7D-B522-45F9-BDA1-12C45D357490}">
          <x15:cacheHierarchy aggregatedColumn="248"/>
        </ext>
      </extLst>
    </cacheHierarchy>
    <cacheHierarchy uniqueName="[Measures].[Count of Family or friends]" caption="Count of Family or friends" measure="1" displayFolder="" measureGroup="PT Q6" count="0">
      <extLst>
        <ext xmlns:x15="http://schemas.microsoft.com/office/spreadsheetml/2010/11/main" uri="{B97F6D7D-B522-45F9-BDA1-12C45D357490}">
          <x15:cacheHierarchy aggregatedColumn="251"/>
        </ext>
      </extLst>
    </cacheHierarchy>
    <cacheHierarchy uniqueName="[Measures].[Count of Health Department]" caption="Count of Health Department" measure="1" displayFolder="" measureGroup="PT Q6" count="0">
      <extLst>
        <ext xmlns:x15="http://schemas.microsoft.com/office/spreadsheetml/2010/11/main" uri="{B97F6D7D-B522-45F9-BDA1-12C45D357490}">
          <x15:cacheHierarchy aggregatedColumn="254"/>
        </ext>
      </extLst>
    </cacheHierarchy>
    <cacheHierarchy uniqueName="[Measures].[Count of Hospital]" caption="Count of Hospital" measure="1" displayFolder="" measureGroup="PT Q6" count="0">
      <extLst>
        <ext xmlns:x15="http://schemas.microsoft.com/office/spreadsheetml/2010/11/main" uri="{B97F6D7D-B522-45F9-BDA1-12C45D357490}">
          <x15:cacheHierarchy aggregatedColumn="257"/>
        </ext>
      </extLst>
    </cacheHierarchy>
    <cacheHierarchy uniqueName="[Measures].[Count of Internet]" caption="Count of Internet" measure="1" displayFolder="" measureGroup="PT Q6" count="0">
      <extLst>
        <ext xmlns:x15="http://schemas.microsoft.com/office/spreadsheetml/2010/11/main" uri="{B97F6D7D-B522-45F9-BDA1-12C45D357490}">
          <x15:cacheHierarchy aggregatedColumn="259"/>
        </ext>
      </extLst>
    </cacheHierarchy>
    <cacheHierarchy uniqueName="[Measures].[Count of Library]" caption="Count of Library" measure="1" displayFolder="" measureGroup="PT Q6" count="0">
      <extLst>
        <ext xmlns:x15="http://schemas.microsoft.com/office/spreadsheetml/2010/11/main" uri="{B97F6D7D-B522-45F9-BDA1-12C45D357490}">
          <x15:cacheHierarchy aggregatedColumn="249"/>
        </ext>
      </extLst>
    </cacheHierarchy>
    <cacheHierarchy uniqueName="[Measures].[Count of Newspapermagazines]" caption="Count of Newspapermagazines" measure="1" displayFolder="" measureGroup="PT Q6" count="0">
      <extLst>
        <ext xmlns:x15="http://schemas.microsoft.com/office/spreadsheetml/2010/11/main" uri="{B97F6D7D-B522-45F9-BDA1-12C45D357490}">
          <x15:cacheHierarchy aggregatedColumn="252"/>
        </ext>
      </extLst>
    </cacheHierarchy>
    <cacheHierarchy uniqueName="[Measures].[Count of Radio]" caption="Count of Radio" measure="1" displayFolder="" measureGroup="PT Q6" count="0">
      <extLst>
        <ext xmlns:x15="http://schemas.microsoft.com/office/spreadsheetml/2010/11/main" uri="{B97F6D7D-B522-45F9-BDA1-12C45D357490}">
          <x15:cacheHierarchy aggregatedColumn="255"/>
        </ext>
      </extLst>
    </cacheHierarchy>
    <cacheHierarchy uniqueName="[Measures].[Count of Religious organization]" caption="Count of Religious organization" measure="1" displayFolder="" measureGroup="PT Q6" count="0">
      <extLst>
        <ext xmlns:x15="http://schemas.microsoft.com/office/spreadsheetml/2010/11/main" uri="{B97F6D7D-B522-45F9-BDA1-12C45D357490}">
          <x15:cacheHierarchy aggregatedColumn="258"/>
        </ext>
      </extLst>
    </cacheHierarchy>
    <cacheHierarchy uniqueName="[Measures].[Count of Schoolcollege]" caption="Count of Schoolcollege" measure="1" displayFolder="" measureGroup="PT Q6" count="0">
      <extLst>
        <ext xmlns:x15="http://schemas.microsoft.com/office/spreadsheetml/2010/11/main" uri="{B97F6D7D-B522-45F9-BDA1-12C45D357490}">
          <x15:cacheHierarchy aggregatedColumn="260"/>
        </ext>
      </extLst>
    </cacheHierarchy>
    <cacheHierarchy uniqueName="[Measures].[Count of Social Media (Facebook Twitter etc)]" caption="Count of Social Media (Facebook Twitter etc)" measure="1" displayFolder="" measureGroup="PT Q6" count="0">
      <extLst>
        <ext xmlns:x15="http://schemas.microsoft.com/office/spreadsheetml/2010/11/main" uri="{B97F6D7D-B522-45F9-BDA1-12C45D357490}">
          <x15:cacheHierarchy aggregatedColumn="250"/>
        </ext>
      </extLst>
    </cacheHierarchy>
    <cacheHierarchy uniqueName="[Measures].[Count of Television]" caption="Count of Television" measure="1" displayFolder="" measureGroup="PT Q6" count="0">
      <extLst>
        <ext xmlns:x15="http://schemas.microsoft.com/office/spreadsheetml/2010/11/main" uri="{B97F6D7D-B522-45F9-BDA1-12C45D357490}">
          <x15:cacheHierarchy aggregatedColumn="253"/>
        </ext>
      </extLst>
    </cacheHierarchy>
    <cacheHierarchy uniqueName="[Measures].[Count of Worksite]" caption="Count of Worksite" measure="1" displayFolder="" measureGroup="PT Q6" count="0">
      <extLst>
        <ext xmlns:x15="http://schemas.microsoft.com/office/spreadsheetml/2010/11/main" uri="{B97F6D7D-B522-45F9-BDA1-12C45D357490}">
          <x15:cacheHierarchy aggregatedColumn="256"/>
        </ext>
      </extLst>
    </cacheHierarchy>
    <cacheHierarchy uniqueName="[Measures].[_Count PT Q1]" caption="_Count PT Q1" measure="1" displayFolder="" measureGroup="PT Q1" count="0" hidden="1"/>
    <cacheHierarchy uniqueName="[Measures].[_Count PT Q2]" caption="_Count PT Q2" measure="1" displayFolder="" measureGroup="PT Q2" count="0" hidden="1"/>
    <cacheHierarchy uniqueName="[Measures].[_Count PT Q3]" caption="_Count PT Q3" measure="1" displayFolder="" measureGroup="PT Q3" count="0" hidden="1"/>
    <cacheHierarchy uniqueName="[Measures].[_Count PT Q4]" caption="_Count PT Q4" measure="1" displayFolder="" measureGroup="PT Q4" count="0" hidden="1"/>
    <cacheHierarchy uniqueName="[Measures].[_Count PT Q5]" caption="_Count PT Q5" measure="1" displayFolder="" measureGroup="PT Q5" count="0" hidden="1"/>
    <cacheHierarchy uniqueName="[Measures].[_Count PT Q6]" caption="_Count PT Q6" measure="1" displayFolder="" measureGroup="PT Q6"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80"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PivotTable12" cacheId="0" applyNumberFormats="0" applyBorderFormats="0" applyFontFormats="0" applyPatternFormats="0" applyAlignmentFormats="0" applyWidthHeightFormats="1" dataCaption="Values" tag="0e8fed05-5922-4d42-8fdd-814cb035673a" updatedVersion="5" minRefreshableVersion="3" useAutoFormatting="1" subtotalHiddenItems="1" colGrandTotals="0" itemPrintTitles="1" createdVersion="5" indent="0" outline="1" outlineData="1" multipleFieldFilters="0" rowHeaderCaption="Town, Zip Code">
  <location ref="C13:R191" firstHeaderRow="0" firstDataRow="1" firstDataCol="1"/>
  <pivotFields count="17">
    <pivotField name="Town, Zip Code" axis="axisRow" allDrilled="1" showAll="0" dataSourceSort="1" defaultAttributeDrillState="1">
      <items count="1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s>
  <rowFields count="1">
    <field x="0"/>
  </rowFields>
  <rowItems count="17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Count of Respondents" fld="2" subtotal="count" baseField="0" baseItem="0"/>
    <dataField name="Average Age" fld="15" subtotal="average" baseField="0" baseItem="0" numFmtId="1"/>
    <dataField name="Asthma/Lung Disease" fld="3" baseField="0" baseItem="0" numFmtId="2"/>
    <dataField name="Cancer" fld="4" baseField="0" baseItem="0" numFmtId="2"/>
    <dataField name="Child Health &amp; Wellness" fld="9" baseField="0" baseItem="0" numFmtId="2"/>
    <dataField name="Diabetes" fld="10" baseField="0" baseItem="0" numFmtId="2"/>
    <dataField name="Drugs &amp; Alcohol Abuse" fld="12" baseField="0" baseItem="0" numFmtId="2"/>
    <dataField name="Environmental Hazards" fld="13" baseField="0" baseItem="1" numFmtId="2"/>
    <dataField name="Heart Disease &amp; Stroke" fld="5" baseField="0" baseItem="1" numFmtId="2"/>
    <dataField name="HIV/AIDS &amp; STDs" fld="7" baseField="0" baseItem="1" numFmtId="2"/>
    <dataField name="Mental Health Depression/Suicide" fld="11" baseField="0" baseItem="1" numFmtId="2"/>
    <dataField name="Obesity/Weight Loss Issues" fld="14" baseField="0" baseItem="1" numFmtId="2"/>
    <dataField name="Safety" fld="6" baseField="0" baseItem="1" numFmtId="2"/>
    <dataField name="Vaccine Preventable Diseases" fld="8" baseField="0" baseItem="1" numFmtId="2"/>
    <dataField name="Women’s Health &amp; Wellness" fld="1" baseField="0" baseItem="1" numFmtId="2"/>
  </dataFields>
  <formats count="16">
    <format dxfId="54">
      <pivotArea outline="0" fieldPosition="0">
        <references count="1">
          <reference field="4294967294" count="1">
            <x v="7"/>
          </reference>
        </references>
      </pivotArea>
    </format>
    <format dxfId="53">
      <pivotArea outline="0" fieldPosition="0">
        <references count="1">
          <reference field="4294967294" count="1">
            <x v="8"/>
          </reference>
        </references>
      </pivotArea>
    </format>
    <format dxfId="52">
      <pivotArea outline="0" fieldPosition="0">
        <references count="1">
          <reference field="4294967294" count="1">
            <x v="9"/>
          </reference>
        </references>
      </pivotArea>
    </format>
    <format dxfId="51">
      <pivotArea outline="0" fieldPosition="0">
        <references count="1">
          <reference field="4294967294" count="1">
            <x v="10"/>
          </reference>
        </references>
      </pivotArea>
    </format>
    <format dxfId="50">
      <pivotArea outline="0" fieldPosition="0">
        <references count="1">
          <reference field="4294967294" count="1">
            <x v="11"/>
          </reference>
        </references>
      </pivotArea>
    </format>
    <format dxfId="49">
      <pivotArea outline="0" fieldPosition="0">
        <references count="1">
          <reference field="4294967294" count="1">
            <x v="12"/>
          </reference>
        </references>
      </pivotArea>
    </format>
    <format dxfId="48">
      <pivotArea outline="0" fieldPosition="0">
        <references count="1">
          <reference field="4294967294" count="1">
            <x v="13"/>
          </reference>
        </references>
      </pivotArea>
    </format>
    <format dxfId="47">
      <pivotArea outline="0" fieldPosition="0">
        <references count="1">
          <reference field="4294967294" count="1">
            <x v="14"/>
          </reference>
        </references>
      </pivotArea>
    </format>
    <format dxfId="46">
      <pivotArea dataOnly="0" outline="0" fieldPosition="0">
        <references count="1">
          <reference field="4294967294" count="1">
            <x v="1"/>
          </reference>
        </references>
      </pivotArea>
    </format>
    <format dxfId="45">
      <pivotArea dataOnly="0" labelOnly="1" fieldPosition="0">
        <references count="1">
          <reference field="0" count="0"/>
        </references>
      </pivotArea>
    </format>
    <format dxfId="44">
      <pivotArea field="0" type="button" dataOnly="0" labelOnly="1" outline="0" axis="axisRow" fieldPosition="0"/>
    </format>
    <format dxfId="43">
      <pivotArea dataOnly="0" outline="0" fieldPosition="0">
        <references count="1">
          <reference field="4294967294" count="1">
            <x v="14"/>
          </reference>
        </references>
      </pivotArea>
    </format>
    <format dxfId="42">
      <pivotArea grandRow="1" outline="0" collapsedLevelsAreSubtotals="1" fieldPosition="0"/>
    </format>
    <format dxfId="41">
      <pivotArea dataOnly="0" labelOnly="1" grandRow="1" outline="0" fieldPosition="0"/>
    </format>
    <format dxfId="40">
      <pivotArea grandRow="1" outline="0" collapsedLevelsAreSubtotals="1" fieldPosition="0"/>
    </format>
    <format dxfId="39">
      <pivotArea dataOnly="0" labelOnly="1" grandRow="1" outline="0" fieldPosition="0"/>
    </format>
  </formats>
  <pivotHierarchies count="3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caption="Town, Zip Code"/>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1]"/>
      </x15:pivotTableUISettings>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tag="7adb301a-b132-4bb9-9b1f-b005493ea52c" updatedVersion="5" minRefreshableVersion="3" useAutoFormatting="1" subtotalHiddenItems="1" itemPrintTitles="1" createdVersion="5" indent="0" outline="1" outlineData="1" multipleFieldFilters="0" rowHeaderCaption="Town, Zip Code">
  <location ref="C13:R191" firstHeaderRow="0" firstDataRow="1" firstDataCol="1"/>
  <pivotFields count="17">
    <pivotField dataField="1" showAll="0"/>
    <pivotField axis="axisRow" allDrilled="1" showAll="0" dataSourceSort="1" defaultAttributeDrillState="1">
      <items count="1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s>
  <rowFields count="1">
    <field x="1"/>
  </rowFields>
  <rowItems count="17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Count of Respondents" fld="0" subtotal="count" baseField="0" baseItem="3270240"/>
    <dataField name="Average Age" fld="2" subtotal="average" baseField="1" baseItem="0" numFmtId="1"/>
    <dataField name="Asthma/Lung Disease" fld="3" baseField="1" baseItem="0" numFmtId="2"/>
    <dataField name="Cancer" fld="4" baseField="1" baseItem="0" numFmtId="2"/>
    <dataField name="Child Health &amp; Wellness" fld="5" baseField="1" baseItem="0" numFmtId="2"/>
    <dataField name="Diabetes" fld="6" baseField="1" baseItem="0" numFmtId="2"/>
    <dataField name="Drugs &amp; Alcohol Abuse" fld="7" baseField="1" baseItem="0" numFmtId="2"/>
    <dataField name="Environmental Hazards" fld="8" baseField="1" baseItem="0" numFmtId="2"/>
    <dataField name="Heart Disease &amp; Stroke" fld="9" baseField="1" baseItem="0" numFmtId="2"/>
    <dataField name="HIV/AIDS &amp; STDs" fld="10" baseField="1" baseItem="0" numFmtId="2"/>
    <dataField name="Mental Health Depression/Suicide" fld="11" baseField="1" baseItem="0" numFmtId="2"/>
    <dataField name="Obesity/Weight Loss Issues" fld="12" baseField="1" baseItem="0" numFmtId="2"/>
    <dataField name="Safety" fld="13" baseField="1" baseItem="0" numFmtId="2"/>
    <dataField name="Vaccine Preventable Diseases" fld="14" baseField="1" baseItem="0" numFmtId="2"/>
    <dataField name="Women’s Health &amp; Wellness" fld="15" baseField="1" baseItem="0" numFmtId="2"/>
  </dataFields>
  <formats count="6">
    <format dxfId="38">
      <pivotArea field="1" type="button" dataOnly="0" labelOnly="1" outline="0" axis="axisRow" fieldPosition="0"/>
    </format>
    <format dxfId="37">
      <pivotArea dataOnly="0" labelOnly="1" fieldPosition="0">
        <references count="1">
          <reference field="1" count="0"/>
        </references>
      </pivotArea>
    </format>
    <format dxfId="36">
      <pivotArea dataOnly="0" outline="0" fieldPosition="0">
        <references count="1">
          <reference field="4294967294" count="1">
            <x v="1"/>
          </reference>
        </references>
      </pivotArea>
    </format>
    <format dxfId="35">
      <pivotArea dataOnly="0" outline="0" fieldPosition="0">
        <references count="1">
          <reference field="4294967294" count="1">
            <x v="14"/>
          </reference>
        </references>
      </pivotArea>
    </format>
    <format dxfId="34">
      <pivotArea grandRow="1" outline="0" collapsedLevelsAreSubtotals="1" fieldPosition="0"/>
    </format>
    <format dxfId="33">
      <pivotArea dataOnly="0" labelOnly="1" grandRow="1" outline="0" fieldPosition="0"/>
    </format>
  </formats>
  <pivotHierarchies count="3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2]"/>
      </x15:pivotTableUISettings>
    </ext>
  </extLst>
</pivotTableDefinition>
</file>

<file path=xl/pivotTables/pivotTable3.xml><?xml version="1.0" encoding="utf-8"?>
<pivotTableDefinition xmlns="http://schemas.openxmlformats.org/spreadsheetml/2006/main" name="PivotTable2" cacheId="2" applyNumberFormats="0" applyBorderFormats="0" applyFontFormats="0" applyPatternFormats="0" applyAlignmentFormats="0" applyWidthHeightFormats="1" dataCaption="Values" tag="cfe09429-1564-4a73-94f3-4b34531bf531" updatedVersion="5" minRefreshableVersion="3" useAutoFormatting="1" itemPrintTitles="1" createdVersion="5" indent="0" outline="1" outlineData="1" multipleFieldFilters="0" rowHeaderCaption="Town, Zip Code">
  <location ref="C13:O191" firstHeaderRow="0" firstDataRow="1" firstDataCol="1"/>
  <pivotFields count="14">
    <pivotField dataField="1" showAll="0"/>
    <pivotField dataField="1" showAll="0"/>
    <pivotField axis="axisRow" allDrilled="1" showAll="0" dataSourceSort="1" defaultAttributeDrillState="1">
      <items count="1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s>
  <rowFields count="1">
    <field x="2"/>
  </rowFields>
  <rowItems count="17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t="grand">
      <x/>
    </i>
  </rowItems>
  <colFields count="1">
    <field x="-2"/>
  </colFields>
  <colItems count="12">
    <i>
      <x/>
    </i>
    <i i="1">
      <x v="1"/>
    </i>
    <i i="2">
      <x v="2"/>
    </i>
    <i i="3">
      <x v="3"/>
    </i>
    <i i="4">
      <x v="4"/>
    </i>
    <i i="5">
      <x v="5"/>
    </i>
    <i i="6">
      <x v="6"/>
    </i>
    <i i="7">
      <x v="7"/>
    </i>
    <i i="8">
      <x v="8"/>
    </i>
    <i i="9">
      <x v="9"/>
    </i>
    <i i="10">
      <x v="10"/>
    </i>
    <i i="11">
      <x v="11"/>
    </i>
  </colItems>
  <dataFields count="12">
    <dataField name="Count of Respondents" fld="0" subtotal="count" baseField="0" baseItem="3270240" numFmtId="1"/>
    <dataField name="Average Age" fld="1" subtotal="average" baseField="0" baseItem="1" numFmtId="1"/>
    <dataField name="Cultural/Religious Beliefs" fld="3" baseField="2" baseItem="0" numFmtId="2"/>
    <dataField name="Don’t Know How to Find Doctors" fld="4" baseField="2" baseItem="0" numFmtId="2"/>
    <dataField name="Don’t Understand Need to See a Doctor" fld="5" baseField="2" baseItem="0" numFmtId="2"/>
    <dataField name="Fear (e.g. Not ready to face/discuss health problems)" fld="6" baseField="2" baseItem="0" numFmtId="2"/>
    <dataField name="Lack of Availability of Doctors" fld="7" baseField="2" baseItem="0" numFmtId="2"/>
    <dataField name="Language Barriers" fld="8" baseField="2" baseItem="0" numFmtId="2"/>
    <dataField name="No Insurance" fld="9" baseField="2" baseItem="0" numFmtId="2"/>
    <dataField name="There are no Barriers" fld="10" baseField="2" baseItem="0" numFmtId="2"/>
    <dataField name="Transportation" fld="11" baseField="2" baseItem="0" numFmtId="2"/>
    <dataField name="Unable to Pay Co-pays/Deductibles" fld="12" baseField="2" baseItem="0" numFmtId="2"/>
  </dataFields>
  <formats count="6">
    <format dxfId="32">
      <pivotArea dataOnly="0" labelOnly="1" fieldPosition="0">
        <references count="1">
          <reference field="2" count="0"/>
        </references>
      </pivotArea>
    </format>
    <format dxfId="31">
      <pivotArea field="2" type="button" dataOnly="0" labelOnly="1" outline="0" axis="axisRow" fieldPosition="0"/>
    </format>
    <format dxfId="30">
      <pivotArea dataOnly="0" outline="0" fieldPosition="0">
        <references count="1">
          <reference field="4294967294" count="1">
            <x v="11"/>
          </reference>
        </references>
      </pivotArea>
    </format>
    <format dxfId="29">
      <pivotArea grandRow="1" outline="0" collapsedLevelsAreSubtotals="1" fieldPosition="0"/>
    </format>
    <format dxfId="28">
      <pivotArea dataOnly="0" labelOnly="1" grandRow="1" outline="0" fieldPosition="0"/>
    </format>
    <format dxfId="27">
      <pivotArea dataOnly="0" outline="0" fieldPosition="0">
        <references count="1">
          <reference field="4294967294" count="1">
            <x v="1"/>
          </reference>
        </references>
      </pivotArea>
    </format>
  </formats>
  <pivotHierarchies count="3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3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3]"/>
      </x15:pivotTableUISettings>
    </ext>
  </extLst>
</pivotTableDefinition>
</file>

<file path=xl/pivotTables/pivotTable4.xml><?xml version="1.0" encoding="utf-8"?>
<pivotTableDefinition xmlns="http://schemas.openxmlformats.org/spreadsheetml/2006/main" name="PivotTable3" cacheId="3" applyNumberFormats="0" applyBorderFormats="0" applyFontFormats="0" applyPatternFormats="0" applyAlignmentFormats="0" applyWidthHeightFormats="1" dataCaption="Values" tag="0859bbf0-680f-436e-991c-6c5abf8c67cd" updatedVersion="5" minRefreshableVersion="3" useAutoFormatting="1" subtotalHiddenItems="1" itemPrintTitles="1" createdVersion="5" indent="0" outline="1" outlineData="1" multipleFieldFilters="0" rowHeaderCaption="Town, Zip Code">
  <location ref="C13:Q191" firstHeaderRow="0" firstDataRow="1" firstDataCol="1"/>
  <pivotFields count="16">
    <pivotField axis="axisRow" allDrilled="1" showAll="0" dataSourceSort="1" defaultAttributeDrillState="1">
      <items count="1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s>
  <rowFields count="1">
    <field x="0"/>
  </rowFields>
  <rowItems count="17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Respondents" fld="1" subtotal="count" baseField="1" baseItem="0" numFmtId="1"/>
    <dataField name="Average Age" fld="2" subtotal="average" baseField="0" baseItem="0" numFmtId="1"/>
    <dataField name="Clean Air &amp; Water" fld="3" baseField="0" baseItem="0" numFmtId="2"/>
    <dataField name="Drug &amp; Alcohol Rehabilitation Services" fld="4" baseField="0" baseItem="0" numFmtId="2"/>
    <dataField name="Healthier Food Choices" fld="5" baseField="0" baseItem="0" numFmtId="2"/>
    <dataField name="Job Opportunities" fld="6" baseField="0" baseItem="0" numFmtId="2"/>
    <dataField name="Mental Health Services" fld="7" baseField="0" baseItem="0" numFmtId="2"/>
    <dataField name="Recreation Facilities" fld="8" baseField="0" baseItem="0" numFmtId="2"/>
    <dataField name="Safe Childcare Options" fld="9" baseField="0" baseItem="0" numFmtId="2"/>
    <dataField name="Safe Places to Walk/Play" fld="10" baseField="0" baseItem="0" numFmtId="2"/>
    <dataField name="Safe Worksites" fld="11" baseField="0" baseItem="0" numFmtId="2"/>
    <dataField name="Smoking Cessation Programs" fld="12" baseField="0" baseItem="0" numFmtId="2"/>
    <dataField name="Transportation" fld="13" baseField="0" baseItem="0" numFmtId="2"/>
    <dataField name="Weight Loss Programs" fld="14" baseField="0" baseItem="0" numFmtId="2"/>
  </dataFields>
  <formats count="6">
    <format dxfId="26">
      <pivotArea field="0" type="button" dataOnly="0" labelOnly="1" outline="0" axis="axisRow" fieldPosition="0"/>
    </format>
    <format dxfId="25">
      <pivotArea dataOnly="0" labelOnly="1" fieldPosition="0">
        <references count="1">
          <reference field="0" count="0"/>
        </references>
      </pivotArea>
    </format>
    <format dxfId="24">
      <pivotArea dataOnly="0" outline="0" fieldPosition="0">
        <references count="1">
          <reference field="4294967294" count="1">
            <x v="1"/>
          </reference>
        </references>
      </pivotArea>
    </format>
    <format dxfId="23">
      <pivotArea dataOnly="0" outline="0" fieldPosition="0">
        <references count="1">
          <reference field="4294967294" count="1">
            <x v="13"/>
          </reference>
        </references>
      </pivotArea>
    </format>
    <format dxfId="22">
      <pivotArea grandRow="1" outline="0" collapsedLevelsAreSubtotals="1" fieldPosition="0"/>
    </format>
    <format dxfId="21">
      <pivotArea dataOnly="0" labelOnly="1" grandRow="1" outline="0" fieldPosition="0"/>
    </format>
  </formats>
  <pivotHierarchies count="3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7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4]"/>
      </x15:pivotTableUISettings>
    </ext>
  </extLst>
</pivotTableDefinition>
</file>

<file path=xl/pivotTables/pivotTable5.xml><?xml version="1.0" encoding="utf-8"?>
<pivotTableDefinition xmlns="http://schemas.openxmlformats.org/spreadsheetml/2006/main" name="PivotTable4" cacheId="4" applyNumberFormats="0" applyBorderFormats="0" applyFontFormats="0" applyPatternFormats="0" applyAlignmentFormats="0" applyWidthHeightFormats="1" dataCaption="Values" tag="72d6137d-09a0-4f60-bb14-e2917c17c478" updatedVersion="5" minRefreshableVersion="3" useAutoFormatting="1" subtotalHiddenItems="1" itemPrintTitles="1" createdVersion="5" indent="0" outline="1" outlineData="1" multipleFieldFilters="0" rowHeaderCaption="Town, Zip Code">
  <location ref="C13:V191" firstHeaderRow="0" firstDataRow="1" firstDataCol="1"/>
  <pivotFields count="21">
    <pivotField axis="axisRow" allDrilled="1" showAll="0" dataSourceSort="1" defaultAttributeDrillState="1">
      <items count="1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s>
  <rowFields count="1">
    <field x="0"/>
  </rowFields>
  <rowItems count="17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dataFields count="19">
    <dataField name="Count of Respondents" fld="1" subtotal="count" baseField="1" baseItem="0"/>
    <dataField name="Average Age" fld="2" subtotal="average" baseField="0" baseItem="0" numFmtId="1"/>
    <dataField name="Blood Pressure" fld="3" baseField="0" baseItem="0" numFmtId="2"/>
    <dataField name="Cancer" fld="4" baseField="0" baseItem="0" numFmtId="2"/>
    <dataField name="Cholesterol" fld="5" baseField="0" baseItem="0" numFmtId="2"/>
    <dataField name="Dental Screenings" fld="6" baseField="0" baseItem="0" numFmtId="2"/>
    <dataField name="Disease Outbreak Information" fld="7" baseField="0" baseItem="0" numFmtId="2"/>
    <dataField name="Drug &amp; Alcohol" fld="8" baseField="0" baseItem="0" numFmtId="2"/>
    <dataField name="Eating Disorders" fld="9" baseField="0" baseItem="0" numFmtId="2"/>
    <dataField name="Emergency Preparedness" fld="10" baseField="0" baseItem="0" numFmtId="2"/>
    <dataField name="Exercise/Physical Activity" fld="11" baseField="0" baseItem="0" numFmtId="2"/>
    <dataField name="Heart Disease" fld="12" baseField="0" baseItem="0" numFmtId="2"/>
    <dataField name="HIV/AIDS &amp; STDs" fld="13" baseField="0" baseItem="0" numFmtId="2"/>
    <dataField name="Importance of Routine Well Check Ups" fld="14" baseField="0" baseItem="0" numFmtId="2"/>
    <dataField name="Mental Health/Depression" fld="15" baseField="0" baseItem="0" numFmtId="2"/>
    <dataField name="Nutrition" fld="16" baseField="0" baseItem="0" numFmtId="2"/>
    <dataField name="Prenatal Care" fld="17" baseField="0" baseItem="0" numFmtId="2"/>
    <dataField name="Suicide Prevention" fld="18" baseField="0" baseItem="0" numFmtId="4"/>
    <dataField name="Vaccination Immunizations" fld="19" baseField="0" baseItem="0" numFmtId="2"/>
  </dataFields>
  <formats count="8">
    <format dxfId="20">
      <pivotArea field="0" type="button" dataOnly="0" labelOnly="1" outline="0" axis="axisRow" fieldPosition="0"/>
    </format>
    <format dxfId="19">
      <pivotArea dataOnly="0" labelOnly="1" fieldPosition="0">
        <references count="1">
          <reference field="0" count="0"/>
        </references>
      </pivotArea>
    </format>
    <format dxfId="18">
      <pivotArea dataOnly="0" outline="0" fieldPosition="0">
        <references count="1">
          <reference field="4294967294" count="1">
            <x v="18"/>
          </reference>
        </references>
      </pivotArea>
    </format>
    <format dxfId="17">
      <pivotArea dataOnly="0" outline="0" fieldPosition="0">
        <references count="1">
          <reference field="4294967294" count="1">
            <x v="1"/>
          </reference>
        </references>
      </pivotArea>
    </format>
    <format dxfId="16">
      <pivotArea grandRow="1" outline="0" collapsedLevelsAreSubtotals="1" fieldPosition="0"/>
    </format>
    <format dxfId="15">
      <pivotArea dataOnly="0" labelOnly="1" grandRow="1" outline="0" fieldPosition="0"/>
    </format>
    <format dxfId="14">
      <pivotArea collapsedLevelsAreSubtotals="1" fieldPosition="0">
        <references count="2">
          <reference field="4294967294" count="1" selected="0">
            <x v="17"/>
          </reference>
          <reference field="0" count="1">
            <x v="2"/>
          </reference>
        </references>
      </pivotArea>
    </format>
    <format dxfId="13">
      <pivotArea outline="0" fieldPosition="0">
        <references count="1">
          <reference field="4294967294" count="1">
            <x v="17"/>
          </reference>
        </references>
      </pivotArea>
    </format>
  </formats>
  <pivotHierarchies count="3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3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5]"/>
      </x15:pivotTableUISettings>
    </ext>
  </extLst>
</pivotTableDefinition>
</file>

<file path=xl/pivotTables/pivotTable6.xml><?xml version="1.0" encoding="utf-8"?>
<pivotTableDefinition xmlns="http://schemas.openxmlformats.org/spreadsheetml/2006/main" name="PivotTable3" cacheId="5" applyNumberFormats="0" applyBorderFormats="0" applyFontFormats="0" applyPatternFormats="0" applyAlignmentFormats="0" applyWidthHeightFormats="1" dataCaption="Values" missingCaption="0" tag="99ef97b5-18e4-44c1-a1b0-68cccedd2291" updatedVersion="5" minRefreshableVersion="3" useAutoFormatting="1" itemPrintTitles="1" createdVersion="5" indent="0" outline="1" outlineData="1" multipleFieldFilters="0" rowHeaderCaption="Town, Zip Code">
  <location ref="C13:R191" firstHeaderRow="0" firstDataRow="1" firstDataCol="1"/>
  <pivotFields count="17">
    <pivotField dataField="1" showAll="0"/>
    <pivotField axis="axisRow" allDrilled="1" showAll="0" dataSourceSort="1" defaultAttributeDrillState="1">
      <items count="1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s>
  <rowFields count="1">
    <field x="1"/>
  </rowFields>
  <rowItems count="17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Count of Respondents" fld="0" subtotal="count" baseField="0" baseItem="1237200"/>
    <dataField name="Average Age" fld="2" subtotal="average" baseField="1" baseItem="1" numFmtId="1"/>
    <dataField name="Doctor/Health Professional" fld="3" subtotal="count" baseField="1" baseItem="1"/>
    <dataField name="Family or Friends" fld="4" subtotal="count" baseField="1" baseItem="1"/>
    <dataField name="Health Department" fld="5" subtotal="count" baseField="1" baseItem="0"/>
    <dataField name="Hospital" fld="6" subtotal="count" baseField="1" baseItem="0"/>
    <dataField name="Internet" fld="7" subtotal="count" baseField="1" baseItem="0"/>
    <dataField name="Library" fld="8" subtotal="count" baseField="1" baseItem="0"/>
    <dataField name="Newspaper/Magazines" fld="9" subtotal="count" baseField="1" baseItem="0"/>
    <dataField name="Radio" fld="10" subtotal="count" baseField="1" baseItem="0"/>
    <dataField name="Religious Organization" fld="11" subtotal="count" baseField="1" baseItem="0"/>
    <dataField name="School/College" fld="12" subtotal="count" baseField="1" baseItem="0"/>
    <dataField name="Social Media (Facebook, Twitter, etc.)" fld="13" subtotal="count" baseField="1" baseItem="0"/>
    <dataField name="Television" fld="14" subtotal="count" baseField="1" baseItem="0"/>
    <dataField name="Worksite" fld="15" subtotal="count" baseField="1" baseItem="0"/>
  </dataFields>
  <formats count="9">
    <format dxfId="12">
      <pivotArea dataOnly="0" outline="0" fieldPosition="0">
        <references count="1">
          <reference field="4294967294" count="1">
            <x v="1"/>
          </reference>
        </references>
      </pivotArea>
    </format>
    <format dxfId="11">
      <pivotArea field="1" type="button" dataOnly="0" labelOnly="1" outline="0" axis="axisRow" fieldPosition="0"/>
    </format>
    <format dxfId="10">
      <pivotArea dataOnly="0" outline="0" fieldPosition="0">
        <references count="1">
          <reference field="4294967294" count="1">
            <x v="14"/>
          </reference>
        </references>
      </pivotArea>
    </format>
    <format dxfId="9">
      <pivotArea grandRow="1" outline="0" collapsedLevelsAreSubtotals="1" fieldPosition="0"/>
    </format>
    <format dxfId="8">
      <pivotArea dataOnly="0" labelOnly="1" grandRow="1" outline="0" fieldPosition="0"/>
    </format>
    <format dxfId="7">
      <pivotArea dataOnly="0" labelOnly="1" fieldPosition="0">
        <references count="1">
          <reference field="1" count="37">
            <x v="0"/>
            <x v="2"/>
            <x v="4"/>
            <x v="6"/>
            <x v="8"/>
            <x v="10"/>
            <x v="11"/>
            <x v="12"/>
            <x v="13"/>
            <x v="14"/>
            <x v="17"/>
            <x v="21"/>
            <x v="22"/>
            <x v="23"/>
            <x v="25"/>
            <x v="27"/>
            <x v="32"/>
            <x v="34"/>
            <x v="35"/>
            <x v="36"/>
            <x v="37"/>
            <x v="38"/>
            <x v="39"/>
            <x v="40"/>
            <x v="41"/>
            <x v="42"/>
            <x v="43"/>
            <x v="44"/>
            <x v="45"/>
            <x v="46"/>
            <x v="47"/>
            <x v="48"/>
            <x v="49"/>
            <x v="50"/>
            <x v="51"/>
            <x v="53"/>
            <x v="55"/>
          </reference>
        </references>
      </pivotArea>
    </format>
    <format dxfId="6">
      <pivotArea dataOnly="0" labelOnly="1" fieldPosition="0">
        <references count="1">
          <reference field="1" count="25">
            <x v="56"/>
            <x v="59"/>
            <x v="60"/>
            <x v="62"/>
            <x v="65"/>
            <x v="66"/>
            <x v="67"/>
            <x v="69"/>
            <x v="78"/>
            <x v="79"/>
            <x v="80"/>
            <x v="81"/>
            <x v="82"/>
            <x v="83"/>
            <x v="84"/>
            <x v="85"/>
            <x v="87"/>
            <x v="88"/>
            <x v="89"/>
            <x v="90"/>
            <x v="91"/>
            <x v="92"/>
            <x v="93"/>
            <x v="94"/>
            <x v="96"/>
          </reference>
        </references>
      </pivotArea>
    </format>
    <format dxfId="5">
      <pivotArea dataOnly="0" labelOnly="1" fieldPosition="0">
        <references count="1">
          <reference field="1" count="36">
            <x v="97"/>
            <x v="98"/>
            <x v="99"/>
            <x v="100"/>
            <x v="101"/>
            <x v="102"/>
            <x v="103"/>
            <x v="104"/>
            <x v="105"/>
            <x v="107"/>
            <x v="108"/>
            <x v="109"/>
            <x v="110"/>
            <x v="112"/>
            <x v="113"/>
            <x v="115"/>
            <x v="116"/>
            <x v="118"/>
            <x v="119"/>
            <x v="121"/>
            <x v="123"/>
            <x v="124"/>
            <x v="125"/>
            <x v="126"/>
            <x v="128"/>
            <x v="130"/>
            <x v="131"/>
            <x v="133"/>
            <x v="134"/>
            <x v="136"/>
            <x v="137"/>
            <x v="139"/>
            <x v="140"/>
            <x v="141"/>
            <x v="142"/>
            <x v="143"/>
          </reference>
        </references>
      </pivotArea>
    </format>
    <format dxfId="4">
      <pivotArea dataOnly="0" labelOnly="1" fieldPosition="0">
        <references count="1">
          <reference field="1" count="23">
            <x v="145"/>
            <x v="147"/>
            <x v="148"/>
            <x v="150"/>
            <x v="152"/>
            <x v="155"/>
            <x v="156"/>
            <x v="157"/>
            <x v="158"/>
            <x v="160"/>
            <x v="161"/>
            <x v="162"/>
            <x v="163"/>
            <x v="165"/>
            <x v="166"/>
            <x v="167"/>
            <x v="169"/>
            <x v="171"/>
            <x v="172"/>
            <x v="173"/>
            <x v="174"/>
            <x v="175"/>
            <x v="176"/>
          </reference>
        </references>
      </pivotArea>
    </format>
  </formats>
  <pivotHierarchies count="38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6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T Q6]"/>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Are_you_Hispanic_or_Latino?1" sourceName="[PT Q1].[Are you Hispanic or Latino?]">
  <pivotTables>
    <pivotTable tabId="12" name="PivotTable12"/>
  </pivotTables>
  <data>
    <olap pivotCacheId="184">
      <levels count="2">
        <level uniqueName="[PT Q1].[Are you Hispanic or Latino?].[(All)]" sourceCaption="(All)" count="0"/>
        <level uniqueName="[PT Q1].[Are you Hispanic or Latino?].[Are you Hispanic or Latino?]" sourceCaption="Are you Hispanic or Latino?" count="3">
          <ranges>
            <range startItem="0">
              <i n="[PT Q1].[Are you Hispanic or Latino?].&amp;" c="(blank)"/>
              <i n="[PT Q1].[Are you Hispanic or Latino?].&amp;[No]" c="No"/>
              <i n="[PT Q1].[Are you Hispanic or Latino?].&amp;[Yes]" c="Yes"/>
            </range>
          </ranges>
        </level>
      </levels>
      <selections count="1">
        <selection n="[PT Q1].[Are you Hispanic or Latino?].[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County_where_you_live" sourceName="[PT Q2].[County where you live:]">
  <pivotTables>
    <pivotTable tabId="20" name="PivotTable1"/>
  </pivotTables>
  <data>
    <olap pivotCacheId="181">
      <levels count="2">
        <level uniqueName="[PT Q2].[County where you live:].[(All)]" sourceCaption="(All)" count="0"/>
        <level uniqueName="[PT Q2].[County where you live:].[County where you live:]" sourceCaption="County where you live:" count="4">
          <ranges>
            <range startItem="0">
              <i n="[PT Q2].[County where you live:].&amp;" c="(blank)"/>
              <i n="[PT Q2].[County where you live:].&amp;[Nassau]" c="Nassau"/>
              <i n="[PT Q2].[County where you live:].&amp;[Queens]" c="Queens"/>
              <i n="[PT Q2].[County where you live:].&amp;[Suffolk]" c="Suffolk"/>
            </range>
          </ranges>
        </level>
      </levels>
      <selections count="1">
        <selection n="[PT Q2].[County where you live:].[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Are_you_Hispanic_or_Latino?" sourceName="[PT Q2].[Are you Hispanic or Latino?]">
  <pivotTables>
    <pivotTable tabId="20" name="PivotTable1"/>
  </pivotTables>
  <data>
    <olap pivotCacheId="181">
      <levels count="2">
        <level uniqueName="[PT Q2].[Are you Hispanic or Latino?].[(All)]" sourceCaption="(All)" count="0"/>
        <level uniqueName="[PT Q2].[Are you Hispanic or Latino?].[Are you Hispanic or Latino?]" sourceCaption="Are you Hispanic or Latino?" count="3">
          <ranges>
            <range startItem="0">
              <i n="[PT Q2].[Are you Hispanic or Latino?].&amp;" c="(blank)"/>
              <i n="[PT Q2].[Are you Hispanic or Latino?].&amp;[No]" c="No"/>
              <i n="[PT Q2].[Are you Hispanic or Latino?].&amp;[Yes]" c="Yes"/>
            </range>
          </ranges>
        </level>
      </levels>
      <selections count="1">
        <selection n="[PT Q2].[Are you Hispanic or Latino?].[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1" sourceName="[PT Q2].[What is your annual household income from all sources?]">
  <pivotTables>
    <pivotTable tabId="20" name="PivotTable1"/>
  </pivotTables>
  <data>
    <olap pivotCacheId="181">
      <levels count="2">
        <level uniqueName="[PT Q2].[What is your annual household income from all sources?].[(All)]" sourceCaption="(All)" count="0"/>
        <level uniqueName="[PT Q2].[What is your annual household income from all sources?].[What is your annual household income from all sources?]" sourceCaption="What is your annual household income from all sources?" count="7">
          <ranges>
            <range startItem="0">
              <i n="[PT Q2].[What is your annual household income from all sources?].&amp;" c="(blank)"/>
              <i n="[PT Q2].[What is your annual household income from all sources?].&amp;[$0-$19,999]" c="$0-$19,999"/>
              <i n="[PT Q2].[What is your annual household income from all sources?].&amp;[$20,000 to $34,999]" c="$20,000 to $34,999"/>
              <i n="[PT Q2].[What is your annual household income from all sources?].&amp;[$35,000 to $49,999]" c="$35,000 to $49,999"/>
              <i n="[PT Q2].[What is your annual household income from all sources?].&amp;[$50,000 to $74,999]" c="$50,000 to $74,999"/>
              <i n="[PT Q2].[What is your annual household income from all sources?].&amp;[$75,000 to $125,000]" c="$75,000 to $125,000"/>
              <i n="[PT Q2].[What is your annual household income from all sources?].&amp;[Over $125,000]" c="Over $125,000"/>
            </range>
          </ranges>
        </level>
      </levels>
      <selections count="1">
        <selection n="[PT Q2].[What is your annual household income from all sources?].[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1" sourceName="[PT Q2].[What is your current employment status?]">
  <pivotTables>
    <pivotTable tabId="20" name="PivotTable1"/>
  </pivotTables>
  <data>
    <olap pivotCacheId="181">
      <levels count="2">
        <level uniqueName="[PT Q2].[What is your current employment status?].[(All)]" sourceCaption="(All)" count="0"/>
        <level uniqueName="[PT Q2].[What is your current employment status?].[What is your current employment status?]" sourceCaption="What is your current employment status?" count="7">
          <ranges>
            <range startItem="0">
              <i n="[PT Q2].[What is your current employment status?].&amp;" c="(blank)"/>
              <i n="[PT Q2].[What is your current employment status?].&amp;[Employed for wages]" c="Employed for wages"/>
              <i n="[PT Q2].[What is your current employment status?].&amp;[Out of work and looking for work]" c="Out of work and looking for work"/>
              <i n="[PT Q2].[What is your current employment status?].&amp;[Out of work, but not currently looking]" c="Out of work, but not currently looking"/>
              <i n="[PT Q2].[What is your current employment status?].&amp;[Retired]" c="Retired"/>
              <i n="[PT Q2].[What is your current employment status?].&amp;[Self-employed]" c="Self-employed"/>
              <i n="[PT Q2].[What is your current employment status?].&amp;[Student]" c="Student"/>
            </range>
          </ranges>
        </level>
      </levels>
      <selections count="1">
        <selection n="[PT Q2].[What is your current employment status?].[All]"/>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1" sourceName="[PT Q2].[What is your highest level of education?]">
  <pivotTables>
    <pivotTable tabId="20" name="PivotTable1"/>
  </pivotTables>
  <data>
    <olap pivotCacheId="181">
      <levels count="2">
        <level uniqueName="[PT Q2].[What is your highest level of education?].[(All)]" sourceCaption="(All)" count="0"/>
        <level uniqueName="[PT Q2].[What is your highest level of education?].[What is your highest level of education?]" sourceCaption="What is your highest level of education?" count="10">
          <ranges>
            <range startItem="0">
              <i n="[PT Q2].[What is your highest level of education?].&amp;" c="(blank)"/>
              <i n="[PT Q2].[What is your highest level of education?].&amp;[College graduate]" c="College graduate"/>
              <i n="[PT Q2].[What is your highest level of education?].&amp;[Doctorate]" c="Doctorate"/>
              <i n="[PT Q2].[What is your highest level of education?].&amp;[Graduate school]" c="Graduate school"/>
              <i n="[PT Q2].[What is your highest level of education?].&amp;[High school graduate]" c="High school graduate"/>
              <i n="[PT Q2].[What is your highest level of education?].&amp;[K-8 grade]" c="K-8 grade"/>
              <i n="[PT Q2].[What is your highest level of education?].&amp;[Other (please specify)]" c="Other (please specify)"/>
              <i n="[PT Q2].[What is your highest level of education?].&amp;[Some college]" c="Some college"/>
              <i n="[PT Q2].[What is your highest level of education?].&amp;[Some high school]" c="Some high school"/>
              <i n="[PT Q2].[What is your highest level of education?].&amp;[Technical school]" c="Technical school"/>
            </range>
          </ranges>
        </level>
      </levels>
      <selections count="1">
        <selection n="[PT Q2].[What is your highest level of education?].[All]"/>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1" sourceName="[PT Q2].[What race do you consider yourself?]">
  <pivotTables>
    <pivotTable tabId="20" name="PivotTable1"/>
  </pivotTables>
  <data>
    <olap pivotCacheId="181">
      <levels count="2">
        <level uniqueName="[PT Q2].[What race do you consider yourself?].[(All)]" sourceCaption="(All)" count="0"/>
        <level uniqueName="[PT Q2].[What race do you consider yourself?].[What race do you consider yourself?]" sourceCaption="What race do you consider yourself?" count="8">
          <ranges>
            <range startItem="0">
              <i n="[PT Q2].[What race do you consider yourself?].&amp;" c="(blank)"/>
              <i n="[PT Q2].[What race do you consider yourself?].&amp;[Asian/Pacific Islander]" c="Asian/Pacific Islander"/>
              <i n="[PT Q2].[What race do you consider yourself?].&amp;[Black/African American]" c="Black/African American"/>
              <i n="[PT Q2].[What race do you consider yourself?].&amp;[Multi-racial]" c="Multi-racial"/>
              <i n="[PT Q2].[What race do you consider yourself?].&amp;[Native American]" c="Native American"/>
              <i n="[PT Q2].[What race do you consider yourself?].&amp;[Other (please specify)]" c="Other (please specify)"/>
              <i n="[PT Q2].[What race do you consider yourself?].&amp;[Otra (por favor especifique)]" c="Otra (por favor especifique)"/>
              <i n="[PT Q2].[What race do you consider yourself?].&amp;[White/Caucasian]" c="White/Caucasian"/>
            </range>
          </ranges>
        </level>
      </levels>
      <selections count="1">
        <selection n="[PT Q2].[What race do you consider yourself?].[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1" sourceName="[PT Q2].[Do you currently have health insurance?]">
  <pivotTables>
    <pivotTable tabId="20" name="PivotTable1"/>
  </pivotTables>
  <data>
    <olap pivotCacheId="181">
      <levels count="2">
        <level uniqueName="[PT Q2].[Do you currently have health insurance?].[(All)]" sourceCaption="(All)" count="0"/>
        <level uniqueName="[PT Q2].[Do you currently have health insurance?].[Do you currently have health insurance?]" sourceCaption="Do you currently have health insurance?" count="4">
          <ranges>
            <range startItem="0">
              <i n="[PT Q2].[Do you currently have health insurance?].&amp;" c="(blank)"/>
              <i n="[PT Q2].[Do you currently have health insurance?].&amp;[No]" c="No"/>
              <i n="[PT Q2].[Do you currently have health insurance?].&amp;[No, but I did in the past]" c="No, but I did in the past"/>
              <i n="[PT Q2].[Do you currently have health insurance?].&amp;[Yes]" c="Yes"/>
            </range>
          </ranges>
        </level>
      </levels>
      <selections count="1">
        <selection n="[PT Q2].[Do you currently have health insurance?].[Al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I_identify_as2" sourceName="[PT Q3].[I identify as:]">
  <pivotTables>
    <pivotTable tabId="13" name="PivotTable2"/>
  </pivotTables>
  <data>
    <olap pivotCacheId="178">
      <levels count="2">
        <level uniqueName="[PT Q3].[I identify as:].[(All)]" sourceCaption="(All)" count="0"/>
        <level uniqueName="[PT Q3].[I identify as:].[I identify as:]" sourceCaption="I identify as:" count="5">
          <ranges>
            <range startItem="0">
              <i n="[PT Q3].[I identify as:].&amp;" c="(blank)"/>
              <i n="[PT Q3].[I identify as:].&amp;[Female]" c="Female"/>
              <i n="[PT Q3].[I identify as:].&amp;[Male]" c="Male"/>
              <i n="[PT Q3].[I identify as:].&amp;[Other]" c="Other"/>
              <i n="[PT Q3].[I identify as:].&amp;[Otro]" c="Otro"/>
            </range>
          </ranges>
        </level>
      </levels>
      <selections count="1">
        <selection n="[PT Q3].[I identify as:].[All]"/>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County_where_you_live2" sourceName="[PT Q3].[County where you live:]">
  <pivotTables>
    <pivotTable tabId="13" name="PivotTable2"/>
  </pivotTables>
  <data>
    <olap pivotCacheId="178">
      <levels count="2">
        <level uniqueName="[PT Q3].[County where you live:].[(All)]" sourceCaption="(All)" count="0"/>
        <level uniqueName="[PT Q3].[County where you live:].[County where you live:]" sourceCaption="County where you live:" count="4">
          <ranges>
            <range startItem="0">
              <i n="[PT Q3].[County where you live:].&amp;" c="(blank)"/>
              <i n="[PT Q3].[County where you live:].&amp;[Nassau]" c="Nassau"/>
              <i n="[PT Q3].[County where you live:].&amp;[Queens]" c="Queens"/>
              <i n="[PT Q3].[County where you live:].&amp;[Suffolk]" c="Suffolk"/>
            </range>
          </ranges>
        </level>
      </levels>
      <selections count="1">
        <selection n="[PT Q3].[County where you live:].[All]"/>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Are_you_Hispanic_or_Latino?2" sourceName="[PT Q3].[Are you Hispanic or Latino?]">
  <pivotTables>
    <pivotTable tabId="13" name="PivotTable2"/>
  </pivotTables>
  <data>
    <olap pivotCacheId="178">
      <levels count="2">
        <level uniqueName="[PT Q3].[Are you Hispanic or Latino?].[(All)]" sourceCaption="(All)" count="0"/>
        <level uniqueName="[PT Q3].[Are you Hispanic or Latino?].[Are you Hispanic or Latino?]" sourceCaption="Are you Hispanic or Latino?" count="3">
          <ranges>
            <range startItem="0">
              <i n="[PT Q3].[Are you Hispanic or Latino?].&amp;" c="(blank)"/>
              <i n="[PT Q3].[Are you Hispanic or Latino?].&amp;[No]" c="No"/>
              <i n="[PT Q3].[Are you Hispanic or Latino?].&amp;[Yes]" c="Yes"/>
            </range>
          </ranges>
        </level>
      </levels>
      <selections count="1">
        <selection n="[PT Q3].[Are you Hispanic or Latino?].[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I_identify_as1" sourceName="[PT Q1].[I identify as:]">
  <pivotTables>
    <pivotTable tabId="12" name="PivotTable12"/>
  </pivotTables>
  <data>
    <olap pivotCacheId="184">
      <levels count="2">
        <level uniqueName="[PT Q1].[I identify as:].[(All)]" sourceCaption="(All)" count="0"/>
        <level uniqueName="[PT Q1].[I identify as:].[I identify as:]" sourceCaption="I identify as:" count="5">
          <ranges>
            <range startItem="0">
              <i n="[PT Q1].[I identify as:].&amp;" c="(blank)"/>
              <i n="[PT Q1].[I identify as:].&amp;[Female]" c="Female"/>
              <i n="[PT Q1].[I identify as:].&amp;[Male]" c="Male"/>
              <i n="[PT Q1].[I identify as:].&amp;[Other]" c="Other"/>
              <i n="[PT Q1].[I identify as:].&amp;[Otro]" c="Otro"/>
            </range>
          </ranges>
        </level>
      </levels>
      <selections count="1">
        <selection n="[PT Q1].[I identify as:].[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2" sourceName="[PT Q3].[What is your annual household income from all sources?]">
  <pivotTables>
    <pivotTable tabId="13" name="PivotTable2"/>
  </pivotTables>
  <data>
    <olap pivotCacheId="178">
      <levels count="2">
        <level uniqueName="[PT Q3].[What is your annual household income from all sources?].[(All)]" sourceCaption="(All)" count="0"/>
        <level uniqueName="[PT Q3].[What is your annual household income from all sources?].[What is your annual household income from all sources?]" sourceCaption="What is your annual household income from all sources?" count="7">
          <ranges>
            <range startItem="0">
              <i n="[PT Q3].[What is your annual household income from all sources?].&amp;" c="(blank)"/>
              <i n="[PT Q3].[What is your annual household income from all sources?].&amp;[$0-$19,999]" c="$0-$19,999"/>
              <i n="[PT Q3].[What is your annual household income from all sources?].&amp;[$20,000 to $34,999]" c="$20,000 to $34,999"/>
              <i n="[PT Q3].[What is your annual household income from all sources?].&amp;[$35,000 to $49,999]" c="$35,000 to $49,999"/>
              <i n="[PT Q3].[What is your annual household income from all sources?].&amp;[$50,000 to $74,999]" c="$50,000 to $74,999"/>
              <i n="[PT Q3].[What is your annual household income from all sources?].&amp;[$75,000 to $125,000]" c="$75,000 to $125,000"/>
              <i n="[PT Q3].[What is your annual household income from all sources?].&amp;[Over $125,000]" c="Over $125,000"/>
            </range>
          </ranges>
        </level>
      </levels>
      <selections count="1">
        <selection n="[PT Q3].[What is your annual household income from all sources?].[All]"/>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2" sourceName="[PT Q3].[What is your current employment status?]">
  <pivotTables>
    <pivotTable tabId="13" name="PivotTable2"/>
  </pivotTables>
  <data>
    <olap pivotCacheId="178">
      <levels count="2">
        <level uniqueName="[PT Q3].[What is your current employment status?].[(All)]" sourceCaption="(All)" count="0"/>
        <level uniqueName="[PT Q3].[What is your current employment status?].[What is your current employment status?]" sourceCaption="What is your current employment status?" count="7">
          <ranges>
            <range startItem="0">
              <i n="[PT Q3].[What is your current employment status?].&amp;" c="(blank)"/>
              <i n="[PT Q3].[What is your current employment status?].&amp;[Employed for wages]" c="Employed for wages"/>
              <i n="[PT Q3].[What is your current employment status?].&amp;[Out of work and looking for work]" c="Out of work and looking for work"/>
              <i n="[PT Q3].[What is your current employment status?].&amp;[Out of work, but not currently looking]" c="Out of work, but not currently looking"/>
              <i n="[PT Q3].[What is your current employment status?].&amp;[Retired]" c="Retired"/>
              <i n="[PT Q3].[What is your current employment status?].&amp;[Self-employed]" c="Self-employed"/>
              <i n="[PT Q3].[What is your current employment status?].&amp;[Student]" c="Student"/>
            </range>
          </ranges>
        </level>
      </levels>
      <selections count="1">
        <selection n="[PT Q3].[What is your current employment status?].[All]"/>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2" sourceName="[PT Q3].[What is your highest level of education?]">
  <pivotTables>
    <pivotTable tabId="13" name="PivotTable2"/>
  </pivotTables>
  <data>
    <olap pivotCacheId="178">
      <levels count="2">
        <level uniqueName="[PT Q3].[What is your highest level of education?].[(All)]" sourceCaption="(All)" count="0"/>
        <level uniqueName="[PT Q3].[What is your highest level of education?].[What is your highest level of education?]" sourceCaption="What is your highest level of education?" count="10">
          <ranges>
            <range startItem="0">
              <i n="[PT Q3].[What is your highest level of education?].&amp;" c="(blank)"/>
              <i n="[PT Q3].[What is your highest level of education?].&amp;[College graduate]" c="College graduate"/>
              <i n="[PT Q3].[What is your highest level of education?].&amp;[Doctorate]" c="Doctorate"/>
              <i n="[PT Q3].[What is your highest level of education?].&amp;[Graduate school]" c="Graduate school"/>
              <i n="[PT Q3].[What is your highest level of education?].&amp;[High school graduate]" c="High school graduate"/>
              <i n="[PT Q3].[What is your highest level of education?].&amp;[K-8 grade]" c="K-8 grade"/>
              <i n="[PT Q3].[What is your highest level of education?].&amp;[Other (please specify)]" c="Other (please specify)"/>
              <i n="[PT Q3].[What is your highest level of education?].&amp;[Some college]" c="Some college"/>
              <i n="[PT Q3].[What is your highest level of education?].&amp;[Some high school]" c="Some high school"/>
              <i n="[PT Q3].[What is your highest level of education?].&amp;[Technical school]" c="Technical school"/>
            </range>
          </ranges>
        </level>
      </levels>
      <selections count="1">
        <selection n="[PT Q3].[What is your highest level of education?].[All]"/>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2" sourceName="[PT Q3].[What race do you consider yourself?]">
  <pivotTables>
    <pivotTable tabId="13" name="PivotTable2"/>
  </pivotTables>
  <data>
    <olap pivotCacheId="178">
      <levels count="2">
        <level uniqueName="[PT Q3].[What race do you consider yourself?].[(All)]" sourceCaption="(All)" count="0"/>
        <level uniqueName="[PT Q3].[What race do you consider yourself?].[What race do you consider yourself?]" sourceCaption="What race do you consider yourself?" count="8">
          <ranges>
            <range startItem="0">
              <i n="[PT Q3].[What race do you consider yourself?].&amp;" c="(blank)"/>
              <i n="[PT Q3].[What race do you consider yourself?].&amp;[Asian/Pacific Islander]" c="Asian/Pacific Islander"/>
              <i n="[PT Q3].[What race do you consider yourself?].&amp;[Black/African American]" c="Black/African American"/>
              <i n="[PT Q3].[What race do you consider yourself?].&amp;[Multi-racial]" c="Multi-racial"/>
              <i n="[PT Q3].[What race do you consider yourself?].&amp;[Native American]" c="Native American"/>
              <i n="[PT Q3].[What race do you consider yourself?].&amp;[Other (please specify)]" c="Other (please specify)"/>
              <i n="[PT Q3].[What race do you consider yourself?].&amp;[Otra (por favor especifique)]" c="Otra (por favor especifique)"/>
              <i n="[PT Q3].[What race do you consider yourself?].&amp;[White/Caucasian]" c="White/Caucasian"/>
            </range>
          </ranges>
        </level>
      </levels>
      <selections count="1">
        <selection n="[PT Q3].[What race do you consider yourself?].[All]"/>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2" sourceName="[PT Q3].[Do you currently have health insurance?]">
  <pivotTables>
    <pivotTable tabId="13" name="PivotTable2"/>
  </pivotTables>
  <data>
    <olap pivotCacheId="178">
      <levels count="2">
        <level uniqueName="[PT Q3].[Do you currently have health insurance?].[(All)]" sourceCaption="(All)" count="0"/>
        <level uniqueName="[PT Q3].[Do you currently have health insurance?].[Do you currently have health insurance?]" sourceCaption="Do you currently have health insurance?" count="4">
          <ranges>
            <range startItem="0">
              <i n="[PT Q3].[Do you currently have health insurance?].&amp;" c="(blank)"/>
              <i n="[PT Q3].[Do you currently have health insurance?].&amp;[No]" c="No"/>
              <i n="[PT Q3].[Do you currently have health insurance?].&amp;[No, but I did in the past]" c="No, but I did in the past"/>
              <i n="[PT Q3].[Do you currently have health insurance?].&amp;[Yes]" c="Yes"/>
            </range>
          </ranges>
        </level>
      </levels>
      <selections count="1">
        <selection n="[PT Q3].[Do you currently have health insurance?].[All]"/>
      </selections>
    </olap>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I_identify_as3" sourceName="[PT Q4].[I identify as:]">
  <pivotTables>
    <pivotTable tabId="14" name="PivotTable3"/>
  </pivotTables>
  <data>
    <olap pivotCacheId="180">
      <levels count="2">
        <level uniqueName="[PT Q4].[I identify as:].[(All)]" sourceCaption="(All)" count="0"/>
        <level uniqueName="[PT Q4].[I identify as:].[I identify as:]" sourceCaption="I identify as:" count="5">
          <ranges>
            <range startItem="0">
              <i n="[PT Q4].[I identify as:].&amp;" c="(blank)"/>
              <i n="[PT Q4].[I identify as:].&amp;[Female]" c="Female"/>
              <i n="[PT Q4].[I identify as:].&amp;[Male]" c="Male"/>
              <i n="[PT Q4].[I identify as:].&amp;[Other]" c="Other"/>
              <i n="[PT Q4].[I identify as:].&amp;[Otro]" c="Otro"/>
            </range>
          </ranges>
        </level>
      </levels>
      <selections count="1">
        <selection n="[PT Q4].[I identify as:].[All]"/>
      </selections>
    </olap>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County_where_you_live3" sourceName="[PT Q4].[County where you live:]">
  <pivotTables>
    <pivotTable tabId="14" name="PivotTable3"/>
  </pivotTables>
  <data>
    <olap pivotCacheId="180">
      <levels count="2">
        <level uniqueName="[PT Q4].[County where you live:].[(All)]" sourceCaption="(All)" count="0"/>
        <level uniqueName="[PT Q4].[County where you live:].[County where you live:]" sourceCaption="County where you live:" count="4">
          <ranges>
            <range startItem="0">
              <i n="[PT Q4].[County where you live:].&amp;" c="(blank)"/>
              <i n="[PT Q4].[County where you live:].&amp;[Nassau]" c="Nassau"/>
              <i n="[PT Q4].[County where you live:].&amp;[Queens]" c="Queens"/>
              <i n="[PT Q4].[County where you live:].&amp;[Suffolk]" c="Suffolk"/>
            </range>
          </ranges>
        </level>
      </levels>
      <selections count="1">
        <selection n="[PT Q4].[County where you live:].[All]"/>
      </selections>
    </olap>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Slicer_Are_you_Hispanic_or_Latino?3" sourceName="[PT Q4].[Are you Hispanic or Latino?]">
  <pivotTables>
    <pivotTable tabId="14" name="PivotTable3"/>
  </pivotTables>
  <data>
    <olap pivotCacheId="180">
      <levels count="2">
        <level uniqueName="[PT Q4].[Are you Hispanic or Latino?].[(All)]" sourceCaption="(All)" count="0"/>
        <level uniqueName="[PT Q4].[Are you Hispanic or Latino?].[Are you Hispanic or Latino?]" sourceCaption="Are you Hispanic or Latino?" count="3">
          <ranges>
            <range startItem="0">
              <i n="[PT Q4].[Are you Hispanic or Latino?].&amp;" c="(blank)"/>
              <i n="[PT Q4].[Are you Hispanic or Latino?].&amp;[No]" c="No"/>
              <i n="[PT Q4].[Are you Hispanic or Latino?].&amp;[Yes]" c="Yes"/>
            </range>
          </ranges>
        </level>
      </levels>
      <selections count="1">
        <selection n="[PT Q4].[Are you Hispanic or Latino?].[All]"/>
      </selections>
    </olap>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3" sourceName="[PT Q4].[What is your annual household income from all sources?]">
  <pivotTables>
    <pivotTable tabId="14" name="PivotTable3"/>
  </pivotTables>
  <data>
    <olap pivotCacheId="180">
      <levels count="2">
        <level uniqueName="[PT Q4].[What is your annual household income from all sources?].[(All)]" sourceCaption="(All)" count="0"/>
        <level uniqueName="[PT Q4].[What is your annual household income from all sources?].[What is your annual household income from all sources?]" sourceCaption="What is your annual household income from all sources?" count="7">
          <ranges>
            <range startItem="0">
              <i n="[PT Q4].[What is your annual household income from all sources?].&amp;" c="(blank)"/>
              <i n="[PT Q4].[What is your annual household income from all sources?].&amp;[$0-$19,999]" c="$0-$19,999"/>
              <i n="[PT Q4].[What is your annual household income from all sources?].&amp;[$20,000 to $34,999]" c="$20,000 to $34,999"/>
              <i n="[PT Q4].[What is your annual household income from all sources?].&amp;[$35,000 to $49,999]" c="$35,000 to $49,999"/>
              <i n="[PT Q4].[What is your annual household income from all sources?].&amp;[$50,000 to $74,999]" c="$50,000 to $74,999"/>
              <i n="[PT Q4].[What is your annual household income from all sources?].&amp;[$75,000 to $125,000]" c="$75,000 to $125,000"/>
              <i n="[PT Q4].[What is your annual household income from all sources?].&amp;[Over $125,000]" c="Over $125,000"/>
            </range>
          </ranges>
        </level>
      </levels>
      <selections count="1">
        <selection n="[PT Q4].[What is your annual household income from all sources?].[All]"/>
      </selections>
    </olap>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3" sourceName="[PT Q4].[What is your current employment status?]">
  <pivotTables>
    <pivotTable tabId="14" name="PivotTable3"/>
  </pivotTables>
  <data>
    <olap pivotCacheId="180">
      <levels count="2">
        <level uniqueName="[PT Q4].[What is your current employment status?].[(All)]" sourceCaption="(All)" count="0"/>
        <level uniqueName="[PT Q4].[What is your current employment status?].[What is your current employment status?]" sourceCaption="What is your current employment status?" count="7">
          <ranges>
            <range startItem="0">
              <i n="[PT Q4].[What is your current employment status?].&amp;" c="(blank)"/>
              <i n="[PT Q4].[What is your current employment status?].&amp;[Employed for wages]" c="Employed for wages"/>
              <i n="[PT Q4].[What is your current employment status?].&amp;[Out of work and looking for work]" c="Out of work and looking for work"/>
              <i n="[PT Q4].[What is your current employment status?].&amp;[Out of work, but not currently looking]" c="Out of work, but not currently looking"/>
              <i n="[PT Q4].[What is your current employment status?].&amp;[Retired]" c="Retired"/>
              <i n="[PT Q4].[What is your current employment status?].&amp;[Self-employed]" c="Self-employed"/>
              <i n="[PT Q4].[What is your current employment status?].&amp;[Student]" c="Student"/>
            </range>
          </ranges>
        </level>
      </levels>
      <selections count="1">
        <selection n="[PT Q4].[What is your current employment status?].[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ounty_where_you_live1" sourceName="[PT Q1].[County where you live:]">
  <pivotTables>
    <pivotTable tabId="12" name="PivotTable12"/>
  </pivotTables>
  <data>
    <olap pivotCacheId="184">
      <levels count="2">
        <level uniqueName="[PT Q1].[County where you live:].[(All)]" sourceCaption="(All)" count="0"/>
        <level uniqueName="[PT Q1].[County where you live:].[County where you live:]" sourceCaption="County where you live:" count="4">
          <ranges>
            <range startItem="0">
              <i n="[PT Q1].[County where you live:].&amp;" c="(blank)"/>
              <i n="[PT Q1].[County where you live:].&amp;[Nassau]" c="Nassau"/>
              <i n="[PT Q1].[County where you live:].&amp;[Queens]" c="Queens"/>
              <i n="[PT Q1].[County where you live:].&amp;[Suffolk]" c="Suffolk"/>
            </range>
          </ranges>
        </level>
      </levels>
      <selections count="1">
        <selection n="[PT Q1].[County where you live:].[All]"/>
      </selections>
    </olap>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3" sourceName="[PT Q4].[What is your highest level of education?]">
  <pivotTables>
    <pivotTable tabId="14" name="PivotTable3"/>
  </pivotTables>
  <data>
    <olap pivotCacheId="180">
      <levels count="2">
        <level uniqueName="[PT Q4].[What is your highest level of education?].[(All)]" sourceCaption="(All)" count="0"/>
        <level uniqueName="[PT Q4].[What is your highest level of education?].[What is your highest level of education?]" sourceCaption="What is your highest level of education?" count="10">
          <ranges>
            <range startItem="0">
              <i n="[PT Q4].[What is your highest level of education?].&amp;" c="(blank)"/>
              <i n="[PT Q4].[What is your highest level of education?].&amp;[College graduate]" c="College graduate"/>
              <i n="[PT Q4].[What is your highest level of education?].&amp;[Doctorate]" c="Doctorate"/>
              <i n="[PT Q4].[What is your highest level of education?].&amp;[Graduate school]" c="Graduate school"/>
              <i n="[PT Q4].[What is your highest level of education?].&amp;[High school graduate]" c="High school graduate"/>
              <i n="[PT Q4].[What is your highest level of education?].&amp;[K-8 grade]" c="K-8 grade"/>
              <i n="[PT Q4].[What is your highest level of education?].&amp;[Other (please specify)]" c="Other (please specify)"/>
              <i n="[PT Q4].[What is your highest level of education?].&amp;[Some college]" c="Some college"/>
              <i n="[PT Q4].[What is your highest level of education?].&amp;[Some high school]" c="Some high school"/>
              <i n="[PT Q4].[What is your highest level of education?].&amp;[Technical school]" c="Technical school"/>
            </range>
          </ranges>
        </level>
      </levels>
      <selections count="1">
        <selection n="[PT Q4].[What is your highest level of education?].[All]"/>
      </selections>
    </olap>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3" sourceName="[PT Q4].[What race do you consider yourself?]">
  <pivotTables>
    <pivotTable tabId="14" name="PivotTable3"/>
  </pivotTables>
  <data>
    <olap pivotCacheId="180">
      <levels count="2">
        <level uniqueName="[PT Q4].[What race do you consider yourself?].[(All)]" sourceCaption="(All)" count="0"/>
        <level uniqueName="[PT Q4].[What race do you consider yourself?].[What race do you consider yourself?]" sourceCaption="What race do you consider yourself?" count="8">
          <ranges>
            <range startItem="0">
              <i n="[PT Q4].[What race do you consider yourself?].&amp;" c="(blank)"/>
              <i n="[PT Q4].[What race do you consider yourself?].&amp;[Asian/Pacific Islander]" c="Asian/Pacific Islander"/>
              <i n="[PT Q4].[What race do you consider yourself?].&amp;[Black/African American]" c="Black/African American"/>
              <i n="[PT Q4].[What race do you consider yourself?].&amp;[Multi-racial]" c="Multi-racial"/>
              <i n="[PT Q4].[What race do you consider yourself?].&amp;[Native American]" c="Native American"/>
              <i n="[PT Q4].[What race do you consider yourself?].&amp;[Other (please specify)]" c="Other (please specify)"/>
              <i n="[PT Q4].[What race do you consider yourself?].&amp;[Otra (por favor especifique)]" c="Otra (por favor especifique)"/>
              <i n="[PT Q4].[What race do you consider yourself?].&amp;[White/Caucasian]" c="White/Caucasian"/>
            </range>
          </ranges>
        </level>
      </levels>
      <selections count="1">
        <selection n="[PT Q4].[What race do you consider yourself?].[All]"/>
      </selections>
    </olap>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3" sourceName="[PT Q4].[Do you currently have health insurance?]">
  <pivotTables>
    <pivotTable tabId="14" name="PivotTable3"/>
  </pivotTables>
  <data>
    <olap pivotCacheId="180">
      <levels count="2">
        <level uniqueName="[PT Q4].[Do you currently have health insurance?].[(All)]" sourceCaption="(All)" count="0"/>
        <level uniqueName="[PT Q4].[Do you currently have health insurance?].[Do you currently have health insurance?]" sourceCaption="Do you currently have health insurance?" count="4">
          <ranges>
            <range startItem="0">
              <i n="[PT Q4].[Do you currently have health insurance?].&amp;" c="(blank)"/>
              <i n="[PT Q4].[Do you currently have health insurance?].&amp;[No]" c="No"/>
              <i n="[PT Q4].[Do you currently have health insurance?].&amp;[No, but I did in the past]" c="No, but I did in the past"/>
              <i n="[PT Q4].[Do you currently have health insurance?].&amp;[Yes]" c="Yes"/>
            </range>
          </ranges>
        </level>
      </levels>
      <selections count="1">
        <selection n="[PT Q4].[Do you currently have health insurance?].[All]"/>
      </selections>
    </olap>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mc:Ignorable="x" name="Slicer_Are_you_Hispanic_or_Latino?4" sourceName="[PT Q5].[Are you Hispanic or Latino?]">
  <pivotTables>
    <pivotTable tabId="15" name="PivotTable4"/>
  </pivotTables>
  <data>
    <olap pivotCacheId="182">
      <levels count="2">
        <level uniqueName="[PT Q5].[Are you Hispanic or Latino?].[(All)]" sourceCaption="(All)" count="0"/>
        <level uniqueName="[PT Q5].[Are you Hispanic or Latino?].[Are you Hispanic or Latino?]" sourceCaption="Are you Hispanic or Latino?" count="3">
          <ranges>
            <range startItem="0">
              <i n="[PT Q5].[Are you Hispanic or Latino?].&amp;" c="(blank)"/>
              <i n="[PT Q5].[Are you Hispanic or Latino?].&amp;[No]" c="No"/>
              <i n="[PT Q5].[Are you Hispanic or Latino?].&amp;[Yes]" c="Yes"/>
            </range>
          </ranges>
        </level>
      </levels>
      <selections count="1">
        <selection n="[PT Q5].[Are you Hispanic or Latino?].[All]"/>
      </selections>
    </olap>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mc:Ignorable="x" name="Slicer_I_identify_as4" sourceName="[PT Q5].[I identify as:]">
  <pivotTables>
    <pivotTable tabId="15" name="PivotTable4"/>
  </pivotTables>
  <data>
    <olap pivotCacheId="182">
      <levels count="2">
        <level uniqueName="[PT Q5].[I identify as:].[(All)]" sourceCaption="(All)" count="0"/>
        <level uniqueName="[PT Q5].[I identify as:].[I identify as:]" sourceCaption="I identify as:" count="5">
          <ranges>
            <range startItem="0">
              <i n="[PT Q5].[I identify as:].&amp;" c="(blank)"/>
              <i n="[PT Q5].[I identify as:].&amp;[Female]" c="Female"/>
              <i n="[PT Q5].[I identify as:].&amp;[Male]" c="Male"/>
              <i n="[PT Q5].[I identify as:].&amp;[Other]" c="Other"/>
              <i n="[PT Q5].[I identify as:].&amp;[Otro]" c="Otro"/>
            </range>
          </ranges>
        </level>
      </levels>
      <selections count="1">
        <selection n="[PT Q5].[I identify as:].[All]"/>
      </selections>
    </olap>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mc:Ignorable="x" name="Slicer_County_where_you_live4" sourceName="[PT Q5].[County where you live:]">
  <pivotTables>
    <pivotTable tabId="15" name="PivotTable4"/>
  </pivotTables>
  <data>
    <olap pivotCacheId="182">
      <levels count="2">
        <level uniqueName="[PT Q5].[County where you live:].[(All)]" sourceCaption="(All)" count="0"/>
        <level uniqueName="[PT Q5].[County where you live:].[County where you live:]" sourceCaption="County where you live:" count="4">
          <ranges>
            <range startItem="0">
              <i n="[PT Q5].[County where you live:].&amp;" c="(blank)"/>
              <i n="[PT Q5].[County where you live:].&amp;[Nassau]" c="Nassau"/>
              <i n="[PT Q5].[County where you live:].&amp;[Queens]" c="Queens"/>
              <i n="[PT Q5].[County where you live:].&amp;[Suffolk]" c="Suffolk"/>
            </range>
          </ranges>
        </level>
      </levels>
      <selections count="1">
        <selection n="[PT Q5].[County where you live:].[All]"/>
      </selections>
    </olap>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4" sourceName="[PT Q5].[What is your annual household income from all sources?]">
  <pivotTables>
    <pivotTable tabId="15" name="PivotTable4"/>
  </pivotTables>
  <data>
    <olap pivotCacheId="182">
      <levels count="2">
        <level uniqueName="[PT Q5].[What is your annual household income from all sources?].[(All)]" sourceCaption="(All)" count="0"/>
        <level uniqueName="[PT Q5].[What is your annual household income from all sources?].[What is your annual household income from all sources?]" sourceCaption="What is your annual household income from all sources?" count="7">
          <ranges>
            <range startItem="0">
              <i n="[PT Q5].[What is your annual household income from all sources?].&amp;" c="(blank)"/>
              <i n="[PT Q5].[What is your annual household income from all sources?].&amp;[$0-$19,999]" c="$0-$19,999"/>
              <i n="[PT Q5].[What is your annual household income from all sources?].&amp;[$20,000 to $34,999]" c="$20,000 to $34,999"/>
              <i n="[PT Q5].[What is your annual household income from all sources?].&amp;[$35,000 to $49,999]" c="$35,000 to $49,999"/>
              <i n="[PT Q5].[What is your annual household income from all sources?].&amp;[$50,000 to $74,999]" c="$50,000 to $74,999"/>
              <i n="[PT Q5].[What is your annual household income from all sources?].&amp;[$75,000 to $125,000]" c="$75,000 to $125,000"/>
              <i n="[PT Q5].[What is your annual household income from all sources?].&amp;[Over $125,000]" c="Over $125,000"/>
            </range>
          </ranges>
        </level>
      </levels>
      <selections count="1">
        <selection n="[PT Q5].[What is your annual household income from all sources?].[All]"/>
      </selections>
    </olap>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4" sourceName="[PT Q5].[What is your current employment status?]">
  <pivotTables>
    <pivotTable tabId="15" name="PivotTable4"/>
  </pivotTables>
  <data>
    <olap pivotCacheId="182">
      <levels count="2">
        <level uniqueName="[PT Q5].[What is your current employment status?].[(All)]" sourceCaption="(All)" count="0"/>
        <level uniqueName="[PT Q5].[What is your current employment status?].[What is your current employment status?]" sourceCaption="What is your current employment status?" count="7">
          <ranges>
            <range startItem="0">
              <i n="[PT Q5].[What is your current employment status?].&amp;" c="(blank)"/>
              <i n="[PT Q5].[What is your current employment status?].&amp;[Employed for wages]" c="Employed for wages"/>
              <i n="[PT Q5].[What is your current employment status?].&amp;[Out of work and looking for work]" c="Out of work and looking for work"/>
              <i n="[PT Q5].[What is your current employment status?].&amp;[Out of work, but not currently looking]" c="Out of work, but not currently looking"/>
              <i n="[PT Q5].[What is your current employment status?].&amp;[Retired]" c="Retired"/>
              <i n="[PT Q5].[What is your current employment status?].&amp;[Self-employed]" c="Self-employed"/>
              <i n="[PT Q5].[What is your current employment status?].&amp;[Student]" c="Student"/>
            </range>
          </ranges>
        </level>
      </levels>
      <selections count="1">
        <selection n="[PT Q5].[What is your current employment status?].[All]"/>
      </selections>
    </olap>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4" sourceName="[PT Q5].[What is your highest level of education?]">
  <pivotTables>
    <pivotTable tabId="15" name="PivotTable4"/>
  </pivotTables>
  <data>
    <olap pivotCacheId="182">
      <levels count="2">
        <level uniqueName="[PT Q5].[What is your highest level of education?].[(All)]" sourceCaption="(All)" count="0"/>
        <level uniqueName="[PT Q5].[What is your highest level of education?].[What is your highest level of education?]" sourceCaption="What is your highest level of education?" count="10">
          <ranges>
            <range startItem="0">
              <i n="[PT Q5].[What is your highest level of education?].&amp;" c="(blank)"/>
              <i n="[PT Q5].[What is your highest level of education?].&amp;[College graduate]" c="College graduate"/>
              <i n="[PT Q5].[What is your highest level of education?].&amp;[Doctorate]" c="Doctorate"/>
              <i n="[PT Q5].[What is your highest level of education?].&amp;[Graduate school]" c="Graduate school"/>
              <i n="[PT Q5].[What is your highest level of education?].&amp;[High school graduate]" c="High school graduate"/>
              <i n="[PT Q5].[What is your highest level of education?].&amp;[K-8 grade]" c="K-8 grade"/>
              <i n="[PT Q5].[What is your highest level of education?].&amp;[Other (please specify)]" c="Other (please specify)"/>
              <i n="[PT Q5].[What is your highest level of education?].&amp;[Some college]" c="Some college"/>
              <i n="[PT Q5].[What is your highest level of education?].&amp;[Some high school]" c="Some high school"/>
              <i n="[PT Q5].[What is your highest level of education?].&amp;[Technical school]" c="Technical school"/>
            </range>
          </ranges>
        </level>
      </levels>
      <selections count="1">
        <selection n="[PT Q5].[What is your highest level of education?].[All]"/>
      </selections>
    </olap>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4" sourceName="[PT Q5].[What race do you consider yourself?]">
  <pivotTables>
    <pivotTable tabId="15" name="PivotTable4"/>
  </pivotTables>
  <data>
    <olap pivotCacheId="182">
      <levels count="2">
        <level uniqueName="[PT Q5].[What race do you consider yourself?].[(All)]" sourceCaption="(All)" count="0"/>
        <level uniqueName="[PT Q5].[What race do you consider yourself?].[What race do you consider yourself?]" sourceCaption="What race do you consider yourself?" count="8">
          <ranges>
            <range startItem="0">
              <i n="[PT Q5].[What race do you consider yourself?].&amp;" c="(blank)"/>
              <i n="[PT Q5].[What race do you consider yourself?].&amp;[Asian/Pacific Islander]" c="Asian/Pacific Islander"/>
              <i n="[PT Q5].[What race do you consider yourself?].&amp;[Black/African American]" c="Black/African American"/>
              <i n="[PT Q5].[What race do you consider yourself?].&amp;[Multi-racial]" c="Multi-racial"/>
              <i n="[PT Q5].[What race do you consider yourself?].&amp;[Native American]" c="Native American"/>
              <i n="[PT Q5].[What race do you consider yourself?].&amp;[Other (please specify)]" c="Other (please specify)"/>
              <i n="[PT Q5].[What race do you consider yourself?].&amp;[Otra (por favor especifique)]" c="Otra (por favor especifique)"/>
              <i n="[PT Q5].[What race do you consider yourself?].&amp;[White/Caucasian]" c="White/Caucasian"/>
            </range>
          </ranges>
        </level>
      </levels>
      <selections count="1">
        <selection n="[PT Q5].[What race do you consider yourself?].[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 sourceName="[PT Q1].[What is your annual household income from all sources?]">
  <pivotTables>
    <pivotTable tabId="12" name="PivotTable12"/>
  </pivotTables>
  <data>
    <olap pivotCacheId="184">
      <levels count="2">
        <level uniqueName="[PT Q1].[What is your annual household income from all sources?].[(All)]" sourceCaption="(All)" count="0"/>
        <level uniqueName="[PT Q1].[What is your annual household income from all sources?].[What is your annual household income from all sources?]" sourceCaption="What is your annual household income from all sources?" count="7">
          <ranges>
            <range startItem="0">
              <i n="[PT Q1].[What is your annual household income from all sources?].&amp;" c="(blank)"/>
              <i n="[PT Q1].[What is your annual household income from all sources?].&amp;[$0-$19,999]" c="$0-$19,999"/>
              <i n="[PT Q1].[What is your annual household income from all sources?].&amp;[$20,000 to $34,999]" c="$20,000 to $34,999"/>
              <i n="[PT Q1].[What is your annual household income from all sources?].&amp;[$35,000 to $49,999]" c="$35,000 to $49,999"/>
              <i n="[PT Q1].[What is your annual household income from all sources?].&amp;[$50,000 to $74,999]" c="$50,000 to $74,999"/>
              <i n="[PT Q1].[What is your annual household income from all sources?].&amp;[$75,000 to $125,000]" c="$75,000 to $125,000"/>
              <i n="[PT Q1].[What is your annual household income from all sources?].&amp;[Over $125,000]" c="Over $125,000"/>
            </range>
          </ranges>
        </level>
      </levels>
      <selections count="1">
        <selection n="[PT Q1].[What is your annual household income from all sources?].[All]"/>
      </selections>
    </olap>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4" sourceName="[PT Q5].[Do you currently have health insurance?]">
  <pivotTables>
    <pivotTable tabId="15" name="PivotTable4"/>
  </pivotTables>
  <data>
    <olap pivotCacheId="182">
      <levels count="2">
        <level uniqueName="[PT Q5].[Do you currently have health insurance?].[(All)]" sourceCaption="(All)" count="0"/>
        <level uniqueName="[PT Q5].[Do you currently have health insurance?].[Do you currently have health insurance?]" sourceCaption="Do you currently have health insurance?" count="4">
          <ranges>
            <range startItem="0">
              <i n="[PT Q5].[Do you currently have health insurance?].&amp;" c="(blank)"/>
              <i n="[PT Q5].[Do you currently have health insurance?].&amp;[No]" c="No"/>
              <i n="[PT Q5].[Do you currently have health insurance?].&amp;[No, but I did in the past]" c="No, but I did in the past"/>
              <i n="[PT Q5].[Do you currently have health insurance?].&amp;[Yes]" c="Yes"/>
            </range>
          </ranges>
        </level>
      </levels>
      <selections count="1">
        <selection n="[PT Q5].[Do you currently have health insurance?].[All]"/>
      </selections>
    </olap>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mc:Ignorable="x" name="Slicer_I_identify_as5" sourceName="[PT Q6].[I identify as:]">
  <pivotTables>
    <pivotTable tabId="27" name="PivotTable3"/>
  </pivotTables>
  <data>
    <olap pivotCacheId="179">
      <levels count="2">
        <level uniqueName="[PT Q6].[I identify as:].[(All)]" sourceCaption="(All)" count="0"/>
        <level uniqueName="[PT Q6].[I identify as:].[I identify as:]" sourceCaption="I identify as:" count="5">
          <ranges>
            <range startItem="0">
              <i n="[PT Q6].[I identify as:].&amp;" c="(blank)"/>
              <i n="[PT Q6].[I identify as:].&amp;[Female]" c="Female"/>
              <i n="[PT Q6].[I identify as:].&amp;[Male]" c="Male"/>
              <i n="[PT Q6].[I identify as:].&amp;[Other]" c="Other"/>
              <i n="[PT Q6].[I identify as:].&amp;[Otro]" c="Otro"/>
            </range>
          </ranges>
        </level>
      </levels>
      <selections count="1">
        <selection n="[PT Q6].[I identify as:].[All]"/>
      </selections>
    </olap>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mc:Ignorable="x" name="Slicer_Are_you_Hispanic_or_Latino?5" sourceName="[PT Q6].[Are you Hispanic or Latino?]">
  <pivotTables>
    <pivotTable tabId="27" name="PivotTable3"/>
  </pivotTables>
  <data>
    <olap pivotCacheId="179">
      <levels count="2">
        <level uniqueName="[PT Q6].[Are you Hispanic or Latino?].[(All)]" sourceCaption="(All)" count="0"/>
        <level uniqueName="[PT Q6].[Are you Hispanic or Latino?].[Are you Hispanic or Latino?]" sourceCaption="Are you Hispanic or Latino?" count="3">
          <ranges>
            <range startItem="0">
              <i n="[PT Q6].[Are you Hispanic or Latino?].&amp;" c="(blank)"/>
              <i n="[PT Q6].[Are you Hispanic or Latino?].&amp;[No]" c="No"/>
              <i n="[PT Q6].[Are you Hispanic or Latino?].&amp;[Yes]" c="Yes"/>
            </range>
          </ranges>
        </level>
      </levels>
      <selections count="1">
        <selection n="[PT Q6].[Are you Hispanic or Latino?].[All]"/>
      </selections>
    </olap>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mc:Ignorable="x" name="Slicer_County_where_you_live5" sourceName="[PT Q6].[County where you live:]">
  <pivotTables>
    <pivotTable tabId="27" name="PivotTable3"/>
  </pivotTables>
  <data>
    <olap pivotCacheId="179">
      <levels count="2">
        <level uniqueName="[PT Q6].[County where you live:].[(All)]" sourceCaption="(All)" count="0"/>
        <level uniqueName="[PT Q6].[County where you live:].[County where you live:]" sourceCaption="County where you live:" count="4">
          <ranges>
            <range startItem="0">
              <i n="[PT Q6].[County where you live:].&amp;" c="(blank)"/>
              <i n="[PT Q6].[County where you live:].&amp;[Nassau]" c="Nassau"/>
              <i n="[PT Q6].[County where you live:].&amp;[Queens]" c="Queens"/>
              <i n="[PT Q6].[County where you live:].&amp;[Suffolk]" c="Suffolk"/>
            </range>
          </ranges>
        </level>
      </levels>
      <selections count="1">
        <selection n="[PT Q6].[County where you live:].[All]"/>
      </selections>
    </olap>
  </data>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mc:Ignorable="x" name="Slicer_What_is_your_annual_household_income_from_all_sources?5" sourceName="[PT Q6].[What is your annual household income from all sources?]">
  <pivotTables>
    <pivotTable tabId="27" name="PivotTable3"/>
  </pivotTables>
  <data>
    <olap pivotCacheId="179">
      <levels count="2">
        <level uniqueName="[PT Q6].[What is your annual household income from all sources?].[(All)]" sourceCaption="(All)" count="0"/>
        <level uniqueName="[PT Q6].[What is your annual household income from all sources?].[What is your annual household income from all sources?]" sourceCaption="What is your annual household income from all sources?" count="7">
          <ranges>
            <range startItem="0">
              <i n="[PT Q6].[What is your annual household income from all sources?].&amp;" c="(blank)"/>
              <i n="[PT Q6].[What is your annual household income from all sources?].&amp;[$0-$19,999]" c="$0-$19,999"/>
              <i n="[PT Q6].[What is your annual household income from all sources?].&amp;[$20,000 to $34,999]" c="$20,000 to $34,999"/>
              <i n="[PT Q6].[What is your annual household income from all sources?].&amp;[$35,000 to $49,999]" c="$35,000 to $49,999"/>
              <i n="[PT Q6].[What is your annual household income from all sources?].&amp;[$50,000 to $74,999]" c="$50,000 to $74,999"/>
              <i n="[PT Q6].[What is your annual household income from all sources?].&amp;[$75,000 to $125,000]" c="$75,000 to $125,000"/>
              <i n="[PT Q6].[What is your annual household income from all sources?].&amp;[Over $125,000]" c="Over $125,000"/>
            </range>
          </ranges>
        </level>
      </levels>
      <selections count="1">
        <selection n="[PT Q6].[What is your annual household income from all sources?].[All]"/>
      </selections>
    </olap>
  </data>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5" sourceName="[PT Q6].[What is your current employment status?]">
  <pivotTables>
    <pivotTable tabId="27" name="PivotTable3"/>
  </pivotTables>
  <data>
    <olap pivotCacheId="179">
      <levels count="2">
        <level uniqueName="[PT Q6].[What is your current employment status?].[(All)]" sourceCaption="(All)" count="0"/>
        <level uniqueName="[PT Q6].[What is your current employment status?].[What is your current employment status?]" sourceCaption="What is your current employment status?" count="7">
          <ranges>
            <range startItem="0">
              <i n="[PT Q6].[What is your current employment status?].&amp;" c="(blank)"/>
              <i n="[PT Q6].[What is your current employment status?].&amp;[Employed for wages]" c="Employed for wages"/>
              <i n="[PT Q6].[What is your current employment status?].&amp;[Out of work and looking for work]" c="Out of work and looking for work"/>
              <i n="[PT Q6].[What is your current employment status?].&amp;[Out of work, but not currently looking]" c="Out of work, but not currently looking"/>
              <i n="[PT Q6].[What is your current employment status?].&amp;[Retired]" c="Retired"/>
              <i n="[PT Q6].[What is your current employment status?].&amp;[Self-employed]" c="Self-employed"/>
              <i n="[PT Q6].[What is your current employment status?].&amp;[Student]" c="Student"/>
            </range>
          </ranges>
        </level>
      </levels>
      <selections count="1">
        <selection n="[PT Q6].[What is your current employment status?].[All]"/>
      </selections>
    </olap>
  </data>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5" sourceName="[PT Q6].[What is your highest level of education?]">
  <pivotTables>
    <pivotTable tabId="27" name="PivotTable3"/>
  </pivotTables>
  <data>
    <olap pivotCacheId="179">
      <levels count="2">
        <level uniqueName="[PT Q6].[What is your highest level of education?].[(All)]" sourceCaption="(All)" count="0"/>
        <level uniqueName="[PT Q6].[What is your highest level of education?].[What is your highest level of education?]" sourceCaption="What is your highest level of education?" count="10">
          <ranges>
            <range startItem="0">
              <i n="[PT Q6].[What is your highest level of education?].&amp;" c="(blank)"/>
              <i n="[PT Q6].[What is your highest level of education?].&amp;[College graduate]" c="College graduate"/>
              <i n="[PT Q6].[What is your highest level of education?].&amp;[Doctorate]" c="Doctorate"/>
              <i n="[PT Q6].[What is your highest level of education?].&amp;[Graduate school]" c="Graduate school"/>
              <i n="[PT Q6].[What is your highest level of education?].&amp;[High school graduate]" c="High school graduate"/>
              <i n="[PT Q6].[What is your highest level of education?].&amp;[K-8 grade]" c="K-8 grade"/>
              <i n="[PT Q6].[What is your highest level of education?].&amp;[Other (please specify)]" c="Other (please specify)"/>
              <i n="[PT Q6].[What is your highest level of education?].&amp;[Some college]" c="Some college"/>
              <i n="[PT Q6].[What is your highest level of education?].&amp;[Some high school]" c="Some high school"/>
              <i n="[PT Q6].[What is your highest level of education?].&amp;[Technical school]" c="Technical school"/>
            </range>
          </ranges>
        </level>
      </levels>
      <selections count="1">
        <selection n="[PT Q6].[What is your highest level of education?].[All]"/>
      </selections>
    </olap>
  </data>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5" sourceName="[PT Q6].[What race do you consider yourself?]">
  <pivotTables>
    <pivotTable tabId="27" name="PivotTable3"/>
  </pivotTables>
  <data>
    <olap pivotCacheId="179">
      <levels count="2">
        <level uniqueName="[PT Q6].[What race do you consider yourself?].[(All)]" sourceCaption="(All)" count="0"/>
        <level uniqueName="[PT Q6].[What race do you consider yourself?].[What race do you consider yourself?]" sourceCaption="What race do you consider yourself?" count="8">
          <ranges>
            <range startItem="0">
              <i n="[PT Q6].[What race do you consider yourself?].&amp;" c="(blank)"/>
              <i n="[PT Q6].[What race do you consider yourself?].&amp;[Asian/Pacific Islander]" c="Asian/Pacific Islander"/>
              <i n="[PT Q6].[What race do you consider yourself?].&amp;[Black/African American]" c="Black/African American"/>
              <i n="[PT Q6].[What race do you consider yourself?].&amp;[Multi-racial]" c="Multi-racial"/>
              <i n="[PT Q6].[What race do you consider yourself?].&amp;[Native American]" c="Native American"/>
              <i n="[PT Q6].[What race do you consider yourself?].&amp;[Other (please specify)]" c="Other (please specify)"/>
              <i n="[PT Q6].[What race do you consider yourself?].&amp;[Otra (por favor especifique)]" c="Otra (por favor especifique)"/>
              <i n="[PT Q6].[What race do you consider yourself?].&amp;[White/Caucasian]" c="White/Caucasian"/>
            </range>
          </ranges>
        </level>
      </levels>
      <selections count="1">
        <selection n="[PT Q6].[What race do you consider yourself?].[All]"/>
      </selections>
    </olap>
  </data>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5" sourceName="[PT Q6].[Do you currently have health insurance?]">
  <pivotTables>
    <pivotTable tabId="27" name="PivotTable3"/>
  </pivotTables>
  <data>
    <olap pivotCacheId="179">
      <levels count="2">
        <level uniqueName="[PT Q6].[Do you currently have health insurance?].[(All)]" sourceCaption="(All)" count="0"/>
        <level uniqueName="[PT Q6].[Do you currently have health insurance?].[Do you currently have health insurance?]" sourceCaption="Do you currently have health insurance?" count="4">
          <ranges>
            <range startItem="0">
              <i n="[PT Q6].[Do you currently have health insurance?].&amp;" c="(blank)"/>
              <i n="[PT Q6].[Do you currently have health insurance?].&amp;[No]" c="No"/>
              <i n="[PT Q6].[Do you currently have health insurance?].&amp;[No, but I did in the past]" c="No, but I did in the past"/>
              <i n="[PT Q6].[Do you currently have health insurance?].&amp;[Yes]" c="Yes"/>
            </range>
          </ranges>
        </level>
      </levels>
      <selections count="1">
        <selection n="[PT Q6].[Do you currently have health insurance?].[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What_is_your_current_employment_status?" sourceName="[PT Q1].[What is your current employment status?]">
  <pivotTables>
    <pivotTable tabId="12" name="PivotTable12"/>
  </pivotTables>
  <data>
    <olap pivotCacheId="184">
      <levels count="2">
        <level uniqueName="[PT Q1].[What is your current employment status?].[(All)]" sourceCaption="(All)" count="0"/>
        <level uniqueName="[PT Q1].[What is your current employment status?].[What is your current employment status?]" sourceCaption="What is your current employment status?" count="7">
          <ranges>
            <range startItem="0">
              <i n="[PT Q1].[What is your current employment status?].&amp;" c="(blank)"/>
              <i n="[PT Q1].[What is your current employment status?].&amp;[Employed for wages]" c="Employed for wages"/>
              <i n="[PT Q1].[What is your current employment status?].&amp;[Out of work and looking for work]" c="Out of work and looking for work"/>
              <i n="[PT Q1].[What is your current employment status?].&amp;[Out of work, but not currently looking]" c="Out of work, but not currently looking"/>
              <i n="[PT Q1].[What is your current employment status?].&amp;[Retired]" c="Retired"/>
              <i n="[PT Q1].[What is your current employment status?].&amp;[Self-employed]" c="Self-employed"/>
              <i n="[PT Q1].[What is your current employment status?].&amp;[Student]" c="Student"/>
            </range>
          </ranges>
        </level>
      </levels>
      <selections count="1">
        <selection n="[PT Q1].[What is your current employment status?].[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What_is_your_highest_level_of_education?" sourceName="[PT Q1].[What is your highest level of education?]">
  <pivotTables>
    <pivotTable tabId="12" name="PivotTable12"/>
  </pivotTables>
  <data>
    <olap pivotCacheId="184">
      <levels count="2">
        <level uniqueName="[PT Q1].[What is your highest level of education?].[(All)]" sourceCaption="(All)" count="0"/>
        <level uniqueName="[PT Q1].[What is your highest level of education?].[What is your highest level of education?]" sourceCaption="What is your highest level of education?" count="10">
          <ranges>
            <range startItem="0">
              <i n="[PT Q1].[What is your highest level of education?].&amp;" c="(blank)"/>
              <i n="[PT Q1].[What is your highest level of education?].&amp;[College graduate]" c="College graduate"/>
              <i n="[PT Q1].[What is your highest level of education?].&amp;[Doctorate]" c="Doctorate"/>
              <i n="[PT Q1].[What is your highest level of education?].&amp;[Graduate school]" c="Graduate school"/>
              <i n="[PT Q1].[What is your highest level of education?].&amp;[High school graduate]" c="High school graduate"/>
              <i n="[PT Q1].[What is your highest level of education?].&amp;[K-8 grade]" c="K-8 grade"/>
              <i n="[PT Q1].[What is your highest level of education?].&amp;[Other (please specify)]" c="Other (please specify)"/>
              <i n="[PT Q1].[What is your highest level of education?].&amp;[Some college]" c="Some college"/>
              <i n="[PT Q1].[What is your highest level of education?].&amp;[Some high school]" c="Some high school"/>
              <i n="[PT Q1].[What is your highest level of education?].&amp;[Technical school]" c="Technical school"/>
            </range>
          </ranges>
        </level>
      </levels>
      <selections count="1">
        <selection n="[PT Q1].[What is your highest level of education?].[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What_race_do_you_consider_yourself?" sourceName="[PT Q1].[What race do you consider yourself?]">
  <pivotTables>
    <pivotTable tabId="12" name="PivotTable12"/>
  </pivotTables>
  <data>
    <olap pivotCacheId="184">
      <levels count="2">
        <level uniqueName="[PT Q1].[What race do you consider yourself?].[(All)]" sourceCaption="(All)" count="0"/>
        <level uniqueName="[PT Q1].[What race do you consider yourself?].[What race do you consider yourself?]" sourceCaption="What race do you consider yourself?" count="8">
          <ranges>
            <range startItem="0">
              <i n="[PT Q1].[What race do you consider yourself?].&amp;" c="(blank)"/>
              <i n="[PT Q1].[What race do you consider yourself?].&amp;[Asian/Pacific Islander]" c="Asian/Pacific Islander"/>
              <i n="[PT Q1].[What race do you consider yourself?].&amp;[Black/African American]" c="Black/African American"/>
              <i n="[PT Q1].[What race do you consider yourself?].&amp;[Multi-racial]" c="Multi-racial"/>
              <i n="[PT Q1].[What race do you consider yourself?].&amp;[Native American]" c="Native American"/>
              <i n="[PT Q1].[What race do you consider yourself?].&amp;[Other (please specify)]" c="Other (please specify)"/>
              <i n="[PT Q1].[What race do you consider yourself?].&amp;[Otra (por favor especifique)]" c="Otra (por favor especifique)"/>
              <i n="[PT Q1].[What race do you consider yourself?].&amp;[White/Caucasian]" c="White/Caucasian"/>
            </range>
          </ranges>
        </level>
      </levels>
      <selections count="1">
        <selection n="[PT Q1].[What race do you consider yourself?].[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Do_you_currently_have_health_insurance?" sourceName="[PT Q1].[Do you currently have health insurance?]">
  <pivotTables>
    <pivotTable tabId="12" name="PivotTable12"/>
  </pivotTables>
  <data>
    <olap pivotCacheId="184">
      <levels count="2">
        <level uniqueName="[PT Q1].[Do you currently have health insurance?].[(All)]" sourceCaption="(All)" count="0"/>
        <level uniqueName="[PT Q1].[Do you currently have health insurance?].[Do you currently have health insurance?]" sourceCaption="Do you currently have health insurance?" count="4">
          <ranges>
            <range startItem="0">
              <i n="[PT Q1].[Do you currently have health insurance?].&amp;" c="(blank)"/>
              <i n="[PT Q1].[Do you currently have health insurance?].&amp;[No]" c="No"/>
              <i n="[PT Q1].[Do you currently have health insurance?].&amp;[No, but I did in the past]" c="No, but I did in the past"/>
              <i n="[PT Q1].[Do you currently have health insurance?].&amp;[Yes]" c="Yes"/>
            </range>
          </ranges>
        </level>
      </levels>
      <selections count="1">
        <selection n="[PT Q1].[Do you currently have health insurance?].[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I_identify_as" sourceName="[PT Q2].[I identify as:]">
  <pivotTables>
    <pivotTable tabId="20" name="PivotTable1"/>
  </pivotTables>
  <data>
    <olap pivotCacheId="181">
      <levels count="2">
        <level uniqueName="[PT Q2].[I identify as:].[(All)]" sourceCaption="(All)" count="0"/>
        <level uniqueName="[PT Q2].[I identify as:].[I identify as:]" sourceCaption="I identify as:" count="5">
          <ranges>
            <range startItem="0">
              <i n="[PT Q2].[I identify as:].&amp;" c="(blank)"/>
              <i n="[PT Q2].[I identify as:].&amp;[Female]" c="Female"/>
              <i n="[PT Q2].[I identify as:].&amp;[Male]" c="Male"/>
              <i n="[PT Q2].[I identify as:].&amp;[Other]" c="Other"/>
              <i n="[PT Q2].[I identify as:].&amp;[Otro]" c="Otro"/>
            </range>
          </ranges>
        </level>
      </levels>
      <selections count="1">
        <selection n="[PT Q2].[I identify as:].[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re you Hispanic or Latino? 1" cache="Slicer_Are_you_Hispanic_or_Latino?1" caption="Are you Hispanic or Latino?" level="1" rowHeight="241300"/>
  <slicer name="I identify as: 1" cache="Slicer_I_identify_as1" caption="I identify as:" level="1" rowHeight="241300"/>
  <slicer name="County where you live: 1" cache="Slicer_County_where_you_live1" caption="County where you live:" level="1" rowHeight="241300"/>
  <slicer name="What is your annual household income from all sources?" cache="Slicer_What_is_your_annual_household_income_from_all_sources?" caption="What is your annual household income from all sources?" level="1" rowHeight="241300"/>
  <slicer name="What is your current employment status?" cache="Slicer_What_is_your_current_employment_status?" caption="What is your current employment status?" level="1" rowHeight="241300"/>
  <slicer name="What is your highest level of education?" cache="Slicer_What_is_your_highest_level_of_education?" caption="What is your highest level of education?" level="1" rowHeight="241300"/>
  <slicer name="What race do you consider yourself?" cache="Slicer_What_race_do_you_consider_yourself?" caption="What race do you consider yourself?" level="1" rowHeight="241300"/>
  <slicer name="Do you currently have health insurance?" cache="Slicer_Do_you_currently_have_health_insurance?" caption="Do you currently have health insurance?"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 identify as:" cache="Slicer_I_identify_as" caption="I identify as:" level="1" rowHeight="241300"/>
  <slicer name="County where you live:" cache="Slicer_County_where_you_live" caption="County where you live:" level="1" rowHeight="241300"/>
  <slicer name="Are you Hispanic or Latino?" cache="Slicer_Are_you_Hispanic_or_Latino?" caption="Are you Hispanic or Latino?" level="1" rowHeight="241300"/>
  <slicer name="What is your annual household income from all sources? 1" cache="Slicer_What_is_your_annual_household_income_from_all_sources?1" caption="What is your annual household income from all sources?" level="1" rowHeight="241300"/>
  <slicer name="What is your current employment status? 1" cache="Slicer_What_is_your_current_employment_status?1" caption="What is your current employment status?" level="1" rowHeight="241300"/>
  <slicer name="What is your highest level of education? 1" cache="Slicer_What_is_your_highest_level_of_education?1" caption="What is your highest level of education?" level="1" rowHeight="241300"/>
  <slicer name="What race do you consider yourself? 1" cache="Slicer_What_race_do_you_consider_yourself?1" caption="What race do you consider yourself?" level="1" rowHeight="241300"/>
  <slicer name="Do you currently have health insurance? 1" cache="Slicer_Do_you_currently_have_health_insurance?1" caption="Do you currently have health insurance?"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I identify as: 2" cache="Slicer_I_identify_as2" caption="I identify as:" level="1" rowHeight="241300"/>
  <slicer name="County where you live: 2" cache="Slicer_County_where_you_live2" caption="County where you live:" level="1" rowHeight="241300"/>
  <slicer name="Are you Hispanic or Latino? 2" cache="Slicer_Are_you_Hispanic_or_Latino?2" caption="Are you Hispanic or Latino?" level="1" rowHeight="241300"/>
  <slicer name="What is your annual household income from all sources? 2" cache="Slicer_What_is_your_annual_household_income_from_all_sources?2" caption="What is your annual household income from all sources?" level="1" rowHeight="241300"/>
  <slicer name="What is your current employment status? 2" cache="Slicer_What_is_your_current_employment_status?2" caption="What is your current employment status?" level="1" rowHeight="241300"/>
  <slicer name="What is your highest level of education? 2" cache="Slicer_What_is_your_highest_level_of_education?2" caption="What is your highest level of education?" level="1" rowHeight="241300"/>
  <slicer name="What race do you consider yourself? 2" cache="Slicer_What_race_do_you_consider_yourself?2" caption="What race do you consider yourself?" level="1" rowHeight="241300"/>
  <slicer name="Do you currently have health insurance? 2" cache="Slicer_Do_you_currently_have_health_insurance?2" caption="Do you currently have health insurance?"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 identify as: 3" cache="Slicer_I_identify_as3" caption="I identify as:" level="1" rowHeight="241300"/>
  <slicer name="County where you live: 3" cache="Slicer_County_where_you_live3" caption="County where you live:" level="1" rowHeight="241300"/>
  <slicer name="Are you Hispanic or Latino? 3" cache="Slicer_Are_you_Hispanic_or_Latino?3" caption="Are you Hispanic or Latino?" level="1" rowHeight="241300"/>
  <slicer name="What is your annual household income from all sources? 3" cache="Slicer_What_is_your_annual_household_income_from_all_sources?3" caption="What is your annual household income from all sources?" level="1" rowHeight="241300"/>
  <slicer name="What is your current employment status? 3" cache="Slicer_What_is_your_current_employment_status?3" caption="What is your current employment status?" level="1" rowHeight="241300"/>
  <slicer name="What is your highest level of education? 3" cache="Slicer_What_is_your_highest_level_of_education?3" caption="What is your highest level of education?" level="1" rowHeight="241300"/>
  <slicer name="What race do you consider yourself? 3" cache="Slicer_What_race_do_you_consider_yourself?3" caption="What race do you consider yourself?" level="1" rowHeight="241300"/>
  <slicer name="Do you currently have health insurance? 3" cache="Slicer_Do_you_currently_have_health_insurance?3" caption="Do you currently have health insurance?"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Are you Hispanic or Latino? 4" cache="Slicer_Are_you_Hispanic_or_Latino?4" caption="Are you Hispanic or Latino?" level="1" rowHeight="241300"/>
  <slicer name="I identify as: 4" cache="Slicer_I_identify_as4" caption="I identify as:" level="1" rowHeight="241300"/>
  <slicer name="County where you live: 4" cache="Slicer_County_where_you_live4" caption="County where you live:" level="1" rowHeight="241300"/>
  <slicer name="What is your annual household income from all sources? 4" cache="Slicer_What_is_your_annual_household_income_from_all_sources?4" caption="What is your annual household income from all sources?" level="1" rowHeight="241300"/>
  <slicer name="What is your current employment status? 4" cache="Slicer_What_is_your_current_employment_status?4" caption="What is your current employment status?" level="1" rowHeight="241300"/>
  <slicer name="What is your highest level of education? 4" cache="Slicer_What_is_your_highest_level_of_education?4" caption="What is your highest level of education?" level="1" rowHeight="241300"/>
  <slicer name="What race do you consider yourself? 4" cache="Slicer_What_race_do_you_consider_yourself?4" caption="What race do you consider yourself?" level="1" rowHeight="241300"/>
  <slicer name="Do you currently have health insurance? 4" cache="Slicer_Do_you_currently_have_health_insurance?4" caption="Do you currently have health insurance?"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I identify as: 5" cache="Slicer_I_identify_as5" caption="I identify as:" level="1" rowHeight="241300"/>
  <slicer name="Are you Hispanic or Latino? 5" cache="Slicer_Are_you_Hispanic_or_Latino?5" caption="Are you Hispanic or Latino?" level="1" rowHeight="241300"/>
  <slicer name="County where you live: 5" cache="Slicer_County_where_you_live5" caption="County where you live:" level="1" rowHeight="241300"/>
  <slicer name="What is your annual household income from all sources? 5" cache="Slicer_What_is_your_annual_household_income_from_all_sources?5" caption="What is your annual household income from all sources?" level="1" rowHeight="241300"/>
  <slicer name="What is your current employment status? 5" cache="Slicer_What_is_your_current_employment_status?5" caption="What is your current employment status?" level="1" rowHeight="241300"/>
  <slicer name="What is your highest level of education? 5" cache="Slicer_What_is_your_highest_level_of_education?5" caption="What is your highest level of education?" level="1" rowHeight="241300"/>
  <slicer name="What race do you consider yourself? 5" cache="Slicer_What_race_do_you_consider_yourself?5" caption="What race do you consider yourself?" level="1" rowHeight="241300"/>
  <slicer name="Do you currently have health insurance? 5" cache="Slicer_Do_you_currently_have_health_insurance?5" caption="Do you currently have health insurance?" level="1" rowHeight="241300"/>
</slicers>
</file>

<file path=xl/tables/table1.xml><?xml version="1.0" encoding="utf-8"?>
<table xmlns="http://schemas.openxmlformats.org/spreadsheetml/2006/main" id="1" name="Table1" displayName="Table1" ref="A1:AW1094" totalsRowShown="0" headerRowDxfId="347" dataDxfId="346" headerRowCellStyle="Normal 3">
  <tableColumns count="49">
    <tableColumn id="1" name="RespondentID" dataDxfId="345"/>
    <tableColumn id="2" name="Asthma/lung disease" dataDxfId="344"/>
    <tableColumn id="3" name="Cancer" dataDxfId="343"/>
    <tableColumn id="4" name="Heart disease &amp; stroke" dataDxfId="342"/>
    <tableColumn id="5" name="Safety" dataDxfId="341"/>
    <tableColumn id="6" name="HIV/AIDS &amp; Sexually Transmitted Diseases (STDs)" dataDxfId="340"/>
    <tableColumn id="7" name="Vaccine preventable diseases" dataDxfId="339"/>
    <tableColumn id="8" name="Child health &amp; wellness" dataDxfId="338"/>
    <tableColumn id="9" name="Women’s health &amp; wellness" dataDxfId="337"/>
    <tableColumn id="10" name="Diabetes" dataDxfId="336"/>
    <tableColumn id="11" name="Mental health depression/suicide" dataDxfId="335"/>
    <tableColumn id="12" name="Drugs &amp; alcohol abuse" dataDxfId="334"/>
    <tableColumn id="13" name="Environmental hazards" dataDxfId="333"/>
    <tableColumn id="14" name="Obesity/weight loss issues" dataDxfId="332"/>
    <tableColumn id="15" name="Column1" dataDxfId="331"/>
    <tableColumn id="16" name="Count of Selection" dataDxfId="330">
      <calculatedColumnFormula>COUNTA(B2:N1094)</calculatedColumnFormula>
    </tableColumn>
    <tableColumn id="17" name="Weight" dataDxfId="329">
      <calculatedColumnFormula>3/P2</calculatedColumnFormula>
    </tableColumn>
    <tableColumn id="18" name="Column2" dataDxfId="328"/>
    <tableColumn id="19" name="Asthma/lung disease3" dataDxfId="327">
      <calculatedColumnFormula>IF($P2&lt;3,IF($B2=$B$1,1,0),IF($B2=$B$1,$Q2,0))</calculatedColumnFormula>
    </tableColumn>
    <tableColumn id="20" name="Cancer4" dataDxfId="326">
      <calculatedColumnFormula>IF($P2&lt;3,IF($C2=$C$1,1,0),IF($C2=$C$1,$Q2,0))</calculatedColumnFormula>
    </tableColumn>
    <tableColumn id="21" name="Heart disease &amp; stroke5" dataDxfId="325">
      <calculatedColumnFormula>IF($P2&lt;3,IF($D2=$D$1,1,0),IF($D2=$D$1,$Q2,0))</calculatedColumnFormula>
    </tableColumn>
    <tableColumn id="22" name="Safety6" dataDxfId="324">
      <calculatedColumnFormula>IF($P2&lt;3,IF($E2=$E$1,1,0),IF($E2=$E$1,$Q2,0))</calculatedColumnFormula>
    </tableColumn>
    <tableColumn id="23" name="HIV/AIDS &amp; Sexually Transmitted Diseases (STDs)7" dataDxfId="323">
      <calculatedColumnFormula>IF($P2&lt;3,IF($F2=$F$1,1,0),IF($F2=$F$1,$Q2,0))</calculatedColumnFormula>
    </tableColumn>
    <tableColumn id="24" name="Vaccine preventable diseases8" dataDxfId="322">
      <calculatedColumnFormula>IF($P2&lt;3,IF($G2=$G$1,1,0),IF($G2=$G$1,$Q2,0))</calculatedColumnFormula>
    </tableColumn>
    <tableColumn id="25" name="Child health &amp; wellness9" dataDxfId="321">
      <calculatedColumnFormula>IF($P2&lt;3,IF($H2=$H$1,1,0),IF($H2=$H$1,$Q2,0))</calculatedColumnFormula>
    </tableColumn>
    <tableColumn id="26" name="Women’s health &amp; wellness10" dataDxfId="320">
      <calculatedColumnFormula>IF($P2&lt;3,IF($I2=$I$1,1,0),IF($I2=$I$1,$Q2,0))</calculatedColumnFormula>
    </tableColumn>
    <tableColumn id="27" name="Diabetes11" dataDxfId="319">
      <calculatedColumnFormula>IF($P2&lt;3,IF($J2=$J$1,1,0),IF($J2=$J$1,$Q2,0))</calculatedColumnFormula>
    </tableColumn>
    <tableColumn id="28" name="Mental health depression/suicide12" dataDxfId="318">
      <calculatedColumnFormula>IF($P2&lt;3,IF($K2=$K$1,1,0),IF($K2=$K$1,$Q2,0))</calculatedColumnFormula>
    </tableColumn>
    <tableColumn id="29" name="Drugs &amp; alcohol abuse13" dataDxfId="317">
      <calculatedColumnFormula>IF($P2&lt;3,IF($L2=$L$1,1,0),IF($L2=$L$1,$Q2,0))</calculatedColumnFormula>
    </tableColumn>
    <tableColumn id="30" name="Environmental hazards14" dataDxfId="316">
      <calculatedColumnFormula>IF($P2&lt;3,IF($M2=$M$1,1,0),IF($M2=$M$1,$Q2,0))</calculatedColumnFormula>
    </tableColumn>
    <tableColumn id="31" name="Obesity/weight loss issues15" dataDxfId="315">
      <calculatedColumnFormula>IF($P2&lt;3,IF($N2=$N$1,1,0),IF($N2=$N$1,$Q2,0))</calculatedColumnFormula>
    </tableColumn>
    <tableColumn id="32" name="Column3" dataDxfId="314"/>
    <tableColumn id="33" name="Column4" dataDxfId="313"/>
    <tableColumn id="34" name="Observed" dataDxfId="312">
      <calculatedColumnFormula>SUM(S2:AE1094)</calculatedColumnFormula>
    </tableColumn>
    <tableColumn id="35" name="Expected" dataDxfId="311">
      <calculatedColumnFormula>P2</calculatedColumnFormula>
    </tableColumn>
    <tableColumn id="36" name="Column18" dataDxfId="310">
      <calculatedColumnFormula>IF(AH2=AI2,"Correct",IF(AH2=3,"Correct","Wrong"))</calculatedColumnFormula>
    </tableColumn>
    <tableColumn id="37" name="Column5" dataDxfId="309"/>
    <tableColumn id="38" name="I identify as:" dataDxfId="308"/>
    <tableColumn id="39" name="What is your age?" dataDxfId="307"/>
    <tableColumn id="40" name="County where you live:" dataDxfId="306"/>
    <tableColumn id="41" name="Town and ZIP code where you live:" dataDxfId="305"/>
    <tableColumn id="42" name="What race do you consider yourself?" dataDxfId="304"/>
    <tableColumn id="43" name="Are you Hispanic or Latino?" dataDxfId="303"/>
    <tableColumn id="44" name="What language do you speak when you are at home (select all that apply)" dataDxfId="302"/>
    <tableColumn id="45" name="What is your annual household income from all sources?" dataDxfId="301"/>
    <tableColumn id="46" name="What is your highest level of education?" dataDxfId="300"/>
    <tableColumn id="47" name="What is your current employment status?" dataDxfId="299"/>
    <tableColumn id="48" name="Do you currently have health insurance?" dataDxfId="298"/>
    <tableColumn id="49" name="Do you have a smart phone?" dataDxfId="297"/>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A1:AW1094" totalsRowShown="0" headerRowDxfId="296" dataDxfId="295" headerRowCellStyle="Normal 3">
  <tableColumns count="49">
    <tableColumn id="1" name="RespondentID" dataDxfId="294"/>
    <tableColumn id="2" name="Asthma/lung disease" dataDxfId="293"/>
    <tableColumn id="3" name="Cancer" dataDxfId="292"/>
    <tableColumn id="4" name="Heart disease &amp; stroke" dataDxfId="291"/>
    <tableColumn id="5" name="Safety" dataDxfId="290"/>
    <tableColumn id="6" name="HIV/AIDS &amp; Sexually Transmitted Diseases (STDs)" dataDxfId="289"/>
    <tableColumn id="7" name="Vaccine preventable diseases" dataDxfId="288"/>
    <tableColumn id="8" name="Child health &amp; wellness" dataDxfId="287"/>
    <tableColumn id="9" name="Women’s health &amp; wellness" dataDxfId="286"/>
    <tableColumn id="10" name="Diabetes" dataDxfId="285"/>
    <tableColumn id="11" name="Mental health depression/suicide" dataDxfId="284"/>
    <tableColumn id="12" name="Drugs &amp; alcohol abuse" dataDxfId="283"/>
    <tableColumn id="13" name="Environmental hazards" dataDxfId="282"/>
    <tableColumn id="14" name="Obesity/weight loss issues" dataDxfId="281"/>
    <tableColumn id="15" name="Column1" dataDxfId="280"/>
    <tableColumn id="16" name="Count of Selection" dataDxfId="279">
      <calculatedColumnFormula>COUNTA(B2:N1094)</calculatedColumnFormula>
    </tableColumn>
    <tableColumn id="17" name="Weight" dataDxfId="278">
      <calculatedColumnFormula>3/P2</calculatedColumnFormula>
    </tableColumn>
    <tableColumn id="18" name="Column2" dataDxfId="277"/>
    <tableColumn id="19" name="Asthma/lung disease3" dataDxfId="276">
      <calculatedColumnFormula>IF($P2&lt;3,IF($B2=$B$1,1,0),IF($B2=$B$1,$Q2,0))</calculatedColumnFormula>
    </tableColumn>
    <tableColumn id="20" name="Cancer4" dataDxfId="275">
      <calculatedColumnFormula>IF($P2&lt;3,IF($C2=$C$1,1,0),IF($C2=$C$1,$Q2,0))</calculatedColumnFormula>
    </tableColumn>
    <tableColumn id="21" name="Heart disease &amp; stroke5" dataDxfId="274">
      <calculatedColumnFormula>IF($P2&lt;3,IF($D2=$D$1,1,0),IF($D2=$D$1,$Q2,0))</calculatedColumnFormula>
    </tableColumn>
    <tableColumn id="22" name="Safety6" dataDxfId="273">
      <calculatedColumnFormula>IF($P2&lt;3,IF($E2=$E$1,1,0),IF($E2=$E$1,$Q2,0))</calculatedColumnFormula>
    </tableColumn>
    <tableColumn id="23" name="HIV/AIDS &amp; Sexually Transmitted Diseases (STDs)7" dataDxfId="272">
      <calculatedColumnFormula>IF($P2&lt;3,IF($F2=$F$1,1,0),IF($F2=$F$1,$Q2,0))</calculatedColumnFormula>
    </tableColumn>
    <tableColumn id="24" name="Vaccine preventable diseases8" dataDxfId="271">
      <calculatedColumnFormula>IF($P2&lt;3,IF($G2=$G$1,1,0),IF($G2=$G$1,$Q2,0))</calculatedColumnFormula>
    </tableColumn>
    <tableColumn id="25" name="Child health &amp; wellness9" dataDxfId="270">
      <calculatedColumnFormula>IF($P2&lt;3,IF($H2=$H$1,1,0),IF($H2=$H$1,$Q2,0))</calculatedColumnFormula>
    </tableColumn>
    <tableColumn id="26" name="Women’s health &amp; wellness10" dataDxfId="269">
      <calculatedColumnFormula>IF($P2&lt;3,IF($I2=$I$1,1,0),IF($I2=$I$1,$Q2,0))</calculatedColumnFormula>
    </tableColumn>
    <tableColumn id="27" name="Diabetes11" dataDxfId="268">
      <calculatedColumnFormula>IF($P2&lt;3,IF($J2=$J$1,1,0),IF($J2=$J$1,$Q2,0))</calculatedColumnFormula>
    </tableColumn>
    <tableColumn id="28" name="Mental health depression/suicide12" dataDxfId="267">
      <calculatedColumnFormula>IF($P2&lt;3,IF($K2=$K$1,1,0),IF($K2=$K$1,$Q2,0))</calculatedColumnFormula>
    </tableColumn>
    <tableColumn id="29" name="Drugs &amp; alcohol abuse13" dataDxfId="266">
      <calculatedColumnFormula>IF($P2&lt;3,IF($L2=$L$1,1,0),IF($L2=$L$1,$Q2,0))</calculatedColumnFormula>
    </tableColumn>
    <tableColumn id="30" name="Environmental hazards14" dataDxfId="265">
      <calculatedColumnFormula>IF($P2&lt;3,IF($M2=$M$1,1,0),IF($M2=$M$1,$Q2,0))</calculatedColumnFormula>
    </tableColumn>
    <tableColumn id="31" name="Obesity/weight loss issues15" dataDxfId="264">
      <calculatedColumnFormula>IF($P2&lt;3,IF($N2=$N$1,1,0),IF($N2=$N$1,$Q2,0))</calculatedColumnFormula>
    </tableColumn>
    <tableColumn id="32" name="Column3" dataDxfId="263"/>
    <tableColumn id="33" name="Column4" dataDxfId="262"/>
    <tableColumn id="34" name="Observed" dataDxfId="261">
      <calculatedColumnFormula>SUM(S2:AE1094)</calculatedColumnFormula>
    </tableColumn>
    <tableColumn id="35" name="Expected" dataDxfId="260">
      <calculatedColumnFormula>P2</calculatedColumnFormula>
    </tableColumn>
    <tableColumn id="36" name="Column18" dataDxfId="259">
      <calculatedColumnFormula>IF(AH2=AI2,"Correct",IF(AH2=3,"Correct","Wrong"))</calculatedColumnFormula>
    </tableColumn>
    <tableColumn id="37" name="Column5" dataDxfId="258"/>
    <tableColumn id="38" name="I identify as:" dataDxfId="257"/>
    <tableColumn id="39" name="What is your age?" dataDxfId="256"/>
    <tableColumn id="40" name="County where you live:" dataDxfId="255"/>
    <tableColumn id="41" name="Town and ZIP code where you live:" dataDxfId="254"/>
    <tableColumn id="42" name="What race do you consider yourself?" dataDxfId="253"/>
    <tableColumn id="43" name="Are you Hispanic or Latino?" dataDxfId="252"/>
    <tableColumn id="44" name="What language do you speak when you are at home (select all that apply)" dataDxfId="251"/>
    <tableColumn id="45" name="What is your annual household income from all sources?" dataDxfId="250"/>
    <tableColumn id="46" name="What is your highest level of education?" dataDxfId="249"/>
    <tableColumn id="47" name="What is your current employment status?" dataDxfId="248"/>
    <tableColumn id="48" name="Do you currently have health insurance?" dataDxfId="247"/>
    <tableColumn id="49" name="Do you have a smart phone?" dataDxfId="246"/>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A1:AQ1094" totalsRowShown="0" headerRowDxfId="245" dataDxfId="243" headerRowBorderDxfId="244" tableBorderDxfId="242" totalsRowBorderDxfId="241">
  <tableColumns count="43">
    <tableColumn id="1" name="RespondentID" dataDxfId="240"/>
    <tableColumn id="2" name="Cultural/religious beliefs" dataDxfId="239"/>
    <tableColumn id="3" name="Lack of availability of doctors" dataDxfId="238"/>
    <tableColumn id="4" name="Unable to pay co-pays/deductibles" dataDxfId="237"/>
    <tableColumn id="5" name="Don’t know how to find doctors" dataDxfId="236"/>
    <tableColumn id="6" name="Language barriers" dataDxfId="235"/>
    <tableColumn id="7" name="There are no barriers" dataDxfId="234"/>
    <tableColumn id="8" name="Don’t understand need to see a doctor" dataDxfId="233"/>
    <tableColumn id="9" name="No insurance" dataDxfId="232"/>
    <tableColumn id="10" name="Transportation" dataDxfId="231"/>
    <tableColumn id="11" name="Fear (e.g. not ready to face/discuss health problem)" dataDxfId="230"/>
    <tableColumn id="12" name="Column3" dataDxfId="229"/>
    <tableColumn id="13" name="Count of Selection" dataDxfId="228">
      <calculatedColumnFormula>COUNTA(B2:L1094)</calculatedColumnFormula>
    </tableColumn>
    <tableColumn id="14" name="Weight" dataDxfId="227">
      <calculatedColumnFormula>3/M2</calculatedColumnFormula>
    </tableColumn>
    <tableColumn id="15" name="Column4" dataDxfId="226"/>
    <tableColumn id="16" name="Cultural/religious beliefs5" dataDxfId="225">
      <calculatedColumnFormula>IF($M2&lt;3,IF($B2=$B$1,1,0),IF($B2=$B$1,$N2,0))</calculatedColumnFormula>
    </tableColumn>
    <tableColumn id="17" name="Lack of availability of doctors6" dataDxfId="224">
      <calculatedColumnFormula>IF($M2&lt;3,IF($C2=$C$1,1,0),IF($C2=$C$1,$N2,0))</calculatedColumnFormula>
    </tableColumn>
    <tableColumn id="18" name="Unable to pay co-pays/deductibles7" dataDxfId="223">
      <calculatedColumnFormula>IF($M2&lt;3,IF($D2=$D$1,1,0),IF($D2=$D$1,$N2,0))</calculatedColumnFormula>
    </tableColumn>
    <tableColumn id="19" name="Don’t know how to find doctors8" dataDxfId="222">
      <calculatedColumnFormula>IF($M2&lt;3,IF($E2=$E$1,1,0),IF($E2=$E$1,$N2,0))</calculatedColumnFormula>
    </tableColumn>
    <tableColumn id="20" name="Language barriers9" dataDxfId="221">
      <calculatedColumnFormula>IF($M2&lt;3,IF($F2=$F$1,1,0),IF($F2=$F$1,$N2,0))</calculatedColumnFormula>
    </tableColumn>
    <tableColumn id="21" name="There are no barriers10" dataDxfId="220">
      <calculatedColumnFormula>IF($M2&lt;3,IF($G2=$G$1,1,0),IF($G2=$G$1,$N2,0))</calculatedColumnFormula>
    </tableColumn>
    <tableColumn id="22" name="Don’t understand need to see a doctor11" dataDxfId="219" dataCellStyle="Normal 2">
      <calculatedColumnFormula>IF($M2&lt;3,IF($H2=$H$1,1,0),IF($H2=$H$1,$N2,0))</calculatedColumnFormula>
    </tableColumn>
    <tableColumn id="23" name="No insurance12" dataDxfId="218">
      <calculatedColumnFormula>IF($M2&lt;3,IF($I2=$I$1,1,0),IF($I2=$I$1,$N2,0))</calculatedColumnFormula>
    </tableColumn>
    <tableColumn id="24" name="Transportation13" dataDxfId="217">
      <calculatedColumnFormula>IF($M2&lt;3,IF($J2=$J$1,1,0),IF($J2=$J$1,$N2,0))</calculatedColumnFormula>
    </tableColumn>
    <tableColumn id="25" name="Fear (e.g. not ready to face/discuss health problem)14" dataDxfId="216">
      <calculatedColumnFormula>IF($M2&lt;3,IF($K2=$K$1,1,0),IF($K2=$K$1,$N2,0))</calculatedColumnFormula>
    </tableColumn>
    <tableColumn id="26" name="Column1" dataDxfId="215"/>
    <tableColumn id="27" name="Column2" dataDxfId="214"/>
    <tableColumn id="28" name="Observed" dataDxfId="213">
      <calculatedColumnFormula>SUM(P2:Z1094)</calculatedColumnFormula>
    </tableColumn>
    <tableColumn id="29" name="Expected" dataDxfId="212">
      <calculatedColumnFormula>M2</calculatedColumnFormula>
    </tableColumn>
    <tableColumn id="30" name="Column14" dataDxfId="211">
      <calculatedColumnFormula>IF(AB2=AC2,"Correct",IF(AB2=3,"Correct","Wrong"))</calculatedColumnFormula>
    </tableColumn>
    <tableColumn id="31" name="Column5" dataDxfId="210"/>
    <tableColumn id="32" name="I identify as:" dataDxfId="209"/>
    <tableColumn id="33" name="What is your age?" dataDxfId="208"/>
    <tableColumn id="34" name="County where you live:" dataDxfId="207"/>
    <tableColumn id="35" name="Town and ZIP code where you live:" dataDxfId="206"/>
    <tableColumn id="36" name="What race do you consider yourself?" dataDxfId="205"/>
    <tableColumn id="37" name="Are you Hispanic or Latino?" dataDxfId="204"/>
    <tableColumn id="38" name="What language do you speak when you are at home (select all that apply)" dataDxfId="203"/>
    <tableColumn id="39" name="What is your annual household income from all sources?" dataDxfId="202"/>
    <tableColumn id="40" name="What is your highest level of education?" dataDxfId="201"/>
    <tableColumn id="41" name="What is your current employment status?" dataDxfId="200"/>
    <tableColumn id="42" name="Do you currently have health insurance?" dataDxfId="199"/>
    <tableColumn id="43" name="Do you have a smart phone?" dataDxfId="198"/>
  </tableColumns>
  <tableStyleInfo name="TableStyleMedium2" showFirstColumn="0" showLastColumn="0" showRowStripes="1" showColumnStripes="0"/>
</table>
</file>

<file path=xl/tables/table4.xml><?xml version="1.0" encoding="utf-8"?>
<table xmlns="http://schemas.openxmlformats.org/spreadsheetml/2006/main" id="4" name="Table4" displayName="Table4" ref="A1:AU1094" totalsRowShown="0" headerRowDxfId="197" dataDxfId="196" headerRowCellStyle="Normal 3">
  <tableColumns count="47">
    <tableColumn id="1" name="RespondentID" dataDxfId="195"/>
    <tableColumn id="2" name="Clean air &amp; water" dataDxfId="194"/>
    <tableColumn id="3" name="Mental health services" dataDxfId="193"/>
    <tableColumn id="4" name="Smoking cessation programs" dataDxfId="192"/>
    <tableColumn id="5" name="Drug &amp; alcohol rehabilitation services" dataDxfId="191"/>
    <tableColumn id="6" name="Recreation facilities" dataDxfId="190"/>
    <tableColumn id="7" name="Transportation" dataDxfId="189"/>
    <tableColumn id="8" name="Healthier food choices" dataDxfId="188"/>
    <tableColumn id="9" name="Safe childcare options" dataDxfId="187"/>
    <tableColumn id="10" name="Weight loss programs" dataDxfId="186"/>
    <tableColumn id="11" name="Job opportunities" dataDxfId="185"/>
    <tableColumn id="12" name="Safe places to walk/play" dataDxfId="184"/>
    <tableColumn id="13" name="Safe worksites" dataDxfId="183"/>
    <tableColumn id="14" name="Column1" dataDxfId="182"/>
    <tableColumn id="15" name="Count of Selection" dataDxfId="181">
      <calculatedColumnFormula>COUNTA(B2:N1094)</calculatedColumnFormula>
    </tableColumn>
    <tableColumn id="16" name="Weight" dataDxfId="180">
      <calculatedColumnFormula>3/O2</calculatedColumnFormula>
    </tableColumn>
    <tableColumn id="17" name="Column2" dataDxfId="179"/>
    <tableColumn id="18" name="Clean air &amp; water5" dataDxfId="178">
      <calculatedColumnFormula>IF($O2&lt;3,IF($B2=$B$1,1,0),IF($B2=$B$1,$P2,0))</calculatedColumnFormula>
    </tableColumn>
    <tableColumn id="19" name="Mental health services6" dataDxfId="177">
      <calculatedColumnFormula>IF($O2&lt;3,IF($C2=$C$1,1,0),IF($C2=$C$1,$P2,0))</calculatedColumnFormula>
    </tableColumn>
    <tableColumn id="20" name="Smoking cessation programs7" dataDxfId="176">
      <calculatedColumnFormula>IF($O2&lt;3,IF($D2=$D$1,1,0),IF($D2=$D$1,$P2,0))</calculatedColumnFormula>
    </tableColumn>
    <tableColumn id="21" name="Drug &amp; alcohol rehabilitation services8" dataDxfId="175">
      <calculatedColumnFormula>IF($O2&lt;3,IF($E2=$E$1,1,0),IF($E2=$E$1,$P2,0))</calculatedColumnFormula>
    </tableColumn>
    <tableColumn id="22" name="Recreation facilities9" dataDxfId="174">
      <calculatedColumnFormula>IF($O2&lt;3,IF($F2=$F$1,1,0),IF($F2=$F$1,$P2,0))</calculatedColumnFormula>
    </tableColumn>
    <tableColumn id="23" name="Transportation10" dataDxfId="173">
      <calculatedColumnFormula>IF($O2&lt;3,IF($G2=$G$1,1,0),IF($G2=$G$1,$P2,0))</calculatedColumnFormula>
    </tableColumn>
    <tableColumn id="24" name="Healthier food choices11" dataDxfId="172">
      <calculatedColumnFormula>IF($O2&lt;3,IF($H2=$H$1,1,0),IF($H2=$H$1,$P2,0))</calculatedColumnFormula>
    </tableColumn>
    <tableColumn id="25" name="Safe childcare options12" dataDxfId="171">
      <calculatedColumnFormula>IF($O2&lt;3,IF($I2=$I$1,1,0),IF($I2=$I$1,$P2,0))</calculatedColumnFormula>
    </tableColumn>
    <tableColumn id="26" name="Weight loss programs13" dataDxfId="170">
      <calculatedColumnFormula>IF($O2&lt;3,IF($J2=$J$1,1,0),IF($J2=$J$1,$P2,0))</calculatedColumnFormula>
    </tableColumn>
    <tableColumn id="27" name="Job opportunities14" dataDxfId="169">
      <calculatedColumnFormula>IF($O2&lt;3,IF($K2=$K$1,1,0),IF($K2=$K$1,$P2,0))</calculatedColumnFormula>
    </tableColumn>
    <tableColumn id="28" name="Safe places to walk/play15" dataDxfId="168">
      <calculatedColumnFormula>IF($O2&lt;3,IF($L2=$L$1,1,0),IF($L2=$L$1,$P2,0))</calculatedColumnFormula>
    </tableColumn>
    <tableColumn id="29" name="Safe worksites16" dataDxfId="167">
      <calculatedColumnFormula>IF($O2&lt;3,IF($M2=$M$1,1,0),IF($M2=$M$1,$P2,0))</calculatedColumnFormula>
    </tableColumn>
    <tableColumn id="30" name="Column3" dataDxfId="166"/>
    <tableColumn id="31" name="Column4" dataDxfId="165"/>
    <tableColumn id="32" name="Observed" dataDxfId="164">
      <calculatedColumnFormula>SUM(R2:AD1094)</calculatedColumnFormula>
    </tableColumn>
    <tableColumn id="33" name="Expected" dataDxfId="163">
      <calculatedColumnFormula>O2</calculatedColumnFormula>
    </tableColumn>
    <tableColumn id="34" name="Column5" dataDxfId="162">
      <calculatedColumnFormula>IF(AF2=AG2,"Correct",IF(AF2=3,"Correct","Wrong"))</calculatedColumnFormula>
    </tableColumn>
    <tableColumn id="35" name="Column6" dataDxfId="161"/>
    <tableColumn id="36" name="I identify as:" dataDxfId="160"/>
    <tableColumn id="37" name="What is your age?" dataDxfId="159"/>
    <tableColumn id="38" name="County where you live:" dataDxfId="158"/>
    <tableColumn id="39" name="Town and ZIP code where you live:" dataDxfId="157"/>
    <tableColumn id="40" name="What race do you consider yourself?" dataDxfId="156"/>
    <tableColumn id="41" name="Are you Hispanic or Latino?" dataDxfId="155"/>
    <tableColumn id="42" name="What language do you speak when you are at home (select all that apply)" dataDxfId="154"/>
    <tableColumn id="43" name="What is your annual household income from all sources?" dataDxfId="153"/>
    <tableColumn id="44" name="What is your highest level of education?" dataDxfId="152"/>
    <tableColumn id="45" name="What is your current employment status?" dataDxfId="151"/>
    <tableColumn id="46" name="Do you currently have health insurance?" dataDxfId="150"/>
    <tableColumn id="47" name="Do you have a smart phone?" dataDxfId="149"/>
  </tableColumns>
  <tableStyleInfo name="TableStyleMedium2" showFirstColumn="0" showLastColumn="0" showRowStripes="1" showColumnStripes="0"/>
</table>
</file>

<file path=xl/tables/table5.xml><?xml version="1.0" encoding="utf-8"?>
<table xmlns="http://schemas.openxmlformats.org/spreadsheetml/2006/main" id="10" name="Table10" displayName="Table10" ref="A1:BG1094" totalsRowShown="0" headerRowDxfId="148" dataDxfId="147" tableBorderDxfId="146" headerRowCellStyle="Normal 3">
  <tableColumns count="59">
    <tableColumn id="1" name="RespondentID" dataDxfId="145"/>
    <tableColumn id="2" name="Blood pressure" dataDxfId="144"/>
    <tableColumn id="3" name="Eating disorders" dataDxfId="143"/>
    <tableColumn id="4" name="Mental health/depression" dataDxfId="142"/>
    <tableColumn id="5" name="Cancer" dataDxfId="141"/>
    <tableColumn id="6" name="Emergency preparedness" dataDxfId="140"/>
    <tableColumn id="7" name="Nutrition" dataDxfId="139"/>
    <tableColumn id="8" name="Cholesterol" dataDxfId="138"/>
    <tableColumn id="9" name="Exercise/physical activity" dataDxfId="137"/>
    <tableColumn id="10" name="Prenatal care" dataDxfId="136"/>
    <tableColumn id="11" name="Dental screenings" dataDxfId="135"/>
    <tableColumn id="12" name="Heart disease" dataDxfId="134"/>
    <tableColumn id="13" name="Suicide prevention" dataDxfId="133"/>
    <tableColumn id="14" name="Diabetes" dataDxfId="132"/>
    <tableColumn id="15" name="HIV/AIDS &amp; Sexually Transmitted Diseases (STDs)" dataDxfId="131"/>
    <tableColumn id="16" name="Vaccination/immunizations" dataDxfId="130"/>
    <tableColumn id="17" name="Disease outbreak information" dataDxfId="129"/>
    <tableColumn id="18" name="Importance of routine well checkups" dataDxfId="128"/>
    <tableColumn id="19" name="Drug and alcohol" dataDxfId="127"/>
    <tableColumn id="20" name="Column1" dataDxfId="126"/>
    <tableColumn id="21" name="Count of Selection" dataDxfId="125">
      <calculatedColumnFormula>COUNTA(B2:T1094)</calculatedColumnFormula>
    </tableColumn>
    <tableColumn id="22" name="Weight" dataDxfId="124">
      <calculatedColumnFormula>3/U2</calculatedColumnFormula>
    </tableColumn>
    <tableColumn id="23" name="Column2" dataDxfId="123"/>
    <tableColumn id="24" name="Blood pressure5" dataDxfId="122">
      <calculatedColumnFormula>IF($U2&lt;3,IF($B2=$B$1,1,0),IF($B2=$B$1,$V2,0))</calculatedColumnFormula>
    </tableColumn>
    <tableColumn id="25" name="Eating disorders6" dataDxfId="121">
      <calculatedColumnFormula>IF($U2&lt;3,IF($C2=$C$1,1,0),IF($C2=$C$1,$V2,0))</calculatedColumnFormula>
    </tableColumn>
    <tableColumn id="26" name="Mental health/depression7" dataDxfId="120">
      <calculatedColumnFormula>IF($U2&lt;3,IF($D2=$D$1,1,0),IF($D2=$D$1,$V2,0))</calculatedColumnFormula>
    </tableColumn>
    <tableColumn id="27" name="Cancer8" dataDxfId="119">
      <calculatedColumnFormula>IF($U2&lt;3,IF($E2=$E$1,1,0),IF($E2=$E$1,$V2,0))</calculatedColumnFormula>
    </tableColumn>
    <tableColumn id="28" name="Emergency preparedness9" dataDxfId="118">
      <calculatedColumnFormula>IF($U2&lt;3,IF($F2=$F$1,1,0),IF($F2=$F$1,$V2,0))</calculatedColumnFormula>
    </tableColumn>
    <tableColumn id="29" name="Nutrition10" dataDxfId="117">
      <calculatedColumnFormula>IF($U2&lt;3,IF($G2=$G$1,1,0),IF($G2=$G$1,$V2,0))</calculatedColumnFormula>
    </tableColumn>
    <tableColumn id="30" name="Cholesterol11" dataDxfId="116">
      <calculatedColumnFormula>IF($U2&lt;3,IF($H2=$H$1,1,0),IF($H2=$H$1,$V2,0))</calculatedColumnFormula>
    </tableColumn>
    <tableColumn id="31" name="Exercise/physical activity12" dataDxfId="115">
      <calculatedColumnFormula>IF($U2&lt;3,IF($I2=$I$1,1,0),IF($I2=$I$1,$V2,0))</calculatedColumnFormula>
    </tableColumn>
    <tableColumn id="32" name="Prenatal care13" dataDxfId="114">
      <calculatedColumnFormula>IF($U2&lt;3,IF($J2=$J$1,1,0),IF($J2=$J$1,$V2,0))</calculatedColumnFormula>
    </tableColumn>
    <tableColumn id="33" name="Dental screenings14" dataDxfId="113">
      <calculatedColumnFormula>IF($U2&lt;3,IF($K2=$K$1,1,0),IF($K2=$K$1,$V2,0))</calculatedColumnFormula>
    </tableColumn>
    <tableColumn id="34" name="Heart disease15" dataDxfId="112">
      <calculatedColumnFormula>IF($U2&lt;3,IF($L2=$L$1,1,0),IF($L2=$L$1,$V2,0))</calculatedColumnFormula>
    </tableColumn>
    <tableColumn id="35" name="Suicide prevention16" dataDxfId="111">
      <calculatedColumnFormula>IF($U2&lt;3,IF($M2=$M$1,1,0),IF($M2=$M$1,$V2,0))</calculatedColumnFormula>
    </tableColumn>
    <tableColumn id="36" name="Diabetes17" dataDxfId="110">
      <calculatedColumnFormula>IF($U2&lt;3,IF($N2=$N$1,1,0),IF($N2=$N$1,$V2,0))</calculatedColumnFormula>
    </tableColumn>
    <tableColumn id="37" name="HIV/AIDS &amp; Sexually Transmitted Diseases (STDs)18" dataDxfId="109">
      <calculatedColumnFormula>IF($U2&lt;3,IF($O2=$O$1,1,0),IF($O2=$O$1,$V2,0))</calculatedColumnFormula>
    </tableColumn>
    <tableColumn id="38" name="Vaccination/immunizations19" dataDxfId="108">
      <calculatedColumnFormula>IF($U2&lt;3,IF($P2=$P$1,1,0),IF($P2=$P$1,$V2,0))</calculatedColumnFormula>
    </tableColumn>
    <tableColumn id="39" name="Disease outbreak information20" dataDxfId="107">
      <calculatedColumnFormula>IF($U2&lt;3,IF($Q2=$Q$1,1,0),IF($Q2=$Q$1,$V2,0))</calculatedColumnFormula>
    </tableColumn>
    <tableColumn id="40" name="Importance of routine well checkups21" dataDxfId="106">
      <calculatedColumnFormula>IF($U2&lt;3,IF($R2=$R$1,1,0),IF($R2=$R$1,$V2,0))</calculatedColumnFormula>
    </tableColumn>
    <tableColumn id="41" name="Drug and alcohol22" dataDxfId="105">
      <calculatedColumnFormula>IF($U2&lt;3,IF($S2=$S$1,1,0),IF($S2=$S$1,$V2,0))</calculatedColumnFormula>
    </tableColumn>
    <tableColumn id="42" name="Column3" dataDxfId="104"/>
    <tableColumn id="43" name="Column4" dataDxfId="103"/>
    <tableColumn id="44" name="Observed" dataDxfId="102">
      <calculatedColumnFormula>SUM(X2:AP1094)</calculatedColumnFormula>
    </tableColumn>
    <tableColumn id="45" name="Expected" dataDxfId="101">
      <calculatedColumnFormula>U2</calculatedColumnFormula>
    </tableColumn>
    <tableColumn id="46" name="Column22" dataDxfId="100">
      <calculatedColumnFormula>IF(AR2=AS2,"Correct",IF(AR2=3,"Correct","Wrong"))</calculatedColumnFormula>
    </tableColumn>
    <tableColumn id="47" name="Column5" dataDxfId="99"/>
    <tableColumn id="48" name="I identify as:" dataDxfId="98"/>
    <tableColumn id="49" name="What is your age?" dataDxfId="97"/>
    <tableColumn id="50" name="County where you live:" dataDxfId="96"/>
    <tableColumn id="51" name="Town and ZIP code where you live:" dataDxfId="95"/>
    <tableColumn id="52" name="What race do you consider yourself?" dataDxfId="94"/>
    <tableColumn id="53" name="Are you Hispanic or Latino?" dataDxfId="93"/>
    <tableColumn id="54" name="What language do you speak when you are at home (select all that apply)" dataDxfId="92"/>
    <tableColumn id="55" name="What is your annual household income from all sources?" dataDxfId="91"/>
    <tableColumn id="56" name="What is your highest level of education?" dataDxfId="90"/>
    <tableColumn id="57" name="What is your current employment status?" dataDxfId="89"/>
    <tableColumn id="58" name="Do you currently have health insurance?" dataDxfId="88"/>
    <tableColumn id="59" name="Do you have a smart phone?" dataDxfId="87"/>
  </tableColumns>
  <tableStyleInfo name="TableStyleMedium2" showFirstColumn="0" showLastColumn="0" showRowStripes="1" showColumnStripes="0"/>
</table>
</file>

<file path=xl/tables/table6.xml><?xml version="1.0" encoding="utf-8"?>
<table xmlns="http://schemas.openxmlformats.org/spreadsheetml/2006/main" id="5" name="Table5" displayName="Table5" ref="A1:AA1094" totalsRowShown="0" headerRowDxfId="86" dataDxfId="84" headerRowBorderDxfId="85" tableBorderDxfId="83" totalsRowBorderDxfId="82">
  <tableColumns count="27">
    <tableColumn id="1" name="RespondentID" dataDxfId="81"/>
    <tableColumn id="2" name="Doctor/health professional" dataDxfId="80"/>
    <tableColumn id="3" name="Library" dataDxfId="79"/>
    <tableColumn id="4" name="Social Media (Facebook, Twitter, etc.)" dataDxfId="78"/>
    <tableColumn id="5" name="Family or friends" dataDxfId="77"/>
    <tableColumn id="6" name="Newspaper/magazines" dataDxfId="76"/>
    <tableColumn id="7" name="Television" dataDxfId="75"/>
    <tableColumn id="8" name="Health Department" dataDxfId="74"/>
    <tableColumn id="9" name="Radio" dataDxfId="73"/>
    <tableColumn id="10" name="Worksite" dataDxfId="72"/>
    <tableColumn id="11" name="Hospital" dataDxfId="71"/>
    <tableColumn id="12" name="Religious organization" dataDxfId="70"/>
    <tableColumn id="13" name="Internet" dataDxfId="69"/>
    <tableColumn id="14" name="School/college" dataDxfId="68"/>
    <tableColumn id="15" name="Column1" dataDxfId="67"/>
    <tableColumn id="16" name="I identify as:" dataDxfId="66"/>
    <tableColumn id="17" name="What is your age?" dataDxfId="65"/>
    <tableColumn id="18" name="County where you live:" dataDxfId="64"/>
    <tableColumn id="19" name="Town and ZIP code where you live:" dataDxfId="63"/>
    <tableColumn id="20" name="What race do you consider yourself?" dataDxfId="62"/>
    <tableColumn id="21" name="Are you Hispanic or Latino?" dataDxfId="61"/>
    <tableColumn id="22" name="What language do you speak when you are at home (select all that apply)" dataDxfId="60"/>
    <tableColumn id="23" name="What is your annual household income from all sources?" dataDxfId="59"/>
    <tableColumn id="24" name="What is your highest level of education?" dataDxfId="58"/>
    <tableColumn id="25" name="What is your current employment status?" dataDxfId="57"/>
    <tableColumn id="26" name="Do you currently have health insurance?" dataDxfId="56"/>
    <tableColumn id="27" name="Do you have a smart phone?" dataDxfId="5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4.xml"/><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2.xml"/><Relationship Id="rId4" Type="http://schemas.microsoft.com/office/2007/relationships/slicer" Target="../slicers/slicer2.xml"/></Relationships>
</file>

<file path=xl/worksheets/_rels/sheet1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6.xml"/><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7.xml"/><Relationship Id="rId1" Type="http://schemas.openxmlformats.org/officeDocument/2006/relationships/pivotTable" Target="../pivotTables/pivotTable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microsoft.com/office/2007/relationships/slicer" Target="../slicers/slicer5.xml"/></Relationships>
</file>

<file path=xl/worksheets/_rels/sheet16.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9.xml"/><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095"/>
  <sheetViews>
    <sheetView workbookViewId="0">
      <pane xSplit="1" ySplit="2" topLeftCell="B3" activePane="bottomRight" state="frozen"/>
      <selection pane="topRight" activeCell="B1" sqref="B1"/>
      <selection pane="bottomLeft" activeCell="A3" sqref="A3"/>
      <selection pane="bottomRight" sqref="A1:XFD1048576"/>
    </sheetView>
  </sheetViews>
  <sheetFormatPr defaultRowHeight="14.5"/>
  <cols>
    <col min="1" max="1" width="13.54296875" style="115" bestFit="1" customWidth="1"/>
    <col min="2" max="2" width="107.54296875" style="115" customWidth="1"/>
    <col min="3" max="3" width="7" style="115" customWidth="1"/>
    <col min="4" max="4" width="21.453125" style="115" customWidth="1"/>
    <col min="5" max="5" width="6.54296875" style="115" customWidth="1"/>
    <col min="6" max="6" width="46.54296875" style="115" customWidth="1"/>
    <col min="7" max="7" width="27.7265625" style="115" customWidth="1"/>
    <col min="8" max="8" width="22.26953125" style="115" customWidth="1"/>
    <col min="9" max="9" width="26.26953125" style="115" customWidth="1"/>
    <col min="10" max="10" width="8.81640625" style="115" customWidth="1"/>
    <col min="11" max="11" width="31.54296875" style="115" customWidth="1"/>
    <col min="12" max="13" width="21.54296875" style="115" customWidth="1"/>
    <col min="14" max="14" width="25" style="115" customWidth="1"/>
    <col min="15" max="15" width="83.54296875" style="118" customWidth="1"/>
    <col min="16" max="16" width="7.81640625" style="115" customWidth="1"/>
    <col min="17" max="17" width="22.453125" style="115" customWidth="1"/>
    <col min="18" max="18" width="7.453125" style="115" customWidth="1"/>
    <col min="19" max="19" width="47.54296875" style="115" customWidth="1"/>
    <col min="20" max="20" width="28.1796875" style="115" customWidth="1"/>
    <col min="21" max="21" width="23.26953125" style="115" customWidth="1"/>
    <col min="22" max="22" width="27.1796875" style="115" customWidth="1"/>
    <col min="23" max="23" width="10.7265625" style="115" customWidth="1"/>
    <col min="24" max="24" width="33.1796875" style="115" customWidth="1"/>
    <col min="25" max="26" width="23.54296875" style="115" customWidth="1"/>
    <col min="27" max="27" width="27" style="115" customWidth="1"/>
    <col min="28" max="28" width="93.1796875" style="118" customWidth="1"/>
    <col min="29" max="29" width="27.7265625" style="115" customWidth="1"/>
    <col min="30" max="30" width="32.26953125" style="115" customWidth="1"/>
    <col min="31" max="31" width="30" style="115" customWidth="1"/>
    <col min="32" max="32" width="17" style="115" customWidth="1"/>
    <col min="33" max="33" width="19.7265625" style="115" customWidth="1"/>
    <col min="34" max="34" width="36" style="115" customWidth="1"/>
    <col min="35" max="35" width="12.54296875" style="115" customWidth="1"/>
    <col min="36" max="36" width="14.26953125" style="115" customWidth="1"/>
    <col min="37" max="37" width="50.1796875" style="115" customWidth="1"/>
    <col min="38" max="38" width="100.7265625" style="118" customWidth="1"/>
    <col min="39" max="39" width="21.453125" style="115" customWidth="1"/>
    <col min="40" max="40" width="27" style="115" customWidth="1"/>
    <col min="41" max="41" width="35.453125" style="115" customWidth="1"/>
    <col min="42" max="42" width="18.81640625" style="115" customWidth="1"/>
    <col min="43" max="43" width="16.26953125" style="115" customWidth="1"/>
    <col min="44" max="44" width="21.1796875" style="115" customWidth="1"/>
    <col min="45" max="46" width="20.7265625" style="115" customWidth="1"/>
    <col min="47" max="47" width="16.81640625" style="115" customWidth="1"/>
    <col min="48" max="48" width="22.7265625" style="115" customWidth="1"/>
    <col min="49" max="49" width="14" style="115" customWidth="1"/>
    <col min="50" max="50" width="108.81640625" style="118" customWidth="1"/>
    <col min="51" max="51" width="15.453125" style="115" customWidth="1"/>
    <col min="52" max="52" width="24.54296875" style="115" customWidth="1"/>
    <col min="53" max="53" width="8.81640625" style="115" customWidth="1"/>
    <col min="54" max="54" width="23.7265625" style="115" customWidth="1"/>
    <col min="55" max="55" width="9.1796875" style="115" customWidth="1"/>
    <col min="56" max="56" width="11.26953125" style="115" customWidth="1"/>
    <col min="57" max="57" width="23.54296875" style="115" customWidth="1"/>
    <col min="58" max="58" width="12.54296875" style="115" customWidth="1"/>
    <col min="59" max="59" width="16.81640625" style="115" customWidth="1"/>
    <col min="60" max="60" width="13.1796875" style="115" customWidth="1"/>
    <col min="61" max="61" width="18" style="115" customWidth="1"/>
    <col min="62" max="62" width="10.7265625" style="115" customWidth="1"/>
    <col min="63" max="63" width="48.54296875" style="115" customWidth="1"/>
    <col min="64" max="64" width="26.453125" style="115" customWidth="1"/>
    <col min="65" max="65" width="27.81640625" style="115" customWidth="1"/>
    <col min="66" max="66" width="34.1796875" style="115" customWidth="1"/>
    <col min="67" max="67" width="16.453125" style="115" customWidth="1"/>
    <col min="68" max="68" width="84.81640625" style="118" bestFit="1" customWidth="1"/>
    <col min="69" max="69" width="7.26953125" style="115" bestFit="1" customWidth="1"/>
    <col min="70" max="70" width="36.7265625" style="115" bestFit="1" customWidth="1"/>
    <col min="71" max="71" width="16.54296875" style="115" bestFit="1" customWidth="1"/>
    <col min="72" max="72" width="21.7265625" style="115" bestFit="1" customWidth="1"/>
    <col min="73" max="73" width="10.1796875" style="115" bestFit="1" customWidth="1"/>
    <col min="74" max="74" width="18.7265625" style="115" bestFit="1" customWidth="1"/>
    <col min="75" max="75" width="6" style="115" bestFit="1" customWidth="1"/>
    <col min="76" max="76" width="9.26953125" style="115" bestFit="1" customWidth="1"/>
    <col min="77" max="77" width="8.453125" style="115" bestFit="1" customWidth="1"/>
    <col min="78" max="78" width="21.1796875" style="115" bestFit="1" customWidth="1"/>
    <col min="79" max="79" width="8.26953125" style="115" bestFit="1" customWidth="1"/>
    <col min="80" max="80" width="14.7265625" style="115" bestFit="1" customWidth="1"/>
    <col min="81" max="81" width="11.81640625" style="118" bestFit="1" customWidth="1"/>
    <col min="82" max="82" width="21" style="115" bestFit="1" customWidth="1"/>
    <col min="83" max="83" width="22.26953125" style="115" bestFit="1" customWidth="1"/>
    <col min="84" max="84" width="34" style="115" bestFit="1" customWidth="1"/>
    <col min="85" max="85" width="35.81640625" style="115" bestFit="1" customWidth="1"/>
    <col min="86" max="86" width="26.81640625" style="115" bestFit="1" customWidth="1"/>
    <col min="87" max="87" width="88.7265625" style="115" bestFit="1" customWidth="1"/>
    <col min="88" max="88" width="55.26953125" style="115" bestFit="1" customWidth="1"/>
    <col min="89" max="89" width="41" style="115" bestFit="1" customWidth="1"/>
    <col min="90" max="90" width="40.26953125" style="115" bestFit="1" customWidth="1"/>
    <col min="91" max="91" width="39.1796875" style="115" bestFit="1" customWidth="1"/>
    <col min="92" max="92" width="28.26953125" style="115" bestFit="1" customWidth="1"/>
    <col min="93" max="16384" width="8.7265625" style="115"/>
  </cols>
  <sheetData>
    <row r="1" spans="1:92">
      <c r="A1" s="1"/>
      <c r="B1" s="1" t="s">
        <v>1</v>
      </c>
      <c r="C1" s="1"/>
      <c r="D1" s="1"/>
      <c r="E1" s="1"/>
      <c r="F1" s="1"/>
      <c r="G1" s="1"/>
      <c r="H1" s="1"/>
      <c r="I1" s="1"/>
      <c r="J1" s="1"/>
      <c r="K1" s="1"/>
      <c r="L1" s="1"/>
      <c r="M1" s="1"/>
      <c r="N1" s="1"/>
      <c r="O1" s="1" t="s">
        <v>2</v>
      </c>
      <c r="P1" s="1"/>
      <c r="Q1" s="1"/>
      <c r="R1" s="1"/>
      <c r="S1" s="1"/>
      <c r="T1" s="1"/>
      <c r="U1" s="1"/>
      <c r="V1" s="1"/>
      <c r="W1" s="1"/>
      <c r="X1" s="1"/>
      <c r="Y1" s="1"/>
      <c r="Z1" s="1"/>
      <c r="AA1" s="1"/>
      <c r="AB1" s="1" t="s">
        <v>3</v>
      </c>
      <c r="AC1" s="1"/>
      <c r="AD1" s="1"/>
      <c r="AE1" s="1"/>
      <c r="AF1" s="1"/>
      <c r="AG1" s="1"/>
      <c r="AH1" s="1"/>
      <c r="AI1" s="1"/>
      <c r="AJ1" s="1"/>
      <c r="AK1" s="1"/>
      <c r="AL1" s="1" t="s">
        <v>4</v>
      </c>
      <c r="AM1" s="1"/>
      <c r="AN1" s="1"/>
      <c r="AO1" s="1"/>
      <c r="AP1" s="1"/>
      <c r="AQ1" s="1"/>
      <c r="AR1" s="1"/>
      <c r="AS1" s="1"/>
      <c r="AT1" s="1"/>
      <c r="AU1" s="1"/>
      <c r="AV1" s="1"/>
      <c r="AW1" s="1"/>
      <c r="AX1" s="1" t="s">
        <v>5</v>
      </c>
      <c r="AY1" s="1"/>
      <c r="AZ1" s="1"/>
      <c r="BA1" s="1"/>
      <c r="BB1" s="1"/>
      <c r="BC1" s="1"/>
      <c r="BD1" s="1"/>
      <c r="BE1" s="1"/>
      <c r="BF1" s="1"/>
      <c r="BG1" s="1"/>
      <c r="BH1" s="1"/>
      <c r="BI1" s="1"/>
      <c r="BJ1" s="1"/>
      <c r="BK1" s="1"/>
      <c r="BL1" s="1"/>
      <c r="BM1" s="1"/>
      <c r="BN1" s="1"/>
      <c r="BO1" s="1"/>
      <c r="BP1" s="1" t="s">
        <v>6</v>
      </c>
      <c r="BQ1" s="1"/>
      <c r="BR1" s="1"/>
      <c r="BS1" s="1"/>
      <c r="BT1" s="1"/>
      <c r="BU1" s="1"/>
      <c r="BV1" s="1"/>
      <c r="BW1" s="1"/>
      <c r="BX1" s="1"/>
      <c r="BY1" s="1"/>
      <c r="BZ1" s="1"/>
      <c r="CA1" s="1"/>
      <c r="CB1" s="1"/>
      <c r="CC1" s="1" t="s">
        <v>7</v>
      </c>
      <c r="CD1" s="1" t="s">
        <v>8</v>
      </c>
      <c r="CE1" s="1" t="s">
        <v>9</v>
      </c>
      <c r="CF1" s="1" t="s">
        <v>248</v>
      </c>
      <c r="CG1" s="1" t="s">
        <v>10</v>
      </c>
      <c r="CH1" s="1" t="s">
        <v>11</v>
      </c>
      <c r="CI1" s="1" t="s">
        <v>12</v>
      </c>
      <c r="CJ1" s="1" t="s">
        <v>13</v>
      </c>
      <c r="CK1" s="1" t="s">
        <v>14</v>
      </c>
      <c r="CL1" s="1" t="s">
        <v>15</v>
      </c>
      <c r="CM1" s="1" t="s">
        <v>16</v>
      </c>
      <c r="CN1" s="1" t="s">
        <v>17</v>
      </c>
    </row>
    <row r="2" spans="1:92" s="53" customFormat="1" ht="16">
      <c r="A2" s="116" t="s">
        <v>0</v>
      </c>
      <c r="B2" s="116" t="s">
        <v>18</v>
      </c>
      <c r="C2" s="116" t="s">
        <v>19</v>
      </c>
      <c r="D2" s="116" t="s">
        <v>20</v>
      </c>
      <c r="E2" s="116" t="s">
        <v>21</v>
      </c>
      <c r="F2" s="116" t="s">
        <v>22</v>
      </c>
      <c r="G2" s="116" t="s">
        <v>23</v>
      </c>
      <c r="H2" s="116" t="s">
        <v>24</v>
      </c>
      <c r="I2" s="116" t="s">
        <v>25</v>
      </c>
      <c r="J2" s="116" t="s">
        <v>26</v>
      </c>
      <c r="K2" s="116" t="s">
        <v>27</v>
      </c>
      <c r="L2" s="116" t="s">
        <v>28</v>
      </c>
      <c r="M2" s="116" t="s">
        <v>29</v>
      </c>
      <c r="N2" s="116" t="s">
        <v>30</v>
      </c>
      <c r="O2" s="116" t="s">
        <v>316</v>
      </c>
      <c r="P2" s="116" t="s">
        <v>317</v>
      </c>
      <c r="Q2" s="116" t="s">
        <v>318</v>
      </c>
      <c r="R2" s="116" t="s">
        <v>319</v>
      </c>
      <c r="S2" s="116" t="s">
        <v>320</v>
      </c>
      <c r="T2" s="116" t="s">
        <v>321</v>
      </c>
      <c r="U2" s="116" t="s">
        <v>322</v>
      </c>
      <c r="V2" s="116" t="s">
        <v>323</v>
      </c>
      <c r="W2" s="116" t="s">
        <v>324</v>
      </c>
      <c r="X2" s="116" t="s">
        <v>325</v>
      </c>
      <c r="Y2" s="116" t="s">
        <v>326</v>
      </c>
      <c r="Z2" s="116" t="s">
        <v>327</v>
      </c>
      <c r="AA2" s="116" t="s">
        <v>328</v>
      </c>
      <c r="AB2" s="116" t="s">
        <v>31</v>
      </c>
      <c r="AC2" s="116" t="s">
        <v>32</v>
      </c>
      <c r="AD2" s="116" t="s">
        <v>33</v>
      </c>
      <c r="AE2" s="116" t="s">
        <v>34</v>
      </c>
      <c r="AF2" s="116" t="s">
        <v>35</v>
      </c>
      <c r="AG2" s="116" t="s">
        <v>36</v>
      </c>
      <c r="AH2" s="116" t="s">
        <v>37</v>
      </c>
      <c r="AI2" s="116" t="s">
        <v>38</v>
      </c>
      <c r="AJ2" s="116" t="s">
        <v>39</v>
      </c>
      <c r="AK2" s="116" t="s">
        <v>40</v>
      </c>
      <c r="AL2" s="116" t="s">
        <v>41</v>
      </c>
      <c r="AM2" s="116" t="s">
        <v>42</v>
      </c>
      <c r="AN2" s="116" t="s">
        <v>43</v>
      </c>
      <c r="AO2" s="116" t="s">
        <v>44</v>
      </c>
      <c r="AP2" s="116" t="s">
        <v>45</v>
      </c>
      <c r="AQ2" s="116" t="s">
        <v>329</v>
      </c>
      <c r="AR2" s="116" t="s">
        <v>46</v>
      </c>
      <c r="AS2" s="116" t="s">
        <v>47</v>
      </c>
      <c r="AT2" s="116" t="s">
        <v>48</v>
      </c>
      <c r="AU2" s="116" t="s">
        <v>49</v>
      </c>
      <c r="AV2" s="116" t="s">
        <v>50</v>
      </c>
      <c r="AW2" s="116" t="s">
        <v>51</v>
      </c>
      <c r="AX2" s="116" t="s">
        <v>52</v>
      </c>
      <c r="AY2" s="116" t="s">
        <v>53</v>
      </c>
      <c r="AZ2" s="116" t="s">
        <v>54</v>
      </c>
      <c r="BA2" s="116" t="s">
        <v>330</v>
      </c>
      <c r="BB2" s="116" t="s">
        <v>55</v>
      </c>
      <c r="BC2" s="116" t="s">
        <v>56</v>
      </c>
      <c r="BD2" s="116" t="s">
        <v>57</v>
      </c>
      <c r="BE2" s="116" t="s">
        <v>58</v>
      </c>
      <c r="BF2" s="116" t="s">
        <v>59</v>
      </c>
      <c r="BG2" s="116" t="s">
        <v>60</v>
      </c>
      <c r="BH2" s="116" t="s">
        <v>61</v>
      </c>
      <c r="BI2" s="116" t="s">
        <v>62</v>
      </c>
      <c r="BJ2" s="116" t="s">
        <v>309</v>
      </c>
      <c r="BK2" s="116" t="s">
        <v>310</v>
      </c>
      <c r="BL2" s="116" t="s">
        <v>63</v>
      </c>
      <c r="BM2" s="116" t="s">
        <v>64</v>
      </c>
      <c r="BN2" s="116" t="s">
        <v>65</v>
      </c>
      <c r="BO2" s="116" t="s">
        <v>66</v>
      </c>
      <c r="BP2" s="116" t="s">
        <v>67</v>
      </c>
      <c r="BQ2" s="116" t="s">
        <v>68</v>
      </c>
      <c r="BR2" s="116" t="s">
        <v>69</v>
      </c>
      <c r="BS2" s="116" t="s">
        <v>70</v>
      </c>
      <c r="BT2" s="116" t="s">
        <v>71</v>
      </c>
      <c r="BU2" s="116" t="s">
        <v>72</v>
      </c>
      <c r="BV2" s="116" t="s">
        <v>73</v>
      </c>
      <c r="BW2" s="116" t="s">
        <v>74</v>
      </c>
      <c r="BX2" s="116" t="s">
        <v>75</v>
      </c>
      <c r="BY2" s="116" t="s">
        <v>76</v>
      </c>
      <c r="BZ2" s="116" t="s">
        <v>77</v>
      </c>
      <c r="CA2" s="116" t="s">
        <v>78</v>
      </c>
      <c r="CB2" s="116" t="s">
        <v>79</v>
      </c>
      <c r="CC2" s="116" t="s">
        <v>80</v>
      </c>
      <c r="CD2" s="116" t="s">
        <v>81</v>
      </c>
      <c r="CE2" s="116" t="s">
        <v>331</v>
      </c>
      <c r="CF2" s="116" t="s">
        <v>332</v>
      </c>
      <c r="CG2" s="116" t="s">
        <v>333</v>
      </c>
      <c r="CH2" s="116" t="s">
        <v>334</v>
      </c>
      <c r="CI2" s="116" t="s">
        <v>82</v>
      </c>
      <c r="CJ2" s="116" t="s">
        <v>335</v>
      </c>
      <c r="CK2" s="116" t="s">
        <v>336</v>
      </c>
      <c r="CL2" s="116" t="s">
        <v>337</v>
      </c>
      <c r="CM2" s="116" t="s">
        <v>338</v>
      </c>
      <c r="CN2" s="116" t="s">
        <v>339</v>
      </c>
    </row>
    <row r="3" spans="1:92">
      <c r="A3" s="115">
        <v>6988289922</v>
      </c>
      <c r="E3" s="115" t="s">
        <v>21</v>
      </c>
      <c r="J3" s="115" t="s">
        <v>26</v>
      </c>
      <c r="N3" s="115" t="s">
        <v>30</v>
      </c>
      <c r="O3" s="115"/>
      <c r="R3" s="115" t="s">
        <v>21</v>
      </c>
      <c r="V3" s="115" t="s">
        <v>25</v>
      </c>
      <c r="Z3" s="115" t="s">
        <v>29</v>
      </c>
      <c r="AB3" s="115"/>
      <c r="AD3" s="115" t="s">
        <v>33</v>
      </c>
      <c r="AG3" s="115" t="s">
        <v>36</v>
      </c>
      <c r="AI3" s="115" t="s">
        <v>38</v>
      </c>
      <c r="AL3" s="115"/>
      <c r="AM3" s="115" t="s">
        <v>42</v>
      </c>
      <c r="AS3" s="115" t="s">
        <v>47</v>
      </c>
      <c r="AW3" s="115" t="s">
        <v>51</v>
      </c>
      <c r="AX3" s="115"/>
      <c r="BP3" s="115" t="s">
        <v>67</v>
      </c>
      <c r="CC3" s="115" t="s">
        <v>99</v>
      </c>
      <c r="CD3" s="115">
        <v>72</v>
      </c>
      <c r="CE3" s="115" t="s">
        <v>84</v>
      </c>
      <c r="CF3" s="115" t="s">
        <v>149</v>
      </c>
      <c r="CG3" s="115" t="s">
        <v>97</v>
      </c>
      <c r="CH3" s="115" t="s">
        <v>86</v>
      </c>
      <c r="CI3" s="115" t="s">
        <v>87</v>
      </c>
      <c r="CK3" s="115" t="s">
        <v>102</v>
      </c>
      <c r="CL3" s="115" t="s">
        <v>90</v>
      </c>
      <c r="CM3" s="115" t="s">
        <v>91</v>
      </c>
      <c r="CN3" s="115" t="s">
        <v>86</v>
      </c>
    </row>
    <row r="4" spans="1:92">
      <c r="A4" s="115">
        <v>7045765746</v>
      </c>
      <c r="E4" s="115" t="s">
        <v>21</v>
      </c>
      <c r="M4" s="115" t="s">
        <v>29</v>
      </c>
      <c r="O4" s="115"/>
      <c r="P4" s="115" t="s">
        <v>19</v>
      </c>
      <c r="Q4" s="115" t="s">
        <v>20</v>
      </c>
      <c r="V4" s="115" t="s">
        <v>25</v>
      </c>
      <c r="AB4" s="115"/>
      <c r="AG4" s="115" t="s">
        <v>36</v>
      </c>
      <c r="AI4" s="115" t="s">
        <v>38</v>
      </c>
      <c r="AL4" s="115"/>
      <c r="AN4" s="115" t="s">
        <v>43</v>
      </c>
      <c r="AR4" s="115" t="s">
        <v>46</v>
      </c>
      <c r="AV4" s="115" t="s">
        <v>50</v>
      </c>
      <c r="AX4" s="115"/>
      <c r="BC4" s="115" t="s">
        <v>56</v>
      </c>
      <c r="BG4" s="115" t="s">
        <v>60</v>
      </c>
      <c r="BO4" s="115" t="s">
        <v>66</v>
      </c>
      <c r="BP4" s="115" t="s">
        <v>67</v>
      </c>
      <c r="BY4" s="115" t="s">
        <v>76</v>
      </c>
      <c r="CC4" s="115" t="s">
        <v>83</v>
      </c>
      <c r="CD4" s="115">
        <v>73</v>
      </c>
      <c r="CE4" s="115" t="s">
        <v>181</v>
      </c>
      <c r="CF4" s="115" t="s">
        <v>206</v>
      </c>
      <c r="CG4" s="115" t="s">
        <v>85</v>
      </c>
      <c r="CH4" s="115" t="s">
        <v>86</v>
      </c>
      <c r="CI4" s="115" t="s">
        <v>87</v>
      </c>
      <c r="CJ4" s="115" t="s">
        <v>96</v>
      </c>
      <c r="CK4" s="115" t="s">
        <v>89</v>
      </c>
      <c r="CL4" s="115" t="s">
        <v>103</v>
      </c>
      <c r="CM4" s="115" t="s">
        <v>91</v>
      </c>
      <c r="CN4" s="115" t="s">
        <v>86</v>
      </c>
    </row>
    <row r="5" spans="1:92">
      <c r="A5" s="115">
        <v>7044864721</v>
      </c>
      <c r="C5" s="115" t="s">
        <v>19</v>
      </c>
      <c r="D5" s="115" t="s">
        <v>20</v>
      </c>
      <c r="E5" s="115" t="s">
        <v>21</v>
      </c>
      <c r="H5" s="115" t="s">
        <v>24</v>
      </c>
      <c r="I5" s="115" t="s">
        <v>25</v>
      </c>
      <c r="J5" s="115" t="s">
        <v>26</v>
      </c>
      <c r="K5" s="115" t="s">
        <v>27</v>
      </c>
      <c r="L5" s="115" t="s">
        <v>28</v>
      </c>
      <c r="N5" s="115" t="s">
        <v>30</v>
      </c>
      <c r="O5" s="115"/>
      <c r="P5" s="115" t="s">
        <v>19</v>
      </c>
      <c r="AB5" s="115"/>
      <c r="AC5" s="115" t="s">
        <v>32</v>
      </c>
      <c r="AD5" s="115" t="s">
        <v>33</v>
      </c>
      <c r="AF5" s="115" t="s">
        <v>35</v>
      </c>
      <c r="AG5" s="115" t="s">
        <v>36</v>
      </c>
      <c r="AH5" s="115" t="s">
        <v>37</v>
      </c>
      <c r="AI5" s="115" t="s">
        <v>38</v>
      </c>
      <c r="AK5" s="115" t="s">
        <v>40</v>
      </c>
      <c r="AL5" s="115"/>
      <c r="AM5" s="115" t="s">
        <v>42</v>
      </c>
      <c r="AO5" s="115" t="s">
        <v>44</v>
      </c>
      <c r="AR5" s="115" t="s">
        <v>46</v>
      </c>
      <c r="AU5" s="115" t="s">
        <v>49</v>
      </c>
      <c r="AX5" s="115" t="s">
        <v>52</v>
      </c>
      <c r="AY5" s="115" t="s">
        <v>53</v>
      </c>
      <c r="AZ5" s="115" t="s">
        <v>54</v>
      </c>
      <c r="BA5" s="115" t="s">
        <v>19</v>
      </c>
      <c r="BD5" s="115" t="s">
        <v>57</v>
      </c>
      <c r="BJ5" s="115" t="s">
        <v>26</v>
      </c>
      <c r="BP5" s="115"/>
      <c r="CC5" s="115" t="s">
        <v>83</v>
      </c>
      <c r="CD5" s="115">
        <v>63</v>
      </c>
      <c r="CE5" s="115" t="s">
        <v>181</v>
      </c>
      <c r="CF5" s="115" t="s">
        <v>228</v>
      </c>
      <c r="CH5" s="115" t="s">
        <v>86</v>
      </c>
      <c r="CI5" s="115" t="s">
        <v>87</v>
      </c>
      <c r="CK5" s="115" t="s">
        <v>109</v>
      </c>
      <c r="CL5" s="115" t="s">
        <v>90</v>
      </c>
      <c r="CM5" s="115" t="s">
        <v>91</v>
      </c>
      <c r="CN5" s="115" t="s">
        <v>91</v>
      </c>
    </row>
    <row r="6" spans="1:92">
      <c r="A6" s="115">
        <v>7045776774</v>
      </c>
      <c r="C6" s="115" t="s">
        <v>19</v>
      </c>
      <c r="D6" s="115" t="s">
        <v>20</v>
      </c>
      <c r="J6" s="115" t="s">
        <v>26</v>
      </c>
      <c r="O6" s="115"/>
      <c r="AB6" s="115"/>
      <c r="AG6" s="115" t="s">
        <v>36</v>
      </c>
      <c r="AH6" s="115" t="s">
        <v>37</v>
      </c>
      <c r="AI6" s="115" t="s">
        <v>38</v>
      </c>
      <c r="AL6" s="115" t="s">
        <v>41</v>
      </c>
      <c r="AP6" s="115" t="s">
        <v>45</v>
      </c>
      <c r="AR6" s="115" t="s">
        <v>46</v>
      </c>
      <c r="AX6" s="115"/>
      <c r="BC6" s="115" t="s">
        <v>56</v>
      </c>
      <c r="BG6" s="115" t="s">
        <v>60</v>
      </c>
      <c r="BN6" s="115" t="s">
        <v>65</v>
      </c>
      <c r="BP6" s="115" t="s">
        <v>67</v>
      </c>
      <c r="BS6" s="115" t="s">
        <v>70</v>
      </c>
      <c r="BT6" s="115" t="s">
        <v>71</v>
      </c>
      <c r="CC6" s="115" t="s">
        <v>83</v>
      </c>
      <c r="CD6" s="115">
        <v>68</v>
      </c>
      <c r="CE6" s="115" t="s">
        <v>181</v>
      </c>
      <c r="CF6" s="115" t="s">
        <v>240</v>
      </c>
      <c r="CG6" s="115" t="s">
        <v>85</v>
      </c>
      <c r="CH6" s="115" t="s">
        <v>86</v>
      </c>
      <c r="CI6" s="115" t="s">
        <v>87</v>
      </c>
      <c r="CJ6" s="115" t="s">
        <v>104</v>
      </c>
      <c r="CK6" s="115" t="s">
        <v>102</v>
      </c>
      <c r="CL6" s="115" t="s">
        <v>106</v>
      </c>
      <c r="CM6" s="115" t="s">
        <v>91</v>
      </c>
      <c r="CN6" s="115" t="s">
        <v>86</v>
      </c>
    </row>
    <row r="7" spans="1:92">
      <c r="A7" s="115">
        <v>6985136501</v>
      </c>
      <c r="C7" s="115" t="s">
        <v>19</v>
      </c>
      <c r="F7" s="115" t="s">
        <v>22</v>
      </c>
      <c r="J7" s="115" t="s">
        <v>26</v>
      </c>
      <c r="O7" s="115"/>
      <c r="P7" s="115" t="s">
        <v>19</v>
      </c>
      <c r="V7" s="115" t="s">
        <v>25</v>
      </c>
      <c r="W7" s="115" t="s">
        <v>26</v>
      </c>
      <c r="AB7" s="115"/>
      <c r="AG7" s="115" t="s">
        <v>36</v>
      </c>
      <c r="AH7" s="115" t="s">
        <v>37</v>
      </c>
      <c r="AI7" s="115" t="s">
        <v>38</v>
      </c>
      <c r="AL7" s="115" t="s">
        <v>41</v>
      </c>
      <c r="AN7" s="115" t="s">
        <v>43</v>
      </c>
      <c r="AO7" s="115" t="s">
        <v>44</v>
      </c>
      <c r="AX7" s="115"/>
      <c r="BA7" s="115" t="s">
        <v>19</v>
      </c>
      <c r="BE7" s="115" t="s">
        <v>58</v>
      </c>
      <c r="BN7" s="115" t="s">
        <v>65</v>
      </c>
      <c r="BP7" s="115"/>
      <c r="BS7" s="115" t="s">
        <v>70</v>
      </c>
      <c r="BU7" s="115" t="s">
        <v>72</v>
      </c>
      <c r="CA7" s="115" t="s">
        <v>78</v>
      </c>
      <c r="CC7" s="115" t="s">
        <v>83</v>
      </c>
      <c r="CD7" s="115">
        <v>24</v>
      </c>
      <c r="CE7" s="115" t="s">
        <v>181</v>
      </c>
      <c r="CH7" s="115" t="s">
        <v>91</v>
      </c>
      <c r="CI7" s="115" t="s">
        <v>108</v>
      </c>
      <c r="CK7" s="115" t="s">
        <v>102</v>
      </c>
      <c r="CL7" s="115" t="s">
        <v>113</v>
      </c>
      <c r="CM7" s="115" t="s">
        <v>86</v>
      </c>
      <c r="CN7" s="115" t="s">
        <v>91</v>
      </c>
    </row>
    <row r="8" spans="1:92">
      <c r="A8" s="115">
        <v>5600128503</v>
      </c>
      <c r="K8" s="115" t="s">
        <v>27</v>
      </c>
      <c r="L8" s="115" t="s">
        <v>28</v>
      </c>
      <c r="N8" s="115" t="s">
        <v>30</v>
      </c>
      <c r="O8" s="115"/>
      <c r="U8" s="115" t="s">
        <v>24</v>
      </c>
      <c r="X8" s="115" t="s">
        <v>27</v>
      </c>
      <c r="AA8" s="115" t="s">
        <v>30</v>
      </c>
      <c r="AB8" s="115"/>
      <c r="AD8" s="115" t="s">
        <v>33</v>
      </c>
      <c r="AH8" s="115" t="s">
        <v>37</v>
      </c>
      <c r="AI8" s="115" t="s">
        <v>38</v>
      </c>
      <c r="AL8" s="115"/>
      <c r="AP8" s="115" t="s">
        <v>45</v>
      </c>
      <c r="AU8" s="115" t="s">
        <v>49</v>
      </c>
      <c r="AW8" s="115" t="s">
        <v>51</v>
      </c>
      <c r="AX8" s="115"/>
      <c r="BB8" s="115" t="s">
        <v>55</v>
      </c>
      <c r="BC8" s="115" t="s">
        <v>56</v>
      </c>
      <c r="BN8" s="115" t="s">
        <v>65</v>
      </c>
      <c r="BP8" s="115"/>
      <c r="BR8" s="115" t="s">
        <v>69</v>
      </c>
      <c r="BX8" s="115" t="s">
        <v>75</v>
      </c>
      <c r="CA8" s="115" t="s">
        <v>78</v>
      </c>
      <c r="CC8" s="115"/>
    </row>
    <row r="9" spans="1:92">
      <c r="A9" s="115">
        <v>5595231908</v>
      </c>
      <c r="H9" s="115" t="s">
        <v>24</v>
      </c>
      <c r="K9" s="115" t="s">
        <v>27</v>
      </c>
      <c r="N9" s="115" t="s">
        <v>30</v>
      </c>
      <c r="O9" s="115"/>
      <c r="P9" s="115" t="s">
        <v>19</v>
      </c>
      <c r="W9" s="115" t="s">
        <v>26</v>
      </c>
      <c r="Y9" s="115" t="s">
        <v>28</v>
      </c>
      <c r="AB9" s="115"/>
      <c r="AD9" s="115" t="s">
        <v>33</v>
      </c>
      <c r="AH9" s="115" t="s">
        <v>37</v>
      </c>
      <c r="AI9" s="115" t="s">
        <v>38</v>
      </c>
      <c r="AL9" s="115"/>
      <c r="AM9" s="115" t="s">
        <v>42</v>
      </c>
      <c r="AU9" s="115" t="s">
        <v>49</v>
      </c>
      <c r="AW9" s="115" t="s">
        <v>51</v>
      </c>
      <c r="AX9" s="115"/>
      <c r="BA9" s="115" t="s">
        <v>19</v>
      </c>
      <c r="BE9" s="115" t="s">
        <v>58</v>
      </c>
      <c r="BJ9" s="115" t="s">
        <v>26</v>
      </c>
      <c r="BP9" s="115"/>
      <c r="BV9" s="115" t="s">
        <v>73</v>
      </c>
      <c r="CA9" s="115" t="s">
        <v>78</v>
      </c>
      <c r="CB9" s="115" t="s">
        <v>79</v>
      </c>
      <c r="CC9" s="115" t="s">
        <v>83</v>
      </c>
      <c r="CD9" s="115">
        <v>34</v>
      </c>
      <c r="CE9" s="115" t="s">
        <v>84</v>
      </c>
      <c r="CF9" s="115" t="s">
        <v>457</v>
      </c>
      <c r="CG9" s="115" t="s">
        <v>443</v>
      </c>
      <c r="CH9" s="115" t="s">
        <v>91</v>
      </c>
      <c r="CI9" s="115" t="s">
        <v>108</v>
      </c>
      <c r="CJ9" s="115" t="s">
        <v>93</v>
      </c>
      <c r="CK9" s="115" t="s">
        <v>102</v>
      </c>
      <c r="CL9" s="115" t="s">
        <v>98</v>
      </c>
      <c r="CM9" s="115" t="s">
        <v>91</v>
      </c>
    </row>
    <row r="10" spans="1:92">
      <c r="A10" s="115">
        <v>5598586707</v>
      </c>
      <c r="E10" s="115" t="s">
        <v>21</v>
      </c>
      <c r="L10" s="115" t="s">
        <v>28</v>
      </c>
      <c r="O10" s="115"/>
      <c r="P10" s="115" t="s">
        <v>19</v>
      </c>
      <c r="W10" s="115" t="s">
        <v>26</v>
      </c>
      <c r="Y10" s="115" t="s">
        <v>28</v>
      </c>
      <c r="AB10" s="115"/>
      <c r="AC10" s="115" t="s">
        <v>32</v>
      </c>
      <c r="AD10" s="115" t="s">
        <v>33</v>
      </c>
      <c r="AI10" s="115" t="s">
        <v>38</v>
      </c>
      <c r="AL10" s="115"/>
      <c r="AQ10" s="115" t="s">
        <v>39</v>
      </c>
      <c r="AU10" s="115" t="s">
        <v>49</v>
      </c>
      <c r="AW10" s="115" t="s">
        <v>51</v>
      </c>
      <c r="AX10" s="115"/>
      <c r="BL10" s="115" t="s">
        <v>63</v>
      </c>
      <c r="BM10" s="115" t="s">
        <v>64</v>
      </c>
      <c r="BN10" s="115" t="s">
        <v>65</v>
      </c>
      <c r="BP10" s="115" t="s">
        <v>67</v>
      </c>
      <c r="BS10" s="115" t="s">
        <v>70</v>
      </c>
      <c r="BU10" s="115" t="s">
        <v>72</v>
      </c>
      <c r="CC10" s="115" t="s">
        <v>99</v>
      </c>
      <c r="CD10" s="115">
        <v>45</v>
      </c>
      <c r="CE10" s="115" t="s">
        <v>84</v>
      </c>
      <c r="CF10" s="115" t="s">
        <v>456</v>
      </c>
      <c r="CG10" s="115" t="s">
        <v>85</v>
      </c>
      <c r="CH10" s="115" t="s">
        <v>91</v>
      </c>
      <c r="CI10" s="115" t="s">
        <v>108</v>
      </c>
      <c r="CJ10" s="115" t="s">
        <v>93</v>
      </c>
      <c r="CK10" s="115" t="s">
        <v>102</v>
      </c>
      <c r="CL10" s="115" t="s">
        <v>90</v>
      </c>
      <c r="CM10" s="115" t="s">
        <v>91</v>
      </c>
    </row>
    <row r="11" spans="1:92">
      <c r="A11" s="115">
        <v>5582038637</v>
      </c>
      <c r="C11" s="115" t="s">
        <v>19</v>
      </c>
      <c r="D11" s="115" t="s">
        <v>20</v>
      </c>
      <c r="J11" s="115" t="s">
        <v>26</v>
      </c>
      <c r="O11" s="115" t="s">
        <v>18</v>
      </c>
      <c r="P11" s="115" t="s">
        <v>19</v>
      </c>
      <c r="U11" s="115" t="s">
        <v>24</v>
      </c>
      <c r="AB11" s="115"/>
      <c r="AC11" s="115" t="s">
        <v>32</v>
      </c>
      <c r="AI11" s="115" t="s">
        <v>38</v>
      </c>
      <c r="AK11" s="115" t="s">
        <v>40</v>
      </c>
      <c r="AL11" s="115" t="s">
        <v>41</v>
      </c>
      <c r="AU11" s="115" t="s">
        <v>49</v>
      </c>
      <c r="AW11" s="115" t="s">
        <v>51</v>
      </c>
      <c r="AX11" s="115"/>
      <c r="BA11" s="115" t="s">
        <v>19</v>
      </c>
      <c r="BH11" s="115" t="s">
        <v>61</v>
      </c>
      <c r="BJ11" s="115" t="s">
        <v>26</v>
      </c>
      <c r="BP11" s="115" t="s">
        <v>67</v>
      </c>
      <c r="BY11" s="115" t="s">
        <v>76</v>
      </c>
      <c r="CA11" s="115" t="s">
        <v>78</v>
      </c>
      <c r="CC11" s="115" t="s">
        <v>99</v>
      </c>
      <c r="CD11" s="115">
        <v>45</v>
      </c>
      <c r="CE11" s="115" t="s">
        <v>181</v>
      </c>
      <c r="CF11" s="115" t="s">
        <v>461</v>
      </c>
      <c r="CG11" s="115" t="s">
        <v>85</v>
      </c>
      <c r="CH11" s="115" t="s">
        <v>91</v>
      </c>
      <c r="CI11" s="115" t="s">
        <v>108</v>
      </c>
      <c r="CJ11" s="115" t="s">
        <v>93</v>
      </c>
      <c r="CK11" s="115" t="s">
        <v>102</v>
      </c>
      <c r="CL11" s="115" t="s">
        <v>90</v>
      </c>
      <c r="CM11" s="115" t="s">
        <v>91</v>
      </c>
    </row>
    <row r="12" spans="1:92">
      <c r="A12" s="115">
        <v>5581409665</v>
      </c>
      <c r="M12" s="115" t="s">
        <v>29</v>
      </c>
      <c r="O12" s="115"/>
      <c r="Z12" s="115" t="s">
        <v>29</v>
      </c>
      <c r="AB12" s="115"/>
      <c r="AC12" s="115" t="s">
        <v>32</v>
      </c>
      <c r="AD12" s="115" t="s">
        <v>33</v>
      </c>
      <c r="AI12" s="115" t="s">
        <v>38</v>
      </c>
      <c r="AL12" s="115"/>
      <c r="AP12" s="115" t="s">
        <v>45</v>
      </c>
      <c r="AU12" s="115" t="s">
        <v>49</v>
      </c>
      <c r="AW12" s="115" t="s">
        <v>51</v>
      </c>
      <c r="AX12" s="115"/>
      <c r="BD12" s="115" t="s">
        <v>57</v>
      </c>
      <c r="BJ12" s="115" t="s">
        <v>26</v>
      </c>
      <c r="BO12" s="115" t="s">
        <v>66</v>
      </c>
      <c r="BP12" s="115"/>
      <c r="BW12" s="115" t="s">
        <v>74</v>
      </c>
      <c r="CA12" s="115" t="s">
        <v>78</v>
      </c>
      <c r="CB12" s="115" t="s">
        <v>79</v>
      </c>
      <c r="CC12" s="115" t="s">
        <v>83</v>
      </c>
      <c r="CD12" s="115">
        <v>21</v>
      </c>
      <c r="CE12" s="115" t="s">
        <v>432</v>
      </c>
      <c r="CG12" s="115" t="s">
        <v>85</v>
      </c>
      <c r="CH12" s="115" t="s">
        <v>91</v>
      </c>
      <c r="CI12" s="115" t="s">
        <v>462</v>
      </c>
      <c r="CJ12" s="115" t="s">
        <v>100</v>
      </c>
      <c r="CK12" s="115" t="s">
        <v>111</v>
      </c>
      <c r="CL12" s="115" t="s">
        <v>95</v>
      </c>
      <c r="CM12" s="115" t="s">
        <v>91</v>
      </c>
    </row>
    <row r="13" spans="1:92">
      <c r="A13" s="115">
        <v>7011540857</v>
      </c>
      <c r="E13" s="115" t="s">
        <v>21</v>
      </c>
      <c r="H13" s="115" t="s">
        <v>24</v>
      </c>
      <c r="O13" s="115"/>
      <c r="R13" s="115" t="s">
        <v>21</v>
      </c>
      <c r="T13" s="115" t="s">
        <v>23</v>
      </c>
      <c r="V13" s="115" t="s">
        <v>25</v>
      </c>
      <c r="AB13" s="115" t="s">
        <v>31</v>
      </c>
      <c r="AF13" s="115" t="s">
        <v>35</v>
      </c>
      <c r="AI13" s="115" t="s">
        <v>38</v>
      </c>
      <c r="AJ13" s="115" t="s">
        <v>39</v>
      </c>
      <c r="AK13" s="115" t="s">
        <v>40</v>
      </c>
      <c r="AL13" s="115"/>
      <c r="AM13" s="115" t="s">
        <v>42</v>
      </c>
      <c r="AQ13" s="115" t="s">
        <v>39</v>
      </c>
      <c r="AR13" s="115" t="s">
        <v>46</v>
      </c>
      <c r="AS13" s="115" t="s">
        <v>47</v>
      </c>
      <c r="AT13" s="115" t="s">
        <v>48</v>
      </c>
      <c r="AU13" s="115" t="s">
        <v>49</v>
      </c>
      <c r="AV13" s="115" t="s">
        <v>50</v>
      </c>
      <c r="AW13" s="115" t="s">
        <v>51</v>
      </c>
      <c r="AX13" s="115" t="s">
        <v>52</v>
      </c>
      <c r="AY13" s="115" t="s">
        <v>53</v>
      </c>
      <c r="AZ13" s="115" t="s">
        <v>54</v>
      </c>
      <c r="BA13" s="115" t="s">
        <v>19</v>
      </c>
      <c r="BB13" s="115" t="s">
        <v>55</v>
      </c>
      <c r="BC13" s="115" t="s">
        <v>56</v>
      </c>
      <c r="BD13" s="115" t="s">
        <v>57</v>
      </c>
      <c r="BE13" s="115" t="s">
        <v>58</v>
      </c>
      <c r="BF13" s="115" t="s">
        <v>59</v>
      </c>
      <c r="BG13" s="115" t="s">
        <v>60</v>
      </c>
      <c r="BH13" s="115" t="s">
        <v>61</v>
      </c>
      <c r="BI13" s="115" t="s">
        <v>62</v>
      </c>
      <c r="BJ13" s="115" t="s">
        <v>26</v>
      </c>
      <c r="BK13" s="115" t="s">
        <v>22</v>
      </c>
      <c r="BL13" s="115" t="s">
        <v>63</v>
      </c>
      <c r="BM13" s="115" t="s">
        <v>64</v>
      </c>
      <c r="BN13" s="115" t="s">
        <v>65</v>
      </c>
      <c r="BO13" s="115" t="s">
        <v>66</v>
      </c>
      <c r="BP13" s="115" t="s">
        <v>67</v>
      </c>
      <c r="BT13" s="115" t="s">
        <v>71</v>
      </c>
      <c r="BU13" s="115" t="s">
        <v>72</v>
      </c>
      <c r="BV13" s="115" t="s">
        <v>73</v>
      </c>
      <c r="BW13" s="115" t="s">
        <v>74</v>
      </c>
      <c r="BX13" s="115" t="s">
        <v>75</v>
      </c>
      <c r="CA13" s="115" t="s">
        <v>78</v>
      </c>
      <c r="CC13" s="115" t="s">
        <v>83</v>
      </c>
      <c r="CD13" s="115">
        <v>63</v>
      </c>
      <c r="CE13" s="115" t="s">
        <v>181</v>
      </c>
      <c r="CF13" s="115" t="s">
        <v>197</v>
      </c>
      <c r="CG13" s="115" t="s">
        <v>85</v>
      </c>
      <c r="CH13" s="115" t="s">
        <v>86</v>
      </c>
      <c r="CI13" s="115" t="s">
        <v>87</v>
      </c>
      <c r="CJ13" s="115" t="s">
        <v>88</v>
      </c>
      <c r="CK13" s="115" t="s">
        <v>89</v>
      </c>
      <c r="CL13" s="115" t="s">
        <v>90</v>
      </c>
      <c r="CM13" s="115" t="s">
        <v>91</v>
      </c>
      <c r="CN13" s="115" t="s">
        <v>91</v>
      </c>
    </row>
    <row r="14" spans="1:92">
      <c r="A14" s="115">
        <v>7020358197</v>
      </c>
      <c r="C14" s="115" t="s">
        <v>19</v>
      </c>
      <c r="O14" s="115"/>
      <c r="AB14" s="115"/>
      <c r="AD14" s="115" t="s">
        <v>33</v>
      </c>
      <c r="AI14" s="115" t="s">
        <v>38</v>
      </c>
      <c r="AJ14" s="115" t="s">
        <v>39</v>
      </c>
      <c r="AL14" s="115" t="s">
        <v>41</v>
      </c>
      <c r="AM14" s="115" t="s">
        <v>42</v>
      </c>
      <c r="AN14" s="115" t="s">
        <v>43</v>
      </c>
      <c r="AO14" s="115" t="s">
        <v>44</v>
      </c>
      <c r="AP14" s="115" t="s">
        <v>45</v>
      </c>
      <c r="AQ14" s="115" t="s">
        <v>39</v>
      </c>
      <c r="AR14" s="115" t="s">
        <v>46</v>
      </c>
      <c r="AS14" s="115" t="s">
        <v>47</v>
      </c>
      <c r="AT14" s="115" t="s">
        <v>48</v>
      </c>
      <c r="AU14" s="115" t="s">
        <v>49</v>
      </c>
      <c r="AV14" s="115" t="s">
        <v>50</v>
      </c>
      <c r="AW14" s="115" t="s">
        <v>51</v>
      </c>
      <c r="AX14" s="115"/>
      <c r="BE14" s="115" t="s">
        <v>58</v>
      </c>
      <c r="BP14" s="115" t="s">
        <v>67</v>
      </c>
      <c r="BR14" s="115" t="s">
        <v>69</v>
      </c>
      <c r="BY14" s="115" t="s">
        <v>76</v>
      </c>
      <c r="CC14" s="115" t="s">
        <v>99</v>
      </c>
      <c r="CD14" s="115">
        <v>33</v>
      </c>
      <c r="CE14" s="115" t="s">
        <v>181</v>
      </c>
      <c r="CG14" s="115" t="s">
        <v>85</v>
      </c>
      <c r="CH14" s="115" t="s">
        <v>86</v>
      </c>
      <c r="CI14" s="115" t="s">
        <v>87</v>
      </c>
      <c r="CJ14" s="115" t="s">
        <v>96</v>
      </c>
      <c r="CK14" s="115" t="s">
        <v>102</v>
      </c>
      <c r="CL14" s="115" t="s">
        <v>98</v>
      </c>
      <c r="CM14" s="115" t="s">
        <v>91</v>
      </c>
      <c r="CN14" s="115" t="s">
        <v>91</v>
      </c>
    </row>
    <row r="15" spans="1:92">
      <c r="A15" s="115">
        <v>7020339612</v>
      </c>
      <c r="C15" s="115" t="s">
        <v>19</v>
      </c>
      <c r="D15" s="115" t="s">
        <v>20</v>
      </c>
      <c r="F15" s="115" t="s">
        <v>22</v>
      </c>
      <c r="G15" s="115" t="s">
        <v>23</v>
      </c>
      <c r="I15" s="115" t="s">
        <v>25</v>
      </c>
      <c r="K15" s="115" t="s">
        <v>27</v>
      </c>
      <c r="L15" s="115" t="s">
        <v>28</v>
      </c>
      <c r="M15" s="115" t="s">
        <v>29</v>
      </c>
      <c r="O15" s="115" t="s">
        <v>18</v>
      </c>
      <c r="P15" s="115" t="s">
        <v>19</v>
      </c>
      <c r="Q15" s="115" t="s">
        <v>20</v>
      </c>
      <c r="S15" s="115" t="s">
        <v>22</v>
      </c>
      <c r="U15" s="115" t="s">
        <v>24</v>
      </c>
      <c r="V15" s="115" t="s">
        <v>25</v>
      </c>
      <c r="W15" s="115" t="s">
        <v>26</v>
      </c>
      <c r="X15" s="115" t="s">
        <v>27</v>
      </c>
      <c r="AB15" s="115"/>
      <c r="AI15" s="115" t="s">
        <v>38</v>
      </c>
      <c r="AL15" s="115" t="s">
        <v>41</v>
      </c>
      <c r="AM15" s="115" t="s">
        <v>42</v>
      </c>
      <c r="AN15" s="115" t="s">
        <v>43</v>
      </c>
      <c r="AO15" s="115" t="s">
        <v>44</v>
      </c>
      <c r="AP15" s="115" t="s">
        <v>45</v>
      </c>
      <c r="AQ15" s="115" t="s">
        <v>39</v>
      </c>
      <c r="AR15" s="115" t="s">
        <v>46</v>
      </c>
      <c r="AS15" s="115" t="s">
        <v>47</v>
      </c>
      <c r="AT15" s="115" t="s">
        <v>48</v>
      </c>
      <c r="AU15" s="115" t="s">
        <v>49</v>
      </c>
      <c r="AV15" s="115" t="s">
        <v>50</v>
      </c>
      <c r="AW15" s="115" t="s">
        <v>51</v>
      </c>
      <c r="AX15" s="115" t="s">
        <v>52</v>
      </c>
      <c r="AY15" s="115" t="s">
        <v>53</v>
      </c>
      <c r="AZ15" s="115" t="s">
        <v>54</v>
      </c>
      <c r="BA15" s="115" t="s">
        <v>19</v>
      </c>
      <c r="BB15" s="115" t="s">
        <v>55</v>
      </c>
      <c r="BC15" s="115" t="s">
        <v>56</v>
      </c>
      <c r="BD15" s="115" t="s">
        <v>57</v>
      </c>
      <c r="BE15" s="115" t="s">
        <v>58</v>
      </c>
      <c r="BG15" s="115" t="s">
        <v>60</v>
      </c>
      <c r="BH15" s="115" t="s">
        <v>61</v>
      </c>
      <c r="BI15" s="115" t="s">
        <v>62</v>
      </c>
      <c r="BJ15" s="115" t="s">
        <v>26</v>
      </c>
      <c r="BK15" s="115" t="s">
        <v>22</v>
      </c>
      <c r="BL15" s="115" t="s">
        <v>63</v>
      </c>
      <c r="BM15" s="115" t="s">
        <v>64</v>
      </c>
      <c r="BO15" s="115" t="s">
        <v>66</v>
      </c>
      <c r="BP15" s="115" t="s">
        <v>67</v>
      </c>
      <c r="CC15" s="115" t="s">
        <v>83</v>
      </c>
      <c r="CD15" s="115">
        <v>53</v>
      </c>
      <c r="CE15" s="115" t="s">
        <v>84</v>
      </c>
      <c r="CF15" s="115" t="s">
        <v>126</v>
      </c>
      <c r="CG15" s="115" t="s">
        <v>97</v>
      </c>
      <c r="CH15" s="115" t="s">
        <v>86</v>
      </c>
      <c r="CI15" s="115" t="s">
        <v>87</v>
      </c>
      <c r="CJ15" s="115" t="s">
        <v>104</v>
      </c>
      <c r="CK15" s="115" t="s">
        <v>94</v>
      </c>
      <c r="CL15" s="115" t="s">
        <v>90</v>
      </c>
      <c r="CM15" s="115" t="s">
        <v>91</v>
      </c>
      <c r="CN15" s="115" t="s">
        <v>91</v>
      </c>
    </row>
    <row r="16" spans="1:92">
      <c r="A16" s="115">
        <v>7007913480</v>
      </c>
      <c r="B16" s="115" t="s">
        <v>18</v>
      </c>
      <c r="C16" s="115" t="s">
        <v>19</v>
      </c>
      <c r="D16" s="115" t="s">
        <v>20</v>
      </c>
      <c r="E16" s="115" t="s">
        <v>21</v>
      </c>
      <c r="F16" s="115" t="s">
        <v>22</v>
      </c>
      <c r="G16" s="115" t="s">
        <v>23</v>
      </c>
      <c r="H16" s="115" t="s">
        <v>24</v>
      </c>
      <c r="I16" s="115" t="s">
        <v>25</v>
      </c>
      <c r="J16" s="115" t="s">
        <v>26</v>
      </c>
      <c r="K16" s="115" t="s">
        <v>27</v>
      </c>
      <c r="L16" s="115" t="s">
        <v>28</v>
      </c>
      <c r="M16" s="115" t="s">
        <v>29</v>
      </c>
      <c r="N16" s="115" t="s">
        <v>30</v>
      </c>
      <c r="O16" s="115"/>
      <c r="V16" s="115" t="s">
        <v>25</v>
      </c>
      <c r="W16" s="115" t="s">
        <v>26</v>
      </c>
      <c r="Z16" s="115" t="s">
        <v>29</v>
      </c>
      <c r="AB16" s="115" t="s">
        <v>31</v>
      </c>
      <c r="AD16" s="115" t="s">
        <v>33</v>
      </c>
      <c r="AE16" s="115" t="s">
        <v>34</v>
      </c>
      <c r="AF16" s="115" t="s">
        <v>35</v>
      </c>
      <c r="AH16" s="115" t="s">
        <v>37</v>
      </c>
      <c r="AI16" s="115" t="s">
        <v>38</v>
      </c>
      <c r="AL16" s="115" t="s">
        <v>41</v>
      </c>
      <c r="AM16" s="115" t="s">
        <v>42</v>
      </c>
      <c r="AN16" s="115" t="s">
        <v>43</v>
      </c>
      <c r="AO16" s="115" t="s">
        <v>44</v>
      </c>
      <c r="AP16" s="115" t="s">
        <v>45</v>
      </c>
      <c r="AR16" s="115" t="s">
        <v>46</v>
      </c>
      <c r="AS16" s="115" t="s">
        <v>47</v>
      </c>
      <c r="AU16" s="115" t="s">
        <v>49</v>
      </c>
      <c r="AV16" s="115" t="s">
        <v>50</v>
      </c>
      <c r="AW16" s="115" t="s">
        <v>51</v>
      </c>
      <c r="AX16" s="115" t="s">
        <v>52</v>
      </c>
      <c r="AY16" s="115" t="s">
        <v>53</v>
      </c>
      <c r="AZ16" s="115" t="s">
        <v>54</v>
      </c>
      <c r="BA16" s="115" t="s">
        <v>19</v>
      </c>
      <c r="BB16" s="115" t="s">
        <v>55</v>
      </c>
      <c r="BC16" s="115" t="s">
        <v>56</v>
      </c>
      <c r="BD16" s="115" t="s">
        <v>57</v>
      </c>
      <c r="BE16" s="115" t="s">
        <v>58</v>
      </c>
      <c r="BF16" s="115" t="s">
        <v>59</v>
      </c>
      <c r="BG16" s="115" t="s">
        <v>60</v>
      </c>
      <c r="BH16" s="115" t="s">
        <v>61</v>
      </c>
      <c r="BI16" s="115" t="s">
        <v>62</v>
      </c>
      <c r="BJ16" s="115" t="s">
        <v>26</v>
      </c>
      <c r="BK16" s="115" t="s">
        <v>22</v>
      </c>
      <c r="BL16" s="115" t="s">
        <v>63</v>
      </c>
      <c r="BM16" s="115" t="s">
        <v>64</v>
      </c>
      <c r="BN16" s="115" t="s">
        <v>65</v>
      </c>
      <c r="BO16" s="115" t="s">
        <v>66</v>
      </c>
      <c r="BP16" s="115"/>
      <c r="BS16" s="115" t="s">
        <v>70</v>
      </c>
      <c r="BT16" s="115" t="s">
        <v>71</v>
      </c>
      <c r="BU16" s="115" t="s">
        <v>72</v>
      </c>
      <c r="CC16" s="115" t="s">
        <v>83</v>
      </c>
      <c r="CE16" s="115" t="s">
        <v>84</v>
      </c>
      <c r="CF16" s="115" t="s">
        <v>160</v>
      </c>
      <c r="CG16" s="115" t="s">
        <v>97</v>
      </c>
      <c r="CH16" s="115" t="s">
        <v>86</v>
      </c>
      <c r="CI16" s="115" t="s">
        <v>87</v>
      </c>
      <c r="CJ16" s="115" t="s">
        <v>93</v>
      </c>
      <c r="CK16" s="115" t="s">
        <v>102</v>
      </c>
      <c r="CL16" s="115" t="s">
        <v>106</v>
      </c>
      <c r="CM16" s="115" t="s">
        <v>91</v>
      </c>
      <c r="CN16" s="115" t="s">
        <v>91</v>
      </c>
    </row>
    <row r="17" spans="1:92">
      <c r="A17" s="115">
        <v>7020356613</v>
      </c>
      <c r="M17" s="115" t="s">
        <v>29</v>
      </c>
      <c r="O17" s="115"/>
      <c r="Q17" s="115" t="s">
        <v>20</v>
      </c>
      <c r="AB17" s="115"/>
      <c r="AD17" s="115" t="s">
        <v>33</v>
      </c>
      <c r="AH17" s="115" t="s">
        <v>37</v>
      </c>
      <c r="AI17" s="115" t="s">
        <v>38</v>
      </c>
      <c r="AK17" s="115" t="s">
        <v>40</v>
      </c>
      <c r="AL17" s="115" t="s">
        <v>41</v>
      </c>
      <c r="AR17" s="115" t="s">
        <v>46</v>
      </c>
      <c r="AU17" s="115" t="s">
        <v>49</v>
      </c>
      <c r="AV17" s="115" t="s">
        <v>50</v>
      </c>
      <c r="AW17" s="115" t="s">
        <v>51</v>
      </c>
      <c r="AX17" s="115" t="s">
        <v>52</v>
      </c>
      <c r="AY17" s="115" t="s">
        <v>53</v>
      </c>
      <c r="AZ17" s="115" t="s">
        <v>54</v>
      </c>
      <c r="BB17" s="115" t="s">
        <v>55</v>
      </c>
      <c r="BC17" s="115" t="s">
        <v>56</v>
      </c>
      <c r="BD17" s="115" t="s">
        <v>57</v>
      </c>
      <c r="BF17" s="115" t="s">
        <v>59</v>
      </c>
      <c r="BG17" s="115" t="s">
        <v>60</v>
      </c>
      <c r="BH17" s="115" t="s">
        <v>61</v>
      </c>
      <c r="BJ17" s="115" t="s">
        <v>26</v>
      </c>
      <c r="BK17" s="115" t="s">
        <v>22</v>
      </c>
      <c r="BM17" s="115" t="s">
        <v>64</v>
      </c>
      <c r="BN17" s="115" t="s">
        <v>65</v>
      </c>
      <c r="BO17" s="115" t="s">
        <v>66</v>
      </c>
      <c r="BP17" s="115" t="s">
        <v>67</v>
      </c>
      <c r="CC17" s="115" t="s">
        <v>83</v>
      </c>
      <c r="CD17" s="115">
        <v>65</v>
      </c>
      <c r="CE17" s="115" t="s">
        <v>181</v>
      </c>
      <c r="CF17" s="115" t="s">
        <v>196</v>
      </c>
      <c r="CG17" s="115" t="s">
        <v>97</v>
      </c>
      <c r="CJ17" s="115" t="s">
        <v>101</v>
      </c>
      <c r="CK17" s="115" t="s">
        <v>89</v>
      </c>
      <c r="CL17" s="115" t="s">
        <v>106</v>
      </c>
      <c r="CM17" s="115" t="s">
        <v>91</v>
      </c>
      <c r="CN17" s="115" t="s">
        <v>86</v>
      </c>
    </row>
    <row r="18" spans="1:92">
      <c r="A18" s="115">
        <v>7020568966</v>
      </c>
      <c r="L18" s="115" t="s">
        <v>28</v>
      </c>
      <c r="O18" s="115"/>
      <c r="W18" s="115" t="s">
        <v>26</v>
      </c>
      <c r="Y18" s="115" t="s">
        <v>28</v>
      </c>
      <c r="AB18" s="115"/>
      <c r="AI18" s="115" t="s">
        <v>38</v>
      </c>
      <c r="AL18" s="115" t="s">
        <v>41</v>
      </c>
      <c r="AU18" s="115" t="s">
        <v>49</v>
      </c>
      <c r="AV18" s="115" t="s">
        <v>50</v>
      </c>
      <c r="AW18" s="115" t="s">
        <v>51</v>
      </c>
      <c r="AX18" s="115"/>
      <c r="AY18" s="115" t="s">
        <v>53</v>
      </c>
      <c r="BC18" s="115" t="s">
        <v>56</v>
      </c>
      <c r="BP18" s="115" t="s">
        <v>67</v>
      </c>
      <c r="BY18" s="115" t="s">
        <v>76</v>
      </c>
      <c r="CC18" s="115" t="s">
        <v>83</v>
      </c>
      <c r="CD18" s="115">
        <v>26</v>
      </c>
      <c r="CE18" s="115" t="s">
        <v>84</v>
      </c>
      <c r="CF18" s="115" t="s">
        <v>146</v>
      </c>
      <c r="CH18" s="115" t="s">
        <v>91</v>
      </c>
      <c r="CI18" s="115" t="s">
        <v>108</v>
      </c>
      <c r="CJ18" s="115" t="s">
        <v>93</v>
      </c>
      <c r="CK18" s="115" t="s">
        <v>89</v>
      </c>
      <c r="CL18" s="115" t="s">
        <v>98</v>
      </c>
      <c r="CM18" s="115" t="s">
        <v>86</v>
      </c>
    </row>
    <row r="19" spans="1:92">
      <c r="A19" s="115">
        <v>5580958246</v>
      </c>
      <c r="F19" s="115" t="s">
        <v>22</v>
      </c>
      <c r="J19" s="115" t="s">
        <v>26</v>
      </c>
      <c r="N19" s="115" t="s">
        <v>30</v>
      </c>
      <c r="O19" s="115"/>
      <c r="S19" s="115" t="s">
        <v>22</v>
      </c>
      <c r="V19" s="115" t="s">
        <v>25</v>
      </c>
      <c r="W19" s="115" t="s">
        <v>26</v>
      </c>
      <c r="AB19" s="115"/>
      <c r="AC19" s="115" t="s">
        <v>32</v>
      </c>
      <c r="AI19" s="115" t="s">
        <v>38</v>
      </c>
      <c r="AK19" s="115" t="s">
        <v>40</v>
      </c>
      <c r="AL19" s="115"/>
      <c r="AS19" s="115" t="s">
        <v>47</v>
      </c>
      <c r="AV19" s="115" t="s">
        <v>50</v>
      </c>
      <c r="AW19" s="115" t="s">
        <v>51</v>
      </c>
      <c r="AX19" s="115"/>
      <c r="BE19" s="115" t="s">
        <v>58</v>
      </c>
      <c r="BK19" s="115" t="s">
        <v>22</v>
      </c>
      <c r="BN19" s="115" t="s">
        <v>65</v>
      </c>
      <c r="BP19" s="115" t="s">
        <v>67</v>
      </c>
      <c r="BY19" s="115" t="s">
        <v>76</v>
      </c>
      <c r="CA19" s="115" t="s">
        <v>78</v>
      </c>
      <c r="CC19" s="115" t="s">
        <v>83</v>
      </c>
      <c r="CD19" s="115">
        <v>42</v>
      </c>
      <c r="CE19" s="115" t="s">
        <v>181</v>
      </c>
      <c r="CF19" s="115" t="s">
        <v>247</v>
      </c>
      <c r="CG19" s="115" t="s">
        <v>85</v>
      </c>
      <c r="CH19" s="115" t="s">
        <v>91</v>
      </c>
      <c r="CI19" s="115" t="s">
        <v>108</v>
      </c>
      <c r="CJ19" s="115" t="s">
        <v>93</v>
      </c>
      <c r="CK19" s="115" t="s">
        <v>109</v>
      </c>
      <c r="CL19" s="115" t="s">
        <v>90</v>
      </c>
      <c r="CM19" s="115" t="s">
        <v>91</v>
      </c>
    </row>
    <row r="20" spans="1:92">
      <c r="A20" s="115">
        <v>5584687783</v>
      </c>
      <c r="N20" s="115" t="s">
        <v>30</v>
      </c>
      <c r="O20" s="115"/>
      <c r="Y20" s="115" t="s">
        <v>28</v>
      </c>
      <c r="AA20" s="115" t="s">
        <v>30</v>
      </c>
      <c r="AB20" s="115"/>
      <c r="AD20" s="115" t="s">
        <v>33</v>
      </c>
      <c r="AH20" s="115" t="s">
        <v>37</v>
      </c>
      <c r="AI20" s="115" t="s">
        <v>38</v>
      </c>
      <c r="AL20" s="115"/>
      <c r="AP20" s="115" t="s">
        <v>45</v>
      </c>
      <c r="AV20" s="115" t="s">
        <v>50</v>
      </c>
      <c r="AW20" s="115" t="s">
        <v>51</v>
      </c>
      <c r="AX20" s="115"/>
      <c r="BE20" s="115" t="s">
        <v>58</v>
      </c>
      <c r="BH20" s="115" t="s">
        <v>61</v>
      </c>
      <c r="BP20" s="115"/>
      <c r="BV20" s="115" t="s">
        <v>73</v>
      </c>
      <c r="BZ20" s="115" t="s">
        <v>77</v>
      </c>
      <c r="CC20" s="115" t="s">
        <v>99</v>
      </c>
      <c r="CD20" s="115">
        <v>19</v>
      </c>
      <c r="CE20" s="115" t="s">
        <v>84</v>
      </c>
      <c r="CF20" s="115" t="s">
        <v>458</v>
      </c>
      <c r="CG20" s="115" t="s">
        <v>110</v>
      </c>
      <c r="CH20" s="115" t="s">
        <v>91</v>
      </c>
      <c r="CI20" s="115" t="s">
        <v>108</v>
      </c>
      <c r="CJ20" s="115" t="s">
        <v>104</v>
      </c>
      <c r="CK20" s="115" t="s">
        <v>102</v>
      </c>
      <c r="CL20" s="115" t="s">
        <v>95</v>
      </c>
      <c r="CM20" s="115" t="s">
        <v>91</v>
      </c>
    </row>
    <row r="21" spans="1:92">
      <c r="A21" s="115">
        <v>7007920056</v>
      </c>
      <c r="C21" s="115" t="s">
        <v>19</v>
      </c>
      <c r="D21" s="115" t="s">
        <v>20</v>
      </c>
      <c r="E21" s="115" t="s">
        <v>21</v>
      </c>
      <c r="H21" s="115" t="s">
        <v>24</v>
      </c>
      <c r="K21" s="115" t="s">
        <v>27</v>
      </c>
      <c r="N21" s="115" t="s">
        <v>30</v>
      </c>
      <c r="O21" s="115"/>
      <c r="P21" s="115" t="s">
        <v>19</v>
      </c>
      <c r="Q21" s="115" t="s">
        <v>20</v>
      </c>
      <c r="AA21" s="115" t="s">
        <v>30</v>
      </c>
      <c r="AB21" s="115"/>
      <c r="AD21" s="115" t="s">
        <v>33</v>
      </c>
      <c r="AE21" s="115" t="s">
        <v>34</v>
      </c>
      <c r="AI21" s="115" t="s">
        <v>38</v>
      </c>
      <c r="AJ21" s="115" t="s">
        <v>39</v>
      </c>
      <c r="AK21" s="115" t="s">
        <v>40</v>
      </c>
      <c r="AL21" s="115" t="s">
        <v>41</v>
      </c>
      <c r="AM21" s="115" t="s">
        <v>42</v>
      </c>
      <c r="AO21" s="115" t="s">
        <v>44</v>
      </c>
      <c r="AP21" s="115" t="s">
        <v>45</v>
      </c>
      <c r="AQ21" s="115" t="s">
        <v>39</v>
      </c>
      <c r="AS21" s="115" t="s">
        <v>47</v>
      </c>
      <c r="AT21" s="115" t="s">
        <v>48</v>
      </c>
      <c r="AV21" s="115" t="s">
        <v>50</v>
      </c>
      <c r="AW21" s="115" t="s">
        <v>51</v>
      </c>
      <c r="AX21" s="115" t="s">
        <v>52</v>
      </c>
      <c r="AY21" s="115" t="s">
        <v>53</v>
      </c>
      <c r="AZ21" s="115" t="s">
        <v>54</v>
      </c>
      <c r="BA21" s="115" t="s">
        <v>19</v>
      </c>
      <c r="BB21" s="115" t="s">
        <v>55</v>
      </c>
      <c r="BC21" s="115" t="s">
        <v>56</v>
      </c>
      <c r="BD21" s="115" t="s">
        <v>57</v>
      </c>
      <c r="BE21" s="115" t="s">
        <v>58</v>
      </c>
      <c r="BG21" s="115" t="s">
        <v>60</v>
      </c>
      <c r="BH21" s="115" t="s">
        <v>61</v>
      </c>
      <c r="BJ21" s="115" t="s">
        <v>26</v>
      </c>
      <c r="BL21" s="115" t="s">
        <v>63</v>
      </c>
      <c r="BM21" s="115" t="s">
        <v>64</v>
      </c>
      <c r="BN21" s="115" t="s">
        <v>65</v>
      </c>
      <c r="BO21" s="115" t="s">
        <v>66</v>
      </c>
      <c r="BP21" s="115" t="s">
        <v>67</v>
      </c>
      <c r="BQ21" s="115" t="s">
        <v>68</v>
      </c>
      <c r="BT21" s="115" t="s">
        <v>71</v>
      </c>
      <c r="BY21" s="115" t="s">
        <v>76</v>
      </c>
      <c r="CC21" s="115" t="s">
        <v>99</v>
      </c>
      <c r="CD21" s="115">
        <v>67</v>
      </c>
      <c r="CE21" s="115" t="s">
        <v>84</v>
      </c>
      <c r="CF21" s="115" t="s">
        <v>130</v>
      </c>
      <c r="CG21" s="115" t="s">
        <v>85</v>
      </c>
      <c r="CI21" s="115" t="s">
        <v>87</v>
      </c>
      <c r="CJ21" s="115" t="s">
        <v>101</v>
      </c>
      <c r="CK21" s="115" t="s">
        <v>94</v>
      </c>
      <c r="CL21" s="115" t="s">
        <v>113</v>
      </c>
      <c r="CM21" s="115" t="s">
        <v>91</v>
      </c>
      <c r="CN21" s="115" t="s">
        <v>91</v>
      </c>
    </row>
    <row r="22" spans="1:92">
      <c r="A22" s="115">
        <v>7011271863</v>
      </c>
      <c r="D22" s="115" t="s">
        <v>20</v>
      </c>
      <c r="I22" s="115" t="s">
        <v>25</v>
      </c>
      <c r="J22" s="115" t="s">
        <v>26</v>
      </c>
      <c r="N22" s="115" t="s">
        <v>30</v>
      </c>
      <c r="O22" s="115"/>
      <c r="Q22" s="115" t="s">
        <v>20</v>
      </c>
      <c r="V22" s="115" t="s">
        <v>25</v>
      </c>
      <c r="W22" s="115" t="s">
        <v>26</v>
      </c>
      <c r="AB22" s="115"/>
      <c r="AD22" s="115" t="s">
        <v>33</v>
      </c>
      <c r="AI22" s="115" t="s">
        <v>38</v>
      </c>
      <c r="AL22" s="115" t="s">
        <v>41</v>
      </c>
      <c r="AR22" s="115" t="s">
        <v>46</v>
      </c>
      <c r="AT22" s="115" t="s">
        <v>48</v>
      </c>
      <c r="AV22" s="115" t="s">
        <v>50</v>
      </c>
      <c r="AW22" s="115" t="s">
        <v>51</v>
      </c>
      <c r="AX22" s="115" t="s">
        <v>52</v>
      </c>
      <c r="AY22" s="115" t="s">
        <v>53</v>
      </c>
      <c r="BC22" s="115" t="s">
        <v>56</v>
      </c>
      <c r="BI22" s="115" t="s">
        <v>62</v>
      </c>
      <c r="BJ22" s="115" t="s">
        <v>26</v>
      </c>
      <c r="BP22" s="115"/>
      <c r="CC22" s="115" t="s">
        <v>83</v>
      </c>
      <c r="CD22" s="115">
        <v>39</v>
      </c>
      <c r="CE22" s="115" t="s">
        <v>84</v>
      </c>
      <c r="CF22" s="115" t="s">
        <v>135</v>
      </c>
      <c r="CG22" s="115" t="s">
        <v>92</v>
      </c>
      <c r="CH22" s="115" t="s">
        <v>86</v>
      </c>
      <c r="CI22" s="115" t="s">
        <v>87</v>
      </c>
      <c r="CJ22" s="115" t="s">
        <v>101</v>
      </c>
      <c r="CK22" s="115" t="s">
        <v>111</v>
      </c>
      <c r="CL22" s="115" t="s">
        <v>90</v>
      </c>
      <c r="CM22" s="115" t="s">
        <v>91</v>
      </c>
      <c r="CN22" s="115" t="s">
        <v>91</v>
      </c>
    </row>
    <row r="23" spans="1:92">
      <c r="A23" s="115">
        <v>7020351623</v>
      </c>
      <c r="B23" s="115" t="s">
        <v>18</v>
      </c>
      <c r="E23" s="115" t="s">
        <v>21</v>
      </c>
      <c r="K23" s="115" t="s">
        <v>27</v>
      </c>
      <c r="O23" s="115" t="s">
        <v>18</v>
      </c>
      <c r="R23" s="115" t="s">
        <v>21</v>
      </c>
      <c r="T23" s="115" t="s">
        <v>23</v>
      </c>
      <c r="V23" s="115" t="s">
        <v>25</v>
      </c>
      <c r="X23" s="115" t="s">
        <v>27</v>
      </c>
      <c r="Y23" s="115" t="s">
        <v>28</v>
      </c>
      <c r="AB23" s="115" t="s">
        <v>31</v>
      </c>
      <c r="AC23" s="115" t="s">
        <v>32</v>
      </c>
      <c r="AD23" s="115" t="s">
        <v>33</v>
      </c>
      <c r="AE23" s="115" t="s">
        <v>34</v>
      </c>
      <c r="AH23" s="115" t="s">
        <v>37</v>
      </c>
      <c r="AI23" s="115" t="s">
        <v>38</v>
      </c>
      <c r="AJ23" s="115" t="s">
        <v>39</v>
      </c>
      <c r="AK23" s="115" t="s">
        <v>40</v>
      </c>
      <c r="AL23" s="115" t="s">
        <v>41</v>
      </c>
      <c r="AM23" s="115" t="s">
        <v>42</v>
      </c>
      <c r="AO23" s="115" t="s">
        <v>44</v>
      </c>
      <c r="AP23" s="115" t="s">
        <v>45</v>
      </c>
      <c r="AR23" s="115" t="s">
        <v>46</v>
      </c>
      <c r="AS23" s="115" t="s">
        <v>47</v>
      </c>
      <c r="AV23" s="115" t="s">
        <v>50</v>
      </c>
      <c r="AW23" s="115" t="s">
        <v>51</v>
      </c>
      <c r="AX23" s="115" t="s">
        <v>52</v>
      </c>
      <c r="AY23" s="115" t="s">
        <v>53</v>
      </c>
      <c r="AZ23" s="115" t="s">
        <v>54</v>
      </c>
      <c r="BA23" s="115" t="s">
        <v>19</v>
      </c>
      <c r="BB23" s="115" t="s">
        <v>55</v>
      </c>
      <c r="BC23" s="115" t="s">
        <v>56</v>
      </c>
      <c r="BD23" s="115" t="s">
        <v>57</v>
      </c>
      <c r="BE23" s="115" t="s">
        <v>58</v>
      </c>
      <c r="BF23" s="115" t="s">
        <v>59</v>
      </c>
      <c r="BG23" s="115" t="s">
        <v>60</v>
      </c>
      <c r="BH23" s="115" t="s">
        <v>61</v>
      </c>
      <c r="BI23" s="115" t="s">
        <v>62</v>
      </c>
      <c r="BJ23" s="115" t="s">
        <v>26</v>
      </c>
      <c r="BK23" s="115" t="s">
        <v>22</v>
      </c>
      <c r="BL23" s="115" t="s">
        <v>63</v>
      </c>
      <c r="BM23" s="115" t="s">
        <v>64</v>
      </c>
      <c r="BN23" s="115" t="s">
        <v>65</v>
      </c>
      <c r="BO23" s="115" t="s">
        <v>66</v>
      </c>
      <c r="BP23" s="115" t="s">
        <v>67</v>
      </c>
      <c r="BQ23" s="115" t="s">
        <v>68</v>
      </c>
      <c r="BT23" s="115" t="s">
        <v>71</v>
      </c>
      <c r="BV23" s="115" t="s">
        <v>73</v>
      </c>
      <c r="BY23" s="115" t="s">
        <v>76</v>
      </c>
      <c r="CA23" s="115" t="s">
        <v>78</v>
      </c>
      <c r="CC23" s="115" t="s">
        <v>83</v>
      </c>
      <c r="CD23" s="115">
        <v>35</v>
      </c>
      <c r="CE23" s="115" t="s">
        <v>181</v>
      </c>
      <c r="CG23" s="115" t="s">
        <v>85</v>
      </c>
      <c r="CH23" s="115" t="s">
        <v>86</v>
      </c>
      <c r="CI23" s="115" t="s">
        <v>87</v>
      </c>
      <c r="CJ23" s="115" t="s">
        <v>93</v>
      </c>
      <c r="CK23" s="115" t="s">
        <v>94</v>
      </c>
      <c r="CM23" s="115" t="s">
        <v>91</v>
      </c>
    </row>
    <row r="24" spans="1:92">
      <c r="A24" s="115">
        <v>7020338842</v>
      </c>
      <c r="C24" s="115" t="s">
        <v>19</v>
      </c>
      <c r="E24" s="115" t="s">
        <v>21</v>
      </c>
      <c r="I24" s="115" t="s">
        <v>25</v>
      </c>
      <c r="O24" s="115"/>
      <c r="P24" s="115" t="s">
        <v>19</v>
      </c>
      <c r="R24" s="115" t="s">
        <v>21</v>
      </c>
      <c r="U24" s="115" t="s">
        <v>24</v>
      </c>
      <c r="AB24" s="115"/>
      <c r="AC24" s="115" t="s">
        <v>32</v>
      </c>
      <c r="AF24" s="115" t="s">
        <v>35</v>
      </c>
      <c r="AI24" s="115" t="s">
        <v>38</v>
      </c>
      <c r="AL24" s="115"/>
      <c r="AR24" s="115" t="s">
        <v>46</v>
      </c>
      <c r="AV24" s="115" t="s">
        <v>50</v>
      </c>
      <c r="AW24" s="115" t="s">
        <v>51</v>
      </c>
      <c r="AX24" s="115" t="s">
        <v>52</v>
      </c>
      <c r="BA24" s="115" t="s">
        <v>19</v>
      </c>
      <c r="BD24" s="115" t="s">
        <v>57</v>
      </c>
      <c r="BP24" s="115" t="s">
        <v>67</v>
      </c>
      <c r="BS24" s="115" t="s">
        <v>70</v>
      </c>
      <c r="CC24" s="115"/>
    </row>
    <row r="25" spans="1:92">
      <c r="A25" s="115">
        <v>7020566674</v>
      </c>
      <c r="J25" s="115" t="s">
        <v>26</v>
      </c>
      <c r="N25" s="115" t="s">
        <v>30</v>
      </c>
      <c r="O25" s="115" t="s">
        <v>18</v>
      </c>
      <c r="W25" s="115" t="s">
        <v>26</v>
      </c>
      <c r="X25" s="115" t="s">
        <v>27</v>
      </c>
      <c r="AB25" s="115"/>
      <c r="AD25" s="115" t="s">
        <v>33</v>
      </c>
      <c r="AH25" s="115" t="s">
        <v>37</v>
      </c>
      <c r="AI25" s="115" t="s">
        <v>38</v>
      </c>
      <c r="AL25" s="115" t="s">
        <v>41</v>
      </c>
      <c r="AO25" s="115" t="s">
        <v>44</v>
      </c>
      <c r="AV25" s="115" t="s">
        <v>50</v>
      </c>
      <c r="AW25" s="115" t="s">
        <v>51</v>
      </c>
      <c r="AX25" s="115"/>
      <c r="BC25" s="115" t="s">
        <v>56</v>
      </c>
      <c r="BJ25" s="115" t="s">
        <v>26</v>
      </c>
      <c r="BK25" s="115" t="s">
        <v>22</v>
      </c>
      <c r="BM25" s="115" t="s">
        <v>64</v>
      </c>
      <c r="BP25" s="115"/>
      <c r="BT25" s="115" t="s">
        <v>71</v>
      </c>
      <c r="BV25" s="115" t="s">
        <v>73</v>
      </c>
      <c r="CC25" s="115" t="s">
        <v>83</v>
      </c>
      <c r="CD25" s="115">
        <v>32</v>
      </c>
      <c r="CE25" s="115" t="s">
        <v>84</v>
      </c>
      <c r="CF25" s="115" t="s">
        <v>146</v>
      </c>
      <c r="CH25" s="115" t="s">
        <v>91</v>
      </c>
      <c r="CI25" s="115" t="s">
        <v>108</v>
      </c>
      <c r="CJ25" s="115" t="s">
        <v>93</v>
      </c>
      <c r="CK25" s="115" t="s">
        <v>105</v>
      </c>
      <c r="CL25" s="115" t="s">
        <v>90</v>
      </c>
      <c r="CM25" s="115" t="s">
        <v>86</v>
      </c>
      <c r="CN25" s="115" t="s">
        <v>86</v>
      </c>
    </row>
    <row r="26" spans="1:92">
      <c r="A26" s="115">
        <v>5602856318</v>
      </c>
      <c r="E26" s="115" t="s">
        <v>21</v>
      </c>
      <c r="J26" s="115" t="s">
        <v>26</v>
      </c>
      <c r="N26" s="115" t="s">
        <v>30</v>
      </c>
      <c r="O26" s="115"/>
      <c r="P26" s="115" t="s">
        <v>19</v>
      </c>
      <c r="R26" s="115" t="s">
        <v>21</v>
      </c>
      <c r="AA26" s="115" t="s">
        <v>30</v>
      </c>
      <c r="AB26" s="115" t="s">
        <v>31</v>
      </c>
      <c r="AI26" s="115" t="s">
        <v>38</v>
      </c>
      <c r="AK26" s="115" t="s">
        <v>40</v>
      </c>
      <c r="AL26" s="115"/>
      <c r="AT26" s="115" t="s">
        <v>48</v>
      </c>
      <c r="AU26" s="115" t="s">
        <v>49</v>
      </c>
      <c r="AW26" s="115" t="s">
        <v>51</v>
      </c>
      <c r="AX26" s="115"/>
      <c r="BA26" s="115" t="s">
        <v>19</v>
      </c>
      <c r="BE26" s="115" t="s">
        <v>58</v>
      </c>
      <c r="BN26" s="115" t="s">
        <v>65</v>
      </c>
      <c r="BP26" s="115" t="s">
        <v>67</v>
      </c>
      <c r="BR26" s="115" t="s">
        <v>69</v>
      </c>
      <c r="BY26" s="115" t="s">
        <v>76</v>
      </c>
      <c r="CC26" s="115"/>
    </row>
    <row r="27" spans="1:92">
      <c r="A27" s="115">
        <v>7008107063</v>
      </c>
      <c r="D27" s="115" t="s">
        <v>20</v>
      </c>
      <c r="J27" s="115" t="s">
        <v>26</v>
      </c>
      <c r="K27" s="115" t="s">
        <v>27</v>
      </c>
      <c r="N27" s="115" t="s">
        <v>30</v>
      </c>
      <c r="O27" s="115"/>
      <c r="Q27" s="115" t="s">
        <v>20</v>
      </c>
      <c r="U27" s="115" t="s">
        <v>24</v>
      </c>
      <c r="V27" s="115" t="s">
        <v>25</v>
      </c>
      <c r="W27" s="115" t="s">
        <v>26</v>
      </c>
      <c r="X27" s="115" t="s">
        <v>27</v>
      </c>
      <c r="AA27" s="115" t="s">
        <v>30</v>
      </c>
      <c r="AB27" s="115"/>
      <c r="AC27" s="115" t="s">
        <v>32</v>
      </c>
      <c r="AD27" s="115" t="s">
        <v>33</v>
      </c>
      <c r="AH27" s="115" t="s">
        <v>37</v>
      </c>
      <c r="AI27" s="115" t="s">
        <v>38</v>
      </c>
      <c r="AL27" s="115" t="s">
        <v>41</v>
      </c>
      <c r="AM27" s="115" t="s">
        <v>42</v>
      </c>
      <c r="AN27" s="115" t="s">
        <v>43</v>
      </c>
      <c r="AP27" s="115" t="s">
        <v>45</v>
      </c>
      <c r="AR27" s="115" t="s">
        <v>46</v>
      </c>
      <c r="AT27" s="115" t="s">
        <v>48</v>
      </c>
      <c r="AU27" s="115" t="s">
        <v>49</v>
      </c>
      <c r="AW27" s="115" t="s">
        <v>51</v>
      </c>
      <c r="AX27" s="115" t="s">
        <v>52</v>
      </c>
      <c r="AZ27" s="115" t="s">
        <v>54</v>
      </c>
      <c r="BA27" s="115" t="s">
        <v>19</v>
      </c>
      <c r="BC27" s="115" t="s">
        <v>56</v>
      </c>
      <c r="BD27" s="115" t="s">
        <v>57</v>
      </c>
      <c r="BE27" s="115" t="s">
        <v>58</v>
      </c>
      <c r="BF27" s="115" t="s">
        <v>59</v>
      </c>
      <c r="BG27" s="115" t="s">
        <v>60</v>
      </c>
      <c r="BH27" s="115" t="s">
        <v>61</v>
      </c>
      <c r="BI27" s="115" t="s">
        <v>62</v>
      </c>
      <c r="BJ27" s="115" t="s">
        <v>26</v>
      </c>
      <c r="BK27" s="115" t="s">
        <v>22</v>
      </c>
      <c r="BL27" s="115" t="s">
        <v>63</v>
      </c>
      <c r="BN27" s="115" t="s">
        <v>65</v>
      </c>
      <c r="BO27" s="115" t="s">
        <v>66</v>
      </c>
      <c r="BP27" s="115" t="s">
        <v>67</v>
      </c>
      <c r="BQ27" s="115" t="s">
        <v>68</v>
      </c>
      <c r="CC27" s="115" t="s">
        <v>83</v>
      </c>
      <c r="CD27" s="115">
        <v>55</v>
      </c>
      <c r="CE27" s="115" t="s">
        <v>84</v>
      </c>
      <c r="CF27" s="115" t="s">
        <v>136</v>
      </c>
      <c r="CH27" s="115" t="s">
        <v>86</v>
      </c>
      <c r="CI27" s="115" t="s">
        <v>87</v>
      </c>
      <c r="CJ27" s="115" t="s">
        <v>101</v>
      </c>
      <c r="CK27" s="115" t="s">
        <v>111</v>
      </c>
      <c r="CL27" s="115" t="s">
        <v>90</v>
      </c>
      <c r="CM27" s="115" t="s">
        <v>91</v>
      </c>
    </row>
    <row r="28" spans="1:92">
      <c r="A28" s="115">
        <v>7045761778</v>
      </c>
      <c r="B28" s="115" t="s">
        <v>18</v>
      </c>
      <c r="C28" s="115" t="s">
        <v>19</v>
      </c>
      <c r="I28" s="115" t="s">
        <v>25</v>
      </c>
      <c r="J28" s="115" t="s">
        <v>26</v>
      </c>
      <c r="K28" s="115" t="s">
        <v>27</v>
      </c>
      <c r="L28" s="115" t="s">
        <v>28</v>
      </c>
      <c r="M28" s="115" t="s">
        <v>29</v>
      </c>
      <c r="O28" s="115" t="s">
        <v>18</v>
      </c>
      <c r="P28" s="115" t="s">
        <v>19</v>
      </c>
      <c r="Q28" s="115" t="s">
        <v>20</v>
      </c>
      <c r="V28" s="115" t="s">
        <v>25</v>
      </c>
      <c r="W28" s="115" t="s">
        <v>26</v>
      </c>
      <c r="Z28" s="115" t="s">
        <v>29</v>
      </c>
      <c r="AB28" s="115"/>
      <c r="AD28" s="115" t="s">
        <v>33</v>
      </c>
      <c r="AE28" s="115" t="s">
        <v>34</v>
      </c>
      <c r="AI28" s="115" t="s">
        <v>38</v>
      </c>
      <c r="AK28" s="115" t="s">
        <v>40</v>
      </c>
      <c r="AL28" s="115" t="s">
        <v>41</v>
      </c>
      <c r="AM28" s="115" t="s">
        <v>42</v>
      </c>
      <c r="AN28" s="115" t="s">
        <v>43</v>
      </c>
      <c r="AO28" s="115" t="s">
        <v>44</v>
      </c>
      <c r="AR28" s="115" t="s">
        <v>46</v>
      </c>
      <c r="AT28" s="115" t="s">
        <v>48</v>
      </c>
      <c r="AU28" s="115" t="s">
        <v>49</v>
      </c>
      <c r="AW28" s="115" t="s">
        <v>51</v>
      </c>
      <c r="AX28" s="115"/>
      <c r="BA28" s="115" t="s">
        <v>19</v>
      </c>
      <c r="BC28" s="115" t="s">
        <v>56</v>
      </c>
      <c r="BE28" s="115" t="s">
        <v>58</v>
      </c>
      <c r="BG28" s="115" t="s">
        <v>60</v>
      </c>
      <c r="BI28" s="115" t="s">
        <v>62</v>
      </c>
      <c r="BJ28" s="115" t="s">
        <v>26</v>
      </c>
      <c r="BO28" s="115" t="s">
        <v>66</v>
      </c>
      <c r="BP28" s="115" t="s">
        <v>67</v>
      </c>
      <c r="BR28" s="115" t="s">
        <v>69</v>
      </c>
      <c r="BS28" s="115" t="s">
        <v>70</v>
      </c>
      <c r="CC28" s="115" t="s">
        <v>83</v>
      </c>
      <c r="CD28" s="115">
        <v>59</v>
      </c>
      <c r="CE28" s="115" t="s">
        <v>181</v>
      </c>
      <c r="CF28" s="115" t="s">
        <v>224</v>
      </c>
      <c r="CG28" s="115" t="s">
        <v>85</v>
      </c>
      <c r="CH28" s="115" t="s">
        <v>86</v>
      </c>
      <c r="CI28" s="115" t="s">
        <v>87</v>
      </c>
      <c r="CJ28" s="115" t="s">
        <v>93</v>
      </c>
      <c r="CK28" s="115" t="s">
        <v>114</v>
      </c>
      <c r="CL28" s="115" t="s">
        <v>90</v>
      </c>
      <c r="CM28" s="115" t="s">
        <v>91</v>
      </c>
      <c r="CN28" s="115" t="s">
        <v>91</v>
      </c>
    </row>
    <row r="29" spans="1:92">
      <c r="A29" s="115">
        <v>6985468494</v>
      </c>
      <c r="F29" s="115" t="s">
        <v>22</v>
      </c>
      <c r="K29" s="115" t="s">
        <v>27</v>
      </c>
      <c r="L29" s="115" t="s">
        <v>28</v>
      </c>
      <c r="O29" s="115"/>
      <c r="V29" s="115" t="s">
        <v>25</v>
      </c>
      <c r="X29" s="115" t="s">
        <v>27</v>
      </c>
      <c r="Z29" s="115" t="s">
        <v>29</v>
      </c>
      <c r="AB29" s="115" t="s">
        <v>31</v>
      </c>
      <c r="AD29" s="115" t="s">
        <v>33</v>
      </c>
      <c r="AH29" s="115" t="s">
        <v>37</v>
      </c>
      <c r="AI29" s="115" t="s">
        <v>38</v>
      </c>
      <c r="AK29" s="115" t="s">
        <v>40</v>
      </c>
      <c r="AL29" s="115"/>
      <c r="AM29" s="115" t="s">
        <v>42</v>
      </c>
      <c r="AO29" s="115" t="s">
        <v>44</v>
      </c>
      <c r="AS29" s="115" t="s">
        <v>47</v>
      </c>
      <c r="AU29" s="115" t="s">
        <v>49</v>
      </c>
      <c r="AW29" s="115" t="s">
        <v>51</v>
      </c>
      <c r="AX29" s="115" t="s">
        <v>52</v>
      </c>
      <c r="AY29" s="115" t="s">
        <v>53</v>
      </c>
      <c r="AZ29" s="115" t="s">
        <v>54</v>
      </c>
      <c r="BA29" s="115" t="s">
        <v>19</v>
      </c>
      <c r="BB29" s="115" t="s">
        <v>55</v>
      </c>
      <c r="BC29" s="115" t="s">
        <v>56</v>
      </c>
      <c r="BD29" s="115" t="s">
        <v>57</v>
      </c>
      <c r="BE29" s="115" t="s">
        <v>58</v>
      </c>
      <c r="BF29" s="115" t="s">
        <v>59</v>
      </c>
      <c r="BG29" s="115" t="s">
        <v>60</v>
      </c>
      <c r="BH29" s="115" t="s">
        <v>61</v>
      </c>
      <c r="BI29" s="115" t="s">
        <v>62</v>
      </c>
      <c r="BJ29" s="115" t="s">
        <v>26</v>
      </c>
      <c r="BK29" s="115" t="s">
        <v>22</v>
      </c>
      <c r="BM29" s="115" t="s">
        <v>64</v>
      </c>
      <c r="BO29" s="115" t="s">
        <v>66</v>
      </c>
      <c r="BP29" s="115" t="s">
        <v>67</v>
      </c>
      <c r="BV29" s="115" t="s">
        <v>73</v>
      </c>
      <c r="CA29" s="115" t="s">
        <v>78</v>
      </c>
      <c r="CC29" s="115" t="s">
        <v>83</v>
      </c>
      <c r="CD29" s="115">
        <v>20</v>
      </c>
      <c r="CE29" s="115" t="s">
        <v>181</v>
      </c>
      <c r="CG29" s="115" t="s">
        <v>92</v>
      </c>
      <c r="CH29" s="115" t="s">
        <v>86</v>
      </c>
      <c r="CI29" s="115" t="s">
        <v>87</v>
      </c>
      <c r="CJ29" s="115" t="s">
        <v>101</v>
      </c>
      <c r="CK29" s="115" t="s">
        <v>94</v>
      </c>
      <c r="CL29" s="115" t="s">
        <v>90</v>
      </c>
      <c r="CM29" s="115" t="s">
        <v>91</v>
      </c>
      <c r="CN29" s="115" t="s">
        <v>91</v>
      </c>
    </row>
    <row r="30" spans="1:92">
      <c r="A30" s="115">
        <v>6985451620</v>
      </c>
      <c r="F30" s="115" t="s">
        <v>22</v>
      </c>
      <c r="K30" s="115" t="s">
        <v>27</v>
      </c>
      <c r="L30" s="115" t="s">
        <v>28</v>
      </c>
      <c r="O30" s="115"/>
      <c r="X30" s="115" t="s">
        <v>27</v>
      </c>
      <c r="Z30" s="115" t="s">
        <v>29</v>
      </c>
      <c r="AB30" s="115" t="s">
        <v>31</v>
      </c>
      <c r="AD30" s="115" t="s">
        <v>33</v>
      </c>
      <c r="AH30" s="115" t="s">
        <v>37</v>
      </c>
      <c r="AI30" s="115" t="s">
        <v>38</v>
      </c>
      <c r="AL30" s="115"/>
      <c r="AM30" s="115" t="s">
        <v>42</v>
      </c>
      <c r="AO30" s="115" t="s">
        <v>44</v>
      </c>
      <c r="AS30" s="115" t="s">
        <v>47</v>
      </c>
      <c r="AU30" s="115" t="s">
        <v>49</v>
      </c>
      <c r="AW30" s="115" t="s">
        <v>51</v>
      </c>
      <c r="AX30" s="115" t="s">
        <v>52</v>
      </c>
      <c r="AY30" s="115" t="s">
        <v>53</v>
      </c>
      <c r="AZ30" s="115" t="s">
        <v>54</v>
      </c>
      <c r="BA30" s="115" t="s">
        <v>19</v>
      </c>
      <c r="BB30" s="115" t="s">
        <v>55</v>
      </c>
      <c r="BC30" s="115" t="s">
        <v>56</v>
      </c>
      <c r="BD30" s="115" t="s">
        <v>57</v>
      </c>
      <c r="BE30" s="115" t="s">
        <v>58</v>
      </c>
      <c r="BF30" s="115" t="s">
        <v>59</v>
      </c>
      <c r="BG30" s="115" t="s">
        <v>60</v>
      </c>
      <c r="BH30" s="115" t="s">
        <v>61</v>
      </c>
      <c r="BI30" s="115" t="s">
        <v>62</v>
      </c>
      <c r="BJ30" s="115" t="s">
        <v>26</v>
      </c>
      <c r="BK30" s="115" t="s">
        <v>22</v>
      </c>
      <c r="BM30" s="115" t="s">
        <v>64</v>
      </c>
      <c r="BO30" s="115" t="s">
        <v>66</v>
      </c>
      <c r="BP30" s="115" t="s">
        <v>67</v>
      </c>
      <c r="BV30" s="115" t="s">
        <v>73</v>
      </c>
      <c r="CA30" s="115" t="s">
        <v>78</v>
      </c>
      <c r="CC30" s="115" t="s">
        <v>83</v>
      </c>
      <c r="CD30" s="115">
        <v>20</v>
      </c>
      <c r="CE30" s="115" t="s">
        <v>181</v>
      </c>
      <c r="CG30" s="115" t="s">
        <v>92</v>
      </c>
      <c r="CH30" s="115" t="s">
        <v>86</v>
      </c>
      <c r="CI30" s="115" t="s">
        <v>87</v>
      </c>
      <c r="CJ30" s="115" t="s">
        <v>101</v>
      </c>
      <c r="CK30" s="115" t="s">
        <v>94</v>
      </c>
      <c r="CL30" s="115" t="s">
        <v>90</v>
      </c>
      <c r="CM30" s="115" t="s">
        <v>91</v>
      </c>
      <c r="CN30" s="115" t="s">
        <v>91</v>
      </c>
    </row>
    <row r="31" spans="1:92">
      <c r="A31" s="115">
        <v>7020571014</v>
      </c>
      <c r="C31" s="115" t="s">
        <v>19</v>
      </c>
      <c r="J31" s="115" t="s">
        <v>26</v>
      </c>
      <c r="O31" s="115"/>
      <c r="V31" s="115" t="s">
        <v>25</v>
      </c>
      <c r="W31" s="115" t="s">
        <v>26</v>
      </c>
      <c r="X31" s="115" t="s">
        <v>27</v>
      </c>
      <c r="AB31" s="115"/>
      <c r="AC31" s="115" t="s">
        <v>32</v>
      </c>
      <c r="AF31" s="115" t="s">
        <v>35</v>
      </c>
      <c r="AI31" s="115" t="s">
        <v>38</v>
      </c>
      <c r="AL31" s="115"/>
      <c r="AR31" s="115" t="s">
        <v>46</v>
      </c>
      <c r="AU31" s="115" t="s">
        <v>49</v>
      </c>
      <c r="AW31" s="115" t="s">
        <v>51</v>
      </c>
      <c r="AX31" s="115"/>
      <c r="BC31" s="115" t="s">
        <v>56</v>
      </c>
      <c r="BD31" s="115" t="s">
        <v>57</v>
      </c>
      <c r="BJ31" s="115" t="s">
        <v>26</v>
      </c>
      <c r="BP31" s="115"/>
      <c r="BS31" s="115" t="s">
        <v>70</v>
      </c>
      <c r="BX31" s="115" t="s">
        <v>75</v>
      </c>
      <c r="CA31" s="115" t="s">
        <v>78</v>
      </c>
      <c r="CC31" s="115" t="s">
        <v>83</v>
      </c>
      <c r="CD31" s="115">
        <v>25</v>
      </c>
      <c r="CE31" s="115" t="s">
        <v>84</v>
      </c>
      <c r="CF31" s="115" t="s">
        <v>130</v>
      </c>
      <c r="CH31" s="115" t="s">
        <v>91</v>
      </c>
      <c r="CI31" s="115" t="s">
        <v>108</v>
      </c>
      <c r="CJ31" s="115" t="s">
        <v>93</v>
      </c>
      <c r="CL31" s="115" t="s">
        <v>113</v>
      </c>
      <c r="CM31" s="115" t="s">
        <v>91</v>
      </c>
      <c r="CN31" s="115" t="s">
        <v>91</v>
      </c>
    </row>
    <row r="32" spans="1:92">
      <c r="A32" s="115">
        <v>5604317314</v>
      </c>
      <c r="C32" s="115" t="s">
        <v>19</v>
      </c>
      <c r="F32" s="115" t="s">
        <v>22</v>
      </c>
      <c r="I32" s="115" t="s">
        <v>25</v>
      </c>
      <c r="O32" s="115"/>
      <c r="P32" s="115" t="s">
        <v>19</v>
      </c>
      <c r="S32" s="115" t="s">
        <v>22</v>
      </c>
      <c r="V32" s="115" t="s">
        <v>25</v>
      </c>
      <c r="AB32" s="115"/>
      <c r="AD32" s="115" t="s">
        <v>33</v>
      </c>
      <c r="AI32" s="115" t="s">
        <v>38</v>
      </c>
      <c r="AK32" s="115" t="s">
        <v>40</v>
      </c>
      <c r="AL32" s="115"/>
      <c r="AR32" s="115" t="s">
        <v>46</v>
      </c>
      <c r="AU32" s="115" t="s">
        <v>49</v>
      </c>
      <c r="AW32" s="115" t="s">
        <v>51</v>
      </c>
      <c r="AX32" s="115"/>
      <c r="BG32" s="115" t="s">
        <v>60</v>
      </c>
      <c r="BK32" s="115" t="s">
        <v>22</v>
      </c>
      <c r="BN32" s="115" t="s">
        <v>65</v>
      </c>
      <c r="BP32" s="115"/>
      <c r="BR32" s="115" t="s">
        <v>69</v>
      </c>
      <c r="BV32" s="115" t="s">
        <v>73</v>
      </c>
      <c r="CC32" s="115" t="s">
        <v>83</v>
      </c>
      <c r="CD32" s="115">
        <v>40</v>
      </c>
      <c r="CE32" s="115" t="s">
        <v>181</v>
      </c>
      <c r="CF32" s="115" t="s">
        <v>221</v>
      </c>
      <c r="CG32" s="115" t="s">
        <v>85</v>
      </c>
      <c r="CH32" s="115" t="s">
        <v>86</v>
      </c>
      <c r="CI32" s="115" t="s">
        <v>87</v>
      </c>
      <c r="CJ32" s="115" t="s">
        <v>93</v>
      </c>
      <c r="CK32" s="115" t="s">
        <v>94</v>
      </c>
      <c r="CL32" s="115" t="s">
        <v>90</v>
      </c>
      <c r="CM32" s="115" t="s">
        <v>91</v>
      </c>
      <c r="CN32" s="115" t="s">
        <v>91</v>
      </c>
    </row>
    <row r="33" spans="1:92">
      <c r="A33" s="115">
        <v>7045755681</v>
      </c>
      <c r="C33" s="115" t="s">
        <v>19</v>
      </c>
      <c r="J33" s="115" t="s">
        <v>26</v>
      </c>
      <c r="K33" s="115" t="s">
        <v>27</v>
      </c>
      <c r="O33" s="115" t="s">
        <v>18</v>
      </c>
      <c r="X33" s="115" t="s">
        <v>27</v>
      </c>
      <c r="AB33" s="115"/>
      <c r="AC33" s="115" t="s">
        <v>32</v>
      </c>
      <c r="AD33" s="115" t="s">
        <v>33</v>
      </c>
      <c r="AI33" s="115" t="s">
        <v>38</v>
      </c>
      <c r="AJ33" s="115" t="s">
        <v>39</v>
      </c>
      <c r="AL33" s="115" t="s">
        <v>41</v>
      </c>
      <c r="AM33" s="115" t="s">
        <v>42</v>
      </c>
      <c r="AU33" s="115" t="s">
        <v>49</v>
      </c>
      <c r="AW33" s="115" t="s">
        <v>51</v>
      </c>
      <c r="AX33" s="115" t="s">
        <v>52</v>
      </c>
      <c r="AZ33" s="115" t="s">
        <v>54</v>
      </c>
      <c r="BA33" s="115" t="s">
        <v>19</v>
      </c>
      <c r="BD33" s="115" t="s">
        <v>57</v>
      </c>
      <c r="BP33" s="115" t="s">
        <v>67</v>
      </c>
      <c r="BU33" s="115" t="s">
        <v>72</v>
      </c>
      <c r="CC33" s="115" t="s">
        <v>83</v>
      </c>
      <c r="CD33" s="115">
        <v>57</v>
      </c>
      <c r="CE33" s="115" t="s">
        <v>181</v>
      </c>
      <c r="CF33" s="115" t="s">
        <v>215</v>
      </c>
      <c r="CG33" s="115" t="s">
        <v>85</v>
      </c>
      <c r="CH33" s="115" t="s">
        <v>86</v>
      </c>
      <c r="CI33" s="115" t="s">
        <v>87</v>
      </c>
      <c r="CJ33" s="115" t="s">
        <v>96</v>
      </c>
      <c r="CK33" s="115" t="s">
        <v>112</v>
      </c>
      <c r="CL33" s="115" t="s">
        <v>106</v>
      </c>
      <c r="CM33" s="115" t="s">
        <v>91</v>
      </c>
      <c r="CN33" s="115" t="s">
        <v>91</v>
      </c>
    </row>
    <row r="34" spans="1:92">
      <c r="A34" s="115">
        <v>7020343073</v>
      </c>
      <c r="C34" s="115" t="s">
        <v>19</v>
      </c>
      <c r="L34" s="115" t="s">
        <v>28</v>
      </c>
      <c r="N34" s="115" t="s">
        <v>30</v>
      </c>
      <c r="O34" s="115"/>
      <c r="P34" s="115" t="s">
        <v>19</v>
      </c>
      <c r="R34" s="115" t="s">
        <v>21</v>
      </c>
      <c r="Z34" s="115" t="s">
        <v>29</v>
      </c>
      <c r="AB34" s="115"/>
      <c r="AE34" s="115" t="s">
        <v>34</v>
      </c>
      <c r="AH34" s="115" t="s">
        <v>37</v>
      </c>
      <c r="AI34" s="115" t="s">
        <v>38</v>
      </c>
      <c r="AL34" s="115"/>
      <c r="AM34" s="115" t="s">
        <v>42</v>
      </c>
      <c r="AU34" s="115" t="s">
        <v>49</v>
      </c>
      <c r="AW34" s="115" t="s">
        <v>51</v>
      </c>
      <c r="AX34" s="115"/>
      <c r="AZ34" s="115" t="s">
        <v>54</v>
      </c>
      <c r="BG34" s="115" t="s">
        <v>60</v>
      </c>
      <c r="BN34" s="115" t="s">
        <v>65</v>
      </c>
      <c r="BP34" s="115" t="s">
        <v>67</v>
      </c>
      <c r="BV34" s="115" t="s">
        <v>73</v>
      </c>
      <c r="BY34" s="115" t="s">
        <v>76</v>
      </c>
      <c r="CC34" s="115" t="s">
        <v>99</v>
      </c>
      <c r="CD34" s="115">
        <v>29</v>
      </c>
      <c r="CE34" s="115" t="s">
        <v>181</v>
      </c>
      <c r="CF34" s="115" t="s">
        <v>206</v>
      </c>
      <c r="CG34" s="115" t="s">
        <v>85</v>
      </c>
      <c r="CI34" s="115" t="s">
        <v>87</v>
      </c>
      <c r="CJ34" s="115" t="s">
        <v>101</v>
      </c>
      <c r="CK34" s="115" t="s">
        <v>102</v>
      </c>
      <c r="CL34" s="115" t="s">
        <v>90</v>
      </c>
      <c r="CM34" s="115" t="s">
        <v>91</v>
      </c>
      <c r="CN34" s="115" t="s">
        <v>91</v>
      </c>
    </row>
    <row r="35" spans="1:92">
      <c r="A35" s="115">
        <v>7020566393</v>
      </c>
      <c r="B35" s="115" t="s">
        <v>18</v>
      </c>
      <c r="C35" s="115" t="s">
        <v>19</v>
      </c>
      <c r="J35" s="115" t="s">
        <v>26</v>
      </c>
      <c r="O35" s="115"/>
      <c r="P35" s="115" t="s">
        <v>19</v>
      </c>
      <c r="Q35" s="115" t="s">
        <v>20</v>
      </c>
      <c r="S35" s="115" t="s">
        <v>22</v>
      </c>
      <c r="AB35" s="115"/>
      <c r="AF35" s="115" t="s">
        <v>35</v>
      </c>
      <c r="AH35" s="115" t="s">
        <v>37</v>
      </c>
      <c r="AI35" s="115" t="s">
        <v>38</v>
      </c>
      <c r="AL35" s="115"/>
      <c r="AP35" s="115" t="s">
        <v>45</v>
      </c>
      <c r="AU35" s="115" t="s">
        <v>49</v>
      </c>
      <c r="AW35" s="115" t="s">
        <v>51</v>
      </c>
      <c r="AX35" s="115"/>
      <c r="BA35" s="115" t="s">
        <v>19</v>
      </c>
      <c r="BC35" s="115" t="s">
        <v>56</v>
      </c>
      <c r="BD35" s="115" t="s">
        <v>57</v>
      </c>
      <c r="BP35" s="115"/>
      <c r="BU35" s="115" t="s">
        <v>72</v>
      </c>
      <c r="BY35" s="115" t="s">
        <v>76</v>
      </c>
      <c r="CC35" s="115" t="s">
        <v>83</v>
      </c>
      <c r="CD35" s="115">
        <v>21</v>
      </c>
      <c r="CE35" s="115" t="s">
        <v>84</v>
      </c>
      <c r="CF35" s="115" t="s">
        <v>146</v>
      </c>
      <c r="CH35" s="115" t="s">
        <v>91</v>
      </c>
      <c r="CI35" s="115" t="s">
        <v>108</v>
      </c>
      <c r="CJ35" s="115" t="s">
        <v>93</v>
      </c>
      <c r="CK35" s="115" t="s">
        <v>105</v>
      </c>
      <c r="CL35" s="115" t="s">
        <v>98</v>
      </c>
      <c r="CM35" s="115" t="s">
        <v>91</v>
      </c>
      <c r="CN35" s="115" t="s">
        <v>91</v>
      </c>
    </row>
    <row r="36" spans="1:92">
      <c r="A36" s="115">
        <v>7020569233</v>
      </c>
      <c r="F36" s="115" t="s">
        <v>22</v>
      </c>
      <c r="H36" s="115" t="s">
        <v>24</v>
      </c>
      <c r="L36" s="115" t="s">
        <v>28</v>
      </c>
      <c r="O36" s="115"/>
      <c r="Q36" s="115" t="s">
        <v>20</v>
      </c>
      <c r="S36" s="115" t="s">
        <v>22</v>
      </c>
      <c r="Y36" s="115" t="s">
        <v>28</v>
      </c>
      <c r="AB36" s="115"/>
      <c r="AH36" s="115" t="s">
        <v>37</v>
      </c>
      <c r="AI36" s="115" t="s">
        <v>38</v>
      </c>
      <c r="AL36" s="115"/>
      <c r="AU36" s="115" t="s">
        <v>49</v>
      </c>
      <c r="AW36" s="115" t="s">
        <v>51</v>
      </c>
      <c r="AX36" s="115"/>
      <c r="BA36" s="115" t="s">
        <v>19</v>
      </c>
      <c r="BB36" s="115" t="s">
        <v>55</v>
      </c>
      <c r="BK36" s="115" t="s">
        <v>22</v>
      </c>
      <c r="BP36" s="115"/>
      <c r="BV36" s="115" t="s">
        <v>73</v>
      </c>
      <c r="BY36" s="115" t="s">
        <v>76</v>
      </c>
      <c r="CB36" s="115" t="s">
        <v>79</v>
      </c>
      <c r="CC36" s="115" t="s">
        <v>83</v>
      </c>
      <c r="CD36" s="115">
        <v>27</v>
      </c>
      <c r="CE36" s="115" t="s">
        <v>84</v>
      </c>
      <c r="CF36" s="115" t="s">
        <v>160</v>
      </c>
      <c r="CH36" s="115" t="s">
        <v>91</v>
      </c>
      <c r="CI36" s="115" t="s">
        <v>108</v>
      </c>
      <c r="CJ36" s="115" t="s">
        <v>93</v>
      </c>
      <c r="CK36" s="115" t="s">
        <v>105</v>
      </c>
      <c r="CL36" s="115" t="s">
        <v>98</v>
      </c>
      <c r="CM36" s="115" t="s">
        <v>91</v>
      </c>
      <c r="CN36" s="115" t="s">
        <v>86</v>
      </c>
    </row>
    <row r="37" spans="1:92">
      <c r="A37" s="115">
        <v>6985718327</v>
      </c>
      <c r="K37" s="115" t="s">
        <v>27</v>
      </c>
      <c r="O37" s="115"/>
      <c r="X37" s="115" t="s">
        <v>27</v>
      </c>
      <c r="AB37" s="115"/>
      <c r="AE37" s="115" t="s">
        <v>34</v>
      </c>
      <c r="AI37" s="115" t="s">
        <v>38</v>
      </c>
      <c r="AL37" s="115"/>
      <c r="AP37" s="115" t="s">
        <v>45</v>
      </c>
      <c r="AU37" s="115" t="s">
        <v>49</v>
      </c>
      <c r="AW37" s="115" t="s">
        <v>51</v>
      </c>
      <c r="AX37" s="115" t="s">
        <v>52</v>
      </c>
      <c r="BA37" s="115" t="s">
        <v>19</v>
      </c>
      <c r="BD37" s="115" t="s">
        <v>57</v>
      </c>
      <c r="BP37" s="115" t="s">
        <v>67</v>
      </c>
      <c r="CC37" s="115" t="s">
        <v>99</v>
      </c>
      <c r="CD37" s="115">
        <v>24</v>
      </c>
      <c r="CE37" s="115" t="s">
        <v>181</v>
      </c>
      <c r="CF37" s="115" t="s">
        <v>433</v>
      </c>
      <c r="CG37" s="115" t="s">
        <v>85</v>
      </c>
      <c r="CH37" s="115" t="s">
        <v>86</v>
      </c>
      <c r="CJ37" s="115" t="s">
        <v>93</v>
      </c>
      <c r="CK37" s="115" t="s">
        <v>94</v>
      </c>
      <c r="CL37" s="115" t="s">
        <v>95</v>
      </c>
      <c r="CM37" s="115" t="s">
        <v>91</v>
      </c>
      <c r="CN37" s="115" t="s">
        <v>91</v>
      </c>
    </row>
    <row r="38" spans="1:92">
      <c r="A38" s="115">
        <v>7020571360</v>
      </c>
      <c r="E38" s="115" t="s">
        <v>21</v>
      </c>
      <c r="J38" s="115" t="s">
        <v>26</v>
      </c>
      <c r="N38" s="115" t="s">
        <v>30</v>
      </c>
      <c r="O38" s="115" t="s">
        <v>18</v>
      </c>
      <c r="P38" s="115" t="s">
        <v>19</v>
      </c>
      <c r="W38" s="115" t="s">
        <v>26</v>
      </c>
      <c r="AB38" s="115"/>
      <c r="AD38" s="115" t="s">
        <v>33</v>
      </c>
      <c r="AI38" s="115" t="s">
        <v>38</v>
      </c>
      <c r="AL38" s="115"/>
      <c r="AP38" s="115" t="s">
        <v>45</v>
      </c>
      <c r="AU38" s="115" t="s">
        <v>49</v>
      </c>
      <c r="AW38" s="115" t="s">
        <v>51</v>
      </c>
      <c r="AX38" s="115"/>
      <c r="BB38" s="115" t="s">
        <v>55</v>
      </c>
      <c r="BI38" s="115" t="s">
        <v>62</v>
      </c>
      <c r="BM38" s="115" t="s">
        <v>64</v>
      </c>
      <c r="BP38" s="115" t="s">
        <v>67</v>
      </c>
      <c r="BY38" s="115" t="s">
        <v>76</v>
      </c>
      <c r="CC38" s="115" t="s">
        <v>99</v>
      </c>
      <c r="CD38" s="115">
        <v>23</v>
      </c>
      <c r="CE38" s="115" t="s">
        <v>84</v>
      </c>
      <c r="CF38" s="115" t="s">
        <v>165</v>
      </c>
      <c r="CG38" s="115" t="s">
        <v>110</v>
      </c>
      <c r="CH38" s="115" t="s">
        <v>91</v>
      </c>
      <c r="CI38" s="115" t="s">
        <v>108</v>
      </c>
      <c r="CJ38" s="115" t="s">
        <v>104</v>
      </c>
      <c r="CK38" s="115" t="s">
        <v>112</v>
      </c>
      <c r="CL38" s="115" t="s">
        <v>113</v>
      </c>
      <c r="CM38" s="115" t="s">
        <v>91</v>
      </c>
      <c r="CN38" s="115" t="s">
        <v>91</v>
      </c>
    </row>
    <row r="39" spans="1:92">
      <c r="A39" s="115">
        <v>5582253562</v>
      </c>
      <c r="I39" s="115" t="s">
        <v>25</v>
      </c>
      <c r="L39" s="115" t="s">
        <v>28</v>
      </c>
      <c r="N39" s="115" t="s">
        <v>30</v>
      </c>
      <c r="O39" s="115"/>
      <c r="P39" s="115" t="s">
        <v>19</v>
      </c>
      <c r="R39" s="115" t="s">
        <v>21</v>
      </c>
      <c r="W39" s="115" t="s">
        <v>26</v>
      </c>
      <c r="AB39" s="115" t="s">
        <v>31</v>
      </c>
      <c r="AI39" s="115" t="s">
        <v>38</v>
      </c>
      <c r="AK39" s="115" t="s">
        <v>40</v>
      </c>
      <c r="AL39" s="115"/>
      <c r="AN39" s="115" t="s">
        <v>43</v>
      </c>
      <c r="AT39" s="115" t="s">
        <v>48</v>
      </c>
      <c r="AW39" s="115" t="s">
        <v>51</v>
      </c>
      <c r="AX39" s="115" t="s">
        <v>52</v>
      </c>
      <c r="BC39" s="115" t="s">
        <v>56</v>
      </c>
      <c r="BH39" s="115" t="s">
        <v>61</v>
      </c>
      <c r="BP39" s="115" t="s">
        <v>67</v>
      </c>
      <c r="BV39" s="115" t="s">
        <v>73</v>
      </c>
      <c r="BY39" s="115" t="s">
        <v>76</v>
      </c>
      <c r="CC39" s="115" t="s">
        <v>99</v>
      </c>
      <c r="CD39" s="115">
        <v>28</v>
      </c>
      <c r="CE39" s="115" t="s">
        <v>84</v>
      </c>
    </row>
    <row r="40" spans="1:92">
      <c r="A40" s="115">
        <v>7008117822</v>
      </c>
      <c r="C40" s="115" t="s">
        <v>19</v>
      </c>
      <c r="D40" s="115" t="s">
        <v>20</v>
      </c>
      <c r="K40" s="115" t="s">
        <v>27</v>
      </c>
      <c r="O40" s="115" t="s">
        <v>18</v>
      </c>
      <c r="R40" s="115" t="s">
        <v>21</v>
      </c>
      <c r="AB40" s="115"/>
      <c r="AH40" s="115" t="s">
        <v>37</v>
      </c>
      <c r="AI40" s="115" t="s">
        <v>38</v>
      </c>
      <c r="AJ40" s="115" t="s">
        <v>39</v>
      </c>
      <c r="AK40" s="115" t="s">
        <v>40</v>
      </c>
      <c r="AL40" s="115" t="s">
        <v>41</v>
      </c>
      <c r="AM40" s="115" t="s">
        <v>42</v>
      </c>
      <c r="AN40" s="115" t="s">
        <v>43</v>
      </c>
      <c r="AO40" s="115" t="s">
        <v>44</v>
      </c>
      <c r="AR40" s="115" t="s">
        <v>46</v>
      </c>
      <c r="AT40" s="115" t="s">
        <v>48</v>
      </c>
      <c r="AW40" s="115" t="s">
        <v>51</v>
      </c>
      <c r="AX40" s="115"/>
      <c r="AY40" s="115" t="s">
        <v>53</v>
      </c>
      <c r="AZ40" s="115" t="s">
        <v>54</v>
      </c>
      <c r="BG40" s="115" t="s">
        <v>60</v>
      </c>
      <c r="BJ40" s="115" t="s">
        <v>26</v>
      </c>
      <c r="BO40" s="115" t="s">
        <v>66</v>
      </c>
      <c r="BP40" s="115" t="s">
        <v>67</v>
      </c>
      <c r="BR40" s="115" t="s">
        <v>69</v>
      </c>
      <c r="BS40" s="115" t="s">
        <v>70</v>
      </c>
      <c r="BU40" s="115" t="s">
        <v>72</v>
      </c>
      <c r="CC40" s="115" t="s">
        <v>83</v>
      </c>
      <c r="CD40" s="115">
        <v>61</v>
      </c>
      <c r="CE40" s="115" t="s">
        <v>84</v>
      </c>
      <c r="CF40" s="115" t="s">
        <v>152</v>
      </c>
      <c r="CG40" s="115" t="s">
        <v>85</v>
      </c>
      <c r="CH40" s="115" t="s">
        <v>86</v>
      </c>
      <c r="CI40" s="115" t="s">
        <v>87</v>
      </c>
      <c r="CJ40" s="115" t="s">
        <v>101</v>
      </c>
      <c r="CK40" s="115" t="s">
        <v>111</v>
      </c>
      <c r="CL40" s="115" t="s">
        <v>106</v>
      </c>
      <c r="CM40" s="115" t="s">
        <v>91</v>
      </c>
      <c r="CN40" s="115" t="s">
        <v>91</v>
      </c>
    </row>
    <row r="41" spans="1:92">
      <c r="A41" s="115">
        <v>7044851575</v>
      </c>
      <c r="E41" s="115" t="s">
        <v>21</v>
      </c>
      <c r="M41" s="115" t="s">
        <v>29</v>
      </c>
      <c r="N41" s="115" t="s">
        <v>30</v>
      </c>
      <c r="O41" s="115"/>
      <c r="V41" s="115" t="s">
        <v>25</v>
      </c>
      <c r="AB41" s="115"/>
      <c r="AD41" s="115" t="s">
        <v>33</v>
      </c>
      <c r="AI41" s="115" t="s">
        <v>38</v>
      </c>
      <c r="AL41" s="115" t="s">
        <v>41</v>
      </c>
      <c r="AR41" s="115" t="s">
        <v>46</v>
      </c>
      <c r="AT41" s="115" t="s">
        <v>48</v>
      </c>
      <c r="AW41" s="115" t="s">
        <v>51</v>
      </c>
      <c r="AX41" s="115"/>
      <c r="BC41" s="115" t="s">
        <v>56</v>
      </c>
      <c r="BD41" s="115" t="s">
        <v>57</v>
      </c>
      <c r="BP41" s="115"/>
      <c r="BT41" s="115" t="s">
        <v>71</v>
      </c>
      <c r="BU41" s="115" t="s">
        <v>72</v>
      </c>
      <c r="CC41" s="115" t="s">
        <v>83</v>
      </c>
      <c r="CD41" s="115">
        <v>51</v>
      </c>
      <c r="CE41" s="115" t="s">
        <v>84</v>
      </c>
      <c r="CF41" s="115" t="s">
        <v>152</v>
      </c>
      <c r="CG41" s="115" t="s">
        <v>85</v>
      </c>
      <c r="CH41" s="115" t="s">
        <v>86</v>
      </c>
      <c r="CI41" s="115" t="s">
        <v>87</v>
      </c>
      <c r="CK41" s="115" t="s">
        <v>102</v>
      </c>
      <c r="CM41" s="115" t="s">
        <v>91</v>
      </c>
      <c r="CN41" s="115" t="s">
        <v>86</v>
      </c>
    </row>
    <row r="42" spans="1:92">
      <c r="A42" s="115">
        <v>7011089385</v>
      </c>
      <c r="I42" s="115" t="s">
        <v>25</v>
      </c>
      <c r="J42" s="115" t="s">
        <v>26</v>
      </c>
      <c r="O42" s="115"/>
      <c r="AB42" s="115"/>
      <c r="AC42" s="115" t="s">
        <v>32</v>
      </c>
      <c r="AI42" s="115" t="s">
        <v>38</v>
      </c>
      <c r="AL42" s="115" t="s">
        <v>41</v>
      </c>
      <c r="AT42" s="115" t="s">
        <v>48</v>
      </c>
      <c r="AW42" s="115" t="s">
        <v>51</v>
      </c>
      <c r="AX42" s="115"/>
      <c r="BB42" s="115" t="s">
        <v>55</v>
      </c>
      <c r="BE42" s="115" t="s">
        <v>58</v>
      </c>
      <c r="BM42" s="115" t="s">
        <v>64</v>
      </c>
      <c r="BP42" s="115"/>
      <c r="BR42" s="115" t="s">
        <v>69</v>
      </c>
      <c r="BT42" s="115" t="s">
        <v>71</v>
      </c>
      <c r="CA42" s="115" t="s">
        <v>78</v>
      </c>
      <c r="CC42" s="115" t="s">
        <v>83</v>
      </c>
      <c r="CD42" s="115">
        <v>40</v>
      </c>
      <c r="CE42" s="115" t="s">
        <v>181</v>
      </c>
      <c r="CF42" s="115" t="s">
        <v>433</v>
      </c>
      <c r="CG42" s="115" t="s">
        <v>92</v>
      </c>
      <c r="CH42" s="115" t="s">
        <v>86</v>
      </c>
      <c r="CI42" s="115" t="s">
        <v>87</v>
      </c>
      <c r="CJ42" s="115" t="s">
        <v>101</v>
      </c>
      <c r="CK42" s="115" t="s">
        <v>89</v>
      </c>
      <c r="CL42" s="115" t="s">
        <v>90</v>
      </c>
      <c r="CM42" s="115" t="s">
        <v>91</v>
      </c>
      <c r="CN42" s="115" t="s">
        <v>91</v>
      </c>
    </row>
    <row r="43" spans="1:92">
      <c r="A43" s="115">
        <v>7020567816</v>
      </c>
      <c r="H43" s="115" t="s">
        <v>24</v>
      </c>
      <c r="L43" s="115" t="s">
        <v>28</v>
      </c>
      <c r="M43" s="115" t="s">
        <v>29</v>
      </c>
      <c r="O43" s="115"/>
      <c r="U43" s="115" t="s">
        <v>24</v>
      </c>
      <c r="Y43" s="115" t="s">
        <v>28</v>
      </c>
      <c r="Z43" s="115" t="s">
        <v>29</v>
      </c>
      <c r="AB43" s="115"/>
      <c r="AD43" s="115" t="s">
        <v>33</v>
      </c>
      <c r="AF43" s="115" t="s">
        <v>35</v>
      </c>
      <c r="AI43" s="115" t="s">
        <v>38</v>
      </c>
      <c r="AL43" s="115"/>
      <c r="AN43" s="115" t="s">
        <v>43</v>
      </c>
      <c r="AS43" s="115" t="s">
        <v>47</v>
      </c>
      <c r="AW43" s="115" t="s">
        <v>51</v>
      </c>
      <c r="AX43" s="115"/>
      <c r="BE43" s="115" t="s">
        <v>58</v>
      </c>
      <c r="BN43" s="115" t="s">
        <v>65</v>
      </c>
      <c r="BO43" s="115" t="s">
        <v>66</v>
      </c>
      <c r="BP43" s="115" t="s">
        <v>67</v>
      </c>
      <c r="BS43" s="115" t="s">
        <v>70</v>
      </c>
      <c r="BU43" s="115" t="s">
        <v>72</v>
      </c>
      <c r="CC43" s="115" t="s">
        <v>83</v>
      </c>
      <c r="CD43" s="115">
        <v>33</v>
      </c>
      <c r="CE43" s="115" t="s">
        <v>84</v>
      </c>
      <c r="CH43" s="115" t="s">
        <v>91</v>
      </c>
      <c r="CI43" s="115" t="s">
        <v>108</v>
      </c>
      <c r="CJ43" s="115" t="s">
        <v>93</v>
      </c>
      <c r="CK43" s="115" t="s">
        <v>105</v>
      </c>
      <c r="CL43" s="115" t="s">
        <v>98</v>
      </c>
      <c r="CM43" s="115" t="s">
        <v>91</v>
      </c>
      <c r="CN43" s="115" t="s">
        <v>91</v>
      </c>
    </row>
    <row r="44" spans="1:92">
      <c r="A44" s="115">
        <v>5584412974</v>
      </c>
      <c r="B44" s="115" t="s">
        <v>18</v>
      </c>
      <c r="D44" s="115" t="s">
        <v>20</v>
      </c>
      <c r="L44" s="115" t="s">
        <v>28</v>
      </c>
      <c r="O44" s="115"/>
      <c r="AA44" s="115" t="s">
        <v>30</v>
      </c>
      <c r="AB44" s="115"/>
      <c r="AI44" s="115" t="s">
        <v>38</v>
      </c>
      <c r="AJ44" s="115" t="s">
        <v>39</v>
      </c>
      <c r="AK44" s="115" t="s">
        <v>40</v>
      </c>
      <c r="AL44" s="115"/>
      <c r="AQ44" s="115" t="s">
        <v>39</v>
      </c>
      <c r="AR44" s="115" t="s">
        <v>46</v>
      </c>
      <c r="AW44" s="115" t="s">
        <v>51</v>
      </c>
      <c r="AX44" s="115"/>
      <c r="AY44" s="115" t="s">
        <v>53</v>
      </c>
      <c r="BE44" s="115" t="s">
        <v>58</v>
      </c>
      <c r="BH44" s="115" t="s">
        <v>61</v>
      </c>
      <c r="BP44" s="115"/>
      <c r="BS44" s="115" t="s">
        <v>70</v>
      </c>
      <c r="CC44" s="115" t="s">
        <v>83</v>
      </c>
      <c r="CD44" s="115">
        <v>52</v>
      </c>
      <c r="CE44" s="115" t="s">
        <v>181</v>
      </c>
      <c r="CF44" s="115" t="s">
        <v>438</v>
      </c>
      <c r="CG44" s="115" t="s">
        <v>85</v>
      </c>
      <c r="CH44" s="115" t="s">
        <v>86</v>
      </c>
      <c r="CI44" s="115" t="s">
        <v>87</v>
      </c>
      <c r="CJ44" s="115" t="s">
        <v>88</v>
      </c>
      <c r="CK44" s="115" t="s">
        <v>94</v>
      </c>
      <c r="CL44" s="115" t="s">
        <v>90</v>
      </c>
      <c r="CM44" s="115" t="s">
        <v>91</v>
      </c>
      <c r="CN44" s="115" t="s">
        <v>91</v>
      </c>
    </row>
    <row r="45" spans="1:92">
      <c r="A45" s="115">
        <v>7020347529</v>
      </c>
      <c r="C45" s="115" t="s">
        <v>19</v>
      </c>
      <c r="D45" s="115" t="s">
        <v>20</v>
      </c>
      <c r="L45" s="115" t="s">
        <v>28</v>
      </c>
      <c r="N45" s="115" t="s">
        <v>30</v>
      </c>
      <c r="O45" s="115"/>
      <c r="Y45" s="115" t="s">
        <v>28</v>
      </c>
      <c r="AB45" s="115"/>
      <c r="AD45" s="115" t="s">
        <v>33</v>
      </c>
      <c r="AI45" s="115" t="s">
        <v>38</v>
      </c>
      <c r="AK45" s="115" t="s">
        <v>40</v>
      </c>
      <c r="AL45" s="115" t="s">
        <v>41</v>
      </c>
      <c r="AR45" s="115" t="s">
        <v>46</v>
      </c>
      <c r="AW45" s="115" t="s">
        <v>51</v>
      </c>
      <c r="AX45" s="115"/>
      <c r="BA45" s="115" t="s">
        <v>19</v>
      </c>
      <c r="BD45" s="115" t="s">
        <v>57</v>
      </c>
      <c r="BJ45" s="115" t="s">
        <v>26</v>
      </c>
      <c r="BP45" s="115" t="s">
        <v>67</v>
      </c>
      <c r="BS45" s="115" t="s">
        <v>70</v>
      </c>
      <c r="CC45" s="115" t="s">
        <v>99</v>
      </c>
      <c r="CD45" s="115">
        <v>37</v>
      </c>
      <c r="CE45" s="115" t="s">
        <v>181</v>
      </c>
      <c r="CF45" s="115" t="s">
        <v>221</v>
      </c>
      <c r="CG45" s="115" t="s">
        <v>85</v>
      </c>
      <c r="CH45" s="115" t="s">
        <v>86</v>
      </c>
      <c r="CI45" s="115" t="s">
        <v>87</v>
      </c>
      <c r="CJ45" s="115" t="s">
        <v>101</v>
      </c>
      <c r="CK45" s="115" t="s">
        <v>102</v>
      </c>
      <c r="CL45" s="115" t="s">
        <v>90</v>
      </c>
      <c r="CM45" s="115" t="s">
        <v>91</v>
      </c>
      <c r="CN45" s="115" t="s">
        <v>91</v>
      </c>
    </row>
    <row r="46" spans="1:92">
      <c r="A46" s="115">
        <v>5588240909</v>
      </c>
      <c r="I46" s="115" t="s">
        <v>25</v>
      </c>
      <c r="L46" s="115" t="s">
        <v>28</v>
      </c>
      <c r="M46" s="115" t="s">
        <v>29</v>
      </c>
      <c r="O46" s="115"/>
      <c r="R46" s="115" t="s">
        <v>21</v>
      </c>
      <c r="W46" s="115" t="s">
        <v>26</v>
      </c>
      <c r="AA46" s="115" t="s">
        <v>30</v>
      </c>
      <c r="AB46" s="115"/>
      <c r="AF46" s="115" t="s">
        <v>35</v>
      </c>
      <c r="AH46" s="115" t="s">
        <v>37</v>
      </c>
      <c r="AI46" s="115" t="s">
        <v>38</v>
      </c>
      <c r="AL46" s="115" t="s">
        <v>41</v>
      </c>
      <c r="AP46" s="115" t="s">
        <v>45</v>
      </c>
      <c r="AW46" s="115" t="s">
        <v>51</v>
      </c>
      <c r="AX46" s="115"/>
      <c r="BC46" s="115" t="s">
        <v>56</v>
      </c>
      <c r="BF46" s="115" t="s">
        <v>59</v>
      </c>
      <c r="BO46" s="115" t="s">
        <v>66</v>
      </c>
      <c r="BP46" s="115"/>
      <c r="BQ46" s="115" t="s">
        <v>68</v>
      </c>
      <c r="BV46" s="115" t="s">
        <v>73</v>
      </c>
      <c r="CA46" s="115" t="s">
        <v>78</v>
      </c>
      <c r="CC46" s="115" t="s">
        <v>99</v>
      </c>
      <c r="CD46" s="115">
        <v>28</v>
      </c>
      <c r="CE46" s="115" t="s">
        <v>432</v>
      </c>
      <c r="CG46" s="115" t="s">
        <v>443</v>
      </c>
      <c r="CH46" s="115" t="s">
        <v>91</v>
      </c>
      <c r="CI46" s="115" t="s">
        <v>108</v>
      </c>
      <c r="CJ46" s="115" t="s">
        <v>93</v>
      </c>
      <c r="CK46" s="115" t="s">
        <v>102</v>
      </c>
      <c r="CL46" s="115" t="s">
        <v>90</v>
      </c>
      <c r="CM46" s="115" t="s">
        <v>91</v>
      </c>
    </row>
    <row r="47" spans="1:92">
      <c r="A47" s="115">
        <v>5593603303</v>
      </c>
      <c r="C47" s="115" t="s">
        <v>19</v>
      </c>
      <c r="O47" s="115"/>
      <c r="P47" s="115" t="s">
        <v>19</v>
      </c>
      <c r="U47" s="115" t="s">
        <v>24</v>
      </c>
      <c r="AA47" s="115" t="s">
        <v>30</v>
      </c>
      <c r="AB47" s="115"/>
      <c r="AD47" s="115" t="s">
        <v>33</v>
      </c>
      <c r="AI47" s="115" t="s">
        <v>38</v>
      </c>
      <c r="AJ47" s="115" t="s">
        <v>39</v>
      </c>
      <c r="AL47" s="115"/>
      <c r="AR47" s="115" t="s">
        <v>46</v>
      </c>
      <c r="AU47" s="115" t="s">
        <v>49</v>
      </c>
      <c r="AX47" s="115"/>
      <c r="BC47" s="115" t="s">
        <v>56</v>
      </c>
      <c r="BH47" s="115" t="s">
        <v>61</v>
      </c>
      <c r="BI47" s="115" t="s">
        <v>62</v>
      </c>
      <c r="BP47" s="115" t="s">
        <v>67</v>
      </c>
      <c r="BV47" s="115" t="s">
        <v>73</v>
      </c>
      <c r="BY47" s="115" t="s">
        <v>76</v>
      </c>
      <c r="CC47" s="115"/>
    </row>
    <row r="48" spans="1:92">
      <c r="A48" s="115">
        <v>5583706480</v>
      </c>
      <c r="E48" s="115" t="s">
        <v>21</v>
      </c>
      <c r="L48" s="115" t="s">
        <v>28</v>
      </c>
      <c r="O48" s="115"/>
      <c r="R48" s="115" t="s">
        <v>21</v>
      </c>
      <c r="Y48" s="115" t="s">
        <v>28</v>
      </c>
      <c r="AB48" s="115"/>
      <c r="AC48" s="115" t="s">
        <v>32</v>
      </c>
      <c r="AI48" s="115" t="s">
        <v>38</v>
      </c>
      <c r="AL48" s="115"/>
      <c r="AR48" s="115" t="s">
        <v>46</v>
      </c>
      <c r="AU48" s="115" t="s">
        <v>49</v>
      </c>
      <c r="AX48" s="115"/>
      <c r="BE48" s="115" t="s">
        <v>58</v>
      </c>
      <c r="BO48" s="115" t="s">
        <v>66</v>
      </c>
      <c r="BP48" s="115"/>
      <c r="BY48" s="115" t="s">
        <v>76</v>
      </c>
      <c r="CA48" s="115" t="s">
        <v>78</v>
      </c>
      <c r="CC48" s="115" t="s">
        <v>83</v>
      </c>
      <c r="CD48" s="115">
        <v>21</v>
      </c>
      <c r="CE48" s="115" t="s">
        <v>84</v>
      </c>
      <c r="CF48" s="115" t="s">
        <v>460</v>
      </c>
      <c r="CG48" s="115" t="s">
        <v>110</v>
      </c>
      <c r="CH48" s="115" t="s">
        <v>91</v>
      </c>
      <c r="CI48" s="115" t="s">
        <v>108</v>
      </c>
      <c r="CJ48" s="115" t="s">
        <v>93</v>
      </c>
      <c r="CK48" s="115" t="s">
        <v>102</v>
      </c>
      <c r="CL48" s="115" t="s">
        <v>95</v>
      </c>
      <c r="CM48" s="115" t="s">
        <v>86</v>
      </c>
    </row>
    <row r="49" spans="1:92">
      <c r="A49" s="115">
        <v>5603726809</v>
      </c>
      <c r="F49" s="115" t="s">
        <v>22</v>
      </c>
      <c r="H49" s="115" t="s">
        <v>24</v>
      </c>
      <c r="L49" s="115" t="s">
        <v>28</v>
      </c>
      <c r="O49" s="115"/>
      <c r="P49" s="115" t="s">
        <v>19</v>
      </c>
      <c r="T49" s="115" t="s">
        <v>23</v>
      </c>
      <c r="Y49" s="115" t="s">
        <v>28</v>
      </c>
      <c r="AB49" s="115"/>
      <c r="AE49" s="115" t="s">
        <v>34</v>
      </c>
      <c r="AI49" s="115" t="s">
        <v>38</v>
      </c>
      <c r="AL49" s="115"/>
      <c r="AO49" s="115" t="s">
        <v>44</v>
      </c>
      <c r="AS49" s="115" t="s">
        <v>47</v>
      </c>
      <c r="AU49" s="115" t="s">
        <v>49</v>
      </c>
      <c r="AX49" s="115"/>
      <c r="BA49" s="115" t="s">
        <v>19</v>
      </c>
      <c r="BD49" s="115" t="s">
        <v>57</v>
      </c>
      <c r="BJ49" s="115" t="s">
        <v>26</v>
      </c>
      <c r="BP49" s="115"/>
      <c r="BS49" s="115" t="s">
        <v>70</v>
      </c>
      <c r="BZ49" s="115" t="s">
        <v>77</v>
      </c>
      <c r="CA49" s="115" t="s">
        <v>78</v>
      </c>
      <c r="CC49" s="115" t="s">
        <v>83</v>
      </c>
      <c r="CD49" s="115">
        <v>25</v>
      </c>
      <c r="CE49" s="115" t="s">
        <v>181</v>
      </c>
      <c r="CF49" s="115" t="s">
        <v>217</v>
      </c>
      <c r="CG49" s="115" t="s">
        <v>85</v>
      </c>
      <c r="CH49" s="115" t="s">
        <v>91</v>
      </c>
      <c r="CI49" s="115" t="s">
        <v>137</v>
      </c>
      <c r="CJ49" s="115" t="s">
        <v>96</v>
      </c>
      <c r="CK49" s="115" t="s">
        <v>114</v>
      </c>
      <c r="CL49" s="115" t="s">
        <v>98</v>
      </c>
      <c r="CM49" s="115" t="s">
        <v>91</v>
      </c>
    </row>
    <row r="50" spans="1:92">
      <c r="A50" s="115">
        <v>5596704684</v>
      </c>
      <c r="H50" s="115" t="s">
        <v>24</v>
      </c>
      <c r="K50" s="115" t="s">
        <v>27</v>
      </c>
      <c r="L50" s="115" t="s">
        <v>28</v>
      </c>
      <c r="O50" s="115"/>
      <c r="U50" s="115" t="s">
        <v>24</v>
      </c>
      <c r="X50" s="115" t="s">
        <v>27</v>
      </c>
      <c r="Y50" s="115" t="s">
        <v>28</v>
      </c>
      <c r="AB50" s="115"/>
      <c r="AD50" s="115" t="s">
        <v>33</v>
      </c>
      <c r="AI50" s="115" t="s">
        <v>38</v>
      </c>
      <c r="AJ50" s="115" t="s">
        <v>39</v>
      </c>
      <c r="AL50" s="115"/>
      <c r="AM50" s="115" t="s">
        <v>42</v>
      </c>
      <c r="AO50" s="115" t="s">
        <v>44</v>
      </c>
      <c r="AU50" s="115" t="s">
        <v>49</v>
      </c>
      <c r="AX50" s="115"/>
      <c r="AZ50" s="115" t="s">
        <v>54</v>
      </c>
      <c r="BI50" s="115" t="s">
        <v>62</v>
      </c>
      <c r="BO50" s="115" t="s">
        <v>66</v>
      </c>
      <c r="BP50" s="115"/>
      <c r="BS50" s="115" t="s">
        <v>70</v>
      </c>
      <c r="BU50" s="115" t="s">
        <v>72</v>
      </c>
      <c r="CB50" s="115" t="s">
        <v>79</v>
      </c>
      <c r="CC50" s="115"/>
    </row>
    <row r="51" spans="1:92">
      <c r="A51" s="115">
        <v>5595938893</v>
      </c>
      <c r="F51" s="115" t="s">
        <v>22</v>
      </c>
      <c r="K51" s="115" t="s">
        <v>27</v>
      </c>
      <c r="L51" s="115" t="s">
        <v>28</v>
      </c>
      <c r="O51" s="115"/>
      <c r="S51" s="115" t="s">
        <v>22</v>
      </c>
      <c r="X51" s="115" t="s">
        <v>27</v>
      </c>
      <c r="Y51" s="115" t="s">
        <v>28</v>
      </c>
      <c r="AB51" s="115"/>
      <c r="AD51" s="115" t="s">
        <v>33</v>
      </c>
      <c r="AI51" s="115" t="s">
        <v>38</v>
      </c>
      <c r="AJ51" s="115" t="s">
        <v>39</v>
      </c>
      <c r="AL51" s="115"/>
      <c r="AO51" s="115" t="s">
        <v>44</v>
      </c>
      <c r="AQ51" s="115" t="s">
        <v>39</v>
      </c>
      <c r="AU51" s="115" t="s">
        <v>49</v>
      </c>
      <c r="AX51" s="115"/>
      <c r="BI51" s="115" t="s">
        <v>62</v>
      </c>
      <c r="BK51" s="115" t="s">
        <v>22</v>
      </c>
      <c r="BO51" s="115" t="s">
        <v>66</v>
      </c>
      <c r="BP51" s="115" t="s">
        <v>67</v>
      </c>
      <c r="BR51" s="115" t="s">
        <v>69</v>
      </c>
      <c r="BS51" s="115" t="s">
        <v>70</v>
      </c>
      <c r="BU51" s="115" t="s">
        <v>72</v>
      </c>
      <c r="CA51" s="115" t="s">
        <v>78</v>
      </c>
      <c r="CC51" s="115" t="s">
        <v>83</v>
      </c>
      <c r="CD51" s="115">
        <v>22</v>
      </c>
      <c r="CE51" s="115" t="s">
        <v>432</v>
      </c>
    </row>
    <row r="52" spans="1:92">
      <c r="A52" s="115">
        <v>5607690183</v>
      </c>
      <c r="C52" s="115" t="s">
        <v>19</v>
      </c>
      <c r="F52" s="115" t="s">
        <v>22</v>
      </c>
      <c r="L52" s="115" t="s">
        <v>28</v>
      </c>
      <c r="O52" s="115"/>
      <c r="P52" s="115" t="s">
        <v>19</v>
      </c>
      <c r="Q52" s="115" t="s">
        <v>20</v>
      </c>
      <c r="X52" s="115" t="s">
        <v>27</v>
      </c>
      <c r="AB52" s="115"/>
      <c r="AD52" s="115" t="s">
        <v>33</v>
      </c>
      <c r="AI52" s="115" t="s">
        <v>38</v>
      </c>
      <c r="AK52" s="115" t="s">
        <v>40</v>
      </c>
      <c r="AL52" s="115"/>
      <c r="AM52" s="115" t="s">
        <v>42</v>
      </c>
      <c r="AO52" s="115" t="s">
        <v>44</v>
      </c>
      <c r="AU52" s="115" t="s">
        <v>49</v>
      </c>
      <c r="AX52" s="115"/>
      <c r="BB52" s="115" t="s">
        <v>55</v>
      </c>
      <c r="BI52" s="115" t="s">
        <v>62</v>
      </c>
      <c r="BJ52" s="115" t="s">
        <v>26</v>
      </c>
      <c r="BP52" s="115"/>
      <c r="BU52" s="115" t="s">
        <v>72</v>
      </c>
      <c r="BX52" s="115" t="s">
        <v>75</v>
      </c>
      <c r="CA52" s="115" t="s">
        <v>78</v>
      </c>
      <c r="CC52" s="115" t="s">
        <v>99</v>
      </c>
      <c r="CD52" s="115">
        <v>40</v>
      </c>
      <c r="CE52" s="115" t="s">
        <v>181</v>
      </c>
      <c r="CF52" s="115" t="s">
        <v>452</v>
      </c>
      <c r="CG52" s="115" t="s">
        <v>97</v>
      </c>
      <c r="CH52" s="115" t="s">
        <v>91</v>
      </c>
      <c r="CI52" s="115" t="s">
        <v>137</v>
      </c>
      <c r="CJ52" s="115" t="s">
        <v>96</v>
      </c>
      <c r="CK52" s="115" t="s">
        <v>102</v>
      </c>
      <c r="CL52" s="115" t="s">
        <v>113</v>
      </c>
      <c r="CM52" s="115" t="s">
        <v>91</v>
      </c>
    </row>
    <row r="53" spans="1:92">
      <c r="A53" s="115">
        <v>5607693037</v>
      </c>
      <c r="C53" s="115" t="s">
        <v>19</v>
      </c>
      <c r="J53" s="115" t="s">
        <v>26</v>
      </c>
      <c r="L53" s="115" t="s">
        <v>28</v>
      </c>
      <c r="O53" s="115"/>
      <c r="S53" s="115" t="s">
        <v>22</v>
      </c>
      <c r="X53" s="115" t="s">
        <v>27</v>
      </c>
      <c r="Y53" s="115" t="s">
        <v>28</v>
      </c>
      <c r="AB53" s="115"/>
      <c r="AC53" s="115" t="s">
        <v>32</v>
      </c>
      <c r="AI53" s="115" t="s">
        <v>38</v>
      </c>
      <c r="AK53" s="115" t="s">
        <v>40</v>
      </c>
      <c r="AL53" s="115"/>
      <c r="AO53" s="115" t="s">
        <v>44</v>
      </c>
      <c r="AP53" s="115" t="s">
        <v>45</v>
      </c>
      <c r="AU53" s="115" t="s">
        <v>49</v>
      </c>
      <c r="AX53" s="115"/>
      <c r="BA53" s="115" t="s">
        <v>19</v>
      </c>
      <c r="BH53" s="115" t="s">
        <v>61</v>
      </c>
      <c r="BK53" s="115" t="s">
        <v>22</v>
      </c>
      <c r="BP53" s="115"/>
      <c r="BU53" s="115" t="s">
        <v>72</v>
      </c>
      <c r="CA53" s="115" t="s">
        <v>78</v>
      </c>
      <c r="CC53" s="115" t="s">
        <v>99</v>
      </c>
      <c r="CD53" s="115">
        <v>40</v>
      </c>
      <c r="CE53" s="115" t="s">
        <v>181</v>
      </c>
      <c r="CF53" s="115" t="s">
        <v>451</v>
      </c>
      <c r="CG53" s="115" t="s">
        <v>97</v>
      </c>
      <c r="CH53" s="115" t="s">
        <v>91</v>
      </c>
      <c r="CI53" s="115" t="s">
        <v>137</v>
      </c>
      <c r="CJ53" s="115" t="s">
        <v>96</v>
      </c>
      <c r="CK53" s="115" t="s">
        <v>102</v>
      </c>
      <c r="CL53" s="115" t="s">
        <v>113</v>
      </c>
      <c r="CM53" s="115" t="s">
        <v>91</v>
      </c>
    </row>
    <row r="54" spans="1:92">
      <c r="A54" s="115">
        <v>5595978420</v>
      </c>
      <c r="C54" s="115" t="s">
        <v>19</v>
      </c>
      <c r="J54" s="115" t="s">
        <v>26</v>
      </c>
      <c r="O54" s="115"/>
      <c r="R54" s="115" t="s">
        <v>21</v>
      </c>
      <c r="T54" s="115" t="s">
        <v>23</v>
      </c>
      <c r="AA54" s="115" t="s">
        <v>30</v>
      </c>
      <c r="AB54" s="115"/>
      <c r="AC54" s="115" t="s">
        <v>32</v>
      </c>
      <c r="AD54" s="115" t="s">
        <v>33</v>
      </c>
      <c r="AI54" s="115" t="s">
        <v>38</v>
      </c>
      <c r="AL54" s="115"/>
      <c r="AN54" s="115" t="s">
        <v>43</v>
      </c>
      <c r="AP54" s="115" t="s">
        <v>45</v>
      </c>
      <c r="AU54" s="115" t="s">
        <v>49</v>
      </c>
      <c r="AX54" s="115"/>
      <c r="BA54" s="115" t="s">
        <v>19</v>
      </c>
      <c r="BD54" s="115" t="s">
        <v>57</v>
      </c>
      <c r="BJ54" s="115" t="s">
        <v>26</v>
      </c>
      <c r="BP54" s="115"/>
      <c r="BR54" s="115" t="s">
        <v>69</v>
      </c>
      <c r="BU54" s="115" t="s">
        <v>72</v>
      </c>
      <c r="BV54" s="115" t="s">
        <v>73</v>
      </c>
      <c r="CC54" s="115" t="s">
        <v>83</v>
      </c>
      <c r="CD54" s="115">
        <v>18</v>
      </c>
      <c r="CE54" s="115" t="s">
        <v>84</v>
      </c>
      <c r="CF54" s="115" t="s">
        <v>149</v>
      </c>
      <c r="CG54" s="115" t="s">
        <v>85</v>
      </c>
      <c r="CH54" s="115" t="s">
        <v>91</v>
      </c>
      <c r="CI54" s="115" t="s">
        <v>108</v>
      </c>
      <c r="CJ54" s="115" t="s">
        <v>100</v>
      </c>
      <c r="CK54" s="115" t="s">
        <v>102</v>
      </c>
      <c r="CL54" s="115" t="s">
        <v>113</v>
      </c>
      <c r="CM54" s="115" t="s">
        <v>86</v>
      </c>
    </row>
    <row r="55" spans="1:92">
      <c r="A55" s="115">
        <v>5579830464</v>
      </c>
      <c r="N55" s="115" t="s">
        <v>30</v>
      </c>
      <c r="O55" s="115"/>
      <c r="R55" s="115" t="s">
        <v>21</v>
      </c>
      <c r="AB55" s="115"/>
      <c r="AI55" s="115" t="s">
        <v>38</v>
      </c>
      <c r="AL55" s="115"/>
      <c r="AU55" s="115" t="s">
        <v>49</v>
      </c>
      <c r="AX55" s="115"/>
      <c r="BJ55" s="115" t="s">
        <v>26</v>
      </c>
      <c r="BP55" s="115"/>
      <c r="CA55" s="115" t="s">
        <v>78</v>
      </c>
      <c r="CC55" s="115"/>
    </row>
    <row r="56" spans="1:92">
      <c r="A56" s="115">
        <v>5579450347</v>
      </c>
      <c r="K56" s="115" t="s">
        <v>27</v>
      </c>
      <c r="L56" s="115" t="s">
        <v>28</v>
      </c>
      <c r="N56" s="115" t="s">
        <v>30</v>
      </c>
      <c r="O56" s="115"/>
      <c r="U56" s="115" t="s">
        <v>24</v>
      </c>
      <c r="AB56" s="115"/>
      <c r="AD56" s="115" t="s">
        <v>33</v>
      </c>
      <c r="AI56" s="115" t="s">
        <v>38</v>
      </c>
      <c r="AL56" s="115"/>
      <c r="AP56" s="115" t="s">
        <v>45</v>
      </c>
      <c r="AQ56" s="115" t="s">
        <v>39</v>
      </c>
      <c r="AU56" s="115" t="s">
        <v>49</v>
      </c>
      <c r="AX56" s="115"/>
      <c r="BC56" s="115" t="s">
        <v>56</v>
      </c>
      <c r="BE56" s="115" t="s">
        <v>58</v>
      </c>
      <c r="BG56" s="115" t="s">
        <v>60</v>
      </c>
      <c r="BP56" s="115" t="s">
        <v>67</v>
      </c>
      <c r="BV56" s="115" t="s">
        <v>73</v>
      </c>
      <c r="BY56" s="115" t="s">
        <v>76</v>
      </c>
      <c r="CC56" s="115"/>
    </row>
    <row r="57" spans="1:92">
      <c r="A57" s="115">
        <v>6982459554</v>
      </c>
      <c r="H57" s="115" t="s">
        <v>24</v>
      </c>
      <c r="I57" s="115" t="s">
        <v>25</v>
      </c>
      <c r="L57" s="115" t="s">
        <v>28</v>
      </c>
      <c r="O57" s="115"/>
      <c r="P57" s="115" t="s">
        <v>19</v>
      </c>
      <c r="U57" s="115" t="s">
        <v>24</v>
      </c>
      <c r="V57" s="115" t="s">
        <v>25</v>
      </c>
      <c r="Y57" s="115" t="s">
        <v>28</v>
      </c>
      <c r="AB57" s="115" t="s">
        <v>31</v>
      </c>
      <c r="AD57" s="115" t="s">
        <v>33</v>
      </c>
      <c r="AE57" s="115" t="s">
        <v>34</v>
      </c>
      <c r="AF57" s="115" t="s">
        <v>35</v>
      </c>
      <c r="AH57" s="115" t="s">
        <v>37</v>
      </c>
      <c r="AI57" s="115" t="s">
        <v>38</v>
      </c>
      <c r="AL57" s="115"/>
      <c r="AM57" s="115" t="s">
        <v>42</v>
      </c>
      <c r="AO57" s="115" t="s">
        <v>44</v>
      </c>
      <c r="AP57" s="115" t="s">
        <v>45</v>
      </c>
      <c r="AQ57" s="115" t="s">
        <v>39</v>
      </c>
      <c r="AR57" s="115" t="s">
        <v>46</v>
      </c>
      <c r="AS57" s="115" t="s">
        <v>47</v>
      </c>
      <c r="AU57" s="115" t="s">
        <v>49</v>
      </c>
      <c r="AV57" s="115" t="s">
        <v>50</v>
      </c>
      <c r="AX57" s="115"/>
      <c r="AZ57" s="115" t="s">
        <v>54</v>
      </c>
      <c r="BA57" s="115" t="s">
        <v>19</v>
      </c>
      <c r="BC57" s="115" t="s">
        <v>56</v>
      </c>
      <c r="BD57" s="115" t="s">
        <v>57</v>
      </c>
      <c r="BE57" s="115" t="s">
        <v>58</v>
      </c>
      <c r="BI57" s="115" t="s">
        <v>62</v>
      </c>
      <c r="BJ57" s="115" t="s">
        <v>26</v>
      </c>
      <c r="BO57" s="115" t="s">
        <v>66</v>
      </c>
      <c r="BP57" s="115" t="s">
        <v>67</v>
      </c>
      <c r="BQ57" s="115" t="s">
        <v>68</v>
      </c>
      <c r="BS57" s="115" t="s">
        <v>70</v>
      </c>
      <c r="BV57" s="115" t="s">
        <v>73</v>
      </c>
      <c r="BZ57" s="115" t="s">
        <v>77</v>
      </c>
      <c r="CA57" s="115" t="s">
        <v>78</v>
      </c>
      <c r="CC57" s="115" t="s">
        <v>99</v>
      </c>
      <c r="CD57" s="115">
        <v>35</v>
      </c>
      <c r="CE57" s="115" t="s">
        <v>181</v>
      </c>
      <c r="CF57" s="115" t="s">
        <v>206</v>
      </c>
      <c r="CG57" s="115" t="s">
        <v>107</v>
      </c>
      <c r="CH57" s="115" t="s">
        <v>91</v>
      </c>
      <c r="CI57" s="115" t="s">
        <v>108</v>
      </c>
      <c r="CJ57" s="115" t="s">
        <v>93</v>
      </c>
      <c r="CK57" s="115" t="s">
        <v>94</v>
      </c>
      <c r="CL57" s="115" t="s">
        <v>113</v>
      </c>
      <c r="CM57" s="115" t="s">
        <v>86</v>
      </c>
    </row>
    <row r="58" spans="1:92">
      <c r="A58" s="115">
        <v>6985142741</v>
      </c>
      <c r="F58" s="115" t="s">
        <v>22</v>
      </c>
      <c r="H58" s="115" t="s">
        <v>24</v>
      </c>
      <c r="I58" s="115" t="s">
        <v>25</v>
      </c>
      <c r="K58" s="115" t="s">
        <v>27</v>
      </c>
      <c r="L58" s="115" t="s">
        <v>28</v>
      </c>
      <c r="M58" s="115" t="s">
        <v>29</v>
      </c>
      <c r="N58" s="115" t="s">
        <v>30</v>
      </c>
      <c r="O58" s="115"/>
      <c r="AA58" s="115" t="s">
        <v>30</v>
      </c>
      <c r="AB58" s="115"/>
      <c r="AC58" s="115" t="s">
        <v>32</v>
      </c>
      <c r="AD58" s="115" t="s">
        <v>33</v>
      </c>
      <c r="AF58" s="115" t="s">
        <v>35</v>
      </c>
      <c r="AI58" s="115" t="s">
        <v>38</v>
      </c>
      <c r="AJ58" s="115" t="s">
        <v>39</v>
      </c>
      <c r="AK58" s="115" t="s">
        <v>40</v>
      </c>
      <c r="AL58" s="115" t="s">
        <v>41</v>
      </c>
      <c r="AN58" s="115" t="s">
        <v>43</v>
      </c>
      <c r="AO58" s="115" t="s">
        <v>44</v>
      </c>
      <c r="AS58" s="115" t="s">
        <v>47</v>
      </c>
      <c r="AU58" s="115" t="s">
        <v>49</v>
      </c>
      <c r="AV58" s="115" t="s">
        <v>50</v>
      </c>
      <c r="AX58" s="115"/>
      <c r="AZ58" s="115" t="s">
        <v>54</v>
      </c>
      <c r="BC58" s="115" t="s">
        <v>56</v>
      </c>
      <c r="BE58" s="115" t="s">
        <v>58</v>
      </c>
      <c r="BG58" s="115" t="s">
        <v>60</v>
      </c>
      <c r="BI58" s="115" t="s">
        <v>62</v>
      </c>
      <c r="BJ58" s="115" t="s">
        <v>26</v>
      </c>
      <c r="BO58" s="115" t="s">
        <v>66</v>
      </c>
      <c r="BP58" s="115" t="s">
        <v>67</v>
      </c>
      <c r="BR58" s="115" t="s">
        <v>69</v>
      </c>
      <c r="BS58" s="115" t="s">
        <v>70</v>
      </c>
      <c r="BU58" s="115" t="s">
        <v>72</v>
      </c>
      <c r="CA58" s="115" t="s">
        <v>78</v>
      </c>
      <c r="CB58" s="115" t="s">
        <v>79</v>
      </c>
      <c r="CC58" s="115" t="s">
        <v>83</v>
      </c>
      <c r="CD58" s="115">
        <v>21</v>
      </c>
      <c r="CE58" s="115" t="s">
        <v>181</v>
      </c>
      <c r="CF58" s="115" t="s">
        <v>246</v>
      </c>
      <c r="CG58" s="115" t="s">
        <v>107</v>
      </c>
      <c r="CH58" s="115" t="s">
        <v>86</v>
      </c>
      <c r="CI58" s="115" t="s">
        <v>115</v>
      </c>
      <c r="CJ58" s="115" t="s">
        <v>101</v>
      </c>
      <c r="CK58" s="115" t="s">
        <v>94</v>
      </c>
      <c r="CL58" s="115" t="s">
        <v>90</v>
      </c>
      <c r="CM58" s="115" t="s">
        <v>91</v>
      </c>
      <c r="CN58" s="115" t="s">
        <v>91</v>
      </c>
    </row>
    <row r="59" spans="1:92">
      <c r="A59" s="115">
        <v>7020342963</v>
      </c>
      <c r="B59" s="115" t="s">
        <v>18</v>
      </c>
      <c r="F59" s="115" t="s">
        <v>22</v>
      </c>
      <c r="J59" s="115" t="s">
        <v>26</v>
      </c>
      <c r="K59" s="115" t="s">
        <v>27</v>
      </c>
      <c r="L59" s="115" t="s">
        <v>28</v>
      </c>
      <c r="O59" s="115"/>
      <c r="AB59" s="115"/>
      <c r="AI59" s="115" t="s">
        <v>38</v>
      </c>
      <c r="AL59" s="115" t="s">
        <v>41</v>
      </c>
      <c r="AM59" s="115" t="s">
        <v>42</v>
      </c>
      <c r="AO59" s="115" t="s">
        <v>44</v>
      </c>
      <c r="AP59" s="115" t="s">
        <v>45</v>
      </c>
      <c r="AS59" s="115" t="s">
        <v>47</v>
      </c>
      <c r="AU59" s="115" t="s">
        <v>49</v>
      </c>
      <c r="AV59" s="115" t="s">
        <v>50</v>
      </c>
      <c r="AX59" s="115" t="s">
        <v>52</v>
      </c>
      <c r="AZ59" s="115" t="s">
        <v>54</v>
      </c>
      <c r="BA59" s="115" t="s">
        <v>19</v>
      </c>
      <c r="BC59" s="115" t="s">
        <v>56</v>
      </c>
      <c r="BE59" s="115" t="s">
        <v>58</v>
      </c>
      <c r="BF59" s="115" t="s">
        <v>59</v>
      </c>
      <c r="BG59" s="115" t="s">
        <v>60</v>
      </c>
      <c r="BI59" s="115" t="s">
        <v>62</v>
      </c>
      <c r="BJ59" s="115" t="s">
        <v>26</v>
      </c>
      <c r="BK59" s="115" t="s">
        <v>22</v>
      </c>
      <c r="BL59" s="115" t="s">
        <v>63</v>
      </c>
      <c r="BN59" s="115" t="s">
        <v>65</v>
      </c>
      <c r="BO59" s="115" t="s">
        <v>66</v>
      </c>
      <c r="BP59" s="115" t="s">
        <v>67</v>
      </c>
      <c r="BS59" s="115" t="s">
        <v>70</v>
      </c>
      <c r="BY59" s="115" t="s">
        <v>76</v>
      </c>
      <c r="CB59" s="115" t="s">
        <v>79</v>
      </c>
      <c r="CC59" s="115" t="s">
        <v>83</v>
      </c>
      <c r="CD59" s="115">
        <v>25</v>
      </c>
      <c r="CE59" s="115" t="s">
        <v>181</v>
      </c>
      <c r="CF59" s="115" t="s">
        <v>212</v>
      </c>
      <c r="CG59" s="115" t="s">
        <v>97</v>
      </c>
      <c r="CH59" s="115" t="s">
        <v>86</v>
      </c>
      <c r="CI59" s="115" t="s">
        <v>87</v>
      </c>
      <c r="CJ59" s="115" t="s">
        <v>93</v>
      </c>
      <c r="CK59" s="115" t="s">
        <v>94</v>
      </c>
      <c r="CL59" s="115" t="s">
        <v>90</v>
      </c>
      <c r="CN59" s="115" t="s">
        <v>91</v>
      </c>
    </row>
    <row r="60" spans="1:92">
      <c r="A60" s="115">
        <v>5584549559</v>
      </c>
      <c r="C60" s="115" t="s">
        <v>19</v>
      </c>
      <c r="E60" s="115" t="s">
        <v>21</v>
      </c>
      <c r="N60" s="115" t="s">
        <v>30</v>
      </c>
      <c r="O60" s="115"/>
      <c r="P60" s="115" t="s">
        <v>19</v>
      </c>
      <c r="R60" s="115" t="s">
        <v>21</v>
      </c>
      <c r="AA60" s="115" t="s">
        <v>30</v>
      </c>
      <c r="AB60" s="115"/>
      <c r="AI60" s="115" t="s">
        <v>38</v>
      </c>
      <c r="AL60" s="115"/>
      <c r="AR60" s="115" t="s">
        <v>46</v>
      </c>
      <c r="AU60" s="115" t="s">
        <v>49</v>
      </c>
      <c r="AV60" s="115" t="s">
        <v>50</v>
      </c>
      <c r="AX60" s="115"/>
      <c r="BA60" s="115" t="s">
        <v>19</v>
      </c>
      <c r="BB60" s="115" t="s">
        <v>55</v>
      </c>
      <c r="BL60" s="115" t="s">
        <v>63</v>
      </c>
      <c r="BP60" s="115" t="s">
        <v>67</v>
      </c>
      <c r="BT60" s="115" t="s">
        <v>71</v>
      </c>
      <c r="BU60" s="115" t="s">
        <v>72</v>
      </c>
      <c r="BX60" s="115" t="s">
        <v>75</v>
      </c>
      <c r="BY60" s="115" t="s">
        <v>76</v>
      </c>
      <c r="CA60" s="115" t="s">
        <v>78</v>
      </c>
      <c r="CC60" s="115" t="s">
        <v>83</v>
      </c>
      <c r="CD60" s="115">
        <v>65</v>
      </c>
      <c r="CE60" s="115" t="s">
        <v>181</v>
      </c>
      <c r="CF60" s="115" t="s">
        <v>243</v>
      </c>
      <c r="CG60" s="115" t="s">
        <v>85</v>
      </c>
      <c r="CH60" s="115" t="s">
        <v>86</v>
      </c>
      <c r="CI60" s="115" t="s">
        <v>87</v>
      </c>
      <c r="CJ60" s="115" t="s">
        <v>100</v>
      </c>
      <c r="CK60" s="115" t="s">
        <v>89</v>
      </c>
      <c r="CL60" s="115" t="s">
        <v>90</v>
      </c>
      <c r="CM60" s="115" t="s">
        <v>91</v>
      </c>
      <c r="CN60" s="115" t="s">
        <v>86</v>
      </c>
    </row>
    <row r="61" spans="1:92">
      <c r="A61" s="115">
        <v>7020571181</v>
      </c>
      <c r="D61" s="115" t="s">
        <v>20</v>
      </c>
      <c r="L61" s="115" t="s">
        <v>28</v>
      </c>
      <c r="N61" s="115" t="s">
        <v>30</v>
      </c>
      <c r="O61" s="115"/>
      <c r="AB61" s="115"/>
      <c r="AD61" s="115" t="s">
        <v>33</v>
      </c>
      <c r="AF61" s="115" t="s">
        <v>35</v>
      </c>
      <c r="AI61" s="115" t="s">
        <v>38</v>
      </c>
      <c r="AL61" s="115"/>
      <c r="AR61" s="115" t="s">
        <v>46</v>
      </c>
      <c r="AU61" s="115" t="s">
        <v>49</v>
      </c>
      <c r="AV61" s="115" t="s">
        <v>50</v>
      </c>
      <c r="AX61" s="115" t="s">
        <v>52</v>
      </c>
      <c r="BD61" s="115" t="s">
        <v>57</v>
      </c>
      <c r="BG61" s="115" t="s">
        <v>60</v>
      </c>
      <c r="BN61" s="115" t="s">
        <v>65</v>
      </c>
      <c r="BP61" s="115" t="s">
        <v>67</v>
      </c>
      <c r="CC61" s="115" t="s">
        <v>99</v>
      </c>
      <c r="CD61" s="115">
        <v>47</v>
      </c>
      <c r="CE61" s="115" t="s">
        <v>84</v>
      </c>
      <c r="CF61" s="115" t="s">
        <v>165</v>
      </c>
      <c r="CH61" s="115" t="s">
        <v>91</v>
      </c>
      <c r="CI61" s="115" t="s">
        <v>108</v>
      </c>
      <c r="CJ61" s="115" t="s">
        <v>96</v>
      </c>
      <c r="CK61" s="115" t="s">
        <v>105</v>
      </c>
      <c r="CL61" s="115" t="s">
        <v>103</v>
      </c>
      <c r="CM61" s="115" t="s">
        <v>91</v>
      </c>
      <c r="CN61" s="115" t="s">
        <v>91</v>
      </c>
    </row>
    <row r="62" spans="1:92">
      <c r="A62" s="115">
        <v>7020357451</v>
      </c>
      <c r="K62" s="115" t="s">
        <v>27</v>
      </c>
      <c r="L62" s="115" t="s">
        <v>28</v>
      </c>
      <c r="O62" s="115"/>
      <c r="X62" s="115" t="s">
        <v>27</v>
      </c>
      <c r="Y62" s="115" t="s">
        <v>28</v>
      </c>
      <c r="AB62" s="115"/>
      <c r="AD62" s="115" t="s">
        <v>33</v>
      </c>
      <c r="AI62" s="115" t="s">
        <v>38</v>
      </c>
      <c r="AJ62" s="115" t="s">
        <v>39</v>
      </c>
      <c r="AL62" s="115"/>
      <c r="AM62" s="115" t="s">
        <v>42</v>
      </c>
      <c r="AO62" s="115" t="s">
        <v>44</v>
      </c>
      <c r="AQ62" s="115" t="s">
        <v>39</v>
      </c>
      <c r="AU62" s="115" t="s">
        <v>49</v>
      </c>
      <c r="AV62" s="115" t="s">
        <v>50</v>
      </c>
      <c r="AX62" s="115"/>
      <c r="AZ62" s="115" t="s">
        <v>54</v>
      </c>
      <c r="BN62" s="115" t="s">
        <v>65</v>
      </c>
      <c r="BO62" s="115" t="s">
        <v>66</v>
      </c>
      <c r="BP62" s="115"/>
      <c r="BQ62" s="115" t="s">
        <v>68</v>
      </c>
      <c r="BY62" s="115" t="s">
        <v>76</v>
      </c>
      <c r="CA62" s="115" t="s">
        <v>78</v>
      </c>
      <c r="CC62" s="115" t="s">
        <v>99</v>
      </c>
      <c r="CD62" s="115">
        <v>42</v>
      </c>
      <c r="CE62" s="115" t="s">
        <v>181</v>
      </c>
      <c r="CF62" s="115" t="s">
        <v>189</v>
      </c>
      <c r="CG62" s="115" t="s">
        <v>114</v>
      </c>
      <c r="CH62" s="115" t="s">
        <v>91</v>
      </c>
      <c r="CI62" s="115" t="s">
        <v>137</v>
      </c>
      <c r="CJ62" s="115" t="s">
        <v>93</v>
      </c>
      <c r="CK62" s="115" t="s">
        <v>112</v>
      </c>
      <c r="CL62" s="115" t="s">
        <v>98</v>
      </c>
      <c r="CM62" s="115" t="s">
        <v>91</v>
      </c>
      <c r="CN62" s="115" t="s">
        <v>91</v>
      </c>
    </row>
    <row r="63" spans="1:92">
      <c r="A63" s="115">
        <v>7044848423</v>
      </c>
      <c r="C63" s="115" t="s">
        <v>19</v>
      </c>
      <c r="D63" s="115" t="s">
        <v>20</v>
      </c>
      <c r="N63" s="115" t="s">
        <v>30</v>
      </c>
      <c r="O63" s="115"/>
      <c r="P63" s="115" t="s">
        <v>19</v>
      </c>
      <c r="Q63" s="115" t="s">
        <v>20</v>
      </c>
      <c r="AA63" s="115" t="s">
        <v>30</v>
      </c>
      <c r="AB63" s="115"/>
      <c r="AF63" s="115" t="s">
        <v>35</v>
      </c>
      <c r="AI63" s="115" t="s">
        <v>38</v>
      </c>
      <c r="AJ63" s="115" t="s">
        <v>39</v>
      </c>
      <c r="AL63" s="115"/>
      <c r="AP63" s="115" t="s">
        <v>45</v>
      </c>
      <c r="AU63" s="115" t="s">
        <v>49</v>
      </c>
      <c r="AV63" s="115" t="s">
        <v>50</v>
      </c>
      <c r="AX63" s="115" t="s">
        <v>52</v>
      </c>
      <c r="BG63" s="115" t="s">
        <v>60</v>
      </c>
      <c r="BH63" s="115" t="s">
        <v>61</v>
      </c>
      <c r="BP63" s="115" t="s">
        <v>67</v>
      </c>
      <c r="BS63" s="115" t="s">
        <v>70</v>
      </c>
      <c r="CC63" s="115" t="s">
        <v>83</v>
      </c>
      <c r="CD63" s="115">
        <v>87</v>
      </c>
      <c r="CE63" s="115" t="s">
        <v>181</v>
      </c>
      <c r="CF63" s="115" t="s">
        <v>184</v>
      </c>
      <c r="CG63" s="115" t="s">
        <v>85</v>
      </c>
      <c r="CH63" s="115" t="s">
        <v>86</v>
      </c>
      <c r="CI63" s="115" t="s">
        <v>87</v>
      </c>
      <c r="CK63" s="115" t="s">
        <v>102</v>
      </c>
      <c r="CL63" s="115" t="s">
        <v>106</v>
      </c>
      <c r="CM63" s="115" t="s">
        <v>91</v>
      </c>
      <c r="CN63" s="115" t="s">
        <v>86</v>
      </c>
    </row>
    <row r="64" spans="1:92">
      <c r="A64" s="115">
        <v>7044849483</v>
      </c>
      <c r="B64" s="115" t="s">
        <v>18</v>
      </c>
      <c r="J64" s="115" t="s">
        <v>26</v>
      </c>
      <c r="O64" s="115" t="s">
        <v>18</v>
      </c>
      <c r="Q64" s="115" t="s">
        <v>20</v>
      </c>
      <c r="AB64" s="115"/>
      <c r="AD64" s="115" t="s">
        <v>33</v>
      </c>
      <c r="AI64" s="115" t="s">
        <v>38</v>
      </c>
      <c r="AJ64" s="115" t="s">
        <v>39</v>
      </c>
      <c r="AL64" s="115"/>
      <c r="AN64" s="115" t="s">
        <v>43</v>
      </c>
      <c r="AU64" s="115" t="s">
        <v>49</v>
      </c>
      <c r="AV64" s="115" t="s">
        <v>50</v>
      </c>
      <c r="AX64" s="115"/>
      <c r="AY64" s="115" t="s">
        <v>53</v>
      </c>
      <c r="BH64" s="115" t="s">
        <v>61</v>
      </c>
      <c r="BN64" s="115" t="s">
        <v>65</v>
      </c>
      <c r="BP64" s="115" t="s">
        <v>67</v>
      </c>
      <c r="BS64" s="115" t="s">
        <v>70</v>
      </c>
      <c r="CC64" s="115" t="s">
        <v>99</v>
      </c>
      <c r="CD64" s="115">
        <v>70</v>
      </c>
      <c r="CE64" s="115" t="s">
        <v>181</v>
      </c>
      <c r="CF64" s="115" t="s">
        <v>495</v>
      </c>
      <c r="CG64" s="115" t="s">
        <v>107</v>
      </c>
      <c r="CH64" s="115" t="s">
        <v>86</v>
      </c>
      <c r="CI64" s="115" t="s">
        <v>87</v>
      </c>
      <c r="CJ64" s="115" t="s">
        <v>96</v>
      </c>
      <c r="CK64" s="115" t="s">
        <v>89</v>
      </c>
      <c r="CL64" s="115" t="s">
        <v>106</v>
      </c>
      <c r="CM64" s="115" t="s">
        <v>91</v>
      </c>
      <c r="CN64" s="115" t="s">
        <v>91</v>
      </c>
    </row>
    <row r="65" spans="1:92">
      <c r="A65" s="115">
        <v>7011090490</v>
      </c>
      <c r="D65" s="115" t="s">
        <v>20</v>
      </c>
      <c r="O65" s="115"/>
      <c r="P65" s="115" t="s">
        <v>19</v>
      </c>
      <c r="Q65" s="115" t="s">
        <v>20</v>
      </c>
      <c r="W65" s="115" t="s">
        <v>26</v>
      </c>
      <c r="AB65" s="115"/>
      <c r="AE65" s="115" t="s">
        <v>34</v>
      </c>
      <c r="AH65" s="115" t="s">
        <v>37</v>
      </c>
      <c r="AI65" s="115" t="s">
        <v>38</v>
      </c>
      <c r="AL65" s="115"/>
      <c r="AQ65" s="115" t="s">
        <v>39</v>
      </c>
      <c r="AU65" s="115" t="s">
        <v>49</v>
      </c>
      <c r="AV65" s="115" t="s">
        <v>50</v>
      </c>
      <c r="AX65" s="115"/>
      <c r="AY65" s="115" t="s">
        <v>53</v>
      </c>
      <c r="BD65" s="115" t="s">
        <v>57</v>
      </c>
      <c r="BJ65" s="115" t="s">
        <v>26</v>
      </c>
      <c r="BP65" s="115"/>
      <c r="BS65" s="115" t="s">
        <v>70</v>
      </c>
      <c r="BU65" s="115" t="s">
        <v>72</v>
      </c>
      <c r="CA65" s="115" t="s">
        <v>78</v>
      </c>
      <c r="CC65" s="115" t="s">
        <v>99</v>
      </c>
      <c r="CD65" s="115">
        <v>53</v>
      </c>
      <c r="CE65" s="115" t="s">
        <v>84</v>
      </c>
      <c r="CF65" s="115" t="s">
        <v>134</v>
      </c>
      <c r="CG65" s="115" t="s">
        <v>92</v>
      </c>
      <c r="CH65" s="115" t="s">
        <v>86</v>
      </c>
      <c r="CI65" s="115" t="s">
        <v>157</v>
      </c>
      <c r="CJ65" s="115" t="s">
        <v>101</v>
      </c>
      <c r="CK65" s="115" t="s">
        <v>111</v>
      </c>
      <c r="CL65" s="115" t="s">
        <v>90</v>
      </c>
      <c r="CM65" s="115" t="s">
        <v>91</v>
      </c>
      <c r="CN65" s="115" t="s">
        <v>91</v>
      </c>
    </row>
    <row r="66" spans="1:92">
      <c r="A66" s="115">
        <v>6985139436</v>
      </c>
      <c r="C66" s="115" t="s">
        <v>19</v>
      </c>
      <c r="F66" s="115" t="s">
        <v>22</v>
      </c>
      <c r="L66" s="115" t="s">
        <v>28</v>
      </c>
      <c r="O66" s="115"/>
      <c r="R66" s="115" t="s">
        <v>21</v>
      </c>
      <c r="V66" s="115" t="s">
        <v>25</v>
      </c>
      <c r="AB66" s="115"/>
      <c r="AF66" s="115" t="s">
        <v>35</v>
      </c>
      <c r="AH66" s="115" t="s">
        <v>37</v>
      </c>
      <c r="AI66" s="115" t="s">
        <v>38</v>
      </c>
      <c r="AL66" s="115"/>
      <c r="AO66" s="115" t="s">
        <v>44</v>
      </c>
      <c r="AU66" s="115" t="s">
        <v>49</v>
      </c>
      <c r="AV66" s="115" t="s">
        <v>50</v>
      </c>
      <c r="AX66" s="115"/>
      <c r="BA66" s="115" t="s">
        <v>19</v>
      </c>
      <c r="BF66" s="115" t="s">
        <v>59</v>
      </c>
      <c r="BO66" s="115" t="s">
        <v>66</v>
      </c>
      <c r="BP66" s="115" t="s">
        <v>67</v>
      </c>
      <c r="BV66" s="115" t="s">
        <v>73</v>
      </c>
      <c r="CA66" s="115" t="s">
        <v>78</v>
      </c>
      <c r="CC66" s="115" t="s">
        <v>83</v>
      </c>
      <c r="CD66" s="115">
        <v>20</v>
      </c>
      <c r="CE66" s="115" t="s">
        <v>181</v>
      </c>
      <c r="CF66" s="115" t="s">
        <v>238</v>
      </c>
      <c r="CG66" s="115" t="s">
        <v>97</v>
      </c>
      <c r="CH66" s="115" t="s">
        <v>86</v>
      </c>
      <c r="CI66" s="115" t="s">
        <v>87</v>
      </c>
      <c r="CJ66" s="115" t="s">
        <v>93</v>
      </c>
      <c r="CK66" s="115" t="s">
        <v>94</v>
      </c>
      <c r="CL66" s="115" t="s">
        <v>95</v>
      </c>
      <c r="CM66" s="115" t="s">
        <v>86</v>
      </c>
      <c r="CN66" s="115" t="s">
        <v>91</v>
      </c>
    </row>
    <row r="67" spans="1:92">
      <c r="A67" s="115">
        <v>7044841783</v>
      </c>
      <c r="C67" s="115" t="s">
        <v>19</v>
      </c>
      <c r="L67" s="115" t="s">
        <v>28</v>
      </c>
      <c r="N67" s="115" t="s">
        <v>30</v>
      </c>
      <c r="O67" s="115"/>
      <c r="R67" s="115" t="s">
        <v>21</v>
      </c>
      <c r="V67" s="115" t="s">
        <v>25</v>
      </c>
      <c r="AB67" s="115"/>
      <c r="AD67" s="115" t="s">
        <v>33</v>
      </c>
      <c r="AH67" s="115" t="s">
        <v>37</v>
      </c>
      <c r="AI67" s="115" t="s">
        <v>38</v>
      </c>
      <c r="AL67" s="115"/>
      <c r="AN67" s="115" t="s">
        <v>43</v>
      </c>
      <c r="AU67" s="115" t="s">
        <v>49</v>
      </c>
      <c r="AV67" s="115" t="s">
        <v>50</v>
      </c>
      <c r="AX67" s="115"/>
      <c r="BC67" s="115" t="s">
        <v>56</v>
      </c>
      <c r="BI67" s="115" t="s">
        <v>62</v>
      </c>
      <c r="BO67" s="115" t="s">
        <v>66</v>
      </c>
      <c r="BP67" s="115"/>
      <c r="BU67" s="115" t="s">
        <v>72</v>
      </c>
      <c r="CA67" s="115" t="s">
        <v>78</v>
      </c>
      <c r="CB67" s="115" t="s">
        <v>79</v>
      </c>
      <c r="CC67" s="115" t="s">
        <v>83</v>
      </c>
      <c r="CD67" s="115">
        <v>56</v>
      </c>
      <c r="CE67" s="115" t="s">
        <v>181</v>
      </c>
      <c r="CF67" s="115" t="s">
        <v>191</v>
      </c>
      <c r="CH67" s="115" t="s">
        <v>91</v>
      </c>
      <c r="CI67" s="115" t="s">
        <v>108</v>
      </c>
      <c r="CJ67" s="115" t="s">
        <v>100</v>
      </c>
      <c r="CK67" s="115" t="s">
        <v>94</v>
      </c>
      <c r="CL67" s="115" t="s">
        <v>90</v>
      </c>
      <c r="CM67" s="115" t="s">
        <v>91</v>
      </c>
      <c r="CN67" s="115" t="s">
        <v>91</v>
      </c>
    </row>
    <row r="68" spans="1:92">
      <c r="A68" s="115">
        <v>6984058086</v>
      </c>
      <c r="C68" s="115" t="s">
        <v>19</v>
      </c>
      <c r="D68" s="115" t="s">
        <v>20</v>
      </c>
      <c r="N68" s="115" t="s">
        <v>30</v>
      </c>
      <c r="O68" s="115"/>
      <c r="P68" s="115" t="s">
        <v>19</v>
      </c>
      <c r="Q68" s="115" t="s">
        <v>20</v>
      </c>
      <c r="R68" s="115" t="s">
        <v>21</v>
      </c>
      <c r="AB68" s="115"/>
      <c r="AE68" s="115" t="s">
        <v>34</v>
      </c>
      <c r="AI68" s="115" t="s">
        <v>38</v>
      </c>
      <c r="AK68" s="115" t="s">
        <v>40</v>
      </c>
      <c r="AL68" s="115"/>
      <c r="AP68" s="115" t="s">
        <v>45</v>
      </c>
      <c r="AU68" s="115" t="s">
        <v>49</v>
      </c>
      <c r="AV68" s="115" t="s">
        <v>50</v>
      </c>
      <c r="AX68" s="115" t="s">
        <v>52</v>
      </c>
      <c r="BA68" s="115" t="s">
        <v>19</v>
      </c>
      <c r="BD68" s="115" t="s">
        <v>57</v>
      </c>
      <c r="BP68" s="115" t="s">
        <v>67</v>
      </c>
      <c r="BS68" s="115" t="s">
        <v>70</v>
      </c>
      <c r="CC68" s="115" t="s">
        <v>99</v>
      </c>
      <c r="CD68" s="115">
        <v>74</v>
      </c>
      <c r="CE68" s="115" t="s">
        <v>181</v>
      </c>
      <c r="CF68" s="115" t="s">
        <v>238</v>
      </c>
      <c r="CI68" s="115" t="s">
        <v>87</v>
      </c>
      <c r="CK68" s="115" t="s">
        <v>89</v>
      </c>
      <c r="CL68" s="115" t="s">
        <v>106</v>
      </c>
      <c r="CM68" s="115" t="s">
        <v>91</v>
      </c>
      <c r="CN68" s="115" t="s">
        <v>91</v>
      </c>
    </row>
    <row r="69" spans="1:92">
      <c r="A69" s="115">
        <v>6987649353</v>
      </c>
      <c r="C69" s="115" t="s">
        <v>19</v>
      </c>
      <c r="J69" s="115" t="s">
        <v>26</v>
      </c>
      <c r="L69" s="115" t="s">
        <v>28</v>
      </c>
      <c r="O69" s="115"/>
      <c r="W69" s="115" t="s">
        <v>26</v>
      </c>
      <c r="X69" s="115" t="s">
        <v>27</v>
      </c>
      <c r="AA69" s="115" t="s">
        <v>30</v>
      </c>
      <c r="AB69" s="115"/>
      <c r="AD69" s="115" t="s">
        <v>33</v>
      </c>
      <c r="AF69" s="115" t="s">
        <v>35</v>
      </c>
      <c r="AI69" s="115" t="s">
        <v>38</v>
      </c>
      <c r="AL69" s="115"/>
      <c r="AN69" s="115" t="s">
        <v>43</v>
      </c>
      <c r="AU69" s="115" t="s">
        <v>49</v>
      </c>
      <c r="AV69" s="115" t="s">
        <v>50</v>
      </c>
      <c r="AX69" s="115"/>
      <c r="BB69" s="115" t="s">
        <v>55</v>
      </c>
      <c r="BL69" s="115" t="s">
        <v>63</v>
      </c>
      <c r="BM69" s="115" t="s">
        <v>64</v>
      </c>
      <c r="BP69" s="115" t="s">
        <v>67</v>
      </c>
      <c r="BR69" s="115" t="s">
        <v>69</v>
      </c>
      <c r="BS69" s="115" t="s">
        <v>70</v>
      </c>
      <c r="BT69" s="115" t="s">
        <v>71</v>
      </c>
      <c r="BX69" s="115" t="s">
        <v>75</v>
      </c>
      <c r="CA69" s="115" t="s">
        <v>78</v>
      </c>
      <c r="CC69" s="115" t="s">
        <v>83</v>
      </c>
      <c r="CD69" s="115">
        <v>57</v>
      </c>
      <c r="CE69" s="115" t="s">
        <v>181</v>
      </c>
      <c r="CF69" s="115" t="s">
        <v>183</v>
      </c>
      <c r="CG69" s="115" t="s">
        <v>85</v>
      </c>
      <c r="CH69" s="115" t="s">
        <v>86</v>
      </c>
      <c r="CI69" s="115" t="s">
        <v>87</v>
      </c>
      <c r="CK69" s="115" t="s">
        <v>102</v>
      </c>
      <c r="CL69" s="115" t="s">
        <v>90</v>
      </c>
      <c r="CM69" s="115" t="s">
        <v>91</v>
      </c>
      <c r="CN69" s="115" t="s">
        <v>91</v>
      </c>
    </row>
    <row r="70" spans="1:92">
      <c r="A70" s="115">
        <v>7045785380</v>
      </c>
      <c r="C70" s="115" t="s">
        <v>19</v>
      </c>
      <c r="J70" s="115" t="s">
        <v>26</v>
      </c>
      <c r="N70" s="115" t="s">
        <v>30</v>
      </c>
      <c r="O70" s="115"/>
      <c r="V70" s="115" t="s">
        <v>25</v>
      </c>
      <c r="X70" s="115" t="s">
        <v>27</v>
      </c>
      <c r="AB70" s="115"/>
      <c r="AD70" s="115" t="s">
        <v>33</v>
      </c>
      <c r="AI70" s="115" t="s">
        <v>38</v>
      </c>
      <c r="AK70" s="115" t="s">
        <v>40</v>
      </c>
      <c r="AL70" s="115"/>
      <c r="AU70" s="115" t="s">
        <v>49</v>
      </c>
      <c r="AV70" s="115" t="s">
        <v>50</v>
      </c>
      <c r="AX70" s="115" t="s">
        <v>52</v>
      </c>
      <c r="BA70" s="115" t="s">
        <v>19</v>
      </c>
      <c r="BH70" s="115" t="s">
        <v>61</v>
      </c>
      <c r="BP70" s="115" t="s">
        <v>67</v>
      </c>
      <c r="BR70" s="115" t="s">
        <v>69</v>
      </c>
      <c r="CA70" s="115" t="s">
        <v>78</v>
      </c>
      <c r="CC70" s="115" t="s">
        <v>83</v>
      </c>
      <c r="CD70" s="115">
        <v>35</v>
      </c>
      <c r="CE70" s="115" t="s">
        <v>181</v>
      </c>
      <c r="CF70" s="115" t="s">
        <v>194</v>
      </c>
      <c r="CG70" s="115" t="s">
        <v>85</v>
      </c>
      <c r="CI70" s="115" t="s">
        <v>87</v>
      </c>
      <c r="CJ70" s="115" t="s">
        <v>100</v>
      </c>
      <c r="CK70" s="115" t="s">
        <v>89</v>
      </c>
      <c r="CL70" s="115" t="s">
        <v>90</v>
      </c>
      <c r="CM70" s="115" t="s">
        <v>91</v>
      </c>
      <c r="CN70" s="115" t="s">
        <v>91</v>
      </c>
    </row>
    <row r="71" spans="1:92">
      <c r="A71" s="115">
        <v>7011080190</v>
      </c>
      <c r="C71" s="115" t="s">
        <v>19</v>
      </c>
      <c r="D71" s="115" t="s">
        <v>20</v>
      </c>
      <c r="I71" s="115" t="s">
        <v>25</v>
      </c>
      <c r="O71" s="115"/>
      <c r="P71" s="115" t="s">
        <v>19</v>
      </c>
      <c r="Q71" s="115" t="s">
        <v>20</v>
      </c>
      <c r="V71" s="115" t="s">
        <v>25</v>
      </c>
      <c r="AB71" s="115"/>
      <c r="AD71" s="115" t="s">
        <v>33</v>
      </c>
      <c r="AI71" s="115" t="s">
        <v>38</v>
      </c>
      <c r="AL71" s="115" t="s">
        <v>41</v>
      </c>
      <c r="AU71" s="115" t="s">
        <v>49</v>
      </c>
      <c r="AV71" s="115" t="s">
        <v>50</v>
      </c>
      <c r="AX71" s="115" t="s">
        <v>52</v>
      </c>
      <c r="BA71" s="115" t="s">
        <v>19</v>
      </c>
      <c r="BD71" s="115" t="s">
        <v>57</v>
      </c>
      <c r="BP71" s="115" t="s">
        <v>67</v>
      </c>
      <c r="BV71" s="115" t="s">
        <v>73</v>
      </c>
      <c r="CA71" s="115" t="s">
        <v>78</v>
      </c>
      <c r="CC71" s="115" t="s">
        <v>83</v>
      </c>
      <c r="CD71" s="115">
        <v>40</v>
      </c>
      <c r="CE71" s="115" t="s">
        <v>181</v>
      </c>
      <c r="CF71" s="115" t="s">
        <v>192</v>
      </c>
      <c r="CG71" s="115" t="s">
        <v>85</v>
      </c>
      <c r="CH71" s="115" t="s">
        <v>86</v>
      </c>
      <c r="CI71" s="115" t="s">
        <v>87</v>
      </c>
      <c r="CJ71" s="115" t="s">
        <v>88</v>
      </c>
      <c r="CK71" s="115" t="s">
        <v>111</v>
      </c>
      <c r="CL71" s="115" t="s">
        <v>90</v>
      </c>
      <c r="CM71" s="115" t="s">
        <v>91</v>
      </c>
      <c r="CN71" s="115" t="s">
        <v>91</v>
      </c>
    </row>
    <row r="72" spans="1:92">
      <c r="A72" s="115">
        <v>7045773232</v>
      </c>
      <c r="B72" s="115" t="s">
        <v>18</v>
      </c>
      <c r="K72" s="115" t="s">
        <v>27</v>
      </c>
      <c r="O72" s="115"/>
      <c r="V72" s="115" t="s">
        <v>25</v>
      </c>
      <c r="AB72" s="115"/>
      <c r="AI72" s="115" t="s">
        <v>38</v>
      </c>
      <c r="AL72" s="115"/>
      <c r="AU72" s="115" t="s">
        <v>49</v>
      </c>
      <c r="AV72" s="115" t="s">
        <v>50</v>
      </c>
      <c r="AX72" s="115"/>
      <c r="AZ72" s="115" t="s">
        <v>54</v>
      </c>
      <c r="BP72" s="115"/>
      <c r="BR72" s="115" t="s">
        <v>69</v>
      </c>
      <c r="CC72" s="115" t="s">
        <v>83</v>
      </c>
      <c r="CD72" s="115">
        <v>62</v>
      </c>
      <c r="CE72" s="115" t="s">
        <v>181</v>
      </c>
      <c r="CF72" s="115" t="s">
        <v>191</v>
      </c>
      <c r="CG72" s="115" t="s">
        <v>107</v>
      </c>
      <c r="CH72" s="115" t="s">
        <v>91</v>
      </c>
      <c r="CI72" s="115" t="s">
        <v>137</v>
      </c>
      <c r="CJ72" s="115" t="s">
        <v>100</v>
      </c>
      <c r="CK72" s="115" t="s">
        <v>111</v>
      </c>
      <c r="CL72" s="115" t="s">
        <v>90</v>
      </c>
      <c r="CM72" s="115" t="s">
        <v>91</v>
      </c>
      <c r="CN72" s="115" t="s">
        <v>91</v>
      </c>
    </row>
    <row r="73" spans="1:92">
      <c r="A73" s="115">
        <v>7020568221</v>
      </c>
      <c r="C73" s="115" t="s">
        <v>19</v>
      </c>
      <c r="F73" s="115" t="s">
        <v>22</v>
      </c>
      <c r="L73" s="115" t="s">
        <v>28</v>
      </c>
      <c r="O73" s="115"/>
      <c r="R73" s="115" t="s">
        <v>21</v>
      </c>
      <c r="S73" s="115" t="s">
        <v>22</v>
      </c>
      <c r="AA73" s="115" t="s">
        <v>30</v>
      </c>
      <c r="AB73" s="115"/>
      <c r="AD73" s="115" t="s">
        <v>33</v>
      </c>
      <c r="AF73" s="115" t="s">
        <v>35</v>
      </c>
      <c r="AI73" s="115" t="s">
        <v>38</v>
      </c>
      <c r="AL73" s="115" t="s">
        <v>41</v>
      </c>
      <c r="AU73" s="115" t="s">
        <v>49</v>
      </c>
      <c r="AV73" s="115" t="s">
        <v>50</v>
      </c>
      <c r="AX73" s="115"/>
      <c r="BD73" s="115" t="s">
        <v>57</v>
      </c>
      <c r="BJ73" s="115" t="s">
        <v>26</v>
      </c>
      <c r="BO73" s="115" t="s">
        <v>66</v>
      </c>
      <c r="BP73" s="115" t="s">
        <v>67</v>
      </c>
      <c r="CC73" s="115" t="s">
        <v>83</v>
      </c>
      <c r="CD73" s="115">
        <v>23</v>
      </c>
      <c r="CE73" s="115" t="s">
        <v>84</v>
      </c>
      <c r="CF73" s="115" t="s">
        <v>146</v>
      </c>
      <c r="CH73" s="115" t="s">
        <v>91</v>
      </c>
      <c r="CI73" s="115" t="s">
        <v>108</v>
      </c>
      <c r="CK73" s="115" t="s">
        <v>89</v>
      </c>
      <c r="CL73" s="115" t="s">
        <v>103</v>
      </c>
      <c r="CM73" s="115" t="s">
        <v>91</v>
      </c>
    </row>
    <row r="74" spans="1:92">
      <c r="A74" s="115">
        <v>5577957912</v>
      </c>
      <c r="J74" s="115" t="s">
        <v>26</v>
      </c>
      <c r="L74" s="115" t="s">
        <v>28</v>
      </c>
      <c r="N74" s="115" t="s">
        <v>30</v>
      </c>
      <c r="O74" s="115"/>
      <c r="W74" s="115" t="s">
        <v>26</v>
      </c>
      <c r="Y74" s="115" t="s">
        <v>28</v>
      </c>
      <c r="AA74" s="115" t="s">
        <v>30</v>
      </c>
      <c r="AB74" s="115"/>
      <c r="AD74" s="115" t="s">
        <v>33</v>
      </c>
      <c r="AI74" s="115" t="s">
        <v>38</v>
      </c>
      <c r="AJ74" s="115" t="s">
        <v>39</v>
      </c>
      <c r="AL74" s="115" t="s">
        <v>41</v>
      </c>
      <c r="AR74" s="115" t="s">
        <v>46</v>
      </c>
      <c r="AV74" s="115" t="s">
        <v>50</v>
      </c>
      <c r="AX74" s="115"/>
      <c r="BD74" s="115" t="s">
        <v>57</v>
      </c>
      <c r="BJ74" s="115" t="s">
        <v>26</v>
      </c>
      <c r="BO74" s="115" t="s">
        <v>66</v>
      </c>
      <c r="BP74" s="115"/>
      <c r="BU74" s="115" t="s">
        <v>72</v>
      </c>
      <c r="BY74" s="115" t="s">
        <v>76</v>
      </c>
      <c r="CA74" s="115" t="s">
        <v>78</v>
      </c>
      <c r="CC74" s="115" t="s">
        <v>83</v>
      </c>
      <c r="CD74" s="115">
        <v>31</v>
      </c>
      <c r="CE74" s="115" t="s">
        <v>181</v>
      </c>
    </row>
    <row r="75" spans="1:92">
      <c r="A75" s="115">
        <v>5596602210</v>
      </c>
      <c r="L75" s="115" t="s">
        <v>28</v>
      </c>
      <c r="N75" s="115" t="s">
        <v>30</v>
      </c>
      <c r="O75" s="115"/>
      <c r="V75" s="115" t="s">
        <v>25</v>
      </c>
      <c r="Z75" s="115" t="s">
        <v>29</v>
      </c>
      <c r="AA75" s="115" t="s">
        <v>30</v>
      </c>
      <c r="AB75" s="115"/>
      <c r="AD75" s="115" t="s">
        <v>33</v>
      </c>
      <c r="AH75" s="115" t="s">
        <v>37</v>
      </c>
      <c r="AI75" s="115" t="s">
        <v>38</v>
      </c>
      <c r="AL75" s="115"/>
      <c r="AN75" s="115" t="s">
        <v>43</v>
      </c>
      <c r="AR75" s="115" t="s">
        <v>46</v>
      </c>
      <c r="AV75" s="115" t="s">
        <v>50</v>
      </c>
      <c r="AX75" s="115"/>
      <c r="BD75" s="115" t="s">
        <v>57</v>
      </c>
      <c r="BE75" s="115" t="s">
        <v>58</v>
      </c>
      <c r="BN75" s="115" t="s">
        <v>65</v>
      </c>
      <c r="BP75" s="115"/>
      <c r="BW75" s="115" t="s">
        <v>74</v>
      </c>
      <c r="BY75" s="115" t="s">
        <v>76</v>
      </c>
      <c r="CA75" s="115" t="s">
        <v>78</v>
      </c>
      <c r="CC75" s="115"/>
    </row>
    <row r="76" spans="1:92">
      <c r="A76" s="115">
        <v>5608036985</v>
      </c>
      <c r="E76" s="115" t="s">
        <v>21</v>
      </c>
      <c r="K76" s="115" t="s">
        <v>27</v>
      </c>
      <c r="O76" s="115"/>
      <c r="R76" s="115" t="s">
        <v>21</v>
      </c>
      <c r="X76" s="115" t="s">
        <v>27</v>
      </c>
      <c r="Y76" s="115" t="s">
        <v>28</v>
      </c>
      <c r="AB76" s="115"/>
      <c r="AC76" s="115" t="s">
        <v>32</v>
      </c>
      <c r="AD76" s="115" t="s">
        <v>33</v>
      </c>
      <c r="AI76" s="115" t="s">
        <v>38</v>
      </c>
      <c r="AL76" s="115"/>
      <c r="AO76" s="115" t="s">
        <v>44</v>
      </c>
      <c r="AR76" s="115" t="s">
        <v>46</v>
      </c>
      <c r="AV76" s="115" t="s">
        <v>50</v>
      </c>
      <c r="AX76" s="115"/>
      <c r="BA76" s="115" t="s">
        <v>19</v>
      </c>
      <c r="BC76" s="115" t="s">
        <v>56</v>
      </c>
      <c r="BO76" s="115" t="s">
        <v>66</v>
      </c>
      <c r="BP76" s="115"/>
      <c r="BS76" s="115" t="s">
        <v>70</v>
      </c>
      <c r="BX76" s="115" t="s">
        <v>75</v>
      </c>
      <c r="CA76" s="115" t="s">
        <v>78</v>
      </c>
      <c r="CC76" s="115" t="s">
        <v>83</v>
      </c>
      <c r="CD76" s="115">
        <v>27</v>
      </c>
      <c r="CE76" s="115" t="s">
        <v>84</v>
      </c>
      <c r="CF76" s="115" t="s">
        <v>173</v>
      </c>
    </row>
    <row r="77" spans="1:92">
      <c r="A77" s="115">
        <v>5591180436</v>
      </c>
      <c r="E77" s="115" t="s">
        <v>21</v>
      </c>
      <c r="J77" s="115" t="s">
        <v>26</v>
      </c>
      <c r="L77" s="115" t="s">
        <v>28</v>
      </c>
      <c r="O77" s="115"/>
      <c r="R77" s="115" t="s">
        <v>21</v>
      </c>
      <c r="AB77" s="115"/>
      <c r="AI77" s="115" t="s">
        <v>38</v>
      </c>
      <c r="AL77" s="115"/>
      <c r="AQ77" s="115" t="s">
        <v>39</v>
      </c>
      <c r="AR77" s="115" t="s">
        <v>46</v>
      </c>
      <c r="AV77" s="115" t="s">
        <v>50</v>
      </c>
      <c r="AX77" s="115"/>
      <c r="BE77" s="115" t="s">
        <v>58</v>
      </c>
      <c r="BJ77" s="115" t="s">
        <v>26</v>
      </c>
      <c r="BP77" s="115"/>
      <c r="BU77" s="115" t="s">
        <v>72</v>
      </c>
      <c r="CA77" s="115" t="s">
        <v>78</v>
      </c>
      <c r="CC77" s="115" t="s">
        <v>99</v>
      </c>
      <c r="CD77" s="115">
        <v>44</v>
      </c>
      <c r="CE77" s="115" t="s">
        <v>84</v>
      </c>
      <c r="CF77" s="115" t="s">
        <v>453</v>
      </c>
      <c r="CG77" s="115" t="s">
        <v>443</v>
      </c>
      <c r="CH77" s="115" t="s">
        <v>91</v>
      </c>
      <c r="CI77" s="115" t="s">
        <v>108</v>
      </c>
      <c r="CJ77" s="115" t="s">
        <v>101</v>
      </c>
      <c r="CK77" s="115" t="s">
        <v>102</v>
      </c>
      <c r="CL77" s="115" t="s">
        <v>90</v>
      </c>
      <c r="CM77" s="115" t="s">
        <v>91</v>
      </c>
    </row>
    <row r="78" spans="1:92">
      <c r="A78" s="115">
        <v>5606036064</v>
      </c>
      <c r="E78" s="115" t="s">
        <v>21</v>
      </c>
      <c r="J78" s="115" t="s">
        <v>26</v>
      </c>
      <c r="N78" s="115" t="s">
        <v>30</v>
      </c>
      <c r="O78" s="115"/>
      <c r="Q78" s="115" t="s">
        <v>20</v>
      </c>
      <c r="U78" s="115" t="s">
        <v>24</v>
      </c>
      <c r="Y78" s="115" t="s">
        <v>28</v>
      </c>
      <c r="AB78" s="115"/>
      <c r="AC78" s="115" t="s">
        <v>32</v>
      </c>
      <c r="AI78" s="115" t="s">
        <v>38</v>
      </c>
      <c r="AK78" s="115" t="s">
        <v>40</v>
      </c>
      <c r="AL78" s="115" t="s">
        <v>41</v>
      </c>
      <c r="AS78" s="115" t="s">
        <v>47</v>
      </c>
      <c r="AV78" s="115" t="s">
        <v>50</v>
      </c>
      <c r="AX78" s="115"/>
      <c r="BA78" s="115" t="s">
        <v>19</v>
      </c>
      <c r="BN78" s="115" t="s">
        <v>65</v>
      </c>
      <c r="BO78" s="115" t="s">
        <v>66</v>
      </c>
      <c r="BP78" s="115" t="s">
        <v>67</v>
      </c>
      <c r="BY78" s="115" t="s">
        <v>76</v>
      </c>
      <c r="CB78" s="115" t="s">
        <v>79</v>
      </c>
      <c r="CC78" s="115"/>
    </row>
    <row r="79" spans="1:92">
      <c r="A79" s="115">
        <v>5605112079</v>
      </c>
      <c r="C79" s="115" t="s">
        <v>19</v>
      </c>
      <c r="F79" s="115" t="s">
        <v>22</v>
      </c>
      <c r="J79" s="115" t="s">
        <v>26</v>
      </c>
      <c r="O79" s="115"/>
      <c r="Q79" s="115" t="s">
        <v>20</v>
      </c>
      <c r="Y79" s="115" t="s">
        <v>28</v>
      </c>
      <c r="AA79" s="115" t="s">
        <v>30</v>
      </c>
      <c r="AB79" s="115"/>
      <c r="AC79" s="115" t="s">
        <v>32</v>
      </c>
      <c r="AH79" s="115" t="s">
        <v>37</v>
      </c>
      <c r="AI79" s="115" t="s">
        <v>38</v>
      </c>
      <c r="AL79" s="115"/>
      <c r="AO79" s="115" t="s">
        <v>44</v>
      </c>
      <c r="AU79" s="115" t="s">
        <v>49</v>
      </c>
      <c r="AV79" s="115" t="s">
        <v>50</v>
      </c>
      <c r="AX79" s="115"/>
      <c r="BA79" s="115" t="s">
        <v>19</v>
      </c>
      <c r="BJ79" s="115" t="s">
        <v>26</v>
      </c>
      <c r="BK79" s="115" t="s">
        <v>22</v>
      </c>
      <c r="BP79" s="115"/>
      <c r="BR79" s="115" t="s">
        <v>69</v>
      </c>
      <c r="BU79" s="115" t="s">
        <v>72</v>
      </c>
      <c r="CA79" s="115" t="s">
        <v>78</v>
      </c>
      <c r="CC79" s="115" t="s">
        <v>83</v>
      </c>
      <c r="CD79" s="115">
        <v>27</v>
      </c>
      <c r="CE79" s="115" t="s">
        <v>432</v>
      </c>
    </row>
    <row r="80" spans="1:92">
      <c r="A80" s="115">
        <v>5596575556</v>
      </c>
      <c r="B80" s="115" t="s">
        <v>18</v>
      </c>
      <c r="K80" s="115" t="s">
        <v>27</v>
      </c>
      <c r="L80" s="115" t="s">
        <v>28</v>
      </c>
      <c r="O80" s="115"/>
      <c r="W80" s="115" t="s">
        <v>26</v>
      </c>
      <c r="X80" s="115" t="s">
        <v>27</v>
      </c>
      <c r="AA80" s="115" t="s">
        <v>30</v>
      </c>
      <c r="AB80" s="115" t="s">
        <v>31</v>
      </c>
      <c r="AD80" s="115" t="s">
        <v>33</v>
      </c>
      <c r="AI80" s="115" t="s">
        <v>38</v>
      </c>
      <c r="AL80" s="115" t="s">
        <v>41</v>
      </c>
      <c r="AP80" s="115" t="s">
        <v>45</v>
      </c>
      <c r="AV80" s="115" t="s">
        <v>50</v>
      </c>
      <c r="AX80" s="115"/>
      <c r="BF80" s="115" t="s">
        <v>59</v>
      </c>
      <c r="BM80" s="115" t="s">
        <v>64</v>
      </c>
      <c r="BO80" s="115" t="s">
        <v>66</v>
      </c>
      <c r="BP80" s="115"/>
      <c r="BT80" s="115" t="s">
        <v>71</v>
      </c>
      <c r="BV80" s="115" t="s">
        <v>73</v>
      </c>
      <c r="CB80" s="115" t="s">
        <v>79</v>
      </c>
      <c r="CC80" s="115" t="s">
        <v>83</v>
      </c>
      <c r="CD80" s="115">
        <v>15</v>
      </c>
      <c r="CE80" s="115" t="s">
        <v>432</v>
      </c>
    </row>
    <row r="81" spans="1:92">
      <c r="A81" s="115">
        <v>5608845193</v>
      </c>
      <c r="C81" s="115" t="s">
        <v>19</v>
      </c>
      <c r="J81" s="115" t="s">
        <v>26</v>
      </c>
      <c r="L81" s="115" t="s">
        <v>28</v>
      </c>
      <c r="O81" s="115"/>
      <c r="Q81" s="115" t="s">
        <v>20</v>
      </c>
      <c r="W81" s="115" t="s">
        <v>26</v>
      </c>
      <c r="Y81" s="115" t="s">
        <v>28</v>
      </c>
      <c r="AB81" s="115" t="s">
        <v>31</v>
      </c>
      <c r="AI81" s="115" t="s">
        <v>38</v>
      </c>
      <c r="AK81" s="115" t="s">
        <v>40</v>
      </c>
      <c r="AL81" s="115"/>
      <c r="AO81" s="115" t="s">
        <v>44</v>
      </c>
      <c r="AU81" s="115" t="s">
        <v>49</v>
      </c>
      <c r="AV81" s="115" t="s">
        <v>50</v>
      </c>
      <c r="AX81" s="115"/>
      <c r="BA81" s="115" t="s">
        <v>19</v>
      </c>
      <c r="BJ81" s="115" t="s">
        <v>26</v>
      </c>
      <c r="BK81" s="115" t="s">
        <v>22</v>
      </c>
      <c r="BP81" s="115" t="s">
        <v>67</v>
      </c>
      <c r="BR81" s="115" t="s">
        <v>69</v>
      </c>
      <c r="BS81" s="115" t="s">
        <v>70</v>
      </c>
      <c r="BU81" s="115" t="s">
        <v>72</v>
      </c>
      <c r="BV81" s="115" t="s">
        <v>73</v>
      </c>
      <c r="BY81" s="115" t="s">
        <v>76</v>
      </c>
      <c r="CA81" s="115" t="s">
        <v>78</v>
      </c>
      <c r="CB81" s="115" t="s">
        <v>79</v>
      </c>
      <c r="CC81" s="115" t="s">
        <v>99</v>
      </c>
      <c r="CD81" s="115">
        <v>54</v>
      </c>
      <c r="CE81" s="115" t="s">
        <v>84</v>
      </c>
    </row>
    <row r="82" spans="1:92">
      <c r="A82" s="115">
        <v>5607810768</v>
      </c>
      <c r="C82" s="115" t="s">
        <v>19</v>
      </c>
      <c r="J82" s="115" t="s">
        <v>26</v>
      </c>
      <c r="O82" s="115"/>
      <c r="Q82" s="115" t="s">
        <v>20</v>
      </c>
      <c r="AB82" s="115"/>
      <c r="AI82" s="115" t="s">
        <v>38</v>
      </c>
      <c r="AL82" s="115"/>
      <c r="AV82" s="115" t="s">
        <v>50</v>
      </c>
      <c r="AX82" s="115"/>
      <c r="BE82" s="115" t="s">
        <v>58</v>
      </c>
      <c r="BP82" s="115"/>
      <c r="BV82" s="115" t="s">
        <v>73</v>
      </c>
      <c r="CC82" s="115" t="s">
        <v>99</v>
      </c>
      <c r="CD82" s="115">
        <v>29</v>
      </c>
      <c r="CE82" s="115" t="s">
        <v>84</v>
      </c>
      <c r="CF82" s="115" t="s">
        <v>171</v>
      </c>
      <c r="CG82" s="115" t="s">
        <v>107</v>
      </c>
      <c r="CH82" s="115" t="s">
        <v>91</v>
      </c>
      <c r="CI82" s="115" t="s">
        <v>108</v>
      </c>
      <c r="CJ82" s="115" t="s">
        <v>104</v>
      </c>
      <c r="CK82" s="115" t="s">
        <v>112</v>
      </c>
      <c r="CL82" s="115" t="s">
        <v>113</v>
      </c>
      <c r="CM82" s="115" t="s">
        <v>91</v>
      </c>
    </row>
    <row r="83" spans="1:92">
      <c r="A83" s="115">
        <v>5609434900</v>
      </c>
      <c r="I83" s="115" t="s">
        <v>25</v>
      </c>
      <c r="L83" s="115" t="s">
        <v>28</v>
      </c>
      <c r="N83" s="115" t="s">
        <v>30</v>
      </c>
      <c r="O83" s="115"/>
      <c r="V83" s="115" t="s">
        <v>25</v>
      </c>
      <c r="X83" s="115" t="s">
        <v>27</v>
      </c>
      <c r="AA83" s="115" t="s">
        <v>30</v>
      </c>
      <c r="AB83" s="115"/>
      <c r="AC83" s="115" t="s">
        <v>32</v>
      </c>
      <c r="AI83" s="115" t="s">
        <v>38</v>
      </c>
      <c r="AJ83" s="115" t="s">
        <v>39</v>
      </c>
      <c r="AL83" s="115"/>
      <c r="AR83" s="115" t="s">
        <v>46</v>
      </c>
      <c r="AT83" s="115" t="s">
        <v>48</v>
      </c>
      <c r="AV83" s="115" t="s">
        <v>50</v>
      </c>
      <c r="AX83" s="115"/>
      <c r="BE83" s="115" t="s">
        <v>58</v>
      </c>
      <c r="BN83" s="115" t="s">
        <v>65</v>
      </c>
      <c r="BO83" s="115" t="s">
        <v>66</v>
      </c>
      <c r="BP83" s="115" t="s">
        <v>67</v>
      </c>
      <c r="BX83" s="115" t="s">
        <v>75</v>
      </c>
      <c r="CA83" s="115" t="s">
        <v>78</v>
      </c>
      <c r="CB83" s="115" t="s">
        <v>79</v>
      </c>
      <c r="CC83" s="115" t="s">
        <v>83</v>
      </c>
      <c r="CD83" s="115">
        <v>35</v>
      </c>
      <c r="CE83" s="115" t="s">
        <v>181</v>
      </c>
      <c r="CF83" s="115" t="s">
        <v>234</v>
      </c>
      <c r="CG83" s="115" t="s">
        <v>85</v>
      </c>
      <c r="CH83" s="115" t="s">
        <v>91</v>
      </c>
      <c r="CI83" s="115" t="s">
        <v>87</v>
      </c>
      <c r="CJ83" s="115" t="s">
        <v>88</v>
      </c>
      <c r="CK83" s="115" t="s">
        <v>111</v>
      </c>
      <c r="CL83" s="115" t="s">
        <v>95</v>
      </c>
      <c r="CM83" s="115" t="s">
        <v>91</v>
      </c>
      <c r="CN83" s="115" t="s">
        <v>91</v>
      </c>
    </row>
    <row r="84" spans="1:92">
      <c r="A84" s="115">
        <v>6985474531</v>
      </c>
      <c r="N84" s="115" t="s">
        <v>30</v>
      </c>
      <c r="O84" s="115"/>
      <c r="P84" s="115" t="s">
        <v>19</v>
      </c>
      <c r="Q84" s="115" t="s">
        <v>20</v>
      </c>
      <c r="W84" s="115" t="s">
        <v>26</v>
      </c>
      <c r="AB84" s="115"/>
      <c r="AD84" s="115" t="s">
        <v>33</v>
      </c>
      <c r="AH84" s="115" t="s">
        <v>37</v>
      </c>
      <c r="AI84" s="115" t="s">
        <v>38</v>
      </c>
      <c r="AL84" s="115"/>
      <c r="AO84" s="115" t="s">
        <v>44</v>
      </c>
      <c r="AT84" s="115" t="s">
        <v>48</v>
      </c>
      <c r="AV84" s="115" t="s">
        <v>50</v>
      </c>
      <c r="AX84" s="115"/>
      <c r="BB84" s="115" t="s">
        <v>55</v>
      </c>
      <c r="BG84" s="115" t="s">
        <v>60</v>
      </c>
      <c r="BN84" s="115" t="s">
        <v>65</v>
      </c>
      <c r="BP84" s="115"/>
      <c r="BQ84" s="115" t="s">
        <v>68</v>
      </c>
      <c r="BT84" s="115" t="s">
        <v>71</v>
      </c>
      <c r="BU84" s="115" t="s">
        <v>72</v>
      </c>
      <c r="CC84" s="115" t="s">
        <v>83</v>
      </c>
      <c r="CD84" s="115">
        <v>48</v>
      </c>
      <c r="CE84" s="115" t="s">
        <v>181</v>
      </c>
      <c r="CF84" s="115" t="s">
        <v>212</v>
      </c>
      <c r="CG84" s="115" t="s">
        <v>85</v>
      </c>
      <c r="CH84" s="115" t="s">
        <v>86</v>
      </c>
      <c r="CI84" s="115" t="s">
        <v>87</v>
      </c>
      <c r="CJ84" s="115" t="s">
        <v>100</v>
      </c>
      <c r="CK84" s="115" t="s">
        <v>111</v>
      </c>
      <c r="CL84" s="115" t="s">
        <v>90</v>
      </c>
      <c r="CM84" s="115" t="s">
        <v>91</v>
      </c>
      <c r="CN84" s="115" t="s">
        <v>91</v>
      </c>
    </row>
    <row r="85" spans="1:92">
      <c r="A85" s="115">
        <v>7044859853</v>
      </c>
      <c r="C85" s="115" t="s">
        <v>19</v>
      </c>
      <c r="D85" s="115" t="s">
        <v>20</v>
      </c>
      <c r="F85" s="115" t="s">
        <v>22</v>
      </c>
      <c r="J85" s="115" t="s">
        <v>26</v>
      </c>
      <c r="K85" s="115" t="s">
        <v>27</v>
      </c>
      <c r="L85" s="115" t="s">
        <v>28</v>
      </c>
      <c r="M85" s="115" t="s">
        <v>29</v>
      </c>
      <c r="N85" s="115" t="s">
        <v>30</v>
      </c>
      <c r="O85" s="115"/>
      <c r="T85" s="115" t="s">
        <v>23</v>
      </c>
      <c r="V85" s="115" t="s">
        <v>25</v>
      </c>
      <c r="W85" s="115" t="s">
        <v>26</v>
      </c>
      <c r="Z85" s="115" t="s">
        <v>29</v>
      </c>
      <c r="AA85" s="115" t="s">
        <v>30</v>
      </c>
      <c r="AB85" s="115"/>
      <c r="AI85" s="115" t="s">
        <v>38</v>
      </c>
      <c r="AK85" s="115" t="s">
        <v>40</v>
      </c>
      <c r="AL85" s="115"/>
      <c r="AM85" s="115" t="s">
        <v>42</v>
      </c>
      <c r="AP85" s="115" t="s">
        <v>45</v>
      </c>
      <c r="AQ85" s="115" t="s">
        <v>39</v>
      </c>
      <c r="AT85" s="115" t="s">
        <v>48</v>
      </c>
      <c r="AV85" s="115" t="s">
        <v>50</v>
      </c>
      <c r="AX85" s="115"/>
      <c r="AY85" s="115" t="s">
        <v>53</v>
      </c>
      <c r="AZ85" s="115" t="s">
        <v>54</v>
      </c>
      <c r="BA85" s="115" t="s">
        <v>19</v>
      </c>
      <c r="BB85" s="115" t="s">
        <v>55</v>
      </c>
      <c r="BC85" s="115" t="s">
        <v>56</v>
      </c>
      <c r="BD85" s="115" t="s">
        <v>57</v>
      </c>
      <c r="BM85" s="115" t="s">
        <v>64</v>
      </c>
      <c r="BN85" s="115" t="s">
        <v>65</v>
      </c>
      <c r="BO85" s="115" t="s">
        <v>66</v>
      </c>
      <c r="BP85" s="115"/>
      <c r="CC85" s="115" t="s">
        <v>83</v>
      </c>
      <c r="CD85" s="115">
        <v>66</v>
      </c>
      <c r="CE85" s="115" t="s">
        <v>84</v>
      </c>
      <c r="CF85" s="115" t="s">
        <v>138</v>
      </c>
      <c r="CG85" s="115" t="s">
        <v>114</v>
      </c>
      <c r="CH85" s="115" t="s">
        <v>91</v>
      </c>
      <c r="CI85" s="115" t="s">
        <v>87</v>
      </c>
      <c r="CJ85" s="115" t="s">
        <v>101</v>
      </c>
      <c r="CK85" s="115" t="s">
        <v>111</v>
      </c>
      <c r="CL85" s="115" t="s">
        <v>90</v>
      </c>
      <c r="CM85" s="115" t="s">
        <v>91</v>
      </c>
      <c r="CN85" s="115" t="s">
        <v>91</v>
      </c>
    </row>
    <row r="86" spans="1:92">
      <c r="A86" s="115">
        <v>6985116283</v>
      </c>
      <c r="B86" s="115" t="s">
        <v>18</v>
      </c>
      <c r="L86" s="115" t="s">
        <v>28</v>
      </c>
      <c r="M86" s="115" t="s">
        <v>29</v>
      </c>
      <c r="O86" s="115"/>
      <c r="Y86" s="115" t="s">
        <v>28</v>
      </c>
      <c r="AB86" s="115"/>
      <c r="AD86" s="115" t="s">
        <v>33</v>
      </c>
      <c r="AI86" s="115" t="s">
        <v>38</v>
      </c>
      <c r="AK86" s="115" t="s">
        <v>40</v>
      </c>
      <c r="AL86" s="115" t="s">
        <v>41</v>
      </c>
      <c r="AM86" s="115" t="s">
        <v>42</v>
      </c>
      <c r="AO86" s="115" t="s">
        <v>44</v>
      </c>
      <c r="AP86" s="115" t="s">
        <v>45</v>
      </c>
      <c r="AQ86" s="115" t="s">
        <v>39</v>
      </c>
      <c r="AR86" s="115" t="s">
        <v>46</v>
      </c>
      <c r="AS86" s="115" t="s">
        <v>47</v>
      </c>
      <c r="AV86" s="115" t="s">
        <v>50</v>
      </c>
      <c r="AX86" s="115"/>
      <c r="AZ86" s="115" t="s">
        <v>54</v>
      </c>
      <c r="BC86" s="115" t="s">
        <v>56</v>
      </c>
      <c r="BE86" s="115" t="s">
        <v>58</v>
      </c>
      <c r="BF86" s="115" t="s">
        <v>59</v>
      </c>
      <c r="BG86" s="115" t="s">
        <v>60</v>
      </c>
      <c r="BI86" s="115" t="s">
        <v>62</v>
      </c>
      <c r="BO86" s="115" t="s">
        <v>66</v>
      </c>
      <c r="BP86" s="115" t="s">
        <v>67</v>
      </c>
      <c r="BU86" s="115" t="s">
        <v>72</v>
      </c>
      <c r="CA86" s="115" t="s">
        <v>78</v>
      </c>
      <c r="CC86" s="115" t="s">
        <v>99</v>
      </c>
      <c r="CD86" s="115">
        <v>26</v>
      </c>
      <c r="CE86" s="115" t="s">
        <v>181</v>
      </c>
      <c r="CF86" s="115" t="s">
        <v>190</v>
      </c>
      <c r="CG86" s="115" t="s">
        <v>97</v>
      </c>
      <c r="CH86" s="115" t="s">
        <v>86</v>
      </c>
      <c r="CI86" s="115" t="s">
        <v>87</v>
      </c>
      <c r="CJ86" s="115" t="s">
        <v>104</v>
      </c>
      <c r="CK86" s="115" t="s">
        <v>102</v>
      </c>
      <c r="CL86" s="115" t="s">
        <v>98</v>
      </c>
      <c r="CM86" s="115" t="s">
        <v>91</v>
      </c>
    </row>
    <row r="87" spans="1:92">
      <c r="A87" s="115">
        <v>6985143652</v>
      </c>
      <c r="B87" s="115" t="s">
        <v>18</v>
      </c>
      <c r="C87" s="115" t="s">
        <v>19</v>
      </c>
      <c r="F87" s="115" t="s">
        <v>22</v>
      </c>
      <c r="H87" s="115" t="s">
        <v>24</v>
      </c>
      <c r="J87" s="115" t="s">
        <v>26</v>
      </c>
      <c r="K87" s="115" t="s">
        <v>27</v>
      </c>
      <c r="L87" s="115" t="s">
        <v>28</v>
      </c>
      <c r="O87" s="115"/>
      <c r="P87" s="115" t="s">
        <v>19</v>
      </c>
      <c r="Q87" s="115" t="s">
        <v>20</v>
      </c>
      <c r="V87" s="115" t="s">
        <v>25</v>
      </c>
      <c r="AB87" s="115"/>
      <c r="AD87" s="115" t="s">
        <v>33</v>
      </c>
      <c r="AF87" s="115" t="s">
        <v>35</v>
      </c>
      <c r="AH87" s="115" t="s">
        <v>37</v>
      </c>
      <c r="AI87" s="115" t="s">
        <v>38</v>
      </c>
      <c r="AJ87" s="115" t="s">
        <v>39</v>
      </c>
      <c r="AK87" s="115" t="s">
        <v>40</v>
      </c>
      <c r="AL87" s="115"/>
      <c r="AM87" s="115" t="s">
        <v>42</v>
      </c>
      <c r="AP87" s="115" t="s">
        <v>45</v>
      </c>
      <c r="AQ87" s="115" t="s">
        <v>39</v>
      </c>
      <c r="AS87" s="115" t="s">
        <v>47</v>
      </c>
      <c r="AV87" s="115" t="s">
        <v>50</v>
      </c>
      <c r="AX87" s="115" t="s">
        <v>52</v>
      </c>
      <c r="AZ87" s="115" t="s">
        <v>54</v>
      </c>
      <c r="BA87" s="115" t="s">
        <v>19</v>
      </c>
      <c r="BB87" s="115" t="s">
        <v>55</v>
      </c>
      <c r="BD87" s="115" t="s">
        <v>57</v>
      </c>
      <c r="BF87" s="115" t="s">
        <v>59</v>
      </c>
      <c r="BH87" s="115" t="s">
        <v>61</v>
      </c>
      <c r="BJ87" s="115" t="s">
        <v>26</v>
      </c>
      <c r="BK87" s="115" t="s">
        <v>22</v>
      </c>
      <c r="BL87" s="115" t="s">
        <v>63</v>
      </c>
      <c r="BN87" s="115" t="s">
        <v>65</v>
      </c>
      <c r="BO87" s="115" t="s">
        <v>66</v>
      </c>
      <c r="BP87" s="115" t="s">
        <v>67</v>
      </c>
      <c r="BS87" s="115" t="s">
        <v>70</v>
      </c>
      <c r="CC87" s="115" t="s">
        <v>83</v>
      </c>
      <c r="CD87" s="115">
        <v>59</v>
      </c>
      <c r="CE87" s="115" t="s">
        <v>181</v>
      </c>
      <c r="CG87" s="115" t="s">
        <v>85</v>
      </c>
      <c r="CH87" s="115" t="s">
        <v>86</v>
      </c>
      <c r="CI87" s="115" t="s">
        <v>87</v>
      </c>
      <c r="CJ87" s="115" t="s">
        <v>104</v>
      </c>
      <c r="CK87" s="115" t="s">
        <v>102</v>
      </c>
      <c r="CL87" s="115" t="s">
        <v>113</v>
      </c>
      <c r="CM87" s="115" t="s">
        <v>91</v>
      </c>
      <c r="CN87" s="115" t="s">
        <v>91</v>
      </c>
    </row>
    <row r="88" spans="1:92">
      <c r="A88" s="115">
        <v>7008109527</v>
      </c>
      <c r="K88" s="115" t="s">
        <v>27</v>
      </c>
      <c r="L88" s="115" t="s">
        <v>28</v>
      </c>
      <c r="M88" s="115" t="s">
        <v>29</v>
      </c>
      <c r="N88" s="115" t="s">
        <v>30</v>
      </c>
      <c r="O88" s="115"/>
      <c r="V88" s="115" t="s">
        <v>25</v>
      </c>
      <c r="W88" s="115" t="s">
        <v>26</v>
      </c>
      <c r="X88" s="115" t="s">
        <v>27</v>
      </c>
      <c r="AA88" s="115" t="s">
        <v>30</v>
      </c>
      <c r="AB88" s="115"/>
      <c r="AD88" s="115" t="s">
        <v>33</v>
      </c>
      <c r="AH88" s="115" t="s">
        <v>37</v>
      </c>
      <c r="AI88" s="115" t="s">
        <v>38</v>
      </c>
      <c r="AK88" s="115" t="s">
        <v>40</v>
      </c>
      <c r="AL88" s="115"/>
      <c r="AM88" s="115" t="s">
        <v>42</v>
      </c>
      <c r="AO88" s="115" t="s">
        <v>44</v>
      </c>
      <c r="AS88" s="115" t="s">
        <v>47</v>
      </c>
      <c r="AV88" s="115" t="s">
        <v>50</v>
      </c>
      <c r="AX88" s="115"/>
      <c r="AZ88" s="115" t="s">
        <v>54</v>
      </c>
      <c r="BC88" s="115" t="s">
        <v>56</v>
      </c>
      <c r="BE88" s="115" t="s">
        <v>58</v>
      </c>
      <c r="BF88" s="115" t="s">
        <v>59</v>
      </c>
      <c r="BG88" s="115" t="s">
        <v>60</v>
      </c>
      <c r="BI88" s="115" t="s">
        <v>62</v>
      </c>
      <c r="BO88" s="115" t="s">
        <v>66</v>
      </c>
      <c r="BP88" s="115" t="s">
        <v>67</v>
      </c>
      <c r="CA88" s="115" t="s">
        <v>78</v>
      </c>
      <c r="CC88" s="115" t="s">
        <v>83</v>
      </c>
      <c r="CD88" s="115">
        <v>54</v>
      </c>
      <c r="CE88" s="115" t="s">
        <v>181</v>
      </c>
      <c r="CF88" s="115" t="s">
        <v>214</v>
      </c>
      <c r="CG88" s="115" t="s">
        <v>85</v>
      </c>
      <c r="CI88" s="115" t="s">
        <v>87</v>
      </c>
      <c r="CJ88" s="115" t="s">
        <v>101</v>
      </c>
      <c r="CK88" s="115" t="s">
        <v>111</v>
      </c>
      <c r="CL88" s="115" t="s">
        <v>90</v>
      </c>
      <c r="CM88" s="115" t="s">
        <v>91</v>
      </c>
    </row>
    <row r="89" spans="1:92">
      <c r="A89" s="115">
        <v>5586516688</v>
      </c>
      <c r="B89" s="115" t="s">
        <v>18</v>
      </c>
      <c r="K89" s="115" t="s">
        <v>27</v>
      </c>
      <c r="N89" s="115" t="s">
        <v>30</v>
      </c>
      <c r="O89" s="115"/>
      <c r="U89" s="115" t="s">
        <v>24</v>
      </c>
      <c r="X89" s="115" t="s">
        <v>27</v>
      </c>
      <c r="AA89" s="115" t="s">
        <v>30</v>
      </c>
      <c r="AB89" s="115"/>
      <c r="AH89" s="115" t="s">
        <v>37</v>
      </c>
      <c r="AI89" s="115" t="s">
        <v>38</v>
      </c>
      <c r="AJ89" s="115" t="s">
        <v>39</v>
      </c>
      <c r="AL89" s="115"/>
      <c r="AM89" s="115" t="s">
        <v>42</v>
      </c>
      <c r="AR89" s="115" t="s">
        <v>46</v>
      </c>
      <c r="AV89" s="115" t="s">
        <v>50</v>
      </c>
      <c r="AX89" s="115"/>
      <c r="AZ89" s="115" t="s">
        <v>54</v>
      </c>
      <c r="BC89" s="115" t="s">
        <v>56</v>
      </c>
      <c r="BG89" s="115" t="s">
        <v>60</v>
      </c>
      <c r="BP89" s="115" t="s">
        <v>67</v>
      </c>
      <c r="BV89" s="115" t="s">
        <v>73</v>
      </c>
      <c r="CA89" s="115" t="s">
        <v>78</v>
      </c>
      <c r="CC89" s="115" t="s">
        <v>99</v>
      </c>
      <c r="CD89" s="115">
        <v>55</v>
      </c>
      <c r="CE89" s="115" t="s">
        <v>181</v>
      </c>
      <c r="CF89" s="115" t="s">
        <v>224</v>
      </c>
      <c r="CG89" s="115" t="s">
        <v>92</v>
      </c>
      <c r="CH89" s="115" t="s">
        <v>86</v>
      </c>
      <c r="CI89" s="115" t="s">
        <v>87</v>
      </c>
      <c r="CJ89" s="115" t="s">
        <v>88</v>
      </c>
      <c r="CK89" s="115" t="s">
        <v>120</v>
      </c>
      <c r="CL89" s="115" t="s">
        <v>90</v>
      </c>
      <c r="CM89" s="115" t="s">
        <v>91</v>
      </c>
      <c r="CN89" s="115" t="s">
        <v>91</v>
      </c>
    </row>
    <row r="90" spans="1:92">
      <c r="A90" s="115">
        <v>7020564050</v>
      </c>
      <c r="D90" s="115" t="s">
        <v>20</v>
      </c>
      <c r="K90" s="115" t="s">
        <v>27</v>
      </c>
      <c r="N90" s="115" t="s">
        <v>30</v>
      </c>
      <c r="O90" s="115"/>
      <c r="Q90" s="115" t="s">
        <v>20</v>
      </c>
      <c r="R90" s="115" t="s">
        <v>21</v>
      </c>
      <c r="AA90" s="115" t="s">
        <v>30</v>
      </c>
      <c r="AB90" s="115"/>
      <c r="AI90" s="115" t="s">
        <v>38</v>
      </c>
      <c r="AJ90" s="115" t="s">
        <v>39</v>
      </c>
      <c r="AK90" s="115" t="s">
        <v>40</v>
      </c>
      <c r="AL90" s="115" t="s">
        <v>41</v>
      </c>
      <c r="AR90" s="115" t="s">
        <v>46</v>
      </c>
      <c r="AV90" s="115" t="s">
        <v>50</v>
      </c>
      <c r="AX90" s="115" t="s">
        <v>52</v>
      </c>
      <c r="BD90" s="115" t="s">
        <v>57</v>
      </c>
      <c r="BH90" s="115" t="s">
        <v>61</v>
      </c>
      <c r="BP90" s="115" t="s">
        <v>67</v>
      </c>
      <c r="CC90" s="115" t="s">
        <v>99</v>
      </c>
      <c r="CD90" s="115">
        <v>62</v>
      </c>
      <c r="CE90" s="115" t="s">
        <v>181</v>
      </c>
      <c r="CF90" s="115" t="s">
        <v>224</v>
      </c>
      <c r="CG90" s="115" t="s">
        <v>92</v>
      </c>
      <c r="CH90" s="115" t="s">
        <v>86</v>
      </c>
      <c r="CI90" s="115" t="s">
        <v>87</v>
      </c>
      <c r="CK90" s="115" t="s">
        <v>89</v>
      </c>
      <c r="CL90" s="115" t="s">
        <v>90</v>
      </c>
      <c r="CM90" s="115" t="s">
        <v>91</v>
      </c>
      <c r="CN90" s="115" t="s">
        <v>91</v>
      </c>
    </row>
    <row r="91" spans="1:92">
      <c r="A91" s="115">
        <v>6982457295</v>
      </c>
      <c r="J91" s="115" t="s">
        <v>26</v>
      </c>
      <c r="K91" s="115" t="s">
        <v>27</v>
      </c>
      <c r="O91" s="115" t="s">
        <v>18</v>
      </c>
      <c r="U91" s="115" t="s">
        <v>24</v>
      </c>
      <c r="AA91" s="115" t="s">
        <v>30</v>
      </c>
      <c r="AB91" s="115"/>
      <c r="AE91" s="115" t="s">
        <v>34</v>
      </c>
      <c r="AH91" s="115" t="s">
        <v>37</v>
      </c>
      <c r="AI91" s="115" t="s">
        <v>38</v>
      </c>
      <c r="AL91" s="115"/>
      <c r="AP91" s="115" t="s">
        <v>45</v>
      </c>
      <c r="AR91" s="115" t="s">
        <v>46</v>
      </c>
      <c r="AV91" s="115" t="s">
        <v>50</v>
      </c>
      <c r="AX91" s="115"/>
      <c r="BC91" s="115" t="s">
        <v>56</v>
      </c>
      <c r="BD91" s="115" t="s">
        <v>57</v>
      </c>
      <c r="BG91" s="115" t="s">
        <v>60</v>
      </c>
      <c r="BP91" s="115" t="s">
        <v>67</v>
      </c>
      <c r="BV91" s="115" t="s">
        <v>73</v>
      </c>
      <c r="CC91" s="115" t="s">
        <v>83</v>
      </c>
      <c r="CD91" s="115">
        <v>40</v>
      </c>
      <c r="CE91" s="115" t="s">
        <v>181</v>
      </c>
      <c r="CF91" s="115" t="s">
        <v>193</v>
      </c>
      <c r="CG91" s="115" t="s">
        <v>114</v>
      </c>
      <c r="CH91" s="115" t="s">
        <v>91</v>
      </c>
      <c r="CI91" s="115" t="s">
        <v>108</v>
      </c>
      <c r="CJ91" s="115" t="s">
        <v>96</v>
      </c>
      <c r="CK91" s="115" t="s">
        <v>112</v>
      </c>
      <c r="CL91" s="115" t="s">
        <v>90</v>
      </c>
      <c r="CM91" s="115" t="s">
        <v>91</v>
      </c>
      <c r="CN91" s="115" t="s">
        <v>86</v>
      </c>
    </row>
    <row r="92" spans="1:92">
      <c r="A92" s="115">
        <v>7011088935</v>
      </c>
      <c r="C92" s="115" t="s">
        <v>19</v>
      </c>
      <c r="I92" s="115" t="s">
        <v>25</v>
      </c>
      <c r="N92" s="115" t="s">
        <v>30</v>
      </c>
      <c r="O92" s="115"/>
      <c r="Q92" s="115" t="s">
        <v>20</v>
      </c>
      <c r="V92" s="115" t="s">
        <v>25</v>
      </c>
      <c r="W92" s="115" t="s">
        <v>26</v>
      </c>
      <c r="AB92" s="115"/>
      <c r="AH92" s="115" t="s">
        <v>37</v>
      </c>
      <c r="AI92" s="115" t="s">
        <v>38</v>
      </c>
      <c r="AK92" s="115" t="s">
        <v>40</v>
      </c>
      <c r="AL92" s="115"/>
      <c r="AM92" s="115" t="s">
        <v>42</v>
      </c>
      <c r="AR92" s="115" t="s">
        <v>46</v>
      </c>
      <c r="AV92" s="115" t="s">
        <v>50</v>
      </c>
      <c r="AX92" s="115" t="s">
        <v>52</v>
      </c>
      <c r="BE92" s="115" t="s">
        <v>58</v>
      </c>
      <c r="BO92" s="115" t="s">
        <v>66</v>
      </c>
      <c r="BP92" s="115"/>
      <c r="BT92" s="115" t="s">
        <v>71</v>
      </c>
      <c r="BY92" s="115" t="s">
        <v>76</v>
      </c>
      <c r="CA92" s="115" t="s">
        <v>78</v>
      </c>
      <c r="CC92" s="115" t="s">
        <v>83</v>
      </c>
      <c r="CD92" s="115">
        <v>43</v>
      </c>
      <c r="CE92" s="115" t="s">
        <v>181</v>
      </c>
      <c r="CF92" s="115" t="s">
        <v>232</v>
      </c>
      <c r="CG92" s="115" t="s">
        <v>85</v>
      </c>
      <c r="CH92" s="115" t="s">
        <v>86</v>
      </c>
      <c r="CI92" s="115" t="s">
        <v>87</v>
      </c>
      <c r="CJ92" s="115" t="s">
        <v>101</v>
      </c>
      <c r="CK92" s="115" t="s">
        <v>111</v>
      </c>
      <c r="CL92" s="115" t="s">
        <v>90</v>
      </c>
      <c r="CM92" s="115" t="s">
        <v>91</v>
      </c>
      <c r="CN92" s="115" t="s">
        <v>91</v>
      </c>
    </row>
    <row r="93" spans="1:92">
      <c r="A93" s="115">
        <v>7045769863</v>
      </c>
      <c r="C93" s="115" t="s">
        <v>19</v>
      </c>
      <c r="L93" s="115" t="s">
        <v>28</v>
      </c>
      <c r="M93" s="115" t="s">
        <v>29</v>
      </c>
      <c r="O93" s="115" t="s">
        <v>18</v>
      </c>
      <c r="P93" s="115" t="s">
        <v>19</v>
      </c>
      <c r="W93" s="115" t="s">
        <v>26</v>
      </c>
      <c r="AB93" s="115"/>
      <c r="AH93" s="115" t="s">
        <v>37</v>
      </c>
      <c r="AI93" s="115" t="s">
        <v>38</v>
      </c>
      <c r="AK93" s="115" t="s">
        <v>40</v>
      </c>
      <c r="AL93" s="115" t="s">
        <v>41</v>
      </c>
      <c r="AR93" s="115" t="s">
        <v>46</v>
      </c>
      <c r="AV93" s="115" t="s">
        <v>50</v>
      </c>
      <c r="AX93" s="115"/>
      <c r="BC93" s="115" t="s">
        <v>56</v>
      </c>
      <c r="BG93" s="115" t="s">
        <v>60</v>
      </c>
      <c r="BI93" s="115" t="s">
        <v>62</v>
      </c>
      <c r="BP93" s="115" t="s">
        <v>67</v>
      </c>
      <c r="BT93" s="115" t="s">
        <v>71</v>
      </c>
      <c r="CC93" s="115" t="s">
        <v>83</v>
      </c>
      <c r="CD93" s="115">
        <v>72</v>
      </c>
      <c r="CE93" s="115" t="s">
        <v>181</v>
      </c>
      <c r="CF93" s="115" t="s">
        <v>208</v>
      </c>
      <c r="CG93" s="115" t="s">
        <v>85</v>
      </c>
      <c r="CH93" s="115" t="s">
        <v>86</v>
      </c>
      <c r="CI93" s="115" t="s">
        <v>87</v>
      </c>
      <c r="CJ93" s="115" t="s">
        <v>101</v>
      </c>
      <c r="CK93" s="115" t="s">
        <v>94</v>
      </c>
      <c r="CL93" s="115" t="s">
        <v>106</v>
      </c>
      <c r="CM93" s="115" t="s">
        <v>91</v>
      </c>
      <c r="CN93" s="115" t="s">
        <v>91</v>
      </c>
    </row>
    <row r="94" spans="1:92">
      <c r="A94" s="115">
        <v>7044842125</v>
      </c>
      <c r="J94" s="115" t="s">
        <v>26</v>
      </c>
      <c r="L94" s="115" t="s">
        <v>28</v>
      </c>
      <c r="O94" s="115"/>
      <c r="Q94" s="115" t="s">
        <v>20</v>
      </c>
      <c r="W94" s="115" t="s">
        <v>26</v>
      </c>
      <c r="X94" s="115" t="s">
        <v>27</v>
      </c>
      <c r="AA94" s="115" t="s">
        <v>30</v>
      </c>
      <c r="AB94" s="115" t="s">
        <v>31</v>
      </c>
      <c r="AD94" s="115" t="s">
        <v>33</v>
      </c>
      <c r="AI94" s="115" t="s">
        <v>38</v>
      </c>
      <c r="AL94" s="115"/>
      <c r="AP94" s="115" t="s">
        <v>45</v>
      </c>
      <c r="AR94" s="115" t="s">
        <v>46</v>
      </c>
      <c r="AV94" s="115" t="s">
        <v>50</v>
      </c>
      <c r="AX94" s="115" t="s">
        <v>52</v>
      </c>
      <c r="BB94" s="115" t="s">
        <v>55</v>
      </c>
      <c r="BC94" s="115" t="s">
        <v>56</v>
      </c>
      <c r="BP94" s="115" t="s">
        <v>67</v>
      </c>
      <c r="BX94" s="115" t="s">
        <v>75</v>
      </c>
      <c r="CC94" s="115" t="s">
        <v>83</v>
      </c>
      <c r="CD94" s="115">
        <v>41</v>
      </c>
      <c r="CE94" s="115" t="s">
        <v>181</v>
      </c>
      <c r="CF94" s="115" t="s">
        <v>206</v>
      </c>
      <c r="CG94" s="115" t="s">
        <v>107</v>
      </c>
      <c r="CH94" s="115" t="s">
        <v>91</v>
      </c>
      <c r="CI94" s="115" t="s">
        <v>137</v>
      </c>
      <c r="CJ94" s="115" t="s">
        <v>88</v>
      </c>
      <c r="CK94" s="115" t="s">
        <v>89</v>
      </c>
      <c r="CL94" s="115" t="s">
        <v>90</v>
      </c>
      <c r="CM94" s="115" t="s">
        <v>91</v>
      </c>
      <c r="CN94" s="115" t="s">
        <v>91</v>
      </c>
    </row>
    <row r="95" spans="1:92">
      <c r="A95" s="115">
        <v>7045762133</v>
      </c>
      <c r="C95" s="115" t="s">
        <v>19</v>
      </c>
      <c r="I95" s="115" t="s">
        <v>25</v>
      </c>
      <c r="K95" s="115" t="s">
        <v>27</v>
      </c>
      <c r="O95" s="115"/>
      <c r="P95" s="115" t="s">
        <v>19</v>
      </c>
      <c r="Q95" s="115" t="s">
        <v>20</v>
      </c>
      <c r="X95" s="115" t="s">
        <v>27</v>
      </c>
      <c r="AA95" s="115" t="s">
        <v>30</v>
      </c>
      <c r="AB95" s="115"/>
      <c r="AC95" s="115" t="s">
        <v>32</v>
      </c>
      <c r="AD95" s="115" t="s">
        <v>33</v>
      </c>
      <c r="AI95" s="115" t="s">
        <v>38</v>
      </c>
      <c r="AL95" s="115"/>
      <c r="AP95" s="115" t="s">
        <v>45</v>
      </c>
      <c r="AR95" s="115" t="s">
        <v>46</v>
      </c>
      <c r="AV95" s="115" t="s">
        <v>50</v>
      </c>
      <c r="AX95" s="115" t="s">
        <v>52</v>
      </c>
      <c r="BA95" s="115" t="s">
        <v>19</v>
      </c>
      <c r="BD95" s="115" t="s">
        <v>57</v>
      </c>
      <c r="BG95" s="115" t="s">
        <v>60</v>
      </c>
      <c r="BP95" s="115" t="s">
        <v>67</v>
      </c>
      <c r="BT95" s="115" t="s">
        <v>71</v>
      </c>
      <c r="CC95" s="115" t="s">
        <v>83</v>
      </c>
      <c r="CD95" s="115">
        <v>50</v>
      </c>
      <c r="CE95" s="115" t="s">
        <v>181</v>
      </c>
      <c r="CF95" s="115" t="s">
        <v>231</v>
      </c>
      <c r="CG95" s="115" t="s">
        <v>85</v>
      </c>
      <c r="CI95" s="115" t="s">
        <v>87</v>
      </c>
      <c r="CJ95" s="115" t="s">
        <v>100</v>
      </c>
      <c r="CK95" s="115" t="s">
        <v>109</v>
      </c>
      <c r="CL95" s="115" t="s">
        <v>106</v>
      </c>
      <c r="CM95" s="115" t="s">
        <v>91</v>
      </c>
      <c r="CN95" s="115" t="s">
        <v>86</v>
      </c>
    </row>
    <row r="96" spans="1:92">
      <c r="A96" s="115">
        <v>7011079591</v>
      </c>
      <c r="B96" s="115" t="s">
        <v>18</v>
      </c>
      <c r="C96" s="115" t="s">
        <v>19</v>
      </c>
      <c r="D96" s="115" t="s">
        <v>20</v>
      </c>
      <c r="K96" s="115" t="s">
        <v>27</v>
      </c>
      <c r="O96" s="115" t="s">
        <v>18</v>
      </c>
      <c r="P96" s="115" t="s">
        <v>19</v>
      </c>
      <c r="Q96" s="115" t="s">
        <v>20</v>
      </c>
      <c r="X96" s="115" t="s">
        <v>27</v>
      </c>
      <c r="Z96" s="115" t="s">
        <v>29</v>
      </c>
      <c r="AB96" s="115"/>
      <c r="AD96" s="115" t="s">
        <v>33</v>
      </c>
      <c r="AI96" s="115" t="s">
        <v>38</v>
      </c>
      <c r="AK96" s="115" t="s">
        <v>40</v>
      </c>
      <c r="AL96" s="115" t="s">
        <v>41</v>
      </c>
      <c r="AM96" s="115" t="s">
        <v>42</v>
      </c>
      <c r="AN96" s="115" t="s">
        <v>43</v>
      </c>
      <c r="AO96" s="115" t="s">
        <v>44</v>
      </c>
      <c r="AR96" s="115" t="s">
        <v>46</v>
      </c>
      <c r="AV96" s="115" t="s">
        <v>50</v>
      </c>
      <c r="AX96" s="115" t="s">
        <v>52</v>
      </c>
      <c r="AY96" s="115" t="s">
        <v>53</v>
      </c>
      <c r="AZ96" s="115" t="s">
        <v>54</v>
      </c>
      <c r="BA96" s="115" t="s">
        <v>19</v>
      </c>
      <c r="BB96" s="115" t="s">
        <v>55</v>
      </c>
      <c r="BC96" s="115" t="s">
        <v>56</v>
      </c>
      <c r="BD96" s="115" t="s">
        <v>57</v>
      </c>
      <c r="BE96" s="115" t="s">
        <v>58</v>
      </c>
      <c r="BH96" s="115" t="s">
        <v>61</v>
      </c>
      <c r="BI96" s="115" t="s">
        <v>62</v>
      </c>
      <c r="BJ96" s="115" t="s">
        <v>26</v>
      </c>
      <c r="BP96" s="115" t="s">
        <v>67</v>
      </c>
      <c r="BS96" s="115" t="s">
        <v>70</v>
      </c>
      <c r="BT96" s="115" t="s">
        <v>71</v>
      </c>
      <c r="CA96" s="115" t="s">
        <v>78</v>
      </c>
      <c r="CC96" s="115" t="s">
        <v>83</v>
      </c>
      <c r="CD96" s="115">
        <v>55</v>
      </c>
      <c r="CE96" s="115" t="s">
        <v>181</v>
      </c>
      <c r="CF96" s="115" t="s">
        <v>204</v>
      </c>
      <c r="CG96" s="115" t="s">
        <v>85</v>
      </c>
      <c r="CH96" s="115" t="s">
        <v>91</v>
      </c>
      <c r="CI96" s="115" t="s">
        <v>87</v>
      </c>
      <c r="CJ96" s="115" t="s">
        <v>101</v>
      </c>
      <c r="CK96" s="115" t="s">
        <v>89</v>
      </c>
      <c r="CL96" s="115" t="s">
        <v>90</v>
      </c>
      <c r="CM96" s="115" t="s">
        <v>91</v>
      </c>
      <c r="CN96" s="115" t="s">
        <v>91</v>
      </c>
    </row>
    <row r="97" spans="1:92">
      <c r="A97" s="115">
        <v>7045795942</v>
      </c>
      <c r="K97" s="115" t="s">
        <v>27</v>
      </c>
      <c r="L97" s="115" t="s">
        <v>28</v>
      </c>
      <c r="M97" s="115" t="s">
        <v>29</v>
      </c>
      <c r="O97" s="115"/>
      <c r="Q97" s="115" t="s">
        <v>20</v>
      </c>
      <c r="V97" s="115" t="s">
        <v>25</v>
      </c>
      <c r="AA97" s="115" t="s">
        <v>30</v>
      </c>
      <c r="AB97" s="115"/>
      <c r="AD97" s="115" t="s">
        <v>33</v>
      </c>
      <c r="AI97" s="115" t="s">
        <v>38</v>
      </c>
      <c r="AK97" s="115" t="s">
        <v>40</v>
      </c>
      <c r="AL97" s="115"/>
      <c r="AO97" s="115" t="s">
        <v>44</v>
      </c>
      <c r="AR97" s="115" t="s">
        <v>46</v>
      </c>
      <c r="AV97" s="115" t="s">
        <v>50</v>
      </c>
      <c r="AX97" s="115"/>
      <c r="AY97" s="115" t="s">
        <v>53</v>
      </c>
      <c r="AZ97" s="115" t="s">
        <v>54</v>
      </c>
      <c r="BO97" s="115" t="s">
        <v>66</v>
      </c>
      <c r="BP97" s="115" t="s">
        <v>67</v>
      </c>
      <c r="BT97" s="115" t="s">
        <v>71</v>
      </c>
      <c r="CC97" s="115" t="s">
        <v>83</v>
      </c>
      <c r="CD97" s="115">
        <v>67</v>
      </c>
      <c r="CE97" s="115" t="s">
        <v>181</v>
      </c>
      <c r="CF97" s="115" t="s">
        <v>186</v>
      </c>
      <c r="CG97" s="115" t="s">
        <v>85</v>
      </c>
      <c r="CI97" s="115" t="s">
        <v>87</v>
      </c>
      <c r="CJ97" s="115" t="s">
        <v>104</v>
      </c>
      <c r="CK97" s="115" t="s">
        <v>102</v>
      </c>
      <c r="CL97" s="115" t="s">
        <v>106</v>
      </c>
      <c r="CM97" s="115" t="s">
        <v>91</v>
      </c>
      <c r="CN97" s="115" t="s">
        <v>91</v>
      </c>
    </row>
    <row r="98" spans="1:92">
      <c r="A98" s="115">
        <v>6985144629</v>
      </c>
      <c r="H98" s="115" t="s">
        <v>24</v>
      </c>
      <c r="I98" s="115" t="s">
        <v>25</v>
      </c>
      <c r="K98" s="115" t="s">
        <v>27</v>
      </c>
      <c r="L98" s="115" t="s">
        <v>28</v>
      </c>
      <c r="M98" s="115" t="s">
        <v>29</v>
      </c>
      <c r="N98" s="115" t="s">
        <v>30</v>
      </c>
      <c r="O98" s="115"/>
      <c r="V98" s="115" t="s">
        <v>25</v>
      </c>
      <c r="Z98" s="115" t="s">
        <v>29</v>
      </c>
      <c r="AA98" s="115" t="s">
        <v>30</v>
      </c>
      <c r="AB98" s="115"/>
      <c r="AD98" s="115" t="s">
        <v>33</v>
      </c>
      <c r="AF98" s="115" t="s">
        <v>35</v>
      </c>
      <c r="AI98" s="115" t="s">
        <v>38</v>
      </c>
      <c r="AL98" s="115" t="s">
        <v>41</v>
      </c>
      <c r="AR98" s="115" t="s">
        <v>46</v>
      </c>
      <c r="AV98" s="115" t="s">
        <v>50</v>
      </c>
      <c r="AX98" s="115"/>
      <c r="AZ98" s="115" t="s">
        <v>54</v>
      </c>
      <c r="BF98" s="115" t="s">
        <v>59</v>
      </c>
      <c r="BG98" s="115" t="s">
        <v>60</v>
      </c>
      <c r="BP98" s="115"/>
      <c r="BQ98" s="115" t="s">
        <v>68</v>
      </c>
      <c r="BT98" s="115" t="s">
        <v>71</v>
      </c>
      <c r="BW98" s="115" t="s">
        <v>74</v>
      </c>
      <c r="CB98" s="115" t="s">
        <v>79</v>
      </c>
      <c r="CC98" s="115" t="s">
        <v>83</v>
      </c>
      <c r="CD98" s="115">
        <v>77</v>
      </c>
      <c r="CE98" s="115" t="s">
        <v>181</v>
      </c>
      <c r="CF98" s="115" t="s">
        <v>206</v>
      </c>
      <c r="CG98" s="115" t="s">
        <v>107</v>
      </c>
      <c r="CH98" s="115" t="s">
        <v>86</v>
      </c>
      <c r="CI98" s="115" t="s">
        <v>87</v>
      </c>
      <c r="CJ98" s="115" t="s">
        <v>96</v>
      </c>
      <c r="CK98" s="115" t="s">
        <v>111</v>
      </c>
      <c r="CL98" s="115" t="s">
        <v>106</v>
      </c>
      <c r="CM98" s="115" t="s">
        <v>91</v>
      </c>
      <c r="CN98" s="115" t="s">
        <v>86</v>
      </c>
    </row>
    <row r="99" spans="1:92">
      <c r="A99" s="115">
        <v>5578005003</v>
      </c>
      <c r="D99" s="115" t="s">
        <v>20</v>
      </c>
      <c r="E99" s="115" t="s">
        <v>21</v>
      </c>
      <c r="N99" s="115" t="s">
        <v>30</v>
      </c>
      <c r="O99" s="115"/>
      <c r="V99" s="115" t="s">
        <v>25</v>
      </c>
      <c r="Z99" s="115" t="s">
        <v>29</v>
      </c>
      <c r="AB99" s="115"/>
      <c r="AD99" s="115" t="s">
        <v>33</v>
      </c>
      <c r="AI99" s="115" t="s">
        <v>38</v>
      </c>
      <c r="AK99" s="115" t="s">
        <v>40</v>
      </c>
      <c r="AL99" s="115" t="s">
        <v>41</v>
      </c>
      <c r="AR99" s="115" t="s">
        <v>46</v>
      </c>
      <c r="AV99" s="115" t="s">
        <v>50</v>
      </c>
      <c r="AX99" s="115"/>
      <c r="BG99" s="115" t="s">
        <v>60</v>
      </c>
      <c r="BP99" s="115" t="s">
        <v>67</v>
      </c>
      <c r="BU99" s="115" t="s">
        <v>72</v>
      </c>
      <c r="CA99" s="115" t="s">
        <v>78</v>
      </c>
      <c r="CC99" s="115" t="s">
        <v>99</v>
      </c>
      <c r="CD99" s="115">
        <v>90</v>
      </c>
      <c r="CE99" s="115" t="s">
        <v>432</v>
      </c>
      <c r="CG99" s="115" t="s">
        <v>85</v>
      </c>
      <c r="CH99" s="115" t="s">
        <v>86</v>
      </c>
      <c r="CI99" s="115" t="s">
        <v>87</v>
      </c>
      <c r="CJ99" s="115" t="s">
        <v>101</v>
      </c>
      <c r="CK99" s="115" t="s">
        <v>111</v>
      </c>
      <c r="CL99" s="115" t="s">
        <v>106</v>
      </c>
      <c r="CM99" s="115" t="s">
        <v>91</v>
      </c>
      <c r="CN99" s="115" t="s">
        <v>86</v>
      </c>
    </row>
    <row r="100" spans="1:92">
      <c r="A100" s="115">
        <v>5584555328</v>
      </c>
      <c r="C100" s="115" t="s">
        <v>19</v>
      </c>
      <c r="M100" s="115" t="s">
        <v>29</v>
      </c>
      <c r="O100" s="115" t="s">
        <v>18</v>
      </c>
      <c r="P100" s="115" t="s">
        <v>19</v>
      </c>
      <c r="R100" s="115" t="s">
        <v>21</v>
      </c>
      <c r="AB100" s="115"/>
      <c r="AD100" s="115" t="s">
        <v>33</v>
      </c>
      <c r="AI100" s="115" t="s">
        <v>38</v>
      </c>
      <c r="AL100" s="115" t="s">
        <v>41</v>
      </c>
      <c r="AR100" s="115" t="s">
        <v>46</v>
      </c>
      <c r="AV100" s="115" t="s">
        <v>50</v>
      </c>
      <c r="AX100" s="115"/>
      <c r="BA100" s="115" t="s">
        <v>19</v>
      </c>
      <c r="BB100" s="115" t="s">
        <v>55</v>
      </c>
      <c r="BE100" s="115" t="s">
        <v>58</v>
      </c>
      <c r="BP100" s="115" t="s">
        <v>67</v>
      </c>
      <c r="BV100" s="115" t="s">
        <v>73</v>
      </c>
      <c r="CA100" s="115" t="s">
        <v>78</v>
      </c>
      <c r="CC100" s="115" t="s">
        <v>83</v>
      </c>
      <c r="CD100" s="115">
        <v>58</v>
      </c>
      <c r="CE100" s="115" t="s">
        <v>181</v>
      </c>
    </row>
    <row r="101" spans="1:92">
      <c r="A101" s="115">
        <v>7044841420</v>
      </c>
      <c r="J101" s="115" t="s">
        <v>26</v>
      </c>
      <c r="K101" s="115" t="s">
        <v>27</v>
      </c>
      <c r="N101" s="115" t="s">
        <v>30</v>
      </c>
      <c r="O101" s="115"/>
      <c r="P101" s="115" t="s">
        <v>19</v>
      </c>
      <c r="Q101" s="115" t="s">
        <v>20</v>
      </c>
      <c r="AA101" s="115" t="s">
        <v>30</v>
      </c>
      <c r="AB101" s="115"/>
      <c r="AD101" s="115" t="s">
        <v>33</v>
      </c>
      <c r="AI101" s="115" t="s">
        <v>38</v>
      </c>
      <c r="AK101" s="115" t="s">
        <v>40</v>
      </c>
      <c r="AL101" s="115"/>
      <c r="AM101" s="115" t="s">
        <v>42</v>
      </c>
      <c r="AR101" s="115" t="s">
        <v>46</v>
      </c>
      <c r="AV101" s="115" t="s">
        <v>50</v>
      </c>
      <c r="AX101" s="115"/>
      <c r="AY101" s="115" t="s">
        <v>53</v>
      </c>
      <c r="AZ101" s="115" t="s">
        <v>54</v>
      </c>
      <c r="BI101" s="115" t="s">
        <v>62</v>
      </c>
      <c r="BP101" s="115" t="s">
        <v>67</v>
      </c>
      <c r="BS101" s="115" t="s">
        <v>70</v>
      </c>
      <c r="CA101" s="115" t="s">
        <v>78</v>
      </c>
      <c r="CC101" s="115" t="s">
        <v>99</v>
      </c>
      <c r="CD101" s="115">
        <v>62</v>
      </c>
      <c r="CE101" s="115" t="s">
        <v>181</v>
      </c>
      <c r="CF101" s="115" t="s">
        <v>220</v>
      </c>
      <c r="CG101" s="115" t="s">
        <v>85</v>
      </c>
      <c r="CH101" s="115" t="s">
        <v>86</v>
      </c>
      <c r="CI101" s="115" t="s">
        <v>87</v>
      </c>
      <c r="CJ101" s="115" t="s">
        <v>88</v>
      </c>
      <c r="CK101" s="115" t="s">
        <v>111</v>
      </c>
      <c r="CL101" s="115" t="s">
        <v>106</v>
      </c>
      <c r="CM101" s="115" t="s">
        <v>91</v>
      </c>
      <c r="CN101" s="115" t="s">
        <v>91</v>
      </c>
    </row>
    <row r="102" spans="1:92">
      <c r="A102" s="115">
        <v>7045794933</v>
      </c>
      <c r="C102" s="115" t="s">
        <v>19</v>
      </c>
      <c r="G102" s="115" t="s">
        <v>23</v>
      </c>
      <c r="J102" s="115" t="s">
        <v>26</v>
      </c>
      <c r="K102" s="115" t="s">
        <v>27</v>
      </c>
      <c r="L102" s="115" t="s">
        <v>28</v>
      </c>
      <c r="O102" s="115"/>
      <c r="P102" s="115" t="s">
        <v>19</v>
      </c>
      <c r="T102" s="115" t="s">
        <v>23</v>
      </c>
      <c r="Z102" s="115" t="s">
        <v>29</v>
      </c>
      <c r="AB102" s="115"/>
      <c r="AD102" s="115" t="s">
        <v>33</v>
      </c>
      <c r="AI102" s="115" t="s">
        <v>38</v>
      </c>
      <c r="AL102" s="115" t="s">
        <v>41</v>
      </c>
      <c r="AM102" s="115" t="s">
        <v>42</v>
      </c>
      <c r="AO102" s="115" t="s">
        <v>44</v>
      </c>
      <c r="AQ102" s="115" t="s">
        <v>39</v>
      </c>
      <c r="AR102" s="115" t="s">
        <v>46</v>
      </c>
      <c r="AV102" s="115" t="s">
        <v>50</v>
      </c>
      <c r="AX102" s="115" t="s">
        <v>52</v>
      </c>
      <c r="AZ102" s="115" t="s">
        <v>54</v>
      </c>
      <c r="BA102" s="115" t="s">
        <v>19</v>
      </c>
      <c r="BD102" s="115" t="s">
        <v>57</v>
      </c>
      <c r="BE102" s="115" t="s">
        <v>58</v>
      </c>
      <c r="BH102" s="115" t="s">
        <v>61</v>
      </c>
      <c r="BL102" s="115" t="s">
        <v>63</v>
      </c>
      <c r="BP102" s="115" t="s">
        <v>67</v>
      </c>
      <c r="BR102" s="115" t="s">
        <v>69</v>
      </c>
      <c r="BT102" s="115" t="s">
        <v>71</v>
      </c>
      <c r="BU102" s="115" t="s">
        <v>72</v>
      </c>
      <c r="CA102" s="115" t="s">
        <v>78</v>
      </c>
      <c r="CC102" s="115" t="s">
        <v>83</v>
      </c>
      <c r="CD102" s="115">
        <v>74</v>
      </c>
      <c r="CE102" s="115" t="s">
        <v>181</v>
      </c>
      <c r="CF102" s="115" t="s">
        <v>194</v>
      </c>
      <c r="CG102" s="115" t="s">
        <v>85</v>
      </c>
      <c r="CK102" s="115" t="s">
        <v>94</v>
      </c>
      <c r="CL102" s="115" t="s">
        <v>106</v>
      </c>
      <c r="CM102" s="115" t="s">
        <v>91</v>
      </c>
      <c r="CN102" s="115" t="s">
        <v>91</v>
      </c>
    </row>
    <row r="103" spans="1:92">
      <c r="A103" s="115">
        <v>6985417975</v>
      </c>
      <c r="E103" s="115" t="s">
        <v>21</v>
      </c>
      <c r="L103" s="115" t="s">
        <v>28</v>
      </c>
      <c r="O103" s="115"/>
      <c r="Q103" s="115" t="s">
        <v>20</v>
      </c>
      <c r="W103" s="115" t="s">
        <v>26</v>
      </c>
      <c r="AB103" s="115"/>
      <c r="AD103" s="115" t="s">
        <v>33</v>
      </c>
      <c r="AE103" s="115" t="s">
        <v>34</v>
      </c>
      <c r="AF103" s="115" t="s">
        <v>35</v>
      </c>
      <c r="AH103" s="115" t="s">
        <v>37</v>
      </c>
      <c r="AI103" s="115" t="s">
        <v>38</v>
      </c>
      <c r="AJ103" s="115" t="s">
        <v>39</v>
      </c>
      <c r="AK103" s="115" t="s">
        <v>40</v>
      </c>
      <c r="AL103" s="115"/>
      <c r="AM103" s="115" t="s">
        <v>42</v>
      </c>
      <c r="AQ103" s="115" t="s">
        <v>39</v>
      </c>
      <c r="AV103" s="115" t="s">
        <v>50</v>
      </c>
      <c r="AX103" s="115"/>
      <c r="AZ103" s="115" t="s">
        <v>54</v>
      </c>
      <c r="BI103" s="115" t="s">
        <v>62</v>
      </c>
      <c r="BJ103" s="115" t="s">
        <v>26</v>
      </c>
      <c r="BO103" s="115" t="s">
        <v>66</v>
      </c>
      <c r="BP103" s="115" t="s">
        <v>67</v>
      </c>
      <c r="CC103" s="115" t="s">
        <v>99</v>
      </c>
      <c r="CD103" s="115">
        <v>67</v>
      </c>
      <c r="CE103" s="115" t="s">
        <v>181</v>
      </c>
      <c r="CF103" s="115" t="s">
        <v>215</v>
      </c>
      <c r="CG103" s="115" t="s">
        <v>85</v>
      </c>
      <c r="CH103" s="115" t="s">
        <v>86</v>
      </c>
      <c r="CI103" s="115" t="s">
        <v>87</v>
      </c>
      <c r="CJ103" s="115" t="s">
        <v>88</v>
      </c>
      <c r="CK103" s="115" t="s">
        <v>102</v>
      </c>
      <c r="CL103" s="115" t="s">
        <v>106</v>
      </c>
      <c r="CM103" s="115" t="s">
        <v>91</v>
      </c>
      <c r="CN103" s="115" t="s">
        <v>91</v>
      </c>
    </row>
    <row r="104" spans="1:92">
      <c r="A104" s="115">
        <v>5584558442</v>
      </c>
      <c r="D104" s="115" t="s">
        <v>20</v>
      </c>
      <c r="I104" s="115" t="s">
        <v>25</v>
      </c>
      <c r="O104" s="115"/>
      <c r="P104" s="115" t="s">
        <v>19</v>
      </c>
      <c r="Q104" s="115" t="s">
        <v>20</v>
      </c>
      <c r="V104" s="115" t="s">
        <v>25</v>
      </c>
      <c r="AB104" s="115"/>
      <c r="AI104" s="115" t="s">
        <v>38</v>
      </c>
      <c r="AJ104" s="115" t="s">
        <v>39</v>
      </c>
      <c r="AK104" s="115" t="s">
        <v>40</v>
      </c>
      <c r="AL104" s="115" t="s">
        <v>41</v>
      </c>
      <c r="AN104" s="115" t="s">
        <v>43</v>
      </c>
      <c r="AV104" s="115" t="s">
        <v>50</v>
      </c>
      <c r="AX104" s="115"/>
      <c r="BA104" s="115" t="s">
        <v>19</v>
      </c>
      <c r="BE104" s="115" t="s">
        <v>58</v>
      </c>
      <c r="BN104" s="115" t="s">
        <v>65</v>
      </c>
      <c r="BP104" s="115" t="s">
        <v>67</v>
      </c>
      <c r="BV104" s="115" t="s">
        <v>73</v>
      </c>
      <c r="BX104" s="115" t="s">
        <v>75</v>
      </c>
      <c r="CA104" s="115" t="s">
        <v>78</v>
      </c>
      <c r="CC104" s="115" t="s">
        <v>83</v>
      </c>
      <c r="CD104" s="115">
        <v>67</v>
      </c>
      <c r="CE104" s="115" t="s">
        <v>181</v>
      </c>
      <c r="CF104" s="115" t="s">
        <v>226</v>
      </c>
      <c r="CG104" s="115" t="s">
        <v>85</v>
      </c>
      <c r="CH104" s="115" t="s">
        <v>86</v>
      </c>
      <c r="CI104" s="115" t="s">
        <v>87</v>
      </c>
      <c r="CJ104" s="115" t="s">
        <v>101</v>
      </c>
      <c r="CK104" s="115" t="s">
        <v>111</v>
      </c>
      <c r="CL104" s="115" t="s">
        <v>90</v>
      </c>
      <c r="CM104" s="115" t="s">
        <v>91</v>
      </c>
      <c r="CN104" s="115" t="s">
        <v>91</v>
      </c>
    </row>
    <row r="105" spans="1:92">
      <c r="A105" s="115">
        <v>5609954186</v>
      </c>
      <c r="L105" s="115" t="s">
        <v>28</v>
      </c>
      <c r="O105" s="115"/>
      <c r="V105" s="115" t="s">
        <v>25</v>
      </c>
      <c r="AB105" s="115"/>
      <c r="AF105" s="115" t="s">
        <v>35</v>
      </c>
      <c r="AI105" s="115" t="s">
        <v>38</v>
      </c>
      <c r="AJ105" s="115" t="s">
        <v>39</v>
      </c>
      <c r="AL105" s="115"/>
      <c r="AM105" s="115" t="s">
        <v>42</v>
      </c>
      <c r="AO105" s="115" t="s">
        <v>44</v>
      </c>
      <c r="AV105" s="115" t="s">
        <v>50</v>
      </c>
      <c r="AX105" s="115"/>
      <c r="BE105" s="115" t="s">
        <v>58</v>
      </c>
      <c r="BN105" s="115" t="s">
        <v>65</v>
      </c>
      <c r="BO105" s="115" t="s">
        <v>66</v>
      </c>
      <c r="BP105" s="115" t="s">
        <v>67</v>
      </c>
      <c r="BS105" s="115" t="s">
        <v>70</v>
      </c>
      <c r="BX105" s="115" t="s">
        <v>75</v>
      </c>
      <c r="CC105" s="115" t="s">
        <v>83</v>
      </c>
      <c r="CD105" s="115">
        <v>29</v>
      </c>
      <c r="CE105" s="115" t="s">
        <v>84</v>
      </c>
      <c r="CF105" s="115" t="s">
        <v>138</v>
      </c>
      <c r="CG105" s="115" t="s">
        <v>85</v>
      </c>
      <c r="CH105" s="115" t="s">
        <v>86</v>
      </c>
      <c r="CI105" s="115" t="s">
        <v>87</v>
      </c>
      <c r="CJ105" s="115" t="s">
        <v>88</v>
      </c>
      <c r="CK105" s="115" t="s">
        <v>111</v>
      </c>
      <c r="CL105" s="115" t="s">
        <v>90</v>
      </c>
      <c r="CM105" s="115" t="s">
        <v>91</v>
      </c>
      <c r="CN105" s="115" t="s">
        <v>91</v>
      </c>
    </row>
    <row r="106" spans="1:92">
      <c r="A106" s="115">
        <v>7044854800</v>
      </c>
      <c r="C106" s="115" t="s">
        <v>19</v>
      </c>
      <c r="J106" s="115" t="s">
        <v>26</v>
      </c>
      <c r="N106" s="115" t="s">
        <v>30</v>
      </c>
      <c r="O106" s="115"/>
      <c r="P106" s="115" t="s">
        <v>19</v>
      </c>
      <c r="Q106" s="115" t="s">
        <v>20</v>
      </c>
      <c r="AB106" s="115"/>
      <c r="AD106" s="115" t="s">
        <v>33</v>
      </c>
      <c r="AI106" s="115" t="s">
        <v>38</v>
      </c>
      <c r="AJ106" s="115" t="s">
        <v>39</v>
      </c>
      <c r="AL106" s="115" t="s">
        <v>41</v>
      </c>
      <c r="AP106" s="115" t="s">
        <v>45</v>
      </c>
      <c r="AV106" s="115" t="s">
        <v>50</v>
      </c>
      <c r="AX106" s="115"/>
      <c r="BC106" s="115" t="s">
        <v>56</v>
      </c>
      <c r="BD106" s="115" t="s">
        <v>57</v>
      </c>
      <c r="BE106" s="115" t="s">
        <v>58</v>
      </c>
      <c r="BH106" s="115" t="s">
        <v>61</v>
      </c>
      <c r="BP106" s="115" t="s">
        <v>67</v>
      </c>
      <c r="CC106" s="115" t="s">
        <v>99</v>
      </c>
      <c r="CD106" s="115">
        <v>74</v>
      </c>
      <c r="CE106" s="115" t="s">
        <v>84</v>
      </c>
      <c r="CF106" s="115" t="s">
        <v>154</v>
      </c>
      <c r="CG106" s="115" t="s">
        <v>85</v>
      </c>
      <c r="CI106" s="115" t="s">
        <v>87</v>
      </c>
      <c r="CJ106" s="115" t="s">
        <v>100</v>
      </c>
      <c r="CK106" s="115" t="s">
        <v>94</v>
      </c>
      <c r="CL106" s="115" t="s">
        <v>106</v>
      </c>
      <c r="CM106" s="115" t="s">
        <v>91</v>
      </c>
    </row>
    <row r="107" spans="1:92">
      <c r="A107" s="115">
        <v>7044854509</v>
      </c>
      <c r="C107" s="115" t="s">
        <v>19</v>
      </c>
      <c r="D107" s="115" t="s">
        <v>20</v>
      </c>
      <c r="N107" s="115" t="s">
        <v>30</v>
      </c>
      <c r="O107" s="115" t="s">
        <v>18</v>
      </c>
      <c r="P107" s="115" t="s">
        <v>19</v>
      </c>
      <c r="Q107" s="115" t="s">
        <v>20</v>
      </c>
      <c r="AB107" s="115"/>
      <c r="AD107" s="115" t="s">
        <v>33</v>
      </c>
      <c r="AI107" s="115" t="s">
        <v>38</v>
      </c>
      <c r="AJ107" s="115" t="s">
        <v>39</v>
      </c>
      <c r="AL107" s="115" t="s">
        <v>41</v>
      </c>
      <c r="AP107" s="115" t="s">
        <v>45</v>
      </c>
      <c r="AV107" s="115" t="s">
        <v>50</v>
      </c>
      <c r="AX107" s="115" t="s">
        <v>52</v>
      </c>
      <c r="BA107" s="115" t="s">
        <v>19</v>
      </c>
      <c r="BH107" s="115" t="s">
        <v>61</v>
      </c>
      <c r="BP107" s="115"/>
      <c r="CC107" s="115" t="s">
        <v>99</v>
      </c>
      <c r="CD107" s="115">
        <v>47</v>
      </c>
      <c r="CE107" s="115" t="s">
        <v>84</v>
      </c>
      <c r="CF107" s="115" t="s">
        <v>129</v>
      </c>
      <c r="CG107" s="115" t="s">
        <v>85</v>
      </c>
      <c r="CH107" s="115" t="s">
        <v>86</v>
      </c>
      <c r="CI107" s="115" t="s">
        <v>87</v>
      </c>
      <c r="CJ107" s="115" t="s">
        <v>88</v>
      </c>
      <c r="CK107" s="115" t="s">
        <v>111</v>
      </c>
      <c r="CL107" s="115" t="s">
        <v>90</v>
      </c>
      <c r="CM107" s="115" t="s">
        <v>91</v>
      </c>
      <c r="CN107" s="115" t="s">
        <v>91</v>
      </c>
    </row>
    <row r="108" spans="1:92">
      <c r="A108" s="115">
        <v>6985154339</v>
      </c>
      <c r="O108" s="115"/>
      <c r="Q108" s="115" t="s">
        <v>20</v>
      </c>
      <c r="AB108" s="115"/>
      <c r="AD108" s="115" t="s">
        <v>33</v>
      </c>
      <c r="AI108" s="115" t="s">
        <v>38</v>
      </c>
      <c r="AJ108" s="115" t="s">
        <v>39</v>
      </c>
      <c r="AL108" s="115"/>
      <c r="AP108" s="115" t="s">
        <v>45</v>
      </c>
      <c r="AV108" s="115" t="s">
        <v>50</v>
      </c>
      <c r="AX108" s="115" t="s">
        <v>52</v>
      </c>
      <c r="AY108" s="115" t="s">
        <v>53</v>
      </c>
      <c r="BC108" s="115" t="s">
        <v>56</v>
      </c>
      <c r="BD108" s="115" t="s">
        <v>57</v>
      </c>
      <c r="BE108" s="115" t="s">
        <v>58</v>
      </c>
      <c r="BG108" s="115" t="s">
        <v>60</v>
      </c>
      <c r="BH108" s="115" t="s">
        <v>61</v>
      </c>
      <c r="BO108" s="115" t="s">
        <v>66</v>
      </c>
      <c r="BP108" s="115" t="s">
        <v>67</v>
      </c>
      <c r="BS108" s="115" t="s">
        <v>70</v>
      </c>
      <c r="CA108" s="115" t="s">
        <v>78</v>
      </c>
      <c r="CC108" s="115" t="s">
        <v>99</v>
      </c>
      <c r="CD108" s="115">
        <v>67</v>
      </c>
      <c r="CE108" s="115" t="s">
        <v>181</v>
      </c>
      <c r="CF108" s="115" t="s">
        <v>238</v>
      </c>
      <c r="CG108" s="115" t="s">
        <v>85</v>
      </c>
      <c r="CH108" s="115" t="s">
        <v>86</v>
      </c>
      <c r="CI108" s="115" t="s">
        <v>87</v>
      </c>
      <c r="CK108" s="115" t="s">
        <v>89</v>
      </c>
      <c r="CL108" s="115" t="s">
        <v>106</v>
      </c>
      <c r="CM108" s="115" t="s">
        <v>91</v>
      </c>
      <c r="CN108" s="115" t="s">
        <v>91</v>
      </c>
    </row>
    <row r="109" spans="1:92">
      <c r="A109" s="115">
        <v>5609431225</v>
      </c>
      <c r="F109" s="115" t="s">
        <v>22</v>
      </c>
      <c r="K109" s="115" t="s">
        <v>27</v>
      </c>
      <c r="L109" s="115" t="s">
        <v>28</v>
      </c>
      <c r="O109" s="115"/>
      <c r="AA109" s="115" t="s">
        <v>30</v>
      </c>
      <c r="AB109" s="115"/>
      <c r="AD109" s="115" t="s">
        <v>33</v>
      </c>
      <c r="AI109" s="115" t="s">
        <v>38</v>
      </c>
      <c r="AJ109" s="115" t="s">
        <v>39</v>
      </c>
      <c r="AL109" s="115"/>
      <c r="AM109" s="115" t="s">
        <v>42</v>
      </c>
      <c r="AQ109" s="115" t="s">
        <v>39</v>
      </c>
      <c r="AV109" s="115" t="s">
        <v>50</v>
      </c>
      <c r="AX109" s="115"/>
      <c r="AZ109" s="115" t="s">
        <v>54</v>
      </c>
      <c r="BI109" s="115" t="s">
        <v>62</v>
      </c>
      <c r="BK109" s="115" t="s">
        <v>22</v>
      </c>
      <c r="BP109" s="115"/>
      <c r="CC109" s="115" t="s">
        <v>83</v>
      </c>
      <c r="CD109" s="115">
        <v>37</v>
      </c>
      <c r="CE109" s="115" t="s">
        <v>181</v>
      </c>
      <c r="CF109" s="115" t="s">
        <v>230</v>
      </c>
      <c r="CG109" s="115" t="s">
        <v>114</v>
      </c>
      <c r="CH109" s="115" t="s">
        <v>91</v>
      </c>
      <c r="CI109" s="115" t="s">
        <v>87</v>
      </c>
      <c r="CJ109" s="115" t="s">
        <v>100</v>
      </c>
      <c r="CK109" s="115" t="s">
        <v>89</v>
      </c>
      <c r="CL109" s="115" t="s">
        <v>90</v>
      </c>
      <c r="CM109" s="115" t="s">
        <v>91</v>
      </c>
      <c r="CN109" s="115" t="s">
        <v>91</v>
      </c>
    </row>
    <row r="110" spans="1:92">
      <c r="A110" s="115">
        <v>7045796123</v>
      </c>
      <c r="L110" s="115" t="s">
        <v>28</v>
      </c>
      <c r="N110" s="115" t="s">
        <v>30</v>
      </c>
      <c r="O110" s="115"/>
      <c r="AA110" s="115" t="s">
        <v>30</v>
      </c>
      <c r="AB110" s="115"/>
      <c r="AI110" s="115" t="s">
        <v>38</v>
      </c>
      <c r="AJ110" s="115" t="s">
        <v>39</v>
      </c>
      <c r="AK110" s="115" t="s">
        <v>40</v>
      </c>
      <c r="AL110" s="115"/>
      <c r="AO110" s="115" t="s">
        <v>44</v>
      </c>
      <c r="AP110" s="115" t="s">
        <v>45</v>
      </c>
      <c r="AV110" s="115" t="s">
        <v>50</v>
      </c>
      <c r="AX110" s="115"/>
      <c r="BP110" s="115" t="s">
        <v>67</v>
      </c>
      <c r="CC110" s="115" t="s">
        <v>83</v>
      </c>
      <c r="CD110" s="115">
        <v>86</v>
      </c>
      <c r="CE110" s="115" t="s">
        <v>181</v>
      </c>
      <c r="CF110" s="115" t="s">
        <v>194</v>
      </c>
      <c r="CG110" s="115" t="s">
        <v>85</v>
      </c>
      <c r="CH110" s="115" t="s">
        <v>86</v>
      </c>
      <c r="CI110" s="115" t="s">
        <v>87</v>
      </c>
      <c r="CJ110" s="115" t="s">
        <v>93</v>
      </c>
      <c r="CK110" s="115" t="s">
        <v>102</v>
      </c>
      <c r="CL110" s="115" t="s">
        <v>106</v>
      </c>
      <c r="CM110" s="115" t="s">
        <v>91</v>
      </c>
      <c r="CN110" s="115" t="s">
        <v>86</v>
      </c>
    </row>
    <row r="111" spans="1:92">
      <c r="A111" s="115">
        <v>7020341005</v>
      </c>
      <c r="L111" s="115" t="s">
        <v>28</v>
      </c>
      <c r="O111" s="115"/>
      <c r="Y111" s="115" t="s">
        <v>28</v>
      </c>
      <c r="AB111" s="115"/>
      <c r="AD111" s="115" t="s">
        <v>33</v>
      </c>
      <c r="AE111" s="115" t="s">
        <v>34</v>
      </c>
      <c r="AH111" s="115" t="s">
        <v>37</v>
      </c>
      <c r="AI111" s="115" t="s">
        <v>38</v>
      </c>
      <c r="AK111" s="115" t="s">
        <v>40</v>
      </c>
      <c r="AL111" s="115"/>
      <c r="AM111" s="115" t="s">
        <v>42</v>
      </c>
      <c r="AN111" s="115" t="s">
        <v>43</v>
      </c>
      <c r="AO111" s="115" t="s">
        <v>44</v>
      </c>
      <c r="AP111" s="115" t="s">
        <v>45</v>
      </c>
      <c r="AV111" s="115" t="s">
        <v>50</v>
      </c>
      <c r="AX111" s="115"/>
      <c r="BP111" s="115" t="s">
        <v>67</v>
      </c>
      <c r="BS111" s="115" t="s">
        <v>70</v>
      </c>
      <c r="BV111" s="115" t="s">
        <v>73</v>
      </c>
      <c r="CA111" s="115" t="s">
        <v>78</v>
      </c>
      <c r="CC111" s="115" t="s">
        <v>83</v>
      </c>
      <c r="CD111" s="115">
        <v>35</v>
      </c>
      <c r="CE111" s="115" t="s">
        <v>181</v>
      </c>
      <c r="CF111" s="115" t="s">
        <v>207</v>
      </c>
      <c r="CH111" s="115" t="s">
        <v>91</v>
      </c>
      <c r="CI111" s="115" t="s">
        <v>87</v>
      </c>
      <c r="CJ111" s="115" t="s">
        <v>100</v>
      </c>
      <c r="CK111" s="115" t="s">
        <v>94</v>
      </c>
      <c r="CL111" s="115" t="s">
        <v>90</v>
      </c>
      <c r="CM111" s="115" t="s">
        <v>91</v>
      </c>
      <c r="CN111" s="115" t="s">
        <v>91</v>
      </c>
    </row>
    <row r="112" spans="1:92">
      <c r="A112" s="115">
        <v>7045756828</v>
      </c>
      <c r="D112" s="115" t="s">
        <v>20</v>
      </c>
      <c r="J112" s="115" t="s">
        <v>26</v>
      </c>
      <c r="M112" s="115" t="s">
        <v>29</v>
      </c>
      <c r="O112" s="115"/>
      <c r="P112" s="115" t="s">
        <v>19</v>
      </c>
      <c r="W112" s="115" t="s">
        <v>26</v>
      </c>
      <c r="Z112" s="115" t="s">
        <v>29</v>
      </c>
      <c r="AB112" s="115"/>
      <c r="AF112" s="115" t="s">
        <v>35</v>
      </c>
      <c r="AH112" s="115" t="s">
        <v>37</v>
      </c>
      <c r="AI112" s="115" t="s">
        <v>38</v>
      </c>
      <c r="AL112" s="115" t="s">
        <v>41</v>
      </c>
      <c r="AM112" s="115" t="s">
        <v>42</v>
      </c>
      <c r="AV112" s="115" t="s">
        <v>50</v>
      </c>
      <c r="AX112" s="115" t="s">
        <v>52</v>
      </c>
      <c r="BN112" s="115" t="s">
        <v>65</v>
      </c>
      <c r="BO112" s="115" t="s">
        <v>66</v>
      </c>
      <c r="BP112" s="115" t="s">
        <v>67</v>
      </c>
      <c r="BV112" s="115" t="s">
        <v>73</v>
      </c>
      <c r="BY112" s="115" t="s">
        <v>76</v>
      </c>
      <c r="CC112" s="115" t="s">
        <v>99</v>
      </c>
      <c r="CD112" s="115">
        <v>70</v>
      </c>
      <c r="CE112" s="115" t="s">
        <v>181</v>
      </c>
      <c r="CF112" s="115" t="s">
        <v>207</v>
      </c>
      <c r="CG112" s="115" t="s">
        <v>85</v>
      </c>
      <c r="CH112" s="115" t="s">
        <v>86</v>
      </c>
      <c r="CI112" s="115" t="s">
        <v>87</v>
      </c>
      <c r="CJ112" s="115" t="s">
        <v>88</v>
      </c>
      <c r="CK112" s="115" t="s">
        <v>111</v>
      </c>
      <c r="CL112" s="115" t="s">
        <v>106</v>
      </c>
      <c r="CM112" s="115" t="s">
        <v>91</v>
      </c>
      <c r="CN112" s="115" t="s">
        <v>91</v>
      </c>
    </row>
    <row r="113" spans="1:92">
      <c r="A113" s="115">
        <v>7011000913</v>
      </c>
      <c r="E113" s="115" t="s">
        <v>21</v>
      </c>
      <c r="L113" s="115" t="s">
        <v>28</v>
      </c>
      <c r="M113" s="115" t="s">
        <v>29</v>
      </c>
      <c r="O113" s="115"/>
      <c r="Q113" s="115" t="s">
        <v>20</v>
      </c>
      <c r="R113" s="115" t="s">
        <v>21</v>
      </c>
      <c r="Z113" s="115" t="s">
        <v>29</v>
      </c>
      <c r="AB113" s="115"/>
      <c r="AE113" s="115" t="s">
        <v>34</v>
      </c>
      <c r="AI113" s="115" t="s">
        <v>38</v>
      </c>
      <c r="AK113" s="115" t="s">
        <v>40</v>
      </c>
      <c r="AL113" s="115" t="s">
        <v>41</v>
      </c>
      <c r="AP113" s="115" t="s">
        <v>45</v>
      </c>
      <c r="AV113" s="115" t="s">
        <v>50</v>
      </c>
      <c r="AX113" s="115"/>
      <c r="BC113" s="115" t="s">
        <v>56</v>
      </c>
      <c r="BE113" s="115" t="s">
        <v>58</v>
      </c>
      <c r="BO113" s="115" t="s">
        <v>66</v>
      </c>
      <c r="BP113" s="115" t="s">
        <v>67</v>
      </c>
      <c r="BU113" s="115" t="s">
        <v>72</v>
      </c>
      <c r="CC113" s="115" t="s">
        <v>83</v>
      </c>
      <c r="CD113" s="115">
        <v>65</v>
      </c>
      <c r="CE113" s="115" t="s">
        <v>84</v>
      </c>
      <c r="CF113" s="115" t="s">
        <v>125</v>
      </c>
      <c r="CG113" s="115" t="s">
        <v>85</v>
      </c>
      <c r="CH113" s="115" t="s">
        <v>86</v>
      </c>
      <c r="CI113" s="115" t="s">
        <v>87</v>
      </c>
      <c r="CK113" s="115" t="s">
        <v>111</v>
      </c>
      <c r="CL113" s="115" t="s">
        <v>106</v>
      </c>
      <c r="CM113" s="115" t="s">
        <v>91</v>
      </c>
      <c r="CN113" s="115" t="s">
        <v>91</v>
      </c>
    </row>
    <row r="114" spans="1:92">
      <c r="A114" s="115">
        <v>6985120206</v>
      </c>
      <c r="E114" s="115" t="s">
        <v>21</v>
      </c>
      <c r="F114" s="115" t="s">
        <v>22</v>
      </c>
      <c r="L114" s="115" t="s">
        <v>28</v>
      </c>
      <c r="O114" s="115"/>
      <c r="Q114" s="115" t="s">
        <v>20</v>
      </c>
      <c r="AB114" s="115"/>
      <c r="AE114" s="115" t="s">
        <v>34</v>
      </c>
      <c r="AI114" s="115" t="s">
        <v>38</v>
      </c>
      <c r="AL114" s="115"/>
      <c r="AN114" s="115" t="s">
        <v>43</v>
      </c>
      <c r="AO114" s="115" t="s">
        <v>44</v>
      </c>
      <c r="AV114" s="115" t="s">
        <v>50</v>
      </c>
      <c r="AX114" s="115" t="s">
        <v>52</v>
      </c>
      <c r="BG114" s="115" t="s">
        <v>60</v>
      </c>
      <c r="BP114" s="115"/>
      <c r="BQ114" s="115" t="s">
        <v>68</v>
      </c>
      <c r="CA114" s="115" t="s">
        <v>78</v>
      </c>
      <c r="CC114" s="115" t="s">
        <v>99</v>
      </c>
      <c r="CE114" s="115" t="s">
        <v>181</v>
      </c>
      <c r="CF114" s="115" t="s">
        <v>204</v>
      </c>
      <c r="CG114" s="115" t="s">
        <v>85</v>
      </c>
      <c r="CI114" s="115" t="s">
        <v>87</v>
      </c>
      <c r="CJ114" s="115" t="s">
        <v>93</v>
      </c>
      <c r="CK114" s="115" t="s">
        <v>94</v>
      </c>
      <c r="CL114" s="115" t="s">
        <v>98</v>
      </c>
      <c r="CM114" s="115" t="s">
        <v>86</v>
      </c>
    </row>
    <row r="115" spans="1:92">
      <c r="A115" s="115">
        <v>7045771436</v>
      </c>
      <c r="C115" s="115" t="s">
        <v>19</v>
      </c>
      <c r="K115" s="115" t="s">
        <v>27</v>
      </c>
      <c r="L115" s="115" t="s">
        <v>28</v>
      </c>
      <c r="O115" s="115"/>
      <c r="W115" s="115" t="s">
        <v>26</v>
      </c>
      <c r="X115" s="115" t="s">
        <v>27</v>
      </c>
      <c r="Y115" s="115" t="s">
        <v>28</v>
      </c>
      <c r="AB115" s="115"/>
      <c r="AD115" s="115" t="s">
        <v>33</v>
      </c>
      <c r="AI115" s="115" t="s">
        <v>38</v>
      </c>
      <c r="AL115" s="115"/>
      <c r="AO115" s="115" t="s">
        <v>44</v>
      </c>
      <c r="AP115" s="115" t="s">
        <v>45</v>
      </c>
      <c r="AV115" s="115" t="s">
        <v>50</v>
      </c>
      <c r="AX115" s="115"/>
      <c r="AZ115" s="115" t="s">
        <v>54</v>
      </c>
      <c r="BE115" s="115" t="s">
        <v>58</v>
      </c>
      <c r="BJ115" s="115" t="s">
        <v>26</v>
      </c>
      <c r="BP115" s="115" t="s">
        <v>67</v>
      </c>
      <c r="BS115" s="115" t="s">
        <v>70</v>
      </c>
      <c r="CC115" s="115" t="s">
        <v>83</v>
      </c>
      <c r="CD115" s="115">
        <v>62</v>
      </c>
      <c r="CE115" s="115" t="s">
        <v>181</v>
      </c>
      <c r="CF115" s="115" t="s">
        <v>243</v>
      </c>
      <c r="CG115" s="115" t="s">
        <v>85</v>
      </c>
      <c r="CH115" s="115" t="s">
        <v>86</v>
      </c>
      <c r="CI115" s="115" t="s">
        <v>87</v>
      </c>
      <c r="CJ115" s="115" t="s">
        <v>88</v>
      </c>
      <c r="CK115" s="115" t="s">
        <v>89</v>
      </c>
      <c r="CL115" s="115" t="s">
        <v>106</v>
      </c>
      <c r="CM115" s="115" t="s">
        <v>91</v>
      </c>
      <c r="CN115" s="115" t="s">
        <v>91</v>
      </c>
    </row>
    <row r="116" spans="1:92">
      <c r="A116" s="115">
        <v>7020354649</v>
      </c>
      <c r="O116" s="115"/>
      <c r="Q116" s="115" t="s">
        <v>20</v>
      </c>
      <c r="X116" s="115" t="s">
        <v>27</v>
      </c>
      <c r="AB116" s="115"/>
      <c r="AD116" s="115" t="s">
        <v>33</v>
      </c>
      <c r="AI116" s="115" t="s">
        <v>38</v>
      </c>
      <c r="AL116" s="115"/>
      <c r="AM116" s="115" t="s">
        <v>42</v>
      </c>
      <c r="AV116" s="115" t="s">
        <v>50</v>
      </c>
      <c r="AX116" s="115"/>
      <c r="BP116" s="115" t="s">
        <v>67</v>
      </c>
      <c r="CC116" s="115" t="s">
        <v>83</v>
      </c>
      <c r="CD116" s="115">
        <v>51</v>
      </c>
      <c r="CE116" s="115" t="s">
        <v>181</v>
      </c>
      <c r="CF116" s="115" t="s">
        <v>192</v>
      </c>
      <c r="CG116" s="115" t="s">
        <v>85</v>
      </c>
      <c r="CH116" s="115" t="s">
        <v>86</v>
      </c>
      <c r="CI116" s="115" t="s">
        <v>87</v>
      </c>
      <c r="CJ116" s="115" t="s">
        <v>93</v>
      </c>
      <c r="CK116" s="115" t="s">
        <v>89</v>
      </c>
      <c r="CL116" s="115" t="s">
        <v>90</v>
      </c>
      <c r="CM116" s="115" t="s">
        <v>91</v>
      </c>
      <c r="CN116" s="115" t="s">
        <v>91</v>
      </c>
    </row>
    <row r="117" spans="1:92">
      <c r="A117" s="115">
        <v>7010995038</v>
      </c>
      <c r="C117" s="115" t="s">
        <v>19</v>
      </c>
      <c r="K117" s="115" t="s">
        <v>27</v>
      </c>
      <c r="O117" s="115"/>
      <c r="P117" s="115" t="s">
        <v>19</v>
      </c>
      <c r="X117" s="115" t="s">
        <v>27</v>
      </c>
      <c r="AB117" s="115"/>
      <c r="AD117" s="115" t="s">
        <v>33</v>
      </c>
      <c r="AI117" s="115" t="s">
        <v>38</v>
      </c>
      <c r="AK117" s="115" t="s">
        <v>40</v>
      </c>
      <c r="AL117" s="115" t="s">
        <v>41</v>
      </c>
      <c r="AV117" s="115" t="s">
        <v>50</v>
      </c>
      <c r="AX117" s="115" t="s">
        <v>52</v>
      </c>
      <c r="AZ117" s="115" t="s">
        <v>54</v>
      </c>
      <c r="BA117" s="115" t="s">
        <v>19</v>
      </c>
      <c r="BD117" s="115" t="s">
        <v>57</v>
      </c>
      <c r="BP117" s="115" t="s">
        <v>67</v>
      </c>
      <c r="CC117" s="115" t="s">
        <v>83</v>
      </c>
      <c r="CD117" s="115">
        <v>72</v>
      </c>
      <c r="CE117" s="115" t="s">
        <v>84</v>
      </c>
      <c r="CF117" s="115" t="s">
        <v>123</v>
      </c>
      <c r="CG117" s="115" t="s">
        <v>85</v>
      </c>
      <c r="CH117" s="115" t="s">
        <v>86</v>
      </c>
      <c r="CI117" s="115" t="s">
        <v>87</v>
      </c>
      <c r="CJ117" s="115" t="s">
        <v>96</v>
      </c>
      <c r="CK117" s="115" t="s">
        <v>102</v>
      </c>
      <c r="CL117" s="115" t="s">
        <v>106</v>
      </c>
      <c r="CM117" s="115" t="s">
        <v>91</v>
      </c>
      <c r="CN117" s="115" t="s">
        <v>91</v>
      </c>
    </row>
    <row r="118" spans="1:92">
      <c r="A118" s="115">
        <v>5584656255</v>
      </c>
      <c r="E118" s="115" t="s">
        <v>21</v>
      </c>
      <c r="L118" s="115" t="s">
        <v>28</v>
      </c>
      <c r="M118" s="115" t="s">
        <v>29</v>
      </c>
      <c r="O118" s="115"/>
      <c r="P118" s="115" t="s">
        <v>19</v>
      </c>
      <c r="R118" s="115" t="s">
        <v>21</v>
      </c>
      <c r="V118" s="115" t="s">
        <v>25</v>
      </c>
      <c r="AB118" s="115"/>
      <c r="AD118" s="115" t="s">
        <v>33</v>
      </c>
      <c r="AI118" s="115" t="s">
        <v>38</v>
      </c>
      <c r="AK118" s="115" t="s">
        <v>40</v>
      </c>
      <c r="AL118" s="115" t="s">
        <v>41</v>
      </c>
      <c r="AP118" s="115" t="s">
        <v>45</v>
      </c>
      <c r="AV118" s="115" t="s">
        <v>50</v>
      </c>
      <c r="AX118" s="115"/>
      <c r="BA118" s="115" t="s">
        <v>19</v>
      </c>
      <c r="BG118" s="115" t="s">
        <v>60</v>
      </c>
      <c r="BO118" s="115" t="s">
        <v>66</v>
      </c>
      <c r="BP118" s="115" t="s">
        <v>67</v>
      </c>
      <c r="CA118" s="115" t="s">
        <v>78</v>
      </c>
      <c r="CC118" s="115" t="s">
        <v>83</v>
      </c>
      <c r="CD118" s="115">
        <v>40</v>
      </c>
      <c r="CE118" s="115" t="s">
        <v>181</v>
      </c>
      <c r="CF118" s="115" t="s">
        <v>236</v>
      </c>
      <c r="CG118" s="115" t="s">
        <v>107</v>
      </c>
      <c r="CH118" s="115" t="s">
        <v>91</v>
      </c>
      <c r="CI118" s="115" t="s">
        <v>87</v>
      </c>
      <c r="CJ118" s="115" t="s">
        <v>100</v>
      </c>
      <c r="CK118" s="115" t="s">
        <v>89</v>
      </c>
      <c r="CL118" s="115" t="s">
        <v>90</v>
      </c>
      <c r="CM118" s="115" t="s">
        <v>91</v>
      </c>
      <c r="CN118" s="115" t="s">
        <v>91</v>
      </c>
    </row>
    <row r="119" spans="1:92">
      <c r="A119" s="115">
        <v>7045786541</v>
      </c>
      <c r="E119" s="115" t="s">
        <v>21</v>
      </c>
      <c r="L119" s="115" t="s">
        <v>28</v>
      </c>
      <c r="N119" s="115" t="s">
        <v>30</v>
      </c>
      <c r="O119" s="115"/>
      <c r="R119" s="115" t="s">
        <v>21</v>
      </c>
      <c r="V119" s="115" t="s">
        <v>25</v>
      </c>
      <c r="Z119" s="115" t="s">
        <v>29</v>
      </c>
      <c r="AB119" s="115"/>
      <c r="AD119" s="115" t="s">
        <v>33</v>
      </c>
      <c r="AI119" s="115" t="s">
        <v>38</v>
      </c>
      <c r="AK119" s="115" t="s">
        <v>40</v>
      </c>
      <c r="AL119" s="115"/>
      <c r="AN119" s="115" t="s">
        <v>43</v>
      </c>
      <c r="AO119" s="115" t="s">
        <v>44</v>
      </c>
      <c r="AV119" s="115" t="s">
        <v>50</v>
      </c>
      <c r="AX119" s="115"/>
      <c r="AZ119" s="115" t="s">
        <v>54</v>
      </c>
      <c r="BM119" s="115" t="s">
        <v>64</v>
      </c>
      <c r="BO119" s="115" t="s">
        <v>66</v>
      </c>
      <c r="BP119" s="115" t="s">
        <v>67</v>
      </c>
      <c r="BS119" s="115" t="s">
        <v>70</v>
      </c>
      <c r="BT119" s="115" t="s">
        <v>71</v>
      </c>
      <c r="BU119" s="115" t="s">
        <v>72</v>
      </c>
      <c r="CA119" s="115" t="s">
        <v>78</v>
      </c>
      <c r="CB119" s="115" t="s">
        <v>79</v>
      </c>
      <c r="CC119" s="115" t="s">
        <v>83</v>
      </c>
      <c r="CD119" s="115">
        <v>50</v>
      </c>
      <c r="CE119" s="115" t="s">
        <v>181</v>
      </c>
      <c r="CF119" s="115" t="s">
        <v>215</v>
      </c>
      <c r="CG119" s="115" t="s">
        <v>85</v>
      </c>
      <c r="CH119" s="115" t="s">
        <v>86</v>
      </c>
      <c r="CI119" s="115" t="s">
        <v>87</v>
      </c>
      <c r="CJ119" s="115" t="s">
        <v>101</v>
      </c>
      <c r="CK119" s="115" t="s">
        <v>89</v>
      </c>
      <c r="CL119" s="115" t="s">
        <v>90</v>
      </c>
      <c r="CM119" s="115" t="s">
        <v>91</v>
      </c>
      <c r="CN119" s="115" t="s">
        <v>91</v>
      </c>
    </row>
    <row r="120" spans="1:92">
      <c r="A120" s="115">
        <v>7007913016</v>
      </c>
      <c r="O120" s="115" t="s">
        <v>18</v>
      </c>
      <c r="Q120" s="115" t="s">
        <v>20</v>
      </c>
      <c r="R120" s="115" t="s">
        <v>21</v>
      </c>
      <c r="AB120" s="115" t="s">
        <v>31</v>
      </c>
      <c r="AD120" s="115" t="s">
        <v>33</v>
      </c>
      <c r="AI120" s="115" t="s">
        <v>38</v>
      </c>
      <c r="AL120" s="115"/>
      <c r="AN120" s="115" t="s">
        <v>43</v>
      </c>
      <c r="AO120" s="115" t="s">
        <v>44</v>
      </c>
      <c r="AV120" s="115" t="s">
        <v>50</v>
      </c>
      <c r="AX120" s="115"/>
      <c r="BB120" s="115" t="s">
        <v>55</v>
      </c>
      <c r="BD120" s="115" t="s">
        <v>57</v>
      </c>
      <c r="BM120" s="115" t="s">
        <v>64</v>
      </c>
      <c r="BP120" s="115" t="s">
        <v>67</v>
      </c>
      <c r="BT120" s="115" t="s">
        <v>71</v>
      </c>
      <c r="BU120" s="115" t="s">
        <v>72</v>
      </c>
      <c r="CA120" s="115" t="s">
        <v>78</v>
      </c>
      <c r="CC120" s="115" t="s">
        <v>83</v>
      </c>
      <c r="CD120" s="115">
        <v>83</v>
      </c>
      <c r="CE120" s="115" t="s">
        <v>181</v>
      </c>
      <c r="CF120" s="115" t="s">
        <v>197</v>
      </c>
      <c r="CG120" s="115" t="s">
        <v>85</v>
      </c>
      <c r="CH120" s="115" t="s">
        <v>86</v>
      </c>
    </row>
    <row r="121" spans="1:92">
      <c r="A121" s="115">
        <v>6985425729</v>
      </c>
      <c r="C121" s="115" t="s">
        <v>19</v>
      </c>
      <c r="D121" s="115" t="s">
        <v>20</v>
      </c>
      <c r="O121" s="115"/>
      <c r="Q121" s="115" t="s">
        <v>20</v>
      </c>
      <c r="AB121" s="115"/>
      <c r="AD121" s="115" t="s">
        <v>33</v>
      </c>
      <c r="AI121" s="115" t="s">
        <v>38</v>
      </c>
      <c r="AL121" s="115"/>
      <c r="AV121" s="115" t="s">
        <v>50</v>
      </c>
      <c r="AX121" s="115"/>
      <c r="BD121" s="115" t="s">
        <v>57</v>
      </c>
      <c r="BE121" s="115" t="s">
        <v>58</v>
      </c>
      <c r="BP121" s="115"/>
      <c r="CA121" s="115" t="s">
        <v>78</v>
      </c>
      <c r="CC121" s="115" t="s">
        <v>99</v>
      </c>
      <c r="CD121" s="115">
        <v>64</v>
      </c>
      <c r="CE121" s="115" t="s">
        <v>84</v>
      </c>
      <c r="CF121" s="115" t="s">
        <v>135</v>
      </c>
      <c r="CG121" s="115" t="s">
        <v>85</v>
      </c>
      <c r="CH121" s="115" t="s">
        <v>86</v>
      </c>
      <c r="CI121" s="115" t="s">
        <v>87</v>
      </c>
      <c r="CJ121" s="115" t="s">
        <v>100</v>
      </c>
      <c r="CK121" s="115" t="s">
        <v>89</v>
      </c>
      <c r="CL121" s="115" t="s">
        <v>106</v>
      </c>
      <c r="CM121" s="115" t="s">
        <v>91</v>
      </c>
      <c r="CN121" s="115" t="s">
        <v>91</v>
      </c>
    </row>
    <row r="122" spans="1:92">
      <c r="A122" s="115">
        <v>7020354493</v>
      </c>
      <c r="C122" s="115" t="s">
        <v>19</v>
      </c>
      <c r="L122" s="115" t="s">
        <v>28</v>
      </c>
      <c r="O122" s="115"/>
      <c r="P122" s="115" t="s">
        <v>19</v>
      </c>
      <c r="U122" s="115" t="s">
        <v>24</v>
      </c>
      <c r="AB122" s="115"/>
      <c r="AF122" s="115" t="s">
        <v>35</v>
      </c>
      <c r="AI122" s="115" t="s">
        <v>38</v>
      </c>
      <c r="AL122" s="115"/>
      <c r="AQ122" s="115" t="s">
        <v>39</v>
      </c>
      <c r="AV122" s="115" t="s">
        <v>50</v>
      </c>
      <c r="AX122" s="115"/>
      <c r="BP122" s="115" t="s">
        <v>67</v>
      </c>
      <c r="CA122" s="115" t="s">
        <v>78</v>
      </c>
      <c r="CC122" s="115" t="s">
        <v>99</v>
      </c>
      <c r="CD122" s="115">
        <v>49</v>
      </c>
      <c r="CE122" s="115" t="s">
        <v>181</v>
      </c>
      <c r="CF122" s="115" t="s">
        <v>239</v>
      </c>
      <c r="CG122" s="115" t="s">
        <v>85</v>
      </c>
      <c r="CH122" s="115" t="s">
        <v>86</v>
      </c>
      <c r="CI122" s="115" t="s">
        <v>87</v>
      </c>
      <c r="CJ122" s="115" t="s">
        <v>101</v>
      </c>
      <c r="CK122" s="115" t="s">
        <v>94</v>
      </c>
      <c r="CL122" s="115" t="s">
        <v>113</v>
      </c>
      <c r="CM122" s="115" t="s">
        <v>91</v>
      </c>
      <c r="CN122" s="115" t="s">
        <v>91</v>
      </c>
    </row>
    <row r="123" spans="1:92">
      <c r="A123" s="115">
        <v>7020343100</v>
      </c>
      <c r="O123" s="115"/>
      <c r="AB123" s="115"/>
      <c r="AI123" s="115" t="s">
        <v>38</v>
      </c>
      <c r="AL123" s="115"/>
      <c r="AV123" s="115" t="s">
        <v>50</v>
      </c>
      <c r="AX123" s="115"/>
      <c r="BP123" s="115" t="s">
        <v>67</v>
      </c>
      <c r="BS123" s="115" t="s">
        <v>70</v>
      </c>
      <c r="CC123" s="115" t="s">
        <v>99</v>
      </c>
      <c r="CD123" s="115">
        <v>32</v>
      </c>
      <c r="CE123" s="115" t="s">
        <v>181</v>
      </c>
      <c r="CF123" s="115" t="s">
        <v>198</v>
      </c>
      <c r="CG123" s="115" t="s">
        <v>85</v>
      </c>
      <c r="CH123" s="115" t="s">
        <v>86</v>
      </c>
      <c r="CI123" s="115" t="s">
        <v>87</v>
      </c>
      <c r="CJ123" s="115" t="s">
        <v>101</v>
      </c>
      <c r="CK123" s="115" t="s">
        <v>94</v>
      </c>
      <c r="CL123" s="115" t="s">
        <v>90</v>
      </c>
      <c r="CM123" s="115" t="s">
        <v>91</v>
      </c>
      <c r="CN123" s="115" t="s">
        <v>91</v>
      </c>
    </row>
    <row r="124" spans="1:92">
      <c r="A124" s="115">
        <v>7007925444</v>
      </c>
      <c r="D124" s="115" t="s">
        <v>20</v>
      </c>
      <c r="I124" s="115" t="s">
        <v>25</v>
      </c>
      <c r="J124" s="115" t="s">
        <v>26</v>
      </c>
      <c r="K124" s="115" t="s">
        <v>27</v>
      </c>
      <c r="N124" s="115" t="s">
        <v>30</v>
      </c>
      <c r="O124" s="115" t="s">
        <v>18</v>
      </c>
      <c r="W124" s="115" t="s">
        <v>26</v>
      </c>
      <c r="AA124" s="115" t="s">
        <v>30</v>
      </c>
      <c r="AB124" s="115"/>
      <c r="AD124" s="115" t="s">
        <v>33</v>
      </c>
      <c r="AI124" s="115" t="s">
        <v>38</v>
      </c>
      <c r="AL124" s="115"/>
      <c r="AM124" s="115" t="s">
        <v>42</v>
      </c>
      <c r="AN124" s="115" t="s">
        <v>43</v>
      </c>
      <c r="AP124" s="115" t="s">
        <v>45</v>
      </c>
      <c r="AR124" s="115" t="s">
        <v>46</v>
      </c>
      <c r="AS124" s="115" t="s">
        <v>47</v>
      </c>
      <c r="AT124" s="115" t="s">
        <v>48</v>
      </c>
      <c r="AU124" s="115" t="s">
        <v>49</v>
      </c>
      <c r="AX124" s="115" t="s">
        <v>52</v>
      </c>
      <c r="AY124" s="115" t="s">
        <v>53</v>
      </c>
      <c r="AZ124" s="115" t="s">
        <v>54</v>
      </c>
      <c r="BC124" s="115" t="s">
        <v>56</v>
      </c>
      <c r="BD124" s="115" t="s">
        <v>57</v>
      </c>
      <c r="BE124" s="115" t="s">
        <v>58</v>
      </c>
      <c r="BJ124" s="115" t="s">
        <v>26</v>
      </c>
      <c r="BL124" s="115" t="s">
        <v>63</v>
      </c>
      <c r="BO124" s="115" t="s">
        <v>66</v>
      </c>
      <c r="BP124" s="115" t="s">
        <v>67</v>
      </c>
      <c r="CC124" s="115" t="s">
        <v>83</v>
      </c>
      <c r="CD124" s="115">
        <v>65</v>
      </c>
      <c r="CE124" s="115" t="s">
        <v>84</v>
      </c>
      <c r="CF124" s="115" t="s">
        <v>146</v>
      </c>
      <c r="CG124" s="115" t="s">
        <v>85</v>
      </c>
      <c r="CH124" s="115" t="s">
        <v>86</v>
      </c>
      <c r="CI124" s="115" t="s">
        <v>87</v>
      </c>
      <c r="CJ124" s="115" t="s">
        <v>101</v>
      </c>
      <c r="CK124" s="115" t="s">
        <v>111</v>
      </c>
      <c r="CL124" s="115" t="s">
        <v>90</v>
      </c>
      <c r="CM124" s="115" t="s">
        <v>91</v>
      </c>
      <c r="CN124" s="115" t="s">
        <v>91</v>
      </c>
    </row>
    <row r="125" spans="1:92">
      <c r="A125" s="115">
        <v>5597513354</v>
      </c>
      <c r="C125" s="115" t="s">
        <v>19</v>
      </c>
      <c r="J125" s="115" t="s">
        <v>26</v>
      </c>
      <c r="L125" s="115" t="s">
        <v>28</v>
      </c>
      <c r="O125" s="115"/>
      <c r="P125" s="115" t="s">
        <v>19</v>
      </c>
      <c r="W125" s="115" t="s">
        <v>26</v>
      </c>
      <c r="AA125" s="115" t="s">
        <v>30</v>
      </c>
      <c r="AB125" s="115"/>
      <c r="AC125" s="115" t="s">
        <v>32</v>
      </c>
      <c r="AH125" s="115" t="s">
        <v>37</v>
      </c>
      <c r="AI125" s="115" t="s">
        <v>38</v>
      </c>
      <c r="AL125" s="115"/>
      <c r="AO125" s="115" t="s">
        <v>44</v>
      </c>
      <c r="AT125" s="115" t="s">
        <v>48</v>
      </c>
      <c r="AU125" s="115" t="s">
        <v>49</v>
      </c>
      <c r="AX125" s="115"/>
      <c r="BA125" s="115" t="s">
        <v>19</v>
      </c>
      <c r="BJ125" s="115" t="s">
        <v>26</v>
      </c>
      <c r="BN125" s="115" t="s">
        <v>65</v>
      </c>
      <c r="BP125" s="115" t="s">
        <v>67</v>
      </c>
      <c r="BR125" s="115" t="s">
        <v>69</v>
      </c>
      <c r="BU125" s="115" t="s">
        <v>72</v>
      </c>
      <c r="BV125" s="115" t="s">
        <v>73</v>
      </c>
      <c r="BY125" s="115" t="s">
        <v>76</v>
      </c>
      <c r="CA125" s="115" t="s">
        <v>78</v>
      </c>
      <c r="CC125" s="115" t="s">
        <v>179</v>
      </c>
      <c r="CD125" s="115">
        <v>64</v>
      </c>
      <c r="CE125" s="115" t="s">
        <v>181</v>
      </c>
      <c r="CF125" s="115" t="s">
        <v>267</v>
      </c>
      <c r="CG125" s="115" t="s">
        <v>443</v>
      </c>
      <c r="CH125" s="115" t="s">
        <v>91</v>
      </c>
      <c r="CI125" s="115" t="s">
        <v>108</v>
      </c>
      <c r="CJ125" s="115" t="s">
        <v>96</v>
      </c>
      <c r="CK125" s="115" t="s">
        <v>89</v>
      </c>
      <c r="CL125" s="115" t="s">
        <v>113</v>
      </c>
      <c r="CM125" s="115" t="s">
        <v>91</v>
      </c>
    </row>
    <row r="126" spans="1:92">
      <c r="A126" s="115">
        <v>5579360789</v>
      </c>
      <c r="C126" s="115" t="s">
        <v>19</v>
      </c>
      <c r="J126" s="115" t="s">
        <v>26</v>
      </c>
      <c r="N126" s="115" t="s">
        <v>30</v>
      </c>
      <c r="O126" s="115"/>
      <c r="P126" s="115" t="s">
        <v>19</v>
      </c>
      <c r="W126" s="115" t="s">
        <v>26</v>
      </c>
      <c r="AA126" s="115" t="s">
        <v>30</v>
      </c>
      <c r="AB126" s="115"/>
      <c r="AH126" s="115" t="s">
        <v>37</v>
      </c>
      <c r="AI126" s="115" t="s">
        <v>38</v>
      </c>
      <c r="AK126" s="115" t="s">
        <v>40</v>
      </c>
      <c r="AL126" s="115"/>
      <c r="AR126" s="115" t="s">
        <v>46</v>
      </c>
      <c r="AT126" s="115" t="s">
        <v>48</v>
      </c>
      <c r="AU126" s="115" t="s">
        <v>49</v>
      </c>
      <c r="AX126" s="115"/>
      <c r="BA126" s="115" t="s">
        <v>19</v>
      </c>
      <c r="BE126" s="115" t="s">
        <v>58</v>
      </c>
      <c r="BN126" s="115" t="s">
        <v>65</v>
      </c>
      <c r="BP126" s="115"/>
      <c r="BS126" s="115" t="s">
        <v>70</v>
      </c>
      <c r="BV126" s="115" t="s">
        <v>73</v>
      </c>
      <c r="CA126" s="115" t="s">
        <v>78</v>
      </c>
      <c r="CC126" s="115"/>
    </row>
    <row r="127" spans="1:92">
      <c r="A127" s="115">
        <v>5579360196</v>
      </c>
      <c r="C127" s="115" t="s">
        <v>19</v>
      </c>
      <c r="J127" s="115" t="s">
        <v>26</v>
      </c>
      <c r="N127" s="115" t="s">
        <v>30</v>
      </c>
      <c r="O127" s="115"/>
      <c r="P127" s="115" t="s">
        <v>19</v>
      </c>
      <c r="W127" s="115" t="s">
        <v>26</v>
      </c>
      <c r="AA127" s="115" t="s">
        <v>30</v>
      </c>
      <c r="AB127" s="115"/>
      <c r="AH127" s="115" t="s">
        <v>37</v>
      </c>
      <c r="AI127" s="115" t="s">
        <v>38</v>
      </c>
      <c r="AK127" s="115" t="s">
        <v>40</v>
      </c>
      <c r="AL127" s="115"/>
      <c r="AR127" s="115" t="s">
        <v>46</v>
      </c>
      <c r="AT127" s="115" t="s">
        <v>48</v>
      </c>
      <c r="AU127" s="115" t="s">
        <v>49</v>
      </c>
      <c r="AX127" s="115"/>
      <c r="BA127" s="115" t="s">
        <v>19</v>
      </c>
      <c r="BE127" s="115" t="s">
        <v>58</v>
      </c>
      <c r="BN127" s="115" t="s">
        <v>65</v>
      </c>
      <c r="BP127" s="115"/>
      <c r="BS127" s="115" t="s">
        <v>70</v>
      </c>
      <c r="BV127" s="115" t="s">
        <v>73</v>
      </c>
      <c r="CA127" s="115" t="s">
        <v>78</v>
      </c>
      <c r="CC127" s="115"/>
    </row>
    <row r="128" spans="1:92">
      <c r="A128" s="115">
        <v>6984059080</v>
      </c>
      <c r="D128" s="115" t="s">
        <v>20</v>
      </c>
      <c r="J128" s="115" t="s">
        <v>26</v>
      </c>
      <c r="K128" s="115" t="s">
        <v>27</v>
      </c>
      <c r="L128" s="115" t="s">
        <v>28</v>
      </c>
      <c r="M128" s="115" t="s">
        <v>29</v>
      </c>
      <c r="N128" s="115" t="s">
        <v>30</v>
      </c>
      <c r="O128" s="115"/>
      <c r="W128" s="115" t="s">
        <v>26</v>
      </c>
      <c r="Z128" s="115" t="s">
        <v>29</v>
      </c>
      <c r="AA128" s="115" t="s">
        <v>30</v>
      </c>
      <c r="AB128" s="115" t="s">
        <v>31</v>
      </c>
      <c r="AC128" s="115" t="s">
        <v>32</v>
      </c>
      <c r="AD128" s="115" t="s">
        <v>33</v>
      </c>
      <c r="AE128" s="115" t="s">
        <v>34</v>
      </c>
      <c r="AF128" s="115" t="s">
        <v>35</v>
      </c>
      <c r="AH128" s="115" t="s">
        <v>37</v>
      </c>
      <c r="AI128" s="115" t="s">
        <v>38</v>
      </c>
      <c r="AJ128" s="115" t="s">
        <v>39</v>
      </c>
      <c r="AK128" s="115" t="s">
        <v>40</v>
      </c>
      <c r="AL128" s="115" t="s">
        <v>41</v>
      </c>
      <c r="AM128" s="115" t="s">
        <v>42</v>
      </c>
      <c r="AO128" s="115" t="s">
        <v>44</v>
      </c>
      <c r="AQ128" s="115" t="s">
        <v>39</v>
      </c>
      <c r="AR128" s="115" t="s">
        <v>46</v>
      </c>
      <c r="AT128" s="115" t="s">
        <v>48</v>
      </c>
      <c r="AU128" s="115" t="s">
        <v>49</v>
      </c>
      <c r="AX128" s="115" t="s">
        <v>52</v>
      </c>
      <c r="AZ128" s="115" t="s">
        <v>54</v>
      </c>
      <c r="BE128" s="115" t="s">
        <v>58</v>
      </c>
      <c r="BF128" s="115" t="s">
        <v>59</v>
      </c>
      <c r="BG128" s="115" t="s">
        <v>60</v>
      </c>
      <c r="BI128" s="115" t="s">
        <v>62</v>
      </c>
      <c r="BJ128" s="115" t="s">
        <v>26</v>
      </c>
      <c r="BL128" s="115" t="s">
        <v>63</v>
      </c>
      <c r="BM128" s="115" t="s">
        <v>64</v>
      </c>
      <c r="BN128" s="115" t="s">
        <v>65</v>
      </c>
      <c r="BO128" s="115" t="s">
        <v>66</v>
      </c>
      <c r="BP128" s="115"/>
      <c r="BT128" s="115" t="s">
        <v>71</v>
      </c>
      <c r="CA128" s="115" t="s">
        <v>78</v>
      </c>
      <c r="CC128" s="115" t="s">
        <v>83</v>
      </c>
      <c r="CD128" s="115">
        <v>67</v>
      </c>
      <c r="CE128" s="115" t="s">
        <v>181</v>
      </c>
      <c r="CF128" s="115" t="s">
        <v>206</v>
      </c>
      <c r="CH128" s="115" t="s">
        <v>86</v>
      </c>
      <c r="CI128" s="115" t="s">
        <v>87</v>
      </c>
      <c r="CJ128" s="115" t="s">
        <v>100</v>
      </c>
      <c r="CK128" s="115" t="s">
        <v>111</v>
      </c>
      <c r="CL128" s="115" t="s">
        <v>106</v>
      </c>
    </row>
    <row r="129" spans="1:92">
      <c r="A129" s="115">
        <v>7044862388</v>
      </c>
      <c r="I129" s="115" t="s">
        <v>25</v>
      </c>
      <c r="J129" s="115" t="s">
        <v>26</v>
      </c>
      <c r="K129" s="115" t="s">
        <v>27</v>
      </c>
      <c r="L129" s="115" t="s">
        <v>28</v>
      </c>
      <c r="N129" s="115" t="s">
        <v>30</v>
      </c>
      <c r="O129" s="115"/>
      <c r="Q129" s="115" t="s">
        <v>20</v>
      </c>
      <c r="V129" s="115" t="s">
        <v>25</v>
      </c>
      <c r="AA129" s="115" t="s">
        <v>30</v>
      </c>
      <c r="AB129" s="115"/>
      <c r="AI129" s="115" t="s">
        <v>38</v>
      </c>
      <c r="AJ129" s="115" t="s">
        <v>39</v>
      </c>
      <c r="AK129" s="115" t="s">
        <v>40</v>
      </c>
      <c r="AL129" s="115"/>
      <c r="AR129" s="115" t="s">
        <v>46</v>
      </c>
      <c r="AT129" s="115" t="s">
        <v>48</v>
      </c>
      <c r="AU129" s="115" t="s">
        <v>49</v>
      </c>
      <c r="AX129" s="115" t="s">
        <v>52</v>
      </c>
      <c r="BE129" s="115" t="s">
        <v>58</v>
      </c>
      <c r="BP129" s="115" t="s">
        <v>67</v>
      </c>
      <c r="BR129" s="115" t="s">
        <v>69</v>
      </c>
      <c r="BS129" s="115" t="s">
        <v>70</v>
      </c>
      <c r="BT129" s="115" t="s">
        <v>71</v>
      </c>
      <c r="BU129" s="115" t="s">
        <v>72</v>
      </c>
      <c r="CA129" s="115" t="s">
        <v>78</v>
      </c>
      <c r="CC129" s="115" t="s">
        <v>99</v>
      </c>
      <c r="CD129" s="115">
        <v>52</v>
      </c>
      <c r="CE129" s="115" t="s">
        <v>181</v>
      </c>
      <c r="CF129" s="115" t="s">
        <v>196</v>
      </c>
      <c r="CG129" s="115" t="s">
        <v>97</v>
      </c>
      <c r="CH129" s="115" t="s">
        <v>86</v>
      </c>
      <c r="CI129" s="115" t="s">
        <v>87</v>
      </c>
      <c r="CJ129" s="115" t="s">
        <v>100</v>
      </c>
      <c r="CK129" s="115" t="s">
        <v>89</v>
      </c>
      <c r="CL129" s="115" t="s">
        <v>90</v>
      </c>
      <c r="CM129" s="115" t="s">
        <v>91</v>
      </c>
      <c r="CN129" s="115" t="s">
        <v>91</v>
      </c>
    </row>
    <row r="130" spans="1:92">
      <c r="A130" s="115">
        <v>6985124785</v>
      </c>
      <c r="C130" s="115" t="s">
        <v>19</v>
      </c>
      <c r="D130" s="115" t="s">
        <v>20</v>
      </c>
      <c r="E130" s="115" t="s">
        <v>21</v>
      </c>
      <c r="J130" s="115" t="s">
        <v>26</v>
      </c>
      <c r="O130" s="115"/>
      <c r="P130" s="115" t="s">
        <v>19</v>
      </c>
      <c r="Q130" s="115" t="s">
        <v>20</v>
      </c>
      <c r="W130" s="115" t="s">
        <v>26</v>
      </c>
      <c r="AB130" s="115"/>
      <c r="AD130" s="115" t="s">
        <v>33</v>
      </c>
      <c r="AH130" s="115" t="s">
        <v>37</v>
      </c>
      <c r="AI130" s="115" t="s">
        <v>38</v>
      </c>
      <c r="AL130" s="115"/>
      <c r="AR130" s="115" t="s">
        <v>46</v>
      </c>
      <c r="AT130" s="115" t="s">
        <v>48</v>
      </c>
      <c r="AU130" s="115" t="s">
        <v>49</v>
      </c>
      <c r="AX130" s="115"/>
      <c r="BA130" s="115" t="s">
        <v>19</v>
      </c>
      <c r="BC130" s="115" t="s">
        <v>56</v>
      </c>
      <c r="BJ130" s="115" t="s">
        <v>26</v>
      </c>
      <c r="BP130" s="115" t="s">
        <v>67</v>
      </c>
      <c r="CA130" s="115" t="s">
        <v>78</v>
      </c>
      <c r="CB130" s="115" t="s">
        <v>79</v>
      </c>
      <c r="CC130" s="115" t="s">
        <v>99</v>
      </c>
      <c r="CD130" s="115">
        <v>27</v>
      </c>
      <c r="CE130" s="115" t="s">
        <v>181</v>
      </c>
      <c r="CF130" s="115" t="s">
        <v>194</v>
      </c>
      <c r="CG130" s="115" t="s">
        <v>85</v>
      </c>
      <c r="CH130" s="115" t="s">
        <v>91</v>
      </c>
      <c r="CI130" s="115" t="s">
        <v>87</v>
      </c>
      <c r="CJ130" s="115" t="s">
        <v>104</v>
      </c>
      <c r="CK130" s="115" t="s">
        <v>89</v>
      </c>
      <c r="CL130" s="115" t="s">
        <v>90</v>
      </c>
      <c r="CM130" s="115" t="s">
        <v>91</v>
      </c>
      <c r="CN130" s="115" t="s">
        <v>91</v>
      </c>
    </row>
    <row r="131" spans="1:92">
      <c r="A131" s="115">
        <v>7007924315</v>
      </c>
      <c r="C131" s="115" t="s">
        <v>19</v>
      </c>
      <c r="J131" s="115" t="s">
        <v>26</v>
      </c>
      <c r="L131" s="115" t="s">
        <v>28</v>
      </c>
      <c r="O131" s="115"/>
      <c r="W131" s="115" t="s">
        <v>26</v>
      </c>
      <c r="AB131" s="115"/>
      <c r="AD131" s="115" t="s">
        <v>33</v>
      </c>
      <c r="AH131" s="115" t="s">
        <v>37</v>
      </c>
      <c r="AI131" s="115" t="s">
        <v>38</v>
      </c>
      <c r="AL131" s="115"/>
      <c r="AR131" s="115" t="s">
        <v>46</v>
      </c>
      <c r="AT131" s="115" t="s">
        <v>48</v>
      </c>
      <c r="AU131" s="115" t="s">
        <v>49</v>
      </c>
      <c r="AX131" s="115" t="s">
        <v>52</v>
      </c>
      <c r="BD131" s="115" t="s">
        <v>57</v>
      </c>
      <c r="BJ131" s="115" t="s">
        <v>26</v>
      </c>
      <c r="BP131" s="115" t="s">
        <v>67</v>
      </c>
      <c r="BS131" s="115" t="s">
        <v>70</v>
      </c>
      <c r="CA131" s="115" t="s">
        <v>78</v>
      </c>
      <c r="CC131" s="115" t="s">
        <v>99</v>
      </c>
      <c r="CD131" s="115">
        <v>66</v>
      </c>
      <c r="CE131" s="115" t="s">
        <v>84</v>
      </c>
      <c r="CF131" s="115" t="s">
        <v>126</v>
      </c>
      <c r="CG131" s="115" t="s">
        <v>85</v>
      </c>
      <c r="CH131" s="115" t="s">
        <v>86</v>
      </c>
      <c r="CI131" s="115" t="s">
        <v>87</v>
      </c>
      <c r="CJ131" s="115" t="s">
        <v>93</v>
      </c>
      <c r="CK131" s="115" t="s">
        <v>89</v>
      </c>
      <c r="CL131" s="115" t="s">
        <v>103</v>
      </c>
      <c r="CM131" s="115" t="s">
        <v>91</v>
      </c>
      <c r="CN131" s="115" t="s">
        <v>91</v>
      </c>
    </row>
    <row r="132" spans="1:92">
      <c r="A132" s="115">
        <v>5585094947</v>
      </c>
      <c r="D132" s="115" t="s">
        <v>20</v>
      </c>
      <c r="L132" s="115" t="s">
        <v>28</v>
      </c>
      <c r="N132" s="115" t="s">
        <v>30</v>
      </c>
      <c r="O132" s="115"/>
      <c r="P132" s="115" t="s">
        <v>19</v>
      </c>
      <c r="V132" s="115" t="s">
        <v>25</v>
      </c>
      <c r="Y132" s="115" t="s">
        <v>28</v>
      </c>
      <c r="AB132" s="115"/>
      <c r="AD132" s="115" t="s">
        <v>33</v>
      </c>
      <c r="AH132" s="115" t="s">
        <v>37</v>
      </c>
      <c r="AI132" s="115" t="s">
        <v>38</v>
      </c>
      <c r="AL132" s="115"/>
      <c r="AR132" s="115" t="s">
        <v>46</v>
      </c>
      <c r="AT132" s="115" t="s">
        <v>48</v>
      </c>
      <c r="AU132" s="115" t="s">
        <v>49</v>
      </c>
      <c r="AX132" s="115"/>
      <c r="AZ132" s="115" t="s">
        <v>54</v>
      </c>
      <c r="BA132" s="115" t="s">
        <v>19</v>
      </c>
      <c r="BC132" s="115" t="s">
        <v>56</v>
      </c>
      <c r="BP132" s="115" t="s">
        <v>67</v>
      </c>
      <c r="CA132" s="115" t="s">
        <v>78</v>
      </c>
      <c r="CC132" s="115" t="s">
        <v>83</v>
      </c>
      <c r="CD132" s="115">
        <v>55</v>
      </c>
      <c r="CE132" s="115" t="s">
        <v>181</v>
      </c>
      <c r="CF132" s="115" t="s">
        <v>438</v>
      </c>
      <c r="CG132" s="115" t="s">
        <v>85</v>
      </c>
      <c r="CH132" s="115" t="s">
        <v>86</v>
      </c>
      <c r="CI132" s="115" t="s">
        <v>87</v>
      </c>
      <c r="CJ132" s="115" t="s">
        <v>88</v>
      </c>
      <c r="CK132" s="115" t="s">
        <v>111</v>
      </c>
      <c r="CL132" s="115" t="s">
        <v>90</v>
      </c>
      <c r="CM132" s="115" t="s">
        <v>91</v>
      </c>
      <c r="CN132" s="115" t="s">
        <v>91</v>
      </c>
    </row>
    <row r="133" spans="1:92">
      <c r="A133" s="115">
        <v>7044844142</v>
      </c>
      <c r="J133" s="115" t="s">
        <v>26</v>
      </c>
      <c r="L133" s="115" t="s">
        <v>28</v>
      </c>
      <c r="N133" s="115" t="s">
        <v>30</v>
      </c>
      <c r="O133" s="115"/>
      <c r="Q133" s="115" t="s">
        <v>20</v>
      </c>
      <c r="AA133" s="115" t="s">
        <v>30</v>
      </c>
      <c r="AB133" s="115"/>
      <c r="AD133" s="115" t="s">
        <v>33</v>
      </c>
      <c r="AF133" s="115" t="s">
        <v>35</v>
      </c>
      <c r="AI133" s="115" t="s">
        <v>38</v>
      </c>
      <c r="AL133" s="115"/>
      <c r="AR133" s="115" t="s">
        <v>46</v>
      </c>
      <c r="AT133" s="115" t="s">
        <v>48</v>
      </c>
      <c r="AU133" s="115" t="s">
        <v>49</v>
      </c>
      <c r="AX133" s="115" t="s">
        <v>52</v>
      </c>
      <c r="AY133" s="115" t="s">
        <v>53</v>
      </c>
      <c r="BC133" s="115" t="s">
        <v>56</v>
      </c>
      <c r="BP133" s="115"/>
      <c r="BU133" s="115" t="s">
        <v>72</v>
      </c>
      <c r="CA133" s="115" t="s">
        <v>78</v>
      </c>
      <c r="CB133" s="115" t="s">
        <v>79</v>
      </c>
      <c r="CC133" s="115" t="s">
        <v>83</v>
      </c>
      <c r="CE133" s="115" t="s">
        <v>84</v>
      </c>
      <c r="CF133" s="115" t="s">
        <v>126</v>
      </c>
      <c r="CG133" s="115" t="s">
        <v>97</v>
      </c>
      <c r="CH133" s="115" t="s">
        <v>86</v>
      </c>
      <c r="CI133" s="115" t="s">
        <v>115</v>
      </c>
      <c r="CJ133" s="115" t="s">
        <v>93</v>
      </c>
      <c r="CK133" s="115" t="s">
        <v>94</v>
      </c>
      <c r="CL133" s="115" t="s">
        <v>95</v>
      </c>
      <c r="CM133" s="115" t="s">
        <v>91</v>
      </c>
      <c r="CN133" s="115" t="s">
        <v>91</v>
      </c>
    </row>
    <row r="134" spans="1:92">
      <c r="A134" s="115">
        <v>6988286526</v>
      </c>
      <c r="D134" s="115" t="s">
        <v>20</v>
      </c>
      <c r="J134" s="115" t="s">
        <v>26</v>
      </c>
      <c r="K134" s="115" t="s">
        <v>27</v>
      </c>
      <c r="N134" s="115" t="s">
        <v>30</v>
      </c>
      <c r="O134" s="115"/>
      <c r="AB134" s="115"/>
      <c r="AI134" s="115" t="s">
        <v>38</v>
      </c>
      <c r="AL134" s="115"/>
      <c r="AR134" s="115" t="s">
        <v>46</v>
      </c>
      <c r="AT134" s="115" t="s">
        <v>48</v>
      </c>
      <c r="AU134" s="115" t="s">
        <v>49</v>
      </c>
      <c r="AX134" s="115"/>
      <c r="AY134" s="115" t="s">
        <v>53</v>
      </c>
      <c r="BC134" s="115" t="s">
        <v>56</v>
      </c>
      <c r="BE134" s="115" t="s">
        <v>58</v>
      </c>
      <c r="BH134" s="115" t="s">
        <v>61</v>
      </c>
      <c r="BJ134" s="115" t="s">
        <v>26</v>
      </c>
      <c r="BP134" s="115" t="s">
        <v>67</v>
      </c>
      <c r="BT134" s="115" t="s">
        <v>71</v>
      </c>
      <c r="BU134" s="115" t="s">
        <v>72</v>
      </c>
      <c r="CC134" s="115" t="s">
        <v>83</v>
      </c>
      <c r="CD134" s="115">
        <v>50</v>
      </c>
      <c r="CE134" s="115" t="s">
        <v>84</v>
      </c>
      <c r="CF134" s="115" t="s">
        <v>152</v>
      </c>
      <c r="CG134" s="115" t="s">
        <v>85</v>
      </c>
      <c r="CH134" s="115" t="s">
        <v>86</v>
      </c>
      <c r="CI134" s="115" t="s">
        <v>87</v>
      </c>
      <c r="CK134" s="115" t="s">
        <v>109</v>
      </c>
      <c r="CL134" s="115" t="s">
        <v>90</v>
      </c>
      <c r="CM134" s="115" t="s">
        <v>91</v>
      </c>
      <c r="CN134" s="115" t="s">
        <v>86</v>
      </c>
    </row>
    <row r="135" spans="1:92">
      <c r="A135" s="115">
        <v>5586473614</v>
      </c>
      <c r="C135" s="115" t="s">
        <v>19</v>
      </c>
      <c r="D135" s="115" t="s">
        <v>20</v>
      </c>
      <c r="J135" s="115" t="s">
        <v>26</v>
      </c>
      <c r="O135" s="115"/>
      <c r="AA135" s="115" t="s">
        <v>30</v>
      </c>
      <c r="AB135" s="115"/>
      <c r="AF135" s="115" t="s">
        <v>35</v>
      </c>
      <c r="AI135" s="115" t="s">
        <v>38</v>
      </c>
      <c r="AJ135" s="115" t="s">
        <v>39</v>
      </c>
      <c r="AL135" s="115"/>
      <c r="AQ135" s="115" t="s">
        <v>39</v>
      </c>
      <c r="AT135" s="115" t="s">
        <v>48</v>
      </c>
      <c r="AU135" s="115" t="s">
        <v>49</v>
      </c>
      <c r="AX135" s="115"/>
      <c r="BA135" s="115" t="s">
        <v>19</v>
      </c>
      <c r="BE135" s="115" t="s">
        <v>58</v>
      </c>
      <c r="BN135" s="115" t="s">
        <v>65</v>
      </c>
      <c r="BP135" s="115" t="s">
        <v>67</v>
      </c>
      <c r="BX135" s="115" t="s">
        <v>75</v>
      </c>
      <c r="CA135" s="115" t="s">
        <v>78</v>
      </c>
      <c r="CC135" s="115" t="s">
        <v>83</v>
      </c>
      <c r="CD135" s="115">
        <v>36</v>
      </c>
      <c r="CE135" s="115" t="s">
        <v>181</v>
      </c>
      <c r="CF135" s="115" t="s">
        <v>237</v>
      </c>
      <c r="CG135" s="115" t="s">
        <v>97</v>
      </c>
      <c r="CH135" s="115" t="s">
        <v>86</v>
      </c>
      <c r="CI135" s="115" t="s">
        <v>87</v>
      </c>
      <c r="CJ135" s="115" t="s">
        <v>104</v>
      </c>
      <c r="CK135" s="115" t="s">
        <v>94</v>
      </c>
      <c r="CL135" s="115" t="s">
        <v>90</v>
      </c>
      <c r="CM135" s="115" t="s">
        <v>91</v>
      </c>
      <c r="CN135" s="115" t="s">
        <v>91</v>
      </c>
    </row>
    <row r="136" spans="1:92">
      <c r="A136" s="115">
        <v>6985187269</v>
      </c>
      <c r="C136" s="115" t="s">
        <v>19</v>
      </c>
      <c r="D136" s="115" t="s">
        <v>20</v>
      </c>
      <c r="J136" s="115" t="s">
        <v>26</v>
      </c>
      <c r="K136" s="115" t="s">
        <v>27</v>
      </c>
      <c r="L136" s="115" t="s">
        <v>28</v>
      </c>
      <c r="N136" s="115" t="s">
        <v>30</v>
      </c>
      <c r="O136" s="115"/>
      <c r="W136" s="115" t="s">
        <v>26</v>
      </c>
      <c r="X136" s="115" t="s">
        <v>27</v>
      </c>
      <c r="AA136" s="115" t="s">
        <v>30</v>
      </c>
      <c r="AB136" s="115"/>
      <c r="AI136" s="115" t="s">
        <v>38</v>
      </c>
      <c r="AL136" s="115" t="s">
        <v>41</v>
      </c>
      <c r="AM136" s="115" t="s">
        <v>42</v>
      </c>
      <c r="AN136" s="115" t="s">
        <v>43</v>
      </c>
      <c r="AT136" s="115" t="s">
        <v>48</v>
      </c>
      <c r="AU136" s="115" t="s">
        <v>49</v>
      </c>
      <c r="AX136" s="115"/>
      <c r="BP136" s="115" t="s">
        <v>67</v>
      </c>
      <c r="BR136" s="115" t="s">
        <v>69</v>
      </c>
      <c r="BS136" s="115" t="s">
        <v>70</v>
      </c>
      <c r="BU136" s="115" t="s">
        <v>72</v>
      </c>
      <c r="BV136" s="115" t="s">
        <v>73</v>
      </c>
      <c r="BY136" s="115" t="s">
        <v>76</v>
      </c>
      <c r="CC136" s="115" t="s">
        <v>83</v>
      </c>
      <c r="CD136" s="115">
        <v>61</v>
      </c>
      <c r="CE136" s="115" t="s">
        <v>181</v>
      </c>
      <c r="CF136" s="115" t="s">
        <v>193</v>
      </c>
      <c r="CG136" s="115" t="s">
        <v>85</v>
      </c>
      <c r="CH136" s="115" t="s">
        <v>86</v>
      </c>
      <c r="CJ136" s="115" t="s">
        <v>96</v>
      </c>
      <c r="CK136" s="115" t="s">
        <v>94</v>
      </c>
      <c r="CL136" s="115" t="s">
        <v>106</v>
      </c>
      <c r="CM136" s="115" t="s">
        <v>91</v>
      </c>
      <c r="CN136" s="115" t="s">
        <v>91</v>
      </c>
    </row>
    <row r="137" spans="1:92">
      <c r="A137" s="115">
        <v>7007933514</v>
      </c>
      <c r="C137" s="115" t="s">
        <v>19</v>
      </c>
      <c r="D137" s="115" t="s">
        <v>20</v>
      </c>
      <c r="I137" s="115" t="s">
        <v>25</v>
      </c>
      <c r="J137" s="115" t="s">
        <v>26</v>
      </c>
      <c r="K137" s="115" t="s">
        <v>27</v>
      </c>
      <c r="M137" s="115" t="s">
        <v>29</v>
      </c>
      <c r="N137" s="115" t="s">
        <v>30</v>
      </c>
      <c r="O137" s="115"/>
      <c r="P137" s="115" t="s">
        <v>19</v>
      </c>
      <c r="Q137" s="115" t="s">
        <v>20</v>
      </c>
      <c r="W137" s="115" t="s">
        <v>26</v>
      </c>
      <c r="AB137" s="115"/>
      <c r="AD137" s="115" t="s">
        <v>33</v>
      </c>
      <c r="AI137" s="115" t="s">
        <v>38</v>
      </c>
      <c r="AK137" s="115" t="s">
        <v>40</v>
      </c>
      <c r="AL137" s="115"/>
      <c r="AM137" s="115" t="s">
        <v>42</v>
      </c>
      <c r="AT137" s="115" t="s">
        <v>48</v>
      </c>
      <c r="AU137" s="115" t="s">
        <v>49</v>
      </c>
      <c r="AX137" s="115"/>
      <c r="AY137" s="115" t="s">
        <v>53</v>
      </c>
      <c r="AZ137" s="115" t="s">
        <v>54</v>
      </c>
      <c r="BI137" s="115" t="s">
        <v>62</v>
      </c>
      <c r="BP137" s="115" t="s">
        <v>67</v>
      </c>
      <c r="BS137" s="115" t="s">
        <v>70</v>
      </c>
      <c r="BY137" s="115" t="s">
        <v>76</v>
      </c>
      <c r="CC137" s="115" t="s">
        <v>83</v>
      </c>
      <c r="CD137" s="115">
        <v>60</v>
      </c>
      <c r="CE137" s="115" t="s">
        <v>84</v>
      </c>
      <c r="CG137" s="115" t="s">
        <v>85</v>
      </c>
      <c r="CH137" s="115" t="s">
        <v>86</v>
      </c>
      <c r="CJ137" s="115" t="s">
        <v>100</v>
      </c>
      <c r="CK137" s="115" t="s">
        <v>89</v>
      </c>
      <c r="CL137" s="115" t="s">
        <v>90</v>
      </c>
      <c r="CM137" s="115" t="s">
        <v>91</v>
      </c>
      <c r="CN137" s="115" t="s">
        <v>91</v>
      </c>
    </row>
    <row r="138" spans="1:92">
      <c r="A138" s="115">
        <v>5588391522</v>
      </c>
      <c r="H138" s="115" t="s">
        <v>24</v>
      </c>
      <c r="K138" s="115" t="s">
        <v>27</v>
      </c>
      <c r="N138" s="115" t="s">
        <v>30</v>
      </c>
      <c r="O138" s="115"/>
      <c r="U138" s="115" t="s">
        <v>24</v>
      </c>
      <c r="V138" s="115" t="s">
        <v>25</v>
      </c>
      <c r="Z138" s="115" t="s">
        <v>29</v>
      </c>
      <c r="AB138" s="115" t="s">
        <v>31</v>
      </c>
      <c r="AD138" s="115" t="s">
        <v>33</v>
      </c>
      <c r="AI138" s="115" t="s">
        <v>38</v>
      </c>
      <c r="AL138" s="115"/>
      <c r="AP138" s="115" t="s">
        <v>45</v>
      </c>
      <c r="AT138" s="115" t="s">
        <v>48</v>
      </c>
      <c r="AU138" s="115" t="s">
        <v>49</v>
      </c>
      <c r="AX138" s="115" t="s">
        <v>52</v>
      </c>
      <c r="BC138" s="115" t="s">
        <v>56</v>
      </c>
      <c r="BO138" s="115" t="s">
        <v>66</v>
      </c>
      <c r="BP138" s="115" t="s">
        <v>67</v>
      </c>
      <c r="BU138" s="115" t="s">
        <v>72</v>
      </c>
      <c r="CB138" s="115" t="s">
        <v>79</v>
      </c>
      <c r="CC138" s="115"/>
    </row>
    <row r="139" spans="1:92">
      <c r="A139" s="115">
        <v>5584404268</v>
      </c>
      <c r="C139" s="115" t="s">
        <v>19</v>
      </c>
      <c r="D139" s="115" t="s">
        <v>20</v>
      </c>
      <c r="N139" s="115" t="s">
        <v>30</v>
      </c>
      <c r="O139" s="115"/>
      <c r="P139" s="115" t="s">
        <v>19</v>
      </c>
      <c r="Q139" s="115" t="s">
        <v>20</v>
      </c>
      <c r="AA139" s="115" t="s">
        <v>30</v>
      </c>
      <c r="AB139" s="115"/>
      <c r="AD139" s="115" t="s">
        <v>33</v>
      </c>
      <c r="AF139" s="115" t="s">
        <v>35</v>
      </c>
      <c r="AI139" s="115" t="s">
        <v>38</v>
      </c>
      <c r="AL139" s="115"/>
      <c r="AM139" s="115" t="s">
        <v>42</v>
      </c>
      <c r="AT139" s="115" t="s">
        <v>48</v>
      </c>
      <c r="AU139" s="115" t="s">
        <v>49</v>
      </c>
      <c r="AX139" s="115"/>
      <c r="AZ139" s="115" t="s">
        <v>54</v>
      </c>
      <c r="BB139" s="115" t="s">
        <v>55</v>
      </c>
      <c r="BH139" s="115" t="s">
        <v>61</v>
      </c>
      <c r="BP139" s="115" t="s">
        <v>67</v>
      </c>
      <c r="BY139" s="115" t="s">
        <v>76</v>
      </c>
      <c r="CA139" s="115" t="s">
        <v>78</v>
      </c>
      <c r="CB139" s="115" t="s">
        <v>79</v>
      </c>
      <c r="CC139" s="115" t="s">
        <v>99</v>
      </c>
      <c r="CD139" s="115">
        <v>45</v>
      </c>
      <c r="CE139" s="115" t="s">
        <v>181</v>
      </c>
      <c r="CF139" s="115" t="s">
        <v>198</v>
      </c>
      <c r="CG139" s="115" t="s">
        <v>85</v>
      </c>
      <c r="CH139" s="115" t="s">
        <v>86</v>
      </c>
      <c r="CI139" s="115" t="s">
        <v>87</v>
      </c>
      <c r="CJ139" s="115" t="s">
        <v>88</v>
      </c>
      <c r="CK139" s="115" t="s">
        <v>111</v>
      </c>
      <c r="CL139" s="115" t="s">
        <v>90</v>
      </c>
      <c r="CM139" s="115" t="s">
        <v>91</v>
      </c>
      <c r="CN139" s="115" t="s">
        <v>91</v>
      </c>
    </row>
    <row r="140" spans="1:92">
      <c r="A140" s="115">
        <v>7020349843</v>
      </c>
      <c r="C140" s="115" t="s">
        <v>19</v>
      </c>
      <c r="H140" s="115" t="s">
        <v>24</v>
      </c>
      <c r="I140" s="115" t="s">
        <v>25</v>
      </c>
      <c r="K140" s="115" t="s">
        <v>27</v>
      </c>
      <c r="L140" s="115" t="s">
        <v>28</v>
      </c>
      <c r="O140" s="115"/>
      <c r="V140" s="115" t="s">
        <v>25</v>
      </c>
      <c r="X140" s="115" t="s">
        <v>27</v>
      </c>
      <c r="AB140" s="115"/>
      <c r="AD140" s="115" t="s">
        <v>33</v>
      </c>
      <c r="AI140" s="115" t="s">
        <v>38</v>
      </c>
      <c r="AJ140" s="115" t="s">
        <v>39</v>
      </c>
      <c r="AL140" s="115"/>
      <c r="AM140" s="115" t="s">
        <v>42</v>
      </c>
      <c r="AQ140" s="115" t="s">
        <v>39</v>
      </c>
      <c r="AR140" s="115" t="s">
        <v>46</v>
      </c>
      <c r="AS140" s="115" t="s">
        <v>47</v>
      </c>
      <c r="AU140" s="115" t="s">
        <v>49</v>
      </c>
      <c r="AX140" s="115"/>
      <c r="AZ140" s="115" t="s">
        <v>54</v>
      </c>
      <c r="BB140" s="115" t="s">
        <v>55</v>
      </c>
      <c r="BC140" s="115" t="s">
        <v>56</v>
      </c>
      <c r="BG140" s="115" t="s">
        <v>60</v>
      </c>
      <c r="BI140" s="115" t="s">
        <v>62</v>
      </c>
      <c r="BM140" s="115" t="s">
        <v>64</v>
      </c>
      <c r="BN140" s="115" t="s">
        <v>65</v>
      </c>
      <c r="BO140" s="115" t="s">
        <v>66</v>
      </c>
      <c r="BP140" s="115" t="s">
        <v>67</v>
      </c>
      <c r="BS140" s="115" t="s">
        <v>70</v>
      </c>
      <c r="BT140" s="115" t="s">
        <v>71</v>
      </c>
      <c r="BU140" s="115" t="s">
        <v>72</v>
      </c>
      <c r="CA140" s="115" t="s">
        <v>78</v>
      </c>
      <c r="CB140" s="115" t="s">
        <v>79</v>
      </c>
      <c r="CC140" s="115" t="s">
        <v>83</v>
      </c>
      <c r="CD140" s="115">
        <v>24</v>
      </c>
      <c r="CE140" s="115" t="s">
        <v>181</v>
      </c>
      <c r="CF140" s="115" t="s">
        <v>222</v>
      </c>
      <c r="CG140" s="115" t="s">
        <v>97</v>
      </c>
      <c r="CH140" s="115" t="s">
        <v>86</v>
      </c>
      <c r="CI140" s="115" t="s">
        <v>87</v>
      </c>
      <c r="CJ140" s="115" t="s">
        <v>101</v>
      </c>
      <c r="CK140" s="115" t="s">
        <v>89</v>
      </c>
      <c r="CL140" s="115" t="s">
        <v>90</v>
      </c>
      <c r="CM140" s="115" t="s">
        <v>91</v>
      </c>
      <c r="CN140" s="115" t="s">
        <v>91</v>
      </c>
    </row>
    <row r="141" spans="1:92">
      <c r="A141" s="115">
        <v>7020568735</v>
      </c>
      <c r="C141" s="115" t="s">
        <v>19</v>
      </c>
      <c r="F141" s="115" t="s">
        <v>22</v>
      </c>
      <c r="K141" s="115" t="s">
        <v>27</v>
      </c>
      <c r="O141" s="115"/>
      <c r="P141" s="115" t="s">
        <v>19</v>
      </c>
      <c r="S141" s="115" t="s">
        <v>22</v>
      </c>
      <c r="V141" s="115" t="s">
        <v>25</v>
      </c>
      <c r="AB141" s="115" t="s">
        <v>31</v>
      </c>
      <c r="AE141" s="115" t="s">
        <v>34</v>
      </c>
      <c r="AI141" s="115" t="s">
        <v>38</v>
      </c>
      <c r="AL141" s="115"/>
      <c r="AQ141" s="115" t="s">
        <v>39</v>
      </c>
      <c r="AS141" s="115" t="s">
        <v>47</v>
      </c>
      <c r="AU141" s="115" t="s">
        <v>49</v>
      </c>
      <c r="AX141" s="115"/>
      <c r="BA141" s="115" t="s">
        <v>19</v>
      </c>
      <c r="BK141" s="115" t="s">
        <v>22</v>
      </c>
      <c r="BL141" s="115" t="s">
        <v>63</v>
      </c>
      <c r="BP141" s="115"/>
      <c r="BV141" s="115" t="s">
        <v>73</v>
      </c>
      <c r="CC141" s="115" t="s">
        <v>83</v>
      </c>
      <c r="CD141" s="115">
        <v>23</v>
      </c>
      <c r="CE141" s="115" t="s">
        <v>84</v>
      </c>
      <c r="CF141" s="115" t="s">
        <v>146</v>
      </c>
      <c r="CH141" s="115" t="s">
        <v>91</v>
      </c>
      <c r="CI141" s="115" t="s">
        <v>108</v>
      </c>
      <c r="CJ141" s="115" t="s">
        <v>93</v>
      </c>
      <c r="CK141" s="115" t="s">
        <v>89</v>
      </c>
      <c r="CL141" s="115" t="s">
        <v>113</v>
      </c>
      <c r="CM141" s="115" t="s">
        <v>91</v>
      </c>
      <c r="CN141" s="115" t="s">
        <v>91</v>
      </c>
    </row>
    <row r="142" spans="1:92">
      <c r="A142" s="115">
        <v>7044840177</v>
      </c>
      <c r="C142" s="115" t="s">
        <v>19</v>
      </c>
      <c r="H142" s="115" t="s">
        <v>24</v>
      </c>
      <c r="O142" s="115"/>
      <c r="Q142" s="115" t="s">
        <v>20</v>
      </c>
      <c r="V142" s="115" t="s">
        <v>25</v>
      </c>
      <c r="AB142" s="115"/>
      <c r="AI142" s="115" t="s">
        <v>38</v>
      </c>
      <c r="AL142" s="115"/>
      <c r="AN142" s="115" t="s">
        <v>43</v>
      </c>
      <c r="AS142" s="115" t="s">
        <v>47</v>
      </c>
      <c r="AU142" s="115" t="s">
        <v>49</v>
      </c>
      <c r="AX142" s="115"/>
      <c r="BA142" s="115" t="s">
        <v>19</v>
      </c>
      <c r="BG142" s="115" t="s">
        <v>60</v>
      </c>
      <c r="BL142" s="115" t="s">
        <v>63</v>
      </c>
      <c r="BP142" s="115" t="s">
        <v>67</v>
      </c>
      <c r="BS142" s="115" t="s">
        <v>70</v>
      </c>
      <c r="BY142" s="115" t="s">
        <v>76</v>
      </c>
      <c r="CC142" s="115" t="s">
        <v>83</v>
      </c>
      <c r="CD142" s="115">
        <v>47</v>
      </c>
      <c r="CE142" s="115" t="s">
        <v>181</v>
      </c>
      <c r="CF142" s="115" t="s">
        <v>488</v>
      </c>
      <c r="CG142" s="115" t="s">
        <v>85</v>
      </c>
      <c r="CH142" s="115" t="s">
        <v>86</v>
      </c>
      <c r="CI142" s="115" t="s">
        <v>87</v>
      </c>
      <c r="CJ142" s="115" t="s">
        <v>100</v>
      </c>
      <c r="CM142" s="115" t="s">
        <v>91</v>
      </c>
      <c r="CN142" s="115" t="s">
        <v>91</v>
      </c>
    </row>
    <row r="143" spans="1:92">
      <c r="A143" s="115">
        <v>6985146534</v>
      </c>
      <c r="C143" s="115" t="s">
        <v>19</v>
      </c>
      <c r="E143" s="115" t="s">
        <v>21</v>
      </c>
      <c r="I143" s="115" t="s">
        <v>25</v>
      </c>
      <c r="J143" s="115" t="s">
        <v>26</v>
      </c>
      <c r="K143" s="115" t="s">
        <v>27</v>
      </c>
      <c r="N143" s="115" t="s">
        <v>30</v>
      </c>
      <c r="O143" s="115"/>
      <c r="R143" s="115" t="s">
        <v>21</v>
      </c>
      <c r="V143" s="115" t="s">
        <v>25</v>
      </c>
      <c r="W143" s="115" t="s">
        <v>26</v>
      </c>
      <c r="X143" s="115" t="s">
        <v>27</v>
      </c>
      <c r="AA143" s="115" t="s">
        <v>30</v>
      </c>
      <c r="AB143" s="115"/>
      <c r="AD143" s="115" t="s">
        <v>33</v>
      </c>
      <c r="AH143" s="115" t="s">
        <v>37</v>
      </c>
      <c r="AI143" s="115" t="s">
        <v>38</v>
      </c>
      <c r="AJ143" s="115" t="s">
        <v>39</v>
      </c>
      <c r="AK143" s="115" t="s">
        <v>40</v>
      </c>
      <c r="AL143" s="115" t="s">
        <v>41</v>
      </c>
      <c r="AM143" s="115" t="s">
        <v>42</v>
      </c>
      <c r="AN143" s="115" t="s">
        <v>43</v>
      </c>
      <c r="AP143" s="115" t="s">
        <v>45</v>
      </c>
      <c r="AQ143" s="115" t="s">
        <v>39</v>
      </c>
      <c r="AR143" s="115" t="s">
        <v>46</v>
      </c>
      <c r="AU143" s="115" t="s">
        <v>49</v>
      </c>
      <c r="AX143" s="115" t="s">
        <v>52</v>
      </c>
      <c r="AZ143" s="115" t="s">
        <v>54</v>
      </c>
      <c r="BA143" s="115" t="s">
        <v>19</v>
      </c>
      <c r="BC143" s="115" t="s">
        <v>56</v>
      </c>
      <c r="BD143" s="115" t="s">
        <v>57</v>
      </c>
      <c r="BG143" s="115" t="s">
        <v>60</v>
      </c>
      <c r="BJ143" s="115" t="s">
        <v>26</v>
      </c>
      <c r="BP143" s="115" t="s">
        <v>67</v>
      </c>
      <c r="BU143" s="115" t="s">
        <v>72</v>
      </c>
      <c r="CC143" s="115" t="s">
        <v>83</v>
      </c>
      <c r="CD143" s="115">
        <v>78</v>
      </c>
      <c r="CE143" s="115" t="s">
        <v>181</v>
      </c>
      <c r="CF143" s="115" t="s">
        <v>186</v>
      </c>
      <c r="CG143" s="115" t="s">
        <v>85</v>
      </c>
      <c r="CI143" s="115" t="s">
        <v>87</v>
      </c>
      <c r="CJ143" s="115" t="s">
        <v>93</v>
      </c>
      <c r="CK143" s="115" t="s">
        <v>102</v>
      </c>
      <c r="CL143" s="115" t="s">
        <v>106</v>
      </c>
      <c r="CM143" s="115" t="s">
        <v>91</v>
      </c>
      <c r="CN143" s="115" t="s">
        <v>86</v>
      </c>
    </row>
    <row r="144" spans="1:92">
      <c r="A144" s="115">
        <v>6985717402</v>
      </c>
      <c r="B144" s="115" t="s">
        <v>18</v>
      </c>
      <c r="J144" s="115" t="s">
        <v>26</v>
      </c>
      <c r="L144" s="115" t="s">
        <v>28</v>
      </c>
      <c r="O144" s="115" t="s">
        <v>18</v>
      </c>
      <c r="V144" s="115" t="s">
        <v>25</v>
      </c>
      <c r="W144" s="115" t="s">
        <v>26</v>
      </c>
      <c r="X144" s="115" t="s">
        <v>27</v>
      </c>
      <c r="AB144" s="115"/>
      <c r="AD144" s="115" t="s">
        <v>33</v>
      </c>
      <c r="AI144" s="115" t="s">
        <v>38</v>
      </c>
      <c r="AJ144" s="115" t="s">
        <v>39</v>
      </c>
      <c r="AL144" s="115" t="s">
        <v>41</v>
      </c>
      <c r="AR144" s="115" t="s">
        <v>46</v>
      </c>
      <c r="AU144" s="115" t="s">
        <v>49</v>
      </c>
      <c r="AX144" s="115" t="s">
        <v>52</v>
      </c>
      <c r="AY144" s="115" t="s">
        <v>53</v>
      </c>
      <c r="BO144" s="115" t="s">
        <v>66</v>
      </c>
      <c r="BP144" s="115"/>
      <c r="BQ144" s="115" t="s">
        <v>68</v>
      </c>
      <c r="BR144" s="115" t="s">
        <v>69</v>
      </c>
      <c r="BT144" s="115" t="s">
        <v>71</v>
      </c>
      <c r="CC144" s="115" t="s">
        <v>83</v>
      </c>
      <c r="CD144" s="115">
        <v>20</v>
      </c>
      <c r="CE144" s="115" t="s">
        <v>181</v>
      </c>
      <c r="CF144" s="115" t="s">
        <v>239</v>
      </c>
      <c r="CH144" s="115" t="s">
        <v>91</v>
      </c>
      <c r="CJ144" s="115" t="s">
        <v>96</v>
      </c>
      <c r="CK144" s="115" t="s">
        <v>94</v>
      </c>
      <c r="CL144" s="115" t="s">
        <v>98</v>
      </c>
      <c r="CM144" s="115" t="s">
        <v>91</v>
      </c>
      <c r="CN144" s="115" t="s">
        <v>91</v>
      </c>
    </row>
    <row r="145" spans="1:92">
      <c r="A145" s="115">
        <v>6985121339</v>
      </c>
      <c r="C145" s="115" t="s">
        <v>19</v>
      </c>
      <c r="D145" s="115" t="s">
        <v>20</v>
      </c>
      <c r="F145" s="115" t="s">
        <v>22</v>
      </c>
      <c r="J145" s="115" t="s">
        <v>26</v>
      </c>
      <c r="K145" s="115" t="s">
        <v>27</v>
      </c>
      <c r="L145" s="115" t="s">
        <v>28</v>
      </c>
      <c r="M145" s="115" t="s">
        <v>29</v>
      </c>
      <c r="N145" s="115" t="s">
        <v>30</v>
      </c>
      <c r="O145" s="115"/>
      <c r="P145" s="115" t="s">
        <v>19</v>
      </c>
      <c r="W145" s="115" t="s">
        <v>26</v>
      </c>
      <c r="X145" s="115" t="s">
        <v>27</v>
      </c>
      <c r="Z145" s="115" t="s">
        <v>29</v>
      </c>
      <c r="AB145" s="115"/>
      <c r="AD145" s="115" t="s">
        <v>33</v>
      </c>
      <c r="AI145" s="115" t="s">
        <v>38</v>
      </c>
      <c r="AJ145" s="115" t="s">
        <v>39</v>
      </c>
      <c r="AL145" s="115" t="s">
        <v>41</v>
      </c>
      <c r="AR145" s="115" t="s">
        <v>46</v>
      </c>
      <c r="AU145" s="115" t="s">
        <v>49</v>
      </c>
      <c r="AX145" s="115"/>
      <c r="BB145" s="115" t="s">
        <v>55</v>
      </c>
      <c r="BE145" s="115" t="s">
        <v>58</v>
      </c>
      <c r="BP145" s="115" t="s">
        <v>67</v>
      </c>
      <c r="BQ145" s="115" t="s">
        <v>68</v>
      </c>
      <c r="BR145" s="115" t="s">
        <v>69</v>
      </c>
      <c r="BT145" s="115" t="s">
        <v>71</v>
      </c>
      <c r="BU145" s="115" t="s">
        <v>72</v>
      </c>
      <c r="BV145" s="115" t="s">
        <v>73</v>
      </c>
      <c r="BW145" s="115" t="s">
        <v>74</v>
      </c>
      <c r="BY145" s="115" t="s">
        <v>76</v>
      </c>
      <c r="BZ145" s="115" t="s">
        <v>77</v>
      </c>
      <c r="CA145" s="115" t="s">
        <v>78</v>
      </c>
      <c r="CC145" s="115" t="s">
        <v>99</v>
      </c>
      <c r="CD145" s="115">
        <v>66</v>
      </c>
      <c r="CE145" s="115" t="s">
        <v>181</v>
      </c>
      <c r="CF145" s="115" t="s">
        <v>237</v>
      </c>
      <c r="CG145" s="115" t="s">
        <v>85</v>
      </c>
      <c r="CH145" s="115" t="s">
        <v>86</v>
      </c>
      <c r="CI145" s="115" t="s">
        <v>87</v>
      </c>
      <c r="CK145" s="115" t="s">
        <v>94</v>
      </c>
      <c r="CL145" s="115" t="s">
        <v>98</v>
      </c>
      <c r="CN145" s="115" t="s">
        <v>86</v>
      </c>
    </row>
    <row r="146" spans="1:92">
      <c r="A146" s="115">
        <v>7011000416</v>
      </c>
      <c r="C146" s="115" t="s">
        <v>19</v>
      </c>
      <c r="D146" s="115" t="s">
        <v>20</v>
      </c>
      <c r="J146" s="115" t="s">
        <v>26</v>
      </c>
      <c r="O146" s="115"/>
      <c r="P146" s="115" t="s">
        <v>19</v>
      </c>
      <c r="Q146" s="115" t="s">
        <v>20</v>
      </c>
      <c r="W146" s="115" t="s">
        <v>26</v>
      </c>
      <c r="AB146" s="115"/>
      <c r="AI146" s="115" t="s">
        <v>38</v>
      </c>
      <c r="AJ146" s="115" t="s">
        <v>39</v>
      </c>
      <c r="AL146" s="115"/>
      <c r="AR146" s="115" t="s">
        <v>46</v>
      </c>
      <c r="AU146" s="115" t="s">
        <v>49</v>
      </c>
      <c r="AX146" s="115"/>
      <c r="BA146" s="115" t="s">
        <v>19</v>
      </c>
      <c r="BD146" s="115" t="s">
        <v>57</v>
      </c>
      <c r="BP146" s="115" t="s">
        <v>67</v>
      </c>
      <c r="CC146" s="115" t="s">
        <v>99</v>
      </c>
      <c r="CD146" s="115">
        <v>47</v>
      </c>
      <c r="CE146" s="115" t="s">
        <v>84</v>
      </c>
      <c r="CF146" s="115" t="s">
        <v>129</v>
      </c>
      <c r="CG146" s="115" t="s">
        <v>85</v>
      </c>
      <c r="CH146" s="115" t="s">
        <v>86</v>
      </c>
      <c r="CI146" s="115" t="s">
        <v>87</v>
      </c>
      <c r="CJ146" s="115" t="s">
        <v>88</v>
      </c>
      <c r="CK146" s="115" t="s">
        <v>111</v>
      </c>
      <c r="CL146" s="115" t="s">
        <v>90</v>
      </c>
      <c r="CM146" s="115" t="s">
        <v>91</v>
      </c>
      <c r="CN146" s="115" t="s">
        <v>91</v>
      </c>
    </row>
    <row r="147" spans="1:92">
      <c r="A147" s="115">
        <v>6985151171</v>
      </c>
      <c r="C147" s="115" t="s">
        <v>19</v>
      </c>
      <c r="D147" s="115" t="s">
        <v>20</v>
      </c>
      <c r="E147" s="115" t="s">
        <v>21</v>
      </c>
      <c r="I147" s="115" t="s">
        <v>25</v>
      </c>
      <c r="M147" s="115" t="s">
        <v>29</v>
      </c>
      <c r="O147" s="115"/>
      <c r="P147" s="115" t="s">
        <v>19</v>
      </c>
      <c r="Q147" s="115" t="s">
        <v>20</v>
      </c>
      <c r="V147" s="115" t="s">
        <v>25</v>
      </c>
      <c r="Z147" s="115" t="s">
        <v>29</v>
      </c>
      <c r="AB147" s="115"/>
      <c r="AC147" s="115" t="s">
        <v>32</v>
      </c>
      <c r="AD147" s="115" t="s">
        <v>33</v>
      </c>
      <c r="AI147" s="115" t="s">
        <v>38</v>
      </c>
      <c r="AJ147" s="115" t="s">
        <v>39</v>
      </c>
      <c r="AL147" s="115" t="s">
        <v>41</v>
      </c>
      <c r="AR147" s="115" t="s">
        <v>46</v>
      </c>
      <c r="AU147" s="115" t="s">
        <v>49</v>
      </c>
      <c r="AX147" s="115"/>
      <c r="BB147" s="115" t="s">
        <v>55</v>
      </c>
      <c r="BC147" s="115" t="s">
        <v>56</v>
      </c>
      <c r="BJ147" s="115" t="s">
        <v>26</v>
      </c>
      <c r="BM147" s="115" t="s">
        <v>64</v>
      </c>
      <c r="BP147" s="115"/>
      <c r="BQ147" s="115" t="s">
        <v>68</v>
      </c>
      <c r="BV147" s="115" t="s">
        <v>73</v>
      </c>
      <c r="CA147" s="115" t="s">
        <v>78</v>
      </c>
      <c r="CC147" s="115" t="s">
        <v>116</v>
      </c>
      <c r="CE147" s="115" t="s">
        <v>181</v>
      </c>
      <c r="CF147" s="115" t="s">
        <v>237</v>
      </c>
      <c r="CH147" s="115" t="s">
        <v>86</v>
      </c>
      <c r="CI147" s="115" t="s">
        <v>87</v>
      </c>
      <c r="CJ147" s="115" t="s">
        <v>93</v>
      </c>
      <c r="CK147" s="115" t="s">
        <v>111</v>
      </c>
      <c r="CL147" s="115" t="s">
        <v>106</v>
      </c>
      <c r="CM147" s="115" t="s">
        <v>86</v>
      </c>
      <c r="CN147" s="115" t="s">
        <v>86</v>
      </c>
    </row>
    <row r="148" spans="1:92">
      <c r="A148" s="115">
        <v>6985459932</v>
      </c>
      <c r="D148" s="115" t="s">
        <v>20</v>
      </c>
      <c r="I148" s="115" t="s">
        <v>25</v>
      </c>
      <c r="L148" s="115" t="s">
        <v>28</v>
      </c>
      <c r="O148" s="115"/>
      <c r="Q148" s="115" t="s">
        <v>20</v>
      </c>
      <c r="V148" s="115" t="s">
        <v>25</v>
      </c>
      <c r="Z148" s="115" t="s">
        <v>29</v>
      </c>
      <c r="AB148" s="115"/>
      <c r="AD148" s="115" t="s">
        <v>33</v>
      </c>
      <c r="AI148" s="115" t="s">
        <v>38</v>
      </c>
      <c r="AJ148" s="115" t="s">
        <v>39</v>
      </c>
      <c r="AL148" s="115" t="s">
        <v>41</v>
      </c>
      <c r="AR148" s="115" t="s">
        <v>46</v>
      </c>
      <c r="AU148" s="115" t="s">
        <v>49</v>
      </c>
      <c r="AX148" s="115"/>
      <c r="BC148" s="115" t="s">
        <v>56</v>
      </c>
      <c r="BE148" s="115" t="s">
        <v>58</v>
      </c>
      <c r="BO148" s="115" t="s">
        <v>66</v>
      </c>
      <c r="BP148" s="115" t="s">
        <v>67</v>
      </c>
      <c r="BS148" s="115" t="s">
        <v>70</v>
      </c>
      <c r="BT148" s="115" t="s">
        <v>71</v>
      </c>
      <c r="CC148" s="115" t="s">
        <v>83</v>
      </c>
      <c r="CD148" s="115">
        <v>64</v>
      </c>
      <c r="CE148" s="115" t="s">
        <v>181</v>
      </c>
      <c r="CF148" s="115" t="s">
        <v>239</v>
      </c>
      <c r="CG148" s="115" t="s">
        <v>85</v>
      </c>
      <c r="CH148" s="115" t="s">
        <v>86</v>
      </c>
      <c r="CI148" s="115" t="s">
        <v>87</v>
      </c>
      <c r="CJ148" s="115" t="s">
        <v>104</v>
      </c>
      <c r="CK148" s="115" t="s">
        <v>111</v>
      </c>
      <c r="CL148" s="115" t="s">
        <v>90</v>
      </c>
      <c r="CM148" s="115" t="s">
        <v>91</v>
      </c>
      <c r="CN148" s="115" t="s">
        <v>86</v>
      </c>
    </row>
    <row r="149" spans="1:92">
      <c r="A149" s="115">
        <v>6985413172</v>
      </c>
      <c r="C149" s="115" t="s">
        <v>19</v>
      </c>
      <c r="O149" s="115"/>
      <c r="P149" s="115" t="s">
        <v>19</v>
      </c>
      <c r="Q149" s="115" t="s">
        <v>20</v>
      </c>
      <c r="Z149" s="115" t="s">
        <v>29</v>
      </c>
      <c r="AB149" s="115"/>
      <c r="AI149" s="115" t="s">
        <v>38</v>
      </c>
      <c r="AJ149" s="115" t="s">
        <v>39</v>
      </c>
      <c r="AL149" s="115" t="s">
        <v>41</v>
      </c>
      <c r="AR149" s="115" t="s">
        <v>46</v>
      </c>
      <c r="AU149" s="115" t="s">
        <v>49</v>
      </c>
      <c r="AX149" s="115"/>
      <c r="BC149" s="115" t="s">
        <v>56</v>
      </c>
      <c r="BE149" s="115" t="s">
        <v>58</v>
      </c>
      <c r="BN149" s="115" t="s">
        <v>65</v>
      </c>
      <c r="BP149" s="115" t="s">
        <v>67</v>
      </c>
      <c r="BT149" s="115" t="s">
        <v>71</v>
      </c>
      <c r="CC149" s="115" t="s">
        <v>99</v>
      </c>
      <c r="CD149" s="115">
        <v>68</v>
      </c>
      <c r="CE149" s="115" t="s">
        <v>181</v>
      </c>
      <c r="CF149" s="115" t="s">
        <v>212</v>
      </c>
      <c r="CG149" s="115" t="s">
        <v>85</v>
      </c>
      <c r="CH149" s="115" t="s">
        <v>86</v>
      </c>
      <c r="CI149" s="115" t="s">
        <v>87</v>
      </c>
      <c r="CJ149" s="115" t="s">
        <v>101</v>
      </c>
      <c r="CK149" s="115" t="s">
        <v>102</v>
      </c>
      <c r="CL149" s="115" t="s">
        <v>106</v>
      </c>
      <c r="CM149" s="115" t="s">
        <v>91</v>
      </c>
      <c r="CN149" s="115" t="s">
        <v>86</v>
      </c>
    </row>
    <row r="150" spans="1:92">
      <c r="A150" s="115">
        <v>7045759762</v>
      </c>
      <c r="B150" s="115" t="s">
        <v>18</v>
      </c>
      <c r="D150" s="115" t="s">
        <v>20</v>
      </c>
      <c r="L150" s="115" t="s">
        <v>28</v>
      </c>
      <c r="N150" s="115" t="s">
        <v>30</v>
      </c>
      <c r="O150" s="115" t="s">
        <v>18</v>
      </c>
      <c r="P150" s="115" t="s">
        <v>19</v>
      </c>
      <c r="AA150" s="115" t="s">
        <v>30</v>
      </c>
      <c r="AB150" s="115"/>
      <c r="AF150" s="115" t="s">
        <v>35</v>
      </c>
      <c r="AI150" s="115" t="s">
        <v>38</v>
      </c>
      <c r="AJ150" s="115" t="s">
        <v>39</v>
      </c>
      <c r="AK150" s="115" t="s">
        <v>40</v>
      </c>
      <c r="AL150" s="115"/>
      <c r="AN150" s="115" t="s">
        <v>43</v>
      </c>
      <c r="AQ150" s="115" t="s">
        <v>39</v>
      </c>
      <c r="AR150" s="115" t="s">
        <v>46</v>
      </c>
      <c r="AU150" s="115" t="s">
        <v>49</v>
      </c>
      <c r="AX150" s="115" t="s">
        <v>52</v>
      </c>
      <c r="BA150" s="115" t="s">
        <v>19</v>
      </c>
      <c r="BC150" s="115" t="s">
        <v>56</v>
      </c>
      <c r="BD150" s="115" t="s">
        <v>57</v>
      </c>
      <c r="BE150" s="115" t="s">
        <v>58</v>
      </c>
      <c r="BF150" s="115" t="s">
        <v>59</v>
      </c>
      <c r="BG150" s="115" t="s">
        <v>60</v>
      </c>
      <c r="BH150" s="115" t="s">
        <v>61</v>
      </c>
      <c r="BI150" s="115" t="s">
        <v>62</v>
      </c>
      <c r="BL150" s="115" t="s">
        <v>63</v>
      </c>
      <c r="BN150" s="115" t="s">
        <v>65</v>
      </c>
      <c r="BO150" s="115" t="s">
        <v>66</v>
      </c>
      <c r="BP150" s="115" t="s">
        <v>67</v>
      </c>
      <c r="BS150" s="115" t="s">
        <v>70</v>
      </c>
      <c r="BU150" s="115" t="s">
        <v>72</v>
      </c>
      <c r="BX150" s="115" t="s">
        <v>75</v>
      </c>
      <c r="BY150" s="115" t="s">
        <v>76</v>
      </c>
      <c r="CA150" s="115" t="s">
        <v>78</v>
      </c>
      <c r="CC150" s="115" t="s">
        <v>83</v>
      </c>
      <c r="CD150" s="115">
        <v>13</v>
      </c>
      <c r="CE150" s="115" t="s">
        <v>181</v>
      </c>
      <c r="CF150" s="115" t="s">
        <v>190</v>
      </c>
      <c r="CG150" s="115" t="s">
        <v>85</v>
      </c>
      <c r="CH150" s="115" t="s">
        <v>91</v>
      </c>
      <c r="CI150" s="115" t="s">
        <v>137</v>
      </c>
      <c r="CK150" s="115" t="s">
        <v>105</v>
      </c>
      <c r="CL150" s="115" t="s">
        <v>95</v>
      </c>
      <c r="CM150" s="115" t="s">
        <v>91</v>
      </c>
      <c r="CN150" s="115" t="s">
        <v>91</v>
      </c>
    </row>
    <row r="151" spans="1:92">
      <c r="A151" s="115">
        <v>7011315205</v>
      </c>
      <c r="B151" s="115" t="s">
        <v>18</v>
      </c>
      <c r="D151" s="115" t="s">
        <v>20</v>
      </c>
      <c r="E151" s="115" t="s">
        <v>21</v>
      </c>
      <c r="K151" s="115" t="s">
        <v>27</v>
      </c>
      <c r="L151" s="115" t="s">
        <v>28</v>
      </c>
      <c r="O151" s="115" t="s">
        <v>18</v>
      </c>
      <c r="AB151" s="115"/>
      <c r="AD151" s="115" t="s">
        <v>33</v>
      </c>
      <c r="AI151" s="115" t="s">
        <v>38</v>
      </c>
      <c r="AJ151" s="115" t="s">
        <v>39</v>
      </c>
      <c r="AL151" s="115" t="s">
        <v>41</v>
      </c>
      <c r="AM151" s="115" t="s">
        <v>42</v>
      </c>
      <c r="AN151" s="115" t="s">
        <v>43</v>
      </c>
      <c r="AO151" s="115" t="s">
        <v>44</v>
      </c>
      <c r="AR151" s="115" t="s">
        <v>46</v>
      </c>
      <c r="AU151" s="115" t="s">
        <v>49</v>
      </c>
      <c r="AX151" s="115" t="s">
        <v>52</v>
      </c>
      <c r="AZ151" s="115" t="s">
        <v>54</v>
      </c>
      <c r="BA151" s="115" t="s">
        <v>19</v>
      </c>
      <c r="BD151" s="115" t="s">
        <v>57</v>
      </c>
      <c r="BE151" s="115" t="s">
        <v>58</v>
      </c>
      <c r="BG151" s="115" t="s">
        <v>60</v>
      </c>
      <c r="BJ151" s="115" t="s">
        <v>26</v>
      </c>
      <c r="BN151" s="115" t="s">
        <v>65</v>
      </c>
      <c r="BO151" s="115" t="s">
        <v>66</v>
      </c>
      <c r="BP151" s="115" t="s">
        <v>67</v>
      </c>
      <c r="BQ151" s="115" t="s">
        <v>68</v>
      </c>
      <c r="BT151" s="115" t="s">
        <v>71</v>
      </c>
      <c r="CC151" s="115" t="s">
        <v>83</v>
      </c>
      <c r="CD151" s="115">
        <v>68</v>
      </c>
      <c r="CE151" s="115" t="s">
        <v>181</v>
      </c>
      <c r="CF151" s="115" t="s">
        <v>228</v>
      </c>
      <c r="CG151" s="115" t="s">
        <v>92</v>
      </c>
      <c r="CH151" s="115" t="s">
        <v>86</v>
      </c>
      <c r="CI151" s="115" t="s">
        <v>87</v>
      </c>
      <c r="CJ151" s="115" t="s">
        <v>96</v>
      </c>
      <c r="CK151" s="115" t="s">
        <v>89</v>
      </c>
      <c r="CL151" s="115" t="s">
        <v>106</v>
      </c>
      <c r="CM151" s="115" t="s">
        <v>91</v>
      </c>
      <c r="CN151" s="115" t="s">
        <v>91</v>
      </c>
    </row>
    <row r="152" spans="1:92">
      <c r="A152" s="115">
        <v>6985456800</v>
      </c>
      <c r="C152" s="115" t="s">
        <v>19</v>
      </c>
      <c r="K152" s="115" t="s">
        <v>27</v>
      </c>
      <c r="L152" s="115" t="s">
        <v>28</v>
      </c>
      <c r="O152" s="115" t="s">
        <v>18</v>
      </c>
      <c r="R152" s="115" t="s">
        <v>21</v>
      </c>
      <c r="V152" s="115" t="s">
        <v>25</v>
      </c>
      <c r="AB152" s="115"/>
      <c r="AF152" s="115" t="s">
        <v>35</v>
      </c>
      <c r="AH152" s="115" t="s">
        <v>37</v>
      </c>
      <c r="AI152" s="115" t="s">
        <v>38</v>
      </c>
      <c r="AL152" s="115"/>
      <c r="AO152" s="115" t="s">
        <v>44</v>
      </c>
      <c r="AR152" s="115" t="s">
        <v>46</v>
      </c>
      <c r="AU152" s="115" t="s">
        <v>49</v>
      </c>
      <c r="AX152" s="115"/>
      <c r="AY152" s="115" t="s">
        <v>53</v>
      </c>
      <c r="BI152" s="115" t="s">
        <v>62</v>
      </c>
      <c r="BM152" s="115" t="s">
        <v>64</v>
      </c>
      <c r="BP152" s="115" t="s">
        <v>67</v>
      </c>
      <c r="CC152" s="115" t="s">
        <v>83</v>
      </c>
      <c r="CD152" s="115">
        <v>19</v>
      </c>
      <c r="CE152" s="115" t="s">
        <v>181</v>
      </c>
      <c r="CG152" s="115" t="s">
        <v>85</v>
      </c>
      <c r="CH152" s="115" t="s">
        <v>91</v>
      </c>
      <c r="CI152" s="115" t="s">
        <v>108</v>
      </c>
      <c r="CJ152" s="115" t="s">
        <v>88</v>
      </c>
      <c r="CK152" s="115" t="s">
        <v>94</v>
      </c>
      <c r="CL152" s="115" t="s">
        <v>95</v>
      </c>
      <c r="CM152" s="115" t="s">
        <v>91</v>
      </c>
      <c r="CN152" s="115" t="s">
        <v>91</v>
      </c>
    </row>
    <row r="153" spans="1:92">
      <c r="A153" s="115">
        <v>7008108640</v>
      </c>
      <c r="C153" s="115" t="s">
        <v>19</v>
      </c>
      <c r="D153" s="115" t="s">
        <v>20</v>
      </c>
      <c r="J153" s="115" t="s">
        <v>26</v>
      </c>
      <c r="O153" s="115"/>
      <c r="V153" s="115" t="s">
        <v>25</v>
      </c>
      <c r="AA153" s="115" t="s">
        <v>30</v>
      </c>
      <c r="AB153" s="115"/>
      <c r="AH153" s="115" t="s">
        <v>37</v>
      </c>
      <c r="AI153" s="115" t="s">
        <v>38</v>
      </c>
      <c r="AL153" s="115"/>
      <c r="AR153" s="115" t="s">
        <v>46</v>
      </c>
      <c r="AU153" s="115" t="s">
        <v>49</v>
      </c>
      <c r="AX153" s="115"/>
      <c r="BG153" s="115" t="s">
        <v>60</v>
      </c>
      <c r="BH153" s="115" t="s">
        <v>61</v>
      </c>
      <c r="BJ153" s="115" t="s">
        <v>26</v>
      </c>
      <c r="BP153" s="115" t="s">
        <v>67</v>
      </c>
      <c r="BS153" s="115" t="s">
        <v>70</v>
      </c>
      <c r="CA153" s="115" t="s">
        <v>78</v>
      </c>
      <c r="CC153" s="115" t="s">
        <v>83</v>
      </c>
      <c r="CD153" s="115">
        <v>43</v>
      </c>
      <c r="CE153" s="115" t="s">
        <v>181</v>
      </c>
      <c r="CF153" s="115" t="s">
        <v>436</v>
      </c>
      <c r="CG153" s="115" t="s">
        <v>85</v>
      </c>
      <c r="CH153" s="115" t="s">
        <v>86</v>
      </c>
      <c r="CI153" s="115" t="s">
        <v>87</v>
      </c>
      <c r="CJ153" s="115" t="s">
        <v>88</v>
      </c>
      <c r="CK153" s="115" t="s">
        <v>111</v>
      </c>
      <c r="CL153" s="115" t="s">
        <v>90</v>
      </c>
      <c r="CM153" s="115" t="s">
        <v>91</v>
      </c>
      <c r="CN153" s="115" t="s">
        <v>91</v>
      </c>
    </row>
    <row r="154" spans="1:92">
      <c r="A154" s="115">
        <v>7020346733</v>
      </c>
      <c r="C154" s="115" t="s">
        <v>19</v>
      </c>
      <c r="H154" s="115" t="s">
        <v>24</v>
      </c>
      <c r="L154" s="115" t="s">
        <v>28</v>
      </c>
      <c r="O154" s="115"/>
      <c r="AB154" s="115"/>
      <c r="AE154" s="115" t="s">
        <v>34</v>
      </c>
      <c r="AF154" s="115" t="s">
        <v>35</v>
      </c>
      <c r="AI154" s="115" t="s">
        <v>38</v>
      </c>
      <c r="AL154" s="115" t="s">
        <v>41</v>
      </c>
      <c r="AR154" s="115" t="s">
        <v>46</v>
      </c>
      <c r="AU154" s="115" t="s">
        <v>49</v>
      </c>
      <c r="AX154" s="115" t="s">
        <v>52</v>
      </c>
      <c r="BA154" s="115" t="s">
        <v>19</v>
      </c>
      <c r="BD154" s="115" t="s">
        <v>57</v>
      </c>
      <c r="BP154" s="115" t="s">
        <v>67</v>
      </c>
      <c r="BS154" s="115" t="s">
        <v>70</v>
      </c>
      <c r="CA154" s="115" t="s">
        <v>78</v>
      </c>
      <c r="CC154" s="115" t="s">
        <v>99</v>
      </c>
      <c r="CD154" s="115">
        <v>19</v>
      </c>
      <c r="CE154" s="115" t="s">
        <v>181</v>
      </c>
      <c r="CG154" s="115" t="s">
        <v>85</v>
      </c>
      <c r="CH154" s="115" t="s">
        <v>91</v>
      </c>
      <c r="CI154" s="115" t="s">
        <v>87</v>
      </c>
      <c r="CJ154" s="115" t="s">
        <v>93</v>
      </c>
      <c r="CK154" s="115" t="s">
        <v>102</v>
      </c>
      <c r="CL154" s="115" t="s">
        <v>90</v>
      </c>
      <c r="CM154" s="115" t="s">
        <v>91</v>
      </c>
      <c r="CN154" s="115" t="s">
        <v>91</v>
      </c>
    </row>
    <row r="155" spans="1:92">
      <c r="A155" s="115">
        <v>6985135030</v>
      </c>
      <c r="C155" s="115" t="s">
        <v>19</v>
      </c>
      <c r="L155" s="115" t="s">
        <v>28</v>
      </c>
      <c r="N155" s="115" t="s">
        <v>30</v>
      </c>
      <c r="O155" s="115"/>
      <c r="V155" s="115" t="s">
        <v>25</v>
      </c>
      <c r="X155" s="115" t="s">
        <v>27</v>
      </c>
      <c r="AA155" s="115" t="s">
        <v>30</v>
      </c>
      <c r="AB155" s="115"/>
      <c r="AF155" s="115" t="s">
        <v>35</v>
      </c>
      <c r="AI155" s="115" t="s">
        <v>38</v>
      </c>
      <c r="AL155" s="115" t="s">
        <v>41</v>
      </c>
      <c r="AR155" s="115" t="s">
        <v>46</v>
      </c>
      <c r="AU155" s="115" t="s">
        <v>49</v>
      </c>
      <c r="AX155" s="115"/>
      <c r="AY155" s="115" t="s">
        <v>53</v>
      </c>
      <c r="BC155" s="115" t="s">
        <v>56</v>
      </c>
      <c r="BE155" s="115" t="s">
        <v>58</v>
      </c>
      <c r="BP155" s="115" t="s">
        <v>67</v>
      </c>
      <c r="BQ155" s="115" t="s">
        <v>68</v>
      </c>
      <c r="BR155" s="115" t="s">
        <v>69</v>
      </c>
      <c r="BS155" s="115" t="s">
        <v>70</v>
      </c>
      <c r="BU155" s="115" t="s">
        <v>72</v>
      </c>
      <c r="BV155" s="115" t="s">
        <v>73</v>
      </c>
      <c r="BZ155" s="115" t="s">
        <v>77</v>
      </c>
      <c r="CA155" s="115" t="s">
        <v>78</v>
      </c>
      <c r="CB155" s="115" t="s">
        <v>79</v>
      </c>
      <c r="CC155" s="115" t="s">
        <v>83</v>
      </c>
      <c r="CD155" s="115">
        <v>35</v>
      </c>
      <c r="CE155" s="115" t="s">
        <v>181</v>
      </c>
      <c r="CF155" s="115" t="s">
        <v>186</v>
      </c>
      <c r="CG155" s="115" t="s">
        <v>92</v>
      </c>
      <c r="CH155" s="115" t="s">
        <v>86</v>
      </c>
      <c r="CI155" s="115" t="s">
        <v>116</v>
      </c>
      <c r="CJ155" s="115" t="s">
        <v>93</v>
      </c>
      <c r="CK155" s="115" t="s">
        <v>102</v>
      </c>
      <c r="CL155" s="115" t="s">
        <v>95</v>
      </c>
      <c r="CM155" s="115" t="s">
        <v>91</v>
      </c>
      <c r="CN155" s="115" t="s">
        <v>91</v>
      </c>
    </row>
    <row r="156" spans="1:92">
      <c r="A156" s="115">
        <v>7045785081</v>
      </c>
      <c r="C156" s="115" t="s">
        <v>19</v>
      </c>
      <c r="D156" s="115" t="s">
        <v>20</v>
      </c>
      <c r="J156" s="115" t="s">
        <v>26</v>
      </c>
      <c r="O156" s="115"/>
      <c r="P156" s="115" t="s">
        <v>19</v>
      </c>
      <c r="X156" s="115" t="s">
        <v>27</v>
      </c>
      <c r="AB156" s="115"/>
      <c r="AC156" s="115" t="s">
        <v>32</v>
      </c>
      <c r="AD156" s="115" t="s">
        <v>33</v>
      </c>
      <c r="AI156" s="115" t="s">
        <v>38</v>
      </c>
      <c r="AL156" s="115"/>
      <c r="AM156" s="115" t="s">
        <v>42</v>
      </c>
      <c r="AR156" s="115" t="s">
        <v>46</v>
      </c>
      <c r="AU156" s="115" t="s">
        <v>49</v>
      </c>
      <c r="AX156" s="115" t="s">
        <v>52</v>
      </c>
      <c r="BC156" s="115" t="s">
        <v>56</v>
      </c>
      <c r="BE156" s="115" t="s">
        <v>58</v>
      </c>
      <c r="BP156" s="115" t="s">
        <v>67</v>
      </c>
      <c r="BV156" s="115" t="s">
        <v>73</v>
      </c>
      <c r="CA156" s="115" t="s">
        <v>78</v>
      </c>
      <c r="CC156" s="115" t="s">
        <v>83</v>
      </c>
      <c r="CD156" s="115">
        <v>22</v>
      </c>
      <c r="CE156" s="115" t="s">
        <v>432</v>
      </c>
      <c r="CG156" s="115" t="s">
        <v>97</v>
      </c>
      <c r="CH156" s="115" t="s">
        <v>86</v>
      </c>
      <c r="CI156" s="115" t="s">
        <v>87</v>
      </c>
      <c r="CJ156" s="115" t="s">
        <v>93</v>
      </c>
      <c r="CK156" s="115" t="s">
        <v>94</v>
      </c>
      <c r="CL156" s="115" t="s">
        <v>95</v>
      </c>
      <c r="CM156" s="115" t="s">
        <v>91</v>
      </c>
      <c r="CN156" s="115" t="s">
        <v>91</v>
      </c>
    </row>
    <row r="157" spans="1:92">
      <c r="A157" s="115">
        <v>6985154904</v>
      </c>
      <c r="C157" s="115" t="s">
        <v>19</v>
      </c>
      <c r="J157" s="115" t="s">
        <v>26</v>
      </c>
      <c r="L157" s="115" t="s">
        <v>28</v>
      </c>
      <c r="O157" s="115"/>
      <c r="X157" s="115" t="s">
        <v>27</v>
      </c>
      <c r="AB157" s="115"/>
      <c r="AD157" s="115" t="s">
        <v>33</v>
      </c>
      <c r="AI157" s="115" t="s">
        <v>38</v>
      </c>
      <c r="AL157" s="115" t="s">
        <v>41</v>
      </c>
      <c r="AM157" s="115" t="s">
        <v>42</v>
      </c>
      <c r="AR157" s="115" t="s">
        <v>46</v>
      </c>
      <c r="AU157" s="115" t="s">
        <v>49</v>
      </c>
      <c r="AX157" s="115" t="s">
        <v>52</v>
      </c>
      <c r="AZ157" s="115" t="s">
        <v>54</v>
      </c>
      <c r="BC157" s="115" t="s">
        <v>56</v>
      </c>
      <c r="BJ157" s="115" t="s">
        <v>26</v>
      </c>
      <c r="BP157" s="115" t="s">
        <v>67</v>
      </c>
      <c r="BS157" s="115" t="s">
        <v>70</v>
      </c>
      <c r="BT157" s="115" t="s">
        <v>71</v>
      </c>
      <c r="BU157" s="115" t="s">
        <v>72</v>
      </c>
      <c r="CC157" s="115" t="s">
        <v>99</v>
      </c>
      <c r="CD157" s="115">
        <v>26</v>
      </c>
      <c r="CE157" s="115" t="s">
        <v>181</v>
      </c>
      <c r="CG157" s="115" t="s">
        <v>107</v>
      </c>
      <c r="CH157" s="115" t="s">
        <v>86</v>
      </c>
      <c r="CI157" s="115" t="s">
        <v>87</v>
      </c>
      <c r="CJ157" s="115" t="s">
        <v>93</v>
      </c>
      <c r="CK157" s="115" t="s">
        <v>94</v>
      </c>
      <c r="CL157" s="115" t="s">
        <v>90</v>
      </c>
      <c r="CM157" s="115" t="s">
        <v>91</v>
      </c>
      <c r="CN157" s="115" t="s">
        <v>91</v>
      </c>
    </row>
    <row r="158" spans="1:92">
      <c r="A158" s="115">
        <v>6985155386</v>
      </c>
      <c r="C158" s="115" t="s">
        <v>19</v>
      </c>
      <c r="J158" s="115" t="s">
        <v>26</v>
      </c>
      <c r="L158" s="115" t="s">
        <v>28</v>
      </c>
      <c r="O158" s="115"/>
      <c r="V158" s="115" t="s">
        <v>25</v>
      </c>
      <c r="W158" s="115" t="s">
        <v>26</v>
      </c>
      <c r="AB158" s="115"/>
      <c r="AD158" s="115" t="s">
        <v>33</v>
      </c>
      <c r="AI158" s="115" t="s">
        <v>38</v>
      </c>
      <c r="AL158" s="115" t="s">
        <v>41</v>
      </c>
      <c r="AR158" s="115" t="s">
        <v>46</v>
      </c>
      <c r="AU158" s="115" t="s">
        <v>49</v>
      </c>
      <c r="AX158" s="115" t="s">
        <v>52</v>
      </c>
      <c r="AZ158" s="115" t="s">
        <v>54</v>
      </c>
      <c r="BC158" s="115" t="s">
        <v>56</v>
      </c>
      <c r="BJ158" s="115" t="s">
        <v>26</v>
      </c>
      <c r="BP158" s="115" t="s">
        <v>67</v>
      </c>
      <c r="BR158" s="115" t="s">
        <v>69</v>
      </c>
      <c r="BS158" s="115" t="s">
        <v>70</v>
      </c>
      <c r="BT158" s="115" t="s">
        <v>71</v>
      </c>
      <c r="CC158" s="115" t="s">
        <v>83</v>
      </c>
      <c r="CD158" s="115">
        <v>67</v>
      </c>
      <c r="CE158" s="115" t="s">
        <v>181</v>
      </c>
      <c r="CG158" s="115" t="s">
        <v>85</v>
      </c>
      <c r="CH158" s="115" t="s">
        <v>86</v>
      </c>
      <c r="CI158" s="115" t="s">
        <v>87</v>
      </c>
      <c r="CJ158" s="115" t="s">
        <v>93</v>
      </c>
      <c r="CK158" s="115" t="s">
        <v>109</v>
      </c>
      <c r="CL158" s="115" t="s">
        <v>106</v>
      </c>
      <c r="CM158" s="115" t="s">
        <v>91</v>
      </c>
      <c r="CN158" s="115" t="s">
        <v>91</v>
      </c>
    </row>
    <row r="159" spans="1:92">
      <c r="A159" s="115">
        <v>7045764300</v>
      </c>
      <c r="C159" s="115" t="s">
        <v>19</v>
      </c>
      <c r="J159" s="115" t="s">
        <v>26</v>
      </c>
      <c r="L159" s="115" t="s">
        <v>28</v>
      </c>
      <c r="O159" s="115"/>
      <c r="P159" s="115" t="s">
        <v>19</v>
      </c>
      <c r="Q159" s="115" t="s">
        <v>20</v>
      </c>
      <c r="W159" s="115" t="s">
        <v>26</v>
      </c>
      <c r="AB159" s="115"/>
      <c r="AD159" s="115" t="s">
        <v>33</v>
      </c>
      <c r="AI159" s="115" t="s">
        <v>38</v>
      </c>
      <c r="AL159" s="115"/>
      <c r="AR159" s="115" t="s">
        <v>46</v>
      </c>
      <c r="AU159" s="115" t="s">
        <v>49</v>
      </c>
      <c r="AX159" s="115"/>
      <c r="BG159" s="115" t="s">
        <v>60</v>
      </c>
      <c r="BJ159" s="115" t="s">
        <v>26</v>
      </c>
      <c r="BO159" s="115" t="s">
        <v>66</v>
      </c>
      <c r="BP159" s="115" t="s">
        <v>67</v>
      </c>
      <c r="CC159" s="115" t="s">
        <v>83</v>
      </c>
      <c r="CD159" s="115">
        <v>49</v>
      </c>
      <c r="CE159" s="115" t="s">
        <v>181</v>
      </c>
      <c r="CF159" s="115" t="s">
        <v>186</v>
      </c>
      <c r="CG159" s="115" t="s">
        <v>85</v>
      </c>
      <c r="CH159" s="115" t="s">
        <v>86</v>
      </c>
      <c r="CI159" s="115" t="s">
        <v>87</v>
      </c>
      <c r="CJ159" s="115" t="s">
        <v>104</v>
      </c>
      <c r="CK159" s="115" t="s">
        <v>94</v>
      </c>
      <c r="CL159" s="115" t="s">
        <v>90</v>
      </c>
      <c r="CM159" s="115" t="s">
        <v>91</v>
      </c>
      <c r="CN159" s="115" t="s">
        <v>91</v>
      </c>
    </row>
    <row r="160" spans="1:92">
      <c r="A160" s="115">
        <v>7020355649</v>
      </c>
      <c r="B160" s="115" t="s">
        <v>18</v>
      </c>
      <c r="C160" s="115" t="s">
        <v>19</v>
      </c>
      <c r="D160" s="115" t="s">
        <v>20</v>
      </c>
      <c r="I160" s="115" t="s">
        <v>25</v>
      </c>
      <c r="J160" s="115" t="s">
        <v>26</v>
      </c>
      <c r="K160" s="115" t="s">
        <v>27</v>
      </c>
      <c r="N160" s="115" t="s">
        <v>30</v>
      </c>
      <c r="O160" s="115"/>
      <c r="V160" s="115" t="s">
        <v>25</v>
      </c>
      <c r="AB160" s="115"/>
      <c r="AI160" s="115" t="s">
        <v>38</v>
      </c>
      <c r="AK160" s="115" t="s">
        <v>40</v>
      </c>
      <c r="AL160" s="115" t="s">
        <v>41</v>
      </c>
      <c r="AR160" s="115" t="s">
        <v>46</v>
      </c>
      <c r="AU160" s="115" t="s">
        <v>49</v>
      </c>
      <c r="AX160" s="115" t="s">
        <v>52</v>
      </c>
      <c r="AY160" s="115" t="s">
        <v>53</v>
      </c>
      <c r="AZ160" s="115" t="s">
        <v>54</v>
      </c>
      <c r="BA160" s="115" t="s">
        <v>19</v>
      </c>
      <c r="BB160" s="115" t="s">
        <v>55</v>
      </c>
      <c r="BC160" s="115" t="s">
        <v>56</v>
      </c>
      <c r="BD160" s="115" t="s">
        <v>57</v>
      </c>
      <c r="BE160" s="115" t="s">
        <v>58</v>
      </c>
      <c r="BF160" s="115" t="s">
        <v>59</v>
      </c>
      <c r="BG160" s="115" t="s">
        <v>60</v>
      </c>
      <c r="BH160" s="115" t="s">
        <v>61</v>
      </c>
      <c r="BI160" s="115" t="s">
        <v>62</v>
      </c>
      <c r="BJ160" s="115" t="s">
        <v>26</v>
      </c>
      <c r="BK160" s="115" t="s">
        <v>22</v>
      </c>
      <c r="BL160" s="115" t="s">
        <v>63</v>
      </c>
      <c r="BM160" s="115" t="s">
        <v>64</v>
      </c>
      <c r="BN160" s="115" t="s">
        <v>65</v>
      </c>
      <c r="BO160" s="115" t="s">
        <v>66</v>
      </c>
      <c r="BP160" s="115" t="s">
        <v>67</v>
      </c>
      <c r="BQ160" s="115" t="s">
        <v>68</v>
      </c>
      <c r="BR160" s="115" t="s">
        <v>69</v>
      </c>
      <c r="BU160" s="115" t="s">
        <v>72</v>
      </c>
      <c r="BY160" s="115" t="s">
        <v>76</v>
      </c>
      <c r="CB160" s="115" t="s">
        <v>79</v>
      </c>
      <c r="CC160" s="115" t="s">
        <v>83</v>
      </c>
      <c r="CD160" s="115">
        <v>52</v>
      </c>
      <c r="CE160" s="115" t="s">
        <v>181</v>
      </c>
      <c r="CG160" s="115" t="s">
        <v>97</v>
      </c>
      <c r="CH160" s="115" t="s">
        <v>86</v>
      </c>
      <c r="CI160" s="115" t="s">
        <v>87</v>
      </c>
      <c r="CJ160" s="115" t="s">
        <v>100</v>
      </c>
      <c r="CK160" s="115" t="s">
        <v>89</v>
      </c>
      <c r="CL160" s="115" t="s">
        <v>90</v>
      </c>
      <c r="CM160" s="115" t="s">
        <v>91</v>
      </c>
      <c r="CN160" s="115" t="s">
        <v>91</v>
      </c>
    </row>
    <row r="161" spans="1:92">
      <c r="A161" s="115">
        <v>7020570042</v>
      </c>
      <c r="C161" s="115" t="s">
        <v>19</v>
      </c>
      <c r="L161" s="115" t="s">
        <v>28</v>
      </c>
      <c r="N161" s="115" t="s">
        <v>30</v>
      </c>
      <c r="O161" s="115"/>
      <c r="P161" s="115" t="s">
        <v>19</v>
      </c>
      <c r="R161" s="115" t="s">
        <v>21</v>
      </c>
      <c r="AA161" s="115" t="s">
        <v>30</v>
      </c>
      <c r="AB161" s="115" t="s">
        <v>31</v>
      </c>
      <c r="AD161" s="115" t="s">
        <v>33</v>
      </c>
      <c r="AI161" s="115" t="s">
        <v>38</v>
      </c>
      <c r="AL161" s="115" t="s">
        <v>41</v>
      </c>
      <c r="AN161" s="115" t="s">
        <v>43</v>
      </c>
      <c r="AR161" s="115" t="s">
        <v>46</v>
      </c>
      <c r="AU161" s="115" t="s">
        <v>49</v>
      </c>
      <c r="AX161" s="115" t="s">
        <v>52</v>
      </c>
      <c r="BD161" s="115" t="s">
        <v>57</v>
      </c>
      <c r="BM161" s="115" t="s">
        <v>64</v>
      </c>
      <c r="BP161" s="115"/>
      <c r="BR161" s="115" t="s">
        <v>69</v>
      </c>
      <c r="BU161" s="115" t="s">
        <v>72</v>
      </c>
      <c r="BW161" s="115" t="s">
        <v>74</v>
      </c>
      <c r="CC161" s="115" t="s">
        <v>83</v>
      </c>
      <c r="CD161" s="115">
        <v>30</v>
      </c>
      <c r="CE161" s="115" t="s">
        <v>84</v>
      </c>
      <c r="CF161" s="115" t="s">
        <v>136</v>
      </c>
      <c r="CH161" s="115" t="s">
        <v>91</v>
      </c>
      <c r="CI161" s="115" t="s">
        <v>108</v>
      </c>
      <c r="CK161" s="115" t="s">
        <v>89</v>
      </c>
      <c r="CL161" s="115" t="s">
        <v>113</v>
      </c>
      <c r="CM161" s="115" t="s">
        <v>91</v>
      </c>
      <c r="CN161" s="115" t="s">
        <v>91</v>
      </c>
    </row>
    <row r="162" spans="1:92">
      <c r="A162" s="115">
        <v>6985467875</v>
      </c>
      <c r="C162" s="115" t="s">
        <v>19</v>
      </c>
      <c r="O162" s="115"/>
      <c r="P162" s="115" t="s">
        <v>19</v>
      </c>
      <c r="AB162" s="115"/>
      <c r="AI162" s="115" t="s">
        <v>38</v>
      </c>
      <c r="AK162" s="115" t="s">
        <v>40</v>
      </c>
      <c r="AL162" s="115"/>
      <c r="AR162" s="115" t="s">
        <v>46</v>
      </c>
      <c r="AU162" s="115" t="s">
        <v>49</v>
      </c>
      <c r="AX162" s="115"/>
      <c r="BP162" s="115" t="s">
        <v>67</v>
      </c>
      <c r="BR162" s="115" t="s">
        <v>69</v>
      </c>
      <c r="BV162" s="115" t="s">
        <v>73</v>
      </c>
      <c r="CC162" s="115" t="s">
        <v>83</v>
      </c>
      <c r="CD162" s="115">
        <v>40</v>
      </c>
      <c r="CE162" s="115" t="s">
        <v>181</v>
      </c>
      <c r="CF162" s="115" t="s">
        <v>222</v>
      </c>
      <c r="CG162" s="115" t="s">
        <v>114</v>
      </c>
      <c r="CH162" s="115" t="s">
        <v>91</v>
      </c>
      <c r="CI162" s="115" t="s">
        <v>108</v>
      </c>
      <c r="CJ162" s="115" t="s">
        <v>96</v>
      </c>
      <c r="CK162" s="115" t="s">
        <v>112</v>
      </c>
      <c r="CL162" s="115" t="s">
        <v>90</v>
      </c>
      <c r="CM162" s="115" t="s">
        <v>91</v>
      </c>
      <c r="CN162" s="115" t="s">
        <v>91</v>
      </c>
    </row>
    <row r="163" spans="1:92">
      <c r="A163" s="115">
        <v>6985450944</v>
      </c>
      <c r="C163" s="115" t="s">
        <v>19</v>
      </c>
      <c r="O163" s="115"/>
      <c r="P163" s="115" t="s">
        <v>19</v>
      </c>
      <c r="AB163" s="115"/>
      <c r="AI163" s="115" t="s">
        <v>38</v>
      </c>
      <c r="AK163" s="115" t="s">
        <v>40</v>
      </c>
      <c r="AL163" s="115"/>
      <c r="AR163" s="115" t="s">
        <v>46</v>
      </c>
      <c r="AU163" s="115" t="s">
        <v>49</v>
      </c>
      <c r="AX163" s="115"/>
      <c r="BP163" s="115" t="s">
        <v>67</v>
      </c>
      <c r="BR163" s="115" t="s">
        <v>69</v>
      </c>
      <c r="BV163" s="115" t="s">
        <v>73</v>
      </c>
      <c r="CC163" s="115" t="s">
        <v>83</v>
      </c>
      <c r="CD163" s="115">
        <v>40</v>
      </c>
      <c r="CE163" s="115" t="s">
        <v>181</v>
      </c>
      <c r="CF163" s="115" t="s">
        <v>222</v>
      </c>
      <c r="CG163" s="115" t="s">
        <v>114</v>
      </c>
      <c r="CH163" s="115" t="s">
        <v>91</v>
      </c>
      <c r="CI163" s="115" t="s">
        <v>108</v>
      </c>
      <c r="CJ163" s="115" t="s">
        <v>96</v>
      </c>
      <c r="CK163" s="115" t="s">
        <v>112</v>
      </c>
      <c r="CL163" s="115" t="s">
        <v>90</v>
      </c>
      <c r="CM163" s="115" t="s">
        <v>91</v>
      </c>
      <c r="CN163" s="115" t="s">
        <v>91</v>
      </c>
    </row>
    <row r="164" spans="1:92">
      <c r="A164" s="115">
        <v>7020353660</v>
      </c>
      <c r="C164" s="115" t="s">
        <v>19</v>
      </c>
      <c r="D164" s="115" t="s">
        <v>20</v>
      </c>
      <c r="K164" s="115" t="s">
        <v>27</v>
      </c>
      <c r="L164" s="115" t="s">
        <v>28</v>
      </c>
      <c r="N164" s="115" t="s">
        <v>30</v>
      </c>
      <c r="O164" s="115" t="s">
        <v>18</v>
      </c>
      <c r="Y164" s="115" t="s">
        <v>28</v>
      </c>
      <c r="AB164" s="115"/>
      <c r="AD164" s="115" t="s">
        <v>33</v>
      </c>
      <c r="AI164" s="115" t="s">
        <v>38</v>
      </c>
      <c r="AK164" s="115" t="s">
        <v>40</v>
      </c>
      <c r="AL164" s="115"/>
      <c r="AM164" s="115" t="s">
        <v>42</v>
      </c>
      <c r="AO164" s="115" t="s">
        <v>44</v>
      </c>
      <c r="AR164" s="115" t="s">
        <v>46</v>
      </c>
      <c r="AU164" s="115" t="s">
        <v>49</v>
      </c>
      <c r="AX164" s="115"/>
      <c r="AZ164" s="115" t="s">
        <v>54</v>
      </c>
      <c r="BA164" s="115" t="s">
        <v>19</v>
      </c>
      <c r="BE164" s="115" t="s">
        <v>58</v>
      </c>
      <c r="BO164" s="115" t="s">
        <v>66</v>
      </c>
      <c r="BP164" s="115" t="s">
        <v>67</v>
      </c>
      <c r="CC164" s="115" t="s">
        <v>99</v>
      </c>
      <c r="CD164" s="115">
        <v>25</v>
      </c>
      <c r="CE164" s="115" t="s">
        <v>181</v>
      </c>
      <c r="CF164" s="115" t="s">
        <v>207</v>
      </c>
      <c r="CG164" s="115" t="s">
        <v>85</v>
      </c>
      <c r="CH164" s="115" t="s">
        <v>86</v>
      </c>
      <c r="CI164" s="115" t="s">
        <v>87</v>
      </c>
      <c r="CJ164" s="115" t="s">
        <v>96</v>
      </c>
      <c r="CK164" s="115" t="s">
        <v>102</v>
      </c>
      <c r="CL164" s="115" t="s">
        <v>90</v>
      </c>
      <c r="CM164" s="115" t="s">
        <v>91</v>
      </c>
      <c r="CN164" s="115" t="s">
        <v>91</v>
      </c>
    </row>
    <row r="165" spans="1:92">
      <c r="A165" s="115">
        <v>7020348715</v>
      </c>
      <c r="C165" s="115" t="s">
        <v>19</v>
      </c>
      <c r="L165" s="115" t="s">
        <v>28</v>
      </c>
      <c r="N165" s="115" t="s">
        <v>30</v>
      </c>
      <c r="O165" s="115"/>
      <c r="Y165" s="115" t="s">
        <v>28</v>
      </c>
      <c r="Z165" s="115" t="s">
        <v>29</v>
      </c>
      <c r="AA165" s="115" t="s">
        <v>30</v>
      </c>
      <c r="AB165" s="115"/>
      <c r="AC165" s="115" t="s">
        <v>32</v>
      </c>
      <c r="AD165" s="115" t="s">
        <v>33</v>
      </c>
      <c r="AI165" s="115" t="s">
        <v>38</v>
      </c>
      <c r="AK165" s="115" t="s">
        <v>40</v>
      </c>
      <c r="AL165" s="115"/>
      <c r="AQ165" s="115" t="s">
        <v>39</v>
      </c>
      <c r="AR165" s="115" t="s">
        <v>46</v>
      </c>
      <c r="AU165" s="115" t="s">
        <v>49</v>
      </c>
      <c r="AX165" s="115"/>
      <c r="BA165" s="115" t="s">
        <v>19</v>
      </c>
      <c r="BC165" s="115" t="s">
        <v>56</v>
      </c>
      <c r="BO165" s="115" t="s">
        <v>66</v>
      </c>
      <c r="BP165" s="115" t="s">
        <v>67</v>
      </c>
      <c r="BS165" s="115" t="s">
        <v>70</v>
      </c>
      <c r="BY165" s="115" t="s">
        <v>76</v>
      </c>
      <c r="CB165" s="115" t="s">
        <v>79</v>
      </c>
      <c r="CC165" s="115" t="s">
        <v>99</v>
      </c>
      <c r="CD165" s="115">
        <v>31</v>
      </c>
      <c r="CE165" s="115" t="s">
        <v>181</v>
      </c>
      <c r="CF165" s="115" t="s">
        <v>207</v>
      </c>
      <c r="CG165" s="115" t="s">
        <v>107</v>
      </c>
      <c r="CH165" s="115" t="s">
        <v>91</v>
      </c>
      <c r="CI165" s="115" t="s">
        <v>87</v>
      </c>
      <c r="CJ165" s="115" t="s">
        <v>101</v>
      </c>
      <c r="CK165" s="115" t="s">
        <v>94</v>
      </c>
      <c r="CL165" s="115" t="s">
        <v>90</v>
      </c>
      <c r="CM165" s="115" t="s">
        <v>91</v>
      </c>
      <c r="CN165" s="115" t="s">
        <v>91</v>
      </c>
    </row>
    <row r="166" spans="1:92">
      <c r="A166" s="115">
        <v>7020358017</v>
      </c>
      <c r="L166" s="115" t="s">
        <v>28</v>
      </c>
      <c r="N166" s="115" t="s">
        <v>30</v>
      </c>
      <c r="O166" s="115"/>
      <c r="AB166" s="115"/>
      <c r="AD166" s="115" t="s">
        <v>33</v>
      </c>
      <c r="AI166" s="115" t="s">
        <v>38</v>
      </c>
      <c r="AK166" s="115" t="s">
        <v>40</v>
      </c>
      <c r="AL166" s="115"/>
      <c r="AM166" s="115" t="s">
        <v>42</v>
      </c>
      <c r="AN166" s="115" t="s">
        <v>43</v>
      </c>
      <c r="AO166" s="115" t="s">
        <v>44</v>
      </c>
      <c r="AR166" s="115" t="s">
        <v>46</v>
      </c>
      <c r="AU166" s="115" t="s">
        <v>49</v>
      </c>
      <c r="AX166" s="115"/>
      <c r="AY166" s="115" t="s">
        <v>53</v>
      </c>
      <c r="AZ166" s="115" t="s">
        <v>54</v>
      </c>
      <c r="BC166" s="115" t="s">
        <v>56</v>
      </c>
      <c r="BI166" s="115" t="s">
        <v>62</v>
      </c>
      <c r="BK166" s="115" t="s">
        <v>22</v>
      </c>
      <c r="BO166" s="115" t="s">
        <v>66</v>
      </c>
      <c r="BP166" s="115" t="s">
        <v>67</v>
      </c>
      <c r="BR166" s="115" t="s">
        <v>69</v>
      </c>
      <c r="BU166" s="115" t="s">
        <v>72</v>
      </c>
      <c r="CC166" s="115" t="s">
        <v>83</v>
      </c>
      <c r="CD166" s="115">
        <v>27</v>
      </c>
      <c r="CE166" s="115" t="s">
        <v>181</v>
      </c>
      <c r="CF166" s="115" t="s">
        <v>189</v>
      </c>
      <c r="CG166" s="115" t="s">
        <v>85</v>
      </c>
      <c r="CH166" s="115" t="s">
        <v>86</v>
      </c>
      <c r="CI166" s="115" t="s">
        <v>87</v>
      </c>
      <c r="CJ166" s="115" t="s">
        <v>93</v>
      </c>
      <c r="CK166" s="115" t="s">
        <v>94</v>
      </c>
      <c r="CL166" s="115" t="s">
        <v>90</v>
      </c>
      <c r="CM166" s="115" t="s">
        <v>91</v>
      </c>
      <c r="CN166" s="115" t="s">
        <v>91</v>
      </c>
    </row>
    <row r="167" spans="1:92">
      <c r="A167" s="115">
        <v>6984051275</v>
      </c>
      <c r="L167" s="115" t="s">
        <v>28</v>
      </c>
      <c r="N167" s="115" t="s">
        <v>30</v>
      </c>
      <c r="O167" s="115"/>
      <c r="AB167" s="115"/>
      <c r="AC167" s="115" t="s">
        <v>32</v>
      </c>
      <c r="AD167" s="115" t="s">
        <v>33</v>
      </c>
      <c r="AI167" s="115" t="s">
        <v>38</v>
      </c>
      <c r="AL167" s="115"/>
      <c r="AO167" s="115" t="s">
        <v>44</v>
      </c>
      <c r="AR167" s="115" t="s">
        <v>46</v>
      </c>
      <c r="AU167" s="115" t="s">
        <v>49</v>
      </c>
      <c r="AX167" s="115"/>
      <c r="BC167" s="115" t="s">
        <v>56</v>
      </c>
      <c r="BE167" s="115" t="s">
        <v>58</v>
      </c>
      <c r="BH167" s="115" t="s">
        <v>61</v>
      </c>
      <c r="BP167" s="115" t="s">
        <v>67</v>
      </c>
      <c r="CA167" s="115" t="s">
        <v>78</v>
      </c>
      <c r="CC167" s="115" t="s">
        <v>83</v>
      </c>
      <c r="CD167" s="115">
        <v>23</v>
      </c>
      <c r="CE167" s="115" t="s">
        <v>181</v>
      </c>
      <c r="CF167" s="115" t="s">
        <v>239</v>
      </c>
      <c r="CG167" s="115" t="s">
        <v>85</v>
      </c>
      <c r="CH167" s="115" t="s">
        <v>86</v>
      </c>
      <c r="CI167" s="115" t="s">
        <v>87</v>
      </c>
      <c r="CJ167" s="115" t="s">
        <v>88</v>
      </c>
      <c r="CK167" s="115" t="s">
        <v>89</v>
      </c>
      <c r="CL167" s="115" t="s">
        <v>90</v>
      </c>
    </row>
    <row r="168" spans="1:92">
      <c r="A168" s="115">
        <v>7011091652</v>
      </c>
      <c r="N168" s="115" t="s">
        <v>30</v>
      </c>
      <c r="O168" s="115"/>
      <c r="AA168" s="115" t="s">
        <v>30</v>
      </c>
      <c r="AB168" s="115" t="s">
        <v>31</v>
      </c>
      <c r="AC168" s="115" t="s">
        <v>32</v>
      </c>
      <c r="AI168" s="115" t="s">
        <v>38</v>
      </c>
      <c r="AL168" s="115" t="s">
        <v>41</v>
      </c>
      <c r="AR168" s="115" t="s">
        <v>46</v>
      </c>
      <c r="AU168" s="115" t="s">
        <v>49</v>
      </c>
      <c r="AX168" s="115" t="s">
        <v>52</v>
      </c>
      <c r="BA168" s="115" t="s">
        <v>19</v>
      </c>
      <c r="BE168" s="115" t="s">
        <v>58</v>
      </c>
      <c r="BP168" s="115" t="s">
        <v>67</v>
      </c>
      <c r="BR168" s="115" t="s">
        <v>69</v>
      </c>
      <c r="BY168" s="115" t="s">
        <v>76</v>
      </c>
      <c r="CA168" s="115" t="s">
        <v>78</v>
      </c>
      <c r="CB168" s="115" t="s">
        <v>79</v>
      </c>
      <c r="CC168" s="115" t="s">
        <v>99</v>
      </c>
      <c r="CD168" s="115">
        <v>38</v>
      </c>
      <c r="CE168" s="115" t="s">
        <v>84</v>
      </c>
      <c r="CF168" s="115" t="s">
        <v>146</v>
      </c>
      <c r="CG168" s="115" t="s">
        <v>97</v>
      </c>
      <c r="CH168" s="115" t="s">
        <v>86</v>
      </c>
      <c r="CI168" s="115" t="s">
        <v>87</v>
      </c>
      <c r="CJ168" s="115" t="s">
        <v>100</v>
      </c>
      <c r="CK168" s="115" t="s">
        <v>89</v>
      </c>
      <c r="CL168" s="115" t="s">
        <v>90</v>
      </c>
      <c r="CM168" s="115" t="s">
        <v>91</v>
      </c>
      <c r="CN168" s="115" t="s">
        <v>91</v>
      </c>
    </row>
    <row r="169" spans="1:92">
      <c r="A169" s="115">
        <v>6985473409</v>
      </c>
      <c r="O169" s="115"/>
      <c r="AA169" s="115" t="s">
        <v>30</v>
      </c>
      <c r="AB169" s="115"/>
      <c r="AD169" s="115" t="s">
        <v>33</v>
      </c>
      <c r="AI169" s="115" t="s">
        <v>38</v>
      </c>
      <c r="AL169" s="115"/>
      <c r="AM169" s="115" t="s">
        <v>42</v>
      </c>
      <c r="AO169" s="115" t="s">
        <v>44</v>
      </c>
      <c r="AR169" s="115" t="s">
        <v>46</v>
      </c>
      <c r="AU169" s="115" t="s">
        <v>49</v>
      </c>
      <c r="AX169" s="115"/>
      <c r="AZ169" s="115" t="s">
        <v>54</v>
      </c>
      <c r="BC169" s="115" t="s">
        <v>56</v>
      </c>
      <c r="BI169" s="115" t="s">
        <v>62</v>
      </c>
      <c r="BP169" s="115" t="s">
        <v>67</v>
      </c>
      <c r="BR169" s="115" t="s">
        <v>69</v>
      </c>
      <c r="BX169" s="115" t="s">
        <v>75</v>
      </c>
      <c r="CC169" s="115" t="s">
        <v>99</v>
      </c>
      <c r="CD169" s="115">
        <v>42</v>
      </c>
      <c r="CE169" s="115" t="s">
        <v>181</v>
      </c>
      <c r="CG169" s="115" t="s">
        <v>97</v>
      </c>
      <c r="CH169" s="115" t="s">
        <v>86</v>
      </c>
      <c r="CJ169" s="115" t="s">
        <v>88</v>
      </c>
      <c r="CK169" s="115" t="s">
        <v>120</v>
      </c>
      <c r="CL169" s="115" t="s">
        <v>90</v>
      </c>
      <c r="CM169" s="115" t="s">
        <v>91</v>
      </c>
      <c r="CN169" s="115" t="s">
        <v>91</v>
      </c>
    </row>
    <row r="170" spans="1:92">
      <c r="A170" s="115">
        <v>7020347904</v>
      </c>
      <c r="E170" s="115" t="s">
        <v>21</v>
      </c>
      <c r="J170" s="115" t="s">
        <v>26</v>
      </c>
      <c r="K170" s="115" t="s">
        <v>27</v>
      </c>
      <c r="L170" s="115" t="s">
        <v>28</v>
      </c>
      <c r="O170" s="115"/>
      <c r="X170" s="115" t="s">
        <v>27</v>
      </c>
      <c r="Y170" s="115" t="s">
        <v>28</v>
      </c>
      <c r="AB170" s="115"/>
      <c r="AE170" s="115" t="s">
        <v>34</v>
      </c>
      <c r="AH170" s="115" t="s">
        <v>37</v>
      </c>
      <c r="AI170" s="115" t="s">
        <v>38</v>
      </c>
      <c r="AJ170" s="115" t="s">
        <v>39</v>
      </c>
      <c r="AK170" s="115" t="s">
        <v>40</v>
      </c>
      <c r="AL170" s="115"/>
      <c r="AU170" s="115" t="s">
        <v>49</v>
      </c>
      <c r="AX170" s="115"/>
      <c r="BP170" s="115"/>
      <c r="CC170" s="115" t="s">
        <v>83</v>
      </c>
      <c r="CD170" s="115">
        <v>28</v>
      </c>
      <c r="CE170" s="115" t="s">
        <v>181</v>
      </c>
      <c r="CG170" s="115" t="s">
        <v>85</v>
      </c>
      <c r="CH170" s="115" t="s">
        <v>86</v>
      </c>
      <c r="CI170" s="115" t="s">
        <v>87</v>
      </c>
      <c r="CK170" s="115" t="s">
        <v>102</v>
      </c>
      <c r="CL170" s="115" t="s">
        <v>98</v>
      </c>
      <c r="CM170" s="115" t="s">
        <v>91</v>
      </c>
      <c r="CN170" s="115" t="s">
        <v>91</v>
      </c>
    </row>
    <row r="171" spans="1:92">
      <c r="A171" s="115">
        <v>7020342683</v>
      </c>
      <c r="C171" s="115" t="s">
        <v>19</v>
      </c>
      <c r="K171" s="115" t="s">
        <v>27</v>
      </c>
      <c r="L171" s="115" t="s">
        <v>28</v>
      </c>
      <c r="O171" s="115"/>
      <c r="P171" s="115" t="s">
        <v>19</v>
      </c>
      <c r="S171" s="115" t="s">
        <v>22</v>
      </c>
      <c r="Y171" s="115" t="s">
        <v>28</v>
      </c>
      <c r="AB171" s="115"/>
      <c r="AH171" s="115" t="s">
        <v>37</v>
      </c>
      <c r="AI171" s="115" t="s">
        <v>38</v>
      </c>
      <c r="AJ171" s="115" t="s">
        <v>39</v>
      </c>
      <c r="AL171" s="115"/>
      <c r="AM171" s="115" t="s">
        <v>42</v>
      </c>
      <c r="AQ171" s="115" t="s">
        <v>39</v>
      </c>
      <c r="AU171" s="115" t="s">
        <v>49</v>
      </c>
      <c r="AX171" s="115"/>
      <c r="BE171" s="115" t="s">
        <v>58</v>
      </c>
      <c r="BK171" s="115" t="s">
        <v>22</v>
      </c>
      <c r="BO171" s="115" t="s">
        <v>66</v>
      </c>
      <c r="BP171" s="115"/>
      <c r="BY171" s="115" t="s">
        <v>76</v>
      </c>
      <c r="CC171" s="115" t="s">
        <v>99</v>
      </c>
      <c r="CD171" s="115">
        <v>17</v>
      </c>
      <c r="CE171" s="115" t="s">
        <v>181</v>
      </c>
      <c r="CF171" s="115" t="s">
        <v>207</v>
      </c>
      <c r="CG171" s="115" t="s">
        <v>85</v>
      </c>
      <c r="CI171" s="115" t="s">
        <v>87</v>
      </c>
      <c r="CK171" s="115" t="s">
        <v>112</v>
      </c>
      <c r="CL171" s="115" t="s">
        <v>98</v>
      </c>
      <c r="CM171" s="115" t="s">
        <v>91</v>
      </c>
      <c r="CN171" s="115" t="s">
        <v>91</v>
      </c>
    </row>
    <row r="172" spans="1:92">
      <c r="A172" s="115">
        <v>7020349293</v>
      </c>
      <c r="D172" s="115" t="s">
        <v>20</v>
      </c>
      <c r="H172" s="115" t="s">
        <v>24</v>
      </c>
      <c r="K172" s="115" t="s">
        <v>27</v>
      </c>
      <c r="L172" s="115" t="s">
        <v>28</v>
      </c>
      <c r="O172" s="115"/>
      <c r="P172" s="115" t="s">
        <v>19</v>
      </c>
      <c r="Q172" s="115" t="s">
        <v>20</v>
      </c>
      <c r="S172" s="115" t="s">
        <v>22</v>
      </c>
      <c r="U172" s="115" t="s">
        <v>24</v>
      </c>
      <c r="W172" s="115" t="s">
        <v>26</v>
      </c>
      <c r="X172" s="115" t="s">
        <v>27</v>
      </c>
      <c r="Y172" s="115" t="s">
        <v>28</v>
      </c>
      <c r="AB172" s="115"/>
      <c r="AC172" s="115" t="s">
        <v>32</v>
      </c>
      <c r="AD172" s="115" t="s">
        <v>33</v>
      </c>
      <c r="AI172" s="115" t="s">
        <v>38</v>
      </c>
      <c r="AJ172" s="115" t="s">
        <v>39</v>
      </c>
      <c r="AK172" s="115" t="s">
        <v>40</v>
      </c>
      <c r="AL172" s="115"/>
      <c r="AM172" s="115" t="s">
        <v>42</v>
      </c>
      <c r="AO172" s="115" t="s">
        <v>44</v>
      </c>
      <c r="AP172" s="115" t="s">
        <v>45</v>
      </c>
      <c r="AQ172" s="115" t="s">
        <v>39</v>
      </c>
      <c r="AU172" s="115" t="s">
        <v>49</v>
      </c>
      <c r="AX172" s="115"/>
      <c r="AY172" s="115" t="s">
        <v>53</v>
      </c>
      <c r="AZ172" s="115" t="s">
        <v>54</v>
      </c>
      <c r="BB172" s="115" t="s">
        <v>55</v>
      </c>
      <c r="BG172" s="115" t="s">
        <v>60</v>
      </c>
      <c r="BI172" s="115" t="s">
        <v>62</v>
      </c>
      <c r="BJ172" s="115" t="s">
        <v>26</v>
      </c>
      <c r="BK172" s="115" t="s">
        <v>22</v>
      </c>
      <c r="BN172" s="115" t="s">
        <v>65</v>
      </c>
      <c r="BO172" s="115" t="s">
        <v>66</v>
      </c>
      <c r="BP172" s="115" t="s">
        <v>67</v>
      </c>
      <c r="BS172" s="115" t="s">
        <v>70</v>
      </c>
      <c r="BU172" s="115" t="s">
        <v>72</v>
      </c>
      <c r="CA172" s="115" t="s">
        <v>78</v>
      </c>
      <c r="CC172" s="115" t="s">
        <v>83</v>
      </c>
      <c r="CD172" s="115">
        <v>37</v>
      </c>
      <c r="CE172" s="115" t="s">
        <v>181</v>
      </c>
      <c r="CF172" s="115" t="s">
        <v>193</v>
      </c>
      <c r="CG172" s="115" t="s">
        <v>85</v>
      </c>
      <c r="CH172" s="115" t="s">
        <v>86</v>
      </c>
      <c r="CI172" s="115" t="s">
        <v>87</v>
      </c>
      <c r="CJ172" s="115" t="s">
        <v>101</v>
      </c>
      <c r="CK172" s="115" t="s">
        <v>94</v>
      </c>
      <c r="CL172" s="115" t="s">
        <v>90</v>
      </c>
      <c r="CM172" s="115" t="s">
        <v>91</v>
      </c>
      <c r="CN172" s="115" t="s">
        <v>91</v>
      </c>
    </row>
    <row r="173" spans="1:92">
      <c r="A173" s="115">
        <v>6985412326</v>
      </c>
      <c r="C173" s="115" t="s">
        <v>19</v>
      </c>
      <c r="E173" s="115" t="s">
        <v>21</v>
      </c>
      <c r="L173" s="115" t="s">
        <v>28</v>
      </c>
      <c r="O173" s="115"/>
      <c r="Q173" s="115" t="s">
        <v>20</v>
      </c>
      <c r="R173" s="115" t="s">
        <v>21</v>
      </c>
      <c r="X173" s="115" t="s">
        <v>27</v>
      </c>
      <c r="AB173" s="115"/>
      <c r="AC173" s="115" t="s">
        <v>32</v>
      </c>
      <c r="AI173" s="115" t="s">
        <v>38</v>
      </c>
      <c r="AJ173" s="115" t="s">
        <v>39</v>
      </c>
      <c r="AL173" s="115"/>
      <c r="AO173" s="115" t="s">
        <v>44</v>
      </c>
      <c r="AP173" s="115" t="s">
        <v>45</v>
      </c>
      <c r="AU173" s="115" t="s">
        <v>49</v>
      </c>
      <c r="AX173" s="115" t="s">
        <v>52</v>
      </c>
      <c r="BJ173" s="115" t="s">
        <v>26</v>
      </c>
      <c r="BN173" s="115" t="s">
        <v>65</v>
      </c>
      <c r="BP173" s="115" t="s">
        <v>67</v>
      </c>
      <c r="BT173" s="115" t="s">
        <v>71</v>
      </c>
      <c r="BU173" s="115" t="s">
        <v>72</v>
      </c>
      <c r="CC173" s="115" t="s">
        <v>99</v>
      </c>
      <c r="CD173" s="115">
        <v>77</v>
      </c>
      <c r="CE173" s="115" t="s">
        <v>181</v>
      </c>
      <c r="CG173" s="115" t="s">
        <v>85</v>
      </c>
      <c r="CI173" s="115" t="s">
        <v>87</v>
      </c>
      <c r="CJ173" s="115" t="s">
        <v>101</v>
      </c>
      <c r="CK173" s="115" t="s">
        <v>102</v>
      </c>
      <c r="CL173" s="115" t="s">
        <v>106</v>
      </c>
      <c r="CM173" s="115" t="s">
        <v>91</v>
      </c>
    </row>
    <row r="174" spans="1:92">
      <c r="A174" s="115">
        <v>7020353843</v>
      </c>
      <c r="D174" s="115" t="s">
        <v>20</v>
      </c>
      <c r="K174" s="115" t="s">
        <v>27</v>
      </c>
      <c r="L174" s="115" t="s">
        <v>28</v>
      </c>
      <c r="O174" s="115"/>
      <c r="R174" s="115" t="s">
        <v>21</v>
      </c>
      <c r="X174" s="115" t="s">
        <v>27</v>
      </c>
      <c r="Y174" s="115" t="s">
        <v>28</v>
      </c>
      <c r="AB174" s="115"/>
      <c r="AI174" s="115" t="s">
        <v>38</v>
      </c>
      <c r="AJ174" s="115" t="s">
        <v>39</v>
      </c>
      <c r="AK174" s="115" t="s">
        <v>40</v>
      </c>
      <c r="AL174" s="115"/>
      <c r="AM174" s="115" t="s">
        <v>42</v>
      </c>
      <c r="AN174" s="115" t="s">
        <v>43</v>
      </c>
      <c r="AU174" s="115" t="s">
        <v>49</v>
      </c>
      <c r="AX174" s="115"/>
      <c r="AZ174" s="115" t="s">
        <v>54</v>
      </c>
      <c r="BC174" s="115" t="s">
        <v>56</v>
      </c>
      <c r="BO174" s="115" t="s">
        <v>66</v>
      </c>
      <c r="BP174" s="115" t="s">
        <v>67</v>
      </c>
      <c r="BQ174" s="115" t="s">
        <v>68</v>
      </c>
      <c r="CA174" s="115" t="s">
        <v>78</v>
      </c>
      <c r="CC174" s="115" t="s">
        <v>99</v>
      </c>
      <c r="CD174" s="115">
        <v>29</v>
      </c>
      <c r="CE174" s="115" t="s">
        <v>181</v>
      </c>
      <c r="CF174" s="115" t="s">
        <v>207</v>
      </c>
      <c r="CG174" s="115" t="s">
        <v>85</v>
      </c>
      <c r="CH174" s="115" t="s">
        <v>86</v>
      </c>
      <c r="CI174" s="115" t="s">
        <v>87</v>
      </c>
      <c r="CJ174" s="115" t="s">
        <v>104</v>
      </c>
      <c r="CK174" s="115" t="s">
        <v>89</v>
      </c>
      <c r="CL174" s="115" t="s">
        <v>113</v>
      </c>
      <c r="CN174" s="115" t="s">
        <v>91</v>
      </c>
    </row>
    <row r="175" spans="1:92">
      <c r="A175" s="115">
        <v>5587387013</v>
      </c>
      <c r="E175" s="115" t="s">
        <v>21</v>
      </c>
      <c r="L175" s="115" t="s">
        <v>28</v>
      </c>
      <c r="M175" s="115" t="s">
        <v>29</v>
      </c>
      <c r="O175" s="115"/>
      <c r="R175" s="115" t="s">
        <v>21</v>
      </c>
      <c r="W175" s="115" t="s">
        <v>26</v>
      </c>
      <c r="AA175" s="115" t="s">
        <v>30</v>
      </c>
      <c r="AB175" s="115"/>
      <c r="AD175" s="115" t="s">
        <v>33</v>
      </c>
      <c r="AI175" s="115" t="s">
        <v>38</v>
      </c>
      <c r="AJ175" s="115" t="s">
        <v>39</v>
      </c>
      <c r="AL175" s="115"/>
      <c r="AO175" s="115" t="s">
        <v>44</v>
      </c>
      <c r="AQ175" s="115" t="s">
        <v>39</v>
      </c>
      <c r="AU175" s="115" t="s">
        <v>49</v>
      </c>
      <c r="AX175" s="115"/>
      <c r="AZ175" s="115" t="s">
        <v>54</v>
      </c>
      <c r="BG175" s="115" t="s">
        <v>60</v>
      </c>
      <c r="BO175" s="115" t="s">
        <v>66</v>
      </c>
      <c r="BP175" s="115" t="s">
        <v>67</v>
      </c>
      <c r="CC175" s="115" t="s">
        <v>83</v>
      </c>
      <c r="CD175" s="115">
        <v>60</v>
      </c>
      <c r="CE175" s="115" t="s">
        <v>181</v>
      </c>
      <c r="CF175" s="115" t="s">
        <v>234</v>
      </c>
      <c r="CG175" s="115" t="s">
        <v>85</v>
      </c>
      <c r="CH175" s="115" t="s">
        <v>86</v>
      </c>
      <c r="CI175" s="115" t="s">
        <v>87</v>
      </c>
      <c r="CJ175" s="115" t="s">
        <v>88</v>
      </c>
      <c r="CK175" s="115" t="s">
        <v>89</v>
      </c>
      <c r="CL175" s="115" t="s">
        <v>90</v>
      </c>
      <c r="CM175" s="115" t="s">
        <v>91</v>
      </c>
      <c r="CN175" s="115" t="s">
        <v>91</v>
      </c>
    </row>
    <row r="176" spans="1:92">
      <c r="A176" s="115">
        <v>6985449480</v>
      </c>
      <c r="B176" s="115" t="s">
        <v>18</v>
      </c>
      <c r="C176" s="115" t="s">
        <v>19</v>
      </c>
      <c r="E176" s="115" t="s">
        <v>21</v>
      </c>
      <c r="H176" s="115" t="s">
        <v>24</v>
      </c>
      <c r="I176" s="115" t="s">
        <v>25</v>
      </c>
      <c r="J176" s="115" t="s">
        <v>26</v>
      </c>
      <c r="L176" s="115" t="s">
        <v>28</v>
      </c>
      <c r="M176" s="115" t="s">
        <v>29</v>
      </c>
      <c r="N176" s="115" t="s">
        <v>30</v>
      </c>
      <c r="O176" s="115"/>
      <c r="Q176" s="115" t="s">
        <v>20</v>
      </c>
      <c r="W176" s="115" t="s">
        <v>26</v>
      </c>
      <c r="AA176" s="115" t="s">
        <v>30</v>
      </c>
      <c r="AB176" s="115"/>
      <c r="AD176" s="115" t="s">
        <v>33</v>
      </c>
      <c r="AF176" s="115" t="s">
        <v>35</v>
      </c>
      <c r="AI176" s="115" t="s">
        <v>38</v>
      </c>
      <c r="AJ176" s="115" t="s">
        <v>39</v>
      </c>
      <c r="AL176" s="115" t="s">
        <v>41</v>
      </c>
      <c r="AU176" s="115" t="s">
        <v>49</v>
      </c>
      <c r="AX176" s="115"/>
      <c r="BC176" s="115" t="s">
        <v>56</v>
      </c>
      <c r="BH176" s="115" t="s">
        <v>61</v>
      </c>
      <c r="BJ176" s="115" t="s">
        <v>26</v>
      </c>
      <c r="BO176" s="115" t="s">
        <v>66</v>
      </c>
      <c r="BP176" s="115" t="s">
        <v>67</v>
      </c>
      <c r="BS176" s="115" t="s">
        <v>70</v>
      </c>
      <c r="CC176" s="115" t="s">
        <v>83</v>
      </c>
      <c r="CD176" s="115">
        <v>50</v>
      </c>
      <c r="CE176" s="115" t="s">
        <v>181</v>
      </c>
      <c r="CF176" s="115" t="s">
        <v>239</v>
      </c>
      <c r="CG176" s="115" t="s">
        <v>85</v>
      </c>
      <c r="CH176" s="115" t="s">
        <v>91</v>
      </c>
      <c r="CI176" s="115" t="s">
        <v>137</v>
      </c>
      <c r="CJ176" s="115" t="s">
        <v>96</v>
      </c>
      <c r="CK176" s="115" t="s">
        <v>109</v>
      </c>
      <c r="CL176" s="115" t="s">
        <v>90</v>
      </c>
      <c r="CM176" s="115" t="s">
        <v>91</v>
      </c>
      <c r="CN176" s="115" t="s">
        <v>91</v>
      </c>
    </row>
    <row r="177" spans="1:92">
      <c r="A177" s="115">
        <v>5584572447</v>
      </c>
      <c r="B177" s="115" t="s">
        <v>18</v>
      </c>
      <c r="E177" s="115" t="s">
        <v>21</v>
      </c>
      <c r="K177" s="115" t="s">
        <v>27</v>
      </c>
      <c r="O177" s="115"/>
      <c r="R177" s="115" t="s">
        <v>21</v>
      </c>
      <c r="AB177" s="115"/>
      <c r="AD177" s="115" t="s">
        <v>33</v>
      </c>
      <c r="AI177" s="115" t="s">
        <v>38</v>
      </c>
      <c r="AJ177" s="115" t="s">
        <v>39</v>
      </c>
      <c r="AL177" s="115"/>
      <c r="AP177" s="115" t="s">
        <v>45</v>
      </c>
      <c r="AQ177" s="115" t="s">
        <v>39</v>
      </c>
      <c r="AU177" s="115" t="s">
        <v>49</v>
      </c>
      <c r="AX177" s="115"/>
      <c r="AZ177" s="115" t="s">
        <v>54</v>
      </c>
      <c r="BG177" s="115" t="s">
        <v>60</v>
      </c>
      <c r="BO177" s="115" t="s">
        <v>66</v>
      </c>
      <c r="BP177" s="115" t="s">
        <v>67</v>
      </c>
      <c r="BT177" s="115" t="s">
        <v>71</v>
      </c>
      <c r="BV177" s="115" t="s">
        <v>73</v>
      </c>
      <c r="CC177" s="115" t="s">
        <v>83</v>
      </c>
      <c r="CD177" s="115">
        <v>57</v>
      </c>
      <c r="CE177" s="115" t="s">
        <v>181</v>
      </c>
      <c r="CF177" s="115" t="s">
        <v>246</v>
      </c>
      <c r="CG177" s="115" t="s">
        <v>97</v>
      </c>
      <c r="CH177" s="115" t="s">
        <v>86</v>
      </c>
      <c r="CI177" s="115" t="s">
        <v>87</v>
      </c>
      <c r="CJ177" s="115" t="s">
        <v>101</v>
      </c>
      <c r="CK177" s="115" t="s">
        <v>111</v>
      </c>
      <c r="CL177" s="115" t="s">
        <v>90</v>
      </c>
      <c r="CM177" s="115" t="s">
        <v>91</v>
      </c>
      <c r="CN177" s="115" t="s">
        <v>91</v>
      </c>
    </row>
    <row r="178" spans="1:92">
      <c r="A178" s="115">
        <v>6985123429</v>
      </c>
      <c r="D178" s="115" t="s">
        <v>20</v>
      </c>
      <c r="L178" s="115" t="s">
        <v>28</v>
      </c>
      <c r="N178" s="115" t="s">
        <v>30</v>
      </c>
      <c r="O178" s="115"/>
      <c r="Q178" s="115" t="s">
        <v>20</v>
      </c>
      <c r="Y178" s="115" t="s">
        <v>28</v>
      </c>
      <c r="AA178" s="115" t="s">
        <v>30</v>
      </c>
      <c r="AB178" s="115"/>
      <c r="AD178" s="115" t="s">
        <v>33</v>
      </c>
      <c r="AI178" s="115" t="s">
        <v>38</v>
      </c>
      <c r="AJ178" s="115" t="s">
        <v>39</v>
      </c>
      <c r="AL178" s="115"/>
      <c r="AO178" s="115" t="s">
        <v>44</v>
      </c>
      <c r="AQ178" s="115" t="s">
        <v>39</v>
      </c>
      <c r="AU178" s="115" t="s">
        <v>49</v>
      </c>
      <c r="AX178" s="115"/>
      <c r="BB178" s="115" t="s">
        <v>55</v>
      </c>
      <c r="BD178" s="115" t="s">
        <v>57</v>
      </c>
      <c r="BO178" s="115" t="s">
        <v>66</v>
      </c>
      <c r="BP178" s="115"/>
      <c r="BT178" s="115" t="s">
        <v>71</v>
      </c>
      <c r="BY178" s="115" t="s">
        <v>76</v>
      </c>
      <c r="CA178" s="115" t="s">
        <v>78</v>
      </c>
      <c r="CC178" s="115" t="s">
        <v>99</v>
      </c>
      <c r="CE178" s="115" t="s">
        <v>181</v>
      </c>
      <c r="CF178" s="115" t="s">
        <v>208</v>
      </c>
      <c r="CG178" s="115" t="s">
        <v>85</v>
      </c>
      <c r="CH178" s="115" t="s">
        <v>86</v>
      </c>
      <c r="CI178" s="115" t="s">
        <v>87</v>
      </c>
      <c r="CJ178" s="115" t="s">
        <v>101</v>
      </c>
      <c r="CK178" s="115" t="s">
        <v>102</v>
      </c>
      <c r="CL178" s="115" t="s">
        <v>106</v>
      </c>
      <c r="CM178" s="115" t="s">
        <v>91</v>
      </c>
      <c r="CN178" s="115" t="s">
        <v>91</v>
      </c>
    </row>
    <row r="179" spans="1:92">
      <c r="A179" s="115">
        <v>7020354806</v>
      </c>
      <c r="C179" s="115" t="s">
        <v>19</v>
      </c>
      <c r="K179" s="115" t="s">
        <v>27</v>
      </c>
      <c r="L179" s="115" t="s">
        <v>28</v>
      </c>
      <c r="O179" s="115"/>
      <c r="Y179" s="115" t="s">
        <v>28</v>
      </c>
      <c r="AB179" s="115"/>
      <c r="AD179" s="115" t="s">
        <v>33</v>
      </c>
      <c r="AI179" s="115" t="s">
        <v>38</v>
      </c>
      <c r="AJ179" s="115" t="s">
        <v>39</v>
      </c>
      <c r="AK179" s="115" t="s">
        <v>40</v>
      </c>
      <c r="AL179" s="115"/>
      <c r="AO179" s="115" t="s">
        <v>44</v>
      </c>
      <c r="AQ179" s="115" t="s">
        <v>39</v>
      </c>
      <c r="AU179" s="115" t="s">
        <v>49</v>
      </c>
      <c r="AX179" s="115"/>
      <c r="AZ179" s="115" t="s">
        <v>54</v>
      </c>
      <c r="BO179" s="115" t="s">
        <v>66</v>
      </c>
      <c r="BP179" s="115" t="s">
        <v>67</v>
      </c>
      <c r="BR179" s="115" t="s">
        <v>69</v>
      </c>
      <c r="BU179" s="115" t="s">
        <v>72</v>
      </c>
      <c r="CA179" s="115" t="s">
        <v>78</v>
      </c>
      <c r="CC179" s="115" t="s">
        <v>99</v>
      </c>
      <c r="CD179" s="115">
        <v>24</v>
      </c>
      <c r="CE179" s="115" t="s">
        <v>181</v>
      </c>
      <c r="CF179" s="115" t="s">
        <v>193</v>
      </c>
      <c r="CG179" s="115" t="s">
        <v>85</v>
      </c>
      <c r="CH179" s="115" t="s">
        <v>86</v>
      </c>
      <c r="CI179" s="115" t="s">
        <v>87</v>
      </c>
      <c r="CJ179" s="115" t="s">
        <v>93</v>
      </c>
      <c r="CK179" s="115" t="s">
        <v>102</v>
      </c>
      <c r="CL179" s="115" t="s">
        <v>98</v>
      </c>
      <c r="CN179" s="115" t="s">
        <v>91</v>
      </c>
    </row>
    <row r="180" spans="1:92">
      <c r="A180" s="115">
        <v>5584529079</v>
      </c>
      <c r="F180" s="115" t="s">
        <v>22</v>
      </c>
      <c r="K180" s="115" t="s">
        <v>27</v>
      </c>
      <c r="L180" s="115" t="s">
        <v>28</v>
      </c>
      <c r="O180" s="115"/>
      <c r="AA180" s="115" t="s">
        <v>30</v>
      </c>
      <c r="AB180" s="115"/>
      <c r="AD180" s="115" t="s">
        <v>33</v>
      </c>
      <c r="AI180" s="115" t="s">
        <v>38</v>
      </c>
      <c r="AJ180" s="115" t="s">
        <v>39</v>
      </c>
      <c r="AL180" s="115"/>
      <c r="AM180" s="115" t="s">
        <v>42</v>
      </c>
      <c r="AO180" s="115" t="s">
        <v>44</v>
      </c>
      <c r="AU180" s="115" t="s">
        <v>49</v>
      </c>
      <c r="AX180" s="115"/>
      <c r="BI180" s="115" t="s">
        <v>62</v>
      </c>
      <c r="BN180" s="115" t="s">
        <v>65</v>
      </c>
      <c r="BO180" s="115" t="s">
        <v>66</v>
      </c>
      <c r="BP180" s="115" t="s">
        <v>67</v>
      </c>
      <c r="BR180" s="115" t="s">
        <v>69</v>
      </c>
      <c r="BU180" s="115" t="s">
        <v>72</v>
      </c>
      <c r="BV180" s="115" t="s">
        <v>73</v>
      </c>
      <c r="CA180" s="115" t="s">
        <v>78</v>
      </c>
      <c r="CC180" s="115" t="s">
        <v>99</v>
      </c>
      <c r="CD180" s="115">
        <v>48</v>
      </c>
      <c r="CE180" s="115" t="s">
        <v>84</v>
      </c>
      <c r="CF180" s="115" t="s">
        <v>153</v>
      </c>
      <c r="CG180" s="115" t="s">
        <v>107</v>
      </c>
      <c r="CH180" s="115" t="s">
        <v>91</v>
      </c>
      <c r="CI180" s="115" t="s">
        <v>137</v>
      </c>
      <c r="CJ180" s="115" t="s">
        <v>88</v>
      </c>
      <c r="CK180" s="115" t="s">
        <v>89</v>
      </c>
      <c r="CL180" s="115" t="s">
        <v>90</v>
      </c>
      <c r="CM180" s="115" t="s">
        <v>91</v>
      </c>
      <c r="CN180" s="115" t="s">
        <v>91</v>
      </c>
    </row>
    <row r="181" spans="1:92">
      <c r="A181" s="115">
        <v>7020353025</v>
      </c>
      <c r="F181" s="115" t="s">
        <v>22</v>
      </c>
      <c r="L181" s="115" t="s">
        <v>28</v>
      </c>
      <c r="N181" s="115" t="s">
        <v>30</v>
      </c>
      <c r="O181" s="115"/>
      <c r="AB181" s="115"/>
      <c r="AI181" s="115" t="s">
        <v>38</v>
      </c>
      <c r="AJ181" s="115" t="s">
        <v>39</v>
      </c>
      <c r="AK181" s="115" t="s">
        <v>40</v>
      </c>
      <c r="AL181" s="115"/>
      <c r="AM181" s="115" t="s">
        <v>42</v>
      </c>
      <c r="AO181" s="115" t="s">
        <v>44</v>
      </c>
      <c r="AU181" s="115" t="s">
        <v>49</v>
      </c>
      <c r="AX181" s="115"/>
      <c r="BA181" s="115" t="s">
        <v>19</v>
      </c>
      <c r="BE181" s="115" t="s">
        <v>58</v>
      </c>
      <c r="BO181" s="115" t="s">
        <v>66</v>
      </c>
      <c r="BP181" s="115"/>
      <c r="BR181" s="115" t="s">
        <v>69</v>
      </c>
      <c r="CA181" s="115" t="s">
        <v>78</v>
      </c>
      <c r="CC181" s="115" t="s">
        <v>99</v>
      </c>
      <c r="CD181" s="115">
        <v>52</v>
      </c>
      <c r="CE181" s="115" t="s">
        <v>181</v>
      </c>
      <c r="CF181" s="115" t="s">
        <v>189</v>
      </c>
      <c r="CG181" s="115" t="s">
        <v>85</v>
      </c>
      <c r="CH181" s="115" t="s">
        <v>86</v>
      </c>
      <c r="CI181" s="115" t="s">
        <v>87</v>
      </c>
      <c r="CJ181" s="115" t="s">
        <v>93</v>
      </c>
      <c r="CK181" s="115" t="s">
        <v>94</v>
      </c>
      <c r="CL181" s="115" t="s">
        <v>90</v>
      </c>
      <c r="CM181" s="115" t="s">
        <v>91</v>
      </c>
      <c r="CN181" s="115" t="s">
        <v>91</v>
      </c>
    </row>
    <row r="182" spans="1:92">
      <c r="A182" s="115">
        <v>5584582904</v>
      </c>
      <c r="C182" s="115" t="s">
        <v>19</v>
      </c>
      <c r="F182" s="115" t="s">
        <v>22</v>
      </c>
      <c r="J182" s="115" t="s">
        <v>26</v>
      </c>
      <c r="O182" s="115" t="s">
        <v>18</v>
      </c>
      <c r="AB182" s="115"/>
      <c r="AD182" s="115" t="s">
        <v>33</v>
      </c>
      <c r="AI182" s="115" t="s">
        <v>38</v>
      </c>
      <c r="AJ182" s="115" t="s">
        <v>39</v>
      </c>
      <c r="AL182" s="115"/>
      <c r="AP182" s="115" t="s">
        <v>45</v>
      </c>
      <c r="AQ182" s="115" t="s">
        <v>39</v>
      </c>
      <c r="AU182" s="115" t="s">
        <v>49</v>
      </c>
      <c r="AX182" s="115"/>
      <c r="BH182" s="115" t="s">
        <v>61</v>
      </c>
      <c r="BJ182" s="115" t="s">
        <v>26</v>
      </c>
      <c r="BO182" s="115" t="s">
        <v>66</v>
      </c>
      <c r="BP182" s="115" t="s">
        <v>67</v>
      </c>
      <c r="CC182" s="115" t="s">
        <v>83</v>
      </c>
      <c r="CD182" s="115">
        <v>38</v>
      </c>
      <c r="CE182" s="115" t="s">
        <v>181</v>
      </c>
      <c r="CF182" s="115" t="s">
        <v>202</v>
      </c>
      <c r="CG182" s="115" t="s">
        <v>97</v>
      </c>
      <c r="CH182" s="115" t="s">
        <v>86</v>
      </c>
      <c r="CI182" s="115" t="s">
        <v>87</v>
      </c>
      <c r="CJ182" s="115" t="s">
        <v>96</v>
      </c>
      <c r="CK182" s="115" t="s">
        <v>109</v>
      </c>
      <c r="CL182" s="115" t="s">
        <v>90</v>
      </c>
      <c r="CM182" s="115" t="s">
        <v>91</v>
      </c>
      <c r="CN182" s="115" t="s">
        <v>91</v>
      </c>
    </row>
    <row r="183" spans="1:92">
      <c r="A183" s="115">
        <v>7020348431</v>
      </c>
      <c r="O183" s="115"/>
      <c r="AB183" s="115"/>
      <c r="AD183" s="115" t="s">
        <v>33</v>
      </c>
      <c r="AI183" s="115" t="s">
        <v>38</v>
      </c>
      <c r="AJ183" s="115" t="s">
        <v>39</v>
      </c>
      <c r="AL183" s="115" t="s">
        <v>41</v>
      </c>
      <c r="AO183" s="115" t="s">
        <v>44</v>
      </c>
      <c r="AU183" s="115" t="s">
        <v>49</v>
      </c>
      <c r="AX183" s="115"/>
      <c r="BP183" s="115" t="s">
        <v>67</v>
      </c>
      <c r="BS183" s="115" t="s">
        <v>70</v>
      </c>
      <c r="BY183" s="115" t="s">
        <v>76</v>
      </c>
      <c r="CC183" s="115" t="s">
        <v>99</v>
      </c>
      <c r="CD183" s="115">
        <v>18</v>
      </c>
      <c r="CE183" s="115" t="s">
        <v>181</v>
      </c>
      <c r="CF183" s="115" t="s">
        <v>232</v>
      </c>
      <c r="CG183" s="115" t="s">
        <v>97</v>
      </c>
      <c r="CH183" s="115" t="s">
        <v>91</v>
      </c>
      <c r="CI183" s="115" t="s">
        <v>87</v>
      </c>
      <c r="CK183" s="115" t="s">
        <v>112</v>
      </c>
      <c r="CN183" s="115" t="s">
        <v>91</v>
      </c>
    </row>
    <row r="184" spans="1:92">
      <c r="A184" s="115">
        <v>5584858360</v>
      </c>
      <c r="J184" s="115" t="s">
        <v>26</v>
      </c>
      <c r="K184" s="115" t="s">
        <v>27</v>
      </c>
      <c r="N184" s="115" t="s">
        <v>30</v>
      </c>
      <c r="O184" s="115"/>
      <c r="W184" s="115" t="s">
        <v>26</v>
      </c>
      <c r="X184" s="115" t="s">
        <v>27</v>
      </c>
      <c r="AA184" s="115" t="s">
        <v>30</v>
      </c>
      <c r="AB184" s="115"/>
      <c r="AF184" s="115" t="s">
        <v>35</v>
      </c>
      <c r="AH184" s="115" t="s">
        <v>37</v>
      </c>
      <c r="AI184" s="115" t="s">
        <v>38</v>
      </c>
      <c r="AL184" s="115"/>
      <c r="AM184" s="115" t="s">
        <v>42</v>
      </c>
      <c r="AQ184" s="115" t="s">
        <v>39</v>
      </c>
      <c r="AU184" s="115" t="s">
        <v>49</v>
      </c>
      <c r="AX184" s="115"/>
      <c r="AZ184" s="115" t="s">
        <v>54</v>
      </c>
      <c r="BC184" s="115" t="s">
        <v>56</v>
      </c>
      <c r="BN184" s="115" t="s">
        <v>65</v>
      </c>
      <c r="BP184" s="115" t="s">
        <v>67</v>
      </c>
      <c r="CA184" s="115" t="s">
        <v>78</v>
      </c>
      <c r="CC184" s="115" t="s">
        <v>99</v>
      </c>
      <c r="CD184" s="115">
        <v>41</v>
      </c>
      <c r="CE184" s="115" t="s">
        <v>181</v>
      </c>
      <c r="CF184" s="115" t="s">
        <v>232</v>
      </c>
      <c r="CG184" s="115" t="s">
        <v>97</v>
      </c>
      <c r="CH184" s="115" t="s">
        <v>86</v>
      </c>
      <c r="CI184" s="115" t="s">
        <v>87</v>
      </c>
      <c r="CJ184" s="115" t="s">
        <v>88</v>
      </c>
      <c r="CK184" s="115" t="s">
        <v>111</v>
      </c>
      <c r="CL184" s="115" t="s">
        <v>90</v>
      </c>
      <c r="CM184" s="115" t="s">
        <v>91</v>
      </c>
      <c r="CN184" s="115" t="s">
        <v>91</v>
      </c>
    </row>
    <row r="185" spans="1:92">
      <c r="A185" s="115">
        <v>7020340522</v>
      </c>
      <c r="K185" s="115" t="s">
        <v>27</v>
      </c>
      <c r="L185" s="115" t="s">
        <v>28</v>
      </c>
      <c r="O185" s="115"/>
      <c r="X185" s="115" t="s">
        <v>27</v>
      </c>
      <c r="Y185" s="115" t="s">
        <v>28</v>
      </c>
      <c r="AB185" s="115"/>
      <c r="AD185" s="115" t="s">
        <v>33</v>
      </c>
      <c r="AH185" s="115" t="s">
        <v>37</v>
      </c>
      <c r="AI185" s="115" t="s">
        <v>38</v>
      </c>
      <c r="AK185" s="115" t="s">
        <v>40</v>
      </c>
      <c r="AL185" s="115"/>
      <c r="AM185" s="115" t="s">
        <v>42</v>
      </c>
      <c r="AO185" s="115" t="s">
        <v>44</v>
      </c>
      <c r="AU185" s="115" t="s">
        <v>49</v>
      </c>
      <c r="AX185" s="115"/>
      <c r="BB185" s="115" t="s">
        <v>55</v>
      </c>
      <c r="BO185" s="115" t="s">
        <v>66</v>
      </c>
      <c r="BP185" s="115" t="s">
        <v>67</v>
      </c>
      <c r="BY185" s="115" t="s">
        <v>76</v>
      </c>
      <c r="CC185" s="115" t="s">
        <v>99</v>
      </c>
      <c r="CD185" s="115">
        <v>32</v>
      </c>
      <c r="CE185" s="115" t="s">
        <v>181</v>
      </c>
      <c r="CF185" s="115" t="s">
        <v>221</v>
      </c>
      <c r="CG185" s="115" t="s">
        <v>85</v>
      </c>
      <c r="CH185" s="115" t="s">
        <v>86</v>
      </c>
      <c r="CI185" s="115" t="s">
        <v>87</v>
      </c>
      <c r="CJ185" s="115" t="s">
        <v>104</v>
      </c>
      <c r="CK185" s="115" t="s">
        <v>94</v>
      </c>
      <c r="CL185" s="115" t="s">
        <v>98</v>
      </c>
      <c r="CM185" s="115" t="s">
        <v>91</v>
      </c>
    </row>
    <row r="186" spans="1:92">
      <c r="A186" s="115">
        <v>7020355271</v>
      </c>
      <c r="L186" s="115" t="s">
        <v>28</v>
      </c>
      <c r="O186" s="115" t="s">
        <v>18</v>
      </c>
      <c r="S186" s="115" t="s">
        <v>22</v>
      </c>
      <c r="X186" s="115" t="s">
        <v>27</v>
      </c>
      <c r="Y186" s="115" t="s">
        <v>28</v>
      </c>
      <c r="AA186" s="115" t="s">
        <v>30</v>
      </c>
      <c r="AB186" s="115"/>
      <c r="AD186" s="115" t="s">
        <v>33</v>
      </c>
      <c r="AH186" s="115" t="s">
        <v>37</v>
      </c>
      <c r="AI186" s="115" t="s">
        <v>38</v>
      </c>
      <c r="AL186" s="115"/>
      <c r="AM186" s="115" t="s">
        <v>42</v>
      </c>
      <c r="AO186" s="115" t="s">
        <v>44</v>
      </c>
      <c r="AU186" s="115" t="s">
        <v>49</v>
      </c>
      <c r="AX186" s="115"/>
      <c r="AZ186" s="115" t="s">
        <v>54</v>
      </c>
      <c r="BJ186" s="115" t="s">
        <v>26</v>
      </c>
      <c r="BK186" s="115" t="s">
        <v>22</v>
      </c>
      <c r="BP186" s="115" t="s">
        <v>67</v>
      </c>
      <c r="BV186" s="115" t="s">
        <v>73</v>
      </c>
      <c r="BY186" s="115" t="s">
        <v>76</v>
      </c>
      <c r="CC186" s="115" t="s">
        <v>83</v>
      </c>
      <c r="CD186" s="115">
        <v>47</v>
      </c>
      <c r="CE186" s="115" t="s">
        <v>181</v>
      </c>
      <c r="CF186" s="115" t="s">
        <v>189</v>
      </c>
      <c r="CG186" s="115" t="s">
        <v>97</v>
      </c>
      <c r="CH186" s="115" t="s">
        <v>91</v>
      </c>
      <c r="CI186" s="115" t="s">
        <v>87</v>
      </c>
      <c r="CJ186" s="115" t="s">
        <v>93</v>
      </c>
      <c r="CK186" s="115" t="s">
        <v>89</v>
      </c>
      <c r="CL186" s="115" t="s">
        <v>113</v>
      </c>
      <c r="CM186" s="115" t="s">
        <v>91</v>
      </c>
      <c r="CN186" s="115" t="s">
        <v>91</v>
      </c>
    </row>
    <row r="187" spans="1:92">
      <c r="A187" s="115">
        <v>7008115331</v>
      </c>
      <c r="D187" s="115" t="s">
        <v>20</v>
      </c>
      <c r="E187" s="115" t="s">
        <v>21</v>
      </c>
      <c r="L187" s="115" t="s">
        <v>28</v>
      </c>
      <c r="O187" s="115"/>
      <c r="Q187" s="115" t="s">
        <v>20</v>
      </c>
      <c r="V187" s="115" t="s">
        <v>25</v>
      </c>
      <c r="W187" s="115" t="s">
        <v>26</v>
      </c>
      <c r="AB187" s="115"/>
      <c r="AD187" s="115" t="s">
        <v>33</v>
      </c>
      <c r="AH187" s="115" t="s">
        <v>37</v>
      </c>
      <c r="AI187" s="115" t="s">
        <v>38</v>
      </c>
      <c r="AL187" s="115" t="s">
        <v>41</v>
      </c>
      <c r="AP187" s="115" t="s">
        <v>45</v>
      </c>
      <c r="AU187" s="115" t="s">
        <v>49</v>
      </c>
      <c r="AX187" s="115" t="s">
        <v>52</v>
      </c>
      <c r="BG187" s="115" t="s">
        <v>60</v>
      </c>
      <c r="BL187" s="115" t="s">
        <v>63</v>
      </c>
      <c r="BP187" s="115"/>
      <c r="BS187" s="115" t="s">
        <v>70</v>
      </c>
      <c r="CA187" s="115" t="s">
        <v>78</v>
      </c>
      <c r="CC187" s="115" t="s">
        <v>83</v>
      </c>
      <c r="CD187" s="115">
        <v>32</v>
      </c>
      <c r="CE187" s="115" t="s">
        <v>84</v>
      </c>
      <c r="CF187" s="115" t="s">
        <v>126</v>
      </c>
      <c r="CG187" s="115" t="s">
        <v>92</v>
      </c>
      <c r="CH187" s="115" t="s">
        <v>86</v>
      </c>
      <c r="CI187" s="115" t="s">
        <v>116</v>
      </c>
      <c r="CJ187" s="115" t="s">
        <v>101</v>
      </c>
      <c r="CK187" s="115" t="s">
        <v>111</v>
      </c>
      <c r="CL187" s="115" t="s">
        <v>90</v>
      </c>
      <c r="CM187" s="115" t="s">
        <v>91</v>
      </c>
      <c r="CN187" s="115" t="s">
        <v>91</v>
      </c>
    </row>
    <row r="188" spans="1:92">
      <c r="A188" s="115">
        <v>7045758181</v>
      </c>
      <c r="C188" s="115" t="s">
        <v>19</v>
      </c>
      <c r="L188" s="115" t="s">
        <v>28</v>
      </c>
      <c r="M188" s="115" t="s">
        <v>29</v>
      </c>
      <c r="O188" s="115"/>
      <c r="P188" s="115" t="s">
        <v>19</v>
      </c>
      <c r="Q188" s="115" t="s">
        <v>20</v>
      </c>
      <c r="W188" s="115" t="s">
        <v>26</v>
      </c>
      <c r="AB188" s="115"/>
      <c r="AD188" s="115" t="s">
        <v>33</v>
      </c>
      <c r="AH188" s="115" t="s">
        <v>37</v>
      </c>
      <c r="AI188" s="115" t="s">
        <v>38</v>
      </c>
      <c r="AK188" s="115" t="s">
        <v>40</v>
      </c>
      <c r="AL188" s="115"/>
      <c r="AP188" s="115" t="s">
        <v>45</v>
      </c>
      <c r="AQ188" s="115" t="s">
        <v>39</v>
      </c>
      <c r="AU188" s="115" t="s">
        <v>49</v>
      </c>
      <c r="AX188" s="115" t="s">
        <v>52</v>
      </c>
      <c r="BA188" s="115" t="s">
        <v>19</v>
      </c>
      <c r="BC188" s="115" t="s">
        <v>56</v>
      </c>
      <c r="BD188" s="115" t="s">
        <v>57</v>
      </c>
      <c r="BE188" s="115" t="s">
        <v>58</v>
      </c>
      <c r="BG188" s="115" t="s">
        <v>60</v>
      </c>
      <c r="BH188" s="115" t="s">
        <v>61</v>
      </c>
      <c r="BN188" s="115" t="s">
        <v>65</v>
      </c>
      <c r="BP188" s="115" t="s">
        <v>67</v>
      </c>
      <c r="BS188" s="115" t="s">
        <v>70</v>
      </c>
      <c r="BX188" s="115" t="s">
        <v>75</v>
      </c>
      <c r="CA188" s="115" t="s">
        <v>78</v>
      </c>
      <c r="CC188" s="115" t="s">
        <v>83</v>
      </c>
      <c r="CD188" s="115">
        <v>70</v>
      </c>
      <c r="CE188" s="115" t="s">
        <v>181</v>
      </c>
      <c r="CF188" s="115" t="s">
        <v>237</v>
      </c>
      <c r="CG188" s="115" t="s">
        <v>97</v>
      </c>
      <c r="CH188" s="115" t="s">
        <v>86</v>
      </c>
      <c r="CI188" s="115" t="s">
        <v>87</v>
      </c>
      <c r="CJ188" s="115" t="s">
        <v>104</v>
      </c>
      <c r="CK188" s="115" t="s">
        <v>114</v>
      </c>
      <c r="CL188" s="115" t="s">
        <v>90</v>
      </c>
      <c r="CM188" s="115" t="s">
        <v>117</v>
      </c>
      <c r="CN188" s="115" t="s">
        <v>86</v>
      </c>
    </row>
    <row r="189" spans="1:92">
      <c r="A189" s="115">
        <v>7011090217</v>
      </c>
      <c r="K189" s="115" t="s">
        <v>27</v>
      </c>
      <c r="O189" s="115"/>
      <c r="W189" s="115" t="s">
        <v>26</v>
      </c>
      <c r="AA189" s="115" t="s">
        <v>30</v>
      </c>
      <c r="AB189" s="115"/>
      <c r="AF189" s="115" t="s">
        <v>35</v>
      </c>
      <c r="AH189" s="115" t="s">
        <v>37</v>
      </c>
      <c r="AI189" s="115" t="s">
        <v>38</v>
      </c>
      <c r="AL189" s="115"/>
      <c r="AM189" s="115" t="s">
        <v>42</v>
      </c>
      <c r="AO189" s="115" t="s">
        <v>44</v>
      </c>
      <c r="AU189" s="115" t="s">
        <v>49</v>
      </c>
      <c r="AX189" s="115"/>
      <c r="BB189" s="115" t="s">
        <v>55</v>
      </c>
      <c r="BE189" s="115" t="s">
        <v>58</v>
      </c>
      <c r="BN189" s="115" t="s">
        <v>65</v>
      </c>
      <c r="BP189" s="115" t="s">
        <v>67</v>
      </c>
      <c r="BT189" s="115" t="s">
        <v>71</v>
      </c>
      <c r="BY189" s="115" t="s">
        <v>76</v>
      </c>
      <c r="CC189" s="115" t="s">
        <v>83</v>
      </c>
      <c r="CD189" s="115">
        <v>48</v>
      </c>
      <c r="CE189" s="115" t="s">
        <v>181</v>
      </c>
      <c r="CF189" s="115" t="s">
        <v>243</v>
      </c>
      <c r="CG189" s="115" t="s">
        <v>107</v>
      </c>
      <c r="CH189" s="115" t="s">
        <v>91</v>
      </c>
      <c r="CI189" s="115" t="s">
        <v>435</v>
      </c>
      <c r="CJ189" s="115" t="s">
        <v>101</v>
      </c>
      <c r="CK189" s="115" t="s">
        <v>111</v>
      </c>
      <c r="CL189" s="115" t="s">
        <v>90</v>
      </c>
      <c r="CM189" s="115" t="s">
        <v>91</v>
      </c>
      <c r="CN189" s="115" t="s">
        <v>91</v>
      </c>
    </row>
    <row r="190" spans="1:92">
      <c r="A190" s="115">
        <v>7007930163</v>
      </c>
      <c r="K190" s="115" t="s">
        <v>27</v>
      </c>
      <c r="L190" s="115" t="s">
        <v>28</v>
      </c>
      <c r="M190" s="115" t="s">
        <v>29</v>
      </c>
      <c r="O190" s="115"/>
      <c r="Q190" s="115" t="s">
        <v>20</v>
      </c>
      <c r="R190" s="115" t="s">
        <v>21</v>
      </c>
      <c r="AA190" s="115" t="s">
        <v>30</v>
      </c>
      <c r="AB190" s="115"/>
      <c r="AD190" s="115" t="s">
        <v>33</v>
      </c>
      <c r="AH190" s="115" t="s">
        <v>37</v>
      </c>
      <c r="AI190" s="115" t="s">
        <v>38</v>
      </c>
      <c r="AL190" s="115"/>
      <c r="AM190" s="115" t="s">
        <v>42</v>
      </c>
      <c r="AO190" s="115" t="s">
        <v>44</v>
      </c>
      <c r="AU190" s="115" t="s">
        <v>49</v>
      </c>
      <c r="AX190" s="115"/>
      <c r="AZ190" s="115" t="s">
        <v>54</v>
      </c>
      <c r="BG190" s="115" t="s">
        <v>60</v>
      </c>
      <c r="BO190" s="115" t="s">
        <v>66</v>
      </c>
      <c r="BP190" s="115"/>
      <c r="BS190" s="115" t="s">
        <v>70</v>
      </c>
      <c r="BT190" s="115" t="s">
        <v>71</v>
      </c>
      <c r="BU190" s="115" t="s">
        <v>72</v>
      </c>
      <c r="BW190" s="115" t="s">
        <v>74</v>
      </c>
      <c r="CC190" s="115" t="s">
        <v>83</v>
      </c>
      <c r="CE190" s="115" t="s">
        <v>84</v>
      </c>
      <c r="CF190" s="115" t="s">
        <v>135</v>
      </c>
      <c r="CG190" s="115" t="s">
        <v>85</v>
      </c>
      <c r="CH190" s="115" t="s">
        <v>86</v>
      </c>
      <c r="CI190" s="115" t="s">
        <v>87</v>
      </c>
      <c r="CJ190" s="115" t="s">
        <v>93</v>
      </c>
      <c r="CK190" s="115" t="s">
        <v>102</v>
      </c>
      <c r="CL190" s="115" t="s">
        <v>106</v>
      </c>
      <c r="CN190" s="115" t="s">
        <v>86</v>
      </c>
    </row>
    <row r="191" spans="1:92">
      <c r="A191" s="115">
        <v>7044849752</v>
      </c>
      <c r="C191" s="115" t="s">
        <v>19</v>
      </c>
      <c r="J191" s="115" t="s">
        <v>26</v>
      </c>
      <c r="L191" s="115" t="s">
        <v>28</v>
      </c>
      <c r="O191" s="115"/>
      <c r="Q191" s="115" t="s">
        <v>20</v>
      </c>
      <c r="R191" s="115" t="s">
        <v>21</v>
      </c>
      <c r="V191" s="115" t="s">
        <v>25</v>
      </c>
      <c r="AB191" s="115"/>
      <c r="AE191" s="115" t="s">
        <v>34</v>
      </c>
      <c r="AI191" s="115" t="s">
        <v>38</v>
      </c>
      <c r="AK191" s="115" t="s">
        <v>40</v>
      </c>
      <c r="AL191" s="115" t="s">
        <v>41</v>
      </c>
      <c r="AN191" s="115" t="s">
        <v>43</v>
      </c>
      <c r="AU191" s="115" t="s">
        <v>49</v>
      </c>
      <c r="AX191" s="115" t="s">
        <v>52</v>
      </c>
      <c r="BC191" s="115" t="s">
        <v>56</v>
      </c>
      <c r="BO191" s="115" t="s">
        <v>66</v>
      </c>
      <c r="BP191" s="115" t="s">
        <v>67</v>
      </c>
      <c r="BQ191" s="115" t="s">
        <v>68</v>
      </c>
      <c r="CC191" s="115" t="s">
        <v>83</v>
      </c>
      <c r="CD191" s="115">
        <v>88</v>
      </c>
      <c r="CE191" s="115" t="s">
        <v>84</v>
      </c>
      <c r="CF191" s="115" t="s">
        <v>138</v>
      </c>
      <c r="CG191" s="115" t="s">
        <v>85</v>
      </c>
      <c r="CI191" s="115" t="s">
        <v>87</v>
      </c>
      <c r="CJ191" s="115" t="s">
        <v>104</v>
      </c>
      <c r="CK191" s="115" t="s">
        <v>112</v>
      </c>
      <c r="CL191" s="115" t="s">
        <v>106</v>
      </c>
      <c r="CM191" s="115" t="s">
        <v>91</v>
      </c>
      <c r="CN191" s="115" t="s">
        <v>86</v>
      </c>
    </row>
    <row r="192" spans="1:92">
      <c r="A192" s="115">
        <v>6985445844</v>
      </c>
      <c r="L192" s="115" t="s">
        <v>28</v>
      </c>
      <c r="O192" s="115"/>
      <c r="Q192" s="115" t="s">
        <v>20</v>
      </c>
      <c r="AB192" s="115"/>
      <c r="AE192" s="115" t="s">
        <v>34</v>
      </c>
      <c r="AI192" s="115" t="s">
        <v>38</v>
      </c>
      <c r="AL192" s="115"/>
      <c r="AU192" s="115" t="s">
        <v>49</v>
      </c>
      <c r="AX192" s="115"/>
      <c r="BN192" s="115" t="s">
        <v>65</v>
      </c>
      <c r="BP192" s="115" t="s">
        <v>67</v>
      </c>
      <c r="BX192" s="115" t="s">
        <v>75</v>
      </c>
      <c r="CC192" s="115" t="s">
        <v>83</v>
      </c>
      <c r="CD192" s="115">
        <v>35</v>
      </c>
      <c r="CE192" s="115" t="s">
        <v>181</v>
      </c>
      <c r="CF192" s="115" t="s">
        <v>193</v>
      </c>
      <c r="CG192" s="115" t="s">
        <v>114</v>
      </c>
      <c r="CH192" s="115" t="s">
        <v>86</v>
      </c>
      <c r="CI192" s="115" t="s">
        <v>87</v>
      </c>
      <c r="CJ192" s="115" t="s">
        <v>100</v>
      </c>
      <c r="CK192" s="115" t="s">
        <v>89</v>
      </c>
      <c r="CL192" s="115" t="s">
        <v>90</v>
      </c>
      <c r="CM192" s="115" t="s">
        <v>91</v>
      </c>
      <c r="CN192" s="115" t="s">
        <v>91</v>
      </c>
    </row>
    <row r="193" spans="1:92">
      <c r="A193" s="115">
        <v>7007932350</v>
      </c>
      <c r="K193" s="115" t="s">
        <v>27</v>
      </c>
      <c r="L193" s="115" t="s">
        <v>28</v>
      </c>
      <c r="N193" s="115" t="s">
        <v>30</v>
      </c>
      <c r="O193" s="115"/>
      <c r="W193" s="115" t="s">
        <v>26</v>
      </c>
      <c r="X193" s="115" t="s">
        <v>27</v>
      </c>
      <c r="AA193" s="115" t="s">
        <v>30</v>
      </c>
      <c r="AB193" s="115"/>
      <c r="AD193" s="115" t="s">
        <v>33</v>
      </c>
      <c r="AF193" s="115" t="s">
        <v>35</v>
      </c>
      <c r="AI193" s="115" t="s">
        <v>38</v>
      </c>
      <c r="AL193" s="115"/>
      <c r="AM193" s="115" t="s">
        <v>42</v>
      </c>
      <c r="AO193" s="115" t="s">
        <v>44</v>
      </c>
      <c r="AU193" s="115" t="s">
        <v>49</v>
      </c>
      <c r="AX193" s="115" t="s">
        <v>52</v>
      </c>
      <c r="BA193" s="115" t="s">
        <v>19</v>
      </c>
      <c r="BJ193" s="115" t="s">
        <v>26</v>
      </c>
      <c r="BP193" s="115"/>
      <c r="CC193" s="115" t="s">
        <v>83</v>
      </c>
      <c r="CD193" s="115">
        <v>57</v>
      </c>
      <c r="CE193" s="115" t="s">
        <v>84</v>
      </c>
      <c r="CF193" s="115" t="s">
        <v>124</v>
      </c>
      <c r="CG193" s="115" t="s">
        <v>85</v>
      </c>
      <c r="CH193" s="115" t="s">
        <v>86</v>
      </c>
      <c r="CI193" s="115" t="s">
        <v>87</v>
      </c>
      <c r="CJ193" s="115" t="s">
        <v>93</v>
      </c>
      <c r="CK193" s="115" t="s">
        <v>102</v>
      </c>
      <c r="CL193" s="115" t="s">
        <v>90</v>
      </c>
      <c r="CM193" s="115" t="s">
        <v>91</v>
      </c>
      <c r="CN193" s="115" t="s">
        <v>86</v>
      </c>
    </row>
    <row r="194" spans="1:92">
      <c r="A194" s="115">
        <v>7020345822</v>
      </c>
      <c r="E194" s="115" t="s">
        <v>21</v>
      </c>
      <c r="L194" s="115" t="s">
        <v>28</v>
      </c>
      <c r="M194" s="115" t="s">
        <v>29</v>
      </c>
      <c r="O194" s="115"/>
      <c r="R194" s="115" t="s">
        <v>21</v>
      </c>
      <c r="X194" s="115" t="s">
        <v>27</v>
      </c>
      <c r="Y194" s="115" t="s">
        <v>28</v>
      </c>
      <c r="AB194" s="115"/>
      <c r="AD194" s="115" t="s">
        <v>33</v>
      </c>
      <c r="AI194" s="115" t="s">
        <v>38</v>
      </c>
      <c r="AK194" s="115" t="s">
        <v>40</v>
      </c>
      <c r="AL194" s="115"/>
      <c r="AM194" s="115" t="s">
        <v>42</v>
      </c>
      <c r="AO194" s="115" t="s">
        <v>44</v>
      </c>
      <c r="AU194" s="115" t="s">
        <v>49</v>
      </c>
      <c r="AX194" s="115"/>
      <c r="AZ194" s="115" t="s">
        <v>54</v>
      </c>
      <c r="BK194" s="115" t="s">
        <v>22</v>
      </c>
      <c r="BL194" s="115" t="s">
        <v>63</v>
      </c>
      <c r="BP194" s="115" t="s">
        <v>67</v>
      </c>
      <c r="BV194" s="115" t="s">
        <v>73</v>
      </c>
      <c r="CA194" s="115" t="s">
        <v>78</v>
      </c>
      <c r="CC194" s="115" t="s">
        <v>99</v>
      </c>
      <c r="CD194" s="115">
        <v>33</v>
      </c>
      <c r="CE194" s="115" t="s">
        <v>181</v>
      </c>
      <c r="CF194" s="115" t="s">
        <v>215</v>
      </c>
      <c r="CG194" s="115" t="s">
        <v>85</v>
      </c>
      <c r="CH194" s="115" t="s">
        <v>86</v>
      </c>
      <c r="CI194" s="115" t="s">
        <v>87</v>
      </c>
      <c r="CK194" s="115" t="s">
        <v>89</v>
      </c>
      <c r="CL194" s="115" t="s">
        <v>113</v>
      </c>
      <c r="CM194" s="115" t="s">
        <v>91</v>
      </c>
      <c r="CN194" s="115" t="s">
        <v>91</v>
      </c>
    </row>
    <row r="195" spans="1:92">
      <c r="A195" s="115">
        <v>7045753184</v>
      </c>
      <c r="K195" s="115" t="s">
        <v>27</v>
      </c>
      <c r="L195" s="115" t="s">
        <v>28</v>
      </c>
      <c r="O195" s="115"/>
      <c r="Q195" s="115" t="s">
        <v>20</v>
      </c>
      <c r="X195" s="115" t="s">
        <v>27</v>
      </c>
      <c r="AB195" s="115"/>
      <c r="AF195" s="115" t="s">
        <v>35</v>
      </c>
      <c r="AI195" s="115" t="s">
        <v>38</v>
      </c>
      <c r="AK195" s="115" t="s">
        <v>40</v>
      </c>
      <c r="AL195" s="115" t="s">
        <v>41</v>
      </c>
      <c r="AM195" s="115" t="s">
        <v>42</v>
      </c>
      <c r="AU195" s="115" t="s">
        <v>49</v>
      </c>
      <c r="AX195" s="115"/>
      <c r="AZ195" s="115" t="s">
        <v>54</v>
      </c>
      <c r="BE195" s="115" t="s">
        <v>58</v>
      </c>
      <c r="BP195" s="115" t="s">
        <v>67</v>
      </c>
      <c r="CA195" s="115" t="s">
        <v>78</v>
      </c>
      <c r="CC195" s="115" t="s">
        <v>99</v>
      </c>
      <c r="CD195" s="115">
        <v>55</v>
      </c>
      <c r="CE195" s="115" t="s">
        <v>181</v>
      </c>
      <c r="CF195" s="115" t="s">
        <v>183</v>
      </c>
      <c r="CG195" s="115" t="s">
        <v>85</v>
      </c>
      <c r="CH195" s="115" t="s">
        <v>86</v>
      </c>
      <c r="CI195" s="115" t="s">
        <v>87</v>
      </c>
      <c r="CJ195" s="115" t="s">
        <v>100</v>
      </c>
      <c r="CK195" s="115" t="s">
        <v>111</v>
      </c>
      <c r="CL195" s="115" t="s">
        <v>90</v>
      </c>
      <c r="CM195" s="115" t="s">
        <v>91</v>
      </c>
      <c r="CN195" s="115" t="s">
        <v>86</v>
      </c>
    </row>
    <row r="196" spans="1:92">
      <c r="A196" s="115">
        <v>5609484168</v>
      </c>
      <c r="J196" s="115" t="s">
        <v>26</v>
      </c>
      <c r="K196" s="115" t="s">
        <v>27</v>
      </c>
      <c r="L196" s="115" t="s">
        <v>28</v>
      </c>
      <c r="O196" s="115"/>
      <c r="X196" s="115" t="s">
        <v>27</v>
      </c>
      <c r="Y196" s="115" t="s">
        <v>28</v>
      </c>
      <c r="AB196" s="115"/>
      <c r="AD196" s="115" t="s">
        <v>33</v>
      </c>
      <c r="AI196" s="115" t="s">
        <v>38</v>
      </c>
      <c r="AK196" s="115" t="s">
        <v>40</v>
      </c>
      <c r="AL196" s="115"/>
      <c r="AM196" s="115" t="s">
        <v>42</v>
      </c>
      <c r="AQ196" s="115" t="s">
        <v>39</v>
      </c>
      <c r="AU196" s="115" t="s">
        <v>49</v>
      </c>
      <c r="AX196" s="115"/>
      <c r="AZ196" s="115" t="s">
        <v>54</v>
      </c>
      <c r="BG196" s="115" t="s">
        <v>60</v>
      </c>
      <c r="BJ196" s="115" t="s">
        <v>26</v>
      </c>
      <c r="BP196" s="115"/>
      <c r="BQ196" s="115" t="s">
        <v>68</v>
      </c>
      <c r="BS196" s="115" t="s">
        <v>70</v>
      </c>
      <c r="CA196" s="115" t="s">
        <v>78</v>
      </c>
      <c r="CC196" s="115" t="s">
        <v>99</v>
      </c>
      <c r="CD196" s="115">
        <v>64</v>
      </c>
      <c r="CE196" s="115" t="s">
        <v>181</v>
      </c>
      <c r="CF196" s="115" t="s">
        <v>244</v>
      </c>
      <c r="CG196" s="115" t="s">
        <v>114</v>
      </c>
      <c r="CH196" s="115" t="s">
        <v>86</v>
      </c>
      <c r="CI196" s="115" t="s">
        <v>87</v>
      </c>
      <c r="CJ196" s="115" t="s">
        <v>104</v>
      </c>
      <c r="CK196" s="115" t="s">
        <v>89</v>
      </c>
      <c r="CL196" s="115" t="s">
        <v>90</v>
      </c>
      <c r="CM196" s="115" t="s">
        <v>91</v>
      </c>
      <c r="CN196" s="115" t="s">
        <v>91</v>
      </c>
    </row>
    <row r="197" spans="1:92">
      <c r="A197" s="115">
        <v>7020346224</v>
      </c>
      <c r="H197" s="115" t="s">
        <v>24</v>
      </c>
      <c r="K197" s="115" t="s">
        <v>27</v>
      </c>
      <c r="L197" s="115" t="s">
        <v>28</v>
      </c>
      <c r="O197" s="115"/>
      <c r="U197" s="115" t="s">
        <v>24</v>
      </c>
      <c r="X197" s="115" t="s">
        <v>27</v>
      </c>
      <c r="Y197" s="115" t="s">
        <v>28</v>
      </c>
      <c r="AB197" s="115"/>
      <c r="AC197" s="115" t="s">
        <v>32</v>
      </c>
      <c r="AI197" s="115" t="s">
        <v>38</v>
      </c>
      <c r="AK197" s="115" t="s">
        <v>40</v>
      </c>
      <c r="AL197" s="115"/>
      <c r="AM197" s="115" t="s">
        <v>42</v>
      </c>
      <c r="AO197" s="115" t="s">
        <v>44</v>
      </c>
      <c r="AU197" s="115" t="s">
        <v>49</v>
      </c>
      <c r="AX197" s="115"/>
      <c r="AZ197" s="115" t="s">
        <v>54</v>
      </c>
      <c r="BC197" s="115" t="s">
        <v>56</v>
      </c>
      <c r="BG197" s="115" t="s">
        <v>60</v>
      </c>
      <c r="BP197" s="115"/>
      <c r="BS197" s="115" t="s">
        <v>70</v>
      </c>
      <c r="BU197" s="115" t="s">
        <v>72</v>
      </c>
      <c r="BY197" s="115" t="s">
        <v>76</v>
      </c>
      <c r="CA197" s="115" t="s">
        <v>78</v>
      </c>
      <c r="CB197" s="115" t="s">
        <v>79</v>
      </c>
      <c r="CC197" s="115" t="s">
        <v>99</v>
      </c>
      <c r="CD197" s="115">
        <v>39</v>
      </c>
      <c r="CE197" s="115" t="s">
        <v>181</v>
      </c>
      <c r="CF197" s="115" t="s">
        <v>229</v>
      </c>
      <c r="CG197" s="115" t="s">
        <v>97</v>
      </c>
      <c r="CH197" s="115" t="s">
        <v>86</v>
      </c>
      <c r="CI197" s="115" t="s">
        <v>87</v>
      </c>
      <c r="CJ197" s="115" t="s">
        <v>93</v>
      </c>
      <c r="CK197" s="115" t="s">
        <v>102</v>
      </c>
      <c r="CL197" s="115" t="s">
        <v>98</v>
      </c>
      <c r="CN197" s="115" t="s">
        <v>86</v>
      </c>
    </row>
    <row r="198" spans="1:92">
      <c r="A198" s="115">
        <v>5589084363</v>
      </c>
      <c r="F198" s="115" t="s">
        <v>22</v>
      </c>
      <c r="K198" s="115" t="s">
        <v>27</v>
      </c>
      <c r="L198" s="115" t="s">
        <v>28</v>
      </c>
      <c r="O198" s="115"/>
      <c r="X198" s="115" t="s">
        <v>27</v>
      </c>
      <c r="Z198" s="115" t="s">
        <v>29</v>
      </c>
      <c r="AA198" s="115" t="s">
        <v>30</v>
      </c>
      <c r="AB198" s="115"/>
      <c r="AD198" s="115" t="s">
        <v>33</v>
      </c>
      <c r="AI198" s="115" t="s">
        <v>38</v>
      </c>
      <c r="AL198" s="115"/>
      <c r="AO198" s="115" t="s">
        <v>44</v>
      </c>
      <c r="AU198" s="115" t="s">
        <v>49</v>
      </c>
      <c r="AX198" s="115"/>
      <c r="BG198" s="115" t="s">
        <v>60</v>
      </c>
      <c r="BK198" s="115" t="s">
        <v>22</v>
      </c>
      <c r="BO198" s="115" t="s">
        <v>66</v>
      </c>
      <c r="BP198" s="115" t="s">
        <v>67</v>
      </c>
      <c r="CA198" s="115" t="s">
        <v>78</v>
      </c>
      <c r="CC198" s="115" t="s">
        <v>83</v>
      </c>
      <c r="CD198" s="115">
        <v>39</v>
      </c>
      <c r="CE198" s="115" t="s">
        <v>181</v>
      </c>
      <c r="CF198" s="115" t="s">
        <v>243</v>
      </c>
      <c r="CG198" s="115" t="s">
        <v>85</v>
      </c>
      <c r="CH198" s="115" t="s">
        <v>86</v>
      </c>
      <c r="CI198" s="115" t="s">
        <v>87</v>
      </c>
      <c r="CJ198" s="115" t="s">
        <v>101</v>
      </c>
      <c r="CK198" s="115" t="s">
        <v>111</v>
      </c>
      <c r="CL198" s="115" t="s">
        <v>90</v>
      </c>
      <c r="CM198" s="115" t="s">
        <v>91</v>
      </c>
      <c r="CN198" s="115" t="s">
        <v>91</v>
      </c>
    </row>
    <row r="199" spans="1:92">
      <c r="A199" s="115">
        <v>5584582940</v>
      </c>
      <c r="C199" s="115" t="s">
        <v>19</v>
      </c>
      <c r="J199" s="115" t="s">
        <v>26</v>
      </c>
      <c r="L199" s="115" t="s">
        <v>28</v>
      </c>
      <c r="O199" s="115"/>
      <c r="X199" s="115" t="s">
        <v>27</v>
      </c>
      <c r="Y199" s="115" t="s">
        <v>28</v>
      </c>
      <c r="AA199" s="115" t="s">
        <v>30</v>
      </c>
      <c r="AB199" s="115"/>
      <c r="AC199" s="115" t="s">
        <v>32</v>
      </c>
      <c r="AF199" s="115" t="s">
        <v>35</v>
      </c>
      <c r="AI199" s="115" t="s">
        <v>38</v>
      </c>
      <c r="AL199" s="115"/>
      <c r="AM199" s="115" t="s">
        <v>42</v>
      </c>
      <c r="AN199" s="115" t="s">
        <v>43</v>
      </c>
      <c r="AU199" s="115" t="s">
        <v>49</v>
      </c>
      <c r="AX199" s="115"/>
      <c r="BC199" s="115" t="s">
        <v>56</v>
      </c>
      <c r="BN199" s="115" t="s">
        <v>65</v>
      </c>
      <c r="BO199" s="115" t="s">
        <v>66</v>
      </c>
      <c r="BP199" s="115" t="s">
        <v>67</v>
      </c>
      <c r="BR199" s="115" t="s">
        <v>69</v>
      </c>
      <c r="BS199" s="115" t="s">
        <v>70</v>
      </c>
      <c r="BU199" s="115" t="s">
        <v>72</v>
      </c>
      <c r="BV199" s="115" t="s">
        <v>73</v>
      </c>
      <c r="BX199" s="115" t="s">
        <v>75</v>
      </c>
      <c r="CA199" s="115" t="s">
        <v>78</v>
      </c>
      <c r="CB199" s="115" t="s">
        <v>79</v>
      </c>
      <c r="CC199" s="115" t="s">
        <v>83</v>
      </c>
      <c r="CD199" s="115">
        <v>34</v>
      </c>
      <c r="CE199" s="115" t="s">
        <v>181</v>
      </c>
      <c r="CF199" s="115" t="s">
        <v>209</v>
      </c>
      <c r="CG199" s="115" t="s">
        <v>85</v>
      </c>
      <c r="CH199" s="115" t="s">
        <v>86</v>
      </c>
      <c r="CI199" s="115" t="s">
        <v>87</v>
      </c>
      <c r="CJ199" s="115" t="s">
        <v>100</v>
      </c>
      <c r="CK199" s="115" t="s">
        <v>111</v>
      </c>
      <c r="CL199" s="115" t="s">
        <v>90</v>
      </c>
      <c r="CM199" s="115" t="s">
        <v>91</v>
      </c>
      <c r="CN199" s="115" t="s">
        <v>91</v>
      </c>
    </row>
    <row r="200" spans="1:92">
      <c r="A200" s="115">
        <v>7007924577</v>
      </c>
      <c r="D200" s="115" t="s">
        <v>20</v>
      </c>
      <c r="J200" s="115" t="s">
        <v>26</v>
      </c>
      <c r="K200" s="115" t="s">
        <v>27</v>
      </c>
      <c r="O200" s="115"/>
      <c r="Q200" s="115" t="s">
        <v>20</v>
      </c>
      <c r="W200" s="115" t="s">
        <v>26</v>
      </c>
      <c r="AB200" s="115"/>
      <c r="AD200" s="115" t="s">
        <v>33</v>
      </c>
      <c r="AI200" s="115" t="s">
        <v>38</v>
      </c>
      <c r="AL200" s="115"/>
      <c r="AO200" s="115" t="s">
        <v>44</v>
      </c>
      <c r="AU200" s="115" t="s">
        <v>49</v>
      </c>
      <c r="AX200" s="115" t="s">
        <v>52</v>
      </c>
      <c r="BH200" s="115" t="s">
        <v>61</v>
      </c>
      <c r="BJ200" s="115" t="s">
        <v>26</v>
      </c>
      <c r="BP200" s="115"/>
      <c r="CC200" s="115" t="s">
        <v>83</v>
      </c>
      <c r="CD200" s="115">
        <v>63</v>
      </c>
      <c r="CE200" s="115" t="s">
        <v>84</v>
      </c>
      <c r="CF200" s="115" t="s">
        <v>160</v>
      </c>
      <c r="CG200" s="115" t="s">
        <v>97</v>
      </c>
      <c r="CH200" s="115" t="s">
        <v>86</v>
      </c>
      <c r="CI200" s="115" t="s">
        <v>87</v>
      </c>
      <c r="CJ200" s="115" t="s">
        <v>93</v>
      </c>
      <c r="CK200" s="115" t="s">
        <v>105</v>
      </c>
      <c r="CM200" s="115" t="s">
        <v>86</v>
      </c>
      <c r="CN200" s="115" t="s">
        <v>91</v>
      </c>
    </row>
    <row r="201" spans="1:92">
      <c r="A201" s="115">
        <v>7020571786</v>
      </c>
      <c r="J201" s="115" t="s">
        <v>26</v>
      </c>
      <c r="N201" s="115" t="s">
        <v>30</v>
      </c>
      <c r="O201" s="115"/>
      <c r="W201" s="115" t="s">
        <v>26</v>
      </c>
      <c r="AB201" s="115"/>
      <c r="AD201" s="115" t="s">
        <v>33</v>
      </c>
      <c r="AF201" s="115" t="s">
        <v>35</v>
      </c>
      <c r="AI201" s="115" t="s">
        <v>38</v>
      </c>
      <c r="AL201" s="115"/>
      <c r="AU201" s="115" t="s">
        <v>49</v>
      </c>
      <c r="AX201" s="115"/>
      <c r="BD201" s="115" t="s">
        <v>57</v>
      </c>
      <c r="BJ201" s="115" t="s">
        <v>26</v>
      </c>
      <c r="BP201" s="115"/>
      <c r="CA201" s="115" t="s">
        <v>78</v>
      </c>
      <c r="CC201" s="115" t="s">
        <v>83</v>
      </c>
      <c r="CD201" s="115">
        <v>80</v>
      </c>
      <c r="CE201" s="115" t="s">
        <v>84</v>
      </c>
      <c r="CH201" s="115" t="s">
        <v>91</v>
      </c>
      <c r="CI201" s="115" t="s">
        <v>108</v>
      </c>
      <c r="CK201" s="115" t="s">
        <v>112</v>
      </c>
      <c r="CL201" s="115" t="s">
        <v>106</v>
      </c>
      <c r="CM201" s="115" t="s">
        <v>86</v>
      </c>
      <c r="CN201" s="115" t="s">
        <v>86</v>
      </c>
    </row>
    <row r="202" spans="1:92">
      <c r="A202" s="115">
        <v>5597107369</v>
      </c>
      <c r="C202" s="115" t="s">
        <v>19</v>
      </c>
      <c r="G202" s="115" t="s">
        <v>23</v>
      </c>
      <c r="L202" s="115" t="s">
        <v>28</v>
      </c>
      <c r="O202" s="115"/>
      <c r="Q202" s="115" t="s">
        <v>20</v>
      </c>
      <c r="V202" s="115" t="s">
        <v>25</v>
      </c>
      <c r="Z202" s="115" t="s">
        <v>29</v>
      </c>
      <c r="AB202" s="115"/>
      <c r="AC202" s="115" t="s">
        <v>32</v>
      </c>
      <c r="AD202" s="115" t="s">
        <v>33</v>
      </c>
      <c r="AI202" s="115" t="s">
        <v>38</v>
      </c>
      <c r="AL202" s="115"/>
      <c r="AM202" s="115" t="s">
        <v>42</v>
      </c>
      <c r="AN202" s="115" t="s">
        <v>43</v>
      </c>
      <c r="AU202" s="115" t="s">
        <v>49</v>
      </c>
      <c r="AX202" s="115"/>
      <c r="AZ202" s="115" t="s">
        <v>54</v>
      </c>
      <c r="BL202" s="115" t="s">
        <v>63</v>
      </c>
      <c r="BO202" s="115" t="s">
        <v>66</v>
      </c>
      <c r="BP202" s="115" t="s">
        <v>67</v>
      </c>
      <c r="BS202" s="115" t="s">
        <v>70</v>
      </c>
      <c r="BX202" s="115" t="s">
        <v>75</v>
      </c>
      <c r="BY202" s="115" t="s">
        <v>76</v>
      </c>
      <c r="CA202" s="115" t="s">
        <v>78</v>
      </c>
      <c r="CB202" s="115" t="s">
        <v>79</v>
      </c>
      <c r="CC202" s="115" t="s">
        <v>83</v>
      </c>
      <c r="CD202" s="115">
        <v>29</v>
      </c>
      <c r="CE202" s="115" t="s">
        <v>84</v>
      </c>
      <c r="CF202" s="115" t="s">
        <v>155</v>
      </c>
      <c r="CG202" s="115" t="s">
        <v>85</v>
      </c>
      <c r="CH202" s="115" t="s">
        <v>86</v>
      </c>
      <c r="CI202" s="115" t="s">
        <v>87</v>
      </c>
      <c r="CJ202" s="115" t="s">
        <v>88</v>
      </c>
      <c r="CK202" s="115" t="s">
        <v>120</v>
      </c>
      <c r="CL202" s="115" t="s">
        <v>90</v>
      </c>
      <c r="CM202" s="115" t="s">
        <v>91</v>
      </c>
      <c r="CN202" s="115" t="s">
        <v>91</v>
      </c>
    </row>
    <row r="203" spans="1:92">
      <c r="A203" s="115">
        <v>7044861411</v>
      </c>
      <c r="C203" s="115" t="s">
        <v>19</v>
      </c>
      <c r="I203" s="115" t="s">
        <v>25</v>
      </c>
      <c r="L203" s="115" t="s">
        <v>28</v>
      </c>
      <c r="O203" s="115"/>
      <c r="P203" s="115" t="s">
        <v>19</v>
      </c>
      <c r="V203" s="115" t="s">
        <v>25</v>
      </c>
      <c r="Z203" s="115" t="s">
        <v>29</v>
      </c>
      <c r="AB203" s="115"/>
      <c r="AD203" s="115" t="s">
        <v>33</v>
      </c>
      <c r="AI203" s="115" t="s">
        <v>38</v>
      </c>
      <c r="AK203" s="115" t="s">
        <v>40</v>
      </c>
      <c r="AL203" s="115" t="s">
        <v>41</v>
      </c>
      <c r="AO203" s="115" t="s">
        <v>44</v>
      </c>
      <c r="AU203" s="115" t="s">
        <v>49</v>
      </c>
      <c r="AX203" s="115"/>
      <c r="AZ203" s="115" t="s">
        <v>54</v>
      </c>
      <c r="BA203" s="115" t="s">
        <v>19</v>
      </c>
      <c r="BB203" s="115" t="s">
        <v>55</v>
      </c>
      <c r="BP203" s="115" t="s">
        <v>67</v>
      </c>
      <c r="BS203" s="115" t="s">
        <v>70</v>
      </c>
      <c r="BT203" s="115" t="s">
        <v>71</v>
      </c>
      <c r="BU203" s="115" t="s">
        <v>72</v>
      </c>
      <c r="CA203" s="115" t="s">
        <v>78</v>
      </c>
      <c r="CC203" s="115" t="s">
        <v>83</v>
      </c>
      <c r="CD203" s="115">
        <v>59</v>
      </c>
      <c r="CE203" s="115" t="s">
        <v>181</v>
      </c>
      <c r="CF203" s="115" t="s">
        <v>190</v>
      </c>
      <c r="CG203" s="115" t="s">
        <v>85</v>
      </c>
      <c r="CH203" s="115" t="s">
        <v>86</v>
      </c>
      <c r="CI203" s="115" t="s">
        <v>87</v>
      </c>
      <c r="CJ203" s="115" t="s">
        <v>96</v>
      </c>
      <c r="CK203" s="115" t="s">
        <v>94</v>
      </c>
      <c r="CL203" s="115" t="s">
        <v>90</v>
      </c>
      <c r="CM203" s="115" t="s">
        <v>91</v>
      </c>
      <c r="CN203" s="115" t="s">
        <v>91</v>
      </c>
    </row>
    <row r="204" spans="1:92">
      <c r="A204" s="115">
        <v>5587091515</v>
      </c>
      <c r="C204" s="115" t="s">
        <v>19</v>
      </c>
      <c r="L204" s="115" t="s">
        <v>28</v>
      </c>
      <c r="N204" s="115" t="s">
        <v>30</v>
      </c>
      <c r="O204" s="115"/>
      <c r="P204" s="115" t="s">
        <v>19</v>
      </c>
      <c r="V204" s="115" t="s">
        <v>25</v>
      </c>
      <c r="Z204" s="115" t="s">
        <v>29</v>
      </c>
      <c r="AB204" s="115"/>
      <c r="AD204" s="115" t="s">
        <v>33</v>
      </c>
      <c r="AI204" s="115" t="s">
        <v>38</v>
      </c>
      <c r="AL204" s="115"/>
      <c r="AM204" s="115" t="s">
        <v>42</v>
      </c>
      <c r="AO204" s="115" t="s">
        <v>44</v>
      </c>
      <c r="AU204" s="115" t="s">
        <v>49</v>
      </c>
      <c r="AX204" s="115"/>
      <c r="BA204" s="115" t="s">
        <v>19</v>
      </c>
      <c r="BN204" s="115" t="s">
        <v>65</v>
      </c>
      <c r="BO204" s="115" t="s">
        <v>66</v>
      </c>
      <c r="BP204" s="115" t="s">
        <v>67</v>
      </c>
      <c r="BQ204" s="115" t="s">
        <v>68</v>
      </c>
      <c r="BR204" s="115" t="s">
        <v>69</v>
      </c>
      <c r="BS204" s="115" t="s">
        <v>70</v>
      </c>
      <c r="CA204" s="115" t="s">
        <v>78</v>
      </c>
      <c r="CC204" s="115" t="s">
        <v>83</v>
      </c>
      <c r="CD204" s="115">
        <v>54</v>
      </c>
      <c r="CE204" s="115" t="s">
        <v>181</v>
      </c>
      <c r="CF204" s="115" t="s">
        <v>183</v>
      </c>
      <c r="CG204" s="115" t="s">
        <v>85</v>
      </c>
      <c r="CH204" s="115" t="s">
        <v>86</v>
      </c>
      <c r="CI204" s="115" t="s">
        <v>87</v>
      </c>
      <c r="CJ204" s="115" t="s">
        <v>101</v>
      </c>
      <c r="CK204" s="115" t="s">
        <v>102</v>
      </c>
      <c r="CL204" s="115" t="s">
        <v>98</v>
      </c>
      <c r="CM204" s="115" t="s">
        <v>91</v>
      </c>
      <c r="CN204" s="115" t="s">
        <v>91</v>
      </c>
    </row>
    <row r="205" spans="1:92">
      <c r="A205" s="115">
        <v>7020568006</v>
      </c>
      <c r="C205" s="115" t="s">
        <v>19</v>
      </c>
      <c r="I205" s="115" t="s">
        <v>25</v>
      </c>
      <c r="O205" s="115"/>
      <c r="P205" s="115" t="s">
        <v>19</v>
      </c>
      <c r="V205" s="115" t="s">
        <v>25</v>
      </c>
      <c r="AB205" s="115"/>
      <c r="AD205" s="115" t="s">
        <v>33</v>
      </c>
      <c r="AI205" s="115" t="s">
        <v>38</v>
      </c>
      <c r="AL205" s="115"/>
      <c r="AM205" s="115" t="s">
        <v>42</v>
      </c>
      <c r="AO205" s="115" t="s">
        <v>44</v>
      </c>
      <c r="AU205" s="115" t="s">
        <v>49</v>
      </c>
      <c r="AX205" s="115"/>
      <c r="BA205" s="115" t="s">
        <v>19</v>
      </c>
      <c r="BI205" s="115" t="s">
        <v>62</v>
      </c>
      <c r="BK205" s="115" t="s">
        <v>22</v>
      </c>
      <c r="BP205" s="115" t="s">
        <v>67</v>
      </c>
      <c r="BQ205" s="115" t="s">
        <v>68</v>
      </c>
      <c r="BR205" s="115" t="s">
        <v>69</v>
      </c>
      <c r="CC205" s="115" t="s">
        <v>83</v>
      </c>
      <c r="CD205" s="115">
        <v>30</v>
      </c>
      <c r="CE205" s="115" t="s">
        <v>84</v>
      </c>
      <c r="CG205" s="115" t="s">
        <v>107</v>
      </c>
      <c r="CH205" s="115" t="s">
        <v>86</v>
      </c>
      <c r="CI205" s="115" t="s">
        <v>87</v>
      </c>
      <c r="CJ205" s="115" t="s">
        <v>93</v>
      </c>
      <c r="CK205" s="115" t="s">
        <v>94</v>
      </c>
      <c r="CL205" s="115" t="s">
        <v>90</v>
      </c>
      <c r="CM205" s="115" t="s">
        <v>91</v>
      </c>
    </row>
    <row r="206" spans="1:92">
      <c r="A206" s="115">
        <v>7020349658</v>
      </c>
      <c r="O206" s="115"/>
      <c r="V206" s="115" t="s">
        <v>25</v>
      </c>
      <c r="Y206" s="115" t="s">
        <v>28</v>
      </c>
      <c r="AB206" s="115"/>
      <c r="AD206" s="115" t="s">
        <v>33</v>
      </c>
      <c r="AI206" s="115" t="s">
        <v>38</v>
      </c>
      <c r="AL206" s="115"/>
      <c r="AU206" s="115" t="s">
        <v>49</v>
      </c>
      <c r="AX206" s="115" t="s">
        <v>52</v>
      </c>
      <c r="BE206" s="115" t="s">
        <v>58</v>
      </c>
      <c r="BN206" s="115" t="s">
        <v>65</v>
      </c>
      <c r="BP206" s="115" t="s">
        <v>67</v>
      </c>
      <c r="BR206" s="115" t="s">
        <v>69</v>
      </c>
      <c r="BY206" s="115" t="s">
        <v>76</v>
      </c>
      <c r="CC206" s="115" t="s">
        <v>83</v>
      </c>
      <c r="CD206" s="115">
        <v>47</v>
      </c>
      <c r="CE206" s="115" t="s">
        <v>181</v>
      </c>
      <c r="CF206" s="115" t="s">
        <v>192</v>
      </c>
      <c r="CG206" s="115" t="s">
        <v>85</v>
      </c>
      <c r="CH206" s="115" t="s">
        <v>86</v>
      </c>
      <c r="CI206" s="115" t="s">
        <v>87</v>
      </c>
      <c r="CJ206" s="115" t="s">
        <v>101</v>
      </c>
      <c r="CK206" s="115" t="s">
        <v>94</v>
      </c>
      <c r="CL206" s="115" t="s">
        <v>103</v>
      </c>
      <c r="CM206" s="115" t="s">
        <v>91</v>
      </c>
      <c r="CN206" s="115" t="s">
        <v>91</v>
      </c>
    </row>
    <row r="207" spans="1:92">
      <c r="A207" s="115">
        <v>6985157939</v>
      </c>
      <c r="C207" s="115" t="s">
        <v>19</v>
      </c>
      <c r="D207" s="115" t="s">
        <v>20</v>
      </c>
      <c r="H207" s="115" t="s">
        <v>24</v>
      </c>
      <c r="O207" s="115"/>
      <c r="P207" s="115" t="s">
        <v>19</v>
      </c>
      <c r="Q207" s="115" t="s">
        <v>20</v>
      </c>
      <c r="AB207" s="115"/>
      <c r="AF207" s="115" t="s">
        <v>35</v>
      </c>
      <c r="AI207" s="115" t="s">
        <v>38</v>
      </c>
      <c r="AL207" s="115"/>
      <c r="AU207" s="115" t="s">
        <v>49</v>
      </c>
      <c r="AX207" s="115"/>
      <c r="BA207" s="115" t="s">
        <v>19</v>
      </c>
      <c r="BH207" s="115" t="s">
        <v>61</v>
      </c>
      <c r="BP207" s="115" t="s">
        <v>67</v>
      </c>
      <c r="BR207" s="115" t="s">
        <v>69</v>
      </c>
      <c r="CC207" s="115" t="s">
        <v>83</v>
      </c>
      <c r="CD207" s="115">
        <v>32</v>
      </c>
      <c r="CE207" s="115" t="s">
        <v>181</v>
      </c>
      <c r="CF207" s="115" t="s">
        <v>236</v>
      </c>
      <c r="CH207" s="115" t="s">
        <v>91</v>
      </c>
      <c r="CI207" s="115" t="s">
        <v>137</v>
      </c>
      <c r="CJ207" s="115" t="s">
        <v>100</v>
      </c>
      <c r="CK207" s="115" t="s">
        <v>89</v>
      </c>
      <c r="CL207" s="115" t="s">
        <v>90</v>
      </c>
      <c r="CM207" s="115" t="s">
        <v>91</v>
      </c>
      <c r="CN207" s="115" t="s">
        <v>91</v>
      </c>
    </row>
    <row r="208" spans="1:92">
      <c r="A208" s="115">
        <v>6984063911</v>
      </c>
      <c r="C208" s="115" t="s">
        <v>19</v>
      </c>
      <c r="D208" s="115" t="s">
        <v>20</v>
      </c>
      <c r="H208" s="115" t="s">
        <v>24</v>
      </c>
      <c r="O208" s="115"/>
      <c r="P208" s="115" t="s">
        <v>19</v>
      </c>
      <c r="Q208" s="115" t="s">
        <v>20</v>
      </c>
      <c r="AB208" s="115"/>
      <c r="AF208" s="115" t="s">
        <v>35</v>
      </c>
      <c r="AI208" s="115" t="s">
        <v>38</v>
      </c>
      <c r="AL208" s="115"/>
      <c r="AU208" s="115" t="s">
        <v>49</v>
      </c>
      <c r="AX208" s="115"/>
      <c r="BA208" s="115" t="s">
        <v>19</v>
      </c>
      <c r="BH208" s="115" t="s">
        <v>61</v>
      </c>
      <c r="BP208" s="115" t="s">
        <v>67</v>
      </c>
      <c r="BR208" s="115" t="s">
        <v>69</v>
      </c>
      <c r="CC208" s="115" t="s">
        <v>83</v>
      </c>
      <c r="CD208" s="115">
        <v>32</v>
      </c>
      <c r="CE208" s="115" t="s">
        <v>181</v>
      </c>
    </row>
    <row r="209" spans="1:92">
      <c r="A209" s="115">
        <v>7044861110</v>
      </c>
      <c r="C209" s="115" t="s">
        <v>19</v>
      </c>
      <c r="D209" s="115" t="s">
        <v>20</v>
      </c>
      <c r="O209" s="115"/>
      <c r="P209" s="115" t="s">
        <v>19</v>
      </c>
      <c r="Q209" s="115" t="s">
        <v>20</v>
      </c>
      <c r="AB209" s="115"/>
      <c r="AF209" s="115" t="s">
        <v>35</v>
      </c>
      <c r="AI209" s="115" t="s">
        <v>38</v>
      </c>
      <c r="AL209" s="115"/>
      <c r="AO209" s="115" t="s">
        <v>44</v>
      </c>
      <c r="AU209" s="115" t="s">
        <v>49</v>
      </c>
      <c r="AX209" s="115" t="s">
        <v>52</v>
      </c>
      <c r="BA209" s="115" t="s">
        <v>19</v>
      </c>
      <c r="BD209" s="115" t="s">
        <v>57</v>
      </c>
      <c r="BP209" s="115" t="s">
        <v>67</v>
      </c>
      <c r="CC209" s="115" t="s">
        <v>99</v>
      </c>
      <c r="CD209" s="115">
        <v>71</v>
      </c>
      <c r="CE209" s="115" t="s">
        <v>84</v>
      </c>
      <c r="CF209" s="115" t="s">
        <v>138</v>
      </c>
      <c r="CG209" s="115" t="s">
        <v>85</v>
      </c>
      <c r="CH209" s="115" t="s">
        <v>86</v>
      </c>
      <c r="CI209" s="115" t="s">
        <v>87</v>
      </c>
      <c r="CJ209" s="115" t="s">
        <v>101</v>
      </c>
      <c r="CK209" s="115" t="s">
        <v>89</v>
      </c>
      <c r="CL209" s="115" t="s">
        <v>106</v>
      </c>
      <c r="CM209" s="115" t="s">
        <v>91</v>
      </c>
      <c r="CN209" s="115" t="s">
        <v>91</v>
      </c>
    </row>
    <row r="210" spans="1:92">
      <c r="A210" s="115">
        <v>6985460355</v>
      </c>
      <c r="C210" s="115" t="s">
        <v>19</v>
      </c>
      <c r="J210" s="115" t="s">
        <v>26</v>
      </c>
      <c r="L210" s="115" t="s">
        <v>28</v>
      </c>
      <c r="O210" s="115"/>
      <c r="Q210" s="115" t="s">
        <v>20</v>
      </c>
      <c r="AB210" s="115"/>
      <c r="AI210" s="115" t="s">
        <v>38</v>
      </c>
      <c r="AL210" s="115"/>
      <c r="AM210" s="115" t="s">
        <v>42</v>
      </c>
      <c r="AO210" s="115" t="s">
        <v>44</v>
      </c>
      <c r="AU210" s="115" t="s">
        <v>49</v>
      </c>
      <c r="AX210" s="115"/>
      <c r="BC210" s="115" t="s">
        <v>56</v>
      </c>
      <c r="BH210" s="115" t="s">
        <v>61</v>
      </c>
      <c r="BO210" s="115" t="s">
        <v>66</v>
      </c>
      <c r="BP210" s="115" t="s">
        <v>67</v>
      </c>
      <c r="BU210" s="115" t="s">
        <v>72</v>
      </c>
      <c r="CC210" s="115" t="s">
        <v>99</v>
      </c>
      <c r="CD210" s="115">
        <v>49</v>
      </c>
      <c r="CE210" s="115" t="s">
        <v>181</v>
      </c>
      <c r="CF210" s="115" t="s">
        <v>439</v>
      </c>
      <c r="CG210" s="115" t="s">
        <v>85</v>
      </c>
      <c r="CH210" s="115" t="s">
        <v>86</v>
      </c>
      <c r="CJ210" s="115" t="s">
        <v>101</v>
      </c>
      <c r="CK210" s="115" t="s">
        <v>89</v>
      </c>
      <c r="CL210" s="115" t="s">
        <v>90</v>
      </c>
      <c r="CM210" s="115" t="s">
        <v>91</v>
      </c>
      <c r="CN210" s="115" t="s">
        <v>91</v>
      </c>
    </row>
    <row r="211" spans="1:92">
      <c r="A211" s="115">
        <v>5586971605</v>
      </c>
      <c r="D211" s="115" t="s">
        <v>20</v>
      </c>
      <c r="L211" s="115" t="s">
        <v>28</v>
      </c>
      <c r="N211" s="115" t="s">
        <v>30</v>
      </c>
      <c r="O211" s="115"/>
      <c r="Q211" s="115" t="s">
        <v>20</v>
      </c>
      <c r="AA211" s="115" t="s">
        <v>30</v>
      </c>
      <c r="AB211" s="115"/>
      <c r="AD211" s="115" t="s">
        <v>33</v>
      </c>
      <c r="AI211" s="115" t="s">
        <v>38</v>
      </c>
      <c r="AK211" s="115" t="s">
        <v>40</v>
      </c>
      <c r="AL211" s="115"/>
      <c r="AO211" s="115" t="s">
        <v>44</v>
      </c>
      <c r="AP211" s="115" t="s">
        <v>45</v>
      </c>
      <c r="AU211" s="115" t="s">
        <v>49</v>
      </c>
      <c r="AX211" s="115"/>
      <c r="BH211" s="115" t="s">
        <v>61</v>
      </c>
      <c r="BN211" s="115" t="s">
        <v>65</v>
      </c>
      <c r="BO211" s="115" t="s">
        <v>66</v>
      </c>
      <c r="BP211" s="115" t="s">
        <v>67</v>
      </c>
      <c r="BQ211" s="115" t="s">
        <v>68</v>
      </c>
      <c r="CA211" s="115" t="s">
        <v>78</v>
      </c>
      <c r="CC211" s="115" t="s">
        <v>83</v>
      </c>
      <c r="CD211" s="115">
        <v>62</v>
      </c>
      <c r="CE211" s="115" t="s">
        <v>181</v>
      </c>
      <c r="CF211" s="115" t="s">
        <v>183</v>
      </c>
      <c r="CG211" s="115" t="s">
        <v>85</v>
      </c>
      <c r="CH211" s="115" t="s">
        <v>86</v>
      </c>
      <c r="CI211" s="115" t="s">
        <v>87</v>
      </c>
      <c r="CJ211" s="115" t="s">
        <v>88</v>
      </c>
      <c r="CK211" s="115" t="s">
        <v>111</v>
      </c>
      <c r="CL211" s="115" t="s">
        <v>90</v>
      </c>
      <c r="CM211" s="115" t="s">
        <v>91</v>
      </c>
      <c r="CN211" s="115" t="s">
        <v>91</v>
      </c>
    </row>
    <row r="212" spans="1:92">
      <c r="A212" s="115">
        <v>6985720012</v>
      </c>
      <c r="C212" s="115" t="s">
        <v>19</v>
      </c>
      <c r="L212" s="115" t="s">
        <v>28</v>
      </c>
      <c r="N212" s="115" t="s">
        <v>30</v>
      </c>
      <c r="O212" s="115"/>
      <c r="Q212" s="115" t="s">
        <v>20</v>
      </c>
      <c r="AA212" s="115" t="s">
        <v>30</v>
      </c>
      <c r="AB212" s="115"/>
      <c r="AD212" s="115" t="s">
        <v>33</v>
      </c>
      <c r="AI212" s="115" t="s">
        <v>38</v>
      </c>
      <c r="AK212" s="115" t="s">
        <v>40</v>
      </c>
      <c r="AL212" s="115"/>
      <c r="AM212" s="115" t="s">
        <v>42</v>
      </c>
      <c r="AO212" s="115" t="s">
        <v>44</v>
      </c>
      <c r="AU212" s="115" t="s">
        <v>49</v>
      </c>
      <c r="AX212" s="115"/>
      <c r="BA212" s="115" t="s">
        <v>19</v>
      </c>
      <c r="BH212" s="115" t="s">
        <v>61</v>
      </c>
      <c r="BO212" s="115" t="s">
        <v>66</v>
      </c>
      <c r="BP212" s="115"/>
      <c r="BR212" s="115" t="s">
        <v>69</v>
      </c>
      <c r="BX212" s="115" t="s">
        <v>75</v>
      </c>
      <c r="BY212" s="115" t="s">
        <v>76</v>
      </c>
      <c r="CA212" s="115" t="s">
        <v>78</v>
      </c>
      <c r="CC212" s="115" t="s">
        <v>99</v>
      </c>
      <c r="CD212" s="115">
        <v>36</v>
      </c>
      <c r="CE212" s="115" t="s">
        <v>181</v>
      </c>
      <c r="CG212" s="115" t="s">
        <v>85</v>
      </c>
      <c r="CJ212" s="115" t="s">
        <v>101</v>
      </c>
      <c r="CK212" s="115" t="s">
        <v>102</v>
      </c>
      <c r="CL212" s="115" t="s">
        <v>90</v>
      </c>
      <c r="CM212" s="115" t="s">
        <v>91</v>
      </c>
      <c r="CN212" s="115" t="s">
        <v>91</v>
      </c>
    </row>
    <row r="213" spans="1:92">
      <c r="A213" s="115">
        <v>6985466249</v>
      </c>
      <c r="D213" s="115" t="s">
        <v>20</v>
      </c>
      <c r="M213" s="115" t="s">
        <v>29</v>
      </c>
      <c r="N213" s="115" t="s">
        <v>30</v>
      </c>
      <c r="O213" s="115"/>
      <c r="Q213" s="115" t="s">
        <v>20</v>
      </c>
      <c r="AB213" s="115"/>
      <c r="AI213" s="115" t="s">
        <v>38</v>
      </c>
      <c r="AL213" s="115"/>
      <c r="AN213" s="115" t="s">
        <v>43</v>
      </c>
      <c r="AU213" s="115" t="s">
        <v>49</v>
      </c>
      <c r="AX213" s="115" t="s">
        <v>52</v>
      </c>
      <c r="AZ213" s="115" t="s">
        <v>54</v>
      </c>
      <c r="BH213" s="115" t="s">
        <v>61</v>
      </c>
      <c r="BN213" s="115" t="s">
        <v>65</v>
      </c>
      <c r="BP213" s="115"/>
      <c r="CC213" s="115" t="s">
        <v>99</v>
      </c>
      <c r="CD213" s="115">
        <v>59</v>
      </c>
      <c r="CE213" s="115" t="s">
        <v>181</v>
      </c>
      <c r="CF213" s="115" t="s">
        <v>219</v>
      </c>
      <c r="CG213" s="115" t="s">
        <v>85</v>
      </c>
      <c r="CJ213" s="115" t="s">
        <v>104</v>
      </c>
      <c r="CK213" s="115" t="s">
        <v>94</v>
      </c>
      <c r="CL213" s="115" t="s">
        <v>113</v>
      </c>
      <c r="CM213" s="115" t="s">
        <v>91</v>
      </c>
      <c r="CN213" s="115" t="s">
        <v>91</v>
      </c>
    </row>
    <row r="214" spans="1:92">
      <c r="A214" s="115">
        <v>6985441868</v>
      </c>
      <c r="O214" s="115"/>
      <c r="Q214" s="115" t="s">
        <v>20</v>
      </c>
      <c r="AB214" s="115"/>
      <c r="AI214" s="115" t="s">
        <v>38</v>
      </c>
      <c r="AL214" s="115"/>
      <c r="AU214" s="115" t="s">
        <v>49</v>
      </c>
      <c r="AX214" s="115"/>
      <c r="BD214" s="115" t="s">
        <v>57</v>
      </c>
      <c r="BE214" s="115" t="s">
        <v>58</v>
      </c>
      <c r="BP214" s="115"/>
      <c r="CA214" s="115" t="s">
        <v>78</v>
      </c>
      <c r="CC214" s="115" t="s">
        <v>99</v>
      </c>
      <c r="CD214" s="115">
        <v>59</v>
      </c>
      <c r="CE214" s="115" t="s">
        <v>84</v>
      </c>
      <c r="CF214" s="115" t="s">
        <v>160</v>
      </c>
      <c r="CG214" s="115" t="s">
        <v>85</v>
      </c>
      <c r="CH214" s="115" t="s">
        <v>86</v>
      </c>
      <c r="CI214" s="115" t="s">
        <v>87</v>
      </c>
      <c r="CK214" s="115" t="s">
        <v>102</v>
      </c>
      <c r="CL214" s="115" t="s">
        <v>90</v>
      </c>
      <c r="CM214" s="115" t="s">
        <v>91</v>
      </c>
      <c r="CN214" s="115" t="s">
        <v>86</v>
      </c>
    </row>
    <row r="215" spans="1:92">
      <c r="A215" s="115">
        <v>7020350176</v>
      </c>
      <c r="K215" s="115" t="s">
        <v>27</v>
      </c>
      <c r="L215" s="115" t="s">
        <v>28</v>
      </c>
      <c r="O215" s="115"/>
      <c r="Y215" s="115" t="s">
        <v>28</v>
      </c>
      <c r="AB215" s="115"/>
      <c r="AD215" s="115" t="s">
        <v>33</v>
      </c>
      <c r="AI215" s="115" t="s">
        <v>38</v>
      </c>
      <c r="AK215" s="115" t="s">
        <v>40</v>
      </c>
      <c r="AL215" s="115"/>
      <c r="AN215" s="115" t="s">
        <v>43</v>
      </c>
      <c r="AO215" s="115" t="s">
        <v>44</v>
      </c>
      <c r="AU215" s="115" t="s">
        <v>49</v>
      </c>
      <c r="AX215" s="115" t="s">
        <v>52</v>
      </c>
      <c r="AZ215" s="115" t="s">
        <v>54</v>
      </c>
      <c r="BA215" s="115" t="s">
        <v>19</v>
      </c>
      <c r="BP215" s="115" t="s">
        <v>67</v>
      </c>
      <c r="BY215" s="115" t="s">
        <v>76</v>
      </c>
      <c r="CC215" s="115" t="s">
        <v>99</v>
      </c>
      <c r="CD215" s="115">
        <v>22</v>
      </c>
      <c r="CE215" s="115" t="s">
        <v>181</v>
      </c>
      <c r="CF215" s="115" t="s">
        <v>440</v>
      </c>
      <c r="CG215" s="115" t="s">
        <v>85</v>
      </c>
      <c r="CH215" s="115" t="s">
        <v>86</v>
      </c>
      <c r="CI215" s="115" t="s">
        <v>87</v>
      </c>
      <c r="CJ215" s="115" t="s">
        <v>96</v>
      </c>
      <c r="CK215" s="115" t="s">
        <v>112</v>
      </c>
      <c r="CL215" s="115" t="s">
        <v>98</v>
      </c>
      <c r="CM215" s="115" t="s">
        <v>91</v>
      </c>
      <c r="CN215" s="115" t="s">
        <v>91</v>
      </c>
    </row>
    <row r="216" spans="1:92">
      <c r="A216" s="115">
        <v>5607587056</v>
      </c>
      <c r="B216" s="115" t="s">
        <v>18</v>
      </c>
      <c r="H216" s="115" t="s">
        <v>24</v>
      </c>
      <c r="L216" s="115" t="s">
        <v>28</v>
      </c>
      <c r="O216" s="115"/>
      <c r="P216" s="115" t="s">
        <v>19</v>
      </c>
      <c r="U216" s="115" t="s">
        <v>24</v>
      </c>
      <c r="Y216" s="115" t="s">
        <v>28</v>
      </c>
      <c r="AB216" s="115"/>
      <c r="AD216" s="115" t="s">
        <v>33</v>
      </c>
      <c r="AI216" s="115" t="s">
        <v>38</v>
      </c>
      <c r="AJ216" s="115" t="s">
        <v>39</v>
      </c>
      <c r="AL216" s="115"/>
      <c r="AR216" s="115" t="s">
        <v>46</v>
      </c>
      <c r="AX216" s="115"/>
      <c r="BA216" s="115" t="s">
        <v>19</v>
      </c>
      <c r="BF216" s="115" t="s">
        <v>59</v>
      </c>
      <c r="BO216" s="115" t="s">
        <v>66</v>
      </c>
      <c r="BP216" s="115"/>
      <c r="BY216" s="115" t="s">
        <v>76</v>
      </c>
      <c r="CC216" s="115"/>
    </row>
    <row r="217" spans="1:92">
      <c r="A217" s="115">
        <v>5606236702</v>
      </c>
      <c r="C217" s="115" t="s">
        <v>19</v>
      </c>
      <c r="J217" s="115" t="s">
        <v>26</v>
      </c>
      <c r="L217" s="115" t="s">
        <v>28</v>
      </c>
      <c r="O217" s="115"/>
      <c r="P217" s="115" t="s">
        <v>19</v>
      </c>
      <c r="S217" s="115" t="s">
        <v>22</v>
      </c>
      <c r="W217" s="115" t="s">
        <v>26</v>
      </c>
      <c r="AB217" s="115"/>
      <c r="AH217" s="115" t="s">
        <v>37</v>
      </c>
      <c r="AI217" s="115" t="s">
        <v>38</v>
      </c>
      <c r="AK217" s="115" t="s">
        <v>40</v>
      </c>
      <c r="AL217" s="115"/>
      <c r="AO217" s="115" t="s">
        <v>44</v>
      </c>
      <c r="AP217" s="115" t="s">
        <v>45</v>
      </c>
      <c r="AR217" s="115" t="s">
        <v>46</v>
      </c>
      <c r="AX217" s="115"/>
      <c r="BC217" s="115" t="s">
        <v>56</v>
      </c>
      <c r="BE217" s="115" t="s">
        <v>58</v>
      </c>
      <c r="BG217" s="115" t="s">
        <v>60</v>
      </c>
      <c r="BP217" s="115"/>
      <c r="BR217" s="115" t="s">
        <v>69</v>
      </c>
      <c r="CB217" s="115" t="s">
        <v>79</v>
      </c>
      <c r="CC217" s="115" t="s">
        <v>99</v>
      </c>
      <c r="CD217" s="115">
        <v>19</v>
      </c>
      <c r="CE217" s="115" t="s">
        <v>181</v>
      </c>
      <c r="CF217" s="115" t="s">
        <v>202</v>
      </c>
    </row>
    <row r="218" spans="1:92">
      <c r="A218" s="115">
        <v>5607839426</v>
      </c>
      <c r="E218" s="115" t="s">
        <v>21</v>
      </c>
      <c r="M218" s="115" t="s">
        <v>29</v>
      </c>
      <c r="O218" s="115"/>
      <c r="R218" s="115" t="s">
        <v>21</v>
      </c>
      <c r="Y218" s="115" t="s">
        <v>28</v>
      </c>
      <c r="Z218" s="115" t="s">
        <v>29</v>
      </c>
      <c r="AB218" s="115"/>
      <c r="AC218" s="115" t="s">
        <v>32</v>
      </c>
      <c r="AH218" s="115" t="s">
        <v>37</v>
      </c>
      <c r="AI218" s="115" t="s">
        <v>38</v>
      </c>
      <c r="AL218" s="115"/>
      <c r="AM218" s="115" t="s">
        <v>42</v>
      </c>
      <c r="AO218" s="115" t="s">
        <v>44</v>
      </c>
      <c r="AR218" s="115" t="s">
        <v>46</v>
      </c>
      <c r="AX218" s="115"/>
      <c r="BE218" s="115" t="s">
        <v>58</v>
      </c>
      <c r="BH218" s="115" t="s">
        <v>61</v>
      </c>
      <c r="BK218" s="115" t="s">
        <v>22</v>
      </c>
      <c r="BP218" s="115" t="s">
        <v>67</v>
      </c>
      <c r="BV218" s="115" t="s">
        <v>73</v>
      </c>
      <c r="BY218" s="115" t="s">
        <v>76</v>
      </c>
      <c r="CC218" s="115" t="s">
        <v>83</v>
      </c>
      <c r="CD218" s="115">
        <v>15</v>
      </c>
      <c r="CE218" s="115" t="s">
        <v>84</v>
      </c>
      <c r="CF218" s="115" t="s">
        <v>142</v>
      </c>
      <c r="CG218" s="115" t="s">
        <v>107</v>
      </c>
      <c r="CH218" s="115" t="s">
        <v>86</v>
      </c>
      <c r="CI218" s="115" t="s">
        <v>108</v>
      </c>
      <c r="CJ218" s="115" t="s">
        <v>104</v>
      </c>
      <c r="CK218" s="115" t="s">
        <v>109</v>
      </c>
      <c r="CL218" s="115" t="s">
        <v>95</v>
      </c>
      <c r="CM218" s="115" t="s">
        <v>86</v>
      </c>
    </row>
    <row r="219" spans="1:92">
      <c r="A219" s="115">
        <v>5578863161</v>
      </c>
      <c r="G219" s="115" t="s">
        <v>23</v>
      </c>
      <c r="H219" s="115" t="s">
        <v>24</v>
      </c>
      <c r="M219" s="115" t="s">
        <v>29</v>
      </c>
      <c r="O219" s="115" t="s">
        <v>18</v>
      </c>
      <c r="Q219" s="115" t="s">
        <v>20</v>
      </c>
      <c r="Y219" s="115" t="s">
        <v>28</v>
      </c>
      <c r="AB219" s="115"/>
      <c r="AD219" s="115" t="s">
        <v>33</v>
      </c>
      <c r="AI219" s="115" t="s">
        <v>38</v>
      </c>
      <c r="AK219" s="115" t="s">
        <v>40</v>
      </c>
      <c r="AL219" s="115" t="s">
        <v>41</v>
      </c>
      <c r="AN219" s="115" t="s">
        <v>43</v>
      </c>
      <c r="AR219" s="115" t="s">
        <v>46</v>
      </c>
      <c r="AX219" s="115"/>
      <c r="AZ219" s="115" t="s">
        <v>54</v>
      </c>
      <c r="BF219" s="115" t="s">
        <v>59</v>
      </c>
      <c r="BN219" s="115" t="s">
        <v>65</v>
      </c>
      <c r="BP219" s="115" t="s">
        <v>67</v>
      </c>
      <c r="BX219" s="115" t="s">
        <v>75</v>
      </c>
      <c r="BY219" s="115" t="s">
        <v>76</v>
      </c>
      <c r="CB219" s="115" t="s">
        <v>79</v>
      </c>
      <c r="CC219" s="115" t="s">
        <v>83</v>
      </c>
      <c r="CD219" s="115">
        <v>18</v>
      </c>
      <c r="CE219" s="115" t="s">
        <v>84</v>
      </c>
      <c r="CF219" s="115" t="s">
        <v>453</v>
      </c>
      <c r="CG219" s="115" t="s">
        <v>97</v>
      </c>
      <c r="CH219" s="115" t="s">
        <v>91</v>
      </c>
      <c r="CI219" s="115" t="s">
        <v>108</v>
      </c>
      <c r="CJ219" s="115" t="s">
        <v>88</v>
      </c>
      <c r="CK219" s="115" t="s">
        <v>102</v>
      </c>
      <c r="CL219" s="115" t="s">
        <v>95</v>
      </c>
      <c r="CM219" s="115" t="s">
        <v>86</v>
      </c>
    </row>
    <row r="220" spans="1:92">
      <c r="A220" s="115">
        <v>7020565222</v>
      </c>
      <c r="C220" s="115" t="s">
        <v>19</v>
      </c>
      <c r="D220" s="115" t="s">
        <v>20</v>
      </c>
      <c r="E220" s="115" t="s">
        <v>21</v>
      </c>
      <c r="H220" s="115" t="s">
        <v>24</v>
      </c>
      <c r="J220" s="115" t="s">
        <v>26</v>
      </c>
      <c r="K220" s="115" t="s">
        <v>27</v>
      </c>
      <c r="L220" s="115" t="s">
        <v>28</v>
      </c>
      <c r="N220" s="115" t="s">
        <v>30</v>
      </c>
      <c r="O220" s="115"/>
      <c r="Q220" s="115" t="s">
        <v>20</v>
      </c>
      <c r="V220" s="115" t="s">
        <v>25</v>
      </c>
      <c r="AA220" s="115" t="s">
        <v>30</v>
      </c>
      <c r="AB220" s="115"/>
      <c r="AE220" s="115" t="s">
        <v>34</v>
      </c>
      <c r="AH220" s="115" t="s">
        <v>37</v>
      </c>
      <c r="AI220" s="115" t="s">
        <v>38</v>
      </c>
      <c r="AK220" s="115" t="s">
        <v>40</v>
      </c>
      <c r="AL220" s="115"/>
      <c r="AM220" s="115" t="s">
        <v>42</v>
      </c>
      <c r="AO220" s="115" t="s">
        <v>44</v>
      </c>
      <c r="AS220" s="115" t="s">
        <v>47</v>
      </c>
      <c r="AT220" s="115" t="s">
        <v>48</v>
      </c>
      <c r="AX220" s="115" t="s">
        <v>52</v>
      </c>
      <c r="AZ220" s="115" t="s">
        <v>54</v>
      </c>
      <c r="BA220" s="115" t="s">
        <v>19</v>
      </c>
      <c r="BC220" s="115" t="s">
        <v>56</v>
      </c>
      <c r="BD220" s="115" t="s">
        <v>57</v>
      </c>
      <c r="BE220" s="115" t="s">
        <v>58</v>
      </c>
      <c r="BH220" s="115" t="s">
        <v>61</v>
      </c>
      <c r="BI220" s="115" t="s">
        <v>62</v>
      </c>
      <c r="BJ220" s="115" t="s">
        <v>26</v>
      </c>
      <c r="BO220" s="115" t="s">
        <v>66</v>
      </c>
      <c r="BP220" s="115" t="s">
        <v>67</v>
      </c>
      <c r="BS220" s="115" t="s">
        <v>70</v>
      </c>
      <c r="CA220" s="115" t="s">
        <v>78</v>
      </c>
      <c r="CC220" s="115" t="s">
        <v>83</v>
      </c>
      <c r="CD220" s="115">
        <v>61</v>
      </c>
      <c r="CE220" s="115" t="s">
        <v>181</v>
      </c>
      <c r="CF220" s="115" t="s">
        <v>464</v>
      </c>
      <c r="CG220" s="115" t="s">
        <v>97</v>
      </c>
      <c r="CH220" s="115" t="s">
        <v>86</v>
      </c>
      <c r="CI220" s="115" t="s">
        <v>87</v>
      </c>
      <c r="CJ220" s="115" t="s">
        <v>88</v>
      </c>
      <c r="CK220" s="115" t="s">
        <v>94</v>
      </c>
      <c r="CL220" s="115" t="s">
        <v>90</v>
      </c>
      <c r="CM220" s="115" t="s">
        <v>91</v>
      </c>
      <c r="CN220" s="115" t="s">
        <v>91</v>
      </c>
    </row>
    <row r="221" spans="1:92">
      <c r="A221" s="115">
        <v>6982458448</v>
      </c>
      <c r="C221" s="115" t="s">
        <v>19</v>
      </c>
      <c r="I221" s="115" t="s">
        <v>25</v>
      </c>
      <c r="K221" s="115" t="s">
        <v>27</v>
      </c>
      <c r="O221" s="115"/>
      <c r="P221" s="115" t="s">
        <v>19</v>
      </c>
      <c r="X221" s="115" t="s">
        <v>27</v>
      </c>
      <c r="AB221" s="115" t="s">
        <v>31</v>
      </c>
      <c r="AI221" s="115" t="s">
        <v>38</v>
      </c>
      <c r="AK221" s="115" t="s">
        <v>40</v>
      </c>
      <c r="AL221" s="115"/>
      <c r="AM221" s="115" t="s">
        <v>42</v>
      </c>
      <c r="AS221" s="115" t="s">
        <v>47</v>
      </c>
      <c r="AT221" s="115" t="s">
        <v>48</v>
      </c>
      <c r="AX221" s="115" t="s">
        <v>52</v>
      </c>
      <c r="AZ221" s="115" t="s">
        <v>54</v>
      </c>
      <c r="BN221" s="115" t="s">
        <v>65</v>
      </c>
      <c r="BP221" s="115" t="s">
        <v>67</v>
      </c>
      <c r="BT221" s="115" t="s">
        <v>71</v>
      </c>
      <c r="CA221" s="115" t="s">
        <v>78</v>
      </c>
      <c r="CC221" s="115" t="s">
        <v>83</v>
      </c>
      <c r="CD221" s="115">
        <v>57</v>
      </c>
      <c r="CE221" s="115" t="s">
        <v>181</v>
      </c>
      <c r="CF221" s="115" t="s">
        <v>195</v>
      </c>
      <c r="CG221" s="115" t="s">
        <v>85</v>
      </c>
      <c r="CH221" s="115" t="s">
        <v>86</v>
      </c>
      <c r="CI221" s="115" t="s">
        <v>87</v>
      </c>
      <c r="CJ221" s="115" t="s">
        <v>101</v>
      </c>
      <c r="CK221" s="115" t="s">
        <v>111</v>
      </c>
      <c r="CL221" s="115" t="s">
        <v>90</v>
      </c>
      <c r="CM221" s="115" t="s">
        <v>91</v>
      </c>
      <c r="CN221" s="115" t="s">
        <v>91</v>
      </c>
    </row>
    <row r="222" spans="1:92">
      <c r="A222" s="115">
        <v>6985189816</v>
      </c>
      <c r="D222" s="115" t="s">
        <v>20</v>
      </c>
      <c r="E222" s="115" t="s">
        <v>21</v>
      </c>
      <c r="J222" s="115" t="s">
        <v>26</v>
      </c>
      <c r="O222" s="115"/>
      <c r="Q222" s="115" t="s">
        <v>20</v>
      </c>
      <c r="Z222" s="115" t="s">
        <v>29</v>
      </c>
      <c r="AA222" s="115" t="s">
        <v>30</v>
      </c>
      <c r="AB222" s="115" t="s">
        <v>31</v>
      </c>
      <c r="AD222" s="115" t="s">
        <v>33</v>
      </c>
      <c r="AI222" s="115" t="s">
        <v>38</v>
      </c>
      <c r="AL222" s="115" t="s">
        <v>41</v>
      </c>
      <c r="AS222" s="115" t="s">
        <v>47</v>
      </c>
      <c r="AT222" s="115" t="s">
        <v>48</v>
      </c>
      <c r="AX222" s="115" t="s">
        <v>52</v>
      </c>
      <c r="BC222" s="115" t="s">
        <v>56</v>
      </c>
      <c r="BE222" s="115" t="s">
        <v>58</v>
      </c>
      <c r="BP222" s="115" t="s">
        <v>67</v>
      </c>
      <c r="CC222" s="115" t="s">
        <v>99</v>
      </c>
      <c r="CD222" s="115">
        <v>55</v>
      </c>
      <c r="CE222" s="115" t="s">
        <v>181</v>
      </c>
      <c r="CG222" s="115" t="s">
        <v>85</v>
      </c>
      <c r="CI222" s="115" t="s">
        <v>87</v>
      </c>
      <c r="CJ222" s="115" t="s">
        <v>100</v>
      </c>
      <c r="CK222" s="115" t="s">
        <v>102</v>
      </c>
      <c r="CL222" s="115" t="s">
        <v>90</v>
      </c>
      <c r="CM222" s="115" t="s">
        <v>91</v>
      </c>
      <c r="CN222" s="115" t="s">
        <v>91</v>
      </c>
    </row>
    <row r="223" spans="1:92">
      <c r="A223" s="115">
        <v>5611079722</v>
      </c>
      <c r="K223" s="115" t="s">
        <v>27</v>
      </c>
      <c r="L223" s="115" t="s">
        <v>28</v>
      </c>
      <c r="M223" s="115" t="s">
        <v>29</v>
      </c>
      <c r="O223" s="115"/>
      <c r="X223" s="115" t="s">
        <v>27</v>
      </c>
      <c r="Z223" s="115" t="s">
        <v>29</v>
      </c>
      <c r="AA223" s="115" t="s">
        <v>30</v>
      </c>
      <c r="AB223" s="115"/>
      <c r="AF223" s="115" t="s">
        <v>35</v>
      </c>
      <c r="AI223" s="115" t="s">
        <v>38</v>
      </c>
      <c r="AK223" s="115" t="s">
        <v>40</v>
      </c>
      <c r="AL223" s="115"/>
      <c r="AN223" s="115" t="s">
        <v>43</v>
      </c>
      <c r="AO223" s="115" t="s">
        <v>44</v>
      </c>
      <c r="AT223" s="115" t="s">
        <v>48</v>
      </c>
      <c r="AX223" s="115"/>
      <c r="AZ223" s="115" t="s">
        <v>54</v>
      </c>
      <c r="BB223" s="115" t="s">
        <v>55</v>
      </c>
      <c r="BI223" s="115" t="s">
        <v>62</v>
      </c>
      <c r="BP223" s="115"/>
      <c r="BS223" s="115" t="s">
        <v>70</v>
      </c>
      <c r="CC223" s="115" t="s">
        <v>83</v>
      </c>
      <c r="CD223" s="115">
        <v>24</v>
      </c>
      <c r="CE223" s="115" t="s">
        <v>432</v>
      </c>
      <c r="CG223" s="115" t="s">
        <v>443</v>
      </c>
      <c r="CH223" s="115" t="s">
        <v>91</v>
      </c>
      <c r="CI223" s="115" t="s">
        <v>108</v>
      </c>
      <c r="CJ223" s="115" t="s">
        <v>93</v>
      </c>
      <c r="CK223" s="115" t="s">
        <v>105</v>
      </c>
      <c r="CL223" s="115" t="s">
        <v>90</v>
      </c>
      <c r="CM223" s="115" t="s">
        <v>91</v>
      </c>
    </row>
    <row r="224" spans="1:92">
      <c r="A224" s="115">
        <v>5580852569</v>
      </c>
      <c r="K224" s="115" t="s">
        <v>27</v>
      </c>
      <c r="L224" s="115" t="s">
        <v>28</v>
      </c>
      <c r="N224" s="115" t="s">
        <v>30</v>
      </c>
      <c r="O224" s="115"/>
      <c r="V224" s="115" t="s">
        <v>25</v>
      </c>
      <c r="X224" s="115" t="s">
        <v>27</v>
      </c>
      <c r="Y224" s="115" t="s">
        <v>28</v>
      </c>
      <c r="AB224" s="115" t="s">
        <v>31</v>
      </c>
      <c r="AC224" s="115" t="s">
        <v>32</v>
      </c>
      <c r="AI224" s="115" t="s">
        <v>38</v>
      </c>
      <c r="AL224" s="115"/>
      <c r="AP224" s="115" t="s">
        <v>45</v>
      </c>
      <c r="AR224" s="115" t="s">
        <v>46</v>
      </c>
      <c r="AT224" s="115" t="s">
        <v>48</v>
      </c>
      <c r="AX224" s="115"/>
      <c r="BC224" s="115" t="s">
        <v>56</v>
      </c>
      <c r="BE224" s="115" t="s">
        <v>58</v>
      </c>
      <c r="BO224" s="115" t="s">
        <v>66</v>
      </c>
      <c r="BP224" s="115" t="s">
        <v>67</v>
      </c>
      <c r="BY224" s="115" t="s">
        <v>76</v>
      </c>
      <c r="CA224" s="115" t="s">
        <v>78</v>
      </c>
      <c r="CC224" s="115" t="s">
        <v>99</v>
      </c>
      <c r="CD224" s="115">
        <v>44</v>
      </c>
      <c r="CE224" s="115" t="s">
        <v>432</v>
      </c>
      <c r="CG224" s="115" t="s">
        <v>107</v>
      </c>
      <c r="CH224" s="115" t="s">
        <v>91</v>
      </c>
      <c r="CI224" s="115" t="s">
        <v>108</v>
      </c>
      <c r="CJ224" s="115" t="s">
        <v>104</v>
      </c>
      <c r="CK224" s="115" t="s">
        <v>102</v>
      </c>
      <c r="CL224" s="115" t="s">
        <v>90</v>
      </c>
      <c r="CM224" s="115" t="s">
        <v>91</v>
      </c>
    </row>
    <row r="225" spans="1:92">
      <c r="A225" s="115">
        <v>5589772482</v>
      </c>
      <c r="D225" s="115" t="s">
        <v>20</v>
      </c>
      <c r="E225" s="115" t="s">
        <v>21</v>
      </c>
      <c r="L225" s="115" t="s">
        <v>28</v>
      </c>
      <c r="O225" s="115"/>
      <c r="Q225" s="115" t="s">
        <v>20</v>
      </c>
      <c r="R225" s="115" t="s">
        <v>21</v>
      </c>
      <c r="AA225" s="115" t="s">
        <v>30</v>
      </c>
      <c r="AB225" s="115"/>
      <c r="AD225" s="115" t="s">
        <v>33</v>
      </c>
      <c r="AI225" s="115" t="s">
        <v>38</v>
      </c>
      <c r="AK225" s="115" t="s">
        <v>40</v>
      </c>
      <c r="AL225" s="115"/>
      <c r="AM225" s="115" t="s">
        <v>42</v>
      </c>
      <c r="AO225" s="115" t="s">
        <v>44</v>
      </c>
      <c r="AT225" s="115" t="s">
        <v>48</v>
      </c>
      <c r="AX225" s="115"/>
      <c r="AZ225" s="115" t="s">
        <v>54</v>
      </c>
      <c r="BJ225" s="115" t="s">
        <v>26</v>
      </c>
      <c r="BO225" s="115" t="s">
        <v>66</v>
      </c>
      <c r="BP225" s="115" t="s">
        <v>67</v>
      </c>
      <c r="BS225" s="115" t="s">
        <v>70</v>
      </c>
      <c r="BU225" s="115" t="s">
        <v>72</v>
      </c>
      <c r="CA225" s="115" t="s">
        <v>78</v>
      </c>
      <c r="CC225" s="115" t="s">
        <v>83</v>
      </c>
      <c r="CD225" s="115">
        <v>62</v>
      </c>
      <c r="CE225" s="115" t="s">
        <v>84</v>
      </c>
      <c r="CF225" s="115" t="s">
        <v>123</v>
      </c>
      <c r="CG225" s="115" t="s">
        <v>97</v>
      </c>
      <c r="CH225" s="115" t="s">
        <v>86</v>
      </c>
      <c r="CI225" s="115" t="s">
        <v>87</v>
      </c>
      <c r="CJ225" s="115" t="s">
        <v>88</v>
      </c>
      <c r="CK225" s="115" t="s">
        <v>89</v>
      </c>
      <c r="CL225" s="115" t="s">
        <v>106</v>
      </c>
      <c r="CM225" s="115" t="s">
        <v>91</v>
      </c>
    </row>
    <row r="226" spans="1:92">
      <c r="A226" s="115">
        <v>7044842447</v>
      </c>
      <c r="C226" s="115" t="s">
        <v>19</v>
      </c>
      <c r="K226" s="115" t="s">
        <v>27</v>
      </c>
      <c r="L226" s="115" t="s">
        <v>28</v>
      </c>
      <c r="N226" s="115" t="s">
        <v>30</v>
      </c>
      <c r="O226" s="115"/>
      <c r="W226" s="115" t="s">
        <v>26</v>
      </c>
      <c r="X226" s="115" t="s">
        <v>27</v>
      </c>
      <c r="AA226" s="115" t="s">
        <v>30</v>
      </c>
      <c r="AB226" s="115"/>
      <c r="AE226" s="115" t="s">
        <v>34</v>
      </c>
      <c r="AH226" s="115" t="s">
        <v>37</v>
      </c>
      <c r="AI226" s="115" t="s">
        <v>38</v>
      </c>
      <c r="AJ226" s="115" t="s">
        <v>39</v>
      </c>
      <c r="AL226" s="115"/>
      <c r="AM226" s="115" t="s">
        <v>42</v>
      </c>
      <c r="AO226" s="115" t="s">
        <v>44</v>
      </c>
      <c r="AR226" s="115" t="s">
        <v>46</v>
      </c>
      <c r="AT226" s="115" t="s">
        <v>48</v>
      </c>
      <c r="AX226" s="115"/>
      <c r="AY226" s="115" t="s">
        <v>53</v>
      </c>
      <c r="AZ226" s="115" t="s">
        <v>54</v>
      </c>
      <c r="BC226" s="115" t="s">
        <v>56</v>
      </c>
      <c r="BD226" s="115" t="s">
        <v>57</v>
      </c>
      <c r="BJ226" s="115" t="s">
        <v>26</v>
      </c>
      <c r="BO226" s="115" t="s">
        <v>66</v>
      </c>
      <c r="BP226" s="115" t="s">
        <v>67</v>
      </c>
      <c r="CA226" s="115" t="s">
        <v>78</v>
      </c>
      <c r="CC226" s="115" t="s">
        <v>83</v>
      </c>
      <c r="CD226" s="115">
        <v>19</v>
      </c>
      <c r="CE226" s="115" t="s">
        <v>181</v>
      </c>
      <c r="CF226" s="115" t="s">
        <v>220</v>
      </c>
      <c r="CG226" s="115" t="s">
        <v>85</v>
      </c>
      <c r="CH226" s="115" t="s">
        <v>86</v>
      </c>
      <c r="CI226" s="115" t="s">
        <v>87</v>
      </c>
      <c r="CJ226" s="115" t="s">
        <v>100</v>
      </c>
      <c r="CK226" s="115" t="s">
        <v>102</v>
      </c>
      <c r="CL226" s="115" t="s">
        <v>95</v>
      </c>
      <c r="CM226" s="115" t="s">
        <v>91</v>
      </c>
      <c r="CN226" s="115" t="s">
        <v>91</v>
      </c>
    </row>
    <row r="227" spans="1:92">
      <c r="A227" s="115">
        <v>7045782626</v>
      </c>
      <c r="C227" s="115" t="s">
        <v>19</v>
      </c>
      <c r="D227" s="115" t="s">
        <v>20</v>
      </c>
      <c r="N227" s="115" t="s">
        <v>30</v>
      </c>
      <c r="O227" s="115"/>
      <c r="P227" s="115" t="s">
        <v>19</v>
      </c>
      <c r="Q227" s="115" t="s">
        <v>20</v>
      </c>
      <c r="AA227" s="115" t="s">
        <v>30</v>
      </c>
      <c r="AB227" s="115"/>
      <c r="AH227" s="115" t="s">
        <v>37</v>
      </c>
      <c r="AI227" s="115" t="s">
        <v>38</v>
      </c>
      <c r="AJ227" s="115" t="s">
        <v>39</v>
      </c>
      <c r="AL227" s="115"/>
      <c r="AR227" s="115" t="s">
        <v>46</v>
      </c>
      <c r="AT227" s="115" t="s">
        <v>48</v>
      </c>
      <c r="AX227" s="115"/>
      <c r="BB227" s="115" t="s">
        <v>55</v>
      </c>
      <c r="BJ227" s="115" t="s">
        <v>26</v>
      </c>
      <c r="BN227" s="115" t="s">
        <v>65</v>
      </c>
      <c r="BP227" s="115" t="s">
        <v>67</v>
      </c>
      <c r="BS227" s="115" t="s">
        <v>70</v>
      </c>
      <c r="BT227" s="115" t="s">
        <v>71</v>
      </c>
      <c r="BU227" s="115" t="s">
        <v>72</v>
      </c>
      <c r="BY227" s="115" t="s">
        <v>76</v>
      </c>
      <c r="CC227" s="115" t="s">
        <v>99</v>
      </c>
      <c r="CD227" s="115">
        <v>65</v>
      </c>
      <c r="CE227" s="115" t="s">
        <v>181</v>
      </c>
      <c r="CF227" s="115" t="s">
        <v>186</v>
      </c>
      <c r="CG227" s="115" t="s">
        <v>85</v>
      </c>
      <c r="CH227" s="115" t="s">
        <v>86</v>
      </c>
      <c r="CI227" s="115" t="s">
        <v>87</v>
      </c>
      <c r="CK227" s="115" t="s">
        <v>120</v>
      </c>
      <c r="CL227" s="115" t="s">
        <v>106</v>
      </c>
      <c r="CM227" s="115" t="s">
        <v>91</v>
      </c>
      <c r="CN227" s="115" t="s">
        <v>91</v>
      </c>
    </row>
    <row r="228" spans="1:92">
      <c r="A228" s="115">
        <v>5587008069</v>
      </c>
      <c r="C228" s="115" t="s">
        <v>19</v>
      </c>
      <c r="J228" s="115" t="s">
        <v>26</v>
      </c>
      <c r="L228" s="115" t="s">
        <v>28</v>
      </c>
      <c r="O228" s="115"/>
      <c r="V228" s="115" t="s">
        <v>25</v>
      </c>
      <c r="W228" s="115" t="s">
        <v>26</v>
      </c>
      <c r="AA228" s="115" t="s">
        <v>30</v>
      </c>
      <c r="AB228" s="115"/>
      <c r="AD228" s="115" t="s">
        <v>33</v>
      </c>
      <c r="AI228" s="115" t="s">
        <v>38</v>
      </c>
      <c r="AJ228" s="115" t="s">
        <v>39</v>
      </c>
      <c r="AL228" s="115" t="s">
        <v>41</v>
      </c>
      <c r="AR228" s="115" t="s">
        <v>46</v>
      </c>
      <c r="AT228" s="115" t="s">
        <v>48</v>
      </c>
      <c r="AX228" s="115" t="s">
        <v>52</v>
      </c>
      <c r="BJ228" s="115" t="s">
        <v>26</v>
      </c>
      <c r="BL228" s="115" t="s">
        <v>63</v>
      </c>
      <c r="BP228" s="115" t="s">
        <v>67</v>
      </c>
      <c r="BV228" s="115" t="s">
        <v>73</v>
      </c>
      <c r="CA228" s="115" t="s">
        <v>78</v>
      </c>
      <c r="CC228" s="115" t="s">
        <v>83</v>
      </c>
      <c r="CD228" s="115">
        <v>53</v>
      </c>
      <c r="CE228" s="115" t="s">
        <v>181</v>
      </c>
      <c r="CF228" s="115" t="s">
        <v>437</v>
      </c>
      <c r="CG228" s="115" t="s">
        <v>85</v>
      </c>
      <c r="CH228" s="115" t="s">
        <v>86</v>
      </c>
      <c r="CI228" s="115" t="s">
        <v>87</v>
      </c>
      <c r="CJ228" s="115" t="s">
        <v>101</v>
      </c>
      <c r="CK228" s="115" t="s">
        <v>111</v>
      </c>
      <c r="CL228" s="115" t="s">
        <v>90</v>
      </c>
      <c r="CM228" s="115" t="s">
        <v>91</v>
      </c>
      <c r="CN228" s="115" t="s">
        <v>91</v>
      </c>
    </row>
    <row r="229" spans="1:92">
      <c r="A229" s="115">
        <v>7011313922</v>
      </c>
      <c r="D229" s="115" t="s">
        <v>20</v>
      </c>
      <c r="L229" s="115" t="s">
        <v>28</v>
      </c>
      <c r="O229" s="115"/>
      <c r="P229" s="115" t="s">
        <v>19</v>
      </c>
      <c r="Q229" s="115" t="s">
        <v>20</v>
      </c>
      <c r="AA229" s="115" t="s">
        <v>30</v>
      </c>
      <c r="AB229" s="115"/>
      <c r="AD229" s="115" t="s">
        <v>33</v>
      </c>
      <c r="AI229" s="115" t="s">
        <v>38</v>
      </c>
      <c r="AJ229" s="115" t="s">
        <v>39</v>
      </c>
      <c r="AL229" s="115"/>
      <c r="AN229" s="115" t="s">
        <v>43</v>
      </c>
      <c r="AR229" s="115" t="s">
        <v>46</v>
      </c>
      <c r="AT229" s="115" t="s">
        <v>48</v>
      </c>
      <c r="AX229" s="115"/>
      <c r="AY229" s="115" t="s">
        <v>53</v>
      </c>
      <c r="BH229" s="115" t="s">
        <v>61</v>
      </c>
      <c r="BJ229" s="115" t="s">
        <v>26</v>
      </c>
      <c r="BP229" s="115" t="s">
        <v>67</v>
      </c>
      <c r="BR229" s="115" t="s">
        <v>69</v>
      </c>
      <c r="BS229" s="115" t="s">
        <v>70</v>
      </c>
      <c r="CA229" s="115" t="s">
        <v>78</v>
      </c>
      <c r="CC229" s="115" t="s">
        <v>99</v>
      </c>
      <c r="CD229" s="115">
        <v>47</v>
      </c>
      <c r="CE229" s="115" t="s">
        <v>84</v>
      </c>
      <c r="CF229" s="115" t="s">
        <v>129</v>
      </c>
      <c r="CG229" s="115" t="s">
        <v>85</v>
      </c>
      <c r="CH229" s="115" t="s">
        <v>86</v>
      </c>
      <c r="CI229" s="115" t="s">
        <v>87</v>
      </c>
      <c r="CJ229" s="115" t="s">
        <v>88</v>
      </c>
      <c r="CK229" s="115" t="s">
        <v>111</v>
      </c>
      <c r="CL229" s="115" t="s">
        <v>90</v>
      </c>
      <c r="CM229" s="115" t="s">
        <v>91</v>
      </c>
      <c r="CN229" s="115" t="s">
        <v>91</v>
      </c>
    </row>
    <row r="230" spans="1:92">
      <c r="A230" s="115">
        <v>7045769603</v>
      </c>
      <c r="C230" s="115" t="s">
        <v>19</v>
      </c>
      <c r="D230" s="115" t="s">
        <v>20</v>
      </c>
      <c r="M230" s="115" t="s">
        <v>29</v>
      </c>
      <c r="O230" s="115"/>
      <c r="R230" s="115" t="s">
        <v>21</v>
      </c>
      <c r="X230" s="115" t="s">
        <v>27</v>
      </c>
      <c r="Z230" s="115" t="s">
        <v>29</v>
      </c>
      <c r="AB230" s="115"/>
      <c r="AH230" s="115" t="s">
        <v>37</v>
      </c>
      <c r="AI230" s="115" t="s">
        <v>38</v>
      </c>
      <c r="AK230" s="115" t="s">
        <v>40</v>
      </c>
      <c r="AL230" s="115" t="s">
        <v>41</v>
      </c>
      <c r="AR230" s="115" t="s">
        <v>46</v>
      </c>
      <c r="AT230" s="115" t="s">
        <v>48</v>
      </c>
      <c r="AX230" s="115"/>
      <c r="BG230" s="115" t="s">
        <v>60</v>
      </c>
      <c r="BM230" s="115" t="s">
        <v>64</v>
      </c>
      <c r="BN230" s="115" t="s">
        <v>65</v>
      </c>
      <c r="BP230" s="115"/>
      <c r="BS230" s="115" t="s">
        <v>70</v>
      </c>
      <c r="BT230" s="115" t="s">
        <v>71</v>
      </c>
      <c r="BU230" s="115" t="s">
        <v>72</v>
      </c>
      <c r="CC230" s="115" t="s">
        <v>99</v>
      </c>
      <c r="CD230" s="115">
        <v>73</v>
      </c>
      <c r="CE230" s="115" t="s">
        <v>181</v>
      </c>
      <c r="CF230" s="115" t="s">
        <v>206</v>
      </c>
      <c r="CG230" s="115" t="s">
        <v>85</v>
      </c>
      <c r="CI230" s="115" t="s">
        <v>87</v>
      </c>
      <c r="CJ230" s="115" t="s">
        <v>101</v>
      </c>
      <c r="CK230" s="115" t="s">
        <v>102</v>
      </c>
      <c r="CL230" s="115" t="s">
        <v>106</v>
      </c>
      <c r="CM230" s="115" t="s">
        <v>91</v>
      </c>
      <c r="CN230" s="115" t="s">
        <v>86</v>
      </c>
    </row>
    <row r="231" spans="1:92">
      <c r="A231" s="115">
        <v>7007926596</v>
      </c>
      <c r="C231" s="115" t="s">
        <v>19</v>
      </c>
      <c r="L231" s="115" t="s">
        <v>28</v>
      </c>
      <c r="M231" s="115" t="s">
        <v>29</v>
      </c>
      <c r="O231" s="115"/>
      <c r="Q231" s="115" t="s">
        <v>20</v>
      </c>
      <c r="W231" s="115" t="s">
        <v>26</v>
      </c>
      <c r="AA231" s="115" t="s">
        <v>30</v>
      </c>
      <c r="AB231" s="115"/>
      <c r="AD231" s="115" t="s">
        <v>33</v>
      </c>
      <c r="AH231" s="115" t="s">
        <v>37</v>
      </c>
      <c r="AI231" s="115" t="s">
        <v>38</v>
      </c>
      <c r="AL231" s="115" t="s">
        <v>41</v>
      </c>
      <c r="AR231" s="115" t="s">
        <v>46</v>
      </c>
      <c r="AT231" s="115" t="s">
        <v>48</v>
      </c>
      <c r="AX231" s="115" t="s">
        <v>52</v>
      </c>
      <c r="BD231" s="115" t="s">
        <v>57</v>
      </c>
      <c r="BH231" s="115" t="s">
        <v>61</v>
      </c>
      <c r="BP231" s="115" t="s">
        <v>67</v>
      </c>
      <c r="BR231" s="115" t="s">
        <v>69</v>
      </c>
      <c r="BT231" s="115" t="s">
        <v>71</v>
      </c>
      <c r="BU231" s="115" t="s">
        <v>72</v>
      </c>
      <c r="BW231" s="115" t="s">
        <v>74</v>
      </c>
      <c r="CA231" s="115" t="s">
        <v>78</v>
      </c>
      <c r="CC231" s="115" t="s">
        <v>99</v>
      </c>
      <c r="CD231" s="115">
        <v>72</v>
      </c>
      <c r="CE231" s="115" t="s">
        <v>84</v>
      </c>
      <c r="CF231" s="115" t="s">
        <v>135</v>
      </c>
      <c r="CG231" s="115" t="s">
        <v>85</v>
      </c>
      <c r="CH231" s="115" t="s">
        <v>86</v>
      </c>
      <c r="CI231" s="115" t="s">
        <v>87</v>
      </c>
      <c r="CJ231" s="115" t="s">
        <v>101</v>
      </c>
      <c r="CK231" s="115" t="s">
        <v>89</v>
      </c>
      <c r="CL231" s="115" t="s">
        <v>106</v>
      </c>
      <c r="CM231" s="115" t="s">
        <v>91</v>
      </c>
      <c r="CN231" s="115" t="s">
        <v>86</v>
      </c>
    </row>
    <row r="232" spans="1:92">
      <c r="A232" s="115">
        <v>7011091941</v>
      </c>
      <c r="D232" s="115" t="s">
        <v>20</v>
      </c>
      <c r="J232" s="115" t="s">
        <v>26</v>
      </c>
      <c r="K232" s="115" t="s">
        <v>27</v>
      </c>
      <c r="O232" s="115"/>
      <c r="Q232" s="115" t="s">
        <v>20</v>
      </c>
      <c r="W232" s="115" t="s">
        <v>26</v>
      </c>
      <c r="AB232" s="115"/>
      <c r="AH232" s="115" t="s">
        <v>37</v>
      </c>
      <c r="AI232" s="115" t="s">
        <v>38</v>
      </c>
      <c r="AK232" s="115" t="s">
        <v>40</v>
      </c>
      <c r="AL232" s="115"/>
      <c r="AM232" s="115" t="s">
        <v>42</v>
      </c>
      <c r="AR232" s="115" t="s">
        <v>46</v>
      </c>
      <c r="AT232" s="115" t="s">
        <v>48</v>
      </c>
      <c r="AX232" s="115"/>
      <c r="AZ232" s="115" t="s">
        <v>54</v>
      </c>
      <c r="BH232" s="115" t="s">
        <v>61</v>
      </c>
      <c r="BJ232" s="115" t="s">
        <v>26</v>
      </c>
      <c r="BP232" s="115" t="s">
        <v>67</v>
      </c>
      <c r="BR232" s="115" t="s">
        <v>69</v>
      </c>
      <c r="CA232" s="115" t="s">
        <v>78</v>
      </c>
      <c r="CC232" s="115" t="s">
        <v>83</v>
      </c>
      <c r="CD232" s="115">
        <v>30</v>
      </c>
      <c r="CE232" s="115" t="s">
        <v>84</v>
      </c>
      <c r="CF232" s="115" t="s">
        <v>121</v>
      </c>
      <c r="CG232" s="115" t="s">
        <v>92</v>
      </c>
      <c r="CH232" s="115" t="s">
        <v>86</v>
      </c>
      <c r="CJ232" s="115" t="s">
        <v>100</v>
      </c>
      <c r="CK232" s="115" t="s">
        <v>111</v>
      </c>
      <c r="CL232" s="115" t="s">
        <v>90</v>
      </c>
      <c r="CM232" s="115" t="s">
        <v>91</v>
      </c>
      <c r="CN232" s="115" t="s">
        <v>91</v>
      </c>
    </row>
    <row r="233" spans="1:92">
      <c r="A233" s="115">
        <v>5587412949</v>
      </c>
      <c r="C233" s="115" t="s">
        <v>19</v>
      </c>
      <c r="M233" s="115" t="s">
        <v>29</v>
      </c>
      <c r="N233" s="115" t="s">
        <v>30</v>
      </c>
      <c r="O233" s="115"/>
      <c r="P233" s="115" t="s">
        <v>19</v>
      </c>
      <c r="U233" s="115" t="s">
        <v>24</v>
      </c>
      <c r="V233" s="115" t="s">
        <v>25</v>
      </c>
      <c r="AB233" s="115"/>
      <c r="AD233" s="115" t="s">
        <v>33</v>
      </c>
      <c r="AH233" s="115" t="s">
        <v>37</v>
      </c>
      <c r="AI233" s="115" t="s">
        <v>38</v>
      </c>
      <c r="AL233" s="115"/>
      <c r="AM233" s="115" t="s">
        <v>42</v>
      </c>
      <c r="AR233" s="115" t="s">
        <v>46</v>
      </c>
      <c r="AT233" s="115" t="s">
        <v>48</v>
      </c>
      <c r="AX233" s="115"/>
      <c r="BA233" s="115" t="s">
        <v>19</v>
      </c>
      <c r="BC233" s="115" t="s">
        <v>56</v>
      </c>
      <c r="BE233" s="115" t="s">
        <v>58</v>
      </c>
      <c r="BP233" s="115" t="s">
        <v>67</v>
      </c>
      <c r="BS233" s="115" t="s">
        <v>70</v>
      </c>
      <c r="CC233" s="115" t="s">
        <v>99</v>
      </c>
      <c r="CD233" s="115">
        <v>37</v>
      </c>
      <c r="CE233" s="115" t="s">
        <v>181</v>
      </c>
      <c r="CF233" s="115" t="s">
        <v>436</v>
      </c>
      <c r="CG233" s="115" t="s">
        <v>85</v>
      </c>
      <c r="CH233" s="115" t="s">
        <v>86</v>
      </c>
      <c r="CI233" s="115" t="s">
        <v>87</v>
      </c>
      <c r="CJ233" s="115" t="s">
        <v>101</v>
      </c>
      <c r="CK233" s="115" t="s">
        <v>89</v>
      </c>
      <c r="CL233" s="115" t="s">
        <v>90</v>
      </c>
      <c r="CM233" s="115" t="s">
        <v>91</v>
      </c>
      <c r="CN233" s="115" t="s">
        <v>91</v>
      </c>
    </row>
    <row r="234" spans="1:92">
      <c r="A234" s="115">
        <v>7044843782</v>
      </c>
      <c r="B234" s="115" t="s">
        <v>18</v>
      </c>
      <c r="C234" s="115" t="s">
        <v>19</v>
      </c>
      <c r="J234" s="115" t="s">
        <v>26</v>
      </c>
      <c r="O234" s="115" t="s">
        <v>18</v>
      </c>
      <c r="V234" s="115" t="s">
        <v>25</v>
      </c>
      <c r="AA234" s="115" t="s">
        <v>30</v>
      </c>
      <c r="AB234" s="115"/>
      <c r="AD234" s="115" t="s">
        <v>33</v>
      </c>
      <c r="AH234" s="115" t="s">
        <v>37</v>
      </c>
      <c r="AI234" s="115" t="s">
        <v>38</v>
      </c>
      <c r="AL234" s="115" t="s">
        <v>41</v>
      </c>
      <c r="AR234" s="115" t="s">
        <v>46</v>
      </c>
      <c r="AT234" s="115" t="s">
        <v>48</v>
      </c>
      <c r="AX234" s="115" t="s">
        <v>52</v>
      </c>
      <c r="BA234" s="115" t="s">
        <v>19</v>
      </c>
      <c r="BJ234" s="115" t="s">
        <v>26</v>
      </c>
      <c r="BP234" s="115" t="s">
        <v>67</v>
      </c>
      <c r="BT234" s="115" t="s">
        <v>71</v>
      </c>
      <c r="CA234" s="115" t="s">
        <v>78</v>
      </c>
      <c r="CC234" s="115" t="s">
        <v>83</v>
      </c>
      <c r="CD234" s="115">
        <v>21</v>
      </c>
      <c r="CE234" s="115" t="s">
        <v>84</v>
      </c>
      <c r="CF234" s="115" t="s">
        <v>165</v>
      </c>
      <c r="CG234" s="115" t="s">
        <v>97</v>
      </c>
      <c r="CH234" s="115" t="s">
        <v>86</v>
      </c>
      <c r="CI234" s="115" t="s">
        <v>87</v>
      </c>
      <c r="CJ234" s="115" t="s">
        <v>88</v>
      </c>
      <c r="CK234" s="115" t="s">
        <v>94</v>
      </c>
      <c r="CL234" s="115" t="s">
        <v>90</v>
      </c>
      <c r="CM234" s="115" t="s">
        <v>91</v>
      </c>
      <c r="CN234" s="115" t="s">
        <v>91</v>
      </c>
    </row>
    <row r="235" spans="1:92">
      <c r="A235" s="115">
        <v>7045787624</v>
      </c>
      <c r="C235" s="115" t="s">
        <v>19</v>
      </c>
      <c r="J235" s="115" t="s">
        <v>26</v>
      </c>
      <c r="N235" s="115" t="s">
        <v>30</v>
      </c>
      <c r="O235" s="115"/>
      <c r="P235" s="115" t="s">
        <v>19</v>
      </c>
      <c r="V235" s="115" t="s">
        <v>25</v>
      </c>
      <c r="W235" s="115" t="s">
        <v>26</v>
      </c>
      <c r="AB235" s="115" t="s">
        <v>31</v>
      </c>
      <c r="AD235" s="115" t="s">
        <v>33</v>
      </c>
      <c r="AE235" s="115" t="s">
        <v>34</v>
      </c>
      <c r="AF235" s="115" t="s">
        <v>35</v>
      </c>
      <c r="AI235" s="115" t="s">
        <v>38</v>
      </c>
      <c r="AL235" s="115"/>
      <c r="AP235" s="115" t="s">
        <v>45</v>
      </c>
      <c r="AR235" s="115" t="s">
        <v>46</v>
      </c>
      <c r="AT235" s="115" t="s">
        <v>48</v>
      </c>
      <c r="AX235" s="115"/>
      <c r="BC235" s="115" t="s">
        <v>56</v>
      </c>
      <c r="BD235" s="115" t="s">
        <v>57</v>
      </c>
      <c r="BE235" s="115" t="s">
        <v>58</v>
      </c>
      <c r="BP235" s="115" t="s">
        <v>67</v>
      </c>
      <c r="BR235" s="115" t="s">
        <v>69</v>
      </c>
      <c r="BT235" s="115" t="s">
        <v>71</v>
      </c>
      <c r="CA235" s="115" t="s">
        <v>78</v>
      </c>
      <c r="CC235" s="115" t="s">
        <v>83</v>
      </c>
      <c r="CD235" s="115">
        <v>65</v>
      </c>
      <c r="CE235" s="115" t="s">
        <v>181</v>
      </c>
      <c r="CF235" s="115" t="s">
        <v>191</v>
      </c>
      <c r="CH235" s="115" t="s">
        <v>91</v>
      </c>
      <c r="CI235" s="115" t="s">
        <v>87</v>
      </c>
      <c r="CJ235" s="115" t="s">
        <v>101</v>
      </c>
      <c r="CK235" s="115" t="s">
        <v>94</v>
      </c>
      <c r="CL235" s="115" t="s">
        <v>106</v>
      </c>
      <c r="CM235" s="115" t="s">
        <v>91</v>
      </c>
      <c r="CN235" s="115" t="s">
        <v>91</v>
      </c>
    </row>
    <row r="236" spans="1:92">
      <c r="A236" s="115">
        <v>6982471854</v>
      </c>
      <c r="C236" s="115" t="s">
        <v>19</v>
      </c>
      <c r="L236" s="115" t="s">
        <v>28</v>
      </c>
      <c r="N236" s="115" t="s">
        <v>30</v>
      </c>
      <c r="O236" s="115"/>
      <c r="P236" s="115" t="s">
        <v>19</v>
      </c>
      <c r="Q236" s="115" t="s">
        <v>20</v>
      </c>
      <c r="AA236" s="115" t="s">
        <v>30</v>
      </c>
      <c r="AB236" s="115"/>
      <c r="AD236" s="115" t="s">
        <v>33</v>
      </c>
      <c r="AE236" s="115" t="s">
        <v>34</v>
      </c>
      <c r="AI236" s="115" t="s">
        <v>38</v>
      </c>
      <c r="AL236" s="115" t="s">
        <v>41</v>
      </c>
      <c r="AR236" s="115" t="s">
        <v>46</v>
      </c>
      <c r="AT236" s="115" t="s">
        <v>48</v>
      </c>
      <c r="AX236" s="115"/>
      <c r="BC236" s="115" t="s">
        <v>56</v>
      </c>
      <c r="BE236" s="115" t="s">
        <v>58</v>
      </c>
      <c r="BN236" s="115" t="s">
        <v>65</v>
      </c>
      <c r="BP236" s="115" t="s">
        <v>67</v>
      </c>
      <c r="BS236" s="115" t="s">
        <v>70</v>
      </c>
      <c r="CC236" s="115" t="s">
        <v>99</v>
      </c>
      <c r="CD236" s="115">
        <v>67</v>
      </c>
      <c r="CE236" s="115" t="s">
        <v>181</v>
      </c>
      <c r="CF236" s="115" t="s">
        <v>232</v>
      </c>
      <c r="CG236" s="115" t="s">
        <v>85</v>
      </c>
      <c r="CH236" s="115" t="s">
        <v>86</v>
      </c>
      <c r="CI236" s="115" t="s">
        <v>87</v>
      </c>
      <c r="CJ236" s="115" t="s">
        <v>88</v>
      </c>
      <c r="CK236" s="115" t="s">
        <v>102</v>
      </c>
      <c r="CL236" s="115" t="s">
        <v>90</v>
      </c>
      <c r="CM236" s="115" t="s">
        <v>91</v>
      </c>
      <c r="CN236" s="115" t="s">
        <v>91</v>
      </c>
    </row>
    <row r="237" spans="1:92">
      <c r="A237" s="115">
        <v>7020352212</v>
      </c>
      <c r="H237" s="115" t="s">
        <v>24</v>
      </c>
      <c r="K237" s="115" t="s">
        <v>27</v>
      </c>
      <c r="N237" s="115" t="s">
        <v>30</v>
      </c>
      <c r="O237" s="115"/>
      <c r="R237" s="115" t="s">
        <v>21</v>
      </c>
      <c r="X237" s="115" t="s">
        <v>27</v>
      </c>
      <c r="AA237" s="115" t="s">
        <v>30</v>
      </c>
      <c r="AB237" s="115"/>
      <c r="AI237" s="115" t="s">
        <v>38</v>
      </c>
      <c r="AL237" s="115"/>
      <c r="AM237" s="115" t="s">
        <v>42</v>
      </c>
      <c r="AR237" s="115" t="s">
        <v>46</v>
      </c>
      <c r="AT237" s="115" t="s">
        <v>48</v>
      </c>
      <c r="AX237" s="115"/>
      <c r="AZ237" s="115" t="s">
        <v>54</v>
      </c>
      <c r="BB237" s="115" t="s">
        <v>55</v>
      </c>
      <c r="BI237" s="115" t="s">
        <v>62</v>
      </c>
      <c r="BP237" s="115" t="s">
        <v>67</v>
      </c>
      <c r="CA237" s="115" t="s">
        <v>78</v>
      </c>
      <c r="CC237" s="115" t="s">
        <v>99</v>
      </c>
      <c r="CD237" s="115">
        <v>43</v>
      </c>
      <c r="CE237" s="115" t="s">
        <v>181</v>
      </c>
      <c r="CF237" s="115" t="s">
        <v>191</v>
      </c>
      <c r="CG237" s="115" t="s">
        <v>85</v>
      </c>
      <c r="CH237" s="115" t="s">
        <v>91</v>
      </c>
      <c r="CI237" s="115" t="s">
        <v>137</v>
      </c>
      <c r="CJ237" s="115" t="s">
        <v>93</v>
      </c>
      <c r="CK237" s="115" t="s">
        <v>102</v>
      </c>
      <c r="CL237" s="115" t="s">
        <v>106</v>
      </c>
      <c r="CM237" s="115" t="s">
        <v>91</v>
      </c>
      <c r="CN237" s="115" t="s">
        <v>91</v>
      </c>
    </row>
    <row r="238" spans="1:92">
      <c r="A238" s="115">
        <v>7010997133</v>
      </c>
      <c r="C238" s="115" t="s">
        <v>19</v>
      </c>
      <c r="D238" s="115" t="s">
        <v>20</v>
      </c>
      <c r="J238" s="115" t="s">
        <v>26</v>
      </c>
      <c r="N238" s="115" t="s">
        <v>30</v>
      </c>
      <c r="O238" s="115"/>
      <c r="Q238" s="115" t="s">
        <v>20</v>
      </c>
      <c r="W238" s="115" t="s">
        <v>26</v>
      </c>
      <c r="AB238" s="115"/>
      <c r="AD238" s="115" t="s">
        <v>33</v>
      </c>
      <c r="AI238" s="115" t="s">
        <v>38</v>
      </c>
      <c r="AL238" s="115" t="s">
        <v>41</v>
      </c>
      <c r="AR238" s="115" t="s">
        <v>46</v>
      </c>
      <c r="AT238" s="115" t="s">
        <v>48</v>
      </c>
      <c r="AX238" s="115" t="s">
        <v>52</v>
      </c>
      <c r="BA238" s="115" t="s">
        <v>19</v>
      </c>
      <c r="BC238" s="115" t="s">
        <v>56</v>
      </c>
      <c r="BD238" s="115" t="s">
        <v>57</v>
      </c>
      <c r="BE238" s="115" t="s">
        <v>58</v>
      </c>
      <c r="BP238" s="115" t="s">
        <v>67</v>
      </c>
      <c r="BT238" s="115" t="s">
        <v>71</v>
      </c>
      <c r="BY238" s="115" t="s">
        <v>76</v>
      </c>
      <c r="CC238" s="115" t="s">
        <v>99</v>
      </c>
      <c r="CD238" s="115">
        <v>73</v>
      </c>
      <c r="CE238" s="115" t="s">
        <v>84</v>
      </c>
      <c r="CF238" s="115" t="s">
        <v>123</v>
      </c>
      <c r="CG238" s="115" t="s">
        <v>85</v>
      </c>
      <c r="CH238" s="115" t="s">
        <v>86</v>
      </c>
      <c r="CI238" s="115" t="s">
        <v>87</v>
      </c>
      <c r="CJ238" s="115" t="s">
        <v>101</v>
      </c>
      <c r="CK238" s="115" t="s">
        <v>111</v>
      </c>
      <c r="CL238" s="115" t="s">
        <v>106</v>
      </c>
      <c r="CM238" s="115" t="s">
        <v>91</v>
      </c>
      <c r="CN238" s="115" t="s">
        <v>91</v>
      </c>
    </row>
    <row r="239" spans="1:92">
      <c r="A239" s="115">
        <v>7011540265</v>
      </c>
      <c r="D239" s="115" t="s">
        <v>20</v>
      </c>
      <c r="J239" s="115" t="s">
        <v>26</v>
      </c>
      <c r="N239" s="115" t="s">
        <v>30</v>
      </c>
      <c r="O239" s="115"/>
      <c r="P239" s="115" t="s">
        <v>19</v>
      </c>
      <c r="W239" s="115" t="s">
        <v>26</v>
      </c>
      <c r="AA239" s="115" t="s">
        <v>30</v>
      </c>
      <c r="AB239" s="115"/>
      <c r="AD239" s="115" t="s">
        <v>33</v>
      </c>
      <c r="AF239" s="115" t="s">
        <v>35</v>
      </c>
      <c r="AI239" s="115" t="s">
        <v>38</v>
      </c>
      <c r="AL239" s="115"/>
      <c r="AR239" s="115" t="s">
        <v>46</v>
      </c>
      <c r="AT239" s="115" t="s">
        <v>48</v>
      </c>
      <c r="AX239" s="115" t="s">
        <v>52</v>
      </c>
      <c r="AY239" s="115" t="s">
        <v>53</v>
      </c>
      <c r="BD239" s="115" t="s">
        <v>57</v>
      </c>
      <c r="BJ239" s="115" t="s">
        <v>26</v>
      </c>
      <c r="BN239" s="115" t="s">
        <v>65</v>
      </c>
      <c r="BP239" s="115"/>
      <c r="BQ239" s="115" t="s">
        <v>68</v>
      </c>
      <c r="CA239" s="115" t="s">
        <v>78</v>
      </c>
      <c r="CC239" s="115" t="s">
        <v>83</v>
      </c>
      <c r="CD239" s="115">
        <v>62</v>
      </c>
      <c r="CE239" s="115" t="s">
        <v>84</v>
      </c>
      <c r="CF239" s="115" t="s">
        <v>143</v>
      </c>
      <c r="CG239" s="115" t="s">
        <v>85</v>
      </c>
      <c r="CH239" s="115" t="s">
        <v>91</v>
      </c>
      <c r="CI239" s="115" t="s">
        <v>108</v>
      </c>
      <c r="CJ239" s="115" t="s">
        <v>100</v>
      </c>
      <c r="CK239" s="115" t="s">
        <v>89</v>
      </c>
      <c r="CL239" s="115" t="s">
        <v>113</v>
      </c>
      <c r="CM239" s="115" t="s">
        <v>86</v>
      </c>
    </row>
    <row r="240" spans="1:92">
      <c r="A240" s="115">
        <v>7007931422</v>
      </c>
      <c r="C240" s="115" t="s">
        <v>19</v>
      </c>
      <c r="D240" s="115" t="s">
        <v>20</v>
      </c>
      <c r="N240" s="115" t="s">
        <v>30</v>
      </c>
      <c r="O240" s="115"/>
      <c r="P240" s="115" t="s">
        <v>19</v>
      </c>
      <c r="W240" s="115" t="s">
        <v>26</v>
      </c>
      <c r="AA240" s="115" t="s">
        <v>30</v>
      </c>
      <c r="AB240" s="115"/>
      <c r="AF240" s="115" t="s">
        <v>35</v>
      </c>
      <c r="AI240" s="115" t="s">
        <v>38</v>
      </c>
      <c r="AK240" s="115" t="s">
        <v>40</v>
      </c>
      <c r="AL240" s="115" t="s">
        <v>41</v>
      </c>
      <c r="AR240" s="115" t="s">
        <v>46</v>
      </c>
      <c r="AT240" s="115" t="s">
        <v>48</v>
      </c>
      <c r="AX240" s="115"/>
      <c r="BC240" s="115" t="s">
        <v>56</v>
      </c>
      <c r="BG240" s="115" t="s">
        <v>60</v>
      </c>
      <c r="BJ240" s="115" t="s">
        <v>26</v>
      </c>
      <c r="BP240" s="115" t="s">
        <v>67</v>
      </c>
      <c r="BS240" s="115" t="s">
        <v>70</v>
      </c>
      <c r="CA240" s="115" t="s">
        <v>78</v>
      </c>
      <c r="CC240" s="115" t="s">
        <v>99</v>
      </c>
      <c r="CD240" s="115">
        <v>73</v>
      </c>
      <c r="CE240" s="115" t="s">
        <v>84</v>
      </c>
      <c r="CF240" s="115" t="s">
        <v>156</v>
      </c>
      <c r="CG240" s="115" t="s">
        <v>85</v>
      </c>
      <c r="CI240" s="115" t="s">
        <v>87</v>
      </c>
      <c r="CJ240" s="115" t="s">
        <v>100</v>
      </c>
      <c r="CK240" s="115" t="s">
        <v>89</v>
      </c>
      <c r="CL240" s="115" t="s">
        <v>106</v>
      </c>
      <c r="CM240" s="115" t="s">
        <v>91</v>
      </c>
      <c r="CN240" s="115" t="s">
        <v>91</v>
      </c>
    </row>
    <row r="241" spans="1:92">
      <c r="A241" s="115">
        <v>7020339300</v>
      </c>
      <c r="B241" s="115" t="s">
        <v>18</v>
      </c>
      <c r="J241" s="115" t="s">
        <v>26</v>
      </c>
      <c r="O241" s="115"/>
      <c r="W241" s="115" t="s">
        <v>26</v>
      </c>
      <c r="AB241" s="115"/>
      <c r="AI241" s="115" t="s">
        <v>38</v>
      </c>
      <c r="AL241" s="115"/>
      <c r="AM241" s="115" t="s">
        <v>42</v>
      </c>
      <c r="AR241" s="115" t="s">
        <v>46</v>
      </c>
      <c r="AT241" s="115" t="s">
        <v>48</v>
      </c>
      <c r="AX241" s="115"/>
      <c r="AZ241" s="115" t="s">
        <v>54</v>
      </c>
      <c r="BG241" s="115" t="s">
        <v>60</v>
      </c>
      <c r="BJ241" s="115" t="s">
        <v>26</v>
      </c>
      <c r="BP241" s="115" t="s">
        <v>67</v>
      </c>
      <c r="BU241" s="115" t="s">
        <v>72</v>
      </c>
      <c r="CA241" s="115" t="s">
        <v>78</v>
      </c>
      <c r="CC241" s="115" t="s">
        <v>83</v>
      </c>
      <c r="CD241" s="115">
        <v>50</v>
      </c>
      <c r="CE241" s="115" t="s">
        <v>84</v>
      </c>
      <c r="CF241" s="115" t="s">
        <v>156</v>
      </c>
      <c r="CG241" s="115" t="s">
        <v>97</v>
      </c>
      <c r="CH241" s="115" t="s">
        <v>86</v>
      </c>
      <c r="CI241" s="115" t="s">
        <v>87</v>
      </c>
      <c r="CJ241" s="115" t="s">
        <v>88</v>
      </c>
      <c r="CK241" s="115" t="s">
        <v>111</v>
      </c>
      <c r="CL241" s="115" t="s">
        <v>90</v>
      </c>
      <c r="CM241" s="115" t="s">
        <v>91</v>
      </c>
      <c r="CN241" s="115" t="s">
        <v>91</v>
      </c>
    </row>
    <row r="242" spans="1:92">
      <c r="A242" s="115">
        <v>7007923382</v>
      </c>
      <c r="J242" s="115" t="s">
        <v>26</v>
      </c>
      <c r="N242" s="115" t="s">
        <v>30</v>
      </c>
      <c r="O242" s="115"/>
      <c r="W242" s="115" t="s">
        <v>26</v>
      </c>
      <c r="AB242" s="115"/>
      <c r="AC242" s="115" t="s">
        <v>32</v>
      </c>
      <c r="AF242" s="115" t="s">
        <v>35</v>
      </c>
      <c r="AI242" s="115" t="s">
        <v>38</v>
      </c>
      <c r="AK242" s="115" t="s">
        <v>40</v>
      </c>
      <c r="AL242" s="115"/>
      <c r="AR242" s="115" t="s">
        <v>46</v>
      </c>
      <c r="AT242" s="115" t="s">
        <v>48</v>
      </c>
      <c r="AX242" s="115" t="s">
        <v>52</v>
      </c>
      <c r="BA242" s="115" t="s">
        <v>19</v>
      </c>
      <c r="BC242" s="115" t="s">
        <v>56</v>
      </c>
      <c r="BD242" s="115" t="s">
        <v>57</v>
      </c>
      <c r="BJ242" s="115" t="s">
        <v>26</v>
      </c>
      <c r="BP242" s="115" t="s">
        <v>67</v>
      </c>
      <c r="BR242" s="115" t="s">
        <v>69</v>
      </c>
      <c r="BS242" s="115" t="s">
        <v>70</v>
      </c>
      <c r="BU242" s="115" t="s">
        <v>72</v>
      </c>
      <c r="CA242" s="115" t="s">
        <v>78</v>
      </c>
      <c r="CC242" s="115" t="s">
        <v>83</v>
      </c>
      <c r="CD242" s="115">
        <v>61</v>
      </c>
      <c r="CE242" s="115" t="s">
        <v>84</v>
      </c>
      <c r="CF242" s="115" t="s">
        <v>158</v>
      </c>
      <c r="CG242" s="115" t="s">
        <v>92</v>
      </c>
      <c r="CH242" s="115" t="s">
        <v>86</v>
      </c>
      <c r="CI242" s="115" t="s">
        <v>435</v>
      </c>
      <c r="CJ242" s="115" t="s">
        <v>101</v>
      </c>
      <c r="CK242" s="115" t="s">
        <v>89</v>
      </c>
      <c r="CL242" s="115" t="s">
        <v>103</v>
      </c>
      <c r="CM242" s="115" t="s">
        <v>91</v>
      </c>
      <c r="CN242" s="115" t="s">
        <v>91</v>
      </c>
    </row>
    <row r="243" spans="1:92">
      <c r="A243" s="115">
        <v>6985447395</v>
      </c>
      <c r="C243" s="115" t="s">
        <v>19</v>
      </c>
      <c r="I243" s="115" t="s">
        <v>25</v>
      </c>
      <c r="L243" s="115" t="s">
        <v>28</v>
      </c>
      <c r="O243" s="115"/>
      <c r="P243" s="115" t="s">
        <v>19</v>
      </c>
      <c r="Q243" s="115" t="s">
        <v>20</v>
      </c>
      <c r="V243" s="115" t="s">
        <v>25</v>
      </c>
      <c r="AB243" s="115"/>
      <c r="AD243" s="115" t="s">
        <v>33</v>
      </c>
      <c r="AI243" s="115" t="s">
        <v>38</v>
      </c>
      <c r="AK243" s="115" t="s">
        <v>40</v>
      </c>
      <c r="AL243" s="115" t="s">
        <v>41</v>
      </c>
      <c r="AR243" s="115" t="s">
        <v>46</v>
      </c>
      <c r="AT243" s="115" t="s">
        <v>48</v>
      </c>
      <c r="AX243" s="115"/>
      <c r="BC243" s="115" t="s">
        <v>56</v>
      </c>
      <c r="BE243" s="115" t="s">
        <v>58</v>
      </c>
      <c r="BM243" s="115" t="s">
        <v>64</v>
      </c>
      <c r="BP243" s="115"/>
      <c r="BR243" s="115" t="s">
        <v>69</v>
      </c>
      <c r="BS243" s="115" t="s">
        <v>70</v>
      </c>
      <c r="CC243" s="115" t="s">
        <v>83</v>
      </c>
      <c r="CD243" s="115">
        <v>66</v>
      </c>
      <c r="CE243" s="115" t="s">
        <v>181</v>
      </c>
      <c r="CF243" s="115" t="s">
        <v>193</v>
      </c>
      <c r="CG243" s="115" t="s">
        <v>85</v>
      </c>
      <c r="CH243" s="115" t="s">
        <v>86</v>
      </c>
      <c r="CI243" s="115" t="s">
        <v>87</v>
      </c>
      <c r="CJ243" s="115" t="s">
        <v>100</v>
      </c>
      <c r="CK243" s="115" t="s">
        <v>102</v>
      </c>
      <c r="CL243" s="115" t="s">
        <v>106</v>
      </c>
      <c r="CM243" s="115" t="s">
        <v>91</v>
      </c>
      <c r="CN243" s="115" t="s">
        <v>91</v>
      </c>
    </row>
    <row r="244" spans="1:92">
      <c r="A244" s="115">
        <v>7010999921</v>
      </c>
      <c r="O244" s="115"/>
      <c r="V244" s="115" t="s">
        <v>25</v>
      </c>
      <c r="Z244" s="115" t="s">
        <v>29</v>
      </c>
      <c r="AA244" s="115" t="s">
        <v>30</v>
      </c>
      <c r="AB244" s="115"/>
      <c r="AD244" s="115" t="s">
        <v>33</v>
      </c>
      <c r="AI244" s="115" t="s">
        <v>38</v>
      </c>
      <c r="AK244" s="115" t="s">
        <v>40</v>
      </c>
      <c r="AL244" s="115"/>
      <c r="AP244" s="115" t="s">
        <v>45</v>
      </c>
      <c r="AR244" s="115" t="s">
        <v>46</v>
      </c>
      <c r="AT244" s="115" t="s">
        <v>48</v>
      </c>
      <c r="AX244" s="115"/>
      <c r="AZ244" s="115" t="s">
        <v>54</v>
      </c>
      <c r="BC244" s="115" t="s">
        <v>56</v>
      </c>
      <c r="BI244" s="115" t="s">
        <v>62</v>
      </c>
      <c r="BP244" s="115" t="s">
        <v>67</v>
      </c>
      <c r="BR244" s="115" t="s">
        <v>69</v>
      </c>
      <c r="BU244" s="115" t="s">
        <v>72</v>
      </c>
      <c r="CC244" s="115" t="s">
        <v>83</v>
      </c>
      <c r="CD244" s="115">
        <v>70</v>
      </c>
      <c r="CE244" s="115" t="s">
        <v>84</v>
      </c>
      <c r="CF244" s="115" t="s">
        <v>129</v>
      </c>
      <c r="CG244" s="115" t="s">
        <v>85</v>
      </c>
      <c r="CI244" s="115" t="s">
        <v>108</v>
      </c>
      <c r="CJ244" s="115" t="s">
        <v>101</v>
      </c>
      <c r="CK244" s="115" t="s">
        <v>89</v>
      </c>
      <c r="CL244" s="115" t="s">
        <v>106</v>
      </c>
      <c r="CM244" s="115" t="s">
        <v>91</v>
      </c>
      <c r="CN244" s="115" t="s">
        <v>86</v>
      </c>
    </row>
    <row r="245" spans="1:92">
      <c r="A245" s="115">
        <v>7007923701</v>
      </c>
      <c r="B245" s="115" t="s">
        <v>18</v>
      </c>
      <c r="D245" s="115" t="s">
        <v>20</v>
      </c>
      <c r="J245" s="115" t="s">
        <v>26</v>
      </c>
      <c r="O245" s="115" t="s">
        <v>18</v>
      </c>
      <c r="P245" s="115" t="s">
        <v>19</v>
      </c>
      <c r="Q245" s="115" t="s">
        <v>20</v>
      </c>
      <c r="AB245" s="115" t="s">
        <v>31</v>
      </c>
      <c r="AF245" s="115" t="s">
        <v>35</v>
      </c>
      <c r="AI245" s="115" t="s">
        <v>38</v>
      </c>
      <c r="AL245" s="115"/>
      <c r="AP245" s="115" t="s">
        <v>45</v>
      </c>
      <c r="AR245" s="115" t="s">
        <v>46</v>
      </c>
      <c r="AT245" s="115" t="s">
        <v>48</v>
      </c>
      <c r="AX245" s="115" t="s">
        <v>52</v>
      </c>
      <c r="BD245" s="115" t="s">
        <v>57</v>
      </c>
      <c r="BJ245" s="115" t="s">
        <v>26</v>
      </c>
      <c r="BP245" s="115"/>
      <c r="BR245" s="115" t="s">
        <v>69</v>
      </c>
      <c r="BS245" s="115" t="s">
        <v>70</v>
      </c>
      <c r="CA245" s="115" t="s">
        <v>78</v>
      </c>
      <c r="CC245" s="115" t="s">
        <v>83</v>
      </c>
      <c r="CD245" s="115">
        <v>60</v>
      </c>
      <c r="CE245" s="115" t="s">
        <v>84</v>
      </c>
      <c r="CF245" s="115" t="s">
        <v>141</v>
      </c>
      <c r="CG245" s="115" t="s">
        <v>92</v>
      </c>
      <c r="CH245" s="115" t="s">
        <v>86</v>
      </c>
      <c r="CI245" s="115" t="s">
        <v>116</v>
      </c>
      <c r="CJ245" s="115" t="s">
        <v>101</v>
      </c>
      <c r="CK245" s="115" t="s">
        <v>89</v>
      </c>
      <c r="CL245" s="115" t="s">
        <v>113</v>
      </c>
      <c r="CM245" s="115" t="s">
        <v>91</v>
      </c>
      <c r="CN245" s="115" t="s">
        <v>91</v>
      </c>
    </row>
    <row r="246" spans="1:92">
      <c r="A246" s="115">
        <v>6985433409</v>
      </c>
      <c r="C246" s="115" t="s">
        <v>19</v>
      </c>
      <c r="D246" s="115" t="s">
        <v>20</v>
      </c>
      <c r="O246" s="115"/>
      <c r="P246" s="115" t="s">
        <v>19</v>
      </c>
      <c r="AB246" s="115"/>
      <c r="AD246" s="115" t="s">
        <v>33</v>
      </c>
      <c r="AI246" s="115" t="s">
        <v>38</v>
      </c>
      <c r="AK246" s="115" t="s">
        <v>40</v>
      </c>
      <c r="AL246" s="115"/>
      <c r="AM246" s="115" t="s">
        <v>42</v>
      </c>
      <c r="AR246" s="115" t="s">
        <v>46</v>
      </c>
      <c r="AT246" s="115" t="s">
        <v>48</v>
      </c>
      <c r="AX246" s="115"/>
      <c r="AZ246" s="115" t="s">
        <v>54</v>
      </c>
      <c r="BC246" s="115" t="s">
        <v>56</v>
      </c>
      <c r="BE246" s="115" t="s">
        <v>58</v>
      </c>
      <c r="BP246" s="115"/>
      <c r="CC246" s="115" t="s">
        <v>99</v>
      </c>
      <c r="CD246" s="115">
        <v>72</v>
      </c>
      <c r="CE246" s="115" t="s">
        <v>84</v>
      </c>
      <c r="CF246" s="115" t="s">
        <v>480</v>
      </c>
      <c r="CG246" s="115" t="s">
        <v>85</v>
      </c>
      <c r="CH246" s="115" t="s">
        <v>86</v>
      </c>
      <c r="CI246" s="115" t="s">
        <v>87</v>
      </c>
      <c r="CJ246" s="115" t="s">
        <v>88</v>
      </c>
      <c r="CK246" s="115" t="s">
        <v>89</v>
      </c>
      <c r="CL246" s="115" t="s">
        <v>106</v>
      </c>
      <c r="CM246" s="115" t="s">
        <v>91</v>
      </c>
      <c r="CN246" s="115" t="s">
        <v>86</v>
      </c>
    </row>
    <row r="247" spans="1:92">
      <c r="A247" s="115">
        <v>6985472999</v>
      </c>
      <c r="C247" s="115" t="s">
        <v>19</v>
      </c>
      <c r="H247" s="115" t="s">
        <v>24</v>
      </c>
      <c r="J247" s="115" t="s">
        <v>26</v>
      </c>
      <c r="K247" s="115" t="s">
        <v>27</v>
      </c>
      <c r="L247" s="115" t="s">
        <v>28</v>
      </c>
      <c r="N247" s="115" t="s">
        <v>30</v>
      </c>
      <c r="O247" s="115"/>
      <c r="AA247" s="115" t="s">
        <v>30</v>
      </c>
      <c r="AB247" s="115"/>
      <c r="AD247" s="115" t="s">
        <v>33</v>
      </c>
      <c r="AF247" s="115" t="s">
        <v>35</v>
      </c>
      <c r="AI247" s="115" t="s">
        <v>38</v>
      </c>
      <c r="AK247" s="115" t="s">
        <v>40</v>
      </c>
      <c r="AL247" s="115"/>
      <c r="AN247" s="115" t="s">
        <v>43</v>
      </c>
      <c r="AO247" s="115" t="s">
        <v>44</v>
      </c>
      <c r="AR247" s="115" t="s">
        <v>46</v>
      </c>
      <c r="AT247" s="115" t="s">
        <v>48</v>
      </c>
      <c r="AX247" s="115" t="s">
        <v>52</v>
      </c>
      <c r="AY247" s="115" t="s">
        <v>53</v>
      </c>
      <c r="AZ247" s="115" t="s">
        <v>54</v>
      </c>
      <c r="BA247" s="115" t="s">
        <v>19</v>
      </c>
      <c r="BC247" s="115" t="s">
        <v>56</v>
      </c>
      <c r="BD247" s="115" t="s">
        <v>57</v>
      </c>
      <c r="BE247" s="115" t="s">
        <v>58</v>
      </c>
      <c r="BH247" s="115" t="s">
        <v>61</v>
      </c>
      <c r="BI247" s="115" t="s">
        <v>62</v>
      </c>
      <c r="BJ247" s="115" t="s">
        <v>26</v>
      </c>
      <c r="BO247" s="115" t="s">
        <v>66</v>
      </c>
      <c r="BP247" s="115" t="s">
        <v>67</v>
      </c>
      <c r="BS247" s="115" t="s">
        <v>70</v>
      </c>
      <c r="CC247" s="115" t="s">
        <v>83</v>
      </c>
      <c r="CD247" s="115">
        <v>29</v>
      </c>
      <c r="CE247" s="115" t="s">
        <v>181</v>
      </c>
      <c r="CF247" s="115" t="s">
        <v>239</v>
      </c>
      <c r="CG247" s="115" t="s">
        <v>85</v>
      </c>
      <c r="CH247" s="115" t="s">
        <v>91</v>
      </c>
      <c r="CI247" s="115" t="s">
        <v>137</v>
      </c>
      <c r="CJ247" s="115" t="s">
        <v>100</v>
      </c>
      <c r="CK247" s="115" t="s">
        <v>89</v>
      </c>
      <c r="CL247" s="115" t="s">
        <v>90</v>
      </c>
      <c r="CM247" s="115" t="s">
        <v>91</v>
      </c>
      <c r="CN247" s="115" t="s">
        <v>91</v>
      </c>
    </row>
    <row r="248" spans="1:92">
      <c r="A248" s="115">
        <v>7020563481</v>
      </c>
      <c r="C248" s="115" t="s">
        <v>19</v>
      </c>
      <c r="I248" s="115" t="s">
        <v>25</v>
      </c>
      <c r="L248" s="115" t="s">
        <v>28</v>
      </c>
      <c r="O248" s="115"/>
      <c r="AB248" s="115"/>
      <c r="AD248" s="115" t="s">
        <v>33</v>
      </c>
      <c r="AI248" s="115" t="s">
        <v>38</v>
      </c>
      <c r="AL248" s="115" t="s">
        <v>41</v>
      </c>
      <c r="AR248" s="115" t="s">
        <v>46</v>
      </c>
      <c r="AT248" s="115" t="s">
        <v>48</v>
      </c>
      <c r="AX248" s="115" t="s">
        <v>52</v>
      </c>
      <c r="BC248" s="115" t="s">
        <v>56</v>
      </c>
      <c r="BN248" s="115" t="s">
        <v>65</v>
      </c>
      <c r="BP248" s="115" t="s">
        <v>67</v>
      </c>
      <c r="BY248" s="115" t="s">
        <v>76</v>
      </c>
      <c r="CC248" s="115" t="s">
        <v>83</v>
      </c>
      <c r="CD248" s="115">
        <v>79</v>
      </c>
      <c r="CE248" s="115" t="s">
        <v>181</v>
      </c>
      <c r="CF248" s="115" t="s">
        <v>208</v>
      </c>
      <c r="CG248" s="115" t="s">
        <v>85</v>
      </c>
      <c r="CH248" s="115" t="s">
        <v>86</v>
      </c>
      <c r="CI248" s="115" t="s">
        <v>87</v>
      </c>
      <c r="CJ248" s="115" t="s">
        <v>101</v>
      </c>
      <c r="CK248" s="115" t="s">
        <v>94</v>
      </c>
      <c r="CL248" s="115" t="s">
        <v>106</v>
      </c>
      <c r="CM248" s="115" t="s">
        <v>91</v>
      </c>
      <c r="CN248" s="115" t="s">
        <v>91</v>
      </c>
    </row>
    <row r="249" spans="1:92">
      <c r="A249" s="115">
        <v>6984052193</v>
      </c>
      <c r="C249" s="115" t="s">
        <v>19</v>
      </c>
      <c r="D249" s="115" t="s">
        <v>20</v>
      </c>
      <c r="L249" s="115" t="s">
        <v>28</v>
      </c>
      <c r="N249" s="115" t="s">
        <v>30</v>
      </c>
      <c r="O249" s="115"/>
      <c r="AA249" s="115" t="s">
        <v>30</v>
      </c>
      <c r="AB249" s="115" t="s">
        <v>31</v>
      </c>
      <c r="AI249" s="115" t="s">
        <v>38</v>
      </c>
      <c r="AK249" s="115" t="s">
        <v>40</v>
      </c>
      <c r="AL249" s="115"/>
      <c r="AO249" s="115" t="s">
        <v>44</v>
      </c>
      <c r="AR249" s="115" t="s">
        <v>46</v>
      </c>
      <c r="AT249" s="115" t="s">
        <v>48</v>
      </c>
      <c r="AX249" s="115"/>
      <c r="BA249" s="115" t="s">
        <v>19</v>
      </c>
      <c r="BH249" s="115" t="s">
        <v>61</v>
      </c>
      <c r="BL249" s="115" t="s">
        <v>63</v>
      </c>
      <c r="BP249" s="115"/>
      <c r="BS249" s="115" t="s">
        <v>70</v>
      </c>
      <c r="BU249" s="115" t="s">
        <v>72</v>
      </c>
      <c r="CA249" s="115" t="s">
        <v>78</v>
      </c>
      <c r="CC249" s="115" t="s">
        <v>83</v>
      </c>
      <c r="CD249" s="115">
        <v>62</v>
      </c>
      <c r="CE249" s="115" t="s">
        <v>181</v>
      </c>
      <c r="CF249" s="115" t="s">
        <v>222</v>
      </c>
      <c r="CG249" s="115" t="s">
        <v>85</v>
      </c>
      <c r="CH249" s="115" t="s">
        <v>86</v>
      </c>
      <c r="CI249" s="115" t="s">
        <v>87</v>
      </c>
      <c r="CJ249" s="115" t="s">
        <v>101</v>
      </c>
      <c r="CK249" s="115" t="s">
        <v>111</v>
      </c>
      <c r="CL249" s="115" t="s">
        <v>90</v>
      </c>
      <c r="CM249" s="115" t="s">
        <v>91</v>
      </c>
      <c r="CN249" s="115" t="s">
        <v>91</v>
      </c>
    </row>
    <row r="250" spans="1:92">
      <c r="A250" s="115">
        <v>6988277088</v>
      </c>
      <c r="L250" s="115" t="s">
        <v>28</v>
      </c>
      <c r="M250" s="115" t="s">
        <v>29</v>
      </c>
      <c r="N250" s="115" t="s">
        <v>30</v>
      </c>
      <c r="O250" s="115"/>
      <c r="AA250" s="115" t="s">
        <v>30</v>
      </c>
      <c r="AB250" s="115"/>
      <c r="AD250" s="115" t="s">
        <v>33</v>
      </c>
      <c r="AI250" s="115" t="s">
        <v>38</v>
      </c>
      <c r="AL250" s="115"/>
      <c r="AN250" s="115" t="s">
        <v>43</v>
      </c>
      <c r="AR250" s="115" t="s">
        <v>46</v>
      </c>
      <c r="AT250" s="115" t="s">
        <v>48</v>
      </c>
      <c r="AX250" s="115" t="s">
        <v>52</v>
      </c>
      <c r="BC250" s="115" t="s">
        <v>56</v>
      </c>
      <c r="BD250" s="115" t="s">
        <v>57</v>
      </c>
      <c r="BP250" s="115"/>
      <c r="BQ250" s="115" t="s">
        <v>68</v>
      </c>
      <c r="BU250" s="115" t="s">
        <v>72</v>
      </c>
      <c r="CA250" s="115" t="s">
        <v>78</v>
      </c>
      <c r="CC250" s="115" t="s">
        <v>99</v>
      </c>
      <c r="CD250" s="115">
        <v>57</v>
      </c>
      <c r="CE250" s="115" t="s">
        <v>84</v>
      </c>
      <c r="CF250" s="115" t="s">
        <v>135</v>
      </c>
      <c r="CG250" s="115" t="s">
        <v>85</v>
      </c>
      <c r="CH250" s="115" t="s">
        <v>86</v>
      </c>
      <c r="CI250" s="115" t="s">
        <v>87</v>
      </c>
      <c r="CJ250" s="115" t="s">
        <v>100</v>
      </c>
      <c r="CK250" s="115" t="s">
        <v>89</v>
      </c>
      <c r="CL250" s="115" t="s">
        <v>113</v>
      </c>
      <c r="CM250" s="115" t="s">
        <v>91</v>
      </c>
      <c r="CN250" s="115" t="s">
        <v>91</v>
      </c>
    </row>
    <row r="251" spans="1:92">
      <c r="A251" s="115">
        <v>7044854212</v>
      </c>
      <c r="I251" s="115" t="s">
        <v>25</v>
      </c>
      <c r="K251" s="115" t="s">
        <v>27</v>
      </c>
      <c r="O251" s="115"/>
      <c r="AB251" s="115"/>
      <c r="AI251" s="115" t="s">
        <v>38</v>
      </c>
      <c r="AK251" s="115" t="s">
        <v>40</v>
      </c>
      <c r="AL251" s="115"/>
      <c r="AO251" s="115" t="s">
        <v>44</v>
      </c>
      <c r="AR251" s="115" t="s">
        <v>46</v>
      </c>
      <c r="AT251" s="115" t="s">
        <v>48</v>
      </c>
      <c r="AX251" s="115"/>
      <c r="AZ251" s="115" t="s">
        <v>54</v>
      </c>
      <c r="BC251" s="115" t="s">
        <v>56</v>
      </c>
      <c r="BP251" s="115" t="s">
        <v>67</v>
      </c>
      <c r="BR251" s="115" t="s">
        <v>69</v>
      </c>
      <c r="BU251" s="115" t="s">
        <v>72</v>
      </c>
      <c r="CA251" s="115" t="s">
        <v>78</v>
      </c>
      <c r="CC251" s="115" t="s">
        <v>83</v>
      </c>
      <c r="CD251" s="115">
        <v>47</v>
      </c>
      <c r="CE251" s="115" t="s">
        <v>84</v>
      </c>
      <c r="CF251" s="115" t="s">
        <v>133</v>
      </c>
      <c r="CG251" s="115" t="s">
        <v>92</v>
      </c>
      <c r="CJ251" s="115" t="s">
        <v>96</v>
      </c>
      <c r="CK251" s="115" t="s">
        <v>89</v>
      </c>
      <c r="CL251" s="115" t="s">
        <v>113</v>
      </c>
      <c r="CM251" s="115" t="s">
        <v>91</v>
      </c>
    </row>
    <row r="252" spans="1:92">
      <c r="A252" s="115">
        <v>7020571607</v>
      </c>
      <c r="C252" s="115" t="s">
        <v>19</v>
      </c>
      <c r="N252" s="115" t="s">
        <v>30</v>
      </c>
      <c r="O252" s="115"/>
      <c r="AB252" s="115"/>
      <c r="AI252" s="115" t="s">
        <v>38</v>
      </c>
      <c r="AK252" s="115" t="s">
        <v>40</v>
      </c>
      <c r="AL252" s="115"/>
      <c r="AR252" s="115" t="s">
        <v>46</v>
      </c>
      <c r="AT252" s="115" t="s">
        <v>48</v>
      </c>
      <c r="AX252" s="115"/>
      <c r="AY252" s="115" t="s">
        <v>53</v>
      </c>
      <c r="BL252" s="115" t="s">
        <v>63</v>
      </c>
      <c r="BM252" s="115" t="s">
        <v>64</v>
      </c>
      <c r="BN252" s="115" t="s">
        <v>65</v>
      </c>
      <c r="BP252" s="115" t="s">
        <v>67</v>
      </c>
      <c r="CC252" s="115" t="s">
        <v>99</v>
      </c>
      <c r="CD252" s="115">
        <v>29</v>
      </c>
      <c r="CE252" s="115" t="s">
        <v>84</v>
      </c>
      <c r="CF252" s="115" t="s">
        <v>135</v>
      </c>
      <c r="CH252" s="115" t="s">
        <v>91</v>
      </c>
      <c r="CI252" s="115" t="s">
        <v>108</v>
      </c>
      <c r="CJ252" s="115" t="s">
        <v>93</v>
      </c>
      <c r="CK252" s="115" t="s">
        <v>105</v>
      </c>
      <c r="CL252" s="115" t="s">
        <v>113</v>
      </c>
      <c r="CM252" s="115" t="s">
        <v>91</v>
      </c>
      <c r="CN252" s="115" t="s">
        <v>91</v>
      </c>
    </row>
    <row r="253" spans="1:92">
      <c r="A253" s="115">
        <v>5609481052</v>
      </c>
      <c r="K253" s="115" t="s">
        <v>27</v>
      </c>
      <c r="L253" s="115" t="s">
        <v>28</v>
      </c>
      <c r="N253" s="115" t="s">
        <v>30</v>
      </c>
      <c r="O253" s="115"/>
      <c r="V253" s="115" t="s">
        <v>25</v>
      </c>
      <c r="W253" s="115" t="s">
        <v>26</v>
      </c>
      <c r="Z253" s="115" t="s">
        <v>29</v>
      </c>
      <c r="AB253" s="115"/>
      <c r="AD253" s="115" t="s">
        <v>33</v>
      </c>
      <c r="AI253" s="115" t="s">
        <v>38</v>
      </c>
      <c r="AJ253" s="115" t="s">
        <v>39</v>
      </c>
      <c r="AL253" s="115"/>
      <c r="AM253" s="115" t="s">
        <v>42</v>
      </c>
      <c r="AO253" s="115" t="s">
        <v>44</v>
      </c>
      <c r="AT253" s="115" t="s">
        <v>48</v>
      </c>
      <c r="AX253" s="115"/>
      <c r="AZ253" s="115" t="s">
        <v>54</v>
      </c>
      <c r="BI253" s="115" t="s">
        <v>62</v>
      </c>
      <c r="BO253" s="115" t="s">
        <v>66</v>
      </c>
      <c r="BP253" s="115"/>
      <c r="BT253" s="115" t="s">
        <v>71</v>
      </c>
      <c r="BW253" s="115" t="s">
        <v>74</v>
      </c>
      <c r="CA253" s="115" t="s">
        <v>78</v>
      </c>
      <c r="CC253" s="115" t="s">
        <v>83</v>
      </c>
      <c r="CD253" s="115">
        <v>64</v>
      </c>
      <c r="CE253" s="115" t="s">
        <v>181</v>
      </c>
      <c r="CF253" s="115" t="s">
        <v>209</v>
      </c>
      <c r="CG253" s="115" t="s">
        <v>85</v>
      </c>
      <c r="CH253" s="115" t="s">
        <v>86</v>
      </c>
      <c r="CI253" s="115" t="s">
        <v>87</v>
      </c>
      <c r="CJ253" s="115" t="s">
        <v>88</v>
      </c>
      <c r="CK253" s="115" t="s">
        <v>111</v>
      </c>
      <c r="CL253" s="115" t="s">
        <v>90</v>
      </c>
      <c r="CM253" s="115" t="s">
        <v>91</v>
      </c>
      <c r="CN253" s="115" t="s">
        <v>91</v>
      </c>
    </row>
    <row r="254" spans="1:92">
      <c r="A254" s="115">
        <v>7045757888</v>
      </c>
      <c r="C254" s="115" t="s">
        <v>19</v>
      </c>
      <c r="D254" s="115" t="s">
        <v>20</v>
      </c>
      <c r="I254" s="115" t="s">
        <v>25</v>
      </c>
      <c r="J254" s="115" t="s">
        <v>26</v>
      </c>
      <c r="L254" s="115" t="s">
        <v>28</v>
      </c>
      <c r="M254" s="115" t="s">
        <v>29</v>
      </c>
      <c r="O254" s="115"/>
      <c r="P254" s="115" t="s">
        <v>19</v>
      </c>
      <c r="V254" s="115" t="s">
        <v>25</v>
      </c>
      <c r="Z254" s="115" t="s">
        <v>29</v>
      </c>
      <c r="AB254" s="115"/>
      <c r="AD254" s="115" t="s">
        <v>33</v>
      </c>
      <c r="AI254" s="115" t="s">
        <v>38</v>
      </c>
      <c r="AJ254" s="115" t="s">
        <v>39</v>
      </c>
      <c r="AL254" s="115"/>
      <c r="AM254" s="115" t="s">
        <v>42</v>
      </c>
      <c r="AN254" s="115" t="s">
        <v>43</v>
      </c>
      <c r="AO254" s="115" t="s">
        <v>44</v>
      </c>
      <c r="AT254" s="115" t="s">
        <v>48</v>
      </c>
      <c r="AX254" s="115" t="s">
        <v>52</v>
      </c>
      <c r="AZ254" s="115" t="s">
        <v>54</v>
      </c>
      <c r="BB254" s="115" t="s">
        <v>55</v>
      </c>
      <c r="BD254" s="115" t="s">
        <v>57</v>
      </c>
      <c r="BG254" s="115" t="s">
        <v>60</v>
      </c>
      <c r="BH254" s="115" t="s">
        <v>61</v>
      </c>
      <c r="BI254" s="115" t="s">
        <v>62</v>
      </c>
      <c r="BM254" s="115" t="s">
        <v>64</v>
      </c>
      <c r="BN254" s="115" t="s">
        <v>65</v>
      </c>
      <c r="BO254" s="115" t="s">
        <v>66</v>
      </c>
      <c r="BP254" s="115" t="s">
        <v>67</v>
      </c>
      <c r="CC254" s="115" t="s">
        <v>83</v>
      </c>
      <c r="CD254" s="115">
        <v>63</v>
      </c>
      <c r="CE254" s="115" t="s">
        <v>181</v>
      </c>
      <c r="CF254" s="115" t="s">
        <v>240</v>
      </c>
      <c r="CG254" s="115" t="s">
        <v>107</v>
      </c>
      <c r="CH254" s="115" t="s">
        <v>91</v>
      </c>
      <c r="CI254" s="115" t="s">
        <v>87</v>
      </c>
      <c r="CK254" s="115" t="s">
        <v>94</v>
      </c>
      <c r="CL254" s="115" t="s">
        <v>106</v>
      </c>
      <c r="CM254" s="115" t="s">
        <v>86</v>
      </c>
    </row>
    <row r="255" spans="1:92">
      <c r="A255" s="115">
        <v>5609565410</v>
      </c>
      <c r="D255" s="115" t="s">
        <v>20</v>
      </c>
      <c r="J255" s="115" t="s">
        <v>26</v>
      </c>
      <c r="N255" s="115" t="s">
        <v>30</v>
      </c>
      <c r="O255" s="115"/>
      <c r="Q255" s="115" t="s">
        <v>20</v>
      </c>
      <c r="R255" s="115" t="s">
        <v>21</v>
      </c>
      <c r="AB255" s="115"/>
      <c r="AD255" s="115" t="s">
        <v>33</v>
      </c>
      <c r="AI255" s="115" t="s">
        <v>38</v>
      </c>
      <c r="AJ255" s="115" t="s">
        <v>39</v>
      </c>
      <c r="AL255" s="115"/>
      <c r="AM255" s="115" t="s">
        <v>42</v>
      </c>
      <c r="AN255" s="115" t="s">
        <v>43</v>
      </c>
      <c r="AT255" s="115" t="s">
        <v>48</v>
      </c>
      <c r="AX255" s="115" t="s">
        <v>52</v>
      </c>
      <c r="BD255" s="115" t="s">
        <v>57</v>
      </c>
      <c r="BJ255" s="115" t="s">
        <v>26</v>
      </c>
      <c r="BP255" s="115" t="s">
        <v>67</v>
      </c>
      <c r="BU255" s="115" t="s">
        <v>72</v>
      </c>
      <c r="CA255" s="115" t="s">
        <v>78</v>
      </c>
      <c r="CC255" s="115" t="s">
        <v>99</v>
      </c>
      <c r="CD255" s="115">
        <v>77</v>
      </c>
      <c r="CE255" s="115" t="s">
        <v>181</v>
      </c>
      <c r="CF255" s="115" t="s">
        <v>429</v>
      </c>
      <c r="CG255" s="115" t="s">
        <v>114</v>
      </c>
      <c r="CH255" s="115" t="s">
        <v>86</v>
      </c>
      <c r="CI255" s="115" t="s">
        <v>87</v>
      </c>
      <c r="CJ255" s="115" t="s">
        <v>101</v>
      </c>
      <c r="CK255" s="115" t="s">
        <v>89</v>
      </c>
      <c r="CL255" s="115" t="s">
        <v>90</v>
      </c>
      <c r="CM255" s="115" t="s">
        <v>91</v>
      </c>
      <c r="CN255" s="115" t="s">
        <v>91</v>
      </c>
    </row>
    <row r="256" spans="1:92">
      <c r="A256" s="115">
        <v>6984048160</v>
      </c>
      <c r="C256" s="115" t="s">
        <v>19</v>
      </c>
      <c r="D256" s="115" t="s">
        <v>20</v>
      </c>
      <c r="M256" s="115" t="s">
        <v>29</v>
      </c>
      <c r="O256" s="115"/>
      <c r="P256" s="115" t="s">
        <v>19</v>
      </c>
      <c r="Q256" s="115" t="s">
        <v>20</v>
      </c>
      <c r="AB256" s="115"/>
      <c r="AI256" s="115" t="s">
        <v>38</v>
      </c>
      <c r="AJ256" s="115" t="s">
        <v>39</v>
      </c>
      <c r="AL256" s="115" t="s">
        <v>41</v>
      </c>
      <c r="AN256" s="115" t="s">
        <v>43</v>
      </c>
      <c r="AQ256" s="115" t="s">
        <v>39</v>
      </c>
      <c r="AT256" s="115" t="s">
        <v>48</v>
      </c>
      <c r="AX256" s="115"/>
      <c r="BA256" s="115" t="s">
        <v>19</v>
      </c>
      <c r="BD256" s="115" t="s">
        <v>57</v>
      </c>
      <c r="BG256" s="115" t="s">
        <v>60</v>
      </c>
      <c r="BP256" s="115"/>
      <c r="BR256" s="115" t="s">
        <v>69</v>
      </c>
      <c r="BS256" s="115" t="s">
        <v>70</v>
      </c>
      <c r="BV256" s="115" t="s">
        <v>73</v>
      </c>
      <c r="CC256" s="115" t="s">
        <v>83</v>
      </c>
      <c r="CD256" s="115">
        <v>75</v>
      </c>
      <c r="CE256" s="115" t="s">
        <v>181</v>
      </c>
      <c r="CF256" s="115" t="s">
        <v>211</v>
      </c>
      <c r="CG256" s="115" t="s">
        <v>85</v>
      </c>
      <c r="CI256" s="115" t="s">
        <v>87</v>
      </c>
      <c r="CJ256" s="115" t="s">
        <v>96</v>
      </c>
      <c r="CK256" s="115" t="s">
        <v>94</v>
      </c>
      <c r="CL256" s="115" t="s">
        <v>106</v>
      </c>
      <c r="CM256" s="115" t="s">
        <v>91</v>
      </c>
      <c r="CN256" s="115" t="s">
        <v>91</v>
      </c>
    </row>
    <row r="257" spans="1:92">
      <c r="A257" s="115">
        <v>7011079197</v>
      </c>
      <c r="I257" s="115" t="s">
        <v>25</v>
      </c>
      <c r="J257" s="115" t="s">
        <v>26</v>
      </c>
      <c r="N257" s="115" t="s">
        <v>30</v>
      </c>
      <c r="O257" s="115"/>
      <c r="Q257" s="115" t="s">
        <v>20</v>
      </c>
      <c r="AB257" s="115"/>
      <c r="AF257" s="115" t="s">
        <v>35</v>
      </c>
      <c r="AI257" s="115" t="s">
        <v>38</v>
      </c>
      <c r="AJ257" s="115" t="s">
        <v>39</v>
      </c>
      <c r="AL257" s="115"/>
      <c r="AQ257" s="115" t="s">
        <v>39</v>
      </c>
      <c r="AT257" s="115" t="s">
        <v>48</v>
      </c>
      <c r="AX257" s="115"/>
      <c r="BP257" s="115" t="s">
        <v>67</v>
      </c>
      <c r="CC257" s="115" t="s">
        <v>83</v>
      </c>
      <c r="CD257" s="115">
        <v>64</v>
      </c>
      <c r="CE257" s="115" t="s">
        <v>181</v>
      </c>
      <c r="CF257" s="115" t="s">
        <v>206</v>
      </c>
      <c r="CG257" s="115" t="s">
        <v>85</v>
      </c>
      <c r="CH257" s="115" t="s">
        <v>86</v>
      </c>
      <c r="CI257" s="115" t="s">
        <v>87</v>
      </c>
      <c r="CK257" s="115" t="s">
        <v>89</v>
      </c>
      <c r="CL257" s="115" t="s">
        <v>90</v>
      </c>
      <c r="CM257" s="115" t="s">
        <v>91</v>
      </c>
      <c r="CN257" s="115" t="s">
        <v>91</v>
      </c>
    </row>
    <row r="258" spans="1:92">
      <c r="A258" s="115">
        <v>6988280569</v>
      </c>
      <c r="C258" s="115" t="s">
        <v>19</v>
      </c>
      <c r="J258" s="115" t="s">
        <v>26</v>
      </c>
      <c r="M258" s="115" t="s">
        <v>29</v>
      </c>
      <c r="N258" s="115" t="s">
        <v>30</v>
      </c>
      <c r="O258" s="115"/>
      <c r="Q258" s="115" t="s">
        <v>20</v>
      </c>
      <c r="AA258" s="115" t="s">
        <v>30</v>
      </c>
      <c r="AB258" s="115"/>
      <c r="AI258" s="115" t="s">
        <v>38</v>
      </c>
      <c r="AJ258" s="115" t="s">
        <v>39</v>
      </c>
      <c r="AL258" s="115" t="s">
        <v>41</v>
      </c>
      <c r="AP258" s="115" t="s">
        <v>45</v>
      </c>
      <c r="AQ258" s="115" t="s">
        <v>39</v>
      </c>
      <c r="AT258" s="115" t="s">
        <v>48</v>
      </c>
      <c r="AX258" s="115"/>
      <c r="AY258" s="115" t="s">
        <v>53</v>
      </c>
      <c r="BE258" s="115" t="s">
        <v>58</v>
      </c>
      <c r="BG258" s="115" t="s">
        <v>60</v>
      </c>
      <c r="BP258" s="115"/>
      <c r="BQ258" s="115" t="s">
        <v>68</v>
      </c>
      <c r="BS258" s="115" t="s">
        <v>70</v>
      </c>
      <c r="BU258" s="115" t="s">
        <v>72</v>
      </c>
      <c r="CA258" s="115" t="s">
        <v>78</v>
      </c>
      <c r="CC258" s="115" t="s">
        <v>83</v>
      </c>
      <c r="CD258" s="115">
        <v>68</v>
      </c>
      <c r="CE258" s="115" t="s">
        <v>84</v>
      </c>
      <c r="CF258" s="115" t="s">
        <v>128</v>
      </c>
      <c r="CG258" s="115" t="s">
        <v>107</v>
      </c>
      <c r="CH258" s="115" t="s">
        <v>86</v>
      </c>
      <c r="CI258" s="115" t="s">
        <v>87</v>
      </c>
      <c r="CJ258" s="115" t="s">
        <v>96</v>
      </c>
      <c r="CK258" s="115" t="s">
        <v>89</v>
      </c>
      <c r="CL258" s="115" t="s">
        <v>106</v>
      </c>
      <c r="CM258" s="115" t="s">
        <v>91</v>
      </c>
      <c r="CN258" s="115" t="s">
        <v>86</v>
      </c>
    </row>
    <row r="259" spans="1:92">
      <c r="A259" s="115">
        <v>7007914634</v>
      </c>
      <c r="C259" s="115" t="s">
        <v>19</v>
      </c>
      <c r="H259" s="115" t="s">
        <v>24</v>
      </c>
      <c r="K259" s="115" t="s">
        <v>27</v>
      </c>
      <c r="O259" s="115"/>
      <c r="AA259" s="115" t="s">
        <v>30</v>
      </c>
      <c r="AB259" s="115"/>
      <c r="AD259" s="115" t="s">
        <v>33</v>
      </c>
      <c r="AI259" s="115" t="s">
        <v>38</v>
      </c>
      <c r="AJ259" s="115" t="s">
        <v>39</v>
      </c>
      <c r="AL259" s="115" t="s">
        <v>41</v>
      </c>
      <c r="AM259" s="115" t="s">
        <v>42</v>
      </c>
      <c r="AT259" s="115" t="s">
        <v>48</v>
      </c>
      <c r="AX259" s="115" t="s">
        <v>52</v>
      </c>
      <c r="AY259" s="115" t="s">
        <v>53</v>
      </c>
      <c r="AZ259" s="115" t="s">
        <v>54</v>
      </c>
      <c r="BP259" s="115"/>
      <c r="BY259" s="115" t="s">
        <v>76</v>
      </c>
      <c r="CC259" s="115" t="s">
        <v>83</v>
      </c>
      <c r="CD259" s="115">
        <v>31</v>
      </c>
      <c r="CE259" s="115" t="s">
        <v>84</v>
      </c>
      <c r="CF259" s="115" t="s">
        <v>146</v>
      </c>
      <c r="CH259" s="115" t="s">
        <v>91</v>
      </c>
      <c r="CI259" s="115" t="s">
        <v>137</v>
      </c>
      <c r="CJ259" s="115" t="s">
        <v>93</v>
      </c>
      <c r="CK259" s="115" t="s">
        <v>109</v>
      </c>
      <c r="CL259" s="115" t="s">
        <v>90</v>
      </c>
      <c r="CM259" s="115" t="s">
        <v>86</v>
      </c>
      <c r="CN259" s="115" t="s">
        <v>91</v>
      </c>
    </row>
    <row r="260" spans="1:92">
      <c r="A260" s="115">
        <v>7011273685</v>
      </c>
      <c r="C260" s="115" t="s">
        <v>19</v>
      </c>
      <c r="D260" s="115" t="s">
        <v>20</v>
      </c>
      <c r="O260" s="115"/>
      <c r="Q260" s="115" t="s">
        <v>20</v>
      </c>
      <c r="V260" s="115" t="s">
        <v>25</v>
      </c>
      <c r="X260" s="115" t="s">
        <v>27</v>
      </c>
      <c r="AA260" s="115" t="s">
        <v>30</v>
      </c>
      <c r="AB260" s="115"/>
      <c r="AF260" s="115" t="s">
        <v>35</v>
      </c>
      <c r="AH260" s="115" t="s">
        <v>37</v>
      </c>
      <c r="AI260" s="115" t="s">
        <v>38</v>
      </c>
      <c r="AK260" s="115" t="s">
        <v>40</v>
      </c>
      <c r="AL260" s="115"/>
      <c r="AT260" s="115" t="s">
        <v>48</v>
      </c>
      <c r="AX260" s="115" t="s">
        <v>52</v>
      </c>
      <c r="BA260" s="115" t="s">
        <v>19</v>
      </c>
      <c r="BP260" s="115"/>
      <c r="CA260" s="115" t="s">
        <v>78</v>
      </c>
      <c r="CC260" s="115" t="s">
        <v>83</v>
      </c>
      <c r="CD260" s="115">
        <v>43</v>
      </c>
      <c r="CE260" s="115" t="s">
        <v>84</v>
      </c>
      <c r="CF260" s="115" t="s">
        <v>126</v>
      </c>
      <c r="CG260" s="115" t="s">
        <v>97</v>
      </c>
      <c r="CH260" s="115" t="s">
        <v>86</v>
      </c>
      <c r="CI260" s="115" t="s">
        <v>468</v>
      </c>
      <c r="CJ260" s="115" t="s">
        <v>100</v>
      </c>
      <c r="CK260" s="115" t="s">
        <v>89</v>
      </c>
      <c r="CL260" s="115" t="s">
        <v>90</v>
      </c>
      <c r="CN260" s="115" t="s">
        <v>91</v>
      </c>
    </row>
    <row r="261" spans="1:92">
      <c r="A261" s="115">
        <v>6985148931</v>
      </c>
      <c r="C261" s="115" t="s">
        <v>19</v>
      </c>
      <c r="L261" s="115" t="s">
        <v>28</v>
      </c>
      <c r="O261" s="115"/>
      <c r="P261" s="115" t="s">
        <v>19</v>
      </c>
      <c r="R261" s="115" t="s">
        <v>21</v>
      </c>
      <c r="W261" s="115" t="s">
        <v>26</v>
      </c>
      <c r="AB261" s="115"/>
      <c r="AF261" s="115" t="s">
        <v>35</v>
      </c>
      <c r="AH261" s="115" t="s">
        <v>37</v>
      </c>
      <c r="AI261" s="115" t="s">
        <v>38</v>
      </c>
      <c r="AL261" s="115"/>
      <c r="AM261" s="115" t="s">
        <v>42</v>
      </c>
      <c r="AT261" s="115" t="s">
        <v>48</v>
      </c>
      <c r="AX261" s="115"/>
      <c r="AY261" s="115" t="s">
        <v>53</v>
      </c>
      <c r="AZ261" s="115" t="s">
        <v>54</v>
      </c>
      <c r="BA261" s="115" t="s">
        <v>19</v>
      </c>
      <c r="BP261" s="115"/>
      <c r="BQ261" s="115" t="s">
        <v>68</v>
      </c>
      <c r="BS261" s="115" t="s">
        <v>70</v>
      </c>
      <c r="BU261" s="115" t="s">
        <v>72</v>
      </c>
      <c r="CC261" s="115" t="s">
        <v>99</v>
      </c>
      <c r="CD261" s="115">
        <v>45</v>
      </c>
      <c r="CE261" s="115" t="s">
        <v>181</v>
      </c>
      <c r="CG261" s="115" t="s">
        <v>97</v>
      </c>
      <c r="CH261" s="115" t="s">
        <v>86</v>
      </c>
      <c r="CI261" s="115" t="s">
        <v>87</v>
      </c>
      <c r="CJ261" s="115" t="s">
        <v>93</v>
      </c>
      <c r="CK261" s="115" t="s">
        <v>102</v>
      </c>
      <c r="CL261" s="115" t="s">
        <v>90</v>
      </c>
      <c r="CM261" s="115" t="s">
        <v>86</v>
      </c>
      <c r="CN261" s="115" t="s">
        <v>91</v>
      </c>
    </row>
    <row r="262" spans="1:92">
      <c r="A262" s="115">
        <v>7045784878</v>
      </c>
      <c r="C262" s="115" t="s">
        <v>19</v>
      </c>
      <c r="I262" s="115" t="s">
        <v>25</v>
      </c>
      <c r="M262" s="115" t="s">
        <v>29</v>
      </c>
      <c r="O262" s="115"/>
      <c r="P262" s="115" t="s">
        <v>19</v>
      </c>
      <c r="V262" s="115" t="s">
        <v>25</v>
      </c>
      <c r="AA262" s="115" t="s">
        <v>30</v>
      </c>
      <c r="AB262" s="115"/>
      <c r="AD262" s="115" t="s">
        <v>33</v>
      </c>
      <c r="AH262" s="115" t="s">
        <v>37</v>
      </c>
      <c r="AI262" s="115" t="s">
        <v>38</v>
      </c>
      <c r="AL262" s="115" t="s">
        <v>41</v>
      </c>
      <c r="AP262" s="115" t="s">
        <v>45</v>
      </c>
      <c r="AT262" s="115" t="s">
        <v>48</v>
      </c>
      <c r="AX262" s="115"/>
      <c r="AZ262" s="115" t="s">
        <v>54</v>
      </c>
      <c r="BE262" s="115" t="s">
        <v>58</v>
      </c>
      <c r="BG262" s="115" t="s">
        <v>60</v>
      </c>
      <c r="BP262" s="115" t="s">
        <v>67</v>
      </c>
      <c r="BQ262" s="115" t="s">
        <v>68</v>
      </c>
      <c r="BR262" s="115" t="s">
        <v>69</v>
      </c>
      <c r="BS262" s="115" t="s">
        <v>70</v>
      </c>
      <c r="BT262" s="115" t="s">
        <v>71</v>
      </c>
      <c r="BU262" s="115" t="s">
        <v>72</v>
      </c>
      <c r="BW262" s="115" t="s">
        <v>74</v>
      </c>
      <c r="BY262" s="115" t="s">
        <v>76</v>
      </c>
      <c r="CA262" s="115" t="s">
        <v>78</v>
      </c>
      <c r="CC262" s="115" t="s">
        <v>83</v>
      </c>
      <c r="CD262" s="115">
        <v>58</v>
      </c>
      <c r="CE262" s="115" t="s">
        <v>181</v>
      </c>
      <c r="CF262" s="115" t="s">
        <v>206</v>
      </c>
      <c r="CG262" s="115" t="s">
        <v>85</v>
      </c>
      <c r="CH262" s="115" t="s">
        <v>86</v>
      </c>
      <c r="CI262" s="115" t="s">
        <v>87</v>
      </c>
      <c r="CJ262" s="115" t="s">
        <v>101</v>
      </c>
      <c r="CK262" s="115" t="s">
        <v>102</v>
      </c>
      <c r="CL262" s="115" t="s">
        <v>90</v>
      </c>
      <c r="CM262" s="115" t="s">
        <v>91</v>
      </c>
      <c r="CN262" s="115" t="s">
        <v>91</v>
      </c>
    </row>
    <row r="263" spans="1:92">
      <c r="A263" s="115">
        <v>6984057591</v>
      </c>
      <c r="C263" s="115" t="s">
        <v>19</v>
      </c>
      <c r="D263" s="115" t="s">
        <v>20</v>
      </c>
      <c r="F263" s="115" t="s">
        <v>22</v>
      </c>
      <c r="J263" s="115" t="s">
        <v>26</v>
      </c>
      <c r="K263" s="115" t="s">
        <v>27</v>
      </c>
      <c r="L263" s="115" t="s">
        <v>28</v>
      </c>
      <c r="N263" s="115" t="s">
        <v>30</v>
      </c>
      <c r="O263" s="115"/>
      <c r="AB263" s="115"/>
      <c r="AD263" s="115" t="s">
        <v>33</v>
      </c>
      <c r="AH263" s="115" t="s">
        <v>37</v>
      </c>
      <c r="AI263" s="115" t="s">
        <v>38</v>
      </c>
      <c r="AK263" s="115" t="s">
        <v>40</v>
      </c>
      <c r="AL263" s="115" t="s">
        <v>41</v>
      </c>
      <c r="AN263" s="115" t="s">
        <v>43</v>
      </c>
      <c r="AO263" s="115" t="s">
        <v>44</v>
      </c>
      <c r="AT263" s="115" t="s">
        <v>48</v>
      </c>
      <c r="AX263" s="115"/>
      <c r="AZ263" s="115" t="s">
        <v>54</v>
      </c>
      <c r="BA263" s="115" t="s">
        <v>19</v>
      </c>
      <c r="BC263" s="115" t="s">
        <v>56</v>
      </c>
      <c r="BH263" s="115" t="s">
        <v>61</v>
      </c>
      <c r="BI263" s="115" t="s">
        <v>62</v>
      </c>
      <c r="BJ263" s="115" t="s">
        <v>26</v>
      </c>
      <c r="BK263" s="115" t="s">
        <v>22</v>
      </c>
      <c r="BO263" s="115" t="s">
        <v>66</v>
      </c>
      <c r="BP263" s="115"/>
      <c r="CA263" s="115" t="s">
        <v>78</v>
      </c>
      <c r="CC263" s="115" t="s">
        <v>83</v>
      </c>
      <c r="CD263" s="115">
        <v>23</v>
      </c>
      <c r="CE263" s="115" t="s">
        <v>181</v>
      </c>
      <c r="CF263" s="115" t="s">
        <v>206</v>
      </c>
      <c r="CG263" s="115" t="s">
        <v>85</v>
      </c>
      <c r="CH263" s="115" t="s">
        <v>91</v>
      </c>
      <c r="CI263" s="115" t="s">
        <v>137</v>
      </c>
      <c r="CJ263" s="115" t="s">
        <v>100</v>
      </c>
      <c r="CK263" s="115" t="s">
        <v>94</v>
      </c>
      <c r="CL263" s="115" t="s">
        <v>90</v>
      </c>
      <c r="CN263" s="115" t="s">
        <v>91</v>
      </c>
    </row>
    <row r="264" spans="1:92">
      <c r="A264" s="115">
        <v>7011538670</v>
      </c>
      <c r="F264" s="115" t="s">
        <v>22</v>
      </c>
      <c r="J264" s="115" t="s">
        <v>26</v>
      </c>
      <c r="L264" s="115" t="s">
        <v>28</v>
      </c>
      <c r="O264" s="115"/>
      <c r="Q264" s="115" t="s">
        <v>20</v>
      </c>
      <c r="W264" s="115" t="s">
        <v>26</v>
      </c>
      <c r="X264" s="115" t="s">
        <v>27</v>
      </c>
      <c r="AB264" s="115"/>
      <c r="AD264" s="115" t="s">
        <v>33</v>
      </c>
      <c r="AF264" s="115" t="s">
        <v>35</v>
      </c>
      <c r="AI264" s="115" t="s">
        <v>38</v>
      </c>
      <c r="AL264" s="115"/>
      <c r="AM264" s="115" t="s">
        <v>42</v>
      </c>
      <c r="AO264" s="115" t="s">
        <v>44</v>
      </c>
      <c r="AT264" s="115" t="s">
        <v>48</v>
      </c>
      <c r="AX264" s="115"/>
      <c r="BJ264" s="115" t="s">
        <v>26</v>
      </c>
      <c r="BL264" s="115" t="s">
        <v>63</v>
      </c>
      <c r="BO264" s="115" t="s">
        <v>66</v>
      </c>
      <c r="BP264" s="115" t="s">
        <v>67</v>
      </c>
      <c r="BQ264" s="115" t="s">
        <v>68</v>
      </c>
      <c r="BU264" s="115" t="s">
        <v>72</v>
      </c>
      <c r="BY264" s="115" t="s">
        <v>76</v>
      </c>
      <c r="CC264" s="115" t="s">
        <v>99</v>
      </c>
      <c r="CD264" s="115">
        <v>66</v>
      </c>
      <c r="CE264" s="115" t="s">
        <v>181</v>
      </c>
      <c r="CF264" s="115" t="s">
        <v>214</v>
      </c>
      <c r="CH264" s="115" t="s">
        <v>91</v>
      </c>
      <c r="CI264" s="115" t="s">
        <v>137</v>
      </c>
      <c r="CJ264" s="115" t="s">
        <v>100</v>
      </c>
      <c r="CK264" s="115" t="s">
        <v>89</v>
      </c>
      <c r="CL264" s="115" t="s">
        <v>106</v>
      </c>
      <c r="CM264" s="115" t="s">
        <v>91</v>
      </c>
      <c r="CN264" s="115" t="s">
        <v>86</v>
      </c>
    </row>
    <row r="265" spans="1:92">
      <c r="A265" s="115">
        <v>5586944551</v>
      </c>
      <c r="K265" s="115" t="s">
        <v>27</v>
      </c>
      <c r="M265" s="115" t="s">
        <v>29</v>
      </c>
      <c r="N265" s="115" t="s">
        <v>30</v>
      </c>
      <c r="O265" s="115"/>
      <c r="Q265" s="115" t="s">
        <v>20</v>
      </c>
      <c r="X265" s="115" t="s">
        <v>27</v>
      </c>
      <c r="AA265" s="115" t="s">
        <v>30</v>
      </c>
      <c r="AB265" s="115"/>
      <c r="AD265" s="115" t="s">
        <v>33</v>
      </c>
      <c r="AI265" s="115" t="s">
        <v>38</v>
      </c>
      <c r="AK265" s="115" t="s">
        <v>40</v>
      </c>
      <c r="AL265" s="115"/>
      <c r="AM265" s="115" t="s">
        <v>42</v>
      </c>
      <c r="AO265" s="115" t="s">
        <v>44</v>
      </c>
      <c r="AT265" s="115" t="s">
        <v>48</v>
      </c>
      <c r="AX265" s="115"/>
      <c r="AZ265" s="115" t="s">
        <v>54</v>
      </c>
      <c r="BM265" s="115" t="s">
        <v>64</v>
      </c>
      <c r="BN265" s="115" t="s">
        <v>65</v>
      </c>
      <c r="BP265" s="115" t="s">
        <v>67</v>
      </c>
      <c r="BR265" s="115" t="s">
        <v>69</v>
      </c>
      <c r="BS265" s="115" t="s">
        <v>70</v>
      </c>
      <c r="BU265" s="115" t="s">
        <v>72</v>
      </c>
      <c r="BV265" s="115" t="s">
        <v>73</v>
      </c>
      <c r="CA265" s="115" t="s">
        <v>78</v>
      </c>
      <c r="CC265" s="115" t="s">
        <v>83</v>
      </c>
      <c r="CD265" s="115">
        <v>31</v>
      </c>
      <c r="CE265" s="115" t="s">
        <v>181</v>
      </c>
      <c r="CF265" s="115" t="s">
        <v>438</v>
      </c>
      <c r="CG265" s="115" t="s">
        <v>85</v>
      </c>
      <c r="CH265" s="115" t="s">
        <v>86</v>
      </c>
      <c r="CI265" s="115" t="s">
        <v>87</v>
      </c>
      <c r="CJ265" s="115" t="s">
        <v>104</v>
      </c>
      <c r="CK265" s="115" t="s">
        <v>111</v>
      </c>
      <c r="CL265" s="115" t="s">
        <v>90</v>
      </c>
      <c r="CM265" s="115" t="s">
        <v>91</v>
      </c>
      <c r="CN265" s="115" t="s">
        <v>91</v>
      </c>
    </row>
    <row r="266" spans="1:92">
      <c r="A266" s="115">
        <v>7044861779</v>
      </c>
      <c r="B266" s="115" t="s">
        <v>18</v>
      </c>
      <c r="C266" s="115" t="s">
        <v>19</v>
      </c>
      <c r="H266" s="115" t="s">
        <v>24</v>
      </c>
      <c r="O266" s="115" t="s">
        <v>18</v>
      </c>
      <c r="X266" s="115" t="s">
        <v>27</v>
      </c>
      <c r="AA266" s="115" t="s">
        <v>30</v>
      </c>
      <c r="AB266" s="115"/>
      <c r="AD266" s="115" t="s">
        <v>33</v>
      </c>
      <c r="AI266" s="115" t="s">
        <v>38</v>
      </c>
      <c r="AK266" s="115" t="s">
        <v>40</v>
      </c>
      <c r="AL266" s="115"/>
      <c r="AM266" s="115" t="s">
        <v>42</v>
      </c>
      <c r="AN266" s="115" t="s">
        <v>43</v>
      </c>
      <c r="AT266" s="115" t="s">
        <v>48</v>
      </c>
      <c r="AX266" s="115"/>
      <c r="BC266" s="115" t="s">
        <v>56</v>
      </c>
      <c r="BG266" s="115" t="s">
        <v>60</v>
      </c>
      <c r="BN266" s="115" t="s">
        <v>65</v>
      </c>
      <c r="BP266" s="115" t="s">
        <v>67</v>
      </c>
      <c r="BX266" s="115" t="s">
        <v>75</v>
      </c>
      <c r="CA266" s="115" t="s">
        <v>78</v>
      </c>
      <c r="CC266" s="115" t="s">
        <v>83</v>
      </c>
      <c r="CD266" s="115">
        <v>64</v>
      </c>
      <c r="CE266" s="115" t="s">
        <v>181</v>
      </c>
      <c r="CF266" s="115" t="s">
        <v>208</v>
      </c>
      <c r="CG266" s="115" t="s">
        <v>85</v>
      </c>
      <c r="CH266" s="115" t="s">
        <v>86</v>
      </c>
      <c r="CI266" s="115" t="s">
        <v>87</v>
      </c>
      <c r="CJ266" s="115" t="s">
        <v>101</v>
      </c>
      <c r="CK266" s="115" t="s">
        <v>89</v>
      </c>
      <c r="CL266" s="115" t="s">
        <v>90</v>
      </c>
      <c r="CM266" s="115" t="s">
        <v>91</v>
      </c>
      <c r="CN266" s="115" t="s">
        <v>91</v>
      </c>
    </row>
    <row r="267" spans="1:92">
      <c r="A267" s="115">
        <v>6984048699</v>
      </c>
      <c r="N267" s="115" t="s">
        <v>30</v>
      </c>
      <c r="O267" s="115"/>
      <c r="X267" s="115" t="s">
        <v>27</v>
      </c>
      <c r="AA267" s="115" t="s">
        <v>30</v>
      </c>
      <c r="AB267" s="115"/>
      <c r="AC267" s="115" t="s">
        <v>32</v>
      </c>
      <c r="AI267" s="115" t="s">
        <v>38</v>
      </c>
      <c r="AL267" s="115"/>
      <c r="AT267" s="115" t="s">
        <v>48</v>
      </c>
      <c r="AX267" s="115"/>
      <c r="BC267" s="115" t="s">
        <v>56</v>
      </c>
      <c r="BG267" s="115" t="s">
        <v>60</v>
      </c>
      <c r="BP267" s="115" t="s">
        <v>67</v>
      </c>
      <c r="BS267" s="115" t="s">
        <v>70</v>
      </c>
      <c r="CA267" s="115" t="s">
        <v>78</v>
      </c>
      <c r="CC267" s="115" t="s">
        <v>83</v>
      </c>
      <c r="CD267" s="115">
        <v>62</v>
      </c>
      <c r="CE267" s="115" t="s">
        <v>181</v>
      </c>
      <c r="CF267" s="115" t="s">
        <v>222</v>
      </c>
      <c r="CG267" s="115" t="s">
        <v>85</v>
      </c>
      <c r="CH267" s="115" t="s">
        <v>86</v>
      </c>
      <c r="CI267" s="115" t="s">
        <v>87</v>
      </c>
      <c r="CJ267" s="115" t="s">
        <v>93</v>
      </c>
      <c r="CK267" s="115" t="s">
        <v>94</v>
      </c>
      <c r="CL267" s="115" t="s">
        <v>103</v>
      </c>
      <c r="CM267" s="115" t="s">
        <v>91</v>
      </c>
      <c r="CN267" s="115" t="s">
        <v>91</v>
      </c>
    </row>
    <row r="268" spans="1:92">
      <c r="A268" s="115">
        <v>7008109110</v>
      </c>
      <c r="C268" s="115" t="s">
        <v>19</v>
      </c>
      <c r="D268" s="115" t="s">
        <v>20</v>
      </c>
      <c r="J268" s="115" t="s">
        <v>26</v>
      </c>
      <c r="M268" s="115" t="s">
        <v>29</v>
      </c>
      <c r="N268" s="115" t="s">
        <v>30</v>
      </c>
      <c r="O268" s="115"/>
      <c r="P268" s="115" t="s">
        <v>19</v>
      </c>
      <c r="Q268" s="115" t="s">
        <v>20</v>
      </c>
      <c r="W268" s="115" t="s">
        <v>26</v>
      </c>
      <c r="Z268" s="115" t="s">
        <v>29</v>
      </c>
      <c r="AA268" s="115" t="s">
        <v>30</v>
      </c>
      <c r="AB268" s="115"/>
      <c r="AD268" s="115" t="s">
        <v>33</v>
      </c>
      <c r="AI268" s="115" t="s">
        <v>38</v>
      </c>
      <c r="AK268" s="115" t="s">
        <v>40</v>
      </c>
      <c r="AL268" s="115" t="s">
        <v>41</v>
      </c>
      <c r="AM268" s="115" t="s">
        <v>42</v>
      </c>
      <c r="AT268" s="115" t="s">
        <v>48</v>
      </c>
      <c r="AX268" s="115" t="s">
        <v>52</v>
      </c>
      <c r="BA268" s="115" t="s">
        <v>19</v>
      </c>
      <c r="BB268" s="115" t="s">
        <v>55</v>
      </c>
      <c r="BC268" s="115" t="s">
        <v>56</v>
      </c>
      <c r="BD268" s="115" t="s">
        <v>57</v>
      </c>
      <c r="BE268" s="115" t="s">
        <v>58</v>
      </c>
      <c r="BG268" s="115" t="s">
        <v>60</v>
      </c>
      <c r="BJ268" s="115" t="s">
        <v>26</v>
      </c>
      <c r="BM268" s="115" t="s">
        <v>64</v>
      </c>
      <c r="BN268" s="115" t="s">
        <v>65</v>
      </c>
      <c r="BO268" s="115" t="s">
        <v>66</v>
      </c>
      <c r="BP268" s="115"/>
      <c r="BQ268" s="115" t="s">
        <v>68</v>
      </c>
      <c r="CA268" s="115" t="s">
        <v>78</v>
      </c>
      <c r="CC268" s="115" t="s">
        <v>83</v>
      </c>
      <c r="CD268" s="115">
        <v>67</v>
      </c>
      <c r="CE268" s="115" t="s">
        <v>181</v>
      </c>
      <c r="CF268" s="115" t="s">
        <v>440</v>
      </c>
      <c r="CG268" s="115" t="s">
        <v>85</v>
      </c>
      <c r="CH268" s="115" t="s">
        <v>86</v>
      </c>
      <c r="CI268" s="115" t="s">
        <v>87</v>
      </c>
      <c r="CJ268" s="115" t="s">
        <v>93</v>
      </c>
      <c r="CK268" s="115" t="s">
        <v>102</v>
      </c>
      <c r="CL268" s="115" t="s">
        <v>106</v>
      </c>
      <c r="CM268" s="115" t="s">
        <v>86</v>
      </c>
      <c r="CN268" s="115" t="s">
        <v>86</v>
      </c>
    </row>
    <row r="269" spans="1:92">
      <c r="A269" s="115">
        <v>7007924926</v>
      </c>
      <c r="D269" s="115" t="s">
        <v>20</v>
      </c>
      <c r="J269" s="115" t="s">
        <v>26</v>
      </c>
      <c r="N269" s="115" t="s">
        <v>30</v>
      </c>
      <c r="O269" s="115"/>
      <c r="P269" s="115" t="s">
        <v>19</v>
      </c>
      <c r="Q269" s="115" t="s">
        <v>20</v>
      </c>
      <c r="W269" s="115" t="s">
        <v>26</v>
      </c>
      <c r="AB269" s="115"/>
      <c r="AD269" s="115" t="s">
        <v>33</v>
      </c>
      <c r="AI269" s="115" t="s">
        <v>38</v>
      </c>
      <c r="AK269" s="115" t="s">
        <v>40</v>
      </c>
      <c r="AL269" s="115"/>
      <c r="AN269" s="115" t="s">
        <v>43</v>
      </c>
      <c r="AO269" s="115" t="s">
        <v>44</v>
      </c>
      <c r="AT269" s="115" t="s">
        <v>48</v>
      </c>
      <c r="AX269" s="115"/>
      <c r="BA269" s="115" t="s">
        <v>19</v>
      </c>
      <c r="BH269" s="115" t="s">
        <v>61</v>
      </c>
      <c r="BJ269" s="115" t="s">
        <v>26</v>
      </c>
      <c r="BP269" s="115"/>
      <c r="BQ269" s="115" t="s">
        <v>68</v>
      </c>
      <c r="BW269" s="115" t="s">
        <v>74</v>
      </c>
      <c r="CA269" s="115" t="s">
        <v>78</v>
      </c>
      <c r="CB269" s="115" t="s">
        <v>79</v>
      </c>
      <c r="CC269" s="115" t="s">
        <v>99</v>
      </c>
      <c r="CD269" s="115">
        <v>55</v>
      </c>
      <c r="CE269" s="115" t="s">
        <v>84</v>
      </c>
      <c r="CF269" s="115" t="s">
        <v>146</v>
      </c>
      <c r="CG269" s="115" t="s">
        <v>92</v>
      </c>
      <c r="CH269" s="115" t="s">
        <v>86</v>
      </c>
      <c r="CI269" s="115" t="s">
        <v>87</v>
      </c>
      <c r="CJ269" s="115" t="s">
        <v>93</v>
      </c>
      <c r="CK269" s="115" t="s">
        <v>89</v>
      </c>
      <c r="CL269" s="115" t="s">
        <v>90</v>
      </c>
      <c r="CM269" s="115" t="s">
        <v>86</v>
      </c>
      <c r="CN269" s="115" t="s">
        <v>91</v>
      </c>
    </row>
    <row r="270" spans="1:92">
      <c r="A270" s="115">
        <v>6985147017</v>
      </c>
      <c r="J270" s="115" t="s">
        <v>26</v>
      </c>
      <c r="O270" s="115"/>
      <c r="Q270" s="115" t="s">
        <v>20</v>
      </c>
      <c r="W270" s="115" t="s">
        <v>26</v>
      </c>
      <c r="AB270" s="115"/>
      <c r="AD270" s="115" t="s">
        <v>33</v>
      </c>
      <c r="AI270" s="115" t="s">
        <v>38</v>
      </c>
      <c r="AK270" s="115" t="s">
        <v>40</v>
      </c>
      <c r="AL270" s="115" t="s">
        <v>41</v>
      </c>
      <c r="AO270" s="115" t="s">
        <v>44</v>
      </c>
      <c r="AT270" s="115" t="s">
        <v>48</v>
      </c>
      <c r="AX270" s="115" t="s">
        <v>52</v>
      </c>
      <c r="BA270" s="115" t="s">
        <v>19</v>
      </c>
      <c r="BD270" s="115" t="s">
        <v>57</v>
      </c>
      <c r="BP270" s="115" t="s">
        <v>67</v>
      </c>
      <c r="BQ270" s="115" t="s">
        <v>68</v>
      </c>
      <c r="BT270" s="115" t="s">
        <v>71</v>
      </c>
      <c r="BV270" s="115" t="s">
        <v>73</v>
      </c>
      <c r="CC270" s="115" t="s">
        <v>99</v>
      </c>
      <c r="CD270" s="115">
        <v>66</v>
      </c>
      <c r="CE270" s="115" t="s">
        <v>181</v>
      </c>
      <c r="CF270" s="115" t="s">
        <v>238</v>
      </c>
      <c r="CG270" s="115" t="s">
        <v>85</v>
      </c>
      <c r="CH270" s="115" t="s">
        <v>86</v>
      </c>
      <c r="CI270" s="115" t="s">
        <v>87</v>
      </c>
      <c r="CJ270" s="115" t="s">
        <v>93</v>
      </c>
      <c r="CK270" s="115" t="s">
        <v>102</v>
      </c>
      <c r="CL270" s="115" t="s">
        <v>106</v>
      </c>
      <c r="CM270" s="115" t="s">
        <v>91</v>
      </c>
      <c r="CN270" s="115" t="s">
        <v>91</v>
      </c>
    </row>
    <row r="271" spans="1:92">
      <c r="A271" s="115">
        <v>5588383503</v>
      </c>
      <c r="K271" s="115" t="s">
        <v>27</v>
      </c>
      <c r="O271" s="115"/>
      <c r="V271" s="115" t="s">
        <v>25</v>
      </c>
      <c r="AA271" s="115" t="s">
        <v>30</v>
      </c>
      <c r="AB271" s="115"/>
      <c r="AC271" s="115" t="s">
        <v>32</v>
      </c>
      <c r="AD271" s="115" t="s">
        <v>33</v>
      </c>
      <c r="AI271" s="115" t="s">
        <v>38</v>
      </c>
      <c r="AL271" s="115"/>
      <c r="AM271" s="115" t="s">
        <v>42</v>
      </c>
      <c r="AN271" s="115" t="s">
        <v>43</v>
      </c>
      <c r="AT271" s="115" t="s">
        <v>48</v>
      </c>
      <c r="AX271" s="115"/>
      <c r="AZ271" s="115" t="s">
        <v>54</v>
      </c>
      <c r="BC271" s="115" t="s">
        <v>56</v>
      </c>
      <c r="BJ271" s="115" t="s">
        <v>26</v>
      </c>
      <c r="BP271" s="115" t="s">
        <v>67</v>
      </c>
      <c r="BX271" s="115" t="s">
        <v>75</v>
      </c>
      <c r="CC271" s="115" t="s">
        <v>83</v>
      </c>
      <c r="CD271" s="115">
        <v>50</v>
      </c>
      <c r="CE271" s="115" t="s">
        <v>181</v>
      </c>
      <c r="CF271" s="115" t="s">
        <v>246</v>
      </c>
      <c r="CG271" s="115" t="s">
        <v>97</v>
      </c>
      <c r="CH271" s="115" t="s">
        <v>86</v>
      </c>
      <c r="CI271" s="115" t="s">
        <v>87</v>
      </c>
      <c r="CJ271" s="115" t="s">
        <v>101</v>
      </c>
      <c r="CK271" s="115" t="s">
        <v>102</v>
      </c>
      <c r="CL271" s="115" t="s">
        <v>95</v>
      </c>
      <c r="CM271" s="115" t="s">
        <v>91</v>
      </c>
      <c r="CN271" s="115" t="s">
        <v>91</v>
      </c>
    </row>
    <row r="272" spans="1:92">
      <c r="A272" s="115">
        <v>7011000184</v>
      </c>
      <c r="C272" s="115" t="s">
        <v>19</v>
      </c>
      <c r="O272" s="115"/>
      <c r="V272" s="115" t="s">
        <v>25</v>
      </c>
      <c r="AB272" s="115"/>
      <c r="AI272" s="115" t="s">
        <v>38</v>
      </c>
      <c r="AL272" s="115"/>
      <c r="AT272" s="115" t="s">
        <v>48</v>
      </c>
      <c r="AX272" s="115"/>
      <c r="BF272" s="115" t="s">
        <v>59</v>
      </c>
      <c r="BG272" s="115" t="s">
        <v>60</v>
      </c>
      <c r="BP272" s="115"/>
      <c r="CC272" s="115" t="s">
        <v>83</v>
      </c>
      <c r="CD272" s="115">
        <v>67</v>
      </c>
      <c r="CE272" s="115" t="s">
        <v>84</v>
      </c>
      <c r="CF272" s="115" t="s">
        <v>163</v>
      </c>
      <c r="CI272" s="115" t="s">
        <v>87</v>
      </c>
      <c r="CJ272" s="115" t="s">
        <v>100</v>
      </c>
      <c r="CK272" s="115" t="s">
        <v>89</v>
      </c>
      <c r="CL272" s="115" t="s">
        <v>106</v>
      </c>
      <c r="CM272" s="115" t="s">
        <v>91</v>
      </c>
      <c r="CN272" s="115" t="s">
        <v>91</v>
      </c>
    </row>
    <row r="273" spans="1:92">
      <c r="A273" s="115">
        <v>6985427817</v>
      </c>
      <c r="B273" s="115" t="s">
        <v>18</v>
      </c>
      <c r="C273" s="115" t="s">
        <v>19</v>
      </c>
      <c r="D273" s="115" t="s">
        <v>20</v>
      </c>
      <c r="O273" s="115" t="s">
        <v>18</v>
      </c>
      <c r="Q273" s="115" t="s">
        <v>20</v>
      </c>
      <c r="AB273" s="115"/>
      <c r="AD273" s="115" t="s">
        <v>33</v>
      </c>
      <c r="AI273" s="115" t="s">
        <v>38</v>
      </c>
      <c r="AL273" s="115" t="s">
        <v>41</v>
      </c>
      <c r="AT273" s="115" t="s">
        <v>48</v>
      </c>
      <c r="AX273" s="115" t="s">
        <v>52</v>
      </c>
      <c r="BH273" s="115" t="s">
        <v>61</v>
      </c>
      <c r="BJ273" s="115" t="s">
        <v>26</v>
      </c>
      <c r="BP273" s="115" t="s">
        <v>67</v>
      </c>
      <c r="BT273" s="115" t="s">
        <v>71</v>
      </c>
      <c r="CA273" s="115" t="s">
        <v>78</v>
      </c>
      <c r="CC273" s="115" t="s">
        <v>83</v>
      </c>
      <c r="CD273" s="115">
        <v>65</v>
      </c>
      <c r="CE273" s="115" t="s">
        <v>84</v>
      </c>
      <c r="CF273" s="115" t="s">
        <v>481</v>
      </c>
      <c r="CG273" s="115" t="s">
        <v>85</v>
      </c>
      <c r="CH273" s="115" t="s">
        <v>86</v>
      </c>
      <c r="CI273" s="115" t="s">
        <v>87</v>
      </c>
      <c r="CJ273" s="115" t="s">
        <v>100</v>
      </c>
      <c r="CK273" s="115" t="s">
        <v>89</v>
      </c>
      <c r="CL273" s="115" t="s">
        <v>106</v>
      </c>
      <c r="CM273" s="115" t="s">
        <v>91</v>
      </c>
      <c r="CN273" s="115" t="s">
        <v>91</v>
      </c>
    </row>
    <row r="274" spans="1:92">
      <c r="A274" s="115">
        <v>7010998289</v>
      </c>
      <c r="C274" s="115" t="s">
        <v>19</v>
      </c>
      <c r="O274" s="115"/>
      <c r="P274" s="115" t="s">
        <v>19</v>
      </c>
      <c r="AB274" s="115"/>
      <c r="AI274" s="115" t="s">
        <v>38</v>
      </c>
      <c r="AL274" s="115"/>
      <c r="AT274" s="115" t="s">
        <v>48</v>
      </c>
      <c r="AX274" s="115"/>
      <c r="BA274" s="115" t="s">
        <v>19</v>
      </c>
      <c r="BP274" s="115" t="s">
        <v>67</v>
      </c>
      <c r="CC274" s="115" t="s">
        <v>83</v>
      </c>
      <c r="CD274" s="115">
        <v>52</v>
      </c>
      <c r="CE274" s="115" t="s">
        <v>84</v>
      </c>
      <c r="CF274" s="115" t="s">
        <v>129</v>
      </c>
      <c r="CG274" s="115" t="s">
        <v>85</v>
      </c>
      <c r="CH274" s="115" t="s">
        <v>86</v>
      </c>
      <c r="CI274" s="115" t="s">
        <v>87</v>
      </c>
      <c r="CJ274" s="115" t="s">
        <v>104</v>
      </c>
      <c r="CK274" s="115" t="s">
        <v>102</v>
      </c>
      <c r="CL274" s="115" t="s">
        <v>90</v>
      </c>
      <c r="CM274" s="115" t="s">
        <v>91</v>
      </c>
      <c r="CN274" s="115" t="s">
        <v>91</v>
      </c>
    </row>
    <row r="275" spans="1:92">
      <c r="A275" s="115">
        <v>6985454266</v>
      </c>
      <c r="D275" s="115" t="s">
        <v>20</v>
      </c>
      <c r="K275" s="115" t="s">
        <v>27</v>
      </c>
      <c r="N275" s="115" t="s">
        <v>30</v>
      </c>
      <c r="O275" s="115"/>
      <c r="AA275" s="115" t="s">
        <v>30</v>
      </c>
      <c r="AB275" s="115"/>
      <c r="AD275" s="115" t="s">
        <v>33</v>
      </c>
      <c r="AI275" s="115" t="s">
        <v>38</v>
      </c>
      <c r="AL275" s="115"/>
      <c r="AM275" s="115" t="s">
        <v>42</v>
      </c>
      <c r="AT275" s="115" t="s">
        <v>48</v>
      </c>
      <c r="AX275" s="115"/>
      <c r="AZ275" s="115" t="s">
        <v>54</v>
      </c>
      <c r="BH275" s="115" t="s">
        <v>61</v>
      </c>
      <c r="BP275" s="115"/>
      <c r="BR275" s="115" t="s">
        <v>69</v>
      </c>
      <c r="BT275" s="115" t="s">
        <v>71</v>
      </c>
      <c r="CC275" s="115" t="s">
        <v>99</v>
      </c>
      <c r="CD275" s="115">
        <v>59</v>
      </c>
      <c r="CE275" s="115" t="s">
        <v>181</v>
      </c>
      <c r="CG275" s="115" t="s">
        <v>85</v>
      </c>
      <c r="CH275" s="115" t="s">
        <v>86</v>
      </c>
      <c r="CI275" s="115" t="s">
        <v>87</v>
      </c>
      <c r="CJ275" s="115" t="s">
        <v>96</v>
      </c>
      <c r="CK275" s="115" t="s">
        <v>89</v>
      </c>
      <c r="CL275" s="115" t="s">
        <v>106</v>
      </c>
      <c r="CM275" s="115" t="s">
        <v>91</v>
      </c>
      <c r="CN275" s="115" t="s">
        <v>86</v>
      </c>
    </row>
    <row r="276" spans="1:92">
      <c r="A276" s="115">
        <v>7020357592</v>
      </c>
      <c r="B276" s="115" t="s">
        <v>18</v>
      </c>
      <c r="C276" s="115" t="s">
        <v>19</v>
      </c>
      <c r="D276" s="115" t="s">
        <v>20</v>
      </c>
      <c r="E276" s="115" t="s">
        <v>21</v>
      </c>
      <c r="F276" s="115" t="s">
        <v>22</v>
      </c>
      <c r="H276" s="115" t="s">
        <v>24</v>
      </c>
      <c r="J276" s="115" t="s">
        <v>26</v>
      </c>
      <c r="K276" s="115" t="s">
        <v>27</v>
      </c>
      <c r="L276" s="115" t="s">
        <v>28</v>
      </c>
      <c r="M276" s="115" t="s">
        <v>29</v>
      </c>
      <c r="O276" s="115"/>
      <c r="P276" s="115" t="s">
        <v>19</v>
      </c>
      <c r="Q276" s="115" t="s">
        <v>20</v>
      </c>
      <c r="R276" s="115" t="s">
        <v>21</v>
      </c>
      <c r="T276" s="115" t="s">
        <v>23</v>
      </c>
      <c r="U276" s="115" t="s">
        <v>24</v>
      </c>
      <c r="W276" s="115" t="s">
        <v>26</v>
      </c>
      <c r="Z276" s="115" t="s">
        <v>29</v>
      </c>
      <c r="AB276" s="115" t="s">
        <v>31</v>
      </c>
      <c r="AC276" s="115" t="s">
        <v>32</v>
      </c>
      <c r="AD276" s="115" t="s">
        <v>33</v>
      </c>
      <c r="AE276" s="115" t="s">
        <v>34</v>
      </c>
      <c r="AI276" s="115" t="s">
        <v>38</v>
      </c>
      <c r="AJ276" s="115" t="s">
        <v>39</v>
      </c>
      <c r="AK276" s="115" t="s">
        <v>40</v>
      </c>
      <c r="AL276" s="115" t="s">
        <v>41</v>
      </c>
      <c r="AR276" s="115" t="s">
        <v>46</v>
      </c>
      <c r="AS276" s="115" t="s">
        <v>47</v>
      </c>
      <c r="AX276" s="115"/>
      <c r="BA276" s="115" t="s">
        <v>19</v>
      </c>
      <c r="BH276" s="115" t="s">
        <v>61</v>
      </c>
      <c r="BM276" s="115" t="s">
        <v>64</v>
      </c>
      <c r="BP276" s="115"/>
      <c r="BS276" s="115" t="s">
        <v>70</v>
      </c>
      <c r="BZ276" s="115" t="s">
        <v>77</v>
      </c>
      <c r="CA276" s="115" t="s">
        <v>78</v>
      </c>
      <c r="CC276" s="115" t="s">
        <v>99</v>
      </c>
      <c r="CD276" s="115">
        <v>56</v>
      </c>
      <c r="CE276" s="115" t="s">
        <v>181</v>
      </c>
      <c r="CH276" s="115" t="s">
        <v>86</v>
      </c>
      <c r="CJ276" s="115" t="s">
        <v>96</v>
      </c>
      <c r="CK276" s="115" t="s">
        <v>112</v>
      </c>
      <c r="CL276" s="115" t="s">
        <v>90</v>
      </c>
      <c r="CM276" s="115" t="s">
        <v>91</v>
      </c>
    </row>
    <row r="277" spans="1:92">
      <c r="A277" s="115">
        <v>6985114934</v>
      </c>
      <c r="C277" s="115" t="s">
        <v>19</v>
      </c>
      <c r="L277" s="115" t="s">
        <v>28</v>
      </c>
      <c r="N277" s="115" t="s">
        <v>30</v>
      </c>
      <c r="O277" s="115"/>
      <c r="P277" s="115" t="s">
        <v>19</v>
      </c>
      <c r="Q277" s="115" t="s">
        <v>20</v>
      </c>
      <c r="AA277" s="115" t="s">
        <v>30</v>
      </c>
      <c r="AB277" s="115"/>
      <c r="AI277" s="115" t="s">
        <v>38</v>
      </c>
      <c r="AJ277" s="115" t="s">
        <v>39</v>
      </c>
      <c r="AL277" s="115"/>
      <c r="AN277" s="115" t="s">
        <v>43</v>
      </c>
      <c r="AR277" s="115" t="s">
        <v>46</v>
      </c>
      <c r="AS277" s="115" t="s">
        <v>47</v>
      </c>
      <c r="AX277" s="115" t="s">
        <v>52</v>
      </c>
      <c r="BE277" s="115" t="s">
        <v>58</v>
      </c>
      <c r="BO277" s="115" t="s">
        <v>66</v>
      </c>
      <c r="BP277" s="115" t="s">
        <v>67</v>
      </c>
      <c r="BS277" s="115" t="s">
        <v>70</v>
      </c>
      <c r="CA277" s="115" t="s">
        <v>78</v>
      </c>
      <c r="CC277" s="115" t="s">
        <v>99</v>
      </c>
      <c r="CD277" s="115">
        <v>66</v>
      </c>
      <c r="CE277" s="115" t="s">
        <v>181</v>
      </c>
      <c r="CF277" s="115" t="s">
        <v>206</v>
      </c>
      <c r="CG277" s="115" t="s">
        <v>85</v>
      </c>
      <c r="CH277" s="115" t="s">
        <v>86</v>
      </c>
      <c r="CI277" s="115" t="s">
        <v>87</v>
      </c>
      <c r="CJ277" s="115" t="s">
        <v>100</v>
      </c>
      <c r="CK277" s="115" t="s">
        <v>89</v>
      </c>
      <c r="CL277" s="115" t="s">
        <v>113</v>
      </c>
      <c r="CM277" s="115" t="s">
        <v>91</v>
      </c>
      <c r="CN277" s="115" t="s">
        <v>91</v>
      </c>
    </row>
    <row r="278" spans="1:92">
      <c r="A278" s="115">
        <v>7045763386</v>
      </c>
      <c r="C278" s="115" t="s">
        <v>19</v>
      </c>
      <c r="I278" s="115" t="s">
        <v>25</v>
      </c>
      <c r="L278" s="115" t="s">
        <v>28</v>
      </c>
      <c r="O278" s="115"/>
      <c r="P278" s="115" t="s">
        <v>19</v>
      </c>
      <c r="V278" s="115" t="s">
        <v>25</v>
      </c>
      <c r="AA278" s="115" t="s">
        <v>30</v>
      </c>
      <c r="AB278" s="115"/>
      <c r="AH278" s="115" t="s">
        <v>37</v>
      </c>
      <c r="AI278" s="115" t="s">
        <v>38</v>
      </c>
      <c r="AK278" s="115" t="s">
        <v>40</v>
      </c>
      <c r="AL278" s="115" t="s">
        <v>41</v>
      </c>
      <c r="AR278" s="115" t="s">
        <v>46</v>
      </c>
      <c r="AS278" s="115" t="s">
        <v>47</v>
      </c>
      <c r="AX278" s="115"/>
      <c r="BA278" s="115" t="s">
        <v>19</v>
      </c>
      <c r="BM278" s="115" t="s">
        <v>64</v>
      </c>
      <c r="BN278" s="115" t="s">
        <v>65</v>
      </c>
      <c r="BP278" s="115" t="s">
        <v>67</v>
      </c>
      <c r="BU278" s="115" t="s">
        <v>72</v>
      </c>
      <c r="CC278" s="115" t="s">
        <v>83</v>
      </c>
      <c r="CD278" s="115">
        <v>67</v>
      </c>
      <c r="CE278" s="115" t="s">
        <v>181</v>
      </c>
      <c r="CF278" s="115" t="s">
        <v>488</v>
      </c>
      <c r="CG278" s="115" t="s">
        <v>85</v>
      </c>
      <c r="CH278" s="115" t="s">
        <v>86</v>
      </c>
      <c r="CI278" s="115" t="s">
        <v>139</v>
      </c>
      <c r="CK278" s="115" t="s">
        <v>94</v>
      </c>
      <c r="CL278" s="115" t="s">
        <v>113</v>
      </c>
      <c r="CM278" s="115" t="s">
        <v>91</v>
      </c>
    </row>
    <row r="279" spans="1:92">
      <c r="A279" s="115">
        <v>6985420381</v>
      </c>
      <c r="B279" s="115" t="s">
        <v>18</v>
      </c>
      <c r="D279" s="115" t="s">
        <v>20</v>
      </c>
      <c r="I279" s="115" t="s">
        <v>25</v>
      </c>
      <c r="J279" s="115" t="s">
        <v>26</v>
      </c>
      <c r="O279" s="115"/>
      <c r="Q279" s="115" t="s">
        <v>20</v>
      </c>
      <c r="V279" s="115" t="s">
        <v>25</v>
      </c>
      <c r="AB279" s="115"/>
      <c r="AC279" s="115" t="s">
        <v>32</v>
      </c>
      <c r="AD279" s="115" t="s">
        <v>33</v>
      </c>
      <c r="AI279" s="115" t="s">
        <v>38</v>
      </c>
      <c r="AL279" s="115"/>
      <c r="AO279" s="115" t="s">
        <v>44</v>
      </c>
      <c r="AR279" s="115" t="s">
        <v>46</v>
      </c>
      <c r="AS279" s="115" t="s">
        <v>47</v>
      </c>
      <c r="AX279" s="115"/>
      <c r="BC279" s="115" t="s">
        <v>56</v>
      </c>
      <c r="BJ279" s="115" t="s">
        <v>26</v>
      </c>
      <c r="BN279" s="115" t="s">
        <v>65</v>
      </c>
      <c r="BP279" s="115" t="s">
        <v>67</v>
      </c>
      <c r="BS279" s="115" t="s">
        <v>70</v>
      </c>
      <c r="BT279" s="115" t="s">
        <v>71</v>
      </c>
      <c r="CC279" s="115" t="s">
        <v>83</v>
      </c>
      <c r="CD279" s="115">
        <v>72</v>
      </c>
      <c r="CE279" s="115" t="s">
        <v>181</v>
      </c>
      <c r="CF279" s="115" t="s">
        <v>235</v>
      </c>
      <c r="CG279" s="115" t="s">
        <v>85</v>
      </c>
      <c r="CH279" s="115" t="s">
        <v>86</v>
      </c>
      <c r="CI279" s="115" t="s">
        <v>87</v>
      </c>
      <c r="CJ279" s="115" t="s">
        <v>101</v>
      </c>
      <c r="CK279" s="115" t="s">
        <v>111</v>
      </c>
      <c r="CL279" s="115" t="s">
        <v>106</v>
      </c>
      <c r="CM279" s="115" t="s">
        <v>91</v>
      </c>
      <c r="CN279" s="115" t="s">
        <v>86</v>
      </c>
    </row>
    <row r="280" spans="1:92">
      <c r="A280" s="115">
        <v>5596702455</v>
      </c>
      <c r="H280" s="115" t="s">
        <v>24</v>
      </c>
      <c r="K280" s="115" t="s">
        <v>27</v>
      </c>
      <c r="L280" s="115" t="s">
        <v>28</v>
      </c>
      <c r="O280" s="115"/>
      <c r="U280" s="115" t="s">
        <v>24</v>
      </c>
      <c r="X280" s="115" t="s">
        <v>27</v>
      </c>
      <c r="Y280" s="115" t="s">
        <v>28</v>
      </c>
      <c r="AB280" s="115"/>
      <c r="AD280" s="115" t="s">
        <v>33</v>
      </c>
      <c r="AI280" s="115" t="s">
        <v>38</v>
      </c>
      <c r="AJ280" s="115" t="s">
        <v>39</v>
      </c>
      <c r="AL280" s="115"/>
      <c r="AO280" s="115" t="s">
        <v>44</v>
      </c>
      <c r="AR280" s="115" t="s">
        <v>46</v>
      </c>
      <c r="AS280" s="115" t="s">
        <v>47</v>
      </c>
      <c r="AX280" s="115"/>
      <c r="BC280" s="115" t="s">
        <v>56</v>
      </c>
      <c r="BI280" s="115" t="s">
        <v>62</v>
      </c>
      <c r="BO280" s="115" t="s">
        <v>66</v>
      </c>
      <c r="BP280" s="115"/>
      <c r="BS280" s="115" t="s">
        <v>70</v>
      </c>
      <c r="BU280" s="115" t="s">
        <v>72</v>
      </c>
      <c r="CB280" s="115" t="s">
        <v>79</v>
      </c>
      <c r="CC280" s="115" t="s">
        <v>83</v>
      </c>
      <c r="CD280" s="115">
        <v>45</v>
      </c>
      <c r="CE280" s="115" t="s">
        <v>432</v>
      </c>
    </row>
    <row r="281" spans="1:92">
      <c r="A281" s="115">
        <v>5587188345</v>
      </c>
      <c r="H281" s="115" t="s">
        <v>24</v>
      </c>
      <c r="K281" s="115" t="s">
        <v>27</v>
      </c>
      <c r="L281" s="115" t="s">
        <v>28</v>
      </c>
      <c r="O281" s="115"/>
      <c r="V281" s="115" t="s">
        <v>25</v>
      </c>
      <c r="X281" s="115" t="s">
        <v>27</v>
      </c>
      <c r="AB281" s="115"/>
      <c r="AD281" s="115" t="s">
        <v>33</v>
      </c>
      <c r="AI281" s="115" t="s">
        <v>38</v>
      </c>
      <c r="AJ281" s="115" t="s">
        <v>39</v>
      </c>
      <c r="AL281" s="115"/>
      <c r="AM281" s="115" t="s">
        <v>42</v>
      </c>
      <c r="AQ281" s="115" t="s">
        <v>39</v>
      </c>
      <c r="AS281" s="115" t="s">
        <v>47</v>
      </c>
      <c r="AX281" s="115"/>
      <c r="AZ281" s="115" t="s">
        <v>54</v>
      </c>
      <c r="BG281" s="115" t="s">
        <v>60</v>
      </c>
      <c r="BN281" s="115" t="s">
        <v>65</v>
      </c>
      <c r="BP281" s="115" t="s">
        <v>67</v>
      </c>
      <c r="BS281" s="115" t="s">
        <v>70</v>
      </c>
      <c r="CC281" s="115" t="s">
        <v>83</v>
      </c>
      <c r="CD281" s="115">
        <v>55</v>
      </c>
      <c r="CE281" s="115" t="s">
        <v>84</v>
      </c>
      <c r="CF281" s="115" t="s">
        <v>138</v>
      </c>
    </row>
    <row r="282" spans="1:92">
      <c r="A282" s="115">
        <v>5582939586</v>
      </c>
      <c r="D282" s="115" t="s">
        <v>20</v>
      </c>
      <c r="K282" s="115" t="s">
        <v>27</v>
      </c>
      <c r="L282" s="115" t="s">
        <v>28</v>
      </c>
      <c r="O282" s="115"/>
      <c r="Q282" s="115" t="s">
        <v>20</v>
      </c>
      <c r="X282" s="115" t="s">
        <v>27</v>
      </c>
      <c r="Z282" s="115" t="s">
        <v>29</v>
      </c>
      <c r="AB282" s="115"/>
      <c r="AD282" s="115" t="s">
        <v>33</v>
      </c>
      <c r="AI282" s="115" t="s">
        <v>38</v>
      </c>
      <c r="AJ282" s="115" t="s">
        <v>39</v>
      </c>
      <c r="AL282" s="115"/>
      <c r="AO282" s="115" t="s">
        <v>44</v>
      </c>
      <c r="AQ282" s="115" t="s">
        <v>39</v>
      </c>
      <c r="AS282" s="115" t="s">
        <v>47</v>
      </c>
      <c r="AX282" s="115"/>
      <c r="BC282" s="115" t="s">
        <v>56</v>
      </c>
      <c r="BE282" s="115" t="s">
        <v>58</v>
      </c>
      <c r="BN282" s="115" t="s">
        <v>65</v>
      </c>
      <c r="BP282" s="115" t="s">
        <v>67</v>
      </c>
      <c r="BQ282" s="115" t="s">
        <v>68</v>
      </c>
      <c r="BT282" s="115" t="s">
        <v>71</v>
      </c>
      <c r="CA282" s="115" t="s">
        <v>78</v>
      </c>
      <c r="CC282" s="115" t="s">
        <v>83</v>
      </c>
      <c r="CD282" s="115">
        <v>73</v>
      </c>
      <c r="CE282" s="115" t="s">
        <v>181</v>
      </c>
      <c r="CF282" s="115" t="s">
        <v>226</v>
      </c>
      <c r="CG282" s="115" t="s">
        <v>85</v>
      </c>
      <c r="CH282" s="115" t="s">
        <v>86</v>
      </c>
      <c r="CI282" s="115" t="s">
        <v>87</v>
      </c>
      <c r="CJ282" s="115" t="s">
        <v>96</v>
      </c>
      <c r="CK282" s="115" t="s">
        <v>94</v>
      </c>
      <c r="CL282" s="115" t="s">
        <v>106</v>
      </c>
      <c r="CM282" s="115" t="s">
        <v>91</v>
      </c>
      <c r="CN282" s="115" t="s">
        <v>86</v>
      </c>
    </row>
    <row r="283" spans="1:92">
      <c r="A283" s="115">
        <v>5587093240</v>
      </c>
      <c r="K283" s="115" t="s">
        <v>27</v>
      </c>
      <c r="L283" s="115" t="s">
        <v>28</v>
      </c>
      <c r="M283" s="115" t="s">
        <v>29</v>
      </c>
      <c r="O283" s="115"/>
      <c r="V283" s="115" t="s">
        <v>25</v>
      </c>
      <c r="Z283" s="115" t="s">
        <v>29</v>
      </c>
      <c r="AA283" s="115" t="s">
        <v>30</v>
      </c>
      <c r="AB283" s="115"/>
      <c r="AD283" s="115" t="s">
        <v>33</v>
      </c>
      <c r="AI283" s="115" t="s">
        <v>38</v>
      </c>
      <c r="AJ283" s="115" t="s">
        <v>39</v>
      </c>
      <c r="AL283" s="115"/>
      <c r="AM283" s="115" t="s">
        <v>42</v>
      </c>
      <c r="AO283" s="115" t="s">
        <v>44</v>
      </c>
      <c r="AS283" s="115" t="s">
        <v>47</v>
      </c>
      <c r="AX283" s="115"/>
      <c r="AZ283" s="115" t="s">
        <v>54</v>
      </c>
      <c r="BB283" s="115" t="s">
        <v>55</v>
      </c>
      <c r="BO283" s="115" t="s">
        <v>66</v>
      </c>
      <c r="BP283" s="115" t="s">
        <v>67</v>
      </c>
      <c r="CA283" s="115" t="s">
        <v>78</v>
      </c>
      <c r="CC283" s="115" t="s">
        <v>83</v>
      </c>
      <c r="CD283" s="115">
        <v>36</v>
      </c>
      <c r="CE283" s="115" t="s">
        <v>181</v>
      </c>
      <c r="CF283" s="115" t="s">
        <v>190</v>
      </c>
      <c r="CG283" s="115" t="s">
        <v>85</v>
      </c>
      <c r="CH283" s="115" t="s">
        <v>86</v>
      </c>
      <c r="CI283" s="115" t="s">
        <v>87</v>
      </c>
      <c r="CJ283" s="115" t="s">
        <v>88</v>
      </c>
      <c r="CK283" s="115" t="s">
        <v>111</v>
      </c>
      <c r="CL283" s="115" t="s">
        <v>90</v>
      </c>
      <c r="CM283" s="115" t="s">
        <v>91</v>
      </c>
      <c r="CN283" s="115" t="s">
        <v>91</v>
      </c>
    </row>
    <row r="284" spans="1:92">
      <c r="A284" s="115">
        <v>7045783316</v>
      </c>
      <c r="K284" s="115" t="s">
        <v>27</v>
      </c>
      <c r="L284" s="115" t="s">
        <v>28</v>
      </c>
      <c r="O284" s="115"/>
      <c r="P284" s="115" t="s">
        <v>19</v>
      </c>
      <c r="Q284" s="115" t="s">
        <v>20</v>
      </c>
      <c r="V284" s="115" t="s">
        <v>25</v>
      </c>
      <c r="AB284" s="115"/>
      <c r="AD284" s="115" t="s">
        <v>33</v>
      </c>
      <c r="AH284" s="115" t="s">
        <v>37</v>
      </c>
      <c r="AI284" s="115" t="s">
        <v>38</v>
      </c>
      <c r="AL284" s="115"/>
      <c r="AM284" s="115" t="s">
        <v>42</v>
      </c>
      <c r="AO284" s="115" t="s">
        <v>44</v>
      </c>
      <c r="AS284" s="115" t="s">
        <v>47</v>
      </c>
      <c r="AX284" s="115"/>
      <c r="AZ284" s="115" t="s">
        <v>54</v>
      </c>
      <c r="BB284" s="115" t="s">
        <v>55</v>
      </c>
      <c r="BO284" s="115" t="s">
        <v>66</v>
      </c>
      <c r="BP284" s="115" t="s">
        <v>67</v>
      </c>
      <c r="BS284" s="115" t="s">
        <v>70</v>
      </c>
      <c r="BT284" s="115" t="s">
        <v>71</v>
      </c>
      <c r="BU284" s="115" t="s">
        <v>72</v>
      </c>
      <c r="CC284" s="115" t="s">
        <v>83</v>
      </c>
      <c r="CD284" s="115">
        <v>73</v>
      </c>
      <c r="CE284" s="115" t="s">
        <v>181</v>
      </c>
      <c r="CF284" s="115" t="s">
        <v>193</v>
      </c>
      <c r="CG284" s="115" t="s">
        <v>85</v>
      </c>
      <c r="CH284" s="115" t="s">
        <v>86</v>
      </c>
      <c r="CI284" s="115" t="s">
        <v>87</v>
      </c>
      <c r="CK284" s="115" t="s">
        <v>89</v>
      </c>
      <c r="CL284" s="115" t="s">
        <v>106</v>
      </c>
      <c r="CM284" s="115" t="s">
        <v>91</v>
      </c>
      <c r="CN284" s="115" t="s">
        <v>91</v>
      </c>
    </row>
    <row r="285" spans="1:92">
      <c r="A285" s="115">
        <v>5585113804</v>
      </c>
      <c r="C285" s="115" t="s">
        <v>19</v>
      </c>
      <c r="K285" s="115" t="s">
        <v>27</v>
      </c>
      <c r="L285" s="115" t="s">
        <v>28</v>
      </c>
      <c r="O285" s="115" t="s">
        <v>18</v>
      </c>
      <c r="P285" s="115" t="s">
        <v>19</v>
      </c>
      <c r="V285" s="115" t="s">
        <v>25</v>
      </c>
      <c r="AB285" s="115"/>
      <c r="AH285" s="115" t="s">
        <v>37</v>
      </c>
      <c r="AI285" s="115" t="s">
        <v>38</v>
      </c>
      <c r="AK285" s="115" t="s">
        <v>40</v>
      </c>
      <c r="AL285" s="115"/>
      <c r="AM285" s="115" t="s">
        <v>42</v>
      </c>
      <c r="AO285" s="115" t="s">
        <v>44</v>
      </c>
      <c r="AS285" s="115" t="s">
        <v>47</v>
      </c>
      <c r="AX285" s="115"/>
      <c r="AZ285" s="115" t="s">
        <v>54</v>
      </c>
      <c r="BG285" s="115" t="s">
        <v>60</v>
      </c>
      <c r="BO285" s="115" t="s">
        <v>66</v>
      </c>
      <c r="BP285" s="115" t="s">
        <v>67</v>
      </c>
      <c r="CA285" s="115" t="s">
        <v>78</v>
      </c>
      <c r="CC285" s="115" t="s">
        <v>83</v>
      </c>
      <c r="CD285" s="115">
        <v>72</v>
      </c>
      <c r="CE285" s="115" t="s">
        <v>181</v>
      </c>
      <c r="CF285" s="115" t="s">
        <v>244</v>
      </c>
      <c r="CG285" s="115" t="s">
        <v>85</v>
      </c>
      <c r="CH285" s="115" t="s">
        <v>86</v>
      </c>
      <c r="CI285" s="115" t="s">
        <v>87</v>
      </c>
      <c r="CJ285" s="115" t="s">
        <v>101</v>
      </c>
      <c r="CK285" s="115" t="s">
        <v>111</v>
      </c>
      <c r="CL285" s="115" t="s">
        <v>106</v>
      </c>
      <c r="CM285" s="115" t="s">
        <v>91</v>
      </c>
      <c r="CN285" s="115" t="s">
        <v>91</v>
      </c>
    </row>
    <row r="286" spans="1:92">
      <c r="A286" s="115">
        <v>6985185713</v>
      </c>
      <c r="H286" s="115" t="s">
        <v>24</v>
      </c>
      <c r="I286" s="115" t="s">
        <v>25</v>
      </c>
      <c r="O286" s="115"/>
      <c r="Z286" s="115" t="s">
        <v>29</v>
      </c>
      <c r="AB286" s="115"/>
      <c r="AI286" s="115" t="s">
        <v>38</v>
      </c>
      <c r="AL286" s="115" t="s">
        <v>41</v>
      </c>
      <c r="AS286" s="115" t="s">
        <v>47</v>
      </c>
      <c r="AX286" s="115"/>
      <c r="BA286" s="115" t="s">
        <v>19</v>
      </c>
      <c r="BF286" s="115" t="s">
        <v>59</v>
      </c>
      <c r="BN286" s="115" t="s">
        <v>65</v>
      </c>
      <c r="BP286" s="115"/>
      <c r="BS286" s="115" t="s">
        <v>70</v>
      </c>
      <c r="CC286" s="115" t="s">
        <v>83</v>
      </c>
      <c r="CE286" s="115" t="s">
        <v>181</v>
      </c>
      <c r="CF286" s="115" t="s">
        <v>215</v>
      </c>
      <c r="CG286" s="115" t="s">
        <v>97</v>
      </c>
      <c r="CI286" s="115" t="s">
        <v>87</v>
      </c>
      <c r="CL286" s="115" t="s">
        <v>90</v>
      </c>
      <c r="CM286" s="115" t="s">
        <v>91</v>
      </c>
      <c r="CN286" s="115" t="s">
        <v>91</v>
      </c>
    </row>
    <row r="287" spans="1:92">
      <c r="A287" s="115">
        <v>7044856191</v>
      </c>
      <c r="C287" s="115" t="s">
        <v>19</v>
      </c>
      <c r="I287" s="115" t="s">
        <v>25</v>
      </c>
      <c r="K287" s="115" t="s">
        <v>27</v>
      </c>
      <c r="L287" s="115" t="s">
        <v>28</v>
      </c>
      <c r="M287" s="115" t="s">
        <v>29</v>
      </c>
      <c r="O287" s="115"/>
      <c r="Q287" s="115" t="s">
        <v>20</v>
      </c>
      <c r="V287" s="115" t="s">
        <v>25</v>
      </c>
      <c r="W287" s="115" t="s">
        <v>26</v>
      </c>
      <c r="X287" s="115" t="s">
        <v>27</v>
      </c>
      <c r="Z287" s="115" t="s">
        <v>29</v>
      </c>
      <c r="AA287" s="115" t="s">
        <v>30</v>
      </c>
      <c r="AB287" s="115" t="s">
        <v>31</v>
      </c>
      <c r="AD287" s="115" t="s">
        <v>33</v>
      </c>
      <c r="AH287" s="115" t="s">
        <v>37</v>
      </c>
      <c r="AI287" s="115" t="s">
        <v>38</v>
      </c>
      <c r="AJ287" s="115" t="s">
        <v>39</v>
      </c>
      <c r="AK287" s="115" t="s">
        <v>40</v>
      </c>
      <c r="AL287" s="115" t="s">
        <v>41</v>
      </c>
      <c r="AO287" s="115" t="s">
        <v>44</v>
      </c>
      <c r="AQ287" s="115" t="s">
        <v>39</v>
      </c>
      <c r="AR287" s="115" t="s">
        <v>46</v>
      </c>
      <c r="AX287" s="115" t="s">
        <v>52</v>
      </c>
      <c r="AY287" s="115" t="s">
        <v>53</v>
      </c>
      <c r="AZ287" s="115" t="s">
        <v>54</v>
      </c>
      <c r="BI287" s="115" t="s">
        <v>62</v>
      </c>
      <c r="BO287" s="115" t="s">
        <v>66</v>
      </c>
      <c r="BP287" s="115" t="s">
        <v>67</v>
      </c>
      <c r="CC287" s="115" t="s">
        <v>83</v>
      </c>
      <c r="CD287" s="115">
        <v>74</v>
      </c>
      <c r="CE287" s="115" t="s">
        <v>84</v>
      </c>
      <c r="CF287" s="115" t="s">
        <v>491</v>
      </c>
      <c r="CG287" s="115" t="s">
        <v>85</v>
      </c>
      <c r="CI287" s="115" t="s">
        <v>87</v>
      </c>
      <c r="CK287" s="115" t="s">
        <v>89</v>
      </c>
      <c r="CL287" s="115" t="s">
        <v>106</v>
      </c>
      <c r="CM287" s="115" t="s">
        <v>91</v>
      </c>
      <c r="CN287" s="115" t="s">
        <v>91</v>
      </c>
    </row>
    <row r="288" spans="1:92">
      <c r="A288" s="115">
        <v>6985148226</v>
      </c>
      <c r="C288" s="115" t="s">
        <v>19</v>
      </c>
      <c r="E288" s="115" t="s">
        <v>21</v>
      </c>
      <c r="F288" s="115" t="s">
        <v>22</v>
      </c>
      <c r="I288" s="115" t="s">
        <v>25</v>
      </c>
      <c r="K288" s="115" t="s">
        <v>27</v>
      </c>
      <c r="M288" s="115" t="s">
        <v>29</v>
      </c>
      <c r="N288" s="115" t="s">
        <v>30</v>
      </c>
      <c r="O288" s="115"/>
      <c r="P288" s="115" t="s">
        <v>19</v>
      </c>
      <c r="R288" s="115" t="s">
        <v>21</v>
      </c>
      <c r="V288" s="115" t="s">
        <v>25</v>
      </c>
      <c r="X288" s="115" t="s">
        <v>27</v>
      </c>
      <c r="Z288" s="115" t="s">
        <v>29</v>
      </c>
      <c r="AA288" s="115" t="s">
        <v>30</v>
      </c>
      <c r="AB288" s="115" t="s">
        <v>31</v>
      </c>
      <c r="AC288" s="115" t="s">
        <v>32</v>
      </c>
      <c r="AD288" s="115" t="s">
        <v>33</v>
      </c>
      <c r="AH288" s="115" t="s">
        <v>37</v>
      </c>
      <c r="AI288" s="115" t="s">
        <v>38</v>
      </c>
      <c r="AJ288" s="115" t="s">
        <v>39</v>
      </c>
      <c r="AK288" s="115" t="s">
        <v>40</v>
      </c>
      <c r="AL288" s="115" t="s">
        <v>41</v>
      </c>
      <c r="AQ288" s="115" t="s">
        <v>39</v>
      </c>
      <c r="AR288" s="115" t="s">
        <v>46</v>
      </c>
      <c r="AX288" s="115"/>
      <c r="AZ288" s="115" t="s">
        <v>54</v>
      </c>
      <c r="BA288" s="115" t="s">
        <v>19</v>
      </c>
      <c r="BC288" s="115" t="s">
        <v>56</v>
      </c>
      <c r="BG288" s="115" t="s">
        <v>60</v>
      </c>
      <c r="BP288" s="115"/>
      <c r="BR288" s="115" t="s">
        <v>69</v>
      </c>
      <c r="BS288" s="115" t="s">
        <v>70</v>
      </c>
      <c r="BW288" s="115" t="s">
        <v>74</v>
      </c>
      <c r="CA288" s="115" t="s">
        <v>78</v>
      </c>
      <c r="CC288" s="115" t="s">
        <v>83</v>
      </c>
      <c r="CE288" s="115" t="s">
        <v>181</v>
      </c>
      <c r="CF288" s="115" t="s">
        <v>190</v>
      </c>
      <c r="CG288" s="115" t="s">
        <v>85</v>
      </c>
      <c r="CH288" s="115" t="s">
        <v>86</v>
      </c>
      <c r="CI288" s="115" t="s">
        <v>87</v>
      </c>
      <c r="CJ288" s="115" t="s">
        <v>93</v>
      </c>
      <c r="CK288" s="115" t="s">
        <v>89</v>
      </c>
      <c r="CM288" s="115" t="s">
        <v>91</v>
      </c>
      <c r="CN288" s="115" t="s">
        <v>91</v>
      </c>
    </row>
    <row r="289" spans="1:92">
      <c r="A289" s="115">
        <v>6985124139</v>
      </c>
      <c r="I289" s="115" t="s">
        <v>25</v>
      </c>
      <c r="K289" s="115" t="s">
        <v>27</v>
      </c>
      <c r="N289" s="115" t="s">
        <v>30</v>
      </c>
      <c r="O289" s="115"/>
      <c r="P289" s="115" t="s">
        <v>19</v>
      </c>
      <c r="X289" s="115" t="s">
        <v>27</v>
      </c>
      <c r="AA289" s="115" t="s">
        <v>30</v>
      </c>
      <c r="AB289" s="115" t="s">
        <v>31</v>
      </c>
      <c r="AC289" s="115" t="s">
        <v>32</v>
      </c>
      <c r="AD289" s="115" t="s">
        <v>33</v>
      </c>
      <c r="AE289" s="115" t="s">
        <v>34</v>
      </c>
      <c r="AI289" s="115" t="s">
        <v>38</v>
      </c>
      <c r="AJ289" s="115" t="s">
        <v>39</v>
      </c>
      <c r="AL289" s="115"/>
      <c r="AM289" s="115" t="s">
        <v>42</v>
      </c>
      <c r="AQ289" s="115" t="s">
        <v>39</v>
      </c>
      <c r="AR289" s="115" t="s">
        <v>46</v>
      </c>
      <c r="AX289" s="115"/>
      <c r="AY289" s="115" t="s">
        <v>53</v>
      </c>
      <c r="BC289" s="115" t="s">
        <v>56</v>
      </c>
      <c r="BI289" s="115" t="s">
        <v>62</v>
      </c>
      <c r="BP289" s="115"/>
      <c r="BQ289" s="115" t="s">
        <v>68</v>
      </c>
      <c r="BV289" s="115" t="s">
        <v>73</v>
      </c>
      <c r="CC289" s="115" t="s">
        <v>83</v>
      </c>
      <c r="CD289" s="115">
        <v>30</v>
      </c>
      <c r="CE289" s="115" t="s">
        <v>181</v>
      </c>
      <c r="CG289" s="115" t="s">
        <v>85</v>
      </c>
      <c r="CH289" s="115" t="s">
        <v>91</v>
      </c>
      <c r="CI289" s="115" t="s">
        <v>87</v>
      </c>
      <c r="CJ289" s="115" t="s">
        <v>96</v>
      </c>
      <c r="CK289" s="115" t="s">
        <v>109</v>
      </c>
      <c r="CL289" s="115" t="s">
        <v>90</v>
      </c>
      <c r="CM289" s="115" t="s">
        <v>91</v>
      </c>
      <c r="CN289" s="115" t="s">
        <v>91</v>
      </c>
    </row>
    <row r="290" spans="1:92">
      <c r="A290" s="115">
        <v>6985437825</v>
      </c>
      <c r="C290" s="115" t="s">
        <v>19</v>
      </c>
      <c r="K290" s="115" t="s">
        <v>27</v>
      </c>
      <c r="O290" s="115"/>
      <c r="X290" s="115" t="s">
        <v>27</v>
      </c>
      <c r="AB290" s="115"/>
      <c r="AI290" s="115" t="s">
        <v>38</v>
      </c>
      <c r="AJ290" s="115" t="s">
        <v>39</v>
      </c>
      <c r="AL290" s="115" t="s">
        <v>41</v>
      </c>
      <c r="AM290" s="115" t="s">
        <v>42</v>
      </c>
      <c r="AQ290" s="115" t="s">
        <v>39</v>
      </c>
      <c r="AR290" s="115" t="s">
        <v>46</v>
      </c>
      <c r="AX290" s="115" t="s">
        <v>52</v>
      </c>
      <c r="AZ290" s="115" t="s">
        <v>54</v>
      </c>
      <c r="BB290" s="115" t="s">
        <v>55</v>
      </c>
      <c r="BD290" s="115" t="s">
        <v>57</v>
      </c>
      <c r="BP290" s="115" t="s">
        <v>67</v>
      </c>
      <c r="CC290" s="115" t="s">
        <v>83</v>
      </c>
      <c r="CD290" s="115">
        <v>72</v>
      </c>
      <c r="CE290" s="115" t="s">
        <v>84</v>
      </c>
      <c r="CF290" s="115" t="s">
        <v>123</v>
      </c>
      <c r="CG290" s="115" t="s">
        <v>85</v>
      </c>
      <c r="CH290" s="115" t="s">
        <v>86</v>
      </c>
      <c r="CI290" s="115" t="s">
        <v>87</v>
      </c>
      <c r="CJ290" s="115" t="s">
        <v>96</v>
      </c>
      <c r="CK290" s="115" t="s">
        <v>102</v>
      </c>
      <c r="CL290" s="115" t="s">
        <v>106</v>
      </c>
      <c r="CM290" s="115" t="s">
        <v>91</v>
      </c>
      <c r="CN290" s="115" t="s">
        <v>86</v>
      </c>
    </row>
    <row r="291" spans="1:92">
      <c r="A291" s="115">
        <v>5584565513</v>
      </c>
      <c r="C291" s="115" t="s">
        <v>19</v>
      </c>
      <c r="M291" s="115" t="s">
        <v>29</v>
      </c>
      <c r="O291" s="115"/>
      <c r="X291" s="115" t="s">
        <v>27</v>
      </c>
      <c r="AA291" s="115" t="s">
        <v>30</v>
      </c>
      <c r="AB291" s="115"/>
      <c r="AD291" s="115" t="s">
        <v>33</v>
      </c>
      <c r="AI291" s="115" t="s">
        <v>38</v>
      </c>
      <c r="AJ291" s="115" t="s">
        <v>39</v>
      </c>
      <c r="AL291" s="115" t="s">
        <v>41</v>
      </c>
      <c r="AQ291" s="115" t="s">
        <v>39</v>
      </c>
      <c r="AR291" s="115" t="s">
        <v>46</v>
      </c>
      <c r="AX291" s="115"/>
      <c r="BN291" s="115" t="s">
        <v>65</v>
      </c>
      <c r="BP291" s="115" t="s">
        <v>67</v>
      </c>
      <c r="BX291" s="115" t="s">
        <v>75</v>
      </c>
      <c r="CC291" s="115" t="s">
        <v>83</v>
      </c>
      <c r="CD291" s="115">
        <v>34</v>
      </c>
      <c r="CE291" s="115" t="s">
        <v>181</v>
      </c>
      <c r="CF291" s="115" t="s">
        <v>429</v>
      </c>
      <c r="CG291" s="115" t="s">
        <v>85</v>
      </c>
      <c r="CH291" s="115" t="s">
        <v>91</v>
      </c>
      <c r="CI291" s="115" t="s">
        <v>87</v>
      </c>
      <c r="CJ291" s="115" t="s">
        <v>104</v>
      </c>
      <c r="CK291" s="115" t="s">
        <v>102</v>
      </c>
      <c r="CL291" s="115" t="s">
        <v>90</v>
      </c>
      <c r="CM291" s="115" t="s">
        <v>91</v>
      </c>
      <c r="CN291" s="115" t="s">
        <v>91</v>
      </c>
    </row>
    <row r="292" spans="1:92">
      <c r="A292" s="115">
        <v>5587028148</v>
      </c>
      <c r="I292" s="115" t="s">
        <v>25</v>
      </c>
      <c r="J292" s="115" t="s">
        <v>26</v>
      </c>
      <c r="K292" s="115" t="s">
        <v>27</v>
      </c>
      <c r="O292" s="115"/>
      <c r="T292" s="115" t="s">
        <v>23</v>
      </c>
      <c r="V292" s="115" t="s">
        <v>25</v>
      </c>
      <c r="W292" s="115" t="s">
        <v>26</v>
      </c>
      <c r="AB292" s="115"/>
      <c r="AD292" s="115" t="s">
        <v>33</v>
      </c>
      <c r="AI292" s="115" t="s">
        <v>38</v>
      </c>
      <c r="AJ292" s="115" t="s">
        <v>39</v>
      </c>
      <c r="AL292" s="115"/>
      <c r="AM292" s="115" t="s">
        <v>42</v>
      </c>
      <c r="AQ292" s="115" t="s">
        <v>39</v>
      </c>
      <c r="AR292" s="115" t="s">
        <v>46</v>
      </c>
      <c r="AX292" s="115"/>
      <c r="AZ292" s="115" t="s">
        <v>54</v>
      </c>
      <c r="BE292" s="115" t="s">
        <v>58</v>
      </c>
      <c r="BL292" s="115" t="s">
        <v>63</v>
      </c>
      <c r="BP292" s="115" t="s">
        <v>67</v>
      </c>
      <c r="CA292" s="115" t="s">
        <v>78</v>
      </c>
      <c r="CC292" s="115" t="s">
        <v>83</v>
      </c>
      <c r="CD292" s="115">
        <v>61</v>
      </c>
      <c r="CE292" s="115" t="s">
        <v>181</v>
      </c>
      <c r="CF292" s="115" t="s">
        <v>190</v>
      </c>
      <c r="CG292" s="115" t="s">
        <v>85</v>
      </c>
      <c r="CH292" s="115" t="s">
        <v>86</v>
      </c>
      <c r="CI292" s="115" t="s">
        <v>87</v>
      </c>
      <c r="CJ292" s="115" t="s">
        <v>93</v>
      </c>
      <c r="CK292" s="115" t="s">
        <v>89</v>
      </c>
      <c r="CL292" s="115" t="s">
        <v>90</v>
      </c>
      <c r="CM292" s="115" t="s">
        <v>91</v>
      </c>
      <c r="CN292" s="115" t="s">
        <v>91</v>
      </c>
    </row>
    <row r="293" spans="1:92">
      <c r="A293" s="115">
        <v>5586909887</v>
      </c>
      <c r="C293" s="115" t="s">
        <v>19</v>
      </c>
      <c r="K293" s="115" t="s">
        <v>27</v>
      </c>
      <c r="L293" s="115" t="s">
        <v>28</v>
      </c>
      <c r="O293" s="115"/>
      <c r="P293" s="115" t="s">
        <v>19</v>
      </c>
      <c r="Q293" s="115" t="s">
        <v>20</v>
      </c>
      <c r="W293" s="115" t="s">
        <v>26</v>
      </c>
      <c r="AB293" s="115"/>
      <c r="AI293" s="115" t="s">
        <v>38</v>
      </c>
      <c r="AJ293" s="115" t="s">
        <v>39</v>
      </c>
      <c r="AL293" s="115"/>
      <c r="AO293" s="115" t="s">
        <v>44</v>
      </c>
      <c r="AQ293" s="115" t="s">
        <v>39</v>
      </c>
      <c r="AR293" s="115" t="s">
        <v>46</v>
      </c>
      <c r="AX293" s="115"/>
      <c r="BA293" s="115" t="s">
        <v>19</v>
      </c>
      <c r="BG293" s="115" t="s">
        <v>60</v>
      </c>
      <c r="BI293" s="115" t="s">
        <v>62</v>
      </c>
      <c r="BP293" s="115"/>
      <c r="BR293" s="115" t="s">
        <v>69</v>
      </c>
      <c r="BS293" s="115" t="s">
        <v>70</v>
      </c>
      <c r="BT293" s="115" t="s">
        <v>71</v>
      </c>
      <c r="CA293" s="115" t="s">
        <v>78</v>
      </c>
      <c r="CC293" s="115" t="s">
        <v>83</v>
      </c>
      <c r="CD293" s="115">
        <v>47</v>
      </c>
      <c r="CE293" s="115" t="s">
        <v>181</v>
      </c>
      <c r="CF293" s="115" t="s">
        <v>426</v>
      </c>
      <c r="CG293" s="115" t="s">
        <v>85</v>
      </c>
      <c r="CH293" s="115" t="s">
        <v>91</v>
      </c>
      <c r="CI293" s="115" t="s">
        <v>137</v>
      </c>
      <c r="CJ293" s="115" t="s">
        <v>101</v>
      </c>
      <c r="CK293" s="115" t="s">
        <v>109</v>
      </c>
      <c r="CL293" s="115" t="s">
        <v>90</v>
      </c>
      <c r="CM293" s="115" t="s">
        <v>91</v>
      </c>
      <c r="CN293" s="115" t="s">
        <v>91</v>
      </c>
    </row>
    <row r="294" spans="1:92">
      <c r="A294" s="115">
        <v>5584406091</v>
      </c>
      <c r="C294" s="115" t="s">
        <v>19</v>
      </c>
      <c r="K294" s="115" t="s">
        <v>27</v>
      </c>
      <c r="L294" s="115" t="s">
        <v>28</v>
      </c>
      <c r="O294" s="115" t="s">
        <v>18</v>
      </c>
      <c r="W294" s="115" t="s">
        <v>26</v>
      </c>
      <c r="AA294" s="115" t="s">
        <v>30</v>
      </c>
      <c r="AB294" s="115"/>
      <c r="AD294" s="115" t="s">
        <v>33</v>
      </c>
      <c r="AI294" s="115" t="s">
        <v>38</v>
      </c>
      <c r="AJ294" s="115" t="s">
        <v>39</v>
      </c>
      <c r="AL294" s="115"/>
      <c r="AM294" s="115" t="s">
        <v>42</v>
      </c>
      <c r="AP294" s="115" t="s">
        <v>45</v>
      </c>
      <c r="AR294" s="115" t="s">
        <v>46</v>
      </c>
      <c r="AX294" s="115"/>
      <c r="AZ294" s="115" t="s">
        <v>54</v>
      </c>
      <c r="BI294" s="115" t="s">
        <v>62</v>
      </c>
      <c r="BP294" s="115" t="s">
        <v>67</v>
      </c>
      <c r="BS294" s="115" t="s">
        <v>70</v>
      </c>
      <c r="CA294" s="115" t="s">
        <v>78</v>
      </c>
      <c r="CC294" s="115" t="s">
        <v>83</v>
      </c>
      <c r="CD294" s="115">
        <v>42</v>
      </c>
      <c r="CE294" s="115" t="s">
        <v>181</v>
      </c>
      <c r="CF294" s="115" t="s">
        <v>218</v>
      </c>
      <c r="CG294" s="115" t="s">
        <v>85</v>
      </c>
      <c r="CH294" s="115" t="s">
        <v>86</v>
      </c>
      <c r="CI294" s="115" t="s">
        <v>87</v>
      </c>
      <c r="CJ294" s="115" t="s">
        <v>101</v>
      </c>
      <c r="CK294" s="115" t="s">
        <v>111</v>
      </c>
      <c r="CL294" s="115" t="s">
        <v>90</v>
      </c>
      <c r="CM294" s="115" t="s">
        <v>91</v>
      </c>
      <c r="CN294" s="115" t="s">
        <v>91</v>
      </c>
    </row>
    <row r="295" spans="1:92">
      <c r="A295" s="115">
        <v>7010994591</v>
      </c>
      <c r="D295" s="115" t="s">
        <v>20</v>
      </c>
      <c r="G295" s="115" t="s">
        <v>23</v>
      </c>
      <c r="N295" s="115" t="s">
        <v>30</v>
      </c>
      <c r="O295" s="115"/>
      <c r="R295" s="115" t="s">
        <v>21</v>
      </c>
      <c r="T295" s="115" t="s">
        <v>23</v>
      </c>
      <c r="V295" s="115" t="s">
        <v>25</v>
      </c>
      <c r="AB295" s="115"/>
      <c r="AD295" s="115" t="s">
        <v>33</v>
      </c>
      <c r="AI295" s="115" t="s">
        <v>38</v>
      </c>
      <c r="AJ295" s="115" t="s">
        <v>39</v>
      </c>
      <c r="AL295" s="115"/>
      <c r="AP295" s="115" t="s">
        <v>45</v>
      </c>
      <c r="AQ295" s="115" t="s">
        <v>39</v>
      </c>
      <c r="AR295" s="115" t="s">
        <v>46</v>
      </c>
      <c r="AX295" s="115" t="s">
        <v>52</v>
      </c>
      <c r="AY295" s="115" t="s">
        <v>53</v>
      </c>
      <c r="BC295" s="115" t="s">
        <v>56</v>
      </c>
      <c r="BD295" s="115" t="s">
        <v>57</v>
      </c>
      <c r="BF295" s="115" t="s">
        <v>59</v>
      </c>
      <c r="BH295" s="115" t="s">
        <v>61</v>
      </c>
      <c r="BJ295" s="115" t="s">
        <v>26</v>
      </c>
      <c r="BP295" s="115" t="s">
        <v>67</v>
      </c>
      <c r="CC295" s="115" t="s">
        <v>99</v>
      </c>
      <c r="CD295" s="115">
        <v>72</v>
      </c>
      <c r="CE295" s="115" t="s">
        <v>84</v>
      </c>
      <c r="CF295" s="115" t="s">
        <v>123</v>
      </c>
      <c r="CG295" s="115" t="s">
        <v>85</v>
      </c>
      <c r="CI295" s="115" t="s">
        <v>87</v>
      </c>
      <c r="CK295" s="115" t="s">
        <v>89</v>
      </c>
      <c r="CL295" s="115" t="s">
        <v>106</v>
      </c>
      <c r="CM295" s="115" t="s">
        <v>91</v>
      </c>
      <c r="CN295" s="115" t="s">
        <v>86</v>
      </c>
    </row>
    <row r="296" spans="1:92">
      <c r="A296" s="115">
        <v>6985475347</v>
      </c>
      <c r="B296" s="115" t="s">
        <v>18</v>
      </c>
      <c r="C296" s="115" t="s">
        <v>19</v>
      </c>
      <c r="D296" s="115" t="s">
        <v>20</v>
      </c>
      <c r="I296" s="115" t="s">
        <v>25</v>
      </c>
      <c r="J296" s="115" t="s">
        <v>26</v>
      </c>
      <c r="O296" s="115"/>
      <c r="P296" s="115" t="s">
        <v>19</v>
      </c>
      <c r="V296" s="115" t="s">
        <v>25</v>
      </c>
      <c r="AB296" s="115"/>
      <c r="AC296" s="115" t="s">
        <v>32</v>
      </c>
      <c r="AI296" s="115" t="s">
        <v>38</v>
      </c>
      <c r="AJ296" s="115" t="s">
        <v>39</v>
      </c>
      <c r="AL296" s="115" t="s">
        <v>41</v>
      </c>
      <c r="AQ296" s="115" t="s">
        <v>39</v>
      </c>
      <c r="AR296" s="115" t="s">
        <v>46</v>
      </c>
      <c r="AX296" s="115" t="s">
        <v>52</v>
      </c>
      <c r="BA296" s="115" t="s">
        <v>19</v>
      </c>
      <c r="BD296" s="115" t="s">
        <v>57</v>
      </c>
      <c r="BE296" s="115" t="s">
        <v>58</v>
      </c>
      <c r="BG296" s="115" t="s">
        <v>60</v>
      </c>
      <c r="BN296" s="115" t="s">
        <v>65</v>
      </c>
      <c r="BP296" s="115" t="s">
        <v>67</v>
      </c>
      <c r="BS296" s="115" t="s">
        <v>70</v>
      </c>
      <c r="CC296" s="115" t="s">
        <v>83</v>
      </c>
      <c r="CD296" s="115">
        <v>57</v>
      </c>
      <c r="CE296" s="115" t="s">
        <v>181</v>
      </c>
      <c r="CG296" s="115" t="s">
        <v>85</v>
      </c>
      <c r="CH296" s="115" t="s">
        <v>86</v>
      </c>
      <c r="CJ296" s="115" t="s">
        <v>93</v>
      </c>
      <c r="CK296" s="115" t="s">
        <v>89</v>
      </c>
      <c r="CN296" s="115" t="s">
        <v>86</v>
      </c>
    </row>
    <row r="297" spans="1:92">
      <c r="A297" s="115">
        <v>5586714913</v>
      </c>
      <c r="K297" s="115" t="s">
        <v>27</v>
      </c>
      <c r="L297" s="115" t="s">
        <v>28</v>
      </c>
      <c r="N297" s="115" t="s">
        <v>30</v>
      </c>
      <c r="O297" s="115"/>
      <c r="T297" s="115" t="s">
        <v>23</v>
      </c>
      <c r="U297" s="115" t="s">
        <v>24</v>
      </c>
      <c r="V297" s="115" t="s">
        <v>25</v>
      </c>
      <c r="AB297" s="115"/>
      <c r="AD297" s="115" t="s">
        <v>33</v>
      </c>
      <c r="AI297" s="115" t="s">
        <v>38</v>
      </c>
      <c r="AJ297" s="115" t="s">
        <v>39</v>
      </c>
      <c r="AL297" s="115"/>
      <c r="AM297" s="115" t="s">
        <v>42</v>
      </c>
      <c r="AO297" s="115" t="s">
        <v>44</v>
      </c>
      <c r="AR297" s="115" t="s">
        <v>46</v>
      </c>
      <c r="AX297" s="115"/>
      <c r="BE297" s="115" t="s">
        <v>58</v>
      </c>
      <c r="BJ297" s="115" t="s">
        <v>26</v>
      </c>
      <c r="BO297" s="115" t="s">
        <v>66</v>
      </c>
      <c r="BP297" s="115" t="s">
        <v>67</v>
      </c>
      <c r="CC297" s="115" t="s">
        <v>83</v>
      </c>
      <c r="CD297" s="115">
        <v>41</v>
      </c>
      <c r="CE297" s="115" t="s">
        <v>181</v>
      </c>
      <c r="CF297" s="115" t="s">
        <v>230</v>
      </c>
      <c r="CG297" s="115" t="s">
        <v>85</v>
      </c>
      <c r="CH297" s="115" t="s">
        <v>86</v>
      </c>
      <c r="CI297" s="115" t="s">
        <v>87</v>
      </c>
      <c r="CJ297" s="115" t="s">
        <v>88</v>
      </c>
      <c r="CK297" s="115" t="s">
        <v>120</v>
      </c>
      <c r="CL297" s="115" t="s">
        <v>90</v>
      </c>
      <c r="CM297" s="115" t="s">
        <v>91</v>
      </c>
      <c r="CN297" s="115" t="s">
        <v>91</v>
      </c>
    </row>
    <row r="298" spans="1:92">
      <c r="A298" s="115">
        <v>6982455597</v>
      </c>
      <c r="C298" s="115" t="s">
        <v>19</v>
      </c>
      <c r="L298" s="115" t="s">
        <v>28</v>
      </c>
      <c r="N298" s="115" t="s">
        <v>30</v>
      </c>
      <c r="O298" s="115"/>
      <c r="V298" s="115" t="s">
        <v>25</v>
      </c>
      <c r="Y298" s="115" t="s">
        <v>28</v>
      </c>
      <c r="AA298" s="115" t="s">
        <v>30</v>
      </c>
      <c r="AB298" s="115"/>
      <c r="AD298" s="115" t="s">
        <v>33</v>
      </c>
      <c r="AF298" s="115" t="s">
        <v>35</v>
      </c>
      <c r="AI298" s="115" t="s">
        <v>38</v>
      </c>
      <c r="AJ298" s="115" t="s">
        <v>39</v>
      </c>
      <c r="AL298" s="115"/>
      <c r="AO298" s="115" t="s">
        <v>44</v>
      </c>
      <c r="AP298" s="115" t="s">
        <v>45</v>
      </c>
      <c r="AR298" s="115" t="s">
        <v>46</v>
      </c>
      <c r="AX298" s="115"/>
      <c r="AZ298" s="115" t="s">
        <v>54</v>
      </c>
      <c r="BJ298" s="115" t="s">
        <v>26</v>
      </c>
      <c r="BO298" s="115" t="s">
        <v>66</v>
      </c>
      <c r="BP298" s="115" t="s">
        <v>67</v>
      </c>
      <c r="BX298" s="115" t="s">
        <v>75</v>
      </c>
      <c r="BY298" s="115" t="s">
        <v>76</v>
      </c>
      <c r="CA298" s="115" t="s">
        <v>78</v>
      </c>
      <c r="CC298" s="115" t="s">
        <v>83</v>
      </c>
      <c r="CD298" s="115">
        <v>52</v>
      </c>
      <c r="CE298" s="115" t="s">
        <v>181</v>
      </c>
      <c r="CF298" s="115" t="s">
        <v>196</v>
      </c>
      <c r="CG298" s="115" t="s">
        <v>85</v>
      </c>
      <c r="CH298" s="115" t="s">
        <v>86</v>
      </c>
      <c r="CI298" s="115" t="s">
        <v>87</v>
      </c>
      <c r="CJ298" s="115" t="s">
        <v>101</v>
      </c>
      <c r="CK298" s="115" t="s">
        <v>94</v>
      </c>
      <c r="CL298" s="115" t="s">
        <v>90</v>
      </c>
      <c r="CM298" s="115" t="s">
        <v>91</v>
      </c>
      <c r="CN298" s="115" t="s">
        <v>91</v>
      </c>
    </row>
    <row r="299" spans="1:92">
      <c r="A299" s="115">
        <v>5584904294</v>
      </c>
      <c r="C299" s="115" t="s">
        <v>19</v>
      </c>
      <c r="J299" s="115" t="s">
        <v>26</v>
      </c>
      <c r="N299" s="115" t="s">
        <v>30</v>
      </c>
      <c r="O299" s="115"/>
      <c r="V299" s="115" t="s">
        <v>25</v>
      </c>
      <c r="AB299" s="115"/>
      <c r="AD299" s="115" t="s">
        <v>33</v>
      </c>
      <c r="AI299" s="115" t="s">
        <v>38</v>
      </c>
      <c r="AJ299" s="115" t="s">
        <v>39</v>
      </c>
      <c r="AL299" s="115" t="s">
        <v>41</v>
      </c>
      <c r="AQ299" s="115" t="s">
        <v>39</v>
      </c>
      <c r="AR299" s="115" t="s">
        <v>46</v>
      </c>
      <c r="AX299" s="115"/>
      <c r="BE299" s="115" t="s">
        <v>58</v>
      </c>
      <c r="BK299" s="115" t="s">
        <v>22</v>
      </c>
      <c r="BP299" s="115" t="s">
        <v>67</v>
      </c>
      <c r="CA299" s="115" t="s">
        <v>78</v>
      </c>
      <c r="CC299" s="115" t="s">
        <v>83</v>
      </c>
      <c r="CD299" s="115">
        <v>24</v>
      </c>
      <c r="CE299" s="115" t="s">
        <v>181</v>
      </c>
      <c r="CF299" s="115" t="s">
        <v>228</v>
      </c>
      <c r="CG299" s="115" t="s">
        <v>97</v>
      </c>
      <c r="CH299" s="115" t="s">
        <v>86</v>
      </c>
      <c r="CI299" s="115" t="s">
        <v>87</v>
      </c>
      <c r="CJ299" s="115" t="s">
        <v>96</v>
      </c>
      <c r="CK299" s="115" t="s">
        <v>94</v>
      </c>
      <c r="CL299" s="115" t="s">
        <v>90</v>
      </c>
      <c r="CM299" s="115" t="s">
        <v>91</v>
      </c>
      <c r="CN299" s="115" t="s">
        <v>91</v>
      </c>
    </row>
    <row r="300" spans="1:92">
      <c r="A300" s="115">
        <v>6982466165</v>
      </c>
      <c r="C300" s="115" t="s">
        <v>19</v>
      </c>
      <c r="D300" s="115" t="s">
        <v>20</v>
      </c>
      <c r="M300" s="115" t="s">
        <v>29</v>
      </c>
      <c r="O300" s="115" t="s">
        <v>18</v>
      </c>
      <c r="Q300" s="115" t="s">
        <v>20</v>
      </c>
      <c r="Z300" s="115" t="s">
        <v>29</v>
      </c>
      <c r="AB300" s="115"/>
      <c r="AF300" s="115" t="s">
        <v>35</v>
      </c>
      <c r="AI300" s="115" t="s">
        <v>38</v>
      </c>
      <c r="AJ300" s="115" t="s">
        <v>39</v>
      </c>
      <c r="AL300" s="115" t="s">
        <v>41</v>
      </c>
      <c r="AO300" s="115" t="s">
        <v>44</v>
      </c>
      <c r="AR300" s="115" t="s">
        <v>46</v>
      </c>
      <c r="AX300" s="115"/>
      <c r="BA300" s="115" t="s">
        <v>19</v>
      </c>
      <c r="BP300" s="115" t="s">
        <v>67</v>
      </c>
      <c r="CA300" s="115" t="s">
        <v>78</v>
      </c>
      <c r="CC300" s="115" t="s">
        <v>83</v>
      </c>
      <c r="CD300" s="115">
        <v>55</v>
      </c>
      <c r="CE300" s="115" t="s">
        <v>181</v>
      </c>
      <c r="CF300" s="115" t="s">
        <v>215</v>
      </c>
      <c r="CH300" s="115" t="s">
        <v>91</v>
      </c>
      <c r="CI300" s="115" t="s">
        <v>108</v>
      </c>
      <c r="CJ300" s="115" t="s">
        <v>101</v>
      </c>
      <c r="CK300" s="115" t="s">
        <v>120</v>
      </c>
      <c r="CL300" s="115" t="s">
        <v>103</v>
      </c>
      <c r="CM300" s="115" t="s">
        <v>91</v>
      </c>
      <c r="CN300" s="115" t="s">
        <v>91</v>
      </c>
    </row>
    <row r="301" spans="1:92">
      <c r="A301" s="115">
        <v>6985717909</v>
      </c>
      <c r="K301" s="115" t="s">
        <v>27</v>
      </c>
      <c r="L301" s="115" t="s">
        <v>28</v>
      </c>
      <c r="N301" s="115" t="s">
        <v>30</v>
      </c>
      <c r="O301" s="115"/>
      <c r="AA301" s="115" t="s">
        <v>30</v>
      </c>
      <c r="AB301" s="115"/>
      <c r="AC301" s="115" t="s">
        <v>32</v>
      </c>
      <c r="AI301" s="115" t="s">
        <v>38</v>
      </c>
      <c r="AJ301" s="115" t="s">
        <v>39</v>
      </c>
      <c r="AL301" s="115"/>
      <c r="AM301" s="115" t="s">
        <v>42</v>
      </c>
      <c r="AO301" s="115" t="s">
        <v>44</v>
      </c>
      <c r="AR301" s="115" t="s">
        <v>46</v>
      </c>
      <c r="AX301" s="115"/>
      <c r="BA301" s="115" t="s">
        <v>19</v>
      </c>
      <c r="BB301" s="115" t="s">
        <v>55</v>
      </c>
      <c r="BK301" s="115" t="s">
        <v>22</v>
      </c>
      <c r="BP301" s="115" t="s">
        <v>67</v>
      </c>
      <c r="CC301" s="115" t="s">
        <v>99</v>
      </c>
      <c r="CD301" s="115">
        <v>25</v>
      </c>
      <c r="CE301" s="115" t="s">
        <v>181</v>
      </c>
      <c r="CF301" s="115" t="s">
        <v>193</v>
      </c>
      <c r="CG301" s="115" t="s">
        <v>85</v>
      </c>
      <c r="CH301" s="115" t="s">
        <v>86</v>
      </c>
      <c r="CI301" s="115" t="s">
        <v>87</v>
      </c>
      <c r="CJ301" s="115" t="s">
        <v>88</v>
      </c>
      <c r="CK301" s="115" t="s">
        <v>94</v>
      </c>
      <c r="CL301" s="115" t="s">
        <v>90</v>
      </c>
      <c r="CM301" s="115" t="s">
        <v>91</v>
      </c>
      <c r="CN301" s="115" t="s">
        <v>91</v>
      </c>
    </row>
    <row r="302" spans="1:92">
      <c r="A302" s="115">
        <v>7020563668</v>
      </c>
      <c r="K302" s="115" t="s">
        <v>27</v>
      </c>
      <c r="N302" s="115" t="s">
        <v>30</v>
      </c>
      <c r="O302" s="115"/>
      <c r="AB302" s="115"/>
      <c r="AI302" s="115" t="s">
        <v>38</v>
      </c>
      <c r="AJ302" s="115" t="s">
        <v>39</v>
      </c>
      <c r="AL302" s="115"/>
      <c r="AR302" s="115" t="s">
        <v>46</v>
      </c>
      <c r="AX302" s="115" t="s">
        <v>52</v>
      </c>
      <c r="AZ302" s="115" t="s">
        <v>54</v>
      </c>
      <c r="BA302" s="115" t="s">
        <v>19</v>
      </c>
      <c r="BP302" s="115" t="s">
        <v>67</v>
      </c>
      <c r="CC302" s="115" t="s">
        <v>99</v>
      </c>
      <c r="CD302" s="115">
        <v>46</v>
      </c>
      <c r="CE302" s="115" t="s">
        <v>181</v>
      </c>
      <c r="CF302" s="115" t="s">
        <v>198</v>
      </c>
      <c r="CG302" s="115" t="s">
        <v>85</v>
      </c>
      <c r="CH302" s="115" t="s">
        <v>86</v>
      </c>
      <c r="CI302" s="115" t="s">
        <v>87</v>
      </c>
      <c r="CJ302" s="115" t="s">
        <v>88</v>
      </c>
      <c r="CK302" s="115" t="s">
        <v>120</v>
      </c>
      <c r="CL302" s="115" t="s">
        <v>90</v>
      </c>
      <c r="CM302" s="115" t="s">
        <v>91</v>
      </c>
      <c r="CN302" s="115" t="s">
        <v>91</v>
      </c>
    </row>
    <row r="303" spans="1:92">
      <c r="A303" s="115">
        <v>7020567357</v>
      </c>
      <c r="C303" s="115" t="s">
        <v>19</v>
      </c>
      <c r="J303" s="115" t="s">
        <v>26</v>
      </c>
      <c r="K303" s="115" t="s">
        <v>27</v>
      </c>
      <c r="O303" s="115"/>
      <c r="P303" s="115" t="s">
        <v>19</v>
      </c>
      <c r="W303" s="115" t="s">
        <v>26</v>
      </c>
      <c r="X303" s="115" t="s">
        <v>27</v>
      </c>
      <c r="AB303" s="115"/>
      <c r="AF303" s="115" t="s">
        <v>35</v>
      </c>
      <c r="AH303" s="115" t="s">
        <v>37</v>
      </c>
      <c r="AI303" s="115" t="s">
        <v>38</v>
      </c>
      <c r="AL303" s="115" t="s">
        <v>41</v>
      </c>
      <c r="AM303" s="115" t="s">
        <v>42</v>
      </c>
      <c r="AR303" s="115" t="s">
        <v>46</v>
      </c>
      <c r="AX303" s="115"/>
      <c r="AZ303" s="115" t="s">
        <v>54</v>
      </c>
      <c r="BA303" s="115" t="s">
        <v>19</v>
      </c>
      <c r="BJ303" s="115" t="s">
        <v>26</v>
      </c>
      <c r="BP303" s="115"/>
      <c r="BU303" s="115" t="s">
        <v>72</v>
      </c>
      <c r="CA303" s="115" t="s">
        <v>78</v>
      </c>
      <c r="CC303" s="115" t="s">
        <v>83</v>
      </c>
      <c r="CD303" s="115">
        <v>23</v>
      </c>
      <c r="CE303" s="115" t="s">
        <v>84</v>
      </c>
      <c r="CF303" s="115" t="s">
        <v>146</v>
      </c>
      <c r="CH303" s="115" t="s">
        <v>91</v>
      </c>
      <c r="CI303" s="115" t="s">
        <v>108</v>
      </c>
      <c r="CJ303" s="115" t="s">
        <v>93</v>
      </c>
      <c r="CK303" s="115" t="s">
        <v>111</v>
      </c>
      <c r="CL303" s="115" t="s">
        <v>90</v>
      </c>
      <c r="CM303" s="115" t="s">
        <v>91</v>
      </c>
      <c r="CN303" s="115" t="s">
        <v>91</v>
      </c>
    </row>
    <row r="304" spans="1:92">
      <c r="A304" s="115">
        <v>5585297107</v>
      </c>
      <c r="K304" s="115" t="s">
        <v>27</v>
      </c>
      <c r="L304" s="115" t="s">
        <v>28</v>
      </c>
      <c r="N304" s="115" t="s">
        <v>30</v>
      </c>
      <c r="O304" s="115"/>
      <c r="U304" s="115" t="s">
        <v>24</v>
      </c>
      <c r="V304" s="115" t="s">
        <v>25</v>
      </c>
      <c r="X304" s="115" t="s">
        <v>27</v>
      </c>
      <c r="AB304" s="115"/>
      <c r="AF304" s="115" t="s">
        <v>35</v>
      </c>
      <c r="AH304" s="115" t="s">
        <v>37</v>
      </c>
      <c r="AI304" s="115" t="s">
        <v>38</v>
      </c>
      <c r="AL304" s="115"/>
      <c r="AM304" s="115" t="s">
        <v>42</v>
      </c>
      <c r="AO304" s="115" t="s">
        <v>44</v>
      </c>
      <c r="AR304" s="115" t="s">
        <v>46</v>
      </c>
      <c r="AX304" s="115"/>
      <c r="AZ304" s="115" t="s">
        <v>54</v>
      </c>
      <c r="BI304" s="115" t="s">
        <v>62</v>
      </c>
      <c r="BO304" s="115" t="s">
        <v>66</v>
      </c>
      <c r="BP304" s="115" t="s">
        <v>67</v>
      </c>
      <c r="BT304" s="115" t="s">
        <v>71</v>
      </c>
      <c r="CA304" s="115" t="s">
        <v>78</v>
      </c>
      <c r="CC304" s="115" t="s">
        <v>83</v>
      </c>
      <c r="CD304" s="115">
        <v>39</v>
      </c>
      <c r="CE304" s="115" t="s">
        <v>181</v>
      </c>
      <c r="CF304" s="115" t="s">
        <v>211</v>
      </c>
      <c r="CG304" s="115" t="s">
        <v>85</v>
      </c>
      <c r="CH304" s="115" t="s">
        <v>86</v>
      </c>
      <c r="CI304" s="115" t="s">
        <v>87</v>
      </c>
      <c r="CJ304" s="115" t="s">
        <v>101</v>
      </c>
      <c r="CK304" s="115" t="s">
        <v>111</v>
      </c>
      <c r="CL304" s="115" t="s">
        <v>90</v>
      </c>
      <c r="CM304" s="115" t="s">
        <v>91</v>
      </c>
      <c r="CN304" s="115" t="s">
        <v>91</v>
      </c>
    </row>
    <row r="305" spans="1:92">
      <c r="A305" s="115">
        <v>6984050143</v>
      </c>
      <c r="J305" s="115" t="s">
        <v>26</v>
      </c>
      <c r="N305" s="115" t="s">
        <v>30</v>
      </c>
      <c r="O305" s="115"/>
      <c r="V305" s="115" t="s">
        <v>25</v>
      </c>
      <c r="W305" s="115" t="s">
        <v>26</v>
      </c>
      <c r="AA305" s="115" t="s">
        <v>30</v>
      </c>
      <c r="AB305" s="115"/>
      <c r="AH305" s="115" t="s">
        <v>37</v>
      </c>
      <c r="AI305" s="115" t="s">
        <v>38</v>
      </c>
      <c r="AK305" s="115" t="s">
        <v>40</v>
      </c>
      <c r="AL305" s="115" t="s">
        <v>41</v>
      </c>
      <c r="AR305" s="115" t="s">
        <v>46</v>
      </c>
      <c r="AX305" s="115"/>
      <c r="BC305" s="115" t="s">
        <v>56</v>
      </c>
      <c r="BE305" s="115" t="s">
        <v>58</v>
      </c>
      <c r="BJ305" s="115" t="s">
        <v>26</v>
      </c>
      <c r="BP305" s="115" t="s">
        <v>67</v>
      </c>
      <c r="BS305" s="115" t="s">
        <v>70</v>
      </c>
      <c r="BT305" s="115" t="s">
        <v>71</v>
      </c>
      <c r="CC305" s="115" t="s">
        <v>83</v>
      </c>
      <c r="CD305" s="115">
        <v>71</v>
      </c>
      <c r="CE305" s="115" t="s">
        <v>181</v>
      </c>
      <c r="CF305" s="115" t="s">
        <v>213</v>
      </c>
      <c r="CG305" s="115" t="s">
        <v>85</v>
      </c>
      <c r="CH305" s="115" t="s">
        <v>86</v>
      </c>
      <c r="CJ305" s="115" t="s">
        <v>96</v>
      </c>
      <c r="CK305" s="115" t="s">
        <v>89</v>
      </c>
      <c r="CL305" s="115" t="s">
        <v>106</v>
      </c>
      <c r="CM305" s="115" t="s">
        <v>91</v>
      </c>
      <c r="CN305" s="115" t="s">
        <v>91</v>
      </c>
    </row>
    <row r="306" spans="1:92">
      <c r="A306" s="115">
        <v>7045762910</v>
      </c>
      <c r="C306" s="115" t="s">
        <v>19</v>
      </c>
      <c r="H306" s="115" t="s">
        <v>24</v>
      </c>
      <c r="J306" s="115" t="s">
        <v>26</v>
      </c>
      <c r="O306" s="115"/>
      <c r="P306" s="115" t="s">
        <v>19</v>
      </c>
      <c r="Q306" s="115" t="s">
        <v>20</v>
      </c>
      <c r="W306" s="115" t="s">
        <v>26</v>
      </c>
      <c r="AB306" s="115"/>
      <c r="AH306" s="115" t="s">
        <v>37</v>
      </c>
      <c r="AI306" s="115" t="s">
        <v>38</v>
      </c>
      <c r="AK306" s="115" t="s">
        <v>40</v>
      </c>
      <c r="AL306" s="115" t="s">
        <v>41</v>
      </c>
      <c r="AM306" s="115" t="s">
        <v>42</v>
      </c>
      <c r="AR306" s="115" t="s">
        <v>46</v>
      </c>
      <c r="AX306" s="115"/>
      <c r="BA306" s="115" t="s">
        <v>19</v>
      </c>
      <c r="BH306" s="115" t="s">
        <v>61</v>
      </c>
      <c r="BJ306" s="115" t="s">
        <v>26</v>
      </c>
      <c r="BP306" s="115" t="s">
        <v>67</v>
      </c>
      <c r="BV306" s="115" t="s">
        <v>73</v>
      </c>
      <c r="BY306" s="115" t="s">
        <v>76</v>
      </c>
      <c r="CC306" s="115" t="s">
        <v>99</v>
      </c>
      <c r="CD306" s="115">
        <v>77</v>
      </c>
      <c r="CE306" s="115" t="s">
        <v>181</v>
      </c>
      <c r="CF306" s="115" t="s">
        <v>202</v>
      </c>
      <c r="CG306" s="115" t="s">
        <v>85</v>
      </c>
      <c r="CH306" s="115" t="s">
        <v>86</v>
      </c>
      <c r="CI306" s="115" t="s">
        <v>87</v>
      </c>
      <c r="CJ306" s="115" t="s">
        <v>100</v>
      </c>
      <c r="CK306" s="115" t="s">
        <v>109</v>
      </c>
      <c r="CL306" s="115" t="s">
        <v>106</v>
      </c>
      <c r="CM306" s="115" t="s">
        <v>91</v>
      </c>
      <c r="CN306" s="115" t="s">
        <v>91</v>
      </c>
    </row>
    <row r="307" spans="1:92">
      <c r="A307" s="115">
        <v>7011537252</v>
      </c>
      <c r="C307" s="115" t="s">
        <v>19</v>
      </c>
      <c r="D307" s="115" t="s">
        <v>20</v>
      </c>
      <c r="J307" s="115" t="s">
        <v>26</v>
      </c>
      <c r="O307" s="115"/>
      <c r="P307" s="115" t="s">
        <v>19</v>
      </c>
      <c r="Q307" s="115" t="s">
        <v>20</v>
      </c>
      <c r="W307" s="115" t="s">
        <v>26</v>
      </c>
      <c r="AB307" s="115"/>
      <c r="AH307" s="115" t="s">
        <v>37</v>
      </c>
      <c r="AI307" s="115" t="s">
        <v>38</v>
      </c>
      <c r="AK307" s="115" t="s">
        <v>40</v>
      </c>
      <c r="AL307" s="115" t="s">
        <v>41</v>
      </c>
      <c r="AO307" s="115" t="s">
        <v>44</v>
      </c>
      <c r="AR307" s="115" t="s">
        <v>46</v>
      </c>
      <c r="AX307" s="115"/>
      <c r="BA307" s="115" t="s">
        <v>19</v>
      </c>
      <c r="BD307" s="115" t="s">
        <v>57</v>
      </c>
      <c r="BJ307" s="115" t="s">
        <v>26</v>
      </c>
      <c r="BP307" s="115" t="s">
        <v>67</v>
      </c>
      <c r="BW307" s="115" t="s">
        <v>74</v>
      </c>
      <c r="CC307" s="115" t="s">
        <v>83</v>
      </c>
      <c r="CD307" s="115">
        <v>69</v>
      </c>
      <c r="CE307" s="115" t="s">
        <v>181</v>
      </c>
      <c r="CF307" s="115" t="s">
        <v>208</v>
      </c>
      <c r="CG307" s="115" t="s">
        <v>85</v>
      </c>
      <c r="CH307" s="115" t="s">
        <v>86</v>
      </c>
      <c r="CI307" s="115" t="s">
        <v>87</v>
      </c>
      <c r="CJ307" s="115" t="s">
        <v>93</v>
      </c>
      <c r="CK307" s="115" t="s">
        <v>94</v>
      </c>
      <c r="CL307" s="115" t="s">
        <v>106</v>
      </c>
      <c r="CM307" s="115" t="s">
        <v>91</v>
      </c>
      <c r="CN307" s="115" t="s">
        <v>91</v>
      </c>
    </row>
    <row r="308" spans="1:92">
      <c r="A308" s="115">
        <v>7020569703</v>
      </c>
      <c r="B308" s="115" t="s">
        <v>18</v>
      </c>
      <c r="D308" s="115" t="s">
        <v>20</v>
      </c>
      <c r="J308" s="115" t="s">
        <v>26</v>
      </c>
      <c r="O308" s="115" t="s">
        <v>18</v>
      </c>
      <c r="P308" s="115" t="s">
        <v>19</v>
      </c>
      <c r="W308" s="115" t="s">
        <v>26</v>
      </c>
      <c r="AB308" s="115"/>
      <c r="AD308" s="115" t="s">
        <v>33</v>
      </c>
      <c r="AH308" s="115" t="s">
        <v>37</v>
      </c>
      <c r="AI308" s="115" t="s">
        <v>38</v>
      </c>
      <c r="AL308" s="115"/>
      <c r="AP308" s="115" t="s">
        <v>45</v>
      </c>
      <c r="AQ308" s="115" t="s">
        <v>39</v>
      </c>
      <c r="AR308" s="115" t="s">
        <v>46</v>
      </c>
      <c r="AX308" s="115" t="s">
        <v>52</v>
      </c>
      <c r="BA308" s="115" t="s">
        <v>19</v>
      </c>
      <c r="BD308" s="115" t="s">
        <v>57</v>
      </c>
      <c r="BK308" s="115" t="s">
        <v>22</v>
      </c>
      <c r="BM308" s="115" t="s">
        <v>64</v>
      </c>
      <c r="BP308" s="115"/>
      <c r="BS308" s="115" t="s">
        <v>70</v>
      </c>
      <c r="BU308" s="115" t="s">
        <v>72</v>
      </c>
      <c r="CA308" s="115" t="s">
        <v>78</v>
      </c>
      <c r="CC308" s="115" t="s">
        <v>83</v>
      </c>
      <c r="CE308" s="115" t="s">
        <v>84</v>
      </c>
      <c r="CF308" s="115" t="s">
        <v>146</v>
      </c>
      <c r="CH308" s="115" t="s">
        <v>91</v>
      </c>
      <c r="CI308" s="115" t="s">
        <v>108</v>
      </c>
      <c r="CJ308" s="115" t="s">
        <v>104</v>
      </c>
      <c r="CK308" s="115" t="s">
        <v>89</v>
      </c>
      <c r="CL308" s="115" t="s">
        <v>103</v>
      </c>
      <c r="CM308" s="115" t="s">
        <v>91</v>
      </c>
      <c r="CN308" s="115" t="s">
        <v>86</v>
      </c>
    </row>
    <row r="309" spans="1:92">
      <c r="A309" s="115">
        <v>5584532235</v>
      </c>
      <c r="K309" s="115" t="s">
        <v>27</v>
      </c>
      <c r="L309" s="115" t="s">
        <v>28</v>
      </c>
      <c r="N309" s="115" t="s">
        <v>30</v>
      </c>
      <c r="O309" s="115"/>
      <c r="U309" s="115" t="s">
        <v>24</v>
      </c>
      <c r="W309" s="115" t="s">
        <v>26</v>
      </c>
      <c r="Z309" s="115" t="s">
        <v>29</v>
      </c>
      <c r="AB309" s="115"/>
      <c r="AF309" s="115" t="s">
        <v>35</v>
      </c>
      <c r="AH309" s="115" t="s">
        <v>37</v>
      </c>
      <c r="AI309" s="115" t="s">
        <v>38</v>
      </c>
      <c r="AL309" s="115" t="s">
        <v>41</v>
      </c>
      <c r="AO309" s="115" t="s">
        <v>44</v>
      </c>
      <c r="AR309" s="115" t="s">
        <v>46</v>
      </c>
      <c r="AX309" s="115"/>
      <c r="BG309" s="115" t="s">
        <v>60</v>
      </c>
      <c r="BJ309" s="115" t="s">
        <v>26</v>
      </c>
      <c r="BM309" s="115" t="s">
        <v>64</v>
      </c>
      <c r="BP309" s="115" t="s">
        <v>67</v>
      </c>
      <c r="CC309" s="115" t="s">
        <v>83</v>
      </c>
      <c r="CD309" s="115">
        <v>36</v>
      </c>
      <c r="CE309" s="115" t="s">
        <v>181</v>
      </c>
      <c r="CF309" s="115" t="s">
        <v>204</v>
      </c>
      <c r="CG309" s="115" t="s">
        <v>92</v>
      </c>
      <c r="CH309" s="115" t="s">
        <v>86</v>
      </c>
      <c r="CI309" s="115" t="s">
        <v>87</v>
      </c>
      <c r="CJ309" s="115" t="s">
        <v>88</v>
      </c>
      <c r="CK309" s="115" t="s">
        <v>120</v>
      </c>
      <c r="CL309" s="115" t="s">
        <v>90</v>
      </c>
      <c r="CM309" s="115" t="s">
        <v>91</v>
      </c>
      <c r="CN309" s="115" t="s">
        <v>91</v>
      </c>
    </row>
    <row r="310" spans="1:92">
      <c r="A310" s="115">
        <v>7045767996</v>
      </c>
      <c r="D310" s="115" t="s">
        <v>20</v>
      </c>
      <c r="K310" s="115" t="s">
        <v>27</v>
      </c>
      <c r="L310" s="115" t="s">
        <v>28</v>
      </c>
      <c r="O310" s="115" t="s">
        <v>18</v>
      </c>
      <c r="V310" s="115" t="s">
        <v>25</v>
      </c>
      <c r="AA310" s="115" t="s">
        <v>30</v>
      </c>
      <c r="AB310" s="115"/>
      <c r="AD310" s="115" t="s">
        <v>33</v>
      </c>
      <c r="AH310" s="115" t="s">
        <v>37</v>
      </c>
      <c r="AI310" s="115" t="s">
        <v>38</v>
      </c>
      <c r="AL310" s="115"/>
      <c r="AM310" s="115" t="s">
        <v>42</v>
      </c>
      <c r="AO310" s="115" t="s">
        <v>44</v>
      </c>
      <c r="AR310" s="115" t="s">
        <v>46</v>
      </c>
      <c r="AX310" s="115" t="s">
        <v>52</v>
      </c>
      <c r="BA310" s="115" t="s">
        <v>19</v>
      </c>
      <c r="BK310" s="115" t="s">
        <v>22</v>
      </c>
      <c r="BP310" s="115" t="s">
        <v>67</v>
      </c>
      <c r="BS310" s="115" t="s">
        <v>70</v>
      </c>
      <c r="BY310" s="115" t="s">
        <v>76</v>
      </c>
      <c r="CC310" s="115" t="s">
        <v>83</v>
      </c>
      <c r="CE310" s="115" t="s">
        <v>181</v>
      </c>
      <c r="CF310" s="115" t="s">
        <v>206</v>
      </c>
      <c r="CG310" s="115" t="s">
        <v>97</v>
      </c>
      <c r="CJ310" s="115" t="s">
        <v>101</v>
      </c>
      <c r="CK310" s="115" t="s">
        <v>89</v>
      </c>
      <c r="CL310" s="115" t="s">
        <v>90</v>
      </c>
      <c r="CM310" s="115" t="s">
        <v>91</v>
      </c>
      <c r="CN310" s="115" t="s">
        <v>91</v>
      </c>
    </row>
    <row r="311" spans="1:92">
      <c r="A311" s="115">
        <v>7045763694</v>
      </c>
      <c r="C311" s="115" t="s">
        <v>19</v>
      </c>
      <c r="M311" s="115" t="s">
        <v>29</v>
      </c>
      <c r="N311" s="115" t="s">
        <v>30</v>
      </c>
      <c r="O311" s="115"/>
      <c r="P311" s="115" t="s">
        <v>19</v>
      </c>
      <c r="R311" s="115" t="s">
        <v>21</v>
      </c>
      <c r="Z311" s="115" t="s">
        <v>29</v>
      </c>
      <c r="AB311" s="115"/>
      <c r="AH311" s="115" t="s">
        <v>37</v>
      </c>
      <c r="AI311" s="115" t="s">
        <v>38</v>
      </c>
      <c r="AK311" s="115" t="s">
        <v>40</v>
      </c>
      <c r="AL311" s="115" t="s">
        <v>41</v>
      </c>
      <c r="AR311" s="115" t="s">
        <v>46</v>
      </c>
      <c r="AX311" s="115"/>
      <c r="BC311" s="115" t="s">
        <v>56</v>
      </c>
      <c r="BD311" s="115" t="s">
        <v>57</v>
      </c>
      <c r="BG311" s="115" t="s">
        <v>60</v>
      </c>
      <c r="BN311" s="115" t="s">
        <v>65</v>
      </c>
      <c r="BP311" s="115" t="s">
        <v>67</v>
      </c>
      <c r="BS311" s="115" t="s">
        <v>70</v>
      </c>
      <c r="BT311" s="115" t="s">
        <v>71</v>
      </c>
      <c r="BU311" s="115" t="s">
        <v>72</v>
      </c>
      <c r="CC311" s="115" t="s">
        <v>83</v>
      </c>
      <c r="CD311" s="115">
        <v>87</v>
      </c>
      <c r="CE311" s="115" t="s">
        <v>181</v>
      </c>
      <c r="CF311" s="115" t="s">
        <v>220</v>
      </c>
      <c r="CG311" s="115" t="s">
        <v>85</v>
      </c>
      <c r="CH311" s="115" t="s">
        <v>86</v>
      </c>
      <c r="CI311" s="115" t="s">
        <v>87</v>
      </c>
      <c r="CJ311" s="115" t="s">
        <v>100</v>
      </c>
      <c r="CK311" s="115" t="s">
        <v>111</v>
      </c>
      <c r="CL311" s="115" t="s">
        <v>106</v>
      </c>
      <c r="CM311" s="115" t="s">
        <v>91</v>
      </c>
      <c r="CN311" s="115" t="s">
        <v>86</v>
      </c>
    </row>
    <row r="312" spans="1:92">
      <c r="A312" s="115">
        <v>7007916088</v>
      </c>
      <c r="D312" s="115" t="s">
        <v>20</v>
      </c>
      <c r="L312" s="115" t="s">
        <v>28</v>
      </c>
      <c r="M312" s="115" t="s">
        <v>29</v>
      </c>
      <c r="O312" s="115"/>
      <c r="R312" s="115" t="s">
        <v>21</v>
      </c>
      <c r="Z312" s="115" t="s">
        <v>29</v>
      </c>
      <c r="AA312" s="115" t="s">
        <v>30</v>
      </c>
      <c r="AB312" s="115"/>
      <c r="AF312" s="115" t="s">
        <v>35</v>
      </c>
      <c r="AH312" s="115" t="s">
        <v>37</v>
      </c>
      <c r="AI312" s="115" t="s">
        <v>38</v>
      </c>
      <c r="AL312" s="115" t="s">
        <v>41</v>
      </c>
      <c r="AM312" s="115" t="s">
        <v>42</v>
      </c>
      <c r="AR312" s="115" t="s">
        <v>46</v>
      </c>
      <c r="AX312" s="115"/>
      <c r="BE312" s="115" t="s">
        <v>58</v>
      </c>
      <c r="BG312" s="115" t="s">
        <v>60</v>
      </c>
      <c r="BN312" s="115" t="s">
        <v>65</v>
      </c>
      <c r="BP312" s="115" t="s">
        <v>67</v>
      </c>
      <c r="CC312" s="115" t="s">
        <v>83</v>
      </c>
      <c r="CD312" s="115">
        <v>67</v>
      </c>
      <c r="CE312" s="115" t="s">
        <v>84</v>
      </c>
      <c r="CF312" s="115" t="s">
        <v>152</v>
      </c>
      <c r="CG312" s="115" t="s">
        <v>85</v>
      </c>
      <c r="CH312" s="115" t="s">
        <v>86</v>
      </c>
      <c r="CI312" s="115" t="s">
        <v>87</v>
      </c>
      <c r="CJ312" s="115" t="s">
        <v>101</v>
      </c>
      <c r="CK312" s="115" t="s">
        <v>89</v>
      </c>
      <c r="CL312" s="115" t="s">
        <v>106</v>
      </c>
      <c r="CM312" s="115" t="s">
        <v>86</v>
      </c>
      <c r="CN312" s="115" t="s">
        <v>91</v>
      </c>
    </row>
    <row r="313" spans="1:92">
      <c r="A313" s="115">
        <v>7007932034</v>
      </c>
      <c r="C313" s="115" t="s">
        <v>19</v>
      </c>
      <c r="J313" s="115" t="s">
        <v>26</v>
      </c>
      <c r="N313" s="115" t="s">
        <v>30</v>
      </c>
      <c r="O313" s="115"/>
      <c r="R313" s="115" t="s">
        <v>21</v>
      </c>
      <c r="Y313" s="115" t="s">
        <v>28</v>
      </c>
      <c r="Z313" s="115" t="s">
        <v>29</v>
      </c>
      <c r="AB313" s="115"/>
      <c r="AH313" s="115" t="s">
        <v>37</v>
      </c>
      <c r="AI313" s="115" t="s">
        <v>38</v>
      </c>
      <c r="AK313" s="115" t="s">
        <v>40</v>
      </c>
      <c r="AL313" s="115"/>
      <c r="AR313" s="115" t="s">
        <v>46</v>
      </c>
      <c r="AX313" s="115"/>
      <c r="AY313" s="115" t="s">
        <v>53</v>
      </c>
      <c r="BA313" s="115" t="s">
        <v>19</v>
      </c>
      <c r="BJ313" s="115" t="s">
        <v>26</v>
      </c>
      <c r="BP313" s="115"/>
      <c r="BS313" s="115" t="s">
        <v>70</v>
      </c>
      <c r="BU313" s="115" t="s">
        <v>72</v>
      </c>
      <c r="CA313" s="115" t="s">
        <v>78</v>
      </c>
      <c r="CC313" s="115" t="s">
        <v>99</v>
      </c>
      <c r="CD313" s="115">
        <v>22</v>
      </c>
      <c r="CE313" s="115" t="s">
        <v>84</v>
      </c>
      <c r="CF313" s="115" t="s">
        <v>124</v>
      </c>
      <c r="CG313" s="115" t="s">
        <v>107</v>
      </c>
      <c r="CH313" s="115" t="s">
        <v>91</v>
      </c>
      <c r="CI313" s="115" t="s">
        <v>137</v>
      </c>
      <c r="CJ313" s="115" t="s">
        <v>93</v>
      </c>
      <c r="CK313" s="115" t="s">
        <v>94</v>
      </c>
      <c r="CL313" s="115" t="s">
        <v>90</v>
      </c>
      <c r="CM313" s="115" t="s">
        <v>91</v>
      </c>
      <c r="CN313" s="115" t="s">
        <v>91</v>
      </c>
    </row>
    <row r="314" spans="1:92">
      <c r="A314" s="115">
        <v>6985414982</v>
      </c>
      <c r="C314" s="115" t="s">
        <v>19</v>
      </c>
      <c r="D314" s="115" t="s">
        <v>20</v>
      </c>
      <c r="J314" s="115" t="s">
        <v>26</v>
      </c>
      <c r="O314" s="115"/>
      <c r="Q314" s="115" t="s">
        <v>20</v>
      </c>
      <c r="AB314" s="115"/>
      <c r="AD314" s="115" t="s">
        <v>33</v>
      </c>
      <c r="AH314" s="115" t="s">
        <v>37</v>
      </c>
      <c r="AI314" s="115" t="s">
        <v>38</v>
      </c>
      <c r="AL314" s="115" t="s">
        <v>41</v>
      </c>
      <c r="AM314" s="115" t="s">
        <v>42</v>
      </c>
      <c r="AR314" s="115" t="s">
        <v>46</v>
      </c>
      <c r="AX314" s="115" t="s">
        <v>52</v>
      </c>
      <c r="BE314" s="115" t="s">
        <v>58</v>
      </c>
      <c r="BH314" s="115" t="s">
        <v>61</v>
      </c>
      <c r="BP314" s="115"/>
      <c r="CC314" s="115" t="s">
        <v>83</v>
      </c>
      <c r="CD314" s="115">
        <v>79</v>
      </c>
      <c r="CE314" s="115" t="s">
        <v>181</v>
      </c>
      <c r="CF314" s="115" t="s">
        <v>189</v>
      </c>
      <c r="CG314" s="115" t="s">
        <v>85</v>
      </c>
      <c r="CH314" s="115" t="s">
        <v>86</v>
      </c>
      <c r="CI314" s="115" t="s">
        <v>87</v>
      </c>
      <c r="CJ314" s="115" t="s">
        <v>93</v>
      </c>
      <c r="CK314" s="115" t="s">
        <v>94</v>
      </c>
      <c r="CL314" s="115" t="s">
        <v>106</v>
      </c>
      <c r="CM314" s="115" t="s">
        <v>91</v>
      </c>
      <c r="CN314" s="115" t="s">
        <v>86</v>
      </c>
    </row>
    <row r="315" spans="1:92">
      <c r="A315" s="115">
        <v>6988286980</v>
      </c>
      <c r="L315" s="115" t="s">
        <v>28</v>
      </c>
      <c r="O315" s="115"/>
      <c r="AA315" s="115" t="s">
        <v>30</v>
      </c>
      <c r="AB315" s="115" t="s">
        <v>31</v>
      </c>
      <c r="AH315" s="115" t="s">
        <v>37</v>
      </c>
      <c r="AI315" s="115" t="s">
        <v>38</v>
      </c>
      <c r="AK315" s="115" t="s">
        <v>40</v>
      </c>
      <c r="AL315" s="115"/>
      <c r="AR315" s="115" t="s">
        <v>46</v>
      </c>
      <c r="AX315" s="115" t="s">
        <v>52</v>
      </c>
      <c r="AY315" s="115" t="s">
        <v>53</v>
      </c>
      <c r="AZ315" s="115" t="s">
        <v>54</v>
      </c>
      <c r="BA315" s="115" t="s">
        <v>19</v>
      </c>
      <c r="BD315" s="115" t="s">
        <v>57</v>
      </c>
      <c r="BE315" s="115" t="s">
        <v>58</v>
      </c>
      <c r="BH315" s="115" t="s">
        <v>61</v>
      </c>
      <c r="BJ315" s="115" t="s">
        <v>26</v>
      </c>
      <c r="BO315" s="115" t="s">
        <v>66</v>
      </c>
      <c r="BP315" s="115" t="s">
        <v>67</v>
      </c>
      <c r="BR315" s="115" t="s">
        <v>69</v>
      </c>
      <c r="CC315" s="115" t="s">
        <v>99</v>
      </c>
      <c r="CD315" s="115">
        <v>69</v>
      </c>
      <c r="CE315" s="115" t="s">
        <v>84</v>
      </c>
      <c r="CF315" s="115" t="s">
        <v>165</v>
      </c>
      <c r="CG315" s="115" t="s">
        <v>85</v>
      </c>
      <c r="CI315" s="115" t="s">
        <v>87</v>
      </c>
      <c r="CJ315" s="115" t="s">
        <v>101</v>
      </c>
      <c r="CK315" s="115" t="s">
        <v>94</v>
      </c>
      <c r="CL315" s="115" t="s">
        <v>106</v>
      </c>
      <c r="CM315" s="115" t="s">
        <v>91</v>
      </c>
      <c r="CN315" s="115" t="s">
        <v>91</v>
      </c>
    </row>
    <row r="316" spans="1:92">
      <c r="A316" s="115">
        <v>7020570459</v>
      </c>
      <c r="J316" s="115" t="s">
        <v>26</v>
      </c>
      <c r="N316" s="115" t="s">
        <v>30</v>
      </c>
      <c r="O316" s="115"/>
      <c r="W316" s="115" t="s">
        <v>26</v>
      </c>
      <c r="AA316" s="115" t="s">
        <v>30</v>
      </c>
      <c r="AB316" s="115"/>
      <c r="AE316" s="115" t="s">
        <v>34</v>
      </c>
      <c r="AF316" s="115" t="s">
        <v>35</v>
      </c>
      <c r="AI316" s="115" t="s">
        <v>38</v>
      </c>
      <c r="AL316" s="115"/>
      <c r="AR316" s="115" t="s">
        <v>46</v>
      </c>
      <c r="AX316" s="115" t="s">
        <v>52</v>
      </c>
      <c r="BJ316" s="115" t="s">
        <v>26</v>
      </c>
      <c r="BP316" s="115" t="s">
        <v>67</v>
      </c>
      <c r="CC316" s="115" t="s">
        <v>99</v>
      </c>
      <c r="CD316" s="115">
        <v>40</v>
      </c>
      <c r="CE316" s="115" t="s">
        <v>84</v>
      </c>
      <c r="CF316" s="115" t="s">
        <v>126</v>
      </c>
      <c r="CG316" s="115" t="s">
        <v>85</v>
      </c>
      <c r="CH316" s="115" t="s">
        <v>91</v>
      </c>
      <c r="CI316" s="115" t="s">
        <v>137</v>
      </c>
      <c r="CJ316" s="115" t="s">
        <v>104</v>
      </c>
      <c r="CK316" s="115" t="s">
        <v>94</v>
      </c>
      <c r="CL316" s="115" t="s">
        <v>90</v>
      </c>
      <c r="CM316" s="115" t="s">
        <v>91</v>
      </c>
      <c r="CN316" s="115" t="s">
        <v>91</v>
      </c>
    </row>
    <row r="317" spans="1:92">
      <c r="A317" s="115">
        <v>7020356275</v>
      </c>
      <c r="B317" s="115" t="s">
        <v>18</v>
      </c>
      <c r="L317" s="115" t="s">
        <v>28</v>
      </c>
      <c r="N317" s="115" t="s">
        <v>30</v>
      </c>
      <c r="O317" s="115" t="s">
        <v>18</v>
      </c>
      <c r="V317" s="115" t="s">
        <v>25</v>
      </c>
      <c r="AB317" s="115"/>
      <c r="AE317" s="115" t="s">
        <v>34</v>
      </c>
      <c r="AI317" s="115" t="s">
        <v>38</v>
      </c>
      <c r="AL317" s="115" t="s">
        <v>41</v>
      </c>
      <c r="AN317" s="115" t="s">
        <v>43</v>
      </c>
      <c r="AR317" s="115" t="s">
        <v>46</v>
      </c>
      <c r="AX317" s="115" t="s">
        <v>52</v>
      </c>
      <c r="BC317" s="115" t="s">
        <v>56</v>
      </c>
      <c r="BN317" s="115" t="s">
        <v>65</v>
      </c>
      <c r="BP317" s="115" t="s">
        <v>67</v>
      </c>
      <c r="BS317" s="115" t="s">
        <v>70</v>
      </c>
      <c r="CA317" s="115" t="s">
        <v>78</v>
      </c>
      <c r="CC317" s="115" t="s">
        <v>83</v>
      </c>
      <c r="CD317" s="115">
        <v>61</v>
      </c>
      <c r="CE317" s="115" t="s">
        <v>181</v>
      </c>
      <c r="CF317" s="115" t="s">
        <v>188</v>
      </c>
      <c r="CG317" s="115" t="s">
        <v>85</v>
      </c>
      <c r="CH317" s="115" t="s">
        <v>86</v>
      </c>
      <c r="CI317" s="115" t="s">
        <v>87</v>
      </c>
      <c r="CK317" s="115" t="s">
        <v>102</v>
      </c>
      <c r="CL317" s="115" t="s">
        <v>90</v>
      </c>
      <c r="CM317" s="115" t="s">
        <v>86</v>
      </c>
      <c r="CN317" s="115" t="s">
        <v>91</v>
      </c>
    </row>
    <row r="318" spans="1:92">
      <c r="A318" s="115">
        <v>6984049357</v>
      </c>
      <c r="B318" s="115" t="s">
        <v>18</v>
      </c>
      <c r="C318" s="115" t="s">
        <v>19</v>
      </c>
      <c r="D318" s="115" t="s">
        <v>20</v>
      </c>
      <c r="O318" s="115" t="s">
        <v>18</v>
      </c>
      <c r="P318" s="115" t="s">
        <v>19</v>
      </c>
      <c r="Q318" s="115" t="s">
        <v>20</v>
      </c>
      <c r="AB318" s="115"/>
      <c r="AE318" s="115" t="s">
        <v>34</v>
      </c>
      <c r="AI318" s="115" t="s">
        <v>38</v>
      </c>
      <c r="AL318" s="115" t="s">
        <v>41</v>
      </c>
      <c r="AN318" s="115" t="s">
        <v>43</v>
      </c>
      <c r="AQ318" s="115" t="s">
        <v>39</v>
      </c>
      <c r="AR318" s="115" t="s">
        <v>46</v>
      </c>
      <c r="AX318" s="115" t="s">
        <v>52</v>
      </c>
      <c r="BH318" s="115" t="s">
        <v>61</v>
      </c>
      <c r="BM318" s="115" t="s">
        <v>64</v>
      </c>
      <c r="BP318" s="115"/>
      <c r="CC318" s="115" t="s">
        <v>99</v>
      </c>
      <c r="CD318" s="115">
        <v>59</v>
      </c>
      <c r="CE318" s="115" t="s">
        <v>181</v>
      </c>
      <c r="CF318" s="115" t="s">
        <v>193</v>
      </c>
      <c r="CG318" s="115" t="s">
        <v>85</v>
      </c>
      <c r="CH318" s="115" t="s">
        <v>86</v>
      </c>
      <c r="CI318" s="115" t="s">
        <v>87</v>
      </c>
      <c r="CJ318" s="115" t="s">
        <v>93</v>
      </c>
      <c r="CK318" s="115" t="s">
        <v>94</v>
      </c>
      <c r="CM318" s="115" t="s">
        <v>91</v>
      </c>
      <c r="CN318" s="115" t="s">
        <v>86</v>
      </c>
    </row>
    <row r="319" spans="1:92">
      <c r="A319" s="115">
        <v>6985133798</v>
      </c>
      <c r="O319" s="115"/>
      <c r="AB319" s="115"/>
      <c r="AD319" s="115" t="s">
        <v>33</v>
      </c>
      <c r="AE319" s="115" t="s">
        <v>34</v>
      </c>
      <c r="AI319" s="115" t="s">
        <v>38</v>
      </c>
      <c r="AL319" s="115"/>
      <c r="AO319" s="115" t="s">
        <v>44</v>
      </c>
      <c r="AR319" s="115" t="s">
        <v>46</v>
      </c>
      <c r="AX319" s="115"/>
      <c r="BP319" s="115" t="s">
        <v>67</v>
      </c>
      <c r="CC319" s="115" t="s">
        <v>83</v>
      </c>
      <c r="CD319" s="115">
        <v>27</v>
      </c>
      <c r="CE319" s="115" t="s">
        <v>181</v>
      </c>
      <c r="CF319" s="115" t="s">
        <v>228</v>
      </c>
      <c r="CH319" s="115" t="s">
        <v>91</v>
      </c>
      <c r="CI319" s="115" t="s">
        <v>108</v>
      </c>
      <c r="CJ319" s="115" t="s">
        <v>93</v>
      </c>
      <c r="CK319" s="115" t="s">
        <v>102</v>
      </c>
      <c r="CL319" s="115" t="s">
        <v>90</v>
      </c>
      <c r="CM319" s="115" t="s">
        <v>91</v>
      </c>
    </row>
    <row r="320" spans="1:92">
      <c r="A320" s="115">
        <v>7010996635</v>
      </c>
      <c r="B320" s="115" t="s">
        <v>18</v>
      </c>
      <c r="C320" s="115" t="s">
        <v>19</v>
      </c>
      <c r="D320" s="115" t="s">
        <v>20</v>
      </c>
      <c r="J320" s="115" t="s">
        <v>26</v>
      </c>
      <c r="K320" s="115" t="s">
        <v>27</v>
      </c>
      <c r="O320" s="115" t="s">
        <v>18</v>
      </c>
      <c r="P320" s="115" t="s">
        <v>19</v>
      </c>
      <c r="Q320" s="115" t="s">
        <v>20</v>
      </c>
      <c r="W320" s="115" t="s">
        <v>26</v>
      </c>
      <c r="X320" s="115" t="s">
        <v>27</v>
      </c>
      <c r="AB320" s="115" t="s">
        <v>31</v>
      </c>
      <c r="AD320" s="115" t="s">
        <v>33</v>
      </c>
      <c r="AI320" s="115" t="s">
        <v>38</v>
      </c>
      <c r="AK320" s="115" t="s">
        <v>40</v>
      </c>
      <c r="AL320" s="115" t="s">
        <v>41</v>
      </c>
      <c r="AM320" s="115" t="s">
        <v>42</v>
      </c>
      <c r="AQ320" s="115" t="s">
        <v>39</v>
      </c>
      <c r="AR320" s="115" t="s">
        <v>46</v>
      </c>
      <c r="AX320" s="115" t="s">
        <v>52</v>
      </c>
      <c r="BC320" s="115" t="s">
        <v>56</v>
      </c>
      <c r="BD320" s="115" t="s">
        <v>57</v>
      </c>
      <c r="BE320" s="115" t="s">
        <v>58</v>
      </c>
      <c r="BJ320" s="115" t="s">
        <v>26</v>
      </c>
      <c r="BN320" s="115" t="s">
        <v>65</v>
      </c>
      <c r="BP320" s="115" t="s">
        <v>67</v>
      </c>
      <c r="BQ320" s="115" t="s">
        <v>68</v>
      </c>
      <c r="CA320" s="115" t="s">
        <v>78</v>
      </c>
      <c r="CC320" s="115" t="s">
        <v>83</v>
      </c>
      <c r="CD320" s="115">
        <v>69</v>
      </c>
      <c r="CE320" s="115" t="s">
        <v>84</v>
      </c>
      <c r="CF320" s="115" t="s">
        <v>123</v>
      </c>
      <c r="CG320" s="115" t="s">
        <v>85</v>
      </c>
      <c r="CH320" s="115" t="s">
        <v>86</v>
      </c>
      <c r="CI320" s="115" t="s">
        <v>87</v>
      </c>
      <c r="CJ320" s="115" t="s">
        <v>101</v>
      </c>
      <c r="CK320" s="115" t="s">
        <v>102</v>
      </c>
      <c r="CL320" s="115" t="s">
        <v>106</v>
      </c>
      <c r="CM320" s="115" t="s">
        <v>91</v>
      </c>
      <c r="CN320" s="115" t="s">
        <v>91</v>
      </c>
    </row>
    <row r="321" spans="1:92">
      <c r="A321" s="115">
        <v>7045773962</v>
      </c>
      <c r="D321" s="115" t="s">
        <v>20</v>
      </c>
      <c r="J321" s="115" t="s">
        <v>26</v>
      </c>
      <c r="K321" s="115" t="s">
        <v>27</v>
      </c>
      <c r="O321" s="115"/>
      <c r="Q321" s="115" t="s">
        <v>20</v>
      </c>
      <c r="X321" s="115" t="s">
        <v>27</v>
      </c>
      <c r="AB321" s="115"/>
      <c r="AD321" s="115" t="s">
        <v>33</v>
      </c>
      <c r="AI321" s="115" t="s">
        <v>38</v>
      </c>
      <c r="AK321" s="115" t="s">
        <v>40</v>
      </c>
      <c r="AL321" s="115"/>
      <c r="AM321" s="115" t="s">
        <v>42</v>
      </c>
      <c r="AP321" s="115" t="s">
        <v>45</v>
      </c>
      <c r="AR321" s="115" t="s">
        <v>46</v>
      </c>
      <c r="AX321" s="115"/>
      <c r="BA321" s="115" t="s">
        <v>19</v>
      </c>
      <c r="BE321" s="115" t="s">
        <v>58</v>
      </c>
      <c r="BO321" s="115" t="s">
        <v>66</v>
      </c>
      <c r="BP321" s="115" t="s">
        <v>67</v>
      </c>
      <c r="BR321" s="115" t="s">
        <v>69</v>
      </c>
      <c r="BS321" s="115" t="s">
        <v>70</v>
      </c>
      <c r="BT321" s="115" t="s">
        <v>71</v>
      </c>
      <c r="CA321" s="115" t="s">
        <v>78</v>
      </c>
      <c r="CC321" s="115" t="s">
        <v>83</v>
      </c>
      <c r="CD321" s="115">
        <v>69</v>
      </c>
      <c r="CE321" s="115" t="s">
        <v>181</v>
      </c>
      <c r="CF321" s="115" t="s">
        <v>466</v>
      </c>
      <c r="CG321" s="115" t="s">
        <v>85</v>
      </c>
      <c r="CH321" s="115" t="s">
        <v>86</v>
      </c>
      <c r="CI321" s="115" t="s">
        <v>87</v>
      </c>
      <c r="CJ321" s="115" t="s">
        <v>100</v>
      </c>
      <c r="CK321" s="115" t="s">
        <v>111</v>
      </c>
      <c r="CL321" s="115" t="s">
        <v>106</v>
      </c>
      <c r="CM321" s="115" t="s">
        <v>91</v>
      </c>
      <c r="CN321" s="115" t="s">
        <v>91</v>
      </c>
    </row>
    <row r="322" spans="1:92">
      <c r="A322" s="115">
        <v>7020350390</v>
      </c>
      <c r="K322" s="115" t="s">
        <v>27</v>
      </c>
      <c r="L322" s="115" t="s">
        <v>28</v>
      </c>
      <c r="N322" s="115" t="s">
        <v>30</v>
      </c>
      <c r="O322" s="115"/>
      <c r="X322" s="115" t="s">
        <v>27</v>
      </c>
      <c r="Y322" s="115" t="s">
        <v>28</v>
      </c>
      <c r="AA322" s="115" t="s">
        <v>30</v>
      </c>
      <c r="AB322" s="115" t="s">
        <v>31</v>
      </c>
      <c r="AD322" s="115" t="s">
        <v>33</v>
      </c>
      <c r="AI322" s="115" t="s">
        <v>38</v>
      </c>
      <c r="AL322" s="115"/>
      <c r="AM322" s="115" t="s">
        <v>42</v>
      </c>
      <c r="AR322" s="115" t="s">
        <v>46</v>
      </c>
      <c r="AX322" s="115"/>
      <c r="AZ322" s="115" t="s">
        <v>54</v>
      </c>
      <c r="BG322" s="115" t="s">
        <v>60</v>
      </c>
      <c r="BI322" s="115" t="s">
        <v>62</v>
      </c>
      <c r="BP322" s="115" t="s">
        <v>67</v>
      </c>
      <c r="CB322" s="115" t="s">
        <v>79</v>
      </c>
      <c r="CC322" s="115" t="s">
        <v>83</v>
      </c>
      <c r="CD322" s="115">
        <v>23</v>
      </c>
      <c r="CE322" s="115" t="s">
        <v>181</v>
      </c>
      <c r="CF322" s="115" t="s">
        <v>242</v>
      </c>
      <c r="CG322" s="115" t="s">
        <v>85</v>
      </c>
      <c r="CH322" s="115" t="s">
        <v>86</v>
      </c>
      <c r="CI322" s="115" t="s">
        <v>87</v>
      </c>
      <c r="CJ322" s="115" t="s">
        <v>93</v>
      </c>
      <c r="CK322" s="115" t="s">
        <v>89</v>
      </c>
      <c r="CL322" s="115" t="s">
        <v>98</v>
      </c>
      <c r="CM322" s="115" t="s">
        <v>91</v>
      </c>
      <c r="CN322" s="115" t="s">
        <v>91</v>
      </c>
    </row>
    <row r="323" spans="1:92">
      <c r="A323" s="115">
        <v>6985464211</v>
      </c>
      <c r="F323" s="115" t="s">
        <v>22</v>
      </c>
      <c r="K323" s="115" t="s">
        <v>27</v>
      </c>
      <c r="L323" s="115" t="s">
        <v>28</v>
      </c>
      <c r="O323" s="115"/>
      <c r="S323" s="115" t="s">
        <v>22</v>
      </c>
      <c r="X323" s="115" t="s">
        <v>27</v>
      </c>
      <c r="Y323" s="115" t="s">
        <v>28</v>
      </c>
      <c r="AB323" s="115"/>
      <c r="AD323" s="115" t="s">
        <v>33</v>
      </c>
      <c r="AI323" s="115" t="s">
        <v>38</v>
      </c>
      <c r="AK323" s="115" t="s">
        <v>40</v>
      </c>
      <c r="AL323" s="115"/>
      <c r="AM323" s="115" t="s">
        <v>42</v>
      </c>
      <c r="AO323" s="115" t="s">
        <v>44</v>
      </c>
      <c r="AR323" s="115" t="s">
        <v>46</v>
      </c>
      <c r="AX323" s="115"/>
      <c r="AZ323" s="115" t="s">
        <v>54</v>
      </c>
      <c r="BK323" s="115" t="s">
        <v>22</v>
      </c>
      <c r="BM323" s="115" t="s">
        <v>64</v>
      </c>
      <c r="BP323" s="115" t="s">
        <v>67</v>
      </c>
      <c r="CC323" s="115" t="s">
        <v>99</v>
      </c>
      <c r="CD323" s="115">
        <v>29</v>
      </c>
      <c r="CE323" s="115" t="s">
        <v>181</v>
      </c>
      <c r="CF323" s="115" t="s">
        <v>222</v>
      </c>
      <c r="CG323" s="115" t="s">
        <v>85</v>
      </c>
      <c r="CH323" s="115" t="s">
        <v>86</v>
      </c>
      <c r="CI323" s="115" t="s">
        <v>87</v>
      </c>
      <c r="CJ323" s="115" t="s">
        <v>104</v>
      </c>
      <c r="CK323" s="115" t="s">
        <v>94</v>
      </c>
      <c r="CL323" s="115" t="s">
        <v>90</v>
      </c>
      <c r="CM323" s="115" t="s">
        <v>91</v>
      </c>
      <c r="CN323" s="115" t="s">
        <v>91</v>
      </c>
    </row>
    <row r="324" spans="1:92">
      <c r="A324" s="115">
        <v>6982469395</v>
      </c>
      <c r="C324" s="115" t="s">
        <v>19</v>
      </c>
      <c r="O324" s="115"/>
      <c r="X324" s="115" t="s">
        <v>27</v>
      </c>
      <c r="AB324" s="115"/>
      <c r="AD324" s="115" t="s">
        <v>33</v>
      </c>
      <c r="AI324" s="115" t="s">
        <v>38</v>
      </c>
      <c r="AL324" s="115" t="s">
        <v>41</v>
      </c>
      <c r="AN324" s="115" t="s">
        <v>43</v>
      </c>
      <c r="AR324" s="115" t="s">
        <v>46</v>
      </c>
      <c r="AX324" s="115"/>
      <c r="BP324" s="115" t="s">
        <v>67</v>
      </c>
      <c r="CC324" s="115" t="s">
        <v>99</v>
      </c>
      <c r="CD324" s="115">
        <v>67</v>
      </c>
      <c r="CE324" s="115" t="s">
        <v>181</v>
      </c>
      <c r="CF324" s="115" t="s">
        <v>429</v>
      </c>
      <c r="CG324" s="115" t="s">
        <v>85</v>
      </c>
      <c r="CH324" s="115" t="s">
        <v>86</v>
      </c>
      <c r="CJ324" s="115" t="s">
        <v>101</v>
      </c>
      <c r="CK324" s="115" t="s">
        <v>89</v>
      </c>
      <c r="CL324" s="115" t="s">
        <v>90</v>
      </c>
      <c r="CM324" s="115" t="s">
        <v>91</v>
      </c>
      <c r="CN324" s="115" t="s">
        <v>86</v>
      </c>
    </row>
    <row r="325" spans="1:92">
      <c r="A325" s="115">
        <v>6982467032</v>
      </c>
      <c r="C325" s="115" t="s">
        <v>19</v>
      </c>
      <c r="O325" s="115"/>
      <c r="X325" s="115" t="s">
        <v>27</v>
      </c>
      <c r="AB325" s="115"/>
      <c r="AD325" s="115" t="s">
        <v>33</v>
      </c>
      <c r="AI325" s="115" t="s">
        <v>38</v>
      </c>
      <c r="AL325" s="115" t="s">
        <v>41</v>
      </c>
      <c r="AN325" s="115" t="s">
        <v>43</v>
      </c>
      <c r="AR325" s="115" t="s">
        <v>46</v>
      </c>
      <c r="AX325" s="115"/>
      <c r="BP325" s="115" t="s">
        <v>67</v>
      </c>
      <c r="CC325" s="115" t="s">
        <v>99</v>
      </c>
      <c r="CD325" s="115">
        <v>67</v>
      </c>
      <c r="CE325" s="115" t="s">
        <v>181</v>
      </c>
      <c r="CG325" s="115" t="s">
        <v>85</v>
      </c>
      <c r="CH325" s="115" t="s">
        <v>86</v>
      </c>
      <c r="CI325" s="115" t="s">
        <v>87</v>
      </c>
      <c r="CJ325" s="115" t="s">
        <v>101</v>
      </c>
      <c r="CK325" s="115" t="s">
        <v>89</v>
      </c>
      <c r="CL325" s="115" t="s">
        <v>90</v>
      </c>
      <c r="CM325" s="115" t="s">
        <v>91</v>
      </c>
      <c r="CN325" s="115" t="s">
        <v>86</v>
      </c>
    </row>
    <row r="326" spans="1:92">
      <c r="A326" s="115">
        <v>7011088159</v>
      </c>
      <c r="C326" s="115" t="s">
        <v>19</v>
      </c>
      <c r="G326" s="115" t="s">
        <v>23</v>
      </c>
      <c r="J326" s="115" t="s">
        <v>26</v>
      </c>
      <c r="O326" s="115"/>
      <c r="P326" s="115" t="s">
        <v>19</v>
      </c>
      <c r="V326" s="115" t="s">
        <v>25</v>
      </c>
      <c r="W326" s="115" t="s">
        <v>26</v>
      </c>
      <c r="AB326" s="115"/>
      <c r="AD326" s="115" t="s">
        <v>33</v>
      </c>
      <c r="AI326" s="115" t="s">
        <v>38</v>
      </c>
      <c r="AL326" s="115"/>
      <c r="AM326" s="115" t="s">
        <v>42</v>
      </c>
      <c r="AO326" s="115" t="s">
        <v>44</v>
      </c>
      <c r="AR326" s="115" t="s">
        <v>46</v>
      </c>
      <c r="AX326" s="115"/>
      <c r="AZ326" s="115" t="s">
        <v>54</v>
      </c>
      <c r="BE326" s="115" t="s">
        <v>58</v>
      </c>
      <c r="BP326" s="115" t="s">
        <v>67</v>
      </c>
      <c r="BV326" s="115" t="s">
        <v>73</v>
      </c>
      <c r="BY326" s="115" t="s">
        <v>76</v>
      </c>
      <c r="CC326" s="115" t="s">
        <v>83</v>
      </c>
      <c r="CD326" s="115">
        <v>35</v>
      </c>
      <c r="CE326" s="115" t="s">
        <v>84</v>
      </c>
      <c r="CF326" s="115" t="s">
        <v>470</v>
      </c>
      <c r="CG326" s="115" t="s">
        <v>85</v>
      </c>
      <c r="CI326" s="115" t="s">
        <v>87</v>
      </c>
      <c r="CJ326" s="115" t="s">
        <v>96</v>
      </c>
      <c r="CK326" s="115" t="s">
        <v>94</v>
      </c>
      <c r="CL326" s="115" t="s">
        <v>90</v>
      </c>
      <c r="CM326" s="115" t="s">
        <v>91</v>
      </c>
      <c r="CN326" s="115" t="s">
        <v>91</v>
      </c>
    </row>
    <row r="327" spans="1:92">
      <c r="A327" s="115">
        <v>6985189342</v>
      </c>
      <c r="B327" s="115" t="s">
        <v>18</v>
      </c>
      <c r="C327" s="115" t="s">
        <v>19</v>
      </c>
      <c r="F327" s="115" t="s">
        <v>22</v>
      </c>
      <c r="H327" s="115" t="s">
        <v>24</v>
      </c>
      <c r="J327" s="115" t="s">
        <v>26</v>
      </c>
      <c r="L327" s="115" t="s">
        <v>28</v>
      </c>
      <c r="N327" s="115" t="s">
        <v>30</v>
      </c>
      <c r="O327" s="115"/>
      <c r="P327" s="115" t="s">
        <v>19</v>
      </c>
      <c r="R327" s="115" t="s">
        <v>21</v>
      </c>
      <c r="W327" s="115" t="s">
        <v>26</v>
      </c>
      <c r="AB327" s="115"/>
      <c r="AI327" s="115" t="s">
        <v>38</v>
      </c>
      <c r="AK327" s="115" t="s">
        <v>40</v>
      </c>
      <c r="AL327" s="115" t="s">
        <v>41</v>
      </c>
      <c r="AO327" s="115" t="s">
        <v>44</v>
      </c>
      <c r="AR327" s="115" t="s">
        <v>46</v>
      </c>
      <c r="AX327" s="115"/>
      <c r="BK327" s="115" t="s">
        <v>22</v>
      </c>
      <c r="BO327" s="115" t="s">
        <v>66</v>
      </c>
      <c r="BP327" s="115" t="s">
        <v>67</v>
      </c>
      <c r="BS327" s="115" t="s">
        <v>70</v>
      </c>
      <c r="BY327" s="115" t="s">
        <v>76</v>
      </c>
      <c r="CC327" s="115" t="s">
        <v>99</v>
      </c>
      <c r="CD327" s="115">
        <v>68</v>
      </c>
      <c r="CE327" s="115" t="s">
        <v>181</v>
      </c>
      <c r="CF327" s="115" t="s">
        <v>222</v>
      </c>
      <c r="CG327" s="115" t="s">
        <v>97</v>
      </c>
      <c r="CK327" s="115" t="s">
        <v>94</v>
      </c>
      <c r="CL327" s="115" t="s">
        <v>106</v>
      </c>
      <c r="CM327" s="115" t="s">
        <v>91</v>
      </c>
      <c r="CN327" s="115" t="s">
        <v>91</v>
      </c>
    </row>
    <row r="328" spans="1:92">
      <c r="A328" s="115">
        <v>7044856550</v>
      </c>
      <c r="J328" s="115" t="s">
        <v>26</v>
      </c>
      <c r="O328" s="115"/>
      <c r="R328" s="115" t="s">
        <v>21</v>
      </c>
      <c r="W328" s="115" t="s">
        <v>26</v>
      </c>
      <c r="AA328" s="115" t="s">
        <v>30</v>
      </c>
      <c r="AB328" s="115" t="s">
        <v>31</v>
      </c>
      <c r="AI328" s="115" t="s">
        <v>38</v>
      </c>
      <c r="AK328" s="115" t="s">
        <v>40</v>
      </c>
      <c r="AL328" s="115" t="s">
        <v>41</v>
      </c>
      <c r="AQ328" s="115" t="s">
        <v>39</v>
      </c>
      <c r="AR328" s="115" t="s">
        <v>46</v>
      </c>
      <c r="AX328" s="115"/>
      <c r="BB328" s="115" t="s">
        <v>55</v>
      </c>
      <c r="BG328" s="115" t="s">
        <v>60</v>
      </c>
      <c r="BJ328" s="115" t="s">
        <v>26</v>
      </c>
      <c r="BP328" s="115"/>
      <c r="BR328" s="115" t="s">
        <v>69</v>
      </c>
      <c r="BU328" s="115" t="s">
        <v>72</v>
      </c>
      <c r="BY328" s="115" t="s">
        <v>76</v>
      </c>
      <c r="CA328" s="115" t="s">
        <v>78</v>
      </c>
      <c r="CC328" s="115" t="s">
        <v>83</v>
      </c>
      <c r="CD328" s="115">
        <v>71</v>
      </c>
      <c r="CE328" s="115" t="s">
        <v>84</v>
      </c>
      <c r="CF328" s="115" t="s">
        <v>143</v>
      </c>
      <c r="CG328" s="115" t="s">
        <v>97</v>
      </c>
      <c r="CH328" s="115" t="s">
        <v>86</v>
      </c>
      <c r="CI328" s="115" t="s">
        <v>87</v>
      </c>
      <c r="CJ328" s="115" t="s">
        <v>93</v>
      </c>
      <c r="CK328" s="115" t="s">
        <v>111</v>
      </c>
      <c r="CL328" s="115" t="s">
        <v>106</v>
      </c>
      <c r="CM328" s="115" t="s">
        <v>91</v>
      </c>
      <c r="CN328" s="115" t="s">
        <v>86</v>
      </c>
    </row>
    <row r="329" spans="1:92">
      <c r="A329" s="115">
        <v>7020339896</v>
      </c>
      <c r="B329" s="115" t="s">
        <v>18</v>
      </c>
      <c r="C329" s="115" t="s">
        <v>19</v>
      </c>
      <c r="F329" s="115" t="s">
        <v>22</v>
      </c>
      <c r="H329" s="115" t="s">
        <v>24</v>
      </c>
      <c r="J329" s="115" t="s">
        <v>26</v>
      </c>
      <c r="K329" s="115" t="s">
        <v>27</v>
      </c>
      <c r="M329" s="115" t="s">
        <v>29</v>
      </c>
      <c r="O329" s="115"/>
      <c r="P329" s="115" t="s">
        <v>19</v>
      </c>
      <c r="Q329" s="115" t="s">
        <v>20</v>
      </c>
      <c r="S329" s="115" t="s">
        <v>22</v>
      </c>
      <c r="W329" s="115" t="s">
        <v>26</v>
      </c>
      <c r="Y329" s="115" t="s">
        <v>28</v>
      </c>
      <c r="AB329" s="115"/>
      <c r="AC329" s="115" t="s">
        <v>32</v>
      </c>
      <c r="AF329" s="115" t="s">
        <v>35</v>
      </c>
      <c r="AI329" s="115" t="s">
        <v>38</v>
      </c>
      <c r="AL329" s="115" t="s">
        <v>41</v>
      </c>
      <c r="AO329" s="115" t="s">
        <v>44</v>
      </c>
      <c r="AP329" s="115" t="s">
        <v>45</v>
      </c>
      <c r="AR329" s="115" t="s">
        <v>46</v>
      </c>
      <c r="AX329" s="115" t="s">
        <v>52</v>
      </c>
      <c r="AZ329" s="115" t="s">
        <v>54</v>
      </c>
      <c r="BA329" s="115" t="s">
        <v>19</v>
      </c>
      <c r="BC329" s="115" t="s">
        <v>56</v>
      </c>
      <c r="BD329" s="115" t="s">
        <v>57</v>
      </c>
      <c r="BF329" s="115" t="s">
        <v>59</v>
      </c>
      <c r="BH329" s="115" t="s">
        <v>61</v>
      </c>
      <c r="BI329" s="115" t="s">
        <v>62</v>
      </c>
      <c r="BJ329" s="115" t="s">
        <v>26</v>
      </c>
      <c r="BK329" s="115" t="s">
        <v>22</v>
      </c>
      <c r="BM329" s="115" t="s">
        <v>64</v>
      </c>
      <c r="BO329" s="115" t="s">
        <v>66</v>
      </c>
      <c r="BP329" s="115" t="s">
        <v>67</v>
      </c>
      <c r="BR329" s="115" t="s">
        <v>69</v>
      </c>
      <c r="BV329" s="115" t="s">
        <v>73</v>
      </c>
      <c r="CC329" s="115" t="s">
        <v>83</v>
      </c>
      <c r="CD329" s="115">
        <v>26</v>
      </c>
      <c r="CE329" s="115" t="s">
        <v>84</v>
      </c>
      <c r="CF329" s="115" t="s">
        <v>165</v>
      </c>
      <c r="CG329" s="115" t="s">
        <v>97</v>
      </c>
      <c r="CH329" s="115" t="s">
        <v>86</v>
      </c>
      <c r="CI329" s="115" t="s">
        <v>87</v>
      </c>
      <c r="CJ329" s="115" t="s">
        <v>88</v>
      </c>
      <c r="CK329" s="115" t="s">
        <v>89</v>
      </c>
      <c r="CL329" s="115" t="s">
        <v>90</v>
      </c>
      <c r="CM329" s="115" t="s">
        <v>91</v>
      </c>
      <c r="CN329" s="115" t="s">
        <v>91</v>
      </c>
    </row>
    <row r="330" spans="1:92">
      <c r="A330" s="115">
        <v>7011000636</v>
      </c>
      <c r="J330" s="115" t="s">
        <v>26</v>
      </c>
      <c r="L330" s="115" t="s">
        <v>28</v>
      </c>
      <c r="O330" s="115" t="s">
        <v>18</v>
      </c>
      <c r="Q330" s="115" t="s">
        <v>20</v>
      </c>
      <c r="W330" s="115" t="s">
        <v>26</v>
      </c>
      <c r="AB330" s="115" t="s">
        <v>31</v>
      </c>
      <c r="AI330" s="115" t="s">
        <v>38</v>
      </c>
      <c r="AK330" s="115" t="s">
        <v>40</v>
      </c>
      <c r="AL330" s="115"/>
      <c r="AR330" s="115" t="s">
        <v>46</v>
      </c>
      <c r="AX330" s="115"/>
      <c r="BP330" s="115"/>
      <c r="CC330" s="115" t="s">
        <v>83</v>
      </c>
      <c r="CD330" s="115">
        <v>56</v>
      </c>
      <c r="CE330" s="115" t="s">
        <v>84</v>
      </c>
      <c r="CF330" s="115" t="s">
        <v>129</v>
      </c>
      <c r="CG330" s="115" t="s">
        <v>85</v>
      </c>
      <c r="CI330" s="115" t="s">
        <v>87</v>
      </c>
      <c r="CK330" s="115" t="s">
        <v>89</v>
      </c>
      <c r="CL330" s="115" t="s">
        <v>90</v>
      </c>
      <c r="CM330" s="115" t="s">
        <v>91</v>
      </c>
      <c r="CN330" s="115" t="s">
        <v>91</v>
      </c>
    </row>
    <row r="331" spans="1:92">
      <c r="A331" s="115">
        <v>7044858127</v>
      </c>
      <c r="O331" s="115"/>
      <c r="Q331" s="115" t="s">
        <v>20</v>
      </c>
      <c r="W331" s="115" t="s">
        <v>26</v>
      </c>
      <c r="AA331" s="115" t="s">
        <v>30</v>
      </c>
      <c r="AB331" s="115"/>
      <c r="AD331" s="115" t="s">
        <v>33</v>
      </c>
      <c r="AI331" s="115" t="s">
        <v>38</v>
      </c>
      <c r="AL331" s="115"/>
      <c r="AO331" s="115" t="s">
        <v>44</v>
      </c>
      <c r="AR331" s="115" t="s">
        <v>46</v>
      </c>
      <c r="AX331" s="115" t="s">
        <v>52</v>
      </c>
      <c r="AZ331" s="115" t="s">
        <v>54</v>
      </c>
      <c r="BC331" s="115" t="s">
        <v>56</v>
      </c>
      <c r="BO331" s="115" t="s">
        <v>66</v>
      </c>
      <c r="BP331" s="115" t="s">
        <v>67</v>
      </c>
      <c r="CC331" s="115" t="s">
        <v>83</v>
      </c>
      <c r="CD331" s="115">
        <v>57</v>
      </c>
      <c r="CE331" s="115" t="s">
        <v>84</v>
      </c>
      <c r="CF331" s="115" t="s">
        <v>143</v>
      </c>
      <c r="CG331" s="115" t="s">
        <v>97</v>
      </c>
      <c r="CH331" s="115" t="s">
        <v>86</v>
      </c>
      <c r="CI331" s="115" t="s">
        <v>87</v>
      </c>
      <c r="CJ331" s="115" t="s">
        <v>100</v>
      </c>
      <c r="CK331" s="115" t="s">
        <v>89</v>
      </c>
      <c r="CL331" s="115" t="s">
        <v>106</v>
      </c>
      <c r="CM331" s="115" t="s">
        <v>91</v>
      </c>
      <c r="CN331" s="115" t="s">
        <v>91</v>
      </c>
    </row>
    <row r="332" spans="1:92">
      <c r="A332" s="115">
        <v>7011537776</v>
      </c>
      <c r="C332" s="115" t="s">
        <v>19</v>
      </c>
      <c r="K332" s="115" t="s">
        <v>27</v>
      </c>
      <c r="O332" s="115"/>
      <c r="P332" s="115" t="s">
        <v>19</v>
      </c>
      <c r="W332" s="115" t="s">
        <v>26</v>
      </c>
      <c r="AB332" s="115"/>
      <c r="AD332" s="115" t="s">
        <v>33</v>
      </c>
      <c r="AI332" s="115" t="s">
        <v>38</v>
      </c>
      <c r="AK332" s="115" t="s">
        <v>40</v>
      </c>
      <c r="AL332" s="115"/>
      <c r="AR332" s="115" t="s">
        <v>46</v>
      </c>
      <c r="AX332" s="115"/>
      <c r="AZ332" s="115" t="s">
        <v>54</v>
      </c>
      <c r="BE332" s="115" t="s">
        <v>58</v>
      </c>
      <c r="BJ332" s="115" t="s">
        <v>26</v>
      </c>
      <c r="BP332" s="115"/>
      <c r="CA332" s="115" t="s">
        <v>78</v>
      </c>
      <c r="CC332" s="115" t="s">
        <v>83</v>
      </c>
      <c r="CD332" s="115">
        <v>59</v>
      </c>
      <c r="CE332" s="115" t="s">
        <v>181</v>
      </c>
      <c r="CF332" s="115" t="s">
        <v>206</v>
      </c>
      <c r="CG332" s="115" t="s">
        <v>85</v>
      </c>
      <c r="CH332" s="115" t="s">
        <v>86</v>
      </c>
      <c r="CI332" s="115" t="s">
        <v>87</v>
      </c>
      <c r="CJ332" s="115" t="s">
        <v>100</v>
      </c>
      <c r="CK332" s="115" t="s">
        <v>111</v>
      </c>
      <c r="CL332" s="115" t="s">
        <v>113</v>
      </c>
      <c r="CM332" s="115" t="s">
        <v>86</v>
      </c>
      <c r="CN332" s="115" t="s">
        <v>91</v>
      </c>
    </row>
    <row r="333" spans="1:92">
      <c r="A333" s="115">
        <v>6984051630</v>
      </c>
      <c r="J333" s="115" t="s">
        <v>26</v>
      </c>
      <c r="N333" s="115" t="s">
        <v>30</v>
      </c>
      <c r="O333" s="115"/>
      <c r="W333" s="115" t="s">
        <v>26</v>
      </c>
      <c r="AB333" s="115"/>
      <c r="AI333" s="115" t="s">
        <v>38</v>
      </c>
      <c r="AL333" s="115"/>
      <c r="AR333" s="115" t="s">
        <v>46</v>
      </c>
      <c r="AX333" s="115"/>
      <c r="BJ333" s="115" t="s">
        <v>26</v>
      </c>
      <c r="BP333" s="115"/>
      <c r="BS333" s="115" t="s">
        <v>70</v>
      </c>
      <c r="CC333" s="115" t="s">
        <v>99</v>
      </c>
      <c r="CD333" s="115">
        <v>58</v>
      </c>
      <c r="CE333" s="115" t="s">
        <v>181</v>
      </c>
      <c r="CF333" s="115" t="s">
        <v>221</v>
      </c>
      <c r="CG333" s="115" t="s">
        <v>85</v>
      </c>
      <c r="CH333" s="115" t="s">
        <v>86</v>
      </c>
      <c r="CI333" s="115" t="s">
        <v>87</v>
      </c>
      <c r="CJ333" s="115" t="s">
        <v>88</v>
      </c>
      <c r="CK333" s="115" t="s">
        <v>89</v>
      </c>
      <c r="CL333" s="115" t="s">
        <v>90</v>
      </c>
      <c r="CM333" s="115" t="s">
        <v>91</v>
      </c>
      <c r="CN333" s="115" t="s">
        <v>91</v>
      </c>
    </row>
    <row r="334" spans="1:92">
      <c r="A334" s="115">
        <v>6985473955</v>
      </c>
      <c r="D334" s="115" t="s">
        <v>20</v>
      </c>
      <c r="I334" s="115" t="s">
        <v>25</v>
      </c>
      <c r="N334" s="115" t="s">
        <v>30</v>
      </c>
      <c r="O334" s="115"/>
      <c r="Q334" s="115" t="s">
        <v>20</v>
      </c>
      <c r="V334" s="115" t="s">
        <v>25</v>
      </c>
      <c r="AA334" s="115" t="s">
        <v>30</v>
      </c>
      <c r="AB334" s="115"/>
      <c r="AC334" s="115" t="s">
        <v>32</v>
      </c>
      <c r="AD334" s="115" t="s">
        <v>33</v>
      </c>
      <c r="AI334" s="115" t="s">
        <v>38</v>
      </c>
      <c r="AL334" s="115" t="s">
        <v>41</v>
      </c>
      <c r="AP334" s="115" t="s">
        <v>45</v>
      </c>
      <c r="AR334" s="115" t="s">
        <v>46</v>
      </c>
      <c r="AX334" s="115"/>
      <c r="AY334" s="115" t="s">
        <v>53</v>
      </c>
      <c r="BE334" s="115" t="s">
        <v>58</v>
      </c>
      <c r="BG334" s="115" t="s">
        <v>60</v>
      </c>
      <c r="BP334" s="115" t="s">
        <v>67</v>
      </c>
      <c r="BR334" s="115" t="s">
        <v>69</v>
      </c>
      <c r="BS334" s="115" t="s">
        <v>70</v>
      </c>
      <c r="CC334" s="115" t="s">
        <v>83</v>
      </c>
      <c r="CD334" s="115">
        <v>46</v>
      </c>
      <c r="CE334" s="115" t="s">
        <v>181</v>
      </c>
      <c r="CF334" s="115" t="s">
        <v>439</v>
      </c>
      <c r="CG334" s="115" t="s">
        <v>85</v>
      </c>
      <c r="CH334" s="115" t="s">
        <v>91</v>
      </c>
      <c r="CI334" s="115" t="s">
        <v>459</v>
      </c>
      <c r="CJ334" s="115" t="s">
        <v>100</v>
      </c>
      <c r="CK334" s="115" t="s">
        <v>102</v>
      </c>
      <c r="CL334" s="115" t="s">
        <v>98</v>
      </c>
      <c r="CN334" s="115" t="s">
        <v>91</v>
      </c>
    </row>
    <row r="335" spans="1:92">
      <c r="A335" s="115">
        <v>7045795153</v>
      </c>
      <c r="C335" s="115" t="s">
        <v>19</v>
      </c>
      <c r="O335" s="115"/>
      <c r="P335" s="115" t="s">
        <v>19</v>
      </c>
      <c r="V335" s="115" t="s">
        <v>25</v>
      </c>
      <c r="AB335" s="115"/>
      <c r="AD335" s="115" t="s">
        <v>33</v>
      </c>
      <c r="AI335" s="115" t="s">
        <v>38</v>
      </c>
      <c r="AL335" s="115" t="s">
        <v>41</v>
      </c>
      <c r="AM335" s="115" t="s">
        <v>42</v>
      </c>
      <c r="AQ335" s="115" t="s">
        <v>39</v>
      </c>
      <c r="AR335" s="115" t="s">
        <v>46</v>
      </c>
      <c r="AX335" s="115" t="s">
        <v>52</v>
      </c>
      <c r="BA335" s="115" t="s">
        <v>19</v>
      </c>
      <c r="BC335" s="115" t="s">
        <v>56</v>
      </c>
      <c r="BD335" s="115" t="s">
        <v>57</v>
      </c>
      <c r="BH335" s="115" t="s">
        <v>61</v>
      </c>
      <c r="BJ335" s="115" t="s">
        <v>26</v>
      </c>
      <c r="BN335" s="115" t="s">
        <v>65</v>
      </c>
      <c r="BP335" s="115" t="s">
        <v>67</v>
      </c>
      <c r="CC335" s="115" t="s">
        <v>83</v>
      </c>
      <c r="CD335" s="115">
        <v>80</v>
      </c>
      <c r="CE335" s="115" t="s">
        <v>181</v>
      </c>
      <c r="CF335" s="115" t="s">
        <v>194</v>
      </c>
      <c r="CG335" s="115" t="s">
        <v>85</v>
      </c>
      <c r="CH335" s="115" t="s">
        <v>86</v>
      </c>
      <c r="CI335" s="115" t="s">
        <v>87</v>
      </c>
      <c r="CJ335" s="115" t="s">
        <v>93</v>
      </c>
      <c r="CK335" s="115" t="s">
        <v>102</v>
      </c>
      <c r="CL335" s="115" t="s">
        <v>106</v>
      </c>
      <c r="CM335" s="115" t="s">
        <v>91</v>
      </c>
      <c r="CN335" s="115" t="s">
        <v>91</v>
      </c>
    </row>
    <row r="336" spans="1:92">
      <c r="A336" s="115">
        <v>7045790301</v>
      </c>
      <c r="C336" s="115" t="s">
        <v>19</v>
      </c>
      <c r="D336" s="115" t="s">
        <v>20</v>
      </c>
      <c r="K336" s="115" t="s">
        <v>27</v>
      </c>
      <c r="L336" s="115" t="s">
        <v>28</v>
      </c>
      <c r="N336" s="115" t="s">
        <v>30</v>
      </c>
      <c r="O336" s="115"/>
      <c r="V336" s="115" t="s">
        <v>25</v>
      </c>
      <c r="AB336" s="115"/>
      <c r="AD336" s="115" t="s">
        <v>33</v>
      </c>
      <c r="AI336" s="115" t="s">
        <v>38</v>
      </c>
      <c r="AL336" s="115"/>
      <c r="AM336" s="115" t="s">
        <v>42</v>
      </c>
      <c r="AR336" s="115" t="s">
        <v>46</v>
      </c>
      <c r="AX336" s="115"/>
      <c r="BC336" s="115" t="s">
        <v>56</v>
      </c>
      <c r="BI336" s="115" t="s">
        <v>62</v>
      </c>
      <c r="BP336" s="115" t="s">
        <v>67</v>
      </c>
      <c r="BS336" s="115" t="s">
        <v>70</v>
      </c>
      <c r="CA336" s="115" t="s">
        <v>78</v>
      </c>
      <c r="CC336" s="115" t="s">
        <v>83</v>
      </c>
      <c r="CD336" s="115">
        <v>30</v>
      </c>
      <c r="CE336" s="115" t="s">
        <v>181</v>
      </c>
      <c r="CF336" s="115" t="s">
        <v>438</v>
      </c>
      <c r="CH336" s="115" t="s">
        <v>86</v>
      </c>
      <c r="CI336" s="115" t="s">
        <v>87</v>
      </c>
      <c r="CJ336" s="115" t="s">
        <v>101</v>
      </c>
      <c r="CK336" s="115" t="s">
        <v>111</v>
      </c>
      <c r="CL336" s="115" t="s">
        <v>90</v>
      </c>
      <c r="CM336" s="115" t="s">
        <v>91</v>
      </c>
      <c r="CN336" s="115" t="s">
        <v>91</v>
      </c>
    </row>
    <row r="337" spans="1:92">
      <c r="A337" s="115">
        <v>6985455358</v>
      </c>
      <c r="H337" s="115" t="s">
        <v>24</v>
      </c>
      <c r="I337" s="115" t="s">
        <v>25</v>
      </c>
      <c r="K337" s="115" t="s">
        <v>27</v>
      </c>
      <c r="O337" s="115"/>
      <c r="T337" s="115" t="s">
        <v>23</v>
      </c>
      <c r="V337" s="115" t="s">
        <v>25</v>
      </c>
      <c r="Z337" s="115" t="s">
        <v>29</v>
      </c>
      <c r="AB337" s="115"/>
      <c r="AI337" s="115" t="s">
        <v>38</v>
      </c>
      <c r="AL337" s="115"/>
      <c r="AM337" s="115" t="s">
        <v>42</v>
      </c>
      <c r="AR337" s="115" t="s">
        <v>46</v>
      </c>
      <c r="AX337" s="115" t="s">
        <v>52</v>
      </c>
      <c r="BP337" s="115" t="s">
        <v>67</v>
      </c>
      <c r="CC337" s="115" t="s">
        <v>83</v>
      </c>
      <c r="CD337" s="115">
        <v>21</v>
      </c>
      <c r="CE337" s="115" t="s">
        <v>181</v>
      </c>
      <c r="CF337" s="115" t="s">
        <v>479</v>
      </c>
      <c r="CG337" s="115" t="s">
        <v>85</v>
      </c>
      <c r="CH337" s="115" t="s">
        <v>86</v>
      </c>
      <c r="CI337" s="115" t="s">
        <v>87</v>
      </c>
      <c r="CJ337" s="115" t="s">
        <v>100</v>
      </c>
      <c r="CK337" s="115" t="s">
        <v>94</v>
      </c>
      <c r="CL337" s="115" t="s">
        <v>95</v>
      </c>
      <c r="CM337" s="115" t="s">
        <v>91</v>
      </c>
      <c r="CN337" s="115" t="s">
        <v>91</v>
      </c>
    </row>
    <row r="338" spans="1:92">
      <c r="A338" s="115">
        <v>7044857434</v>
      </c>
      <c r="I338" s="115" t="s">
        <v>25</v>
      </c>
      <c r="K338" s="115" t="s">
        <v>27</v>
      </c>
      <c r="M338" s="115" t="s">
        <v>29</v>
      </c>
      <c r="O338" s="115"/>
      <c r="T338" s="115" t="s">
        <v>23</v>
      </c>
      <c r="V338" s="115" t="s">
        <v>25</v>
      </c>
      <c r="AA338" s="115" t="s">
        <v>30</v>
      </c>
      <c r="AB338" s="115"/>
      <c r="AD338" s="115" t="s">
        <v>33</v>
      </c>
      <c r="AI338" s="115" t="s">
        <v>38</v>
      </c>
      <c r="AK338" s="115" t="s">
        <v>40</v>
      </c>
      <c r="AL338" s="115" t="s">
        <v>41</v>
      </c>
      <c r="AM338" s="115" t="s">
        <v>42</v>
      </c>
      <c r="AR338" s="115" t="s">
        <v>46</v>
      </c>
      <c r="AX338" s="115" t="s">
        <v>52</v>
      </c>
      <c r="BD338" s="115" t="s">
        <v>57</v>
      </c>
      <c r="BG338" s="115" t="s">
        <v>60</v>
      </c>
      <c r="BP338" s="115" t="s">
        <v>67</v>
      </c>
      <c r="CC338" s="115" t="s">
        <v>83</v>
      </c>
      <c r="CD338" s="115">
        <v>62</v>
      </c>
      <c r="CE338" s="115" t="s">
        <v>84</v>
      </c>
      <c r="CF338" s="115" t="s">
        <v>149</v>
      </c>
      <c r="CH338" s="115" t="s">
        <v>91</v>
      </c>
      <c r="CI338" s="115" t="s">
        <v>87</v>
      </c>
      <c r="CJ338" s="115" t="s">
        <v>101</v>
      </c>
      <c r="CK338" s="115" t="s">
        <v>89</v>
      </c>
      <c r="CL338" s="115" t="s">
        <v>90</v>
      </c>
      <c r="CM338" s="115" t="s">
        <v>91</v>
      </c>
      <c r="CN338" s="115" t="s">
        <v>91</v>
      </c>
    </row>
    <row r="339" spans="1:92">
      <c r="A339" s="115">
        <v>7010997371</v>
      </c>
      <c r="E339" s="115" t="s">
        <v>21</v>
      </c>
      <c r="F339" s="115" t="s">
        <v>22</v>
      </c>
      <c r="I339" s="115" t="s">
        <v>25</v>
      </c>
      <c r="J339" s="115" t="s">
        <v>26</v>
      </c>
      <c r="K339" s="115" t="s">
        <v>27</v>
      </c>
      <c r="L339" s="115" t="s">
        <v>28</v>
      </c>
      <c r="M339" s="115" t="s">
        <v>29</v>
      </c>
      <c r="N339" s="115" t="s">
        <v>30</v>
      </c>
      <c r="O339" s="115"/>
      <c r="R339" s="115" t="s">
        <v>21</v>
      </c>
      <c r="AB339" s="115"/>
      <c r="AD339" s="115" t="s">
        <v>33</v>
      </c>
      <c r="AI339" s="115" t="s">
        <v>38</v>
      </c>
      <c r="AL339" s="115" t="s">
        <v>41</v>
      </c>
      <c r="AR339" s="115" t="s">
        <v>46</v>
      </c>
      <c r="AX339" s="115"/>
      <c r="BD339" s="115" t="s">
        <v>57</v>
      </c>
      <c r="BE339" s="115" t="s">
        <v>58</v>
      </c>
      <c r="BL339" s="115" t="s">
        <v>63</v>
      </c>
      <c r="BP339" s="115" t="s">
        <v>67</v>
      </c>
      <c r="CC339" s="115" t="s">
        <v>83</v>
      </c>
      <c r="CE339" s="115" t="s">
        <v>84</v>
      </c>
      <c r="CF339" s="115" t="s">
        <v>129</v>
      </c>
      <c r="CG339" s="115" t="s">
        <v>85</v>
      </c>
      <c r="CH339" s="115" t="s">
        <v>86</v>
      </c>
      <c r="CI339" s="115" t="s">
        <v>87</v>
      </c>
      <c r="CJ339" s="115" t="s">
        <v>100</v>
      </c>
      <c r="CK339" s="115" t="s">
        <v>102</v>
      </c>
      <c r="CL339" s="115" t="s">
        <v>106</v>
      </c>
      <c r="CM339" s="115" t="s">
        <v>91</v>
      </c>
      <c r="CN339" s="115" t="s">
        <v>91</v>
      </c>
    </row>
    <row r="340" spans="1:92">
      <c r="A340" s="115">
        <v>7011536353</v>
      </c>
      <c r="C340" s="115" t="s">
        <v>19</v>
      </c>
      <c r="K340" s="115" t="s">
        <v>27</v>
      </c>
      <c r="L340" s="115" t="s">
        <v>28</v>
      </c>
      <c r="O340" s="115"/>
      <c r="P340" s="115" t="s">
        <v>19</v>
      </c>
      <c r="Q340" s="115" t="s">
        <v>20</v>
      </c>
      <c r="T340" s="115" t="s">
        <v>23</v>
      </c>
      <c r="AB340" s="115" t="s">
        <v>31</v>
      </c>
      <c r="AD340" s="115" t="s">
        <v>33</v>
      </c>
      <c r="AI340" s="115" t="s">
        <v>38</v>
      </c>
      <c r="AL340" s="115"/>
      <c r="AM340" s="115" t="s">
        <v>42</v>
      </c>
      <c r="AP340" s="115" t="s">
        <v>45</v>
      </c>
      <c r="AR340" s="115" t="s">
        <v>46</v>
      </c>
      <c r="AX340" s="115"/>
      <c r="BA340" s="115" t="s">
        <v>19</v>
      </c>
      <c r="BE340" s="115" t="s">
        <v>58</v>
      </c>
      <c r="BN340" s="115" t="s">
        <v>65</v>
      </c>
      <c r="BP340" s="115" t="s">
        <v>67</v>
      </c>
      <c r="BR340" s="115" t="s">
        <v>69</v>
      </c>
      <c r="CC340" s="115" t="s">
        <v>99</v>
      </c>
      <c r="CD340" s="115">
        <v>69</v>
      </c>
      <c r="CE340" s="115" t="s">
        <v>181</v>
      </c>
      <c r="CF340" s="115" t="s">
        <v>208</v>
      </c>
      <c r="CG340" s="115" t="s">
        <v>85</v>
      </c>
      <c r="CH340" s="115" t="s">
        <v>86</v>
      </c>
      <c r="CI340" s="115" t="s">
        <v>87</v>
      </c>
      <c r="CJ340" s="115" t="s">
        <v>101</v>
      </c>
      <c r="CK340" s="115" t="s">
        <v>89</v>
      </c>
      <c r="CL340" s="115" t="s">
        <v>106</v>
      </c>
      <c r="CM340" s="115" t="s">
        <v>91</v>
      </c>
      <c r="CN340" s="115" t="s">
        <v>91</v>
      </c>
    </row>
    <row r="341" spans="1:92">
      <c r="A341" s="115">
        <v>7007930413</v>
      </c>
      <c r="C341" s="115" t="s">
        <v>19</v>
      </c>
      <c r="D341" s="115" t="s">
        <v>20</v>
      </c>
      <c r="L341" s="115" t="s">
        <v>28</v>
      </c>
      <c r="O341" s="115"/>
      <c r="Q341" s="115" t="s">
        <v>20</v>
      </c>
      <c r="AB341" s="115"/>
      <c r="AI341" s="115" t="s">
        <v>38</v>
      </c>
      <c r="AL341" s="115"/>
      <c r="AR341" s="115" t="s">
        <v>46</v>
      </c>
      <c r="AX341" s="115" t="s">
        <v>52</v>
      </c>
      <c r="BA341" s="115" t="s">
        <v>19</v>
      </c>
      <c r="BD341" s="115" t="s">
        <v>57</v>
      </c>
      <c r="BP341" s="115" t="s">
        <v>67</v>
      </c>
      <c r="CC341" s="115" t="s">
        <v>99</v>
      </c>
      <c r="CD341" s="115">
        <v>70</v>
      </c>
      <c r="CE341" s="115" t="s">
        <v>84</v>
      </c>
      <c r="CF341" s="115" t="s">
        <v>135</v>
      </c>
      <c r="CG341" s="115" t="s">
        <v>85</v>
      </c>
      <c r="CH341" s="115" t="s">
        <v>86</v>
      </c>
      <c r="CI341" s="115" t="s">
        <v>87</v>
      </c>
      <c r="CJ341" s="115" t="s">
        <v>101</v>
      </c>
      <c r="CK341" s="115" t="s">
        <v>94</v>
      </c>
      <c r="CL341" s="115" t="s">
        <v>106</v>
      </c>
      <c r="CM341" s="115" t="s">
        <v>91</v>
      </c>
      <c r="CN341" s="115" t="s">
        <v>91</v>
      </c>
    </row>
    <row r="342" spans="1:92">
      <c r="A342" s="115">
        <v>6985469932</v>
      </c>
      <c r="B342" s="115" t="s">
        <v>18</v>
      </c>
      <c r="C342" s="115" t="s">
        <v>19</v>
      </c>
      <c r="L342" s="115" t="s">
        <v>28</v>
      </c>
      <c r="O342" s="115" t="s">
        <v>18</v>
      </c>
      <c r="Q342" s="115" t="s">
        <v>20</v>
      </c>
      <c r="AB342" s="115"/>
      <c r="AF342" s="115" t="s">
        <v>35</v>
      </c>
      <c r="AI342" s="115" t="s">
        <v>38</v>
      </c>
      <c r="AK342" s="115" t="s">
        <v>40</v>
      </c>
      <c r="AL342" s="115"/>
      <c r="AO342" s="115" t="s">
        <v>44</v>
      </c>
      <c r="AQ342" s="115" t="s">
        <v>39</v>
      </c>
      <c r="AR342" s="115" t="s">
        <v>46</v>
      </c>
      <c r="AX342" s="115"/>
      <c r="AZ342" s="115" t="s">
        <v>54</v>
      </c>
      <c r="BD342" s="115" t="s">
        <v>57</v>
      </c>
      <c r="BG342" s="115" t="s">
        <v>60</v>
      </c>
      <c r="BP342" s="115" t="s">
        <v>67</v>
      </c>
      <c r="BS342" s="115" t="s">
        <v>70</v>
      </c>
      <c r="CC342" s="115" t="s">
        <v>83</v>
      </c>
      <c r="CD342" s="115">
        <v>59</v>
      </c>
      <c r="CE342" s="115" t="s">
        <v>181</v>
      </c>
      <c r="CF342" s="115" t="s">
        <v>222</v>
      </c>
      <c r="CG342" s="115" t="s">
        <v>85</v>
      </c>
      <c r="CH342" s="115" t="s">
        <v>86</v>
      </c>
      <c r="CI342" s="115" t="s">
        <v>87</v>
      </c>
      <c r="CJ342" s="115" t="s">
        <v>88</v>
      </c>
      <c r="CK342" s="115" t="s">
        <v>111</v>
      </c>
      <c r="CL342" s="115" t="s">
        <v>90</v>
      </c>
      <c r="CM342" s="115" t="s">
        <v>91</v>
      </c>
      <c r="CN342" s="115" t="s">
        <v>91</v>
      </c>
    </row>
    <row r="343" spans="1:92">
      <c r="A343" s="115">
        <v>6985442933</v>
      </c>
      <c r="C343" s="115" t="s">
        <v>19</v>
      </c>
      <c r="D343" s="115" t="s">
        <v>20</v>
      </c>
      <c r="O343" s="115"/>
      <c r="Q343" s="115" t="s">
        <v>20</v>
      </c>
      <c r="AB343" s="115" t="s">
        <v>31</v>
      </c>
      <c r="AI343" s="115" t="s">
        <v>38</v>
      </c>
      <c r="AL343" s="115" t="s">
        <v>41</v>
      </c>
      <c r="AR343" s="115" t="s">
        <v>46</v>
      </c>
      <c r="AX343" s="115" t="s">
        <v>52</v>
      </c>
      <c r="BA343" s="115" t="s">
        <v>19</v>
      </c>
      <c r="BD343" s="115" t="s">
        <v>57</v>
      </c>
      <c r="BP343" s="115" t="s">
        <v>67</v>
      </c>
      <c r="CA343" s="115" t="s">
        <v>78</v>
      </c>
      <c r="CC343" s="115" t="s">
        <v>83</v>
      </c>
      <c r="CD343" s="115">
        <v>70</v>
      </c>
      <c r="CE343" s="115" t="s">
        <v>84</v>
      </c>
      <c r="CF343" s="115" t="s">
        <v>147</v>
      </c>
      <c r="CG343" s="115" t="s">
        <v>85</v>
      </c>
      <c r="CH343" s="115" t="s">
        <v>86</v>
      </c>
      <c r="CI343" s="115" t="s">
        <v>87</v>
      </c>
      <c r="CJ343" s="115" t="s">
        <v>100</v>
      </c>
      <c r="CK343" s="115" t="s">
        <v>102</v>
      </c>
      <c r="CL343" s="115" t="s">
        <v>90</v>
      </c>
      <c r="CM343" s="115" t="s">
        <v>91</v>
      </c>
      <c r="CN343" s="115" t="s">
        <v>91</v>
      </c>
    </row>
    <row r="344" spans="1:92">
      <c r="A344" s="115">
        <v>7020572570</v>
      </c>
      <c r="C344" s="115" t="s">
        <v>19</v>
      </c>
      <c r="D344" s="115" t="s">
        <v>20</v>
      </c>
      <c r="J344" s="115" t="s">
        <v>26</v>
      </c>
      <c r="O344" s="115"/>
      <c r="P344" s="115" t="s">
        <v>19</v>
      </c>
      <c r="AB344" s="115"/>
      <c r="AI344" s="115" t="s">
        <v>38</v>
      </c>
      <c r="AK344" s="115" t="s">
        <v>40</v>
      </c>
      <c r="AL344" s="115"/>
      <c r="AR344" s="115" t="s">
        <v>46</v>
      </c>
      <c r="AX344" s="115"/>
      <c r="AY344" s="115" t="s">
        <v>53</v>
      </c>
      <c r="BC344" s="115" t="s">
        <v>56</v>
      </c>
      <c r="BE344" s="115" t="s">
        <v>58</v>
      </c>
      <c r="BP344" s="115"/>
      <c r="BS344" s="115" t="s">
        <v>70</v>
      </c>
      <c r="CA344" s="115" t="s">
        <v>78</v>
      </c>
      <c r="CC344" s="115" t="s">
        <v>99</v>
      </c>
      <c r="CD344" s="115">
        <v>57</v>
      </c>
      <c r="CE344" s="115" t="s">
        <v>84</v>
      </c>
      <c r="CF344" s="115" t="s">
        <v>146</v>
      </c>
      <c r="CG344" s="115" t="s">
        <v>97</v>
      </c>
      <c r="CH344" s="115" t="s">
        <v>86</v>
      </c>
      <c r="CI344" s="115" t="s">
        <v>87</v>
      </c>
      <c r="CK344" s="115" t="s">
        <v>89</v>
      </c>
      <c r="CL344" s="115" t="s">
        <v>113</v>
      </c>
      <c r="CM344" s="115" t="s">
        <v>91</v>
      </c>
      <c r="CN344" s="115" t="s">
        <v>91</v>
      </c>
    </row>
    <row r="345" spans="1:92">
      <c r="A345" s="115">
        <v>5585279303</v>
      </c>
      <c r="C345" s="115" t="s">
        <v>19</v>
      </c>
      <c r="O345" s="115"/>
      <c r="P345" s="115" t="s">
        <v>19</v>
      </c>
      <c r="AB345" s="115"/>
      <c r="AI345" s="115" t="s">
        <v>38</v>
      </c>
      <c r="AL345" s="115"/>
      <c r="AR345" s="115" t="s">
        <v>46</v>
      </c>
      <c r="AX345" s="115"/>
      <c r="BC345" s="115" t="s">
        <v>56</v>
      </c>
      <c r="BP345" s="115" t="s">
        <v>67</v>
      </c>
      <c r="CC345" s="115" t="s">
        <v>99</v>
      </c>
      <c r="CD345" s="115">
        <v>56</v>
      </c>
      <c r="CE345" s="115" t="s">
        <v>181</v>
      </c>
      <c r="CF345" s="115" t="s">
        <v>214</v>
      </c>
      <c r="CG345" s="115" t="s">
        <v>114</v>
      </c>
      <c r="CH345" s="115" t="s">
        <v>91</v>
      </c>
      <c r="CI345" s="115" t="s">
        <v>137</v>
      </c>
      <c r="CJ345" s="115" t="s">
        <v>100</v>
      </c>
      <c r="CK345" s="115" t="s">
        <v>102</v>
      </c>
      <c r="CL345" s="115" t="s">
        <v>90</v>
      </c>
      <c r="CM345" s="115" t="s">
        <v>91</v>
      </c>
      <c r="CN345" s="115" t="s">
        <v>86</v>
      </c>
    </row>
    <row r="346" spans="1:92">
      <c r="A346" s="115">
        <v>5587485186</v>
      </c>
      <c r="C346" s="115" t="s">
        <v>19</v>
      </c>
      <c r="O346" s="115"/>
      <c r="P346" s="115" t="s">
        <v>19</v>
      </c>
      <c r="AB346" s="115" t="s">
        <v>31</v>
      </c>
      <c r="AD346" s="115" t="s">
        <v>33</v>
      </c>
      <c r="AI346" s="115" t="s">
        <v>38</v>
      </c>
      <c r="AL346" s="115" t="s">
        <v>41</v>
      </c>
      <c r="AN346" s="115" t="s">
        <v>43</v>
      </c>
      <c r="AR346" s="115" t="s">
        <v>46</v>
      </c>
      <c r="AX346" s="115"/>
      <c r="BA346" s="115" t="s">
        <v>19</v>
      </c>
      <c r="BN346" s="115" t="s">
        <v>65</v>
      </c>
      <c r="BO346" s="115" t="s">
        <v>66</v>
      </c>
      <c r="BP346" s="115" t="s">
        <v>67</v>
      </c>
      <c r="BS346" s="115" t="s">
        <v>70</v>
      </c>
      <c r="BV346" s="115" t="s">
        <v>73</v>
      </c>
      <c r="BY346" s="115" t="s">
        <v>76</v>
      </c>
      <c r="CA346" s="115" t="s">
        <v>78</v>
      </c>
      <c r="CC346" s="115" t="s">
        <v>99</v>
      </c>
      <c r="CD346" s="115">
        <v>41</v>
      </c>
      <c r="CE346" s="115" t="s">
        <v>181</v>
      </c>
      <c r="CF346" s="115" t="s">
        <v>183</v>
      </c>
      <c r="CG346" s="115" t="s">
        <v>85</v>
      </c>
      <c r="CH346" s="115" t="s">
        <v>86</v>
      </c>
      <c r="CI346" s="115" t="s">
        <v>435</v>
      </c>
      <c r="CJ346" s="115" t="s">
        <v>88</v>
      </c>
      <c r="CK346" s="115" t="s">
        <v>89</v>
      </c>
      <c r="CL346" s="115" t="s">
        <v>90</v>
      </c>
      <c r="CM346" s="115" t="s">
        <v>91</v>
      </c>
      <c r="CN346" s="115" t="s">
        <v>91</v>
      </c>
    </row>
    <row r="347" spans="1:92">
      <c r="A347" s="115">
        <v>7020339035</v>
      </c>
      <c r="J347" s="115" t="s">
        <v>26</v>
      </c>
      <c r="L347" s="115" t="s">
        <v>28</v>
      </c>
      <c r="O347" s="115" t="s">
        <v>18</v>
      </c>
      <c r="AB347" s="115"/>
      <c r="AI347" s="115" t="s">
        <v>38</v>
      </c>
      <c r="AL347" s="115" t="s">
        <v>41</v>
      </c>
      <c r="AR347" s="115" t="s">
        <v>46</v>
      </c>
      <c r="AX347" s="115"/>
      <c r="AY347" s="115" t="s">
        <v>53</v>
      </c>
      <c r="BA347" s="115" t="s">
        <v>19</v>
      </c>
      <c r="BC347" s="115" t="s">
        <v>56</v>
      </c>
      <c r="BJ347" s="115" t="s">
        <v>26</v>
      </c>
      <c r="BP347" s="115" t="s">
        <v>67</v>
      </c>
      <c r="BV347" s="115" t="s">
        <v>73</v>
      </c>
      <c r="BY347" s="115" t="s">
        <v>76</v>
      </c>
      <c r="CC347" s="115" t="s">
        <v>83</v>
      </c>
      <c r="CD347" s="115">
        <v>14</v>
      </c>
      <c r="CE347" s="115" t="s">
        <v>84</v>
      </c>
      <c r="CG347" s="115" t="s">
        <v>97</v>
      </c>
      <c r="CH347" s="115" t="s">
        <v>86</v>
      </c>
      <c r="CI347" s="115" t="s">
        <v>137</v>
      </c>
      <c r="CJ347" s="115" t="s">
        <v>96</v>
      </c>
      <c r="CK347" s="115" t="s">
        <v>105</v>
      </c>
      <c r="CL347" s="115" t="s">
        <v>95</v>
      </c>
      <c r="CM347" s="115" t="s">
        <v>91</v>
      </c>
      <c r="CN347" s="115" t="s">
        <v>91</v>
      </c>
    </row>
    <row r="348" spans="1:92">
      <c r="A348" s="115">
        <v>6985131855</v>
      </c>
      <c r="B348" s="115" t="s">
        <v>18</v>
      </c>
      <c r="C348" s="115" t="s">
        <v>19</v>
      </c>
      <c r="J348" s="115" t="s">
        <v>26</v>
      </c>
      <c r="O348" s="115"/>
      <c r="T348" s="115" t="s">
        <v>23</v>
      </c>
      <c r="AB348" s="115"/>
      <c r="AD348" s="115" t="s">
        <v>33</v>
      </c>
      <c r="AF348" s="115" t="s">
        <v>35</v>
      </c>
      <c r="AI348" s="115" t="s">
        <v>38</v>
      </c>
      <c r="AL348" s="115" t="s">
        <v>41</v>
      </c>
      <c r="AR348" s="115" t="s">
        <v>46</v>
      </c>
      <c r="AX348" s="115"/>
      <c r="BD348" s="115" t="s">
        <v>57</v>
      </c>
      <c r="BG348" s="115" t="s">
        <v>60</v>
      </c>
      <c r="BM348" s="115" t="s">
        <v>64</v>
      </c>
      <c r="BP348" s="115"/>
      <c r="CA348" s="115" t="s">
        <v>78</v>
      </c>
      <c r="CC348" s="115" t="s">
        <v>99</v>
      </c>
      <c r="CD348" s="115">
        <v>36</v>
      </c>
      <c r="CE348" s="115" t="s">
        <v>181</v>
      </c>
      <c r="CF348" s="115" t="s">
        <v>191</v>
      </c>
      <c r="CG348" s="115" t="s">
        <v>114</v>
      </c>
      <c r="CH348" s="115" t="s">
        <v>91</v>
      </c>
      <c r="CI348" s="115" t="s">
        <v>108</v>
      </c>
      <c r="CK348" s="115" t="s">
        <v>102</v>
      </c>
      <c r="CL348" s="115" t="s">
        <v>90</v>
      </c>
      <c r="CM348" s="115" t="s">
        <v>86</v>
      </c>
      <c r="CN348" s="115" t="s">
        <v>86</v>
      </c>
    </row>
    <row r="349" spans="1:92">
      <c r="A349" s="115">
        <v>7010995309</v>
      </c>
      <c r="N349" s="115" t="s">
        <v>30</v>
      </c>
      <c r="O349" s="115"/>
      <c r="AA349" s="115" t="s">
        <v>30</v>
      </c>
      <c r="AB349" s="115"/>
      <c r="AI349" s="115" t="s">
        <v>38</v>
      </c>
      <c r="AL349" s="115"/>
      <c r="AR349" s="115" t="s">
        <v>46</v>
      </c>
      <c r="AX349" s="115"/>
      <c r="BA349" s="115" t="s">
        <v>19</v>
      </c>
      <c r="BD349" s="115" t="s">
        <v>57</v>
      </c>
      <c r="BE349" s="115" t="s">
        <v>58</v>
      </c>
      <c r="BJ349" s="115" t="s">
        <v>26</v>
      </c>
      <c r="BO349" s="115" t="s">
        <v>66</v>
      </c>
      <c r="BP349" s="115" t="s">
        <v>67</v>
      </c>
      <c r="BS349" s="115" t="s">
        <v>70</v>
      </c>
      <c r="BU349" s="115" t="s">
        <v>72</v>
      </c>
      <c r="CC349" s="115" t="s">
        <v>99</v>
      </c>
      <c r="CD349" s="115">
        <v>61</v>
      </c>
      <c r="CE349" s="115" t="s">
        <v>84</v>
      </c>
      <c r="CF349" s="115" t="s">
        <v>123</v>
      </c>
      <c r="CG349" s="115" t="s">
        <v>85</v>
      </c>
      <c r="CH349" s="115" t="s">
        <v>86</v>
      </c>
      <c r="CI349" s="115" t="s">
        <v>87</v>
      </c>
      <c r="CJ349" s="115" t="s">
        <v>101</v>
      </c>
      <c r="CK349" s="115" t="s">
        <v>94</v>
      </c>
      <c r="CL349" s="115" t="s">
        <v>90</v>
      </c>
      <c r="CM349" s="115" t="s">
        <v>91</v>
      </c>
      <c r="CN349" s="115" t="s">
        <v>91</v>
      </c>
    </row>
    <row r="350" spans="1:92">
      <c r="A350" s="115">
        <v>7045787280</v>
      </c>
      <c r="C350" s="115" t="s">
        <v>19</v>
      </c>
      <c r="D350" s="115" t="s">
        <v>20</v>
      </c>
      <c r="K350" s="115" t="s">
        <v>27</v>
      </c>
      <c r="M350" s="115" t="s">
        <v>29</v>
      </c>
      <c r="N350" s="115" t="s">
        <v>30</v>
      </c>
      <c r="O350" s="115"/>
      <c r="P350" s="115" t="s">
        <v>19</v>
      </c>
      <c r="Q350" s="115" t="s">
        <v>20</v>
      </c>
      <c r="X350" s="115" t="s">
        <v>27</v>
      </c>
      <c r="AB350" s="115" t="s">
        <v>31</v>
      </c>
      <c r="AD350" s="115" t="s">
        <v>33</v>
      </c>
      <c r="AH350" s="115" t="s">
        <v>37</v>
      </c>
      <c r="AI350" s="115" t="s">
        <v>38</v>
      </c>
      <c r="AJ350" s="115" t="s">
        <v>39</v>
      </c>
      <c r="AL350" s="115"/>
      <c r="AM350" s="115" t="s">
        <v>42</v>
      </c>
      <c r="AO350" s="115" t="s">
        <v>44</v>
      </c>
      <c r="AQ350" s="115" t="s">
        <v>39</v>
      </c>
      <c r="AX350" s="115" t="s">
        <v>52</v>
      </c>
      <c r="BB350" s="115" t="s">
        <v>55</v>
      </c>
      <c r="BG350" s="115" t="s">
        <v>60</v>
      </c>
      <c r="BP350" s="115" t="s">
        <v>67</v>
      </c>
      <c r="BQ350" s="115" t="s">
        <v>68</v>
      </c>
      <c r="BW350" s="115" t="s">
        <v>74</v>
      </c>
      <c r="CC350" s="115" t="s">
        <v>99</v>
      </c>
      <c r="CD350" s="115">
        <v>75</v>
      </c>
      <c r="CE350" s="115" t="s">
        <v>181</v>
      </c>
      <c r="CF350" s="115" t="s">
        <v>224</v>
      </c>
      <c r="CI350" s="115" t="s">
        <v>87</v>
      </c>
      <c r="CJ350" s="115" t="s">
        <v>101</v>
      </c>
      <c r="CK350" s="115" t="s">
        <v>89</v>
      </c>
      <c r="CL350" s="115" t="s">
        <v>106</v>
      </c>
      <c r="CM350" s="115" t="s">
        <v>91</v>
      </c>
    </row>
    <row r="351" spans="1:92">
      <c r="A351" s="115">
        <v>5610429462</v>
      </c>
      <c r="K351" s="115" t="s">
        <v>27</v>
      </c>
      <c r="L351" s="115" t="s">
        <v>28</v>
      </c>
      <c r="M351" s="115" t="s">
        <v>29</v>
      </c>
      <c r="O351" s="115"/>
      <c r="P351" s="115" t="s">
        <v>19</v>
      </c>
      <c r="Z351" s="115" t="s">
        <v>29</v>
      </c>
      <c r="AB351" s="115"/>
      <c r="AH351" s="115" t="s">
        <v>37</v>
      </c>
      <c r="AI351" s="115" t="s">
        <v>38</v>
      </c>
      <c r="AJ351" s="115" t="s">
        <v>39</v>
      </c>
      <c r="AL351" s="115"/>
      <c r="AM351" s="115" t="s">
        <v>42</v>
      </c>
      <c r="AO351" s="115" t="s">
        <v>44</v>
      </c>
      <c r="AQ351" s="115" t="s">
        <v>39</v>
      </c>
      <c r="AX351" s="115"/>
      <c r="AZ351" s="115" t="s">
        <v>54</v>
      </c>
      <c r="BN351" s="115" t="s">
        <v>65</v>
      </c>
      <c r="BO351" s="115" t="s">
        <v>66</v>
      </c>
      <c r="BP351" s="115" t="s">
        <v>67</v>
      </c>
      <c r="BV351" s="115" t="s">
        <v>73</v>
      </c>
      <c r="CC351" s="115" t="s">
        <v>83</v>
      </c>
      <c r="CD351" s="115">
        <v>51</v>
      </c>
      <c r="CE351" s="115" t="s">
        <v>181</v>
      </c>
      <c r="CF351" s="115" t="s">
        <v>183</v>
      </c>
      <c r="CG351" s="115" t="s">
        <v>85</v>
      </c>
      <c r="CH351" s="115" t="s">
        <v>86</v>
      </c>
      <c r="CI351" s="115" t="s">
        <v>87</v>
      </c>
      <c r="CJ351" s="115" t="s">
        <v>88</v>
      </c>
      <c r="CK351" s="115" t="s">
        <v>89</v>
      </c>
      <c r="CL351" s="115" t="s">
        <v>90</v>
      </c>
      <c r="CM351" s="115" t="s">
        <v>91</v>
      </c>
      <c r="CN351" s="115" t="s">
        <v>91</v>
      </c>
    </row>
    <row r="352" spans="1:92">
      <c r="A352" s="115">
        <v>5586728975</v>
      </c>
      <c r="K352" s="115" t="s">
        <v>27</v>
      </c>
      <c r="L352" s="115" t="s">
        <v>28</v>
      </c>
      <c r="N352" s="115" t="s">
        <v>30</v>
      </c>
      <c r="O352" s="115"/>
      <c r="AA352" s="115" t="s">
        <v>30</v>
      </c>
      <c r="AB352" s="115"/>
      <c r="AH352" s="115" t="s">
        <v>37</v>
      </c>
      <c r="AI352" s="115" t="s">
        <v>38</v>
      </c>
      <c r="AJ352" s="115" t="s">
        <v>39</v>
      </c>
      <c r="AL352" s="115"/>
      <c r="AM352" s="115" t="s">
        <v>42</v>
      </c>
      <c r="AO352" s="115" t="s">
        <v>44</v>
      </c>
      <c r="AQ352" s="115" t="s">
        <v>39</v>
      </c>
      <c r="AX352" s="115" t="s">
        <v>52</v>
      </c>
      <c r="BG352" s="115" t="s">
        <v>60</v>
      </c>
      <c r="BO352" s="115" t="s">
        <v>66</v>
      </c>
      <c r="BP352" s="115" t="s">
        <v>67</v>
      </c>
      <c r="BU352" s="115" t="s">
        <v>72</v>
      </c>
      <c r="CA352" s="115" t="s">
        <v>78</v>
      </c>
      <c r="CC352" s="115" t="s">
        <v>83</v>
      </c>
      <c r="CD352" s="115">
        <v>59</v>
      </c>
      <c r="CE352" s="115" t="s">
        <v>181</v>
      </c>
      <c r="CF352" s="115" t="s">
        <v>231</v>
      </c>
      <c r="CG352" s="115" t="s">
        <v>85</v>
      </c>
      <c r="CH352" s="115" t="s">
        <v>86</v>
      </c>
      <c r="CI352" s="115" t="s">
        <v>87</v>
      </c>
      <c r="CJ352" s="115" t="s">
        <v>101</v>
      </c>
      <c r="CK352" s="115" t="s">
        <v>89</v>
      </c>
      <c r="CL352" s="115" t="s">
        <v>90</v>
      </c>
      <c r="CM352" s="115" t="s">
        <v>91</v>
      </c>
      <c r="CN352" s="115" t="s">
        <v>91</v>
      </c>
    </row>
    <row r="353" spans="1:92">
      <c r="A353" s="115">
        <v>7020344514</v>
      </c>
      <c r="C353" s="115" t="s">
        <v>19</v>
      </c>
      <c r="K353" s="115" t="s">
        <v>27</v>
      </c>
      <c r="L353" s="115" t="s">
        <v>28</v>
      </c>
      <c r="O353" s="115"/>
      <c r="Y353" s="115" t="s">
        <v>28</v>
      </c>
      <c r="AB353" s="115"/>
      <c r="AE353" s="115" t="s">
        <v>34</v>
      </c>
      <c r="AI353" s="115" t="s">
        <v>38</v>
      </c>
      <c r="AJ353" s="115" t="s">
        <v>39</v>
      </c>
      <c r="AL353" s="115" t="s">
        <v>41</v>
      </c>
      <c r="AM353" s="115" t="s">
        <v>42</v>
      </c>
      <c r="AO353" s="115" t="s">
        <v>44</v>
      </c>
      <c r="AX353" s="115"/>
      <c r="AZ353" s="115" t="s">
        <v>54</v>
      </c>
      <c r="BA353" s="115" t="s">
        <v>19</v>
      </c>
      <c r="BE353" s="115" t="s">
        <v>58</v>
      </c>
      <c r="BN353" s="115" t="s">
        <v>65</v>
      </c>
      <c r="BO353" s="115" t="s">
        <v>66</v>
      </c>
      <c r="BP353" s="115" t="s">
        <v>67</v>
      </c>
      <c r="BS353" s="115" t="s">
        <v>70</v>
      </c>
      <c r="BT353" s="115" t="s">
        <v>71</v>
      </c>
      <c r="CA353" s="115" t="s">
        <v>78</v>
      </c>
      <c r="CC353" s="115" t="s">
        <v>99</v>
      </c>
      <c r="CD353" s="115">
        <v>25</v>
      </c>
      <c r="CE353" s="115" t="s">
        <v>181</v>
      </c>
      <c r="CG353" s="115" t="s">
        <v>85</v>
      </c>
      <c r="CH353" s="115" t="s">
        <v>86</v>
      </c>
      <c r="CI353" s="115" t="s">
        <v>87</v>
      </c>
      <c r="CJ353" s="115" t="s">
        <v>101</v>
      </c>
      <c r="CK353" s="115" t="s">
        <v>94</v>
      </c>
      <c r="CL353" s="115" t="s">
        <v>90</v>
      </c>
      <c r="CM353" s="115" t="s">
        <v>91</v>
      </c>
    </row>
    <row r="354" spans="1:92">
      <c r="A354" s="115">
        <v>5609435340</v>
      </c>
      <c r="E354" s="115" t="s">
        <v>21</v>
      </c>
      <c r="K354" s="115" t="s">
        <v>27</v>
      </c>
      <c r="L354" s="115" t="s">
        <v>28</v>
      </c>
      <c r="O354" s="115"/>
      <c r="Q354" s="115" t="s">
        <v>20</v>
      </c>
      <c r="U354" s="115" t="s">
        <v>24</v>
      </c>
      <c r="X354" s="115" t="s">
        <v>27</v>
      </c>
      <c r="AB354" s="115"/>
      <c r="AF354" s="115" t="s">
        <v>35</v>
      </c>
      <c r="AI354" s="115" t="s">
        <v>38</v>
      </c>
      <c r="AJ354" s="115" t="s">
        <v>39</v>
      </c>
      <c r="AL354" s="115"/>
      <c r="AM354" s="115" t="s">
        <v>42</v>
      </c>
      <c r="AO354" s="115" t="s">
        <v>44</v>
      </c>
      <c r="AQ354" s="115" t="s">
        <v>39</v>
      </c>
      <c r="AX354" s="115"/>
      <c r="AZ354" s="115" t="s">
        <v>54</v>
      </c>
      <c r="BN354" s="115" t="s">
        <v>65</v>
      </c>
      <c r="BO354" s="115" t="s">
        <v>66</v>
      </c>
      <c r="BP354" s="115" t="s">
        <v>67</v>
      </c>
      <c r="CC354" s="115" t="s">
        <v>83</v>
      </c>
      <c r="CD354" s="115">
        <v>50</v>
      </c>
      <c r="CE354" s="115" t="s">
        <v>181</v>
      </c>
      <c r="CF354" s="115" t="s">
        <v>196</v>
      </c>
      <c r="CG354" s="115" t="s">
        <v>85</v>
      </c>
      <c r="CH354" s="115" t="s">
        <v>86</v>
      </c>
      <c r="CI354" s="115" t="s">
        <v>87</v>
      </c>
      <c r="CJ354" s="115" t="s">
        <v>101</v>
      </c>
      <c r="CK354" s="115" t="s">
        <v>89</v>
      </c>
      <c r="CL354" s="115" t="s">
        <v>90</v>
      </c>
      <c r="CM354" s="115" t="s">
        <v>91</v>
      </c>
      <c r="CN354" s="115" t="s">
        <v>91</v>
      </c>
    </row>
    <row r="355" spans="1:92">
      <c r="A355" s="115">
        <v>6985467302</v>
      </c>
      <c r="C355" s="115" t="s">
        <v>19</v>
      </c>
      <c r="E355" s="115" t="s">
        <v>21</v>
      </c>
      <c r="N355" s="115" t="s">
        <v>30</v>
      </c>
      <c r="O355" s="115"/>
      <c r="P355" s="115" t="s">
        <v>19</v>
      </c>
      <c r="X355" s="115" t="s">
        <v>27</v>
      </c>
      <c r="AA355" s="115" t="s">
        <v>30</v>
      </c>
      <c r="AB355" s="115"/>
      <c r="AF355" s="115" t="s">
        <v>35</v>
      </c>
      <c r="AI355" s="115" t="s">
        <v>38</v>
      </c>
      <c r="AJ355" s="115" t="s">
        <v>39</v>
      </c>
      <c r="AL355" s="115"/>
      <c r="AM355" s="115" t="s">
        <v>42</v>
      </c>
      <c r="AO355" s="115" t="s">
        <v>44</v>
      </c>
      <c r="AQ355" s="115" t="s">
        <v>39</v>
      </c>
      <c r="AX355" s="115"/>
      <c r="AZ355" s="115" t="s">
        <v>54</v>
      </c>
      <c r="BC355" s="115" t="s">
        <v>56</v>
      </c>
      <c r="BN355" s="115" t="s">
        <v>65</v>
      </c>
      <c r="BP355" s="115" t="s">
        <v>67</v>
      </c>
      <c r="BR355" s="115" t="s">
        <v>69</v>
      </c>
      <c r="BU355" s="115" t="s">
        <v>72</v>
      </c>
      <c r="CC355" s="115" t="s">
        <v>83</v>
      </c>
      <c r="CD355" s="115">
        <v>30</v>
      </c>
      <c r="CE355" s="115" t="s">
        <v>181</v>
      </c>
      <c r="CF355" s="115" t="s">
        <v>239</v>
      </c>
      <c r="CG355" s="115" t="s">
        <v>85</v>
      </c>
      <c r="CH355" s="115" t="s">
        <v>86</v>
      </c>
      <c r="CI355" s="115" t="s">
        <v>180</v>
      </c>
      <c r="CJ355" s="115" t="s">
        <v>88</v>
      </c>
      <c r="CK355" s="115" t="s">
        <v>111</v>
      </c>
      <c r="CL355" s="115" t="s">
        <v>90</v>
      </c>
      <c r="CM355" s="115" t="s">
        <v>91</v>
      </c>
      <c r="CN355" s="115" t="s">
        <v>91</v>
      </c>
    </row>
    <row r="356" spans="1:92">
      <c r="A356" s="115">
        <v>6985450465</v>
      </c>
      <c r="C356" s="115" t="s">
        <v>19</v>
      </c>
      <c r="E356" s="115" t="s">
        <v>21</v>
      </c>
      <c r="N356" s="115" t="s">
        <v>30</v>
      </c>
      <c r="O356" s="115"/>
      <c r="P356" s="115" t="s">
        <v>19</v>
      </c>
      <c r="X356" s="115" t="s">
        <v>27</v>
      </c>
      <c r="AA356" s="115" t="s">
        <v>30</v>
      </c>
      <c r="AB356" s="115"/>
      <c r="AF356" s="115" t="s">
        <v>35</v>
      </c>
      <c r="AI356" s="115" t="s">
        <v>38</v>
      </c>
      <c r="AJ356" s="115" t="s">
        <v>39</v>
      </c>
      <c r="AL356" s="115"/>
      <c r="AM356" s="115" t="s">
        <v>42</v>
      </c>
      <c r="AO356" s="115" t="s">
        <v>44</v>
      </c>
      <c r="AQ356" s="115" t="s">
        <v>39</v>
      </c>
      <c r="AX356" s="115"/>
      <c r="AZ356" s="115" t="s">
        <v>54</v>
      </c>
      <c r="BC356" s="115" t="s">
        <v>56</v>
      </c>
      <c r="BN356" s="115" t="s">
        <v>65</v>
      </c>
      <c r="BP356" s="115" t="s">
        <v>67</v>
      </c>
      <c r="BR356" s="115" t="s">
        <v>69</v>
      </c>
      <c r="BU356" s="115" t="s">
        <v>72</v>
      </c>
      <c r="CC356" s="115" t="s">
        <v>83</v>
      </c>
      <c r="CD356" s="115">
        <v>30</v>
      </c>
      <c r="CE356" s="115" t="s">
        <v>181</v>
      </c>
      <c r="CF356" s="115" t="s">
        <v>239</v>
      </c>
      <c r="CG356" s="115" t="s">
        <v>85</v>
      </c>
      <c r="CH356" s="115" t="s">
        <v>86</v>
      </c>
      <c r="CI356" s="115" t="s">
        <v>180</v>
      </c>
      <c r="CJ356" s="115" t="s">
        <v>88</v>
      </c>
      <c r="CK356" s="115" t="s">
        <v>111</v>
      </c>
      <c r="CL356" s="115" t="s">
        <v>90</v>
      </c>
      <c r="CM356" s="115" t="s">
        <v>91</v>
      </c>
      <c r="CN356" s="115" t="s">
        <v>91</v>
      </c>
    </row>
    <row r="357" spans="1:92">
      <c r="A357" s="115">
        <v>7020356949</v>
      </c>
      <c r="B357" s="115" t="s">
        <v>18</v>
      </c>
      <c r="E357" s="115" t="s">
        <v>21</v>
      </c>
      <c r="K357" s="115" t="s">
        <v>27</v>
      </c>
      <c r="L357" s="115" t="s">
        <v>28</v>
      </c>
      <c r="N357" s="115" t="s">
        <v>30</v>
      </c>
      <c r="O357" s="115"/>
      <c r="X357" s="115" t="s">
        <v>27</v>
      </c>
      <c r="Y357" s="115" t="s">
        <v>28</v>
      </c>
      <c r="Z357" s="115" t="s">
        <v>29</v>
      </c>
      <c r="AA357" s="115" t="s">
        <v>30</v>
      </c>
      <c r="AB357" s="115"/>
      <c r="AI357" s="115" t="s">
        <v>38</v>
      </c>
      <c r="AJ357" s="115" t="s">
        <v>39</v>
      </c>
      <c r="AK357" s="115" t="s">
        <v>40</v>
      </c>
      <c r="AL357" s="115"/>
      <c r="AM357" s="115" t="s">
        <v>42</v>
      </c>
      <c r="AN357" s="115" t="s">
        <v>43</v>
      </c>
      <c r="AO357" s="115" t="s">
        <v>44</v>
      </c>
      <c r="AQ357" s="115" t="s">
        <v>39</v>
      </c>
      <c r="AX357" s="115" t="s">
        <v>52</v>
      </c>
      <c r="AY357" s="115" t="s">
        <v>53</v>
      </c>
      <c r="AZ357" s="115" t="s">
        <v>54</v>
      </c>
      <c r="BC357" s="115" t="s">
        <v>56</v>
      </c>
      <c r="BD357" s="115" t="s">
        <v>57</v>
      </c>
      <c r="BG357" s="115" t="s">
        <v>60</v>
      </c>
      <c r="BH357" s="115" t="s">
        <v>61</v>
      </c>
      <c r="BI357" s="115" t="s">
        <v>62</v>
      </c>
      <c r="BJ357" s="115" t="s">
        <v>26</v>
      </c>
      <c r="BO357" s="115" t="s">
        <v>66</v>
      </c>
      <c r="BP357" s="115" t="s">
        <v>67</v>
      </c>
      <c r="BS357" s="115" t="s">
        <v>70</v>
      </c>
      <c r="BY357" s="115" t="s">
        <v>76</v>
      </c>
      <c r="CC357" s="115" t="s">
        <v>83</v>
      </c>
      <c r="CD357" s="115">
        <v>16</v>
      </c>
      <c r="CE357" s="115" t="s">
        <v>181</v>
      </c>
      <c r="CF357" s="115" t="s">
        <v>203</v>
      </c>
      <c r="CG357" s="115" t="s">
        <v>85</v>
      </c>
      <c r="CH357" s="115" t="s">
        <v>86</v>
      </c>
      <c r="CI357" s="115" t="s">
        <v>87</v>
      </c>
      <c r="CJ357" s="115" t="s">
        <v>93</v>
      </c>
      <c r="CK357" s="115" t="s">
        <v>102</v>
      </c>
      <c r="CL357" s="115" t="s">
        <v>95</v>
      </c>
      <c r="CM357" s="115" t="s">
        <v>91</v>
      </c>
      <c r="CN357" s="115" t="s">
        <v>91</v>
      </c>
    </row>
    <row r="358" spans="1:92">
      <c r="A358" s="115">
        <v>7020358613</v>
      </c>
      <c r="K358" s="115" t="s">
        <v>27</v>
      </c>
      <c r="L358" s="115" t="s">
        <v>28</v>
      </c>
      <c r="O358" s="115"/>
      <c r="X358" s="115" t="s">
        <v>27</v>
      </c>
      <c r="Y358" s="115" t="s">
        <v>28</v>
      </c>
      <c r="AB358" s="115"/>
      <c r="AD358" s="115" t="s">
        <v>33</v>
      </c>
      <c r="AI358" s="115" t="s">
        <v>38</v>
      </c>
      <c r="AJ358" s="115" t="s">
        <v>39</v>
      </c>
      <c r="AL358" s="115"/>
      <c r="AQ358" s="115" t="s">
        <v>39</v>
      </c>
      <c r="AX358" s="115"/>
      <c r="BE358" s="115" t="s">
        <v>58</v>
      </c>
      <c r="BG358" s="115" t="s">
        <v>60</v>
      </c>
      <c r="BN358" s="115" t="s">
        <v>65</v>
      </c>
      <c r="BP358" s="115" t="s">
        <v>67</v>
      </c>
      <c r="BT358" s="115" t="s">
        <v>71</v>
      </c>
      <c r="CA358" s="115" t="s">
        <v>78</v>
      </c>
      <c r="CC358" s="115" t="s">
        <v>83</v>
      </c>
      <c r="CD358" s="115">
        <v>28</v>
      </c>
      <c r="CE358" s="115" t="s">
        <v>181</v>
      </c>
      <c r="CF358" s="115" t="s">
        <v>219</v>
      </c>
      <c r="CG358" s="115" t="s">
        <v>85</v>
      </c>
      <c r="CH358" s="115" t="s">
        <v>86</v>
      </c>
      <c r="CI358" s="115" t="s">
        <v>87</v>
      </c>
      <c r="CJ358" s="115" t="s">
        <v>93</v>
      </c>
      <c r="CK358" s="115" t="s">
        <v>89</v>
      </c>
      <c r="CL358" s="115" t="s">
        <v>90</v>
      </c>
      <c r="CM358" s="115" t="s">
        <v>91</v>
      </c>
      <c r="CN358" s="115" t="s">
        <v>91</v>
      </c>
    </row>
    <row r="359" spans="1:92">
      <c r="A359" s="115">
        <v>7045777256</v>
      </c>
      <c r="C359" s="115" t="s">
        <v>19</v>
      </c>
      <c r="K359" s="115" t="s">
        <v>27</v>
      </c>
      <c r="M359" s="115" t="s">
        <v>29</v>
      </c>
      <c r="O359" s="115"/>
      <c r="X359" s="115" t="s">
        <v>27</v>
      </c>
      <c r="Z359" s="115" t="s">
        <v>29</v>
      </c>
      <c r="AB359" s="115"/>
      <c r="AD359" s="115" t="s">
        <v>33</v>
      </c>
      <c r="AI359" s="115" t="s">
        <v>38</v>
      </c>
      <c r="AJ359" s="115" t="s">
        <v>39</v>
      </c>
      <c r="AL359" s="115" t="s">
        <v>41</v>
      </c>
      <c r="AX359" s="115"/>
      <c r="AZ359" s="115" t="s">
        <v>54</v>
      </c>
      <c r="BB359" s="115" t="s">
        <v>55</v>
      </c>
      <c r="BC359" s="115" t="s">
        <v>56</v>
      </c>
      <c r="BP359" s="115"/>
      <c r="BS359" s="115" t="s">
        <v>70</v>
      </c>
      <c r="BW359" s="115" t="s">
        <v>74</v>
      </c>
      <c r="CC359" s="115" t="s">
        <v>99</v>
      </c>
      <c r="CD359" s="115">
        <v>59</v>
      </c>
      <c r="CE359" s="115" t="s">
        <v>181</v>
      </c>
      <c r="CF359" s="115" t="s">
        <v>194</v>
      </c>
      <c r="CG359" s="115" t="s">
        <v>85</v>
      </c>
      <c r="CH359" s="115" t="s">
        <v>86</v>
      </c>
      <c r="CI359" s="115" t="s">
        <v>87</v>
      </c>
      <c r="CJ359" s="115" t="s">
        <v>101</v>
      </c>
      <c r="CK359" s="115" t="s">
        <v>94</v>
      </c>
      <c r="CL359" s="115" t="s">
        <v>90</v>
      </c>
      <c r="CM359" s="115" t="s">
        <v>91</v>
      </c>
      <c r="CN359" s="115" t="s">
        <v>86</v>
      </c>
    </row>
    <row r="360" spans="1:92">
      <c r="A360" s="115">
        <v>5586470790</v>
      </c>
      <c r="K360" s="115" t="s">
        <v>27</v>
      </c>
      <c r="O360" s="115"/>
      <c r="V360" s="115" t="s">
        <v>25</v>
      </c>
      <c r="W360" s="115" t="s">
        <v>26</v>
      </c>
      <c r="AA360" s="115" t="s">
        <v>30</v>
      </c>
      <c r="AB360" s="115"/>
      <c r="AI360" s="115" t="s">
        <v>38</v>
      </c>
      <c r="AJ360" s="115" t="s">
        <v>39</v>
      </c>
      <c r="AK360" s="115" t="s">
        <v>40</v>
      </c>
      <c r="AL360" s="115"/>
      <c r="AQ360" s="115" t="s">
        <v>39</v>
      </c>
      <c r="AX360" s="115"/>
      <c r="BC360" s="115" t="s">
        <v>56</v>
      </c>
      <c r="BE360" s="115" t="s">
        <v>58</v>
      </c>
      <c r="BI360" s="115" t="s">
        <v>62</v>
      </c>
      <c r="BP360" s="115" t="s">
        <v>67</v>
      </c>
      <c r="CC360" s="115" t="s">
        <v>83</v>
      </c>
      <c r="CD360" s="115">
        <v>61</v>
      </c>
      <c r="CE360" s="115" t="s">
        <v>181</v>
      </c>
      <c r="CF360" s="115" t="s">
        <v>441</v>
      </c>
      <c r="CG360" s="115" t="s">
        <v>85</v>
      </c>
      <c r="CH360" s="115" t="s">
        <v>86</v>
      </c>
      <c r="CI360" s="115" t="s">
        <v>87</v>
      </c>
      <c r="CJ360" s="115" t="s">
        <v>101</v>
      </c>
      <c r="CK360" s="115" t="s">
        <v>111</v>
      </c>
      <c r="CL360" s="115" t="s">
        <v>90</v>
      </c>
      <c r="CM360" s="115" t="s">
        <v>91</v>
      </c>
      <c r="CN360" s="115" t="s">
        <v>91</v>
      </c>
    </row>
    <row r="361" spans="1:92">
      <c r="A361" s="115">
        <v>6988283064</v>
      </c>
      <c r="C361" s="115" t="s">
        <v>19</v>
      </c>
      <c r="D361" s="115" t="s">
        <v>20</v>
      </c>
      <c r="J361" s="115" t="s">
        <v>26</v>
      </c>
      <c r="N361" s="115" t="s">
        <v>30</v>
      </c>
      <c r="O361" s="115"/>
      <c r="P361" s="115" t="s">
        <v>19</v>
      </c>
      <c r="Q361" s="115" t="s">
        <v>20</v>
      </c>
      <c r="T361" s="115" t="s">
        <v>23</v>
      </c>
      <c r="W361" s="115" t="s">
        <v>26</v>
      </c>
      <c r="AA361" s="115" t="s">
        <v>30</v>
      </c>
      <c r="AB361" s="115"/>
      <c r="AI361" s="115" t="s">
        <v>38</v>
      </c>
      <c r="AJ361" s="115" t="s">
        <v>39</v>
      </c>
      <c r="AK361" s="115" t="s">
        <v>40</v>
      </c>
      <c r="AL361" s="115"/>
      <c r="AX361" s="115" t="s">
        <v>52</v>
      </c>
      <c r="BD361" s="115" t="s">
        <v>57</v>
      </c>
      <c r="BE361" s="115" t="s">
        <v>58</v>
      </c>
      <c r="BG361" s="115" t="s">
        <v>60</v>
      </c>
      <c r="BH361" s="115" t="s">
        <v>61</v>
      </c>
      <c r="BJ361" s="115" t="s">
        <v>26</v>
      </c>
      <c r="BN361" s="115" t="s">
        <v>65</v>
      </c>
      <c r="BP361" s="115" t="s">
        <v>67</v>
      </c>
      <c r="BS361" s="115" t="s">
        <v>70</v>
      </c>
      <c r="CA361" s="115" t="s">
        <v>78</v>
      </c>
      <c r="CC361" s="115" t="s">
        <v>99</v>
      </c>
      <c r="CD361" s="115">
        <v>54</v>
      </c>
      <c r="CE361" s="115" t="s">
        <v>84</v>
      </c>
      <c r="CF361" s="115" t="s">
        <v>121</v>
      </c>
      <c r="CG361" s="115" t="s">
        <v>92</v>
      </c>
      <c r="CH361" s="115" t="s">
        <v>86</v>
      </c>
      <c r="CI361" s="115" t="s">
        <v>87</v>
      </c>
      <c r="CJ361" s="115" t="s">
        <v>88</v>
      </c>
      <c r="CK361" s="115" t="s">
        <v>111</v>
      </c>
      <c r="CL361" s="115" t="s">
        <v>113</v>
      </c>
      <c r="CM361" s="115" t="s">
        <v>91</v>
      </c>
      <c r="CN361" s="115" t="s">
        <v>91</v>
      </c>
    </row>
    <row r="362" spans="1:92">
      <c r="A362" s="115">
        <v>7045767642</v>
      </c>
      <c r="C362" s="115" t="s">
        <v>19</v>
      </c>
      <c r="D362" s="115" t="s">
        <v>20</v>
      </c>
      <c r="J362" s="115" t="s">
        <v>26</v>
      </c>
      <c r="O362" s="115"/>
      <c r="W362" s="115" t="s">
        <v>26</v>
      </c>
      <c r="AA362" s="115" t="s">
        <v>30</v>
      </c>
      <c r="AB362" s="115"/>
      <c r="AD362" s="115" t="s">
        <v>33</v>
      </c>
      <c r="AI362" s="115" t="s">
        <v>38</v>
      </c>
      <c r="AJ362" s="115" t="s">
        <v>39</v>
      </c>
      <c r="AL362" s="115"/>
      <c r="AM362" s="115" t="s">
        <v>42</v>
      </c>
      <c r="AO362" s="115" t="s">
        <v>44</v>
      </c>
      <c r="AQ362" s="115" t="s">
        <v>39</v>
      </c>
      <c r="AX362" s="115"/>
      <c r="AZ362" s="115" t="s">
        <v>54</v>
      </c>
      <c r="BC362" s="115" t="s">
        <v>56</v>
      </c>
      <c r="BL362" s="115" t="s">
        <v>63</v>
      </c>
      <c r="BP362" s="115" t="s">
        <v>67</v>
      </c>
      <c r="BR362" s="115" t="s">
        <v>69</v>
      </c>
      <c r="BU362" s="115" t="s">
        <v>72</v>
      </c>
      <c r="CC362" s="115" t="s">
        <v>83</v>
      </c>
      <c r="CD362" s="115">
        <v>75</v>
      </c>
      <c r="CE362" s="115" t="s">
        <v>181</v>
      </c>
      <c r="CF362" s="115" t="s">
        <v>190</v>
      </c>
      <c r="CG362" s="115" t="s">
        <v>85</v>
      </c>
      <c r="CH362" s="115" t="s">
        <v>86</v>
      </c>
      <c r="CI362" s="115" t="s">
        <v>137</v>
      </c>
      <c r="CJ362" s="115" t="s">
        <v>100</v>
      </c>
      <c r="CK362" s="115" t="s">
        <v>102</v>
      </c>
      <c r="CL362" s="115" t="s">
        <v>106</v>
      </c>
      <c r="CM362" s="115" t="s">
        <v>91</v>
      </c>
      <c r="CN362" s="115" t="s">
        <v>91</v>
      </c>
    </row>
    <row r="363" spans="1:92">
      <c r="A363" s="115">
        <v>7011535483</v>
      </c>
      <c r="C363" s="115" t="s">
        <v>19</v>
      </c>
      <c r="D363" s="115" t="s">
        <v>20</v>
      </c>
      <c r="J363" s="115" t="s">
        <v>26</v>
      </c>
      <c r="O363" s="115"/>
      <c r="P363" s="115" t="s">
        <v>19</v>
      </c>
      <c r="Q363" s="115" t="s">
        <v>20</v>
      </c>
      <c r="V363" s="115" t="s">
        <v>25</v>
      </c>
      <c r="Z363" s="115" t="s">
        <v>29</v>
      </c>
      <c r="AB363" s="115"/>
      <c r="AI363" s="115" t="s">
        <v>38</v>
      </c>
      <c r="AJ363" s="115" t="s">
        <v>39</v>
      </c>
      <c r="AK363" s="115" t="s">
        <v>40</v>
      </c>
      <c r="AL363" s="115" t="s">
        <v>41</v>
      </c>
      <c r="AM363" s="115" t="s">
        <v>42</v>
      </c>
      <c r="AQ363" s="115" t="s">
        <v>39</v>
      </c>
      <c r="AX363" s="115" t="s">
        <v>52</v>
      </c>
      <c r="BD363" s="115" t="s">
        <v>57</v>
      </c>
      <c r="BH363" s="115" t="s">
        <v>61</v>
      </c>
      <c r="BP363" s="115" t="s">
        <v>67</v>
      </c>
      <c r="BS363" s="115" t="s">
        <v>70</v>
      </c>
      <c r="CC363" s="115" t="s">
        <v>83</v>
      </c>
      <c r="CD363" s="115">
        <v>88</v>
      </c>
      <c r="CE363" s="115" t="s">
        <v>84</v>
      </c>
      <c r="CF363" s="115" t="s">
        <v>133</v>
      </c>
      <c r="CG363" s="115" t="s">
        <v>97</v>
      </c>
      <c r="CH363" s="115" t="s">
        <v>86</v>
      </c>
      <c r="CI363" s="115" t="s">
        <v>87</v>
      </c>
      <c r="CJ363" s="115" t="s">
        <v>101</v>
      </c>
      <c r="CK363" s="115" t="s">
        <v>94</v>
      </c>
      <c r="CL363" s="115" t="s">
        <v>106</v>
      </c>
      <c r="CN363" s="115" t="s">
        <v>91</v>
      </c>
    </row>
    <row r="364" spans="1:92">
      <c r="A364" s="115">
        <v>5584549991</v>
      </c>
      <c r="J364" s="115" t="s">
        <v>26</v>
      </c>
      <c r="K364" s="115" t="s">
        <v>27</v>
      </c>
      <c r="L364" s="115" t="s">
        <v>28</v>
      </c>
      <c r="O364" s="115"/>
      <c r="Q364" s="115" t="s">
        <v>20</v>
      </c>
      <c r="V364" s="115" t="s">
        <v>25</v>
      </c>
      <c r="AA364" s="115" t="s">
        <v>30</v>
      </c>
      <c r="AB364" s="115"/>
      <c r="AF364" s="115" t="s">
        <v>35</v>
      </c>
      <c r="AI364" s="115" t="s">
        <v>38</v>
      </c>
      <c r="AJ364" s="115" t="s">
        <v>39</v>
      </c>
      <c r="AL364" s="115"/>
      <c r="AM364" s="115" t="s">
        <v>42</v>
      </c>
      <c r="AO364" s="115" t="s">
        <v>44</v>
      </c>
      <c r="AQ364" s="115" t="s">
        <v>39</v>
      </c>
      <c r="AX364" s="115"/>
      <c r="AZ364" s="115" t="s">
        <v>54</v>
      </c>
      <c r="BJ364" s="115" t="s">
        <v>26</v>
      </c>
      <c r="BO364" s="115" t="s">
        <v>66</v>
      </c>
      <c r="BP364" s="115" t="s">
        <v>67</v>
      </c>
      <c r="CA364" s="115" t="s">
        <v>78</v>
      </c>
      <c r="CC364" s="115" t="s">
        <v>83</v>
      </c>
      <c r="CD364" s="115">
        <v>36</v>
      </c>
      <c r="CE364" s="115" t="s">
        <v>181</v>
      </c>
      <c r="CF364" s="115" t="s">
        <v>193</v>
      </c>
      <c r="CG364" s="115" t="s">
        <v>85</v>
      </c>
      <c r="CH364" s="115" t="s">
        <v>86</v>
      </c>
      <c r="CI364" s="115" t="s">
        <v>87</v>
      </c>
      <c r="CJ364" s="115" t="s">
        <v>100</v>
      </c>
      <c r="CK364" s="115" t="s">
        <v>109</v>
      </c>
      <c r="CL364" s="115" t="s">
        <v>90</v>
      </c>
      <c r="CM364" s="115" t="s">
        <v>91</v>
      </c>
      <c r="CN364" s="115" t="s">
        <v>91</v>
      </c>
    </row>
    <row r="365" spans="1:92">
      <c r="A365" s="115">
        <v>6985131244</v>
      </c>
      <c r="B365" s="115" t="s">
        <v>18</v>
      </c>
      <c r="C365" s="115" t="s">
        <v>19</v>
      </c>
      <c r="D365" s="115" t="s">
        <v>20</v>
      </c>
      <c r="O365" s="115" t="s">
        <v>18</v>
      </c>
      <c r="Q365" s="115" t="s">
        <v>20</v>
      </c>
      <c r="V365" s="115" t="s">
        <v>25</v>
      </c>
      <c r="AB365" s="115"/>
      <c r="AD365" s="115" t="s">
        <v>33</v>
      </c>
      <c r="AI365" s="115" t="s">
        <v>38</v>
      </c>
      <c r="AJ365" s="115" t="s">
        <v>39</v>
      </c>
      <c r="AL365" s="115" t="s">
        <v>41</v>
      </c>
      <c r="AM365" s="115" t="s">
        <v>42</v>
      </c>
      <c r="AQ365" s="115" t="s">
        <v>39</v>
      </c>
      <c r="AX365" s="115" t="s">
        <v>52</v>
      </c>
      <c r="AZ365" s="115" t="s">
        <v>54</v>
      </c>
      <c r="BG365" s="115" t="s">
        <v>60</v>
      </c>
      <c r="BP365" s="115" t="s">
        <v>67</v>
      </c>
      <c r="BV365" s="115" t="s">
        <v>73</v>
      </c>
      <c r="BY365" s="115" t="s">
        <v>76</v>
      </c>
      <c r="CC365" s="115" t="s">
        <v>83</v>
      </c>
      <c r="CD365" s="115">
        <v>55</v>
      </c>
      <c r="CE365" s="115" t="s">
        <v>181</v>
      </c>
      <c r="CF365" s="115" t="s">
        <v>206</v>
      </c>
      <c r="CH365" s="115" t="s">
        <v>91</v>
      </c>
      <c r="CI365" s="115" t="s">
        <v>137</v>
      </c>
      <c r="CJ365" s="115" t="s">
        <v>93</v>
      </c>
      <c r="CK365" s="115" t="s">
        <v>89</v>
      </c>
      <c r="CM365" s="115" t="s">
        <v>86</v>
      </c>
      <c r="CN365" s="115" t="s">
        <v>91</v>
      </c>
    </row>
    <row r="366" spans="1:92">
      <c r="A366" s="115">
        <v>5584571278</v>
      </c>
      <c r="B366" s="115" t="s">
        <v>18</v>
      </c>
      <c r="K366" s="115" t="s">
        <v>27</v>
      </c>
      <c r="L366" s="115" t="s">
        <v>28</v>
      </c>
      <c r="O366" s="115"/>
      <c r="V366" s="115" t="s">
        <v>25</v>
      </c>
      <c r="AB366" s="115"/>
      <c r="AD366" s="115" t="s">
        <v>33</v>
      </c>
      <c r="AI366" s="115" t="s">
        <v>38</v>
      </c>
      <c r="AJ366" s="115" t="s">
        <v>39</v>
      </c>
      <c r="AL366" s="115"/>
      <c r="AM366" s="115" t="s">
        <v>42</v>
      </c>
      <c r="AO366" s="115" t="s">
        <v>44</v>
      </c>
      <c r="AQ366" s="115" t="s">
        <v>39</v>
      </c>
      <c r="AX366" s="115"/>
      <c r="AZ366" s="115" t="s">
        <v>54</v>
      </c>
      <c r="BJ366" s="115" t="s">
        <v>26</v>
      </c>
      <c r="BO366" s="115" t="s">
        <v>66</v>
      </c>
      <c r="BP366" s="115" t="s">
        <v>67</v>
      </c>
      <c r="BT366" s="115" t="s">
        <v>71</v>
      </c>
      <c r="CB366" s="115" t="s">
        <v>79</v>
      </c>
      <c r="CC366" s="115" t="s">
        <v>83</v>
      </c>
      <c r="CD366" s="115">
        <v>57</v>
      </c>
      <c r="CE366" s="115" t="s">
        <v>181</v>
      </c>
    </row>
    <row r="367" spans="1:92">
      <c r="A367" s="115">
        <v>7045753843</v>
      </c>
      <c r="C367" s="115" t="s">
        <v>19</v>
      </c>
      <c r="D367" s="115" t="s">
        <v>20</v>
      </c>
      <c r="J367" s="115" t="s">
        <v>26</v>
      </c>
      <c r="L367" s="115" t="s">
        <v>28</v>
      </c>
      <c r="O367" s="115"/>
      <c r="P367" s="115" t="s">
        <v>19</v>
      </c>
      <c r="Q367" s="115" t="s">
        <v>20</v>
      </c>
      <c r="AB367" s="115"/>
      <c r="AI367" s="115" t="s">
        <v>38</v>
      </c>
      <c r="AJ367" s="115" t="s">
        <v>39</v>
      </c>
      <c r="AK367" s="115" t="s">
        <v>40</v>
      </c>
      <c r="AL367" s="115" t="s">
        <v>41</v>
      </c>
      <c r="AQ367" s="115" t="s">
        <v>39</v>
      </c>
      <c r="AX367" s="115" t="s">
        <v>52</v>
      </c>
      <c r="BA367" s="115" t="s">
        <v>19</v>
      </c>
      <c r="BC367" s="115" t="s">
        <v>56</v>
      </c>
      <c r="BD367" s="115" t="s">
        <v>57</v>
      </c>
      <c r="BH367" s="115" t="s">
        <v>61</v>
      </c>
      <c r="BJ367" s="115" t="s">
        <v>26</v>
      </c>
      <c r="BP367" s="115" t="s">
        <v>67</v>
      </c>
      <c r="BY367" s="115" t="s">
        <v>76</v>
      </c>
      <c r="CC367" s="115" t="s">
        <v>83</v>
      </c>
      <c r="CD367" s="115">
        <v>80</v>
      </c>
      <c r="CE367" s="115" t="s">
        <v>181</v>
      </c>
      <c r="CF367" s="115" t="s">
        <v>206</v>
      </c>
      <c r="CG367" s="115" t="s">
        <v>85</v>
      </c>
      <c r="CI367" s="115" t="s">
        <v>137</v>
      </c>
      <c r="CK367" s="115" t="s">
        <v>89</v>
      </c>
      <c r="CL367" s="115" t="s">
        <v>106</v>
      </c>
      <c r="CM367" s="115" t="s">
        <v>91</v>
      </c>
      <c r="CN367" s="115" t="s">
        <v>91</v>
      </c>
    </row>
    <row r="368" spans="1:92">
      <c r="A368" s="115">
        <v>7020357343</v>
      </c>
      <c r="K368" s="115" t="s">
        <v>27</v>
      </c>
      <c r="L368" s="115" t="s">
        <v>28</v>
      </c>
      <c r="O368" s="115"/>
      <c r="Q368" s="115" t="s">
        <v>20</v>
      </c>
      <c r="AB368" s="115"/>
      <c r="AD368" s="115" t="s">
        <v>33</v>
      </c>
      <c r="AI368" s="115" t="s">
        <v>38</v>
      </c>
      <c r="AJ368" s="115" t="s">
        <v>39</v>
      </c>
      <c r="AL368" s="115"/>
      <c r="AM368" s="115" t="s">
        <v>42</v>
      </c>
      <c r="AO368" s="115" t="s">
        <v>44</v>
      </c>
      <c r="AQ368" s="115" t="s">
        <v>39</v>
      </c>
      <c r="AX368" s="115"/>
      <c r="AZ368" s="115" t="s">
        <v>54</v>
      </c>
      <c r="BG368" s="115" t="s">
        <v>60</v>
      </c>
      <c r="BO368" s="115" t="s">
        <v>66</v>
      </c>
      <c r="BP368" s="115" t="s">
        <v>67</v>
      </c>
      <c r="BT368" s="115" t="s">
        <v>71</v>
      </c>
      <c r="BU368" s="115" t="s">
        <v>72</v>
      </c>
      <c r="BX368" s="115" t="s">
        <v>75</v>
      </c>
      <c r="BY368" s="115" t="s">
        <v>76</v>
      </c>
      <c r="CA368" s="115" t="s">
        <v>78</v>
      </c>
      <c r="CC368" s="115" t="s">
        <v>83</v>
      </c>
      <c r="CD368" s="115">
        <v>59</v>
      </c>
      <c r="CE368" s="115" t="s">
        <v>181</v>
      </c>
      <c r="CF368" s="115" t="s">
        <v>194</v>
      </c>
      <c r="CG368" s="115" t="s">
        <v>85</v>
      </c>
      <c r="CH368" s="115" t="s">
        <v>86</v>
      </c>
      <c r="CI368" s="115" t="s">
        <v>87</v>
      </c>
      <c r="CJ368" s="115" t="s">
        <v>101</v>
      </c>
      <c r="CK368" s="115" t="s">
        <v>94</v>
      </c>
      <c r="CL368" s="115" t="s">
        <v>90</v>
      </c>
      <c r="CM368" s="115" t="s">
        <v>91</v>
      </c>
      <c r="CN368" s="115" t="s">
        <v>91</v>
      </c>
    </row>
    <row r="369" spans="1:92">
      <c r="A369" s="115">
        <v>5590610908</v>
      </c>
      <c r="C369" s="115" t="s">
        <v>19</v>
      </c>
      <c r="D369" s="115" t="s">
        <v>20</v>
      </c>
      <c r="L369" s="115" t="s">
        <v>28</v>
      </c>
      <c r="O369" s="115"/>
      <c r="P369" s="115" t="s">
        <v>19</v>
      </c>
      <c r="Q369" s="115" t="s">
        <v>20</v>
      </c>
      <c r="Y369" s="115" t="s">
        <v>28</v>
      </c>
      <c r="AB369" s="115"/>
      <c r="AF369" s="115" t="s">
        <v>35</v>
      </c>
      <c r="AH369" s="115" t="s">
        <v>37</v>
      </c>
      <c r="AI369" s="115" t="s">
        <v>38</v>
      </c>
      <c r="AL369" s="115" t="s">
        <v>41</v>
      </c>
      <c r="AN369" s="115" t="s">
        <v>43</v>
      </c>
      <c r="AO369" s="115" t="s">
        <v>44</v>
      </c>
      <c r="AX369" s="115"/>
      <c r="AZ369" s="115" t="s">
        <v>54</v>
      </c>
      <c r="BH369" s="115" t="s">
        <v>61</v>
      </c>
      <c r="BO369" s="115" t="s">
        <v>66</v>
      </c>
      <c r="BP369" s="115"/>
      <c r="BV369" s="115" t="s">
        <v>73</v>
      </c>
      <c r="BY369" s="115" t="s">
        <v>76</v>
      </c>
      <c r="CC369" s="115" t="s">
        <v>99</v>
      </c>
      <c r="CD369" s="115">
        <v>26</v>
      </c>
      <c r="CE369" s="115" t="s">
        <v>181</v>
      </c>
    </row>
    <row r="370" spans="1:92">
      <c r="A370" s="115">
        <v>5577858174</v>
      </c>
      <c r="E370" s="115" t="s">
        <v>21</v>
      </c>
      <c r="G370" s="115" t="s">
        <v>23</v>
      </c>
      <c r="M370" s="115" t="s">
        <v>29</v>
      </c>
      <c r="O370" s="115"/>
      <c r="P370" s="115" t="s">
        <v>19</v>
      </c>
      <c r="Q370" s="115" t="s">
        <v>20</v>
      </c>
      <c r="Y370" s="115" t="s">
        <v>28</v>
      </c>
      <c r="AB370" s="115"/>
      <c r="AH370" s="115" t="s">
        <v>37</v>
      </c>
      <c r="AI370" s="115" t="s">
        <v>38</v>
      </c>
      <c r="AK370" s="115" t="s">
        <v>40</v>
      </c>
      <c r="AL370" s="115" t="s">
        <v>41</v>
      </c>
      <c r="AM370" s="115" t="s">
        <v>42</v>
      </c>
      <c r="AP370" s="115" t="s">
        <v>45</v>
      </c>
      <c r="AX370" s="115"/>
      <c r="AZ370" s="115" t="s">
        <v>54</v>
      </c>
      <c r="BB370" s="115" t="s">
        <v>55</v>
      </c>
      <c r="BN370" s="115" t="s">
        <v>65</v>
      </c>
      <c r="BP370" s="115"/>
      <c r="BR370" s="115" t="s">
        <v>69</v>
      </c>
      <c r="BS370" s="115" t="s">
        <v>70</v>
      </c>
      <c r="BV370" s="115" t="s">
        <v>73</v>
      </c>
      <c r="CA370" s="115" t="s">
        <v>78</v>
      </c>
      <c r="CB370" s="115" t="s">
        <v>79</v>
      </c>
      <c r="CC370" s="115" t="s">
        <v>83</v>
      </c>
      <c r="CD370" s="115">
        <v>19</v>
      </c>
      <c r="CE370" s="115" t="s">
        <v>432</v>
      </c>
    </row>
    <row r="371" spans="1:92">
      <c r="A371" s="115">
        <v>5607808188</v>
      </c>
      <c r="D371" s="115" t="s">
        <v>20</v>
      </c>
      <c r="J371" s="115" t="s">
        <v>26</v>
      </c>
      <c r="L371" s="115" t="s">
        <v>28</v>
      </c>
      <c r="O371" s="115"/>
      <c r="P371" s="115" t="s">
        <v>19</v>
      </c>
      <c r="S371" s="115" t="s">
        <v>22</v>
      </c>
      <c r="Z371" s="115" t="s">
        <v>29</v>
      </c>
      <c r="AB371" s="115"/>
      <c r="AD371" s="115" t="s">
        <v>33</v>
      </c>
      <c r="AH371" s="115" t="s">
        <v>37</v>
      </c>
      <c r="AI371" s="115" t="s">
        <v>38</v>
      </c>
      <c r="AL371" s="115" t="s">
        <v>41</v>
      </c>
      <c r="AN371" s="115" t="s">
        <v>43</v>
      </c>
      <c r="AX371" s="115"/>
      <c r="AY371" s="115" t="s">
        <v>53</v>
      </c>
      <c r="BC371" s="115" t="s">
        <v>56</v>
      </c>
      <c r="BO371" s="115" t="s">
        <v>66</v>
      </c>
      <c r="BP371" s="115"/>
      <c r="BU371" s="115" t="s">
        <v>72</v>
      </c>
      <c r="BY371" s="115" t="s">
        <v>76</v>
      </c>
      <c r="CA371" s="115" t="s">
        <v>78</v>
      </c>
      <c r="CC371" s="115" t="s">
        <v>99</v>
      </c>
      <c r="CD371" s="115">
        <v>18</v>
      </c>
      <c r="CE371" s="115" t="s">
        <v>84</v>
      </c>
      <c r="CF371" s="115" t="s">
        <v>450</v>
      </c>
      <c r="CG371" s="115" t="s">
        <v>443</v>
      </c>
      <c r="CH371" s="115" t="s">
        <v>91</v>
      </c>
      <c r="CI371" s="115" t="s">
        <v>108</v>
      </c>
      <c r="CJ371" s="115" t="s">
        <v>93</v>
      </c>
      <c r="CK371" s="115" t="s">
        <v>105</v>
      </c>
      <c r="CL371" s="115" t="s">
        <v>90</v>
      </c>
      <c r="CM371" s="115" t="s">
        <v>91</v>
      </c>
    </row>
    <row r="372" spans="1:92">
      <c r="A372" s="115">
        <v>7011081184</v>
      </c>
      <c r="C372" s="115" t="s">
        <v>19</v>
      </c>
      <c r="D372" s="115" t="s">
        <v>20</v>
      </c>
      <c r="J372" s="115" t="s">
        <v>26</v>
      </c>
      <c r="O372" s="115"/>
      <c r="P372" s="115" t="s">
        <v>19</v>
      </c>
      <c r="Q372" s="115" t="s">
        <v>20</v>
      </c>
      <c r="W372" s="115" t="s">
        <v>26</v>
      </c>
      <c r="AB372" s="115"/>
      <c r="AE372" s="115" t="s">
        <v>34</v>
      </c>
      <c r="AH372" s="115" t="s">
        <v>37</v>
      </c>
      <c r="AI372" s="115" t="s">
        <v>38</v>
      </c>
      <c r="AL372" s="115" t="s">
        <v>41</v>
      </c>
      <c r="AN372" s="115" t="s">
        <v>43</v>
      </c>
      <c r="AO372" s="115" t="s">
        <v>44</v>
      </c>
      <c r="AX372" s="115"/>
      <c r="BA372" s="115" t="s">
        <v>19</v>
      </c>
      <c r="BJ372" s="115" t="s">
        <v>26</v>
      </c>
      <c r="BL372" s="115" t="s">
        <v>63</v>
      </c>
      <c r="BP372" s="115" t="s">
        <v>67</v>
      </c>
      <c r="BS372" s="115" t="s">
        <v>70</v>
      </c>
      <c r="CA372" s="115" t="s">
        <v>78</v>
      </c>
      <c r="CC372" s="115" t="s">
        <v>83</v>
      </c>
      <c r="CD372" s="115">
        <v>58</v>
      </c>
      <c r="CE372" s="115" t="s">
        <v>84</v>
      </c>
      <c r="CF372" s="115" t="s">
        <v>131</v>
      </c>
      <c r="CG372" s="115" t="s">
        <v>85</v>
      </c>
      <c r="CH372" s="115" t="s">
        <v>86</v>
      </c>
      <c r="CI372" s="115" t="s">
        <v>87</v>
      </c>
      <c r="CJ372" s="115" t="s">
        <v>100</v>
      </c>
      <c r="CK372" s="115" t="s">
        <v>89</v>
      </c>
      <c r="CL372" s="115" t="s">
        <v>90</v>
      </c>
      <c r="CM372" s="115" t="s">
        <v>91</v>
      </c>
      <c r="CN372" s="115" t="s">
        <v>91</v>
      </c>
    </row>
    <row r="373" spans="1:92">
      <c r="A373" s="115">
        <v>6985438835</v>
      </c>
      <c r="D373" s="115" t="s">
        <v>20</v>
      </c>
      <c r="E373" s="115" t="s">
        <v>21</v>
      </c>
      <c r="O373" s="115" t="s">
        <v>18</v>
      </c>
      <c r="R373" s="115" t="s">
        <v>21</v>
      </c>
      <c r="X373" s="115" t="s">
        <v>27</v>
      </c>
      <c r="AB373" s="115"/>
      <c r="AD373" s="115" t="s">
        <v>33</v>
      </c>
      <c r="AH373" s="115" t="s">
        <v>37</v>
      </c>
      <c r="AI373" s="115" t="s">
        <v>38</v>
      </c>
      <c r="AL373" s="115" t="s">
        <v>41</v>
      </c>
      <c r="AQ373" s="115" t="s">
        <v>39</v>
      </c>
      <c r="AX373" s="115"/>
      <c r="BD373" s="115" t="s">
        <v>57</v>
      </c>
      <c r="BN373" s="115" t="s">
        <v>65</v>
      </c>
      <c r="BP373" s="115" t="s">
        <v>67</v>
      </c>
      <c r="BQ373" s="115" t="s">
        <v>68</v>
      </c>
      <c r="BT373" s="115" t="s">
        <v>71</v>
      </c>
      <c r="BU373" s="115" t="s">
        <v>72</v>
      </c>
      <c r="BW373" s="115" t="s">
        <v>74</v>
      </c>
      <c r="CC373" s="115" t="s">
        <v>99</v>
      </c>
      <c r="CD373" s="115">
        <v>63</v>
      </c>
      <c r="CE373" s="115" t="s">
        <v>84</v>
      </c>
      <c r="CF373" s="115" t="s">
        <v>130</v>
      </c>
      <c r="CG373" s="115" t="s">
        <v>114</v>
      </c>
      <c r="CH373" s="115" t="s">
        <v>86</v>
      </c>
      <c r="CI373" s="115" t="s">
        <v>87</v>
      </c>
      <c r="CJ373" s="115" t="s">
        <v>93</v>
      </c>
      <c r="CK373" s="115" t="s">
        <v>89</v>
      </c>
      <c r="CL373" s="115" t="s">
        <v>106</v>
      </c>
      <c r="CM373" s="115" t="s">
        <v>91</v>
      </c>
      <c r="CN373" s="115" t="s">
        <v>86</v>
      </c>
    </row>
    <row r="374" spans="1:92">
      <c r="A374" s="115">
        <v>5587711735</v>
      </c>
      <c r="C374" s="115" t="s">
        <v>19</v>
      </c>
      <c r="L374" s="115" t="s">
        <v>28</v>
      </c>
      <c r="M374" s="115" t="s">
        <v>29</v>
      </c>
      <c r="O374" s="115"/>
      <c r="Q374" s="115" t="s">
        <v>20</v>
      </c>
      <c r="X374" s="115" t="s">
        <v>27</v>
      </c>
      <c r="AA374" s="115" t="s">
        <v>30</v>
      </c>
      <c r="AB374" s="115"/>
      <c r="AD374" s="115" t="s">
        <v>33</v>
      </c>
      <c r="AH374" s="115" t="s">
        <v>37</v>
      </c>
      <c r="AI374" s="115" t="s">
        <v>38</v>
      </c>
      <c r="AL374" s="115" t="s">
        <v>41</v>
      </c>
      <c r="AM374" s="115" t="s">
        <v>42</v>
      </c>
      <c r="AO374" s="115" t="s">
        <v>44</v>
      </c>
      <c r="AX374" s="115"/>
      <c r="BA374" s="115" t="s">
        <v>19</v>
      </c>
      <c r="BN374" s="115" t="s">
        <v>65</v>
      </c>
      <c r="BO374" s="115" t="s">
        <v>66</v>
      </c>
      <c r="BP374" s="115" t="s">
        <v>67</v>
      </c>
      <c r="BV374" s="115" t="s">
        <v>73</v>
      </c>
      <c r="CA374" s="115" t="s">
        <v>78</v>
      </c>
      <c r="CB374" s="115" t="s">
        <v>79</v>
      </c>
      <c r="CC374" s="115" t="s">
        <v>83</v>
      </c>
      <c r="CD374" s="115">
        <v>36</v>
      </c>
      <c r="CE374" s="115" t="s">
        <v>181</v>
      </c>
      <c r="CF374" s="115" t="s">
        <v>183</v>
      </c>
      <c r="CG374" s="115" t="s">
        <v>85</v>
      </c>
      <c r="CH374" s="115" t="s">
        <v>86</v>
      </c>
      <c r="CI374" s="115" t="s">
        <v>87</v>
      </c>
      <c r="CJ374" s="115" t="s">
        <v>101</v>
      </c>
      <c r="CK374" s="115" t="s">
        <v>94</v>
      </c>
      <c r="CL374" s="115" t="s">
        <v>90</v>
      </c>
      <c r="CM374" s="115" t="s">
        <v>91</v>
      </c>
      <c r="CN374" s="115" t="s">
        <v>91</v>
      </c>
    </row>
    <row r="375" spans="1:92">
      <c r="A375" s="115">
        <v>7020346540</v>
      </c>
      <c r="K375" s="115" t="s">
        <v>27</v>
      </c>
      <c r="L375" s="115" t="s">
        <v>28</v>
      </c>
      <c r="O375" s="115"/>
      <c r="X375" s="115" t="s">
        <v>27</v>
      </c>
      <c r="Y375" s="115" t="s">
        <v>28</v>
      </c>
      <c r="AB375" s="115"/>
      <c r="AH375" s="115" t="s">
        <v>37</v>
      </c>
      <c r="AI375" s="115" t="s">
        <v>38</v>
      </c>
      <c r="AK375" s="115" t="s">
        <v>40</v>
      </c>
      <c r="AL375" s="115"/>
      <c r="AM375" s="115" t="s">
        <v>42</v>
      </c>
      <c r="AO375" s="115" t="s">
        <v>44</v>
      </c>
      <c r="AX375" s="115"/>
      <c r="AZ375" s="115" t="s">
        <v>54</v>
      </c>
      <c r="BI375" s="115" t="s">
        <v>62</v>
      </c>
      <c r="BN375" s="115" t="s">
        <v>65</v>
      </c>
      <c r="BO375" s="115" t="s">
        <v>66</v>
      </c>
      <c r="BP375" s="115" t="s">
        <v>67</v>
      </c>
      <c r="BR375" s="115" t="s">
        <v>69</v>
      </c>
      <c r="BS375" s="115" t="s">
        <v>70</v>
      </c>
      <c r="BU375" s="115" t="s">
        <v>72</v>
      </c>
      <c r="BW375" s="115" t="s">
        <v>74</v>
      </c>
      <c r="CA375" s="115" t="s">
        <v>78</v>
      </c>
      <c r="CC375" s="115" t="s">
        <v>99</v>
      </c>
      <c r="CD375" s="115">
        <v>28</v>
      </c>
      <c r="CE375" s="115" t="s">
        <v>181</v>
      </c>
      <c r="CF375" s="115" t="s">
        <v>207</v>
      </c>
      <c r="CG375" s="115" t="s">
        <v>107</v>
      </c>
      <c r="CH375" s="115" t="s">
        <v>91</v>
      </c>
      <c r="CI375" s="115" t="s">
        <v>87</v>
      </c>
      <c r="CJ375" s="115" t="s">
        <v>96</v>
      </c>
      <c r="CK375" s="115" t="s">
        <v>94</v>
      </c>
      <c r="CL375" s="115" t="s">
        <v>98</v>
      </c>
      <c r="CM375" s="115" t="s">
        <v>91</v>
      </c>
      <c r="CN375" s="115" t="s">
        <v>91</v>
      </c>
    </row>
    <row r="376" spans="1:92">
      <c r="A376" s="115">
        <v>7011539340</v>
      </c>
      <c r="C376" s="115" t="s">
        <v>19</v>
      </c>
      <c r="I376" s="115" t="s">
        <v>25</v>
      </c>
      <c r="K376" s="115" t="s">
        <v>27</v>
      </c>
      <c r="L376" s="115" t="s">
        <v>28</v>
      </c>
      <c r="O376" s="115"/>
      <c r="Q376" s="115" t="s">
        <v>20</v>
      </c>
      <c r="V376" s="115" t="s">
        <v>25</v>
      </c>
      <c r="W376" s="115" t="s">
        <v>26</v>
      </c>
      <c r="AA376" s="115" t="s">
        <v>30</v>
      </c>
      <c r="AB376" s="115"/>
      <c r="AF376" s="115" t="s">
        <v>35</v>
      </c>
      <c r="AH376" s="115" t="s">
        <v>37</v>
      </c>
      <c r="AI376" s="115" t="s">
        <v>38</v>
      </c>
      <c r="AL376" s="115"/>
      <c r="AM376" s="115" t="s">
        <v>42</v>
      </c>
      <c r="AX376" s="115"/>
      <c r="AY376" s="115" t="s">
        <v>53</v>
      </c>
      <c r="AZ376" s="115" t="s">
        <v>54</v>
      </c>
      <c r="BB376" s="115" t="s">
        <v>55</v>
      </c>
      <c r="BD376" s="115" t="s">
        <v>57</v>
      </c>
      <c r="BP376" s="115" t="s">
        <v>67</v>
      </c>
      <c r="CA376" s="115" t="s">
        <v>78</v>
      </c>
      <c r="CC376" s="115" t="s">
        <v>83</v>
      </c>
      <c r="CD376" s="115">
        <v>46</v>
      </c>
      <c r="CE376" s="115" t="s">
        <v>181</v>
      </c>
      <c r="CF376" s="115" t="s">
        <v>204</v>
      </c>
      <c r="CG376" s="115" t="s">
        <v>85</v>
      </c>
      <c r="CH376" s="115" t="s">
        <v>86</v>
      </c>
      <c r="CI376" s="115" t="s">
        <v>87</v>
      </c>
      <c r="CJ376" s="115" t="s">
        <v>88</v>
      </c>
      <c r="CK376" s="115" t="s">
        <v>111</v>
      </c>
      <c r="CL376" s="115" t="s">
        <v>90</v>
      </c>
      <c r="CM376" s="115" t="s">
        <v>91</v>
      </c>
      <c r="CN376" s="115" t="s">
        <v>91</v>
      </c>
    </row>
    <row r="377" spans="1:92">
      <c r="A377" s="115">
        <v>7007919572</v>
      </c>
      <c r="C377" s="115" t="s">
        <v>19</v>
      </c>
      <c r="J377" s="115" t="s">
        <v>26</v>
      </c>
      <c r="K377" s="115" t="s">
        <v>27</v>
      </c>
      <c r="L377" s="115" t="s">
        <v>28</v>
      </c>
      <c r="O377" s="115"/>
      <c r="P377" s="115" t="s">
        <v>19</v>
      </c>
      <c r="Q377" s="115" t="s">
        <v>20</v>
      </c>
      <c r="W377" s="115" t="s">
        <v>26</v>
      </c>
      <c r="AB377" s="115"/>
      <c r="AH377" s="115" t="s">
        <v>37</v>
      </c>
      <c r="AI377" s="115" t="s">
        <v>38</v>
      </c>
      <c r="AK377" s="115" t="s">
        <v>40</v>
      </c>
      <c r="AL377" s="115"/>
      <c r="AM377" s="115" t="s">
        <v>42</v>
      </c>
      <c r="AN377" s="115" t="s">
        <v>43</v>
      </c>
      <c r="AO377" s="115" t="s">
        <v>44</v>
      </c>
      <c r="AX377" s="115" t="s">
        <v>52</v>
      </c>
      <c r="BA377" s="115" t="s">
        <v>19</v>
      </c>
      <c r="BH377" s="115" t="s">
        <v>61</v>
      </c>
      <c r="BJ377" s="115" t="s">
        <v>26</v>
      </c>
      <c r="BP377" s="115" t="s">
        <v>67</v>
      </c>
      <c r="CC377" s="115" t="s">
        <v>99</v>
      </c>
      <c r="CD377" s="115">
        <v>70</v>
      </c>
      <c r="CE377" s="115" t="s">
        <v>84</v>
      </c>
      <c r="CF377" s="115" t="s">
        <v>134</v>
      </c>
      <c r="CG377" s="115" t="s">
        <v>85</v>
      </c>
      <c r="CH377" s="115" t="s">
        <v>86</v>
      </c>
      <c r="CI377" s="115" t="s">
        <v>87</v>
      </c>
      <c r="CJ377" s="115" t="s">
        <v>93</v>
      </c>
      <c r="CK377" s="115" t="s">
        <v>112</v>
      </c>
      <c r="CL377" s="115" t="s">
        <v>106</v>
      </c>
      <c r="CM377" s="115" t="s">
        <v>91</v>
      </c>
    </row>
    <row r="378" spans="1:92">
      <c r="A378" s="115">
        <v>7020570643</v>
      </c>
      <c r="D378" s="115" t="s">
        <v>20</v>
      </c>
      <c r="J378" s="115" t="s">
        <v>26</v>
      </c>
      <c r="O378" s="115"/>
      <c r="P378" s="115" t="s">
        <v>19</v>
      </c>
      <c r="Q378" s="115" t="s">
        <v>20</v>
      </c>
      <c r="W378" s="115" t="s">
        <v>26</v>
      </c>
      <c r="AB378" s="115"/>
      <c r="AH378" s="115" t="s">
        <v>37</v>
      </c>
      <c r="AI378" s="115" t="s">
        <v>38</v>
      </c>
      <c r="AL378" s="115"/>
      <c r="AN378" s="115" t="s">
        <v>43</v>
      </c>
      <c r="AX378" s="115" t="s">
        <v>52</v>
      </c>
      <c r="BC378" s="115" t="s">
        <v>56</v>
      </c>
      <c r="BD378" s="115" t="s">
        <v>57</v>
      </c>
      <c r="BP378" s="115"/>
      <c r="CA378" s="115" t="s">
        <v>78</v>
      </c>
      <c r="CC378" s="115" t="s">
        <v>99</v>
      </c>
    </row>
    <row r="379" spans="1:92">
      <c r="A379" s="115">
        <v>6985188761</v>
      </c>
      <c r="C379" s="115" t="s">
        <v>19</v>
      </c>
      <c r="K379" s="115" t="s">
        <v>27</v>
      </c>
      <c r="L379" s="115" t="s">
        <v>28</v>
      </c>
      <c r="O379" s="115"/>
      <c r="Q379" s="115" t="s">
        <v>20</v>
      </c>
      <c r="W379" s="115" t="s">
        <v>26</v>
      </c>
      <c r="AA379" s="115" t="s">
        <v>30</v>
      </c>
      <c r="AB379" s="115"/>
      <c r="AH379" s="115" t="s">
        <v>37</v>
      </c>
      <c r="AI379" s="115" t="s">
        <v>38</v>
      </c>
      <c r="AK379" s="115" t="s">
        <v>40</v>
      </c>
      <c r="AL379" s="115"/>
      <c r="AN379" s="115" t="s">
        <v>43</v>
      </c>
      <c r="AO379" s="115" t="s">
        <v>44</v>
      </c>
      <c r="AX379" s="115"/>
      <c r="BN379" s="115" t="s">
        <v>65</v>
      </c>
      <c r="BO379" s="115" t="s">
        <v>66</v>
      </c>
      <c r="BP379" s="115" t="s">
        <v>67</v>
      </c>
      <c r="BT379" s="115" t="s">
        <v>71</v>
      </c>
      <c r="BX379" s="115" t="s">
        <v>75</v>
      </c>
      <c r="CC379" s="115" t="s">
        <v>99</v>
      </c>
      <c r="CD379" s="115">
        <v>76</v>
      </c>
      <c r="CE379" s="115" t="s">
        <v>181</v>
      </c>
      <c r="CG379" s="115" t="s">
        <v>85</v>
      </c>
      <c r="CH379" s="115" t="s">
        <v>86</v>
      </c>
      <c r="CI379" s="115" t="s">
        <v>87</v>
      </c>
      <c r="CJ379" s="115" t="s">
        <v>100</v>
      </c>
      <c r="CK379" s="115" t="s">
        <v>94</v>
      </c>
      <c r="CL379" s="115" t="s">
        <v>90</v>
      </c>
      <c r="CM379" s="115" t="s">
        <v>91</v>
      </c>
      <c r="CN379" s="115" t="s">
        <v>86</v>
      </c>
    </row>
    <row r="380" spans="1:92">
      <c r="A380" s="115">
        <v>5584811868</v>
      </c>
      <c r="C380" s="115" t="s">
        <v>19</v>
      </c>
      <c r="J380" s="115" t="s">
        <v>26</v>
      </c>
      <c r="M380" s="115" t="s">
        <v>29</v>
      </c>
      <c r="O380" s="115"/>
      <c r="P380" s="115" t="s">
        <v>19</v>
      </c>
      <c r="V380" s="115" t="s">
        <v>25</v>
      </c>
      <c r="Z380" s="115" t="s">
        <v>29</v>
      </c>
      <c r="AB380" s="115"/>
      <c r="AF380" s="115" t="s">
        <v>35</v>
      </c>
      <c r="AH380" s="115" t="s">
        <v>37</v>
      </c>
      <c r="AI380" s="115" t="s">
        <v>38</v>
      </c>
      <c r="AL380" s="115"/>
      <c r="AM380" s="115" t="s">
        <v>42</v>
      </c>
      <c r="AP380" s="115" t="s">
        <v>45</v>
      </c>
      <c r="AX380" s="115"/>
      <c r="BC380" s="115" t="s">
        <v>56</v>
      </c>
      <c r="BD380" s="115" t="s">
        <v>57</v>
      </c>
      <c r="BI380" s="115" t="s">
        <v>62</v>
      </c>
      <c r="BP380" s="115"/>
      <c r="BR380" s="115" t="s">
        <v>69</v>
      </c>
      <c r="BU380" s="115" t="s">
        <v>72</v>
      </c>
      <c r="CC380" s="115" t="s">
        <v>83</v>
      </c>
      <c r="CD380" s="115">
        <v>21</v>
      </c>
      <c r="CE380" s="115" t="s">
        <v>181</v>
      </c>
      <c r="CF380" s="115" t="s">
        <v>225</v>
      </c>
      <c r="CG380" s="115" t="s">
        <v>114</v>
      </c>
      <c r="CH380" s="115" t="s">
        <v>91</v>
      </c>
      <c r="CI380" s="115" t="s">
        <v>137</v>
      </c>
      <c r="CJ380" s="115" t="s">
        <v>93</v>
      </c>
      <c r="CK380" s="115" t="s">
        <v>102</v>
      </c>
      <c r="CL380" s="115" t="s">
        <v>90</v>
      </c>
      <c r="CM380" s="115" t="s">
        <v>91</v>
      </c>
      <c r="CN380" s="115" t="s">
        <v>91</v>
      </c>
    </row>
    <row r="381" spans="1:92">
      <c r="A381" s="115">
        <v>6982461936</v>
      </c>
      <c r="L381" s="115" t="s">
        <v>28</v>
      </c>
      <c r="O381" s="115"/>
      <c r="T381" s="115" t="s">
        <v>23</v>
      </c>
      <c r="V381" s="115" t="s">
        <v>25</v>
      </c>
      <c r="AB381" s="115"/>
      <c r="AH381" s="115" t="s">
        <v>37</v>
      </c>
      <c r="AI381" s="115" t="s">
        <v>38</v>
      </c>
      <c r="AL381" s="115"/>
      <c r="AP381" s="115" t="s">
        <v>45</v>
      </c>
      <c r="AX381" s="115" t="s">
        <v>52</v>
      </c>
      <c r="BE381" s="115" t="s">
        <v>58</v>
      </c>
      <c r="BP381" s="115" t="s">
        <v>67</v>
      </c>
      <c r="BU381" s="115" t="s">
        <v>72</v>
      </c>
      <c r="CC381" s="115" t="s">
        <v>83</v>
      </c>
      <c r="CD381" s="115">
        <v>80</v>
      </c>
      <c r="CE381" s="115" t="s">
        <v>181</v>
      </c>
      <c r="CF381" s="115" t="s">
        <v>239</v>
      </c>
      <c r="CG381" s="115" t="s">
        <v>85</v>
      </c>
      <c r="CK381" s="115" t="s">
        <v>102</v>
      </c>
      <c r="CL381" s="115" t="s">
        <v>106</v>
      </c>
      <c r="CM381" s="115" t="s">
        <v>91</v>
      </c>
      <c r="CN381" s="115" t="s">
        <v>86</v>
      </c>
    </row>
    <row r="382" spans="1:92">
      <c r="A382" s="115">
        <v>7045772515</v>
      </c>
      <c r="L382" s="115" t="s">
        <v>28</v>
      </c>
      <c r="M382" s="115" t="s">
        <v>29</v>
      </c>
      <c r="N382" s="115" t="s">
        <v>30</v>
      </c>
      <c r="O382" s="115"/>
      <c r="V382" s="115" t="s">
        <v>25</v>
      </c>
      <c r="Z382" s="115" t="s">
        <v>29</v>
      </c>
      <c r="AA382" s="115" t="s">
        <v>30</v>
      </c>
      <c r="AB382" s="115"/>
      <c r="AH382" s="115" t="s">
        <v>37</v>
      </c>
      <c r="AI382" s="115" t="s">
        <v>38</v>
      </c>
      <c r="AK382" s="115" t="s">
        <v>40</v>
      </c>
      <c r="AL382" s="115"/>
      <c r="AX382" s="115"/>
      <c r="AZ382" s="115" t="s">
        <v>54</v>
      </c>
      <c r="BB382" s="115" t="s">
        <v>55</v>
      </c>
      <c r="BM382" s="115" t="s">
        <v>64</v>
      </c>
      <c r="BP382" s="115"/>
      <c r="BS382" s="115" t="s">
        <v>70</v>
      </c>
      <c r="BT382" s="115" t="s">
        <v>71</v>
      </c>
      <c r="BW382" s="115" t="s">
        <v>74</v>
      </c>
      <c r="BX382" s="115" t="s">
        <v>75</v>
      </c>
      <c r="CC382" s="115" t="s">
        <v>83</v>
      </c>
      <c r="CD382" s="115">
        <v>82</v>
      </c>
      <c r="CE382" s="115" t="s">
        <v>181</v>
      </c>
      <c r="CF382" s="115" t="s">
        <v>241</v>
      </c>
      <c r="CG382" s="115" t="s">
        <v>85</v>
      </c>
      <c r="CH382" s="115" t="s">
        <v>86</v>
      </c>
      <c r="CI382" s="115" t="s">
        <v>87</v>
      </c>
      <c r="CJ382" s="115" t="s">
        <v>96</v>
      </c>
      <c r="CK382" s="115" t="s">
        <v>111</v>
      </c>
      <c r="CL382" s="115" t="s">
        <v>90</v>
      </c>
      <c r="CM382" s="115" t="s">
        <v>91</v>
      </c>
      <c r="CN382" s="115" t="s">
        <v>86</v>
      </c>
    </row>
    <row r="383" spans="1:92">
      <c r="A383" s="115">
        <v>5585846610</v>
      </c>
      <c r="C383" s="115" t="s">
        <v>19</v>
      </c>
      <c r="L383" s="115" t="s">
        <v>28</v>
      </c>
      <c r="M383" s="115" t="s">
        <v>29</v>
      </c>
      <c r="O383" s="115"/>
      <c r="Q383" s="115" t="s">
        <v>20</v>
      </c>
      <c r="R383" s="115" t="s">
        <v>21</v>
      </c>
      <c r="Z383" s="115" t="s">
        <v>29</v>
      </c>
      <c r="AB383" s="115"/>
      <c r="AH383" s="115" t="s">
        <v>37</v>
      </c>
      <c r="AI383" s="115" t="s">
        <v>38</v>
      </c>
      <c r="AK383" s="115" t="s">
        <v>40</v>
      </c>
      <c r="AL383" s="115" t="s">
        <v>41</v>
      </c>
      <c r="AM383" s="115" t="s">
        <v>42</v>
      </c>
      <c r="AO383" s="115" t="s">
        <v>44</v>
      </c>
      <c r="AX383" s="115"/>
      <c r="BE383" s="115" t="s">
        <v>58</v>
      </c>
      <c r="BI383" s="115" t="s">
        <v>62</v>
      </c>
      <c r="BO383" s="115" t="s">
        <v>66</v>
      </c>
      <c r="BP383" s="115" t="s">
        <v>67</v>
      </c>
      <c r="BS383" s="115" t="s">
        <v>70</v>
      </c>
      <c r="BT383" s="115" t="s">
        <v>71</v>
      </c>
      <c r="BU383" s="115" t="s">
        <v>72</v>
      </c>
      <c r="CA383" s="115" t="s">
        <v>78</v>
      </c>
      <c r="CC383" s="115" t="s">
        <v>99</v>
      </c>
      <c r="CD383" s="115">
        <v>74</v>
      </c>
      <c r="CE383" s="115" t="s">
        <v>181</v>
      </c>
      <c r="CF383" s="115" t="s">
        <v>211</v>
      </c>
      <c r="CG383" s="115" t="s">
        <v>85</v>
      </c>
      <c r="CH383" s="115" t="s">
        <v>86</v>
      </c>
      <c r="CI383" s="115" t="s">
        <v>87</v>
      </c>
      <c r="CJ383" s="115" t="s">
        <v>100</v>
      </c>
      <c r="CK383" s="115" t="s">
        <v>102</v>
      </c>
      <c r="CL383" s="115" t="s">
        <v>106</v>
      </c>
      <c r="CM383" s="115" t="s">
        <v>91</v>
      </c>
      <c r="CN383" s="115" t="s">
        <v>86</v>
      </c>
    </row>
    <row r="384" spans="1:92">
      <c r="A384" s="115">
        <v>6982475089</v>
      </c>
      <c r="C384" s="115" t="s">
        <v>19</v>
      </c>
      <c r="L384" s="115" t="s">
        <v>28</v>
      </c>
      <c r="N384" s="115" t="s">
        <v>30</v>
      </c>
      <c r="O384" s="115"/>
      <c r="Q384" s="115" t="s">
        <v>20</v>
      </c>
      <c r="R384" s="115" t="s">
        <v>21</v>
      </c>
      <c r="AB384" s="115"/>
      <c r="AH384" s="115" t="s">
        <v>37</v>
      </c>
      <c r="AI384" s="115" t="s">
        <v>38</v>
      </c>
      <c r="AL384" s="115"/>
      <c r="AX384" s="115" t="s">
        <v>52</v>
      </c>
      <c r="AZ384" s="115" t="s">
        <v>54</v>
      </c>
      <c r="BJ384" s="115" t="s">
        <v>26</v>
      </c>
      <c r="BP384" s="115" t="s">
        <v>67</v>
      </c>
      <c r="CC384" s="115" t="s">
        <v>99</v>
      </c>
      <c r="CD384" s="115">
        <v>76</v>
      </c>
      <c r="CE384" s="115" t="s">
        <v>181</v>
      </c>
      <c r="CF384" s="115" t="s">
        <v>203</v>
      </c>
      <c r="CG384" s="115" t="s">
        <v>85</v>
      </c>
      <c r="CH384" s="115" t="s">
        <v>86</v>
      </c>
      <c r="CI384" s="115" t="s">
        <v>87</v>
      </c>
      <c r="CJ384" s="115" t="s">
        <v>88</v>
      </c>
      <c r="CK384" s="115" t="s">
        <v>120</v>
      </c>
      <c r="CL384" s="115" t="s">
        <v>106</v>
      </c>
      <c r="CM384" s="115" t="s">
        <v>91</v>
      </c>
      <c r="CN384" s="115" t="s">
        <v>91</v>
      </c>
    </row>
    <row r="385" spans="1:92">
      <c r="A385" s="115">
        <v>7020353223</v>
      </c>
      <c r="L385" s="115" t="s">
        <v>28</v>
      </c>
      <c r="O385" s="115"/>
      <c r="R385" s="115" t="s">
        <v>21</v>
      </c>
      <c r="AB385" s="115"/>
      <c r="AH385" s="115" t="s">
        <v>37</v>
      </c>
      <c r="AI385" s="115" t="s">
        <v>38</v>
      </c>
      <c r="AL385" s="115" t="s">
        <v>41</v>
      </c>
      <c r="AX385" s="115"/>
      <c r="BE385" s="115" t="s">
        <v>58</v>
      </c>
      <c r="BN385" s="115" t="s">
        <v>65</v>
      </c>
      <c r="BO385" s="115" t="s">
        <v>66</v>
      </c>
      <c r="BP385" s="115" t="s">
        <v>67</v>
      </c>
      <c r="CC385" s="115" t="s">
        <v>99</v>
      </c>
      <c r="CD385" s="115">
        <v>58</v>
      </c>
      <c r="CE385" s="115" t="s">
        <v>181</v>
      </c>
      <c r="CF385" s="115" t="s">
        <v>192</v>
      </c>
      <c r="CG385" s="115" t="s">
        <v>85</v>
      </c>
      <c r="CH385" s="115" t="s">
        <v>86</v>
      </c>
      <c r="CI385" s="115" t="s">
        <v>87</v>
      </c>
      <c r="CJ385" s="115" t="s">
        <v>101</v>
      </c>
      <c r="CK385" s="115" t="s">
        <v>102</v>
      </c>
      <c r="CL385" s="115" t="s">
        <v>106</v>
      </c>
      <c r="CM385" s="115" t="s">
        <v>91</v>
      </c>
      <c r="CN385" s="115" t="s">
        <v>91</v>
      </c>
    </row>
    <row r="386" spans="1:92">
      <c r="A386" s="115">
        <v>7045789365</v>
      </c>
      <c r="O386" s="115"/>
      <c r="R386" s="115" t="s">
        <v>21</v>
      </c>
      <c r="Z386" s="115" t="s">
        <v>29</v>
      </c>
      <c r="AB386" s="115"/>
      <c r="AH386" s="115" t="s">
        <v>37</v>
      </c>
      <c r="AI386" s="115" t="s">
        <v>38</v>
      </c>
      <c r="AK386" s="115" t="s">
        <v>40</v>
      </c>
      <c r="AL386" s="115"/>
      <c r="AX386" s="115"/>
      <c r="BP386" s="115" t="s">
        <v>67</v>
      </c>
      <c r="BT386" s="115" t="s">
        <v>71</v>
      </c>
      <c r="CC386" s="115" t="s">
        <v>83</v>
      </c>
      <c r="CD386" s="115">
        <v>90</v>
      </c>
      <c r="CE386" s="115" t="s">
        <v>181</v>
      </c>
      <c r="CF386" s="115" t="s">
        <v>208</v>
      </c>
      <c r="CG386" s="115" t="s">
        <v>85</v>
      </c>
      <c r="CH386" s="115" t="s">
        <v>86</v>
      </c>
      <c r="CI386" s="115" t="s">
        <v>87</v>
      </c>
      <c r="CJ386" s="115" t="s">
        <v>96</v>
      </c>
      <c r="CK386" s="115" t="s">
        <v>94</v>
      </c>
      <c r="CL386" s="115" t="s">
        <v>106</v>
      </c>
      <c r="CM386" s="115" t="s">
        <v>91</v>
      </c>
      <c r="CN386" s="115" t="s">
        <v>86</v>
      </c>
    </row>
    <row r="387" spans="1:92">
      <c r="A387" s="115">
        <v>7045773524</v>
      </c>
      <c r="J387" s="115" t="s">
        <v>26</v>
      </c>
      <c r="K387" s="115" t="s">
        <v>27</v>
      </c>
      <c r="N387" s="115" t="s">
        <v>30</v>
      </c>
      <c r="O387" s="115"/>
      <c r="Q387" s="115" t="s">
        <v>20</v>
      </c>
      <c r="AA387" s="115" t="s">
        <v>30</v>
      </c>
      <c r="AB387" s="115"/>
      <c r="AH387" s="115" t="s">
        <v>37</v>
      </c>
      <c r="AI387" s="115" t="s">
        <v>38</v>
      </c>
      <c r="AK387" s="115" t="s">
        <v>40</v>
      </c>
      <c r="AL387" s="115" t="s">
        <v>41</v>
      </c>
      <c r="AM387" s="115" t="s">
        <v>42</v>
      </c>
      <c r="AX387" s="115" t="s">
        <v>52</v>
      </c>
      <c r="AZ387" s="115" t="s">
        <v>54</v>
      </c>
      <c r="BJ387" s="115" t="s">
        <v>26</v>
      </c>
      <c r="BP387" s="115" t="s">
        <v>67</v>
      </c>
      <c r="BU387" s="115" t="s">
        <v>72</v>
      </c>
      <c r="BY387" s="115" t="s">
        <v>76</v>
      </c>
      <c r="CA387" s="115" t="s">
        <v>78</v>
      </c>
      <c r="CC387" s="115" t="s">
        <v>83</v>
      </c>
      <c r="CD387" s="115">
        <v>66</v>
      </c>
      <c r="CE387" s="115" t="s">
        <v>181</v>
      </c>
      <c r="CF387" s="115" t="s">
        <v>206</v>
      </c>
      <c r="CG387" s="115" t="s">
        <v>85</v>
      </c>
      <c r="CH387" s="115" t="s">
        <v>86</v>
      </c>
      <c r="CI387" s="115" t="s">
        <v>87</v>
      </c>
      <c r="CJ387" s="115" t="s">
        <v>100</v>
      </c>
      <c r="CK387" s="115" t="s">
        <v>89</v>
      </c>
      <c r="CL387" s="115" t="s">
        <v>106</v>
      </c>
      <c r="CM387" s="115" t="s">
        <v>91</v>
      </c>
      <c r="CN387" s="115" t="s">
        <v>91</v>
      </c>
    </row>
    <row r="388" spans="1:92">
      <c r="A388" s="115">
        <v>7011089972</v>
      </c>
      <c r="B388" s="115" t="s">
        <v>18</v>
      </c>
      <c r="D388" s="115" t="s">
        <v>20</v>
      </c>
      <c r="J388" s="115" t="s">
        <v>26</v>
      </c>
      <c r="N388" s="115" t="s">
        <v>30</v>
      </c>
      <c r="O388" s="115" t="s">
        <v>18</v>
      </c>
      <c r="Q388" s="115" t="s">
        <v>20</v>
      </c>
      <c r="AA388" s="115" t="s">
        <v>30</v>
      </c>
      <c r="AB388" s="115" t="s">
        <v>31</v>
      </c>
      <c r="AD388" s="115" t="s">
        <v>33</v>
      </c>
      <c r="AH388" s="115" t="s">
        <v>37</v>
      </c>
      <c r="AI388" s="115" t="s">
        <v>38</v>
      </c>
      <c r="AL388" s="115"/>
      <c r="AM388" s="115" t="s">
        <v>42</v>
      </c>
      <c r="AX388" s="115" t="s">
        <v>52</v>
      </c>
      <c r="BD388" s="115" t="s">
        <v>57</v>
      </c>
      <c r="BJ388" s="115" t="s">
        <v>26</v>
      </c>
      <c r="BP388" s="115" t="s">
        <v>67</v>
      </c>
      <c r="CC388" s="115" t="s">
        <v>83</v>
      </c>
      <c r="CD388" s="115">
        <v>31</v>
      </c>
      <c r="CE388" s="115" t="s">
        <v>432</v>
      </c>
      <c r="CH388" s="115" t="s">
        <v>86</v>
      </c>
      <c r="CI388" s="115" t="s">
        <v>87</v>
      </c>
      <c r="CJ388" s="115" t="s">
        <v>101</v>
      </c>
      <c r="CK388" s="115" t="s">
        <v>111</v>
      </c>
      <c r="CL388" s="115" t="s">
        <v>90</v>
      </c>
      <c r="CN388" s="115" t="s">
        <v>91</v>
      </c>
    </row>
    <row r="389" spans="1:92">
      <c r="A389" s="115">
        <v>7045764917</v>
      </c>
      <c r="C389" s="115" t="s">
        <v>19</v>
      </c>
      <c r="D389" s="115" t="s">
        <v>20</v>
      </c>
      <c r="M389" s="115" t="s">
        <v>29</v>
      </c>
      <c r="O389" s="115"/>
      <c r="P389" s="115" t="s">
        <v>19</v>
      </c>
      <c r="Z389" s="115" t="s">
        <v>29</v>
      </c>
      <c r="AA389" s="115" t="s">
        <v>30</v>
      </c>
      <c r="AB389" s="115"/>
      <c r="AD389" s="115" t="s">
        <v>33</v>
      </c>
      <c r="AH389" s="115" t="s">
        <v>37</v>
      </c>
      <c r="AI389" s="115" t="s">
        <v>38</v>
      </c>
      <c r="AL389" s="115" t="s">
        <v>41</v>
      </c>
      <c r="AM389" s="115" t="s">
        <v>42</v>
      </c>
      <c r="AQ389" s="115" t="s">
        <v>39</v>
      </c>
      <c r="AX389" s="115"/>
      <c r="BA389" s="115" t="s">
        <v>19</v>
      </c>
      <c r="BC389" s="115" t="s">
        <v>56</v>
      </c>
      <c r="BH389" s="115" t="s">
        <v>61</v>
      </c>
      <c r="BP389" s="115" t="s">
        <v>67</v>
      </c>
      <c r="BU389" s="115" t="s">
        <v>72</v>
      </c>
      <c r="CA389" s="115" t="s">
        <v>78</v>
      </c>
      <c r="CC389" s="115" t="s">
        <v>99</v>
      </c>
      <c r="CD389" s="115">
        <v>75</v>
      </c>
      <c r="CE389" s="115" t="s">
        <v>181</v>
      </c>
      <c r="CF389" s="115" t="s">
        <v>208</v>
      </c>
      <c r="CG389" s="115" t="s">
        <v>85</v>
      </c>
      <c r="CH389" s="115" t="s">
        <v>86</v>
      </c>
      <c r="CI389" s="115" t="s">
        <v>87</v>
      </c>
      <c r="CJ389" s="115" t="s">
        <v>101</v>
      </c>
      <c r="CK389" s="115" t="s">
        <v>102</v>
      </c>
      <c r="CL389" s="115" t="s">
        <v>106</v>
      </c>
      <c r="CM389" s="115" t="s">
        <v>91</v>
      </c>
      <c r="CN389" s="115" t="s">
        <v>86</v>
      </c>
    </row>
    <row r="390" spans="1:92">
      <c r="A390" s="115">
        <v>7020564814</v>
      </c>
      <c r="J390" s="115" t="s">
        <v>26</v>
      </c>
      <c r="K390" s="115" t="s">
        <v>27</v>
      </c>
      <c r="L390" s="115" t="s">
        <v>28</v>
      </c>
      <c r="O390" s="115"/>
      <c r="AB390" s="115"/>
      <c r="AD390" s="115" t="s">
        <v>33</v>
      </c>
      <c r="AF390" s="115" t="s">
        <v>35</v>
      </c>
      <c r="AH390" s="115" t="s">
        <v>37</v>
      </c>
      <c r="AI390" s="115" t="s">
        <v>38</v>
      </c>
      <c r="AK390" s="115" t="s">
        <v>40</v>
      </c>
      <c r="AL390" s="115" t="s">
        <v>41</v>
      </c>
      <c r="AM390" s="115" t="s">
        <v>42</v>
      </c>
      <c r="AO390" s="115" t="s">
        <v>44</v>
      </c>
      <c r="AX390" s="115"/>
      <c r="AZ390" s="115" t="s">
        <v>54</v>
      </c>
      <c r="BI390" s="115" t="s">
        <v>62</v>
      </c>
      <c r="BN390" s="115" t="s">
        <v>65</v>
      </c>
      <c r="BP390" s="115" t="s">
        <v>67</v>
      </c>
      <c r="BS390" s="115" t="s">
        <v>70</v>
      </c>
      <c r="CA390" s="115" t="s">
        <v>78</v>
      </c>
      <c r="CC390" s="115" t="s">
        <v>83</v>
      </c>
      <c r="CD390" s="115">
        <v>54</v>
      </c>
      <c r="CE390" s="115" t="s">
        <v>181</v>
      </c>
      <c r="CF390" s="115" t="s">
        <v>224</v>
      </c>
      <c r="CG390" s="115" t="s">
        <v>85</v>
      </c>
      <c r="CH390" s="115" t="s">
        <v>86</v>
      </c>
      <c r="CI390" s="115" t="s">
        <v>87</v>
      </c>
      <c r="CJ390" s="115" t="s">
        <v>101</v>
      </c>
      <c r="CK390" s="115" t="s">
        <v>89</v>
      </c>
      <c r="CL390" s="115" t="s">
        <v>90</v>
      </c>
      <c r="CM390" s="115" t="s">
        <v>91</v>
      </c>
      <c r="CN390" s="115" t="s">
        <v>91</v>
      </c>
    </row>
    <row r="391" spans="1:92">
      <c r="A391" s="115">
        <v>7020352272</v>
      </c>
      <c r="O391" s="115"/>
      <c r="AB391" s="115"/>
      <c r="AH391" s="115" t="s">
        <v>37</v>
      </c>
      <c r="AI391" s="115" t="s">
        <v>38</v>
      </c>
      <c r="AK391" s="115" t="s">
        <v>40</v>
      </c>
      <c r="AL391" s="115"/>
      <c r="AO391" s="115" t="s">
        <v>44</v>
      </c>
      <c r="AX391" s="115"/>
      <c r="BB391" s="115" t="s">
        <v>55</v>
      </c>
      <c r="BM391" s="115" t="s">
        <v>64</v>
      </c>
      <c r="BO391" s="115" t="s">
        <v>66</v>
      </c>
      <c r="BP391" s="115"/>
      <c r="CA391" s="115" t="s">
        <v>78</v>
      </c>
      <c r="CC391" s="115" t="s">
        <v>83</v>
      </c>
      <c r="CD391" s="115">
        <v>37</v>
      </c>
      <c r="CE391" s="115" t="s">
        <v>181</v>
      </c>
      <c r="CF391" s="115" t="s">
        <v>189</v>
      </c>
      <c r="CG391" s="115" t="s">
        <v>85</v>
      </c>
      <c r="CH391" s="115" t="s">
        <v>86</v>
      </c>
      <c r="CI391" s="115" t="s">
        <v>87</v>
      </c>
      <c r="CK391" s="115" t="s">
        <v>94</v>
      </c>
      <c r="CL391" s="115" t="s">
        <v>90</v>
      </c>
      <c r="CM391" s="115" t="s">
        <v>91</v>
      </c>
      <c r="CN391" s="115" t="s">
        <v>91</v>
      </c>
    </row>
    <row r="392" spans="1:92">
      <c r="A392" s="115">
        <v>5590611923</v>
      </c>
      <c r="C392" s="115" t="s">
        <v>19</v>
      </c>
      <c r="K392" s="115" t="s">
        <v>27</v>
      </c>
      <c r="L392" s="115" t="s">
        <v>28</v>
      </c>
      <c r="O392" s="115" t="s">
        <v>18</v>
      </c>
      <c r="Q392" s="115" t="s">
        <v>20</v>
      </c>
      <c r="X392" s="115" t="s">
        <v>27</v>
      </c>
      <c r="AB392" s="115"/>
      <c r="AF392" s="115" t="s">
        <v>35</v>
      </c>
      <c r="AI392" s="115" t="s">
        <v>38</v>
      </c>
      <c r="AL392" s="115" t="s">
        <v>41</v>
      </c>
      <c r="AM392" s="115" t="s">
        <v>42</v>
      </c>
      <c r="AN392" s="115" t="s">
        <v>43</v>
      </c>
      <c r="AX392" s="115"/>
      <c r="BA392" s="115" t="s">
        <v>19</v>
      </c>
      <c r="BH392" s="115" t="s">
        <v>61</v>
      </c>
      <c r="BO392" s="115" t="s">
        <v>66</v>
      </c>
      <c r="BP392" s="115" t="s">
        <v>67</v>
      </c>
      <c r="BV392" s="115" t="s">
        <v>73</v>
      </c>
      <c r="BY392" s="115" t="s">
        <v>76</v>
      </c>
      <c r="CC392" s="115" t="s">
        <v>99</v>
      </c>
      <c r="CD392" s="115">
        <v>26</v>
      </c>
      <c r="CE392" s="115" t="s">
        <v>432</v>
      </c>
      <c r="CG392" s="115" t="s">
        <v>85</v>
      </c>
      <c r="CH392" s="115" t="s">
        <v>91</v>
      </c>
      <c r="CI392" s="115" t="s">
        <v>108</v>
      </c>
      <c r="CJ392" s="115" t="s">
        <v>96</v>
      </c>
      <c r="CK392" s="115" t="s">
        <v>102</v>
      </c>
      <c r="CL392" s="115" t="s">
        <v>90</v>
      </c>
      <c r="CM392" s="115" t="s">
        <v>91</v>
      </c>
    </row>
    <row r="393" spans="1:92">
      <c r="A393" s="115">
        <v>5600951520</v>
      </c>
      <c r="L393" s="115" t="s">
        <v>28</v>
      </c>
      <c r="O393" s="115"/>
      <c r="V393" s="115" t="s">
        <v>25</v>
      </c>
      <c r="AB393" s="115"/>
      <c r="AI393" s="115" t="s">
        <v>38</v>
      </c>
      <c r="AL393" s="115"/>
      <c r="AO393" s="115" t="s">
        <v>44</v>
      </c>
      <c r="AX393" s="115"/>
      <c r="BA393" s="115" t="s">
        <v>19</v>
      </c>
      <c r="BC393" s="115" t="s">
        <v>56</v>
      </c>
      <c r="BO393" s="115" t="s">
        <v>66</v>
      </c>
      <c r="BP393" s="115" t="s">
        <v>67</v>
      </c>
      <c r="BS393" s="115" t="s">
        <v>70</v>
      </c>
      <c r="CA393" s="115" t="s">
        <v>78</v>
      </c>
      <c r="CC393" s="115"/>
    </row>
    <row r="394" spans="1:92">
      <c r="A394" s="115">
        <v>6985475941</v>
      </c>
      <c r="B394" s="115" t="s">
        <v>18</v>
      </c>
      <c r="F394" s="115" t="s">
        <v>22</v>
      </c>
      <c r="J394" s="115" t="s">
        <v>26</v>
      </c>
      <c r="K394" s="115" t="s">
        <v>27</v>
      </c>
      <c r="L394" s="115" t="s">
        <v>28</v>
      </c>
      <c r="N394" s="115" t="s">
        <v>30</v>
      </c>
      <c r="O394" s="115" t="s">
        <v>18</v>
      </c>
      <c r="P394" s="115" t="s">
        <v>19</v>
      </c>
      <c r="Q394" s="115" t="s">
        <v>20</v>
      </c>
      <c r="W394" s="115" t="s">
        <v>26</v>
      </c>
      <c r="Z394" s="115" t="s">
        <v>29</v>
      </c>
      <c r="AA394" s="115" t="s">
        <v>30</v>
      </c>
      <c r="AB394" s="115" t="s">
        <v>31</v>
      </c>
      <c r="AD394" s="115" t="s">
        <v>33</v>
      </c>
      <c r="AE394" s="115" t="s">
        <v>34</v>
      </c>
      <c r="AF394" s="115" t="s">
        <v>35</v>
      </c>
      <c r="AI394" s="115" t="s">
        <v>38</v>
      </c>
      <c r="AL394" s="115"/>
      <c r="AN394" s="115" t="s">
        <v>43</v>
      </c>
      <c r="AO394" s="115" t="s">
        <v>44</v>
      </c>
      <c r="AX394" s="115" t="s">
        <v>52</v>
      </c>
      <c r="BA394" s="115" t="s">
        <v>19</v>
      </c>
      <c r="BD394" s="115" t="s">
        <v>57</v>
      </c>
      <c r="BI394" s="115" t="s">
        <v>62</v>
      </c>
      <c r="BJ394" s="115" t="s">
        <v>26</v>
      </c>
      <c r="BM394" s="115" t="s">
        <v>64</v>
      </c>
      <c r="BP394" s="115" t="s">
        <v>67</v>
      </c>
      <c r="BR394" s="115" t="s">
        <v>69</v>
      </c>
      <c r="BT394" s="115" t="s">
        <v>71</v>
      </c>
      <c r="BU394" s="115" t="s">
        <v>72</v>
      </c>
      <c r="CC394" s="115" t="s">
        <v>83</v>
      </c>
      <c r="CD394" s="115">
        <v>69</v>
      </c>
      <c r="CE394" s="115" t="s">
        <v>181</v>
      </c>
      <c r="CF394" s="115" t="s">
        <v>222</v>
      </c>
      <c r="CG394" s="115" t="s">
        <v>85</v>
      </c>
      <c r="CH394" s="115" t="s">
        <v>86</v>
      </c>
      <c r="CI394" s="115" t="s">
        <v>116</v>
      </c>
      <c r="CJ394" s="115" t="s">
        <v>100</v>
      </c>
      <c r="CK394" s="115" t="s">
        <v>94</v>
      </c>
      <c r="CL394" s="115" t="s">
        <v>90</v>
      </c>
      <c r="CM394" s="115" t="s">
        <v>91</v>
      </c>
      <c r="CN394" s="115" t="s">
        <v>91</v>
      </c>
    </row>
    <row r="395" spans="1:92">
      <c r="A395" s="115">
        <v>6985441147</v>
      </c>
      <c r="C395" s="115" t="s">
        <v>19</v>
      </c>
      <c r="J395" s="115" t="s">
        <v>26</v>
      </c>
      <c r="K395" s="115" t="s">
        <v>27</v>
      </c>
      <c r="O395" s="115"/>
      <c r="P395" s="115" t="s">
        <v>19</v>
      </c>
      <c r="Q395" s="115" t="s">
        <v>20</v>
      </c>
      <c r="R395" s="115" t="s">
        <v>21</v>
      </c>
      <c r="AB395" s="115"/>
      <c r="AD395" s="115" t="s">
        <v>33</v>
      </c>
      <c r="AE395" s="115" t="s">
        <v>34</v>
      </c>
      <c r="AI395" s="115" t="s">
        <v>38</v>
      </c>
      <c r="AL395" s="115"/>
      <c r="AX395" s="115"/>
      <c r="BP395" s="115" t="s">
        <v>67</v>
      </c>
      <c r="BS395" s="115" t="s">
        <v>70</v>
      </c>
      <c r="CA395" s="115" t="s">
        <v>78</v>
      </c>
      <c r="CC395" s="115" t="s">
        <v>99</v>
      </c>
      <c r="CD395" s="115">
        <v>67</v>
      </c>
      <c r="CE395" s="115" t="s">
        <v>84</v>
      </c>
      <c r="CF395" s="115" t="s">
        <v>156</v>
      </c>
      <c r="CG395" s="115" t="s">
        <v>85</v>
      </c>
      <c r="CH395" s="115" t="s">
        <v>86</v>
      </c>
      <c r="CI395" s="115" t="s">
        <v>87</v>
      </c>
      <c r="CK395" s="115" t="s">
        <v>109</v>
      </c>
      <c r="CL395" s="115" t="s">
        <v>90</v>
      </c>
      <c r="CM395" s="115" t="s">
        <v>91</v>
      </c>
      <c r="CN395" s="115" t="s">
        <v>91</v>
      </c>
    </row>
    <row r="396" spans="1:92">
      <c r="A396" s="115">
        <v>7044848704</v>
      </c>
      <c r="L396" s="115" t="s">
        <v>28</v>
      </c>
      <c r="O396" s="115"/>
      <c r="P396" s="115" t="s">
        <v>19</v>
      </c>
      <c r="Q396" s="115" t="s">
        <v>20</v>
      </c>
      <c r="AA396" s="115" t="s">
        <v>30</v>
      </c>
      <c r="AB396" s="115"/>
      <c r="AE396" s="115" t="s">
        <v>34</v>
      </c>
      <c r="AF396" s="115" t="s">
        <v>35</v>
      </c>
      <c r="AI396" s="115" t="s">
        <v>38</v>
      </c>
      <c r="AL396" s="115"/>
      <c r="AQ396" s="115" t="s">
        <v>39</v>
      </c>
      <c r="AX396" s="115"/>
      <c r="BC396" s="115" t="s">
        <v>56</v>
      </c>
      <c r="BO396" s="115" t="s">
        <v>66</v>
      </c>
      <c r="BP396" s="115" t="s">
        <v>67</v>
      </c>
      <c r="CC396" s="115" t="s">
        <v>83</v>
      </c>
      <c r="CD396" s="115">
        <v>63</v>
      </c>
      <c r="CE396" s="115" t="s">
        <v>181</v>
      </c>
      <c r="CF396" s="115" t="s">
        <v>237</v>
      </c>
      <c r="CG396" s="115" t="s">
        <v>85</v>
      </c>
      <c r="CH396" s="115" t="s">
        <v>86</v>
      </c>
      <c r="CI396" s="115" t="s">
        <v>87</v>
      </c>
      <c r="CJ396" s="115" t="s">
        <v>93</v>
      </c>
      <c r="CK396" s="115" t="s">
        <v>102</v>
      </c>
      <c r="CM396" s="115" t="s">
        <v>91</v>
      </c>
      <c r="CN396" s="115" t="s">
        <v>91</v>
      </c>
    </row>
    <row r="397" spans="1:92">
      <c r="A397" s="115">
        <v>7045779097</v>
      </c>
      <c r="C397" s="115" t="s">
        <v>19</v>
      </c>
      <c r="J397" s="115" t="s">
        <v>26</v>
      </c>
      <c r="O397" s="115"/>
      <c r="P397" s="115" t="s">
        <v>19</v>
      </c>
      <c r="W397" s="115" t="s">
        <v>26</v>
      </c>
      <c r="X397" s="115" t="s">
        <v>27</v>
      </c>
      <c r="AB397" s="115"/>
      <c r="AI397" s="115" t="s">
        <v>38</v>
      </c>
      <c r="AL397" s="115"/>
      <c r="AX397" s="115" t="s">
        <v>52</v>
      </c>
      <c r="BD397" s="115" t="s">
        <v>57</v>
      </c>
      <c r="BJ397" s="115" t="s">
        <v>26</v>
      </c>
      <c r="BP397" s="115" t="s">
        <v>67</v>
      </c>
      <c r="BU397" s="115" t="s">
        <v>72</v>
      </c>
      <c r="CA397" s="115" t="s">
        <v>78</v>
      </c>
      <c r="CC397" s="115" t="s">
        <v>99</v>
      </c>
      <c r="CD397" s="115">
        <v>89</v>
      </c>
      <c r="CE397" s="115" t="s">
        <v>181</v>
      </c>
      <c r="CF397" s="115" t="s">
        <v>230</v>
      </c>
      <c r="CG397" s="115" t="s">
        <v>85</v>
      </c>
      <c r="CH397" s="115" t="s">
        <v>86</v>
      </c>
      <c r="CJ397" s="115" t="s">
        <v>101</v>
      </c>
      <c r="CK397" s="115" t="s">
        <v>102</v>
      </c>
      <c r="CL397" s="115" t="s">
        <v>106</v>
      </c>
      <c r="CM397" s="115" t="s">
        <v>91</v>
      </c>
      <c r="CN397" s="115" t="s">
        <v>86</v>
      </c>
    </row>
    <row r="398" spans="1:92">
      <c r="A398" s="115">
        <v>7020351924</v>
      </c>
      <c r="C398" s="115" t="s">
        <v>19</v>
      </c>
      <c r="I398" s="115" t="s">
        <v>25</v>
      </c>
      <c r="K398" s="115" t="s">
        <v>27</v>
      </c>
      <c r="L398" s="115" t="s">
        <v>28</v>
      </c>
      <c r="O398" s="115"/>
      <c r="P398" s="115" t="s">
        <v>19</v>
      </c>
      <c r="V398" s="115" t="s">
        <v>25</v>
      </c>
      <c r="X398" s="115" t="s">
        <v>27</v>
      </c>
      <c r="Y398" s="115" t="s">
        <v>28</v>
      </c>
      <c r="AB398" s="115"/>
      <c r="AD398" s="115" t="s">
        <v>33</v>
      </c>
      <c r="AI398" s="115" t="s">
        <v>38</v>
      </c>
      <c r="AL398" s="115"/>
      <c r="AM398" s="115" t="s">
        <v>42</v>
      </c>
      <c r="AO398" s="115" t="s">
        <v>44</v>
      </c>
      <c r="AX398" s="115"/>
      <c r="BA398" s="115" t="s">
        <v>19</v>
      </c>
      <c r="BK398" s="115" t="s">
        <v>22</v>
      </c>
      <c r="BL398" s="115" t="s">
        <v>63</v>
      </c>
      <c r="BP398" s="115" t="s">
        <v>67</v>
      </c>
      <c r="CC398" s="115" t="s">
        <v>83</v>
      </c>
      <c r="CD398" s="115">
        <v>31</v>
      </c>
      <c r="CE398" s="115" t="s">
        <v>181</v>
      </c>
      <c r="CF398" s="115" t="s">
        <v>244</v>
      </c>
      <c r="CG398" s="115" t="s">
        <v>85</v>
      </c>
      <c r="CH398" s="115" t="s">
        <v>86</v>
      </c>
      <c r="CI398" s="115" t="s">
        <v>87</v>
      </c>
      <c r="CJ398" s="115" t="s">
        <v>100</v>
      </c>
      <c r="CK398" s="115" t="s">
        <v>89</v>
      </c>
      <c r="CL398" s="115" t="s">
        <v>90</v>
      </c>
      <c r="CM398" s="115" t="s">
        <v>91</v>
      </c>
      <c r="CN398" s="115" t="s">
        <v>91</v>
      </c>
    </row>
    <row r="399" spans="1:92">
      <c r="A399" s="115">
        <v>6985454948</v>
      </c>
      <c r="C399" s="115" t="s">
        <v>19</v>
      </c>
      <c r="H399" s="115" t="s">
        <v>24</v>
      </c>
      <c r="K399" s="115" t="s">
        <v>27</v>
      </c>
      <c r="O399" s="115"/>
      <c r="Q399" s="115" t="s">
        <v>20</v>
      </c>
      <c r="U399" s="115" t="s">
        <v>24</v>
      </c>
      <c r="X399" s="115" t="s">
        <v>27</v>
      </c>
      <c r="AB399" s="115"/>
      <c r="AI399" s="115" t="s">
        <v>38</v>
      </c>
      <c r="AK399" s="115" t="s">
        <v>40</v>
      </c>
      <c r="AL399" s="115" t="s">
        <v>41</v>
      </c>
      <c r="AM399" s="115" t="s">
        <v>42</v>
      </c>
      <c r="AO399" s="115" t="s">
        <v>44</v>
      </c>
      <c r="AX399" s="115"/>
      <c r="BA399" s="115" t="s">
        <v>19</v>
      </c>
      <c r="BF399" s="115" t="s">
        <v>59</v>
      </c>
      <c r="BO399" s="115" t="s">
        <v>66</v>
      </c>
      <c r="BP399" s="115" t="s">
        <v>67</v>
      </c>
      <c r="CC399" s="115" t="s">
        <v>83</v>
      </c>
      <c r="CD399" s="115">
        <v>43</v>
      </c>
      <c r="CE399" s="115" t="s">
        <v>181</v>
      </c>
      <c r="CG399" s="115" t="s">
        <v>85</v>
      </c>
      <c r="CH399" s="115" t="s">
        <v>86</v>
      </c>
      <c r="CI399" s="115" t="s">
        <v>87</v>
      </c>
      <c r="CJ399" s="115" t="s">
        <v>88</v>
      </c>
      <c r="CL399" s="115" t="s">
        <v>90</v>
      </c>
      <c r="CM399" s="115" t="s">
        <v>91</v>
      </c>
      <c r="CN399" s="115" t="s">
        <v>91</v>
      </c>
    </row>
    <row r="400" spans="1:92">
      <c r="A400" s="115">
        <v>6985453086</v>
      </c>
      <c r="O400" s="115"/>
      <c r="Q400" s="115" t="s">
        <v>20</v>
      </c>
      <c r="X400" s="115" t="s">
        <v>27</v>
      </c>
      <c r="AA400" s="115" t="s">
        <v>30</v>
      </c>
      <c r="AB400" s="115"/>
      <c r="AI400" s="115" t="s">
        <v>38</v>
      </c>
      <c r="AL400" s="115"/>
      <c r="AX400" s="115"/>
      <c r="BP400" s="115" t="s">
        <v>67</v>
      </c>
      <c r="CC400" s="115" t="s">
        <v>83</v>
      </c>
      <c r="CD400" s="115">
        <v>60</v>
      </c>
      <c r="CE400" s="115" t="s">
        <v>181</v>
      </c>
      <c r="CF400" s="115" t="s">
        <v>193</v>
      </c>
      <c r="CG400" s="115" t="s">
        <v>85</v>
      </c>
      <c r="CH400" s="115" t="s">
        <v>86</v>
      </c>
      <c r="CI400" s="115" t="s">
        <v>87</v>
      </c>
      <c r="CJ400" s="115" t="s">
        <v>96</v>
      </c>
      <c r="CK400" s="115" t="s">
        <v>94</v>
      </c>
      <c r="CM400" s="115" t="s">
        <v>91</v>
      </c>
    </row>
    <row r="401" spans="1:92">
      <c r="A401" s="115">
        <v>7045791022</v>
      </c>
      <c r="O401" s="115"/>
      <c r="Q401" s="115" t="s">
        <v>20</v>
      </c>
      <c r="X401" s="115" t="s">
        <v>27</v>
      </c>
      <c r="AB401" s="115"/>
      <c r="AD401" s="115" t="s">
        <v>33</v>
      </c>
      <c r="AF401" s="115" t="s">
        <v>35</v>
      </c>
      <c r="AI401" s="115" t="s">
        <v>38</v>
      </c>
      <c r="AL401" s="115"/>
      <c r="AQ401" s="115" t="s">
        <v>39</v>
      </c>
      <c r="AX401" s="115"/>
      <c r="BB401" s="115" t="s">
        <v>55</v>
      </c>
      <c r="BC401" s="115" t="s">
        <v>56</v>
      </c>
      <c r="BL401" s="115" t="s">
        <v>63</v>
      </c>
      <c r="BP401" s="115"/>
      <c r="BT401" s="115" t="s">
        <v>71</v>
      </c>
      <c r="CC401" s="115" t="s">
        <v>83</v>
      </c>
      <c r="CD401" s="115">
        <v>89</v>
      </c>
      <c r="CE401" s="115" t="s">
        <v>181</v>
      </c>
      <c r="CF401" s="115" t="s">
        <v>206</v>
      </c>
      <c r="CG401" s="115" t="s">
        <v>85</v>
      </c>
      <c r="CH401" s="115" t="s">
        <v>86</v>
      </c>
      <c r="CI401" s="115" t="s">
        <v>87</v>
      </c>
      <c r="CL401" s="115" t="s">
        <v>106</v>
      </c>
      <c r="CM401" s="115" t="s">
        <v>91</v>
      </c>
    </row>
    <row r="402" spans="1:92">
      <c r="A402" s="115">
        <v>6984053951</v>
      </c>
      <c r="C402" s="115" t="s">
        <v>19</v>
      </c>
      <c r="D402" s="115" t="s">
        <v>20</v>
      </c>
      <c r="K402" s="115" t="s">
        <v>27</v>
      </c>
      <c r="L402" s="115" t="s">
        <v>28</v>
      </c>
      <c r="O402" s="115"/>
      <c r="X402" s="115" t="s">
        <v>27</v>
      </c>
      <c r="AA402" s="115" t="s">
        <v>30</v>
      </c>
      <c r="AB402" s="115"/>
      <c r="AD402" s="115" t="s">
        <v>33</v>
      </c>
      <c r="AI402" s="115" t="s">
        <v>38</v>
      </c>
      <c r="AK402" s="115" t="s">
        <v>40</v>
      </c>
      <c r="AL402" s="115"/>
      <c r="AM402" s="115" t="s">
        <v>42</v>
      </c>
      <c r="AO402" s="115" t="s">
        <v>44</v>
      </c>
      <c r="AX402" s="115"/>
      <c r="AZ402" s="115" t="s">
        <v>54</v>
      </c>
      <c r="BO402" s="115" t="s">
        <v>66</v>
      </c>
      <c r="BP402" s="115" t="s">
        <v>67</v>
      </c>
      <c r="CA402" s="115" t="s">
        <v>78</v>
      </c>
      <c r="CC402" s="115" t="s">
        <v>83</v>
      </c>
      <c r="CD402" s="115">
        <v>50</v>
      </c>
      <c r="CE402" s="115" t="s">
        <v>181</v>
      </c>
      <c r="CF402" s="115" t="s">
        <v>199</v>
      </c>
      <c r="CG402" s="115" t="s">
        <v>85</v>
      </c>
      <c r="CH402" s="115" t="s">
        <v>86</v>
      </c>
      <c r="CI402" s="115" t="s">
        <v>87</v>
      </c>
      <c r="CJ402" s="115" t="s">
        <v>88</v>
      </c>
      <c r="CK402" s="115" t="s">
        <v>89</v>
      </c>
      <c r="CL402" s="115" t="s">
        <v>90</v>
      </c>
      <c r="CM402" s="115" t="s">
        <v>91</v>
      </c>
      <c r="CN402" s="115" t="s">
        <v>91</v>
      </c>
    </row>
    <row r="403" spans="1:92">
      <c r="A403" s="115">
        <v>7007919230</v>
      </c>
      <c r="H403" s="115" t="s">
        <v>24</v>
      </c>
      <c r="L403" s="115" t="s">
        <v>28</v>
      </c>
      <c r="N403" s="115" t="s">
        <v>30</v>
      </c>
      <c r="O403" s="115"/>
      <c r="T403" s="115" t="s">
        <v>23</v>
      </c>
      <c r="U403" s="115" t="s">
        <v>24</v>
      </c>
      <c r="X403" s="115" t="s">
        <v>27</v>
      </c>
      <c r="AB403" s="115"/>
      <c r="AD403" s="115" t="s">
        <v>33</v>
      </c>
      <c r="AI403" s="115" t="s">
        <v>38</v>
      </c>
      <c r="AL403" s="115" t="s">
        <v>41</v>
      </c>
      <c r="AM403" s="115" t="s">
        <v>42</v>
      </c>
      <c r="AX403" s="115"/>
      <c r="BN403" s="115" t="s">
        <v>65</v>
      </c>
      <c r="BP403" s="115" t="s">
        <v>67</v>
      </c>
      <c r="CA403" s="115" t="s">
        <v>78</v>
      </c>
      <c r="CC403" s="115" t="s">
        <v>83</v>
      </c>
      <c r="CD403" s="115">
        <v>47</v>
      </c>
      <c r="CE403" s="115" t="s">
        <v>84</v>
      </c>
      <c r="CF403" s="115" t="s">
        <v>152</v>
      </c>
      <c r="CG403" s="115" t="s">
        <v>85</v>
      </c>
      <c r="CH403" s="115" t="s">
        <v>86</v>
      </c>
      <c r="CI403" s="115" t="s">
        <v>87</v>
      </c>
      <c r="CJ403" s="115" t="s">
        <v>104</v>
      </c>
      <c r="CK403" s="115" t="s">
        <v>89</v>
      </c>
      <c r="CL403" s="115" t="s">
        <v>106</v>
      </c>
      <c r="CM403" s="115" t="s">
        <v>91</v>
      </c>
      <c r="CN403" s="115" t="s">
        <v>91</v>
      </c>
    </row>
    <row r="404" spans="1:92">
      <c r="A404" s="115">
        <v>7020350553</v>
      </c>
      <c r="D404" s="115" t="s">
        <v>20</v>
      </c>
      <c r="O404" s="115"/>
      <c r="X404" s="115" t="s">
        <v>27</v>
      </c>
      <c r="AB404" s="115"/>
      <c r="AI404" s="115" t="s">
        <v>38</v>
      </c>
      <c r="AL404" s="115"/>
      <c r="AO404" s="115" t="s">
        <v>44</v>
      </c>
      <c r="AX404" s="115"/>
      <c r="AZ404" s="115" t="s">
        <v>54</v>
      </c>
      <c r="BP404" s="115" t="s">
        <v>67</v>
      </c>
      <c r="CC404" s="115" t="s">
        <v>99</v>
      </c>
      <c r="CD404" s="115">
        <v>67</v>
      </c>
      <c r="CE404" s="115" t="s">
        <v>181</v>
      </c>
      <c r="CG404" s="115" t="s">
        <v>85</v>
      </c>
      <c r="CH404" s="115" t="s">
        <v>86</v>
      </c>
      <c r="CI404" s="115" t="s">
        <v>87</v>
      </c>
      <c r="CJ404" s="115" t="s">
        <v>93</v>
      </c>
      <c r="CK404" s="115" t="s">
        <v>111</v>
      </c>
      <c r="CL404" s="115" t="s">
        <v>106</v>
      </c>
      <c r="CM404" s="115" t="s">
        <v>91</v>
      </c>
      <c r="CN404" s="115" t="s">
        <v>91</v>
      </c>
    </row>
    <row r="405" spans="1:92">
      <c r="A405" s="115">
        <v>6988283523</v>
      </c>
      <c r="C405" s="115" t="s">
        <v>19</v>
      </c>
      <c r="J405" s="115" t="s">
        <v>26</v>
      </c>
      <c r="N405" s="115" t="s">
        <v>30</v>
      </c>
      <c r="O405" s="115"/>
      <c r="Q405" s="115" t="s">
        <v>20</v>
      </c>
      <c r="V405" s="115" t="s">
        <v>25</v>
      </c>
      <c r="W405" s="115" t="s">
        <v>26</v>
      </c>
      <c r="AB405" s="115"/>
      <c r="AI405" s="115" t="s">
        <v>38</v>
      </c>
      <c r="AK405" s="115" t="s">
        <v>40</v>
      </c>
      <c r="AL405" s="115"/>
      <c r="AQ405" s="115" t="s">
        <v>39</v>
      </c>
      <c r="AX405" s="115" t="s">
        <v>52</v>
      </c>
      <c r="BD405" s="115" t="s">
        <v>57</v>
      </c>
      <c r="BH405" s="115" t="s">
        <v>61</v>
      </c>
      <c r="BJ405" s="115" t="s">
        <v>26</v>
      </c>
      <c r="BP405" s="115"/>
      <c r="BS405" s="115" t="s">
        <v>70</v>
      </c>
      <c r="CC405" s="115" t="s">
        <v>83</v>
      </c>
      <c r="CD405" s="115">
        <v>70</v>
      </c>
      <c r="CE405" s="115" t="s">
        <v>84</v>
      </c>
      <c r="CF405" s="115" t="s">
        <v>121</v>
      </c>
      <c r="CG405" s="115" t="s">
        <v>85</v>
      </c>
      <c r="CH405" s="115" t="s">
        <v>86</v>
      </c>
      <c r="CI405" s="115" t="s">
        <v>87</v>
      </c>
      <c r="CK405" s="115" t="s">
        <v>102</v>
      </c>
      <c r="CL405" s="115" t="s">
        <v>106</v>
      </c>
    </row>
    <row r="406" spans="1:92">
      <c r="A406" s="115">
        <v>7045792166</v>
      </c>
      <c r="C406" s="115" t="s">
        <v>19</v>
      </c>
      <c r="I406" s="115" t="s">
        <v>25</v>
      </c>
      <c r="J406" s="115" t="s">
        <v>26</v>
      </c>
      <c r="O406" s="115"/>
      <c r="T406" s="115" t="s">
        <v>23</v>
      </c>
      <c r="V406" s="115" t="s">
        <v>25</v>
      </c>
      <c r="W406" s="115" t="s">
        <v>26</v>
      </c>
      <c r="AB406" s="115"/>
      <c r="AI406" s="115" t="s">
        <v>38</v>
      </c>
      <c r="AL406" s="115"/>
      <c r="AX406" s="115"/>
      <c r="BP406" s="115"/>
      <c r="BQ406" s="115" t="s">
        <v>68</v>
      </c>
      <c r="BS406" s="115" t="s">
        <v>70</v>
      </c>
      <c r="BW406" s="115" t="s">
        <v>74</v>
      </c>
      <c r="CC406" s="115" t="s">
        <v>83</v>
      </c>
      <c r="CD406" s="115">
        <v>88</v>
      </c>
      <c r="CE406" s="115" t="s">
        <v>181</v>
      </c>
      <c r="CF406" s="115" t="s">
        <v>237</v>
      </c>
      <c r="CG406" s="115" t="s">
        <v>85</v>
      </c>
      <c r="CH406" s="115" t="s">
        <v>86</v>
      </c>
      <c r="CJ406" s="115" t="s">
        <v>96</v>
      </c>
      <c r="CK406" s="115" t="s">
        <v>89</v>
      </c>
      <c r="CL406" s="115" t="s">
        <v>106</v>
      </c>
      <c r="CM406" s="115" t="s">
        <v>86</v>
      </c>
      <c r="CN406" s="115" t="s">
        <v>86</v>
      </c>
    </row>
    <row r="407" spans="1:92">
      <c r="A407" s="115">
        <v>6982470293</v>
      </c>
      <c r="C407" s="115" t="s">
        <v>19</v>
      </c>
      <c r="J407" s="115" t="s">
        <v>26</v>
      </c>
      <c r="N407" s="115" t="s">
        <v>30</v>
      </c>
      <c r="O407" s="115"/>
      <c r="V407" s="115" t="s">
        <v>25</v>
      </c>
      <c r="W407" s="115" t="s">
        <v>26</v>
      </c>
      <c r="AA407" s="115" t="s">
        <v>30</v>
      </c>
      <c r="AB407" s="115" t="s">
        <v>31</v>
      </c>
      <c r="AF407" s="115" t="s">
        <v>35</v>
      </c>
      <c r="AI407" s="115" t="s">
        <v>38</v>
      </c>
      <c r="AL407" s="115"/>
      <c r="AX407" s="115"/>
      <c r="BP407" s="115"/>
      <c r="CC407" s="115" t="s">
        <v>83</v>
      </c>
      <c r="CD407" s="115">
        <v>62</v>
      </c>
      <c r="CE407" s="115" t="s">
        <v>181</v>
      </c>
      <c r="CF407" s="115" t="s">
        <v>242</v>
      </c>
      <c r="CG407" s="115" t="s">
        <v>85</v>
      </c>
      <c r="CH407" s="115" t="s">
        <v>86</v>
      </c>
      <c r="CI407" s="115" t="s">
        <v>87</v>
      </c>
      <c r="CK407" s="115" t="s">
        <v>102</v>
      </c>
      <c r="CL407" s="115" t="s">
        <v>103</v>
      </c>
      <c r="CM407" s="115" t="s">
        <v>91</v>
      </c>
      <c r="CN407" s="115" t="s">
        <v>91</v>
      </c>
    </row>
    <row r="408" spans="1:92">
      <c r="A408" s="115">
        <v>7008108008</v>
      </c>
      <c r="C408" s="115" t="s">
        <v>19</v>
      </c>
      <c r="J408" s="115" t="s">
        <v>26</v>
      </c>
      <c r="L408" s="115" t="s">
        <v>28</v>
      </c>
      <c r="N408" s="115" t="s">
        <v>30</v>
      </c>
      <c r="O408" s="115"/>
      <c r="P408" s="115" t="s">
        <v>19</v>
      </c>
      <c r="Q408" s="115" t="s">
        <v>20</v>
      </c>
      <c r="W408" s="115" t="s">
        <v>26</v>
      </c>
      <c r="AA408" s="115" t="s">
        <v>30</v>
      </c>
      <c r="AB408" s="115"/>
      <c r="AI408" s="115" t="s">
        <v>38</v>
      </c>
      <c r="AL408" s="115" t="s">
        <v>41</v>
      </c>
      <c r="AM408" s="115" t="s">
        <v>42</v>
      </c>
      <c r="AX408" s="115" t="s">
        <v>52</v>
      </c>
      <c r="AY408" s="115" t="s">
        <v>53</v>
      </c>
      <c r="BJ408" s="115" t="s">
        <v>26</v>
      </c>
      <c r="BP408" s="115" t="s">
        <v>67</v>
      </c>
      <c r="CC408" s="115" t="s">
        <v>83</v>
      </c>
      <c r="CD408" s="115">
        <v>73</v>
      </c>
      <c r="CE408" s="115" t="s">
        <v>181</v>
      </c>
      <c r="CF408" s="115" t="s">
        <v>204</v>
      </c>
      <c r="CG408" s="115" t="s">
        <v>85</v>
      </c>
      <c r="CH408" s="115" t="s">
        <v>86</v>
      </c>
      <c r="CI408" s="115" t="s">
        <v>87</v>
      </c>
      <c r="CJ408" s="115" t="s">
        <v>88</v>
      </c>
      <c r="CK408" s="115" t="s">
        <v>111</v>
      </c>
      <c r="CL408" s="115" t="s">
        <v>106</v>
      </c>
      <c r="CM408" s="115" t="s">
        <v>91</v>
      </c>
      <c r="CN408" s="115" t="s">
        <v>91</v>
      </c>
    </row>
    <row r="409" spans="1:92">
      <c r="A409" s="115">
        <v>7011088391</v>
      </c>
      <c r="C409" s="115" t="s">
        <v>19</v>
      </c>
      <c r="D409" s="115" t="s">
        <v>20</v>
      </c>
      <c r="J409" s="115" t="s">
        <v>26</v>
      </c>
      <c r="K409" s="115" t="s">
        <v>27</v>
      </c>
      <c r="O409" s="115"/>
      <c r="P409" s="115" t="s">
        <v>19</v>
      </c>
      <c r="Q409" s="115" t="s">
        <v>20</v>
      </c>
      <c r="W409" s="115" t="s">
        <v>26</v>
      </c>
      <c r="AA409" s="115" t="s">
        <v>30</v>
      </c>
      <c r="AB409" s="115"/>
      <c r="AF409" s="115" t="s">
        <v>35</v>
      </c>
      <c r="AI409" s="115" t="s">
        <v>38</v>
      </c>
      <c r="AK409" s="115" t="s">
        <v>40</v>
      </c>
      <c r="AL409" s="115" t="s">
        <v>41</v>
      </c>
      <c r="AN409" s="115" t="s">
        <v>43</v>
      </c>
      <c r="AO409" s="115" t="s">
        <v>44</v>
      </c>
      <c r="AQ409" s="115" t="s">
        <v>39</v>
      </c>
      <c r="AX409" s="115" t="s">
        <v>52</v>
      </c>
      <c r="AY409" s="115" t="s">
        <v>53</v>
      </c>
      <c r="BA409" s="115" t="s">
        <v>19</v>
      </c>
      <c r="BD409" s="115" t="s">
        <v>57</v>
      </c>
      <c r="BP409" s="115" t="s">
        <v>67</v>
      </c>
      <c r="BS409" s="115" t="s">
        <v>70</v>
      </c>
      <c r="CC409" s="115" t="s">
        <v>83</v>
      </c>
      <c r="CD409" s="115">
        <v>44</v>
      </c>
      <c r="CE409" s="115" t="s">
        <v>84</v>
      </c>
      <c r="CF409" s="115" t="s">
        <v>131</v>
      </c>
      <c r="CG409" s="115" t="s">
        <v>85</v>
      </c>
      <c r="CH409" s="115" t="s">
        <v>86</v>
      </c>
      <c r="CI409" s="115" t="s">
        <v>87</v>
      </c>
      <c r="CK409" s="115" t="s">
        <v>94</v>
      </c>
      <c r="CL409" s="115" t="s">
        <v>90</v>
      </c>
      <c r="CM409" s="115" t="s">
        <v>91</v>
      </c>
      <c r="CN409" s="115" t="s">
        <v>91</v>
      </c>
    </row>
    <row r="410" spans="1:92">
      <c r="A410" s="115">
        <v>5584590226</v>
      </c>
      <c r="C410" s="115" t="s">
        <v>19</v>
      </c>
      <c r="D410" s="115" t="s">
        <v>20</v>
      </c>
      <c r="J410" s="115" t="s">
        <v>26</v>
      </c>
      <c r="O410" s="115"/>
      <c r="P410" s="115" t="s">
        <v>19</v>
      </c>
      <c r="Q410" s="115" t="s">
        <v>20</v>
      </c>
      <c r="W410" s="115" t="s">
        <v>26</v>
      </c>
      <c r="AB410" s="115"/>
      <c r="AF410" s="115" t="s">
        <v>35</v>
      </c>
      <c r="AI410" s="115" t="s">
        <v>38</v>
      </c>
      <c r="AK410" s="115" t="s">
        <v>40</v>
      </c>
      <c r="AL410" s="115"/>
      <c r="AM410" s="115" t="s">
        <v>42</v>
      </c>
      <c r="AN410" s="115" t="s">
        <v>43</v>
      </c>
      <c r="AO410" s="115" t="s">
        <v>44</v>
      </c>
      <c r="AX410" s="115" t="s">
        <v>52</v>
      </c>
      <c r="AZ410" s="115" t="s">
        <v>54</v>
      </c>
      <c r="BJ410" s="115" t="s">
        <v>26</v>
      </c>
      <c r="BP410" s="115" t="s">
        <v>67</v>
      </c>
      <c r="BV410" s="115" t="s">
        <v>73</v>
      </c>
      <c r="CA410" s="115" t="s">
        <v>78</v>
      </c>
      <c r="CC410" s="115" t="s">
        <v>83</v>
      </c>
      <c r="CD410" s="115">
        <v>60</v>
      </c>
      <c r="CE410" s="115" t="s">
        <v>181</v>
      </c>
      <c r="CF410" s="115" t="s">
        <v>191</v>
      </c>
      <c r="CG410" s="115" t="s">
        <v>114</v>
      </c>
      <c r="CH410" s="115" t="s">
        <v>91</v>
      </c>
      <c r="CI410" s="115" t="s">
        <v>137</v>
      </c>
      <c r="CJ410" s="115" t="s">
        <v>88</v>
      </c>
      <c r="CK410" s="115" t="s">
        <v>94</v>
      </c>
      <c r="CL410" s="115" t="s">
        <v>90</v>
      </c>
      <c r="CM410" s="115" t="s">
        <v>91</v>
      </c>
      <c r="CN410" s="115" t="s">
        <v>91</v>
      </c>
    </row>
    <row r="411" spans="1:92">
      <c r="A411" s="115">
        <v>7044846043</v>
      </c>
      <c r="C411" s="115" t="s">
        <v>19</v>
      </c>
      <c r="D411" s="115" t="s">
        <v>20</v>
      </c>
      <c r="M411" s="115" t="s">
        <v>29</v>
      </c>
      <c r="O411" s="115"/>
      <c r="P411" s="115" t="s">
        <v>19</v>
      </c>
      <c r="Q411" s="115" t="s">
        <v>20</v>
      </c>
      <c r="W411" s="115" t="s">
        <v>26</v>
      </c>
      <c r="AB411" s="115"/>
      <c r="AD411" s="115" t="s">
        <v>33</v>
      </c>
      <c r="AI411" s="115" t="s">
        <v>38</v>
      </c>
      <c r="AL411" s="115" t="s">
        <v>41</v>
      </c>
      <c r="AX411" s="115" t="s">
        <v>52</v>
      </c>
      <c r="BD411" s="115" t="s">
        <v>57</v>
      </c>
      <c r="BJ411" s="115" t="s">
        <v>26</v>
      </c>
      <c r="BP411" s="115" t="s">
        <v>67</v>
      </c>
      <c r="BS411" s="115" t="s">
        <v>70</v>
      </c>
      <c r="BT411" s="115" t="s">
        <v>71</v>
      </c>
      <c r="BU411" s="115" t="s">
        <v>72</v>
      </c>
      <c r="CA411" s="115" t="s">
        <v>78</v>
      </c>
      <c r="CC411" s="115" t="s">
        <v>83</v>
      </c>
      <c r="CD411" s="115">
        <v>72</v>
      </c>
      <c r="CE411" s="115" t="s">
        <v>84</v>
      </c>
      <c r="CF411" s="115" t="s">
        <v>130</v>
      </c>
      <c r="CG411" s="115" t="s">
        <v>92</v>
      </c>
      <c r="CH411" s="115" t="s">
        <v>86</v>
      </c>
      <c r="CI411" s="115" t="s">
        <v>87</v>
      </c>
      <c r="CJ411" s="115" t="s">
        <v>100</v>
      </c>
      <c r="CK411" s="115" t="s">
        <v>94</v>
      </c>
      <c r="CL411" s="115" t="s">
        <v>106</v>
      </c>
      <c r="CM411" s="115" t="s">
        <v>91</v>
      </c>
      <c r="CN411" s="115" t="s">
        <v>91</v>
      </c>
    </row>
    <row r="412" spans="1:92">
      <c r="A412" s="115">
        <v>7011079928</v>
      </c>
      <c r="O412" s="115"/>
      <c r="Q412" s="115" t="s">
        <v>20</v>
      </c>
      <c r="W412" s="115" t="s">
        <v>26</v>
      </c>
      <c r="AA412" s="115" t="s">
        <v>30</v>
      </c>
      <c r="AB412" s="115"/>
      <c r="AI412" s="115" t="s">
        <v>38</v>
      </c>
      <c r="AK412" s="115" t="s">
        <v>40</v>
      </c>
      <c r="AL412" s="115"/>
      <c r="AX412" s="115"/>
      <c r="BD412" s="115" t="s">
        <v>57</v>
      </c>
      <c r="BH412" s="115" t="s">
        <v>61</v>
      </c>
      <c r="BJ412" s="115" t="s">
        <v>26</v>
      </c>
      <c r="BP412" s="115" t="s">
        <v>67</v>
      </c>
      <c r="BS412" s="115" t="s">
        <v>70</v>
      </c>
      <c r="BU412" s="115" t="s">
        <v>72</v>
      </c>
      <c r="CC412" s="115" t="s">
        <v>99</v>
      </c>
      <c r="CD412" s="115">
        <v>56</v>
      </c>
      <c r="CE412" s="115" t="s">
        <v>181</v>
      </c>
      <c r="CG412" s="115" t="s">
        <v>85</v>
      </c>
      <c r="CH412" s="115" t="s">
        <v>86</v>
      </c>
      <c r="CI412" s="115" t="s">
        <v>87</v>
      </c>
      <c r="CK412" s="115" t="s">
        <v>111</v>
      </c>
      <c r="CL412" s="115" t="s">
        <v>90</v>
      </c>
      <c r="CM412" s="115" t="s">
        <v>91</v>
      </c>
      <c r="CN412" s="115" t="s">
        <v>91</v>
      </c>
    </row>
    <row r="413" spans="1:92">
      <c r="A413" s="115">
        <v>7020345515</v>
      </c>
      <c r="C413" s="115" t="s">
        <v>19</v>
      </c>
      <c r="L413" s="115" t="s">
        <v>28</v>
      </c>
      <c r="O413" s="115"/>
      <c r="P413" s="115" t="s">
        <v>19</v>
      </c>
      <c r="U413" s="115" t="s">
        <v>24</v>
      </c>
      <c r="W413" s="115" t="s">
        <v>26</v>
      </c>
      <c r="AB413" s="115"/>
      <c r="AI413" s="115" t="s">
        <v>38</v>
      </c>
      <c r="AL413" s="115" t="s">
        <v>41</v>
      </c>
      <c r="AX413" s="115"/>
      <c r="BA413" s="115" t="s">
        <v>19</v>
      </c>
      <c r="BP413" s="115" t="s">
        <v>67</v>
      </c>
      <c r="CC413" s="115" t="s">
        <v>83</v>
      </c>
      <c r="CD413" s="115">
        <v>14</v>
      </c>
      <c r="CE413" s="115" t="s">
        <v>181</v>
      </c>
      <c r="CF413" s="115" t="s">
        <v>207</v>
      </c>
      <c r="CG413" s="115" t="s">
        <v>85</v>
      </c>
      <c r="CH413" s="115" t="s">
        <v>86</v>
      </c>
      <c r="CI413" s="115" t="s">
        <v>87</v>
      </c>
      <c r="CJ413" s="115" t="s">
        <v>93</v>
      </c>
      <c r="CK413" s="115" t="s">
        <v>112</v>
      </c>
      <c r="CL413" s="115" t="s">
        <v>95</v>
      </c>
      <c r="CM413" s="115" t="s">
        <v>91</v>
      </c>
      <c r="CN413" s="115" t="s">
        <v>86</v>
      </c>
    </row>
    <row r="414" spans="1:92">
      <c r="A414" s="115">
        <v>7044850455</v>
      </c>
      <c r="C414" s="115" t="s">
        <v>19</v>
      </c>
      <c r="J414" s="115" t="s">
        <v>26</v>
      </c>
      <c r="O414" s="115"/>
      <c r="P414" s="115" t="s">
        <v>19</v>
      </c>
      <c r="W414" s="115" t="s">
        <v>26</v>
      </c>
      <c r="AB414" s="115"/>
      <c r="AI414" s="115" t="s">
        <v>38</v>
      </c>
      <c r="AK414" s="115" t="s">
        <v>40</v>
      </c>
      <c r="AL414" s="115"/>
      <c r="AM414" s="115" t="s">
        <v>42</v>
      </c>
      <c r="AX414" s="115" t="s">
        <v>52</v>
      </c>
      <c r="BA414" s="115" t="s">
        <v>19</v>
      </c>
      <c r="BG414" s="115" t="s">
        <v>60</v>
      </c>
      <c r="BP414" s="115"/>
      <c r="BQ414" s="115" t="s">
        <v>68</v>
      </c>
      <c r="BT414" s="115" t="s">
        <v>71</v>
      </c>
      <c r="CC414" s="115" t="s">
        <v>99</v>
      </c>
      <c r="CD414" s="115">
        <v>68</v>
      </c>
      <c r="CE414" s="115" t="s">
        <v>84</v>
      </c>
      <c r="CF414" s="115" t="s">
        <v>156</v>
      </c>
      <c r="CG414" s="115" t="s">
        <v>85</v>
      </c>
      <c r="CH414" s="115" t="s">
        <v>86</v>
      </c>
      <c r="CI414" s="115" t="s">
        <v>87</v>
      </c>
      <c r="CJ414" s="115" t="s">
        <v>93</v>
      </c>
      <c r="CK414" s="115" t="s">
        <v>89</v>
      </c>
      <c r="CL414" s="115" t="s">
        <v>106</v>
      </c>
      <c r="CM414" s="115" t="s">
        <v>91</v>
      </c>
      <c r="CN414" s="115" t="s">
        <v>86</v>
      </c>
    </row>
    <row r="415" spans="1:92">
      <c r="A415" s="115">
        <v>6985144028</v>
      </c>
      <c r="C415" s="115" t="s">
        <v>19</v>
      </c>
      <c r="J415" s="115" t="s">
        <v>26</v>
      </c>
      <c r="O415" s="115"/>
      <c r="W415" s="115" t="s">
        <v>26</v>
      </c>
      <c r="AA415" s="115" t="s">
        <v>30</v>
      </c>
      <c r="AB415" s="115"/>
      <c r="AI415" s="115" t="s">
        <v>38</v>
      </c>
      <c r="AL415" s="115"/>
      <c r="AP415" s="115" t="s">
        <v>45</v>
      </c>
      <c r="AX415" s="115"/>
      <c r="AY415" s="115" t="s">
        <v>53</v>
      </c>
      <c r="BP415" s="115" t="s">
        <v>67</v>
      </c>
      <c r="CC415" s="115" t="s">
        <v>83</v>
      </c>
      <c r="CD415" s="115">
        <v>63</v>
      </c>
      <c r="CE415" s="115" t="s">
        <v>181</v>
      </c>
      <c r="CF415" s="115" t="s">
        <v>194</v>
      </c>
      <c r="CG415" s="115" t="s">
        <v>85</v>
      </c>
      <c r="CH415" s="115" t="s">
        <v>86</v>
      </c>
      <c r="CI415" s="115" t="s">
        <v>87</v>
      </c>
      <c r="CJ415" s="115" t="s">
        <v>93</v>
      </c>
      <c r="CK415" s="115" t="s">
        <v>112</v>
      </c>
      <c r="CL415" s="115" t="s">
        <v>106</v>
      </c>
      <c r="CM415" s="115" t="s">
        <v>91</v>
      </c>
      <c r="CN415" s="115" t="s">
        <v>91</v>
      </c>
    </row>
    <row r="416" spans="1:92">
      <c r="A416" s="115">
        <v>7044864272</v>
      </c>
      <c r="B416" s="115" t="s">
        <v>18</v>
      </c>
      <c r="J416" s="115" t="s">
        <v>26</v>
      </c>
      <c r="O416" s="115"/>
      <c r="W416" s="115" t="s">
        <v>26</v>
      </c>
      <c r="AB416" s="115"/>
      <c r="AF416" s="115" t="s">
        <v>35</v>
      </c>
      <c r="AI416" s="115" t="s">
        <v>38</v>
      </c>
      <c r="AL416" s="115"/>
      <c r="AP416" s="115" t="s">
        <v>45</v>
      </c>
      <c r="AX416" s="115"/>
      <c r="BO416" s="115" t="s">
        <v>66</v>
      </c>
      <c r="BP416" s="115" t="s">
        <v>67</v>
      </c>
      <c r="BQ416" s="115" t="s">
        <v>68</v>
      </c>
      <c r="BR416" s="115" t="s">
        <v>69</v>
      </c>
      <c r="BT416" s="115" t="s">
        <v>71</v>
      </c>
      <c r="BU416" s="115" t="s">
        <v>72</v>
      </c>
      <c r="CC416" s="115" t="s">
        <v>83</v>
      </c>
      <c r="CD416" s="115">
        <v>60</v>
      </c>
      <c r="CE416" s="115" t="s">
        <v>181</v>
      </c>
      <c r="CF416" s="115" t="s">
        <v>191</v>
      </c>
      <c r="CG416" s="115" t="s">
        <v>107</v>
      </c>
      <c r="CH416" s="115" t="s">
        <v>86</v>
      </c>
      <c r="CI416" s="115" t="s">
        <v>87</v>
      </c>
      <c r="CK416" s="115" t="s">
        <v>94</v>
      </c>
      <c r="CL416" s="115" t="s">
        <v>90</v>
      </c>
      <c r="CM416" s="115" t="s">
        <v>91</v>
      </c>
      <c r="CN416" s="115" t="s">
        <v>91</v>
      </c>
    </row>
    <row r="417" spans="1:92">
      <c r="A417" s="115">
        <v>6985191110</v>
      </c>
      <c r="O417" s="115" t="s">
        <v>18</v>
      </c>
      <c r="W417" s="115" t="s">
        <v>26</v>
      </c>
      <c r="Z417" s="115" t="s">
        <v>29</v>
      </c>
      <c r="AB417" s="115"/>
      <c r="AD417" s="115" t="s">
        <v>33</v>
      </c>
      <c r="AF417" s="115" t="s">
        <v>35</v>
      </c>
      <c r="AI417" s="115" t="s">
        <v>38</v>
      </c>
      <c r="AL417" s="115"/>
      <c r="AX417" s="115"/>
      <c r="BP417" s="115" t="s">
        <v>67</v>
      </c>
      <c r="BR417" s="115" t="s">
        <v>69</v>
      </c>
      <c r="BS417" s="115" t="s">
        <v>70</v>
      </c>
      <c r="BT417" s="115" t="s">
        <v>71</v>
      </c>
      <c r="BU417" s="115" t="s">
        <v>72</v>
      </c>
      <c r="CC417" s="115" t="s">
        <v>99</v>
      </c>
      <c r="CD417" s="115">
        <v>86</v>
      </c>
      <c r="CE417" s="115" t="s">
        <v>181</v>
      </c>
      <c r="CF417" s="115" t="s">
        <v>193</v>
      </c>
      <c r="CG417" s="115" t="s">
        <v>85</v>
      </c>
      <c r="CH417" s="115" t="s">
        <v>86</v>
      </c>
      <c r="CI417" s="115" t="s">
        <v>87</v>
      </c>
      <c r="CJ417" s="115" t="s">
        <v>93</v>
      </c>
      <c r="CK417" s="115" t="s">
        <v>109</v>
      </c>
      <c r="CL417" s="115" t="s">
        <v>106</v>
      </c>
      <c r="CM417" s="115" t="s">
        <v>91</v>
      </c>
      <c r="CN417" s="115" t="s">
        <v>86</v>
      </c>
    </row>
    <row r="418" spans="1:92">
      <c r="A418" s="115">
        <v>7011272975</v>
      </c>
      <c r="K418" s="115" t="s">
        <v>27</v>
      </c>
      <c r="L418" s="115" t="s">
        <v>28</v>
      </c>
      <c r="N418" s="115" t="s">
        <v>30</v>
      </c>
      <c r="O418" s="115"/>
      <c r="Q418" s="115" t="s">
        <v>20</v>
      </c>
      <c r="R418" s="115" t="s">
        <v>21</v>
      </c>
      <c r="V418" s="115" t="s">
        <v>25</v>
      </c>
      <c r="AB418" s="115" t="s">
        <v>31</v>
      </c>
      <c r="AC418" s="115" t="s">
        <v>32</v>
      </c>
      <c r="AI418" s="115" t="s">
        <v>38</v>
      </c>
      <c r="AL418" s="115"/>
      <c r="AM418" s="115" t="s">
        <v>42</v>
      </c>
      <c r="AO418" s="115" t="s">
        <v>44</v>
      </c>
      <c r="AQ418" s="115" t="s">
        <v>39</v>
      </c>
      <c r="AX418" s="115" t="s">
        <v>52</v>
      </c>
      <c r="BC418" s="115" t="s">
        <v>56</v>
      </c>
      <c r="BE418" s="115" t="s">
        <v>58</v>
      </c>
      <c r="BG418" s="115" t="s">
        <v>60</v>
      </c>
      <c r="BP418" s="115" t="s">
        <v>67</v>
      </c>
      <c r="BQ418" s="115" t="s">
        <v>68</v>
      </c>
      <c r="BY418" s="115" t="s">
        <v>76</v>
      </c>
      <c r="CC418" s="115" t="s">
        <v>83</v>
      </c>
      <c r="CD418" s="115">
        <v>77</v>
      </c>
      <c r="CE418" s="115" t="s">
        <v>84</v>
      </c>
      <c r="CF418" s="115" t="s">
        <v>126</v>
      </c>
      <c r="CG418" s="115" t="s">
        <v>107</v>
      </c>
      <c r="CH418" s="115" t="s">
        <v>91</v>
      </c>
      <c r="CI418" s="115" t="s">
        <v>469</v>
      </c>
      <c r="CJ418" s="115" t="s">
        <v>104</v>
      </c>
      <c r="CK418" s="115" t="s">
        <v>109</v>
      </c>
      <c r="CL418" s="115" t="s">
        <v>90</v>
      </c>
      <c r="CM418" s="115" t="s">
        <v>91</v>
      </c>
      <c r="CN418" s="115" t="s">
        <v>86</v>
      </c>
    </row>
    <row r="419" spans="1:92">
      <c r="A419" s="115">
        <v>5587027554</v>
      </c>
      <c r="J419" s="115" t="s">
        <v>26</v>
      </c>
      <c r="K419" s="115" t="s">
        <v>27</v>
      </c>
      <c r="L419" s="115" t="s">
        <v>28</v>
      </c>
      <c r="O419" s="115" t="s">
        <v>18</v>
      </c>
      <c r="R419" s="115" t="s">
        <v>21</v>
      </c>
      <c r="V419" s="115" t="s">
        <v>25</v>
      </c>
      <c r="AB419" s="115"/>
      <c r="AF419" s="115" t="s">
        <v>35</v>
      </c>
      <c r="AI419" s="115" t="s">
        <v>38</v>
      </c>
      <c r="AK419" s="115" t="s">
        <v>40</v>
      </c>
      <c r="AL419" s="115"/>
      <c r="AM419" s="115" t="s">
        <v>42</v>
      </c>
      <c r="AO419" s="115" t="s">
        <v>44</v>
      </c>
      <c r="AP419" s="115" t="s">
        <v>45</v>
      </c>
      <c r="AX419" s="115"/>
      <c r="AZ419" s="115" t="s">
        <v>54</v>
      </c>
      <c r="BC419" s="115" t="s">
        <v>56</v>
      </c>
      <c r="BH419" s="115" t="s">
        <v>61</v>
      </c>
      <c r="BP419" s="115" t="s">
        <v>67</v>
      </c>
      <c r="BQ419" s="115" t="s">
        <v>68</v>
      </c>
      <c r="BV419" s="115" t="s">
        <v>73</v>
      </c>
      <c r="BX419" s="115" t="s">
        <v>75</v>
      </c>
      <c r="BY419" s="115" t="s">
        <v>76</v>
      </c>
      <c r="CA419" s="115" t="s">
        <v>78</v>
      </c>
      <c r="CB419" s="115" t="s">
        <v>79</v>
      </c>
      <c r="CC419" s="115" t="s">
        <v>83</v>
      </c>
      <c r="CD419" s="115">
        <v>52</v>
      </c>
      <c r="CE419" s="115" t="s">
        <v>181</v>
      </c>
      <c r="CF419" s="115" t="s">
        <v>195</v>
      </c>
      <c r="CG419" s="115" t="s">
        <v>85</v>
      </c>
      <c r="CH419" s="115" t="s">
        <v>86</v>
      </c>
      <c r="CI419" s="115" t="s">
        <v>87</v>
      </c>
      <c r="CJ419" s="115" t="s">
        <v>101</v>
      </c>
      <c r="CK419" s="115" t="s">
        <v>89</v>
      </c>
      <c r="CL419" s="115" t="s">
        <v>90</v>
      </c>
      <c r="CM419" s="115" t="s">
        <v>91</v>
      </c>
      <c r="CN419" s="115" t="s">
        <v>91</v>
      </c>
    </row>
    <row r="420" spans="1:92">
      <c r="A420" s="115">
        <v>6985444231</v>
      </c>
      <c r="K420" s="115" t="s">
        <v>27</v>
      </c>
      <c r="M420" s="115" t="s">
        <v>29</v>
      </c>
      <c r="N420" s="115" t="s">
        <v>30</v>
      </c>
      <c r="O420" s="115"/>
      <c r="P420" s="115" t="s">
        <v>19</v>
      </c>
      <c r="Q420" s="115" t="s">
        <v>20</v>
      </c>
      <c r="V420" s="115" t="s">
        <v>25</v>
      </c>
      <c r="AB420" s="115"/>
      <c r="AF420" s="115" t="s">
        <v>35</v>
      </c>
      <c r="AI420" s="115" t="s">
        <v>38</v>
      </c>
      <c r="AK420" s="115" t="s">
        <v>40</v>
      </c>
      <c r="AL420" s="115"/>
      <c r="AM420" s="115" t="s">
        <v>42</v>
      </c>
      <c r="AN420" s="115" t="s">
        <v>43</v>
      </c>
      <c r="AO420" s="115" t="s">
        <v>44</v>
      </c>
      <c r="AX420" s="115"/>
      <c r="AZ420" s="115" t="s">
        <v>54</v>
      </c>
      <c r="BI420" s="115" t="s">
        <v>62</v>
      </c>
      <c r="BN420" s="115" t="s">
        <v>65</v>
      </c>
      <c r="BP420" s="115" t="s">
        <v>67</v>
      </c>
      <c r="CC420" s="115" t="s">
        <v>83</v>
      </c>
      <c r="CE420" s="115" t="s">
        <v>84</v>
      </c>
      <c r="CF420" s="115" t="s">
        <v>159</v>
      </c>
      <c r="CG420" s="115" t="s">
        <v>85</v>
      </c>
      <c r="CH420" s="115" t="s">
        <v>86</v>
      </c>
      <c r="CI420" s="115" t="s">
        <v>87</v>
      </c>
      <c r="CJ420" s="115" t="s">
        <v>88</v>
      </c>
      <c r="CK420" s="115" t="s">
        <v>111</v>
      </c>
      <c r="CL420" s="115" t="s">
        <v>106</v>
      </c>
      <c r="CM420" s="115" t="s">
        <v>91</v>
      </c>
      <c r="CN420" s="115" t="s">
        <v>91</v>
      </c>
    </row>
    <row r="421" spans="1:92">
      <c r="A421" s="115">
        <v>7011537498</v>
      </c>
      <c r="D421" s="115" t="s">
        <v>20</v>
      </c>
      <c r="J421" s="115" t="s">
        <v>26</v>
      </c>
      <c r="O421" s="115"/>
      <c r="P421" s="115" t="s">
        <v>19</v>
      </c>
      <c r="V421" s="115" t="s">
        <v>25</v>
      </c>
      <c r="AA421" s="115" t="s">
        <v>30</v>
      </c>
      <c r="AB421" s="115"/>
      <c r="AF421" s="115" t="s">
        <v>35</v>
      </c>
      <c r="AI421" s="115" t="s">
        <v>38</v>
      </c>
      <c r="AL421" s="115"/>
      <c r="AX421" s="115"/>
      <c r="BB421" s="115" t="s">
        <v>55</v>
      </c>
      <c r="BE421" s="115" t="s">
        <v>58</v>
      </c>
      <c r="BJ421" s="115" t="s">
        <v>26</v>
      </c>
      <c r="BP421" s="115"/>
      <c r="BS421" s="115" t="s">
        <v>70</v>
      </c>
      <c r="BW421" s="115" t="s">
        <v>74</v>
      </c>
      <c r="BZ421" s="115" t="s">
        <v>77</v>
      </c>
      <c r="CC421" s="115" t="s">
        <v>83</v>
      </c>
      <c r="CD421" s="115">
        <v>47</v>
      </c>
      <c r="CE421" s="115" t="s">
        <v>181</v>
      </c>
      <c r="CF421" s="115" t="s">
        <v>194</v>
      </c>
      <c r="CG421" s="115" t="s">
        <v>97</v>
      </c>
      <c r="CH421" s="115" t="s">
        <v>86</v>
      </c>
      <c r="CI421" s="115" t="s">
        <v>115</v>
      </c>
      <c r="CJ421" s="115" t="s">
        <v>100</v>
      </c>
      <c r="CK421" s="115" t="s">
        <v>111</v>
      </c>
      <c r="CL421" s="115" t="s">
        <v>90</v>
      </c>
      <c r="CN421" s="115" t="s">
        <v>86</v>
      </c>
    </row>
    <row r="422" spans="1:92">
      <c r="A422" s="115">
        <v>7007930811</v>
      </c>
      <c r="G422" s="115" t="s">
        <v>23</v>
      </c>
      <c r="H422" s="115" t="s">
        <v>24</v>
      </c>
      <c r="M422" s="115" t="s">
        <v>29</v>
      </c>
      <c r="O422" s="115"/>
      <c r="P422" s="115" t="s">
        <v>19</v>
      </c>
      <c r="V422" s="115" t="s">
        <v>25</v>
      </c>
      <c r="Z422" s="115" t="s">
        <v>29</v>
      </c>
      <c r="AB422" s="115"/>
      <c r="AI422" s="115" t="s">
        <v>38</v>
      </c>
      <c r="AL422" s="115"/>
      <c r="AN422" s="115" t="s">
        <v>43</v>
      </c>
      <c r="AX422" s="115"/>
      <c r="BP422" s="115" t="s">
        <v>67</v>
      </c>
      <c r="CC422" s="115" t="s">
        <v>83</v>
      </c>
      <c r="CD422" s="115">
        <v>61</v>
      </c>
      <c r="CE422" s="115" t="s">
        <v>84</v>
      </c>
      <c r="CF422" s="115" t="s">
        <v>135</v>
      </c>
      <c r="CG422" s="115" t="s">
        <v>85</v>
      </c>
      <c r="CI422" s="115" t="s">
        <v>87</v>
      </c>
      <c r="CK422" s="115" t="s">
        <v>89</v>
      </c>
      <c r="CL422" s="115" t="s">
        <v>106</v>
      </c>
      <c r="CM422" s="115" t="s">
        <v>91</v>
      </c>
      <c r="CN422" s="115" t="s">
        <v>91</v>
      </c>
    </row>
    <row r="423" spans="1:92">
      <c r="A423" s="115">
        <v>7010994032</v>
      </c>
      <c r="E423" s="115" t="s">
        <v>21</v>
      </c>
      <c r="K423" s="115" t="s">
        <v>27</v>
      </c>
      <c r="M423" s="115" t="s">
        <v>29</v>
      </c>
      <c r="O423" s="115"/>
      <c r="V423" s="115" t="s">
        <v>25</v>
      </c>
      <c r="AB423" s="115"/>
      <c r="AD423" s="115" t="s">
        <v>33</v>
      </c>
      <c r="AI423" s="115" t="s">
        <v>38</v>
      </c>
      <c r="AL423" s="115"/>
      <c r="AX423" s="115"/>
      <c r="AZ423" s="115" t="s">
        <v>54</v>
      </c>
      <c r="BG423" s="115" t="s">
        <v>60</v>
      </c>
      <c r="BJ423" s="115" t="s">
        <v>26</v>
      </c>
      <c r="BP423" s="115" t="s">
        <v>67</v>
      </c>
      <c r="BS423" s="115" t="s">
        <v>70</v>
      </c>
      <c r="BU423" s="115" t="s">
        <v>72</v>
      </c>
      <c r="BX423" s="115" t="s">
        <v>75</v>
      </c>
      <c r="CC423" s="115" t="s">
        <v>83</v>
      </c>
      <c r="CE423" s="115" t="s">
        <v>181</v>
      </c>
      <c r="CF423" s="115" t="s">
        <v>220</v>
      </c>
      <c r="CG423" s="115" t="s">
        <v>85</v>
      </c>
      <c r="CH423" s="115" t="s">
        <v>86</v>
      </c>
      <c r="CI423" s="115" t="s">
        <v>87</v>
      </c>
      <c r="CJ423" s="115" t="s">
        <v>96</v>
      </c>
      <c r="CK423" s="115" t="s">
        <v>89</v>
      </c>
      <c r="CL423" s="115" t="s">
        <v>90</v>
      </c>
      <c r="CM423" s="115" t="s">
        <v>91</v>
      </c>
      <c r="CN423" s="115" t="s">
        <v>86</v>
      </c>
    </row>
    <row r="424" spans="1:92">
      <c r="A424" s="115">
        <v>7045763139</v>
      </c>
      <c r="C424" s="115" t="s">
        <v>19</v>
      </c>
      <c r="D424" s="115" t="s">
        <v>20</v>
      </c>
      <c r="I424" s="115" t="s">
        <v>25</v>
      </c>
      <c r="O424" s="115"/>
      <c r="V424" s="115" t="s">
        <v>25</v>
      </c>
      <c r="AB424" s="115"/>
      <c r="AD424" s="115" t="s">
        <v>33</v>
      </c>
      <c r="AI424" s="115" t="s">
        <v>38</v>
      </c>
      <c r="AL424" s="115"/>
      <c r="AM424" s="115" t="s">
        <v>42</v>
      </c>
      <c r="AO424" s="115" t="s">
        <v>44</v>
      </c>
      <c r="AX424" s="115"/>
      <c r="BA424" s="115" t="s">
        <v>19</v>
      </c>
      <c r="BJ424" s="115" t="s">
        <v>26</v>
      </c>
      <c r="BP424" s="115" t="s">
        <v>67</v>
      </c>
      <c r="BS424" s="115" t="s">
        <v>70</v>
      </c>
      <c r="CC424" s="115" t="s">
        <v>83</v>
      </c>
      <c r="CD424" s="115">
        <v>50</v>
      </c>
      <c r="CE424" s="115" t="s">
        <v>181</v>
      </c>
      <c r="CF424" s="115" t="s">
        <v>219</v>
      </c>
      <c r="CG424" s="115" t="s">
        <v>85</v>
      </c>
      <c r="CH424" s="115" t="s">
        <v>86</v>
      </c>
      <c r="CI424" s="115" t="s">
        <v>87</v>
      </c>
      <c r="CJ424" s="115" t="s">
        <v>88</v>
      </c>
      <c r="CK424" s="115" t="s">
        <v>89</v>
      </c>
      <c r="CL424" s="115" t="s">
        <v>90</v>
      </c>
      <c r="CM424" s="115" t="s">
        <v>91</v>
      </c>
      <c r="CN424" s="115" t="s">
        <v>91</v>
      </c>
    </row>
    <row r="425" spans="1:92">
      <c r="A425" s="115">
        <v>7011536544</v>
      </c>
      <c r="D425" s="115" t="s">
        <v>20</v>
      </c>
      <c r="O425" s="115"/>
      <c r="V425" s="115" t="s">
        <v>25</v>
      </c>
      <c r="AA425" s="115" t="s">
        <v>30</v>
      </c>
      <c r="AB425" s="115"/>
      <c r="AI425" s="115" t="s">
        <v>38</v>
      </c>
      <c r="AL425" s="115"/>
      <c r="AX425" s="115"/>
      <c r="BC425" s="115" t="s">
        <v>56</v>
      </c>
      <c r="BP425" s="115"/>
      <c r="BT425" s="115" t="s">
        <v>71</v>
      </c>
      <c r="BY425" s="115" t="s">
        <v>76</v>
      </c>
      <c r="CC425" s="115" t="s">
        <v>83</v>
      </c>
      <c r="CD425" s="115">
        <v>78</v>
      </c>
      <c r="CE425" s="115" t="s">
        <v>181</v>
      </c>
      <c r="CF425" s="115" t="s">
        <v>208</v>
      </c>
      <c r="CG425" s="115" t="s">
        <v>85</v>
      </c>
      <c r="CH425" s="115" t="s">
        <v>86</v>
      </c>
      <c r="CI425" s="115" t="s">
        <v>87</v>
      </c>
      <c r="CJ425" s="115" t="s">
        <v>88</v>
      </c>
      <c r="CK425" s="115" t="s">
        <v>111</v>
      </c>
      <c r="CL425" s="115" t="s">
        <v>106</v>
      </c>
      <c r="CM425" s="115" t="s">
        <v>91</v>
      </c>
      <c r="CN425" s="115" t="s">
        <v>86</v>
      </c>
    </row>
    <row r="426" spans="1:92">
      <c r="A426" s="115">
        <v>7045754300</v>
      </c>
      <c r="C426" s="115" t="s">
        <v>19</v>
      </c>
      <c r="D426" s="115" t="s">
        <v>20</v>
      </c>
      <c r="O426" s="115"/>
      <c r="P426" s="115" t="s">
        <v>19</v>
      </c>
      <c r="Q426" s="115" t="s">
        <v>20</v>
      </c>
      <c r="R426" s="115" t="s">
        <v>21</v>
      </c>
      <c r="AB426" s="115"/>
      <c r="AD426" s="115" t="s">
        <v>33</v>
      </c>
      <c r="AI426" s="115" t="s">
        <v>38</v>
      </c>
      <c r="AL426" s="115" t="s">
        <v>41</v>
      </c>
      <c r="AQ426" s="115" t="s">
        <v>39</v>
      </c>
      <c r="AX426" s="115"/>
      <c r="BA426" s="115" t="s">
        <v>19</v>
      </c>
      <c r="BE426" s="115" t="s">
        <v>58</v>
      </c>
      <c r="BP426" s="115" t="s">
        <v>67</v>
      </c>
      <c r="BY426" s="115" t="s">
        <v>76</v>
      </c>
      <c r="CA426" s="115" t="s">
        <v>78</v>
      </c>
      <c r="CC426" s="115" t="s">
        <v>99</v>
      </c>
      <c r="CD426" s="115">
        <v>91</v>
      </c>
      <c r="CE426" s="115" t="s">
        <v>181</v>
      </c>
      <c r="CF426" s="115" t="s">
        <v>206</v>
      </c>
      <c r="CG426" s="115" t="s">
        <v>85</v>
      </c>
      <c r="CI426" s="115" t="s">
        <v>137</v>
      </c>
      <c r="CK426" s="115" t="s">
        <v>111</v>
      </c>
      <c r="CL426" s="115" t="s">
        <v>106</v>
      </c>
      <c r="CM426" s="115" t="s">
        <v>91</v>
      </c>
      <c r="CN426" s="115" t="s">
        <v>86</v>
      </c>
    </row>
    <row r="427" spans="1:92">
      <c r="A427" s="115">
        <v>6982460248</v>
      </c>
      <c r="G427" s="115" t="s">
        <v>23</v>
      </c>
      <c r="K427" s="115" t="s">
        <v>27</v>
      </c>
      <c r="L427" s="115" t="s">
        <v>28</v>
      </c>
      <c r="O427" s="115"/>
      <c r="R427" s="115" t="s">
        <v>21</v>
      </c>
      <c r="T427" s="115" t="s">
        <v>23</v>
      </c>
      <c r="AB427" s="115"/>
      <c r="AD427" s="115" t="s">
        <v>33</v>
      </c>
      <c r="AF427" s="115" t="s">
        <v>35</v>
      </c>
      <c r="AI427" s="115" t="s">
        <v>38</v>
      </c>
      <c r="AL427" s="115"/>
      <c r="AM427" s="115" t="s">
        <v>42</v>
      </c>
      <c r="AO427" s="115" t="s">
        <v>44</v>
      </c>
      <c r="AQ427" s="115" t="s">
        <v>39</v>
      </c>
      <c r="AX427" s="115"/>
      <c r="AY427" s="115" t="s">
        <v>53</v>
      </c>
      <c r="BE427" s="115" t="s">
        <v>58</v>
      </c>
      <c r="BG427" s="115" t="s">
        <v>60</v>
      </c>
      <c r="BL427" s="115" t="s">
        <v>63</v>
      </c>
      <c r="BP427" s="115" t="s">
        <v>67</v>
      </c>
      <c r="BR427" s="115" t="s">
        <v>69</v>
      </c>
      <c r="CA427" s="115" t="s">
        <v>78</v>
      </c>
      <c r="CC427" s="115" t="s">
        <v>99</v>
      </c>
      <c r="CD427" s="115">
        <v>31</v>
      </c>
      <c r="CE427" s="115" t="s">
        <v>181</v>
      </c>
      <c r="CF427" s="115" t="s">
        <v>191</v>
      </c>
      <c r="CH427" s="115" t="s">
        <v>91</v>
      </c>
      <c r="CI427" s="115" t="s">
        <v>108</v>
      </c>
      <c r="CJ427" s="115" t="s">
        <v>93</v>
      </c>
      <c r="CK427" s="115" t="s">
        <v>109</v>
      </c>
      <c r="CL427" s="115" t="s">
        <v>90</v>
      </c>
      <c r="CM427" s="115" t="s">
        <v>86</v>
      </c>
      <c r="CN427" s="115" t="s">
        <v>91</v>
      </c>
    </row>
    <row r="428" spans="1:92">
      <c r="A428" s="115">
        <v>5584546088</v>
      </c>
      <c r="B428" s="115" t="s">
        <v>18</v>
      </c>
      <c r="H428" s="115" t="s">
        <v>24</v>
      </c>
      <c r="J428" s="115" t="s">
        <v>26</v>
      </c>
      <c r="O428" s="115"/>
      <c r="R428" s="115" t="s">
        <v>21</v>
      </c>
      <c r="AA428" s="115" t="s">
        <v>30</v>
      </c>
      <c r="AB428" s="115"/>
      <c r="AC428" s="115" t="s">
        <v>32</v>
      </c>
      <c r="AF428" s="115" t="s">
        <v>35</v>
      </c>
      <c r="AI428" s="115" t="s">
        <v>38</v>
      </c>
      <c r="AL428" s="115"/>
      <c r="AQ428" s="115" t="s">
        <v>39</v>
      </c>
      <c r="AX428" s="115"/>
      <c r="BN428" s="115" t="s">
        <v>65</v>
      </c>
      <c r="BP428" s="115" t="s">
        <v>67</v>
      </c>
      <c r="BR428" s="115" t="s">
        <v>69</v>
      </c>
      <c r="BS428" s="115" t="s">
        <v>70</v>
      </c>
      <c r="BU428" s="115" t="s">
        <v>72</v>
      </c>
      <c r="BW428" s="115" t="s">
        <v>74</v>
      </c>
      <c r="BX428" s="115" t="s">
        <v>75</v>
      </c>
      <c r="CA428" s="115" t="s">
        <v>78</v>
      </c>
      <c r="CC428" s="115" t="s">
        <v>83</v>
      </c>
      <c r="CD428" s="115">
        <v>25</v>
      </c>
      <c r="CE428" s="115" t="s">
        <v>181</v>
      </c>
      <c r="CF428" s="115" t="s">
        <v>237</v>
      </c>
      <c r="CG428" s="115" t="s">
        <v>85</v>
      </c>
      <c r="CH428" s="115" t="s">
        <v>91</v>
      </c>
      <c r="CI428" s="115" t="s">
        <v>87</v>
      </c>
      <c r="CJ428" s="115" t="s">
        <v>104</v>
      </c>
      <c r="CK428" s="115" t="s">
        <v>94</v>
      </c>
      <c r="CL428" s="115" t="s">
        <v>90</v>
      </c>
      <c r="CM428" s="115" t="s">
        <v>91</v>
      </c>
      <c r="CN428" s="115" t="s">
        <v>91</v>
      </c>
    </row>
    <row r="429" spans="1:92">
      <c r="A429" s="115">
        <v>7007924038</v>
      </c>
      <c r="D429" s="115" t="s">
        <v>20</v>
      </c>
      <c r="E429" s="115" t="s">
        <v>21</v>
      </c>
      <c r="J429" s="115" t="s">
        <v>26</v>
      </c>
      <c r="N429" s="115" t="s">
        <v>30</v>
      </c>
      <c r="O429" s="115"/>
      <c r="R429" s="115" t="s">
        <v>21</v>
      </c>
      <c r="AB429" s="115" t="s">
        <v>31</v>
      </c>
      <c r="AF429" s="115" t="s">
        <v>35</v>
      </c>
      <c r="AI429" s="115" t="s">
        <v>38</v>
      </c>
      <c r="AK429" s="115" t="s">
        <v>40</v>
      </c>
      <c r="AL429" s="115"/>
      <c r="AX429" s="115" t="s">
        <v>52</v>
      </c>
      <c r="BC429" s="115" t="s">
        <v>56</v>
      </c>
      <c r="BD429" s="115" t="s">
        <v>57</v>
      </c>
      <c r="BE429" s="115" t="s">
        <v>58</v>
      </c>
      <c r="BH429" s="115" t="s">
        <v>61</v>
      </c>
      <c r="BJ429" s="115" t="s">
        <v>26</v>
      </c>
      <c r="BL429" s="115" t="s">
        <v>63</v>
      </c>
      <c r="BN429" s="115" t="s">
        <v>65</v>
      </c>
      <c r="BP429" s="115" t="s">
        <v>67</v>
      </c>
      <c r="BR429" s="115" t="s">
        <v>69</v>
      </c>
      <c r="BS429" s="115" t="s">
        <v>70</v>
      </c>
      <c r="BT429" s="115" t="s">
        <v>71</v>
      </c>
      <c r="BU429" s="115" t="s">
        <v>72</v>
      </c>
      <c r="CA429" s="115" t="s">
        <v>78</v>
      </c>
      <c r="CC429" s="115" t="s">
        <v>83</v>
      </c>
      <c r="CD429" s="115">
        <v>66</v>
      </c>
      <c r="CE429" s="115" t="s">
        <v>84</v>
      </c>
      <c r="CF429" s="115" t="s">
        <v>141</v>
      </c>
      <c r="CG429" s="115" t="s">
        <v>92</v>
      </c>
      <c r="CH429" s="115" t="s">
        <v>86</v>
      </c>
      <c r="CI429" s="115" t="s">
        <v>87</v>
      </c>
      <c r="CJ429" s="115" t="s">
        <v>101</v>
      </c>
      <c r="CK429" s="115" t="s">
        <v>111</v>
      </c>
      <c r="CL429" s="115" t="s">
        <v>106</v>
      </c>
      <c r="CM429" s="115" t="s">
        <v>91</v>
      </c>
      <c r="CN429" s="115" t="s">
        <v>91</v>
      </c>
    </row>
    <row r="430" spans="1:92">
      <c r="A430" s="115">
        <v>7020572412</v>
      </c>
      <c r="C430" s="115" t="s">
        <v>19</v>
      </c>
      <c r="O430" s="115"/>
      <c r="R430" s="115" t="s">
        <v>21</v>
      </c>
      <c r="AB430" s="115"/>
      <c r="AI430" s="115" t="s">
        <v>38</v>
      </c>
      <c r="AL430" s="115" t="s">
        <v>41</v>
      </c>
      <c r="AX430" s="115"/>
      <c r="BO430" s="115" t="s">
        <v>66</v>
      </c>
      <c r="BP430" s="115" t="s">
        <v>67</v>
      </c>
      <c r="CC430" s="115" t="s">
        <v>99</v>
      </c>
      <c r="CD430" s="115">
        <v>28</v>
      </c>
      <c r="CE430" s="115" t="s">
        <v>84</v>
      </c>
      <c r="CF430" s="115" t="s">
        <v>146</v>
      </c>
      <c r="CH430" s="115" t="s">
        <v>91</v>
      </c>
      <c r="CI430" s="115" t="s">
        <v>137</v>
      </c>
      <c r="CJ430" s="115" t="s">
        <v>101</v>
      </c>
      <c r="CK430" s="115" t="s">
        <v>102</v>
      </c>
      <c r="CL430" s="115" t="s">
        <v>90</v>
      </c>
      <c r="CM430" s="115" t="s">
        <v>91</v>
      </c>
      <c r="CN430" s="115" t="s">
        <v>91</v>
      </c>
    </row>
    <row r="431" spans="1:92">
      <c r="A431" s="115">
        <v>6985117058</v>
      </c>
      <c r="D431" s="115" t="s">
        <v>20</v>
      </c>
      <c r="L431" s="115" t="s">
        <v>28</v>
      </c>
      <c r="N431" s="115" t="s">
        <v>30</v>
      </c>
      <c r="O431" s="115"/>
      <c r="P431" s="115" t="s">
        <v>19</v>
      </c>
      <c r="Q431" s="115" t="s">
        <v>20</v>
      </c>
      <c r="AB431" s="115"/>
      <c r="AD431" s="115" t="s">
        <v>33</v>
      </c>
      <c r="AI431" s="115" t="s">
        <v>38</v>
      </c>
      <c r="AK431" s="115" t="s">
        <v>40</v>
      </c>
      <c r="AL431" s="115"/>
      <c r="AN431" s="115" t="s">
        <v>43</v>
      </c>
      <c r="AO431" s="115" t="s">
        <v>44</v>
      </c>
      <c r="AX431" s="115"/>
      <c r="BA431" s="115" t="s">
        <v>19</v>
      </c>
      <c r="BJ431" s="115" t="s">
        <v>26</v>
      </c>
      <c r="BO431" s="115" t="s">
        <v>66</v>
      </c>
      <c r="BP431" s="115" t="s">
        <v>67</v>
      </c>
      <c r="CC431" s="115" t="s">
        <v>99</v>
      </c>
      <c r="CD431" s="115">
        <v>76</v>
      </c>
      <c r="CE431" s="115" t="s">
        <v>181</v>
      </c>
      <c r="CF431" s="115" t="s">
        <v>208</v>
      </c>
    </row>
    <row r="432" spans="1:92">
      <c r="A432" s="115">
        <v>6985190740</v>
      </c>
      <c r="C432" s="115" t="s">
        <v>19</v>
      </c>
      <c r="D432" s="115" t="s">
        <v>20</v>
      </c>
      <c r="I432" s="115" t="s">
        <v>25</v>
      </c>
      <c r="O432" s="115"/>
      <c r="P432" s="115" t="s">
        <v>19</v>
      </c>
      <c r="Q432" s="115" t="s">
        <v>20</v>
      </c>
      <c r="AA432" s="115" t="s">
        <v>30</v>
      </c>
      <c r="AB432" s="115"/>
      <c r="AI432" s="115" t="s">
        <v>38</v>
      </c>
      <c r="AK432" s="115" t="s">
        <v>40</v>
      </c>
      <c r="AL432" s="115" t="s">
        <v>41</v>
      </c>
      <c r="AO432" s="115" t="s">
        <v>44</v>
      </c>
      <c r="AX432" s="115"/>
      <c r="BC432" s="115" t="s">
        <v>56</v>
      </c>
      <c r="BE432" s="115" t="s">
        <v>58</v>
      </c>
      <c r="BJ432" s="115" t="s">
        <v>26</v>
      </c>
      <c r="BP432" s="115" t="s">
        <v>67</v>
      </c>
      <c r="BS432" s="115" t="s">
        <v>70</v>
      </c>
      <c r="CC432" s="115" t="s">
        <v>99</v>
      </c>
      <c r="CD432" s="115">
        <v>63</v>
      </c>
      <c r="CE432" s="115" t="s">
        <v>181</v>
      </c>
      <c r="CF432" s="115" t="s">
        <v>203</v>
      </c>
      <c r="CG432" s="115" t="s">
        <v>85</v>
      </c>
      <c r="CH432" s="115" t="s">
        <v>86</v>
      </c>
      <c r="CI432" s="115" t="s">
        <v>87</v>
      </c>
      <c r="CJ432" s="115" t="s">
        <v>101</v>
      </c>
      <c r="CK432" s="115" t="s">
        <v>94</v>
      </c>
      <c r="CL432" s="115" t="s">
        <v>90</v>
      </c>
      <c r="CM432" s="115" t="s">
        <v>91</v>
      </c>
      <c r="CN432" s="115" t="s">
        <v>91</v>
      </c>
    </row>
    <row r="433" spans="1:92">
      <c r="A433" s="115">
        <v>6985458690</v>
      </c>
      <c r="C433" s="115" t="s">
        <v>19</v>
      </c>
      <c r="G433" s="115" t="s">
        <v>23</v>
      </c>
      <c r="L433" s="115" t="s">
        <v>28</v>
      </c>
      <c r="O433" s="115"/>
      <c r="Q433" s="115" t="s">
        <v>20</v>
      </c>
      <c r="AA433" s="115" t="s">
        <v>30</v>
      </c>
      <c r="AB433" s="115"/>
      <c r="AD433" s="115" t="s">
        <v>33</v>
      </c>
      <c r="AI433" s="115" t="s">
        <v>38</v>
      </c>
      <c r="AK433" s="115" t="s">
        <v>40</v>
      </c>
      <c r="AL433" s="115"/>
      <c r="AM433" s="115" t="s">
        <v>42</v>
      </c>
      <c r="AO433" s="115" t="s">
        <v>44</v>
      </c>
      <c r="AX433" s="115"/>
      <c r="BE433" s="115" t="s">
        <v>58</v>
      </c>
      <c r="BF433" s="115" t="s">
        <v>59</v>
      </c>
      <c r="BN433" s="115" t="s">
        <v>65</v>
      </c>
      <c r="BP433" s="115"/>
      <c r="BR433" s="115" t="s">
        <v>69</v>
      </c>
      <c r="BS433" s="115" t="s">
        <v>70</v>
      </c>
      <c r="CA433" s="115" t="s">
        <v>78</v>
      </c>
      <c r="CC433" s="115" t="s">
        <v>99</v>
      </c>
      <c r="CD433" s="115">
        <v>41</v>
      </c>
      <c r="CE433" s="115" t="s">
        <v>181</v>
      </c>
      <c r="CF433" s="115" t="s">
        <v>433</v>
      </c>
      <c r="CG433" s="115" t="s">
        <v>85</v>
      </c>
      <c r="CH433" s="115" t="s">
        <v>86</v>
      </c>
      <c r="CI433" s="115" t="s">
        <v>87</v>
      </c>
      <c r="CJ433" s="115" t="s">
        <v>101</v>
      </c>
      <c r="CK433" s="115" t="s">
        <v>102</v>
      </c>
      <c r="CL433" s="115" t="s">
        <v>90</v>
      </c>
      <c r="CM433" s="115" t="s">
        <v>91</v>
      </c>
      <c r="CN433" s="115" t="s">
        <v>91</v>
      </c>
    </row>
    <row r="434" spans="1:92">
      <c r="A434" s="115">
        <v>6985150081</v>
      </c>
      <c r="K434" s="115" t="s">
        <v>27</v>
      </c>
      <c r="O434" s="115"/>
      <c r="Q434" s="115" t="s">
        <v>20</v>
      </c>
      <c r="AB434" s="115"/>
      <c r="AI434" s="115" t="s">
        <v>38</v>
      </c>
      <c r="AL434" s="115"/>
      <c r="AM434" s="115" t="s">
        <v>42</v>
      </c>
      <c r="AQ434" s="115" t="s">
        <v>39</v>
      </c>
      <c r="AX434" s="115"/>
      <c r="AZ434" s="115" t="s">
        <v>54</v>
      </c>
      <c r="BP434" s="115" t="s">
        <v>67</v>
      </c>
      <c r="CC434" s="115" t="s">
        <v>99</v>
      </c>
      <c r="CD434" s="115">
        <v>65</v>
      </c>
      <c r="CE434" s="115" t="s">
        <v>84</v>
      </c>
      <c r="CF434" s="115" t="s">
        <v>162</v>
      </c>
      <c r="CG434" s="115" t="s">
        <v>85</v>
      </c>
      <c r="CH434" s="115" t="s">
        <v>86</v>
      </c>
      <c r="CI434" s="115" t="s">
        <v>87</v>
      </c>
      <c r="CJ434" s="115" t="s">
        <v>96</v>
      </c>
      <c r="CK434" s="115" t="s">
        <v>89</v>
      </c>
      <c r="CL434" s="115" t="s">
        <v>106</v>
      </c>
      <c r="CM434" s="115" t="s">
        <v>91</v>
      </c>
      <c r="CN434" s="115" t="s">
        <v>86</v>
      </c>
    </row>
    <row r="435" spans="1:92">
      <c r="A435" s="115">
        <v>7020343304</v>
      </c>
      <c r="L435" s="115" t="s">
        <v>28</v>
      </c>
      <c r="O435" s="115"/>
      <c r="P435" s="115" t="s">
        <v>19</v>
      </c>
      <c r="Y435" s="115" t="s">
        <v>28</v>
      </c>
      <c r="AB435" s="115"/>
      <c r="AI435" s="115" t="s">
        <v>38</v>
      </c>
      <c r="AL435" s="115"/>
      <c r="AX435" s="115"/>
      <c r="AY435" s="115" t="s">
        <v>53</v>
      </c>
      <c r="AZ435" s="115" t="s">
        <v>54</v>
      </c>
      <c r="BP435" s="115" t="s">
        <v>67</v>
      </c>
      <c r="BS435" s="115" t="s">
        <v>70</v>
      </c>
      <c r="BU435" s="115" t="s">
        <v>72</v>
      </c>
      <c r="CC435" s="115" t="s">
        <v>83</v>
      </c>
      <c r="CD435" s="115">
        <v>55</v>
      </c>
      <c r="CE435" s="115" t="s">
        <v>181</v>
      </c>
      <c r="CG435" s="115" t="s">
        <v>85</v>
      </c>
      <c r="CH435" s="115" t="s">
        <v>86</v>
      </c>
      <c r="CI435" s="115" t="s">
        <v>87</v>
      </c>
      <c r="CJ435" s="115" t="s">
        <v>101</v>
      </c>
      <c r="CK435" s="115" t="s">
        <v>89</v>
      </c>
      <c r="CL435" s="115" t="s">
        <v>90</v>
      </c>
      <c r="CM435" s="115" t="s">
        <v>86</v>
      </c>
      <c r="CN435" s="115" t="s">
        <v>91</v>
      </c>
    </row>
    <row r="436" spans="1:92">
      <c r="A436" s="115">
        <v>6985453452</v>
      </c>
      <c r="L436" s="115" t="s">
        <v>28</v>
      </c>
      <c r="O436" s="115"/>
      <c r="P436" s="115" t="s">
        <v>19</v>
      </c>
      <c r="AB436" s="115"/>
      <c r="AI436" s="115" t="s">
        <v>38</v>
      </c>
      <c r="AL436" s="115"/>
      <c r="AX436" s="115"/>
      <c r="BP436" s="115"/>
      <c r="BT436" s="115" t="s">
        <v>71</v>
      </c>
      <c r="BU436" s="115" t="s">
        <v>72</v>
      </c>
      <c r="CC436" s="115" t="s">
        <v>99</v>
      </c>
      <c r="CD436" s="115">
        <v>65</v>
      </c>
      <c r="CE436" s="115" t="s">
        <v>181</v>
      </c>
      <c r="CF436" s="115" t="s">
        <v>189</v>
      </c>
      <c r="CG436" s="115" t="s">
        <v>85</v>
      </c>
      <c r="CH436" s="115" t="s">
        <v>86</v>
      </c>
      <c r="CJ436" s="115" t="s">
        <v>100</v>
      </c>
      <c r="CK436" s="115" t="s">
        <v>102</v>
      </c>
      <c r="CL436" s="115" t="s">
        <v>106</v>
      </c>
      <c r="CM436" s="115" t="s">
        <v>91</v>
      </c>
      <c r="CN436" s="115" t="s">
        <v>91</v>
      </c>
    </row>
    <row r="437" spans="1:92">
      <c r="A437" s="115">
        <v>7045763969</v>
      </c>
      <c r="L437" s="115" t="s">
        <v>28</v>
      </c>
      <c r="O437" s="115" t="s">
        <v>18</v>
      </c>
      <c r="P437" s="115" t="s">
        <v>19</v>
      </c>
      <c r="AB437" s="115"/>
      <c r="AF437" s="115" t="s">
        <v>35</v>
      </c>
      <c r="AI437" s="115" t="s">
        <v>38</v>
      </c>
      <c r="AL437" s="115"/>
      <c r="AM437" s="115" t="s">
        <v>42</v>
      </c>
      <c r="AO437" s="115" t="s">
        <v>44</v>
      </c>
      <c r="AX437" s="115"/>
      <c r="BB437" s="115" t="s">
        <v>55</v>
      </c>
      <c r="BO437" s="115" t="s">
        <v>66</v>
      </c>
      <c r="BP437" s="115" t="s">
        <v>67</v>
      </c>
      <c r="CA437" s="115" t="s">
        <v>78</v>
      </c>
      <c r="CC437" s="115" t="s">
        <v>83</v>
      </c>
      <c r="CD437" s="115">
        <v>67</v>
      </c>
      <c r="CE437" s="115" t="s">
        <v>181</v>
      </c>
      <c r="CF437" s="115" t="s">
        <v>206</v>
      </c>
      <c r="CG437" s="115" t="s">
        <v>85</v>
      </c>
      <c r="CH437" s="115" t="s">
        <v>86</v>
      </c>
      <c r="CI437" s="115" t="s">
        <v>87</v>
      </c>
      <c r="CJ437" s="115" t="s">
        <v>101</v>
      </c>
      <c r="CK437" s="115" t="s">
        <v>94</v>
      </c>
      <c r="CL437" s="115" t="s">
        <v>90</v>
      </c>
      <c r="CM437" s="115" t="s">
        <v>91</v>
      </c>
      <c r="CN437" s="115" t="s">
        <v>91</v>
      </c>
    </row>
    <row r="438" spans="1:92">
      <c r="A438" s="115">
        <v>7020565739</v>
      </c>
      <c r="C438" s="115" t="s">
        <v>19</v>
      </c>
      <c r="O438" s="115"/>
      <c r="P438" s="115" t="s">
        <v>19</v>
      </c>
      <c r="AB438" s="115"/>
      <c r="AI438" s="115" t="s">
        <v>38</v>
      </c>
      <c r="AL438" s="115" t="s">
        <v>41</v>
      </c>
      <c r="AX438" s="115"/>
      <c r="BA438" s="115" t="s">
        <v>19</v>
      </c>
      <c r="BI438" s="115" t="s">
        <v>62</v>
      </c>
      <c r="BJ438" s="115" t="s">
        <v>26</v>
      </c>
      <c r="BP438" s="115" t="s">
        <v>67</v>
      </c>
      <c r="CC438" s="115"/>
      <c r="CD438" s="115">
        <v>70</v>
      </c>
      <c r="CE438" s="115" t="s">
        <v>181</v>
      </c>
      <c r="CF438" s="115" t="s">
        <v>201</v>
      </c>
      <c r="CG438" s="115" t="s">
        <v>85</v>
      </c>
      <c r="CH438" s="115" t="s">
        <v>86</v>
      </c>
      <c r="CI438" s="115" t="s">
        <v>87</v>
      </c>
      <c r="CL438" s="115" t="s">
        <v>90</v>
      </c>
      <c r="CM438" s="115" t="s">
        <v>91</v>
      </c>
      <c r="CN438" s="115" t="s">
        <v>91</v>
      </c>
    </row>
    <row r="439" spans="1:92">
      <c r="A439" s="115">
        <v>6982463381</v>
      </c>
      <c r="C439" s="115" t="s">
        <v>19</v>
      </c>
      <c r="O439" s="115"/>
      <c r="P439" s="115" t="s">
        <v>19</v>
      </c>
      <c r="AB439" s="115"/>
      <c r="AI439" s="115" t="s">
        <v>38</v>
      </c>
      <c r="AL439" s="115"/>
      <c r="AX439" s="115"/>
      <c r="BP439" s="115" t="s">
        <v>67</v>
      </c>
      <c r="CC439" s="115" t="s">
        <v>83</v>
      </c>
      <c r="CD439" s="115">
        <v>57</v>
      </c>
      <c r="CE439" s="115" t="s">
        <v>181</v>
      </c>
      <c r="CF439" s="115" t="s">
        <v>484</v>
      </c>
      <c r="CG439" s="115" t="s">
        <v>85</v>
      </c>
      <c r="CH439" s="115" t="s">
        <v>86</v>
      </c>
      <c r="CJ439" s="115" t="s">
        <v>101</v>
      </c>
      <c r="CK439" s="115" t="s">
        <v>89</v>
      </c>
      <c r="CL439" s="115" t="s">
        <v>113</v>
      </c>
      <c r="CM439" s="115" t="s">
        <v>91</v>
      </c>
      <c r="CN439" s="115" t="s">
        <v>86</v>
      </c>
    </row>
    <row r="440" spans="1:92">
      <c r="A440" s="115">
        <v>7020564240</v>
      </c>
      <c r="K440" s="115" t="s">
        <v>27</v>
      </c>
      <c r="L440" s="115" t="s">
        <v>28</v>
      </c>
      <c r="O440" s="115"/>
      <c r="AB440" s="115"/>
      <c r="AI440" s="115" t="s">
        <v>38</v>
      </c>
      <c r="AK440" s="115" t="s">
        <v>40</v>
      </c>
      <c r="AL440" s="115"/>
      <c r="AM440" s="115" t="s">
        <v>42</v>
      </c>
      <c r="AX440" s="115"/>
      <c r="AY440" s="115" t="s">
        <v>53</v>
      </c>
      <c r="AZ440" s="115" t="s">
        <v>54</v>
      </c>
      <c r="BO440" s="115" t="s">
        <v>66</v>
      </c>
      <c r="BP440" s="115" t="s">
        <v>67</v>
      </c>
      <c r="CC440" s="115" t="s">
        <v>83</v>
      </c>
      <c r="CD440" s="115">
        <v>53</v>
      </c>
      <c r="CE440" s="115" t="s">
        <v>181</v>
      </c>
      <c r="CF440" s="115" t="s">
        <v>224</v>
      </c>
      <c r="CG440" s="115" t="s">
        <v>85</v>
      </c>
      <c r="CH440" s="115" t="s">
        <v>86</v>
      </c>
      <c r="CI440" s="115" t="s">
        <v>87</v>
      </c>
      <c r="CJ440" s="115" t="s">
        <v>88</v>
      </c>
      <c r="CK440" s="115" t="s">
        <v>89</v>
      </c>
      <c r="CL440" s="115" t="s">
        <v>90</v>
      </c>
      <c r="CM440" s="115" t="s">
        <v>91</v>
      </c>
      <c r="CN440" s="115" t="s">
        <v>91</v>
      </c>
    </row>
    <row r="441" spans="1:92">
      <c r="A441" s="115">
        <v>7011541097</v>
      </c>
      <c r="C441" s="115" t="s">
        <v>19</v>
      </c>
      <c r="D441" s="115" t="s">
        <v>20</v>
      </c>
      <c r="E441" s="115" t="s">
        <v>21</v>
      </c>
      <c r="G441" s="115" t="s">
        <v>23</v>
      </c>
      <c r="H441" s="115" t="s">
        <v>24</v>
      </c>
      <c r="I441" s="115" t="s">
        <v>25</v>
      </c>
      <c r="J441" s="115" t="s">
        <v>26</v>
      </c>
      <c r="L441" s="115" t="s">
        <v>28</v>
      </c>
      <c r="M441" s="115" t="s">
        <v>29</v>
      </c>
      <c r="O441" s="115"/>
      <c r="AA441" s="115" t="s">
        <v>30</v>
      </c>
      <c r="AB441" s="115" t="s">
        <v>31</v>
      </c>
      <c r="AD441" s="115" t="s">
        <v>33</v>
      </c>
      <c r="AI441" s="115" t="s">
        <v>38</v>
      </c>
      <c r="AL441" s="115"/>
      <c r="AX441" s="115"/>
      <c r="BA441" s="115" t="s">
        <v>19</v>
      </c>
      <c r="BH441" s="115" t="s">
        <v>61</v>
      </c>
      <c r="BK441" s="115" t="s">
        <v>22</v>
      </c>
      <c r="BP441" s="115" t="s">
        <v>67</v>
      </c>
      <c r="CC441" s="115" t="s">
        <v>83</v>
      </c>
      <c r="CD441" s="115">
        <v>63</v>
      </c>
      <c r="CE441" s="115" t="s">
        <v>181</v>
      </c>
      <c r="CF441" s="115" t="s">
        <v>224</v>
      </c>
      <c r="CG441" s="115" t="s">
        <v>85</v>
      </c>
      <c r="CH441" s="115" t="s">
        <v>86</v>
      </c>
      <c r="CI441" s="115" t="s">
        <v>87</v>
      </c>
      <c r="CK441" s="115" t="s">
        <v>111</v>
      </c>
      <c r="CL441" s="115" t="s">
        <v>90</v>
      </c>
      <c r="CM441" s="115" t="s">
        <v>91</v>
      </c>
      <c r="CN441" s="115" t="s">
        <v>86</v>
      </c>
    </row>
    <row r="442" spans="1:92">
      <c r="A442" s="115">
        <v>5609438234</v>
      </c>
      <c r="I442" s="115" t="s">
        <v>25</v>
      </c>
      <c r="L442" s="115" t="s">
        <v>28</v>
      </c>
      <c r="M442" s="115" t="s">
        <v>29</v>
      </c>
      <c r="O442" s="115"/>
      <c r="Y442" s="115" t="s">
        <v>28</v>
      </c>
      <c r="AA442" s="115" t="s">
        <v>30</v>
      </c>
      <c r="AB442" s="115"/>
      <c r="AD442" s="115" t="s">
        <v>33</v>
      </c>
      <c r="AI442" s="115" t="s">
        <v>38</v>
      </c>
      <c r="AL442" s="115" t="s">
        <v>41</v>
      </c>
      <c r="AX442" s="115"/>
      <c r="AZ442" s="115" t="s">
        <v>54</v>
      </c>
      <c r="BP442" s="115" t="s">
        <v>67</v>
      </c>
      <c r="BS442" s="115" t="s">
        <v>70</v>
      </c>
      <c r="BT442" s="115" t="s">
        <v>71</v>
      </c>
      <c r="BU442" s="115" t="s">
        <v>72</v>
      </c>
      <c r="CA442" s="115" t="s">
        <v>78</v>
      </c>
      <c r="CC442" s="115" t="s">
        <v>83</v>
      </c>
      <c r="CD442" s="115">
        <v>58</v>
      </c>
      <c r="CE442" s="115" t="s">
        <v>181</v>
      </c>
      <c r="CF442" s="115" t="s">
        <v>208</v>
      </c>
      <c r="CG442" s="115" t="s">
        <v>85</v>
      </c>
      <c r="CH442" s="115" t="s">
        <v>86</v>
      </c>
      <c r="CI442" s="115" t="s">
        <v>87</v>
      </c>
      <c r="CJ442" s="115" t="s">
        <v>88</v>
      </c>
      <c r="CK442" s="115" t="s">
        <v>89</v>
      </c>
      <c r="CL442" s="115" t="s">
        <v>90</v>
      </c>
      <c r="CM442" s="115" t="s">
        <v>91</v>
      </c>
      <c r="CN442" s="115" t="s">
        <v>91</v>
      </c>
    </row>
    <row r="443" spans="1:92">
      <c r="A443" s="115">
        <v>7020566181</v>
      </c>
      <c r="H443" s="115" t="s">
        <v>24</v>
      </c>
      <c r="L443" s="115" t="s">
        <v>28</v>
      </c>
      <c r="O443" s="115"/>
      <c r="U443" s="115" t="s">
        <v>24</v>
      </c>
      <c r="AA443" s="115" t="s">
        <v>30</v>
      </c>
      <c r="AB443" s="115"/>
      <c r="AD443" s="115" t="s">
        <v>33</v>
      </c>
      <c r="AF443" s="115" t="s">
        <v>35</v>
      </c>
      <c r="AI443" s="115" t="s">
        <v>38</v>
      </c>
      <c r="AL443" s="115"/>
      <c r="AO443" s="115" t="s">
        <v>44</v>
      </c>
      <c r="AX443" s="115"/>
      <c r="BE443" s="115" t="s">
        <v>58</v>
      </c>
      <c r="BN443" s="115" t="s">
        <v>65</v>
      </c>
      <c r="BP443" s="115" t="s">
        <v>67</v>
      </c>
      <c r="CA443" s="115" t="s">
        <v>78</v>
      </c>
      <c r="CC443" s="115" t="s">
        <v>83</v>
      </c>
      <c r="CD443" s="115">
        <v>29</v>
      </c>
      <c r="CE443" s="115" t="s">
        <v>84</v>
      </c>
      <c r="CF443" s="115" t="s">
        <v>146</v>
      </c>
      <c r="CG443" s="115" t="s">
        <v>107</v>
      </c>
      <c r="CH443" s="115" t="s">
        <v>91</v>
      </c>
      <c r="CI443" s="115" t="s">
        <v>137</v>
      </c>
      <c r="CJ443" s="115" t="s">
        <v>104</v>
      </c>
      <c r="CK443" s="115" t="s">
        <v>94</v>
      </c>
      <c r="CL443" s="115" t="s">
        <v>103</v>
      </c>
      <c r="CM443" s="115" t="s">
        <v>91</v>
      </c>
      <c r="CN443" s="115" t="s">
        <v>91</v>
      </c>
    </row>
    <row r="444" spans="1:92">
      <c r="A444" s="115">
        <v>6985159768</v>
      </c>
      <c r="C444" s="115" t="s">
        <v>19</v>
      </c>
      <c r="L444" s="115" t="s">
        <v>28</v>
      </c>
      <c r="O444" s="115"/>
      <c r="AA444" s="115" t="s">
        <v>30</v>
      </c>
      <c r="AB444" s="115"/>
      <c r="AI444" s="115" t="s">
        <v>38</v>
      </c>
      <c r="AL444" s="115"/>
      <c r="AX444" s="115"/>
      <c r="BP444" s="115" t="s">
        <v>67</v>
      </c>
      <c r="CC444" s="115" t="s">
        <v>99</v>
      </c>
      <c r="CD444" s="115">
        <v>42</v>
      </c>
      <c r="CE444" s="115" t="s">
        <v>181</v>
      </c>
      <c r="CF444" s="115" t="s">
        <v>232</v>
      </c>
      <c r="CG444" s="115" t="s">
        <v>85</v>
      </c>
      <c r="CH444" s="115" t="s">
        <v>86</v>
      </c>
      <c r="CI444" s="115" t="s">
        <v>87</v>
      </c>
      <c r="CJ444" s="115" t="s">
        <v>88</v>
      </c>
      <c r="CK444" s="115" t="s">
        <v>94</v>
      </c>
      <c r="CL444" s="115" t="s">
        <v>90</v>
      </c>
      <c r="CM444" s="115" t="s">
        <v>91</v>
      </c>
      <c r="CN444" s="115" t="s">
        <v>91</v>
      </c>
    </row>
    <row r="445" spans="1:92">
      <c r="A445" s="115">
        <v>7007933170</v>
      </c>
      <c r="L445" s="115" t="s">
        <v>28</v>
      </c>
      <c r="O445" s="115"/>
      <c r="AB445" s="115"/>
      <c r="AI445" s="115" t="s">
        <v>38</v>
      </c>
      <c r="AL445" s="115"/>
      <c r="AO445" s="115" t="s">
        <v>44</v>
      </c>
      <c r="AQ445" s="115" t="s">
        <v>39</v>
      </c>
      <c r="AX445" s="115"/>
      <c r="BO445" s="115" t="s">
        <v>66</v>
      </c>
      <c r="BP445" s="115" t="s">
        <v>67</v>
      </c>
      <c r="CC445" s="115" t="s">
        <v>83</v>
      </c>
      <c r="CD445" s="115">
        <v>61</v>
      </c>
      <c r="CE445" s="115" t="s">
        <v>84</v>
      </c>
      <c r="CF445" s="115" t="s">
        <v>124</v>
      </c>
      <c r="CG445" s="115" t="s">
        <v>85</v>
      </c>
      <c r="CH445" s="115" t="s">
        <v>86</v>
      </c>
      <c r="CI445" s="115" t="s">
        <v>87</v>
      </c>
      <c r="CJ445" s="115" t="s">
        <v>93</v>
      </c>
      <c r="CK445" s="115" t="s">
        <v>102</v>
      </c>
      <c r="CL445" s="115" t="s">
        <v>90</v>
      </c>
      <c r="CM445" s="115" t="s">
        <v>91</v>
      </c>
      <c r="CN445" s="115" t="s">
        <v>86</v>
      </c>
    </row>
    <row r="446" spans="1:92">
      <c r="A446" s="115">
        <v>7020347329</v>
      </c>
      <c r="L446" s="115" t="s">
        <v>28</v>
      </c>
      <c r="O446" s="115"/>
      <c r="Y446" s="115" t="s">
        <v>28</v>
      </c>
      <c r="AB446" s="115"/>
      <c r="AI446" s="115" t="s">
        <v>38</v>
      </c>
      <c r="AL446" s="115"/>
      <c r="AO446" s="115" t="s">
        <v>44</v>
      </c>
      <c r="AX446" s="115"/>
      <c r="BO446" s="115" t="s">
        <v>66</v>
      </c>
      <c r="BP446" s="115" t="s">
        <v>67</v>
      </c>
      <c r="CC446" s="115" t="s">
        <v>99</v>
      </c>
      <c r="CD446" s="115">
        <v>24</v>
      </c>
      <c r="CE446" s="115" t="s">
        <v>181</v>
      </c>
      <c r="CF446" s="115" t="s">
        <v>440</v>
      </c>
      <c r="CG446" s="115" t="s">
        <v>85</v>
      </c>
      <c r="CH446" s="115" t="s">
        <v>86</v>
      </c>
      <c r="CI446" s="115" t="s">
        <v>87</v>
      </c>
      <c r="CJ446" s="115" t="s">
        <v>104</v>
      </c>
      <c r="CK446" s="115" t="s">
        <v>94</v>
      </c>
      <c r="CL446" s="115" t="s">
        <v>90</v>
      </c>
      <c r="CM446" s="115" t="s">
        <v>91</v>
      </c>
      <c r="CN446" s="115" t="s">
        <v>91</v>
      </c>
    </row>
    <row r="447" spans="1:92">
      <c r="A447" s="115">
        <v>7020343979</v>
      </c>
      <c r="L447" s="115" t="s">
        <v>28</v>
      </c>
      <c r="O447" s="115"/>
      <c r="Y447" s="115" t="s">
        <v>28</v>
      </c>
      <c r="AB447" s="115"/>
      <c r="AI447" s="115" t="s">
        <v>38</v>
      </c>
      <c r="AK447" s="115" t="s">
        <v>40</v>
      </c>
      <c r="AL447" s="115"/>
      <c r="AO447" s="115" t="s">
        <v>44</v>
      </c>
      <c r="AX447" s="115"/>
      <c r="BP447" s="115" t="s">
        <v>67</v>
      </c>
      <c r="CC447" s="115" t="s">
        <v>99</v>
      </c>
      <c r="CD447" s="115">
        <v>28</v>
      </c>
      <c r="CE447" s="115" t="s">
        <v>181</v>
      </c>
      <c r="CF447" s="115" t="s">
        <v>207</v>
      </c>
      <c r="CG447" s="115" t="s">
        <v>85</v>
      </c>
      <c r="CH447" s="115" t="s">
        <v>86</v>
      </c>
      <c r="CI447" s="115" t="s">
        <v>87</v>
      </c>
      <c r="CJ447" s="115" t="s">
        <v>93</v>
      </c>
      <c r="CK447" s="115" t="s">
        <v>112</v>
      </c>
      <c r="CL447" s="115" t="s">
        <v>95</v>
      </c>
      <c r="CM447" s="115" t="s">
        <v>91</v>
      </c>
      <c r="CN447" s="115" t="s">
        <v>91</v>
      </c>
    </row>
    <row r="448" spans="1:92">
      <c r="A448" s="115">
        <v>6985415517</v>
      </c>
      <c r="K448" s="115" t="s">
        <v>27</v>
      </c>
      <c r="O448" s="115"/>
      <c r="AB448" s="115"/>
      <c r="AI448" s="115" t="s">
        <v>38</v>
      </c>
      <c r="AL448" s="115"/>
      <c r="AX448" s="115"/>
      <c r="BP448" s="115" t="s">
        <v>67</v>
      </c>
      <c r="CC448" s="115" t="s">
        <v>83</v>
      </c>
      <c r="CD448" s="115">
        <v>52</v>
      </c>
      <c r="CE448" s="115" t="s">
        <v>181</v>
      </c>
      <c r="CF448" s="115" t="s">
        <v>205</v>
      </c>
      <c r="CG448" s="115" t="s">
        <v>85</v>
      </c>
      <c r="CH448" s="115" t="s">
        <v>86</v>
      </c>
      <c r="CI448" s="115" t="s">
        <v>87</v>
      </c>
      <c r="CJ448" s="115" t="s">
        <v>96</v>
      </c>
      <c r="CK448" s="115" t="s">
        <v>111</v>
      </c>
      <c r="CL448" s="115" t="s">
        <v>113</v>
      </c>
      <c r="CM448" s="115" t="s">
        <v>91</v>
      </c>
    </row>
    <row r="449" spans="1:92">
      <c r="A449" s="115">
        <v>6985155719</v>
      </c>
      <c r="K449" s="115" t="s">
        <v>27</v>
      </c>
      <c r="O449" s="115"/>
      <c r="AB449" s="115"/>
      <c r="AI449" s="115" t="s">
        <v>38</v>
      </c>
      <c r="AL449" s="115"/>
      <c r="AO449" s="115" t="s">
        <v>44</v>
      </c>
      <c r="AX449" s="115"/>
      <c r="AZ449" s="115" t="s">
        <v>54</v>
      </c>
      <c r="BP449" s="115" t="s">
        <v>67</v>
      </c>
      <c r="CC449" s="115" t="s">
        <v>83</v>
      </c>
      <c r="CD449" s="115">
        <v>60</v>
      </c>
      <c r="CE449" s="115" t="s">
        <v>181</v>
      </c>
      <c r="CF449" s="115" t="s">
        <v>190</v>
      </c>
      <c r="CG449" s="115" t="s">
        <v>85</v>
      </c>
      <c r="CH449" s="115" t="s">
        <v>86</v>
      </c>
      <c r="CI449" s="115" t="s">
        <v>87</v>
      </c>
      <c r="CJ449" s="115" t="s">
        <v>104</v>
      </c>
      <c r="CK449" s="115" t="s">
        <v>120</v>
      </c>
      <c r="CL449" s="115" t="s">
        <v>90</v>
      </c>
      <c r="CM449" s="115" t="s">
        <v>91</v>
      </c>
      <c r="CN449" s="115" t="s">
        <v>91</v>
      </c>
    </row>
    <row r="450" spans="1:92">
      <c r="A450" s="115">
        <v>6985149384</v>
      </c>
      <c r="K450" s="115" t="s">
        <v>27</v>
      </c>
      <c r="O450" s="115"/>
      <c r="AB450" s="115"/>
      <c r="AI450" s="115" t="s">
        <v>38</v>
      </c>
      <c r="AL450" s="115"/>
      <c r="AQ450" s="115" t="s">
        <v>39</v>
      </c>
      <c r="AX450" s="115" t="s">
        <v>52</v>
      </c>
      <c r="BP450" s="115"/>
      <c r="CA450" s="115" t="s">
        <v>78</v>
      </c>
      <c r="CC450" s="115" t="s">
        <v>83</v>
      </c>
      <c r="CD450" s="115">
        <v>65</v>
      </c>
      <c r="CE450" s="115" t="s">
        <v>181</v>
      </c>
      <c r="CF450" s="115" t="s">
        <v>231</v>
      </c>
      <c r="CG450" s="115" t="s">
        <v>110</v>
      </c>
      <c r="CI450" s="115" t="s">
        <v>87</v>
      </c>
      <c r="CK450" s="115" t="s">
        <v>102</v>
      </c>
      <c r="CL450" s="115" t="s">
        <v>106</v>
      </c>
      <c r="CM450" s="115" t="s">
        <v>91</v>
      </c>
    </row>
    <row r="451" spans="1:92">
      <c r="A451" s="115">
        <v>7020355314</v>
      </c>
      <c r="E451" s="115" t="s">
        <v>21</v>
      </c>
      <c r="O451" s="115"/>
      <c r="Y451" s="115" t="s">
        <v>28</v>
      </c>
      <c r="AB451" s="115"/>
      <c r="AI451" s="115" t="s">
        <v>38</v>
      </c>
      <c r="AL451" s="115"/>
      <c r="AX451" s="115"/>
      <c r="AZ451" s="115" t="s">
        <v>54</v>
      </c>
      <c r="BO451" s="115" t="s">
        <v>66</v>
      </c>
      <c r="BP451" s="115" t="s">
        <v>67</v>
      </c>
      <c r="CC451" s="115" t="s">
        <v>99</v>
      </c>
      <c r="CD451" s="115">
        <v>53</v>
      </c>
      <c r="CE451" s="115" t="s">
        <v>181</v>
      </c>
      <c r="CF451" s="115" t="s">
        <v>193</v>
      </c>
      <c r="CG451" s="115" t="s">
        <v>85</v>
      </c>
      <c r="CH451" s="115" t="s">
        <v>86</v>
      </c>
      <c r="CI451" s="115" t="s">
        <v>87</v>
      </c>
      <c r="CJ451" s="115" t="s">
        <v>101</v>
      </c>
      <c r="CK451" s="115" t="s">
        <v>111</v>
      </c>
      <c r="CL451" s="115" t="s">
        <v>90</v>
      </c>
      <c r="CM451" s="115" t="s">
        <v>91</v>
      </c>
      <c r="CN451" s="115" t="s">
        <v>91</v>
      </c>
    </row>
    <row r="452" spans="1:92">
      <c r="A452" s="115">
        <v>6985150619</v>
      </c>
      <c r="C452" s="115" t="s">
        <v>19</v>
      </c>
      <c r="O452" s="115"/>
      <c r="AA452" s="115" t="s">
        <v>30</v>
      </c>
      <c r="AB452" s="115"/>
      <c r="AI452" s="115" t="s">
        <v>38</v>
      </c>
      <c r="AL452" s="115"/>
      <c r="AN452" s="115" t="s">
        <v>43</v>
      </c>
      <c r="AX452" s="115"/>
      <c r="AY452" s="115" t="s">
        <v>53</v>
      </c>
      <c r="BP452" s="115" t="s">
        <v>67</v>
      </c>
      <c r="CC452" s="115" t="s">
        <v>83</v>
      </c>
      <c r="CD452" s="115">
        <v>77</v>
      </c>
      <c r="CE452" s="115" t="s">
        <v>181</v>
      </c>
      <c r="CG452" s="115" t="s">
        <v>85</v>
      </c>
      <c r="CH452" s="115" t="s">
        <v>86</v>
      </c>
      <c r="CI452" s="115" t="s">
        <v>87</v>
      </c>
      <c r="CK452" s="115" t="s">
        <v>102</v>
      </c>
      <c r="CL452" s="115" t="s">
        <v>106</v>
      </c>
      <c r="CM452" s="115" t="s">
        <v>91</v>
      </c>
      <c r="CN452" s="115" t="s">
        <v>86</v>
      </c>
    </row>
    <row r="453" spans="1:92">
      <c r="A453" s="115">
        <v>6982472534</v>
      </c>
      <c r="C453" s="115" t="s">
        <v>19</v>
      </c>
      <c r="O453" s="115"/>
      <c r="AB453" s="115"/>
      <c r="AD453" s="115" t="s">
        <v>33</v>
      </c>
      <c r="AI453" s="115" t="s">
        <v>38</v>
      </c>
      <c r="AL453" s="115" t="s">
        <v>41</v>
      </c>
      <c r="AO453" s="115" t="s">
        <v>44</v>
      </c>
      <c r="AX453" s="115"/>
      <c r="BP453" s="115" t="s">
        <v>67</v>
      </c>
      <c r="BS453" s="115" t="s">
        <v>70</v>
      </c>
      <c r="CC453" s="115" t="s">
        <v>99</v>
      </c>
      <c r="CD453" s="115">
        <v>51</v>
      </c>
      <c r="CE453" s="115" t="s">
        <v>181</v>
      </c>
      <c r="CF453" s="115" t="s">
        <v>239</v>
      </c>
      <c r="CG453" s="115" t="s">
        <v>85</v>
      </c>
      <c r="CH453" s="115" t="s">
        <v>86</v>
      </c>
      <c r="CK453" s="115" t="s">
        <v>94</v>
      </c>
      <c r="CL453" s="115" t="s">
        <v>90</v>
      </c>
      <c r="CM453" s="115" t="s">
        <v>91</v>
      </c>
      <c r="CN453" s="115" t="s">
        <v>91</v>
      </c>
    </row>
    <row r="454" spans="1:92">
      <c r="A454" s="115">
        <v>7020352090</v>
      </c>
      <c r="O454" s="115"/>
      <c r="AB454" s="115"/>
      <c r="AI454" s="115" t="s">
        <v>38</v>
      </c>
      <c r="AK454" s="115" t="s">
        <v>40</v>
      </c>
      <c r="AL454" s="115"/>
      <c r="AX454" s="115"/>
      <c r="BP454" s="115" t="s">
        <v>67</v>
      </c>
      <c r="CC454" s="115" t="s">
        <v>83</v>
      </c>
      <c r="CD454" s="115">
        <v>41</v>
      </c>
      <c r="CE454" s="115" t="s">
        <v>181</v>
      </c>
      <c r="CF454" s="115" t="s">
        <v>195</v>
      </c>
      <c r="CG454" s="115" t="s">
        <v>85</v>
      </c>
      <c r="CH454" s="115" t="s">
        <v>86</v>
      </c>
      <c r="CI454" s="115" t="s">
        <v>87</v>
      </c>
      <c r="CJ454" s="115" t="s">
        <v>100</v>
      </c>
      <c r="CK454" s="115" t="s">
        <v>109</v>
      </c>
      <c r="CL454" s="115" t="s">
        <v>98</v>
      </c>
      <c r="CM454" s="115" t="s">
        <v>91</v>
      </c>
      <c r="CN454" s="115" t="s">
        <v>91</v>
      </c>
    </row>
    <row r="455" spans="1:92">
      <c r="A455" s="115">
        <v>7020349046</v>
      </c>
      <c r="O455" s="115"/>
      <c r="AB455" s="115"/>
      <c r="AI455" s="115" t="s">
        <v>38</v>
      </c>
      <c r="AL455" s="115"/>
      <c r="AX455" s="115"/>
      <c r="BP455" s="115" t="s">
        <v>67</v>
      </c>
      <c r="CA455" s="115" t="s">
        <v>78</v>
      </c>
      <c r="CC455" s="115" t="s">
        <v>99</v>
      </c>
      <c r="CD455" s="115">
        <v>28</v>
      </c>
      <c r="CE455" s="115" t="s">
        <v>181</v>
      </c>
      <c r="CF455" s="115" t="s">
        <v>466</v>
      </c>
      <c r="CG455" s="115" t="s">
        <v>85</v>
      </c>
      <c r="CH455" s="115" t="s">
        <v>86</v>
      </c>
      <c r="CI455" s="115" t="s">
        <v>87</v>
      </c>
      <c r="CJ455" s="115" t="s">
        <v>101</v>
      </c>
      <c r="CK455" s="115" t="s">
        <v>109</v>
      </c>
      <c r="CL455" s="115" t="s">
        <v>90</v>
      </c>
      <c r="CM455" s="115" t="s">
        <v>86</v>
      </c>
      <c r="CN455" s="115" t="s">
        <v>91</v>
      </c>
    </row>
    <row r="456" spans="1:92">
      <c r="A456" s="115">
        <v>7020341407</v>
      </c>
      <c r="O456" s="115"/>
      <c r="AB456" s="115"/>
      <c r="AI456" s="115" t="s">
        <v>38</v>
      </c>
      <c r="AL456" s="115"/>
      <c r="AX456" s="115"/>
      <c r="BP456" s="115" t="s">
        <v>67</v>
      </c>
      <c r="CC456" s="115" t="s">
        <v>99</v>
      </c>
      <c r="CD456" s="115">
        <v>48</v>
      </c>
      <c r="CE456" s="115" t="s">
        <v>181</v>
      </c>
      <c r="CF456" s="115" t="s">
        <v>224</v>
      </c>
      <c r="CG456" s="115" t="s">
        <v>85</v>
      </c>
      <c r="CH456" s="115" t="s">
        <v>86</v>
      </c>
      <c r="CI456" s="115" t="s">
        <v>87</v>
      </c>
      <c r="CJ456" s="115" t="s">
        <v>101</v>
      </c>
      <c r="CK456" s="115" t="s">
        <v>89</v>
      </c>
      <c r="CL456" s="115" t="s">
        <v>90</v>
      </c>
      <c r="CM456" s="115" t="s">
        <v>91</v>
      </c>
      <c r="CN456" s="115" t="s">
        <v>91</v>
      </c>
    </row>
    <row r="457" spans="1:92">
      <c r="A457" s="115">
        <v>6985465669</v>
      </c>
      <c r="O457" s="115"/>
      <c r="AB457" s="115"/>
      <c r="AI457" s="115" t="s">
        <v>38</v>
      </c>
      <c r="AL457" s="115" t="s">
        <v>41</v>
      </c>
      <c r="AX457" s="115"/>
      <c r="BP457" s="115"/>
      <c r="BT457" s="115" t="s">
        <v>71</v>
      </c>
      <c r="CC457" s="115" t="s">
        <v>99</v>
      </c>
      <c r="CD457" s="115">
        <v>53</v>
      </c>
      <c r="CE457" s="115" t="s">
        <v>181</v>
      </c>
      <c r="CF457" s="115" t="s">
        <v>239</v>
      </c>
      <c r="CG457" s="115" t="s">
        <v>85</v>
      </c>
      <c r="CH457" s="115" t="s">
        <v>86</v>
      </c>
      <c r="CJ457" s="115" t="s">
        <v>96</v>
      </c>
      <c r="CK457" s="115" t="s">
        <v>102</v>
      </c>
      <c r="CL457" s="115" t="s">
        <v>90</v>
      </c>
      <c r="CM457" s="115" t="s">
        <v>91</v>
      </c>
      <c r="CN457" s="115" t="s">
        <v>91</v>
      </c>
    </row>
    <row r="458" spans="1:92">
      <c r="A458" s="115">
        <v>6984050733</v>
      </c>
      <c r="O458" s="115"/>
      <c r="AB458" s="115"/>
      <c r="AI458" s="115" t="s">
        <v>38</v>
      </c>
      <c r="AL458" s="115"/>
      <c r="AX458" s="115"/>
      <c r="BP458" s="115"/>
      <c r="CC458" s="115" t="s">
        <v>83</v>
      </c>
      <c r="CD458" s="115">
        <v>20</v>
      </c>
      <c r="CE458" s="115" t="s">
        <v>181</v>
      </c>
      <c r="CF458" s="115" t="s">
        <v>239</v>
      </c>
      <c r="CG458" s="115" t="s">
        <v>85</v>
      </c>
      <c r="CH458" s="115" t="s">
        <v>86</v>
      </c>
      <c r="CI458" s="115" t="s">
        <v>87</v>
      </c>
      <c r="CJ458" s="115" t="s">
        <v>88</v>
      </c>
      <c r="CK458" s="115" t="s">
        <v>94</v>
      </c>
      <c r="CL458" s="115" t="s">
        <v>90</v>
      </c>
      <c r="CM458" s="115" t="s">
        <v>91</v>
      </c>
      <c r="CN458" s="115" t="s">
        <v>91</v>
      </c>
    </row>
    <row r="459" spans="1:92">
      <c r="A459" s="115">
        <v>5608867859</v>
      </c>
      <c r="K459" s="115" t="s">
        <v>27</v>
      </c>
      <c r="M459" s="115" t="s">
        <v>29</v>
      </c>
      <c r="N459" s="115" t="s">
        <v>30</v>
      </c>
      <c r="O459" s="115"/>
      <c r="Q459" s="115" t="s">
        <v>20</v>
      </c>
      <c r="X459" s="115" t="s">
        <v>27</v>
      </c>
      <c r="Z459" s="115" t="s">
        <v>29</v>
      </c>
      <c r="AB459" s="115"/>
      <c r="AG459" s="115" t="s">
        <v>36</v>
      </c>
      <c r="AL459" s="115"/>
      <c r="AM459" s="115" t="s">
        <v>42</v>
      </c>
      <c r="AU459" s="115" t="s">
        <v>49</v>
      </c>
      <c r="AW459" s="115" t="s">
        <v>51</v>
      </c>
      <c r="AX459" s="115"/>
      <c r="AZ459" s="115" t="s">
        <v>54</v>
      </c>
      <c r="BB459" s="115" t="s">
        <v>55</v>
      </c>
      <c r="BI459" s="115" t="s">
        <v>62</v>
      </c>
      <c r="BP459" s="115" t="s">
        <v>67</v>
      </c>
      <c r="BV459" s="115" t="s">
        <v>73</v>
      </c>
      <c r="CA459" s="115" t="s">
        <v>78</v>
      </c>
      <c r="CC459" s="115" t="s">
        <v>83</v>
      </c>
      <c r="CD459" s="115">
        <v>54</v>
      </c>
      <c r="CE459" s="115" t="s">
        <v>432</v>
      </c>
    </row>
    <row r="460" spans="1:92">
      <c r="A460" s="115">
        <v>5597267091</v>
      </c>
      <c r="M460" s="115" t="s">
        <v>29</v>
      </c>
      <c r="O460" s="115"/>
      <c r="R460" s="115" t="s">
        <v>21</v>
      </c>
      <c r="AB460" s="115"/>
      <c r="AG460" s="115" t="s">
        <v>36</v>
      </c>
      <c r="AL460" s="115" t="s">
        <v>41</v>
      </c>
      <c r="AW460" s="115" t="s">
        <v>51</v>
      </c>
      <c r="AX460" s="115"/>
      <c r="BL460" s="115" t="s">
        <v>63</v>
      </c>
      <c r="BP460" s="115"/>
      <c r="CB460" s="115" t="s">
        <v>79</v>
      </c>
      <c r="CC460" s="115" t="s">
        <v>99</v>
      </c>
      <c r="CD460" s="115">
        <v>32</v>
      </c>
      <c r="CE460" s="115" t="s">
        <v>84</v>
      </c>
      <c r="CF460" s="115" t="s">
        <v>453</v>
      </c>
      <c r="CG460" s="115" t="s">
        <v>443</v>
      </c>
      <c r="CH460" s="115" t="s">
        <v>91</v>
      </c>
      <c r="CI460" s="115" t="s">
        <v>108</v>
      </c>
      <c r="CJ460" s="115" t="s">
        <v>93</v>
      </c>
      <c r="CK460" s="115" t="s">
        <v>109</v>
      </c>
      <c r="CL460" s="115" t="s">
        <v>113</v>
      </c>
      <c r="CM460" s="115" t="s">
        <v>91</v>
      </c>
    </row>
    <row r="461" spans="1:92">
      <c r="A461" s="115">
        <v>5584707350</v>
      </c>
      <c r="H461" s="115" t="s">
        <v>24</v>
      </c>
      <c r="J461" s="115" t="s">
        <v>26</v>
      </c>
      <c r="M461" s="115" t="s">
        <v>29</v>
      </c>
      <c r="O461" s="115"/>
      <c r="R461" s="115" t="s">
        <v>21</v>
      </c>
      <c r="W461" s="115" t="s">
        <v>26</v>
      </c>
      <c r="Z461" s="115" t="s">
        <v>29</v>
      </c>
      <c r="AB461" s="115"/>
      <c r="AG461" s="115" t="s">
        <v>36</v>
      </c>
      <c r="AL461" s="115"/>
      <c r="AV461" s="115" t="s">
        <v>50</v>
      </c>
      <c r="AX461" s="115"/>
      <c r="BG461" s="115" t="s">
        <v>60</v>
      </c>
      <c r="BP461" s="115"/>
      <c r="BU461" s="115" t="s">
        <v>72</v>
      </c>
      <c r="BV461" s="115" t="s">
        <v>73</v>
      </c>
      <c r="CA461" s="115" t="s">
        <v>78</v>
      </c>
      <c r="CC461" s="115" t="s">
        <v>83</v>
      </c>
      <c r="CD461" s="115">
        <v>39</v>
      </c>
      <c r="CE461" s="115" t="s">
        <v>181</v>
      </c>
      <c r="CF461" s="115" t="s">
        <v>247</v>
      </c>
    </row>
    <row r="462" spans="1:92">
      <c r="A462" s="115">
        <v>5603728986</v>
      </c>
      <c r="E462" s="115" t="s">
        <v>21</v>
      </c>
      <c r="J462" s="115" t="s">
        <v>26</v>
      </c>
      <c r="O462" s="115"/>
      <c r="R462" s="115" t="s">
        <v>21</v>
      </c>
      <c r="Z462" s="115" t="s">
        <v>29</v>
      </c>
      <c r="AB462" s="115"/>
      <c r="AG462" s="115" t="s">
        <v>36</v>
      </c>
      <c r="AL462" s="115"/>
      <c r="AU462" s="115" t="s">
        <v>49</v>
      </c>
      <c r="AV462" s="115" t="s">
        <v>50</v>
      </c>
      <c r="AX462" s="115"/>
      <c r="AZ462" s="115" t="s">
        <v>54</v>
      </c>
      <c r="BA462" s="115" t="s">
        <v>19</v>
      </c>
      <c r="BJ462" s="115" t="s">
        <v>26</v>
      </c>
      <c r="BP462" s="115"/>
      <c r="BV462" s="115" t="s">
        <v>73</v>
      </c>
      <c r="CC462" s="115" t="s">
        <v>83</v>
      </c>
      <c r="CD462" s="115">
        <v>26</v>
      </c>
      <c r="CE462" s="115" t="s">
        <v>432</v>
      </c>
      <c r="CG462" s="115" t="s">
        <v>443</v>
      </c>
      <c r="CH462" s="115" t="s">
        <v>86</v>
      </c>
      <c r="CI462" s="115" t="s">
        <v>108</v>
      </c>
      <c r="CJ462" s="115" t="s">
        <v>93</v>
      </c>
      <c r="CK462" s="115" t="s">
        <v>102</v>
      </c>
      <c r="CL462" s="115" t="s">
        <v>95</v>
      </c>
      <c r="CM462" s="115" t="s">
        <v>91</v>
      </c>
    </row>
    <row r="463" spans="1:92">
      <c r="A463" s="115">
        <v>5603728697</v>
      </c>
      <c r="E463" s="115" t="s">
        <v>21</v>
      </c>
      <c r="J463" s="115" t="s">
        <v>26</v>
      </c>
      <c r="O463" s="115"/>
      <c r="R463" s="115" t="s">
        <v>21</v>
      </c>
      <c r="Z463" s="115" t="s">
        <v>29</v>
      </c>
      <c r="AB463" s="115"/>
      <c r="AG463" s="115" t="s">
        <v>36</v>
      </c>
      <c r="AL463" s="115"/>
      <c r="AU463" s="115" t="s">
        <v>49</v>
      </c>
      <c r="AV463" s="115" t="s">
        <v>50</v>
      </c>
      <c r="AX463" s="115"/>
      <c r="AZ463" s="115" t="s">
        <v>54</v>
      </c>
      <c r="BA463" s="115" t="s">
        <v>19</v>
      </c>
      <c r="BJ463" s="115" t="s">
        <v>26</v>
      </c>
      <c r="BP463" s="115"/>
      <c r="BV463" s="115" t="s">
        <v>73</v>
      </c>
      <c r="CC463" s="115"/>
    </row>
    <row r="464" spans="1:92">
      <c r="A464" s="115">
        <v>5580707233</v>
      </c>
      <c r="C464" s="115" t="s">
        <v>19</v>
      </c>
      <c r="G464" s="115" t="s">
        <v>23</v>
      </c>
      <c r="L464" s="115" t="s">
        <v>28</v>
      </c>
      <c r="O464" s="115"/>
      <c r="P464" s="115" t="s">
        <v>19</v>
      </c>
      <c r="R464" s="115" t="s">
        <v>21</v>
      </c>
      <c r="Y464" s="115" t="s">
        <v>28</v>
      </c>
      <c r="AB464" s="115"/>
      <c r="AG464" s="115" t="s">
        <v>36</v>
      </c>
      <c r="AL464" s="115"/>
      <c r="AM464" s="115" t="s">
        <v>42</v>
      </c>
      <c r="AN464" s="115" t="s">
        <v>43</v>
      </c>
      <c r="AO464" s="115" t="s">
        <v>44</v>
      </c>
      <c r="AX464" s="115"/>
      <c r="AZ464" s="115" t="s">
        <v>54</v>
      </c>
      <c r="BA464" s="115" t="s">
        <v>19</v>
      </c>
      <c r="BO464" s="115" t="s">
        <v>66</v>
      </c>
      <c r="BP464" s="115"/>
      <c r="BU464" s="115" t="s">
        <v>72</v>
      </c>
      <c r="CA464" s="115" t="s">
        <v>78</v>
      </c>
      <c r="CC464" s="115" t="s">
        <v>99</v>
      </c>
      <c r="CD464" s="115">
        <v>72</v>
      </c>
      <c r="CE464" s="115" t="s">
        <v>432</v>
      </c>
      <c r="CG464" s="115" t="s">
        <v>85</v>
      </c>
      <c r="CH464" s="115" t="s">
        <v>91</v>
      </c>
      <c r="CI464" s="115" t="s">
        <v>108</v>
      </c>
      <c r="CJ464" s="115" t="s">
        <v>96</v>
      </c>
      <c r="CK464" s="115" t="s">
        <v>89</v>
      </c>
      <c r="CL464" s="115" t="s">
        <v>106</v>
      </c>
      <c r="CM464" s="115" t="s">
        <v>86</v>
      </c>
    </row>
    <row r="465" spans="1:92">
      <c r="A465" s="115">
        <v>5602845451</v>
      </c>
      <c r="D465" s="115" t="s">
        <v>20</v>
      </c>
      <c r="J465" s="115" t="s">
        <v>26</v>
      </c>
      <c r="L465" s="115" t="s">
        <v>28</v>
      </c>
      <c r="O465" s="115"/>
      <c r="R465" s="115" t="s">
        <v>21</v>
      </c>
      <c r="T465" s="115" t="s">
        <v>23</v>
      </c>
      <c r="W465" s="115" t="s">
        <v>26</v>
      </c>
      <c r="AB465" s="115"/>
      <c r="AC465" s="115" t="s">
        <v>32</v>
      </c>
      <c r="AG465" s="115" t="s">
        <v>36</v>
      </c>
      <c r="AH465" s="115" t="s">
        <v>37</v>
      </c>
      <c r="AL465" s="115" t="s">
        <v>41</v>
      </c>
      <c r="AP465" s="115" t="s">
        <v>45</v>
      </c>
      <c r="AW465" s="115" t="s">
        <v>51</v>
      </c>
      <c r="AX465" s="115"/>
      <c r="BA465" s="115" t="s">
        <v>19</v>
      </c>
      <c r="BJ465" s="115" t="s">
        <v>26</v>
      </c>
      <c r="BO465" s="115" t="s">
        <v>66</v>
      </c>
      <c r="BP465" s="115"/>
      <c r="BV465" s="115" t="s">
        <v>73</v>
      </c>
      <c r="BY465" s="115" t="s">
        <v>76</v>
      </c>
      <c r="CB465" s="115" t="s">
        <v>79</v>
      </c>
      <c r="CC465" s="115"/>
    </row>
    <row r="466" spans="1:92">
      <c r="A466" s="115">
        <v>7011536823</v>
      </c>
      <c r="D466" s="115" t="s">
        <v>20</v>
      </c>
      <c r="L466" s="115" t="s">
        <v>28</v>
      </c>
      <c r="M466" s="115" t="s">
        <v>29</v>
      </c>
      <c r="O466" s="115"/>
      <c r="Q466" s="115" t="s">
        <v>20</v>
      </c>
      <c r="Z466" s="115" t="s">
        <v>29</v>
      </c>
      <c r="AB466" s="115"/>
      <c r="AG466" s="115" t="s">
        <v>36</v>
      </c>
      <c r="AL466" s="115" t="s">
        <v>41</v>
      </c>
      <c r="AP466" s="115" t="s">
        <v>45</v>
      </c>
      <c r="AW466" s="115" t="s">
        <v>51</v>
      </c>
      <c r="AX466" s="115"/>
      <c r="BE466" s="115" t="s">
        <v>58</v>
      </c>
      <c r="BH466" s="115" t="s">
        <v>61</v>
      </c>
      <c r="BN466" s="115" t="s">
        <v>65</v>
      </c>
      <c r="BP466" s="115" t="s">
        <v>67</v>
      </c>
      <c r="BQ466" s="115" t="s">
        <v>68</v>
      </c>
      <c r="BY466" s="115" t="s">
        <v>76</v>
      </c>
      <c r="CC466" s="115" t="s">
        <v>83</v>
      </c>
      <c r="CD466" s="115">
        <v>89</v>
      </c>
      <c r="CE466" s="115" t="s">
        <v>181</v>
      </c>
      <c r="CF466" s="115" t="s">
        <v>208</v>
      </c>
      <c r="CG466" s="115" t="s">
        <v>85</v>
      </c>
      <c r="CH466" s="115" t="s">
        <v>86</v>
      </c>
      <c r="CI466" s="115" t="s">
        <v>87</v>
      </c>
      <c r="CK466" s="115" t="s">
        <v>111</v>
      </c>
      <c r="CL466" s="115" t="s">
        <v>106</v>
      </c>
      <c r="CM466" s="115" t="s">
        <v>91</v>
      </c>
      <c r="CN466" s="115" t="s">
        <v>86</v>
      </c>
    </row>
    <row r="467" spans="1:92">
      <c r="A467" s="115">
        <v>6987666367</v>
      </c>
      <c r="C467" s="115" t="s">
        <v>19</v>
      </c>
      <c r="N467" s="115" t="s">
        <v>30</v>
      </c>
      <c r="O467" s="115"/>
      <c r="AB467" s="115"/>
      <c r="AG467" s="115" t="s">
        <v>36</v>
      </c>
      <c r="AL467" s="115" t="s">
        <v>41</v>
      </c>
      <c r="AN467" s="115" t="s">
        <v>43</v>
      </c>
      <c r="AP467" s="115" t="s">
        <v>45</v>
      </c>
      <c r="AR467" s="115" t="s">
        <v>46</v>
      </c>
      <c r="AT467" s="115" t="s">
        <v>48</v>
      </c>
      <c r="AU467" s="115" t="s">
        <v>49</v>
      </c>
      <c r="AV467" s="115" t="s">
        <v>50</v>
      </c>
      <c r="AX467" s="115"/>
      <c r="BP467" s="115" t="s">
        <v>67</v>
      </c>
      <c r="BT467" s="115" t="s">
        <v>71</v>
      </c>
      <c r="BU467" s="115" t="s">
        <v>72</v>
      </c>
      <c r="CA467" s="115" t="s">
        <v>78</v>
      </c>
      <c r="CC467" s="115" t="s">
        <v>83</v>
      </c>
      <c r="CD467" s="115">
        <v>60</v>
      </c>
      <c r="CE467" s="115" t="s">
        <v>181</v>
      </c>
      <c r="CG467" s="115" t="s">
        <v>85</v>
      </c>
      <c r="CI467" s="115" t="s">
        <v>87</v>
      </c>
      <c r="CJ467" s="115" t="s">
        <v>101</v>
      </c>
      <c r="CK467" s="115" t="s">
        <v>111</v>
      </c>
      <c r="CL467" s="115" t="s">
        <v>106</v>
      </c>
      <c r="CM467" s="115" t="s">
        <v>91</v>
      </c>
      <c r="CN467" s="115" t="s">
        <v>91</v>
      </c>
    </row>
    <row r="468" spans="1:92">
      <c r="A468" s="115">
        <v>7011082122</v>
      </c>
      <c r="C468" s="115" t="s">
        <v>19</v>
      </c>
      <c r="N468" s="115" t="s">
        <v>30</v>
      </c>
      <c r="O468" s="115"/>
      <c r="Q468" s="115" t="s">
        <v>20</v>
      </c>
      <c r="V468" s="115" t="s">
        <v>25</v>
      </c>
      <c r="AA468" s="115" t="s">
        <v>30</v>
      </c>
      <c r="AB468" s="115"/>
      <c r="AG468" s="115" t="s">
        <v>36</v>
      </c>
      <c r="AL468" s="115" t="s">
        <v>41</v>
      </c>
      <c r="AT468" s="115" t="s">
        <v>48</v>
      </c>
      <c r="AV468" s="115" t="s">
        <v>50</v>
      </c>
      <c r="AX468" s="115"/>
      <c r="BC468" s="115" t="s">
        <v>56</v>
      </c>
      <c r="BE468" s="115" t="s">
        <v>58</v>
      </c>
      <c r="BP468" s="115" t="s">
        <v>67</v>
      </c>
      <c r="CC468" s="115" t="s">
        <v>83</v>
      </c>
      <c r="CD468" s="115">
        <v>65</v>
      </c>
      <c r="CE468" s="115" t="s">
        <v>181</v>
      </c>
      <c r="CF468" s="115" t="s">
        <v>208</v>
      </c>
      <c r="CG468" s="115" t="s">
        <v>85</v>
      </c>
      <c r="CH468" s="115" t="s">
        <v>86</v>
      </c>
      <c r="CI468" s="115" t="s">
        <v>87</v>
      </c>
      <c r="CJ468" s="115" t="s">
        <v>100</v>
      </c>
      <c r="CK468" s="115" t="s">
        <v>94</v>
      </c>
      <c r="CL468" s="115" t="s">
        <v>90</v>
      </c>
      <c r="CM468" s="115" t="s">
        <v>91</v>
      </c>
      <c r="CN468" s="115" t="s">
        <v>91</v>
      </c>
    </row>
    <row r="469" spans="1:92">
      <c r="A469" s="115">
        <v>5582829495</v>
      </c>
      <c r="C469" s="115" t="s">
        <v>19</v>
      </c>
      <c r="D469" s="115" t="s">
        <v>20</v>
      </c>
      <c r="L469" s="115" t="s">
        <v>28</v>
      </c>
      <c r="O469" s="115"/>
      <c r="P469" s="115" t="s">
        <v>19</v>
      </c>
      <c r="V469" s="115" t="s">
        <v>25</v>
      </c>
      <c r="AA469" s="115" t="s">
        <v>30</v>
      </c>
      <c r="AB469" s="115"/>
      <c r="AG469" s="115" t="s">
        <v>36</v>
      </c>
      <c r="AL469" s="115"/>
      <c r="AO469" s="115" t="s">
        <v>44</v>
      </c>
      <c r="AT469" s="115" t="s">
        <v>48</v>
      </c>
      <c r="AV469" s="115" t="s">
        <v>50</v>
      </c>
      <c r="AX469" s="115"/>
      <c r="BH469" s="115" t="s">
        <v>61</v>
      </c>
      <c r="BM469" s="115" t="s">
        <v>64</v>
      </c>
      <c r="BO469" s="115" t="s">
        <v>66</v>
      </c>
      <c r="BP469" s="115" t="s">
        <v>67</v>
      </c>
      <c r="BT469" s="115" t="s">
        <v>71</v>
      </c>
      <c r="CA469" s="115" t="s">
        <v>78</v>
      </c>
      <c r="CC469" s="115" t="s">
        <v>83</v>
      </c>
      <c r="CD469" s="115">
        <v>76</v>
      </c>
      <c r="CE469" s="115" t="s">
        <v>181</v>
      </c>
      <c r="CF469" s="115" t="s">
        <v>208</v>
      </c>
      <c r="CG469" s="115" t="s">
        <v>85</v>
      </c>
      <c r="CH469" s="115" t="s">
        <v>86</v>
      </c>
      <c r="CI469" s="115" t="s">
        <v>87</v>
      </c>
      <c r="CJ469" s="115" t="s">
        <v>100</v>
      </c>
      <c r="CK469" s="115" t="s">
        <v>102</v>
      </c>
      <c r="CL469" s="115" t="s">
        <v>106</v>
      </c>
      <c r="CM469" s="115" t="s">
        <v>91</v>
      </c>
      <c r="CN469" s="115" t="s">
        <v>91</v>
      </c>
    </row>
    <row r="470" spans="1:92">
      <c r="A470" s="115">
        <v>7045771777</v>
      </c>
      <c r="D470" s="115" t="s">
        <v>20</v>
      </c>
      <c r="I470" s="115" t="s">
        <v>25</v>
      </c>
      <c r="J470" s="115" t="s">
        <v>26</v>
      </c>
      <c r="K470" s="115" t="s">
        <v>27</v>
      </c>
      <c r="L470" s="115" t="s">
        <v>28</v>
      </c>
      <c r="N470" s="115" t="s">
        <v>30</v>
      </c>
      <c r="O470" s="115"/>
      <c r="V470" s="115" t="s">
        <v>25</v>
      </c>
      <c r="AA470" s="115" t="s">
        <v>30</v>
      </c>
      <c r="AB470" s="115"/>
      <c r="AG470" s="115" t="s">
        <v>36</v>
      </c>
      <c r="AL470" s="115" t="s">
        <v>41</v>
      </c>
      <c r="AM470" s="115" t="s">
        <v>42</v>
      </c>
      <c r="AN470" s="115" t="s">
        <v>43</v>
      </c>
      <c r="AO470" s="115" t="s">
        <v>44</v>
      </c>
      <c r="AP470" s="115" t="s">
        <v>45</v>
      </c>
      <c r="AQ470" s="115" t="s">
        <v>39</v>
      </c>
      <c r="AT470" s="115" t="s">
        <v>48</v>
      </c>
      <c r="AV470" s="115" t="s">
        <v>50</v>
      </c>
      <c r="AX470" s="115" t="s">
        <v>52</v>
      </c>
      <c r="AY470" s="115" t="s">
        <v>53</v>
      </c>
      <c r="AZ470" s="115" t="s">
        <v>54</v>
      </c>
      <c r="BA470" s="115" t="s">
        <v>19</v>
      </c>
      <c r="BB470" s="115" t="s">
        <v>55</v>
      </c>
      <c r="BC470" s="115" t="s">
        <v>56</v>
      </c>
      <c r="BD470" s="115" t="s">
        <v>57</v>
      </c>
      <c r="BE470" s="115" t="s">
        <v>58</v>
      </c>
      <c r="BF470" s="115" t="s">
        <v>59</v>
      </c>
      <c r="BG470" s="115" t="s">
        <v>60</v>
      </c>
      <c r="BH470" s="115" t="s">
        <v>61</v>
      </c>
      <c r="BI470" s="115" t="s">
        <v>62</v>
      </c>
      <c r="BJ470" s="115" t="s">
        <v>26</v>
      </c>
      <c r="BK470" s="115" t="s">
        <v>22</v>
      </c>
      <c r="BL470" s="115" t="s">
        <v>63</v>
      </c>
      <c r="BM470" s="115" t="s">
        <v>64</v>
      </c>
      <c r="BN470" s="115" t="s">
        <v>65</v>
      </c>
      <c r="BO470" s="115" t="s">
        <v>66</v>
      </c>
      <c r="BP470" s="115" t="s">
        <v>67</v>
      </c>
      <c r="BR470" s="115" t="s">
        <v>69</v>
      </c>
      <c r="BS470" s="115" t="s">
        <v>70</v>
      </c>
      <c r="BT470" s="115" t="s">
        <v>71</v>
      </c>
      <c r="BY470" s="115" t="s">
        <v>76</v>
      </c>
      <c r="CC470" s="115" t="s">
        <v>83</v>
      </c>
      <c r="CD470" s="115">
        <v>62</v>
      </c>
      <c r="CE470" s="115" t="s">
        <v>181</v>
      </c>
      <c r="CF470" s="115" t="s">
        <v>191</v>
      </c>
      <c r="CG470" s="115" t="s">
        <v>85</v>
      </c>
      <c r="CH470" s="115" t="s">
        <v>86</v>
      </c>
      <c r="CI470" s="115" t="s">
        <v>87</v>
      </c>
      <c r="CJ470" s="115" t="s">
        <v>101</v>
      </c>
      <c r="CK470" s="115" t="s">
        <v>111</v>
      </c>
      <c r="CL470" s="115" t="s">
        <v>90</v>
      </c>
      <c r="CM470" s="115" t="s">
        <v>91</v>
      </c>
      <c r="CN470" s="115" t="s">
        <v>91</v>
      </c>
    </row>
    <row r="471" spans="1:92">
      <c r="A471" s="115">
        <v>7011273398</v>
      </c>
      <c r="D471" s="115" t="s">
        <v>20</v>
      </c>
      <c r="J471" s="115" t="s">
        <v>26</v>
      </c>
      <c r="N471" s="115" t="s">
        <v>30</v>
      </c>
      <c r="O471" s="115"/>
      <c r="AA471" s="115" t="s">
        <v>30</v>
      </c>
      <c r="AB471" s="115"/>
      <c r="AG471" s="115" t="s">
        <v>36</v>
      </c>
      <c r="AL471" s="115"/>
      <c r="AT471" s="115" t="s">
        <v>48</v>
      </c>
      <c r="AV471" s="115" t="s">
        <v>50</v>
      </c>
      <c r="AX471" s="115" t="s">
        <v>52</v>
      </c>
      <c r="BD471" s="115" t="s">
        <v>57</v>
      </c>
      <c r="BE471" s="115" t="s">
        <v>58</v>
      </c>
      <c r="BJ471" s="115" t="s">
        <v>26</v>
      </c>
      <c r="BP471" s="115" t="s">
        <v>67</v>
      </c>
      <c r="CC471" s="115" t="s">
        <v>99</v>
      </c>
      <c r="CD471" s="115">
        <v>45</v>
      </c>
      <c r="CE471" s="115" t="s">
        <v>84</v>
      </c>
      <c r="CF471" s="115" t="s">
        <v>126</v>
      </c>
      <c r="CG471" s="115" t="s">
        <v>97</v>
      </c>
      <c r="CH471" s="115" t="s">
        <v>86</v>
      </c>
      <c r="CI471" s="115" t="s">
        <v>87</v>
      </c>
      <c r="CJ471" s="115" t="s">
        <v>88</v>
      </c>
      <c r="CK471" s="115" t="s">
        <v>89</v>
      </c>
      <c r="CL471" s="115" t="s">
        <v>90</v>
      </c>
      <c r="CM471" s="115" t="s">
        <v>91</v>
      </c>
      <c r="CN471" s="115" t="s">
        <v>91</v>
      </c>
    </row>
    <row r="472" spans="1:92">
      <c r="A472" s="115">
        <v>6985464673</v>
      </c>
      <c r="I472" s="115" t="s">
        <v>25</v>
      </c>
      <c r="K472" s="115" t="s">
        <v>27</v>
      </c>
      <c r="L472" s="115" t="s">
        <v>28</v>
      </c>
      <c r="N472" s="115" t="s">
        <v>30</v>
      </c>
      <c r="O472" s="115"/>
      <c r="X472" s="115" t="s">
        <v>27</v>
      </c>
      <c r="AB472" s="115"/>
      <c r="AG472" s="115" t="s">
        <v>36</v>
      </c>
      <c r="AL472" s="115"/>
      <c r="AM472" s="115" t="s">
        <v>42</v>
      </c>
      <c r="AP472" s="115" t="s">
        <v>45</v>
      </c>
      <c r="AS472" s="115" t="s">
        <v>47</v>
      </c>
      <c r="AV472" s="115" t="s">
        <v>50</v>
      </c>
      <c r="AX472" s="115"/>
      <c r="AZ472" s="115" t="s">
        <v>54</v>
      </c>
      <c r="BC472" s="115" t="s">
        <v>56</v>
      </c>
      <c r="BP472" s="115"/>
      <c r="BY472" s="115" t="s">
        <v>76</v>
      </c>
      <c r="CC472" s="115" t="s">
        <v>83</v>
      </c>
      <c r="CD472" s="115">
        <v>52</v>
      </c>
      <c r="CE472" s="115" t="s">
        <v>181</v>
      </c>
      <c r="CF472" s="115" t="s">
        <v>203</v>
      </c>
      <c r="CG472" s="115" t="s">
        <v>85</v>
      </c>
      <c r="CH472" s="115" t="s">
        <v>86</v>
      </c>
      <c r="CJ472" s="115" t="s">
        <v>88</v>
      </c>
      <c r="CK472" s="115" t="s">
        <v>111</v>
      </c>
      <c r="CL472" s="115" t="s">
        <v>113</v>
      </c>
      <c r="CM472" s="115" t="s">
        <v>91</v>
      </c>
      <c r="CN472" s="115" t="s">
        <v>91</v>
      </c>
    </row>
    <row r="473" spans="1:92">
      <c r="A473" s="115">
        <v>7044855191</v>
      </c>
      <c r="C473" s="115" t="s">
        <v>19</v>
      </c>
      <c r="D473" s="115" t="s">
        <v>20</v>
      </c>
      <c r="K473" s="115" t="s">
        <v>27</v>
      </c>
      <c r="N473" s="115" t="s">
        <v>30</v>
      </c>
      <c r="O473" s="115"/>
      <c r="P473" s="115" t="s">
        <v>19</v>
      </c>
      <c r="R473" s="115" t="s">
        <v>21</v>
      </c>
      <c r="X473" s="115" t="s">
        <v>27</v>
      </c>
      <c r="Z473" s="115" t="s">
        <v>29</v>
      </c>
      <c r="AB473" s="115"/>
      <c r="AG473" s="115" t="s">
        <v>36</v>
      </c>
      <c r="AK473" s="115" t="s">
        <v>40</v>
      </c>
      <c r="AL473" s="115"/>
      <c r="AP473" s="115" t="s">
        <v>45</v>
      </c>
      <c r="AR473" s="115" t="s">
        <v>46</v>
      </c>
      <c r="AV473" s="115" t="s">
        <v>50</v>
      </c>
      <c r="AX473" s="115"/>
      <c r="AZ473" s="115" t="s">
        <v>54</v>
      </c>
      <c r="BA473" s="115" t="s">
        <v>19</v>
      </c>
      <c r="BB473" s="115" t="s">
        <v>55</v>
      </c>
      <c r="BC473" s="115" t="s">
        <v>56</v>
      </c>
      <c r="BD473" s="115" t="s">
        <v>57</v>
      </c>
      <c r="BM473" s="115" t="s">
        <v>64</v>
      </c>
      <c r="BP473" s="115" t="s">
        <v>67</v>
      </c>
      <c r="BT473" s="115" t="s">
        <v>71</v>
      </c>
      <c r="BU473" s="115" t="s">
        <v>72</v>
      </c>
      <c r="BW473" s="115" t="s">
        <v>74</v>
      </c>
      <c r="CA473" s="115" t="s">
        <v>78</v>
      </c>
      <c r="CC473" s="115" t="s">
        <v>83</v>
      </c>
      <c r="CD473" s="115">
        <v>70</v>
      </c>
      <c r="CE473" s="115" t="s">
        <v>432</v>
      </c>
      <c r="CG473" s="115" t="s">
        <v>85</v>
      </c>
      <c r="CH473" s="115" t="s">
        <v>86</v>
      </c>
      <c r="CL473" s="115" t="s">
        <v>106</v>
      </c>
      <c r="CM473" s="115" t="s">
        <v>91</v>
      </c>
      <c r="CN473" s="115" t="s">
        <v>91</v>
      </c>
    </row>
    <row r="474" spans="1:92">
      <c r="A474" s="115">
        <v>7044846920</v>
      </c>
      <c r="K474" s="115" t="s">
        <v>27</v>
      </c>
      <c r="L474" s="115" t="s">
        <v>28</v>
      </c>
      <c r="N474" s="115" t="s">
        <v>30</v>
      </c>
      <c r="O474" s="115"/>
      <c r="AB474" s="115"/>
      <c r="AG474" s="115" t="s">
        <v>36</v>
      </c>
      <c r="AL474" s="115"/>
      <c r="AM474" s="115" t="s">
        <v>42</v>
      </c>
      <c r="AR474" s="115" t="s">
        <v>46</v>
      </c>
      <c r="AV474" s="115" t="s">
        <v>50</v>
      </c>
      <c r="AX474" s="115" t="s">
        <v>52</v>
      </c>
      <c r="BC474" s="115" t="s">
        <v>56</v>
      </c>
      <c r="BD474" s="115" t="s">
        <v>57</v>
      </c>
      <c r="BP474" s="115" t="s">
        <v>67</v>
      </c>
      <c r="BT474" s="115" t="s">
        <v>71</v>
      </c>
      <c r="CA474" s="115" t="s">
        <v>78</v>
      </c>
      <c r="CC474" s="115" t="s">
        <v>99</v>
      </c>
      <c r="CD474" s="115">
        <v>57</v>
      </c>
      <c r="CE474" s="115" t="s">
        <v>84</v>
      </c>
      <c r="CF474" s="115" t="s">
        <v>150</v>
      </c>
      <c r="CG474" s="115" t="s">
        <v>85</v>
      </c>
      <c r="CH474" s="115" t="s">
        <v>86</v>
      </c>
      <c r="CI474" s="115" t="s">
        <v>87</v>
      </c>
      <c r="CJ474" s="115" t="s">
        <v>101</v>
      </c>
      <c r="CK474" s="115" t="s">
        <v>89</v>
      </c>
      <c r="CL474" s="115" t="s">
        <v>90</v>
      </c>
      <c r="CM474" s="115" t="s">
        <v>91</v>
      </c>
      <c r="CN474" s="115" t="s">
        <v>91</v>
      </c>
    </row>
    <row r="475" spans="1:92">
      <c r="A475" s="115">
        <v>7007925951</v>
      </c>
      <c r="B475" s="115" t="s">
        <v>18</v>
      </c>
      <c r="E475" s="115" t="s">
        <v>21</v>
      </c>
      <c r="M475" s="115" t="s">
        <v>29</v>
      </c>
      <c r="O475" s="115"/>
      <c r="R475" s="115" t="s">
        <v>21</v>
      </c>
      <c r="Z475" s="115" t="s">
        <v>29</v>
      </c>
      <c r="AA475" s="115" t="s">
        <v>30</v>
      </c>
      <c r="AB475" s="115"/>
      <c r="AG475" s="115" t="s">
        <v>36</v>
      </c>
      <c r="AH475" s="115" t="s">
        <v>37</v>
      </c>
      <c r="AK475" s="115" t="s">
        <v>40</v>
      </c>
      <c r="AL475" s="115" t="s">
        <v>41</v>
      </c>
      <c r="AO475" s="115" t="s">
        <v>44</v>
      </c>
      <c r="AV475" s="115" t="s">
        <v>50</v>
      </c>
      <c r="AX475" s="115"/>
      <c r="BC475" s="115" t="s">
        <v>56</v>
      </c>
      <c r="BM475" s="115" t="s">
        <v>64</v>
      </c>
      <c r="BO475" s="115" t="s">
        <v>66</v>
      </c>
      <c r="BP475" s="115" t="s">
        <v>67</v>
      </c>
      <c r="BQ475" s="115" t="s">
        <v>68</v>
      </c>
      <c r="BU475" s="115" t="s">
        <v>72</v>
      </c>
      <c r="CC475" s="115" t="s">
        <v>83</v>
      </c>
      <c r="CD475" s="115">
        <v>76</v>
      </c>
      <c r="CE475" s="115" t="s">
        <v>181</v>
      </c>
      <c r="CF475" s="115" t="s">
        <v>473</v>
      </c>
      <c r="CG475" s="115" t="s">
        <v>85</v>
      </c>
      <c r="CI475" s="115" t="s">
        <v>87</v>
      </c>
      <c r="CJ475" s="115" t="s">
        <v>104</v>
      </c>
      <c r="CK475" s="115" t="s">
        <v>102</v>
      </c>
      <c r="CL475" s="115" t="s">
        <v>106</v>
      </c>
      <c r="CM475" s="115" t="s">
        <v>91</v>
      </c>
      <c r="CN475" s="115" t="s">
        <v>86</v>
      </c>
    </row>
    <row r="476" spans="1:92">
      <c r="A476" s="115">
        <v>7020355011</v>
      </c>
      <c r="C476" s="115" t="s">
        <v>19</v>
      </c>
      <c r="H476" s="115" t="s">
        <v>24</v>
      </c>
      <c r="L476" s="115" t="s">
        <v>28</v>
      </c>
      <c r="O476" s="115"/>
      <c r="P476" s="115" t="s">
        <v>19</v>
      </c>
      <c r="W476" s="115" t="s">
        <v>26</v>
      </c>
      <c r="Y476" s="115" t="s">
        <v>28</v>
      </c>
      <c r="AB476" s="115"/>
      <c r="AG476" s="115" t="s">
        <v>36</v>
      </c>
      <c r="AL476" s="115"/>
      <c r="AO476" s="115" t="s">
        <v>44</v>
      </c>
      <c r="AQ476" s="115" t="s">
        <v>39</v>
      </c>
      <c r="AV476" s="115" t="s">
        <v>50</v>
      </c>
      <c r="AX476" s="115"/>
      <c r="BA476" s="115" t="s">
        <v>19</v>
      </c>
      <c r="BO476" s="115" t="s">
        <v>66</v>
      </c>
      <c r="BP476" s="115" t="s">
        <v>67</v>
      </c>
      <c r="BQ476" s="115" t="s">
        <v>68</v>
      </c>
      <c r="BY476" s="115" t="s">
        <v>76</v>
      </c>
      <c r="CC476" s="115" t="s">
        <v>99</v>
      </c>
      <c r="CD476" s="115">
        <v>26</v>
      </c>
      <c r="CE476" s="115" t="s">
        <v>181</v>
      </c>
      <c r="CF476" s="115" t="s">
        <v>232</v>
      </c>
      <c r="CG476" s="115" t="s">
        <v>97</v>
      </c>
      <c r="CH476" s="115" t="s">
        <v>86</v>
      </c>
      <c r="CI476" s="115" t="s">
        <v>87</v>
      </c>
      <c r="CJ476" s="115" t="s">
        <v>93</v>
      </c>
      <c r="CK476" s="115" t="s">
        <v>102</v>
      </c>
      <c r="CL476" s="115" t="s">
        <v>90</v>
      </c>
      <c r="CM476" s="115" t="s">
        <v>91</v>
      </c>
      <c r="CN476" s="115" t="s">
        <v>91</v>
      </c>
    </row>
    <row r="477" spans="1:92">
      <c r="A477" s="115">
        <v>7044847621</v>
      </c>
      <c r="B477" s="115" t="s">
        <v>18</v>
      </c>
      <c r="C477" s="115" t="s">
        <v>19</v>
      </c>
      <c r="E477" s="115" t="s">
        <v>21</v>
      </c>
      <c r="O477" s="115" t="s">
        <v>18</v>
      </c>
      <c r="P477" s="115" t="s">
        <v>19</v>
      </c>
      <c r="W477" s="115" t="s">
        <v>26</v>
      </c>
      <c r="AB477" s="115"/>
      <c r="AG477" s="115" t="s">
        <v>36</v>
      </c>
      <c r="AL477" s="115"/>
      <c r="AN477" s="115" t="s">
        <v>43</v>
      </c>
      <c r="AQ477" s="115" t="s">
        <v>39</v>
      </c>
      <c r="AV477" s="115" t="s">
        <v>50</v>
      </c>
      <c r="AX477" s="115"/>
      <c r="AY477" s="115" t="s">
        <v>53</v>
      </c>
      <c r="BB477" s="115" t="s">
        <v>55</v>
      </c>
      <c r="BO477" s="115" t="s">
        <v>66</v>
      </c>
      <c r="BP477" s="115" t="s">
        <v>67</v>
      </c>
      <c r="BS477" s="115" t="s">
        <v>70</v>
      </c>
      <c r="CC477" s="115" t="s">
        <v>99</v>
      </c>
      <c r="CD477" s="115">
        <v>83</v>
      </c>
      <c r="CE477" s="115" t="s">
        <v>181</v>
      </c>
      <c r="CF477" s="115" t="s">
        <v>237</v>
      </c>
      <c r="CG477" s="115" t="s">
        <v>85</v>
      </c>
      <c r="CH477" s="115" t="s">
        <v>86</v>
      </c>
      <c r="CI477" s="115" t="s">
        <v>87</v>
      </c>
      <c r="CJ477" s="115" t="s">
        <v>100</v>
      </c>
      <c r="CK477" s="115" t="s">
        <v>94</v>
      </c>
      <c r="CL477" s="115" t="s">
        <v>106</v>
      </c>
      <c r="CM477" s="115" t="s">
        <v>91</v>
      </c>
      <c r="CN477" s="115" t="s">
        <v>86</v>
      </c>
    </row>
    <row r="478" spans="1:92">
      <c r="A478" s="115">
        <v>7045783975</v>
      </c>
      <c r="C478" s="115" t="s">
        <v>19</v>
      </c>
      <c r="M478" s="115" t="s">
        <v>29</v>
      </c>
      <c r="O478" s="115"/>
      <c r="P478" s="115" t="s">
        <v>19</v>
      </c>
      <c r="W478" s="115" t="s">
        <v>26</v>
      </c>
      <c r="Z478" s="115" t="s">
        <v>29</v>
      </c>
      <c r="AB478" s="115"/>
      <c r="AG478" s="115" t="s">
        <v>36</v>
      </c>
      <c r="AL478" s="115" t="s">
        <v>41</v>
      </c>
      <c r="AP478" s="115" t="s">
        <v>45</v>
      </c>
      <c r="AV478" s="115" t="s">
        <v>50</v>
      </c>
      <c r="AX478" s="115" t="s">
        <v>52</v>
      </c>
      <c r="BA478" s="115" t="s">
        <v>19</v>
      </c>
      <c r="BD478" s="115" t="s">
        <v>57</v>
      </c>
      <c r="BP478" s="115" t="s">
        <v>67</v>
      </c>
      <c r="BQ478" s="115" t="s">
        <v>68</v>
      </c>
      <c r="BT478" s="115" t="s">
        <v>71</v>
      </c>
      <c r="BY478" s="115" t="s">
        <v>76</v>
      </c>
      <c r="CC478" s="115" t="s">
        <v>99</v>
      </c>
      <c r="CD478" s="115">
        <v>78</v>
      </c>
      <c r="CE478" s="115" t="s">
        <v>181</v>
      </c>
      <c r="CF478" s="115" t="s">
        <v>208</v>
      </c>
      <c r="CG478" s="115" t="s">
        <v>85</v>
      </c>
      <c r="CH478" s="115" t="s">
        <v>91</v>
      </c>
      <c r="CI478" s="115" t="s">
        <v>87</v>
      </c>
      <c r="CJ478" s="115" t="s">
        <v>88</v>
      </c>
      <c r="CK478" s="115" t="s">
        <v>111</v>
      </c>
      <c r="CL478" s="115" t="s">
        <v>106</v>
      </c>
      <c r="CM478" s="115" t="s">
        <v>91</v>
      </c>
      <c r="CN478" s="115" t="s">
        <v>91</v>
      </c>
    </row>
    <row r="479" spans="1:92">
      <c r="A479" s="115">
        <v>5598577851</v>
      </c>
      <c r="C479" s="115" t="s">
        <v>19</v>
      </c>
      <c r="G479" s="115" t="s">
        <v>23</v>
      </c>
      <c r="L479" s="115" t="s">
        <v>28</v>
      </c>
      <c r="O479" s="115"/>
      <c r="P479" s="115" t="s">
        <v>19</v>
      </c>
      <c r="U479" s="115" t="s">
        <v>24</v>
      </c>
      <c r="V479" s="115" t="s">
        <v>25</v>
      </c>
      <c r="AB479" s="115"/>
      <c r="AD479" s="115" t="s">
        <v>33</v>
      </c>
      <c r="AG479" s="115" t="s">
        <v>36</v>
      </c>
      <c r="AL479" s="115" t="s">
        <v>41</v>
      </c>
      <c r="AV479" s="115" t="s">
        <v>50</v>
      </c>
      <c r="AX479" s="115"/>
      <c r="BA479" s="115" t="s">
        <v>19</v>
      </c>
      <c r="BI479" s="115" t="s">
        <v>62</v>
      </c>
      <c r="BN479" s="115" t="s">
        <v>65</v>
      </c>
      <c r="BP479" s="115" t="s">
        <v>67</v>
      </c>
      <c r="BR479" s="115" t="s">
        <v>69</v>
      </c>
      <c r="BV479" s="115" t="s">
        <v>73</v>
      </c>
      <c r="BY479" s="115" t="s">
        <v>76</v>
      </c>
      <c r="CA479" s="115" t="s">
        <v>78</v>
      </c>
      <c r="CC479" s="115" t="s">
        <v>83</v>
      </c>
      <c r="CD479" s="115">
        <v>39</v>
      </c>
      <c r="CE479" s="115" t="s">
        <v>84</v>
      </c>
      <c r="CF479" s="115" t="s">
        <v>123</v>
      </c>
    </row>
    <row r="480" spans="1:92">
      <c r="A480" s="115">
        <v>5585006609</v>
      </c>
      <c r="C480" s="115" t="s">
        <v>19</v>
      </c>
      <c r="L480" s="115" t="s">
        <v>28</v>
      </c>
      <c r="O480" s="115"/>
      <c r="V480" s="115" t="s">
        <v>25</v>
      </c>
      <c r="AB480" s="115"/>
      <c r="AG480" s="115" t="s">
        <v>36</v>
      </c>
      <c r="AL480" s="115"/>
      <c r="AN480" s="115" t="s">
        <v>43</v>
      </c>
      <c r="AQ480" s="115" t="s">
        <v>39</v>
      </c>
      <c r="AV480" s="115" t="s">
        <v>50</v>
      </c>
      <c r="AX480" s="115"/>
      <c r="BB480" s="115" t="s">
        <v>55</v>
      </c>
      <c r="BO480" s="115" t="s">
        <v>66</v>
      </c>
      <c r="BP480" s="115" t="s">
        <v>67</v>
      </c>
      <c r="BV480" s="115" t="s">
        <v>73</v>
      </c>
      <c r="CC480" s="115" t="s">
        <v>83</v>
      </c>
      <c r="CD480" s="115">
        <v>45</v>
      </c>
      <c r="CE480" s="115" t="s">
        <v>181</v>
      </c>
      <c r="CF480" s="115" t="s">
        <v>227</v>
      </c>
      <c r="CG480" s="115" t="s">
        <v>85</v>
      </c>
      <c r="CH480" s="115" t="s">
        <v>86</v>
      </c>
      <c r="CI480" s="115" t="s">
        <v>87</v>
      </c>
      <c r="CJ480" s="115" t="s">
        <v>88</v>
      </c>
      <c r="CK480" s="115" t="s">
        <v>89</v>
      </c>
      <c r="CL480" s="115" t="s">
        <v>90</v>
      </c>
      <c r="CM480" s="115" t="s">
        <v>91</v>
      </c>
      <c r="CN480" s="115" t="s">
        <v>91</v>
      </c>
    </row>
    <row r="481" spans="1:92">
      <c r="A481" s="115">
        <v>7011541633</v>
      </c>
      <c r="E481" s="115" t="s">
        <v>21</v>
      </c>
      <c r="M481" s="115" t="s">
        <v>29</v>
      </c>
      <c r="N481" s="115" t="s">
        <v>30</v>
      </c>
      <c r="O481" s="115"/>
      <c r="V481" s="115" t="s">
        <v>25</v>
      </c>
      <c r="AA481" s="115" t="s">
        <v>30</v>
      </c>
      <c r="AB481" s="115"/>
      <c r="AG481" s="115" t="s">
        <v>36</v>
      </c>
      <c r="AL481" s="115"/>
      <c r="AN481" s="115" t="s">
        <v>43</v>
      </c>
      <c r="AV481" s="115" t="s">
        <v>50</v>
      </c>
      <c r="AX481" s="115"/>
      <c r="AY481" s="115" t="s">
        <v>53</v>
      </c>
      <c r="BE481" s="115" t="s">
        <v>58</v>
      </c>
      <c r="BP481" s="115" t="s">
        <v>67</v>
      </c>
      <c r="BT481" s="115" t="s">
        <v>71</v>
      </c>
      <c r="BU481" s="115" t="s">
        <v>72</v>
      </c>
      <c r="CC481" s="115" t="s">
        <v>83</v>
      </c>
      <c r="CD481" s="115">
        <v>65</v>
      </c>
      <c r="CE481" s="115" t="s">
        <v>181</v>
      </c>
      <c r="CF481" s="115" t="s">
        <v>194</v>
      </c>
      <c r="CH481" s="115" t="s">
        <v>91</v>
      </c>
      <c r="CI481" s="115" t="s">
        <v>87</v>
      </c>
      <c r="CJ481" s="115" t="s">
        <v>88</v>
      </c>
      <c r="CK481" s="115" t="s">
        <v>94</v>
      </c>
      <c r="CL481" s="115" t="s">
        <v>90</v>
      </c>
      <c r="CN481" s="115" t="s">
        <v>91</v>
      </c>
    </row>
    <row r="482" spans="1:92">
      <c r="A482" s="115">
        <v>7044849937</v>
      </c>
      <c r="M482" s="115" t="s">
        <v>29</v>
      </c>
      <c r="O482" s="115"/>
      <c r="Z482" s="115" t="s">
        <v>29</v>
      </c>
      <c r="AB482" s="115"/>
      <c r="AG482" s="115" t="s">
        <v>36</v>
      </c>
      <c r="AL482" s="115"/>
      <c r="AV482" s="115" t="s">
        <v>50</v>
      </c>
      <c r="AX482" s="115" t="s">
        <v>52</v>
      </c>
      <c r="BP482" s="115" t="s">
        <v>67</v>
      </c>
      <c r="CC482" s="115" t="s">
        <v>99</v>
      </c>
      <c r="CD482" s="115">
        <v>76</v>
      </c>
      <c r="CE482" s="115" t="s">
        <v>84</v>
      </c>
      <c r="CF482" s="115" t="s">
        <v>494</v>
      </c>
      <c r="CG482" s="115" t="s">
        <v>85</v>
      </c>
      <c r="CH482" s="115" t="s">
        <v>86</v>
      </c>
      <c r="CI482" s="115" t="s">
        <v>87</v>
      </c>
      <c r="CJ482" s="115" t="s">
        <v>100</v>
      </c>
      <c r="CK482" s="115" t="s">
        <v>94</v>
      </c>
      <c r="CL482" s="115" t="s">
        <v>106</v>
      </c>
      <c r="CM482" s="115" t="s">
        <v>117</v>
      </c>
      <c r="CN482" s="115" t="s">
        <v>86</v>
      </c>
    </row>
    <row r="483" spans="1:92">
      <c r="A483" s="115">
        <v>7020346603</v>
      </c>
      <c r="O483" s="115"/>
      <c r="P483" s="115" t="s">
        <v>19</v>
      </c>
      <c r="W483" s="115" t="s">
        <v>26</v>
      </c>
      <c r="AA483" s="115" t="s">
        <v>30</v>
      </c>
      <c r="AB483" s="115"/>
      <c r="AG483" s="115" t="s">
        <v>36</v>
      </c>
      <c r="AL483" s="115"/>
      <c r="AR483" s="115" t="s">
        <v>46</v>
      </c>
      <c r="AT483" s="115" t="s">
        <v>48</v>
      </c>
      <c r="AU483" s="115" t="s">
        <v>49</v>
      </c>
      <c r="AX483" s="115"/>
      <c r="BA483" s="115" t="s">
        <v>19</v>
      </c>
      <c r="BC483" s="115" t="s">
        <v>56</v>
      </c>
      <c r="BE483" s="115" t="s">
        <v>58</v>
      </c>
      <c r="BP483" s="115" t="s">
        <v>67</v>
      </c>
      <c r="BS483" s="115" t="s">
        <v>70</v>
      </c>
      <c r="BT483" s="115" t="s">
        <v>71</v>
      </c>
      <c r="BU483" s="115" t="s">
        <v>72</v>
      </c>
      <c r="CB483" s="115" t="s">
        <v>79</v>
      </c>
      <c r="CC483" s="115" t="s">
        <v>99</v>
      </c>
      <c r="CD483" s="115">
        <v>32</v>
      </c>
      <c r="CE483" s="115" t="s">
        <v>181</v>
      </c>
      <c r="CF483" s="115" t="s">
        <v>210</v>
      </c>
      <c r="CG483" s="115" t="s">
        <v>97</v>
      </c>
      <c r="CH483" s="115" t="s">
        <v>86</v>
      </c>
      <c r="CI483" s="115" t="s">
        <v>87</v>
      </c>
      <c r="CJ483" s="115" t="s">
        <v>101</v>
      </c>
      <c r="CK483" s="115" t="s">
        <v>102</v>
      </c>
      <c r="CL483" s="115" t="s">
        <v>90</v>
      </c>
      <c r="CM483" s="115" t="s">
        <v>91</v>
      </c>
      <c r="CN483" s="115" t="s">
        <v>91</v>
      </c>
    </row>
    <row r="484" spans="1:92">
      <c r="A484" s="115">
        <v>7020567583</v>
      </c>
      <c r="E484" s="115" t="s">
        <v>21</v>
      </c>
      <c r="O484" s="115"/>
      <c r="V484" s="115" t="s">
        <v>25</v>
      </c>
      <c r="X484" s="115" t="s">
        <v>27</v>
      </c>
      <c r="AB484" s="115"/>
      <c r="AG484" s="115" t="s">
        <v>36</v>
      </c>
      <c r="AJ484" s="115" t="s">
        <v>39</v>
      </c>
      <c r="AL484" s="115"/>
      <c r="AU484" s="115" t="s">
        <v>49</v>
      </c>
      <c r="AX484" s="115"/>
      <c r="BF484" s="115" t="s">
        <v>59</v>
      </c>
      <c r="BP484" s="115" t="s">
        <v>67</v>
      </c>
      <c r="BY484" s="115" t="s">
        <v>76</v>
      </c>
      <c r="CC484" s="115" t="s">
        <v>83</v>
      </c>
      <c r="CD484" s="115">
        <v>22</v>
      </c>
      <c r="CE484" s="115" t="s">
        <v>84</v>
      </c>
      <c r="CH484" s="115" t="s">
        <v>91</v>
      </c>
      <c r="CI484" s="115" t="s">
        <v>108</v>
      </c>
      <c r="CK484" s="115" t="s">
        <v>112</v>
      </c>
      <c r="CL484" s="115" t="s">
        <v>103</v>
      </c>
      <c r="CM484" s="115" t="s">
        <v>91</v>
      </c>
      <c r="CN484" s="115" t="s">
        <v>91</v>
      </c>
    </row>
    <row r="485" spans="1:92">
      <c r="A485" s="115">
        <v>5584638926</v>
      </c>
      <c r="C485" s="115" t="s">
        <v>19</v>
      </c>
      <c r="H485" s="115" t="s">
        <v>24</v>
      </c>
      <c r="L485" s="115" t="s">
        <v>28</v>
      </c>
      <c r="O485" s="115"/>
      <c r="R485" s="115" t="s">
        <v>21</v>
      </c>
      <c r="Z485" s="115" t="s">
        <v>29</v>
      </c>
      <c r="AA485" s="115" t="s">
        <v>30</v>
      </c>
      <c r="AB485" s="115"/>
      <c r="AG485" s="115" t="s">
        <v>36</v>
      </c>
      <c r="AH485" s="115" t="s">
        <v>37</v>
      </c>
      <c r="AK485" s="115" t="s">
        <v>40</v>
      </c>
      <c r="AL485" s="115" t="s">
        <v>41</v>
      </c>
      <c r="AQ485" s="115" t="s">
        <v>39</v>
      </c>
      <c r="AU485" s="115" t="s">
        <v>49</v>
      </c>
      <c r="AX485" s="115"/>
      <c r="AZ485" s="115" t="s">
        <v>54</v>
      </c>
      <c r="BA485" s="115" t="s">
        <v>19</v>
      </c>
      <c r="BO485" s="115" t="s">
        <v>66</v>
      </c>
      <c r="BP485" s="115" t="s">
        <v>67</v>
      </c>
      <c r="BS485" s="115" t="s">
        <v>70</v>
      </c>
      <c r="BT485" s="115" t="s">
        <v>71</v>
      </c>
      <c r="BU485" s="115" t="s">
        <v>72</v>
      </c>
      <c r="BX485" s="115" t="s">
        <v>75</v>
      </c>
      <c r="BZ485" s="115" t="s">
        <v>77</v>
      </c>
      <c r="CA485" s="115" t="s">
        <v>78</v>
      </c>
      <c r="CC485" s="115" t="s">
        <v>83</v>
      </c>
      <c r="CD485" s="115">
        <v>52</v>
      </c>
      <c r="CE485" s="115" t="s">
        <v>181</v>
      </c>
      <c r="CF485" s="115" t="s">
        <v>185</v>
      </c>
      <c r="CG485" s="115" t="s">
        <v>97</v>
      </c>
      <c r="CH485" s="115" t="s">
        <v>86</v>
      </c>
      <c r="CI485" s="115" t="s">
        <v>87</v>
      </c>
      <c r="CJ485" s="115" t="s">
        <v>88</v>
      </c>
      <c r="CK485" s="115" t="s">
        <v>94</v>
      </c>
      <c r="CL485" s="115" t="s">
        <v>90</v>
      </c>
      <c r="CM485" s="115" t="s">
        <v>91</v>
      </c>
      <c r="CN485" s="115" t="s">
        <v>91</v>
      </c>
    </row>
    <row r="486" spans="1:92">
      <c r="A486" s="115">
        <v>7045786308</v>
      </c>
      <c r="C486" s="115" t="s">
        <v>19</v>
      </c>
      <c r="D486" s="115" t="s">
        <v>20</v>
      </c>
      <c r="L486" s="115" t="s">
        <v>28</v>
      </c>
      <c r="O486" s="115"/>
      <c r="V486" s="115" t="s">
        <v>25</v>
      </c>
      <c r="AB486" s="115"/>
      <c r="AG486" s="115" t="s">
        <v>36</v>
      </c>
      <c r="AL486" s="115" t="s">
        <v>41</v>
      </c>
      <c r="AO486" s="115" t="s">
        <v>44</v>
      </c>
      <c r="AU486" s="115" t="s">
        <v>49</v>
      </c>
      <c r="AX486" s="115"/>
      <c r="BB486" s="115" t="s">
        <v>55</v>
      </c>
      <c r="BE486" s="115" t="s">
        <v>58</v>
      </c>
      <c r="BG486" s="115" t="s">
        <v>60</v>
      </c>
      <c r="BP486" s="115"/>
      <c r="BT486" s="115" t="s">
        <v>71</v>
      </c>
      <c r="BU486" s="115" t="s">
        <v>72</v>
      </c>
      <c r="CC486" s="115" t="s">
        <v>83</v>
      </c>
      <c r="CE486" s="115" t="s">
        <v>181</v>
      </c>
      <c r="CF486" s="115" t="s">
        <v>190</v>
      </c>
      <c r="CG486" s="115" t="s">
        <v>85</v>
      </c>
      <c r="CH486" s="115" t="s">
        <v>86</v>
      </c>
      <c r="CI486" s="115" t="s">
        <v>87</v>
      </c>
      <c r="CJ486" s="115" t="s">
        <v>100</v>
      </c>
      <c r="CK486" s="115" t="s">
        <v>94</v>
      </c>
      <c r="CL486" s="115" t="s">
        <v>106</v>
      </c>
      <c r="CM486" s="115" t="s">
        <v>91</v>
      </c>
      <c r="CN486" s="115" t="s">
        <v>86</v>
      </c>
    </row>
    <row r="487" spans="1:92">
      <c r="A487" s="115">
        <v>7011078879</v>
      </c>
      <c r="E487" s="115" t="s">
        <v>21</v>
      </c>
      <c r="M487" s="115" t="s">
        <v>29</v>
      </c>
      <c r="O487" s="115"/>
      <c r="Z487" s="115" t="s">
        <v>29</v>
      </c>
      <c r="AB487" s="115"/>
      <c r="AG487" s="115" t="s">
        <v>36</v>
      </c>
      <c r="AL487" s="115"/>
      <c r="AQ487" s="115" t="s">
        <v>39</v>
      </c>
      <c r="AU487" s="115" t="s">
        <v>49</v>
      </c>
      <c r="AX487" s="115"/>
      <c r="BB487" s="115" t="s">
        <v>55</v>
      </c>
      <c r="BP487" s="115" t="s">
        <v>67</v>
      </c>
      <c r="CC487" s="115" t="s">
        <v>83</v>
      </c>
      <c r="CD487" s="115">
        <v>42</v>
      </c>
      <c r="CE487" s="115" t="s">
        <v>84</v>
      </c>
      <c r="CF487" s="115" t="s">
        <v>138</v>
      </c>
      <c r="CG487" s="115" t="s">
        <v>85</v>
      </c>
      <c r="CH487" s="115" t="s">
        <v>86</v>
      </c>
      <c r="CI487" s="115" t="s">
        <v>87</v>
      </c>
      <c r="CK487" s="115" t="s">
        <v>89</v>
      </c>
      <c r="CL487" s="115" t="s">
        <v>90</v>
      </c>
      <c r="CM487" s="115" t="s">
        <v>91</v>
      </c>
      <c r="CN487" s="115" t="s">
        <v>91</v>
      </c>
    </row>
    <row r="488" spans="1:92">
      <c r="A488" s="115">
        <v>5610658518</v>
      </c>
      <c r="F488" s="115" t="s">
        <v>22</v>
      </c>
      <c r="J488" s="115" t="s">
        <v>26</v>
      </c>
      <c r="L488" s="115" t="s">
        <v>28</v>
      </c>
      <c r="O488" s="115"/>
      <c r="U488" s="115" t="s">
        <v>24</v>
      </c>
      <c r="V488" s="115" t="s">
        <v>25</v>
      </c>
      <c r="Z488" s="115" t="s">
        <v>29</v>
      </c>
      <c r="AB488" s="115"/>
      <c r="AG488" s="115" t="s">
        <v>36</v>
      </c>
      <c r="AH488" s="115" t="s">
        <v>37</v>
      </c>
      <c r="AL488" s="115"/>
      <c r="AN488" s="115" t="s">
        <v>43</v>
      </c>
      <c r="AP488" s="115" t="s">
        <v>45</v>
      </c>
      <c r="AT488" s="115" t="s">
        <v>48</v>
      </c>
      <c r="AX488" s="115"/>
      <c r="BD488" s="115" t="s">
        <v>57</v>
      </c>
      <c r="BE488" s="115" t="s">
        <v>58</v>
      </c>
      <c r="BJ488" s="115" t="s">
        <v>26</v>
      </c>
      <c r="BP488" s="115"/>
      <c r="BR488" s="115" t="s">
        <v>69</v>
      </c>
      <c r="BS488" s="115" t="s">
        <v>70</v>
      </c>
      <c r="BU488" s="115" t="s">
        <v>72</v>
      </c>
      <c r="CC488" s="115"/>
    </row>
    <row r="489" spans="1:92">
      <c r="A489" s="115">
        <v>7044863002</v>
      </c>
      <c r="C489" s="115" t="s">
        <v>19</v>
      </c>
      <c r="G489" s="115" t="s">
        <v>23</v>
      </c>
      <c r="K489" s="115" t="s">
        <v>27</v>
      </c>
      <c r="O489" s="115"/>
      <c r="R489" s="115" t="s">
        <v>21</v>
      </c>
      <c r="T489" s="115" t="s">
        <v>23</v>
      </c>
      <c r="X489" s="115" t="s">
        <v>27</v>
      </c>
      <c r="AB489" s="115"/>
      <c r="AF489" s="115" t="s">
        <v>35</v>
      </c>
      <c r="AG489" s="115" t="s">
        <v>36</v>
      </c>
      <c r="AK489" s="115" t="s">
        <v>40</v>
      </c>
      <c r="AL489" s="115"/>
      <c r="AM489" s="115" t="s">
        <v>42</v>
      </c>
      <c r="AR489" s="115" t="s">
        <v>46</v>
      </c>
      <c r="AT489" s="115" t="s">
        <v>48</v>
      </c>
      <c r="AX489" s="115" t="s">
        <v>52</v>
      </c>
      <c r="AZ489" s="115" t="s">
        <v>54</v>
      </c>
      <c r="BG489" s="115" t="s">
        <v>60</v>
      </c>
      <c r="BP489" s="115" t="s">
        <v>67</v>
      </c>
      <c r="BQ489" s="115" t="s">
        <v>68</v>
      </c>
      <c r="CC489" s="115" t="s">
        <v>99</v>
      </c>
      <c r="CD489" s="115">
        <v>72</v>
      </c>
      <c r="CE489" s="115" t="s">
        <v>181</v>
      </c>
      <c r="CF489" s="115" t="s">
        <v>190</v>
      </c>
      <c r="CG489" s="115" t="s">
        <v>85</v>
      </c>
      <c r="CI489" s="115" t="s">
        <v>87</v>
      </c>
      <c r="CJ489" s="115" t="s">
        <v>96</v>
      </c>
      <c r="CK489" s="115" t="s">
        <v>94</v>
      </c>
      <c r="CL489" s="115" t="s">
        <v>106</v>
      </c>
      <c r="CM489" s="115" t="s">
        <v>117</v>
      </c>
    </row>
    <row r="490" spans="1:92">
      <c r="A490" s="115">
        <v>7010993757</v>
      </c>
      <c r="I490" s="115" t="s">
        <v>25</v>
      </c>
      <c r="O490" s="115"/>
      <c r="Q490" s="115" t="s">
        <v>20</v>
      </c>
      <c r="W490" s="115" t="s">
        <v>26</v>
      </c>
      <c r="AA490" s="115" t="s">
        <v>30</v>
      </c>
      <c r="AB490" s="115"/>
      <c r="AG490" s="115" t="s">
        <v>36</v>
      </c>
      <c r="AL490" s="115"/>
      <c r="AR490" s="115" t="s">
        <v>46</v>
      </c>
      <c r="AT490" s="115" t="s">
        <v>48</v>
      </c>
      <c r="AX490" s="115" t="s">
        <v>52</v>
      </c>
      <c r="BD490" s="115" t="s">
        <v>57</v>
      </c>
      <c r="BH490" s="115" t="s">
        <v>61</v>
      </c>
      <c r="BP490" s="115" t="s">
        <v>67</v>
      </c>
      <c r="BU490" s="115" t="s">
        <v>72</v>
      </c>
      <c r="CC490" s="115" t="s">
        <v>83</v>
      </c>
      <c r="CE490" s="115" t="s">
        <v>84</v>
      </c>
      <c r="CF490" s="115" t="s">
        <v>127</v>
      </c>
      <c r="CG490" s="115" t="s">
        <v>85</v>
      </c>
      <c r="CH490" s="115" t="s">
        <v>86</v>
      </c>
      <c r="CI490" s="115" t="s">
        <v>87</v>
      </c>
      <c r="CK490" s="115" t="s">
        <v>111</v>
      </c>
      <c r="CL490" s="115" t="s">
        <v>106</v>
      </c>
      <c r="CM490" s="115" t="s">
        <v>91</v>
      </c>
      <c r="CN490" s="115" t="s">
        <v>86</v>
      </c>
    </row>
    <row r="491" spans="1:92">
      <c r="A491" s="115">
        <v>7044848984</v>
      </c>
      <c r="C491" s="115" t="s">
        <v>19</v>
      </c>
      <c r="D491" s="115" t="s">
        <v>20</v>
      </c>
      <c r="J491" s="115" t="s">
        <v>26</v>
      </c>
      <c r="L491" s="115" t="s">
        <v>28</v>
      </c>
      <c r="O491" s="115"/>
      <c r="P491" s="115" t="s">
        <v>19</v>
      </c>
      <c r="W491" s="115" t="s">
        <v>26</v>
      </c>
      <c r="AB491" s="115"/>
      <c r="AG491" s="115" t="s">
        <v>36</v>
      </c>
      <c r="AL491" s="115"/>
      <c r="AN491" s="115" t="s">
        <v>43</v>
      </c>
      <c r="AO491" s="115" t="s">
        <v>44</v>
      </c>
      <c r="AR491" s="115" t="s">
        <v>46</v>
      </c>
      <c r="AT491" s="115" t="s">
        <v>48</v>
      </c>
      <c r="AX491" s="115" t="s">
        <v>52</v>
      </c>
      <c r="BA491" s="115" t="s">
        <v>19</v>
      </c>
      <c r="BC491" s="115" t="s">
        <v>56</v>
      </c>
      <c r="BD491" s="115" t="s">
        <v>57</v>
      </c>
      <c r="BH491" s="115" t="s">
        <v>61</v>
      </c>
      <c r="BJ491" s="115" t="s">
        <v>26</v>
      </c>
      <c r="BP491" s="115" t="s">
        <v>67</v>
      </c>
      <c r="BT491" s="115" t="s">
        <v>71</v>
      </c>
      <c r="CC491" s="115" t="s">
        <v>83</v>
      </c>
      <c r="CD491" s="115">
        <v>70</v>
      </c>
      <c r="CE491" s="115" t="s">
        <v>181</v>
      </c>
      <c r="CF491" s="115" t="s">
        <v>188</v>
      </c>
      <c r="CG491" s="115" t="s">
        <v>85</v>
      </c>
      <c r="CH491" s="115" t="s">
        <v>86</v>
      </c>
      <c r="CI491" s="115" t="s">
        <v>87</v>
      </c>
      <c r="CJ491" s="115" t="s">
        <v>100</v>
      </c>
      <c r="CK491" s="115" t="s">
        <v>89</v>
      </c>
      <c r="CL491" s="115" t="s">
        <v>90</v>
      </c>
      <c r="CM491" s="115" t="s">
        <v>91</v>
      </c>
      <c r="CN491" s="115" t="s">
        <v>91</v>
      </c>
    </row>
    <row r="492" spans="1:92">
      <c r="A492" s="115">
        <v>6984056785</v>
      </c>
      <c r="D492" s="115" t="s">
        <v>20</v>
      </c>
      <c r="H492" s="115" t="s">
        <v>24</v>
      </c>
      <c r="J492" s="115" t="s">
        <v>26</v>
      </c>
      <c r="O492" s="115"/>
      <c r="Q492" s="115" t="s">
        <v>20</v>
      </c>
      <c r="U492" s="115" t="s">
        <v>24</v>
      </c>
      <c r="V492" s="115" t="s">
        <v>25</v>
      </c>
      <c r="AB492" s="115"/>
      <c r="AG492" s="115" t="s">
        <v>36</v>
      </c>
      <c r="AL492" s="115"/>
      <c r="AM492" s="115" t="s">
        <v>42</v>
      </c>
      <c r="AR492" s="115" t="s">
        <v>46</v>
      </c>
      <c r="AT492" s="115" t="s">
        <v>48</v>
      </c>
      <c r="AX492" s="115"/>
      <c r="BD492" s="115" t="s">
        <v>57</v>
      </c>
      <c r="BE492" s="115" t="s">
        <v>58</v>
      </c>
      <c r="BH492" s="115" t="s">
        <v>61</v>
      </c>
      <c r="BP492" s="115" t="s">
        <v>67</v>
      </c>
      <c r="CC492" s="115" t="s">
        <v>83</v>
      </c>
      <c r="CD492" s="115">
        <v>74</v>
      </c>
      <c r="CE492" s="115" t="s">
        <v>181</v>
      </c>
      <c r="CF492" s="115" t="s">
        <v>206</v>
      </c>
      <c r="CG492" s="115" t="s">
        <v>85</v>
      </c>
      <c r="CH492" s="115" t="s">
        <v>86</v>
      </c>
      <c r="CI492" s="115" t="s">
        <v>87</v>
      </c>
      <c r="CJ492" s="115" t="s">
        <v>104</v>
      </c>
      <c r="CK492" s="115" t="s">
        <v>112</v>
      </c>
      <c r="CL492" s="115" t="s">
        <v>106</v>
      </c>
      <c r="CM492" s="115" t="s">
        <v>91</v>
      </c>
      <c r="CN492" s="115" t="s">
        <v>86</v>
      </c>
    </row>
    <row r="493" spans="1:92">
      <c r="A493" s="115">
        <v>7011315518</v>
      </c>
      <c r="C493" s="115" t="s">
        <v>19</v>
      </c>
      <c r="D493" s="115" t="s">
        <v>20</v>
      </c>
      <c r="L493" s="115" t="s">
        <v>28</v>
      </c>
      <c r="M493" s="115" t="s">
        <v>29</v>
      </c>
      <c r="N493" s="115" t="s">
        <v>30</v>
      </c>
      <c r="O493" s="115"/>
      <c r="P493" s="115" t="s">
        <v>19</v>
      </c>
      <c r="Q493" s="115" t="s">
        <v>20</v>
      </c>
      <c r="Z493" s="115" t="s">
        <v>29</v>
      </c>
      <c r="AB493" s="115"/>
      <c r="AG493" s="115" t="s">
        <v>36</v>
      </c>
      <c r="AL493" s="115" t="s">
        <v>41</v>
      </c>
      <c r="AR493" s="115" t="s">
        <v>46</v>
      </c>
      <c r="AT493" s="115" t="s">
        <v>48</v>
      </c>
      <c r="AX493" s="115" t="s">
        <v>52</v>
      </c>
      <c r="BA493" s="115" t="s">
        <v>19</v>
      </c>
      <c r="BC493" s="115" t="s">
        <v>56</v>
      </c>
      <c r="BD493" s="115" t="s">
        <v>57</v>
      </c>
      <c r="BE493" s="115" t="s">
        <v>58</v>
      </c>
      <c r="BH493" s="115" t="s">
        <v>61</v>
      </c>
      <c r="BJ493" s="115" t="s">
        <v>26</v>
      </c>
      <c r="BN493" s="115" t="s">
        <v>65</v>
      </c>
      <c r="BP493" s="115" t="s">
        <v>67</v>
      </c>
      <c r="CC493" s="115" t="s">
        <v>99</v>
      </c>
      <c r="CD493" s="115">
        <v>78</v>
      </c>
      <c r="CE493" s="115" t="s">
        <v>181</v>
      </c>
      <c r="CF493" s="115" t="s">
        <v>208</v>
      </c>
      <c r="CG493" s="115" t="s">
        <v>85</v>
      </c>
      <c r="CI493" s="115" t="s">
        <v>87</v>
      </c>
      <c r="CL493" s="115" t="s">
        <v>106</v>
      </c>
      <c r="CM493" s="115" t="s">
        <v>91</v>
      </c>
      <c r="CN493" s="115" t="s">
        <v>91</v>
      </c>
    </row>
    <row r="494" spans="1:92">
      <c r="A494" s="115">
        <v>7044860127</v>
      </c>
      <c r="C494" s="115" t="s">
        <v>19</v>
      </c>
      <c r="O494" s="115"/>
      <c r="P494" s="115" t="s">
        <v>19</v>
      </c>
      <c r="AB494" s="115"/>
      <c r="AG494" s="115" t="s">
        <v>36</v>
      </c>
      <c r="AK494" s="115" t="s">
        <v>40</v>
      </c>
      <c r="AL494" s="115"/>
      <c r="AR494" s="115" t="s">
        <v>46</v>
      </c>
      <c r="AT494" s="115" t="s">
        <v>48</v>
      </c>
      <c r="AX494" s="115"/>
      <c r="BN494" s="115" t="s">
        <v>65</v>
      </c>
      <c r="BP494" s="115" t="s">
        <v>67</v>
      </c>
      <c r="CC494" s="115" t="s">
        <v>99</v>
      </c>
      <c r="CD494" s="115">
        <v>78</v>
      </c>
      <c r="CE494" s="115" t="s">
        <v>84</v>
      </c>
      <c r="CF494" s="115" t="s">
        <v>138</v>
      </c>
      <c r="CG494" s="115" t="s">
        <v>85</v>
      </c>
      <c r="CJ494" s="115" t="s">
        <v>101</v>
      </c>
      <c r="CL494" s="115" t="s">
        <v>90</v>
      </c>
      <c r="CM494" s="115" t="s">
        <v>91</v>
      </c>
      <c r="CN494" s="115" t="s">
        <v>91</v>
      </c>
    </row>
    <row r="495" spans="1:92">
      <c r="A495" s="115">
        <v>7044859540</v>
      </c>
      <c r="O495" s="115"/>
      <c r="P495" s="115" t="s">
        <v>19</v>
      </c>
      <c r="AA495" s="115" t="s">
        <v>30</v>
      </c>
      <c r="AB495" s="115"/>
      <c r="AG495" s="115" t="s">
        <v>36</v>
      </c>
      <c r="AK495" s="115" t="s">
        <v>40</v>
      </c>
      <c r="AL495" s="115"/>
      <c r="AR495" s="115" t="s">
        <v>46</v>
      </c>
      <c r="AT495" s="115" t="s">
        <v>48</v>
      </c>
      <c r="AX495" s="115" t="s">
        <v>52</v>
      </c>
      <c r="BA495" s="115" t="s">
        <v>19</v>
      </c>
      <c r="BC495" s="115" t="s">
        <v>56</v>
      </c>
      <c r="BD495" s="115" t="s">
        <v>57</v>
      </c>
      <c r="BP495" s="115" t="s">
        <v>67</v>
      </c>
      <c r="BT495" s="115" t="s">
        <v>71</v>
      </c>
      <c r="BU495" s="115" t="s">
        <v>72</v>
      </c>
      <c r="CA495" s="115" t="s">
        <v>78</v>
      </c>
      <c r="CC495" s="115" t="s">
        <v>99</v>
      </c>
      <c r="CD495" s="115">
        <v>68</v>
      </c>
      <c r="CE495" s="115" t="s">
        <v>181</v>
      </c>
      <c r="CF495" s="115" t="s">
        <v>227</v>
      </c>
      <c r="CG495" s="115" t="s">
        <v>85</v>
      </c>
      <c r="CH495" s="115" t="s">
        <v>86</v>
      </c>
      <c r="CI495" s="115" t="s">
        <v>87</v>
      </c>
      <c r="CJ495" s="115" t="s">
        <v>101</v>
      </c>
      <c r="CK495" s="115" t="s">
        <v>111</v>
      </c>
      <c r="CL495" s="115" t="s">
        <v>106</v>
      </c>
      <c r="CM495" s="115" t="s">
        <v>91</v>
      </c>
      <c r="CN495" s="115" t="s">
        <v>91</v>
      </c>
    </row>
    <row r="496" spans="1:92">
      <c r="A496" s="115">
        <v>6985462490</v>
      </c>
      <c r="C496" s="115" t="s">
        <v>19</v>
      </c>
      <c r="L496" s="115" t="s">
        <v>28</v>
      </c>
      <c r="N496" s="115" t="s">
        <v>30</v>
      </c>
      <c r="O496" s="115"/>
      <c r="AB496" s="115"/>
      <c r="AG496" s="115" t="s">
        <v>36</v>
      </c>
      <c r="AL496" s="115"/>
      <c r="AN496" s="115" t="s">
        <v>43</v>
      </c>
      <c r="AR496" s="115" t="s">
        <v>46</v>
      </c>
      <c r="AT496" s="115" t="s">
        <v>48</v>
      </c>
      <c r="AX496" s="115"/>
      <c r="BA496" s="115" t="s">
        <v>19</v>
      </c>
      <c r="BD496" s="115" t="s">
        <v>57</v>
      </c>
      <c r="BE496" s="115" t="s">
        <v>58</v>
      </c>
      <c r="BP496" s="115"/>
      <c r="BT496" s="115" t="s">
        <v>71</v>
      </c>
      <c r="CC496" s="115" t="s">
        <v>99</v>
      </c>
      <c r="CD496" s="115">
        <v>69</v>
      </c>
      <c r="CE496" s="115" t="s">
        <v>181</v>
      </c>
      <c r="CF496" s="115" t="s">
        <v>221</v>
      </c>
      <c r="CG496" s="115" t="s">
        <v>85</v>
      </c>
      <c r="CJ496" s="115" t="s">
        <v>88</v>
      </c>
      <c r="CK496" s="115" t="s">
        <v>111</v>
      </c>
      <c r="CL496" s="115" t="s">
        <v>113</v>
      </c>
      <c r="CM496" s="115" t="s">
        <v>91</v>
      </c>
      <c r="CN496" s="115" t="s">
        <v>91</v>
      </c>
    </row>
    <row r="497" spans="1:92">
      <c r="A497" s="115">
        <v>7007914290</v>
      </c>
      <c r="E497" s="115" t="s">
        <v>21</v>
      </c>
      <c r="J497" s="115" t="s">
        <v>26</v>
      </c>
      <c r="K497" s="115" t="s">
        <v>27</v>
      </c>
      <c r="O497" s="115"/>
      <c r="R497" s="115" t="s">
        <v>21</v>
      </c>
      <c r="AA497" s="115" t="s">
        <v>30</v>
      </c>
      <c r="AB497" s="115"/>
      <c r="AG497" s="115" t="s">
        <v>36</v>
      </c>
      <c r="AH497" s="115" t="s">
        <v>37</v>
      </c>
      <c r="AL497" s="115"/>
      <c r="AP497" s="115" t="s">
        <v>45</v>
      </c>
      <c r="AT497" s="115" t="s">
        <v>48</v>
      </c>
      <c r="AX497" s="115"/>
      <c r="BE497" s="115" t="s">
        <v>58</v>
      </c>
      <c r="BN497" s="115" t="s">
        <v>65</v>
      </c>
      <c r="BP497" s="115" t="s">
        <v>67</v>
      </c>
      <c r="BU497" s="115" t="s">
        <v>72</v>
      </c>
      <c r="CA497" s="115" t="s">
        <v>78</v>
      </c>
      <c r="CC497" s="115" t="s">
        <v>83</v>
      </c>
      <c r="CD497" s="115">
        <v>89</v>
      </c>
      <c r="CE497" s="115" t="s">
        <v>84</v>
      </c>
      <c r="CF497" s="115" t="s">
        <v>160</v>
      </c>
      <c r="CG497" s="115" t="s">
        <v>85</v>
      </c>
      <c r="CH497" s="115" t="s">
        <v>86</v>
      </c>
      <c r="CI497" s="115" t="s">
        <v>87</v>
      </c>
      <c r="CJ497" s="115" t="s">
        <v>93</v>
      </c>
      <c r="CK497" s="115" t="s">
        <v>112</v>
      </c>
      <c r="CL497" s="115" t="s">
        <v>106</v>
      </c>
      <c r="CM497" s="115" t="s">
        <v>91</v>
      </c>
      <c r="CN497" s="115" t="s">
        <v>86</v>
      </c>
    </row>
    <row r="498" spans="1:92">
      <c r="A498" s="115">
        <v>7045770957</v>
      </c>
      <c r="I498" s="115" t="s">
        <v>25</v>
      </c>
      <c r="L498" s="115" t="s">
        <v>28</v>
      </c>
      <c r="N498" s="115" t="s">
        <v>30</v>
      </c>
      <c r="O498" s="115"/>
      <c r="P498" s="115" t="s">
        <v>19</v>
      </c>
      <c r="AA498" s="115" t="s">
        <v>30</v>
      </c>
      <c r="AB498" s="115"/>
      <c r="AG498" s="115" t="s">
        <v>36</v>
      </c>
      <c r="AH498" s="115" t="s">
        <v>37</v>
      </c>
      <c r="AL498" s="115"/>
      <c r="AO498" s="115" t="s">
        <v>44</v>
      </c>
      <c r="AT498" s="115" t="s">
        <v>48</v>
      </c>
      <c r="AX498" s="115"/>
      <c r="BC498" s="115" t="s">
        <v>56</v>
      </c>
      <c r="BO498" s="115" t="s">
        <v>66</v>
      </c>
      <c r="BP498" s="115" t="s">
        <v>67</v>
      </c>
      <c r="BS498" s="115" t="s">
        <v>70</v>
      </c>
      <c r="BT498" s="115" t="s">
        <v>71</v>
      </c>
      <c r="BY498" s="115" t="s">
        <v>76</v>
      </c>
      <c r="CA498" s="115" t="s">
        <v>78</v>
      </c>
      <c r="CC498" s="115" t="s">
        <v>83</v>
      </c>
      <c r="CD498" s="115">
        <v>70</v>
      </c>
      <c r="CE498" s="115" t="s">
        <v>181</v>
      </c>
      <c r="CF498" s="115" t="s">
        <v>241</v>
      </c>
      <c r="CG498" s="115" t="s">
        <v>85</v>
      </c>
      <c r="CH498" s="115" t="s">
        <v>86</v>
      </c>
      <c r="CI498" s="115" t="s">
        <v>87</v>
      </c>
      <c r="CJ498" s="115" t="s">
        <v>100</v>
      </c>
      <c r="CK498" s="115" t="s">
        <v>94</v>
      </c>
      <c r="CL498" s="115" t="s">
        <v>106</v>
      </c>
      <c r="CM498" s="115" t="s">
        <v>91</v>
      </c>
      <c r="CN498" s="115" t="s">
        <v>91</v>
      </c>
    </row>
    <row r="499" spans="1:92">
      <c r="A499" s="115">
        <v>7044857149</v>
      </c>
      <c r="D499" s="115" t="s">
        <v>20</v>
      </c>
      <c r="J499" s="115" t="s">
        <v>26</v>
      </c>
      <c r="N499" s="115" t="s">
        <v>30</v>
      </c>
      <c r="O499" s="115"/>
      <c r="Q499" s="115" t="s">
        <v>20</v>
      </c>
      <c r="R499" s="115" t="s">
        <v>21</v>
      </c>
      <c r="W499" s="115" t="s">
        <v>26</v>
      </c>
      <c r="AB499" s="115"/>
      <c r="AG499" s="115" t="s">
        <v>36</v>
      </c>
      <c r="AL499" s="115" t="s">
        <v>41</v>
      </c>
      <c r="AQ499" s="115" t="s">
        <v>39</v>
      </c>
      <c r="AT499" s="115" t="s">
        <v>48</v>
      </c>
      <c r="AX499" s="115" t="s">
        <v>52</v>
      </c>
      <c r="BH499" s="115" t="s">
        <v>61</v>
      </c>
      <c r="BJ499" s="115" t="s">
        <v>26</v>
      </c>
      <c r="BP499" s="115" t="s">
        <v>67</v>
      </c>
      <c r="BT499" s="115" t="s">
        <v>71</v>
      </c>
      <c r="CA499" s="115" t="s">
        <v>78</v>
      </c>
      <c r="CC499" s="115" t="s">
        <v>99</v>
      </c>
      <c r="CD499" s="115">
        <v>87</v>
      </c>
      <c r="CE499" s="115" t="s">
        <v>84</v>
      </c>
      <c r="CF499" s="115" t="s">
        <v>490</v>
      </c>
      <c r="CG499" s="115" t="s">
        <v>85</v>
      </c>
      <c r="CH499" s="115" t="s">
        <v>86</v>
      </c>
      <c r="CJ499" s="115" t="s">
        <v>88</v>
      </c>
      <c r="CK499" s="115" t="s">
        <v>120</v>
      </c>
      <c r="CL499" s="115" t="s">
        <v>106</v>
      </c>
      <c r="CM499" s="115" t="s">
        <v>91</v>
      </c>
      <c r="CN499" s="115" t="s">
        <v>86</v>
      </c>
    </row>
    <row r="500" spans="1:92">
      <c r="A500" s="115">
        <v>7044845730</v>
      </c>
      <c r="C500" s="115" t="s">
        <v>19</v>
      </c>
      <c r="D500" s="115" t="s">
        <v>20</v>
      </c>
      <c r="J500" s="115" t="s">
        <v>26</v>
      </c>
      <c r="O500" s="115"/>
      <c r="P500" s="115" t="s">
        <v>19</v>
      </c>
      <c r="Q500" s="115" t="s">
        <v>20</v>
      </c>
      <c r="W500" s="115" t="s">
        <v>26</v>
      </c>
      <c r="AB500" s="115"/>
      <c r="AG500" s="115" t="s">
        <v>36</v>
      </c>
      <c r="AL500" s="115" t="s">
        <v>41</v>
      </c>
      <c r="AT500" s="115" t="s">
        <v>48</v>
      </c>
      <c r="AX500" s="115"/>
      <c r="BA500" s="115" t="s">
        <v>19</v>
      </c>
      <c r="BE500" s="115" t="s">
        <v>58</v>
      </c>
      <c r="BH500" s="115" t="s">
        <v>61</v>
      </c>
      <c r="BP500" s="115" t="s">
        <v>67</v>
      </c>
      <c r="BT500" s="115" t="s">
        <v>71</v>
      </c>
      <c r="CA500" s="115" t="s">
        <v>78</v>
      </c>
      <c r="CC500" s="115" t="s">
        <v>83</v>
      </c>
      <c r="CD500" s="115">
        <v>70</v>
      </c>
      <c r="CE500" s="115" t="s">
        <v>84</v>
      </c>
      <c r="CF500" s="115" t="s">
        <v>176</v>
      </c>
      <c r="CG500" s="115" t="s">
        <v>92</v>
      </c>
      <c r="CI500" s="115" t="s">
        <v>87</v>
      </c>
      <c r="CJ500" s="115" t="s">
        <v>101</v>
      </c>
      <c r="CK500" s="115" t="s">
        <v>111</v>
      </c>
      <c r="CL500" s="115" t="s">
        <v>106</v>
      </c>
      <c r="CM500" s="115" t="s">
        <v>91</v>
      </c>
      <c r="CN500" s="115" t="s">
        <v>91</v>
      </c>
    </row>
    <row r="501" spans="1:92">
      <c r="A501" s="115">
        <v>7045761108</v>
      </c>
      <c r="J501" s="115" t="s">
        <v>26</v>
      </c>
      <c r="N501" s="115" t="s">
        <v>30</v>
      </c>
      <c r="O501" s="115"/>
      <c r="P501" s="115" t="s">
        <v>19</v>
      </c>
      <c r="Q501" s="115" t="s">
        <v>20</v>
      </c>
      <c r="W501" s="115" t="s">
        <v>26</v>
      </c>
      <c r="AB501" s="115"/>
      <c r="AG501" s="115" t="s">
        <v>36</v>
      </c>
      <c r="AL501" s="115"/>
      <c r="AN501" s="115" t="s">
        <v>43</v>
      </c>
      <c r="AT501" s="115" t="s">
        <v>48</v>
      </c>
      <c r="AX501" s="115" t="s">
        <v>52</v>
      </c>
      <c r="BA501" s="115" t="s">
        <v>19</v>
      </c>
      <c r="BE501" s="115" t="s">
        <v>58</v>
      </c>
      <c r="BP501" s="115"/>
      <c r="BS501" s="115" t="s">
        <v>70</v>
      </c>
      <c r="BT501" s="115" t="s">
        <v>71</v>
      </c>
      <c r="CA501" s="115" t="s">
        <v>78</v>
      </c>
      <c r="CC501" s="115" t="s">
        <v>83</v>
      </c>
      <c r="CD501" s="115">
        <v>75</v>
      </c>
      <c r="CE501" s="115" t="s">
        <v>181</v>
      </c>
      <c r="CF501" s="115" t="s">
        <v>195</v>
      </c>
      <c r="CH501" s="115" t="s">
        <v>86</v>
      </c>
      <c r="CI501" s="115" t="s">
        <v>87</v>
      </c>
      <c r="CJ501" s="115" t="s">
        <v>100</v>
      </c>
      <c r="CK501" s="115" t="s">
        <v>111</v>
      </c>
      <c r="CL501" s="115" t="s">
        <v>106</v>
      </c>
      <c r="CM501" s="115" t="s">
        <v>91</v>
      </c>
      <c r="CN501" s="115" t="s">
        <v>91</v>
      </c>
    </row>
    <row r="502" spans="1:92">
      <c r="A502" s="115">
        <v>7045755397</v>
      </c>
      <c r="O502" s="115"/>
      <c r="Q502" s="115" t="s">
        <v>20</v>
      </c>
      <c r="W502" s="115" t="s">
        <v>26</v>
      </c>
      <c r="AA502" s="115" t="s">
        <v>30</v>
      </c>
      <c r="AB502" s="115"/>
      <c r="AG502" s="115" t="s">
        <v>36</v>
      </c>
      <c r="AL502" s="115"/>
      <c r="AT502" s="115" t="s">
        <v>48</v>
      </c>
      <c r="AX502" s="115" t="s">
        <v>52</v>
      </c>
      <c r="AY502" s="115" t="s">
        <v>53</v>
      </c>
      <c r="BC502" s="115" t="s">
        <v>56</v>
      </c>
      <c r="BP502" s="115" t="s">
        <v>67</v>
      </c>
      <c r="CC502" s="115" t="s">
        <v>83</v>
      </c>
      <c r="CD502" s="115">
        <v>53</v>
      </c>
      <c r="CE502" s="115" t="s">
        <v>181</v>
      </c>
      <c r="CF502" s="115" t="s">
        <v>210</v>
      </c>
      <c r="CG502" s="115" t="s">
        <v>85</v>
      </c>
      <c r="CH502" s="115" t="s">
        <v>86</v>
      </c>
      <c r="CI502" s="115" t="s">
        <v>87</v>
      </c>
      <c r="CJ502" s="115" t="s">
        <v>88</v>
      </c>
      <c r="CK502" s="115" t="s">
        <v>111</v>
      </c>
      <c r="CL502" s="115" t="s">
        <v>90</v>
      </c>
      <c r="CM502" s="115" t="s">
        <v>91</v>
      </c>
      <c r="CN502" s="115" t="s">
        <v>91</v>
      </c>
    </row>
    <row r="503" spans="1:92">
      <c r="A503" s="115">
        <v>7045764558</v>
      </c>
      <c r="C503" s="115" t="s">
        <v>19</v>
      </c>
      <c r="J503" s="115" t="s">
        <v>26</v>
      </c>
      <c r="N503" s="115" t="s">
        <v>30</v>
      </c>
      <c r="O503" s="115"/>
      <c r="P503" s="115" t="s">
        <v>19</v>
      </c>
      <c r="W503" s="115" t="s">
        <v>26</v>
      </c>
      <c r="AA503" s="115" t="s">
        <v>30</v>
      </c>
      <c r="AB503" s="115"/>
      <c r="AG503" s="115" t="s">
        <v>36</v>
      </c>
      <c r="AL503" s="115" t="s">
        <v>41</v>
      </c>
      <c r="AT503" s="115" t="s">
        <v>48</v>
      </c>
      <c r="AX503" s="115"/>
      <c r="AZ503" s="115" t="s">
        <v>54</v>
      </c>
      <c r="BI503" s="115" t="s">
        <v>62</v>
      </c>
      <c r="BM503" s="115" t="s">
        <v>64</v>
      </c>
      <c r="BP503" s="115" t="s">
        <v>67</v>
      </c>
      <c r="CC503" s="115" t="s">
        <v>83</v>
      </c>
      <c r="CD503" s="115">
        <v>77</v>
      </c>
      <c r="CE503" s="115" t="s">
        <v>181</v>
      </c>
      <c r="CF503" s="115" t="s">
        <v>220</v>
      </c>
      <c r="CG503" s="115" t="s">
        <v>85</v>
      </c>
      <c r="CH503" s="115" t="s">
        <v>86</v>
      </c>
      <c r="CI503" s="115" t="s">
        <v>87</v>
      </c>
      <c r="CJ503" s="115" t="s">
        <v>96</v>
      </c>
      <c r="CK503" s="115" t="s">
        <v>102</v>
      </c>
      <c r="CL503" s="115" t="s">
        <v>106</v>
      </c>
      <c r="CM503" s="115" t="s">
        <v>91</v>
      </c>
      <c r="CN503" s="115" t="s">
        <v>86</v>
      </c>
    </row>
    <row r="504" spans="1:92">
      <c r="A504" s="115">
        <v>7044852441</v>
      </c>
      <c r="C504" s="115" t="s">
        <v>19</v>
      </c>
      <c r="D504" s="115" t="s">
        <v>20</v>
      </c>
      <c r="O504" s="115"/>
      <c r="P504" s="115" t="s">
        <v>19</v>
      </c>
      <c r="W504" s="115" t="s">
        <v>26</v>
      </c>
      <c r="AA504" s="115" t="s">
        <v>30</v>
      </c>
      <c r="AB504" s="115"/>
      <c r="AG504" s="115" t="s">
        <v>36</v>
      </c>
      <c r="AL504" s="115" t="s">
        <v>41</v>
      </c>
      <c r="AT504" s="115" t="s">
        <v>48</v>
      </c>
      <c r="AX504" s="115"/>
      <c r="AY504" s="115" t="s">
        <v>53</v>
      </c>
      <c r="BA504" s="115" t="s">
        <v>19</v>
      </c>
      <c r="BJ504" s="115" t="s">
        <v>26</v>
      </c>
      <c r="BP504" s="115"/>
      <c r="BT504" s="115" t="s">
        <v>71</v>
      </c>
      <c r="CC504" s="115" t="s">
        <v>83</v>
      </c>
      <c r="CD504" s="115">
        <v>67</v>
      </c>
      <c r="CE504" s="115" t="s">
        <v>84</v>
      </c>
      <c r="CF504" s="115" t="s">
        <v>152</v>
      </c>
      <c r="CG504" s="115" t="s">
        <v>85</v>
      </c>
      <c r="CH504" s="115" t="s">
        <v>86</v>
      </c>
      <c r="CI504" s="115" t="s">
        <v>87</v>
      </c>
      <c r="CJ504" s="115" t="s">
        <v>93</v>
      </c>
      <c r="CK504" s="115" t="s">
        <v>94</v>
      </c>
      <c r="CL504" s="115" t="s">
        <v>106</v>
      </c>
      <c r="CM504" s="115" t="s">
        <v>91</v>
      </c>
      <c r="CN504" s="115" t="s">
        <v>86</v>
      </c>
    </row>
    <row r="505" spans="1:92">
      <c r="A505" s="115">
        <v>7045772328</v>
      </c>
      <c r="C505" s="115" t="s">
        <v>19</v>
      </c>
      <c r="O505" s="115"/>
      <c r="P505" s="115" t="s">
        <v>19</v>
      </c>
      <c r="W505" s="115" t="s">
        <v>26</v>
      </c>
      <c r="AB505" s="115"/>
      <c r="AG505" s="115" t="s">
        <v>36</v>
      </c>
      <c r="AL505" s="115" t="s">
        <v>41</v>
      </c>
      <c r="AM505" s="115" t="s">
        <v>42</v>
      </c>
      <c r="AT505" s="115" t="s">
        <v>48</v>
      </c>
      <c r="AX505" s="115" t="s">
        <v>52</v>
      </c>
      <c r="BA505" s="115" t="s">
        <v>19</v>
      </c>
      <c r="BD505" s="115" t="s">
        <v>57</v>
      </c>
      <c r="BP505" s="115" t="s">
        <v>67</v>
      </c>
      <c r="CC505" s="115" t="s">
        <v>83</v>
      </c>
      <c r="CD505" s="115">
        <v>54</v>
      </c>
      <c r="CE505" s="115" t="s">
        <v>181</v>
      </c>
      <c r="CF505" s="115" t="s">
        <v>196</v>
      </c>
      <c r="CG505" s="115" t="s">
        <v>85</v>
      </c>
      <c r="CH505" s="115" t="s">
        <v>86</v>
      </c>
      <c r="CI505" s="115" t="s">
        <v>87</v>
      </c>
      <c r="CJ505" s="115" t="s">
        <v>104</v>
      </c>
      <c r="CK505" s="115" t="s">
        <v>89</v>
      </c>
      <c r="CL505" s="115" t="s">
        <v>106</v>
      </c>
      <c r="CM505" s="115" t="s">
        <v>91</v>
      </c>
      <c r="CN505" s="115" t="s">
        <v>86</v>
      </c>
    </row>
    <row r="506" spans="1:92">
      <c r="A506" s="115">
        <v>7011080736</v>
      </c>
      <c r="D506" s="115" t="s">
        <v>20</v>
      </c>
      <c r="J506" s="115" t="s">
        <v>26</v>
      </c>
      <c r="N506" s="115" t="s">
        <v>30</v>
      </c>
      <c r="O506" s="115"/>
      <c r="Q506" s="115" t="s">
        <v>20</v>
      </c>
      <c r="V506" s="115" t="s">
        <v>25</v>
      </c>
      <c r="AA506" s="115" t="s">
        <v>30</v>
      </c>
      <c r="AB506" s="115"/>
      <c r="AG506" s="115" t="s">
        <v>36</v>
      </c>
      <c r="AK506" s="115" t="s">
        <v>40</v>
      </c>
      <c r="AL506" s="115" t="s">
        <v>41</v>
      </c>
      <c r="AP506" s="115" t="s">
        <v>45</v>
      </c>
      <c r="AT506" s="115" t="s">
        <v>48</v>
      </c>
      <c r="AX506" s="115" t="s">
        <v>52</v>
      </c>
      <c r="BD506" s="115" t="s">
        <v>57</v>
      </c>
      <c r="BE506" s="115" t="s">
        <v>58</v>
      </c>
      <c r="BJ506" s="115" t="s">
        <v>26</v>
      </c>
      <c r="BP506" s="115"/>
      <c r="BT506" s="115" t="s">
        <v>71</v>
      </c>
      <c r="BU506" s="115" t="s">
        <v>72</v>
      </c>
      <c r="CA506" s="115" t="s">
        <v>78</v>
      </c>
      <c r="CC506" s="115" t="s">
        <v>83</v>
      </c>
      <c r="CD506" s="115">
        <v>53</v>
      </c>
      <c r="CE506" s="115" t="s">
        <v>181</v>
      </c>
      <c r="CF506" s="115" t="s">
        <v>221</v>
      </c>
      <c r="CG506" s="115" t="s">
        <v>85</v>
      </c>
      <c r="CH506" s="115" t="s">
        <v>86</v>
      </c>
      <c r="CI506" s="115" t="s">
        <v>87</v>
      </c>
      <c r="CJ506" s="115" t="s">
        <v>88</v>
      </c>
      <c r="CK506" s="115" t="s">
        <v>89</v>
      </c>
      <c r="CL506" s="115" t="s">
        <v>90</v>
      </c>
      <c r="CM506" s="115" t="s">
        <v>91</v>
      </c>
      <c r="CN506" s="115" t="s">
        <v>91</v>
      </c>
    </row>
    <row r="507" spans="1:92">
      <c r="A507" s="115">
        <v>7044862120</v>
      </c>
      <c r="C507" s="115" t="s">
        <v>19</v>
      </c>
      <c r="K507" s="115" t="s">
        <v>27</v>
      </c>
      <c r="N507" s="115" t="s">
        <v>30</v>
      </c>
      <c r="O507" s="115" t="s">
        <v>18</v>
      </c>
      <c r="P507" s="115" t="s">
        <v>19</v>
      </c>
      <c r="Q507" s="115" t="s">
        <v>20</v>
      </c>
      <c r="AB507" s="115"/>
      <c r="AG507" s="115" t="s">
        <v>36</v>
      </c>
      <c r="AL507" s="115" t="s">
        <v>41</v>
      </c>
      <c r="AM507" s="115" t="s">
        <v>42</v>
      </c>
      <c r="AT507" s="115" t="s">
        <v>48</v>
      </c>
      <c r="AX507" s="115"/>
      <c r="BE507" s="115" t="s">
        <v>58</v>
      </c>
      <c r="BH507" s="115" t="s">
        <v>61</v>
      </c>
      <c r="BJ507" s="115" t="s">
        <v>26</v>
      </c>
      <c r="BP507" s="115" t="s">
        <v>67</v>
      </c>
      <c r="BS507" s="115" t="s">
        <v>70</v>
      </c>
      <c r="CA507" s="115" t="s">
        <v>78</v>
      </c>
      <c r="CC507" s="115" t="s">
        <v>83</v>
      </c>
      <c r="CD507" s="115">
        <v>71</v>
      </c>
      <c r="CE507" s="115" t="s">
        <v>181</v>
      </c>
      <c r="CF507" s="115" t="s">
        <v>238</v>
      </c>
      <c r="CG507" s="115" t="s">
        <v>85</v>
      </c>
      <c r="CH507" s="115" t="s">
        <v>86</v>
      </c>
      <c r="CI507" s="115" t="s">
        <v>87</v>
      </c>
      <c r="CJ507" s="115" t="s">
        <v>101</v>
      </c>
      <c r="CK507" s="115" t="s">
        <v>102</v>
      </c>
      <c r="CL507" s="115" t="s">
        <v>106</v>
      </c>
      <c r="CM507" s="115" t="s">
        <v>91</v>
      </c>
      <c r="CN507" s="115" t="s">
        <v>86</v>
      </c>
    </row>
    <row r="508" spans="1:92">
      <c r="A508" s="115">
        <v>7045790768</v>
      </c>
      <c r="O508" s="115"/>
      <c r="P508" s="115" t="s">
        <v>19</v>
      </c>
      <c r="Q508" s="115" t="s">
        <v>20</v>
      </c>
      <c r="AA508" s="115" t="s">
        <v>30</v>
      </c>
      <c r="AB508" s="115"/>
      <c r="AG508" s="115" t="s">
        <v>36</v>
      </c>
      <c r="AL508" s="115"/>
      <c r="AT508" s="115" t="s">
        <v>48</v>
      </c>
      <c r="AX508" s="115"/>
      <c r="BO508" s="115" t="s">
        <v>66</v>
      </c>
      <c r="BP508" s="115" t="s">
        <v>67</v>
      </c>
      <c r="CC508" s="115" t="s">
        <v>83</v>
      </c>
      <c r="CD508" s="115">
        <v>84</v>
      </c>
      <c r="CE508" s="115" t="s">
        <v>181</v>
      </c>
      <c r="CF508" s="115" t="s">
        <v>190</v>
      </c>
      <c r="CG508" s="115" t="s">
        <v>85</v>
      </c>
      <c r="CH508" s="115" t="s">
        <v>86</v>
      </c>
      <c r="CI508" s="115" t="s">
        <v>139</v>
      </c>
      <c r="CJ508" s="115" t="s">
        <v>104</v>
      </c>
      <c r="CK508" s="115" t="s">
        <v>102</v>
      </c>
      <c r="CL508" s="115" t="s">
        <v>106</v>
      </c>
      <c r="CM508" s="115" t="s">
        <v>91</v>
      </c>
      <c r="CN508" s="115" t="s">
        <v>91</v>
      </c>
    </row>
    <row r="509" spans="1:92">
      <c r="A509" s="115">
        <v>7045768707</v>
      </c>
      <c r="L509" s="115" t="s">
        <v>28</v>
      </c>
      <c r="N509" s="115" t="s">
        <v>30</v>
      </c>
      <c r="O509" s="115"/>
      <c r="Q509" s="115" t="s">
        <v>20</v>
      </c>
      <c r="AB509" s="115"/>
      <c r="AG509" s="115" t="s">
        <v>36</v>
      </c>
      <c r="AL509" s="115"/>
      <c r="AN509" s="115" t="s">
        <v>43</v>
      </c>
      <c r="AT509" s="115" t="s">
        <v>48</v>
      </c>
      <c r="AX509" s="115"/>
      <c r="BC509" s="115" t="s">
        <v>56</v>
      </c>
      <c r="BN509" s="115" t="s">
        <v>65</v>
      </c>
      <c r="BP509" s="115" t="s">
        <v>67</v>
      </c>
      <c r="CC509" s="115" t="s">
        <v>99</v>
      </c>
      <c r="CD509" s="115">
        <v>84</v>
      </c>
      <c r="CE509" s="115" t="s">
        <v>181</v>
      </c>
      <c r="CF509" s="115" t="s">
        <v>227</v>
      </c>
      <c r="CG509" s="115" t="s">
        <v>85</v>
      </c>
      <c r="CH509" s="115" t="s">
        <v>86</v>
      </c>
      <c r="CI509" s="115" t="s">
        <v>87</v>
      </c>
      <c r="CJ509" s="115" t="s">
        <v>88</v>
      </c>
      <c r="CK509" s="115" t="s">
        <v>94</v>
      </c>
      <c r="CL509" s="115" t="s">
        <v>106</v>
      </c>
      <c r="CM509" s="115" t="s">
        <v>91</v>
      </c>
      <c r="CN509" s="115" t="s">
        <v>91</v>
      </c>
    </row>
    <row r="510" spans="1:92">
      <c r="A510" s="115">
        <v>6988292853</v>
      </c>
      <c r="O510" s="115"/>
      <c r="Q510" s="115" t="s">
        <v>20</v>
      </c>
      <c r="AB510" s="115"/>
      <c r="AG510" s="115" t="s">
        <v>36</v>
      </c>
      <c r="AL510" s="115"/>
      <c r="AT510" s="115" t="s">
        <v>48</v>
      </c>
      <c r="AX510" s="115" t="s">
        <v>52</v>
      </c>
      <c r="BD510" s="115" t="s">
        <v>57</v>
      </c>
      <c r="BJ510" s="115" t="s">
        <v>26</v>
      </c>
      <c r="BP510" s="115" t="s">
        <v>67</v>
      </c>
      <c r="BS510" s="115" t="s">
        <v>70</v>
      </c>
      <c r="CA510" s="115" t="s">
        <v>78</v>
      </c>
      <c r="CC510" s="115" t="s">
        <v>83</v>
      </c>
      <c r="CD510" s="115">
        <v>75</v>
      </c>
      <c r="CE510" s="115" t="s">
        <v>84</v>
      </c>
      <c r="CF510" s="115" t="s">
        <v>149</v>
      </c>
      <c r="CG510" s="115" t="s">
        <v>85</v>
      </c>
      <c r="CH510" s="115" t="s">
        <v>91</v>
      </c>
      <c r="CI510" s="115" t="s">
        <v>87</v>
      </c>
      <c r="CJ510" s="115" t="s">
        <v>101</v>
      </c>
      <c r="CK510" s="115" t="s">
        <v>109</v>
      </c>
      <c r="CL510" s="115" t="s">
        <v>106</v>
      </c>
      <c r="CN510" s="115" t="s">
        <v>86</v>
      </c>
    </row>
    <row r="511" spans="1:92">
      <c r="A511" s="115">
        <v>6985187636</v>
      </c>
      <c r="C511" s="115" t="s">
        <v>19</v>
      </c>
      <c r="H511" s="115" t="s">
        <v>24</v>
      </c>
      <c r="O511" s="115"/>
      <c r="U511" s="115" t="s">
        <v>24</v>
      </c>
      <c r="AB511" s="115"/>
      <c r="AG511" s="115" t="s">
        <v>36</v>
      </c>
      <c r="AL511" s="115" t="s">
        <v>41</v>
      </c>
      <c r="AO511" s="115" t="s">
        <v>44</v>
      </c>
      <c r="AT511" s="115" t="s">
        <v>48</v>
      </c>
      <c r="AX511" s="115"/>
      <c r="BA511" s="115" t="s">
        <v>19</v>
      </c>
      <c r="BG511" s="115" t="s">
        <v>60</v>
      </c>
      <c r="BO511" s="115" t="s">
        <v>66</v>
      </c>
      <c r="BP511" s="115"/>
      <c r="CC511" s="115" t="s">
        <v>99</v>
      </c>
      <c r="CD511" s="115">
        <v>71</v>
      </c>
      <c r="CE511" s="115" t="s">
        <v>181</v>
      </c>
      <c r="CF511" s="115" t="s">
        <v>433</v>
      </c>
      <c r="CG511" s="115" t="s">
        <v>85</v>
      </c>
      <c r="CH511" s="115" t="s">
        <v>86</v>
      </c>
      <c r="CI511" s="115" t="s">
        <v>87</v>
      </c>
      <c r="CK511" s="115" t="s">
        <v>111</v>
      </c>
      <c r="CL511" s="115" t="s">
        <v>106</v>
      </c>
      <c r="CM511" s="115" t="s">
        <v>91</v>
      </c>
      <c r="CN511" s="115" t="s">
        <v>91</v>
      </c>
    </row>
    <row r="512" spans="1:92">
      <c r="A512" s="115">
        <v>5578377495</v>
      </c>
      <c r="E512" s="115" t="s">
        <v>21</v>
      </c>
      <c r="H512" s="115" t="s">
        <v>24</v>
      </c>
      <c r="M512" s="115" t="s">
        <v>29</v>
      </c>
      <c r="O512" s="115" t="s">
        <v>18</v>
      </c>
      <c r="V512" s="115" t="s">
        <v>25</v>
      </c>
      <c r="AB512" s="115"/>
      <c r="AG512" s="115" t="s">
        <v>36</v>
      </c>
      <c r="AH512" s="115" t="s">
        <v>37</v>
      </c>
      <c r="AK512" s="115" t="s">
        <v>40</v>
      </c>
      <c r="AL512" s="115"/>
      <c r="AN512" s="115" t="s">
        <v>43</v>
      </c>
      <c r="AQ512" s="115" t="s">
        <v>39</v>
      </c>
      <c r="AS512" s="115" t="s">
        <v>47</v>
      </c>
      <c r="AX512" s="115"/>
      <c r="BD512" s="115" t="s">
        <v>57</v>
      </c>
      <c r="BF512" s="115" t="s">
        <v>59</v>
      </c>
      <c r="BJ512" s="115" t="s">
        <v>26</v>
      </c>
      <c r="BP512" s="115"/>
      <c r="BY512" s="115" t="s">
        <v>76</v>
      </c>
      <c r="CC512" s="115"/>
    </row>
    <row r="513" spans="1:92">
      <c r="A513" s="115">
        <v>7008107483</v>
      </c>
      <c r="C513" s="115" t="s">
        <v>19</v>
      </c>
      <c r="K513" s="115" t="s">
        <v>27</v>
      </c>
      <c r="N513" s="115" t="s">
        <v>30</v>
      </c>
      <c r="O513" s="115"/>
      <c r="P513" s="115" t="s">
        <v>19</v>
      </c>
      <c r="R513" s="115" t="s">
        <v>21</v>
      </c>
      <c r="X513" s="115" t="s">
        <v>27</v>
      </c>
      <c r="AB513" s="115"/>
      <c r="AG513" s="115" t="s">
        <v>36</v>
      </c>
      <c r="AK513" s="115" t="s">
        <v>40</v>
      </c>
      <c r="AL513" s="115"/>
      <c r="AM513" s="115" t="s">
        <v>42</v>
      </c>
      <c r="AP513" s="115" t="s">
        <v>45</v>
      </c>
      <c r="AS513" s="115" t="s">
        <v>47</v>
      </c>
      <c r="AX513" s="115"/>
      <c r="AZ513" s="115" t="s">
        <v>54</v>
      </c>
      <c r="BA513" s="115" t="s">
        <v>19</v>
      </c>
      <c r="BN513" s="115" t="s">
        <v>65</v>
      </c>
      <c r="BP513" s="115" t="s">
        <v>67</v>
      </c>
      <c r="BQ513" s="115" t="s">
        <v>68</v>
      </c>
      <c r="BS513" s="115" t="s">
        <v>70</v>
      </c>
      <c r="CC513" s="115" t="s">
        <v>99</v>
      </c>
      <c r="CD513" s="115">
        <v>94</v>
      </c>
      <c r="CE513" s="115" t="s">
        <v>84</v>
      </c>
      <c r="CG513" s="115" t="s">
        <v>85</v>
      </c>
      <c r="CH513" s="115" t="s">
        <v>86</v>
      </c>
      <c r="CI513" s="115" t="s">
        <v>87</v>
      </c>
      <c r="CK513" s="115" t="s">
        <v>111</v>
      </c>
      <c r="CL513" s="115" t="s">
        <v>106</v>
      </c>
      <c r="CM513" s="115" t="s">
        <v>91</v>
      </c>
      <c r="CN513" s="115" t="s">
        <v>91</v>
      </c>
    </row>
    <row r="514" spans="1:92">
      <c r="A514" s="115">
        <v>7020348211</v>
      </c>
      <c r="B514" s="115" t="s">
        <v>18</v>
      </c>
      <c r="I514" s="115" t="s">
        <v>25</v>
      </c>
      <c r="K514" s="115" t="s">
        <v>27</v>
      </c>
      <c r="L514" s="115" t="s">
        <v>28</v>
      </c>
      <c r="N514" s="115" t="s">
        <v>30</v>
      </c>
      <c r="O514" s="115" t="s">
        <v>18</v>
      </c>
      <c r="V514" s="115" t="s">
        <v>25</v>
      </c>
      <c r="X514" s="115" t="s">
        <v>27</v>
      </c>
      <c r="Y514" s="115" t="s">
        <v>28</v>
      </c>
      <c r="AA514" s="115" t="s">
        <v>30</v>
      </c>
      <c r="AB514" s="115"/>
      <c r="AG514" s="115" t="s">
        <v>36</v>
      </c>
      <c r="AK514" s="115" t="s">
        <v>40</v>
      </c>
      <c r="AL514" s="115"/>
      <c r="AM514" s="115" t="s">
        <v>42</v>
      </c>
      <c r="AP514" s="115" t="s">
        <v>45</v>
      </c>
      <c r="AR514" s="115" t="s">
        <v>46</v>
      </c>
      <c r="AX514" s="115"/>
      <c r="AY514" s="115" t="s">
        <v>53</v>
      </c>
      <c r="AZ514" s="115" t="s">
        <v>54</v>
      </c>
      <c r="BJ514" s="115" t="s">
        <v>26</v>
      </c>
      <c r="BP514" s="115" t="s">
        <v>67</v>
      </c>
      <c r="BS514" s="115" t="s">
        <v>70</v>
      </c>
      <c r="BV514" s="115" t="s">
        <v>73</v>
      </c>
      <c r="CC514" s="115" t="s">
        <v>83</v>
      </c>
      <c r="CD514" s="115">
        <v>47</v>
      </c>
      <c r="CE514" s="115" t="s">
        <v>181</v>
      </c>
      <c r="CF514" s="115" t="s">
        <v>223</v>
      </c>
      <c r="CG514" s="115" t="s">
        <v>85</v>
      </c>
      <c r="CH514" s="115" t="s">
        <v>86</v>
      </c>
      <c r="CI514" s="115" t="s">
        <v>87</v>
      </c>
      <c r="CJ514" s="115" t="s">
        <v>93</v>
      </c>
      <c r="CK514" s="115" t="s">
        <v>102</v>
      </c>
      <c r="CL514" s="115" t="s">
        <v>103</v>
      </c>
      <c r="CM514" s="115" t="s">
        <v>91</v>
      </c>
      <c r="CN514" s="115" t="s">
        <v>91</v>
      </c>
    </row>
    <row r="515" spans="1:92">
      <c r="A515" s="115">
        <v>6985419055</v>
      </c>
      <c r="K515" s="115" t="s">
        <v>27</v>
      </c>
      <c r="L515" s="115" t="s">
        <v>28</v>
      </c>
      <c r="N515" s="115" t="s">
        <v>30</v>
      </c>
      <c r="O515" s="115"/>
      <c r="T515" s="115" t="s">
        <v>23</v>
      </c>
      <c r="X515" s="115" t="s">
        <v>27</v>
      </c>
      <c r="Z515" s="115" t="s">
        <v>29</v>
      </c>
      <c r="AB515" s="115"/>
      <c r="AG515" s="115" t="s">
        <v>36</v>
      </c>
      <c r="AL515" s="115"/>
      <c r="AM515" s="115" t="s">
        <v>42</v>
      </c>
      <c r="AO515" s="115" t="s">
        <v>44</v>
      </c>
      <c r="AR515" s="115" t="s">
        <v>46</v>
      </c>
      <c r="AX515" s="115"/>
      <c r="AZ515" s="115" t="s">
        <v>54</v>
      </c>
      <c r="BN515" s="115" t="s">
        <v>65</v>
      </c>
      <c r="BO515" s="115" t="s">
        <v>66</v>
      </c>
      <c r="BP515" s="115" t="s">
        <v>67</v>
      </c>
      <c r="BQ515" s="115" t="s">
        <v>68</v>
      </c>
      <c r="CC515" s="115" t="s">
        <v>99</v>
      </c>
      <c r="CD515" s="115">
        <v>69</v>
      </c>
      <c r="CE515" s="115" t="s">
        <v>181</v>
      </c>
      <c r="CF515" s="115" t="s">
        <v>441</v>
      </c>
      <c r="CG515" s="115" t="s">
        <v>85</v>
      </c>
      <c r="CH515" s="115" t="s">
        <v>86</v>
      </c>
      <c r="CI515" s="115" t="s">
        <v>87</v>
      </c>
      <c r="CJ515" s="115" t="s">
        <v>88</v>
      </c>
      <c r="CK515" s="115" t="s">
        <v>111</v>
      </c>
      <c r="CL515" s="115" t="s">
        <v>106</v>
      </c>
      <c r="CM515" s="115" t="s">
        <v>91</v>
      </c>
      <c r="CN515" s="115" t="s">
        <v>91</v>
      </c>
    </row>
    <row r="516" spans="1:92">
      <c r="A516" s="115">
        <v>7007931069</v>
      </c>
      <c r="C516" s="115" t="s">
        <v>19</v>
      </c>
      <c r="J516" s="115" t="s">
        <v>26</v>
      </c>
      <c r="O516" s="115"/>
      <c r="P516" s="115" t="s">
        <v>19</v>
      </c>
      <c r="W516" s="115" t="s">
        <v>26</v>
      </c>
      <c r="AB516" s="115"/>
      <c r="AG516" s="115" t="s">
        <v>36</v>
      </c>
      <c r="AL516" s="115" t="s">
        <v>41</v>
      </c>
      <c r="AM516" s="115" t="s">
        <v>42</v>
      </c>
      <c r="AR516" s="115" t="s">
        <v>46</v>
      </c>
      <c r="AX516" s="115" t="s">
        <v>52</v>
      </c>
      <c r="AY516" s="115" t="s">
        <v>53</v>
      </c>
      <c r="BA516" s="115" t="s">
        <v>19</v>
      </c>
      <c r="BD516" s="115" t="s">
        <v>57</v>
      </c>
      <c r="BH516" s="115" t="s">
        <v>61</v>
      </c>
      <c r="BJ516" s="115" t="s">
        <v>26</v>
      </c>
      <c r="BP516" s="115" t="s">
        <v>67</v>
      </c>
      <c r="CC516" s="115" t="s">
        <v>99</v>
      </c>
      <c r="CD516" s="115">
        <v>47</v>
      </c>
      <c r="CE516" s="115" t="s">
        <v>84</v>
      </c>
      <c r="CF516" s="115" t="s">
        <v>167</v>
      </c>
      <c r="CG516" s="115" t="s">
        <v>85</v>
      </c>
      <c r="CI516" s="115" t="s">
        <v>139</v>
      </c>
      <c r="CJ516" s="115" t="s">
        <v>88</v>
      </c>
      <c r="CK516" s="115" t="s">
        <v>89</v>
      </c>
      <c r="CL516" s="115" t="s">
        <v>98</v>
      </c>
      <c r="CM516" s="115" t="s">
        <v>91</v>
      </c>
      <c r="CN516" s="115" t="s">
        <v>91</v>
      </c>
    </row>
    <row r="517" spans="1:92">
      <c r="A517" s="115">
        <v>5585100577</v>
      </c>
      <c r="E517" s="115" t="s">
        <v>21</v>
      </c>
      <c r="K517" s="115" t="s">
        <v>27</v>
      </c>
      <c r="L517" s="115" t="s">
        <v>28</v>
      </c>
      <c r="O517" s="115"/>
      <c r="R517" s="115" t="s">
        <v>21</v>
      </c>
      <c r="V517" s="115" t="s">
        <v>25</v>
      </c>
      <c r="Z517" s="115" t="s">
        <v>29</v>
      </c>
      <c r="AB517" s="115"/>
      <c r="AG517" s="115" t="s">
        <v>36</v>
      </c>
      <c r="AL517" s="115"/>
      <c r="AM517" s="115" t="s">
        <v>42</v>
      </c>
      <c r="AP517" s="115" t="s">
        <v>45</v>
      </c>
      <c r="AR517" s="115" t="s">
        <v>46</v>
      </c>
      <c r="AX517" s="115"/>
      <c r="AZ517" s="115" t="s">
        <v>54</v>
      </c>
      <c r="BE517" s="115" t="s">
        <v>58</v>
      </c>
      <c r="BK517" s="115" t="s">
        <v>22</v>
      </c>
      <c r="BP517" s="115" t="s">
        <v>67</v>
      </c>
      <c r="BQ517" s="115" t="s">
        <v>68</v>
      </c>
      <c r="BS517" s="115" t="s">
        <v>70</v>
      </c>
      <c r="BT517" s="115" t="s">
        <v>71</v>
      </c>
      <c r="BV517" s="115" t="s">
        <v>73</v>
      </c>
      <c r="CA517" s="115" t="s">
        <v>78</v>
      </c>
      <c r="CB517" s="115" t="s">
        <v>79</v>
      </c>
      <c r="CC517" s="115" t="s">
        <v>83</v>
      </c>
      <c r="CD517" s="115">
        <v>61</v>
      </c>
      <c r="CE517" s="115" t="s">
        <v>181</v>
      </c>
      <c r="CF517" s="115" t="s">
        <v>183</v>
      </c>
      <c r="CG517" s="115" t="s">
        <v>85</v>
      </c>
      <c r="CH517" s="115" t="s">
        <v>86</v>
      </c>
      <c r="CI517" s="115" t="s">
        <v>87</v>
      </c>
      <c r="CJ517" s="115" t="s">
        <v>88</v>
      </c>
      <c r="CK517" s="115" t="s">
        <v>111</v>
      </c>
      <c r="CL517" s="115" t="s">
        <v>90</v>
      </c>
      <c r="CM517" s="115" t="s">
        <v>91</v>
      </c>
      <c r="CN517" s="115" t="s">
        <v>91</v>
      </c>
    </row>
    <row r="518" spans="1:92">
      <c r="A518" s="115">
        <v>7044862661</v>
      </c>
      <c r="B518" s="115" t="s">
        <v>18</v>
      </c>
      <c r="C518" s="115" t="s">
        <v>19</v>
      </c>
      <c r="L518" s="115" t="s">
        <v>28</v>
      </c>
      <c r="O518" s="115" t="s">
        <v>18</v>
      </c>
      <c r="P518" s="115" t="s">
        <v>19</v>
      </c>
      <c r="Q518" s="115" t="s">
        <v>20</v>
      </c>
      <c r="T518" s="115" t="s">
        <v>23</v>
      </c>
      <c r="V518" s="115" t="s">
        <v>25</v>
      </c>
      <c r="Z518" s="115" t="s">
        <v>29</v>
      </c>
      <c r="AB518" s="115"/>
      <c r="AG518" s="115" t="s">
        <v>36</v>
      </c>
      <c r="AL518" s="115"/>
      <c r="AM518" s="115" t="s">
        <v>42</v>
      </c>
      <c r="AP518" s="115" t="s">
        <v>45</v>
      </c>
      <c r="AR518" s="115" t="s">
        <v>46</v>
      </c>
      <c r="AX518" s="115" t="s">
        <v>52</v>
      </c>
      <c r="BA518" s="115" t="s">
        <v>19</v>
      </c>
      <c r="BD518" s="115" t="s">
        <v>57</v>
      </c>
      <c r="BP518" s="115" t="s">
        <v>67</v>
      </c>
      <c r="CA518" s="115" t="s">
        <v>78</v>
      </c>
      <c r="CC518" s="115" t="s">
        <v>83</v>
      </c>
      <c r="CD518" s="115">
        <v>75</v>
      </c>
      <c r="CE518" s="115" t="s">
        <v>181</v>
      </c>
      <c r="CF518" s="115" t="s">
        <v>190</v>
      </c>
      <c r="CG518" s="115" t="s">
        <v>85</v>
      </c>
      <c r="CI518" s="115" t="s">
        <v>87</v>
      </c>
      <c r="CJ518" s="115" t="s">
        <v>100</v>
      </c>
      <c r="CK518" s="115" t="s">
        <v>89</v>
      </c>
      <c r="CL518" s="115" t="s">
        <v>106</v>
      </c>
      <c r="CM518" s="115" t="s">
        <v>91</v>
      </c>
      <c r="CN518" s="115" t="s">
        <v>91</v>
      </c>
    </row>
    <row r="519" spans="1:92">
      <c r="A519" s="115">
        <v>6985430928</v>
      </c>
      <c r="D519" s="115" t="s">
        <v>20</v>
      </c>
      <c r="J519" s="115" t="s">
        <v>26</v>
      </c>
      <c r="O519" s="115"/>
      <c r="Q519" s="115" t="s">
        <v>20</v>
      </c>
      <c r="V519" s="115" t="s">
        <v>25</v>
      </c>
      <c r="AA519" s="115" t="s">
        <v>30</v>
      </c>
      <c r="AB519" s="115"/>
      <c r="AG519" s="115" t="s">
        <v>36</v>
      </c>
      <c r="AK519" s="115" t="s">
        <v>40</v>
      </c>
      <c r="AL519" s="115" t="s">
        <v>41</v>
      </c>
      <c r="AP519" s="115" t="s">
        <v>45</v>
      </c>
      <c r="AR519" s="115" t="s">
        <v>46</v>
      </c>
      <c r="AX519" s="115" t="s">
        <v>52</v>
      </c>
      <c r="BH519" s="115" t="s">
        <v>61</v>
      </c>
      <c r="BJ519" s="115" t="s">
        <v>26</v>
      </c>
      <c r="BP519" s="115" t="s">
        <v>67</v>
      </c>
      <c r="CA519" s="115" t="s">
        <v>78</v>
      </c>
      <c r="CC519" s="115" t="s">
        <v>83</v>
      </c>
      <c r="CD519" s="115">
        <v>67</v>
      </c>
      <c r="CE519" s="115" t="s">
        <v>84</v>
      </c>
      <c r="CF519" s="115" t="s">
        <v>150</v>
      </c>
      <c r="CG519" s="115" t="s">
        <v>85</v>
      </c>
      <c r="CH519" s="115" t="s">
        <v>86</v>
      </c>
      <c r="CI519" s="115" t="s">
        <v>87</v>
      </c>
      <c r="CK519" s="115" t="s">
        <v>94</v>
      </c>
      <c r="CL519" s="115" t="s">
        <v>106</v>
      </c>
      <c r="CM519" s="115" t="s">
        <v>91</v>
      </c>
      <c r="CN519" s="115" t="s">
        <v>91</v>
      </c>
    </row>
    <row r="520" spans="1:92">
      <c r="A520" s="115">
        <v>7010995536</v>
      </c>
      <c r="D520" s="115" t="s">
        <v>20</v>
      </c>
      <c r="H520" s="115" t="s">
        <v>24</v>
      </c>
      <c r="J520" s="115" t="s">
        <v>26</v>
      </c>
      <c r="K520" s="115" t="s">
        <v>27</v>
      </c>
      <c r="O520" s="115"/>
      <c r="V520" s="115" t="s">
        <v>25</v>
      </c>
      <c r="Z520" s="115" t="s">
        <v>29</v>
      </c>
      <c r="AB520" s="115"/>
      <c r="AG520" s="115" t="s">
        <v>36</v>
      </c>
      <c r="AL520" s="115" t="s">
        <v>41</v>
      </c>
      <c r="AM520" s="115" t="s">
        <v>42</v>
      </c>
      <c r="AR520" s="115" t="s">
        <v>46</v>
      </c>
      <c r="AX520" s="115"/>
      <c r="BC520" s="115" t="s">
        <v>56</v>
      </c>
      <c r="BE520" s="115" t="s">
        <v>58</v>
      </c>
      <c r="BG520" s="115" t="s">
        <v>60</v>
      </c>
      <c r="BP520" s="115"/>
      <c r="BQ520" s="115" t="s">
        <v>68</v>
      </c>
      <c r="BR520" s="115" t="s">
        <v>69</v>
      </c>
      <c r="CA520" s="115" t="s">
        <v>78</v>
      </c>
      <c r="CC520" s="115" t="s">
        <v>83</v>
      </c>
      <c r="CE520" s="115" t="s">
        <v>84</v>
      </c>
      <c r="CF520" s="115" t="s">
        <v>123</v>
      </c>
      <c r="CG520" s="115" t="s">
        <v>85</v>
      </c>
      <c r="CH520" s="115" t="s">
        <v>86</v>
      </c>
      <c r="CI520" s="115" t="s">
        <v>87</v>
      </c>
      <c r="CJ520" s="115" t="s">
        <v>101</v>
      </c>
      <c r="CK520" s="115" t="s">
        <v>89</v>
      </c>
      <c r="CL520" s="115" t="s">
        <v>106</v>
      </c>
      <c r="CM520" s="115" t="s">
        <v>91</v>
      </c>
      <c r="CN520" s="115" t="s">
        <v>91</v>
      </c>
    </row>
    <row r="521" spans="1:92">
      <c r="A521" s="115">
        <v>5584187235</v>
      </c>
      <c r="C521" s="115" t="s">
        <v>19</v>
      </c>
      <c r="I521" s="115" t="s">
        <v>25</v>
      </c>
      <c r="K521" s="115" t="s">
        <v>27</v>
      </c>
      <c r="O521" s="115"/>
      <c r="V521" s="115" t="s">
        <v>25</v>
      </c>
      <c r="AB521" s="115"/>
      <c r="AG521" s="115" t="s">
        <v>36</v>
      </c>
      <c r="AL521" s="115" t="s">
        <v>41</v>
      </c>
      <c r="AN521" s="115" t="s">
        <v>43</v>
      </c>
      <c r="AR521" s="115" t="s">
        <v>46</v>
      </c>
      <c r="AX521" s="115"/>
      <c r="AY521" s="115" t="s">
        <v>53</v>
      </c>
      <c r="BP521" s="115" t="s">
        <v>67</v>
      </c>
      <c r="BT521" s="115" t="s">
        <v>71</v>
      </c>
      <c r="BU521" s="115" t="s">
        <v>72</v>
      </c>
      <c r="CC521" s="115" t="s">
        <v>83</v>
      </c>
      <c r="CD521" s="115">
        <v>59</v>
      </c>
      <c r="CE521" s="115" t="s">
        <v>181</v>
      </c>
      <c r="CF521" s="115" t="s">
        <v>204</v>
      </c>
      <c r="CG521" s="115" t="s">
        <v>85</v>
      </c>
      <c r="CH521" s="115" t="s">
        <v>86</v>
      </c>
      <c r="CI521" s="115" t="s">
        <v>87</v>
      </c>
      <c r="CJ521" s="115" t="s">
        <v>88</v>
      </c>
      <c r="CK521" s="115" t="s">
        <v>89</v>
      </c>
      <c r="CL521" s="115" t="s">
        <v>90</v>
      </c>
      <c r="CM521" s="115" t="s">
        <v>91</v>
      </c>
      <c r="CN521" s="115" t="s">
        <v>91</v>
      </c>
    </row>
    <row r="522" spans="1:92">
      <c r="A522" s="115">
        <v>7011081896</v>
      </c>
      <c r="I522" s="115" t="s">
        <v>25</v>
      </c>
      <c r="O522" s="115"/>
      <c r="V522" s="115" t="s">
        <v>25</v>
      </c>
      <c r="AB522" s="115"/>
      <c r="AG522" s="115" t="s">
        <v>36</v>
      </c>
      <c r="AL522" s="115" t="s">
        <v>41</v>
      </c>
      <c r="AP522" s="115" t="s">
        <v>45</v>
      </c>
      <c r="AR522" s="115" t="s">
        <v>46</v>
      </c>
      <c r="AX522" s="115" t="s">
        <v>52</v>
      </c>
      <c r="BA522" s="115" t="s">
        <v>19</v>
      </c>
      <c r="BL522" s="115" t="s">
        <v>63</v>
      </c>
      <c r="BP522" s="115"/>
      <c r="BR522" s="115" t="s">
        <v>69</v>
      </c>
      <c r="BS522" s="115" t="s">
        <v>70</v>
      </c>
      <c r="CA522" s="115" t="s">
        <v>78</v>
      </c>
      <c r="CC522" s="115" t="s">
        <v>83</v>
      </c>
      <c r="CD522" s="115">
        <v>27</v>
      </c>
      <c r="CE522" s="115" t="s">
        <v>84</v>
      </c>
      <c r="CF522" s="115" t="s">
        <v>156</v>
      </c>
      <c r="CG522" s="115" t="s">
        <v>92</v>
      </c>
      <c r="CH522" s="115" t="s">
        <v>86</v>
      </c>
      <c r="CI522" s="115" t="s">
        <v>161</v>
      </c>
      <c r="CJ522" s="115" t="s">
        <v>88</v>
      </c>
      <c r="CK522" s="115" t="s">
        <v>89</v>
      </c>
      <c r="CL522" s="115" t="s">
        <v>90</v>
      </c>
      <c r="CM522" s="115" t="s">
        <v>91</v>
      </c>
      <c r="CN522" s="115" t="s">
        <v>91</v>
      </c>
    </row>
    <row r="523" spans="1:92">
      <c r="A523" s="115">
        <v>6985432740</v>
      </c>
      <c r="C523" s="115" t="s">
        <v>19</v>
      </c>
      <c r="O523" s="115"/>
      <c r="V523" s="115" t="s">
        <v>25</v>
      </c>
      <c r="AB523" s="115"/>
      <c r="AG523" s="115" t="s">
        <v>36</v>
      </c>
      <c r="AL523" s="115"/>
      <c r="AR523" s="115" t="s">
        <v>46</v>
      </c>
      <c r="AX523" s="115"/>
      <c r="AZ523" s="115" t="s">
        <v>54</v>
      </c>
      <c r="BC523" s="115" t="s">
        <v>56</v>
      </c>
      <c r="BD523" s="115" t="s">
        <v>57</v>
      </c>
      <c r="BP523" s="115" t="s">
        <v>67</v>
      </c>
      <c r="BS523" s="115" t="s">
        <v>70</v>
      </c>
      <c r="BT523" s="115" t="s">
        <v>71</v>
      </c>
      <c r="CC523" s="115" t="s">
        <v>83</v>
      </c>
      <c r="CD523" s="115">
        <v>71</v>
      </c>
      <c r="CE523" s="115" t="s">
        <v>84</v>
      </c>
      <c r="CF523" s="115" t="s">
        <v>123</v>
      </c>
      <c r="CG523" s="115" t="s">
        <v>85</v>
      </c>
      <c r="CH523" s="115" t="s">
        <v>86</v>
      </c>
      <c r="CI523" s="115" t="s">
        <v>87</v>
      </c>
      <c r="CK523" s="115" t="s">
        <v>89</v>
      </c>
      <c r="CL523" s="115" t="s">
        <v>106</v>
      </c>
      <c r="CM523" s="115" t="s">
        <v>91</v>
      </c>
      <c r="CN523" s="115" t="s">
        <v>86</v>
      </c>
    </row>
    <row r="524" spans="1:92">
      <c r="A524" s="115">
        <v>7045794685</v>
      </c>
      <c r="C524" s="115" t="s">
        <v>19</v>
      </c>
      <c r="L524" s="115" t="s">
        <v>28</v>
      </c>
      <c r="O524" s="115"/>
      <c r="Q524" s="115" t="s">
        <v>20</v>
      </c>
      <c r="R524" s="115" t="s">
        <v>21</v>
      </c>
      <c r="AB524" s="115"/>
      <c r="AG524" s="115" t="s">
        <v>36</v>
      </c>
      <c r="AL524" s="115"/>
      <c r="AR524" s="115" t="s">
        <v>46</v>
      </c>
      <c r="AX524" s="115"/>
      <c r="BD524" s="115" t="s">
        <v>57</v>
      </c>
      <c r="BE524" s="115" t="s">
        <v>58</v>
      </c>
      <c r="BI524" s="115" t="s">
        <v>62</v>
      </c>
      <c r="BP524" s="115" t="s">
        <v>67</v>
      </c>
      <c r="CC524" s="115" t="s">
        <v>83</v>
      </c>
      <c r="CD524" s="115">
        <v>86</v>
      </c>
      <c r="CE524" s="115" t="s">
        <v>181</v>
      </c>
      <c r="CF524" s="115" t="s">
        <v>208</v>
      </c>
      <c r="CG524" s="115" t="s">
        <v>85</v>
      </c>
      <c r="CH524" s="115" t="s">
        <v>86</v>
      </c>
      <c r="CI524" s="115" t="s">
        <v>87</v>
      </c>
      <c r="CJ524" s="115" t="s">
        <v>100</v>
      </c>
      <c r="CK524" s="115" t="s">
        <v>94</v>
      </c>
      <c r="CL524" s="115" t="s">
        <v>106</v>
      </c>
      <c r="CM524" s="115" t="s">
        <v>91</v>
      </c>
    </row>
    <row r="525" spans="1:92">
      <c r="A525" s="115">
        <v>7020357091</v>
      </c>
      <c r="I525" s="115" t="s">
        <v>25</v>
      </c>
      <c r="K525" s="115" t="s">
        <v>27</v>
      </c>
      <c r="N525" s="115" t="s">
        <v>30</v>
      </c>
      <c r="O525" s="115"/>
      <c r="P525" s="115" t="s">
        <v>19</v>
      </c>
      <c r="Q525" s="115" t="s">
        <v>20</v>
      </c>
      <c r="AA525" s="115" t="s">
        <v>30</v>
      </c>
      <c r="AB525" s="115"/>
      <c r="AG525" s="115" t="s">
        <v>36</v>
      </c>
      <c r="AL525" s="115" t="s">
        <v>41</v>
      </c>
      <c r="AR525" s="115" t="s">
        <v>46</v>
      </c>
      <c r="AX525" s="115"/>
      <c r="AZ525" s="115" t="s">
        <v>54</v>
      </c>
      <c r="BC525" s="115" t="s">
        <v>56</v>
      </c>
      <c r="BN525" s="115" t="s">
        <v>65</v>
      </c>
      <c r="BP525" s="115" t="s">
        <v>67</v>
      </c>
      <c r="BS525" s="115" t="s">
        <v>70</v>
      </c>
      <c r="BY525" s="115" t="s">
        <v>76</v>
      </c>
      <c r="CC525" s="115" t="s">
        <v>83</v>
      </c>
      <c r="CD525" s="115">
        <v>59</v>
      </c>
      <c r="CE525" s="115" t="s">
        <v>181</v>
      </c>
      <c r="CG525" s="115" t="s">
        <v>85</v>
      </c>
      <c r="CH525" s="115" t="s">
        <v>86</v>
      </c>
      <c r="CI525" s="115" t="s">
        <v>87</v>
      </c>
      <c r="CJ525" s="115" t="s">
        <v>101</v>
      </c>
      <c r="CK525" s="115" t="s">
        <v>94</v>
      </c>
      <c r="CL525" s="115" t="s">
        <v>90</v>
      </c>
      <c r="CM525" s="115" t="s">
        <v>91</v>
      </c>
      <c r="CN525" s="115" t="s">
        <v>91</v>
      </c>
    </row>
    <row r="526" spans="1:92">
      <c r="A526" s="115">
        <v>7007926253</v>
      </c>
      <c r="D526" s="115" t="s">
        <v>20</v>
      </c>
      <c r="K526" s="115" t="s">
        <v>27</v>
      </c>
      <c r="M526" s="115" t="s">
        <v>29</v>
      </c>
      <c r="O526" s="115"/>
      <c r="P526" s="115" t="s">
        <v>19</v>
      </c>
      <c r="Q526" s="115" t="s">
        <v>20</v>
      </c>
      <c r="Z526" s="115" t="s">
        <v>29</v>
      </c>
      <c r="AB526" s="115"/>
      <c r="AG526" s="115" t="s">
        <v>36</v>
      </c>
      <c r="AL526" s="115"/>
      <c r="AQ526" s="115" t="s">
        <v>39</v>
      </c>
      <c r="AR526" s="115" t="s">
        <v>46</v>
      </c>
      <c r="AX526" s="115"/>
      <c r="AZ526" s="115" t="s">
        <v>54</v>
      </c>
      <c r="BB526" s="115" t="s">
        <v>55</v>
      </c>
      <c r="BD526" s="115" t="s">
        <v>57</v>
      </c>
      <c r="BP526" s="115" t="s">
        <v>67</v>
      </c>
      <c r="CC526" s="115" t="s">
        <v>83</v>
      </c>
      <c r="CD526" s="115">
        <v>62</v>
      </c>
      <c r="CE526" s="115" t="s">
        <v>181</v>
      </c>
      <c r="CF526" s="115" t="s">
        <v>268</v>
      </c>
      <c r="CG526" s="115" t="s">
        <v>85</v>
      </c>
      <c r="CI526" s="115" t="s">
        <v>87</v>
      </c>
      <c r="CK526" s="115" t="s">
        <v>89</v>
      </c>
      <c r="CL526" s="115" t="s">
        <v>106</v>
      </c>
      <c r="CM526" s="115" t="s">
        <v>91</v>
      </c>
      <c r="CN526" s="115" t="s">
        <v>91</v>
      </c>
    </row>
    <row r="527" spans="1:92">
      <c r="A527" s="115">
        <v>7020351188</v>
      </c>
      <c r="C527" s="115" t="s">
        <v>19</v>
      </c>
      <c r="D527" s="115" t="s">
        <v>20</v>
      </c>
      <c r="O527" s="115"/>
      <c r="P527" s="115" t="s">
        <v>19</v>
      </c>
      <c r="Q527" s="115" t="s">
        <v>20</v>
      </c>
      <c r="AB527" s="115"/>
      <c r="AG527" s="115" t="s">
        <v>36</v>
      </c>
      <c r="AL527" s="115"/>
      <c r="AR527" s="115" t="s">
        <v>46</v>
      </c>
      <c r="AX527" s="115"/>
      <c r="BP527" s="115" t="s">
        <v>67</v>
      </c>
      <c r="BS527" s="115" t="s">
        <v>70</v>
      </c>
      <c r="BU527" s="115" t="s">
        <v>72</v>
      </c>
      <c r="BY527" s="115" t="s">
        <v>76</v>
      </c>
      <c r="CB527" s="115" t="s">
        <v>79</v>
      </c>
      <c r="CC527" s="115" t="s">
        <v>99</v>
      </c>
      <c r="CD527" s="115">
        <v>27</v>
      </c>
      <c r="CE527" s="115" t="s">
        <v>181</v>
      </c>
      <c r="CF527" s="115" t="s">
        <v>221</v>
      </c>
      <c r="CG527" s="115" t="s">
        <v>85</v>
      </c>
      <c r="CH527" s="115" t="s">
        <v>86</v>
      </c>
      <c r="CI527" s="115" t="s">
        <v>87</v>
      </c>
      <c r="CJ527" s="115" t="s">
        <v>100</v>
      </c>
      <c r="CK527" s="115" t="s">
        <v>102</v>
      </c>
      <c r="CL527" s="115" t="s">
        <v>90</v>
      </c>
      <c r="CM527" s="115" t="s">
        <v>86</v>
      </c>
      <c r="CN527" s="115" t="s">
        <v>91</v>
      </c>
    </row>
    <row r="528" spans="1:92">
      <c r="A528" s="115">
        <v>7007915541</v>
      </c>
      <c r="C528" s="115" t="s">
        <v>19</v>
      </c>
      <c r="E528" s="115" t="s">
        <v>21</v>
      </c>
      <c r="M528" s="115" t="s">
        <v>29</v>
      </c>
      <c r="O528" s="115"/>
      <c r="P528" s="115" t="s">
        <v>19</v>
      </c>
      <c r="Q528" s="115" t="s">
        <v>20</v>
      </c>
      <c r="AA528" s="115" t="s">
        <v>30</v>
      </c>
      <c r="AB528" s="115"/>
      <c r="AG528" s="115" t="s">
        <v>36</v>
      </c>
      <c r="AL528" s="115" t="s">
        <v>41</v>
      </c>
      <c r="AN528" s="115" t="s">
        <v>43</v>
      </c>
      <c r="AR528" s="115" t="s">
        <v>46</v>
      </c>
      <c r="AX528" s="115"/>
      <c r="BC528" s="115" t="s">
        <v>56</v>
      </c>
      <c r="BD528" s="115" t="s">
        <v>57</v>
      </c>
      <c r="BH528" s="115" t="s">
        <v>61</v>
      </c>
      <c r="BP528" s="115" t="s">
        <v>67</v>
      </c>
      <c r="BS528" s="115" t="s">
        <v>70</v>
      </c>
      <c r="BT528" s="115" t="s">
        <v>71</v>
      </c>
      <c r="CA528" s="115" t="s">
        <v>78</v>
      </c>
      <c r="CC528" s="115" t="s">
        <v>99</v>
      </c>
      <c r="CD528" s="115">
        <v>69</v>
      </c>
      <c r="CE528" s="115" t="s">
        <v>84</v>
      </c>
      <c r="CF528" s="115" t="s">
        <v>474</v>
      </c>
      <c r="CG528" s="115" t="s">
        <v>85</v>
      </c>
      <c r="CH528" s="115" t="s">
        <v>86</v>
      </c>
      <c r="CI528" s="115" t="s">
        <v>87</v>
      </c>
      <c r="CJ528" s="115" t="s">
        <v>100</v>
      </c>
      <c r="CK528" s="115" t="s">
        <v>89</v>
      </c>
      <c r="CL528" s="115" t="s">
        <v>106</v>
      </c>
      <c r="CM528" s="115" t="s">
        <v>91</v>
      </c>
      <c r="CN528" s="115" t="s">
        <v>91</v>
      </c>
    </row>
    <row r="529" spans="1:92">
      <c r="A529" s="115">
        <v>7007932583</v>
      </c>
      <c r="O529" s="115"/>
      <c r="P529" s="115" t="s">
        <v>19</v>
      </c>
      <c r="Q529" s="115" t="s">
        <v>20</v>
      </c>
      <c r="AB529" s="115"/>
      <c r="AG529" s="115" t="s">
        <v>36</v>
      </c>
      <c r="AL529" s="115"/>
      <c r="AR529" s="115" t="s">
        <v>46</v>
      </c>
      <c r="AX529" s="115" t="s">
        <v>52</v>
      </c>
      <c r="BA529" s="115" t="s">
        <v>19</v>
      </c>
      <c r="BD529" s="115" t="s">
        <v>57</v>
      </c>
      <c r="BH529" s="115" t="s">
        <v>61</v>
      </c>
      <c r="BJ529" s="115" t="s">
        <v>26</v>
      </c>
      <c r="BP529" s="115" t="s">
        <v>67</v>
      </c>
      <c r="CC529" s="115" t="s">
        <v>99</v>
      </c>
      <c r="CD529" s="115">
        <v>70</v>
      </c>
      <c r="CE529" s="115" t="s">
        <v>84</v>
      </c>
      <c r="CF529" s="115" t="s">
        <v>124</v>
      </c>
      <c r="CG529" s="115" t="s">
        <v>85</v>
      </c>
      <c r="CI529" s="115" t="s">
        <v>87</v>
      </c>
      <c r="CK529" s="115" t="s">
        <v>89</v>
      </c>
      <c r="CL529" s="115" t="s">
        <v>106</v>
      </c>
      <c r="CM529" s="115" t="s">
        <v>91</v>
      </c>
      <c r="CN529" s="115" t="s">
        <v>91</v>
      </c>
    </row>
    <row r="530" spans="1:92">
      <c r="A530" s="115">
        <v>7045775443</v>
      </c>
      <c r="D530" s="115" t="s">
        <v>20</v>
      </c>
      <c r="J530" s="115" t="s">
        <v>26</v>
      </c>
      <c r="N530" s="115" t="s">
        <v>30</v>
      </c>
      <c r="O530" s="115"/>
      <c r="Q530" s="115" t="s">
        <v>20</v>
      </c>
      <c r="AA530" s="115" t="s">
        <v>30</v>
      </c>
      <c r="AB530" s="115"/>
      <c r="AG530" s="115" t="s">
        <v>36</v>
      </c>
      <c r="AL530" s="115" t="s">
        <v>41</v>
      </c>
      <c r="AR530" s="115" t="s">
        <v>46</v>
      </c>
      <c r="AX530" s="115"/>
      <c r="BP530" s="115" t="s">
        <v>67</v>
      </c>
      <c r="BR530" s="115" t="s">
        <v>69</v>
      </c>
      <c r="CC530" s="115" t="s">
        <v>83</v>
      </c>
      <c r="CD530" s="115">
        <v>71</v>
      </c>
      <c r="CE530" s="115" t="s">
        <v>181</v>
      </c>
      <c r="CF530" s="115" t="s">
        <v>184</v>
      </c>
      <c r="CG530" s="115" t="s">
        <v>85</v>
      </c>
      <c r="CH530" s="115" t="s">
        <v>86</v>
      </c>
      <c r="CI530" s="115" t="s">
        <v>87</v>
      </c>
      <c r="CJ530" s="115" t="s">
        <v>96</v>
      </c>
      <c r="CK530" s="115" t="s">
        <v>94</v>
      </c>
      <c r="CL530" s="115" t="s">
        <v>106</v>
      </c>
      <c r="CM530" s="115" t="s">
        <v>91</v>
      </c>
      <c r="CN530" s="115" t="s">
        <v>91</v>
      </c>
    </row>
    <row r="531" spans="1:92">
      <c r="A531" s="115">
        <v>6985416610</v>
      </c>
      <c r="C531" s="115" t="s">
        <v>19</v>
      </c>
      <c r="M531" s="115" t="s">
        <v>29</v>
      </c>
      <c r="N531" s="115" t="s">
        <v>30</v>
      </c>
      <c r="O531" s="115"/>
      <c r="Q531" s="115" t="s">
        <v>20</v>
      </c>
      <c r="AB531" s="115"/>
      <c r="AG531" s="115" t="s">
        <v>36</v>
      </c>
      <c r="AL531" s="115"/>
      <c r="AN531" s="115" t="s">
        <v>43</v>
      </c>
      <c r="AR531" s="115" t="s">
        <v>46</v>
      </c>
      <c r="AX531" s="115"/>
      <c r="BN531" s="115" t="s">
        <v>65</v>
      </c>
      <c r="BP531" s="115" t="s">
        <v>67</v>
      </c>
      <c r="CC531" s="115" t="s">
        <v>99</v>
      </c>
      <c r="CD531" s="115">
        <v>80</v>
      </c>
      <c r="CE531" s="115" t="s">
        <v>181</v>
      </c>
      <c r="CF531" s="115" t="s">
        <v>199</v>
      </c>
      <c r="CG531" s="115" t="s">
        <v>85</v>
      </c>
      <c r="CH531" s="115" t="s">
        <v>86</v>
      </c>
      <c r="CJ531" s="115" t="s">
        <v>100</v>
      </c>
      <c r="CK531" s="115" t="s">
        <v>89</v>
      </c>
      <c r="CL531" s="115" t="s">
        <v>106</v>
      </c>
      <c r="CM531" s="115" t="s">
        <v>91</v>
      </c>
      <c r="CN531" s="115" t="s">
        <v>91</v>
      </c>
    </row>
    <row r="532" spans="1:92">
      <c r="A532" s="115">
        <v>7011082383</v>
      </c>
      <c r="C532" s="115" t="s">
        <v>19</v>
      </c>
      <c r="K532" s="115" t="s">
        <v>27</v>
      </c>
      <c r="N532" s="115" t="s">
        <v>30</v>
      </c>
      <c r="O532" s="115"/>
      <c r="AB532" s="115"/>
      <c r="AG532" s="115" t="s">
        <v>36</v>
      </c>
      <c r="AL532" s="115"/>
      <c r="AR532" s="115" t="s">
        <v>46</v>
      </c>
      <c r="AX532" s="115" t="s">
        <v>52</v>
      </c>
      <c r="AZ532" s="115" t="s">
        <v>54</v>
      </c>
      <c r="BE532" s="115" t="s">
        <v>58</v>
      </c>
      <c r="BP532" s="115" t="s">
        <v>67</v>
      </c>
      <c r="CA532" s="115" t="s">
        <v>78</v>
      </c>
      <c r="CC532" s="115" t="s">
        <v>83</v>
      </c>
      <c r="CD532" s="115">
        <v>26</v>
      </c>
      <c r="CE532" s="115" t="s">
        <v>84</v>
      </c>
      <c r="CF532" s="115" t="s">
        <v>153</v>
      </c>
      <c r="CG532" s="115" t="s">
        <v>85</v>
      </c>
      <c r="CH532" s="115" t="s">
        <v>91</v>
      </c>
      <c r="CI532" s="115" t="s">
        <v>87</v>
      </c>
      <c r="CJ532" s="115" t="s">
        <v>101</v>
      </c>
      <c r="CK532" s="115" t="s">
        <v>114</v>
      </c>
      <c r="CL532" s="115" t="s">
        <v>90</v>
      </c>
      <c r="CM532" s="115" t="s">
        <v>91</v>
      </c>
      <c r="CN532" s="115" t="s">
        <v>91</v>
      </c>
    </row>
    <row r="533" spans="1:92">
      <c r="A533" s="115">
        <v>7020570767</v>
      </c>
      <c r="N533" s="115" t="s">
        <v>30</v>
      </c>
      <c r="O533" s="115"/>
      <c r="AA533" s="115" t="s">
        <v>30</v>
      </c>
      <c r="AB533" s="115"/>
      <c r="AD533" s="115" t="s">
        <v>33</v>
      </c>
      <c r="AG533" s="115" t="s">
        <v>36</v>
      </c>
      <c r="AL533" s="115"/>
      <c r="AR533" s="115" t="s">
        <v>46</v>
      </c>
      <c r="AX533" s="115"/>
      <c r="BN533" s="115" t="s">
        <v>65</v>
      </c>
      <c r="BP533" s="115"/>
      <c r="BS533" s="115" t="s">
        <v>70</v>
      </c>
      <c r="CC533" s="115" t="s">
        <v>83</v>
      </c>
      <c r="CD533" s="115">
        <v>35</v>
      </c>
      <c r="CE533" s="115" t="s">
        <v>84</v>
      </c>
      <c r="CF533" s="115" t="s">
        <v>135</v>
      </c>
      <c r="CH533" s="115" t="s">
        <v>91</v>
      </c>
      <c r="CI533" s="115" t="s">
        <v>108</v>
      </c>
      <c r="CJ533" s="115" t="s">
        <v>93</v>
      </c>
      <c r="CK533" s="115" t="s">
        <v>112</v>
      </c>
      <c r="CL533" s="115" t="s">
        <v>98</v>
      </c>
      <c r="CM533" s="115" t="s">
        <v>86</v>
      </c>
      <c r="CN533" s="115" t="s">
        <v>86</v>
      </c>
    </row>
    <row r="534" spans="1:92">
      <c r="A534" s="115">
        <v>6988282239</v>
      </c>
      <c r="D534" s="115" t="s">
        <v>20</v>
      </c>
      <c r="O534" s="115"/>
      <c r="Q534" s="115" t="s">
        <v>20</v>
      </c>
      <c r="AB534" s="115"/>
      <c r="AG534" s="115" t="s">
        <v>36</v>
      </c>
      <c r="AH534" s="115" t="s">
        <v>37</v>
      </c>
      <c r="AL534" s="115"/>
      <c r="AX534" s="115" t="s">
        <v>52</v>
      </c>
      <c r="BB534" s="115" t="s">
        <v>55</v>
      </c>
      <c r="BD534" s="115" t="s">
        <v>57</v>
      </c>
      <c r="BE534" s="115" t="s">
        <v>58</v>
      </c>
      <c r="BH534" s="115" t="s">
        <v>61</v>
      </c>
      <c r="BJ534" s="115" t="s">
        <v>26</v>
      </c>
      <c r="BL534" s="115" t="s">
        <v>63</v>
      </c>
      <c r="BP534" s="115" t="s">
        <v>67</v>
      </c>
      <c r="CC534" s="115" t="s">
        <v>99</v>
      </c>
      <c r="CD534" s="115">
        <v>80</v>
      </c>
      <c r="CE534" s="115" t="s">
        <v>84</v>
      </c>
      <c r="CF534" s="115" t="s">
        <v>177</v>
      </c>
      <c r="CG534" s="115" t="s">
        <v>85</v>
      </c>
      <c r="CH534" s="115" t="s">
        <v>86</v>
      </c>
      <c r="CJ534" s="115" t="s">
        <v>104</v>
      </c>
      <c r="CK534" s="115" t="s">
        <v>89</v>
      </c>
      <c r="CL534" s="115" t="s">
        <v>106</v>
      </c>
      <c r="CM534" s="115" t="s">
        <v>91</v>
      </c>
      <c r="CN534" s="115" t="s">
        <v>91</v>
      </c>
    </row>
    <row r="535" spans="1:92">
      <c r="A535" s="115">
        <v>5589028515</v>
      </c>
      <c r="C535" s="115" t="s">
        <v>19</v>
      </c>
      <c r="D535" s="115" t="s">
        <v>20</v>
      </c>
      <c r="K535" s="115" t="s">
        <v>27</v>
      </c>
      <c r="O535" s="115"/>
      <c r="P535" s="115" t="s">
        <v>19</v>
      </c>
      <c r="U535" s="115" t="s">
        <v>24</v>
      </c>
      <c r="AB535" s="115"/>
      <c r="AG535" s="115" t="s">
        <v>36</v>
      </c>
      <c r="AH535" s="115" t="s">
        <v>37</v>
      </c>
      <c r="AL535" s="115"/>
      <c r="AM535" s="115" t="s">
        <v>42</v>
      </c>
      <c r="AO535" s="115" t="s">
        <v>44</v>
      </c>
      <c r="AP535" s="115" t="s">
        <v>45</v>
      </c>
      <c r="AX535" s="115"/>
      <c r="AZ535" s="115" t="s">
        <v>54</v>
      </c>
      <c r="BA535" s="115" t="s">
        <v>19</v>
      </c>
      <c r="BO535" s="115" t="s">
        <v>66</v>
      </c>
      <c r="BP535" s="115" t="s">
        <v>67</v>
      </c>
      <c r="BV535" s="115" t="s">
        <v>73</v>
      </c>
      <c r="BX535" s="115" t="s">
        <v>75</v>
      </c>
      <c r="BY535" s="115" t="s">
        <v>76</v>
      </c>
      <c r="CC535" s="115" t="s">
        <v>99</v>
      </c>
      <c r="CD535" s="115">
        <v>59</v>
      </c>
      <c r="CE535" s="115" t="s">
        <v>181</v>
      </c>
      <c r="CF535" s="115" t="s">
        <v>209</v>
      </c>
      <c r="CG535" s="115" t="s">
        <v>85</v>
      </c>
      <c r="CH535" s="115" t="s">
        <v>86</v>
      </c>
      <c r="CI535" s="115" t="s">
        <v>87</v>
      </c>
      <c r="CJ535" s="115" t="s">
        <v>101</v>
      </c>
      <c r="CK535" s="115" t="s">
        <v>89</v>
      </c>
      <c r="CL535" s="115" t="s">
        <v>90</v>
      </c>
      <c r="CM535" s="115" t="s">
        <v>91</v>
      </c>
      <c r="CN535" s="115" t="s">
        <v>91</v>
      </c>
    </row>
    <row r="536" spans="1:92">
      <c r="A536" s="115">
        <v>5584547896</v>
      </c>
      <c r="K536" s="115" t="s">
        <v>27</v>
      </c>
      <c r="L536" s="115" t="s">
        <v>28</v>
      </c>
      <c r="N536" s="115" t="s">
        <v>30</v>
      </c>
      <c r="O536" s="115"/>
      <c r="V536" s="115" t="s">
        <v>25</v>
      </c>
      <c r="X536" s="115" t="s">
        <v>27</v>
      </c>
      <c r="AA536" s="115" t="s">
        <v>30</v>
      </c>
      <c r="AB536" s="115" t="s">
        <v>31</v>
      </c>
      <c r="AG536" s="115" t="s">
        <v>36</v>
      </c>
      <c r="AK536" s="115" t="s">
        <v>40</v>
      </c>
      <c r="AL536" s="115" t="s">
        <v>41</v>
      </c>
      <c r="AM536" s="115" t="s">
        <v>42</v>
      </c>
      <c r="AQ536" s="115" t="s">
        <v>39</v>
      </c>
      <c r="AX536" s="115"/>
      <c r="AY536" s="115" t="s">
        <v>53</v>
      </c>
      <c r="BI536" s="115" t="s">
        <v>62</v>
      </c>
      <c r="BO536" s="115" t="s">
        <v>66</v>
      </c>
      <c r="BP536" s="115" t="s">
        <v>67</v>
      </c>
      <c r="BS536" s="115" t="s">
        <v>70</v>
      </c>
      <c r="CA536" s="115" t="s">
        <v>78</v>
      </c>
      <c r="CC536" s="115" t="s">
        <v>83</v>
      </c>
      <c r="CD536" s="115">
        <v>54</v>
      </c>
      <c r="CE536" s="115" t="s">
        <v>181</v>
      </c>
      <c r="CF536" s="115" t="s">
        <v>434</v>
      </c>
      <c r="CG536" s="115" t="s">
        <v>85</v>
      </c>
      <c r="CH536" s="115" t="s">
        <v>86</v>
      </c>
      <c r="CI536" s="115" t="s">
        <v>87</v>
      </c>
      <c r="CJ536" s="115" t="s">
        <v>88</v>
      </c>
      <c r="CK536" s="115" t="s">
        <v>94</v>
      </c>
      <c r="CL536" s="115" t="s">
        <v>90</v>
      </c>
      <c r="CM536" s="115" t="s">
        <v>91</v>
      </c>
      <c r="CN536" s="115" t="s">
        <v>91</v>
      </c>
    </row>
    <row r="537" spans="1:92">
      <c r="A537" s="115">
        <v>7010994796</v>
      </c>
      <c r="L537" s="115" t="s">
        <v>28</v>
      </c>
      <c r="O537" s="115"/>
      <c r="X537" s="115" t="s">
        <v>27</v>
      </c>
      <c r="AB537" s="115"/>
      <c r="AG537" s="115" t="s">
        <v>36</v>
      </c>
      <c r="AL537" s="115"/>
      <c r="AX537" s="115"/>
      <c r="BP537" s="115" t="s">
        <v>67</v>
      </c>
      <c r="CC537" s="115" t="s">
        <v>83</v>
      </c>
      <c r="CD537" s="115">
        <v>55</v>
      </c>
      <c r="CE537" s="115" t="s">
        <v>84</v>
      </c>
      <c r="CF537" s="115" t="s">
        <v>123</v>
      </c>
      <c r="CG537" s="115" t="s">
        <v>107</v>
      </c>
      <c r="CH537" s="115" t="s">
        <v>91</v>
      </c>
      <c r="CI537" s="115" t="s">
        <v>108</v>
      </c>
      <c r="CJ537" s="115" t="s">
        <v>101</v>
      </c>
      <c r="CK537" s="115" t="s">
        <v>89</v>
      </c>
      <c r="CL537" s="115" t="s">
        <v>103</v>
      </c>
      <c r="CM537" s="115" t="s">
        <v>91</v>
      </c>
      <c r="CN537" s="115" t="s">
        <v>91</v>
      </c>
    </row>
    <row r="538" spans="1:92">
      <c r="A538" s="115">
        <v>7020341247</v>
      </c>
      <c r="L538" s="115" t="s">
        <v>28</v>
      </c>
      <c r="O538" s="115"/>
      <c r="X538" s="115" t="s">
        <v>27</v>
      </c>
      <c r="Y538" s="115" t="s">
        <v>28</v>
      </c>
      <c r="AB538" s="115"/>
      <c r="AG538" s="115" t="s">
        <v>36</v>
      </c>
      <c r="AL538" s="115"/>
      <c r="AO538" s="115" t="s">
        <v>44</v>
      </c>
      <c r="AX538" s="115"/>
      <c r="BO538" s="115" t="s">
        <v>66</v>
      </c>
      <c r="BP538" s="115"/>
      <c r="CA538" s="115" t="s">
        <v>78</v>
      </c>
      <c r="CC538" s="115" t="s">
        <v>99</v>
      </c>
      <c r="CD538" s="115">
        <v>27</v>
      </c>
      <c r="CE538" s="115" t="s">
        <v>181</v>
      </c>
      <c r="CF538" s="115" t="s">
        <v>192</v>
      </c>
      <c r="CG538" s="115" t="s">
        <v>85</v>
      </c>
      <c r="CH538" s="115" t="s">
        <v>86</v>
      </c>
      <c r="CI538" s="115" t="s">
        <v>87</v>
      </c>
      <c r="CJ538" s="115" t="s">
        <v>88</v>
      </c>
      <c r="CK538" s="115" t="s">
        <v>89</v>
      </c>
      <c r="CL538" s="115" t="s">
        <v>90</v>
      </c>
      <c r="CM538" s="115" t="s">
        <v>91</v>
      </c>
      <c r="CN538" s="115" t="s">
        <v>91</v>
      </c>
    </row>
    <row r="539" spans="1:92">
      <c r="A539" s="115">
        <v>6985430263</v>
      </c>
      <c r="C539" s="115" t="s">
        <v>19</v>
      </c>
      <c r="O539" s="115"/>
      <c r="X539" s="115" t="s">
        <v>27</v>
      </c>
      <c r="AB539" s="115"/>
      <c r="AG539" s="115" t="s">
        <v>36</v>
      </c>
      <c r="AL539" s="115"/>
      <c r="AN539" s="115" t="s">
        <v>43</v>
      </c>
      <c r="AX539" s="115"/>
      <c r="AZ539" s="115" t="s">
        <v>54</v>
      </c>
      <c r="BP539" s="115" t="s">
        <v>67</v>
      </c>
      <c r="CC539" s="115" t="s">
        <v>83</v>
      </c>
      <c r="CD539" s="115">
        <v>74</v>
      </c>
      <c r="CE539" s="115" t="s">
        <v>84</v>
      </c>
      <c r="CF539" s="115" t="s">
        <v>453</v>
      </c>
      <c r="CG539" s="115" t="s">
        <v>85</v>
      </c>
      <c r="CH539" s="115" t="s">
        <v>86</v>
      </c>
      <c r="CI539" s="115" t="s">
        <v>87</v>
      </c>
      <c r="CJ539" s="115" t="s">
        <v>100</v>
      </c>
      <c r="CK539" s="115" t="s">
        <v>89</v>
      </c>
      <c r="CL539" s="115" t="s">
        <v>106</v>
      </c>
      <c r="CM539" s="115" t="s">
        <v>91</v>
      </c>
      <c r="CN539" s="115" t="s">
        <v>91</v>
      </c>
    </row>
    <row r="540" spans="1:92">
      <c r="A540" s="115">
        <v>5586743127</v>
      </c>
      <c r="D540" s="115" t="s">
        <v>20</v>
      </c>
      <c r="J540" s="115" t="s">
        <v>26</v>
      </c>
      <c r="K540" s="115" t="s">
        <v>27</v>
      </c>
      <c r="O540" s="115" t="s">
        <v>18</v>
      </c>
      <c r="Q540" s="115" t="s">
        <v>20</v>
      </c>
      <c r="W540" s="115" t="s">
        <v>26</v>
      </c>
      <c r="AB540" s="115"/>
      <c r="AG540" s="115" t="s">
        <v>36</v>
      </c>
      <c r="AL540" s="115" t="s">
        <v>41</v>
      </c>
      <c r="AN540" s="115" t="s">
        <v>43</v>
      </c>
      <c r="AQ540" s="115" t="s">
        <v>39</v>
      </c>
      <c r="AX540" s="115" t="s">
        <v>52</v>
      </c>
      <c r="BA540" s="115" t="s">
        <v>19</v>
      </c>
      <c r="BH540" s="115" t="s">
        <v>61</v>
      </c>
      <c r="BP540" s="115" t="s">
        <v>67</v>
      </c>
      <c r="BR540" s="115" t="s">
        <v>69</v>
      </c>
      <c r="BS540" s="115" t="s">
        <v>70</v>
      </c>
      <c r="BT540" s="115" t="s">
        <v>71</v>
      </c>
      <c r="BU540" s="115" t="s">
        <v>72</v>
      </c>
      <c r="CC540" s="115" t="s">
        <v>83</v>
      </c>
      <c r="CD540" s="115">
        <v>70</v>
      </c>
      <c r="CE540" s="115" t="s">
        <v>181</v>
      </c>
      <c r="CF540" s="115" t="s">
        <v>211</v>
      </c>
    </row>
    <row r="541" spans="1:92">
      <c r="A541" s="115">
        <v>6984047753</v>
      </c>
      <c r="D541" s="115" t="s">
        <v>20</v>
      </c>
      <c r="J541" s="115" t="s">
        <v>26</v>
      </c>
      <c r="K541" s="115" t="s">
        <v>27</v>
      </c>
      <c r="O541" s="115" t="s">
        <v>18</v>
      </c>
      <c r="Q541" s="115" t="s">
        <v>20</v>
      </c>
      <c r="W541" s="115" t="s">
        <v>26</v>
      </c>
      <c r="AB541" s="115"/>
      <c r="AG541" s="115" t="s">
        <v>36</v>
      </c>
      <c r="AL541" s="115" t="s">
        <v>41</v>
      </c>
      <c r="AN541" s="115" t="s">
        <v>43</v>
      </c>
      <c r="AQ541" s="115" t="s">
        <v>39</v>
      </c>
      <c r="AX541" s="115" t="s">
        <v>52</v>
      </c>
      <c r="BA541" s="115" t="s">
        <v>19</v>
      </c>
      <c r="BH541" s="115" t="s">
        <v>61</v>
      </c>
      <c r="BP541" s="115" t="s">
        <v>67</v>
      </c>
      <c r="BR541" s="115" t="s">
        <v>69</v>
      </c>
      <c r="BS541" s="115" t="s">
        <v>70</v>
      </c>
      <c r="BT541" s="115" t="s">
        <v>71</v>
      </c>
      <c r="BU541" s="115" t="s">
        <v>72</v>
      </c>
      <c r="CC541" s="115" t="s">
        <v>83</v>
      </c>
      <c r="CD541" s="115">
        <v>70</v>
      </c>
      <c r="CE541" s="115" t="s">
        <v>181</v>
      </c>
      <c r="CF541" s="115" t="s">
        <v>211</v>
      </c>
      <c r="CG541" s="115" t="s">
        <v>85</v>
      </c>
      <c r="CI541" s="115" t="s">
        <v>87</v>
      </c>
      <c r="CJ541" s="115" t="s">
        <v>104</v>
      </c>
      <c r="CK541" s="115" t="s">
        <v>94</v>
      </c>
      <c r="CL541" s="115" t="s">
        <v>106</v>
      </c>
      <c r="CM541" s="115" t="s">
        <v>91</v>
      </c>
      <c r="CN541" s="115" t="s">
        <v>91</v>
      </c>
    </row>
    <row r="542" spans="1:92">
      <c r="A542" s="115">
        <v>6988293625</v>
      </c>
      <c r="C542" s="115" t="s">
        <v>19</v>
      </c>
      <c r="L542" s="115" t="s">
        <v>28</v>
      </c>
      <c r="O542" s="115"/>
      <c r="P542" s="115" t="s">
        <v>19</v>
      </c>
      <c r="W542" s="115" t="s">
        <v>26</v>
      </c>
      <c r="AB542" s="115"/>
      <c r="AG542" s="115" t="s">
        <v>36</v>
      </c>
      <c r="AL542" s="115"/>
      <c r="AX542" s="115"/>
      <c r="BO542" s="115" t="s">
        <v>66</v>
      </c>
      <c r="BP542" s="115"/>
      <c r="CA542" s="115" t="s">
        <v>78</v>
      </c>
      <c r="CC542" s="115" t="s">
        <v>83</v>
      </c>
      <c r="CD542" s="115">
        <v>59</v>
      </c>
      <c r="CE542" s="115" t="s">
        <v>84</v>
      </c>
      <c r="CF542" s="115" t="s">
        <v>132</v>
      </c>
      <c r="CG542" s="115" t="s">
        <v>85</v>
      </c>
      <c r="CH542" s="115" t="s">
        <v>86</v>
      </c>
      <c r="CI542" s="115" t="s">
        <v>435</v>
      </c>
      <c r="CJ542" s="115" t="s">
        <v>96</v>
      </c>
      <c r="CK542" s="115" t="s">
        <v>109</v>
      </c>
      <c r="CL542" s="115" t="s">
        <v>90</v>
      </c>
      <c r="CN542" s="115" t="s">
        <v>91</v>
      </c>
    </row>
    <row r="543" spans="1:92">
      <c r="A543" s="115">
        <v>6982468668</v>
      </c>
      <c r="D543" s="115" t="s">
        <v>20</v>
      </c>
      <c r="O543" s="115"/>
      <c r="P543" s="115" t="s">
        <v>19</v>
      </c>
      <c r="W543" s="115" t="s">
        <v>26</v>
      </c>
      <c r="AA543" s="115" t="s">
        <v>30</v>
      </c>
      <c r="AB543" s="115"/>
      <c r="AG543" s="115" t="s">
        <v>36</v>
      </c>
      <c r="AL543" s="115"/>
      <c r="AX543" s="115"/>
      <c r="BP543" s="115"/>
      <c r="BT543" s="115" t="s">
        <v>71</v>
      </c>
      <c r="BU543" s="115" t="s">
        <v>72</v>
      </c>
      <c r="CA543" s="115" t="s">
        <v>78</v>
      </c>
      <c r="CC543" s="115" t="s">
        <v>99</v>
      </c>
      <c r="CD543" s="115">
        <v>67</v>
      </c>
      <c r="CE543" s="115" t="s">
        <v>181</v>
      </c>
      <c r="CF543" s="115" t="s">
        <v>433</v>
      </c>
      <c r="CG543" s="115" t="s">
        <v>85</v>
      </c>
      <c r="CH543" s="115" t="s">
        <v>86</v>
      </c>
      <c r="CJ543" s="115" t="s">
        <v>100</v>
      </c>
      <c r="CK543" s="115" t="s">
        <v>111</v>
      </c>
      <c r="CL543" s="115" t="s">
        <v>106</v>
      </c>
      <c r="CM543" s="115" t="s">
        <v>91</v>
      </c>
      <c r="CN543" s="115" t="s">
        <v>86</v>
      </c>
    </row>
    <row r="544" spans="1:92">
      <c r="A544" s="115">
        <v>5584532227</v>
      </c>
      <c r="C544" s="115" t="s">
        <v>19</v>
      </c>
      <c r="I544" s="115" t="s">
        <v>25</v>
      </c>
      <c r="N544" s="115" t="s">
        <v>30</v>
      </c>
      <c r="O544" s="115"/>
      <c r="P544" s="115" t="s">
        <v>19</v>
      </c>
      <c r="V544" s="115" t="s">
        <v>25</v>
      </c>
      <c r="AA544" s="115" t="s">
        <v>30</v>
      </c>
      <c r="AB544" s="115"/>
      <c r="AG544" s="115" t="s">
        <v>36</v>
      </c>
      <c r="AL544" s="115"/>
      <c r="AM544" s="115" t="s">
        <v>42</v>
      </c>
      <c r="AX544" s="115"/>
      <c r="BI544" s="115" t="s">
        <v>62</v>
      </c>
      <c r="BP544" s="115" t="s">
        <v>67</v>
      </c>
      <c r="BX544" s="115" t="s">
        <v>75</v>
      </c>
      <c r="CA544" s="115" t="s">
        <v>78</v>
      </c>
      <c r="CC544" s="115" t="s">
        <v>83</v>
      </c>
      <c r="CD544" s="115">
        <v>42</v>
      </c>
      <c r="CE544" s="115" t="s">
        <v>181</v>
      </c>
      <c r="CF544" s="115" t="s">
        <v>239</v>
      </c>
      <c r="CG544" s="115" t="s">
        <v>85</v>
      </c>
      <c r="CH544" s="115" t="s">
        <v>91</v>
      </c>
      <c r="CI544" s="115" t="s">
        <v>87</v>
      </c>
      <c r="CJ544" s="115" t="s">
        <v>101</v>
      </c>
      <c r="CK544" s="115" t="s">
        <v>94</v>
      </c>
      <c r="CL544" s="115" t="s">
        <v>90</v>
      </c>
      <c r="CM544" s="115" t="s">
        <v>91</v>
      </c>
      <c r="CN544" s="115" t="s">
        <v>91</v>
      </c>
    </row>
    <row r="545" spans="1:92">
      <c r="A545" s="115">
        <v>7045782234</v>
      </c>
      <c r="I545" s="115" t="s">
        <v>25</v>
      </c>
      <c r="K545" s="115" t="s">
        <v>27</v>
      </c>
      <c r="L545" s="115" t="s">
        <v>28</v>
      </c>
      <c r="M545" s="115" t="s">
        <v>29</v>
      </c>
      <c r="O545" s="115"/>
      <c r="V545" s="115" t="s">
        <v>25</v>
      </c>
      <c r="Z545" s="115" t="s">
        <v>29</v>
      </c>
      <c r="AB545" s="115"/>
      <c r="AG545" s="115" t="s">
        <v>36</v>
      </c>
      <c r="AL545" s="115"/>
      <c r="AM545" s="115" t="s">
        <v>42</v>
      </c>
      <c r="AX545" s="115"/>
      <c r="AZ545" s="115" t="s">
        <v>54</v>
      </c>
      <c r="BB545" s="115" t="s">
        <v>55</v>
      </c>
      <c r="BP545" s="115"/>
      <c r="BR545" s="115" t="s">
        <v>69</v>
      </c>
      <c r="BT545" s="115" t="s">
        <v>71</v>
      </c>
      <c r="CA545" s="115" t="s">
        <v>78</v>
      </c>
      <c r="CC545" s="115" t="s">
        <v>83</v>
      </c>
      <c r="CD545" s="115">
        <v>57</v>
      </c>
      <c r="CE545" s="115" t="s">
        <v>181</v>
      </c>
      <c r="CF545" s="115" t="s">
        <v>220</v>
      </c>
      <c r="CG545" s="115" t="s">
        <v>85</v>
      </c>
      <c r="CI545" s="115" t="s">
        <v>87</v>
      </c>
      <c r="CJ545" s="115" t="s">
        <v>88</v>
      </c>
      <c r="CK545" s="115" t="s">
        <v>111</v>
      </c>
      <c r="CL545" s="115" t="s">
        <v>90</v>
      </c>
      <c r="CM545" s="115" t="s">
        <v>91</v>
      </c>
      <c r="CN545" s="115" t="s">
        <v>91</v>
      </c>
    </row>
    <row r="546" spans="1:92">
      <c r="A546" s="115">
        <v>6985429238</v>
      </c>
      <c r="E546" s="115" t="s">
        <v>21</v>
      </c>
      <c r="L546" s="115" t="s">
        <v>28</v>
      </c>
      <c r="N546" s="115" t="s">
        <v>30</v>
      </c>
      <c r="O546" s="115"/>
      <c r="P546" s="115" t="s">
        <v>19</v>
      </c>
      <c r="Q546" s="115" t="s">
        <v>20</v>
      </c>
      <c r="R546" s="115" t="s">
        <v>21</v>
      </c>
      <c r="AB546" s="115" t="s">
        <v>31</v>
      </c>
      <c r="AG546" s="115" t="s">
        <v>36</v>
      </c>
      <c r="AK546" s="115" t="s">
        <v>40</v>
      </c>
      <c r="AL546" s="115"/>
      <c r="AO546" s="115" t="s">
        <v>44</v>
      </c>
      <c r="AP546" s="115" t="s">
        <v>45</v>
      </c>
      <c r="AQ546" s="115" t="s">
        <v>39</v>
      </c>
      <c r="AX546" s="115"/>
      <c r="BA546" s="115" t="s">
        <v>19</v>
      </c>
      <c r="BE546" s="115" t="s">
        <v>58</v>
      </c>
      <c r="BL546" s="115" t="s">
        <v>63</v>
      </c>
      <c r="BP546" s="115" t="s">
        <v>67</v>
      </c>
      <c r="BR546" s="115" t="s">
        <v>69</v>
      </c>
      <c r="BT546" s="115" t="s">
        <v>71</v>
      </c>
      <c r="BY546" s="115" t="s">
        <v>76</v>
      </c>
      <c r="CA546" s="115" t="s">
        <v>78</v>
      </c>
      <c r="CC546" s="115" t="s">
        <v>83</v>
      </c>
      <c r="CD546" s="115">
        <v>83</v>
      </c>
      <c r="CE546" s="115" t="s">
        <v>84</v>
      </c>
      <c r="CF546" s="115" t="s">
        <v>130</v>
      </c>
      <c r="CG546" s="115" t="s">
        <v>85</v>
      </c>
      <c r="CH546" s="115" t="s">
        <v>86</v>
      </c>
      <c r="CI546" s="115" t="s">
        <v>87</v>
      </c>
      <c r="CJ546" s="115" t="s">
        <v>101</v>
      </c>
      <c r="CK546" s="115" t="s">
        <v>89</v>
      </c>
      <c r="CL546" s="115" t="s">
        <v>106</v>
      </c>
      <c r="CM546" s="115" t="s">
        <v>91</v>
      </c>
      <c r="CN546" s="115" t="s">
        <v>91</v>
      </c>
    </row>
    <row r="547" spans="1:92">
      <c r="A547" s="115">
        <v>7045781034</v>
      </c>
      <c r="O547" s="115"/>
      <c r="P547" s="115" t="s">
        <v>19</v>
      </c>
      <c r="Q547" s="115" t="s">
        <v>20</v>
      </c>
      <c r="R547" s="115" t="s">
        <v>21</v>
      </c>
      <c r="AB547" s="115"/>
      <c r="AG547" s="115" t="s">
        <v>36</v>
      </c>
      <c r="AL547" s="115"/>
      <c r="AX547" s="115"/>
      <c r="AY547" s="115" t="s">
        <v>53</v>
      </c>
      <c r="BC547" s="115" t="s">
        <v>56</v>
      </c>
      <c r="BE547" s="115" t="s">
        <v>58</v>
      </c>
      <c r="BP547" s="115"/>
      <c r="BS547" s="115" t="s">
        <v>70</v>
      </c>
      <c r="CC547" s="115" t="s">
        <v>99</v>
      </c>
      <c r="CD547" s="115">
        <v>62</v>
      </c>
      <c r="CE547" s="115" t="s">
        <v>84</v>
      </c>
      <c r="CF547" s="115" t="s">
        <v>134</v>
      </c>
      <c r="CG547" s="115" t="s">
        <v>85</v>
      </c>
      <c r="CH547" s="115" t="s">
        <v>86</v>
      </c>
      <c r="CI547" s="115" t="s">
        <v>87</v>
      </c>
      <c r="CJ547" s="115" t="s">
        <v>101</v>
      </c>
      <c r="CK547" s="115" t="s">
        <v>102</v>
      </c>
      <c r="CL547" s="115" t="s">
        <v>106</v>
      </c>
      <c r="CM547" s="115" t="s">
        <v>91</v>
      </c>
      <c r="CN547" s="115" t="s">
        <v>91</v>
      </c>
    </row>
    <row r="548" spans="1:92">
      <c r="A548" s="115">
        <v>7045780595</v>
      </c>
      <c r="D548" s="115" t="s">
        <v>20</v>
      </c>
      <c r="E548" s="115" t="s">
        <v>21</v>
      </c>
      <c r="O548" s="115"/>
      <c r="Q548" s="115" t="s">
        <v>20</v>
      </c>
      <c r="R548" s="115" t="s">
        <v>21</v>
      </c>
      <c r="AB548" s="115"/>
      <c r="AG548" s="115" t="s">
        <v>36</v>
      </c>
      <c r="AK548" s="115" t="s">
        <v>40</v>
      </c>
      <c r="AL548" s="115"/>
      <c r="AP548" s="115" t="s">
        <v>45</v>
      </c>
      <c r="AX548" s="115"/>
      <c r="BB548" s="115" t="s">
        <v>55</v>
      </c>
      <c r="BE548" s="115" t="s">
        <v>58</v>
      </c>
      <c r="BP548" s="115" t="s">
        <v>67</v>
      </c>
      <c r="BT548" s="115" t="s">
        <v>71</v>
      </c>
      <c r="BU548" s="115" t="s">
        <v>72</v>
      </c>
      <c r="CA548" s="115" t="s">
        <v>78</v>
      </c>
      <c r="CC548" s="115" t="s">
        <v>83</v>
      </c>
      <c r="CD548" s="115">
        <v>80</v>
      </c>
      <c r="CE548" s="115" t="s">
        <v>181</v>
      </c>
      <c r="CF548" s="115" t="s">
        <v>440</v>
      </c>
      <c r="CG548" s="115" t="s">
        <v>85</v>
      </c>
      <c r="CH548" s="115" t="s">
        <v>86</v>
      </c>
      <c r="CI548" s="115" t="s">
        <v>87</v>
      </c>
      <c r="CK548" s="115" t="s">
        <v>111</v>
      </c>
    </row>
    <row r="549" spans="1:92">
      <c r="A549" s="115">
        <v>7020344692</v>
      </c>
      <c r="E549" s="115" t="s">
        <v>21</v>
      </c>
      <c r="L549" s="115" t="s">
        <v>28</v>
      </c>
      <c r="O549" s="115"/>
      <c r="P549" s="115" t="s">
        <v>19</v>
      </c>
      <c r="Q549" s="115" t="s">
        <v>20</v>
      </c>
      <c r="Y549" s="115" t="s">
        <v>28</v>
      </c>
      <c r="AB549" s="115"/>
      <c r="AG549" s="115" t="s">
        <v>36</v>
      </c>
      <c r="AL549" s="115"/>
      <c r="AM549" s="115" t="s">
        <v>42</v>
      </c>
      <c r="AX549" s="115"/>
      <c r="BP549" s="115" t="s">
        <v>67</v>
      </c>
      <c r="CC549" s="115" t="s">
        <v>99</v>
      </c>
      <c r="CD549" s="115">
        <v>16</v>
      </c>
      <c r="CE549" s="115" t="s">
        <v>181</v>
      </c>
      <c r="CF549" s="115" t="s">
        <v>207</v>
      </c>
      <c r="CG549" s="115" t="s">
        <v>85</v>
      </c>
      <c r="CH549" s="115" t="s">
        <v>86</v>
      </c>
      <c r="CI549" s="115" t="s">
        <v>87</v>
      </c>
      <c r="CJ549" s="115" t="s">
        <v>88</v>
      </c>
      <c r="CK549" s="115" t="s">
        <v>112</v>
      </c>
      <c r="CL549" s="115" t="s">
        <v>95</v>
      </c>
      <c r="CM549" s="115" t="s">
        <v>91</v>
      </c>
      <c r="CN549" s="115" t="s">
        <v>91</v>
      </c>
    </row>
    <row r="550" spans="1:92">
      <c r="A550" s="115">
        <v>6985469239</v>
      </c>
      <c r="C550" s="115" t="s">
        <v>19</v>
      </c>
      <c r="D550" s="115" t="s">
        <v>20</v>
      </c>
      <c r="I550" s="115" t="s">
        <v>25</v>
      </c>
      <c r="O550" s="115"/>
      <c r="P550" s="115" t="s">
        <v>19</v>
      </c>
      <c r="Q550" s="115" t="s">
        <v>20</v>
      </c>
      <c r="AA550" s="115" t="s">
        <v>30</v>
      </c>
      <c r="AB550" s="115"/>
      <c r="AG550" s="115" t="s">
        <v>36</v>
      </c>
      <c r="AL550" s="115"/>
      <c r="AX550" s="115"/>
      <c r="BP550" s="115" t="s">
        <v>67</v>
      </c>
      <c r="BS550" s="115" t="s">
        <v>70</v>
      </c>
      <c r="BT550" s="115" t="s">
        <v>71</v>
      </c>
      <c r="BU550" s="115" t="s">
        <v>72</v>
      </c>
      <c r="CC550" s="115" t="s">
        <v>83</v>
      </c>
      <c r="CD550" s="115">
        <v>69</v>
      </c>
      <c r="CE550" s="115" t="s">
        <v>84</v>
      </c>
      <c r="CF550" s="115" t="s">
        <v>166</v>
      </c>
      <c r="CG550" s="115" t="s">
        <v>85</v>
      </c>
      <c r="CH550" s="115" t="s">
        <v>86</v>
      </c>
      <c r="CI550" s="115" t="s">
        <v>87</v>
      </c>
      <c r="CJ550" s="115" t="s">
        <v>88</v>
      </c>
      <c r="CK550" s="115" t="s">
        <v>111</v>
      </c>
      <c r="CL550" s="115" t="s">
        <v>106</v>
      </c>
      <c r="CM550" s="115" t="s">
        <v>91</v>
      </c>
      <c r="CN550" s="115" t="s">
        <v>91</v>
      </c>
    </row>
    <row r="551" spans="1:92">
      <c r="A551" s="115">
        <v>6985448102</v>
      </c>
      <c r="C551" s="115" t="s">
        <v>19</v>
      </c>
      <c r="D551" s="115" t="s">
        <v>20</v>
      </c>
      <c r="I551" s="115" t="s">
        <v>25</v>
      </c>
      <c r="O551" s="115"/>
      <c r="P551" s="115" t="s">
        <v>19</v>
      </c>
      <c r="Q551" s="115" t="s">
        <v>20</v>
      </c>
      <c r="AA551" s="115" t="s">
        <v>30</v>
      </c>
      <c r="AB551" s="115"/>
      <c r="AG551" s="115" t="s">
        <v>36</v>
      </c>
      <c r="AL551" s="115"/>
      <c r="AX551" s="115"/>
      <c r="BP551" s="115" t="s">
        <v>67</v>
      </c>
      <c r="BS551" s="115" t="s">
        <v>70</v>
      </c>
      <c r="BT551" s="115" t="s">
        <v>71</v>
      </c>
      <c r="BU551" s="115" t="s">
        <v>72</v>
      </c>
      <c r="CC551" s="115" t="s">
        <v>83</v>
      </c>
      <c r="CD551" s="115">
        <v>69</v>
      </c>
      <c r="CE551" s="115" t="s">
        <v>84</v>
      </c>
      <c r="CF551" s="115" t="s">
        <v>166</v>
      </c>
      <c r="CG551" s="115" t="s">
        <v>85</v>
      </c>
      <c r="CH551" s="115" t="s">
        <v>86</v>
      </c>
      <c r="CI551" s="115" t="s">
        <v>87</v>
      </c>
      <c r="CJ551" s="115" t="s">
        <v>88</v>
      </c>
      <c r="CK551" s="115" t="s">
        <v>111</v>
      </c>
      <c r="CL551" s="115" t="s">
        <v>106</v>
      </c>
      <c r="CM551" s="115" t="s">
        <v>91</v>
      </c>
      <c r="CN551" s="115" t="s">
        <v>91</v>
      </c>
    </row>
    <row r="552" spans="1:92">
      <c r="A552" s="115">
        <v>6985432375</v>
      </c>
      <c r="D552" s="115" t="s">
        <v>20</v>
      </c>
      <c r="E552" s="115" t="s">
        <v>21</v>
      </c>
      <c r="O552" s="115"/>
      <c r="P552" s="115" t="s">
        <v>19</v>
      </c>
      <c r="Q552" s="115" t="s">
        <v>20</v>
      </c>
      <c r="AB552" s="115"/>
      <c r="AG552" s="115" t="s">
        <v>36</v>
      </c>
      <c r="AL552" s="115" t="s">
        <v>41</v>
      </c>
      <c r="AO552" s="115" t="s">
        <v>44</v>
      </c>
      <c r="AX552" s="115" t="s">
        <v>52</v>
      </c>
      <c r="BA552" s="115" t="s">
        <v>19</v>
      </c>
      <c r="BD552" s="115" t="s">
        <v>57</v>
      </c>
      <c r="BP552" s="115" t="s">
        <v>67</v>
      </c>
      <c r="CC552" s="115" t="s">
        <v>99</v>
      </c>
      <c r="CE552" s="115" t="s">
        <v>84</v>
      </c>
      <c r="CF552" s="115" t="s">
        <v>145</v>
      </c>
      <c r="CG552" s="115" t="s">
        <v>85</v>
      </c>
      <c r="CH552" s="115" t="s">
        <v>86</v>
      </c>
      <c r="CI552" s="115" t="s">
        <v>87</v>
      </c>
      <c r="CK552" s="115" t="s">
        <v>89</v>
      </c>
      <c r="CL552" s="115" t="s">
        <v>106</v>
      </c>
      <c r="CM552" s="115" t="s">
        <v>91</v>
      </c>
      <c r="CN552" s="115" t="s">
        <v>86</v>
      </c>
    </row>
    <row r="553" spans="1:92">
      <c r="A553" s="115">
        <v>7045762357</v>
      </c>
      <c r="C553" s="115" t="s">
        <v>19</v>
      </c>
      <c r="D553" s="115" t="s">
        <v>20</v>
      </c>
      <c r="O553" s="115"/>
      <c r="P553" s="115" t="s">
        <v>19</v>
      </c>
      <c r="Q553" s="115" t="s">
        <v>20</v>
      </c>
      <c r="AB553" s="115"/>
      <c r="AG553" s="115" t="s">
        <v>36</v>
      </c>
      <c r="AL553" s="115"/>
      <c r="AX553" s="115"/>
      <c r="BP553" s="115" t="s">
        <v>67</v>
      </c>
      <c r="CC553" s="115" t="s">
        <v>83</v>
      </c>
      <c r="CD553" s="115">
        <v>72</v>
      </c>
      <c r="CE553" s="115" t="s">
        <v>181</v>
      </c>
      <c r="CF553" s="115" t="s">
        <v>194</v>
      </c>
      <c r="CG553" s="115" t="s">
        <v>85</v>
      </c>
      <c r="CH553" s="115" t="s">
        <v>86</v>
      </c>
      <c r="CI553" s="115" t="s">
        <v>87</v>
      </c>
      <c r="CJ553" s="115" t="s">
        <v>96</v>
      </c>
      <c r="CK553" s="115" t="s">
        <v>102</v>
      </c>
      <c r="CL553" s="115" t="s">
        <v>106</v>
      </c>
      <c r="CM553" s="115" t="s">
        <v>91</v>
      </c>
      <c r="CN553" s="115" t="s">
        <v>91</v>
      </c>
    </row>
    <row r="554" spans="1:92">
      <c r="A554" s="115">
        <v>5586915292</v>
      </c>
      <c r="C554" s="115" t="s">
        <v>19</v>
      </c>
      <c r="M554" s="115" t="s">
        <v>29</v>
      </c>
      <c r="O554" s="115"/>
      <c r="P554" s="115" t="s">
        <v>19</v>
      </c>
      <c r="Q554" s="115" t="s">
        <v>20</v>
      </c>
      <c r="AB554" s="115"/>
      <c r="AG554" s="115" t="s">
        <v>36</v>
      </c>
      <c r="AL554" s="115" t="s">
        <v>41</v>
      </c>
      <c r="AX554" s="115"/>
      <c r="BC554" s="115" t="s">
        <v>56</v>
      </c>
      <c r="BD554" s="115" t="s">
        <v>57</v>
      </c>
      <c r="BP554" s="115" t="s">
        <v>67</v>
      </c>
      <c r="BT554" s="115" t="s">
        <v>71</v>
      </c>
      <c r="CC554" s="115" t="s">
        <v>83</v>
      </c>
      <c r="CD554" s="115">
        <v>58</v>
      </c>
      <c r="CE554" s="115" t="s">
        <v>181</v>
      </c>
      <c r="CF554" s="115" t="s">
        <v>220</v>
      </c>
      <c r="CG554" s="115" t="s">
        <v>85</v>
      </c>
      <c r="CH554" s="115" t="s">
        <v>86</v>
      </c>
      <c r="CI554" s="115" t="s">
        <v>87</v>
      </c>
      <c r="CJ554" s="115" t="s">
        <v>88</v>
      </c>
      <c r="CK554" s="115" t="s">
        <v>89</v>
      </c>
      <c r="CL554" s="115" t="s">
        <v>90</v>
      </c>
      <c r="CM554" s="115" t="s">
        <v>91</v>
      </c>
      <c r="CN554" s="115" t="s">
        <v>91</v>
      </c>
    </row>
    <row r="555" spans="1:92">
      <c r="A555" s="115">
        <v>7045785812</v>
      </c>
      <c r="C555" s="115" t="s">
        <v>19</v>
      </c>
      <c r="O555" s="115" t="s">
        <v>18</v>
      </c>
      <c r="P555" s="115" t="s">
        <v>19</v>
      </c>
      <c r="Q555" s="115" t="s">
        <v>20</v>
      </c>
      <c r="AA555" s="115" t="s">
        <v>30</v>
      </c>
      <c r="AB555" s="115"/>
      <c r="AG555" s="115" t="s">
        <v>36</v>
      </c>
      <c r="AK555" s="115" t="s">
        <v>40</v>
      </c>
      <c r="AL555" s="115" t="s">
        <v>41</v>
      </c>
      <c r="AX555" s="115" t="s">
        <v>52</v>
      </c>
      <c r="AY555" s="115" t="s">
        <v>53</v>
      </c>
      <c r="BA555" s="115" t="s">
        <v>19</v>
      </c>
      <c r="BC555" s="115" t="s">
        <v>56</v>
      </c>
      <c r="BE555" s="115" t="s">
        <v>58</v>
      </c>
      <c r="BJ555" s="115" t="s">
        <v>26</v>
      </c>
      <c r="BP555" s="115" t="s">
        <v>67</v>
      </c>
      <c r="BS555" s="115" t="s">
        <v>70</v>
      </c>
      <c r="CC555" s="115" t="s">
        <v>83</v>
      </c>
      <c r="CD555" s="115">
        <v>73</v>
      </c>
      <c r="CE555" s="115" t="s">
        <v>181</v>
      </c>
      <c r="CF555" s="115" t="s">
        <v>197</v>
      </c>
      <c r="CG555" s="115" t="s">
        <v>85</v>
      </c>
      <c r="CK555" s="115" t="s">
        <v>94</v>
      </c>
      <c r="CL555" s="115" t="s">
        <v>106</v>
      </c>
      <c r="CM555" s="115" t="s">
        <v>91</v>
      </c>
      <c r="CN555" s="115" t="s">
        <v>91</v>
      </c>
    </row>
    <row r="556" spans="1:92">
      <c r="A556" s="115">
        <v>7045755927</v>
      </c>
      <c r="C556" s="115" t="s">
        <v>19</v>
      </c>
      <c r="O556" s="115"/>
      <c r="P556" s="115" t="s">
        <v>19</v>
      </c>
      <c r="Q556" s="115" t="s">
        <v>20</v>
      </c>
      <c r="AB556" s="115"/>
      <c r="AG556" s="115" t="s">
        <v>36</v>
      </c>
      <c r="AL556" s="115"/>
      <c r="AX556" s="115"/>
      <c r="BP556" s="115" t="s">
        <v>67</v>
      </c>
      <c r="BS556" s="115" t="s">
        <v>70</v>
      </c>
      <c r="CC556" s="115" t="s">
        <v>83</v>
      </c>
      <c r="CD556" s="115">
        <v>83</v>
      </c>
      <c r="CE556" s="115" t="s">
        <v>181</v>
      </c>
      <c r="CF556" s="115" t="s">
        <v>208</v>
      </c>
      <c r="CG556" s="115" t="s">
        <v>85</v>
      </c>
      <c r="CH556" s="115" t="s">
        <v>86</v>
      </c>
      <c r="CI556" s="115" t="s">
        <v>87</v>
      </c>
      <c r="CK556" s="115" t="s">
        <v>109</v>
      </c>
      <c r="CL556" s="115" t="s">
        <v>106</v>
      </c>
      <c r="CM556" s="115" t="s">
        <v>91</v>
      </c>
      <c r="CN556" s="115" t="s">
        <v>86</v>
      </c>
    </row>
    <row r="557" spans="1:92">
      <c r="A557" s="115">
        <v>5585679936</v>
      </c>
      <c r="J557" s="115" t="s">
        <v>26</v>
      </c>
      <c r="O557" s="115"/>
      <c r="Q557" s="115" t="s">
        <v>20</v>
      </c>
      <c r="AB557" s="115"/>
      <c r="AG557" s="115" t="s">
        <v>36</v>
      </c>
      <c r="AL557" s="115"/>
      <c r="AN557" s="115" t="s">
        <v>43</v>
      </c>
      <c r="AO557" s="115" t="s">
        <v>44</v>
      </c>
      <c r="AX557" s="115"/>
      <c r="BC557" s="115" t="s">
        <v>56</v>
      </c>
      <c r="BJ557" s="115" t="s">
        <v>26</v>
      </c>
      <c r="BO557" s="115" t="s">
        <v>66</v>
      </c>
      <c r="BP557" s="115" t="s">
        <v>67</v>
      </c>
      <c r="CA557" s="115" t="s">
        <v>78</v>
      </c>
      <c r="CC557" s="115" t="s">
        <v>99</v>
      </c>
      <c r="CD557" s="115">
        <v>70</v>
      </c>
      <c r="CE557" s="115" t="s">
        <v>181</v>
      </c>
      <c r="CF557" s="115" t="s">
        <v>220</v>
      </c>
      <c r="CG557" s="115" t="s">
        <v>85</v>
      </c>
      <c r="CH557" s="115" t="s">
        <v>86</v>
      </c>
      <c r="CI557" s="115" t="s">
        <v>87</v>
      </c>
      <c r="CJ557" s="115" t="s">
        <v>101</v>
      </c>
      <c r="CK557" s="115" t="s">
        <v>89</v>
      </c>
      <c r="CL557" s="115" t="s">
        <v>106</v>
      </c>
      <c r="CM557" s="115" t="s">
        <v>91</v>
      </c>
      <c r="CN557" s="115" t="s">
        <v>86</v>
      </c>
    </row>
    <row r="558" spans="1:92">
      <c r="A558" s="115">
        <v>7045775644</v>
      </c>
      <c r="D558" s="115" t="s">
        <v>20</v>
      </c>
      <c r="N558" s="115" t="s">
        <v>30</v>
      </c>
      <c r="O558" s="115"/>
      <c r="Q558" s="115" t="s">
        <v>20</v>
      </c>
      <c r="AA558" s="115" t="s">
        <v>30</v>
      </c>
      <c r="AB558" s="115"/>
      <c r="AG558" s="115" t="s">
        <v>36</v>
      </c>
      <c r="AL558" s="115" t="s">
        <v>41</v>
      </c>
      <c r="AX558" s="115"/>
      <c r="BP558" s="115" t="s">
        <v>67</v>
      </c>
      <c r="CA558" s="115" t="s">
        <v>78</v>
      </c>
      <c r="CC558" s="115" t="s">
        <v>99</v>
      </c>
      <c r="CE558" s="115" t="s">
        <v>181</v>
      </c>
      <c r="CF558" s="115" t="s">
        <v>184</v>
      </c>
      <c r="CG558" s="115" t="s">
        <v>85</v>
      </c>
      <c r="CH558" s="115" t="s">
        <v>86</v>
      </c>
      <c r="CI558" s="115" t="s">
        <v>87</v>
      </c>
      <c r="CJ558" s="115" t="s">
        <v>96</v>
      </c>
      <c r="CK558" s="115" t="s">
        <v>102</v>
      </c>
      <c r="CL558" s="115" t="s">
        <v>90</v>
      </c>
      <c r="CM558" s="115" t="s">
        <v>91</v>
      </c>
      <c r="CN558" s="115" t="s">
        <v>86</v>
      </c>
    </row>
    <row r="559" spans="1:92">
      <c r="A559" s="115">
        <v>6985431930</v>
      </c>
      <c r="C559" s="115" t="s">
        <v>19</v>
      </c>
      <c r="O559" s="115"/>
      <c r="Q559" s="115" t="s">
        <v>20</v>
      </c>
      <c r="AB559" s="115"/>
      <c r="AG559" s="115" t="s">
        <v>36</v>
      </c>
      <c r="AL559" s="115" t="s">
        <v>41</v>
      </c>
      <c r="AX559" s="115" t="s">
        <v>52</v>
      </c>
      <c r="BD559" s="115" t="s">
        <v>57</v>
      </c>
      <c r="BH559" s="115" t="s">
        <v>61</v>
      </c>
      <c r="BP559" s="115" t="s">
        <v>67</v>
      </c>
      <c r="CC559" s="115" t="s">
        <v>83</v>
      </c>
      <c r="CD559" s="115">
        <v>79</v>
      </c>
      <c r="CE559" s="115" t="s">
        <v>84</v>
      </c>
      <c r="CF559" s="115" t="s">
        <v>145</v>
      </c>
      <c r="CG559" s="115" t="s">
        <v>85</v>
      </c>
      <c r="CH559" s="115" t="s">
        <v>86</v>
      </c>
      <c r="CI559" s="115" t="s">
        <v>87</v>
      </c>
      <c r="CJ559" s="115" t="s">
        <v>101</v>
      </c>
      <c r="CK559" s="115" t="s">
        <v>89</v>
      </c>
      <c r="CL559" s="115" t="s">
        <v>106</v>
      </c>
      <c r="CM559" s="115" t="s">
        <v>91</v>
      </c>
      <c r="CN559" s="115" t="s">
        <v>91</v>
      </c>
    </row>
    <row r="560" spans="1:92">
      <c r="A560" s="115">
        <v>6985428634</v>
      </c>
      <c r="F560" s="115" t="s">
        <v>22</v>
      </c>
      <c r="O560" s="115"/>
      <c r="Q560" s="115" t="s">
        <v>20</v>
      </c>
      <c r="AB560" s="115"/>
      <c r="AG560" s="115" t="s">
        <v>36</v>
      </c>
      <c r="AL560" s="115" t="s">
        <v>41</v>
      </c>
      <c r="AX560" s="115"/>
      <c r="BB560" s="115" t="s">
        <v>55</v>
      </c>
      <c r="BP560" s="115" t="s">
        <v>67</v>
      </c>
      <c r="CC560" s="115" t="s">
        <v>83</v>
      </c>
      <c r="CD560" s="115">
        <v>71</v>
      </c>
      <c r="CE560" s="115" t="s">
        <v>84</v>
      </c>
      <c r="CF560" s="115" t="s">
        <v>130</v>
      </c>
      <c r="CG560" s="115" t="s">
        <v>92</v>
      </c>
      <c r="CH560" s="115" t="s">
        <v>86</v>
      </c>
      <c r="CI560" s="115" t="s">
        <v>87</v>
      </c>
      <c r="CJ560" s="115" t="s">
        <v>100</v>
      </c>
      <c r="CK560" s="115" t="s">
        <v>102</v>
      </c>
      <c r="CL560" s="115" t="s">
        <v>106</v>
      </c>
      <c r="CM560" s="115" t="s">
        <v>91</v>
      </c>
      <c r="CN560" s="115" t="s">
        <v>86</v>
      </c>
    </row>
    <row r="561" spans="1:92">
      <c r="A561" s="115">
        <v>7044856872</v>
      </c>
      <c r="O561" s="115"/>
      <c r="Q561" s="115" t="s">
        <v>20</v>
      </c>
      <c r="AB561" s="115"/>
      <c r="AG561" s="115" t="s">
        <v>36</v>
      </c>
      <c r="AL561" s="115" t="s">
        <v>41</v>
      </c>
      <c r="AM561" s="115" t="s">
        <v>42</v>
      </c>
      <c r="AO561" s="115" t="s">
        <v>44</v>
      </c>
      <c r="AX561" s="115"/>
      <c r="AZ561" s="115" t="s">
        <v>54</v>
      </c>
      <c r="BA561" s="115" t="s">
        <v>19</v>
      </c>
      <c r="BB561" s="115" t="s">
        <v>55</v>
      </c>
      <c r="BD561" s="115" t="s">
        <v>57</v>
      </c>
      <c r="BE561" s="115" t="s">
        <v>58</v>
      </c>
      <c r="BH561" s="115" t="s">
        <v>61</v>
      </c>
      <c r="BI561" s="115" t="s">
        <v>62</v>
      </c>
      <c r="BP561" s="115" t="s">
        <v>67</v>
      </c>
      <c r="CC561" s="115" t="s">
        <v>83</v>
      </c>
      <c r="CD561" s="115">
        <v>79</v>
      </c>
      <c r="CE561" s="115" t="s">
        <v>181</v>
      </c>
      <c r="CF561" s="115" t="s">
        <v>220</v>
      </c>
      <c r="CG561" s="115" t="s">
        <v>85</v>
      </c>
      <c r="CI561" s="115" t="s">
        <v>87</v>
      </c>
      <c r="CJ561" s="115" t="s">
        <v>93</v>
      </c>
      <c r="CK561" s="115" t="s">
        <v>102</v>
      </c>
      <c r="CL561" s="115" t="s">
        <v>106</v>
      </c>
      <c r="CM561" s="115" t="s">
        <v>91</v>
      </c>
    </row>
    <row r="562" spans="1:92">
      <c r="A562" s="115">
        <v>6985190387</v>
      </c>
      <c r="C562" s="115" t="s">
        <v>19</v>
      </c>
      <c r="L562" s="115" t="s">
        <v>28</v>
      </c>
      <c r="O562" s="115"/>
      <c r="P562" s="115" t="s">
        <v>19</v>
      </c>
      <c r="Y562" s="115" t="s">
        <v>28</v>
      </c>
      <c r="AB562" s="115"/>
      <c r="AG562" s="115" t="s">
        <v>36</v>
      </c>
      <c r="AL562" s="115" t="s">
        <v>41</v>
      </c>
      <c r="AO562" s="115" t="s">
        <v>44</v>
      </c>
      <c r="AX562" s="115"/>
      <c r="BP562" s="115" t="s">
        <v>67</v>
      </c>
      <c r="BS562" s="115" t="s">
        <v>70</v>
      </c>
      <c r="CC562" s="115" t="s">
        <v>83</v>
      </c>
      <c r="CD562" s="115">
        <v>71</v>
      </c>
      <c r="CE562" s="115" t="s">
        <v>181</v>
      </c>
      <c r="CF562" s="115" t="s">
        <v>199</v>
      </c>
      <c r="CH562" s="115" t="s">
        <v>86</v>
      </c>
      <c r="CI562" s="115" t="s">
        <v>87</v>
      </c>
      <c r="CK562" s="115" t="s">
        <v>102</v>
      </c>
      <c r="CL562" s="115" t="s">
        <v>90</v>
      </c>
      <c r="CM562" s="115" t="s">
        <v>91</v>
      </c>
      <c r="CN562" s="115" t="s">
        <v>91</v>
      </c>
    </row>
    <row r="563" spans="1:92">
      <c r="A563" s="115">
        <v>7045792997</v>
      </c>
      <c r="L563" s="115" t="s">
        <v>28</v>
      </c>
      <c r="N563" s="115" t="s">
        <v>30</v>
      </c>
      <c r="O563" s="115"/>
      <c r="P563" s="115" t="s">
        <v>19</v>
      </c>
      <c r="AB563" s="115"/>
      <c r="AG563" s="115" t="s">
        <v>36</v>
      </c>
      <c r="AL563" s="115"/>
      <c r="AO563" s="115" t="s">
        <v>44</v>
      </c>
      <c r="AX563" s="115"/>
      <c r="BB563" s="115" t="s">
        <v>55</v>
      </c>
      <c r="BG563" s="115" t="s">
        <v>60</v>
      </c>
      <c r="BP563" s="115" t="s">
        <v>67</v>
      </c>
      <c r="BT563" s="115" t="s">
        <v>71</v>
      </c>
      <c r="BU563" s="115" t="s">
        <v>72</v>
      </c>
      <c r="CC563" s="115" t="s">
        <v>99</v>
      </c>
      <c r="CD563" s="115">
        <v>81</v>
      </c>
      <c r="CE563" s="115" t="s">
        <v>181</v>
      </c>
      <c r="CF563" s="115" t="s">
        <v>194</v>
      </c>
      <c r="CG563" s="115" t="s">
        <v>85</v>
      </c>
      <c r="CI563" s="115" t="s">
        <v>87</v>
      </c>
      <c r="CJ563" s="115" t="s">
        <v>100</v>
      </c>
      <c r="CK563" s="115" t="s">
        <v>94</v>
      </c>
      <c r="CL563" s="115" t="s">
        <v>106</v>
      </c>
      <c r="CM563" s="115" t="s">
        <v>91</v>
      </c>
      <c r="CN563" s="115" t="s">
        <v>91</v>
      </c>
    </row>
    <row r="564" spans="1:92">
      <c r="A564" s="115">
        <v>5586918996</v>
      </c>
      <c r="B564" s="115" t="s">
        <v>18</v>
      </c>
      <c r="C564" s="115" t="s">
        <v>19</v>
      </c>
      <c r="M564" s="115" t="s">
        <v>29</v>
      </c>
      <c r="O564" s="115" t="s">
        <v>18</v>
      </c>
      <c r="P564" s="115" t="s">
        <v>19</v>
      </c>
      <c r="Z564" s="115" t="s">
        <v>29</v>
      </c>
      <c r="AB564" s="115"/>
      <c r="AG564" s="115" t="s">
        <v>36</v>
      </c>
      <c r="AL564" s="115" t="s">
        <v>41</v>
      </c>
      <c r="AX564" s="115"/>
      <c r="BN564" s="115" t="s">
        <v>65</v>
      </c>
      <c r="BP564" s="115" t="s">
        <v>67</v>
      </c>
      <c r="BX564" s="115" t="s">
        <v>75</v>
      </c>
      <c r="CC564" s="115" t="s">
        <v>83</v>
      </c>
      <c r="CD564" s="115">
        <v>65</v>
      </c>
      <c r="CE564" s="115" t="s">
        <v>181</v>
      </c>
      <c r="CF564" s="115" t="s">
        <v>219</v>
      </c>
      <c r="CG564" s="115" t="s">
        <v>85</v>
      </c>
      <c r="CH564" s="115" t="s">
        <v>86</v>
      </c>
      <c r="CI564" s="115" t="s">
        <v>87</v>
      </c>
      <c r="CJ564" s="115" t="s">
        <v>88</v>
      </c>
      <c r="CK564" s="115" t="s">
        <v>89</v>
      </c>
      <c r="CL564" s="115" t="s">
        <v>90</v>
      </c>
      <c r="CM564" s="115" t="s">
        <v>91</v>
      </c>
      <c r="CN564" s="115" t="s">
        <v>91</v>
      </c>
    </row>
    <row r="565" spans="1:92">
      <c r="A565" s="115">
        <v>6985417227</v>
      </c>
      <c r="C565" s="115" t="s">
        <v>19</v>
      </c>
      <c r="O565" s="115"/>
      <c r="P565" s="115" t="s">
        <v>19</v>
      </c>
      <c r="AB565" s="115"/>
      <c r="AG565" s="115" t="s">
        <v>36</v>
      </c>
      <c r="AL565" s="115"/>
      <c r="AN565" s="115" t="s">
        <v>43</v>
      </c>
      <c r="AX565" s="115"/>
      <c r="BN565" s="115" t="s">
        <v>65</v>
      </c>
      <c r="BP565" s="115"/>
      <c r="CC565" s="115" t="s">
        <v>99</v>
      </c>
      <c r="CD565" s="115">
        <v>63</v>
      </c>
      <c r="CE565" s="115" t="s">
        <v>181</v>
      </c>
      <c r="CF565" s="115" t="s">
        <v>215</v>
      </c>
      <c r="CG565" s="115" t="s">
        <v>85</v>
      </c>
      <c r="CH565" s="115" t="s">
        <v>86</v>
      </c>
      <c r="CI565" s="115" t="s">
        <v>87</v>
      </c>
      <c r="CJ565" s="115" t="s">
        <v>101</v>
      </c>
      <c r="CK565" s="115" t="s">
        <v>102</v>
      </c>
      <c r="CL565" s="115" t="s">
        <v>90</v>
      </c>
      <c r="CM565" s="115" t="s">
        <v>91</v>
      </c>
      <c r="CN565" s="115" t="s">
        <v>91</v>
      </c>
    </row>
    <row r="566" spans="1:92">
      <c r="A566" s="115">
        <v>6985162708</v>
      </c>
      <c r="C566" s="115" t="s">
        <v>19</v>
      </c>
      <c r="O566" s="115"/>
      <c r="P566" s="115" t="s">
        <v>19</v>
      </c>
      <c r="T566" s="115" t="s">
        <v>23</v>
      </c>
      <c r="Z566" s="115" t="s">
        <v>29</v>
      </c>
      <c r="AB566" s="115"/>
      <c r="AG566" s="115" t="s">
        <v>36</v>
      </c>
      <c r="AL566" s="115"/>
      <c r="AX566" s="115"/>
      <c r="BP566" s="115" t="s">
        <v>67</v>
      </c>
      <c r="CC566" s="115" t="s">
        <v>99</v>
      </c>
      <c r="CD566" s="115">
        <v>37</v>
      </c>
      <c r="CE566" s="115" t="s">
        <v>181</v>
      </c>
      <c r="CF566" s="115" t="s">
        <v>466</v>
      </c>
      <c r="CG566" s="115" t="s">
        <v>85</v>
      </c>
      <c r="CH566" s="115" t="s">
        <v>86</v>
      </c>
      <c r="CI566" s="115" t="s">
        <v>87</v>
      </c>
      <c r="CJ566" s="115" t="s">
        <v>88</v>
      </c>
      <c r="CK566" s="115" t="s">
        <v>89</v>
      </c>
      <c r="CL566" s="115" t="s">
        <v>90</v>
      </c>
      <c r="CM566" s="115" t="s">
        <v>91</v>
      </c>
      <c r="CN566" s="115" t="s">
        <v>91</v>
      </c>
    </row>
    <row r="567" spans="1:92">
      <c r="A567" s="115">
        <v>7045775235</v>
      </c>
      <c r="O567" s="115"/>
      <c r="P567" s="115" t="s">
        <v>19</v>
      </c>
      <c r="AB567" s="115"/>
      <c r="AG567" s="115" t="s">
        <v>36</v>
      </c>
      <c r="AL567" s="115"/>
      <c r="AX567" s="115"/>
      <c r="BP567" s="115" t="s">
        <v>67</v>
      </c>
      <c r="CC567" s="115"/>
      <c r="CE567" s="115" t="s">
        <v>181</v>
      </c>
      <c r="CF567" s="115" t="s">
        <v>200</v>
      </c>
      <c r="CG567" s="115" t="s">
        <v>85</v>
      </c>
      <c r="CH567" s="115" t="s">
        <v>86</v>
      </c>
      <c r="CI567" s="115" t="s">
        <v>87</v>
      </c>
      <c r="CJ567" s="115" t="s">
        <v>101</v>
      </c>
      <c r="CK567" s="115" t="s">
        <v>94</v>
      </c>
      <c r="CL567" s="115" t="s">
        <v>106</v>
      </c>
      <c r="CM567" s="115" t="s">
        <v>91</v>
      </c>
      <c r="CN567" s="115" t="s">
        <v>91</v>
      </c>
    </row>
    <row r="568" spans="1:92">
      <c r="A568" s="115">
        <v>7020344915</v>
      </c>
      <c r="L568" s="115" t="s">
        <v>28</v>
      </c>
      <c r="O568" s="115"/>
      <c r="Y568" s="115" t="s">
        <v>28</v>
      </c>
      <c r="AB568" s="115"/>
      <c r="AG568" s="115" t="s">
        <v>36</v>
      </c>
      <c r="AL568" s="115"/>
      <c r="AN568" s="115" t="s">
        <v>43</v>
      </c>
      <c r="AX568" s="115"/>
      <c r="BO568" s="115" t="s">
        <v>66</v>
      </c>
      <c r="BP568" s="115" t="s">
        <v>67</v>
      </c>
      <c r="CC568" s="115" t="s">
        <v>99</v>
      </c>
      <c r="CD568" s="115">
        <v>32</v>
      </c>
      <c r="CE568" s="115" t="s">
        <v>181</v>
      </c>
      <c r="CF568" s="115" t="s">
        <v>440</v>
      </c>
      <c r="CG568" s="115" t="s">
        <v>85</v>
      </c>
      <c r="CH568" s="115" t="s">
        <v>86</v>
      </c>
      <c r="CI568" s="115" t="s">
        <v>87</v>
      </c>
      <c r="CJ568" s="115" t="s">
        <v>101</v>
      </c>
      <c r="CK568" s="115" t="s">
        <v>102</v>
      </c>
      <c r="CL568" s="115" t="s">
        <v>103</v>
      </c>
      <c r="CM568" s="115" t="s">
        <v>91</v>
      </c>
      <c r="CN568" s="115" t="s">
        <v>91</v>
      </c>
    </row>
    <row r="569" spans="1:92">
      <c r="A569" s="115">
        <v>7020342047</v>
      </c>
      <c r="L569" s="115" t="s">
        <v>28</v>
      </c>
      <c r="O569" s="115"/>
      <c r="Y569" s="115" t="s">
        <v>28</v>
      </c>
      <c r="AB569" s="115"/>
      <c r="AG569" s="115" t="s">
        <v>36</v>
      </c>
      <c r="AL569" s="115" t="s">
        <v>41</v>
      </c>
      <c r="AX569" s="115"/>
      <c r="BN569" s="115" t="s">
        <v>65</v>
      </c>
      <c r="BP569" s="115"/>
      <c r="BU569" s="115" t="s">
        <v>72</v>
      </c>
      <c r="CC569" s="115" t="s">
        <v>99</v>
      </c>
      <c r="CD569" s="115">
        <v>18</v>
      </c>
      <c r="CE569" s="115" t="s">
        <v>181</v>
      </c>
      <c r="CF569" s="115" t="s">
        <v>207</v>
      </c>
      <c r="CG569" s="115" t="s">
        <v>85</v>
      </c>
      <c r="CH569" s="115" t="s">
        <v>91</v>
      </c>
      <c r="CI569" s="115" t="s">
        <v>87</v>
      </c>
      <c r="CJ569" s="115" t="s">
        <v>88</v>
      </c>
      <c r="CK569" s="115" t="s">
        <v>94</v>
      </c>
      <c r="CL569" s="115" t="s">
        <v>95</v>
      </c>
      <c r="CM569" s="115" t="s">
        <v>91</v>
      </c>
      <c r="CN569" s="115" t="s">
        <v>91</v>
      </c>
    </row>
    <row r="570" spans="1:92">
      <c r="A570" s="115">
        <v>7011001369</v>
      </c>
      <c r="B570" s="115" t="s">
        <v>18</v>
      </c>
      <c r="C570" s="115" t="s">
        <v>19</v>
      </c>
      <c r="D570" s="115" t="s">
        <v>20</v>
      </c>
      <c r="E570" s="115" t="s">
        <v>21</v>
      </c>
      <c r="I570" s="115" t="s">
        <v>25</v>
      </c>
      <c r="M570" s="115" t="s">
        <v>29</v>
      </c>
      <c r="O570" s="115"/>
      <c r="AB570" s="115"/>
      <c r="AG570" s="115" t="s">
        <v>36</v>
      </c>
      <c r="AL570" s="115" t="s">
        <v>41</v>
      </c>
      <c r="AO570" s="115" t="s">
        <v>44</v>
      </c>
      <c r="AP570" s="115" t="s">
        <v>45</v>
      </c>
      <c r="AX570" s="115"/>
      <c r="AZ570" s="115" t="s">
        <v>54</v>
      </c>
      <c r="BB570" s="115" t="s">
        <v>55</v>
      </c>
      <c r="BN570" s="115" t="s">
        <v>65</v>
      </c>
      <c r="BP570" s="115" t="s">
        <v>67</v>
      </c>
      <c r="CC570" s="115" t="s">
        <v>83</v>
      </c>
      <c r="CE570" s="115" t="s">
        <v>84</v>
      </c>
      <c r="CF570" s="115" t="s">
        <v>154</v>
      </c>
      <c r="CG570" s="115" t="s">
        <v>85</v>
      </c>
      <c r="CH570" s="115" t="s">
        <v>86</v>
      </c>
      <c r="CI570" s="115" t="s">
        <v>87</v>
      </c>
      <c r="CJ570" s="115" t="s">
        <v>93</v>
      </c>
      <c r="CK570" s="115" t="s">
        <v>89</v>
      </c>
      <c r="CL570" s="115" t="s">
        <v>90</v>
      </c>
      <c r="CM570" s="115" t="s">
        <v>91</v>
      </c>
      <c r="CN570" s="115" t="s">
        <v>86</v>
      </c>
    </row>
    <row r="571" spans="1:92">
      <c r="A571" s="115">
        <v>7011081425</v>
      </c>
      <c r="O571" s="115"/>
      <c r="AB571" s="115"/>
      <c r="AG571" s="115" t="s">
        <v>36</v>
      </c>
      <c r="AL571" s="115" t="s">
        <v>41</v>
      </c>
      <c r="AX571" s="115"/>
      <c r="BC571" s="115" t="s">
        <v>56</v>
      </c>
      <c r="BE571" s="115" t="s">
        <v>58</v>
      </c>
      <c r="BP571" s="115" t="s">
        <v>67</v>
      </c>
      <c r="CA571" s="115" t="s">
        <v>78</v>
      </c>
      <c r="CC571" s="115" t="s">
        <v>99</v>
      </c>
      <c r="CD571" s="115">
        <v>45</v>
      </c>
      <c r="CE571" s="115" t="s">
        <v>181</v>
      </c>
      <c r="CF571" s="115" t="s">
        <v>198</v>
      </c>
      <c r="CG571" s="115" t="s">
        <v>85</v>
      </c>
      <c r="CH571" s="115" t="s">
        <v>86</v>
      </c>
      <c r="CI571" s="115" t="s">
        <v>87</v>
      </c>
      <c r="CJ571" s="115" t="s">
        <v>101</v>
      </c>
      <c r="CK571" s="115" t="s">
        <v>89</v>
      </c>
      <c r="CL571" s="115" t="s">
        <v>90</v>
      </c>
      <c r="CM571" s="115" t="s">
        <v>91</v>
      </c>
      <c r="CN571" s="115" t="s">
        <v>91</v>
      </c>
    </row>
    <row r="572" spans="1:92">
      <c r="A572" s="115">
        <v>6985448550</v>
      </c>
      <c r="O572" s="115"/>
      <c r="AA572" s="115" t="s">
        <v>30</v>
      </c>
      <c r="AB572" s="115"/>
      <c r="AG572" s="115" t="s">
        <v>36</v>
      </c>
      <c r="AL572" s="115"/>
      <c r="AX572" s="115"/>
      <c r="BP572" s="115"/>
      <c r="CC572" s="115" t="s">
        <v>83</v>
      </c>
      <c r="CD572" s="115">
        <v>72</v>
      </c>
      <c r="CE572" s="115" t="s">
        <v>181</v>
      </c>
      <c r="CF572" s="115" t="s">
        <v>478</v>
      </c>
      <c r="CG572" s="115" t="s">
        <v>85</v>
      </c>
      <c r="CH572" s="115" t="s">
        <v>86</v>
      </c>
      <c r="CI572" s="115" t="s">
        <v>233</v>
      </c>
      <c r="CJ572" s="115" t="s">
        <v>100</v>
      </c>
      <c r="CL572" s="115" t="s">
        <v>106</v>
      </c>
      <c r="CM572" s="115" t="s">
        <v>91</v>
      </c>
      <c r="CN572" s="115" t="s">
        <v>91</v>
      </c>
    </row>
    <row r="573" spans="1:92">
      <c r="A573" s="115">
        <v>6985186054</v>
      </c>
      <c r="O573" s="115"/>
      <c r="AB573" s="115"/>
      <c r="AG573" s="115" t="s">
        <v>36</v>
      </c>
      <c r="AL573" s="115"/>
      <c r="AX573" s="115"/>
      <c r="BP573" s="115" t="s">
        <v>67</v>
      </c>
      <c r="CC573" s="115" t="s">
        <v>99</v>
      </c>
      <c r="CD573" s="115">
        <v>76</v>
      </c>
      <c r="CE573" s="115" t="s">
        <v>181</v>
      </c>
      <c r="CF573" s="115" t="s">
        <v>210</v>
      </c>
      <c r="CG573" s="115" t="s">
        <v>85</v>
      </c>
      <c r="CH573" s="115" t="s">
        <v>86</v>
      </c>
      <c r="CI573" s="115" t="s">
        <v>87</v>
      </c>
      <c r="CJ573" s="115" t="s">
        <v>88</v>
      </c>
      <c r="CK573" s="115" t="s">
        <v>94</v>
      </c>
    </row>
    <row r="574" spans="1:92">
      <c r="A574" s="115">
        <v>7045759020</v>
      </c>
      <c r="O574" s="115"/>
      <c r="AB574" s="115"/>
      <c r="AG574" s="115" t="s">
        <v>36</v>
      </c>
      <c r="AL574" s="115"/>
      <c r="AX574" s="115"/>
      <c r="BN574" s="115" t="s">
        <v>65</v>
      </c>
      <c r="BP574" s="115" t="s">
        <v>67</v>
      </c>
      <c r="CC574" s="115" t="s">
        <v>99</v>
      </c>
      <c r="CD574" s="115">
        <v>47</v>
      </c>
      <c r="CE574" s="115" t="s">
        <v>181</v>
      </c>
      <c r="CF574" s="115" t="s">
        <v>190</v>
      </c>
      <c r="CG574" s="115" t="s">
        <v>97</v>
      </c>
      <c r="CH574" s="115" t="s">
        <v>86</v>
      </c>
      <c r="CI574" s="115" t="s">
        <v>87</v>
      </c>
      <c r="CJ574" s="115" t="s">
        <v>101</v>
      </c>
      <c r="CK574" s="115" t="s">
        <v>112</v>
      </c>
      <c r="CL574" s="115" t="s">
        <v>90</v>
      </c>
      <c r="CM574" s="115" t="s">
        <v>91</v>
      </c>
      <c r="CN574" s="115" t="s">
        <v>91</v>
      </c>
    </row>
    <row r="575" spans="1:92">
      <c r="A575" s="115">
        <v>5596064310</v>
      </c>
      <c r="C575" s="115" t="s">
        <v>19</v>
      </c>
      <c r="J575" s="115" t="s">
        <v>26</v>
      </c>
      <c r="L575" s="115" t="s">
        <v>28</v>
      </c>
      <c r="O575" s="115"/>
      <c r="R575" s="115" t="s">
        <v>21</v>
      </c>
      <c r="S575" s="115" t="s">
        <v>22</v>
      </c>
      <c r="AA575" s="115" t="s">
        <v>30</v>
      </c>
      <c r="AB575" s="115" t="s">
        <v>31</v>
      </c>
      <c r="AD575" s="115" t="s">
        <v>33</v>
      </c>
      <c r="AH575" s="115" t="s">
        <v>37</v>
      </c>
      <c r="AL575" s="115"/>
      <c r="AR575" s="115" t="s">
        <v>46</v>
      </c>
      <c r="AU575" s="115" t="s">
        <v>49</v>
      </c>
      <c r="AW575" s="115" t="s">
        <v>51</v>
      </c>
      <c r="AX575" s="115"/>
      <c r="BB575" s="115" t="s">
        <v>55</v>
      </c>
      <c r="BE575" s="115" t="s">
        <v>58</v>
      </c>
      <c r="BM575" s="115" t="s">
        <v>64</v>
      </c>
      <c r="BP575" s="115"/>
      <c r="BQ575" s="115" t="s">
        <v>68</v>
      </c>
      <c r="BV575" s="115" t="s">
        <v>73</v>
      </c>
      <c r="BX575" s="115" t="s">
        <v>75</v>
      </c>
      <c r="BY575" s="115" t="s">
        <v>76</v>
      </c>
      <c r="CA575" s="115" t="s">
        <v>78</v>
      </c>
      <c r="CC575" s="115" t="s">
        <v>83</v>
      </c>
      <c r="CD575" s="115">
        <v>23</v>
      </c>
      <c r="CE575" s="115" t="s">
        <v>181</v>
      </c>
      <c r="CF575" s="115" t="s">
        <v>234</v>
      </c>
      <c r="CG575" s="115" t="s">
        <v>443</v>
      </c>
      <c r="CH575" s="115" t="s">
        <v>91</v>
      </c>
      <c r="CI575" s="115" t="s">
        <v>108</v>
      </c>
      <c r="CJ575" s="115" t="s">
        <v>93</v>
      </c>
      <c r="CK575" s="115" t="s">
        <v>114</v>
      </c>
      <c r="CL575" s="115" t="s">
        <v>95</v>
      </c>
      <c r="CM575" s="115" t="s">
        <v>91</v>
      </c>
    </row>
    <row r="576" spans="1:92">
      <c r="A576" s="115">
        <v>5584503887</v>
      </c>
      <c r="C576" s="115" t="s">
        <v>19</v>
      </c>
      <c r="F576" s="115" t="s">
        <v>22</v>
      </c>
      <c r="L576" s="115" t="s">
        <v>28</v>
      </c>
      <c r="O576" s="115"/>
      <c r="P576" s="115" t="s">
        <v>19</v>
      </c>
      <c r="W576" s="115" t="s">
        <v>26</v>
      </c>
      <c r="AA576" s="115" t="s">
        <v>30</v>
      </c>
      <c r="AB576" s="115" t="s">
        <v>31</v>
      </c>
      <c r="AH576" s="115" t="s">
        <v>37</v>
      </c>
      <c r="AK576" s="115" t="s">
        <v>40</v>
      </c>
      <c r="AL576" s="115" t="s">
        <v>41</v>
      </c>
      <c r="AU576" s="115" t="s">
        <v>49</v>
      </c>
      <c r="AW576" s="115" t="s">
        <v>51</v>
      </c>
      <c r="AX576" s="115"/>
      <c r="BA576" s="115" t="s">
        <v>19</v>
      </c>
      <c r="BC576" s="115" t="s">
        <v>56</v>
      </c>
      <c r="BO576" s="115" t="s">
        <v>66</v>
      </c>
      <c r="BP576" s="115"/>
      <c r="BS576" s="115" t="s">
        <v>70</v>
      </c>
      <c r="BY576" s="115" t="s">
        <v>76</v>
      </c>
      <c r="CA576" s="115" t="s">
        <v>78</v>
      </c>
      <c r="CB576" s="115" t="s">
        <v>79</v>
      </c>
      <c r="CC576" s="115" t="s">
        <v>99</v>
      </c>
      <c r="CD576" s="115">
        <v>15</v>
      </c>
      <c r="CE576" s="115" t="s">
        <v>84</v>
      </c>
    </row>
    <row r="577" spans="1:92">
      <c r="A577" s="115">
        <v>5587766540</v>
      </c>
      <c r="E577" s="115" t="s">
        <v>21</v>
      </c>
      <c r="I577" s="115" t="s">
        <v>25</v>
      </c>
      <c r="L577" s="115" t="s">
        <v>28</v>
      </c>
      <c r="O577" s="115"/>
      <c r="R577" s="115" t="s">
        <v>21</v>
      </c>
      <c r="V577" s="115" t="s">
        <v>25</v>
      </c>
      <c r="Y577" s="115" t="s">
        <v>28</v>
      </c>
      <c r="AB577" s="115" t="s">
        <v>31</v>
      </c>
      <c r="AC577" s="115" t="s">
        <v>32</v>
      </c>
      <c r="AF577" s="115" t="s">
        <v>35</v>
      </c>
      <c r="AL577" s="115"/>
      <c r="AP577" s="115" t="s">
        <v>45</v>
      </c>
      <c r="AU577" s="115" t="s">
        <v>49</v>
      </c>
      <c r="AW577" s="115" t="s">
        <v>51</v>
      </c>
      <c r="AX577" s="115"/>
      <c r="BC577" s="115" t="s">
        <v>56</v>
      </c>
      <c r="BJ577" s="115" t="s">
        <v>26</v>
      </c>
      <c r="BL577" s="115" t="s">
        <v>63</v>
      </c>
      <c r="BP577" s="115" t="s">
        <v>67</v>
      </c>
      <c r="BV577" s="115" t="s">
        <v>73</v>
      </c>
      <c r="BY577" s="115" t="s">
        <v>76</v>
      </c>
      <c r="CC577" s="115" t="s">
        <v>99</v>
      </c>
      <c r="CD577" s="115">
        <v>28</v>
      </c>
      <c r="CE577" s="115" t="s">
        <v>432</v>
      </c>
      <c r="CG577" s="115" t="s">
        <v>443</v>
      </c>
      <c r="CH577" s="115" t="s">
        <v>91</v>
      </c>
      <c r="CI577" s="115" t="s">
        <v>108</v>
      </c>
      <c r="CJ577" s="115" t="s">
        <v>93</v>
      </c>
      <c r="CK577" s="115" t="s">
        <v>102</v>
      </c>
      <c r="CL577" s="115" t="s">
        <v>90</v>
      </c>
      <c r="CM577" s="115" t="s">
        <v>91</v>
      </c>
    </row>
    <row r="578" spans="1:92">
      <c r="A578" s="115">
        <v>5593207446</v>
      </c>
      <c r="E578" s="115" t="s">
        <v>21</v>
      </c>
      <c r="H578" s="115" t="s">
        <v>24</v>
      </c>
      <c r="L578" s="115" t="s">
        <v>28</v>
      </c>
      <c r="O578" s="115"/>
      <c r="R578" s="115" t="s">
        <v>21</v>
      </c>
      <c r="U578" s="115" t="s">
        <v>24</v>
      </c>
      <c r="V578" s="115" t="s">
        <v>25</v>
      </c>
      <c r="AB578" s="115"/>
      <c r="AD578" s="115" t="s">
        <v>33</v>
      </c>
      <c r="AL578" s="115" t="s">
        <v>41</v>
      </c>
      <c r="AU578" s="115" t="s">
        <v>49</v>
      </c>
      <c r="AW578" s="115" t="s">
        <v>51</v>
      </c>
      <c r="AX578" s="115"/>
      <c r="BE578" s="115" t="s">
        <v>58</v>
      </c>
      <c r="BK578" s="115" t="s">
        <v>22</v>
      </c>
      <c r="BO578" s="115" t="s">
        <v>66</v>
      </c>
      <c r="BP578" s="115"/>
      <c r="CA578" s="115" t="s">
        <v>78</v>
      </c>
      <c r="CC578" s="115" t="s">
        <v>99</v>
      </c>
      <c r="CD578" s="115">
        <v>23</v>
      </c>
      <c r="CE578" s="115" t="s">
        <v>84</v>
      </c>
      <c r="CF578" s="115" t="s">
        <v>148</v>
      </c>
      <c r="CG578" s="115" t="s">
        <v>85</v>
      </c>
      <c r="CH578" s="115" t="s">
        <v>91</v>
      </c>
      <c r="CI578" s="115" t="s">
        <v>108</v>
      </c>
      <c r="CJ578" s="115" t="s">
        <v>104</v>
      </c>
      <c r="CK578" s="115" t="s">
        <v>112</v>
      </c>
      <c r="CL578" s="115" t="s">
        <v>90</v>
      </c>
      <c r="CM578" s="115" t="s">
        <v>91</v>
      </c>
    </row>
    <row r="579" spans="1:92">
      <c r="A579" s="115">
        <v>7045756469</v>
      </c>
      <c r="B579" s="115" t="s">
        <v>18</v>
      </c>
      <c r="C579" s="115" t="s">
        <v>19</v>
      </c>
      <c r="D579" s="115" t="s">
        <v>20</v>
      </c>
      <c r="E579" s="115" t="s">
        <v>21</v>
      </c>
      <c r="I579" s="115" t="s">
        <v>25</v>
      </c>
      <c r="J579" s="115" t="s">
        <v>26</v>
      </c>
      <c r="K579" s="115" t="s">
        <v>27</v>
      </c>
      <c r="L579" s="115" t="s">
        <v>28</v>
      </c>
      <c r="M579" s="115" t="s">
        <v>29</v>
      </c>
      <c r="N579" s="115" t="s">
        <v>30</v>
      </c>
      <c r="O579" s="115" t="s">
        <v>18</v>
      </c>
      <c r="P579" s="115" t="s">
        <v>19</v>
      </c>
      <c r="W579" s="115" t="s">
        <v>26</v>
      </c>
      <c r="X579" s="115" t="s">
        <v>27</v>
      </c>
      <c r="AA579" s="115" t="s">
        <v>30</v>
      </c>
      <c r="AB579" s="115"/>
      <c r="AD579" s="115" t="s">
        <v>33</v>
      </c>
      <c r="AL579" s="115" t="s">
        <v>41</v>
      </c>
      <c r="AM579" s="115" t="s">
        <v>42</v>
      </c>
      <c r="AP579" s="115" t="s">
        <v>45</v>
      </c>
      <c r="AT579" s="115" t="s">
        <v>48</v>
      </c>
      <c r="AU579" s="115" t="s">
        <v>49</v>
      </c>
      <c r="AV579" s="115" t="s">
        <v>50</v>
      </c>
      <c r="AW579" s="115" t="s">
        <v>51</v>
      </c>
      <c r="AX579" s="115"/>
      <c r="AZ579" s="115" t="s">
        <v>54</v>
      </c>
      <c r="BA579" s="115" t="s">
        <v>19</v>
      </c>
      <c r="BC579" s="115" t="s">
        <v>56</v>
      </c>
      <c r="BG579" s="115" t="s">
        <v>60</v>
      </c>
      <c r="BJ579" s="115" t="s">
        <v>26</v>
      </c>
      <c r="BP579" s="115"/>
      <c r="CA579" s="115" t="s">
        <v>78</v>
      </c>
      <c r="CC579" s="115" t="s">
        <v>83</v>
      </c>
      <c r="CD579" s="115">
        <v>65</v>
      </c>
      <c r="CE579" s="115" t="s">
        <v>181</v>
      </c>
      <c r="CF579" s="115" t="s">
        <v>206</v>
      </c>
      <c r="CG579" s="115" t="s">
        <v>85</v>
      </c>
      <c r="CH579" s="115" t="s">
        <v>86</v>
      </c>
      <c r="CJ579" s="115" t="s">
        <v>100</v>
      </c>
      <c r="CK579" s="115" t="s">
        <v>89</v>
      </c>
      <c r="CL579" s="115" t="s">
        <v>90</v>
      </c>
      <c r="CM579" s="115" t="s">
        <v>91</v>
      </c>
      <c r="CN579" s="115" t="s">
        <v>91</v>
      </c>
    </row>
    <row r="580" spans="1:92">
      <c r="A580" s="115">
        <v>6985128250</v>
      </c>
      <c r="E580" s="115" t="s">
        <v>21</v>
      </c>
      <c r="F580" s="115" t="s">
        <v>22</v>
      </c>
      <c r="L580" s="115" t="s">
        <v>28</v>
      </c>
      <c r="M580" s="115" t="s">
        <v>29</v>
      </c>
      <c r="O580" s="115"/>
      <c r="V580" s="115" t="s">
        <v>25</v>
      </c>
      <c r="AB580" s="115"/>
      <c r="AE580" s="115" t="s">
        <v>34</v>
      </c>
      <c r="AL580" s="115" t="s">
        <v>41</v>
      </c>
      <c r="AM580" s="115" t="s">
        <v>42</v>
      </c>
      <c r="AO580" s="115" t="s">
        <v>44</v>
      </c>
      <c r="AR580" s="115" t="s">
        <v>46</v>
      </c>
      <c r="AS580" s="115" t="s">
        <v>47</v>
      </c>
      <c r="AU580" s="115" t="s">
        <v>49</v>
      </c>
      <c r="AV580" s="115" t="s">
        <v>50</v>
      </c>
      <c r="AW580" s="115" t="s">
        <v>51</v>
      </c>
      <c r="AX580" s="115" t="s">
        <v>52</v>
      </c>
      <c r="AY580" s="115" t="s">
        <v>53</v>
      </c>
      <c r="BA580" s="115" t="s">
        <v>19</v>
      </c>
      <c r="BC580" s="115" t="s">
        <v>56</v>
      </c>
      <c r="BD580" s="115" t="s">
        <v>57</v>
      </c>
      <c r="BF580" s="115" t="s">
        <v>59</v>
      </c>
      <c r="BH580" s="115" t="s">
        <v>61</v>
      </c>
      <c r="BI580" s="115" t="s">
        <v>62</v>
      </c>
      <c r="BJ580" s="115" t="s">
        <v>26</v>
      </c>
      <c r="BK580" s="115" t="s">
        <v>22</v>
      </c>
      <c r="BL580" s="115" t="s">
        <v>63</v>
      </c>
      <c r="BM580" s="115" t="s">
        <v>64</v>
      </c>
      <c r="BP580" s="115" t="s">
        <v>67</v>
      </c>
      <c r="BS580" s="115" t="s">
        <v>70</v>
      </c>
      <c r="BY580" s="115" t="s">
        <v>76</v>
      </c>
      <c r="BZ580" s="115" t="s">
        <v>77</v>
      </c>
      <c r="CB580" s="115" t="s">
        <v>79</v>
      </c>
      <c r="CC580" s="115" t="s">
        <v>83</v>
      </c>
      <c r="CD580" s="115">
        <v>20</v>
      </c>
      <c r="CE580" s="115" t="s">
        <v>181</v>
      </c>
      <c r="CF580" s="115" t="s">
        <v>228</v>
      </c>
      <c r="CG580" s="115" t="s">
        <v>114</v>
      </c>
      <c r="CH580" s="115" t="s">
        <v>91</v>
      </c>
      <c r="CI580" s="115" t="s">
        <v>87</v>
      </c>
      <c r="CK580" s="115" t="s">
        <v>114</v>
      </c>
      <c r="CL580" s="115" t="s">
        <v>95</v>
      </c>
      <c r="CM580" s="115" t="s">
        <v>91</v>
      </c>
      <c r="CN580" s="115" t="s">
        <v>91</v>
      </c>
    </row>
    <row r="581" spans="1:92">
      <c r="A581" s="115">
        <v>6988285005</v>
      </c>
      <c r="M581" s="115" t="s">
        <v>29</v>
      </c>
      <c r="O581" s="115"/>
      <c r="Z581" s="115" t="s">
        <v>29</v>
      </c>
      <c r="AB581" s="115"/>
      <c r="AL581" s="115" t="s">
        <v>41</v>
      </c>
      <c r="AM581" s="115" t="s">
        <v>42</v>
      </c>
      <c r="AN581" s="115" t="s">
        <v>43</v>
      </c>
      <c r="AO581" s="115" t="s">
        <v>44</v>
      </c>
      <c r="AP581" s="115" t="s">
        <v>45</v>
      </c>
      <c r="AQ581" s="115" t="s">
        <v>39</v>
      </c>
      <c r="AS581" s="115" t="s">
        <v>47</v>
      </c>
      <c r="AT581" s="115" t="s">
        <v>48</v>
      </c>
      <c r="AV581" s="115" t="s">
        <v>50</v>
      </c>
      <c r="AW581" s="115" t="s">
        <v>51</v>
      </c>
      <c r="AX581" s="115"/>
      <c r="AZ581" s="115" t="s">
        <v>54</v>
      </c>
      <c r="BA581" s="115" t="s">
        <v>19</v>
      </c>
      <c r="BB581" s="115" t="s">
        <v>55</v>
      </c>
      <c r="BE581" s="115" t="s">
        <v>58</v>
      </c>
      <c r="BI581" s="115" t="s">
        <v>62</v>
      </c>
      <c r="BL581" s="115" t="s">
        <v>63</v>
      </c>
      <c r="BM581" s="115" t="s">
        <v>64</v>
      </c>
      <c r="BO581" s="115" t="s">
        <v>66</v>
      </c>
      <c r="BP581" s="115"/>
      <c r="CA581" s="115" t="s">
        <v>78</v>
      </c>
      <c r="CC581" s="115" t="s">
        <v>83</v>
      </c>
      <c r="CD581" s="115">
        <v>74</v>
      </c>
      <c r="CE581" s="115" t="s">
        <v>84</v>
      </c>
      <c r="CF581" s="115" t="s">
        <v>121</v>
      </c>
      <c r="CG581" s="115" t="s">
        <v>85</v>
      </c>
      <c r="CH581" s="115" t="s">
        <v>86</v>
      </c>
      <c r="CI581" s="115" t="s">
        <v>87</v>
      </c>
      <c r="CM581" s="115" t="s">
        <v>91</v>
      </c>
      <c r="CN581" s="115" t="s">
        <v>91</v>
      </c>
    </row>
    <row r="582" spans="1:92">
      <c r="A582" s="115">
        <v>6985129742</v>
      </c>
      <c r="B582" s="115" t="s">
        <v>18</v>
      </c>
      <c r="H582" s="115" t="s">
        <v>24</v>
      </c>
      <c r="J582" s="115" t="s">
        <v>26</v>
      </c>
      <c r="O582" s="115"/>
      <c r="P582" s="115" t="s">
        <v>19</v>
      </c>
      <c r="Q582" s="115" t="s">
        <v>20</v>
      </c>
      <c r="W582" s="115" t="s">
        <v>26</v>
      </c>
      <c r="AB582" s="115"/>
      <c r="AE582" s="115" t="s">
        <v>34</v>
      </c>
      <c r="AL582" s="115" t="s">
        <v>41</v>
      </c>
      <c r="AS582" s="115" t="s">
        <v>47</v>
      </c>
      <c r="AV582" s="115" t="s">
        <v>50</v>
      </c>
      <c r="AW582" s="115" t="s">
        <v>51</v>
      </c>
      <c r="AX582" s="115" t="s">
        <v>52</v>
      </c>
      <c r="BD582" s="115" t="s">
        <v>57</v>
      </c>
      <c r="BM582" s="115" t="s">
        <v>64</v>
      </c>
      <c r="BP582" s="115" t="s">
        <v>67</v>
      </c>
      <c r="BV582" s="115" t="s">
        <v>73</v>
      </c>
      <c r="BY582" s="115" t="s">
        <v>76</v>
      </c>
      <c r="CC582" s="115" t="s">
        <v>83</v>
      </c>
      <c r="CD582" s="115">
        <v>41</v>
      </c>
      <c r="CE582" s="115" t="s">
        <v>181</v>
      </c>
      <c r="CF582" s="115" t="s">
        <v>228</v>
      </c>
      <c r="CH582" s="115" t="s">
        <v>91</v>
      </c>
      <c r="CI582" s="115" t="s">
        <v>108</v>
      </c>
      <c r="CJ582" s="115" t="s">
        <v>96</v>
      </c>
      <c r="CK582" s="115" t="s">
        <v>112</v>
      </c>
      <c r="CL582" s="115" t="s">
        <v>98</v>
      </c>
      <c r="CM582" s="115" t="s">
        <v>91</v>
      </c>
    </row>
    <row r="583" spans="1:92">
      <c r="A583" s="115">
        <v>7011541450</v>
      </c>
      <c r="C583" s="115" t="s">
        <v>19</v>
      </c>
      <c r="M583" s="115" t="s">
        <v>29</v>
      </c>
      <c r="O583" s="115"/>
      <c r="P583" s="115" t="s">
        <v>19</v>
      </c>
      <c r="Q583" s="115" t="s">
        <v>20</v>
      </c>
      <c r="W583" s="115" t="s">
        <v>26</v>
      </c>
      <c r="AB583" s="115" t="s">
        <v>31</v>
      </c>
      <c r="AD583" s="115" t="s">
        <v>33</v>
      </c>
      <c r="AK583" s="115" t="s">
        <v>40</v>
      </c>
      <c r="AL583" s="115" t="s">
        <v>41</v>
      </c>
      <c r="AV583" s="115" t="s">
        <v>50</v>
      </c>
      <c r="AW583" s="115" t="s">
        <v>51</v>
      </c>
      <c r="AX583" s="115"/>
      <c r="BA583" s="115" t="s">
        <v>19</v>
      </c>
      <c r="BL583" s="115" t="s">
        <v>63</v>
      </c>
      <c r="BO583" s="115" t="s">
        <v>66</v>
      </c>
      <c r="BP583" s="115" t="s">
        <v>67</v>
      </c>
      <c r="CC583" s="115" t="s">
        <v>83</v>
      </c>
      <c r="CD583" s="115">
        <v>44</v>
      </c>
      <c r="CE583" s="115" t="s">
        <v>181</v>
      </c>
      <c r="CF583" s="115" t="s">
        <v>215</v>
      </c>
      <c r="CG583" s="115" t="s">
        <v>97</v>
      </c>
      <c r="CH583" s="115" t="s">
        <v>91</v>
      </c>
      <c r="CI583" s="115" t="s">
        <v>137</v>
      </c>
      <c r="CJ583" s="115" t="s">
        <v>88</v>
      </c>
      <c r="CK583" s="115" t="s">
        <v>111</v>
      </c>
      <c r="CL583" s="115" t="s">
        <v>90</v>
      </c>
      <c r="CM583" s="115" t="s">
        <v>91</v>
      </c>
      <c r="CN583" s="115" t="s">
        <v>91</v>
      </c>
    </row>
    <row r="584" spans="1:92">
      <c r="A584" s="115">
        <v>7044845272</v>
      </c>
      <c r="C584" s="115" t="s">
        <v>19</v>
      </c>
      <c r="J584" s="115" t="s">
        <v>26</v>
      </c>
      <c r="K584" s="115" t="s">
        <v>27</v>
      </c>
      <c r="L584" s="115" t="s">
        <v>28</v>
      </c>
      <c r="O584" s="115"/>
      <c r="V584" s="115" t="s">
        <v>25</v>
      </c>
      <c r="X584" s="115" t="s">
        <v>27</v>
      </c>
      <c r="AB584" s="115" t="s">
        <v>31</v>
      </c>
      <c r="AH584" s="115" t="s">
        <v>37</v>
      </c>
      <c r="AL584" s="115" t="s">
        <v>41</v>
      </c>
      <c r="AM584" s="115" t="s">
        <v>42</v>
      </c>
      <c r="AO584" s="115" t="s">
        <v>44</v>
      </c>
      <c r="AR584" s="115" t="s">
        <v>46</v>
      </c>
      <c r="AU584" s="115" t="s">
        <v>49</v>
      </c>
      <c r="AW584" s="115" t="s">
        <v>51</v>
      </c>
      <c r="AX584" s="115" t="s">
        <v>52</v>
      </c>
      <c r="BA584" s="115" t="s">
        <v>19</v>
      </c>
      <c r="BN584" s="115" t="s">
        <v>65</v>
      </c>
      <c r="BP584" s="115" t="s">
        <v>67</v>
      </c>
      <c r="BT584" s="115" t="s">
        <v>71</v>
      </c>
      <c r="BU584" s="115" t="s">
        <v>72</v>
      </c>
      <c r="CC584" s="115" t="s">
        <v>83</v>
      </c>
      <c r="CD584" s="115">
        <v>74</v>
      </c>
      <c r="CE584" s="115" t="s">
        <v>181</v>
      </c>
      <c r="CF584" s="115" t="s">
        <v>240</v>
      </c>
      <c r="CG584" s="115" t="s">
        <v>85</v>
      </c>
      <c r="CH584" s="115" t="s">
        <v>86</v>
      </c>
      <c r="CI584" s="115" t="s">
        <v>87</v>
      </c>
      <c r="CJ584" s="115" t="s">
        <v>96</v>
      </c>
      <c r="CK584" s="115" t="s">
        <v>89</v>
      </c>
      <c r="CL584" s="115" t="s">
        <v>106</v>
      </c>
      <c r="CM584" s="115" t="s">
        <v>91</v>
      </c>
      <c r="CN584" s="115" t="s">
        <v>86</v>
      </c>
    </row>
    <row r="585" spans="1:92">
      <c r="A585" s="115">
        <v>7020345168</v>
      </c>
      <c r="M585" s="115" t="s">
        <v>29</v>
      </c>
      <c r="O585" s="115"/>
      <c r="P585" s="115" t="s">
        <v>19</v>
      </c>
      <c r="W585" s="115" t="s">
        <v>26</v>
      </c>
      <c r="Z585" s="115" t="s">
        <v>29</v>
      </c>
      <c r="AB585" s="115"/>
      <c r="AE585" s="115" t="s">
        <v>34</v>
      </c>
      <c r="AH585" s="115" t="s">
        <v>37</v>
      </c>
      <c r="AK585" s="115" t="s">
        <v>40</v>
      </c>
      <c r="AL585" s="115"/>
      <c r="AU585" s="115" t="s">
        <v>49</v>
      </c>
      <c r="AW585" s="115" t="s">
        <v>51</v>
      </c>
      <c r="AX585" s="115"/>
      <c r="BP585" s="115" t="s">
        <v>67</v>
      </c>
      <c r="BS585" s="115" t="s">
        <v>70</v>
      </c>
      <c r="CC585" s="115" t="s">
        <v>99</v>
      </c>
      <c r="CD585" s="115">
        <v>20</v>
      </c>
      <c r="CE585" s="115" t="s">
        <v>181</v>
      </c>
      <c r="CG585" s="115" t="s">
        <v>85</v>
      </c>
      <c r="CH585" s="115" t="s">
        <v>86</v>
      </c>
      <c r="CI585" s="115" t="s">
        <v>87</v>
      </c>
      <c r="CJ585" s="115" t="s">
        <v>88</v>
      </c>
      <c r="CK585" s="115" t="s">
        <v>94</v>
      </c>
      <c r="CL585" s="115" t="s">
        <v>90</v>
      </c>
      <c r="CN585" s="115" t="s">
        <v>91</v>
      </c>
    </row>
    <row r="586" spans="1:92">
      <c r="A586" s="115">
        <v>7020565957</v>
      </c>
      <c r="B586" s="115" t="s">
        <v>18</v>
      </c>
      <c r="J586" s="115" t="s">
        <v>26</v>
      </c>
      <c r="L586" s="115" t="s">
        <v>28</v>
      </c>
      <c r="O586" s="115"/>
      <c r="R586" s="115" t="s">
        <v>21</v>
      </c>
      <c r="X586" s="115" t="s">
        <v>27</v>
      </c>
      <c r="Z586" s="115" t="s">
        <v>29</v>
      </c>
      <c r="AB586" s="115"/>
      <c r="AD586" s="115" t="s">
        <v>33</v>
      </c>
      <c r="AH586" s="115" t="s">
        <v>37</v>
      </c>
      <c r="AK586" s="115" t="s">
        <v>40</v>
      </c>
      <c r="AL586" s="115"/>
      <c r="AQ586" s="115" t="s">
        <v>39</v>
      </c>
      <c r="AU586" s="115" t="s">
        <v>49</v>
      </c>
      <c r="AW586" s="115" t="s">
        <v>51</v>
      </c>
      <c r="AX586" s="115"/>
      <c r="BJ586" s="115" t="s">
        <v>26</v>
      </c>
      <c r="BL586" s="115" t="s">
        <v>63</v>
      </c>
      <c r="BO586" s="115" t="s">
        <v>66</v>
      </c>
      <c r="BP586" s="115" t="s">
        <v>67</v>
      </c>
      <c r="CC586" s="115" t="s">
        <v>83</v>
      </c>
      <c r="CD586" s="115">
        <v>22</v>
      </c>
      <c r="CE586" s="115" t="s">
        <v>84</v>
      </c>
      <c r="CF586" s="115" t="s">
        <v>146</v>
      </c>
      <c r="CG586" s="115" t="s">
        <v>85</v>
      </c>
      <c r="CH586" s="115" t="s">
        <v>91</v>
      </c>
      <c r="CI586" s="115" t="s">
        <v>108</v>
      </c>
      <c r="CK586" s="115" t="s">
        <v>89</v>
      </c>
      <c r="CL586" s="115" t="s">
        <v>98</v>
      </c>
      <c r="CM586" s="115" t="s">
        <v>91</v>
      </c>
      <c r="CN586" s="115" t="s">
        <v>91</v>
      </c>
    </row>
    <row r="587" spans="1:92">
      <c r="A587" s="115">
        <v>6985117812</v>
      </c>
      <c r="D587" s="115" t="s">
        <v>20</v>
      </c>
      <c r="J587" s="115" t="s">
        <v>26</v>
      </c>
      <c r="K587" s="115" t="s">
        <v>27</v>
      </c>
      <c r="N587" s="115" t="s">
        <v>30</v>
      </c>
      <c r="O587" s="115"/>
      <c r="R587" s="115" t="s">
        <v>21</v>
      </c>
      <c r="X587" s="115" t="s">
        <v>27</v>
      </c>
      <c r="AB587" s="115"/>
      <c r="AH587" s="115" t="s">
        <v>37</v>
      </c>
      <c r="AK587" s="115" t="s">
        <v>40</v>
      </c>
      <c r="AL587" s="115"/>
      <c r="AU587" s="115" t="s">
        <v>49</v>
      </c>
      <c r="AW587" s="115" t="s">
        <v>51</v>
      </c>
      <c r="AX587" s="115"/>
      <c r="AY587" s="115" t="s">
        <v>53</v>
      </c>
      <c r="AZ587" s="115" t="s">
        <v>54</v>
      </c>
      <c r="BH587" s="115" t="s">
        <v>61</v>
      </c>
      <c r="BP587" s="115" t="s">
        <v>67</v>
      </c>
      <c r="CC587" s="115" t="s">
        <v>99</v>
      </c>
      <c r="CD587" s="115">
        <v>62</v>
      </c>
      <c r="CE587" s="115" t="s">
        <v>181</v>
      </c>
      <c r="CF587" s="115" t="s">
        <v>220</v>
      </c>
      <c r="CG587" s="115" t="s">
        <v>114</v>
      </c>
      <c r="CI587" s="115" t="s">
        <v>87</v>
      </c>
      <c r="CK587" s="115" t="s">
        <v>102</v>
      </c>
      <c r="CL587" s="115" t="s">
        <v>106</v>
      </c>
      <c r="CM587" s="115" t="s">
        <v>91</v>
      </c>
    </row>
    <row r="588" spans="1:92">
      <c r="A588" s="115">
        <v>5585022258</v>
      </c>
      <c r="E588" s="115" t="s">
        <v>21</v>
      </c>
      <c r="G588" s="115" t="s">
        <v>23</v>
      </c>
      <c r="L588" s="115" t="s">
        <v>28</v>
      </c>
      <c r="O588" s="115"/>
      <c r="Q588" s="115" t="s">
        <v>20</v>
      </c>
      <c r="W588" s="115" t="s">
        <v>26</v>
      </c>
      <c r="AB588" s="115"/>
      <c r="AD588" s="115" t="s">
        <v>33</v>
      </c>
      <c r="AH588" s="115" t="s">
        <v>37</v>
      </c>
      <c r="AK588" s="115" t="s">
        <v>40</v>
      </c>
      <c r="AL588" s="115" t="s">
        <v>41</v>
      </c>
      <c r="AU588" s="115" t="s">
        <v>49</v>
      </c>
      <c r="AW588" s="115" t="s">
        <v>51</v>
      </c>
      <c r="AX588" s="115"/>
      <c r="BG588" s="115" t="s">
        <v>60</v>
      </c>
      <c r="BH588" s="115" t="s">
        <v>61</v>
      </c>
      <c r="BJ588" s="115" t="s">
        <v>26</v>
      </c>
      <c r="BP588" s="115" t="s">
        <v>67</v>
      </c>
      <c r="BT588" s="115" t="s">
        <v>71</v>
      </c>
      <c r="BV588" s="115" t="s">
        <v>73</v>
      </c>
      <c r="CC588" s="115" t="s">
        <v>99</v>
      </c>
      <c r="CD588" s="115">
        <v>67</v>
      </c>
      <c r="CE588" s="115" t="s">
        <v>181</v>
      </c>
      <c r="CF588" s="115" t="s">
        <v>205</v>
      </c>
      <c r="CG588" s="115" t="s">
        <v>85</v>
      </c>
      <c r="CH588" s="115" t="s">
        <v>86</v>
      </c>
      <c r="CI588" s="115" t="s">
        <v>87</v>
      </c>
      <c r="CJ588" s="115" t="s">
        <v>101</v>
      </c>
      <c r="CK588" s="115" t="s">
        <v>94</v>
      </c>
      <c r="CL588" s="115" t="s">
        <v>90</v>
      </c>
      <c r="CM588" s="115" t="s">
        <v>91</v>
      </c>
      <c r="CN588" s="115" t="s">
        <v>91</v>
      </c>
    </row>
    <row r="589" spans="1:92">
      <c r="A589" s="115">
        <v>5582680487</v>
      </c>
      <c r="D589" s="115" t="s">
        <v>20</v>
      </c>
      <c r="E589" s="115" t="s">
        <v>21</v>
      </c>
      <c r="L589" s="115" t="s">
        <v>28</v>
      </c>
      <c r="O589" s="115"/>
      <c r="R589" s="115" t="s">
        <v>21</v>
      </c>
      <c r="Z589" s="115" t="s">
        <v>29</v>
      </c>
      <c r="AB589" s="115" t="s">
        <v>31</v>
      </c>
      <c r="AC589" s="115" t="s">
        <v>32</v>
      </c>
      <c r="AD589" s="115" t="s">
        <v>33</v>
      </c>
      <c r="AL589" s="115" t="s">
        <v>41</v>
      </c>
      <c r="AR589" s="115" t="s">
        <v>46</v>
      </c>
      <c r="AW589" s="115" t="s">
        <v>51</v>
      </c>
      <c r="AX589" s="115" t="s">
        <v>52</v>
      </c>
      <c r="BE589" s="115" t="s">
        <v>58</v>
      </c>
      <c r="BP589" s="115"/>
      <c r="BT589" s="115" t="s">
        <v>71</v>
      </c>
      <c r="BV589" s="115" t="s">
        <v>73</v>
      </c>
      <c r="BW589" s="115" t="s">
        <v>74</v>
      </c>
      <c r="CC589" s="115" t="s">
        <v>83</v>
      </c>
      <c r="CD589" s="115">
        <v>13</v>
      </c>
      <c r="CE589" s="115" t="s">
        <v>432</v>
      </c>
      <c r="CG589" s="115" t="s">
        <v>85</v>
      </c>
      <c r="CH589" s="115" t="s">
        <v>91</v>
      </c>
      <c r="CI589" s="115" t="s">
        <v>108</v>
      </c>
      <c r="CJ589" s="115" t="s">
        <v>96</v>
      </c>
      <c r="CK589" s="115" t="s">
        <v>112</v>
      </c>
      <c r="CL589" s="115" t="s">
        <v>95</v>
      </c>
      <c r="CM589" s="115" t="s">
        <v>91</v>
      </c>
    </row>
    <row r="590" spans="1:92">
      <c r="A590" s="115">
        <v>5606294744</v>
      </c>
      <c r="C590" s="115" t="s">
        <v>19</v>
      </c>
      <c r="K590" s="115" t="s">
        <v>27</v>
      </c>
      <c r="N590" s="115" t="s">
        <v>30</v>
      </c>
      <c r="O590" s="115"/>
      <c r="P590" s="115" t="s">
        <v>19</v>
      </c>
      <c r="T590" s="115" t="s">
        <v>23</v>
      </c>
      <c r="AA590" s="115" t="s">
        <v>30</v>
      </c>
      <c r="AB590" s="115" t="s">
        <v>31</v>
      </c>
      <c r="AH590" s="115" t="s">
        <v>37</v>
      </c>
      <c r="AL590" s="115"/>
      <c r="AR590" s="115" t="s">
        <v>46</v>
      </c>
      <c r="AT590" s="115" t="s">
        <v>48</v>
      </c>
      <c r="AW590" s="115" t="s">
        <v>51</v>
      </c>
      <c r="AX590" s="115"/>
      <c r="BA590" s="115" t="s">
        <v>19</v>
      </c>
      <c r="BD590" s="115" t="s">
        <v>57</v>
      </c>
      <c r="BF590" s="115" t="s">
        <v>59</v>
      </c>
      <c r="BP590" s="115"/>
      <c r="BU590" s="115" t="s">
        <v>72</v>
      </c>
      <c r="BV590" s="115" t="s">
        <v>73</v>
      </c>
      <c r="CA590" s="115" t="s">
        <v>78</v>
      </c>
      <c r="CC590" s="115" t="s">
        <v>83</v>
      </c>
      <c r="CD590" s="115">
        <v>37</v>
      </c>
      <c r="CE590" s="115" t="s">
        <v>84</v>
      </c>
      <c r="CF590" s="115" t="s">
        <v>450</v>
      </c>
      <c r="CG590" s="115" t="s">
        <v>443</v>
      </c>
      <c r="CH590" s="115" t="s">
        <v>91</v>
      </c>
      <c r="CI590" s="115" t="s">
        <v>108</v>
      </c>
      <c r="CJ590" s="115" t="s">
        <v>93</v>
      </c>
      <c r="CK590" s="115" t="s">
        <v>89</v>
      </c>
      <c r="CL590" s="115" t="s">
        <v>113</v>
      </c>
      <c r="CM590" s="115" t="s">
        <v>91</v>
      </c>
    </row>
    <row r="591" spans="1:92">
      <c r="A591" s="117">
        <v>5577180139</v>
      </c>
      <c r="B591" s="117" t="s">
        <v>18</v>
      </c>
      <c r="C591" s="117" t="s">
        <v>19</v>
      </c>
      <c r="D591" s="117"/>
      <c r="E591" s="117"/>
      <c r="F591" s="117"/>
      <c r="G591" s="117"/>
      <c r="H591" s="117"/>
      <c r="I591" s="117" t="s">
        <v>25</v>
      </c>
      <c r="J591" s="117"/>
      <c r="K591" s="117"/>
      <c r="L591" s="117"/>
      <c r="M591" s="117"/>
      <c r="N591" s="117"/>
      <c r="O591" s="117" t="s">
        <v>18</v>
      </c>
      <c r="P591" s="117"/>
      <c r="Q591" s="117"/>
      <c r="R591" s="117"/>
      <c r="S591" s="117"/>
      <c r="T591" s="117"/>
      <c r="U591" s="117"/>
      <c r="V591" s="117" t="s">
        <v>25</v>
      </c>
      <c r="W591" s="117" t="s">
        <v>26</v>
      </c>
      <c r="X591" s="117"/>
      <c r="Y591" s="117"/>
      <c r="Z591" s="117"/>
      <c r="AA591" s="117"/>
      <c r="AB591" s="117"/>
      <c r="AC591" s="117"/>
      <c r="AD591" s="117"/>
      <c r="AE591" s="117" t="s">
        <v>34</v>
      </c>
      <c r="AF591" s="117"/>
      <c r="AG591" s="117"/>
      <c r="AH591" s="117"/>
      <c r="AI591" s="117"/>
      <c r="AJ591" s="117" t="s">
        <v>39</v>
      </c>
      <c r="AK591" s="117" t="s">
        <v>40</v>
      </c>
      <c r="AL591" s="117"/>
      <c r="AM591" s="117"/>
      <c r="AN591" s="117"/>
      <c r="AO591" s="117"/>
      <c r="AP591" s="117"/>
      <c r="AQ591" s="117"/>
      <c r="AR591" s="117"/>
      <c r="AS591" s="117"/>
      <c r="AT591" s="117" t="s">
        <v>48</v>
      </c>
      <c r="AU591" s="117"/>
      <c r="AV591" s="117"/>
      <c r="AW591" s="117" t="s">
        <v>51</v>
      </c>
      <c r="AX591" s="117" t="s">
        <v>52</v>
      </c>
      <c r="AY591" s="117"/>
      <c r="AZ591" s="117"/>
      <c r="BA591" s="117" t="s">
        <v>19</v>
      </c>
      <c r="BB591" s="117"/>
      <c r="BC591" s="117"/>
      <c r="BD591" s="117"/>
      <c r="BE591" s="117"/>
      <c r="BF591" s="117"/>
      <c r="BG591" s="117"/>
      <c r="BH591" s="117"/>
      <c r="BI591" s="117"/>
      <c r="BJ591" s="117" t="s">
        <v>26</v>
      </c>
      <c r="BK591" s="117"/>
      <c r="BL591" s="117"/>
      <c r="BM591" s="117"/>
      <c r="BN591" s="117"/>
      <c r="BO591" s="117"/>
      <c r="BP591" s="117" t="s">
        <v>67</v>
      </c>
      <c r="BQ591" s="117" t="s">
        <v>68</v>
      </c>
      <c r="BR591" s="117"/>
      <c r="BS591" s="117"/>
      <c r="BT591" s="117" t="s">
        <v>71</v>
      </c>
      <c r="BU591" s="117"/>
      <c r="BV591" s="117"/>
      <c r="BW591" s="117"/>
      <c r="BX591" s="117"/>
      <c r="BY591" s="117"/>
      <c r="BZ591" s="117"/>
      <c r="CA591" s="117"/>
      <c r="CB591" s="117"/>
      <c r="CC591" s="117" t="s">
        <v>83</v>
      </c>
      <c r="CD591" s="117">
        <v>62</v>
      </c>
      <c r="CE591" s="117" t="s">
        <v>84</v>
      </c>
      <c r="CF591" s="117" t="s">
        <v>147</v>
      </c>
      <c r="CG591" s="117" t="s">
        <v>85</v>
      </c>
      <c r="CH591" s="117" t="s">
        <v>86</v>
      </c>
      <c r="CI591" s="117" t="s">
        <v>87</v>
      </c>
      <c r="CJ591" s="117" t="s">
        <v>88</v>
      </c>
      <c r="CK591" s="117" t="s">
        <v>114</v>
      </c>
      <c r="CL591" s="117" t="s">
        <v>90</v>
      </c>
      <c r="CM591" s="117" t="s">
        <v>91</v>
      </c>
      <c r="CN591" s="117" t="s">
        <v>91</v>
      </c>
    </row>
    <row r="592" spans="1:92">
      <c r="A592" s="115">
        <v>6985140585</v>
      </c>
      <c r="B592" s="115" t="s">
        <v>18</v>
      </c>
      <c r="C592" s="115" t="s">
        <v>19</v>
      </c>
      <c r="H592" s="115" t="s">
        <v>24</v>
      </c>
      <c r="O592" s="115" t="s">
        <v>18</v>
      </c>
      <c r="P592" s="115" t="s">
        <v>19</v>
      </c>
      <c r="V592" s="115" t="s">
        <v>25</v>
      </c>
      <c r="AB592" s="115" t="s">
        <v>31</v>
      </c>
      <c r="AC592" s="115" t="s">
        <v>32</v>
      </c>
      <c r="AD592" s="115" t="s">
        <v>33</v>
      </c>
      <c r="AL592" s="115"/>
      <c r="AR592" s="115" t="s">
        <v>46</v>
      </c>
      <c r="AS592" s="115" t="s">
        <v>47</v>
      </c>
      <c r="AW592" s="115" t="s">
        <v>51</v>
      </c>
      <c r="AX592" s="115" t="s">
        <v>52</v>
      </c>
      <c r="BA592" s="115" t="s">
        <v>19</v>
      </c>
      <c r="BD592" s="115" t="s">
        <v>57</v>
      </c>
      <c r="BP592" s="115"/>
      <c r="BU592" s="115" t="s">
        <v>72</v>
      </c>
      <c r="BV592" s="115" t="s">
        <v>73</v>
      </c>
      <c r="BY592" s="115" t="s">
        <v>76</v>
      </c>
      <c r="CC592" s="115" t="s">
        <v>83</v>
      </c>
      <c r="CD592" s="115">
        <v>28</v>
      </c>
      <c r="CE592" s="115" t="s">
        <v>181</v>
      </c>
      <c r="CF592" s="115" t="s">
        <v>228</v>
      </c>
      <c r="CH592" s="115" t="s">
        <v>91</v>
      </c>
      <c r="CI592" s="115" t="s">
        <v>108</v>
      </c>
      <c r="CJ592" s="115" t="s">
        <v>96</v>
      </c>
      <c r="CK592" s="115" t="s">
        <v>112</v>
      </c>
      <c r="CL592" s="115" t="s">
        <v>113</v>
      </c>
      <c r="CM592" s="115" t="s">
        <v>86</v>
      </c>
      <c r="CN592" s="115" t="s">
        <v>91</v>
      </c>
    </row>
    <row r="593" spans="1:92">
      <c r="A593" s="115">
        <v>5609177656</v>
      </c>
      <c r="B593" s="115" t="s">
        <v>18</v>
      </c>
      <c r="D593" s="115" t="s">
        <v>20</v>
      </c>
      <c r="J593" s="115" t="s">
        <v>26</v>
      </c>
      <c r="O593" s="115" t="s">
        <v>18</v>
      </c>
      <c r="Q593" s="115" t="s">
        <v>20</v>
      </c>
      <c r="W593" s="115" t="s">
        <v>26</v>
      </c>
      <c r="AB593" s="115"/>
      <c r="AD593" s="115" t="s">
        <v>33</v>
      </c>
      <c r="AK593" s="115" t="s">
        <v>40</v>
      </c>
      <c r="AL593" s="115" t="s">
        <v>41</v>
      </c>
      <c r="AS593" s="115" t="s">
        <v>47</v>
      </c>
      <c r="AW593" s="115" t="s">
        <v>51</v>
      </c>
      <c r="AX593" s="115"/>
      <c r="BH593" s="115" t="s">
        <v>61</v>
      </c>
      <c r="BN593" s="115" t="s">
        <v>65</v>
      </c>
      <c r="BO593" s="115" t="s">
        <v>66</v>
      </c>
      <c r="BP593" s="115" t="s">
        <v>67</v>
      </c>
      <c r="BY593" s="115" t="s">
        <v>76</v>
      </c>
      <c r="CA593" s="115" t="s">
        <v>78</v>
      </c>
      <c r="CC593" s="115" t="s">
        <v>99</v>
      </c>
      <c r="CD593" s="115">
        <v>30</v>
      </c>
      <c r="CE593" s="115" t="s">
        <v>432</v>
      </c>
    </row>
    <row r="594" spans="1:92">
      <c r="A594" s="115">
        <v>5584115991</v>
      </c>
      <c r="F594" s="115" t="s">
        <v>22</v>
      </c>
      <c r="L594" s="115" t="s">
        <v>28</v>
      </c>
      <c r="O594" s="115"/>
      <c r="Q594" s="115" t="s">
        <v>20</v>
      </c>
      <c r="S594" s="115" t="s">
        <v>22</v>
      </c>
      <c r="Y594" s="115" t="s">
        <v>28</v>
      </c>
      <c r="AB594" s="115"/>
      <c r="AC594" s="115" t="s">
        <v>32</v>
      </c>
      <c r="AD594" s="115" t="s">
        <v>33</v>
      </c>
      <c r="AL594" s="115" t="s">
        <v>41</v>
      </c>
      <c r="AS594" s="115" t="s">
        <v>47</v>
      </c>
      <c r="AW594" s="115" t="s">
        <v>51</v>
      </c>
      <c r="AX594" s="115"/>
      <c r="BA594" s="115" t="s">
        <v>19</v>
      </c>
      <c r="BH594" s="115" t="s">
        <v>61</v>
      </c>
      <c r="BJ594" s="115" t="s">
        <v>26</v>
      </c>
      <c r="BP594" s="115"/>
      <c r="BS594" s="115" t="s">
        <v>70</v>
      </c>
      <c r="BU594" s="115" t="s">
        <v>72</v>
      </c>
      <c r="CA594" s="115" t="s">
        <v>78</v>
      </c>
      <c r="CC594" s="115" t="s">
        <v>99</v>
      </c>
      <c r="CD594" s="115">
        <v>21</v>
      </c>
      <c r="CE594" s="115" t="s">
        <v>181</v>
      </c>
      <c r="CF594" s="115" t="s">
        <v>427</v>
      </c>
      <c r="CG594" s="115" t="s">
        <v>85</v>
      </c>
      <c r="CH594" s="115" t="s">
        <v>86</v>
      </c>
      <c r="CI594" s="115" t="s">
        <v>459</v>
      </c>
      <c r="CJ594" s="115" t="s">
        <v>93</v>
      </c>
      <c r="CK594" s="115" t="s">
        <v>105</v>
      </c>
      <c r="CL594" s="115" t="s">
        <v>113</v>
      </c>
      <c r="CM594" s="115" t="s">
        <v>86</v>
      </c>
    </row>
    <row r="595" spans="1:92">
      <c r="A595" s="115">
        <v>7011540571</v>
      </c>
      <c r="J595" s="115" t="s">
        <v>26</v>
      </c>
      <c r="K595" s="115" t="s">
        <v>27</v>
      </c>
      <c r="L595" s="115" t="s">
        <v>28</v>
      </c>
      <c r="O595" s="115"/>
      <c r="Q595" s="115" t="s">
        <v>20</v>
      </c>
      <c r="R595" s="115" t="s">
        <v>21</v>
      </c>
      <c r="V595" s="115" t="s">
        <v>25</v>
      </c>
      <c r="AB595" s="115"/>
      <c r="AD595" s="115" t="s">
        <v>33</v>
      </c>
      <c r="AF595" s="115" t="s">
        <v>35</v>
      </c>
      <c r="AJ595" s="115" t="s">
        <v>39</v>
      </c>
      <c r="AL595" s="115" t="s">
        <v>41</v>
      </c>
      <c r="AR595" s="115" t="s">
        <v>46</v>
      </c>
      <c r="AW595" s="115" t="s">
        <v>51</v>
      </c>
      <c r="AX595" s="115"/>
      <c r="BE595" s="115" t="s">
        <v>58</v>
      </c>
      <c r="BH595" s="115" t="s">
        <v>61</v>
      </c>
      <c r="BN595" s="115" t="s">
        <v>65</v>
      </c>
      <c r="BP595" s="115"/>
      <c r="BS595" s="115" t="s">
        <v>70</v>
      </c>
      <c r="BU595" s="115" t="s">
        <v>72</v>
      </c>
      <c r="BW595" s="115" t="s">
        <v>74</v>
      </c>
      <c r="CC595" s="115" t="s">
        <v>83</v>
      </c>
      <c r="CE595" s="115" t="s">
        <v>84</v>
      </c>
      <c r="CF595" s="115" t="s">
        <v>143</v>
      </c>
      <c r="CH595" s="115" t="s">
        <v>91</v>
      </c>
      <c r="CI595" s="115" t="s">
        <v>108</v>
      </c>
      <c r="CJ595" s="115" t="s">
        <v>93</v>
      </c>
      <c r="CK595" s="115" t="s">
        <v>89</v>
      </c>
      <c r="CM595" s="115" t="s">
        <v>91</v>
      </c>
      <c r="CN595" s="115" t="s">
        <v>86</v>
      </c>
    </row>
    <row r="596" spans="1:92">
      <c r="A596" s="115">
        <v>7011078670</v>
      </c>
      <c r="C596" s="115" t="s">
        <v>19</v>
      </c>
      <c r="E596" s="115" t="s">
        <v>21</v>
      </c>
      <c r="L596" s="115" t="s">
        <v>28</v>
      </c>
      <c r="O596" s="115"/>
      <c r="Q596" s="115" t="s">
        <v>20</v>
      </c>
      <c r="W596" s="115" t="s">
        <v>26</v>
      </c>
      <c r="AA596" s="115" t="s">
        <v>30</v>
      </c>
      <c r="AB596" s="115"/>
      <c r="AE596" s="115" t="s">
        <v>34</v>
      </c>
      <c r="AH596" s="115" t="s">
        <v>37</v>
      </c>
      <c r="AK596" s="115" t="s">
        <v>40</v>
      </c>
      <c r="AL596" s="115" t="s">
        <v>41</v>
      </c>
      <c r="AW596" s="115" t="s">
        <v>51</v>
      </c>
      <c r="AX596" s="115"/>
      <c r="BO596" s="115" t="s">
        <v>66</v>
      </c>
      <c r="BP596" s="115" t="s">
        <v>67</v>
      </c>
      <c r="BQ596" s="115" t="s">
        <v>68</v>
      </c>
      <c r="BS596" s="115" t="s">
        <v>70</v>
      </c>
      <c r="BX596" s="115" t="s">
        <v>75</v>
      </c>
      <c r="BY596" s="115" t="s">
        <v>76</v>
      </c>
      <c r="CA596" s="115" t="s">
        <v>78</v>
      </c>
      <c r="CC596" s="115" t="s">
        <v>83</v>
      </c>
      <c r="CD596" s="115">
        <v>31</v>
      </c>
      <c r="CE596" s="115" t="s">
        <v>181</v>
      </c>
      <c r="CF596" s="115" t="s">
        <v>223</v>
      </c>
      <c r="CG596" s="115" t="s">
        <v>92</v>
      </c>
      <c r="CH596" s="115" t="s">
        <v>86</v>
      </c>
      <c r="CI596" s="115" t="s">
        <v>87</v>
      </c>
      <c r="CJ596" s="115" t="s">
        <v>88</v>
      </c>
      <c r="CK596" s="115" t="s">
        <v>89</v>
      </c>
      <c r="CL596" s="115" t="s">
        <v>90</v>
      </c>
      <c r="CM596" s="115" t="s">
        <v>91</v>
      </c>
      <c r="CN596" s="115" t="s">
        <v>91</v>
      </c>
    </row>
    <row r="597" spans="1:92">
      <c r="A597" s="115">
        <v>6985160673</v>
      </c>
      <c r="B597" s="115" t="s">
        <v>18</v>
      </c>
      <c r="C597" s="115" t="s">
        <v>19</v>
      </c>
      <c r="D597" s="115" t="s">
        <v>20</v>
      </c>
      <c r="J597" s="115" t="s">
        <v>26</v>
      </c>
      <c r="L597" s="115" t="s">
        <v>28</v>
      </c>
      <c r="O597" s="115"/>
      <c r="P597" s="115" t="s">
        <v>19</v>
      </c>
      <c r="Q597" s="115" t="s">
        <v>20</v>
      </c>
      <c r="W597" s="115" t="s">
        <v>26</v>
      </c>
      <c r="Y597" s="115" t="s">
        <v>28</v>
      </c>
      <c r="AB597" s="115"/>
      <c r="AH597" s="115" t="s">
        <v>37</v>
      </c>
      <c r="AK597" s="115" t="s">
        <v>40</v>
      </c>
      <c r="AL597" s="115"/>
      <c r="AW597" s="115" t="s">
        <v>51</v>
      </c>
      <c r="AX597" s="115"/>
      <c r="BP597" s="115" t="s">
        <v>67</v>
      </c>
      <c r="BS597" s="115" t="s">
        <v>70</v>
      </c>
      <c r="BY597" s="115" t="s">
        <v>76</v>
      </c>
      <c r="CC597" s="115" t="s">
        <v>99</v>
      </c>
      <c r="CD597" s="115">
        <v>58</v>
      </c>
      <c r="CE597" s="115" t="s">
        <v>181</v>
      </c>
      <c r="CF597" s="115" t="s">
        <v>239</v>
      </c>
      <c r="CG597" s="115" t="s">
        <v>85</v>
      </c>
      <c r="CH597" s="115" t="s">
        <v>86</v>
      </c>
      <c r="CI597" s="115" t="s">
        <v>87</v>
      </c>
      <c r="CJ597" s="115" t="s">
        <v>100</v>
      </c>
      <c r="CK597" s="115" t="s">
        <v>102</v>
      </c>
      <c r="CL597" s="115" t="s">
        <v>90</v>
      </c>
      <c r="CM597" s="115" t="s">
        <v>91</v>
      </c>
      <c r="CN597" s="115" t="s">
        <v>91</v>
      </c>
    </row>
    <row r="598" spans="1:92">
      <c r="A598" s="115">
        <v>5586741974</v>
      </c>
      <c r="C598" s="115" t="s">
        <v>19</v>
      </c>
      <c r="D598" s="115" t="s">
        <v>20</v>
      </c>
      <c r="I598" s="115" t="s">
        <v>25</v>
      </c>
      <c r="O598" s="115"/>
      <c r="V598" s="115" t="s">
        <v>25</v>
      </c>
      <c r="AB598" s="115"/>
      <c r="AH598" s="115" t="s">
        <v>37</v>
      </c>
      <c r="AL598" s="115"/>
      <c r="AN598" s="115" t="s">
        <v>43</v>
      </c>
      <c r="AW598" s="115" t="s">
        <v>51</v>
      </c>
      <c r="AX598" s="115"/>
      <c r="BB598" s="115" t="s">
        <v>55</v>
      </c>
      <c r="BN598" s="115" t="s">
        <v>65</v>
      </c>
      <c r="BP598" s="115" t="s">
        <v>67</v>
      </c>
      <c r="BX598" s="115" t="s">
        <v>75</v>
      </c>
      <c r="CC598" s="115" t="s">
        <v>83</v>
      </c>
      <c r="CD598" s="115">
        <v>80</v>
      </c>
      <c r="CE598" s="115" t="s">
        <v>181</v>
      </c>
      <c r="CF598" s="115" t="s">
        <v>211</v>
      </c>
      <c r="CG598" s="115" t="s">
        <v>85</v>
      </c>
      <c r="CH598" s="115" t="s">
        <v>86</v>
      </c>
      <c r="CI598" s="115" t="s">
        <v>87</v>
      </c>
      <c r="CJ598" s="115" t="s">
        <v>93</v>
      </c>
      <c r="CK598" s="115" t="s">
        <v>102</v>
      </c>
      <c r="CL598" s="115" t="s">
        <v>106</v>
      </c>
      <c r="CM598" s="115" t="s">
        <v>91</v>
      </c>
      <c r="CN598" s="115" t="s">
        <v>86</v>
      </c>
    </row>
    <row r="599" spans="1:92">
      <c r="A599" s="115">
        <v>7020356056</v>
      </c>
      <c r="B599" s="115" t="s">
        <v>18</v>
      </c>
      <c r="M599" s="115" t="s">
        <v>29</v>
      </c>
      <c r="O599" s="115" t="s">
        <v>18</v>
      </c>
      <c r="V599" s="115" t="s">
        <v>25</v>
      </c>
      <c r="X599" s="115" t="s">
        <v>27</v>
      </c>
      <c r="AB599" s="115"/>
      <c r="AK599" s="115" t="s">
        <v>40</v>
      </c>
      <c r="AL599" s="115" t="s">
        <v>41</v>
      </c>
      <c r="AW599" s="115" t="s">
        <v>51</v>
      </c>
      <c r="AX599" s="115" t="s">
        <v>52</v>
      </c>
      <c r="BD599" s="115" t="s">
        <v>57</v>
      </c>
      <c r="BJ599" s="115" t="s">
        <v>26</v>
      </c>
      <c r="BP599" s="115" t="s">
        <v>67</v>
      </c>
      <c r="BR599" s="115" t="s">
        <v>69</v>
      </c>
      <c r="BS599" s="115" t="s">
        <v>70</v>
      </c>
      <c r="BU599" s="115" t="s">
        <v>72</v>
      </c>
      <c r="BW599" s="115" t="s">
        <v>74</v>
      </c>
      <c r="BX599" s="115" t="s">
        <v>75</v>
      </c>
      <c r="CA599" s="115" t="s">
        <v>78</v>
      </c>
      <c r="CC599" s="115" t="s">
        <v>83</v>
      </c>
      <c r="CD599" s="115">
        <v>52</v>
      </c>
      <c r="CE599" s="115" t="s">
        <v>181</v>
      </c>
      <c r="CF599" s="115" t="s">
        <v>240</v>
      </c>
      <c r="CG599" s="115" t="s">
        <v>85</v>
      </c>
      <c r="CH599" s="115" t="s">
        <v>86</v>
      </c>
      <c r="CI599" s="115" t="s">
        <v>87</v>
      </c>
      <c r="CJ599" s="115" t="s">
        <v>104</v>
      </c>
      <c r="CK599" s="115" t="s">
        <v>102</v>
      </c>
      <c r="CL599" s="115" t="s">
        <v>90</v>
      </c>
      <c r="CM599" s="115" t="s">
        <v>91</v>
      </c>
      <c r="CN599" s="115" t="s">
        <v>91</v>
      </c>
    </row>
    <row r="600" spans="1:92">
      <c r="A600" s="115">
        <v>5587765516</v>
      </c>
      <c r="E600" s="115" t="s">
        <v>21</v>
      </c>
      <c r="G600" s="115" t="s">
        <v>23</v>
      </c>
      <c r="L600" s="115" t="s">
        <v>28</v>
      </c>
      <c r="O600" s="115"/>
      <c r="R600" s="115" t="s">
        <v>21</v>
      </c>
      <c r="V600" s="115" t="s">
        <v>25</v>
      </c>
      <c r="Z600" s="115" t="s">
        <v>29</v>
      </c>
      <c r="AB600" s="115" t="s">
        <v>31</v>
      </c>
      <c r="AK600" s="115" t="s">
        <v>40</v>
      </c>
      <c r="AL600" s="115"/>
      <c r="AM600" s="115" t="s">
        <v>42</v>
      </c>
      <c r="AN600" s="115" t="s">
        <v>43</v>
      </c>
      <c r="AW600" s="115" t="s">
        <v>51</v>
      </c>
      <c r="AX600" s="115"/>
      <c r="BC600" s="115" t="s">
        <v>56</v>
      </c>
      <c r="BL600" s="115" t="s">
        <v>63</v>
      </c>
      <c r="BO600" s="115" t="s">
        <v>66</v>
      </c>
      <c r="BP600" s="115" t="s">
        <v>67</v>
      </c>
      <c r="BV600" s="115" t="s">
        <v>73</v>
      </c>
      <c r="BY600" s="115" t="s">
        <v>76</v>
      </c>
      <c r="CC600" s="115" t="s">
        <v>99</v>
      </c>
      <c r="CD600" s="115">
        <v>28</v>
      </c>
      <c r="CE600" s="115" t="s">
        <v>432</v>
      </c>
    </row>
    <row r="601" spans="1:92">
      <c r="A601" s="115">
        <v>5605324773</v>
      </c>
      <c r="C601" s="115" t="s">
        <v>19</v>
      </c>
      <c r="J601" s="115" t="s">
        <v>26</v>
      </c>
      <c r="L601" s="115" t="s">
        <v>28</v>
      </c>
      <c r="O601" s="115" t="s">
        <v>18</v>
      </c>
      <c r="P601" s="115" t="s">
        <v>19</v>
      </c>
      <c r="W601" s="115" t="s">
        <v>26</v>
      </c>
      <c r="AB601" s="115" t="s">
        <v>31</v>
      </c>
      <c r="AC601" s="115" t="s">
        <v>32</v>
      </c>
      <c r="AF601" s="115" t="s">
        <v>35</v>
      </c>
      <c r="AL601" s="115" t="s">
        <v>41</v>
      </c>
      <c r="AP601" s="115" t="s">
        <v>45</v>
      </c>
      <c r="AW601" s="115" t="s">
        <v>51</v>
      </c>
      <c r="AX601" s="115"/>
      <c r="BA601" s="115" t="s">
        <v>19</v>
      </c>
      <c r="BD601" s="115" t="s">
        <v>57</v>
      </c>
      <c r="BF601" s="115" t="s">
        <v>59</v>
      </c>
      <c r="BP601" s="115"/>
      <c r="BS601" s="115" t="s">
        <v>70</v>
      </c>
      <c r="BV601" s="115" t="s">
        <v>73</v>
      </c>
      <c r="CB601" s="115" t="s">
        <v>79</v>
      </c>
      <c r="CC601" s="115" t="s">
        <v>99</v>
      </c>
      <c r="CD601" s="115">
        <v>26</v>
      </c>
      <c r="CE601" s="115" t="s">
        <v>432</v>
      </c>
    </row>
    <row r="602" spans="1:92">
      <c r="A602" s="115">
        <v>5607812248</v>
      </c>
      <c r="J602" s="115" t="s">
        <v>26</v>
      </c>
      <c r="O602" s="115"/>
      <c r="W602" s="115" t="s">
        <v>26</v>
      </c>
      <c r="AB602" s="115"/>
      <c r="AC602" s="115" t="s">
        <v>32</v>
      </c>
      <c r="AL602" s="115"/>
      <c r="AW602" s="115" t="s">
        <v>51</v>
      </c>
      <c r="AX602" s="115"/>
      <c r="BJ602" s="115" t="s">
        <v>26</v>
      </c>
      <c r="BP602" s="115"/>
      <c r="BS602" s="115" t="s">
        <v>70</v>
      </c>
      <c r="CC602" s="115" t="s">
        <v>99</v>
      </c>
      <c r="CD602" s="115">
        <v>37</v>
      </c>
      <c r="CE602" s="115" t="s">
        <v>84</v>
      </c>
      <c r="CF602" s="115" t="s">
        <v>159</v>
      </c>
      <c r="CG602" s="115" t="s">
        <v>107</v>
      </c>
      <c r="CH602" s="115" t="s">
        <v>91</v>
      </c>
      <c r="CI602" s="115" t="s">
        <v>108</v>
      </c>
      <c r="CJ602" s="115" t="s">
        <v>96</v>
      </c>
      <c r="CK602" s="115" t="s">
        <v>102</v>
      </c>
      <c r="CL602" s="115" t="s">
        <v>113</v>
      </c>
      <c r="CM602" s="115" t="s">
        <v>91</v>
      </c>
    </row>
    <row r="603" spans="1:92">
      <c r="A603" s="115">
        <v>5607811928</v>
      </c>
      <c r="J603" s="115" t="s">
        <v>26</v>
      </c>
      <c r="O603" s="115"/>
      <c r="W603" s="115" t="s">
        <v>26</v>
      </c>
      <c r="AB603" s="115"/>
      <c r="AC603" s="115" t="s">
        <v>32</v>
      </c>
      <c r="AL603" s="115"/>
      <c r="AW603" s="115" t="s">
        <v>51</v>
      </c>
      <c r="AX603" s="115"/>
      <c r="BJ603" s="115" t="s">
        <v>26</v>
      </c>
      <c r="BP603" s="115"/>
      <c r="BS603" s="115" t="s">
        <v>70</v>
      </c>
      <c r="CC603" s="115" t="s">
        <v>99</v>
      </c>
      <c r="CD603" s="115">
        <v>40</v>
      </c>
      <c r="CE603" s="115" t="s">
        <v>84</v>
      </c>
      <c r="CF603" s="115" t="s">
        <v>444</v>
      </c>
      <c r="CG603" s="115" t="s">
        <v>107</v>
      </c>
      <c r="CH603" s="115" t="s">
        <v>91</v>
      </c>
      <c r="CI603" s="115" t="s">
        <v>108</v>
      </c>
      <c r="CJ603" s="115" t="s">
        <v>93</v>
      </c>
      <c r="CK603" s="115" t="s">
        <v>102</v>
      </c>
      <c r="CL603" s="115" t="s">
        <v>90</v>
      </c>
      <c r="CM603" s="115" t="s">
        <v>91</v>
      </c>
    </row>
    <row r="604" spans="1:92">
      <c r="A604" s="115">
        <v>5607810974</v>
      </c>
      <c r="J604" s="115" t="s">
        <v>26</v>
      </c>
      <c r="O604" s="115"/>
      <c r="W604" s="115" t="s">
        <v>26</v>
      </c>
      <c r="AB604" s="115"/>
      <c r="AC604" s="115" t="s">
        <v>32</v>
      </c>
      <c r="AL604" s="115"/>
      <c r="AW604" s="115" t="s">
        <v>51</v>
      </c>
      <c r="AX604" s="115"/>
      <c r="BO604" s="115" t="s">
        <v>66</v>
      </c>
      <c r="BP604" s="115"/>
      <c r="BY604" s="115" t="s">
        <v>76</v>
      </c>
      <c r="CC604" s="115" t="s">
        <v>99</v>
      </c>
      <c r="CD604" s="115">
        <v>36</v>
      </c>
      <c r="CE604" s="115" t="s">
        <v>84</v>
      </c>
      <c r="CF604" s="115" t="s">
        <v>447</v>
      </c>
      <c r="CG604" s="115" t="s">
        <v>107</v>
      </c>
      <c r="CH604" s="115" t="s">
        <v>91</v>
      </c>
      <c r="CI604" s="115" t="s">
        <v>108</v>
      </c>
      <c r="CJ604" s="115" t="s">
        <v>93</v>
      </c>
      <c r="CK604" s="115" t="s">
        <v>102</v>
      </c>
      <c r="CL604" s="115" t="s">
        <v>113</v>
      </c>
      <c r="CM604" s="115" t="s">
        <v>91</v>
      </c>
    </row>
    <row r="605" spans="1:92">
      <c r="A605" s="115">
        <v>6988293259</v>
      </c>
      <c r="D605" s="115" t="s">
        <v>20</v>
      </c>
      <c r="J605" s="115" t="s">
        <v>26</v>
      </c>
      <c r="O605" s="115"/>
      <c r="Q605" s="115" t="s">
        <v>20</v>
      </c>
      <c r="W605" s="115" t="s">
        <v>26</v>
      </c>
      <c r="AB605" s="115" t="s">
        <v>31</v>
      </c>
      <c r="AC605" s="115" t="s">
        <v>32</v>
      </c>
      <c r="AF605" s="115" t="s">
        <v>35</v>
      </c>
      <c r="AL605" s="115" t="s">
        <v>41</v>
      </c>
      <c r="AP605" s="115" t="s">
        <v>45</v>
      </c>
      <c r="AW605" s="115" t="s">
        <v>51</v>
      </c>
      <c r="AX605" s="115" t="s">
        <v>52</v>
      </c>
      <c r="BA605" s="115" t="s">
        <v>19</v>
      </c>
      <c r="BD605" s="115" t="s">
        <v>57</v>
      </c>
      <c r="BJ605" s="115" t="s">
        <v>26</v>
      </c>
      <c r="BP605" s="115" t="s">
        <v>67</v>
      </c>
      <c r="BR605" s="115" t="s">
        <v>69</v>
      </c>
      <c r="BT605" s="115" t="s">
        <v>71</v>
      </c>
      <c r="BU605" s="115" t="s">
        <v>72</v>
      </c>
      <c r="CA605" s="115" t="s">
        <v>78</v>
      </c>
      <c r="CC605" s="115" t="s">
        <v>99</v>
      </c>
      <c r="CD605" s="115">
        <v>69</v>
      </c>
      <c r="CE605" s="115" t="s">
        <v>84</v>
      </c>
      <c r="CF605" s="115" t="s">
        <v>149</v>
      </c>
      <c r="CG605" s="115" t="s">
        <v>114</v>
      </c>
      <c r="CI605" s="115" t="s">
        <v>435</v>
      </c>
      <c r="CJ605" s="115" t="s">
        <v>101</v>
      </c>
      <c r="CK605" s="115" t="s">
        <v>111</v>
      </c>
      <c r="CL605" s="115" t="s">
        <v>106</v>
      </c>
      <c r="CM605" s="115" t="s">
        <v>91</v>
      </c>
    </row>
    <row r="606" spans="1:92">
      <c r="A606" s="115">
        <v>5585032998</v>
      </c>
      <c r="C606" s="115" t="s">
        <v>19</v>
      </c>
      <c r="K606" s="115" t="s">
        <v>27</v>
      </c>
      <c r="L606" s="115" t="s">
        <v>28</v>
      </c>
      <c r="O606" s="115"/>
      <c r="P606" s="115" t="s">
        <v>19</v>
      </c>
      <c r="Q606" s="115" t="s">
        <v>20</v>
      </c>
      <c r="V606" s="115" t="s">
        <v>25</v>
      </c>
      <c r="AB606" s="115"/>
      <c r="AC606" s="115" t="s">
        <v>32</v>
      </c>
      <c r="AD606" s="115" t="s">
        <v>33</v>
      </c>
      <c r="AK606" s="115" t="s">
        <v>40</v>
      </c>
      <c r="AL606" s="115"/>
      <c r="AM606" s="115" t="s">
        <v>42</v>
      </c>
      <c r="AO606" s="115" t="s">
        <v>44</v>
      </c>
      <c r="AW606" s="115" t="s">
        <v>51</v>
      </c>
      <c r="AX606" s="115"/>
      <c r="AZ606" s="115" t="s">
        <v>54</v>
      </c>
      <c r="BA606" s="115" t="s">
        <v>19</v>
      </c>
      <c r="BO606" s="115" t="s">
        <v>66</v>
      </c>
      <c r="BP606" s="115" t="s">
        <v>67</v>
      </c>
      <c r="BV606" s="115" t="s">
        <v>73</v>
      </c>
      <c r="CA606" s="115" t="s">
        <v>78</v>
      </c>
      <c r="CC606" s="115" t="s">
        <v>83</v>
      </c>
      <c r="CD606" s="115">
        <v>50</v>
      </c>
      <c r="CE606" s="115" t="s">
        <v>181</v>
      </c>
      <c r="CF606" s="115" t="s">
        <v>223</v>
      </c>
      <c r="CG606" s="115" t="s">
        <v>85</v>
      </c>
      <c r="CH606" s="115" t="s">
        <v>86</v>
      </c>
      <c r="CI606" s="115" t="s">
        <v>87</v>
      </c>
      <c r="CJ606" s="115" t="s">
        <v>101</v>
      </c>
      <c r="CK606" s="115" t="s">
        <v>102</v>
      </c>
      <c r="CL606" s="115" t="s">
        <v>90</v>
      </c>
      <c r="CM606" s="115" t="s">
        <v>91</v>
      </c>
      <c r="CN606" s="115" t="s">
        <v>91</v>
      </c>
    </row>
    <row r="607" spans="1:92">
      <c r="A607" s="115">
        <v>7011538957</v>
      </c>
      <c r="C607" s="115" t="s">
        <v>19</v>
      </c>
      <c r="D607" s="115" t="s">
        <v>20</v>
      </c>
      <c r="L607" s="115" t="s">
        <v>28</v>
      </c>
      <c r="O607" s="115"/>
      <c r="P607" s="115" t="s">
        <v>19</v>
      </c>
      <c r="Q607" s="115" t="s">
        <v>20</v>
      </c>
      <c r="AB607" s="115"/>
      <c r="AK607" s="115" t="s">
        <v>40</v>
      </c>
      <c r="AL607" s="115"/>
      <c r="AM607" s="115" t="s">
        <v>42</v>
      </c>
      <c r="AO607" s="115" t="s">
        <v>44</v>
      </c>
      <c r="AW607" s="115" t="s">
        <v>51</v>
      </c>
      <c r="AX607" s="115" t="s">
        <v>52</v>
      </c>
      <c r="AZ607" s="115" t="s">
        <v>54</v>
      </c>
      <c r="BO607" s="115" t="s">
        <v>66</v>
      </c>
      <c r="BP607" s="115" t="s">
        <v>67</v>
      </c>
      <c r="BQ607" s="115" t="s">
        <v>68</v>
      </c>
      <c r="BS607" s="115" t="s">
        <v>70</v>
      </c>
      <c r="BU607" s="115" t="s">
        <v>72</v>
      </c>
      <c r="CA607" s="115" t="s">
        <v>78</v>
      </c>
      <c r="CC607" s="115" t="s">
        <v>99</v>
      </c>
      <c r="CD607" s="115">
        <v>71</v>
      </c>
      <c r="CE607" s="115" t="s">
        <v>181</v>
      </c>
      <c r="CG607" s="115" t="s">
        <v>85</v>
      </c>
      <c r="CH607" s="115" t="s">
        <v>86</v>
      </c>
      <c r="CI607" s="115" t="s">
        <v>87</v>
      </c>
      <c r="CJ607" s="115" t="s">
        <v>100</v>
      </c>
      <c r="CK607" s="115" t="s">
        <v>94</v>
      </c>
      <c r="CL607" s="115" t="s">
        <v>106</v>
      </c>
      <c r="CM607" s="115" t="s">
        <v>91</v>
      </c>
      <c r="CN607" s="115" t="s">
        <v>86</v>
      </c>
    </row>
    <row r="608" spans="1:92">
      <c r="A608" s="115">
        <v>5595846890</v>
      </c>
      <c r="J608" s="115" t="s">
        <v>26</v>
      </c>
      <c r="O608" s="115"/>
      <c r="AA608" s="115" t="s">
        <v>30</v>
      </c>
      <c r="AB608" s="115"/>
      <c r="AD608" s="115" t="s">
        <v>33</v>
      </c>
      <c r="AL608" s="115"/>
      <c r="AW608" s="115" t="s">
        <v>51</v>
      </c>
      <c r="AX608" s="115"/>
      <c r="BC608" s="115" t="s">
        <v>56</v>
      </c>
      <c r="BP608" s="115"/>
      <c r="CA608" s="115" t="s">
        <v>78</v>
      </c>
      <c r="CC608" s="115"/>
    </row>
    <row r="609" spans="1:92">
      <c r="A609" s="115">
        <v>5610771399</v>
      </c>
      <c r="B609" s="115" t="s">
        <v>18</v>
      </c>
      <c r="M609" s="115" t="s">
        <v>29</v>
      </c>
      <c r="O609" s="115" t="s">
        <v>18</v>
      </c>
      <c r="V609" s="115" t="s">
        <v>25</v>
      </c>
      <c r="Z609" s="115" t="s">
        <v>29</v>
      </c>
      <c r="AB609" s="115"/>
      <c r="AC609" s="115" t="s">
        <v>32</v>
      </c>
      <c r="AL609" s="115" t="s">
        <v>41</v>
      </c>
      <c r="AR609" s="115" t="s">
        <v>46</v>
      </c>
      <c r="AU609" s="115" t="s">
        <v>49</v>
      </c>
      <c r="AX609" s="115"/>
      <c r="AZ609" s="115" t="s">
        <v>54</v>
      </c>
      <c r="BI609" s="115" t="s">
        <v>62</v>
      </c>
      <c r="BK609" s="115" t="s">
        <v>22</v>
      </c>
      <c r="BP609" s="115"/>
      <c r="BS609" s="115" t="s">
        <v>70</v>
      </c>
      <c r="BU609" s="115" t="s">
        <v>72</v>
      </c>
      <c r="BV609" s="115" t="s">
        <v>73</v>
      </c>
      <c r="CA609" s="115" t="s">
        <v>78</v>
      </c>
      <c r="CC609" s="115"/>
    </row>
    <row r="610" spans="1:92">
      <c r="A610" s="115">
        <v>5580902656</v>
      </c>
      <c r="E610" s="115" t="s">
        <v>21</v>
      </c>
      <c r="H610" s="115" t="s">
        <v>24</v>
      </c>
      <c r="O610" s="115"/>
      <c r="R610" s="115" t="s">
        <v>21</v>
      </c>
      <c r="U610" s="115" t="s">
        <v>24</v>
      </c>
      <c r="AB610" s="115"/>
      <c r="AJ610" s="115" t="s">
        <v>39</v>
      </c>
      <c r="AL610" s="115"/>
      <c r="AS610" s="115" t="s">
        <v>47</v>
      </c>
      <c r="AU610" s="115" t="s">
        <v>49</v>
      </c>
      <c r="AX610" s="115"/>
      <c r="BM610" s="115" t="s">
        <v>64</v>
      </c>
      <c r="BN610" s="115" t="s">
        <v>65</v>
      </c>
      <c r="BP610" s="115" t="s">
        <v>67</v>
      </c>
      <c r="CA610" s="115" t="s">
        <v>78</v>
      </c>
      <c r="CC610" s="115" t="s">
        <v>99</v>
      </c>
      <c r="CD610" s="115">
        <v>13</v>
      </c>
      <c r="CE610" s="115" t="s">
        <v>84</v>
      </c>
      <c r="CF610" s="115" t="s">
        <v>453</v>
      </c>
      <c r="CG610" s="115" t="s">
        <v>85</v>
      </c>
      <c r="CH610" s="115" t="s">
        <v>91</v>
      </c>
      <c r="CI610" s="115" t="s">
        <v>108</v>
      </c>
      <c r="CJ610" s="115" t="s">
        <v>101</v>
      </c>
      <c r="CK610" s="115" t="s">
        <v>112</v>
      </c>
      <c r="CL610" s="115" t="s">
        <v>95</v>
      </c>
      <c r="CM610" s="115" t="s">
        <v>91</v>
      </c>
    </row>
    <row r="611" spans="1:92">
      <c r="A611" s="115">
        <v>5607808643</v>
      </c>
      <c r="H611" s="115" t="s">
        <v>24</v>
      </c>
      <c r="J611" s="115" t="s">
        <v>26</v>
      </c>
      <c r="L611" s="115" t="s">
        <v>28</v>
      </c>
      <c r="O611" s="115"/>
      <c r="U611" s="115" t="s">
        <v>24</v>
      </c>
      <c r="W611" s="115" t="s">
        <v>26</v>
      </c>
      <c r="Y611" s="115" t="s">
        <v>28</v>
      </c>
      <c r="AB611" s="115"/>
      <c r="AF611" s="115" t="s">
        <v>35</v>
      </c>
      <c r="AH611" s="115" t="s">
        <v>37</v>
      </c>
      <c r="AJ611" s="115" t="s">
        <v>39</v>
      </c>
      <c r="AL611" s="115" t="s">
        <v>41</v>
      </c>
      <c r="AN611" s="115" t="s">
        <v>43</v>
      </c>
      <c r="AU611" s="115" t="s">
        <v>49</v>
      </c>
      <c r="AX611" s="115"/>
      <c r="BC611" s="115" t="s">
        <v>56</v>
      </c>
      <c r="BF611" s="115" t="s">
        <v>59</v>
      </c>
      <c r="BG611" s="115" t="s">
        <v>60</v>
      </c>
      <c r="BP611" s="115" t="s">
        <v>67</v>
      </c>
      <c r="BQ611" s="115" t="s">
        <v>68</v>
      </c>
      <c r="BW611" s="115" t="s">
        <v>74</v>
      </c>
      <c r="CC611" s="115" t="s">
        <v>99</v>
      </c>
      <c r="CD611" s="115">
        <v>20</v>
      </c>
      <c r="CE611" s="115" t="s">
        <v>84</v>
      </c>
      <c r="CF611" s="115" t="s">
        <v>449</v>
      </c>
      <c r="CG611" s="115" t="s">
        <v>97</v>
      </c>
      <c r="CH611" s="115" t="s">
        <v>91</v>
      </c>
      <c r="CI611" s="115" t="s">
        <v>108</v>
      </c>
      <c r="CJ611" s="115" t="s">
        <v>93</v>
      </c>
      <c r="CK611" s="115" t="s">
        <v>102</v>
      </c>
      <c r="CL611" s="115" t="s">
        <v>98</v>
      </c>
      <c r="CM611" s="115" t="s">
        <v>86</v>
      </c>
    </row>
    <row r="612" spans="1:92">
      <c r="A612" s="115">
        <v>5590394964</v>
      </c>
      <c r="C612" s="115" t="s">
        <v>19</v>
      </c>
      <c r="J612" s="115" t="s">
        <v>26</v>
      </c>
      <c r="L612" s="115" t="s">
        <v>28</v>
      </c>
      <c r="O612" s="115"/>
      <c r="P612" s="115" t="s">
        <v>19</v>
      </c>
      <c r="W612" s="115" t="s">
        <v>26</v>
      </c>
      <c r="Y612" s="115" t="s">
        <v>28</v>
      </c>
      <c r="AB612" s="115"/>
      <c r="AC612" s="115" t="s">
        <v>32</v>
      </c>
      <c r="AH612" s="115" t="s">
        <v>37</v>
      </c>
      <c r="AK612" s="115" t="s">
        <v>40</v>
      </c>
      <c r="AL612" s="115"/>
      <c r="AN612" s="115" t="s">
        <v>43</v>
      </c>
      <c r="AO612" s="115" t="s">
        <v>44</v>
      </c>
      <c r="AU612" s="115" t="s">
        <v>49</v>
      </c>
      <c r="AX612" s="115"/>
      <c r="BA612" s="115" t="s">
        <v>19</v>
      </c>
      <c r="BJ612" s="115" t="s">
        <v>26</v>
      </c>
      <c r="BN612" s="115" t="s">
        <v>65</v>
      </c>
      <c r="BP612" s="115" t="s">
        <v>67</v>
      </c>
      <c r="BW612" s="115" t="s">
        <v>74</v>
      </c>
      <c r="BY612" s="115" t="s">
        <v>76</v>
      </c>
      <c r="CC612" s="115" t="s">
        <v>83</v>
      </c>
      <c r="CD612" s="115">
        <v>44</v>
      </c>
      <c r="CE612" s="115" t="s">
        <v>432</v>
      </c>
    </row>
    <row r="613" spans="1:92">
      <c r="A613" s="115">
        <v>5607810385</v>
      </c>
      <c r="E613" s="115" t="s">
        <v>21</v>
      </c>
      <c r="G613" s="115" t="s">
        <v>23</v>
      </c>
      <c r="J613" s="115" t="s">
        <v>26</v>
      </c>
      <c r="O613" s="115"/>
      <c r="R613" s="115" t="s">
        <v>21</v>
      </c>
      <c r="T613" s="115" t="s">
        <v>23</v>
      </c>
      <c r="Y613" s="115" t="s">
        <v>28</v>
      </c>
      <c r="AB613" s="115"/>
      <c r="AF613" s="115" t="s">
        <v>35</v>
      </c>
      <c r="AH613" s="115" t="s">
        <v>37</v>
      </c>
      <c r="AK613" s="115" t="s">
        <v>40</v>
      </c>
      <c r="AL613" s="115" t="s">
        <v>41</v>
      </c>
      <c r="AO613" s="115" t="s">
        <v>44</v>
      </c>
      <c r="AU613" s="115" t="s">
        <v>49</v>
      </c>
      <c r="AX613" s="115"/>
      <c r="BC613" s="115" t="s">
        <v>56</v>
      </c>
      <c r="BF613" s="115" t="s">
        <v>59</v>
      </c>
      <c r="BI613" s="115" t="s">
        <v>62</v>
      </c>
      <c r="BP613" s="115"/>
      <c r="BU613" s="115" t="s">
        <v>72</v>
      </c>
      <c r="BW613" s="115" t="s">
        <v>74</v>
      </c>
      <c r="CA613" s="115" t="s">
        <v>78</v>
      </c>
      <c r="CC613" s="115" t="s">
        <v>99</v>
      </c>
      <c r="CD613" s="115">
        <v>28</v>
      </c>
      <c r="CE613" s="115" t="s">
        <v>84</v>
      </c>
      <c r="CF613" s="115" t="s">
        <v>151</v>
      </c>
      <c r="CG613" s="115" t="s">
        <v>107</v>
      </c>
      <c r="CH613" s="115" t="s">
        <v>91</v>
      </c>
      <c r="CI613" s="115" t="s">
        <v>108</v>
      </c>
      <c r="CJ613" s="115" t="s">
        <v>96</v>
      </c>
      <c r="CK613" s="115" t="s">
        <v>102</v>
      </c>
      <c r="CL613" s="115" t="s">
        <v>90</v>
      </c>
      <c r="CM613" s="115" t="s">
        <v>91</v>
      </c>
    </row>
    <row r="614" spans="1:92">
      <c r="A614" s="115">
        <v>5607810003</v>
      </c>
      <c r="H614" s="115" t="s">
        <v>24</v>
      </c>
      <c r="L614" s="115" t="s">
        <v>28</v>
      </c>
      <c r="M614" s="115" t="s">
        <v>29</v>
      </c>
      <c r="O614" s="115"/>
      <c r="U614" s="115" t="s">
        <v>24</v>
      </c>
      <c r="Y614" s="115" t="s">
        <v>28</v>
      </c>
      <c r="Z614" s="115" t="s">
        <v>29</v>
      </c>
      <c r="AB614" s="115"/>
      <c r="AF614" s="115" t="s">
        <v>35</v>
      </c>
      <c r="AH614" s="115" t="s">
        <v>37</v>
      </c>
      <c r="AK614" s="115" t="s">
        <v>40</v>
      </c>
      <c r="AL614" s="115" t="s">
        <v>41</v>
      </c>
      <c r="AN614" s="115" t="s">
        <v>43</v>
      </c>
      <c r="AU614" s="115" t="s">
        <v>49</v>
      </c>
      <c r="AX614" s="115"/>
      <c r="BH614" s="115" t="s">
        <v>61</v>
      </c>
      <c r="BJ614" s="115" t="s">
        <v>26</v>
      </c>
      <c r="BL614" s="115" t="s">
        <v>63</v>
      </c>
      <c r="BP614" s="115"/>
      <c r="BU614" s="115" t="s">
        <v>72</v>
      </c>
      <c r="CA614" s="115" t="s">
        <v>78</v>
      </c>
      <c r="CC614" s="115" t="s">
        <v>83</v>
      </c>
      <c r="CD614" s="115">
        <v>39</v>
      </c>
      <c r="CE614" s="115" t="s">
        <v>84</v>
      </c>
      <c r="CF614" s="115" t="s">
        <v>151</v>
      </c>
      <c r="CG614" s="115" t="s">
        <v>107</v>
      </c>
      <c r="CH614" s="115" t="s">
        <v>91</v>
      </c>
      <c r="CI614" s="115" t="s">
        <v>448</v>
      </c>
      <c r="CJ614" s="115" t="s">
        <v>93</v>
      </c>
      <c r="CK614" s="115" t="s">
        <v>102</v>
      </c>
      <c r="CL614" s="115" t="s">
        <v>113</v>
      </c>
      <c r="CM614" s="115" t="s">
        <v>91</v>
      </c>
    </row>
    <row r="615" spans="1:92">
      <c r="A615" s="115">
        <v>5607809344</v>
      </c>
      <c r="H615" s="115" t="s">
        <v>24</v>
      </c>
      <c r="L615" s="115" t="s">
        <v>28</v>
      </c>
      <c r="M615" s="115" t="s">
        <v>29</v>
      </c>
      <c r="O615" s="115"/>
      <c r="U615" s="115" t="s">
        <v>24</v>
      </c>
      <c r="Y615" s="115" t="s">
        <v>28</v>
      </c>
      <c r="Z615" s="115" t="s">
        <v>29</v>
      </c>
      <c r="AB615" s="115"/>
      <c r="AF615" s="115" t="s">
        <v>35</v>
      </c>
      <c r="AH615" s="115" t="s">
        <v>37</v>
      </c>
      <c r="AK615" s="115" t="s">
        <v>40</v>
      </c>
      <c r="AL615" s="115" t="s">
        <v>41</v>
      </c>
      <c r="AO615" s="115" t="s">
        <v>44</v>
      </c>
      <c r="AU615" s="115" t="s">
        <v>49</v>
      </c>
      <c r="AX615" s="115"/>
      <c r="BF615" s="115" t="s">
        <v>59</v>
      </c>
      <c r="BI615" s="115" t="s">
        <v>62</v>
      </c>
      <c r="BM615" s="115" t="s">
        <v>64</v>
      </c>
      <c r="BP615" s="115"/>
      <c r="BW615" s="115" t="s">
        <v>74</v>
      </c>
      <c r="BY615" s="115" t="s">
        <v>76</v>
      </c>
      <c r="CA615" s="115" t="s">
        <v>78</v>
      </c>
      <c r="CC615" s="115" t="s">
        <v>83</v>
      </c>
      <c r="CD615" s="115">
        <v>35</v>
      </c>
      <c r="CE615" s="115" t="s">
        <v>84</v>
      </c>
      <c r="CF615" s="115" t="s">
        <v>445</v>
      </c>
      <c r="CG615" s="115" t="s">
        <v>110</v>
      </c>
      <c r="CH615" s="115" t="s">
        <v>91</v>
      </c>
      <c r="CI615" s="115" t="s">
        <v>448</v>
      </c>
      <c r="CJ615" s="115" t="s">
        <v>96</v>
      </c>
      <c r="CK615" s="115" t="s">
        <v>89</v>
      </c>
      <c r="CL615" s="115" t="s">
        <v>90</v>
      </c>
      <c r="CM615" s="115" t="s">
        <v>91</v>
      </c>
    </row>
    <row r="616" spans="1:92">
      <c r="A616" s="115">
        <v>5602460274</v>
      </c>
      <c r="D616" s="115" t="s">
        <v>20</v>
      </c>
      <c r="O616" s="115"/>
      <c r="AA616" s="115" t="s">
        <v>30</v>
      </c>
      <c r="AB616" s="115"/>
      <c r="AE616" s="115" t="s">
        <v>34</v>
      </c>
      <c r="AL616" s="115"/>
      <c r="AU616" s="115" t="s">
        <v>49</v>
      </c>
      <c r="AX616" s="115"/>
      <c r="AY616" s="115" t="s">
        <v>53</v>
      </c>
      <c r="BJ616" s="115" t="s">
        <v>26</v>
      </c>
      <c r="BP616" s="115"/>
      <c r="BR616" s="115" t="s">
        <v>69</v>
      </c>
      <c r="BS616" s="115" t="s">
        <v>70</v>
      </c>
      <c r="CC616" s="115" t="s">
        <v>83</v>
      </c>
      <c r="CD616" s="115">
        <v>69</v>
      </c>
      <c r="CE616" s="115" t="s">
        <v>181</v>
      </c>
      <c r="CF616" s="115" t="s">
        <v>454</v>
      </c>
      <c r="CG616" s="115" t="s">
        <v>110</v>
      </c>
      <c r="CH616" s="115" t="s">
        <v>91</v>
      </c>
      <c r="CI616" s="115" t="s">
        <v>455</v>
      </c>
      <c r="CJ616" s="115" t="s">
        <v>101</v>
      </c>
      <c r="CK616" s="115" t="s">
        <v>114</v>
      </c>
      <c r="CL616" s="115" t="s">
        <v>90</v>
      </c>
      <c r="CM616" s="115" t="s">
        <v>86</v>
      </c>
    </row>
    <row r="617" spans="1:92">
      <c r="A617" s="115">
        <v>5610052143</v>
      </c>
      <c r="C617" s="115" t="s">
        <v>19</v>
      </c>
      <c r="K617" s="115" t="s">
        <v>27</v>
      </c>
      <c r="L617" s="115" t="s">
        <v>28</v>
      </c>
      <c r="O617" s="115"/>
      <c r="P617" s="115" t="s">
        <v>19</v>
      </c>
      <c r="W617" s="115" t="s">
        <v>26</v>
      </c>
      <c r="X617" s="115" t="s">
        <v>27</v>
      </c>
      <c r="AB617" s="115"/>
      <c r="AC617" s="115" t="s">
        <v>32</v>
      </c>
      <c r="AL617" s="115"/>
      <c r="AM617" s="115" t="s">
        <v>42</v>
      </c>
      <c r="AP617" s="115" t="s">
        <v>45</v>
      </c>
      <c r="AU617" s="115" t="s">
        <v>49</v>
      </c>
      <c r="AX617" s="115"/>
      <c r="BA617" s="115" t="s">
        <v>19</v>
      </c>
      <c r="BI617" s="115" t="s">
        <v>62</v>
      </c>
      <c r="BN617" s="115" t="s">
        <v>65</v>
      </c>
      <c r="BP617" s="115" t="s">
        <v>67</v>
      </c>
      <c r="BY617" s="115" t="s">
        <v>76</v>
      </c>
      <c r="CA617" s="115" t="s">
        <v>78</v>
      </c>
      <c r="CC617" s="115"/>
    </row>
    <row r="618" spans="1:92">
      <c r="A618" s="115">
        <v>5610064978</v>
      </c>
      <c r="C618" s="115" t="s">
        <v>19</v>
      </c>
      <c r="K618" s="115" t="s">
        <v>27</v>
      </c>
      <c r="L618" s="115" t="s">
        <v>28</v>
      </c>
      <c r="O618" s="115"/>
      <c r="P618" s="115" t="s">
        <v>19</v>
      </c>
      <c r="X618" s="115" t="s">
        <v>27</v>
      </c>
      <c r="Y618" s="115" t="s">
        <v>28</v>
      </c>
      <c r="AB618" s="115"/>
      <c r="AC618" s="115" t="s">
        <v>32</v>
      </c>
      <c r="AK618" s="115" t="s">
        <v>40</v>
      </c>
      <c r="AL618" s="115"/>
      <c r="AO618" s="115" t="s">
        <v>44</v>
      </c>
      <c r="AP618" s="115" t="s">
        <v>45</v>
      </c>
      <c r="AU618" s="115" t="s">
        <v>49</v>
      </c>
      <c r="AX618" s="115"/>
      <c r="BA618" s="115" t="s">
        <v>19</v>
      </c>
      <c r="BI618" s="115" t="s">
        <v>62</v>
      </c>
      <c r="BJ618" s="115" t="s">
        <v>26</v>
      </c>
      <c r="BP618" s="115" t="s">
        <v>67</v>
      </c>
      <c r="BY618" s="115" t="s">
        <v>76</v>
      </c>
      <c r="CA618" s="115" t="s">
        <v>78</v>
      </c>
      <c r="CC618" s="115"/>
    </row>
    <row r="619" spans="1:92">
      <c r="A619" s="115">
        <v>5578652103</v>
      </c>
      <c r="B619" s="115" t="s">
        <v>18</v>
      </c>
      <c r="I619" s="115" t="s">
        <v>25</v>
      </c>
      <c r="M619" s="115" t="s">
        <v>29</v>
      </c>
      <c r="O619" s="115"/>
      <c r="T619" s="115" t="s">
        <v>23</v>
      </c>
      <c r="Y619" s="115" t="s">
        <v>28</v>
      </c>
      <c r="AA619" s="115" t="s">
        <v>30</v>
      </c>
      <c r="AB619" s="115" t="s">
        <v>31</v>
      </c>
      <c r="AD619" s="115" t="s">
        <v>33</v>
      </c>
      <c r="AK619" s="115" t="s">
        <v>40</v>
      </c>
      <c r="AL619" s="115" t="s">
        <v>41</v>
      </c>
      <c r="AM619" s="115" t="s">
        <v>42</v>
      </c>
      <c r="AU619" s="115" t="s">
        <v>49</v>
      </c>
      <c r="AX619" s="115"/>
      <c r="AZ619" s="115" t="s">
        <v>54</v>
      </c>
      <c r="BF619" s="115" t="s">
        <v>59</v>
      </c>
      <c r="BN619" s="115" t="s">
        <v>65</v>
      </c>
      <c r="BP619" s="115"/>
      <c r="BX619" s="115" t="s">
        <v>75</v>
      </c>
      <c r="BY619" s="115" t="s">
        <v>76</v>
      </c>
      <c r="CB619" s="115" t="s">
        <v>79</v>
      </c>
      <c r="CC619" s="115" t="s">
        <v>83</v>
      </c>
      <c r="CD619" s="115">
        <v>18</v>
      </c>
      <c r="CE619" s="115" t="s">
        <v>432</v>
      </c>
    </row>
    <row r="620" spans="1:92">
      <c r="A620" s="115">
        <v>6982473532</v>
      </c>
      <c r="B620" s="115" t="s">
        <v>18</v>
      </c>
      <c r="K620" s="115" t="s">
        <v>27</v>
      </c>
      <c r="N620" s="115" t="s">
        <v>30</v>
      </c>
      <c r="O620" s="115"/>
      <c r="AB620" s="115"/>
      <c r="AD620" s="115" t="s">
        <v>33</v>
      </c>
      <c r="AH620" s="115" t="s">
        <v>37</v>
      </c>
      <c r="AK620" s="115" t="s">
        <v>40</v>
      </c>
      <c r="AL620" s="115" t="s">
        <v>41</v>
      </c>
      <c r="AM620" s="115" t="s">
        <v>42</v>
      </c>
      <c r="AN620" s="115" t="s">
        <v>43</v>
      </c>
      <c r="AP620" s="115" t="s">
        <v>45</v>
      </c>
      <c r="AR620" s="115" t="s">
        <v>46</v>
      </c>
      <c r="AS620" s="115" t="s">
        <v>47</v>
      </c>
      <c r="AT620" s="115" t="s">
        <v>48</v>
      </c>
      <c r="AU620" s="115" t="s">
        <v>49</v>
      </c>
      <c r="AV620" s="115" t="s">
        <v>50</v>
      </c>
      <c r="AX620" s="115"/>
      <c r="AY620" s="115" t="s">
        <v>53</v>
      </c>
      <c r="BB620" s="115" t="s">
        <v>55</v>
      </c>
      <c r="BC620" s="115" t="s">
        <v>56</v>
      </c>
      <c r="BE620" s="115" t="s">
        <v>58</v>
      </c>
      <c r="BH620" s="115" t="s">
        <v>61</v>
      </c>
      <c r="BI620" s="115" t="s">
        <v>62</v>
      </c>
      <c r="BL620" s="115" t="s">
        <v>63</v>
      </c>
      <c r="BM620" s="115" t="s">
        <v>64</v>
      </c>
      <c r="BN620" s="115" t="s">
        <v>65</v>
      </c>
      <c r="BP620" s="115" t="s">
        <v>67</v>
      </c>
      <c r="BQ620" s="115" t="s">
        <v>68</v>
      </c>
      <c r="BX620" s="115" t="s">
        <v>75</v>
      </c>
      <c r="CA620" s="115" t="s">
        <v>78</v>
      </c>
      <c r="CC620" s="115" t="s">
        <v>83</v>
      </c>
      <c r="CD620" s="115">
        <v>47</v>
      </c>
      <c r="CE620" s="115" t="s">
        <v>181</v>
      </c>
      <c r="CF620" s="115" t="s">
        <v>193</v>
      </c>
      <c r="CG620" s="115" t="s">
        <v>85</v>
      </c>
      <c r="CH620" s="115" t="s">
        <v>86</v>
      </c>
      <c r="CI620" s="115" t="s">
        <v>87</v>
      </c>
      <c r="CJ620" s="115" t="s">
        <v>101</v>
      </c>
      <c r="CK620" s="115" t="s">
        <v>89</v>
      </c>
      <c r="CL620" s="115" t="s">
        <v>90</v>
      </c>
      <c r="CM620" s="115" t="s">
        <v>91</v>
      </c>
      <c r="CN620" s="115" t="s">
        <v>91</v>
      </c>
    </row>
    <row r="621" spans="1:92">
      <c r="A621" s="115">
        <v>7044847900</v>
      </c>
      <c r="J621" s="115" t="s">
        <v>26</v>
      </c>
      <c r="O621" s="115"/>
      <c r="W621" s="115" t="s">
        <v>26</v>
      </c>
      <c r="AB621" s="115"/>
      <c r="AL621" s="115" t="s">
        <v>41</v>
      </c>
      <c r="AM621" s="115" t="s">
        <v>42</v>
      </c>
      <c r="AT621" s="115" t="s">
        <v>48</v>
      </c>
      <c r="AU621" s="115" t="s">
        <v>49</v>
      </c>
      <c r="AV621" s="115" t="s">
        <v>50</v>
      </c>
      <c r="AX621" s="115" t="s">
        <v>52</v>
      </c>
      <c r="BG621" s="115" t="s">
        <v>60</v>
      </c>
      <c r="BH621" s="115" t="s">
        <v>61</v>
      </c>
      <c r="BJ621" s="115" t="s">
        <v>26</v>
      </c>
      <c r="BP621" s="115" t="s">
        <v>67</v>
      </c>
      <c r="CC621" s="115" t="s">
        <v>99</v>
      </c>
      <c r="CD621" s="115">
        <v>84</v>
      </c>
      <c r="CE621" s="115" t="s">
        <v>181</v>
      </c>
      <c r="CF621" s="115" t="s">
        <v>237</v>
      </c>
      <c r="CG621" s="115" t="s">
        <v>85</v>
      </c>
      <c r="CI621" s="115" t="s">
        <v>87</v>
      </c>
      <c r="CJ621" s="115" t="s">
        <v>101</v>
      </c>
      <c r="CK621" s="115" t="s">
        <v>102</v>
      </c>
      <c r="CL621" s="115" t="s">
        <v>106</v>
      </c>
      <c r="CM621" s="115" t="s">
        <v>91</v>
      </c>
      <c r="CN621" s="115" t="s">
        <v>91</v>
      </c>
    </row>
    <row r="622" spans="1:92">
      <c r="A622" s="115">
        <v>7020353627</v>
      </c>
      <c r="E622" s="115" t="s">
        <v>21</v>
      </c>
      <c r="L622" s="115" t="s">
        <v>28</v>
      </c>
      <c r="O622" s="115"/>
      <c r="R622" s="115" t="s">
        <v>21</v>
      </c>
      <c r="Y622" s="115" t="s">
        <v>28</v>
      </c>
      <c r="Z622" s="115" t="s">
        <v>29</v>
      </c>
      <c r="AB622" s="115"/>
      <c r="AD622" s="115" t="s">
        <v>33</v>
      </c>
      <c r="AH622" s="115" t="s">
        <v>37</v>
      </c>
      <c r="AK622" s="115" t="s">
        <v>40</v>
      </c>
      <c r="AL622" s="115"/>
      <c r="AO622" s="115" t="s">
        <v>44</v>
      </c>
      <c r="AU622" s="115" t="s">
        <v>49</v>
      </c>
      <c r="AV622" s="115" t="s">
        <v>50</v>
      </c>
      <c r="AX622" s="115"/>
      <c r="AZ622" s="115" t="s">
        <v>54</v>
      </c>
      <c r="BN622" s="115" t="s">
        <v>65</v>
      </c>
      <c r="BO622" s="115" t="s">
        <v>66</v>
      </c>
      <c r="BP622" s="115" t="s">
        <v>67</v>
      </c>
      <c r="BR622" s="115" t="s">
        <v>69</v>
      </c>
      <c r="BS622" s="115" t="s">
        <v>70</v>
      </c>
      <c r="BU622" s="115" t="s">
        <v>72</v>
      </c>
      <c r="CA622" s="115" t="s">
        <v>78</v>
      </c>
      <c r="CC622" s="115" t="s">
        <v>99</v>
      </c>
      <c r="CD622" s="115">
        <v>39</v>
      </c>
      <c r="CE622" s="115" t="s">
        <v>181</v>
      </c>
      <c r="CF622" s="115" t="s">
        <v>222</v>
      </c>
      <c r="CG622" s="115" t="s">
        <v>85</v>
      </c>
      <c r="CI622" s="115" t="s">
        <v>87</v>
      </c>
      <c r="CJ622" s="115" t="s">
        <v>93</v>
      </c>
      <c r="CK622" s="115" t="s">
        <v>89</v>
      </c>
      <c r="CL622" s="115" t="s">
        <v>98</v>
      </c>
      <c r="CM622" s="115" t="s">
        <v>91</v>
      </c>
      <c r="CN622" s="115" t="s">
        <v>91</v>
      </c>
    </row>
    <row r="623" spans="1:92">
      <c r="A623" s="115">
        <v>7045766657</v>
      </c>
      <c r="C623" s="115" t="s">
        <v>19</v>
      </c>
      <c r="L623" s="115" t="s">
        <v>28</v>
      </c>
      <c r="M623" s="115" t="s">
        <v>29</v>
      </c>
      <c r="O623" s="115"/>
      <c r="Q623" s="115" t="s">
        <v>20</v>
      </c>
      <c r="Z623" s="115" t="s">
        <v>29</v>
      </c>
      <c r="AA623" s="115" t="s">
        <v>30</v>
      </c>
      <c r="AB623" s="115"/>
      <c r="AD623" s="115" t="s">
        <v>33</v>
      </c>
      <c r="AH623" s="115" t="s">
        <v>37</v>
      </c>
      <c r="AK623" s="115" t="s">
        <v>40</v>
      </c>
      <c r="AL623" s="115"/>
      <c r="AO623" s="115" t="s">
        <v>44</v>
      </c>
      <c r="AU623" s="115" t="s">
        <v>49</v>
      </c>
      <c r="AV623" s="115" t="s">
        <v>50</v>
      </c>
      <c r="AX623" s="115"/>
      <c r="BD623" s="115" t="s">
        <v>57</v>
      </c>
      <c r="BE623" s="115" t="s">
        <v>58</v>
      </c>
      <c r="BN623" s="115" t="s">
        <v>65</v>
      </c>
      <c r="BP623" s="115" t="s">
        <v>67</v>
      </c>
      <c r="BR623" s="115" t="s">
        <v>69</v>
      </c>
      <c r="BU623" s="115" t="s">
        <v>72</v>
      </c>
      <c r="CC623" s="115" t="s">
        <v>83</v>
      </c>
      <c r="CE623" s="115" t="s">
        <v>181</v>
      </c>
      <c r="CF623" s="115" t="s">
        <v>190</v>
      </c>
      <c r="CG623" s="115" t="s">
        <v>85</v>
      </c>
      <c r="CH623" s="115" t="s">
        <v>86</v>
      </c>
      <c r="CI623" s="115" t="s">
        <v>87</v>
      </c>
      <c r="CL623" s="115" t="s">
        <v>106</v>
      </c>
      <c r="CM623" s="115" t="s">
        <v>91</v>
      </c>
      <c r="CN623" s="115" t="s">
        <v>91</v>
      </c>
    </row>
    <row r="624" spans="1:92">
      <c r="A624" s="115">
        <v>5597632052</v>
      </c>
      <c r="C624" s="115" t="s">
        <v>19</v>
      </c>
      <c r="F624" s="115" t="s">
        <v>22</v>
      </c>
      <c r="H624" s="115" t="s">
        <v>24</v>
      </c>
      <c r="O624" s="115" t="s">
        <v>18</v>
      </c>
      <c r="P624" s="115" t="s">
        <v>19</v>
      </c>
      <c r="S624" s="115" t="s">
        <v>22</v>
      </c>
      <c r="AB624" s="115"/>
      <c r="AE624" s="115" t="s">
        <v>34</v>
      </c>
      <c r="AH624" s="115" t="s">
        <v>37</v>
      </c>
      <c r="AJ624" s="115" t="s">
        <v>39</v>
      </c>
      <c r="AL624" s="115"/>
      <c r="AN624" s="115" t="s">
        <v>43</v>
      </c>
      <c r="AS624" s="115" t="s">
        <v>47</v>
      </c>
      <c r="AV624" s="115" t="s">
        <v>50</v>
      </c>
      <c r="AX624" s="115" t="s">
        <v>52</v>
      </c>
      <c r="BA624" s="115" t="s">
        <v>19</v>
      </c>
      <c r="BO624" s="115" t="s">
        <v>66</v>
      </c>
      <c r="BP624" s="115"/>
      <c r="BU624" s="115" t="s">
        <v>72</v>
      </c>
      <c r="BV624" s="115" t="s">
        <v>73</v>
      </c>
      <c r="BY624" s="115" t="s">
        <v>76</v>
      </c>
      <c r="CC624" s="115"/>
    </row>
    <row r="625" spans="1:92">
      <c r="A625" s="115">
        <v>5595499227</v>
      </c>
      <c r="B625" s="115" t="s">
        <v>18</v>
      </c>
      <c r="C625" s="115" t="s">
        <v>19</v>
      </c>
      <c r="L625" s="115" t="s">
        <v>28</v>
      </c>
      <c r="O625" s="115"/>
      <c r="P625" s="115" t="s">
        <v>19</v>
      </c>
      <c r="W625" s="115" t="s">
        <v>26</v>
      </c>
      <c r="AB625" s="115"/>
      <c r="AJ625" s="115" t="s">
        <v>39</v>
      </c>
      <c r="AK625" s="115" t="s">
        <v>40</v>
      </c>
      <c r="AL625" s="115"/>
      <c r="AO625" s="115" t="s">
        <v>44</v>
      </c>
      <c r="AP625" s="115" t="s">
        <v>45</v>
      </c>
      <c r="AV625" s="115" t="s">
        <v>50</v>
      </c>
      <c r="AX625" s="115"/>
      <c r="AZ625" s="115" t="s">
        <v>54</v>
      </c>
      <c r="BE625" s="115" t="s">
        <v>58</v>
      </c>
      <c r="BO625" s="115" t="s">
        <v>66</v>
      </c>
      <c r="BP625" s="115" t="s">
        <v>67</v>
      </c>
      <c r="BR625" s="115" t="s">
        <v>69</v>
      </c>
      <c r="BS625" s="115" t="s">
        <v>70</v>
      </c>
      <c r="BT625" s="115" t="s">
        <v>71</v>
      </c>
      <c r="BU625" s="115" t="s">
        <v>72</v>
      </c>
      <c r="BV625" s="115" t="s">
        <v>73</v>
      </c>
      <c r="BW625" s="115" t="s">
        <v>74</v>
      </c>
      <c r="BY625" s="115" t="s">
        <v>76</v>
      </c>
      <c r="CA625" s="115" t="s">
        <v>78</v>
      </c>
      <c r="CB625" s="115" t="s">
        <v>79</v>
      </c>
      <c r="CC625" s="115" t="s">
        <v>83</v>
      </c>
      <c r="CD625" s="115">
        <v>62</v>
      </c>
      <c r="CE625" s="115" t="s">
        <v>432</v>
      </c>
    </row>
    <row r="626" spans="1:92">
      <c r="A626" s="115">
        <v>5610662116</v>
      </c>
      <c r="E626" s="115" t="s">
        <v>21</v>
      </c>
      <c r="H626" s="115" t="s">
        <v>24</v>
      </c>
      <c r="L626" s="115" t="s">
        <v>28</v>
      </c>
      <c r="O626" s="115"/>
      <c r="W626" s="115" t="s">
        <v>26</v>
      </c>
      <c r="Y626" s="115" t="s">
        <v>28</v>
      </c>
      <c r="Z626" s="115" t="s">
        <v>29</v>
      </c>
      <c r="AB626" s="115"/>
      <c r="AC626" s="115" t="s">
        <v>32</v>
      </c>
      <c r="AD626" s="115" t="s">
        <v>33</v>
      </c>
      <c r="AJ626" s="115" t="s">
        <v>39</v>
      </c>
      <c r="AL626" s="115"/>
      <c r="AP626" s="115" t="s">
        <v>45</v>
      </c>
      <c r="AU626" s="115" t="s">
        <v>49</v>
      </c>
      <c r="AV626" s="115" t="s">
        <v>50</v>
      </c>
      <c r="AX626" s="115"/>
      <c r="BC626" s="115" t="s">
        <v>56</v>
      </c>
      <c r="BJ626" s="115" t="s">
        <v>26</v>
      </c>
      <c r="BL626" s="115" t="s">
        <v>63</v>
      </c>
      <c r="BP626" s="115" t="s">
        <v>67</v>
      </c>
      <c r="BT626" s="115" t="s">
        <v>71</v>
      </c>
      <c r="BU626" s="115" t="s">
        <v>72</v>
      </c>
      <c r="BW626" s="115" t="s">
        <v>74</v>
      </c>
      <c r="BX626" s="115" t="s">
        <v>75</v>
      </c>
      <c r="CA626" s="115" t="s">
        <v>78</v>
      </c>
      <c r="CC626" s="115"/>
    </row>
    <row r="627" spans="1:92">
      <c r="A627" s="115">
        <v>5579205747</v>
      </c>
      <c r="E627" s="115" t="s">
        <v>21</v>
      </c>
      <c r="H627" s="115" t="s">
        <v>24</v>
      </c>
      <c r="K627" s="115" t="s">
        <v>27</v>
      </c>
      <c r="O627" s="115"/>
      <c r="R627" s="115" t="s">
        <v>21</v>
      </c>
      <c r="Y627" s="115" t="s">
        <v>28</v>
      </c>
      <c r="Z627" s="115" t="s">
        <v>29</v>
      </c>
      <c r="AB627" s="115"/>
      <c r="AC627" s="115" t="s">
        <v>32</v>
      </c>
      <c r="AF627" s="115" t="s">
        <v>35</v>
      </c>
      <c r="AJ627" s="115" t="s">
        <v>39</v>
      </c>
      <c r="AL627" s="115" t="s">
        <v>41</v>
      </c>
      <c r="AU627" s="115" t="s">
        <v>49</v>
      </c>
      <c r="AV627" s="115" t="s">
        <v>50</v>
      </c>
      <c r="AX627" s="115"/>
      <c r="BB627" s="115" t="s">
        <v>55</v>
      </c>
      <c r="BH627" s="115" t="s">
        <v>61</v>
      </c>
      <c r="BI627" s="115" t="s">
        <v>62</v>
      </c>
      <c r="BP627" s="115" t="s">
        <v>67</v>
      </c>
      <c r="BR627" s="115" t="s">
        <v>69</v>
      </c>
      <c r="BS627" s="115" t="s">
        <v>70</v>
      </c>
      <c r="CC627" s="115" t="s">
        <v>99</v>
      </c>
      <c r="CD627" s="115">
        <v>41</v>
      </c>
      <c r="CE627" s="115" t="s">
        <v>181</v>
      </c>
      <c r="CF627" s="115" t="s">
        <v>185</v>
      </c>
    </row>
    <row r="628" spans="1:92">
      <c r="A628" s="115">
        <v>5591160069</v>
      </c>
      <c r="C628" s="115" t="s">
        <v>19</v>
      </c>
      <c r="G628" s="115" t="s">
        <v>23</v>
      </c>
      <c r="J628" s="115" t="s">
        <v>26</v>
      </c>
      <c r="O628" s="115"/>
      <c r="P628" s="115" t="s">
        <v>19</v>
      </c>
      <c r="W628" s="115" t="s">
        <v>26</v>
      </c>
      <c r="AA628" s="115" t="s">
        <v>30</v>
      </c>
      <c r="AB628" s="115"/>
      <c r="AD628" s="115" t="s">
        <v>33</v>
      </c>
      <c r="AH628" s="115" t="s">
        <v>37</v>
      </c>
      <c r="AK628" s="115" t="s">
        <v>40</v>
      </c>
      <c r="AL628" s="115"/>
      <c r="AP628" s="115" t="s">
        <v>45</v>
      </c>
      <c r="AU628" s="115" t="s">
        <v>49</v>
      </c>
      <c r="AV628" s="115" t="s">
        <v>50</v>
      </c>
      <c r="AX628" s="115"/>
      <c r="BB628" s="115" t="s">
        <v>55</v>
      </c>
      <c r="BC628" s="115" t="s">
        <v>56</v>
      </c>
      <c r="BJ628" s="115" t="s">
        <v>26</v>
      </c>
      <c r="BP628" s="115"/>
      <c r="BQ628" s="115" t="s">
        <v>68</v>
      </c>
      <c r="BU628" s="115" t="s">
        <v>72</v>
      </c>
      <c r="BY628" s="115" t="s">
        <v>76</v>
      </c>
      <c r="CA628" s="115" t="s">
        <v>78</v>
      </c>
      <c r="CC628" s="115" t="s">
        <v>83</v>
      </c>
      <c r="CD628" s="115">
        <v>16</v>
      </c>
      <c r="CE628" s="115" t="s">
        <v>84</v>
      </c>
    </row>
    <row r="629" spans="1:92">
      <c r="A629" s="115">
        <v>5610801429</v>
      </c>
      <c r="C629" s="115" t="s">
        <v>19</v>
      </c>
      <c r="F629" s="115" t="s">
        <v>22</v>
      </c>
      <c r="L629" s="115" t="s">
        <v>28</v>
      </c>
      <c r="O629" s="115"/>
      <c r="P629" s="115" t="s">
        <v>19</v>
      </c>
      <c r="S629" s="115" t="s">
        <v>22</v>
      </c>
      <c r="X629" s="115" t="s">
        <v>27</v>
      </c>
      <c r="AB629" s="115"/>
      <c r="AC629" s="115" t="s">
        <v>32</v>
      </c>
      <c r="AK629" s="115" t="s">
        <v>40</v>
      </c>
      <c r="AL629" s="115" t="s">
        <v>41</v>
      </c>
      <c r="AM629" s="115" t="s">
        <v>42</v>
      </c>
      <c r="AV629" s="115" t="s">
        <v>50</v>
      </c>
      <c r="AX629" s="115"/>
      <c r="AZ629" s="115" t="s">
        <v>54</v>
      </c>
      <c r="BI629" s="115" t="s">
        <v>62</v>
      </c>
      <c r="BO629" s="115" t="s">
        <v>66</v>
      </c>
      <c r="BP629" s="115"/>
      <c r="BR629" s="115" t="s">
        <v>69</v>
      </c>
      <c r="CA629" s="115" t="s">
        <v>78</v>
      </c>
      <c r="CB629" s="115" t="s">
        <v>79</v>
      </c>
      <c r="CC629" s="115"/>
    </row>
    <row r="630" spans="1:92">
      <c r="A630" s="115">
        <v>5607811208</v>
      </c>
      <c r="J630" s="115" t="s">
        <v>26</v>
      </c>
      <c r="O630" s="115"/>
      <c r="W630" s="115" t="s">
        <v>26</v>
      </c>
      <c r="AB630" s="115"/>
      <c r="AC630" s="115" t="s">
        <v>32</v>
      </c>
      <c r="AL630" s="115"/>
      <c r="AV630" s="115" t="s">
        <v>50</v>
      </c>
      <c r="AX630" s="115"/>
      <c r="BO630" s="115" t="s">
        <v>66</v>
      </c>
      <c r="BP630" s="115"/>
      <c r="BY630" s="115" t="s">
        <v>76</v>
      </c>
      <c r="CC630" s="115" t="s">
        <v>99</v>
      </c>
      <c r="CD630" s="115">
        <v>40</v>
      </c>
      <c r="CE630" s="115" t="s">
        <v>84</v>
      </c>
      <c r="CF630" s="115" t="s">
        <v>446</v>
      </c>
      <c r="CG630" s="115" t="s">
        <v>107</v>
      </c>
      <c r="CH630" s="115" t="s">
        <v>91</v>
      </c>
      <c r="CI630" s="115" t="s">
        <v>108</v>
      </c>
      <c r="CJ630" s="115" t="s">
        <v>96</v>
      </c>
      <c r="CK630" s="115" t="s">
        <v>112</v>
      </c>
      <c r="CL630" s="115" t="s">
        <v>90</v>
      </c>
      <c r="CM630" s="115" t="s">
        <v>91</v>
      </c>
    </row>
    <row r="631" spans="1:92">
      <c r="A631" s="115">
        <v>5595580555</v>
      </c>
      <c r="E631" s="115" t="s">
        <v>21</v>
      </c>
      <c r="G631" s="115" t="s">
        <v>23</v>
      </c>
      <c r="K631" s="115" t="s">
        <v>27</v>
      </c>
      <c r="O631" s="115"/>
      <c r="P631" s="115" t="s">
        <v>19</v>
      </c>
      <c r="U631" s="115" t="s">
        <v>24</v>
      </c>
      <c r="X631" s="115" t="s">
        <v>27</v>
      </c>
      <c r="AB631" s="115" t="s">
        <v>31</v>
      </c>
      <c r="AE631" s="115" t="s">
        <v>34</v>
      </c>
      <c r="AH631" s="115" t="s">
        <v>37</v>
      </c>
      <c r="AL631" s="115"/>
      <c r="AS631" s="115" t="s">
        <v>47</v>
      </c>
      <c r="AT631" s="115" t="s">
        <v>48</v>
      </c>
      <c r="AV631" s="115" t="s">
        <v>50</v>
      </c>
      <c r="AX631" s="115"/>
      <c r="AZ631" s="115" t="s">
        <v>54</v>
      </c>
      <c r="BC631" s="115" t="s">
        <v>56</v>
      </c>
      <c r="BD631" s="115" t="s">
        <v>57</v>
      </c>
      <c r="BP631" s="115" t="s">
        <v>67</v>
      </c>
      <c r="BY631" s="115" t="s">
        <v>76</v>
      </c>
      <c r="CA631" s="115" t="s">
        <v>78</v>
      </c>
      <c r="CC631" s="115" t="s">
        <v>99</v>
      </c>
      <c r="CD631" s="115">
        <v>45</v>
      </c>
      <c r="CE631" s="115" t="s">
        <v>432</v>
      </c>
    </row>
    <row r="632" spans="1:92">
      <c r="A632" s="115">
        <v>5597977185</v>
      </c>
      <c r="E632" s="115" t="s">
        <v>21</v>
      </c>
      <c r="L632" s="115" t="s">
        <v>28</v>
      </c>
      <c r="N632" s="115" t="s">
        <v>30</v>
      </c>
      <c r="O632" s="115"/>
      <c r="P632" s="115" t="s">
        <v>19</v>
      </c>
      <c r="S632" s="115" t="s">
        <v>22</v>
      </c>
      <c r="Y632" s="115" t="s">
        <v>28</v>
      </c>
      <c r="AB632" s="115"/>
      <c r="AC632" s="115" t="s">
        <v>32</v>
      </c>
      <c r="AD632" s="115" t="s">
        <v>33</v>
      </c>
      <c r="AK632" s="115" t="s">
        <v>40</v>
      </c>
      <c r="AL632" s="115"/>
      <c r="AN632" s="115" t="s">
        <v>43</v>
      </c>
      <c r="AT632" s="115" t="s">
        <v>48</v>
      </c>
      <c r="AV632" s="115" t="s">
        <v>50</v>
      </c>
      <c r="AX632" s="115"/>
      <c r="AZ632" s="115" t="s">
        <v>54</v>
      </c>
      <c r="BM632" s="115" t="s">
        <v>64</v>
      </c>
      <c r="BO632" s="115" t="s">
        <v>66</v>
      </c>
      <c r="BP632" s="115"/>
      <c r="BY632" s="115" t="s">
        <v>76</v>
      </c>
      <c r="CA632" s="115" t="s">
        <v>78</v>
      </c>
      <c r="CC632" s="115" t="s">
        <v>83</v>
      </c>
      <c r="CD632" s="115">
        <v>16</v>
      </c>
      <c r="CE632" s="115" t="s">
        <v>84</v>
      </c>
    </row>
    <row r="633" spans="1:92">
      <c r="A633" s="115">
        <v>6985444890</v>
      </c>
      <c r="B633" s="115" t="s">
        <v>18</v>
      </c>
      <c r="C633" s="115" t="s">
        <v>19</v>
      </c>
      <c r="D633" s="115" t="s">
        <v>20</v>
      </c>
      <c r="E633" s="115" t="s">
        <v>21</v>
      </c>
      <c r="F633" s="115" t="s">
        <v>22</v>
      </c>
      <c r="I633" s="115" t="s">
        <v>25</v>
      </c>
      <c r="K633" s="115" t="s">
        <v>27</v>
      </c>
      <c r="M633" s="115" t="s">
        <v>29</v>
      </c>
      <c r="O633" s="115" t="s">
        <v>18</v>
      </c>
      <c r="P633" s="115" t="s">
        <v>19</v>
      </c>
      <c r="Q633" s="115" t="s">
        <v>20</v>
      </c>
      <c r="R633" s="115" t="s">
        <v>21</v>
      </c>
      <c r="S633" s="115" t="s">
        <v>22</v>
      </c>
      <c r="T633" s="115" t="s">
        <v>23</v>
      </c>
      <c r="V633" s="115" t="s">
        <v>25</v>
      </c>
      <c r="X633" s="115" t="s">
        <v>27</v>
      </c>
      <c r="Z633" s="115" t="s">
        <v>29</v>
      </c>
      <c r="AB633" s="115" t="s">
        <v>31</v>
      </c>
      <c r="AC633" s="115" t="s">
        <v>32</v>
      </c>
      <c r="AD633" s="115" t="s">
        <v>33</v>
      </c>
      <c r="AF633" s="115" t="s">
        <v>35</v>
      </c>
      <c r="AH633" s="115" t="s">
        <v>37</v>
      </c>
      <c r="AJ633" s="115" t="s">
        <v>39</v>
      </c>
      <c r="AK633" s="115" t="s">
        <v>40</v>
      </c>
      <c r="AL633" s="115" t="s">
        <v>41</v>
      </c>
      <c r="AM633" s="115" t="s">
        <v>42</v>
      </c>
      <c r="AP633" s="115" t="s">
        <v>45</v>
      </c>
      <c r="AQ633" s="115" t="s">
        <v>39</v>
      </c>
      <c r="AR633" s="115" t="s">
        <v>46</v>
      </c>
      <c r="AT633" s="115" t="s">
        <v>48</v>
      </c>
      <c r="AV633" s="115" t="s">
        <v>50</v>
      </c>
      <c r="AX633" s="115"/>
      <c r="AZ633" s="115" t="s">
        <v>54</v>
      </c>
      <c r="BA633" s="115" t="s">
        <v>19</v>
      </c>
      <c r="BD633" s="115" t="s">
        <v>57</v>
      </c>
      <c r="BE633" s="115" t="s">
        <v>58</v>
      </c>
      <c r="BG633" s="115" t="s">
        <v>60</v>
      </c>
      <c r="BK633" s="115" t="s">
        <v>22</v>
      </c>
      <c r="BL633" s="115" t="s">
        <v>63</v>
      </c>
      <c r="BN633" s="115" t="s">
        <v>65</v>
      </c>
      <c r="BP633" s="115" t="s">
        <v>67</v>
      </c>
      <c r="BQ633" s="115" t="s">
        <v>68</v>
      </c>
      <c r="BR633" s="115" t="s">
        <v>69</v>
      </c>
      <c r="BS633" s="115" t="s">
        <v>70</v>
      </c>
      <c r="BT633" s="115" t="s">
        <v>71</v>
      </c>
      <c r="BU633" s="115" t="s">
        <v>72</v>
      </c>
      <c r="CC633" s="115" t="s">
        <v>83</v>
      </c>
      <c r="CD633" s="115">
        <v>80</v>
      </c>
      <c r="CE633" s="115" t="s">
        <v>84</v>
      </c>
      <c r="CF633" s="115" t="s">
        <v>147</v>
      </c>
      <c r="CG633" s="115" t="s">
        <v>85</v>
      </c>
      <c r="CH633" s="115" t="s">
        <v>86</v>
      </c>
      <c r="CI633" s="115" t="s">
        <v>87</v>
      </c>
      <c r="CJ633" s="115" t="s">
        <v>100</v>
      </c>
      <c r="CK633" s="115" t="s">
        <v>94</v>
      </c>
      <c r="CL633" s="115" t="s">
        <v>106</v>
      </c>
      <c r="CM633" s="115" t="s">
        <v>91</v>
      </c>
      <c r="CN633" s="115" t="s">
        <v>91</v>
      </c>
    </row>
    <row r="634" spans="1:92">
      <c r="A634" s="115">
        <v>5588362318</v>
      </c>
      <c r="C634" s="115" t="s">
        <v>19</v>
      </c>
      <c r="I634" s="115" t="s">
        <v>25</v>
      </c>
      <c r="N634" s="115" t="s">
        <v>30</v>
      </c>
      <c r="O634" s="115"/>
      <c r="P634" s="115" t="s">
        <v>19</v>
      </c>
      <c r="V634" s="115" t="s">
        <v>25</v>
      </c>
      <c r="AA634" s="115" t="s">
        <v>30</v>
      </c>
      <c r="AB634" s="115"/>
      <c r="AD634" s="115" t="s">
        <v>33</v>
      </c>
      <c r="AE634" s="115" t="s">
        <v>34</v>
      </c>
      <c r="AH634" s="115" t="s">
        <v>37</v>
      </c>
      <c r="AL634" s="115"/>
      <c r="AR634" s="115" t="s">
        <v>46</v>
      </c>
      <c r="AT634" s="115" t="s">
        <v>48</v>
      </c>
      <c r="AV634" s="115" t="s">
        <v>50</v>
      </c>
      <c r="AX634" s="115"/>
      <c r="BA634" s="115" t="s">
        <v>19</v>
      </c>
      <c r="BD634" s="115" t="s">
        <v>57</v>
      </c>
      <c r="BH634" s="115" t="s">
        <v>61</v>
      </c>
      <c r="BP634" s="115" t="s">
        <v>67</v>
      </c>
      <c r="BQ634" s="115" t="s">
        <v>68</v>
      </c>
      <c r="BR634" s="115" t="s">
        <v>69</v>
      </c>
      <c r="BS634" s="115" t="s">
        <v>70</v>
      </c>
      <c r="BU634" s="115" t="s">
        <v>72</v>
      </c>
      <c r="CC634" s="115" t="s">
        <v>83</v>
      </c>
      <c r="CD634" s="115">
        <v>38</v>
      </c>
      <c r="CE634" s="115" t="s">
        <v>181</v>
      </c>
      <c r="CF634" s="115" t="s">
        <v>183</v>
      </c>
      <c r="CG634" s="115" t="s">
        <v>85</v>
      </c>
      <c r="CH634" s="115" t="s">
        <v>86</v>
      </c>
      <c r="CI634" s="115" t="s">
        <v>87</v>
      </c>
      <c r="CJ634" s="115" t="s">
        <v>88</v>
      </c>
      <c r="CK634" s="115" t="s">
        <v>111</v>
      </c>
      <c r="CL634" s="115" t="s">
        <v>90</v>
      </c>
      <c r="CM634" s="115" t="s">
        <v>91</v>
      </c>
      <c r="CN634" s="115" t="s">
        <v>91</v>
      </c>
    </row>
    <row r="635" spans="1:92">
      <c r="A635" s="115">
        <v>7011080461</v>
      </c>
      <c r="C635" s="115" t="s">
        <v>19</v>
      </c>
      <c r="D635" s="115" t="s">
        <v>20</v>
      </c>
      <c r="J635" s="115" t="s">
        <v>26</v>
      </c>
      <c r="N635" s="115" t="s">
        <v>30</v>
      </c>
      <c r="O635" s="115"/>
      <c r="P635" s="115" t="s">
        <v>19</v>
      </c>
      <c r="Q635" s="115" t="s">
        <v>20</v>
      </c>
      <c r="W635" s="115" t="s">
        <v>26</v>
      </c>
      <c r="AA635" s="115" t="s">
        <v>30</v>
      </c>
      <c r="AB635" s="115"/>
      <c r="AK635" s="115" t="s">
        <v>40</v>
      </c>
      <c r="AL635" s="115"/>
      <c r="AR635" s="115" t="s">
        <v>46</v>
      </c>
      <c r="AT635" s="115" t="s">
        <v>48</v>
      </c>
      <c r="AV635" s="115" t="s">
        <v>50</v>
      </c>
      <c r="AX635" s="115"/>
      <c r="AY635" s="115" t="s">
        <v>53</v>
      </c>
      <c r="BE635" s="115" t="s">
        <v>58</v>
      </c>
      <c r="BJ635" s="115" t="s">
        <v>26</v>
      </c>
      <c r="BP635" s="115" t="s">
        <v>67</v>
      </c>
      <c r="BT635" s="115" t="s">
        <v>71</v>
      </c>
      <c r="CC635" s="115" t="s">
        <v>83</v>
      </c>
      <c r="CD635" s="115">
        <v>51</v>
      </c>
      <c r="CE635" s="115" t="s">
        <v>181</v>
      </c>
      <c r="CG635" s="115" t="s">
        <v>85</v>
      </c>
      <c r="CH635" s="115" t="s">
        <v>86</v>
      </c>
      <c r="CI635" s="115" t="s">
        <v>87</v>
      </c>
      <c r="CJ635" s="115" t="s">
        <v>88</v>
      </c>
      <c r="CK635" s="115" t="s">
        <v>94</v>
      </c>
      <c r="CL635" s="115" t="s">
        <v>90</v>
      </c>
      <c r="CM635" s="115" t="s">
        <v>91</v>
      </c>
      <c r="CN635" s="115" t="s">
        <v>91</v>
      </c>
    </row>
    <row r="636" spans="1:92">
      <c r="A636" s="115">
        <v>7011092764</v>
      </c>
      <c r="C636" s="115" t="s">
        <v>19</v>
      </c>
      <c r="D636" s="115" t="s">
        <v>20</v>
      </c>
      <c r="I636" s="115" t="s">
        <v>25</v>
      </c>
      <c r="N636" s="115" t="s">
        <v>30</v>
      </c>
      <c r="O636" s="115"/>
      <c r="P636" s="115" t="s">
        <v>19</v>
      </c>
      <c r="Q636" s="115" t="s">
        <v>20</v>
      </c>
      <c r="V636" s="115" t="s">
        <v>25</v>
      </c>
      <c r="AA636" s="115" t="s">
        <v>30</v>
      </c>
      <c r="AB636" s="115"/>
      <c r="AD636" s="115" t="s">
        <v>33</v>
      </c>
      <c r="AK636" s="115" t="s">
        <v>40</v>
      </c>
      <c r="AL636" s="115"/>
      <c r="AR636" s="115" t="s">
        <v>46</v>
      </c>
      <c r="AT636" s="115" t="s">
        <v>48</v>
      </c>
      <c r="AV636" s="115" t="s">
        <v>50</v>
      </c>
      <c r="AX636" s="115" t="s">
        <v>52</v>
      </c>
      <c r="AZ636" s="115" t="s">
        <v>54</v>
      </c>
      <c r="BA636" s="115" t="s">
        <v>19</v>
      </c>
      <c r="BC636" s="115" t="s">
        <v>56</v>
      </c>
      <c r="BD636" s="115" t="s">
        <v>57</v>
      </c>
      <c r="BP636" s="115" t="s">
        <v>67</v>
      </c>
      <c r="BU636" s="115" t="s">
        <v>72</v>
      </c>
      <c r="BX636" s="115" t="s">
        <v>75</v>
      </c>
      <c r="CA636" s="115" t="s">
        <v>78</v>
      </c>
      <c r="CC636" s="115" t="s">
        <v>83</v>
      </c>
      <c r="CD636" s="115">
        <v>50</v>
      </c>
      <c r="CE636" s="115" t="s">
        <v>181</v>
      </c>
      <c r="CF636" s="115" t="s">
        <v>219</v>
      </c>
      <c r="CG636" s="115" t="s">
        <v>85</v>
      </c>
      <c r="CI636" s="115" t="s">
        <v>87</v>
      </c>
      <c r="CJ636" s="115" t="s">
        <v>101</v>
      </c>
      <c r="CK636" s="115" t="s">
        <v>94</v>
      </c>
      <c r="CL636" s="115" t="s">
        <v>90</v>
      </c>
      <c r="CM636" s="115" t="s">
        <v>91</v>
      </c>
      <c r="CN636" s="115" t="s">
        <v>91</v>
      </c>
    </row>
    <row r="637" spans="1:92">
      <c r="A637" s="115">
        <v>7045771204</v>
      </c>
      <c r="J637" s="115" t="s">
        <v>26</v>
      </c>
      <c r="L637" s="115" t="s">
        <v>28</v>
      </c>
      <c r="N637" s="115" t="s">
        <v>30</v>
      </c>
      <c r="O637" s="115"/>
      <c r="Q637" s="115" t="s">
        <v>20</v>
      </c>
      <c r="V637" s="115" t="s">
        <v>25</v>
      </c>
      <c r="AA637" s="115" t="s">
        <v>30</v>
      </c>
      <c r="AB637" s="115"/>
      <c r="AK637" s="115" t="s">
        <v>40</v>
      </c>
      <c r="AL637" s="115" t="s">
        <v>41</v>
      </c>
      <c r="AR637" s="115" t="s">
        <v>46</v>
      </c>
      <c r="AT637" s="115" t="s">
        <v>48</v>
      </c>
      <c r="AV637" s="115" t="s">
        <v>50</v>
      </c>
      <c r="AX637" s="115" t="s">
        <v>52</v>
      </c>
      <c r="AY637" s="115" t="s">
        <v>53</v>
      </c>
      <c r="BD637" s="115" t="s">
        <v>57</v>
      </c>
      <c r="BE637" s="115" t="s">
        <v>58</v>
      </c>
      <c r="BG637" s="115" t="s">
        <v>60</v>
      </c>
      <c r="BJ637" s="115" t="s">
        <v>26</v>
      </c>
      <c r="BP637" s="115" t="s">
        <v>67</v>
      </c>
      <c r="CC637" s="115" t="s">
        <v>83</v>
      </c>
      <c r="CD637" s="115">
        <v>68</v>
      </c>
      <c r="CE637" s="115" t="s">
        <v>181</v>
      </c>
      <c r="CF637" s="115" t="s">
        <v>241</v>
      </c>
      <c r="CG637" s="115" t="s">
        <v>85</v>
      </c>
      <c r="CH637" s="115" t="s">
        <v>86</v>
      </c>
      <c r="CI637" s="115" t="s">
        <v>87</v>
      </c>
      <c r="CL637" s="115" t="s">
        <v>106</v>
      </c>
      <c r="CM637" s="115" t="s">
        <v>91</v>
      </c>
      <c r="CN637" s="115" t="s">
        <v>91</v>
      </c>
    </row>
    <row r="638" spans="1:92">
      <c r="A638" s="115">
        <v>7044840890</v>
      </c>
      <c r="E638" s="115" t="s">
        <v>21</v>
      </c>
      <c r="M638" s="115" t="s">
        <v>29</v>
      </c>
      <c r="N638" s="115" t="s">
        <v>30</v>
      </c>
      <c r="O638" s="115"/>
      <c r="AB638" s="115"/>
      <c r="AK638" s="115" t="s">
        <v>40</v>
      </c>
      <c r="AL638" s="115" t="s">
        <v>41</v>
      </c>
      <c r="AR638" s="115" t="s">
        <v>46</v>
      </c>
      <c r="AT638" s="115" t="s">
        <v>48</v>
      </c>
      <c r="AV638" s="115" t="s">
        <v>50</v>
      </c>
      <c r="AX638" s="115" t="s">
        <v>52</v>
      </c>
      <c r="BC638" s="115" t="s">
        <v>56</v>
      </c>
      <c r="BD638" s="115" t="s">
        <v>57</v>
      </c>
      <c r="BE638" s="115" t="s">
        <v>58</v>
      </c>
      <c r="BJ638" s="115" t="s">
        <v>26</v>
      </c>
      <c r="BN638" s="115" t="s">
        <v>65</v>
      </c>
      <c r="BP638" s="115" t="s">
        <v>67</v>
      </c>
      <c r="BS638" s="115" t="s">
        <v>70</v>
      </c>
      <c r="CA638" s="115" t="s">
        <v>78</v>
      </c>
      <c r="CC638" s="115" t="s">
        <v>99</v>
      </c>
      <c r="CD638" s="115">
        <v>27</v>
      </c>
      <c r="CE638" s="115" t="s">
        <v>181</v>
      </c>
      <c r="CF638" s="115" t="s">
        <v>206</v>
      </c>
      <c r="CG638" s="115" t="s">
        <v>85</v>
      </c>
      <c r="CH638" s="115" t="s">
        <v>86</v>
      </c>
      <c r="CI638" s="115" t="s">
        <v>87</v>
      </c>
      <c r="CJ638" s="115" t="s">
        <v>88</v>
      </c>
      <c r="CK638" s="115" t="s">
        <v>89</v>
      </c>
      <c r="CL638" s="115" t="s">
        <v>90</v>
      </c>
      <c r="CM638" s="115" t="s">
        <v>91</v>
      </c>
      <c r="CN638" s="115" t="s">
        <v>91</v>
      </c>
    </row>
    <row r="639" spans="1:92">
      <c r="A639" s="115">
        <v>5587000463</v>
      </c>
      <c r="C639" s="115" t="s">
        <v>19</v>
      </c>
      <c r="D639" s="115" t="s">
        <v>20</v>
      </c>
      <c r="N639" s="115" t="s">
        <v>30</v>
      </c>
      <c r="O639" s="115"/>
      <c r="P639" s="115" t="s">
        <v>19</v>
      </c>
      <c r="Q639" s="115" t="s">
        <v>20</v>
      </c>
      <c r="AA639" s="115" t="s">
        <v>30</v>
      </c>
      <c r="AB639" s="115"/>
      <c r="AD639" s="115" t="s">
        <v>33</v>
      </c>
      <c r="AJ639" s="115" t="s">
        <v>39</v>
      </c>
      <c r="AK639" s="115" t="s">
        <v>40</v>
      </c>
      <c r="AL639" s="115"/>
      <c r="AM639" s="115" t="s">
        <v>42</v>
      </c>
      <c r="AT639" s="115" t="s">
        <v>48</v>
      </c>
      <c r="AV639" s="115" t="s">
        <v>50</v>
      </c>
      <c r="AX639" s="115"/>
      <c r="BA639" s="115" t="s">
        <v>19</v>
      </c>
      <c r="BD639" s="115" t="s">
        <v>57</v>
      </c>
      <c r="BH639" s="115" t="s">
        <v>61</v>
      </c>
      <c r="BP639" s="115" t="s">
        <v>67</v>
      </c>
      <c r="BQ639" s="115" t="s">
        <v>68</v>
      </c>
      <c r="CA639" s="115" t="s">
        <v>78</v>
      </c>
      <c r="CC639" s="115" t="s">
        <v>83</v>
      </c>
      <c r="CD639" s="115">
        <v>38</v>
      </c>
      <c r="CE639" s="115" t="s">
        <v>181</v>
      </c>
      <c r="CF639" s="115" t="s">
        <v>438</v>
      </c>
      <c r="CG639" s="115" t="s">
        <v>85</v>
      </c>
      <c r="CH639" s="115" t="s">
        <v>86</v>
      </c>
      <c r="CI639" s="115" t="s">
        <v>87</v>
      </c>
      <c r="CJ639" s="115" t="s">
        <v>88</v>
      </c>
      <c r="CK639" s="115" t="s">
        <v>111</v>
      </c>
      <c r="CL639" s="115" t="s">
        <v>90</v>
      </c>
      <c r="CM639" s="115" t="s">
        <v>91</v>
      </c>
      <c r="CN639" s="115" t="s">
        <v>91</v>
      </c>
    </row>
    <row r="640" spans="1:92">
      <c r="A640" s="115">
        <v>6985416063</v>
      </c>
      <c r="C640" s="115" t="s">
        <v>19</v>
      </c>
      <c r="E640" s="115" t="s">
        <v>21</v>
      </c>
      <c r="M640" s="115" t="s">
        <v>29</v>
      </c>
      <c r="O640" s="115"/>
      <c r="P640" s="115" t="s">
        <v>19</v>
      </c>
      <c r="R640" s="115" t="s">
        <v>21</v>
      </c>
      <c r="AB640" s="115"/>
      <c r="AH640" s="115" t="s">
        <v>37</v>
      </c>
      <c r="AK640" s="115" t="s">
        <v>40</v>
      </c>
      <c r="AL640" s="115"/>
      <c r="AT640" s="115" t="s">
        <v>48</v>
      </c>
      <c r="AV640" s="115" t="s">
        <v>50</v>
      </c>
      <c r="AX640" s="115"/>
      <c r="AY640" s="115" t="s">
        <v>53</v>
      </c>
      <c r="BE640" s="115" t="s">
        <v>58</v>
      </c>
      <c r="BP640" s="115" t="s">
        <v>67</v>
      </c>
      <c r="BS640" s="115" t="s">
        <v>70</v>
      </c>
      <c r="BU640" s="115" t="s">
        <v>72</v>
      </c>
      <c r="CC640" s="115" t="s">
        <v>99</v>
      </c>
      <c r="CD640" s="115">
        <v>71</v>
      </c>
      <c r="CE640" s="115" t="s">
        <v>181</v>
      </c>
      <c r="CF640" s="115" t="s">
        <v>203</v>
      </c>
      <c r="CG640" s="115" t="s">
        <v>85</v>
      </c>
      <c r="CI640" s="115" t="s">
        <v>87</v>
      </c>
      <c r="CJ640" s="115" t="s">
        <v>101</v>
      </c>
      <c r="CK640" s="115" t="s">
        <v>111</v>
      </c>
      <c r="CL640" s="115" t="s">
        <v>106</v>
      </c>
      <c r="CM640" s="115" t="s">
        <v>91</v>
      </c>
      <c r="CN640" s="115" t="s">
        <v>91</v>
      </c>
    </row>
    <row r="641" spans="1:92">
      <c r="A641" s="115">
        <v>7045779729</v>
      </c>
      <c r="C641" s="115" t="s">
        <v>19</v>
      </c>
      <c r="J641" s="115" t="s">
        <v>26</v>
      </c>
      <c r="L641" s="115" t="s">
        <v>28</v>
      </c>
      <c r="O641" s="115" t="s">
        <v>18</v>
      </c>
      <c r="AB641" s="115"/>
      <c r="AH641" s="115" t="s">
        <v>37</v>
      </c>
      <c r="AK641" s="115" t="s">
        <v>40</v>
      </c>
      <c r="AL641" s="115"/>
      <c r="AT641" s="115" t="s">
        <v>48</v>
      </c>
      <c r="AV641" s="115" t="s">
        <v>50</v>
      </c>
      <c r="AX641" s="115"/>
      <c r="AY641" s="115" t="s">
        <v>53</v>
      </c>
      <c r="BA641" s="115" t="s">
        <v>19</v>
      </c>
      <c r="BJ641" s="115" t="s">
        <v>26</v>
      </c>
      <c r="BP641" s="115"/>
      <c r="BS641" s="115" t="s">
        <v>70</v>
      </c>
      <c r="BT641" s="115" t="s">
        <v>71</v>
      </c>
      <c r="BU641" s="115" t="s">
        <v>72</v>
      </c>
      <c r="CC641" s="115" t="s">
        <v>83</v>
      </c>
      <c r="CD641" s="115">
        <v>91</v>
      </c>
      <c r="CE641" s="115" t="s">
        <v>181</v>
      </c>
      <c r="CF641" s="115" t="s">
        <v>208</v>
      </c>
      <c r="CG641" s="115" t="s">
        <v>110</v>
      </c>
      <c r="CH641" s="115" t="s">
        <v>86</v>
      </c>
      <c r="CI641" s="115" t="s">
        <v>87</v>
      </c>
      <c r="CJ641" s="115" t="s">
        <v>93</v>
      </c>
      <c r="CK641" s="115" t="s">
        <v>102</v>
      </c>
      <c r="CL641" s="115" t="s">
        <v>113</v>
      </c>
      <c r="CM641" s="115" t="s">
        <v>91</v>
      </c>
      <c r="CN641" s="115" t="s">
        <v>86</v>
      </c>
    </row>
    <row r="642" spans="1:92">
      <c r="A642" s="115">
        <v>5587018229</v>
      </c>
      <c r="B642" s="115" t="s">
        <v>18</v>
      </c>
      <c r="C642" s="115" t="s">
        <v>19</v>
      </c>
      <c r="L642" s="115" t="s">
        <v>28</v>
      </c>
      <c r="O642" s="115" t="s">
        <v>18</v>
      </c>
      <c r="V642" s="115" t="s">
        <v>25</v>
      </c>
      <c r="AA642" s="115" t="s">
        <v>30</v>
      </c>
      <c r="AB642" s="115" t="s">
        <v>31</v>
      </c>
      <c r="AC642" s="115" t="s">
        <v>32</v>
      </c>
      <c r="AD642" s="115" t="s">
        <v>33</v>
      </c>
      <c r="AL642" s="115"/>
      <c r="AO642" s="115" t="s">
        <v>44</v>
      </c>
      <c r="AT642" s="115" t="s">
        <v>48</v>
      </c>
      <c r="AV642" s="115" t="s">
        <v>50</v>
      </c>
      <c r="AX642" s="115"/>
      <c r="BE642" s="115" t="s">
        <v>58</v>
      </c>
      <c r="BI642" s="115" t="s">
        <v>62</v>
      </c>
      <c r="BO642" s="115" t="s">
        <v>66</v>
      </c>
      <c r="BP642" s="115" t="s">
        <v>67</v>
      </c>
      <c r="BQ642" s="115" t="s">
        <v>68</v>
      </c>
      <c r="BS642" s="115" t="s">
        <v>70</v>
      </c>
      <c r="BT642" s="115" t="s">
        <v>71</v>
      </c>
      <c r="BV642" s="115" t="s">
        <v>73</v>
      </c>
      <c r="BY642" s="115" t="s">
        <v>76</v>
      </c>
      <c r="CA642" s="115" t="s">
        <v>78</v>
      </c>
      <c r="CC642" s="115" t="s">
        <v>83</v>
      </c>
      <c r="CD642" s="115">
        <v>32</v>
      </c>
      <c r="CE642" s="115" t="s">
        <v>181</v>
      </c>
      <c r="CF642" s="115" t="s">
        <v>206</v>
      </c>
      <c r="CG642" s="115" t="s">
        <v>85</v>
      </c>
      <c r="CH642" s="115" t="s">
        <v>86</v>
      </c>
      <c r="CI642" s="115" t="s">
        <v>87</v>
      </c>
      <c r="CJ642" s="115" t="s">
        <v>100</v>
      </c>
      <c r="CK642" s="115" t="s">
        <v>94</v>
      </c>
      <c r="CL642" s="115" t="s">
        <v>90</v>
      </c>
      <c r="CM642" s="115" t="s">
        <v>91</v>
      </c>
      <c r="CN642" s="115" t="s">
        <v>91</v>
      </c>
    </row>
    <row r="643" spans="1:92">
      <c r="A643" s="115">
        <v>5587017954</v>
      </c>
      <c r="B643" s="115" t="s">
        <v>18</v>
      </c>
      <c r="C643" s="115" t="s">
        <v>19</v>
      </c>
      <c r="L643" s="115" t="s">
        <v>28</v>
      </c>
      <c r="O643" s="115" t="s">
        <v>18</v>
      </c>
      <c r="V643" s="115" t="s">
        <v>25</v>
      </c>
      <c r="AA643" s="115" t="s">
        <v>30</v>
      </c>
      <c r="AB643" s="115" t="s">
        <v>31</v>
      </c>
      <c r="AD643" s="115" t="s">
        <v>33</v>
      </c>
      <c r="AK643" s="115" t="s">
        <v>40</v>
      </c>
      <c r="AL643" s="115"/>
      <c r="AO643" s="115" t="s">
        <v>44</v>
      </c>
      <c r="AT643" s="115" t="s">
        <v>48</v>
      </c>
      <c r="AV643" s="115" t="s">
        <v>50</v>
      </c>
      <c r="AX643" s="115"/>
      <c r="BA643" s="115" t="s">
        <v>19</v>
      </c>
      <c r="BM643" s="115" t="s">
        <v>64</v>
      </c>
      <c r="BO643" s="115" t="s">
        <v>66</v>
      </c>
      <c r="BP643" s="115" t="s">
        <v>67</v>
      </c>
      <c r="BQ643" s="115" t="s">
        <v>68</v>
      </c>
      <c r="BS643" s="115" t="s">
        <v>70</v>
      </c>
      <c r="BT643" s="115" t="s">
        <v>71</v>
      </c>
      <c r="BV643" s="115" t="s">
        <v>73</v>
      </c>
      <c r="BY643" s="115" t="s">
        <v>76</v>
      </c>
      <c r="CA643" s="115" t="s">
        <v>78</v>
      </c>
      <c r="CC643" s="115"/>
    </row>
    <row r="644" spans="1:92">
      <c r="A644" s="115">
        <v>7045787020</v>
      </c>
      <c r="C644" s="115" t="s">
        <v>19</v>
      </c>
      <c r="O644" s="115"/>
      <c r="P644" s="115" t="s">
        <v>19</v>
      </c>
      <c r="Q644" s="115" t="s">
        <v>20</v>
      </c>
      <c r="AA644" s="115" t="s">
        <v>30</v>
      </c>
      <c r="AB644" s="115"/>
      <c r="AL644" s="115" t="s">
        <v>41</v>
      </c>
      <c r="AT644" s="115" t="s">
        <v>48</v>
      </c>
      <c r="AV644" s="115" t="s">
        <v>50</v>
      </c>
      <c r="AX644" s="115"/>
      <c r="BA644" s="115" t="s">
        <v>19</v>
      </c>
      <c r="BH644" s="115" t="s">
        <v>61</v>
      </c>
      <c r="BJ644" s="115" t="s">
        <v>26</v>
      </c>
      <c r="BP644" s="115"/>
      <c r="BS644" s="115" t="s">
        <v>70</v>
      </c>
      <c r="BU644" s="115" t="s">
        <v>72</v>
      </c>
      <c r="BW644" s="115" t="s">
        <v>74</v>
      </c>
      <c r="CC644" s="115" t="s">
        <v>83</v>
      </c>
      <c r="CD644" s="115">
        <v>79</v>
      </c>
      <c r="CE644" s="115" t="s">
        <v>181</v>
      </c>
      <c r="CF644" s="115" t="s">
        <v>186</v>
      </c>
      <c r="CG644" s="115" t="s">
        <v>85</v>
      </c>
      <c r="CH644" s="115" t="s">
        <v>86</v>
      </c>
      <c r="CI644" s="115" t="s">
        <v>87</v>
      </c>
      <c r="CK644" s="115" t="s">
        <v>94</v>
      </c>
      <c r="CL644" s="115" t="s">
        <v>106</v>
      </c>
      <c r="CM644" s="115" t="s">
        <v>91</v>
      </c>
    </row>
    <row r="645" spans="1:92">
      <c r="A645" s="115">
        <v>7011088639</v>
      </c>
      <c r="O645" s="115"/>
      <c r="AB645" s="115"/>
      <c r="AL645" s="115"/>
      <c r="AP645" s="115" t="s">
        <v>45</v>
      </c>
      <c r="AT645" s="115" t="s">
        <v>48</v>
      </c>
      <c r="AV645" s="115" t="s">
        <v>50</v>
      </c>
      <c r="AX645" s="115"/>
      <c r="BD645" s="115" t="s">
        <v>57</v>
      </c>
      <c r="BJ645" s="115" t="s">
        <v>26</v>
      </c>
      <c r="BP645" s="115" t="s">
        <v>67</v>
      </c>
      <c r="BR645" s="115" t="s">
        <v>69</v>
      </c>
      <c r="CA645" s="115" t="s">
        <v>78</v>
      </c>
      <c r="CC645" s="115" t="s">
        <v>83</v>
      </c>
      <c r="CD645" s="115">
        <v>43</v>
      </c>
      <c r="CE645" s="115" t="s">
        <v>84</v>
      </c>
      <c r="CG645" s="115" t="s">
        <v>92</v>
      </c>
      <c r="CH645" s="115" t="s">
        <v>86</v>
      </c>
      <c r="CI645" s="115" t="s">
        <v>161</v>
      </c>
      <c r="CJ645" s="115" t="s">
        <v>100</v>
      </c>
      <c r="CK645" s="115" t="s">
        <v>102</v>
      </c>
      <c r="CL645" s="115" t="s">
        <v>90</v>
      </c>
      <c r="CM645" s="115" t="s">
        <v>91</v>
      </c>
      <c r="CN645" s="115" t="s">
        <v>91</v>
      </c>
    </row>
    <row r="646" spans="1:92">
      <c r="A646" s="115">
        <v>6985457657</v>
      </c>
      <c r="H646" s="115" t="s">
        <v>24</v>
      </c>
      <c r="L646" s="115" t="s">
        <v>28</v>
      </c>
      <c r="O646" s="115"/>
      <c r="R646" s="115" t="s">
        <v>21</v>
      </c>
      <c r="U646" s="115" t="s">
        <v>24</v>
      </c>
      <c r="AA646" s="115" t="s">
        <v>30</v>
      </c>
      <c r="AB646" s="115"/>
      <c r="AD646" s="115" t="s">
        <v>33</v>
      </c>
      <c r="AK646" s="115" t="s">
        <v>40</v>
      </c>
      <c r="AL646" s="115"/>
      <c r="AR646" s="115" t="s">
        <v>46</v>
      </c>
      <c r="AS646" s="115" t="s">
        <v>47</v>
      </c>
      <c r="AV646" s="115" t="s">
        <v>50</v>
      </c>
      <c r="AX646" s="115" t="s">
        <v>52</v>
      </c>
      <c r="AZ646" s="115" t="s">
        <v>54</v>
      </c>
      <c r="BA646" s="115" t="s">
        <v>19</v>
      </c>
      <c r="BC646" s="115" t="s">
        <v>56</v>
      </c>
      <c r="BP646" s="115"/>
      <c r="BR646" s="115" t="s">
        <v>69</v>
      </c>
      <c r="BS646" s="115" t="s">
        <v>70</v>
      </c>
      <c r="CC646" s="115" t="s">
        <v>83</v>
      </c>
      <c r="CD646" s="115">
        <v>36</v>
      </c>
      <c r="CE646" s="115" t="s">
        <v>181</v>
      </c>
      <c r="CG646" s="115" t="s">
        <v>85</v>
      </c>
      <c r="CH646" s="115" t="s">
        <v>86</v>
      </c>
      <c r="CJ646" s="115" t="s">
        <v>88</v>
      </c>
      <c r="CL646" s="115" t="s">
        <v>90</v>
      </c>
      <c r="CM646" s="115" t="s">
        <v>91</v>
      </c>
      <c r="CN646" s="115" t="s">
        <v>91</v>
      </c>
    </row>
    <row r="647" spans="1:92">
      <c r="A647" s="115">
        <v>7044842756</v>
      </c>
      <c r="D647" s="115" t="s">
        <v>20</v>
      </c>
      <c r="J647" s="115" t="s">
        <v>26</v>
      </c>
      <c r="O647" s="115"/>
      <c r="AB647" s="115"/>
      <c r="AD647" s="115" t="s">
        <v>33</v>
      </c>
      <c r="AL647" s="115"/>
      <c r="AM647" s="115" t="s">
        <v>42</v>
      </c>
      <c r="AP647" s="115" t="s">
        <v>45</v>
      </c>
      <c r="AR647" s="115" t="s">
        <v>46</v>
      </c>
      <c r="AS647" s="115" t="s">
        <v>47</v>
      </c>
      <c r="AV647" s="115" t="s">
        <v>50</v>
      </c>
      <c r="AX647" s="115" t="s">
        <v>52</v>
      </c>
      <c r="AZ647" s="115" t="s">
        <v>54</v>
      </c>
      <c r="BD647" s="115" t="s">
        <v>57</v>
      </c>
      <c r="BJ647" s="115" t="s">
        <v>26</v>
      </c>
      <c r="BO647" s="115" t="s">
        <v>66</v>
      </c>
      <c r="BP647" s="115" t="s">
        <v>67</v>
      </c>
      <c r="BS647" s="115" t="s">
        <v>70</v>
      </c>
      <c r="CC647" s="115" t="s">
        <v>83</v>
      </c>
      <c r="CD647" s="115">
        <v>49</v>
      </c>
      <c r="CE647" s="115" t="s">
        <v>181</v>
      </c>
      <c r="CF647" s="115" t="s">
        <v>214</v>
      </c>
      <c r="CG647" s="115" t="s">
        <v>85</v>
      </c>
      <c r="CH647" s="115" t="s">
        <v>86</v>
      </c>
      <c r="CI647" s="115" t="s">
        <v>87</v>
      </c>
      <c r="CJ647" s="115" t="s">
        <v>88</v>
      </c>
      <c r="CK647" s="115" t="s">
        <v>111</v>
      </c>
      <c r="CL647" s="115" t="s">
        <v>90</v>
      </c>
      <c r="CN647" s="115" t="s">
        <v>91</v>
      </c>
    </row>
    <row r="648" spans="1:92">
      <c r="A648" s="115">
        <v>5584575401</v>
      </c>
      <c r="H648" s="115" t="s">
        <v>24</v>
      </c>
      <c r="K648" s="115" t="s">
        <v>27</v>
      </c>
      <c r="N648" s="115" t="s">
        <v>30</v>
      </c>
      <c r="O648" s="115"/>
      <c r="U648" s="115" t="s">
        <v>24</v>
      </c>
      <c r="X648" s="115" t="s">
        <v>27</v>
      </c>
      <c r="AA648" s="115" t="s">
        <v>30</v>
      </c>
      <c r="AB648" s="115"/>
      <c r="AF648" s="115" t="s">
        <v>35</v>
      </c>
      <c r="AH648" s="115" t="s">
        <v>37</v>
      </c>
      <c r="AJ648" s="115" t="s">
        <v>39</v>
      </c>
      <c r="AL648" s="115"/>
      <c r="AM648" s="115" t="s">
        <v>42</v>
      </c>
      <c r="AS648" s="115" t="s">
        <v>47</v>
      </c>
      <c r="AV648" s="115" t="s">
        <v>50</v>
      </c>
      <c r="AX648" s="115"/>
      <c r="AZ648" s="115" t="s">
        <v>54</v>
      </c>
      <c r="BE648" s="115" t="s">
        <v>58</v>
      </c>
      <c r="BG648" s="115" t="s">
        <v>60</v>
      </c>
      <c r="BP648" s="115" t="s">
        <v>67</v>
      </c>
      <c r="CA648" s="115" t="s">
        <v>78</v>
      </c>
      <c r="CC648" s="115" t="s">
        <v>99</v>
      </c>
      <c r="CD648" s="115">
        <v>55</v>
      </c>
      <c r="CE648" s="115" t="s">
        <v>181</v>
      </c>
      <c r="CF648" s="115" t="s">
        <v>204</v>
      </c>
    </row>
    <row r="649" spans="1:92">
      <c r="A649" s="115">
        <v>7020354004</v>
      </c>
      <c r="O649" s="115"/>
      <c r="X649" s="115" t="s">
        <v>27</v>
      </c>
      <c r="AB649" s="115"/>
      <c r="AL649" s="115" t="s">
        <v>41</v>
      </c>
      <c r="AS649" s="115" t="s">
        <v>47</v>
      </c>
      <c r="AV649" s="115" t="s">
        <v>50</v>
      </c>
      <c r="AX649" s="115"/>
      <c r="BA649" s="115" t="s">
        <v>19</v>
      </c>
      <c r="BD649" s="115" t="s">
        <v>57</v>
      </c>
      <c r="BN649" s="115" t="s">
        <v>65</v>
      </c>
      <c r="BP649" s="115" t="s">
        <v>67</v>
      </c>
      <c r="CC649" s="115" t="s">
        <v>99</v>
      </c>
      <c r="CD649" s="115">
        <v>28</v>
      </c>
      <c r="CE649" s="115" t="s">
        <v>181</v>
      </c>
      <c r="CF649" s="115" t="s">
        <v>219</v>
      </c>
      <c r="CG649" s="115" t="s">
        <v>85</v>
      </c>
      <c r="CH649" s="115" t="s">
        <v>91</v>
      </c>
      <c r="CI649" s="115" t="s">
        <v>87</v>
      </c>
      <c r="CJ649" s="115" t="s">
        <v>101</v>
      </c>
      <c r="CK649" s="115" t="s">
        <v>89</v>
      </c>
      <c r="CL649" s="115" t="s">
        <v>90</v>
      </c>
      <c r="CM649" s="115" t="s">
        <v>91</v>
      </c>
      <c r="CN649" s="115" t="s">
        <v>91</v>
      </c>
    </row>
    <row r="650" spans="1:92">
      <c r="A650" s="115">
        <v>6984063531</v>
      </c>
      <c r="L650" s="115" t="s">
        <v>28</v>
      </c>
      <c r="N650" s="115" t="s">
        <v>30</v>
      </c>
      <c r="O650" s="115"/>
      <c r="Q650" s="115" t="s">
        <v>20</v>
      </c>
      <c r="V650" s="115" t="s">
        <v>25</v>
      </c>
      <c r="AA650" s="115" t="s">
        <v>30</v>
      </c>
      <c r="AB650" s="115"/>
      <c r="AD650" s="115" t="s">
        <v>33</v>
      </c>
      <c r="AK650" s="115" t="s">
        <v>40</v>
      </c>
      <c r="AL650" s="115"/>
      <c r="AM650" s="115" t="s">
        <v>42</v>
      </c>
      <c r="AP650" s="115" t="s">
        <v>45</v>
      </c>
      <c r="AQ650" s="115" t="s">
        <v>39</v>
      </c>
      <c r="AS650" s="115" t="s">
        <v>47</v>
      </c>
      <c r="AV650" s="115" t="s">
        <v>50</v>
      </c>
      <c r="AX650" s="115"/>
      <c r="AY650" s="115" t="s">
        <v>53</v>
      </c>
      <c r="BC650" s="115" t="s">
        <v>56</v>
      </c>
      <c r="BH650" s="115" t="s">
        <v>61</v>
      </c>
      <c r="BN650" s="115" t="s">
        <v>65</v>
      </c>
      <c r="BP650" s="115"/>
      <c r="BS650" s="115" t="s">
        <v>70</v>
      </c>
      <c r="CA650" s="115" t="s">
        <v>78</v>
      </c>
      <c r="CB650" s="115" t="s">
        <v>79</v>
      </c>
      <c r="CC650" s="115" t="s">
        <v>83</v>
      </c>
      <c r="CD650" s="115">
        <v>39</v>
      </c>
      <c r="CE650" s="115" t="s">
        <v>181</v>
      </c>
      <c r="CF650" s="115" t="s">
        <v>189</v>
      </c>
      <c r="CG650" s="115" t="s">
        <v>85</v>
      </c>
      <c r="CH650" s="115" t="s">
        <v>86</v>
      </c>
      <c r="CI650" s="115" t="s">
        <v>87</v>
      </c>
      <c r="CJ650" s="115" t="s">
        <v>100</v>
      </c>
      <c r="CK650" s="115" t="s">
        <v>94</v>
      </c>
      <c r="CL650" s="115" t="s">
        <v>90</v>
      </c>
      <c r="CM650" s="115" t="s">
        <v>91</v>
      </c>
      <c r="CN650" s="115" t="s">
        <v>91</v>
      </c>
    </row>
    <row r="651" spans="1:92">
      <c r="A651" s="115">
        <v>7020564626</v>
      </c>
      <c r="L651" s="115" t="s">
        <v>28</v>
      </c>
      <c r="O651" s="115"/>
      <c r="V651" s="115" t="s">
        <v>25</v>
      </c>
      <c r="AB651" s="115"/>
      <c r="AF651" s="115" t="s">
        <v>35</v>
      </c>
      <c r="AL651" s="115"/>
      <c r="AS651" s="115" t="s">
        <v>47</v>
      </c>
      <c r="AV651" s="115" t="s">
        <v>50</v>
      </c>
      <c r="AX651" s="115" t="s">
        <v>52</v>
      </c>
      <c r="AY651" s="115" t="s">
        <v>53</v>
      </c>
      <c r="BA651" s="115" t="s">
        <v>19</v>
      </c>
      <c r="BN651" s="115" t="s">
        <v>65</v>
      </c>
      <c r="BP651" s="115" t="s">
        <v>67</v>
      </c>
      <c r="CC651" s="115" t="s">
        <v>83</v>
      </c>
      <c r="CD651" s="115">
        <v>50</v>
      </c>
      <c r="CE651" s="115" t="s">
        <v>181</v>
      </c>
      <c r="CF651" s="115" t="s">
        <v>224</v>
      </c>
      <c r="CG651" s="115" t="s">
        <v>85</v>
      </c>
      <c r="CH651" s="115" t="s">
        <v>86</v>
      </c>
      <c r="CI651" s="115" t="s">
        <v>87</v>
      </c>
      <c r="CK651" s="115" t="s">
        <v>89</v>
      </c>
      <c r="CL651" s="115" t="s">
        <v>90</v>
      </c>
      <c r="CM651" s="115" t="s">
        <v>91</v>
      </c>
      <c r="CN651" s="115" t="s">
        <v>91</v>
      </c>
    </row>
    <row r="652" spans="1:92">
      <c r="A652" s="115">
        <v>7045762645</v>
      </c>
      <c r="C652" s="115" t="s">
        <v>19</v>
      </c>
      <c r="D652" s="115" t="s">
        <v>20</v>
      </c>
      <c r="E652" s="115" t="s">
        <v>21</v>
      </c>
      <c r="O652" s="115"/>
      <c r="P652" s="115" t="s">
        <v>19</v>
      </c>
      <c r="U652" s="115" t="s">
        <v>24</v>
      </c>
      <c r="V652" s="115" t="s">
        <v>25</v>
      </c>
      <c r="AB652" s="115"/>
      <c r="AD652" s="115" t="s">
        <v>33</v>
      </c>
      <c r="AF652" s="115" t="s">
        <v>35</v>
      </c>
      <c r="AJ652" s="115" t="s">
        <v>39</v>
      </c>
      <c r="AL652" s="115" t="s">
        <v>41</v>
      </c>
      <c r="AR652" s="115" t="s">
        <v>46</v>
      </c>
      <c r="AV652" s="115" t="s">
        <v>50</v>
      </c>
      <c r="AX652" s="115" t="s">
        <v>52</v>
      </c>
      <c r="BH652" s="115" t="s">
        <v>61</v>
      </c>
      <c r="BJ652" s="115" t="s">
        <v>26</v>
      </c>
      <c r="BP652" s="115" t="s">
        <v>67</v>
      </c>
      <c r="BS652" s="115" t="s">
        <v>70</v>
      </c>
      <c r="CA652" s="115" t="s">
        <v>78</v>
      </c>
      <c r="CC652" s="115" t="s">
        <v>83</v>
      </c>
      <c r="CD652" s="115">
        <v>69</v>
      </c>
      <c r="CE652" s="115" t="s">
        <v>181</v>
      </c>
      <c r="CF652" s="115" t="s">
        <v>196</v>
      </c>
      <c r="CG652" s="115" t="s">
        <v>85</v>
      </c>
      <c r="CH652" s="115" t="s">
        <v>86</v>
      </c>
      <c r="CI652" s="115" t="s">
        <v>87</v>
      </c>
      <c r="CJ652" s="115" t="s">
        <v>96</v>
      </c>
      <c r="CK652" s="115" t="s">
        <v>94</v>
      </c>
      <c r="CL652" s="115" t="s">
        <v>106</v>
      </c>
      <c r="CM652" s="115" t="s">
        <v>91</v>
      </c>
      <c r="CN652" s="115" t="s">
        <v>91</v>
      </c>
    </row>
    <row r="653" spans="1:92">
      <c r="A653" s="115">
        <v>7045776139</v>
      </c>
      <c r="C653" s="115" t="s">
        <v>19</v>
      </c>
      <c r="D653" s="115" t="s">
        <v>20</v>
      </c>
      <c r="K653" s="115" t="s">
        <v>27</v>
      </c>
      <c r="O653" s="115"/>
      <c r="P653" s="115" t="s">
        <v>19</v>
      </c>
      <c r="Q653" s="115" t="s">
        <v>20</v>
      </c>
      <c r="Z653" s="115" t="s">
        <v>29</v>
      </c>
      <c r="AB653" s="115"/>
      <c r="AJ653" s="115" t="s">
        <v>39</v>
      </c>
      <c r="AK653" s="115" t="s">
        <v>40</v>
      </c>
      <c r="AL653" s="115"/>
      <c r="AQ653" s="115" t="s">
        <v>39</v>
      </c>
      <c r="AR653" s="115" t="s">
        <v>46</v>
      </c>
      <c r="AV653" s="115" t="s">
        <v>50</v>
      </c>
      <c r="AX653" s="115"/>
      <c r="AZ653" s="115" t="s">
        <v>54</v>
      </c>
      <c r="BD653" s="115" t="s">
        <v>57</v>
      </c>
      <c r="BH653" s="115" t="s">
        <v>61</v>
      </c>
      <c r="BP653" s="115"/>
      <c r="BS653" s="115" t="s">
        <v>70</v>
      </c>
      <c r="BT653" s="115" t="s">
        <v>71</v>
      </c>
      <c r="BU653" s="115" t="s">
        <v>72</v>
      </c>
      <c r="CC653" s="115" t="s">
        <v>83</v>
      </c>
      <c r="CD653" s="115">
        <v>71</v>
      </c>
      <c r="CE653" s="115" t="s">
        <v>181</v>
      </c>
      <c r="CF653" s="115" t="s">
        <v>190</v>
      </c>
      <c r="CG653" s="115" t="s">
        <v>85</v>
      </c>
      <c r="CH653" s="115" t="s">
        <v>86</v>
      </c>
      <c r="CI653" s="115" t="s">
        <v>87</v>
      </c>
      <c r="CJ653" s="115" t="s">
        <v>88</v>
      </c>
      <c r="CK653" s="115" t="s">
        <v>111</v>
      </c>
      <c r="CL653" s="115" t="s">
        <v>106</v>
      </c>
      <c r="CM653" s="115" t="s">
        <v>91</v>
      </c>
      <c r="CN653" s="115" t="s">
        <v>91</v>
      </c>
    </row>
    <row r="654" spans="1:92">
      <c r="A654" s="115">
        <v>7008116430</v>
      </c>
      <c r="C654" s="115" t="s">
        <v>19</v>
      </c>
      <c r="D654" s="115" t="s">
        <v>20</v>
      </c>
      <c r="M654" s="115" t="s">
        <v>29</v>
      </c>
      <c r="O654" s="115"/>
      <c r="Q654" s="115" t="s">
        <v>20</v>
      </c>
      <c r="R654" s="115" t="s">
        <v>21</v>
      </c>
      <c r="V654" s="115" t="s">
        <v>25</v>
      </c>
      <c r="AB654" s="115" t="s">
        <v>31</v>
      </c>
      <c r="AE654" s="115" t="s">
        <v>34</v>
      </c>
      <c r="AH654" s="115" t="s">
        <v>37</v>
      </c>
      <c r="AL654" s="115" t="s">
        <v>41</v>
      </c>
      <c r="AR654" s="115" t="s">
        <v>46</v>
      </c>
      <c r="AV654" s="115" t="s">
        <v>50</v>
      </c>
      <c r="AX654" s="115"/>
      <c r="BC654" s="115" t="s">
        <v>56</v>
      </c>
      <c r="BD654" s="115" t="s">
        <v>57</v>
      </c>
      <c r="BN654" s="115" t="s">
        <v>65</v>
      </c>
      <c r="BP654" s="115" t="s">
        <v>67</v>
      </c>
      <c r="BQ654" s="115" t="s">
        <v>68</v>
      </c>
      <c r="CA654" s="115" t="s">
        <v>78</v>
      </c>
      <c r="CC654" s="115" t="s">
        <v>83</v>
      </c>
      <c r="CD654" s="115">
        <v>71</v>
      </c>
      <c r="CE654" s="115" t="s">
        <v>84</v>
      </c>
      <c r="CF654" s="115" t="s">
        <v>144</v>
      </c>
      <c r="CG654" s="115" t="s">
        <v>85</v>
      </c>
      <c r="CH654" s="115" t="s">
        <v>86</v>
      </c>
      <c r="CI654" s="115" t="s">
        <v>87</v>
      </c>
      <c r="CK654" s="115" t="s">
        <v>94</v>
      </c>
      <c r="CL654" s="115" t="s">
        <v>106</v>
      </c>
      <c r="CM654" s="115" t="s">
        <v>91</v>
      </c>
      <c r="CN654" s="115" t="s">
        <v>91</v>
      </c>
    </row>
    <row r="655" spans="1:92">
      <c r="A655" s="115">
        <v>5587888328</v>
      </c>
      <c r="D655" s="115" t="s">
        <v>20</v>
      </c>
      <c r="L655" s="115" t="s">
        <v>28</v>
      </c>
      <c r="N655" s="115" t="s">
        <v>30</v>
      </c>
      <c r="O655" s="115"/>
      <c r="Q655" s="115" t="s">
        <v>20</v>
      </c>
      <c r="V655" s="115" t="s">
        <v>25</v>
      </c>
      <c r="AA655" s="115" t="s">
        <v>30</v>
      </c>
      <c r="AB655" s="115"/>
      <c r="AH655" s="115" t="s">
        <v>37</v>
      </c>
      <c r="AK655" s="115" t="s">
        <v>40</v>
      </c>
      <c r="AL655" s="115"/>
      <c r="AP655" s="115" t="s">
        <v>45</v>
      </c>
      <c r="AR655" s="115" t="s">
        <v>46</v>
      </c>
      <c r="AV655" s="115" t="s">
        <v>50</v>
      </c>
      <c r="AX655" s="115"/>
      <c r="BC655" s="115" t="s">
        <v>56</v>
      </c>
      <c r="BE655" s="115" t="s">
        <v>58</v>
      </c>
      <c r="BN655" s="115" t="s">
        <v>65</v>
      </c>
      <c r="BP655" s="115" t="s">
        <v>67</v>
      </c>
      <c r="BS655" s="115" t="s">
        <v>70</v>
      </c>
      <c r="BT655" s="115" t="s">
        <v>71</v>
      </c>
      <c r="BV655" s="115" t="s">
        <v>73</v>
      </c>
      <c r="BW655" s="115" t="s">
        <v>74</v>
      </c>
      <c r="CA655" s="115" t="s">
        <v>78</v>
      </c>
      <c r="CC655" s="115" t="s">
        <v>83</v>
      </c>
      <c r="CD655" s="115">
        <v>47</v>
      </c>
      <c r="CE655" s="115" t="s">
        <v>181</v>
      </c>
      <c r="CF655" s="115" t="s">
        <v>209</v>
      </c>
      <c r="CG655" s="115" t="s">
        <v>85</v>
      </c>
      <c r="CH655" s="115" t="s">
        <v>86</v>
      </c>
      <c r="CI655" s="115" t="s">
        <v>87</v>
      </c>
      <c r="CJ655" s="115" t="s">
        <v>88</v>
      </c>
      <c r="CK655" s="115" t="s">
        <v>111</v>
      </c>
      <c r="CL655" s="115" t="s">
        <v>90</v>
      </c>
      <c r="CM655" s="115" t="s">
        <v>91</v>
      </c>
      <c r="CN655" s="115" t="s">
        <v>91</v>
      </c>
    </row>
    <row r="656" spans="1:92">
      <c r="A656" s="115">
        <v>7011272399</v>
      </c>
      <c r="H656" s="115" t="s">
        <v>24</v>
      </c>
      <c r="I656" s="115" t="s">
        <v>25</v>
      </c>
      <c r="J656" s="115" t="s">
        <v>26</v>
      </c>
      <c r="O656" s="115"/>
      <c r="R656" s="115" t="s">
        <v>21</v>
      </c>
      <c r="V656" s="115" t="s">
        <v>25</v>
      </c>
      <c r="W656" s="115" t="s">
        <v>26</v>
      </c>
      <c r="AB656" s="115"/>
      <c r="AC656" s="115" t="s">
        <v>32</v>
      </c>
      <c r="AF656" s="115" t="s">
        <v>35</v>
      </c>
      <c r="AK656" s="115" t="s">
        <v>40</v>
      </c>
      <c r="AL656" s="115"/>
      <c r="AP656" s="115" t="s">
        <v>45</v>
      </c>
      <c r="AR656" s="115" t="s">
        <v>46</v>
      </c>
      <c r="AV656" s="115" t="s">
        <v>50</v>
      </c>
      <c r="AX656" s="115"/>
      <c r="BE656" s="115" t="s">
        <v>58</v>
      </c>
      <c r="BG656" s="115" t="s">
        <v>60</v>
      </c>
      <c r="BJ656" s="115" t="s">
        <v>26</v>
      </c>
      <c r="BP656" s="115" t="s">
        <v>67</v>
      </c>
      <c r="CA656" s="115" t="s">
        <v>78</v>
      </c>
      <c r="CC656" s="115"/>
      <c r="CD656" s="115">
        <v>60</v>
      </c>
      <c r="CE656" s="115" t="s">
        <v>84</v>
      </c>
      <c r="CF656" s="115" t="s">
        <v>126</v>
      </c>
      <c r="CH656" s="115" t="s">
        <v>86</v>
      </c>
      <c r="CI656" s="115" t="s">
        <v>87</v>
      </c>
    </row>
    <row r="657" spans="1:92">
      <c r="A657" s="115">
        <v>7011272704</v>
      </c>
      <c r="O657" s="115"/>
      <c r="P657" s="115" t="s">
        <v>19</v>
      </c>
      <c r="Q657" s="115" t="s">
        <v>20</v>
      </c>
      <c r="W657" s="115" t="s">
        <v>26</v>
      </c>
      <c r="AB657" s="115"/>
      <c r="AL657" s="115" t="s">
        <v>41</v>
      </c>
      <c r="AR657" s="115" t="s">
        <v>46</v>
      </c>
      <c r="AV657" s="115" t="s">
        <v>50</v>
      </c>
      <c r="AX657" s="115"/>
      <c r="BD657" s="115" t="s">
        <v>57</v>
      </c>
      <c r="BE657" s="115" t="s">
        <v>58</v>
      </c>
      <c r="BJ657" s="115" t="s">
        <v>26</v>
      </c>
      <c r="BP657" s="115" t="s">
        <v>67</v>
      </c>
      <c r="BQ657" s="115" t="s">
        <v>68</v>
      </c>
      <c r="CC657" s="115" t="s">
        <v>83</v>
      </c>
      <c r="CD657" s="115">
        <v>60</v>
      </c>
      <c r="CE657" s="115" t="s">
        <v>84</v>
      </c>
      <c r="CF657" s="115" t="s">
        <v>126</v>
      </c>
      <c r="CG657" s="115" t="s">
        <v>85</v>
      </c>
      <c r="CH657" s="115" t="s">
        <v>86</v>
      </c>
      <c r="CI657" s="115" t="s">
        <v>87</v>
      </c>
      <c r="CK657" s="115" t="s">
        <v>94</v>
      </c>
      <c r="CL657" s="115" t="s">
        <v>90</v>
      </c>
      <c r="CM657" s="115" t="s">
        <v>91</v>
      </c>
      <c r="CN657" s="115" t="s">
        <v>86</v>
      </c>
    </row>
    <row r="658" spans="1:92">
      <c r="A658" s="115">
        <v>7010994316</v>
      </c>
      <c r="E658" s="115" t="s">
        <v>21</v>
      </c>
      <c r="M658" s="115" t="s">
        <v>29</v>
      </c>
      <c r="O658" s="115" t="s">
        <v>18</v>
      </c>
      <c r="R658" s="115" t="s">
        <v>21</v>
      </c>
      <c r="Z658" s="115" t="s">
        <v>29</v>
      </c>
      <c r="AB658" s="115"/>
      <c r="AL658" s="115" t="s">
        <v>41</v>
      </c>
      <c r="AM658" s="115" t="s">
        <v>42</v>
      </c>
      <c r="AR658" s="115" t="s">
        <v>46</v>
      </c>
      <c r="AV658" s="115" t="s">
        <v>50</v>
      </c>
      <c r="AX658" s="115"/>
      <c r="BN658" s="115" t="s">
        <v>65</v>
      </c>
      <c r="BP658" s="115" t="s">
        <v>67</v>
      </c>
      <c r="BT658" s="115" t="s">
        <v>71</v>
      </c>
      <c r="CA658" s="115" t="s">
        <v>78</v>
      </c>
      <c r="CC658" s="115" t="s">
        <v>83</v>
      </c>
      <c r="CD658" s="115">
        <v>69</v>
      </c>
      <c r="CE658" s="115" t="s">
        <v>84</v>
      </c>
      <c r="CF658" s="115" t="s">
        <v>126</v>
      </c>
      <c r="CH658" s="115" t="s">
        <v>86</v>
      </c>
      <c r="CI658" s="115" t="s">
        <v>87</v>
      </c>
      <c r="CJ658" s="115" t="s">
        <v>93</v>
      </c>
      <c r="CK658" s="115" t="s">
        <v>89</v>
      </c>
      <c r="CL658" s="115" t="s">
        <v>106</v>
      </c>
      <c r="CM658" s="115" t="s">
        <v>91</v>
      </c>
      <c r="CN658" s="115" t="s">
        <v>91</v>
      </c>
    </row>
    <row r="659" spans="1:92">
      <c r="A659" s="115">
        <v>5584565317</v>
      </c>
      <c r="C659" s="115" t="s">
        <v>19</v>
      </c>
      <c r="D659" s="115" t="s">
        <v>20</v>
      </c>
      <c r="N659" s="115" t="s">
        <v>30</v>
      </c>
      <c r="O659" s="115"/>
      <c r="P659" s="115" t="s">
        <v>19</v>
      </c>
      <c r="Q659" s="115" t="s">
        <v>20</v>
      </c>
      <c r="AB659" s="115"/>
      <c r="AD659" s="115" t="s">
        <v>33</v>
      </c>
      <c r="AL659" s="115" t="s">
        <v>41</v>
      </c>
      <c r="AR659" s="115" t="s">
        <v>46</v>
      </c>
      <c r="AV659" s="115" t="s">
        <v>50</v>
      </c>
      <c r="AX659" s="115" t="s">
        <v>52</v>
      </c>
      <c r="BA659" s="115" t="s">
        <v>19</v>
      </c>
      <c r="BD659" s="115" t="s">
        <v>57</v>
      </c>
      <c r="BP659" s="115" t="s">
        <v>67</v>
      </c>
      <c r="BS659" s="115" t="s">
        <v>70</v>
      </c>
      <c r="CA659" s="115" t="s">
        <v>78</v>
      </c>
      <c r="CC659" s="115" t="s">
        <v>83</v>
      </c>
      <c r="CD659" s="115">
        <v>51</v>
      </c>
      <c r="CE659" s="115" t="s">
        <v>181</v>
      </c>
      <c r="CF659" s="115" t="s">
        <v>242</v>
      </c>
      <c r="CG659" s="115" t="s">
        <v>85</v>
      </c>
      <c r="CH659" s="115" t="s">
        <v>86</v>
      </c>
      <c r="CI659" s="115" t="s">
        <v>87</v>
      </c>
      <c r="CJ659" s="115" t="s">
        <v>101</v>
      </c>
      <c r="CK659" s="115" t="s">
        <v>111</v>
      </c>
      <c r="CL659" s="115" t="s">
        <v>90</v>
      </c>
      <c r="CM659" s="115" t="s">
        <v>91</v>
      </c>
      <c r="CN659" s="115" t="s">
        <v>91</v>
      </c>
    </row>
    <row r="660" spans="1:92">
      <c r="A660" s="115">
        <v>5586915817</v>
      </c>
      <c r="C660" s="115" t="s">
        <v>19</v>
      </c>
      <c r="J660" s="115" t="s">
        <v>26</v>
      </c>
      <c r="L660" s="115" t="s">
        <v>28</v>
      </c>
      <c r="O660" s="115"/>
      <c r="AA660" s="115" t="s">
        <v>30</v>
      </c>
      <c r="AB660" s="115"/>
      <c r="AK660" s="115" t="s">
        <v>40</v>
      </c>
      <c r="AL660" s="115"/>
      <c r="AP660" s="115" t="s">
        <v>45</v>
      </c>
      <c r="AR660" s="115" t="s">
        <v>46</v>
      </c>
      <c r="AV660" s="115" t="s">
        <v>50</v>
      </c>
      <c r="AX660" s="115"/>
      <c r="BB660" s="115" t="s">
        <v>55</v>
      </c>
      <c r="BC660" s="115" t="s">
        <v>56</v>
      </c>
      <c r="BO660" s="115" t="s">
        <v>66</v>
      </c>
      <c r="BP660" s="115" t="s">
        <v>67</v>
      </c>
      <c r="BS660" s="115" t="s">
        <v>70</v>
      </c>
      <c r="BT660" s="115" t="s">
        <v>71</v>
      </c>
      <c r="CA660" s="115" t="s">
        <v>78</v>
      </c>
      <c r="CC660" s="115" t="s">
        <v>83</v>
      </c>
      <c r="CD660" s="115">
        <v>0</v>
      </c>
      <c r="CE660" s="115" t="s">
        <v>181</v>
      </c>
      <c r="CF660" s="115" t="s">
        <v>440</v>
      </c>
      <c r="CG660" s="115" t="s">
        <v>85</v>
      </c>
      <c r="CH660" s="115" t="s">
        <v>86</v>
      </c>
      <c r="CI660" s="115" t="s">
        <v>87</v>
      </c>
      <c r="CJ660" s="115" t="s">
        <v>101</v>
      </c>
      <c r="CK660" s="115" t="s">
        <v>89</v>
      </c>
      <c r="CL660" s="115" t="s">
        <v>90</v>
      </c>
      <c r="CM660" s="115" t="s">
        <v>91</v>
      </c>
      <c r="CN660" s="115" t="s">
        <v>91</v>
      </c>
    </row>
    <row r="661" spans="1:92">
      <c r="A661" s="115">
        <v>7045779436</v>
      </c>
      <c r="M661" s="115" t="s">
        <v>29</v>
      </c>
      <c r="O661" s="115"/>
      <c r="R661" s="115" t="s">
        <v>21</v>
      </c>
      <c r="V661" s="115" t="s">
        <v>25</v>
      </c>
      <c r="Z661" s="115" t="s">
        <v>29</v>
      </c>
      <c r="AB661" s="115" t="s">
        <v>31</v>
      </c>
      <c r="AH661" s="115" t="s">
        <v>37</v>
      </c>
      <c r="AJ661" s="115" t="s">
        <v>39</v>
      </c>
      <c r="AL661" s="115"/>
      <c r="AP661" s="115" t="s">
        <v>45</v>
      </c>
      <c r="AQ661" s="115" t="s">
        <v>39</v>
      </c>
      <c r="AV661" s="115" t="s">
        <v>50</v>
      </c>
      <c r="AX661" s="115"/>
      <c r="BC661" s="115" t="s">
        <v>56</v>
      </c>
      <c r="BE661" s="115" t="s">
        <v>58</v>
      </c>
      <c r="BP661" s="115" t="s">
        <v>67</v>
      </c>
      <c r="BQ661" s="115" t="s">
        <v>68</v>
      </c>
      <c r="BW661" s="115" t="s">
        <v>74</v>
      </c>
      <c r="CC661" s="115" t="s">
        <v>83</v>
      </c>
      <c r="CD661" s="115">
        <v>90</v>
      </c>
      <c r="CE661" s="115" t="s">
        <v>181</v>
      </c>
      <c r="CF661" s="115" t="s">
        <v>206</v>
      </c>
      <c r="CG661" s="115" t="s">
        <v>85</v>
      </c>
      <c r="CH661" s="115" t="s">
        <v>86</v>
      </c>
      <c r="CJ661" s="115" t="s">
        <v>93</v>
      </c>
      <c r="CK661" s="115" t="s">
        <v>102</v>
      </c>
      <c r="CL661" s="115" t="s">
        <v>106</v>
      </c>
      <c r="CM661" s="115" t="s">
        <v>91</v>
      </c>
      <c r="CN661" s="115" t="s">
        <v>86</v>
      </c>
    </row>
    <row r="662" spans="1:92">
      <c r="A662" s="115">
        <v>7045776404</v>
      </c>
      <c r="C662" s="115" t="s">
        <v>19</v>
      </c>
      <c r="D662" s="115" t="s">
        <v>20</v>
      </c>
      <c r="K662" s="115" t="s">
        <v>27</v>
      </c>
      <c r="O662" s="115"/>
      <c r="P662" s="115" t="s">
        <v>19</v>
      </c>
      <c r="X662" s="115" t="s">
        <v>27</v>
      </c>
      <c r="Z662" s="115" t="s">
        <v>29</v>
      </c>
      <c r="AB662" s="115"/>
      <c r="AJ662" s="115" t="s">
        <v>39</v>
      </c>
      <c r="AK662" s="115" t="s">
        <v>40</v>
      </c>
      <c r="AL662" s="115"/>
      <c r="AQ662" s="115" t="s">
        <v>39</v>
      </c>
      <c r="AV662" s="115" t="s">
        <v>50</v>
      </c>
      <c r="AX662" s="115"/>
      <c r="AZ662" s="115" t="s">
        <v>54</v>
      </c>
      <c r="BA662" s="115" t="s">
        <v>19</v>
      </c>
      <c r="BH662" s="115" t="s">
        <v>61</v>
      </c>
      <c r="BP662" s="115"/>
      <c r="BS662" s="115" t="s">
        <v>70</v>
      </c>
      <c r="BU662" s="115" t="s">
        <v>72</v>
      </c>
      <c r="CA662" s="115" t="s">
        <v>78</v>
      </c>
      <c r="CC662" s="115" t="s">
        <v>83</v>
      </c>
      <c r="CD662" s="115">
        <v>68</v>
      </c>
      <c r="CE662" s="115" t="s">
        <v>181</v>
      </c>
      <c r="CF662" s="115" t="s">
        <v>190</v>
      </c>
      <c r="CG662" s="115" t="s">
        <v>85</v>
      </c>
      <c r="CH662" s="115" t="s">
        <v>86</v>
      </c>
      <c r="CI662" s="115" t="s">
        <v>87</v>
      </c>
      <c r="CJ662" s="115" t="s">
        <v>88</v>
      </c>
      <c r="CK662" s="115" t="s">
        <v>111</v>
      </c>
      <c r="CL662" s="115" t="s">
        <v>106</v>
      </c>
      <c r="CM662" s="115" t="s">
        <v>91</v>
      </c>
      <c r="CN662" s="115" t="s">
        <v>91</v>
      </c>
    </row>
    <row r="663" spans="1:92">
      <c r="A663" s="115">
        <v>5578261762</v>
      </c>
      <c r="J663" s="115" t="s">
        <v>26</v>
      </c>
      <c r="K663" s="115" t="s">
        <v>27</v>
      </c>
      <c r="L663" s="115" t="s">
        <v>28</v>
      </c>
      <c r="O663" s="115"/>
      <c r="P663" s="115" t="s">
        <v>19</v>
      </c>
      <c r="V663" s="115" t="s">
        <v>25</v>
      </c>
      <c r="W663" s="115" t="s">
        <v>26</v>
      </c>
      <c r="AB663" s="115"/>
      <c r="AE663" s="115" t="s">
        <v>34</v>
      </c>
      <c r="AF663" s="115" t="s">
        <v>35</v>
      </c>
      <c r="AH663" s="115" t="s">
        <v>37</v>
      </c>
      <c r="AL663" s="115" t="s">
        <v>41</v>
      </c>
      <c r="AM663" s="115" t="s">
        <v>42</v>
      </c>
      <c r="AV663" s="115" t="s">
        <v>50</v>
      </c>
      <c r="AX663" s="115" t="s">
        <v>52</v>
      </c>
      <c r="BJ663" s="115" t="s">
        <v>26</v>
      </c>
      <c r="BN663" s="115" t="s">
        <v>65</v>
      </c>
      <c r="BP663" s="115" t="s">
        <v>67</v>
      </c>
      <c r="BS663" s="115" t="s">
        <v>70</v>
      </c>
      <c r="BT663" s="115" t="s">
        <v>71</v>
      </c>
      <c r="BW663" s="115" t="s">
        <v>74</v>
      </c>
      <c r="CA663" s="115" t="s">
        <v>78</v>
      </c>
      <c r="CB663" s="115" t="s">
        <v>79</v>
      </c>
      <c r="CC663" s="115" t="s">
        <v>83</v>
      </c>
      <c r="CD663" s="115">
        <v>27</v>
      </c>
      <c r="CE663" s="115" t="s">
        <v>84</v>
      </c>
      <c r="CF663" s="115" t="s">
        <v>160</v>
      </c>
      <c r="CG663" s="115" t="s">
        <v>85</v>
      </c>
      <c r="CH663" s="115" t="s">
        <v>86</v>
      </c>
      <c r="CI663" s="115" t="s">
        <v>87</v>
      </c>
      <c r="CJ663" s="115" t="s">
        <v>101</v>
      </c>
      <c r="CK663" s="115" t="s">
        <v>89</v>
      </c>
      <c r="CL663" s="115" t="s">
        <v>90</v>
      </c>
      <c r="CM663" s="115" t="s">
        <v>91</v>
      </c>
      <c r="CN663" s="115" t="s">
        <v>91</v>
      </c>
    </row>
    <row r="664" spans="1:92">
      <c r="A664" s="115">
        <v>7045788405</v>
      </c>
      <c r="C664" s="115" t="s">
        <v>19</v>
      </c>
      <c r="D664" s="115" t="s">
        <v>20</v>
      </c>
      <c r="J664" s="115" t="s">
        <v>26</v>
      </c>
      <c r="O664" s="115"/>
      <c r="P664" s="115" t="s">
        <v>19</v>
      </c>
      <c r="Q664" s="115" t="s">
        <v>20</v>
      </c>
      <c r="W664" s="115" t="s">
        <v>26</v>
      </c>
      <c r="AB664" s="115" t="s">
        <v>31</v>
      </c>
      <c r="AH664" s="115" t="s">
        <v>37</v>
      </c>
      <c r="AK664" s="115" t="s">
        <v>40</v>
      </c>
      <c r="AL664" s="115"/>
      <c r="AN664" s="115" t="s">
        <v>43</v>
      </c>
      <c r="AP664" s="115" t="s">
        <v>45</v>
      </c>
      <c r="AV664" s="115" t="s">
        <v>50</v>
      </c>
      <c r="AX664" s="115" t="s">
        <v>52</v>
      </c>
      <c r="BA664" s="115" t="s">
        <v>19</v>
      </c>
      <c r="BD664" s="115" t="s">
        <v>57</v>
      </c>
      <c r="BP664" s="115" t="s">
        <v>67</v>
      </c>
      <c r="CC664" s="115" t="s">
        <v>99</v>
      </c>
      <c r="CD664" s="115">
        <v>75</v>
      </c>
      <c r="CE664" s="115" t="s">
        <v>181</v>
      </c>
      <c r="CF664" s="115" t="s">
        <v>238</v>
      </c>
      <c r="CG664" s="115" t="s">
        <v>85</v>
      </c>
      <c r="CH664" s="115" t="s">
        <v>86</v>
      </c>
      <c r="CI664" s="115" t="s">
        <v>87</v>
      </c>
      <c r="CJ664" s="115" t="s">
        <v>101</v>
      </c>
      <c r="CK664" s="115" t="s">
        <v>89</v>
      </c>
      <c r="CL664" s="115" t="s">
        <v>106</v>
      </c>
      <c r="CM664" s="115" t="s">
        <v>91</v>
      </c>
      <c r="CN664" s="115" t="s">
        <v>91</v>
      </c>
    </row>
    <row r="665" spans="1:92">
      <c r="A665" s="115">
        <v>7045774221</v>
      </c>
      <c r="C665" s="115" t="s">
        <v>19</v>
      </c>
      <c r="D665" s="115" t="s">
        <v>20</v>
      </c>
      <c r="I665" s="115" t="s">
        <v>25</v>
      </c>
      <c r="O665" s="115"/>
      <c r="Q665" s="115" t="s">
        <v>20</v>
      </c>
      <c r="V665" s="115" t="s">
        <v>25</v>
      </c>
      <c r="AB665" s="115"/>
      <c r="AH665" s="115" t="s">
        <v>37</v>
      </c>
      <c r="AL665" s="115"/>
      <c r="AN665" s="115" t="s">
        <v>43</v>
      </c>
      <c r="AV665" s="115" t="s">
        <v>50</v>
      </c>
      <c r="AX665" s="115" t="s">
        <v>52</v>
      </c>
      <c r="BA665" s="115" t="s">
        <v>19</v>
      </c>
      <c r="BH665" s="115" t="s">
        <v>61</v>
      </c>
      <c r="BP665" s="115" t="s">
        <v>67</v>
      </c>
      <c r="CC665" s="115" t="s">
        <v>83</v>
      </c>
      <c r="CD665" s="115">
        <v>71</v>
      </c>
      <c r="CE665" s="115" t="s">
        <v>181</v>
      </c>
      <c r="CF665" s="115" t="s">
        <v>190</v>
      </c>
      <c r="CG665" s="115" t="s">
        <v>85</v>
      </c>
      <c r="CH665" s="115" t="s">
        <v>86</v>
      </c>
      <c r="CI665" s="115" t="s">
        <v>87</v>
      </c>
      <c r="CK665" s="115" t="s">
        <v>111</v>
      </c>
      <c r="CL665" s="115" t="s">
        <v>106</v>
      </c>
      <c r="CM665" s="115" t="s">
        <v>91</v>
      </c>
      <c r="CN665" s="115" t="s">
        <v>91</v>
      </c>
    </row>
    <row r="666" spans="1:92">
      <c r="A666" s="115">
        <v>7020352469</v>
      </c>
      <c r="E666" s="115" t="s">
        <v>21</v>
      </c>
      <c r="O666" s="115"/>
      <c r="V666" s="115" t="s">
        <v>25</v>
      </c>
      <c r="AB666" s="115"/>
      <c r="AH666" s="115" t="s">
        <v>37</v>
      </c>
      <c r="AL666" s="115"/>
      <c r="AO666" s="115" t="s">
        <v>44</v>
      </c>
      <c r="AP666" s="115" t="s">
        <v>45</v>
      </c>
      <c r="AV666" s="115" t="s">
        <v>50</v>
      </c>
      <c r="AX666" s="115"/>
      <c r="BN666" s="115" t="s">
        <v>65</v>
      </c>
      <c r="BO666" s="115" t="s">
        <v>66</v>
      </c>
      <c r="BP666" s="115" t="s">
        <v>67</v>
      </c>
      <c r="BY666" s="115" t="s">
        <v>76</v>
      </c>
      <c r="CC666" s="115" t="s">
        <v>83</v>
      </c>
      <c r="CD666" s="115">
        <v>27</v>
      </c>
      <c r="CE666" s="115" t="s">
        <v>181</v>
      </c>
      <c r="CG666" s="115" t="s">
        <v>97</v>
      </c>
      <c r="CH666" s="115" t="s">
        <v>86</v>
      </c>
      <c r="CI666" s="115" t="s">
        <v>87</v>
      </c>
      <c r="CJ666" s="115" t="s">
        <v>96</v>
      </c>
      <c r="CK666" s="115" t="s">
        <v>94</v>
      </c>
      <c r="CL666" s="115" t="s">
        <v>90</v>
      </c>
      <c r="CM666" s="115" t="s">
        <v>86</v>
      </c>
      <c r="CN666" s="115" t="s">
        <v>91</v>
      </c>
    </row>
    <row r="667" spans="1:92">
      <c r="A667" s="115">
        <v>5585264764</v>
      </c>
      <c r="D667" s="115" t="s">
        <v>20</v>
      </c>
      <c r="K667" s="115" t="s">
        <v>27</v>
      </c>
      <c r="L667" s="115" t="s">
        <v>28</v>
      </c>
      <c r="O667" s="115"/>
      <c r="R667" s="115" t="s">
        <v>21</v>
      </c>
      <c r="AB667" s="115"/>
      <c r="AF667" s="115" t="s">
        <v>35</v>
      </c>
      <c r="AH667" s="115" t="s">
        <v>37</v>
      </c>
      <c r="AK667" s="115" t="s">
        <v>40</v>
      </c>
      <c r="AL667" s="115"/>
      <c r="AP667" s="115" t="s">
        <v>45</v>
      </c>
      <c r="AV667" s="115" t="s">
        <v>50</v>
      </c>
      <c r="AX667" s="115"/>
      <c r="BN667" s="115" t="s">
        <v>65</v>
      </c>
      <c r="BO667" s="115" t="s">
        <v>66</v>
      </c>
      <c r="BP667" s="115" t="s">
        <v>67</v>
      </c>
      <c r="BT667" s="115" t="s">
        <v>71</v>
      </c>
      <c r="CB667" s="115" t="s">
        <v>79</v>
      </c>
      <c r="CC667" s="115" t="s">
        <v>83</v>
      </c>
      <c r="CD667" s="115">
        <v>55</v>
      </c>
      <c r="CE667" s="115" t="s">
        <v>181</v>
      </c>
      <c r="CF667" s="115" t="s">
        <v>427</v>
      </c>
      <c r="CG667" s="115" t="s">
        <v>85</v>
      </c>
      <c r="CH667" s="115" t="s">
        <v>91</v>
      </c>
      <c r="CI667" s="115" t="s">
        <v>137</v>
      </c>
      <c r="CJ667" s="115" t="s">
        <v>88</v>
      </c>
      <c r="CK667" s="115" t="s">
        <v>111</v>
      </c>
      <c r="CL667" s="115" t="s">
        <v>90</v>
      </c>
      <c r="CM667" s="115" t="s">
        <v>91</v>
      </c>
      <c r="CN667" s="115" t="s">
        <v>91</v>
      </c>
    </row>
    <row r="668" spans="1:92">
      <c r="A668" s="115">
        <v>7020344919</v>
      </c>
      <c r="C668" s="115" t="s">
        <v>19</v>
      </c>
      <c r="D668" s="115" t="s">
        <v>20</v>
      </c>
      <c r="L668" s="115" t="s">
        <v>28</v>
      </c>
      <c r="O668" s="115"/>
      <c r="P668" s="115" t="s">
        <v>19</v>
      </c>
      <c r="Q668" s="115" t="s">
        <v>20</v>
      </c>
      <c r="Y668" s="115" t="s">
        <v>28</v>
      </c>
      <c r="AB668" s="115" t="s">
        <v>31</v>
      </c>
      <c r="AD668" s="115" t="s">
        <v>33</v>
      </c>
      <c r="AH668" s="115" t="s">
        <v>37</v>
      </c>
      <c r="AL668" s="115"/>
      <c r="AM668" s="115" t="s">
        <v>42</v>
      </c>
      <c r="AN668" s="115" t="s">
        <v>43</v>
      </c>
      <c r="AV668" s="115" t="s">
        <v>50</v>
      </c>
      <c r="AX668" s="115"/>
      <c r="BA668" s="115" t="s">
        <v>19</v>
      </c>
      <c r="BH668" s="115" t="s">
        <v>61</v>
      </c>
      <c r="BO668" s="115" t="s">
        <v>66</v>
      </c>
      <c r="BP668" s="115" t="s">
        <v>67</v>
      </c>
      <c r="BS668" s="115" t="s">
        <v>70</v>
      </c>
      <c r="BY668" s="115" t="s">
        <v>76</v>
      </c>
      <c r="CC668" s="115" t="s">
        <v>99</v>
      </c>
      <c r="CD668" s="115">
        <v>31</v>
      </c>
      <c r="CE668" s="115" t="s">
        <v>181</v>
      </c>
      <c r="CF668" s="115" t="s">
        <v>244</v>
      </c>
      <c r="CG668" s="115" t="s">
        <v>85</v>
      </c>
      <c r="CI668" s="115" t="s">
        <v>87</v>
      </c>
      <c r="CJ668" s="115" t="s">
        <v>100</v>
      </c>
      <c r="CK668" s="115" t="s">
        <v>89</v>
      </c>
      <c r="CL668" s="115" t="s">
        <v>98</v>
      </c>
      <c r="CM668" s="115" t="s">
        <v>91</v>
      </c>
      <c r="CN668" s="115" t="s">
        <v>91</v>
      </c>
    </row>
    <row r="669" spans="1:92">
      <c r="A669" s="115">
        <v>7045769363</v>
      </c>
      <c r="C669" s="115" t="s">
        <v>19</v>
      </c>
      <c r="L669" s="115" t="s">
        <v>28</v>
      </c>
      <c r="O669" s="115"/>
      <c r="AA669" s="115" t="s">
        <v>30</v>
      </c>
      <c r="AB669" s="115"/>
      <c r="AH669" s="115" t="s">
        <v>37</v>
      </c>
      <c r="AK669" s="115" t="s">
        <v>40</v>
      </c>
      <c r="AL669" s="115" t="s">
        <v>41</v>
      </c>
      <c r="AV669" s="115" t="s">
        <v>50</v>
      </c>
      <c r="AX669" s="115"/>
      <c r="AY669" s="115" t="s">
        <v>53</v>
      </c>
      <c r="BC669" s="115" t="s">
        <v>56</v>
      </c>
      <c r="BE669" s="115" t="s">
        <v>58</v>
      </c>
      <c r="BP669" s="115" t="s">
        <v>67</v>
      </c>
      <c r="BR669" s="115" t="s">
        <v>69</v>
      </c>
      <c r="BS669" s="115" t="s">
        <v>70</v>
      </c>
      <c r="BT669" s="115" t="s">
        <v>71</v>
      </c>
      <c r="BX669" s="115" t="s">
        <v>75</v>
      </c>
      <c r="CC669" s="115" t="s">
        <v>83</v>
      </c>
      <c r="CD669" s="115">
        <v>59</v>
      </c>
      <c r="CE669" s="115" t="s">
        <v>181</v>
      </c>
      <c r="CF669" s="115" t="s">
        <v>232</v>
      </c>
      <c r="CG669" s="115" t="s">
        <v>85</v>
      </c>
      <c r="CH669" s="115" t="s">
        <v>86</v>
      </c>
      <c r="CI669" s="115" t="s">
        <v>87</v>
      </c>
      <c r="CJ669" s="115" t="s">
        <v>88</v>
      </c>
      <c r="CK669" s="115" t="s">
        <v>89</v>
      </c>
      <c r="CL669" s="115" t="s">
        <v>90</v>
      </c>
      <c r="CM669" s="115" t="s">
        <v>91</v>
      </c>
      <c r="CN669" s="115" t="s">
        <v>91</v>
      </c>
    </row>
    <row r="670" spans="1:92">
      <c r="A670" s="115">
        <v>7044857865</v>
      </c>
      <c r="E670" s="115" t="s">
        <v>21</v>
      </c>
      <c r="I670" s="115" t="s">
        <v>25</v>
      </c>
      <c r="K670" s="115" t="s">
        <v>27</v>
      </c>
      <c r="L670" s="115" t="s">
        <v>28</v>
      </c>
      <c r="M670" s="115" t="s">
        <v>29</v>
      </c>
      <c r="O670" s="115"/>
      <c r="Q670" s="115" t="s">
        <v>20</v>
      </c>
      <c r="V670" s="115" t="s">
        <v>25</v>
      </c>
      <c r="Z670" s="115" t="s">
        <v>29</v>
      </c>
      <c r="AB670" s="115"/>
      <c r="AE670" s="115" t="s">
        <v>34</v>
      </c>
      <c r="AF670" s="115" t="s">
        <v>35</v>
      </c>
      <c r="AK670" s="115" t="s">
        <v>40</v>
      </c>
      <c r="AL670" s="115"/>
      <c r="AQ670" s="115" t="s">
        <v>39</v>
      </c>
      <c r="AV670" s="115" t="s">
        <v>50</v>
      </c>
      <c r="AX670" s="115"/>
      <c r="BN670" s="115" t="s">
        <v>65</v>
      </c>
      <c r="BP670" s="115"/>
      <c r="BQ670" s="115" t="s">
        <v>68</v>
      </c>
      <c r="BT670" s="115" t="s">
        <v>71</v>
      </c>
      <c r="CA670" s="115" t="s">
        <v>78</v>
      </c>
      <c r="CC670" s="115" t="s">
        <v>83</v>
      </c>
      <c r="CD670" s="115">
        <v>79</v>
      </c>
      <c r="CE670" s="115" t="s">
        <v>84</v>
      </c>
      <c r="CF670" s="115" t="s">
        <v>153</v>
      </c>
      <c r="CG670" s="115" t="s">
        <v>85</v>
      </c>
      <c r="CH670" s="115" t="s">
        <v>91</v>
      </c>
      <c r="CI670" s="115" t="s">
        <v>137</v>
      </c>
      <c r="CJ670" s="115" t="s">
        <v>93</v>
      </c>
      <c r="CK670" s="115" t="s">
        <v>102</v>
      </c>
      <c r="CL670" s="115" t="s">
        <v>106</v>
      </c>
      <c r="CM670" s="115" t="s">
        <v>91</v>
      </c>
    </row>
    <row r="671" spans="1:92">
      <c r="A671" s="115">
        <v>5585625018</v>
      </c>
      <c r="L671" s="115" t="s">
        <v>28</v>
      </c>
      <c r="O671" s="115"/>
      <c r="V671" s="115" t="s">
        <v>25</v>
      </c>
      <c r="AB671" s="115"/>
      <c r="AD671" s="115" t="s">
        <v>33</v>
      </c>
      <c r="AE671" s="115" t="s">
        <v>34</v>
      </c>
      <c r="AK671" s="115" t="s">
        <v>40</v>
      </c>
      <c r="AL671" s="115"/>
      <c r="AM671" s="115" t="s">
        <v>42</v>
      </c>
      <c r="AQ671" s="115" t="s">
        <v>39</v>
      </c>
      <c r="AV671" s="115" t="s">
        <v>50</v>
      </c>
      <c r="AX671" s="115"/>
      <c r="BI671" s="115" t="s">
        <v>62</v>
      </c>
      <c r="BL671" s="115" t="s">
        <v>63</v>
      </c>
      <c r="BO671" s="115" t="s">
        <v>66</v>
      </c>
      <c r="BP671" s="115"/>
      <c r="BS671" s="115" t="s">
        <v>70</v>
      </c>
      <c r="CA671" s="115" t="s">
        <v>78</v>
      </c>
      <c r="CC671" s="115" t="s">
        <v>83</v>
      </c>
      <c r="CD671" s="115">
        <v>21</v>
      </c>
      <c r="CE671" s="115" t="s">
        <v>181</v>
      </c>
      <c r="CF671" s="115" t="s">
        <v>198</v>
      </c>
      <c r="CG671" s="115" t="s">
        <v>85</v>
      </c>
      <c r="CH671" s="115" t="s">
        <v>86</v>
      </c>
      <c r="CI671" s="115" t="s">
        <v>87</v>
      </c>
      <c r="CJ671" s="115" t="s">
        <v>100</v>
      </c>
      <c r="CK671" s="115" t="s">
        <v>94</v>
      </c>
      <c r="CL671" s="115" t="s">
        <v>90</v>
      </c>
      <c r="CM671" s="115" t="s">
        <v>91</v>
      </c>
      <c r="CN671" s="115" t="s">
        <v>91</v>
      </c>
    </row>
    <row r="672" spans="1:92">
      <c r="A672" s="115">
        <v>7020572029</v>
      </c>
      <c r="B672" s="115" t="s">
        <v>18</v>
      </c>
      <c r="D672" s="115" t="s">
        <v>20</v>
      </c>
      <c r="J672" s="115" t="s">
        <v>26</v>
      </c>
      <c r="N672" s="115" t="s">
        <v>30</v>
      </c>
      <c r="O672" s="115" t="s">
        <v>18</v>
      </c>
      <c r="R672" s="115" t="s">
        <v>21</v>
      </c>
      <c r="Z672" s="115" t="s">
        <v>29</v>
      </c>
      <c r="AB672" s="115"/>
      <c r="AD672" s="115" t="s">
        <v>33</v>
      </c>
      <c r="AE672" s="115" t="s">
        <v>34</v>
      </c>
      <c r="AF672" s="115" t="s">
        <v>35</v>
      </c>
      <c r="AL672" s="115" t="s">
        <v>41</v>
      </c>
      <c r="AN672" s="115" t="s">
        <v>43</v>
      </c>
      <c r="AP672" s="115" t="s">
        <v>45</v>
      </c>
      <c r="AV672" s="115" t="s">
        <v>50</v>
      </c>
      <c r="AX672" s="115" t="s">
        <v>52</v>
      </c>
      <c r="BA672" s="115" t="s">
        <v>19</v>
      </c>
      <c r="BE672" s="115" t="s">
        <v>58</v>
      </c>
      <c r="BK672" s="115" t="s">
        <v>22</v>
      </c>
      <c r="BP672" s="115" t="s">
        <v>67</v>
      </c>
      <c r="BV672" s="115" t="s">
        <v>73</v>
      </c>
      <c r="BY672" s="115" t="s">
        <v>76</v>
      </c>
      <c r="CC672" s="115" t="s">
        <v>99</v>
      </c>
      <c r="CD672" s="115">
        <v>18</v>
      </c>
      <c r="CE672" s="115" t="s">
        <v>84</v>
      </c>
      <c r="CF672" s="115" t="s">
        <v>165</v>
      </c>
      <c r="CG672" s="115" t="s">
        <v>107</v>
      </c>
      <c r="CH672" s="115" t="s">
        <v>91</v>
      </c>
      <c r="CI672" s="115" t="s">
        <v>108</v>
      </c>
      <c r="CK672" s="115" t="s">
        <v>89</v>
      </c>
      <c r="CL672" s="115" t="s">
        <v>95</v>
      </c>
      <c r="CM672" s="115" t="s">
        <v>91</v>
      </c>
      <c r="CN672" s="115" t="s">
        <v>91</v>
      </c>
    </row>
    <row r="673" spans="1:92">
      <c r="A673" s="115">
        <v>7007932948</v>
      </c>
      <c r="D673" s="115" t="s">
        <v>20</v>
      </c>
      <c r="E673" s="115" t="s">
        <v>21</v>
      </c>
      <c r="O673" s="115"/>
      <c r="Q673" s="115" t="s">
        <v>20</v>
      </c>
      <c r="X673" s="115" t="s">
        <v>27</v>
      </c>
      <c r="AB673" s="115"/>
      <c r="AL673" s="115" t="s">
        <v>41</v>
      </c>
      <c r="AM673" s="115" t="s">
        <v>42</v>
      </c>
      <c r="AV673" s="115" t="s">
        <v>50</v>
      </c>
      <c r="AX673" s="115"/>
      <c r="BG673" s="115" t="s">
        <v>60</v>
      </c>
      <c r="BH673" s="115" t="s">
        <v>61</v>
      </c>
      <c r="BP673" s="115" t="s">
        <v>67</v>
      </c>
      <c r="BS673" s="115" t="s">
        <v>70</v>
      </c>
      <c r="CC673" s="115" t="s">
        <v>83</v>
      </c>
      <c r="CD673" s="115">
        <v>80</v>
      </c>
      <c r="CE673" s="115" t="s">
        <v>84</v>
      </c>
      <c r="CF673" s="115" t="s">
        <v>124</v>
      </c>
      <c r="CG673" s="115" t="s">
        <v>85</v>
      </c>
      <c r="CH673" s="115" t="s">
        <v>86</v>
      </c>
      <c r="CI673" s="115" t="s">
        <v>87</v>
      </c>
      <c r="CJ673" s="115" t="s">
        <v>104</v>
      </c>
      <c r="CK673" s="115" t="s">
        <v>102</v>
      </c>
      <c r="CL673" s="115" t="s">
        <v>106</v>
      </c>
      <c r="CM673" s="115" t="s">
        <v>91</v>
      </c>
      <c r="CN673" s="115" t="s">
        <v>86</v>
      </c>
    </row>
    <row r="674" spans="1:92">
      <c r="A674" s="115">
        <v>5588212499</v>
      </c>
      <c r="F674" s="115" t="s">
        <v>22</v>
      </c>
      <c r="K674" s="115" t="s">
        <v>27</v>
      </c>
      <c r="L674" s="115" t="s">
        <v>28</v>
      </c>
      <c r="O674" s="115"/>
      <c r="Q674" s="115" t="s">
        <v>20</v>
      </c>
      <c r="W674" s="115" t="s">
        <v>26</v>
      </c>
      <c r="Z674" s="115" t="s">
        <v>29</v>
      </c>
      <c r="AB674" s="115"/>
      <c r="AL674" s="115" t="s">
        <v>41</v>
      </c>
      <c r="AP674" s="115" t="s">
        <v>45</v>
      </c>
      <c r="AV674" s="115" t="s">
        <v>50</v>
      </c>
      <c r="AX674" s="115"/>
      <c r="BP674" s="115" t="s">
        <v>67</v>
      </c>
      <c r="CA674" s="115" t="s">
        <v>78</v>
      </c>
      <c r="CC674" s="115" t="s">
        <v>83</v>
      </c>
      <c r="CD674" s="115">
        <v>60</v>
      </c>
      <c r="CE674" s="115" t="s">
        <v>181</v>
      </c>
      <c r="CF674" s="115" t="s">
        <v>434</v>
      </c>
      <c r="CG674" s="115" t="s">
        <v>85</v>
      </c>
      <c r="CH674" s="115" t="s">
        <v>86</v>
      </c>
      <c r="CI674" s="115" t="s">
        <v>87</v>
      </c>
      <c r="CJ674" s="115" t="s">
        <v>88</v>
      </c>
      <c r="CK674" s="115" t="s">
        <v>89</v>
      </c>
      <c r="CL674" s="115" t="s">
        <v>90</v>
      </c>
      <c r="CM674" s="115" t="s">
        <v>91</v>
      </c>
      <c r="CN674" s="115" t="s">
        <v>91</v>
      </c>
    </row>
    <row r="675" spans="1:92">
      <c r="A675" s="115">
        <v>7044859265</v>
      </c>
      <c r="C675" s="115" t="s">
        <v>19</v>
      </c>
      <c r="H675" s="115" t="s">
        <v>24</v>
      </c>
      <c r="L675" s="115" t="s">
        <v>28</v>
      </c>
      <c r="O675" s="115"/>
      <c r="P675" s="115" t="s">
        <v>19</v>
      </c>
      <c r="R675" s="115" t="s">
        <v>21</v>
      </c>
      <c r="V675" s="115" t="s">
        <v>25</v>
      </c>
      <c r="AB675" s="115"/>
      <c r="AL675" s="115" t="s">
        <v>41</v>
      </c>
      <c r="AP675" s="115" t="s">
        <v>45</v>
      </c>
      <c r="AV675" s="115" t="s">
        <v>50</v>
      </c>
      <c r="AX675" s="115"/>
      <c r="BC675" s="115" t="s">
        <v>56</v>
      </c>
      <c r="BE675" s="115" t="s">
        <v>58</v>
      </c>
      <c r="BG675" s="115" t="s">
        <v>60</v>
      </c>
      <c r="BP675" s="115" t="s">
        <v>67</v>
      </c>
      <c r="BS675" s="115" t="s">
        <v>70</v>
      </c>
      <c r="BT675" s="115" t="s">
        <v>71</v>
      </c>
      <c r="CC675" s="115" t="s">
        <v>83</v>
      </c>
      <c r="CD675" s="115">
        <v>82</v>
      </c>
      <c r="CE675" s="115" t="s">
        <v>181</v>
      </c>
      <c r="CF675" s="115" t="s">
        <v>227</v>
      </c>
      <c r="CG675" s="115" t="s">
        <v>85</v>
      </c>
      <c r="CI675" s="115" t="s">
        <v>87</v>
      </c>
      <c r="CJ675" s="115" t="s">
        <v>96</v>
      </c>
      <c r="CK675" s="115" t="s">
        <v>89</v>
      </c>
      <c r="CL675" s="115" t="s">
        <v>106</v>
      </c>
      <c r="CM675" s="115" t="s">
        <v>91</v>
      </c>
      <c r="CN675" s="115" t="s">
        <v>86</v>
      </c>
    </row>
    <row r="676" spans="1:92">
      <c r="A676" s="115">
        <v>5609556665</v>
      </c>
      <c r="E676" s="115" t="s">
        <v>21</v>
      </c>
      <c r="K676" s="115" t="s">
        <v>27</v>
      </c>
      <c r="L676" s="115" t="s">
        <v>28</v>
      </c>
      <c r="O676" s="115"/>
      <c r="R676" s="115" t="s">
        <v>21</v>
      </c>
      <c r="V676" s="115" t="s">
        <v>25</v>
      </c>
      <c r="AB676" s="115" t="s">
        <v>31</v>
      </c>
      <c r="AF676" s="115" t="s">
        <v>35</v>
      </c>
      <c r="AK676" s="115" t="s">
        <v>40</v>
      </c>
      <c r="AL676" s="115"/>
      <c r="AM676" s="115" t="s">
        <v>42</v>
      </c>
      <c r="AO676" s="115" t="s">
        <v>44</v>
      </c>
      <c r="AV676" s="115" t="s">
        <v>50</v>
      </c>
      <c r="AX676" s="115"/>
      <c r="AZ676" s="115" t="s">
        <v>54</v>
      </c>
      <c r="BI676" s="115" t="s">
        <v>62</v>
      </c>
      <c r="BO676" s="115" t="s">
        <v>66</v>
      </c>
      <c r="BP676" s="115" t="s">
        <v>67</v>
      </c>
      <c r="CA676" s="115" t="s">
        <v>78</v>
      </c>
      <c r="CC676" s="115" t="s">
        <v>83</v>
      </c>
      <c r="CD676" s="115">
        <v>31</v>
      </c>
      <c r="CE676" s="115" t="s">
        <v>181</v>
      </c>
      <c r="CF676" s="115" t="s">
        <v>212</v>
      </c>
      <c r="CG676" s="115" t="s">
        <v>85</v>
      </c>
      <c r="CH676" s="115" t="s">
        <v>86</v>
      </c>
      <c r="CI676" s="115" t="s">
        <v>87</v>
      </c>
      <c r="CJ676" s="115" t="s">
        <v>101</v>
      </c>
      <c r="CK676" s="115" t="s">
        <v>111</v>
      </c>
      <c r="CL676" s="115" t="s">
        <v>90</v>
      </c>
      <c r="CM676" s="115" t="s">
        <v>91</v>
      </c>
      <c r="CN676" s="115" t="s">
        <v>91</v>
      </c>
    </row>
    <row r="677" spans="1:92">
      <c r="A677" s="115">
        <v>7045786079</v>
      </c>
      <c r="C677" s="115" t="s">
        <v>19</v>
      </c>
      <c r="D677" s="115" t="s">
        <v>20</v>
      </c>
      <c r="I677" s="115" t="s">
        <v>25</v>
      </c>
      <c r="O677" s="115"/>
      <c r="P677" s="115" t="s">
        <v>19</v>
      </c>
      <c r="Q677" s="115" t="s">
        <v>20</v>
      </c>
      <c r="V677" s="115" t="s">
        <v>25</v>
      </c>
      <c r="AB677" s="115"/>
      <c r="AC677" s="115" t="s">
        <v>32</v>
      </c>
      <c r="AD677" s="115" t="s">
        <v>33</v>
      </c>
      <c r="AK677" s="115" t="s">
        <v>40</v>
      </c>
      <c r="AL677" s="115"/>
      <c r="AM677" s="115" t="s">
        <v>42</v>
      </c>
      <c r="AP677" s="115" t="s">
        <v>45</v>
      </c>
      <c r="AV677" s="115" t="s">
        <v>50</v>
      </c>
      <c r="AX677" s="115"/>
      <c r="BA677" s="115" t="s">
        <v>19</v>
      </c>
      <c r="BC677" s="115" t="s">
        <v>56</v>
      </c>
      <c r="BE677" s="115" t="s">
        <v>58</v>
      </c>
      <c r="BP677" s="115" t="s">
        <v>67</v>
      </c>
      <c r="BR677" s="115" t="s">
        <v>69</v>
      </c>
      <c r="CC677" s="115" t="s">
        <v>83</v>
      </c>
      <c r="CD677" s="115">
        <v>53</v>
      </c>
      <c r="CE677" s="115" t="s">
        <v>181</v>
      </c>
      <c r="CF677" s="115" t="s">
        <v>207</v>
      </c>
      <c r="CG677" s="115" t="s">
        <v>85</v>
      </c>
      <c r="CH677" s="115" t="s">
        <v>86</v>
      </c>
      <c r="CI677" s="115" t="s">
        <v>87</v>
      </c>
      <c r="CK677" s="115" t="s">
        <v>89</v>
      </c>
      <c r="CL677" s="115" t="s">
        <v>103</v>
      </c>
      <c r="CM677" s="115" t="s">
        <v>91</v>
      </c>
      <c r="CN677" s="115" t="s">
        <v>91</v>
      </c>
    </row>
    <row r="678" spans="1:92">
      <c r="A678" s="115">
        <v>6985122828</v>
      </c>
      <c r="E678" s="115" t="s">
        <v>21</v>
      </c>
      <c r="L678" s="115" t="s">
        <v>28</v>
      </c>
      <c r="O678" s="115"/>
      <c r="Q678" s="115" t="s">
        <v>20</v>
      </c>
      <c r="U678" s="115" t="s">
        <v>24</v>
      </c>
      <c r="V678" s="115" t="s">
        <v>25</v>
      </c>
      <c r="AB678" s="115"/>
      <c r="AD678" s="115" t="s">
        <v>33</v>
      </c>
      <c r="AL678" s="115"/>
      <c r="AO678" s="115" t="s">
        <v>44</v>
      </c>
      <c r="AP678" s="115" t="s">
        <v>45</v>
      </c>
      <c r="AV678" s="115" t="s">
        <v>50</v>
      </c>
      <c r="AX678" s="115"/>
      <c r="BB678" s="115" t="s">
        <v>55</v>
      </c>
      <c r="BO678" s="115" t="s">
        <v>66</v>
      </c>
      <c r="BP678" s="115" t="s">
        <v>67</v>
      </c>
      <c r="BS678" s="115" t="s">
        <v>70</v>
      </c>
      <c r="CA678" s="115" t="s">
        <v>78</v>
      </c>
      <c r="CC678" s="115" t="s">
        <v>83</v>
      </c>
      <c r="CD678" s="115">
        <v>50</v>
      </c>
      <c r="CE678" s="115" t="s">
        <v>181</v>
      </c>
      <c r="CG678" s="115" t="s">
        <v>85</v>
      </c>
      <c r="CH678" s="115" t="s">
        <v>86</v>
      </c>
      <c r="CI678" s="115" t="s">
        <v>87</v>
      </c>
      <c r="CJ678" s="115" t="s">
        <v>101</v>
      </c>
      <c r="CK678" s="115" t="s">
        <v>89</v>
      </c>
      <c r="CL678" s="115" t="s">
        <v>90</v>
      </c>
      <c r="CM678" s="115" t="s">
        <v>91</v>
      </c>
      <c r="CN678" s="115" t="s">
        <v>91</v>
      </c>
    </row>
    <row r="679" spans="1:92">
      <c r="A679" s="115">
        <v>7045774846</v>
      </c>
      <c r="E679" s="115" t="s">
        <v>21</v>
      </c>
      <c r="O679" s="115"/>
      <c r="V679" s="115" t="s">
        <v>25</v>
      </c>
      <c r="AB679" s="115"/>
      <c r="AL679" s="115"/>
      <c r="AV679" s="115" t="s">
        <v>50</v>
      </c>
      <c r="AX679" s="115"/>
      <c r="BP679" s="115" t="s">
        <v>67</v>
      </c>
      <c r="CC679" s="115" t="s">
        <v>83</v>
      </c>
      <c r="CD679" s="115">
        <v>84</v>
      </c>
      <c r="CE679" s="115" t="s">
        <v>181</v>
      </c>
      <c r="CF679" s="115" t="s">
        <v>200</v>
      </c>
      <c r="CG679" s="115" t="s">
        <v>85</v>
      </c>
      <c r="CH679" s="115" t="s">
        <v>86</v>
      </c>
      <c r="CI679" s="115" t="s">
        <v>87</v>
      </c>
      <c r="CJ679" s="115" t="s">
        <v>104</v>
      </c>
      <c r="CK679" s="115" t="s">
        <v>102</v>
      </c>
      <c r="CL679" s="115" t="s">
        <v>106</v>
      </c>
      <c r="CM679" s="115" t="s">
        <v>91</v>
      </c>
      <c r="CN679" s="115" t="s">
        <v>86</v>
      </c>
    </row>
    <row r="680" spans="1:92">
      <c r="A680" s="115">
        <v>6988281630</v>
      </c>
      <c r="C680" s="115" t="s">
        <v>19</v>
      </c>
      <c r="N680" s="115" t="s">
        <v>30</v>
      </c>
      <c r="O680" s="115"/>
      <c r="P680" s="115" t="s">
        <v>19</v>
      </c>
      <c r="Q680" s="115" t="s">
        <v>20</v>
      </c>
      <c r="T680" s="115" t="s">
        <v>23</v>
      </c>
      <c r="Z680" s="115" t="s">
        <v>29</v>
      </c>
      <c r="AB680" s="115"/>
      <c r="AL680" s="115" t="s">
        <v>41</v>
      </c>
      <c r="AV680" s="115" t="s">
        <v>50</v>
      </c>
      <c r="AX680" s="115"/>
      <c r="BP680" s="115" t="s">
        <v>67</v>
      </c>
      <c r="BT680" s="115" t="s">
        <v>71</v>
      </c>
      <c r="CA680" s="115" t="s">
        <v>78</v>
      </c>
      <c r="CC680" s="115" t="s">
        <v>99</v>
      </c>
      <c r="CD680" s="115">
        <v>70</v>
      </c>
      <c r="CE680" s="115" t="s">
        <v>84</v>
      </c>
      <c r="CF680" s="115" t="s">
        <v>121</v>
      </c>
      <c r="CG680" s="115" t="s">
        <v>85</v>
      </c>
      <c r="CH680" s="115" t="s">
        <v>86</v>
      </c>
      <c r="CI680" s="115" t="s">
        <v>87</v>
      </c>
      <c r="CJ680" s="115" t="s">
        <v>101</v>
      </c>
      <c r="CK680" s="115" t="s">
        <v>94</v>
      </c>
      <c r="CL680" s="115" t="s">
        <v>106</v>
      </c>
      <c r="CM680" s="115" t="s">
        <v>91</v>
      </c>
      <c r="CN680" s="115" t="s">
        <v>91</v>
      </c>
    </row>
    <row r="681" spans="1:92">
      <c r="A681" s="115">
        <v>6985445266</v>
      </c>
      <c r="M681" s="115" t="s">
        <v>29</v>
      </c>
      <c r="O681" s="115"/>
      <c r="Q681" s="115" t="s">
        <v>20</v>
      </c>
      <c r="AB681" s="115"/>
      <c r="AL681" s="115"/>
      <c r="AO681" s="115" t="s">
        <v>44</v>
      </c>
      <c r="AP681" s="115" t="s">
        <v>45</v>
      </c>
      <c r="AV681" s="115" t="s">
        <v>50</v>
      </c>
      <c r="AX681" s="115" t="s">
        <v>52</v>
      </c>
      <c r="BH681" s="115" t="s">
        <v>61</v>
      </c>
      <c r="BN681" s="115" t="s">
        <v>65</v>
      </c>
      <c r="BP681" s="115"/>
      <c r="BS681" s="115" t="s">
        <v>70</v>
      </c>
      <c r="CC681" s="115" t="s">
        <v>83</v>
      </c>
      <c r="CD681" s="115">
        <v>74</v>
      </c>
      <c r="CE681" s="115" t="s">
        <v>84</v>
      </c>
      <c r="CF681" s="115" t="s">
        <v>170</v>
      </c>
      <c r="CG681" s="115" t="s">
        <v>85</v>
      </c>
      <c r="CI681" s="115" t="s">
        <v>87</v>
      </c>
      <c r="CJ681" s="115" t="s">
        <v>93</v>
      </c>
      <c r="CK681" s="115" t="s">
        <v>94</v>
      </c>
      <c r="CL681" s="115" t="s">
        <v>106</v>
      </c>
      <c r="CM681" s="115" t="s">
        <v>91</v>
      </c>
      <c r="CN681" s="115" t="s">
        <v>86</v>
      </c>
    </row>
    <row r="682" spans="1:92">
      <c r="A682" s="115">
        <v>6988290709</v>
      </c>
      <c r="O682" s="115"/>
      <c r="V682" s="115" t="s">
        <v>25</v>
      </c>
      <c r="AB682" s="115"/>
      <c r="AD682" s="115" t="s">
        <v>33</v>
      </c>
      <c r="AJ682" s="115" t="s">
        <v>39</v>
      </c>
      <c r="AL682" s="115" t="s">
        <v>41</v>
      </c>
      <c r="AR682" s="115" t="s">
        <v>46</v>
      </c>
      <c r="AT682" s="115" t="s">
        <v>48</v>
      </c>
      <c r="AU682" s="115" t="s">
        <v>49</v>
      </c>
      <c r="AX682" s="115" t="s">
        <v>52</v>
      </c>
      <c r="BB682" s="115" t="s">
        <v>55</v>
      </c>
      <c r="BD682" s="115" t="s">
        <v>57</v>
      </c>
      <c r="BP682" s="115" t="s">
        <v>67</v>
      </c>
      <c r="CC682" s="115" t="s">
        <v>83</v>
      </c>
      <c r="CD682" s="115">
        <v>57</v>
      </c>
      <c r="CE682" s="115" t="s">
        <v>84</v>
      </c>
      <c r="CF682" s="115" t="s">
        <v>153</v>
      </c>
      <c r="CG682" s="115" t="s">
        <v>85</v>
      </c>
      <c r="CH682" s="115" t="s">
        <v>86</v>
      </c>
      <c r="CI682" s="115" t="s">
        <v>87</v>
      </c>
      <c r="CJ682" s="115" t="s">
        <v>101</v>
      </c>
      <c r="CK682" s="115" t="s">
        <v>111</v>
      </c>
      <c r="CL682" s="115" t="s">
        <v>113</v>
      </c>
      <c r="CM682" s="115" t="s">
        <v>91</v>
      </c>
      <c r="CN682" s="115" t="s">
        <v>91</v>
      </c>
    </row>
    <row r="683" spans="1:92">
      <c r="A683" s="115">
        <v>7045760037</v>
      </c>
      <c r="B683" s="115" t="s">
        <v>18</v>
      </c>
      <c r="D683" s="115" t="s">
        <v>20</v>
      </c>
      <c r="J683" s="115" t="s">
        <v>26</v>
      </c>
      <c r="L683" s="115" t="s">
        <v>28</v>
      </c>
      <c r="N683" s="115" t="s">
        <v>30</v>
      </c>
      <c r="O683" s="115" t="s">
        <v>18</v>
      </c>
      <c r="P683" s="115" t="s">
        <v>19</v>
      </c>
      <c r="Q683" s="115" t="s">
        <v>20</v>
      </c>
      <c r="AB683" s="115"/>
      <c r="AE683" s="115" t="s">
        <v>34</v>
      </c>
      <c r="AF683" s="115" t="s">
        <v>35</v>
      </c>
      <c r="AJ683" s="115" t="s">
        <v>39</v>
      </c>
      <c r="AK683" s="115" t="s">
        <v>40</v>
      </c>
      <c r="AL683" s="115"/>
      <c r="AO683" s="115" t="s">
        <v>44</v>
      </c>
      <c r="AT683" s="115" t="s">
        <v>48</v>
      </c>
      <c r="AU683" s="115" t="s">
        <v>49</v>
      </c>
      <c r="AX683" s="115"/>
      <c r="AY683" s="115" t="s">
        <v>53</v>
      </c>
      <c r="BA683" s="115" t="s">
        <v>19</v>
      </c>
      <c r="BF683" s="115" t="s">
        <v>59</v>
      </c>
      <c r="BJ683" s="115" t="s">
        <v>26</v>
      </c>
      <c r="BP683" s="115" t="s">
        <v>67</v>
      </c>
      <c r="BV683" s="115" t="s">
        <v>73</v>
      </c>
      <c r="BY683" s="115" t="s">
        <v>76</v>
      </c>
      <c r="CC683" s="115" t="s">
        <v>83</v>
      </c>
      <c r="CD683" s="115">
        <v>40</v>
      </c>
      <c r="CE683" s="115" t="s">
        <v>181</v>
      </c>
      <c r="CF683" s="115" t="s">
        <v>190</v>
      </c>
      <c r="CG683" s="115" t="s">
        <v>85</v>
      </c>
      <c r="CH683" s="115" t="s">
        <v>91</v>
      </c>
      <c r="CI683" s="115" t="s">
        <v>137</v>
      </c>
      <c r="CJ683" s="115" t="s">
        <v>104</v>
      </c>
      <c r="CK683" s="115" t="s">
        <v>109</v>
      </c>
      <c r="CL683" s="115" t="s">
        <v>90</v>
      </c>
      <c r="CM683" s="115" t="s">
        <v>91</v>
      </c>
      <c r="CN683" s="115" t="s">
        <v>91</v>
      </c>
    </row>
    <row r="684" spans="1:92">
      <c r="A684" s="115">
        <v>7045761476</v>
      </c>
      <c r="K684" s="115" t="s">
        <v>27</v>
      </c>
      <c r="L684" s="115" t="s">
        <v>28</v>
      </c>
      <c r="O684" s="115"/>
      <c r="V684" s="115" t="s">
        <v>25</v>
      </c>
      <c r="AA684" s="115" t="s">
        <v>30</v>
      </c>
      <c r="AB684" s="115"/>
      <c r="AE684" s="115" t="s">
        <v>34</v>
      </c>
      <c r="AH684" s="115" t="s">
        <v>37</v>
      </c>
      <c r="AK684" s="115" t="s">
        <v>40</v>
      </c>
      <c r="AL684" s="115"/>
      <c r="AR684" s="115" t="s">
        <v>46</v>
      </c>
      <c r="AS684" s="115" t="s">
        <v>47</v>
      </c>
      <c r="AU684" s="115" t="s">
        <v>49</v>
      </c>
      <c r="AX684" s="115" t="s">
        <v>52</v>
      </c>
      <c r="BJ684" s="115" t="s">
        <v>26</v>
      </c>
      <c r="BO684" s="115" t="s">
        <v>66</v>
      </c>
      <c r="BP684" s="115" t="s">
        <v>67</v>
      </c>
      <c r="CC684" s="115" t="s">
        <v>83</v>
      </c>
      <c r="CD684" s="115">
        <v>55</v>
      </c>
      <c r="CE684" s="115" t="s">
        <v>181</v>
      </c>
      <c r="CF684" s="115" t="s">
        <v>237</v>
      </c>
      <c r="CG684" s="115" t="s">
        <v>97</v>
      </c>
      <c r="CH684" s="115" t="s">
        <v>86</v>
      </c>
      <c r="CI684" s="115" t="s">
        <v>87</v>
      </c>
      <c r="CJ684" s="115" t="s">
        <v>100</v>
      </c>
      <c r="CK684" s="115" t="s">
        <v>94</v>
      </c>
      <c r="CL684" s="115" t="s">
        <v>90</v>
      </c>
      <c r="CM684" s="115" t="s">
        <v>91</v>
      </c>
      <c r="CN684" s="115" t="s">
        <v>91</v>
      </c>
    </row>
    <row r="685" spans="1:92">
      <c r="A685" s="115">
        <v>6984059621</v>
      </c>
      <c r="B685" s="115" t="s">
        <v>18</v>
      </c>
      <c r="C685" s="115" t="s">
        <v>19</v>
      </c>
      <c r="F685" s="115" t="s">
        <v>22</v>
      </c>
      <c r="H685" s="115" t="s">
        <v>24</v>
      </c>
      <c r="J685" s="115" t="s">
        <v>26</v>
      </c>
      <c r="K685" s="115" t="s">
        <v>27</v>
      </c>
      <c r="L685" s="115" t="s">
        <v>28</v>
      </c>
      <c r="N685" s="115" t="s">
        <v>30</v>
      </c>
      <c r="O685" s="115"/>
      <c r="R685" s="115" t="s">
        <v>21</v>
      </c>
      <c r="AB685" s="115"/>
      <c r="AC685" s="115" t="s">
        <v>32</v>
      </c>
      <c r="AK685" s="115" t="s">
        <v>40</v>
      </c>
      <c r="AL685" s="115" t="s">
        <v>41</v>
      </c>
      <c r="AO685" s="115" t="s">
        <v>44</v>
      </c>
      <c r="AR685" s="115" t="s">
        <v>46</v>
      </c>
      <c r="AS685" s="115" t="s">
        <v>47</v>
      </c>
      <c r="AU685" s="115" t="s">
        <v>49</v>
      </c>
      <c r="AX685" s="115" t="s">
        <v>52</v>
      </c>
      <c r="AZ685" s="115" t="s">
        <v>54</v>
      </c>
      <c r="BA685" s="115" t="s">
        <v>19</v>
      </c>
      <c r="BC685" s="115" t="s">
        <v>56</v>
      </c>
      <c r="BD685" s="115" t="s">
        <v>57</v>
      </c>
      <c r="BF685" s="115" t="s">
        <v>59</v>
      </c>
      <c r="BG685" s="115" t="s">
        <v>60</v>
      </c>
      <c r="BH685" s="115" t="s">
        <v>61</v>
      </c>
      <c r="BI685" s="115" t="s">
        <v>62</v>
      </c>
      <c r="BJ685" s="115" t="s">
        <v>26</v>
      </c>
      <c r="BK685" s="115" t="s">
        <v>22</v>
      </c>
      <c r="BL685" s="115" t="s">
        <v>63</v>
      </c>
      <c r="BM685" s="115" t="s">
        <v>64</v>
      </c>
      <c r="BO685" s="115" t="s">
        <v>66</v>
      </c>
      <c r="BP685" s="115" t="s">
        <v>67</v>
      </c>
      <c r="CC685" s="115" t="s">
        <v>83</v>
      </c>
      <c r="CD685" s="115">
        <v>34</v>
      </c>
      <c r="CE685" s="115" t="s">
        <v>181</v>
      </c>
      <c r="CF685" s="115" t="s">
        <v>212</v>
      </c>
      <c r="CG685" s="115" t="s">
        <v>114</v>
      </c>
      <c r="CH685" s="115" t="s">
        <v>91</v>
      </c>
      <c r="CI685" s="115" t="s">
        <v>108</v>
      </c>
      <c r="CJ685" s="115" t="s">
        <v>101</v>
      </c>
      <c r="CK685" s="115" t="s">
        <v>94</v>
      </c>
      <c r="CL685" s="115" t="s">
        <v>90</v>
      </c>
    </row>
    <row r="686" spans="1:92">
      <c r="A686" s="115">
        <v>5584549814</v>
      </c>
      <c r="D686" s="115" t="s">
        <v>20</v>
      </c>
      <c r="H686" s="115" t="s">
        <v>24</v>
      </c>
      <c r="I686" s="115" t="s">
        <v>25</v>
      </c>
      <c r="O686" s="115"/>
      <c r="Q686" s="115" t="s">
        <v>20</v>
      </c>
      <c r="U686" s="115" t="s">
        <v>24</v>
      </c>
      <c r="V686" s="115" t="s">
        <v>25</v>
      </c>
      <c r="AB686" s="115"/>
      <c r="AF686" s="115" t="s">
        <v>35</v>
      </c>
      <c r="AH686" s="115" t="s">
        <v>37</v>
      </c>
      <c r="AJ686" s="115" t="s">
        <v>39</v>
      </c>
      <c r="AL686" s="115"/>
      <c r="AQ686" s="115" t="s">
        <v>39</v>
      </c>
      <c r="AS686" s="115" t="s">
        <v>47</v>
      </c>
      <c r="AU686" s="115" t="s">
        <v>49</v>
      </c>
      <c r="AX686" s="115" t="s">
        <v>52</v>
      </c>
      <c r="BC686" s="115" t="s">
        <v>56</v>
      </c>
      <c r="BL686" s="115" t="s">
        <v>63</v>
      </c>
      <c r="BP686" s="115" t="s">
        <v>67</v>
      </c>
      <c r="BV686" s="115" t="s">
        <v>73</v>
      </c>
      <c r="BX686" s="115" t="s">
        <v>75</v>
      </c>
      <c r="CC686" s="115" t="s">
        <v>83</v>
      </c>
      <c r="CD686" s="115">
        <v>42</v>
      </c>
      <c r="CE686" s="115" t="s">
        <v>181</v>
      </c>
      <c r="CF686" s="115" t="s">
        <v>243</v>
      </c>
      <c r="CG686" s="115" t="s">
        <v>85</v>
      </c>
      <c r="CH686" s="115" t="s">
        <v>86</v>
      </c>
      <c r="CI686" s="115" t="s">
        <v>87</v>
      </c>
      <c r="CJ686" s="115" t="s">
        <v>100</v>
      </c>
      <c r="CK686" s="115" t="s">
        <v>89</v>
      </c>
      <c r="CL686" s="115" t="s">
        <v>90</v>
      </c>
      <c r="CM686" s="115" t="s">
        <v>91</v>
      </c>
      <c r="CN686" s="115" t="s">
        <v>91</v>
      </c>
    </row>
    <row r="687" spans="1:92">
      <c r="A687" s="115">
        <v>6982453202</v>
      </c>
      <c r="C687" s="115" t="s">
        <v>19</v>
      </c>
      <c r="F687" s="115" t="s">
        <v>22</v>
      </c>
      <c r="O687" s="115"/>
      <c r="AB687" s="115"/>
      <c r="AL687" s="115"/>
      <c r="AS687" s="115" t="s">
        <v>47</v>
      </c>
      <c r="AU687" s="115" t="s">
        <v>49</v>
      </c>
      <c r="AX687" s="115"/>
      <c r="BA687" s="115" t="s">
        <v>19</v>
      </c>
      <c r="BP687" s="115"/>
      <c r="BQ687" s="115" t="s">
        <v>68</v>
      </c>
      <c r="BV687" s="115" t="s">
        <v>73</v>
      </c>
      <c r="CA687" s="115" t="s">
        <v>78</v>
      </c>
      <c r="CC687" s="115" t="s">
        <v>83</v>
      </c>
      <c r="CD687" s="115">
        <v>31</v>
      </c>
      <c r="CE687" s="115" t="s">
        <v>181</v>
      </c>
      <c r="CF687" s="115" t="s">
        <v>191</v>
      </c>
      <c r="CI687" s="115" t="s">
        <v>108</v>
      </c>
      <c r="CK687" s="115" t="s">
        <v>105</v>
      </c>
      <c r="CM687" s="115" t="s">
        <v>86</v>
      </c>
    </row>
    <row r="688" spans="1:92">
      <c r="A688" s="115">
        <v>5586741329</v>
      </c>
      <c r="C688" s="115" t="s">
        <v>19</v>
      </c>
      <c r="D688" s="115" t="s">
        <v>20</v>
      </c>
      <c r="N688" s="115" t="s">
        <v>30</v>
      </c>
      <c r="O688" s="115"/>
      <c r="Q688" s="115" t="s">
        <v>20</v>
      </c>
      <c r="X688" s="115" t="s">
        <v>27</v>
      </c>
      <c r="AA688" s="115" t="s">
        <v>30</v>
      </c>
      <c r="AB688" s="115"/>
      <c r="AD688" s="115" t="s">
        <v>33</v>
      </c>
      <c r="AE688" s="115" t="s">
        <v>34</v>
      </c>
      <c r="AJ688" s="115" t="s">
        <v>39</v>
      </c>
      <c r="AL688" s="115" t="s">
        <v>41</v>
      </c>
      <c r="AR688" s="115" t="s">
        <v>46</v>
      </c>
      <c r="AU688" s="115" t="s">
        <v>49</v>
      </c>
      <c r="AX688" s="115"/>
      <c r="BB688" s="115" t="s">
        <v>55</v>
      </c>
      <c r="BC688" s="115" t="s">
        <v>56</v>
      </c>
      <c r="BN688" s="115" t="s">
        <v>65</v>
      </c>
      <c r="BP688" s="115" t="s">
        <v>67</v>
      </c>
      <c r="BT688" s="115" t="s">
        <v>71</v>
      </c>
      <c r="BY688" s="115" t="s">
        <v>76</v>
      </c>
      <c r="CA688" s="115" t="s">
        <v>78</v>
      </c>
      <c r="CC688" s="115" t="s">
        <v>83</v>
      </c>
      <c r="CD688" s="115">
        <v>76</v>
      </c>
      <c r="CE688" s="115" t="s">
        <v>181</v>
      </c>
      <c r="CF688" s="115" t="s">
        <v>211</v>
      </c>
      <c r="CG688" s="115" t="s">
        <v>85</v>
      </c>
      <c r="CH688" s="115" t="s">
        <v>86</v>
      </c>
      <c r="CI688" s="115" t="s">
        <v>87</v>
      </c>
      <c r="CJ688" s="115" t="s">
        <v>100</v>
      </c>
      <c r="CK688" s="115" t="s">
        <v>102</v>
      </c>
      <c r="CL688" s="115" t="s">
        <v>106</v>
      </c>
      <c r="CM688" s="115" t="s">
        <v>91</v>
      </c>
      <c r="CN688" s="115" t="s">
        <v>91</v>
      </c>
    </row>
    <row r="689" spans="1:92">
      <c r="A689" s="115">
        <v>7020346947</v>
      </c>
      <c r="C689" s="115" t="s">
        <v>19</v>
      </c>
      <c r="K689" s="115" t="s">
        <v>27</v>
      </c>
      <c r="L689" s="115" t="s">
        <v>28</v>
      </c>
      <c r="O689" s="115"/>
      <c r="P689" s="115" t="s">
        <v>19</v>
      </c>
      <c r="X689" s="115" t="s">
        <v>27</v>
      </c>
      <c r="Y689" s="115" t="s">
        <v>28</v>
      </c>
      <c r="AB689" s="115"/>
      <c r="AD689" s="115" t="s">
        <v>33</v>
      </c>
      <c r="AJ689" s="115" t="s">
        <v>39</v>
      </c>
      <c r="AK689" s="115" t="s">
        <v>40</v>
      </c>
      <c r="AL689" s="115"/>
      <c r="AO689" s="115" t="s">
        <v>44</v>
      </c>
      <c r="AR689" s="115" t="s">
        <v>46</v>
      </c>
      <c r="AU689" s="115" t="s">
        <v>49</v>
      </c>
      <c r="AX689" s="115"/>
      <c r="AZ689" s="115" t="s">
        <v>54</v>
      </c>
      <c r="BE689" s="115" t="s">
        <v>58</v>
      </c>
      <c r="BP689" s="115" t="s">
        <v>67</v>
      </c>
      <c r="CA689" s="115" t="s">
        <v>78</v>
      </c>
      <c r="CB689" s="115" t="s">
        <v>79</v>
      </c>
      <c r="CC689" s="115" t="s">
        <v>99</v>
      </c>
      <c r="CD689" s="115">
        <v>49</v>
      </c>
      <c r="CE689" s="115" t="s">
        <v>181</v>
      </c>
      <c r="CF689" s="115" t="s">
        <v>189</v>
      </c>
      <c r="CG689" s="115" t="s">
        <v>85</v>
      </c>
      <c r="CH689" s="115" t="s">
        <v>86</v>
      </c>
      <c r="CI689" s="115" t="s">
        <v>87</v>
      </c>
      <c r="CJ689" s="115" t="s">
        <v>93</v>
      </c>
      <c r="CK689" s="115" t="s">
        <v>94</v>
      </c>
      <c r="CL689" s="115" t="s">
        <v>90</v>
      </c>
      <c r="CM689" s="115" t="s">
        <v>91</v>
      </c>
      <c r="CN689" s="115" t="s">
        <v>91</v>
      </c>
    </row>
    <row r="690" spans="1:92">
      <c r="A690" s="115">
        <v>7044846374</v>
      </c>
      <c r="C690" s="115" t="s">
        <v>19</v>
      </c>
      <c r="J690" s="115" t="s">
        <v>26</v>
      </c>
      <c r="N690" s="115" t="s">
        <v>30</v>
      </c>
      <c r="O690" s="115"/>
      <c r="P690" s="115" t="s">
        <v>19</v>
      </c>
      <c r="Q690" s="115" t="s">
        <v>20</v>
      </c>
      <c r="W690" s="115" t="s">
        <v>26</v>
      </c>
      <c r="AA690" s="115" t="s">
        <v>30</v>
      </c>
      <c r="AB690" s="115"/>
      <c r="AD690" s="115" t="s">
        <v>33</v>
      </c>
      <c r="AE690" s="115" t="s">
        <v>34</v>
      </c>
      <c r="AH690" s="115" t="s">
        <v>37</v>
      </c>
      <c r="AL690" s="115" t="s">
        <v>41</v>
      </c>
      <c r="AR690" s="115" t="s">
        <v>46</v>
      </c>
      <c r="AU690" s="115" t="s">
        <v>49</v>
      </c>
      <c r="AX690" s="115" t="s">
        <v>52</v>
      </c>
      <c r="AY690" s="115" t="s">
        <v>53</v>
      </c>
      <c r="BD690" s="115" t="s">
        <v>57</v>
      </c>
      <c r="BJ690" s="115" t="s">
        <v>26</v>
      </c>
      <c r="BP690" s="115"/>
      <c r="BS690" s="115" t="s">
        <v>70</v>
      </c>
      <c r="BT690" s="115" t="s">
        <v>71</v>
      </c>
      <c r="CA690" s="115" t="s">
        <v>78</v>
      </c>
      <c r="CC690" s="115" t="s">
        <v>83</v>
      </c>
      <c r="CD690" s="115">
        <v>29</v>
      </c>
      <c r="CE690" s="115" t="s">
        <v>84</v>
      </c>
      <c r="CF690" s="115" t="s">
        <v>453</v>
      </c>
      <c r="CG690" s="115" t="s">
        <v>92</v>
      </c>
      <c r="CH690" s="115" t="s">
        <v>86</v>
      </c>
      <c r="CI690" s="115" t="s">
        <v>182</v>
      </c>
      <c r="CJ690" s="115" t="s">
        <v>96</v>
      </c>
      <c r="CK690" s="115" t="s">
        <v>89</v>
      </c>
      <c r="CL690" s="115" t="s">
        <v>90</v>
      </c>
      <c r="CM690" s="115" t="s">
        <v>117</v>
      </c>
      <c r="CN690" s="115" t="s">
        <v>91</v>
      </c>
    </row>
    <row r="691" spans="1:92">
      <c r="A691" s="115">
        <v>7011535201</v>
      </c>
      <c r="B691" s="115" t="s">
        <v>18</v>
      </c>
      <c r="C691" s="115" t="s">
        <v>19</v>
      </c>
      <c r="D691" s="115" t="s">
        <v>20</v>
      </c>
      <c r="E691" s="115" t="s">
        <v>21</v>
      </c>
      <c r="H691" s="115" t="s">
        <v>24</v>
      </c>
      <c r="J691" s="115" t="s">
        <v>26</v>
      </c>
      <c r="K691" s="115" t="s">
        <v>27</v>
      </c>
      <c r="L691" s="115" t="s">
        <v>28</v>
      </c>
      <c r="M691" s="115" t="s">
        <v>29</v>
      </c>
      <c r="O691" s="115"/>
      <c r="V691" s="115" t="s">
        <v>25</v>
      </c>
      <c r="AB691" s="115" t="s">
        <v>31</v>
      </c>
      <c r="AE691" s="115" t="s">
        <v>34</v>
      </c>
      <c r="AF691" s="115" t="s">
        <v>35</v>
      </c>
      <c r="AH691" s="115" t="s">
        <v>37</v>
      </c>
      <c r="AL691" s="115" t="s">
        <v>41</v>
      </c>
      <c r="AR691" s="115" t="s">
        <v>46</v>
      </c>
      <c r="AU691" s="115" t="s">
        <v>49</v>
      </c>
      <c r="AX691" s="115" t="s">
        <v>52</v>
      </c>
      <c r="BA691" s="115" t="s">
        <v>19</v>
      </c>
      <c r="BD691" s="115" t="s">
        <v>57</v>
      </c>
      <c r="BE691" s="115" t="s">
        <v>58</v>
      </c>
      <c r="BG691" s="115" t="s">
        <v>60</v>
      </c>
      <c r="BJ691" s="115" t="s">
        <v>26</v>
      </c>
      <c r="BM691" s="115" t="s">
        <v>64</v>
      </c>
      <c r="BN691" s="115" t="s">
        <v>65</v>
      </c>
      <c r="BO691" s="115" t="s">
        <v>66</v>
      </c>
      <c r="BP691" s="115" t="s">
        <v>67</v>
      </c>
      <c r="BS691" s="115" t="s">
        <v>70</v>
      </c>
      <c r="CA691" s="115" t="s">
        <v>78</v>
      </c>
      <c r="CC691" s="115" t="s">
        <v>83</v>
      </c>
      <c r="CD691" s="115">
        <v>81</v>
      </c>
      <c r="CE691" s="115" t="s">
        <v>84</v>
      </c>
      <c r="CG691" s="115" t="s">
        <v>97</v>
      </c>
      <c r="CI691" s="115" t="s">
        <v>87</v>
      </c>
      <c r="CJ691" s="115" t="s">
        <v>100</v>
      </c>
      <c r="CK691" s="115" t="s">
        <v>94</v>
      </c>
      <c r="CL691" s="115" t="s">
        <v>106</v>
      </c>
      <c r="CM691" s="115" t="s">
        <v>91</v>
      </c>
      <c r="CN691" s="115" t="s">
        <v>91</v>
      </c>
    </row>
    <row r="692" spans="1:92">
      <c r="A692" s="115">
        <v>7020349553</v>
      </c>
      <c r="C692" s="115" t="s">
        <v>19</v>
      </c>
      <c r="D692" s="115" t="s">
        <v>20</v>
      </c>
      <c r="E692" s="115" t="s">
        <v>21</v>
      </c>
      <c r="J692" s="115" t="s">
        <v>26</v>
      </c>
      <c r="M692" s="115" t="s">
        <v>29</v>
      </c>
      <c r="O692" s="115"/>
      <c r="R692" s="115" t="s">
        <v>21</v>
      </c>
      <c r="Z692" s="115" t="s">
        <v>29</v>
      </c>
      <c r="AB692" s="115"/>
      <c r="AC692" s="115" t="s">
        <v>32</v>
      </c>
      <c r="AE692" s="115" t="s">
        <v>34</v>
      </c>
      <c r="AH692" s="115" t="s">
        <v>37</v>
      </c>
      <c r="AL692" s="115" t="s">
        <v>41</v>
      </c>
      <c r="AP692" s="115" t="s">
        <v>45</v>
      </c>
      <c r="AR692" s="115" t="s">
        <v>46</v>
      </c>
      <c r="AU692" s="115" t="s">
        <v>49</v>
      </c>
      <c r="AX692" s="115"/>
      <c r="BA692" s="115" t="s">
        <v>19</v>
      </c>
      <c r="BL692" s="115" t="s">
        <v>63</v>
      </c>
      <c r="BP692" s="115" t="s">
        <v>67</v>
      </c>
      <c r="BR692" s="115" t="s">
        <v>69</v>
      </c>
      <c r="BS692" s="115" t="s">
        <v>70</v>
      </c>
      <c r="BT692" s="115" t="s">
        <v>71</v>
      </c>
      <c r="BU692" s="115" t="s">
        <v>72</v>
      </c>
      <c r="CA692" s="115" t="s">
        <v>78</v>
      </c>
      <c r="CC692" s="115" t="s">
        <v>99</v>
      </c>
      <c r="CD692" s="115">
        <v>25</v>
      </c>
      <c r="CE692" s="115" t="s">
        <v>181</v>
      </c>
      <c r="CF692" s="115" t="s">
        <v>207</v>
      </c>
      <c r="CG692" s="115" t="s">
        <v>85</v>
      </c>
      <c r="CH692" s="115" t="s">
        <v>86</v>
      </c>
      <c r="CI692" s="115" t="s">
        <v>87</v>
      </c>
      <c r="CJ692" s="115" t="s">
        <v>88</v>
      </c>
      <c r="CK692" s="115" t="s">
        <v>94</v>
      </c>
      <c r="CL692" s="115" t="s">
        <v>90</v>
      </c>
      <c r="CM692" s="115" t="s">
        <v>91</v>
      </c>
      <c r="CN692" s="115" t="s">
        <v>91</v>
      </c>
    </row>
    <row r="693" spans="1:92">
      <c r="A693" s="115">
        <v>6985472460</v>
      </c>
      <c r="D693" s="115" t="s">
        <v>20</v>
      </c>
      <c r="J693" s="115" t="s">
        <v>26</v>
      </c>
      <c r="K693" s="115" t="s">
        <v>27</v>
      </c>
      <c r="L693" s="115" t="s">
        <v>28</v>
      </c>
      <c r="O693" s="115"/>
      <c r="Q693" s="115" t="s">
        <v>20</v>
      </c>
      <c r="AB693" s="115"/>
      <c r="AE693" s="115" t="s">
        <v>34</v>
      </c>
      <c r="AF693" s="115" t="s">
        <v>35</v>
      </c>
      <c r="AH693" s="115" t="s">
        <v>37</v>
      </c>
      <c r="AK693" s="115" t="s">
        <v>40</v>
      </c>
      <c r="AL693" s="115" t="s">
        <v>41</v>
      </c>
      <c r="AP693" s="115" t="s">
        <v>45</v>
      </c>
      <c r="AQ693" s="115" t="s">
        <v>39</v>
      </c>
      <c r="AR693" s="115" t="s">
        <v>46</v>
      </c>
      <c r="AU693" s="115" t="s">
        <v>49</v>
      </c>
      <c r="AX693" s="115"/>
      <c r="BB693" s="115" t="s">
        <v>55</v>
      </c>
      <c r="BC693" s="115" t="s">
        <v>56</v>
      </c>
      <c r="BE693" s="115" t="s">
        <v>58</v>
      </c>
      <c r="BH693" s="115" t="s">
        <v>61</v>
      </c>
      <c r="BM693" s="115" t="s">
        <v>64</v>
      </c>
      <c r="BN693" s="115" t="s">
        <v>65</v>
      </c>
      <c r="BP693" s="115"/>
      <c r="BQ693" s="115" t="s">
        <v>68</v>
      </c>
      <c r="CC693" s="115" t="s">
        <v>99</v>
      </c>
      <c r="CD693" s="115">
        <v>50</v>
      </c>
      <c r="CE693" s="115" t="s">
        <v>181</v>
      </c>
      <c r="CF693" s="115" t="s">
        <v>479</v>
      </c>
      <c r="CG693" s="115" t="s">
        <v>85</v>
      </c>
      <c r="CH693" s="115" t="s">
        <v>91</v>
      </c>
      <c r="CI693" s="115" t="s">
        <v>108</v>
      </c>
      <c r="CJ693" s="115" t="s">
        <v>93</v>
      </c>
      <c r="CK693" s="115" t="s">
        <v>105</v>
      </c>
      <c r="CL693" s="115" t="s">
        <v>98</v>
      </c>
      <c r="CM693" s="115" t="s">
        <v>91</v>
      </c>
      <c r="CN693" s="115" t="s">
        <v>91</v>
      </c>
    </row>
    <row r="694" spans="1:92">
      <c r="A694" s="115">
        <v>7020350944</v>
      </c>
      <c r="L694" s="115" t="s">
        <v>28</v>
      </c>
      <c r="O694" s="115"/>
      <c r="Y694" s="115" t="s">
        <v>28</v>
      </c>
      <c r="AB694" s="115" t="s">
        <v>31</v>
      </c>
      <c r="AE694" s="115" t="s">
        <v>34</v>
      </c>
      <c r="AH694" s="115" t="s">
        <v>37</v>
      </c>
      <c r="AL694" s="115"/>
      <c r="AO694" s="115" t="s">
        <v>44</v>
      </c>
      <c r="AR694" s="115" t="s">
        <v>46</v>
      </c>
      <c r="AU694" s="115" t="s">
        <v>49</v>
      </c>
      <c r="AX694" s="115" t="s">
        <v>52</v>
      </c>
      <c r="BA694" s="115" t="s">
        <v>19</v>
      </c>
      <c r="BH694" s="115" t="s">
        <v>61</v>
      </c>
      <c r="BP694" s="115" t="s">
        <v>67</v>
      </c>
      <c r="BU694" s="115" t="s">
        <v>72</v>
      </c>
      <c r="BY694" s="115" t="s">
        <v>76</v>
      </c>
      <c r="CC694" s="115" t="s">
        <v>99</v>
      </c>
      <c r="CD694" s="115">
        <v>59</v>
      </c>
      <c r="CE694" s="115" t="s">
        <v>84</v>
      </c>
      <c r="CF694" s="115" t="s">
        <v>124</v>
      </c>
      <c r="CG694" s="115" t="s">
        <v>97</v>
      </c>
      <c r="CI694" s="115" t="s">
        <v>87</v>
      </c>
      <c r="CJ694" s="115" t="s">
        <v>93</v>
      </c>
      <c r="CK694" s="115" t="s">
        <v>102</v>
      </c>
      <c r="CM694" s="115" t="s">
        <v>91</v>
      </c>
      <c r="CN694" s="115" t="s">
        <v>86</v>
      </c>
    </row>
    <row r="695" spans="1:92">
      <c r="A695" s="115">
        <v>7020342438</v>
      </c>
      <c r="C695" s="115" t="s">
        <v>19</v>
      </c>
      <c r="K695" s="115" t="s">
        <v>27</v>
      </c>
      <c r="L695" s="115" t="s">
        <v>28</v>
      </c>
      <c r="O695" s="115"/>
      <c r="X695" s="115" t="s">
        <v>27</v>
      </c>
      <c r="Y695" s="115" t="s">
        <v>28</v>
      </c>
      <c r="AB695" s="115"/>
      <c r="AE695" s="115" t="s">
        <v>34</v>
      </c>
      <c r="AL695" s="115" t="s">
        <v>41</v>
      </c>
      <c r="AM695" s="115" t="s">
        <v>42</v>
      </c>
      <c r="AO695" s="115" t="s">
        <v>44</v>
      </c>
      <c r="AR695" s="115" t="s">
        <v>46</v>
      </c>
      <c r="AU695" s="115" t="s">
        <v>49</v>
      </c>
      <c r="AX695" s="115"/>
      <c r="AZ695" s="115" t="s">
        <v>54</v>
      </c>
      <c r="BI695" s="115" t="s">
        <v>62</v>
      </c>
      <c r="BO695" s="115" t="s">
        <v>66</v>
      </c>
      <c r="BP695" s="115" t="s">
        <v>67</v>
      </c>
      <c r="BS695" s="115" t="s">
        <v>70</v>
      </c>
      <c r="CC695" s="115" t="s">
        <v>83</v>
      </c>
      <c r="CE695" s="115" t="s">
        <v>181</v>
      </c>
      <c r="CF695" s="115" t="s">
        <v>232</v>
      </c>
      <c r="CG695" s="115" t="s">
        <v>85</v>
      </c>
      <c r="CH695" s="115" t="s">
        <v>86</v>
      </c>
      <c r="CI695" s="115" t="s">
        <v>139</v>
      </c>
      <c r="CJ695" s="115" t="s">
        <v>96</v>
      </c>
      <c r="CK695" s="115" t="s">
        <v>94</v>
      </c>
    </row>
    <row r="696" spans="1:92">
      <c r="A696" s="115">
        <v>6985443785</v>
      </c>
      <c r="K696" s="115" t="s">
        <v>27</v>
      </c>
      <c r="L696" s="115" t="s">
        <v>28</v>
      </c>
      <c r="O696" s="115"/>
      <c r="Q696" s="115" t="s">
        <v>20</v>
      </c>
      <c r="V696" s="115" t="s">
        <v>25</v>
      </c>
      <c r="AA696" s="115" t="s">
        <v>30</v>
      </c>
      <c r="AB696" s="115"/>
      <c r="AL696" s="115"/>
      <c r="AQ696" s="115" t="s">
        <v>39</v>
      </c>
      <c r="AR696" s="115" t="s">
        <v>46</v>
      </c>
      <c r="AU696" s="115" t="s">
        <v>49</v>
      </c>
      <c r="AX696" s="115"/>
      <c r="AY696" s="115" t="s">
        <v>53</v>
      </c>
      <c r="AZ696" s="115" t="s">
        <v>54</v>
      </c>
      <c r="BA696" s="115" t="s">
        <v>19</v>
      </c>
      <c r="BD696" s="115" t="s">
        <v>57</v>
      </c>
      <c r="BG696" s="115" t="s">
        <v>60</v>
      </c>
      <c r="BH696" s="115" t="s">
        <v>61</v>
      </c>
      <c r="BI696" s="115" t="s">
        <v>62</v>
      </c>
      <c r="BJ696" s="115" t="s">
        <v>26</v>
      </c>
      <c r="BL696" s="115" t="s">
        <v>63</v>
      </c>
      <c r="BO696" s="115" t="s">
        <v>66</v>
      </c>
      <c r="BP696" s="115" t="s">
        <v>67</v>
      </c>
      <c r="CC696" s="115" t="s">
        <v>83</v>
      </c>
      <c r="CD696" s="115">
        <v>72</v>
      </c>
      <c r="CE696" s="115" t="s">
        <v>84</v>
      </c>
      <c r="CF696" s="115" t="s">
        <v>159</v>
      </c>
      <c r="CG696" s="115" t="s">
        <v>85</v>
      </c>
      <c r="CH696" s="115" t="s">
        <v>86</v>
      </c>
      <c r="CI696" s="115" t="s">
        <v>87</v>
      </c>
      <c r="CK696" s="115" t="s">
        <v>89</v>
      </c>
      <c r="CL696" s="115" t="s">
        <v>106</v>
      </c>
      <c r="CM696" s="115" t="s">
        <v>91</v>
      </c>
      <c r="CN696" s="115" t="s">
        <v>86</v>
      </c>
    </row>
    <row r="697" spans="1:92">
      <c r="A697" s="115">
        <v>6985121805</v>
      </c>
      <c r="E697" s="115" t="s">
        <v>21</v>
      </c>
      <c r="L697" s="115" t="s">
        <v>28</v>
      </c>
      <c r="O697" s="115" t="s">
        <v>18</v>
      </c>
      <c r="R697" s="115" t="s">
        <v>21</v>
      </c>
      <c r="Z697" s="115" t="s">
        <v>29</v>
      </c>
      <c r="AB697" s="115"/>
      <c r="AC697" s="115" t="s">
        <v>32</v>
      </c>
      <c r="AD697" s="115" t="s">
        <v>33</v>
      </c>
      <c r="AK697" s="115" t="s">
        <v>40</v>
      </c>
      <c r="AL697" s="115"/>
      <c r="AO697" s="115" t="s">
        <v>44</v>
      </c>
      <c r="AR697" s="115" t="s">
        <v>46</v>
      </c>
      <c r="AU697" s="115" t="s">
        <v>49</v>
      </c>
      <c r="AX697" s="115"/>
      <c r="BG697" s="115" t="s">
        <v>60</v>
      </c>
      <c r="BN697" s="115" t="s">
        <v>65</v>
      </c>
      <c r="BP697" s="115" t="s">
        <v>67</v>
      </c>
      <c r="BY697" s="115" t="s">
        <v>76</v>
      </c>
      <c r="CA697" s="115" t="s">
        <v>78</v>
      </c>
      <c r="CC697" s="115" t="s">
        <v>83</v>
      </c>
      <c r="CD697" s="115">
        <v>54</v>
      </c>
      <c r="CE697" s="115" t="s">
        <v>181</v>
      </c>
      <c r="CF697" s="115" t="s">
        <v>215</v>
      </c>
      <c r="CG697" s="115" t="s">
        <v>85</v>
      </c>
      <c r="CH697" s="115" t="s">
        <v>86</v>
      </c>
      <c r="CI697" s="115" t="s">
        <v>87</v>
      </c>
      <c r="CJ697" s="115" t="s">
        <v>93</v>
      </c>
      <c r="CK697" s="115" t="s">
        <v>89</v>
      </c>
      <c r="CL697" s="115" t="s">
        <v>90</v>
      </c>
      <c r="CM697" s="115" t="s">
        <v>91</v>
      </c>
      <c r="CN697" s="115" t="s">
        <v>91</v>
      </c>
    </row>
    <row r="698" spans="1:92">
      <c r="A698" s="115">
        <v>7020355873</v>
      </c>
      <c r="H698" s="115" t="s">
        <v>24</v>
      </c>
      <c r="M698" s="115" t="s">
        <v>29</v>
      </c>
      <c r="N698" s="115" t="s">
        <v>30</v>
      </c>
      <c r="O698" s="115"/>
      <c r="R698" s="115" t="s">
        <v>21</v>
      </c>
      <c r="Z698" s="115" t="s">
        <v>29</v>
      </c>
      <c r="AB698" s="115" t="s">
        <v>31</v>
      </c>
      <c r="AF698" s="115" t="s">
        <v>35</v>
      </c>
      <c r="AL698" s="115" t="s">
        <v>41</v>
      </c>
      <c r="AR698" s="115" t="s">
        <v>46</v>
      </c>
      <c r="AU698" s="115" t="s">
        <v>49</v>
      </c>
      <c r="AX698" s="115"/>
      <c r="AY698" s="115" t="s">
        <v>53</v>
      </c>
      <c r="AZ698" s="115" t="s">
        <v>54</v>
      </c>
      <c r="BE698" s="115" t="s">
        <v>58</v>
      </c>
      <c r="BP698" s="115"/>
      <c r="BQ698" s="115" t="s">
        <v>68</v>
      </c>
      <c r="BR698" s="115" t="s">
        <v>69</v>
      </c>
      <c r="BS698" s="115" t="s">
        <v>70</v>
      </c>
      <c r="BT698" s="115" t="s">
        <v>71</v>
      </c>
      <c r="BV698" s="115" t="s">
        <v>73</v>
      </c>
      <c r="CC698" s="115" t="s">
        <v>99</v>
      </c>
      <c r="CD698" s="115">
        <v>61</v>
      </c>
      <c r="CE698" s="115" t="s">
        <v>181</v>
      </c>
      <c r="CF698" s="115" t="s">
        <v>206</v>
      </c>
      <c r="CG698" s="115" t="s">
        <v>85</v>
      </c>
      <c r="CH698" s="115" t="s">
        <v>86</v>
      </c>
      <c r="CI698" s="115" t="s">
        <v>87</v>
      </c>
      <c r="CJ698" s="115" t="s">
        <v>93</v>
      </c>
      <c r="CK698" s="115" t="s">
        <v>94</v>
      </c>
      <c r="CL698" s="115" t="s">
        <v>113</v>
      </c>
      <c r="CM698" s="115" t="s">
        <v>91</v>
      </c>
      <c r="CN698" s="115" t="s">
        <v>91</v>
      </c>
    </row>
    <row r="699" spans="1:92">
      <c r="A699" s="115">
        <v>7044865350</v>
      </c>
      <c r="J699" s="115" t="s">
        <v>26</v>
      </c>
      <c r="L699" s="115" t="s">
        <v>28</v>
      </c>
      <c r="O699" s="115"/>
      <c r="P699" s="115" t="s">
        <v>19</v>
      </c>
      <c r="AB699" s="115"/>
      <c r="AD699" s="115" t="s">
        <v>33</v>
      </c>
      <c r="AK699" s="115" t="s">
        <v>40</v>
      </c>
      <c r="AL699" s="115" t="s">
        <v>41</v>
      </c>
      <c r="AR699" s="115" t="s">
        <v>46</v>
      </c>
      <c r="AU699" s="115" t="s">
        <v>49</v>
      </c>
      <c r="AX699" s="115" t="s">
        <v>52</v>
      </c>
      <c r="BA699" s="115" t="s">
        <v>19</v>
      </c>
      <c r="BP699" s="115" t="s">
        <v>67</v>
      </c>
      <c r="BT699" s="115" t="s">
        <v>71</v>
      </c>
      <c r="BV699" s="115" t="s">
        <v>73</v>
      </c>
      <c r="BY699" s="115" t="s">
        <v>76</v>
      </c>
      <c r="CC699" s="115" t="s">
        <v>83</v>
      </c>
      <c r="CD699" s="115">
        <v>56</v>
      </c>
      <c r="CE699" s="115" t="s">
        <v>84</v>
      </c>
      <c r="CF699" s="115" t="s">
        <v>138</v>
      </c>
      <c r="CG699" s="115" t="s">
        <v>97</v>
      </c>
      <c r="CH699" s="115" t="s">
        <v>86</v>
      </c>
      <c r="CI699" s="115" t="s">
        <v>87</v>
      </c>
      <c r="CJ699" s="115" t="s">
        <v>100</v>
      </c>
      <c r="CK699" s="115" t="s">
        <v>89</v>
      </c>
      <c r="CL699" s="115" t="s">
        <v>98</v>
      </c>
      <c r="CM699" s="115" t="s">
        <v>91</v>
      </c>
      <c r="CN699" s="115" t="s">
        <v>91</v>
      </c>
    </row>
    <row r="700" spans="1:92">
      <c r="A700" s="115">
        <v>5609561457</v>
      </c>
      <c r="K700" s="115" t="s">
        <v>27</v>
      </c>
      <c r="L700" s="115" t="s">
        <v>28</v>
      </c>
      <c r="N700" s="115" t="s">
        <v>30</v>
      </c>
      <c r="O700" s="115"/>
      <c r="AA700" s="115" t="s">
        <v>30</v>
      </c>
      <c r="AB700" s="115"/>
      <c r="AC700" s="115" t="s">
        <v>32</v>
      </c>
      <c r="AL700" s="115"/>
      <c r="AM700" s="115" t="s">
        <v>42</v>
      </c>
      <c r="AR700" s="115" t="s">
        <v>46</v>
      </c>
      <c r="AU700" s="115" t="s">
        <v>49</v>
      </c>
      <c r="AX700" s="115"/>
      <c r="AZ700" s="115" t="s">
        <v>54</v>
      </c>
      <c r="BN700" s="115" t="s">
        <v>65</v>
      </c>
      <c r="BO700" s="115" t="s">
        <v>66</v>
      </c>
      <c r="BP700" s="115" t="s">
        <v>67</v>
      </c>
      <c r="BS700" s="115" t="s">
        <v>70</v>
      </c>
      <c r="BX700" s="115" t="s">
        <v>75</v>
      </c>
      <c r="CA700" s="115" t="s">
        <v>78</v>
      </c>
      <c r="CB700" s="115" t="s">
        <v>79</v>
      </c>
      <c r="CC700" s="115" t="s">
        <v>83</v>
      </c>
      <c r="CD700" s="115">
        <v>29</v>
      </c>
      <c r="CE700" s="115" t="s">
        <v>181</v>
      </c>
      <c r="CF700" s="115" t="s">
        <v>189</v>
      </c>
      <c r="CG700" s="115" t="s">
        <v>85</v>
      </c>
      <c r="CH700" s="115" t="s">
        <v>86</v>
      </c>
      <c r="CI700" s="115" t="s">
        <v>87</v>
      </c>
      <c r="CJ700" s="115" t="s">
        <v>101</v>
      </c>
      <c r="CK700" s="115" t="s">
        <v>111</v>
      </c>
      <c r="CL700" s="115" t="s">
        <v>90</v>
      </c>
      <c r="CM700" s="115" t="s">
        <v>91</v>
      </c>
      <c r="CN700" s="115" t="s">
        <v>91</v>
      </c>
    </row>
    <row r="701" spans="1:92">
      <c r="A701" s="115">
        <v>5609427879</v>
      </c>
      <c r="E701" s="115" t="s">
        <v>21</v>
      </c>
      <c r="K701" s="115" t="s">
        <v>27</v>
      </c>
      <c r="L701" s="115" t="s">
        <v>28</v>
      </c>
      <c r="O701" s="115"/>
      <c r="V701" s="115" t="s">
        <v>25</v>
      </c>
      <c r="X701" s="115" t="s">
        <v>27</v>
      </c>
      <c r="AA701" s="115" t="s">
        <v>30</v>
      </c>
      <c r="AB701" s="115"/>
      <c r="AH701" s="115" t="s">
        <v>37</v>
      </c>
      <c r="AJ701" s="115" t="s">
        <v>39</v>
      </c>
      <c r="AL701" s="115"/>
      <c r="AM701" s="115" t="s">
        <v>42</v>
      </c>
      <c r="AO701" s="115" t="s">
        <v>44</v>
      </c>
      <c r="AU701" s="115" t="s">
        <v>49</v>
      </c>
      <c r="AX701" s="115"/>
      <c r="AZ701" s="115" t="s">
        <v>54</v>
      </c>
      <c r="BI701" s="115" t="s">
        <v>62</v>
      </c>
      <c r="BO701" s="115" t="s">
        <v>66</v>
      </c>
      <c r="BP701" s="115" t="s">
        <v>67</v>
      </c>
      <c r="BS701" s="115" t="s">
        <v>70</v>
      </c>
      <c r="BV701" s="115" t="s">
        <v>73</v>
      </c>
      <c r="BX701" s="115" t="s">
        <v>75</v>
      </c>
      <c r="CA701" s="115" t="s">
        <v>78</v>
      </c>
      <c r="CC701" s="115" t="s">
        <v>83</v>
      </c>
      <c r="CD701" s="115">
        <v>26</v>
      </c>
      <c r="CE701" s="115" t="s">
        <v>181</v>
      </c>
      <c r="CF701" s="115" t="s">
        <v>183</v>
      </c>
      <c r="CG701" s="115" t="s">
        <v>85</v>
      </c>
      <c r="CH701" s="115" t="s">
        <v>86</v>
      </c>
      <c r="CI701" s="115" t="s">
        <v>87</v>
      </c>
      <c r="CJ701" s="115" t="s">
        <v>101</v>
      </c>
      <c r="CK701" s="115" t="s">
        <v>111</v>
      </c>
      <c r="CL701" s="115" t="s">
        <v>90</v>
      </c>
      <c r="CM701" s="115" t="s">
        <v>91</v>
      </c>
      <c r="CN701" s="115" t="s">
        <v>91</v>
      </c>
    </row>
    <row r="702" spans="1:92">
      <c r="A702" s="115">
        <v>5584549205</v>
      </c>
      <c r="L702" s="115" t="s">
        <v>28</v>
      </c>
      <c r="M702" s="115" t="s">
        <v>29</v>
      </c>
      <c r="N702" s="115" t="s">
        <v>30</v>
      </c>
      <c r="O702" s="115"/>
      <c r="Q702" s="115" t="s">
        <v>20</v>
      </c>
      <c r="V702" s="115" t="s">
        <v>25</v>
      </c>
      <c r="Z702" s="115" t="s">
        <v>29</v>
      </c>
      <c r="AB702" s="115"/>
      <c r="AD702" s="115" t="s">
        <v>33</v>
      </c>
      <c r="AJ702" s="115" t="s">
        <v>39</v>
      </c>
      <c r="AK702" s="115" t="s">
        <v>40</v>
      </c>
      <c r="AL702" s="115" t="s">
        <v>41</v>
      </c>
      <c r="AU702" s="115" t="s">
        <v>49</v>
      </c>
      <c r="AX702" s="115"/>
      <c r="BB702" s="115" t="s">
        <v>55</v>
      </c>
      <c r="BG702" s="115" t="s">
        <v>60</v>
      </c>
      <c r="BN702" s="115" t="s">
        <v>65</v>
      </c>
      <c r="BP702" s="115" t="s">
        <v>67</v>
      </c>
      <c r="BS702" s="115" t="s">
        <v>70</v>
      </c>
      <c r="BT702" s="115" t="s">
        <v>71</v>
      </c>
      <c r="BU702" s="115" t="s">
        <v>72</v>
      </c>
      <c r="CA702" s="115" t="s">
        <v>78</v>
      </c>
      <c r="CC702" s="115" t="s">
        <v>83</v>
      </c>
      <c r="CD702" s="115">
        <v>57</v>
      </c>
      <c r="CE702" s="115" t="s">
        <v>181</v>
      </c>
      <c r="CF702" s="115" t="s">
        <v>437</v>
      </c>
      <c r="CG702" s="115" t="s">
        <v>85</v>
      </c>
      <c r="CH702" s="115" t="s">
        <v>86</v>
      </c>
      <c r="CI702" s="115" t="s">
        <v>87</v>
      </c>
      <c r="CJ702" s="115" t="s">
        <v>101</v>
      </c>
      <c r="CK702" s="115" t="s">
        <v>89</v>
      </c>
      <c r="CL702" s="115" t="s">
        <v>90</v>
      </c>
      <c r="CM702" s="115" t="s">
        <v>91</v>
      </c>
      <c r="CN702" s="115" t="s">
        <v>91</v>
      </c>
    </row>
    <row r="703" spans="1:92">
      <c r="A703" s="115">
        <v>5609438209</v>
      </c>
      <c r="K703" s="115" t="s">
        <v>27</v>
      </c>
      <c r="L703" s="115" t="s">
        <v>28</v>
      </c>
      <c r="N703" s="115" t="s">
        <v>30</v>
      </c>
      <c r="O703" s="115"/>
      <c r="V703" s="115" t="s">
        <v>25</v>
      </c>
      <c r="Y703" s="115" t="s">
        <v>28</v>
      </c>
      <c r="AA703" s="115" t="s">
        <v>30</v>
      </c>
      <c r="AB703" s="115"/>
      <c r="AC703" s="115" t="s">
        <v>32</v>
      </c>
      <c r="AJ703" s="115" t="s">
        <v>39</v>
      </c>
      <c r="AK703" s="115" t="s">
        <v>40</v>
      </c>
      <c r="AL703" s="115"/>
      <c r="AM703" s="115" t="s">
        <v>42</v>
      </c>
      <c r="AO703" s="115" t="s">
        <v>44</v>
      </c>
      <c r="AU703" s="115" t="s">
        <v>49</v>
      </c>
      <c r="AX703" s="115"/>
      <c r="AZ703" s="115" t="s">
        <v>54</v>
      </c>
      <c r="BA703" s="115" t="s">
        <v>19</v>
      </c>
      <c r="BO703" s="115" t="s">
        <v>66</v>
      </c>
      <c r="BP703" s="115" t="s">
        <v>67</v>
      </c>
      <c r="BS703" s="115" t="s">
        <v>70</v>
      </c>
      <c r="BV703" s="115" t="s">
        <v>73</v>
      </c>
      <c r="BY703" s="115" t="s">
        <v>76</v>
      </c>
      <c r="CA703" s="115" t="s">
        <v>78</v>
      </c>
      <c r="CC703" s="115" t="s">
        <v>83</v>
      </c>
      <c r="CD703" s="115">
        <v>46</v>
      </c>
      <c r="CE703" s="115" t="s">
        <v>181</v>
      </c>
      <c r="CF703" s="115" t="s">
        <v>426</v>
      </c>
      <c r="CG703" s="115" t="s">
        <v>85</v>
      </c>
      <c r="CH703" s="115" t="s">
        <v>86</v>
      </c>
      <c r="CI703" s="115" t="s">
        <v>87</v>
      </c>
      <c r="CJ703" s="115" t="s">
        <v>96</v>
      </c>
      <c r="CK703" s="115" t="s">
        <v>89</v>
      </c>
      <c r="CL703" s="115" t="s">
        <v>90</v>
      </c>
      <c r="CM703" s="115" t="s">
        <v>91</v>
      </c>
      <c r="CN703" s="115" t="s">
        <v>91</v>
      </c>
    </row>
    <row r="704" spans="1:92">
      <c r="A704" s="115">
        <v>5584894638</v>
      </c>
      <c r="K704" s="115" t="s">
        <v>27</v>
      </c>
      <c r="N704" s="115" t="s">
        <v>30</v>
      </c>
      <c r="O704" s="115"/>
      <c r="V704" s="115" t="s">
        <v>25</v>
      </c>
      <c r="AB704" s="115"/>
      <c r="AD704" s="115" t="s">
        <v>33</v>
      </c>
      <c r="AF704" s="115" t="s">
        <v>35</v>
      </c>
      <c r="AJ704" s="115" t="s">
        <v>39</v>
      </c>
      <c r="AL704" s="115"/>
      <c r="AQ704" s="115" t="s">
        <v>39</v>
      </c>
      <c r="AU704" s="115" t="s">
        <v>49</v>
      </c>
      <c r="AX704" s="115"/>
      <c r="AZ704" s="115" t="s">
        <v>54</v>
      </c>
      <c r="BE704" s="115" t="s">
        <v>58</v>
      </c>
      <c r="BN704" s="115" t="s">
        <v>65</v>
      </c>
      <c r="BP704" s="115" t="s">
        <v>67</v>
      </c>
      <c r="CA704" s="115" t="s">
        <v>78</v>
      </c>
      <c r="CC704" s="115" t="s">
        <v>83</v>
      </c>
      <c r="CD704" s="115">
        <v>64</v>
      </c>
      <c r="CE704" s="115" t="s">
        <v>181</v>
      </c>
      <c r="CF704" s="115" t="s">
        <v>442</v>
      </c>
      <c r="CG704" s="115" t="s">
        <v>85</v>
      </c>
      <c r="CH704" s="115" t="s">
        <v>86</v>
      </c>
      <c r="CI704" s="115" t="s">
        <v>87</v>
      </c>
      <c r="CJ704" s="115" t="s">
        <v>101</v>
      </c>
      <c r="CK704" s="115" t="s">
        <v>89</v>
      </c>
      <c r="CL704" s="115" t="s">
        <v>90</v>
      </c>
      <c r="CM704" s="115" t="s">
        <v>91</v>
      </c>
      <c r="CN704" s="115" t="s">
        <v>91</v>
      </c>
    </row>
    <row r="705" spans="1:92">
      <c r="A705" s="115">
        <v>7045791736</v>
      </c>
      <c r="D705" s="115" t="s">
        <v>20</v>
      </c>
      <c r="M705" s="115" t="s">
        <v>29</v>
      </c>
      <c r="O705" s="115"/>
      <c r="V705" s="115" t="s">
        <v>25</v>
      </c>
      <c r="Z705" s="115" t="s">
        <v>29</v>
      </c>
      <c r="AA705" s="115" t="s">
        <v>30</v>
      </c>
      <c r="AB705" s="115"/>
      <c r="AC705" s="115" t="s">
        <v>32</v>
      </c>
      <c r="AD705" s="115" t="s">
        <v>33</v>
      </c>
      <c r="AJ705" s="115" t="s">
        <v>39</v>
      </c>
      <c r="AL705" s="115"/>
      <c r="AM705" s="115" t="s">
        <v>42</v>
      </c>
      <c r="AQ705" s="115" t="s">
        <v>39</v>
      </c>
      <c r="AU705" s="115" t="s">
        <v>49</v>
      </c>
      <c r="AX705" s="115"/>
      <c r="BB705" s="115" t="s">
        <v>55</v>
      </c>
      <c r="BE705" s="115" t="s">
        <v>58</v>
      </c>
      <c r="BM705" s="115" t="s">
        <v>64</v>
      </c>
      <c r="BP705" s="115"/>
      <c r="BQ705" s="115" t="s">
        <v>68</v>
      </c>
      <c r="BT705" s="115" t="s">
        <v>71</v>
      </c>
      <c r="BU705" s="115" t="s">
        <v>72</v>
      </c>
      <c r="CA705" s="115" t="s">
        <v>78</v>
      </c>
      <c r="CC705" s="115" t="s">
        <v>83</v>
      </c>
      <c r="CD705" s="115">
        <v>59</v>
      </c>
      <c r="CE705" s="115" t="s">
        <v>181</v>
      </c>
      <c r="CF705" s="115" t="s">
        <v>194</v>
      </c>
      <c r="CG705" s="115" t="s">
        <v>85</v>
      </c>
      <c r="CH705" s="115" t="s">
        <v>86</v>
      </c>
      <c r="CI705" s="115" t="s">
        <v>87</v>
      </c>
      <c r="CJ705" s="115" t="s">
        <v>100</v>
      </c>
      <c r="CK705" s="115" t="s">
        <v>94</v>
      </c>
      <c r="CL705" s="115" t="s">
        <v>90</v>
      </c>
      <c r="CM705" s="115" t="s">
        <v>91</v>
      </c>
      <c r="CN705" s="115" t="s">
        <v>91</v>
      </c>
    </row>
    <row r="706" spans="1:92">
      <c r="A706" s="115">
        <v>7045791498</v>
      </c>
      <c r="D706" s="115" t="s">
        <v>20</v>
      </c>
      <c r="M706" s="115" t="s">
        <v>29</v>
      </c>
      <c r="O706" s="115"/>
      <c r="V706" s="115" t="s">
        <v>25</v>
      </c>
      <c r="Z706" s="115" t="s">
        <v>29</v>
      </c>
      <c r="AA706" s="115" t="s">
        <v>30</v>
      </c>
      <c r="AB706" s="115"/>
      <c r="AC706" s="115" t="s">
        <v>32</v>
      </c>
      <c r="AD706" s="115" t="s">
        <v>33</v>
      </c>
      <c r="AJ706" s="115" t="s">
        <v>39</v>
      </c>
      <c r="AL706" s="115"/>
      <c r="AM706" s="115" t="s">
        <v>42</v>
      </c>
      <c r="AQ706" s="115" t="s">
        <v>39</v>
      </c>
      <c r="AU706" s="115" t="s">
        <v>49</v>
      </c>
      <c r="AX706" s="115"/>
      <c r="BB706" s="115" t="s">
        <v>55</v>
      </c>
      <c r="BE706" s="115" t="s">
        <v>58</v>
      </c>
      <c r="BM706" s="115" t="s">
        <v>64</v>
      </c>
      <c r="BP706" s="115"/>
      <c r="BQ706" s="115" t="s">
        <v>68</v>
      </c>
      <c r="BT706" s="115" t="s">
        <v>71</v>
      </c>
      <c r="BU706" s="115" t="s">
        <v>72</v>
      </c>
      <c r="CA706" s="115" t="s">
        <v>78</v>
      </c>
      <c r="CC706" s="115" t="s">
        <v>83</v>
      </c>
      <c r="CD706" s="115">
        <v>59</v>
      </c>
      <c r="CE706" s="115" t="s">
        <v>181</v>
      </c>
    </row>
    <row r="707" spans="1:92">
      <c r="A707" s="115">
        <v>6985427143</v>
      </c>
      <c r="I707" s="115" t="s">
        <v>25</v>
      </c>
      <c r="K707" s="115" t="s">
        <v>27</v>
      </c>
      <c r="L707" s="115" t="s">
        <v>28</v>
      </c>
      <c r="O707" s="115"/>
      <c r="Q707" s="115" t="s">
        <v>20</v>
      </c>
      <c r="AA707" s="115" t="s">
        <v>30</v>
      </c>
      <c r="AB707" s="115"/>
      <c r="AF707" s="115" t="s">
        <v>35</v>
      </c>
      <c r="AJ707" s="115" t="s">
        <v>39</v>
      </c>
      <c r="AL707" s="115"/>
      <c r="AM707" s="115" t="s">
        <v>42</v>
      </c>
      <c r="AN707" s="115" t="s">
        <v>43</v>
      </c>
      <c r="AU707" s="115" t="s">
        <v>49</v>
      </c>
      <c r="AX707" s="115" t="s">
        <v>52</v>
      </c>
      <c r="AZ707" s="115" t="s">
        <v>54</v>
      </c>
      <c r="BP707" s="115" t="s">
        <v>67</v>
      </c>
      <c r="BR707" s="115" t="s">
        <v>69</v>
      </c>
      <c r="BU707" s="115" t="s">
        <v>72</v>
      </c>
      <c r="CC707" s="115" t="s">
        <v>99</v>
      </c>
      <c r="CD707" s="115">
        <v>74</v>
      </c>
      <c r="CE707" s="115" t="s">
        <v>84</v>
      </c>
      <c r="CF707" s="115" t="s">
        <v>133</v>
      </c>
      <c r="CG707" s="115" t="s">
        <v>107</v>
      </c>
      <c r="CH707" s="115" t="s">
        <v>91</v>
      </c>
      <c r="CI707" s="115" t="s">
        <v>137</v>
      </c>
      <c r="CJ707" s="115" t="s">
        <v>93</v>
      </c>
      <c r="CK707" s="115" t="s">
        <v>89</v>
      </c>
      <c r="CL707" s="115" t="s">
        <v>106</v>
      </c>
      <c r="CM707" s="115" t="s">
        <v>91</v>
      </c>
      <c r="CN707" s="115" t="s">
        <v>91</v>
      </c>
    </row>
    <row r="708" spans="1:92">
      <c r="A708" s="115">
        <v>5588587137</v>
      </c>
      <c r="K708" s="115" t="s">
        <v>27</v>
      </c>
      <c r="L708" s="115" t="s">
        <v>28</v>
      </c>
      <c r="N708" s="115" t="s">
        <v>30</v>
      </c>
      <c r="O708" s="115" t="s">
        <v>18</v>
      </c>
      <c r="AB708" s="115"/>
      <c r="AD708" s="115" t="s">
        <v>33</v>
      </c>
      <c r="AJ708" s="115" t="s">
        <v>39</v>
      </c>
      <c r="AL708" s="115"/>
      <c r="AU708" s="115" t="s">
        <v>49</v>
      </c>
      <c r="AX708" s="115"/>
      <c r="AZ708" s="115" t="s">
        <v>54</v>
      </c>
      <c r="BE708" s="115" t="s">
        <v>58</v>
      </c>
      <c r="BO708" s="115" t="s">
        <v>66</v>
      </c>
      <c r="BP708" s="115" t="s">
        <v>67</v>
      </c>
      <c r="BV708" s="115" t="s">
        <v>73</v>
      </c>
      <c r="CC708" s="115" t="s">
        <v>99</v>
      </c>
      <c r="CD708" s="115">
        <v>26</v>
      </c>
      <c r="CE708" s="115" t="s">
        <v>84</v>
      </c>
      <c r="CF708" s="115" t="s">
        <v>138</v>
      </c>
      <c r="CG708" s="115" t="s">
        <v>85</v>
      </c>
      <c r="CH708" s="115" t="s">
        <v>86</v>
      </c>
      <c r="CI708" s="115" t="s">
        <v>87</v>
      </c>
      <c r="CJ708" s="115" t="s">
        <v>104</v>
      </c>
      <c r="CK708" s="115" t="s">
        <v>114</v>
      </c>
      <c r="CL708" s="115" t="s">
        <v>90</v>
      </c>
      <c r="CM708" s="115" t="s">
        <v>91</v>
      </c>
      <c r="CN708" s="115" t="s">
        <v>91</v>
      </c>
    </row>
    <row r="709" spans="1:92">
      <c r="A709" s="115">
        <v>7020354320</v>
      </c>
      <c r="E709" s="115" t="s">
        <v>21</v>
      </c>
      <c r="K709" s="115" t="s">
        <v>27</v>
      </c>
      <c r="L709" s="115" t="s">
        <v>28</v>
      </c>
      <c r="O709" s="115"/>
      <c r="P709" s="115" t="s">
        <v>19</v>
      </c>
      <c r="S709" s="115" t="s">
        <v>22</v>
      </c>
      <c r="Y709" s="115" t="s">
        <v>28</v>
      </c>
      <c r="AB709" s="115" t="s">
        <v>31</v>
      </c>
      <c r="AE709" s="115" t="s">
        <v>34</v>
      </c>
      <c r="AH709" s="115" t="s">
        <v>37</v>
      </c>
      <c r="AL709" s="115"/>
      <c r="AM709" s="115" t="s">
        <v>42</v>
      </c>
      <c r="AO709" s="115" t="s">
        <v>44</v>
      </c>
      <c r="AU709" s="115" t="s">
        <v>49</v>
      </c>
      <c r="AX709" s="115"/>
      <c r="AZ709" s="115" t="s">
        <v>54</v>
      </c>
      <c r="BG709" s="115" t="s">
        <v>60</v>
      </c>
      <c r="BM709" s="115" t="s">
        <v>64</v>
      </c>
      <c r="BP709" s="115" t="s">
        <v>67</v>
      </c>
      <c r="BV709" s="115" t="s">
        <v>73</v>
      </c>
      <c r="BY709" s="115" t="s">
        <v>76</v>
      </c>
      <c r="CC709" s="115" t="s">
        <v>99</v>
      </c>
      <c r="CD709" s="115">
        <v>18</v>
      </c>
      <c r="CE709" s="115" t="s">
        <v>181</v>
      </c>
      <c r="CF709" s="115" t="s">
        <v>207</v>
      </c>
      <c r="CG709" s="115" t="s">
        <v>85</v>
      </c>
      <c r="CH709" s="115" t="s">
        <v>86</v>
      </c>
      <c r="CI709" s="115" t="s">
        <v>87</v>
      </c>
      <c r="CJ709" s="115" t="s">
        <v>96</v>
      </c>
      <c r="CK709" s="115" t="s">
        <v>112</v>
      </c>
      <c r="CL709" s="115" t="s">
        <v>98</v>
      </c>
      <c r="CM709" s="115" t="s">
        <v>91</v>
      </c>
      <c r="CN709" s="115" t="s">
        <v>86</v>
      </c>
    </row>
    <row r="710" spans="1:92">
      <c r="A710" s="115">
        <v>7020351874</v>
      </c>
      <c r="K710" s="115" t="s">
        <v>27</v>
      </c>
      <c r="L710" s="115" t="s">
        <v>28</v>
      </c>
      <c r="N710" s="115" t="s">
        <v>30</v>
      </c>
      <c r="O710" s="115"/>
      <c r="X710" s="115" t="s">
        <v>27</v>
      </c>
      <c r="Y710" s="115" t="s">
        <v>28</v>
      </c>
      <c r="AB710" s="115"/>
      <c r="AH710" s="115" t="s">
        <v>37</v>
      </c>
      <c r="AK710" s="115" t="s">
        <v>40</v>
      </c>
      <c r="AL710" s="115"/>
      <c r="AM710" s="115" t="s">
        <v>42</v>
      </c>
      <c r="AO710" s="115" t="s">
        <v>44</v>
      </c>
      <c r="AU710" s="115" t="s">
        <v>49</v>
      </c>
      <c r="AX710" s="115"/>
      <c r="AZ710" s="115" t="s">
        <v>54</v>
      </c>
      <c r="BE710" s="115" t="s">
        <v>58</v>
      </c>
      <c r="BO710" s="115" t="s">
        <v>66</v>
      </c>
      <c r="BP710" s="115" t="s">
        <v>67</v>
      </c>
      <c r="BS710" s="115" t="s">
        <v>70</v>
      </c>
      <c r="CA710" s="115" t="s">
        <v>78</v>
      </c>
      <c r="CC710" s="115" t="s">
        <v>99</v>
      </c>
      <c r="CD710" s="115">
        <v>17</v>
      </c>
      <c r="CE710" s="115" t="s">
        <v>181</v>
      </c>
      <c r="CF710" s="115" t="s">
        <v>219</v>
      </c>
      <c r="CG710" s="115" t="s">
        <v>107</v>
      </c>
      <c r="CH710" s="115" t="s">
        <v>91</v>
      </c>
      <c r="CI710" s="115" t="s">
        <v>87</v>
      </c>
      <c r="CJ710" s="115" t="s">
        <v>101</v>
      </c>
      <c r="CK710" s="115" t="s">
        <v>112</v>
      </c>
      <c r="CL710" s="115" t="s">
        <v>95</v>
      </c>
      <c r="CM710" s="115" t="s">
        <v>91</v>
      </c>
      <c r="CN710" s="115" t="s">
        <v>91</v>
      </c>
    </row>
    <row r="711" spans="1:92">
      <c r="A711" s="115">
        <v>7020348079</v>
      </c>
      <c r="K711" s="115" t="s">
        <v>27</v>
      </c>
      <c r="L711" s="115" t="s">
        <v>28</v>
      </c>
      <c r="O711" s="115"/>
      <c r="X711" s="115" t="s">
        <v>27</v>
      </c>
      <c r="Y711" s="115" t="s">
        <v>28</v>
      </c>
      <c r="AB711" s="115"/>
      <c r="AH711" s="115" t="s">
        <v>37</v>
      </c>
      <c r="AK711" s="115" t="s">
        <v>40</v>
      </c>
      <c r="AL711" s="115"/>
      <c r="AO711" s="115" t="s">
        <v>44</v>
      </c>
      <c r="AU711" s="115" t="s">
        <v>49</v>
      </c>
      <c r="AX711" s="115"/>
      <c r="AZ711" s="115" t="s">
        <v>54</v>
      </c>
      <c r="BO711" s="115" t="s">
        <v>66</v>
      </c>
      <c r="BP711" s="115" t="s">
        <v>67</v>
      </c>
      <c r="CC711" s="115" t="s">
        <v>99</v>
      </c>
      <c r="CD711" s="115">
        <v>20</v>
      </c>
      <c r="CE711" s="115" t="s">
        <v>181</v>
      </c>
      <c r="CF711" s="115" t="s">
        <v>207</v>
      </c>
      <c r="CG711" s="115" t="s">
        <v>107</v>
      </c>
      <c r="CH711" s="115" t="s">
        <v>91</v>
      </c>
      <c r="CI711" s="115" t="s">
        <v>467</v>
      </c>
      <c r="CJ711" s="115" t="s">
        <v>93</v>
      </c>
      <c r="CK711" s="115" t="s">
        <v>94</v>
      </c>
      <c r="CL711" s="115" t="s">
        <v>90</v>
      </c>
      <c r="CM711" s="115" t="s">
        <v>91</v>
      </c>
      <c r="CN711" s="115" t="s">
        <v>91</v>
      </c>
    </row>
    <row r="712" spans="1:92">
      <c r="A712" s="115">
        <v>7020348079</v>
      </c>
      <c r="K712" s="115" t="s">
        <v>27</v>
      </c>
      <c r="L712" s="115" t="s">
        <v>28</v>
      </c>
      <c r="O712" s="115"/>
      <c r="X712" s="115" t="s">
        <v>27</v>
      </c>
      <c r="Y712" s="115" t="s">
        <v>28</v>
      </c>
      <c r="AB712" s="115"/>
      <c r="AH712" s="115" t="s">
        <v>37</v>
      </c>
      <c r="AK712" s="115" t="s">
        <v>40</v>
      </c>
      <c r="AL712" s="115"/>
      <c r="AO712" s="115" t="s">
        <v>44</v>
      </c>
      <c r="AU712" s="115" t="s">
        <v>49</v>
      </c>
      <c r="AX712" s="115"/>
      <c r="AZ712" s="115" t="s">
        <v>54</v>
      </c>
      <c r="BO712" s="115" t="s">
        <v>66</v>
      </c>
      <c r="BP712" s="115" t="s">
        <v>67</v>
      </c>
      <c r="CC712" s="115" t="s">
        <v>99</v>
      </c>
      <c r="CD712" s="115">
        <v>20</v>
      </c>
      <c r="CE712" s="115" t="s">
        <v>181</v>
      </c>
      <c r="CF712" s="115" t="s">
        <v>207</v>
      </c>
      <c r="CG712" s="115" t="s">
        <v>107</v>
      </c>
      <c r="CH712" s="115" t="s">
        <v>91</v>
      </c>
      <c r="CI712" s="115" t="s">
        <v>475</v>
      </c>
      <c r="CJ712" s="115" t="s">
        <v>93</v>
      </c>
      <c r="CK712" s="115" t="s">
        <v>94</v>
      </c>
      <c r="CL712" s="115" t="s">
        <v>90</v>
      </c>
      <c r="CM712" s="115" t="s">
        <v>91</v>
      </c>
      <c r="CN712" s="115" t="s">
        <v>91</v>
      </c>
    </row>
    <row r="713" spans="1:92">
      <c r="A713" s="115">
        <v>7045793721</v>
      </c>
      <c r="D713" s="115" t="s">
        <v>20</v>
      </c>
      <c r="G713" s="115" t="s">
        <v>23</v>
      </c>
      <c r="J713" s="115" t="s">
        <v>26</v>
      </c>
      <c r="O713" s="115"/>
      <c r="V713" s="115" t="s">
        <v>25</v>
      </c>
      <c r="Z713" s="115" t="s">
        <v>29</v>
      </c>
      <c r="AA713" s="115" t="s">
        <v>30</v>
      </c>
      <c r="AB713" s="115"/>
      <c r="AD713" s="115" t="s">
        <v>33</v>
      </c>
      <c r="AH713" s="115" t="s">
        <v>37</v>
      </c>
      <c r="AK713" s="115" t="s">
        <v>40</v>
      </c>
      <c r="AL713" s="115"/>
      <c r="AM713" s="115" t="s">
        <v>42</v>
      </c>
      <c r="AN713" s="115" t="s">
        <v>43</v>
      </c>
      <c r="AU713" s="115" t="s">
        <v>49</v>
      </c>
      <c r="AX713" s="115"/>
      <c r="AZ713" s="115" t="s">
        <v>54</v>
      </c>
      <c r="BB713" s="115" t="s">
        <v>55</v>
      </c>
      <c r="BN713" s="115" t="s">
        <v>65</v>
      </c>
      <c r="BP713" s="115" t="s">
        <v>67</v>
      </c>
      <c r="BQ713" s="115" t="s">
        <v>68</v>
      </c>
      <c r="BS713" s="115" t="s">
        <v>70</v>
      </c>
      <c r="BX713" s="115" t="s">
        <v>75</v>
      </c>
      <c r="BY713" s="115" t="s">
        <v>76</v>
      </c>
      <c r="CA713" s="115" t="s">
        <v>78</v>
      </c>
      <c r="CC713" s="115" t="s">
        <v>83</v>
      </c>
      <c r="CD713" s="115">
        <v>52</v>
      </c>
      <c r="CE713" s="115" t="s">
        <v>181</v>
      </c>
      <c r="CF713" s="115" t="s">
        <v>208</v>
      </c>
      <c r="CG713" s="115" t="s">
        <v>85</v>
      </c>
      <c r="CH713" s="115" t="s">
        <v>86</v>
      </c>
      <c r="CI713" s="115" t="s">
        <v>87</v>
      </c>
      <c r="CJ713" s="115" t="s">
        <v>88</v>
      </c>
      <c r="CK713" s="115" t="s">
        <v>111</v>
      </c>
      <c r="CL713" s="115" t="s">
        <v>90</v>
      </c>
      <c r="CM713" s="115" t="s">
        <v>91</v>
      </c>
      <c r="CN713" s="115" t="s">
        <v>91</v>
      </c>
    </row>
    <row r="714" spans="1:92">
      <c r="A714" s="115">
        <v>7020346866</v>
      </c>
      <c r="K714" s="115" t="s">
        <v>27</v>
      </c>
      <c r="L714" s="115" t="s">
        <v>28</v>
      </c>
      <c r="O714" s="115"/>
      <c r="R714" s="115" t="s">
        <v>21</v>
      </c>
      <c r="AB714" s="115"/>
      <c r="AH714" s="115" t="s">
        <v>37</v>
      </c>
      <c r="AL714" s="115"/>
      <c r="AM714" s="115" t="s">
        <v>42</v>
      </c>
      <c r="AQ714" s="115" t="s">
        <v>39</v>
      </c>
      <c r="AU714" s="115" t="s">
        <v>49</v>
      </c>
      <c r="AX714" s="115"/>
      <c r="AZ714" s="115" t="s">
        <v>54</v>
      </c>
      <c r="BP714" s="115" t="s">
        <v>67</v>
      </c>
      <c r="CC714" s="115" t="s">
        <v>83</v>
      </c>
      <c r="CD714" s="115">
        <v>31</v>
      </c>
      <c r="CE714" s="115" t="s">
        <v>181</v>
      </c>
      <c r="CG714" s="115" t="s">
        <v>85</v>
      </c>
      <c r="CH714" s="115" t="s">
        <v>86</v>
      </c>
      <c r="CI714" s="115" t="s">
        <v>87</v>
      </c>
      <c r="CJ714" s="115" t="s">
        <v>93</v>
      </c>
      <c r="CK714" s="115" t="s">
        <v>89</v>
      </c>
      <c r="CL714" s="115" t="s">
        <v>98</v>
      </c>
      <c r="CM714" s="115" t="s">
        <v>91</v>
      </c>
      <c r="CN714" s="115" t="s">
        <v>91</v>
      </c>
    </row>
    <row r="715" spans="1:92">
      <c r="A715" s="115">
        <v>7020353395</v>
      </c>
      <c r="O715" s="115"/>
      <c r="AB715" s="115"/>
      <c r="AH715" s="115" t="s">
        <v>37</v>
      </c>
      <c r="AL715" s="115"/>
      <c r="AM715" s="115" t="s">
        <v>42</v>
      </c>
      <c r="AU715" s="115" t="s">
        <v>49</v>
      </c>
      <c r="AX715" s="115" t="s">
        <v>52</v>
      </c>
      <c r="BD715" s="115" t="s">
        <v>57</v>
      </c>
      <c r="BL715" s="115" t="s">
        <v>63</v>
      </c>
      <c r="BP715" s="115"/>
      <c r="CA715" s="115" t="s">
        <v>78</v>
      </c>
      <c r="CC715" s="115" t="s">
        <v>99</v>
      </c>
      <c r="CD715" s="115">
        <v>34</v>
      </c>
      <c r="CE715" s="115" t="s">
        <v>181</v>
      </c>
      <c r="CF715" s="115" t="s">
        <v>223</v>
      </c>
      <c r="CG715" s="115" t="s">
        <v>97</v>
      </c>
      <c r="CH715" s="115" t="s">
        <v>86</v>
      </c>
      <c r="CI715" s="115" t="s">
        <v>87</v>
      </c>
      <c r="CJ715" s="115" t="s">
        <v>93</v>
      </c>
      <c r="CK715" s="115" t="s">
        <v>94</v>
      </c>
      <c r="CL715" s="115" t="s">
        <v>98</v>
      </c>
      <c r="CM715" s="115" t="s">
        <v>91</v>
      </c>
      <c r="CN715" s="115" t="s">
        <v>91</v>
      </c>
    </row>
    <row r="716" spans="1:92">
      <c r="A716" s="115">
        <v>7044844527</v>
      </c>
      <c r="D716" s="115" t="s">
        <v>20</v>
      </c>
      <c r="K716" s="115" t="s">
        <v>27</v>
      </c>
      <c r="L716" s="115" t="s">
        <v>28</v>
      </c>
      <c r="O716" s="115" t="s">
        <v>18</v>
      </c>
      <c r="Q716" s="115" t="s">
        <v>20</v>
      </c>
      <c r="X716" s="115" t="s">
        <v>27</v>
      </c>
      <c r="AB716" s="115"/>
      <c r="AC716" s="115" t="s">
        <v>32</v>
      </c>
      <c r="AD716" s="115" t="s">
        <v>33</v>
      </c>
      <c r="AE716" s="115" t="s">
        <v>34</v>
      </c>
      <c r="AL716" s="115" t="s">
        <v>41</v>
      </c>
      <c r="AM716" s="115" t="s">
        <v>42</v>
      </c>
      <c r="AU716" s="115" t="s">
        <v>49</v>
      </c>
      <c r="AX716" s="115"/>
      <c r="BC716" s="115" t="s">
        <v>56</v>
      </c>
      <c r="BE716" s="115" t="s">
        <v>58</v>
      </c>
      <c r="BG716" s="115" t="s">
        <v>60</v>
      </c>
      <c r="BP716" s="115" t="s">
        <v>67</v>
      </c>
      <c r="CB716" s="115" t="s">
        <v>79</v>
      </c>
      <c r="CC716" s="115" t="s">
        <v>99</v>
      </c>
      <c r="CD716" s="115">
        <v>31</v>
      </c>
      <c r="CE716" s="115" t="s">
        <v>181</v>
      </c>
      <c r="CF716" s="115" t="s">
        <v>436</v>
      </c>
      <c r="CG716" s="115" t="s">
        <v>85</v>
      </c>
      <c r="CH716" s="115" t="s">
        <v>86</v>
      </c>
      <c r="CI716" s="115" t="s">
        <v>87</v>
      </c>
      <c r="CJ716" s="115" t="s">
        <v>88</v>
      </c>
      <c r="CK716" s="115" t="s">
        <v>94</v>
      </c>
      <c r="CL716" s="115" t="s">
        <v>103</v>
      </c>
      <c r="CM716" s="115" t="s">
        <v>91</v>
      </c>
    </row>
    <row r="717" spans="1:92">
      <c r="A717" s="115">
        <v>6985720384</v>
      </c>
      <c r="C717" s="115" t="s">
        <v>19</v>
      </c>
      <c r="K717" s="115" t="s">
        <v>27</v>
      </c>
      <c r="L717" s="115" t="s">
        <v>28</v>
      </c>
      <c r="O717" s="115"/>
      <c r="Q717" s="115" t="s">
        <v>20</v>
      </c>
      <c r="X717" s="115" t="s">
        <v>27</v>
      </c>
      <c r="AA717" s="115" t="s">
        <v>30</v>
      </c>
      <c r="AB717" s="115"/>
      <c r="AL717" s="115"/>
      <c r="AU717" s="115" t="s">
        <v>49</v>
      </c>
      <c r="AX717" s="115"/>
      <c r="AY717" s="115" t="s">
        <v>53</v>
      </c>
      <c r="BC717" s="115" t="s">
        <v>56</v>
      </c>
      <c r="BH717" s="115" t="s">
        <v>61</v>
      </c>
      <c r="BP717" s="115" t="s">
        <v>67</v>
      </c>
      <c r="BY717" s="115" t="s">
        <v>76</v>
      </c>
      <c r="CC717" s="115" t="s">
        <v>83</v>
      </c>
      <c r="CD717" s="115">
        <v>46</v>
      </c>
      <c r="CE717" s="115" t="s">
        <v>181</v>
      </c>
      <c r="CF717" s="115" t="s">
        <v>433</v>
      </c>
      <c r="CG717" s="115" t="s">
        <v>85</v>
      </c>
      <c r="CH717" s="115" t="s">
        <v>86</v>
      </c>
      <c r="CJ717" s="115" t="s">
        <v>101</v>
      </c>
      <c r="CK717" s="115" t="s">
        <v>89</v>
      </c>
      <c r="CM717" s="115" t="s">
        <v>91</v>
      </c>
      <c r="CN717" s="115" t="s">
        <v>91</v>
      </c>
    </row>
    <row r="718" spans="1:92">
      <c r="A718" s="115">
        <v>7020356811</v>
      </c>
      <c r="B718" s="115" t="s">
        <v>18</v>
      </c>
      <c r="H718" s="115" t="s">
        <v>24</v>
      </c>
      <c r="L718" s="115" t="s">
        <v>28</v>
      </c>
      <c r="O718" s="115"/>
      <c r="Q718" s="115" t="s">
        <v>20</v>
      </c>
      <c r="X718" s="115" t="s">
        <v>27</v>
      </c>
      <c r="Y718" s="115" t="s">
        <v>28</v>
      </c>
      <c r="AB718" s="115"/>
      <c r="AC718" s="115" t="s">
        <v>32</v>
      </c>
      <c r="AD718" s="115" t="s">
        <v>33</v>
      </c>
      <c r="AL718" s="115"/>
      <c r="AM718" s="115" t="s">
        <v>42</v>
      </c>
      <c r="AO718" s="115" t="s">
        <v>44</v>
      </c>
      <c r="AU718" s="115" t="s">
        <v>49</v>
      </c>
      <c r="AX718" s="115"/>
      <c r="AY718" s="115" t="s">
        <v>53</v>
      </c>
      <c r="BA718" s="115" t="s">
        <v>19</v>
      </c>
      <c r="BO718" s="115" t="s">
        <v>66</v>
      </c>
      <c r="BP718" s="115" t="s">
        <v>67</v>
      </c>
      <c r="BQ718" s="115" t="s">
        <v>68</v>
      </c>
      <c r="BR718" s="115" t="s">
        <v>69</v>
      </c>
      <c r="CA718" s="115" t="s">
        <v>78</v>
      </c>
      <c r="CB718" s="115" t="s">
        <v>79</v>
      </c>
      <c r="CC718" s="115" t="s">
        <v>99</v>
      </c>
      <c r="CD718" s="115">
        <v>25</v>
      </c>
      <c r="CE718" s="115" t="s">
        <v>181</v>
      </c>
      <c r="CF718" s="115" t="s">
        <v>206</v>
      </c>
      <c r="CG718" s="115" t="s">
        <v>107</v>
      </c>
      <c r="CH718" s="115" t="s">
        <v>91</v>
      </c>
      <c r="CI718" s="115" t="s">
        <v>465</v>
      </c>
      <c r="CJ718" s="115" t="s">
        <v>93</v>
      </c>
      <c r="CK718" s="115" t="s">
        <v>94</v>
      </c>
      <c r="CL718" s="115" t="s">
        <v>90</v>
      </c>
      <c r="CM718" s="115" t="s">
        <v>117</v>
      </c>
      <c r="CN718" s="115" t="s">
        <v>91</v>
      </c>
    </row>
    <row r="719" spans="1:92">
      <c r="A719" s="115">
        <v>7020356811</v>
      </c>
      <c r="B719" s="115" t="s">
        <v>18</v>
      </c>
      <c r="H719" s="115" t="s">
        <v>24</v>
      </c>
      <c r="L719" s="115" t="s">
        <v>28</v>
      </c>
      <c r="O719" s="115"/>
      <c r="Q719" s="115" t="s">
        <v>20</v>
      </c>
      <c r="X719" s="115" t="s">
        <v>27</v>
      </c>
      <c r="Y719" s="115" t="s">
        <v>28</v>
      </c>
      <c r="AB719" s="115"/>
      <c r="AC719" s="115" t="s">
        <v>32</v>
      </c>
      <c r="AD719" s="115" t="s">
        <v>33</v>
      </c>
      <c r="AL719" s="115"/>
      <c r="AM719" s="115" t="s">
        <v>42</v>
      </c>
      <c r="AO719" s="115" t="s">
        <v>44</v>
      </c>
      <c r="AU719" s="115" t="s">
        <v>49</v>
      </c>
      <c r="AX719" s="115"/>
      <c r="AY719" s="115" t="s">
        <v>53</v>
      </c>
      <c r="BA719" s="115" t="s">
        <v>19</v>
      </c>
      <c r="BO719" s="115" t="s">
        <v>66</v>
      </c>
      <c r="BP719" s="115" t="s">
        <v>67</v>
      </c>
      <c r="BQ719" s="115" t="s">
        <v>68</v>
      </c>
      <c r="BR719" s="115" t="s">
        <v>69</v>
      </c>
      <c r="CA719" s="115" t="s">
        <v>78</v>
      </c>
      <c r="CB719" s="115" t="s">
        <v>79</v>
      </c>
      <c r="CC719" s="115" t="s">
        <v>99</v>
      </c>
      <c r="CD719" s="115">
        <v>25</v>
      </c>
      <c r="CE719" s="115" t="s">
        <v>181</v>
      </c>
      <c r="CF719" s="115" t="s">
        <v>206</v>
      </c>
      <c r="CG719" s="115" t="s">
        <v>107</v>
      </c>
      <c r="CH719" s="115" t="s">
        <v>91</v>
      </c>
      <c r="CI719" s="115" t="s">
        <v>497</v>
      </c>
      <c r="CJ719" s="115" t="s">
        <v>93</v>
      </c>
      <c r="CK719" s="115" t="s">
        <v>94</v>
      </c>
      <c r="CL719" s="115" t="s">
        <v>90</v>
      </c>
      <c r="CM719" s="115" t="s">
        <v>117</v>
      </c>
      <c r="CN719" s="115" t="s">
        <v>91</v>
      </c>
    </row>
    <row r="720" spans="1:92">
      <c r="A720" s="115">
        <v>7020340302</v>
      </c>
      <c r="C720" s="115" t="s">
        <v>19</v>
      </c>
      <c r="I720" s="115" t="s">
        <v>25</v>
      </c>
      <c r="N720" s="115" t="s">
        <v>30</v>
      </c>
      <c r="O720" s="115"/>
      <c r="P720" s="115" t="s">
        <v>19</v>
      </c>
      <c r="V720" s="115" t="s">
        <v>25</v>
      </c>
      <c r="AA720" s="115" t="s">
        <v>30</v>
      </c>
      <c r="AB720" s="115"/>
      <c r="AD720" s="115" t="s">
        <v>33</v>
      </c>
      <c r="AK720" s="115" t="s">
        <v>40</v>
      </c>
      <c r="AL720" s="115"/>
      <c r="AP720" s="115" t="s">
        <v>45</v>
      </c>
      <c r="AU720" s="115" t="s">
        <v>49</v>
      </c>
      <c r="AX720" s="115"/>
      <c r="BA720" s="115" t="s">
        <v>19</v>
      </c>
      <c r="BC720" s="115" t="s">
        <v>56</v>
      </c>
      <c r="BO720" s="115" t="s">
        <v>66</v>
      </c>
      <c r="BP720" s="115" t="s">
        <v>67</v>
      </c>
      <c r="BS720" s="115" t="s">
        <v>70</v>
      </c>
      <c r="BU720" s="115" t="s">
        <v>72</v>
      </c>
      <c r="BY720" s="115" t="s">
        <v>76</v>
      </c>
      <c r="CC720" s="115" t="s">
        <v>83</v>
      </c>
      <c r="CD720" s="115">
        <v>51</v>
      </c>
      <c r="CE720" s="115" t="s">
        <v>181</v>
      </c>
      <c r="CF720" s="115" t="s">
        <v>207</v>
      </c>
      <c r="CG720" s="115" t="s">
        <v>85</v>
      </c>
      <c r="CH720" s="115" t="s">
        <v>86</v>
      </c>
      <c r="CI720" s="115" t="s">
        <v>87</v>
      </c>
      <c r="CJ720" s="115" t="s">
        <v>100</v>
      </c>
      <c r="CK720" s="115" t="s">
        <v>89</v>
      </c>
      <c r="CL720" s="115" t="s">
        <v>90</v>
      </c>
      <c r="CM720" s="115" t="s">
        <v>91</v>
      </c>
      <c r="CN720" s="115" t="s">
        <v>91</v>
      </c>
    </row>
    <row r="721" spans="1:92">
      <c r="A721" s="115">
        <v>6985471899</v>
      </c>
      <c r="N721" s="115" t="s">
        <v>30</v>
      </c>
      <c r="O721" s="115"/>
      <c r="V721" s="115" t="s">
        <v>25</v>
      </c>
      <c r="AB721" s="115"/>
      <c r="AD721" s="115" t="s">
        <v>33</v>
      </c>
      <c r="AL721" s="115"/>
      <c r="AU721" s="115" t="s">
        <v>49</v>
      </c>
      <c r="AX721" s="115"/>
      <c r="BO721" s="115" t="s">
        <v>66</v>
      </c>
      <c r="BP721" s="115"/>
      <c r="CC721" s="115" t="s">
        <v>83</v>
      </c>
      <c r="CD721" s="115">
        <v>62</v>
      </c>
      <c r="CG721" s="115" t="s">
        <v>85</v>
      </c>
      <c r="CH721" s="115" t="s">
        <v>86</v>
      </c>
      <c r="CJ721" s="115" t="s">
        <v>101</v>
      </c>
      <c r="CK721" s="115" t="s">
        <v>89</v>
      </c>
      <c r="CL721" s="115" t="s">
        <v>113</v>
      </c>
      <c r="CM721" s="115" t="s">
        <v>91</v>
      </c>
      <c r="CN721" s="115" t="s">
        <v>91</v>
      </c>
    </row>
    <row r="722" spans="1:92">
      <c r="A722" s="115">
        <v>7020340749</v>
      </c>
      <c r="O722" s="115"/>
      <c r="Y722" s="115" t="s">
        <v>28</v>
      </c>
      <c r="AB722" s="115"/>
      <c r="AK722" s="115" t="s">
        <v>40</v>
      </c>
      <c r="AL722" s="115"/>
      <c r="AO722" s="115" t="s">
        <v>44</v>
      </c>
      <c r="AU722" s="115" t="s">
        <v>49</v>
      </c>
      <c r="AX722" s="115"/>
      <c r="BK722" s="115" t="s">
        <v>22</v>
      </c>
      <c r="BN722" s="115" t="s">
        <v>65</v>
      </c>
      <c r="BP722" s="115" t="s">
        <v>67</v>
      </c>
      <c r="CC722" s="115" t="s">
        <v>99</v>
      </c>
      <c r="CD722" s="115">
        <v>27</v>
      </c>
      <c r="CE722" s="115" t="s">
        <v>181</v>
      </c>
      <c r="CF722" s="115" t="s">
        <v>183</v>
      </c>
      <c r="CG722" s="115" t="s">
        <v>85</v>
      </c>
      <c r="CH722" s="115" t="s">
        <v>86</v>
      </c>
      <c r="CI722" s="115" t="s">
        <v>87</v>
      </c>
      <c r="CJ722" s="115" t="s">
        <v>93</v>
      </c>
      <c r="CK722" s="115" t="s">
        <v>102</v>
      </c>
      <c r="CL722" s="115" t="s">
        <v>90</v>
      </c>
      <c r="CM722" s="115" t="s">
        <v>86</v>
      </c>
      <c r="CN722" s="115" t="s">
        <v>91</v>
      </c>
    </row>
    <row r="723" spans="1:92">
      <c r="A723" s="115">
        <v>6985461855</v>
      </c>
      <c r="B723" s="115" t="s">
        <v>18</v>
      </c>
      <c r="N723" s="115" t="s">
        <v>30</v>
      </c>
      <c r="O723" s="115" t="s">
        <v>18</v>
      </c>
      <c r="AA723" s="115" t="s">
        <v>30</v>
      </c>
      <c r="AB723" s="115"/>
      <c r="AL723" s="115"/>
      <c r="AU723" s="115" t="s">
        <v>49</v>
      </c>
      <c r="AX723" s="115"/>
      <c r="BP723" s="115"/>
      <c r="BT723" s="115" t="s">
        <v>71</v>
      </c>
      <c r="CC723" s="115" t="s">
        <v>83</v>
      </c>
      <c r="CD723" s="115">
        <v>39</v>
      </c>
      <c r="CE723" s="115" t="s">
        <v>181</v>
      </c>
      <c r="CF723" s="115" t="s">
        <v>239</v>
      </c>
      <c r="CG723" s="115" t="s">
        <v>85</v>
      </c>
      <c r="CH723" s="115" t="s">
        <v>86</v>
      </c>
      <c r="CI723" s="115" t="s">
        <v>116</v>
      </c>
      <c r="CJ723" s="115" t="s">
        <v>93</v>
      </c>
      <c r="CK723" s="115" t="s">
        <v>94</v>
      </c>
      <c r="CL723" s="115" t="s">
        <v>113</v>
      </c>
      <c r="CM723" s="115" t="s">
        <v>91</v>
      </c>
      <c r="CN723" s="115" t="s">
        <v>91</v>
      </c>
    </row>
    <row r="724" spans="1:92">
      <c r="A724" s="115">
        <v>6982474682</v>
      </c>
      <c r="O724" s="115"/>
      <c r="AB724" s="115"/>
      <c r="AL724" s="115"/>
      <c r="AU724" s="115" t="s">
        <v>49</v>
      </c>
      <c r="AX724" s="115"/>
      <c r="BP724" s="115" t="s">
        <v>67</v>
      </c>
      <c r="BS724" s="115" t="s">
        <v>70</v>
      </c>
      <c r="BY724" s="115" t="s">
        <v>76</v>
      </c>
      <c r="CC724" s="115" t="s">
        <v>99</v>
      </c>
      <c r="CD724" s="115">
        <v>58</v>
      </c>
      <c r="CE724" s="115" t="s">
        <v>181</v>
      </c>
      <c r="CF724" s="115" t="s">
        <v>433</v>
      </c>
      <c r="CG724" s="115" t="s">
        <v>85</v>
      </c>
      <c r="CH724" s="115" t="s">
        <v>86</v>
      </c>
      <c r="CI724" s="115" t="s">
        <v>87</v>
      </c>
      <c r="CJ724" s="115" t="s">
        <v>101</v>
      </c>
      <c r="CK724" s="115" t="s">
        <v>89</v>
      </c>
      <c r="CL724" s="115" t="s">
        <v>90</v>
      </c>
      <c r="CM724" s="115" t="s">
        <v>91</v>
      </c>
      <c r="CN724" s="115" t="s">
        <v>91</v>
      </c>
    </row>
    <row r="725" spans="1:92">
      <c r="A725" s="115">
        <v>5580488384</v>
      </c>
      <c r="C725" s="115" t="s">
        <v>19</v>
      </c>
      <c r="J725" s="115" t="s">
        <v>26</v>
      </c>
      <c r="O725" s="115"/>
      <c r="P725" s="115" t="s">
        <v>19</v>
      </c>
      <c r="V725" s="115" t="s">
        <v>25</v>
      </c>
      <c r="W725" s="115" t="s">
        <v>26</v>
      </c>
      <c r="AB725" s="115" t="s">
        <v>31</v>
      </c>
      <c r="AH725" s="115" t="s">
        <v>37</v>
      </c>
      <c r="AK725" s="115" t="s">
        <v>40</v>
      </c>
      <c r="AL725" s="115" t="s">
        <v>41</v>
      </c>
      <c r="AO725" s="115" t="s">
        <v>44</v>
      </c>
      <c r="AR725" s="115" t="s">
        <v>46</v>
      </c>
      <c r="AX725" s="115"/>
      <c r="AZ725" s="115" t="s">
        <v>54</v>
      </c>
      <c r="BG725" s="115" t="s">
        <v>60</v>
      </c>
      <c r="BJ725" s="115" t="s">
        <v>26</v>
      </c>
      <c r="BP725" s="115" t="s">
        <v>67</v>
      </c>
      <c r="BY725" s="115" t="s">
        <v>76</v>
      </c>
      <c r="CC725" s="115" t="s">
        <v>83</v>
      </c>
      <c r="CD725" s="115">
        <v>51</v>
      </c>
      <c r="CE725" s="115" t="s">
        <v>432</v>
      </c>
      <c r="CG725" s="115" t="s">
        <v>85</v>
      </c>
      <c r="CH725" s="115" t="s">
        <v>86</v>
      </c>
      <c r="CI725" s="115" t="s">
        <v>108</v>
      </c>
      <c r="CJ725" s="115" t="s">
        <v>93</v>
      </c>
      <c r="CK725" s="115" t="s">
        <v>111</v>
      </c>
      <c r="CL725" s="115" t="s">
        <v>90</v>
      </c>
      <c r="CM725" s="115" t="s">
        <v>86</v>
      </c>
    </row>
    <row r="726" spans="1:92">
      <c r="A726" s="115">
        <v>5580250339</v>
      </c>
      <c r="C726" s="115" t="s">
        <v>19</v>
      </c>
      <c r="I726" s="115" t="s">
        <v>25</v>
      </c>
      <c r="L726" s="115" t="s">
        <v>28</v>
      </c>
      <c r="O726" s="115"/>
      <c r="P726" s="115" t="s">
        <v>19</v>
      </c>
      <c r="Q726" s="115" t="s">
        <v>20</v>
      </c>
      <c r="S726" s="115" t="s">
        <v>22</v>
      </c>
      <c r="AB726" s="115" t="s">
        <v>31</v>
      </c>
      <c r="AH726" s="115" t="s">
        <v>37</v>
      </c>
      <c r="AK726" s="115" t="s">
        <v>40</v>
      </c>
      <c r="AL726" s="115"/>
      <c r="AN726" s="115" t="s">
        <v>43</v>
      </c>
      <c r="AO726" s="115" t="s">
        <v>44</v>
      </c>
      <c r="AR726" s="115" t="s">
        <v>46</v>
      </c>
      <c r="AX726" s="115"/>
      <c r="BA726" s="115" t="s">
        <v>19</v>
      </c>
      <c r="BK726" s="115" t="s">
        <v>22</v>
      </c>
      <c r="BO726" s="115" t="s">
        <v>66</v>
      </c>
      <c r="BP726" s="115" t="s">
        <v>67</v>
      </c>
      <c r="BU726" s="115" t="s">
        <v>72</v>
      </c>
      <c r="BV726" s="115" t="s">
        <v>73</v>
      </c>
      <c r="BY726" s="115" t="s">
        <v>76</v>
      </c>
      <c r="CA726" s="115" t="s">
        <v>78</v>
      </c>
      <c r="CC726" s="115"/>
    </row>
    <row r="727" spans="1:92">
      <c r="A727" s="115">
        <v>5604375105</v>
      </c>
      <c r="J727" s="115" t="s">
        <v>26</v>
      </c>
      <c r="L727" s="115" t="s">
        <v>28</v>
      </c>
      <c r="N727" s="115" t="s">
        <v>30</v>
      </c>
      <c r="O727" s="115"/>
      <c r="W727" s="115" t="s">
        <v>26</v>
      </c>
      <c r="Y727" s="115" t="s">
        <v>28</v>
      </c>
      <c r="Z727" s="115" t="s">
        <v>29</v>
      </c>
      <c r="AB727" s="115" t="s">
        <v>31</v>
      </c>
      <c r="AD727" s="115" t="s">
        <v>33</v>
      </c>
      <c r="AK727" s="115" t="s">
        <v>40</v>
      </c>
      <c r="AL727" s="115" t="s">
        <v>41</v>
      </c>
      <c r="AM727" s="115" t="s">
        <v>42</v>
      </c>
      <c r="AR727" s="115" t="s">
        <v>46</v>
      </c>
      <c r="AX727" s="115"/>
      <c r="BC727" s="115" t="s">
        <v>56</v>
      </c>
      <c r="BF727" s="115" t="s">
        <v>59</v>
      </c>
      <c r="BL727" s="115" t="s">
        <v>63</v>
      </c>
      <c r="BP727" s="115"/>
      <c r="BV727" s="115" t="s">
        <v>73</v>
      </c>
      <c r="BW727" s="115" t="s">
        <v>74</v>
      </c>
      <c r="BZ727" s="115" t="s">
        <v>77</v>
      </c>
      <c r="CC727" s="115"/>
    </row>
    <row r="728" spans="1:92">
      <c r="A728" s="115">
        <v>5580702893</v>
      </c>
      <c r="C728" s="115" t="s">
        <v>19</v>
      </c>
      <c r="F728" s="115" t="s">
        <v>22</v>
      </c>
      <c r="M728" s="115" t="s">
        <v>29</v>
      </c>
      <c r="O728" s="115"/>
      <c r="P728" s="115" t="s">
        <v>19</v>
      </c>
      <c r="Y728" s="115" t="s">
        <v>28</v>
      </c>
      <c r="Z728" s="115" t="s">
        <v>29</v>
      </c>
      <c r="AB728" s="115"/>
      <c r="AC728" s="115" t="s">
        <v>32</v>
      </c>
      <c r="AD728" s="115" t="s">
        <v>33</v>
      </c>
      <c r="AK728" s="115" t="s">
        <v>40</v>
      </c>
      <c r="AL728" s="115" t="s">
        <v>41</v>
      </c>
      <c r="AO728" s="115" t="s">
        <v>44</v>
      </c>
      <c r="AR728" s="115" t="s">
        <v>46</v>
      </c>
      <c r="AX728" s="115"/>
      <c r="BC728" s="115" t="s">
        <v>56</v>
      </c>
      <c r="BE728" s="115" t="s">
        <v>58</v>
      </c>
      <c r="BL728" s="115" t="s">
        <v>63</v>
      </c>
      <c r="BP728" s="115"/>
      <c r="BR728" s="115" t="s">
        <v>69</v>
      </c>
      <c r="BV728" s="115" t="s">
        <v>73</v>
      </c>
      <c r="CA728" s="115" t="s">
        <v>78</v>
      </c>
      <c r="CC728" s="115" t="s">
        <v>83</v>
      </c>
      <c r="CD728" s="115">
        <v>17</v>
      </c>
      <c r="CE728" s="115" t="s">
        <v>181</v>
      </c>
    </row>
    <row r="729" spans="1:92">
      <c r="A729" s="115">
        <v>6982461297</v>
      </c>
      <c r="B729" s="115" t="s">
        <v>18</v>
      </c>
      <c r="C729" s="115" t="s">
        <v>19</v>
      </c>
      <c r="D729" s="115" t="s">
        <v>20</v>
      </c>
      <c r="F729" s="115" t="s">
        <v>22</v>
      </c>
      <c r="H729" s="115" t="s">
        <v>24</v>
      </c>
      <c r="I729" s="115" t="s">
        <v>25</v>
      </c>
      <c r="K729" s="115" t="s">
        <v>27</v>
      </c>
      <c r="L729" s="115" t="s">
        <v>28</v>
      </c>
      <c r="N729" s="115" t="s">
        <v>30</v>
      </c>
      <c r="O729" s="115"/>
      <c r="AB729" s="115" t="s">
        <v>31</v>
      </c>
      <c r="AE729" s="115" t="s">
        <v>34</v>
      </c>
      <c r="AH729" s="115" t="s">
        <v>37</v>
      </c>
      <c r="AL729" s="115"/>
      <c r="AM729" s="115" t="s">
        <v>42</v>
      </c>
      <c r="AN729" s="115" t="s">
        <v>43</v>
      </c>
      <c r="AO729" s="115" t="s">
        <v>44</v>
      </c>
      <c r="AP729" s="115" t="s">
        <v>45</v>
      </c>
      <c r="AR729" s="115" t="s">
        <v>46</v>
      </c>
      <c r="AS729" s="115" t="s">
        <v>47</v>
      </c>
      <c r="AT729" s="115" t="s">
        <v>48</v>
      </c>
      <c r="AX729" s="115" t="s">
        <v>52</v>
      </c>
      <c r="AY729" s="115" t="s">
        <v>53</v>
      </c>
      <c r="AZ729" s="115" t="s">
        <v>54</v>
      </c>
      <c r="BA729" s="115" t="s">
        <v>19</v>
      </c>
      <c r="BC729" s="115" t="s">
        <v>56</v>
      </c>
      <c r="BD729" s="115" t="s">
        <v>57</v>
      </c>
      <c r="BE729" s="115" t="s">
        <v>58</v>
      </c>
      <c r="BF729" s="115" t="s">
        <v>59</v>
      </c>
      <c r="BG729" s="115" t="s">
        <v>60</v>
      </c>
      <c r="BH729" s="115" t="s">
        <v>61</v>
      </c>
      <c r="BI729" s="115" t="s">
        <v>62</v>
      </c>
      <c r="BJ729" s="115" t="s">
        <v>26</v>
      </c>
      <c r="BK729" s="115" t="s">
        <v>22</v>
      </c>
      <c r="BN729" s="115" t="s">
        <v>65</v>
      </c>
      <c r="BO729" s="115" t="s">
        <v>66</v>
      </c>
      <c r="BP729" s="115"/>
      <c r="BQ729" s="115" t="s">
        <v>68</v>
      </c>
      <c r="BR729" s="115" t="s">
        <v>69</v>
      </c>
      <c r="BU729" s="115" t="s">
        <v>72</v>
      </c>
      <c r="BZ729" s="115" t="s">
        <v>77</v>
      </c>
      <c r="CC729" s="115" t="s">
        <v>99</v>
      </c>
      <c r="CD729" s="115">
        <v>40</v>
      </c>
      <c r="CE729" s="115" t="s">
        <v>181</v>
      </c>
      <c r="CG729" s="115" t="s">
        <v>97</v>
      </c>
      <c r="CI729" s="115" t="s">
        <v>485</v>
      </c>
      <c r="CJ729" s="115" t="s">
        <v>96</v>
      </c>
      <c r="CK729" s="115" t="s">
        <v>102</v>
      </c>
      <c r="CL729" s="115" t="s">
        <v>90</v>
      </c>
      <c r="CM729" s="115" t="s">
        <v>91</v>
      </c>
      <c r="CN729" s="115" t="s">
        <v>91</v>
      </c>
    </row>
    <row r="730" spans="1:92">
      <c r="A730" s="115">
        <v>5610221451</v>
      </c>
      <c r="H730" s="115" t="s">
        <v>24</v>
      </c>
      <c r="K730" s="115" t="s">
        <v>27</v>
      </c>
      <c r="L730" s="115" t="s">
        <v>28</v>
      </c>
      <c r="O730" s="115"/>
      <c r="R730" s="115" t="s">
        <v>21</v>
      </c>
      <c r="V730" s="115" t="s">
        <v>25</v>
      </c>
      <c r="AA730" s="115" t="s">
        <v>30</v>
      </c>
      <c r="AB730" s="115" t="s">
        <v>31</v>
      </c>
      <c r="AC730" s="115" t="s">
        <v>32</v>
      </c>
      <c r="AD730" s="115" t="s">
        <v>33</v>
      </c>
      <c r="AL730" s="115"/>
      <c r="AR730" s="115" t="s">
        <v>46</v>
      </c>
      <c r="AS730" s="115" t="s">
        <v>47</v>
      </c>
      <c r="AT730" s="115" t="s">
        <v>48</v>
      </c>
      <c r="AX730" s="115" t="s">
        <v>52</v>
      </c>
      <c r="BH730" s="115" t="s">
        <v>61</v>
      </c>
      <c r="BJ730" s="115" t="s">
        <v>26</v>
      </c>
      <c r="BP730" s="115" t="s">
        <v>67</v>
      </c>
      <c r="BU730" s="115" t="s">
        <v>72</v>
      </c>
      <c r="CC730" s="115" t="s">
        <v>83</v>
      </c>
      <c r="CD730" s="115">
        <v>50</v>
      </c>
      <c r="CE730" s="115" t="s">
        <v>181</v>
      </c>
      <c r="CF730" s="115" t="s">
        <v>205</v>
      </c>
      <c r="CG730" s="115" t="s">
        <v>97</v>
      </c>
      <c r="CH730" s="115" t="s">
        <v>86</v>
      </c>
      <c r="CI730" s="115" t="s">
        <v>87</v>
      </c>
      <c r="CJ730" s="115" t="s">
        <v>100</v>
      </c>
      <c r="CK730" s="115" t="s">
        <v>89</v>
      </c>
      <c r="CL730" s="115" t="s">
        <v>90</v>
      </c>
      <c r="CM730" s="115" t="s">
        <v>91</v>
      </c>
      <c r="CN730" s="115" t="s">
        <v>91</v>
      </c>
    </row>
    <row r="731" spans="1:92">
      <c r="A731" s="115">
        <v>5597845595</v>
      </c>
      <c r="C731" s="115" t="s">
        <v>19</v>
      </c>
      <c r="F731" s="115" t="s">
        <v>22</v>
      </c>
      <c r="N731" s="115" t="s">
        <v>30</v>
      </c>
      <c r="O731" s="115" t="s">
        <v>18</v>
      </c>
      <c r="P731" s="115" t="s">
        <v>19</v>
      </c>
      <c r="S731" s="115" t="s">
        <v>22</v>
      </c>
      <c r="AB731" s="115"/>
      <c r="AD731" s="115" t="s">
        <v>33</v>
      </c>
      <c r="AE731" s="115" t="s">
        <v>34</v>
      </c>
      <c r="AJ731" s="115" t="s">
        <v>39</v>
      </c>
      <c r="AL731" s="115"/>
      <c r="AP731" s="115" t="s">
        <v>45</v>
      </c>
      <c r="AS731" s="115" t="s">
        <v>47</v>
      </c>
      <c r="AT731" s="115" t="s">
        <v>48</v>
      </c>
      <c r="AX731" s="115"/>
      <c r="BA731" s="115" t="s">
        <v>19</v>
      </c>
      <c r="BD731" s="115" t="s">
        <v>57</v>
      </c>
      <c r="BH731" s="115" t="s">
        <v>61</v>
      </c>
      <c r="BP731" s="115"/>
      <c r="BW731" s="115" t="s">
        <v>74</v>
      </c>
      <c r="BY731" s="115" t="s">
        <v>76</v>
      </c>
      <c r="CB731" s="115" t="s">
        <v>79</v>
      </c>
      <c r="CC731" s="115"/>
    </row>
    <row r="732" spans="1:92">
      <c r="A732" s="115">
        <v>5579206559</v>
      </c>
      <c r="E732" s="115" t="s">
        <v>21</v>
      </c>
      <c r="L732" s="115" t="s">
        <v>28</v>
      </c>
      <c r="M732" s="115" t="s">
        <v>29</v>
      </c>
      <c r="O732" s="115" t="s">
        <v>18</v>
      </c>
      <c r="R732" s="115" t="s">
        <v>21</v>
      </c>
      <c r="X732" s="115" t="s">
        <v>27</v>
      </c>
      <c r="AB732" s="115"/>
      <c r="AC732" s="115" t="s">
        <v>32</v>
      </c>
      <c r="AF732" s="115" t="s">
        <v>35</v>
      </c>
      <c r="AJ732" s="115" t="s">
        <v>39</v>
      </c>
      <c r="AL732" s="115"/>
      <c r="AT732" s="115" t="s">
        <v>48</v>
      </c>
      <c r="AX732" s="115"/>
      <c r="AY732" s="115" t="s">
        <v>53</v>
      </c>
      <c r="BH732" s="115" t="s">
        <v>61</v>
      </c>
      <c r="BO732" s="115" t="s">
        <v>66</v>
      </c>
      <c r="BP732" s="115"/>
      <c r="BR732" s="115" t="s">
        <v>69</v>
      </c>
      <c r="BT732" s="115" t="s">
        <v>71</v>
      </c>
      <c r="CB732" s="115" t="s">
        <v>79</v>
      </c>
      <c r="CC732" s="115" t="s">
        <v>99</v>
      </c>
      <c r="CD732" s="115">
        <v>41</v>
      </c>
      <c r="CE732" s="115" t="s">
        <v>84</v>
      </c>
      <c r="CF732" s="115" t="s">
        <v>463</v>
      </c>
      <c r="CG732" s="115" t="s">
        <v>85</v>
      </c>
      <c r="CH732" s="115" t="s">
        <v>91</v>
      </c>
      <c r="CI732" s="115" t="s">
        <v>108</v>
      </c>
      <c r="CJ732" s="115" t="s">
        <v>93</v>
      </c>
      <c r="CK732" s="115" t="s">
        <v>102</v>
      </c>
      <c r="CL732" s="115" t="s">
        <v>90</v>
      </c>
      <c r="CM732" s="115" t="s">
        <v>91</v>
      </c>
    </row>
    <row r="733" spans="1:92">
      <c r="A733" s="115">
        <v>5595572976</v>
      </c>
      <c r="E733" s="115" t="s">
        <v>21</v>
      </c>
      <c r="H733" s="115" t="s">
        <v>24</v>
      </c>
      <c r="I733" s="115" t="s">
        <v>25</v>
      </c>
      <c r="O733" s="115"/>
      <c r="S733" s="115" t="s">
        <v>22</v>
      </c>
      <c r="X733" s="115" t="s">
        <v>27</v>
      </c>
      <c r="AA733" s="115" t="s">
        <v>30</v>
      </c>
      <c r="AB733" s="115"/>
      <c r="AC733" s="115" t="s">
        <v>32</v>
      </c>
      <c r="AK733" s="115" t="s">
        <v>40</v>
      </c>
      <c r="AL733" s="115" t="s">
        <v>41</v>
      </c>
      <c r="AR733" s="115" t="s">
        <v>46</v>
      </c>
      <c r="AT733" s="115" t="s">
        <v>48</v>
      </c>
      <c r="AX733" s="115"/>
      <c r="BJ733" s="115" t="s">
        <v>26</v>
      </c>
      <c r="BK733" s="115" t="s">
        <v>22</v>
      </c>
      <c r="BO733" s="115" t="s">
        <v>66</v>
      </c>
      <c r="BP733" s="115"/>
      <c r="BY733" s="115" t="s">
        <v>76</v>
      </c>
      <c r="CA733" s="115" t="s">
        <v>78</v>
      </c>
      <c r="CB733" s="115" t="s">
        <v>79</v>
      </c>
      <c r="CC733" s="115" t="s">
        <v>83</v>
      </c>
      <c r="CD733" s="115">
        <v>18</v>
      </c>
      <c r="CE733" s="115" t="s">
        <v>84</v>
      </c>
    </row>
    <row r="734" spans="1:92">
      <c r="A734" s="115">
        <v>5591435525</v>
      </c>
      <c r="C734" s="115" t="s">
        <v>19</v>
      </c>
      <c r="J734" s="115" t="s">
        <v>26</v>
      </c>
      <c r="N734" s="115" t="s">
        <v>30</v>
      </c>
      <c r="O734" s="115"/>
      <c r="P734" s="115" t="s">
        <v>19</v>
      </c>
      <c r="W734" s="115" t="s">
        <v>26</v>
      </c>
      <c r="Z734" s="115" t="s">
        <v>29</v>
      </c>
      <c r="AB734" s="115" t="s">
        <v>31</v>
      </c>
      <c r="AL734" s="115" t="s">
        <v>41</v>
      </c>
      <c r="AR734" s="115" t="s">
        <v>46</v>
      </c>
      <c r="AT734" s="115" t="s">
        <v>48</v>
      </c>
      <c r="AX734" s="115"/>
      <c r="BA734" s="115" t="s">
        <v>19</v>
      </c>
      <c r="BF734" s="115" t="s">
        <v>59</v>
      </c>
      <c r="BJ734" s="115" t="s">
        <v>26</v>
      </c>
      <c r="BP734" s="115"/>
      <c r="BU734" s="115" t="s">
        <v>72</v>
      </c>
      <c r="BV734" s="115" t="s">
        <v>73</v>
      </c>
      <c r="BY734" s="115" t="s">
        <v>76</v>
      </c>
      <c r="CC734" s="115" t="s">
        <v>83</v>
      </c>
      <c r="CD734" s="115">
        <v>21</v>
      </c>
      <c r="CE734" s="115" t="s">
        <v>432</v>
      </c>
    </row>
    <row r="735" spans="1:92">
      <c r="A735" s="115">
        <v>5599268498</v>
      </c>
      <c r="D735" s="115" t="s">
        <v>20</v>
      </c>
      <c r="K735" s="115" t="s">
        <v>27</v>
      </c>
      <c r="L735" s="115" t="s">
        <v>28</v>
      </c>
      <c r="O735" s="115"/>
      <c r="Q735" s="115" t="s">
        <v>20</v>
      </c>
      <c r="S735" s="115" t="s">
        <v>22</v>
      </c>
      <c r="AA735" s="115" t="s">
        <v>30</v>
      </c>
      <c r="AB735" s="115"/>
      <c r="AC735" s="115" t="s">
        <v>32</v>
      </c>
      <c r="AD735" s="115" t="s">
        <v>33</v>
      </c>
      <c r="AK735" s="115" t="s">
        <v>40</v>
      </c>
      <c r="AL735" s="115"/>
      <c r="AO735" s="115" t="s">
        <v>44</v>
      </c>
      <c r="AR735" s="115" t="s">
        <v>46</v>
      </c>
      <c r="AT735" s="115" t="s">
        <v>48</v>
      </c>
      <c r="AX735" s="115"/>
      <c r="BC735" s="115" t="s">
        <v>56</v>
      </c>
      <c r="BI735" s="115" t="s">
        <v>62</v>
      </c>
      <c r="BK735" s="115" t="s">
        <v>22</v>
      </c>
      <c r="BP735" s="115"/>
      <c r="BS735" s="115" t="s">
        <v>70</v>
      </c>
      <c r="BX735" s="115" t="s">
        <v>75</v>
      </c>
      <c r="BY735" s="115" t="s">
        <v>76</v>
      </c>
      <c r="CC735" s="115" t="s">
        <v>83</v>
      </c>
      <c r="CD735" s="115">
        <v>49</v>
      </c>
      <c r="CE735" s="115" t="s">
        <v>84</v>
      </c>
      <c r="CF735" s="115" t="s">
        <v>444</v>
      </c>
      <c r="CG735" s="115" t="s">
        <v>85</v>
      </c>
      <c r="CH735" s="115" t="s">
        <v>91</v>
      </c>
      <c r="CI735" s="115" t="s">
        <v>108</v>
      </c>
      <c r="CJ735" s="115" t="s">
        <v>96</v>
      </c>
      <c r="CK735" s="115" t="s">
        <v>102</v>
      </c>
      <c r="CL735" s="115" t="s">
        <v>113</v>
      </c>
      <c r="CM735" s="115" t="s">
        <v>86</v>
      </c>
    </row>
    <row r="736" spans="1:92">
      <c r="A736" s="115">
        <v>5595782365</v>
      </c>
      <c r="E736" s="115" t="s">
        <v>21</v>
      </c>
      <c r="N736" s="115" t="s">
        <v>30</v>
      </c>
      <c r="O736" s="115"/>
      <c r="AA736" s="115" t="s">
        <v>30</v>
      </c>
      <c r="AB736" s="115"/>
      <c r="AL736" s="115"/>
      <c r="AP736" s="115" t="s">
        <v>45</v>
      </c>
      <c r="AR736" s="115" t="s">
        <v>46</v>
      </c>
      <c r="AT736" s="115" t="s">
        <v>48</v>
      </c>
      <c r="AX736" s="115"/>
      <c r="AY736" s="115" t="s">
        <v>53</v>
      </c>
      <c r="BC736" s="115" t="s">
        <v>56</v>
      </c>
      <c r="BE736" s="115" t="s">
        <v>58</v>
      </c>
      <c r="BP736" s="115"/>
      <c r="CC736" s="115"/>
    </row>
    <row r="737" spans="1:92">
      <c r="A737" s="115">
        <v>7011087608</v>
      </c>
      <c r="C737" s="115" t="s">
        <v>19</v>
      </c>
      <c r="N737" s="115" t="s">
        <v>30</v>
      </c>
      <c r="O737" s="115"/>
      <c r="Q737" s="115" t="s">
        <v>20</v>
      </c>
      <c r="V737" s="115" t="s">
        <v>25</v>
      </c>
      <c r="AB737" s="115"/>
      <c r="AE737" s="115" t="s">
        <v>34</v>
      </c>
      <c r="AH737" s="115" t="s">
        <v>37</v>
      </c>
      <c r="AK737" s="115" t="s">
        <v>40</v>
      </c>
      <c r="AL737" s="115" t="s">
        <v>41</v>
      </c>
      <c r="AR737" s="115" t="s">
        <v>46</v>
      </c>
      <c r="AT737" s="115" t="s">
        <v>48</v>
      </c>
      <c r="AX737" s="115" t="s">
        <v>52</v>
      </c>
      <c r="BA737" s="115" t="s">
        <v>19</v>
      </c>
      <c r="BH737" s="115" t="s">
        <v>61</v>
      </c>
      <c r="BP737" s="115" t="s">
        <v>67</v>
      </c>
      <c r="BS737" s="115" t="s">
        <v>70</v>
      </c>
      <c r="CA737" s="115" t="s">
        <v>78</v>
      </c>
      <c r="CC737" s="115" t="s">
        <v>83</v>
      </c>
      <c r="CD737" s="115">
        <v>35</v>
      </c>
      <c r="CE737" s="115" t="s">
        <v>84</v>
      </c>
      <c r="CF737" s="115" t="s">
        <v>471</v>
      </c>
      <c r="CH737" s="115" t="s">
        <v>91</v>
      </c>
      <c r="CJ737" s="115" t="s">
        <v>101</v>
      </c>
      <c r="CK737" s="115" t="s">
        <v>89</v>
      </c>
      <c r="CL737" s="115" t="s">
        <v>90</v>
      </c>
      <c r="CM737" s="115" t="s">
        <v>91</v>
      </c>
      <c r="CN737" s="115" t="s">
        <v>91</v>
      </c>
    </row>
    <row r="738" spans="1:92">
      <c r="A738" s="115">
        <v>7020343435</v>
      </c>
      <c r="J738" s="115" t="s">
        <v>26</v>
      </c>
      <c r="K738" s="115" t="s">
        <v>27</v>
      </c>
      <c r="N738" s="115" t="s">
        <v>30</v>
      </c>
      <c r="O738" s="115"/>
      <c r="X738" s="115" t="s">
        <v>27</v>
      </c>
      <c r="Y738" s="115" t="s">
        <v>28</v>
      </c>
      <c r="AB738" s="115"/>
      <c r="AH738" s="115" t="s">
        <v>37</v>
      </c>
      <c r="AK738" s="115" t="s">
        <v>40</v>
      </c>
      <c r="AL738" s="115"/>
      <c r="AM738" s="115" t="s">
        <v>42</v>
      </c>
      <c r="AR738" s="115" t="s">
        <v>46</v>
      </c>
      <c r="AT738" s="115" t="s">
        <v>48</v>
      </c>
      <c r="AX738" s="115"/>
      <c r="AZ738" s="115" t="s">
        <v>54</v>
      </c>
      <c r="BC738" s="115" t="s">
        <v>56</v>
      </c>
      <c r="BE738" s="115" t="s">
        <v>58</v>
      </c>
      <c r="BJ738" s="115" t="s">
        <v>26</v>
      </c>
      <c r="BO738" s="115" t="s">
        <v>66</v>
      </c>
      <c r="BP738" s="115" t="s">
        <v>67</v>
      </c>
      <c r="BV738" s="115" t="s">
        <v>73</v>
      </c>
      <c r="CB738" s="115" t="s">
        <v>79</v>
      </c>
      <c r="CC738" s="115" t="s">
        <v>83</v>
      </c>
      <c r="CD738" s="115">
        <v>36</v>
      </c>
      <c r="CE738" s="115" t="s">
        <v>181</v>
      </c>
      <c r="CF738" s="115" t="s">
        <v>434</v>
      </c>
      <c r="CG738" s="115" t="s">
        <v>92</v>
      </c>
      <c r="CH738" s="115" t="s">
        <v>91</v>
      </c>
      <c r="CI738" s="115" t="s">
        <v>87</v>
      </c>
      <c r="CJ738" s="115" t="s">
        <v>93</v>
      </c>
      <c r="CK738" s="115" t="s">
        <v>111</v>
      </c>
      <c r="CL738" s="115" t="s">
        <v>95</v>
      </c>
      <c r="CM738" s="115" t="s">
        <v>91</v>
      </c>
      <c r="CN738" s="115" t="s">
        <v>91</v>
      </c>
    </row>
    <row r="739" spans="1:92">
      <c r="A739" s="115">
        <v>7044860409</v>
      </c>
      <c r="C739" s="115" t="s">
        <v>19</v>
      </c>
      <c r="D739" s="115" t="s">
        <v>20</v>
      </c>
      <c r="J739" s="115" t="s">
        <v>26</v>
      </c>
      <c r="O739" s="115"/>
      <c r="P739" s="115" t="s">
        <v>19</v>
      </c>
      <c r="Q739" s="115" t="s">
        <v>20</v>
      </c>
      <c r="W739" s="115" t="s">
        <v>26</v>
      </c>
      <c r="AB739" s="115"/>
      <c r="AH739" s="115" t="s">
        <v>37</v>
      </c>
      <c r="AK739" s="115" t="s">
        <v>40</v>
      </c>
      <c r="AL739" s="115"/>
      <c r="AN739" s="115" t="s">
        <v>43</v>
      </c>
      <c r="AR739" s="115" t="s">
        <v>46</v>
      </c>
      <c r="AT739" s="115" t="s">
        <v>48</v>
      </c>
      <c r="AX739" s="115" t="s">
        <v>52</v>
      </c>
      <c r="BA739" s="115" t="s">
        <v>19</v>
      </c>
      <c r="BD739" s="115" t="s">
        <v>57</v>
      </c>
      <c r="BP739" s="115"/>
      <c r="BU739" s="115" t="s">
        <v>72</v>
      </c>
      <c r="CA739" s="115" t="s">
        <v>78</v>
      </c>
      <c r="CC739" s="115" t="s">
        <v>99</v>
      </c>
      <c r="CD739" s="115">
        <v>61</v>
      </c>
      <c r="CE739" s="115" t="s">
        <v>84</v>
      </c>
      <c r="CF739" s="115" t="s">
        <v>138</v>
      </c>
      <c r="CG739" s="115" t="s">
        <v>85</v>
      </c>
      <c r="CH739" s="115" t="s">
        <v>86</v>
      </c>
      <c r="CI739" s="115" t="s">
        <v>87</v>
      </c>
      <c r="CJ739" s="115" t="s">
        <v>100</v>
      </c>
      <c r="CK739" s="115" t="s">
        <v>102</v>
      </c>
      <c r="CL739" s="115" t="s">
        <v>90</v>
      </c>
      <c r="CM739" s="115" t="s">
        <v>91</v>
      </c>
      <c r="CN739" s="115" t="s">
        <v>91</v>
      </c>
    </row>
    <row r="740" spans="1:92">
      <c r="A740" s="115">
        <v>7044855874</v>
      </c>
      <c r="C740" s="115" t="s">
        <v>19</v>
      </c>
      <c r="D740" s="115" t="s">
        <v>20</v>
      </c>
      <c r="I740" s="115" t="s">
        <v>25</v>
      </c>
      <c r="O740" s="115"/>
      <c r="P740" s="115" t="s">
        <v>19</v>
      </c>
      <c r="Q740" s="115" t="s">
        <v>20</v>
      </c>
      <c r="W740" s="115" t="s">
        <v>26</v>
      </c>
      <c r="AB740" s="115"/>
      <c r="AH740" s="115" t="s">
        <v>37</v>
      </c>
      <c r="AL740" s="115"/>
      <c r="AP740" s="115" t="s">
        <v>45</v>
      </c>
      <c r="AR740" s="115" t="s">
        <v>46</v>
      </c>
      <c r="AT740" s="115" t="s">
        <v>48</v>
      </c>
      <c r="AX740" s="115"/>
      <c r="BA740" s="115" t="s">
        <v>19</v>
      </c>
      <c r="BD740" s="115" t="s">
        <v>57</v>
      </c>
      <c r="BJ740" s="115" t="s">
        <v>26</v>
      </c>
      <c r="BP740" s="115" t="s">
        <v>67</v>
      </c>
      <c r="CA740" s="115" t="s">
        <v>78</v>
      </c>
      <c r="CC740" s="115" t="s">
        <v>99</v>
      </c>
      <c r="CD740" s="115">
        <v>78</v>
      </c>
      <c r="CE740" s="115" t="s">
        <v>84</v>
      </c>
      <c r="CF740" s="115" t="s">
        <v>492</v>
      </c>
      <c r="CG740" s="115" t="s">
        <v>85</v>
      </c>
      <c r="CH740" s="115" t="s">
        <v>86</v>
      </c>
      <c r="CI740" s="115" t="s">
        <v>87</v>
      </c>
      <c r="CJ740" s="115" t="s">
        <v>88</v>
      </c>
      <c r="CK740" s="115" t="s">
        <v>120</v>
      </c>
      <c r="CL740" s="115" t="s">
        <v>90</v>
      </c>
      <c r="CM740" s="115" t="s">
        <v>91</v>
      </c>
      <c r="CN740" s="115" t="s">
        <v>86</v>
      </c>
    </row>
    <row r="741" spans="1:92">
      <c r="A741" s="115">
        <v>7011001992</v>
      </c>
      <c r="C741" s="115" t="s">
        <v>19</v>
      </c>
      <c r="I741" s="115" t="s">
        <v>25</v>
      </c>
      <c r="L741" s="115" t="s">
        <v>28</v>
      </c>
      <c r="O741" s="115"/>
      <c r="Q741" s="115" t="s">
        <v>20</v>
      </c>
      <c r="V741" s="115" t="s">
        <v>25</v>
      </c>
      <c r="AB741" s="115"/>
      <c r="AD741" s="115" t="s">
        <v>33</v>
      </c>
      <c r="AH741" s="115" t="s">
        <v>37</v>
      </c>
      <c r="AK741" s="115" t="s">
        <v>40</v>
      </c>
      <c r="AL741" s="115" t="s">
        <v>41</v>
      </c>
      <c r="AR741" s="115" t="s">
        <v>46</v>
      </c>
      <c r="AT741" s="115" t="s">
        <v>48</v>
      </c>
      <c r="AX741" s="115"/>
      <c r="BE741" s="115" t="s">
        <v>58</v>
      </c>
      <c r="BO741" s="115" t="s">
        <v>66</v>
      </c>
      <c r="BP741" s="115" t="s">
        <v>67</v>
      </c>
      <c r="BT741" s="115" t="s">
        <v>71</v>
      </c>
      <c r="BU741" s="115" t="s">
        <v>72</v>
      </c>
      <c r="CA741" s="115" t="s">
        <v>78</v>
      </c>
      <c r="CC741" s="115" t="s">
        <v>83</v>
      </c>
      <c r="CD741" s="115">
        <v>62</v>
      </c>
      <c r="CE741" s="115" t="s">
        <v>432</v>
      </c>
      <c r="CG741" s="115" t="s">
        <v>85</v>
      </c>
      <c r="CH741" s="115" t="s">
        <v>86</v>
      </c>
      <c r="CI741" s="115" t="s">
        <v>87</v>
      </c>
      <c r="CJ741" s="115" t="s">
        <v>88</v>
      </c>
      <c r="CK741" s="115" t="s">
        <v>109</v>
      </c>
      <c r="CL741" s="115" t="s">
        <v>90</v>
      </c>
      <c r="CM741" s="115" t="s">
        <v>91</v>
      </c>
      <c r="CN741" s="115" t="s">
        <v>91</v>
      </c>
    </row>
    <row r="742" spans="1:92">
      <c r="A742" s="115">
        <v>5586916166</v>
      </c>
      <c r="J742" s="115" t="s">
        <v>26</v>
      </c>
      <c r="K742" s="115" t="s">
        <v>27</v>
      </c>
      <c r="N742" s="115" t="s">
        <v>30</v>
      </c>
      <c r="O742" s="115"/>
      <c r="V742" s="115" t="s">
        <v>25</v>
      </c>
      <c r="AA742" s="115" t="s">
        <v>30</v>
      </c>
      <c r="AB742" s="115"/>
      <c r="AD742" s="115" t="s">
        <v>33</v>
      </c>
      <c r="AH742" s="115" t="s">
        <v>37</v>
      </c>
      <c r="AL742" s="115" t="s">
        <v>41</v>
      </c>
      <c r="AR742" s="115" t="s">
        <v>46</v>
      </c>
      <c r="AT742" s="115" t="s">
        <v>48</v>
      </c>
      <c r="AX742" s="115" t="s">
        <v>52</v>
      </c>
      <c r="BI742" s="115" t="s">
        <v>62</v>
      </c>
      <c r="BJ742" s="115" t="s">
        <v>26</v>
      </c>
      <c r="BP742" s="115" t="s">
        <v>67</v>
      </c>
      <c r="BV742" s="115" t="s">
        <v>73</v>
      </c>
      <c r="CA742" s="115" t="s">
        <v>78</v>
      </c>
      <c r="CC742" s="115" t="s">
        <v>83</v>
      </c>
      <c r="CD742" s="115">
        <v>43</v>
      </c>
      <c r="CE742" s="115" t="s">
        <v>181</v>
      </c>
      <c r="CF742" s="115" t="s">
        <v>183</v>
      </c>
      <c r="CG742" s="115" t="s">
        <v>85</v>
      </c>
      <c r="CH742" s="115" t="s">
        <v>86</v>
      </c>
      <c r="CI742" s="115" t="s">
        <v>87</v>
      </c>
      <c r="CJ742" s="115" t="s">
        <v>100</v>
      </c>
      <c r="CK742" s="115" t="s">
        <v>89</v>
      </c>
      <c r="CL742" s="115" t="s">
        <v>90</v>
      </c>
      <c r="CM742" s="115" t="s">
        <v>91</v>
      </c>
      <c r="CN742" s="115" t="s">
        <v>91</v>
      </c>
    </row>
    <row r="743" spans="1:92">
      <c r="A743" s="115">
        <v>7011080953</v>
      </c>
      <c r="C743" s="115" t="s">
        <v>19</v>
      </c>
      <c r="O743" s="115"/>
      <c r="P743" s="115" t="s">
        <v>19</v>
      </c>
      <c r="Q743" s="115" t="s">
        <v>20</v>
      </c>
      <c r="AB743" s="115"/>
      <c r="AH743" s="115" t="s">
        <v>37</v>
      </c>
      <c r="AL743" s="115"/>
      <c r="AR743" s="115" t="s">
        <v>46</v>
      </c>
      <c r="AT743" s="115" t="s">
        <v>48</v>
      </c>
      <c r="AX743" s="115"/>
      <c r="BP743" s="115" t="s">
        <v>67</v>
      </c>
      <c r="BU743" s="115" t="s">
        <v>72</v>
      </c>
      <c r="BY743" s="115" t="s">
        <v>76</v>
      </c>
      <c r="CC743" s="115" t="s">
        <v>83</v>
      </c>
      <c r="CD743" s="115">
        <v>48</v>
      </c>
      <c r="CE743" s="115" t="s">
        <v>84</v>
      </c>
      <c r="CF743" s="115" t="s">
        <v>131</v>
      </c>
      <c r="CG743" s="115" t="s">
        <v>85</v>
      </c>
      <c r="CH743" s="115" t="s">
        <v>86</v>
      </c>
      <c r="CI743" s="115" t="s">
        <v>87</v>
      </c>
      <c r="CJ743" s="115" t="s">
        <v>88</v>
      </c>
      <c r="CK743" s="115" t="s">
        <v>89</v>
      </c>
      <c r="CL743" s="115" t="s">
        <v>90</v>
      </c>
      <c r="CM743" s="115" t="s">
        <v>91</v>
      </c>
      <c r="CN743" s="115" t="s">
        <v>91</v>
      </c>
    </row>
    <row r="744" spans="1:92">
      <c r="A744" s="115">
        <v>6985113756</v>
      </c>
      <c r="D744" s="115" t="s">
        <v>20</v>
      </c>
      <c r="J744" s="115" t="s">
        <v>26</v>
      </c>
      <c r="N744" s="115" t="s">
        <v>30</v>
      </c>
      <c r="O744" s="115"/>
      <c r="Q744" s="115" t="s">
        <v>20</v>
      </c>
      <c r="AB744" s="115"/>
      <c r="AH744" s="115" t="s">
        <v>37</v>
      </c>
      <c r="AK744" s="115" t="s">
        <v>40</v>
      </c>
      <c r="AL744" s="115"/>
      <c r="AP744" s="115" t="s">
        <v>45</v>
      </c>
      <c r="AR744" s="115" t="s">
        <v>46</v>
      </c>
      <c r="AT744" s="115" t="s">
        <v>48</v>
      </c>
      <c r="AX744" s="115" t="s">
        <v>52</v>
      </c>
      <c r="BD744" s="115" t="s">
        <v>57</v>
      </c>
      <c r="BJ744" s="115" t="s">
        <v>26</v>
      </c>
      <c r="BP744" s="115" t="s">
        <v>67</v>
      </c>
      <c r="BV744" s="115" t="s">
        <v>73</v>
      </c>
      <c r="CA744" s="115" t="s">
        <v>78</v>
      </c>
      <c r="CC744" s="115" t="s">
        <v>83</v>
      </c>
      <c r="CD744" s="115">
        <v>61</v>
      </c>
      <c r="CE744" s="115" t="s">
        <v>181</v>
      </c>
      <c r="CF744" s="115" t="s">
        <v>190</v>
      </c>
      <c r="CG744" s="115" t="s">
        <v>85</v>
      </c>
      <c r="CH744" s="115" t="s">
        <v>86</v>
      </c>
      <c r="CI744" s="115" t="s">
        <v>87</v>
      </c>
      <c r="CJ744" s="115" t="s">
        <v>93</v>
      </c>
      <c r="CK744" s="115" t="s">
        <v>94</v>
      </c>
      <c r="CL744" s="115" t="s">
        <v>90</v>
      </c>
      <c r="CM744" s="115" t="s">
        <v>91</v>
      </c>
    </row>
    <row r="745" spans="1:92">
      <c r="A745" s="115">
        <v>7011087933</v>
      </c>
      <c r="J745" s="115" t="s">
        <v>26</v>
      </c>
      <c r="N745" s="115" t="s">
        <v>30</v>
      </c>
      <c r="O745" s="115"/>
      <c r="V745" s="115" t="s">
        <v>25</v>
      </c>
      <c r="W745" s="115" t="s">
        <v>26</v>
      </c>
      <c r="AA745" s="115" t="s">
        <v>30</v>
      </c>
      <c r="AB745" s="115"/>
      <c r="AE745" s="115" t="s">
        <v>34</v>
      </c>
      <c r="AK745" s="115" t="s">
        <v>40</v>
      </c>
      <c r="AL745" s="115"/>
      <c r="AR745" s="115" t="s">
        <v>46</v>
      </c>
      <c r="AT745" s="115" t="s">
        <v>48</v>
      </c>
      <c r="AX745" s="115" t="s">
        <v>52</v>
      </c>
      <c r="BJ745" s="115" t="s">
        <v>26</v>
      </c>
      <c r="BP745" s="115" t="s">
        <v>67</v>
      </c>
      <c r="BS745" s="115" t="s">
        <v>70</v>
      </c>
      <c r="CA745" s="115" t="s">
        <v>78</v>
      </c>
      <c r="CC745" s="115" t="s">
        <v>83</v>
      </c>
      <c r="CD745" s="115">
        <v>50</v>
      </c>
      <c r="CE745" s="115" t="s">
        <v>84</v>
      </c>
      <c r="CF745" s="115" t="s">
        <v>136</v>
      </c>
      <c r="CG745" s="115" t="s">
        <v>97</v>
      </c>
      <c r="CH745" s="115" t="s">
        <v>86</v>
      </c>
      <c r="CI745" s="115" t="s">
        <v>87</v>
      </c>
      <c r="CJ745" s="115" t="s">
        <v>101</v>
      </c>
      <c r="CK745" s="115" t="s">
        <v>94</v>
      </c>
      <c r="CL745" s="115" t="s">
        <v>90</v>
      </c>
      <c r="CM745" s="115" t="s">
        <v>91</v>
      </c>
      <c r="CN745" s="115" t="s">
        <v>91</v>
      </c>
    </row>
    <row r="746" spans="1:92">
      <c r="A746" s="115">
        <v>7011091359</v>
      </c>
      <c r="O746" s="115" t="s">
        <v>18</v>
      </c>
      <c r="W746" s="115" t="s">
        <v>26</v>
      </c>
      <c r="AA746" s="115" t="s">
        <v>30</v>
      </c>
      <c r="AB746" s="115"/>
      <c r="AE746" s="115" t="s">
        <v>34</v>
      </c>
      <c r="AL746" s="115"/>
      <c r="AR746" s="115" t="s">
        <v>46</v>
      </c>
      <c r="AT746" s="115" t="s">
        <v>48</v>
      </c>
      <c r="AX746" s="115"/>
      <c r="BJ746" s="115" t="s">
        <v>26</v>
      </c>
      <c r="BP746" s="115" t="s">
        <v>67</v>
      </c>
      <c r="CC746" s="115" t="s">
        <v>83</v>
      </c>
      <c r="CD746" s="115">
        <v>48</v>
      </c>
      <c r="CE746" s="115" t="s">
        <v>84</v>
      </c>
      <c r="CF746" s="115" t="s">
        <v>126</v>
      </c>
      <c r="CH746" s="115" t="s">
        <v>91</v>
      </c>
      <c r="CI746" s="115" t="s">
        <v>137</v>
      </c>
      <c r="CJ746" s="115" t="s">
        <v>104</v>
      </c>
      <c r="CK746" s="115" t="s">
        <v>89</v>
      </c>
      <c r="CL746" s="115" t="s">
        <v>90</v>
      </c>
      <c r="CM746" s="115" t="s">
        <v>91</v>
      </c>
      <c r="CN746" s="115" t="s">
        <v>91</v>
      </c>
    </row>
    <row r="747" spans="1:92">
      <c r="A747" s="115">
        <v>7045786734</v>
      </c>
      <c r="C747" s="115" t="s">
        <v>19</v>
      </c>
      <c r="D747" s="115" t="s">
        <v>20</v>
      </c>
      <c r="M747" s="115" t="s">
        <v>29</v>
      </c>
      <c r="O747" s="115" t="s">
        <v>18</v>
      </c>
      <c r="P747" s="115" t="s">
        <v>19</v>
      </c>
      <c r="V747" s="115" t="s">
        <v>25</v>
      </c>
      <c r="AB747" s="115"/>
      <c r="AD747" s="115" t="s">
        <v>33</v>
      </c>
      <c r="AE747" s="115" t="s">
        <v>34</v>
      </c>
      <c r="AL747" s="115" t="s">
        <v>41</v>
      </c>
      <c r="AR747" s="115" t="s">
        <v>46</v>
      </c>
      <c r="AT747" s="115" t="s">
        <v>48</v>
      </c>
      <c r="AX747" s="115" t="s">
        <v>52</v>
      </c>
      <c r="BD747" s="115" t="s">
        <v>57</v>
      </c>
      <c r="BE747" s="115" t="s">
        <v>58</v>
      </c>
      <c r="BP747" s="115" t="s">
        <v>67</v>
      </c>
      <c r="BQ747" s="115" t="s">
        <v>68</v>
      </c>
      <c r="BR747" s="115" t="s">
        <v>69</v>
      </c>
      <c r="BT747" s="115" t="s">
        <v>71</v>
      </c>
      <c r="CA747" s="115" t="s">
        <v>78</v>
      </c>
      <c r="CC747" s="115" t="s">
        <v>83</v>
      </c>
      <c r="CD747" s="115">
        <v>61</v>
      </c>
      <c r="CE747" s="115" t="s">
        <v>181</v>
      </c>
      <c r="CF747" s="115" t="s">
        <v>241</v>
      </c>
      <c r="CG747" s="115" t="s">
        <v>85</v>
      </c>
      <c r="CH747" s="115" t="s">
        <v>86</v>
      </c>
      <c r="CI747" s="115" t="s">
        <v>87</v>
      </c>
      <c r="CJ747" s="115" t="s">
        <v>88</v>
      </c>
      <c r="CK747" s="115" t="s">
        <v>89</v>
      </c>
      <c r="CL747" s="115" t="s">
        <v>106</v>
      </c>
      <c r="CM747" s="115" t="s">
        <v>91</v>
      </c>
      <c r="CN747" s="115" t="s">
        <v>91</v>
      </c>
    </row>
    <row r="748" spans="1:92">
      <c r="A748" s="115">
        <v>6985442441</v>
      </c>
      <c r="C748" s="115" t="s">
        <v>19</v>
      </c>
      <c r="D748" s="115" t="s">
        <v>20</v>
      </c>
      <c r="K748" s="115" t="s">
        <v>27</v>
      </c>
      <c r="L748" s="115" t="s">
        <v>28</v>
      </c>
      <c r="N748" s="115" t="s">
        <v>30</v>
      </c>
      <c r="O748" s="115"/>
      <c r="P748" s="115" t="s">
        <v>19</v>
      </c>
      <c r="Q748" s="115" t="s">
        <v>20</v>
      </c>
      <c r="W748" s="115" t="s">
        <v>26</v>
      </c>
      <c r="AB748" s="115"/>
      <c r="AL748" s="115"/>
      <c r="AR748" s="115" t="s">
        <v>46</v>
      </c>
      <c r="AT748" s="115" t="s">
        <v>48</v>
      </c>
      <c r="AX748" s="115" t="s">
        <v>52</v>
      </c>
      <c r="BH748" s="115" t="s">
        <v>61</v>
      </c>
      <c r="BJ748" s="115" t="s">
        <v>26</v>
      </c>
      <c r="BP748" s="115" t="s">
        <v>67</v>
      </c>
      <c r="BT748" s="115" t="s">
        <v>71</v>
      </c>
      <c r="CA748" s="115" t="s">
        <v>78</v>
      </c>
      <c r="CC748" s="115" t="s">
        <v>83</v>
      </c>
      <c r="CD748" s="115">
        <v>72</v>
      </c>
      <c r="CE748" s="115" t="s">
        <v>84</v>
      </c>
      <c r="CF748" s="115" t="s">
        <v>156</v>
      </c>
      <c r="CG748" s="115" t="s">
        <v>85</v>
      </c>
      <c r="CK748" s="115" t="s">
        <v>111</v>
      </c>
      <c r="CL748" s="115" t="s">
        <v>106</v>
      </c>
      <c r="CM748" s="115" t="s">
        <v>91</v>
      </c>
      <c r="CN748" s="115" t="s">
        <v>91</v>
      </c>
    </row>
    <row r="749" spans="1:92">
      <c r="A749" s="115">
        <v>7008116058</v>
      </c>
      <c r="C749" s="115" t="s">
        <v>19</v>
      </c>
      <c r="H749" s="115" t="s">
        <v>24</v>
      </c>
      <c r="I749" s="115" t="s">
        <v>25</v>
      </c>
      <c r="O749" s="115"/>
      <c r="P749" s="115" t="s">
        <v>19</v>
      </c>
      <c r="V749" s="115" t="s">
        <v>25</v>
      </c>
      <c r="AA749" s="115" t="s">
        <v>30</v>
      </c>
      <c r="AB749" s="115"/>
      <c r="AK749" s="115" t="s">
        <v>40</v>
      </c>
      <c r="AL749" s="115"/>
      <c r="AN749" s="115" t="s">
        <v>43</v>
      </c>
      <c r="AR749" s="115" t="s">
        <v>46</v>
      </c>
      <c r="AT749" s="115" t="s">
        <v>48</v>
      </c>
      <c r="AX749" s="115"/>
      <c r="AY749" s="115" t="s">
        <v>53</v>
      </c>
      <c r="BO749" s="115" t="s">
        <v>66</v>
      </c>
      <c r="BP749" s="115" t="s">
        <v>67</v>
      </c>
      <c r="BS749" s="115" t="s">
        <v>70</v>
      </c>
      <c r="CA749" s="115" t="s">
        <v>78</v>
      </c>
      <c r="CC749" s="115" t="s">
        <v>83</v>
      </c>
      <c r="CD749" s="115">
        <v>48</v>
      </c>
      <c r="CE749" s="115" t="s">
        <v>181</v>
      </c>
      <c r="CF749" s="115" t="s">
        <v>208</v>
      </c>
      <c r="CG749" s="115" t="s">
        <v>85</v>
      </c>
      <c r="CH749" s="115" t="s">
        <v>86</v>
      </c>
      <c r="CI749" s="115" t="s">
        <v>87</v>
      </c>
      <c r="CJ749" s="115" t="s">
        <v>101</v>
      </c>
      <c r="CK749" s="115" t="s">
        <v>89</v>
      </c>
      <c r="CL749" s="115" t="s">
        <v>90</v>
      </c>
      <c r="CM749" s="115" t="s">
        <v>91</v>
      </c>
      <c r="CN749" s="115" t="s">
        <v>91</v>
      </c>
    </row>
    <row r="750" spans="1:92">
      <c r="A750" s="115">
        <v>5586998287</v>
      </c>
      <c r="K750" s="115" t="s">
        <v>27</v>
      </c>
      <c r="M750" s="115" t="s">
        <v>29</v>
      </c>
      <c r="N750" s="115" t="s">
        <v>30</v>
      </c>
      <c r="O750" s="115"/>
      <c r="U750" s="115" t="s">
        <v>24</v>
      </c>
      <c r="V750" s="115" t="s">
        <v>25</v>
      </c>
      <c r="AA750" s="115" t="s">
        <v>30</v>
      </c>
      <c r="AB750" s="115"/>
      <c r="AC750" s="115" t="s">
        <v>32</v>
      </c>
      <c r="AD750" s="115" t="s">
        <v>33</v>
      </c>
      <c r="AK750" s="115" t="s">
        <v>40</v>
      </c>
      <c r="AL750" s="115"/>
      <c r="AP750" s="115" t="s">
        <v>45</v>
      </c>
      <c r="AR750" s="115" t="s">
        <v>46</v>
      </c>
      <c r="AT750" s="115" t="s">
        <v>48</v>
      </c>
      <c r="AX750" s="115"/>
      <c r="BC750" s="115" t="s">
        <v>56</v>
      </c>
      <c r="BE750" s="115" t="s">
        <v>58</v>
      </c>
      <c r="BN750" s="115" t="s">
        <v>65</v>
      </c>
      <c r="BP750" s="115" t="s">
        <v>67</v>
      </c>
      <c r="BR750" s="115" t="s">
        <v>69</v>
      </c>
      <c r="CA750" s="115" t="s">
        <v>78</v>
      </c>
      <c r="CC750" s="115" t="s">
        <v>83</v>
      </c>
      <c r="CD750" s="115">
        <v>39</v>
      </c>
      <c r="CE750" s="115" t="s">
        <v>181</v>
      </c>
      <c r="CF750" s="115" t="s">
        <v>199</v>
      </c>
      <c r="CG750" s="115" t="s">
        <v>85</v>
      </c>
      <c r="CH750" s="115" t="s">
        <v>86</v>
      </c>
      <c r="CI750" s="115" t="s">
        <v>87</v>
      </c>
      <c r="CJ750" s="115" t="s">
        <v>88</v>
      </c>
      <c r="CK750" s="115" t="s">
        <v>111</v>
      </c>
      <c r="CL750" s="115" t="s">
        <v>103</v>
      </c>
      <c r="CM750" s="115" t="s">
        <v>91</v>
      </c>
      <c r="CN750" s="115" t="s">
        <v>91</v>
      </c>
    </row>
    <row r="751" spans="1:92">
      <c r="A751" s="115">
        <v>7045765204</v>
      </c>
      <c r="C751" s="115" t="s">
        <v>19</v>
      </c>
      <c r="D751" s="115" t="s">
        <v>20</v>
      </c>
      <c r="L751" s="115" t="s">
        <v>28</v>
      </c>
      <c r="O751" s="115" t="s">
        <v>18</v>
      </c>
      <c r="P751" s="115" t="s">
        <v>19</v>
      </c>
      <c r="Q751" s="115" t="s">
        <v>20</v>
      </c>
      <c r="AB751" s="115"/>
      <c r="AD751" s="115" t="s">
        <v>33</v>
      </c>
      <c r="AK751" s="115" t="s">
        <v>40</v>
      </c>
      <c r="AL751" s="115"/>
      <c r="AO751" s="115" t="s">
        <v>44</v>
      </c>
      <c r="AR751" s="115" t="s">
        <v>46</v>
      </c>
      <c r="AT751" s="115" t="s">
        <v>48</v>
      </c>
      <c r="AX751" s="115" t="s">
        <v>52</v>
      </c>
      <c r="BC751" s="115" t="s">
        <v>56</v>
      </c>
      <c r="BH751" s="115" t="s">
        <v>61</v>
      </c>
      <c r="BP751" s="115" t="s">
        <v>67</v>
      </c>
      <c r="BS751" s="115" t="s">
        <v>70</v>
      </c>
      <c r="BT751" s="115" t="s">
        <v>71</v>
      </c>
      <c r="BY751" s="115" t="s">
        <v>76</v>
      </c>
      <c r="CC751" s="115" t="s">
        <v>83</v>
      </c>
      <c r="CD751" s="115">
        <v>69</v>
      </c>
      <c r="CE751" s="115" t="s">
        <v>181</v>
      </c>
      <c r="CF751" s="115" t="s">
        <v>208</v>
      </c>
      <c r="CG751" s="115" t="s">
        <v>85</v>
      </c>
      <c r="CH751" s="115" t="s">
        <v>86</v>
      </c>
      <c r="CI751" s="115" t="s">
        <v>87</v>
      </c>
      <c r="CJ751" s="115" t="s">
        <v>101</v>
      </c>
      <c r="CK751" s="115" t="s">
        <v>102</v>
      </c>
      <c r="CL751" s="115" t="s">
        <v>106</v>
      </c>
      <c r="CM751" s="115" t="s">
        <v>91</v>
      </c>
      <c r="CN751" s="115" t="s">
        <v>86</v>
      </c>
    </row>
    <row r="752" spans="1:92">
      <c r="A752" s="115">
        <v>7044852224</v>
      </c>
      <c r="B752" s="115" t="s">
        <v>18</v>
      </c>
      <c r="D752" s="115" t="s">
        <v>20</v>
      </c>
      <c r="O752" s="115" t="s">
        <v>18</v>
      </c>
      <c r="Q752" s="115" t="s">
        <v>20</v>
      </c>
      <c r="AB752" s="115" t="s">
        <v>31</v>
      </c>
      <c r="AD752" s="115" t="s">
        <v>33</v>
      </c>
      <c r="AF752" s="115" t="s">
        <v>35</v>
      </c>
      <c r="AL752" s="115"/>
      <c r="AR752" s="115" t="s">
        <v>46</v>
      </c>
      <c r="AT752" s="115" t="s">
        <v>48</v>
      </c>
      <c r="AX752" s="115"/>
      <c r="AZ752" s="115" t="s">
        <v>54</v>
      </c>
      <c r="BC752" s="115" t="s">
        <v>56</v>
      </c>
      <c r="BH752" s="115" t="s">
        <v>61</v>
      </c>
      <c r="BP752" s="115" t="s">
        <v>67</v>
      </c>
      <c r="CC752" s="115" t="s">
        <v>83</v>
      </c>
      <c r="CD752" s="115">
        <v>71</v>
      </c>
      <c r="CE752" s="115" t="s">
        <v>84</v>
      </c>
      <c r="CF752" s="115" t="s">
        <v>152</v>
      </c>
      <c r="CG752" s="115" t="s">
        <v>85</v>
      </c>
      <c r="CH752" s="115" t="s">
        <v>86</v>
      </c>
      <c r="CI752" s="115" t="s">
        <v>87</v>
      </c>
      <c r="CJ752" s="115" t="s">
        <v>100</v>
      </c>
      <c r="CK752" s="115" t="s">
        <v>94</v>
      </c>
      <c r="CL752" s="115" t="s">
        <v>106</v>
      </c>
      <c r="CM752" s="115" t="s">
        <v>91</v>
      </c>
      <c r="CN752" s="115" t="s">
        <v>91</v>
      </c>
    </row>
    <row r="753" spans="1:92">
      <c r="A753" s="115">
        <v>7020563839</v>
      </c>
      <c r="C753" s="115" t="s">
        <v>19</v>
      </c>
      <c r="D753" s="115" t="s">
        <v>20</v>
      </c>
      <c r="N753" s="115" t="s">
        <v>30</v>
      </c>
      <c r="O753" s="115"/>
      <c r="P753" s="115" t="s">
        <v>19</v>
      </c>
      <c r="AA753" s="115" t="s">
        <v>30</v>
      </c>
      <c r="AB753" s="115"/>
      <c r="AL753" s="115"/>
      <c r="AN753" s="115" t="s">
        <v>43</v>
      </c>
      <c r="AR753" s="115" t="s">
        <v>46</v>
      </c>
      <c r="AT753" s="115" t="s">
        <v>48</v>
      </c>
      <c r="AX753" s="115"/>
      <c r="BA753" s="115" t="s">
        <v>19</v>
      </c>
      <c r="BD753" s="115" t="s">
        <v>57</v>
      </c>
      <c r="BH753" s="115" t="s">
        <v>61</v>
      </c>
      <c r="BP753" s="115" t="s">
        <v>67</v>
      </c>
      <c r="BS753" s="115" t="s">
        <v>70</v>
      </c>
      <c r="CA753" s="115" t="s">
        <v>78</v>
      </c>
      <c r="CC753" s="115" t="s">
        <v>83</v>
      </c>
      <c r="CD753" s="115">
        <v>59</v>
      </c>
      <c r="CE753" s="115" t="s">
        <v>181</v>
      </c>
      <c r="CF753" s="115" t="s">
        <v>192</v>
      </c>
      <c r="CG753" s="115" t="s">
        <v>85</v>
      </c>
      <c r="CH753" s="115" t="s">
        <v>86</v>
      </c>
      <c r="CI753" s="115" t="s">
        <v>87</v>
      </c>
      <c r="CJ753" s="115" t="s">
        <v>101</v>
      </c>
      <c r="CK753" s="115" t="s">
        <v>89</v>
      </c>
      <c r="CL753" s="115" t="s">
        <v>90</v>
      </c>
      <c r="CM753" s="115" t="s">
        <v>91</v>
      </c>
      <c r="CN753" s="115" t="s">
        <v>91</v>
      </c>
    </row>
    <row r="754" spans="1:92">
      <c r="A754" s="115">
        <v>7044855632</v>
      </c>
      <c r="G754" s="115" t="s">
        <v>23</v>
      </c>
      <c r="L754" s="115" t="s">
        <v>28</v>
      </c>
      <c r="O754" s="115"/>
      <c r="U754" s="115" t="s">
        <v>24</v>
      </c>
      <c r="AA754" s="115" t="s">
        <v>30</v>
      </c>
      <c r="AB754" s="115" t="s">
        <v>31</v>
      </c>
      <c r="AL754" s="115" t="s">
        <v>41</v>
      </c>
      <c r="AR754" s="115" t="s">
        <v>46</v>
      </c>
      <c r="AT754" s="115" t="s">
        <v>48</v>
      </c>
      <c r="AX754" s="115"/>
      <c r="BE754" s="115" t="s">
        <v>58</v>
      </c>
      <c r="BL754" s="115" t="s">
        <v>63</v>
      </c>
      <c r="BP754" s="115" t="s">
        <v>67</v>
      </c>
      <c r="BS754" s="115" t="s">
        <v>70</v>
      </c>
      <c r="CA754" s="115" t="s">
        <v>78</v>
      </c>
      <c r="CC754" s="115" t="s">
        <v>83</v>
      </c>
      <c r="CD754" s="115">
        <v>41</v>
      </c>
      <c r="CE754" s="115" t="s">
        <v>84</v>
      </c>
      <c r="CF754" s="115" t="s">
        <v>491</v>
      </c>
      <c r="CG754" s="115" t="s">
        <v>92</v>
      </c>
      <c r="CH754" s="115" t="s">
        <v>86</v>
      </c>
      <c r="CI754" s="115" t="s">
        <v>498</v>
      </c>
      <c r="CJ754" s="115" t="s">
        <v>104</v>
      </c>
      <c r="CK754" s="115" t="s">
        <v>94</v>
      </c>
      <c r="CL754" s="115" t="s">
        <v>113</v>
      </c>
      <c r="CM754" s="115" t="s">
        <v>91</v>
      </c>
      <c r="CN754" s="115" t="s">
        <v>91</v>
      </c>
    </row>
    <row r="755" spans="1:92">
      <c r="A755" s="115">
        <v>6988287392</v>
      </c>
      <c r="I755" s="115" t="s">
        <v>25</v>
      </c>
      <c r="O755" s="115"/>
      <c r="AB755" s="115"/>
      <c r="AD755" s="115" t="s">
        <v>33</v>
      </c>
      <c r="AL755" s="115"/>
      <c r="AM755" s="115" t="s">
        <v>42</v>
      </c>
      <c r="AR755" s="115" t="s">
        <v>46</v>
      </c>
      <c r="AT755" s="115" t="s">
        <v>48</v>
      </c>
      <c r="AX755" s="115" t="s">
        <v>52</v>
      </c>
      <c r="AY755" s="115" t="s">
        <v>53</v>
      </c>
      <c r="AZ755" s="115" t="s">
        <v>54</v>
      </c>
      <c r="BA755" s="115" t="s">
        <v>19</v>
      </c>
      <c r="BD755" s="115" t="s">
        <v>57</v>
      </c>
      <c r="BG755" s="115" t="s">
        <v>60</v>
      </c>
      <c r="BJ755" s="115" t="s">
        <v>26</v>
      </c>
      <c r="BK755" s="115" t="s">
        <v>22</v>
      </c>
      <c r="BL755" s="115" t="s">
        <v>63</v>
      </c>
      <c r="BP755" s="115" t="s">
        <v>67</v>
      </c>
      <c r="CC755" s="115" t="s">
        <v>83</v>
      </c>
      <c r="CD755" s="115">
        <v>54</v>
      </c>
      <c r="CE755" s="115" t="s">
        <v>432</v>
      </c>
      <c r="CG755" s="115" t="s">
        <v>97</v>
      </c>
      <c r="CH755" s="115" t="s">
        <v>86</v>
      </c>
      <c r="CI755" s="115" t="s">
        <v>87</v>
      </c>
      <c r="CJ755" s="115" t="s">
        <v>88</v>
      </c>
      <c r="CK755" s="115" t="s">
        <v>94</v>
      </c>
      <c r="CL755" s="115" t="s">
        <v>90</v>
      </c>
      <c r="CM755" s="115" t="s">
        <v>91</v>
      </c>
      <c r="CN755" s="115" t="s">
        <v>91</v>
      </c>
    </row>
    <row r="756" spans="1:92">
      <c r="A756" s="115">
        <v>7020564988</v>
      </c>
      <c r="B756" s="115" t="s">
        <v>18</v>
      </c>
      <c r="O756" s="115" t="s">
        <v>18</v>
      </c>
      <c r="AA756" s="115" t="s">
        <v>30</v>
      </c>
      <c r="AB756" s="115"/>
      <c r="AK756" s="115" t="s">
        <v>40</v>
      </c>
      <c r="AL756" s="115"/>
      <c r="AR756" s="115" t="s">
        <v>46</v>
      </c>
      <c r="AT756" s="115" t="s">
        <v>48</v>
      </c>
      <c r="AX756" s="115" t="s">
        <v>52</v>
      </c>
      <c r="BA756" s="115" t="s">
        <v>19</v>
      </c>
      <c r="BD756" s="115" t="s">
        <v>57</v>
      </c>
      <c r="BP756" s="115" t="s">
        <v>67</v>
      </c>
      <c r="CC756" s="115" t="s">
        <v>99</v>
      </c>
      <c r="CD756" s="115">
        <v>32</v>
      </c>
      <c r="CE756" s="115" t="s">
        <v>181</v>
      </c>
      <c r="CF756" s="115" t="s">
        <v>192</v>
      </c>
      <c r="CG756" s="115" t="s">
        <v>85</v>
      </c>
      <c r="CH756" s="115" t="s">
        <v>86</v>
      </c>
      <c r="CI756" s="115" t="s">
        <v>87</v>
      </c>
      <c r="CK756" s="115" t="s">
        <v>89</v>
      </c>
      <c r="CL756" s="115" t="s">
        <v>90</v>
      </c>
      <c r="CM756" s="115" t="s">
        <v>91</v>
      </c>
      <c r="CN756" s="115" t="s">
        <v>91</v>
      </c>
    </row>
    <row r="757" spans="1:92">
      <c r="A757" s="115">
        <v>7045793996</v>
      </c>
      <c r="B757" s="115" t="s">
        <v>18</v>
      </c>
      <c r="C757" s="115" t="s">
        <v>19</v>
      </c>
      <c r="J757" s="115" t="s">
        <v>26</v>
      </c>
      <c r="L757" s="115" t="s">
        <v>28</v>
      </c>
      <c r="N757" s="115" t="s">
        <v>30</v>
      </c>
      <c r="O757" s="115"/>
      <c r="AA757" s="115" t="s">
        <v>30</v>
      </c>
      <c r="AB757" s="115"/>
      <c r="AH757" s="115" t="s">
        <v>37</v>
      </c>
      <c r="AJ757" s="115" t="s">
        <v>39</v>
      </c>
      <c r="AL757" s="115"/>
      <c r="AP757" s="115" t="s">
        <v>45</v>
      </c>
      <c r="AT757" s="115" t="s">
        <v>48</v>
      </c>
      <c r="AX757" s="115" t="s">
        <v>52</v>
      </c>
      <c r="BA757" s="115" t="s">
        <v>19</v>
      </c>
      <c r="BJ757" s="115" t="s">
        <v>26</v>
      </c>
      <c r="BP757" s="115" t="s">
        <v>67</v>
      </c>
      <c r="BS757" s="115" t="s">
        <v>70</v>
      </c>
      <c r="CA757" s="115" t="s">
        <v>78</v>
      </c>
      <c r="CC757" s="115" t="s">
        <v>99</v>
      </c>
      <c r="CD757" s="115">
        <v>53</v>
      </c>
      <c r="CE757" s="115" t="s">
        <v>181</v>
      </c>
      <c r="CF757" s="115" t="s">
        <v>208</v>
      </c>
      <c r="CG757" s="115" t="s">
        <v>85</v>
      </c>
      <c r="CH757" s="115" t="s">
        <v>91</v>
      </c>
      <c r="CJ757" s="115" t="s">
        <v>88</v>
      </c>
      <c r="CK757" s="115" t="s">
        <v>94</v>
      </c>
      <c r="CL757" s="115" t="s">
        <v>90</v>
      </c>
      <c r="CM757" s="115" t="s">
        <v>91</v>
      </c>
      <c r="CN757" s="115" t="s">
        <v>91</v>
      </c>
    </row>
    <row r="758" spans="1:92">
      <c r="A758" s="115">
        <v>7020352783</v>
      </c>
      <c r="C758" s="115" t="s">
        <v>19</v>
      </c>
      <c r="M758" s="115" t="s">
        <v>29</v>
      </c>
      <c r="O758" s="115"/>
      <c r="S758" s="115" t="s">
        <v>22</v>
      </c>
      <c r="Z758" s="115" t="s">
        <v>29</v>
      </c>
      <c r="AB758" s="115"/>
      <c r="AE758" s="115" t="s">
        <v>34</v>
      </c>
      <c r="AJ758" s="115" t="s">
        <v>39</v>
      </c>
      <c r="AL758" s="115" t="s">
        <v>41</v>
      </c>
      <c r="AM758" s="115" t="s">
        <v>42</v>
      </c>
      <c r="AT758" s="115" t="s">
        <v>48</v>
      </c>
      <c r="AX758" s="115"/>
      <c r="AY758" s="115" t="s">
        <v>53</v>
      </c>
      <c r="BA758" s="115" t="s">
        <v>19</v>
      </c>
      <c r="BD758" s="115" t="s">
        <v>57</v>
      </c>
      <c r="BP758" s="115" t="s">
        <v>67</v>
      </c>
      <c r="BY758" s="115" t="s">
        <v>76</v>
      </c>
      <c r="CC758" s="115" t="s">
        <v>99</v>
      </c>
      <c r="CD758" s="115">
        <v>18</v>
      </c>
      <c r="CE758" s="115" t="s">
        <v>181</v>
      </c>
      <c r="CF758" s="115" t="s">
        <v>440</v>
      </c>
      <c r="CG758" s="115" t="s">
        <v>85</v>
      </c>
      <c r="CH758" s="115" t="s">
        <v>86</v>
      </c>
      <c r="CI758" s="115" t="s">
        <v>87</v>
      </c>
      <c r="CJ758" s="115" t="s">
        <v>88</v>
      </c>
      <c r="CK758" s="115" t="s">
        <v>102</v>
      </c>
      <c r="CL758" s="115" t="s">
        <v>113</v>
      </c>
      <c r="CM758" s="115" t="s">
        <v>91</v>
      </c>
      <c r="CN758" s="115" t="s">
        <v>91</v>
      </c>
    </row>
    <row r="759" spans="1:92">
      <c r="A759" s="115">
        <v>7045769068</v>
      </c>
      <c r="B759" s="115" t="s">
        <v>18</v>
      </c>
      <c r="I759" s="115" t="s">
        <v>25</v>
      </c>
      <c r="N759" s="115" t="s">
        <v>30</v>
      </c>
      <c r="O759" s="115" t="s">
        <v>18</v>
      </c>
      <c r="W759" s="115" t="s">
        <v>26</v>
      </c>
      <c r="AA759" s="115" t="s">
        <v>30</v>
      </c>
      <c r="AB759" s="115"/>
      <c r="AD759" s="115" t="s">
        <v>33</v>
      </c>
      <c r="AJ759" s="115" t="s">
        <v>39</v>
      </c>
      <c r="AK759" s="115" t="s">
        <v>40</v>
      </c>
      <c r="AL759" s="115"/>
      <c r="AT759" s="115" t="s">
        <v>48</v>
      </c>
      <c r="AX759" s="115"/>
      <c r="BE759" s="115" t="s">
        <v>58</v>
      </c>
      <c r="BN759" s="115" t="s">
        <v>65</v>
      </c>
      <c r="BP759" s="115" t="s">
        <v>67</v>
      </c>
      <c r="BS759" s="115" t="s">
        <v>70</v>
      </c>
      <c r="CA759" s="115" t="s">
        <v>78</v>
      </c>
      <c r="CC759" s="115" t="s">
        <v>83</v>
      </c>
      <c r="CD759" s="115">
        <v>66</v>
      </c>
      <c r="CE759" s="115" t="s">
        <v>181</v>
      </c>
      <c r="CF759" s="115" t="s">
        <v>203</v>
      </c>
      <c r="CG759" s="115" t="s">
        <v>85</v>
      </c>
      <c r="CH759" s="115" t="s">
        <v>86</v>
      </c>
      <c r="CI759" s="115" t="s">
        <v>87</v>
      </c>
      <c r="CJ759" s="115" t="s">
        <v>101</v>
      </c>
      <c r="CK759" s="115" t="s">
        <v>94</v>
      </c>
      <c r="CL759" s="115" t="s">
        <v>106</v>
      </c>
      <c r="CM759" s="115" t="s">
        <v>91</v>
      </c>
      <c r="CN759" s="115" t="s">
        <v>91</v>
      </c>
    </row>
    <row r="760" spans="1:92">
      <c r="A760" s="115">
        <v>7045760342</v>
      </c>
      <c r="C760" s="115" t="s">
        <v>19</v>
      </c>
      <c r="D760" s="115" t="s">
        <v>20</v>
      </c>
      <c r="J760" s="115" t="s">
        <v>26</v>
      </c>
      <c r="N760" s="115" t="s">
        <v>30</v>
      </c>
      <c r="O760" s="115"/>
      <c r="V760" s="115" t="s">
        <v>25</v>
      </c>
      <c r="AB760" s="115" t="s">
        <v>31</v>
      </c>
      <c r="AD760" s="115" t="s">
        <v>33</v>
      </c>
      <c r="AJ760" s="115" t="s">
        <v>39</v>
      </c>
      <c r="AL760" s="115" t="s">
        <v>41</v>
      </c>
      <c r="AM760" s="115" t="s">
        <v>42</v>
      </c>
      <c r="AT760" s="115" t="s">
        <v>48</v>
      </c>
      <c r="AX760" s="115" t="s">
        <v>52</v>
      </c>
      <c r="BA760" s="115" t="s">
        <v>19</v>
      </c>
      <c r="BJ760" s="115" t="s">
        <v>26</v>
      </c>
      <c r="BP760" s="115" t="s">
        <v>67</v>
      </c>
      <c r="BS760" s="115" t="s">
        <v>70</v>
      </c>
      <c r="CA760" s="115" t="s">
        <v>78</v>
      </c>
      <c r="CC760" s="115" t="s">
        <v>83</v>
      </c>
      <c r="CD760" s="115">
        <v>60</v>
      </c>
      <c r="CE760" s="115" t="s">
        <v>181</v>
      </c>
      <c r="CF760" s="115" t="s">
        <v>238</v>
      </c>
      <c r="CG760" s="115" t="s">
        <v>97</v>
      </c>
      <c r="CI760" s="115" t="s">
        <v>87</v>
      </c>
      <c r="CJ760" s="115" t="s">
        <v>104</v>
      </c>
      <c r="CK760" s="115" t="s">
        <v>94</v>
      </c>
      <c r="CL760" s="115" t="s">
        <v>106</v>
      </c>
      <c r="CM760" s="115" t="s">
        <v>91</v>
      </c>
      <c r="CN760" s="115" t="s">
        <v>91</v>
      </c>
    </row>
    <row r="761" spans="1:92">
      <c r="A761" s="115">
        <v>7045794249</v>
      </c>
      <c r="C761" s="115" t="s">
        <v>19</v>
      </c>
      <c r="J761" s="115" t="s">
        <v>26</v>
      </c>
      <c r="K761" s="115" t="s">
        <v>27</v>
      </c>
      <c r="O761" s="115"/>
      <c r="P761" s="115" t="s">
        <v>19</v>
      </c>
      <c r="Q761" s="115" t="s">
        <v>20</v>
      </c>
      <c r="AA761" s="115" t="s">
        <v>30</v>
      </c>
      <c r="AB761" s="115"/>
      <c r="AD761" s="115" t="s">
        <v>33</v>
      </c>
      <c r="AJ761" s="115" t="s">
        <v>39</v>
      </c>
      <c r="AK761" s="115" t="s">
        <v>40</v>
      </c>
      <c r="AL761" s="115"/>
      <c r="AM761" s="115" t="s">
        <v>42</v>
      </c>
      <c r="AT761" s="115" t="s">
        <v>48</v>
      </c>
      <c r="AX761" s="115"/>
      <c r="AZ761" s="115" t="s">
        <v>54</v>
      </c>
      <c r="BA761" s="115" t="s">
        <v>19</v>
      </c>
      <c r="BJ761" s="115" t="s">
        <v>26</v>
      </c>
      <c r="BP761" s="115" t="s">
        <v>67</v>
      </c>
      <c r="BT761" s="115" t="s">
        <v>71</v>
      </c>
      <c r="BU761" s="115" t="s">
        <v>72</v>
      </c>
      <c r="BY761" s="115" t="s">
        <v>76</v>
      </c>
      <c r="CC761" s="115" t="s">
        <v>83</v>
      </c>
      <c r="CD761" s="115">
        <v>43</v>
      </c>
      <c r="CE761" s="115" t="s">
        <v>84</v>
      </c>
      <c r="CF761" s="115" t="s">
        <v>149</v>
      </c>
      <c r="CG761" s="115" t="s">
        <v>85</v>
      </c>
      <c r="CH761" s="115" t="s">
        <v>86</v>
      </c>
      <c r="CI761" s="115" t="s">
        <v>87</v>
      </c>
      <c r="CJ761" s="115" t="s">
        <v>100</v>
      </c>
      <c r="CK761" s="115" t="s">
        <v>111</v>
      </c>
      <c r="CL761" s="115" t="s">
        <v>90</v>
      </c>
      <c r="CM761" s="115" t="s">
        <v>91</v>
      </c>
      <c r="CN761" s="115" t="s">
        <v>91</v>
      </c>
    </row>
    <row r="762" spans="1:92">
      <c r="A762" s="115">
        <v>7011001664</v>
      </c>
      <c r="C762" s="115" t="s">
        <v>19</v>
      </c>
      <c r="J762" s="115" t="s">
        <v>26</v>
      </c>
      <c r="M762" s="115" t="s">
        <v>29</v>
      </c>
      <c r="O762" s="115"/>
      <c r="V762" s="115" t="s">
        <v>25</v>
      </c>
      <c r="AA762" s="115" t="s">
        <v>30</v>
      </c>
      <c r="AB762" s="115"/>
      <c r="AE762" s="115" t="s">
        <v>34</v>
      </c>
      <c r="AH762" s="115" t="s">
        <v>37</v>
      </c>
      <c r="AK762" s="115" t="s">
        <v>40</v>
      </c>
      <c r="AL762" s="115" t="s">
        <v>41</v>
      </c>
      <c r="AQ762" s="115" t="s">
        <v>39</v>
      </c>
      <c r="AT762" s="115" t="s">
        <v>48</v>
      </c>
      <c r="AX762" s="115" t="s">
        <v>52</v>
      </c>
      <c r="BD762" s="115" t="s">
        <v>57</v>
      </c>
      <c r="BJ762" s="115" t="s">
        <v>26</v>
      </c>
      <c r="BP762" s="115" t="s">
        <v>67</v>
      </c>
      <c r="BY762" s="115" t="s">
        <v>76</v>
      </c>
      <c r="CC762" s="115" t="s">
        <v>83</v>
      </c>
      <c r="CD762" s="115">
        <v>65</v>
      </c>
      <c r="CE762" s="115" t="s">
        <v>84</v>
      </c>
      <c r="CF762" s="115" t="s">
        <v>131</v>
      </c>
      <c r="CG762" s="115" t="s">
        <v>85</v>
      </c>
      <c r="CI762" s="115" t="s">
        <v>87</v>
      </c>
      <c r="CJ762" s="115" t="s">
        <v>88</v>
      </c>
      <c r="CK762" s="115" t="s">
        <v>111</v>
      </c>
      <c r="CL762" s="115" t="s">
        <v>90</v>
      </c>
      <c r="CM762" s="115" t="s">
        <v>91</v>
      </c>
      <c r="CN762" s="115" t="s">
        <v>91</v>
      </c>
    </row>
    <row r="763" spans="1:92">
      <c r="A763" s="115">
        <v>6988289403</v>
      </c>
      <c r="D763" s="115" t="s">
        <v>20</v>
      </c>
      <c r="J763" s="115" t="s">
        <v>26</v>
      </c>
      <c r="N763" s="115" t="s">
        <v>30</v>
      </c>
      <c r="O763" s="115"/>
      <c r="AA763" s="115" t="s">
        <v>30</v>
      </c>
      <c r="AB763" s="115"/>
      <c r="AE763" s="115" t="s">
        <v>34</v>
      </c>
      <c r="AH763" s="115" t="s">
        <v>37</v>
      </c>
      <c r="AK763" s="115" t="s">
        <v>40</v>
      </c>
      <c r="AL763" s="115"/>
      <c r="AM763" s="115" t="s">
        <v>42</v>
      </c>
      <c r="AQ763" s="115" t="s">
        <v>39</v>
      </c>
      <c r="AT763" s="115" t="s">
        <v>48</v>
      </c>
      <c r="AX763" s="115" t="s">
        <v>52</v>
      </c>
      <c r="BD763" s="115" t="s">
        <v>57</v>
      </c>
      <c r="BJ763" s="115" t="s">
        <v>26</v>
      </c>
      <c r="BP763" s="115" t="s">
        <v>67</v>
      </c>
      <c r="CA763" s="115" t="s">
        <v>78</v>
      </c>
      <c r="CC763" s="115" t="s">
        <v>99</v>
      </c>
      <c r="CD763" s="115">
        <v>28</v>
      </c>
      <c r="CE763" s="115" t="s">
        <v>84</v>
      </c>
      <c r="CF763" s="115" t="s">
        <v>140</v>
      </c>
      <c r="CG763" s="115" t="s">
        <v>85</v>
      </c>
      <c r="CH763" s="115" t="s">
        <v>86</v>
      </c>
      <c r="CI763" s="115" t="s">
        <v>475</v>
      </c>
      <c r="CJ763" s="115" t="s">
        <v>101</v>
      </c>
      <c r="CK763" s="115" t="s">
        <v>94</v>
      </c>
      <c r="CL763" s="115" t="s">
        <v>113</v>
      </c>
      <c r="CM763" s="115" t="s">
        <v>91</v>
      </c>
      <c r="CN763" s="115" t="s">
        <v>91</v>
      </c>
    </row>
    <row r="764" spans="1:92">
      <c r="A764" s="115">
        <v>5584917497</v>
      </c>
      <c r="C764" s="115" t="s">
        <v>19</v>
      </c>
      <c r="F764" s="115" t="s">
        <v>22</v>
      </c>
      <c r="L764" s="115" t="s">
        <v>28</v>
      </c>
      <c r="O764" s="115"/>
      <c r="P764" s="115" t="s">
        <v>19</v>
      </c>
      <c r="X764" s="115" t="s">
        <v>27</v>
      </c>
      <c r="Y764" s="115" t="s">
        <v>28</v>
      </c>
      <c r="AB764" s="115"/>
      <c r="AH764" s="115" t="s">
        <v>37</v>
      </c>
      <c r="AK764" s="115" t="s">
        <v>40</v>
      </c>
      <c r="AL764" s="115"/>
      <c r="AN764" s="115" t="s">
        <v>43</v>
      </c>
      <c r="AO764" s="115" t="s">
        <v>44</v>
      </c>
      <c r="AT764" s="115" t="s">
        <v>48</v>
      </c>
      <c r="AX764" s="115"/>
      <c r="AZ764" s="115" t="s">
        <v>54</v>
      </c>
      <c r="BK764" s="115" t="s">
        <v>22</v>
      </c>
      <c r="BO764" s="115" t="s">
        <v>66</v>
      </c>
      <c r="BP764" s="115" t="s">
        <v>67</v>
      </c>
      <c r="BR764" s="115" t="s">
        <v>69</v>
      </c>
      <c r="BS764" s="115" t="s">
        <v>70</v>
      </c>
      <c r="CC764" s="115" t="s">
        <v>99</v>
      </c>
      <c r="CD764" s="115">
        <v>58</v>
      </c>
      <c r="CE764" s="115" t="s">
        <v>181</v>
      </c>
      <c r="CF764" s="115" t="s">
        <v>219</v>
      </c>
      <c r="CG764" s="115" t="s">
        <v>85</v>
      </c>
      <c r="CH764" s="115" t="s">
        <v>86</v>
      </c>
      <c r="CI764" s="115" t="s">
        <v>87</v>
      </c>
      <c r="CJ764" s="115" t="s">
        <v>100</v>
      </c>
      <c r="CK764" s="115" t="s">
        <v>112</v>
      </c>
      <c r="CL764" s="115" t="s">
        <v>113</v>
      </c>
      <c r="CM764" s="115" t="s">
        <v>91</v>
      </c>
      <c r="CN764" s="115" t="s">
        <v>91</v>
      </c>
    </row>
    <row r="765" spans="1:92">
      <c r="A765" s="115">
        <v>5586468248</v>
      </c>
      <c r="J765" s="115" t="s">
        <v>26</v>
      </c>
      <c r="K765" s="115" t="s">
        <v>27</v>
      </c>
      <c r="N765" s="115" t="s">
        <v>30</v>
      </c>
      <c r="O765" s="115"/>
      <c r="X765" s="115" t="s">
        <v>27</v>
      </c>
      <c r="AA765" s="115" t="s">
        <v>30</v>
      </c>
      <c r="AB765" s="115" t="s">
        <v>31</v>
      </c>
      <c r="AF765" s="115" t="s">
        <v>35</v>
      </c>
      <c r="AH765" s="115" t="s">
        <v>37</v>
      </c>
      <c r="AL765" s="115"/>
      <c r="AM765" s="115" t="s">
        <v>42</v>
      </c>
      <c r="AQ765" s="115" t="s">
        <v>39</v>
      </c>
      <c r="AT765" s="115" t="s">
        <v>48</v>
      </c>
      <c r="AX765" s="115"/>
      <c r="AZ765" s="115" t="s">
        <v>54</v>
      </c>
      <c r="BI765" s="115" t="s">
        <v>62</v>
      </c>
      <c r="BN765" s="115" t="s">
        <v>65</v>
      </c>
      <c r="BP765" s="115" t="s">
        <v>67</v>
      </c>
      <c r="CC765" s="115" t="s">
        <v>99</v>
      </c>
      <c r="CD765" s="115">
        <v>48</v>
      </c>
      <c r="CE765" s="115" t="s">
        <v>84</v>
      </c>
      <c r="CF765" s="115" t="s">
        <v>172</v>
      </c>
      <c r="CG765" s="115" t="s">
        <v>85</v>
      </c>
      <c r="CH765" s="115" t="s">
        <v>91</v>
      </c>
      <c r="CI765" s="115" t="s">
        <v>108</v>
      </c>
      <c r="CJ765" s="115" t="s">
        <v>101</v>
      </c>
      <c r="CK765" s="115" t="s">
        <v>89</v>
      </c>
      <c r="CL765" s="115" t="s">
        <v>90</v>
      </c>
      <c r="CM765" s="115" t="s">
        <v>91</v>
      </c>
      <c r="CN765" s="115" t="s">
        <v>91</v>
      </c>
    </row>
    <row r="766" spans="1:92">
      <c r="A766" s="115">
        <v>7045789790</v>
      </c>
      <c r="D766" s="115" t="s">
        <v>20</v>
      </c>
      <c r="J766" s="115" t="s">
        <v>26</v>
      </c>
      <c r="N766" s="115" t="s">
        <v>30</v>
      </c>
      <c r="O766" s="115"/>
      <c r="P766" s="115" t="s">
        <v>19</v>
      </c>
      <c r="Q766" s="115" t="s">
        <v>20</v>
      </c>
      <c r="W766" s="115" t="s">
        <v>26</v>
      </c>
      <c r="AB766" s="115"/>
      <c r="AH766" s="115" t="s">
        <v>37</v>
      </c>
      <c r="AL766" s="115"/>
      <c r="AM766" s="115" t="s">
        <v>42</v>
      </c>
      <c r="AQ766" s="115" t="s">
        <v>39</v>
      </c>
      <c r="AT766" s="115" t="s">
        <v>48</v>
      </c>
      <c r="AX766" s="115"/>
      <c r="BA766" s="115" t="s">
        <v>19</v>
      </c>
      <c r="BC766" s="115" t="s">
        <v>56</v>
      </c>
      <c r="BE766" s="115" t="s">
        <v>58</v>
      </c>
      <c r="BP766" s="115" t="s">
        <v>67</v>
      </c>
      <c r="BY766" s="115" t="s">
        <v>76</v>
      </c>
      <c r="CA766" s="115" t="s">
        <v>78</v>
      </c>
      <c r="CC766" s="115" t="s">
        <v>83</v>
      </c>
      <c r="CD766" s="115">
        <v>60</v>
      </c>
      <c r="CE766" s="115" t="s">
        <v>181</v>
      </c>
      <c r="CF766" s="115" t="s">
        <v>203</v>
      </c>
      <c r="CG766" s="115" t="s">
        <v>85</v>
      </c>
      <c r="CH766" s="115" t="s">
        <v>86</v>
      </c>
      <c r="CI766" s="115" t="s">
        <v>137</v>
      </c>
      <c r="CJ766" s="115" t="s">
        <v>101</v>
      </c>
      <c r="CK766" s="115" t="s">
        <v>89</v>
      </c>
      <c r="CL766" s="115" t="s">
        <v>106</v>
      </c>
      <c r="CM766" s="115" t="s">
        <v>91</v>
      </c>
      <c r="CN766" s="115" t="s">
        <v>91</v>
      </c>
    </row>
    <row r="767" spans="1:92">
      <c r="A767" s="115">
        <v>6988281250</v>
      </c>
      <c r="J767" s="115" t="s">
        <v>26</v>
      </c>
      <c r="O767" s="115"/>
      <c r="P767" s="115" t="s">
        <v>19</v>
      </c>
      <c r="Q767" s="115" t="s">
        <v>20</v>
      </c>
      <c r="W767" s="115" t="s">
        <v>26</v>
      </c>
      <c r="AB767" s="115"/>
      <c r="AH767" s="115" t="s">
        <v>37</v>
      </c>
      <c r="AL767" s="115" t="s">
        <v>41</v>
      </c>
      <c r="AO767" s="115" t="s">
        <v>44</v>
      </c>
      <c r="AT767" s="115" t="s">
        <v>48</v>
      </c>
      <c r="AX767" s="115" t="s">
        <v>52</v>
      </c>
      <c r="BA767" s="115" t="s">
        <v>19</v>
      </c>
      <c r="BD767" s="115" t="s">
        <v>57</v>
      </c>
      <c r="BJ767" s="115" t="s">
        <v>26</v>
      </c>
      <c r="BP767" s="115" t="s">
        <v>67</v>
      </c>
      <c r="CC767" s="115" t="s">
        <v>99</v>
      </c>
      <c r="CD767" s="115">
        <v>65</v>
      </c>
      <c r="CE767" s="115" t="s">
        <v>84</v>
      </c>
      <c r="CF767" s="115" t="s">
        <v>168</v>
      </c>
      <c r="CG767" s="115" t="s">
        <v>92</v>
      </c>
      <c r="CI767" s="115" t="s">
        <v>477</v>
      </c>
      <c r="CJ767" s="115" t="s">
        <v>101</v>
      </c>
      <c r="CK767" s="115" t="s">
        <v>111</v>
      </c>
      <c r="CL767" s="115" t="s">
        <v>106</v>
      </c>
      <c r="CM767" s="115" t="s">
        <v>91</v>
      </c>
      <c r="CN767" s="115" t="s">
        <v>91</v>
      </c>
    </row>
    <row r="768" spans="1:92">
      <c r="A768" s="115">
        <v>7044860628</v>
      </c>
      <c r="M768" s="115" t="s">
        <v>29</v>
      </c>
      <c r="N768" s="115" t="s">
        <v>30</v>
      </c>
      <c r="O768" s="115"/>
      <c r="P768" s="115" t="s">
        <v>19</v>
      </c>
      <c r="Q768" s="115" t="s">
        <v>20</v>
      </c>
      <c r="V768" s="115" t="s">
        <v>25</v>
      </c>
      <c r="AB768" s="115"/>
      <c r="AH768" s="115" t="s">
        <v>37</v>
      </c>
      <c r="AL768" s="115"/>
      <c r="AT768" s="115" t="s">
        <v>48</v>
      </c>
      <c r="AX768" s="115" t="s">
        <v>52</v>
      </c>
      <c r="BA768" s="115" t="s">
        <v>19</v>
      </c>
      <c r="BD768" s="115" t="s">
        <v>57</v>
      </c>
      <c r="BP768" s="115"/>
      <c r="CA768" s="115" t="s">
        <v>78</v>
      </c>
      <c r="CC768" s="115" t="s">
        <v>83</v>
      </c>
      <c r="CD768" s="115">
        <v>60</v>
      </c>
      <c r="CE768" s="115" t="s">
        <v>84</v>
      </c>
      <c r="CF768" s="115" t="s">
        <v>138</v>
      </c>
      <c r="CG768" s="115" t="s">
        <v>85</v>
      </c>
      <c r="CI768" s="115" t="s">
        <v>87</v>
      </c>
      <c r="CJ768" s="115" t="s">
        <v>100</v>
      </c>
      <c r="CK768" s="115" t="s">
        <v>112</v>
      </c>
      <c r="CL768" s="115" t="s">
        <v>103</v>
      </c>
      <c r="CM768" s="115" t="s">
        <v>91</v>
      </c>
      <c r="CN768" s="115" t="s">
        <v>91</v>
      </c>
    </row>
    <row r="769" spans="1:92">
      <c r="A769" s="115">
        <v>7011089646</v>
      </c>
      <c r="D769" s="115" t="s">
        <v>20</v>
      </c>
      <c r="E769" s="115" t="s">
        <v>21</v>
      </c>
      <c r="N769" s="115" t="s">
        <v>30</v>
      </c>
      <c r="O769" s="115"/>
      <c r="Q769" s="115" t="s">
        <v>20</v>
      </c>
      <c r="V769" s="115" t="s">
        <v>25</v>
      </c>
      <c r="AA769" s="115" t="s">
        <v>30</v>
      </c>
      <c r="AB769" s="115"/>
      <c r="AF769" s="115" t="s">
        <v>35</v>
      </c>
      <c r="AH769" s="115" t="s">
        <v>37</v>
      </c>
      <c r="AL769" s="115"/>
      <c r="AT769" s="115" t="s">
        <v>48</v>
      </c>
      <c r="AX769" s="115" t="s">
        <v>52</v>
      </c>
      <c r="BH769" s="115" t="s">
        <v>61</v>
      </c>
      <c r="BP769" s="115"/>
      <c r="BW769" s="115" t="s">
        <v>74</v>
      </c>
      <c r="BY769" s="115" t="s">
        <v>76</v>
      </c>
      <c r="CC769" s="115" t="s">
        <v>83</v>
      </c>
      <c r="CD769" s="115">
        <v>64</v>
      </c>
      <c r="CE769" s="115" t="s">
        <v>84</v>
      </c>
      <c r="CG769" s="115" t="s">
        <v>85</v>
      </c>
      <c r="CI769" s="115" t="s">
        <v>87</v>
      </c>
      <c r="CJ769" s="115" t="s">
        <v>104</v>
      </c>
      <c r="CK769" s="115" t="s">
        <v>102</v>
      </c>
      <c r="CL769" s="115" t="s">
        <v>90</v>
      </c>
      <c r="CM769" s="115" t="s">
        <v>91</v>
      </c>
      <c r="CN769" s="115" t="s">
        <v>91</v>
      </c>
    </row>
    <row r="770" spans="1:92">
      <c r="A770" s="115">
        <v>6982467521</v>
      </c>
      <c r="C770" s="115" t="s">
        <v>19</v>
      </c>
      <c r="L770" s="115" t="s">
        <v>28</v>
      </c>
      <c r="N770" s="115" t="s">
        <v>30</v>
      </c>
      <c r="O770" s="115"/>
      <c r="P770" s="115" t="s">
        <v>19</v>
      </c>
      <c r="R770" s="115" t="s">
        <v>21</v>
      </c>
      <c r="AB770" s="115"/>
      <c r="AH770" s="115" t="s">
        <v>37</v>
      </c>
      <c r="AK770" s="115" t="s">
        <v>40</v>
      </c>
      <c r="AL770" s="115"/>
      <c r="AM770" s="115" t="s">
        <v>42</v>
      </c>
      <c r="AT770" s="115" t="s">
        <v>48</v>
      </c>
      <c r="AX770" s="115"/>
      <c r="BN770" s="115" t="s">
        <v>65</v>
      </c>
      <c r="BO770" s="115" t="s">
        <v>66</v>
      </c>
      <c r="BP770" s="115"/>
      <c r="BS770" s="115" t="s">
        <v>70</v>
      </c>
      <c r="BW770" s="115" t="s">
        <v>74</v>
      </c>
      <c r="CC770" s="115" t="s">
        <v>99</v>
      </c>
      <c r="CD770" s="115">
        <v>55</v>
      </c>
      <c r="CE770" s="115" t="s">
        <v>181</v>
      </c>
      <c r="CF770" s="115" t="s">
        <v>211</v>
      </c>
      <c r="CG770" s="115" t="s">
        <v>107</v>
      </c>
      <c r="CH770" s="115" t="s">
        <v>86</v>
      </c>
      <c r="CJ770" s="115" t="s">
        <v>101</v>
      </c>
      <c r="CK770" s="115" t="s">
        <v>94</v>
      </c>
      <c r="CL770" s="115" t="s">
        <v>113</v>
      </c>
      <c r="CM770" s="115" t="s">
        <v>91</v>
      </c>
      <c r="CN770" s="115" t="s">
        <v>91</v>
      </c>
    </row>
    <row r="771" spans="1:92">
      <c r="A771" s="115">
        <v>7045758702</v>
      </c>
      <c r="C771" s="115" t="s">
        <v>19</v>
      </c>
      <c r="D771" s="115" t="s">
        <v>20</v>
      </c>
      <c r="O771" s="115" t="s">
        <v>18</v>
      </c>
      <c r="P771" s="115" t="s">
        <v>19</v>
      </c>
      <c r="Q771" s="115" t="s">
        <v>20</v>
      </c>
      <c r="AB771" s="115"/>
      <c r="AC771" s="115" t="s">
        <v>32</v>
      </c>
      <c r="AD771" s="115" t="s">
        <v>33</v>
      </c>
      <c r="AH771" s="115" t="s">
        <v>37</v>
      </c>
      <c r="AL771" s="115"/>
      <c r="AM771" s="115" t="s">
        <v>42</v>
      </c>
      <c r="AO771" s="115" t="s">
        <v>44</v>
      </c>
      <c r="AT771" s="115" t="s">
        <v>48</v>
      </c>
      <c r="AX771" s="115"/>
      <c r="BA771" s="115" t="s">
        <v>19</v>
      </c>
      <c r="BI771" s="115" t="s">
        <v>62</v>
      </c>
      <c r="BP771" s="115" t="s">
        <v>67</v>
      </c>
      <c r="CA771" s="115" t="s">
        <v>78</v>
      </c>
      <c r="CC771" s="115" t="s">
        <v>83</v>
      </c>
      <c r="CD771" s="115">
        <v>98</v>
      </c>
      <c r="CE771" s="115" t="s">
        <v>181</v>
      </c>
      <c r="CF771" s="115" t="s">
        <v>219</v>
      </c>
      <c r="CG771" s="115" t="s">
        <v>85</v>
      </c>
      <c r="CH771" s="115" t="s">
        <v>86</v>
      </c>
      <c r="CI771" s="115" t="s">
        <v>87</v>
      </c>
      <c r="CJ771" s="115" t="s">
        <v>101</v>
      </c>
      <c r="CK771" s="115" t="s">
        <v>114</v>
      </c>
      <c r="CL771" s="115" t="s">
        <v>106</v>
      </c>
      <c r="CM771" s="115" t="s">
        <v>91</v>
      </c>
      <c r="CN771" s="115" t="s">
        <v>86</v>
      </c>
    </row>
    <row r="772" spans="1:92">
      <c r="A772" s="115">
        <v>6985470348</v>
      </c>
      <c r="E772" s="115" t="s">
        <v>21</v>
      </c>
      <c r="L772" s="115" t="s">
        <v>28</v>
      </c>
      <c r="N772" s="115" t="s">
        <v>30</v>
      </c>
      <c r="O772" s="115"/>
      <c r="Q772" s="115" t="s">
        <v>20</v>
      </c>
      <c r="AB772" s="115"/>
      <c r="AH772" s="115" t="s">
        <v>37</v>
      </c>
      <c r="AL772" s="115" t="s">
        <v>41</v>
      </c>
      <c r="AP772" s="115" t="s">
        <v>45</v>
      </c>
      <c r="AT772" s="115" t="s">
        <v>48</v>
      </c>
      <c r="AX772" s="115" t="s">
        <v>52</v>
      </c>
      <c r="BC772" s="115" t="s">
        <v>56</v>
      </c>
      <c r="BD772" s="115" t="s">
        <v>57</v>
      </c>
      <c r="BP772" s="115" t="s">
        <v>67</v>
      </c>
      <c r="BS772" s="115" t="s">
        <v>70</v>
      </c>
      <c r="CC772" s="115" t="s">
        <v>99</v>
      </c>
      <c r="CD772" s="115">
        <v>75</v>
      </c>
      <c r="CE772" s="115" t="s">
        <v>181</v>
      </c>
      <c r="CF772" s="115" t="s">
        <v>222</v>
      </c>
      <c r="CG772" s="115" t="s">
        <v>85</v>
      </c>
      <c r="CH772" s="115" t="s">
        <v>86</v>
      </c>
      <c r="CI772" s="115" t="s">
        <v>87</v>
      </c>
      <c r="CJ772" s="115" t="s">
        <v>100</v>
      </c>
      <c r="CK772" s="115" t="s">
        <v>89</v>
      </c>
      <c r="CL772" s="115" t="s">
        <v>106</v>
      </c>
      <c r="CM772" s="115" t="s">
        <v>91</v>
      </c>
      <c r="CN772" s="115" t="s">
        <v>91</v>
      </c>
    </row>
    <row r="773" spans="1:92">
      <c r="A773" s="115">
        <v>7044864023</v>
      </c>
      <c r="C773" s="115" t="s">
        <v>19</v>
      </c>
      <c r="D773" s="115" t="s">
        <v>20</v>
      </c>
      <c r="I773" s="115" t="s">
        <v>25</v>
      </c>
      <c r="N773" s="115" t="s">
        <v>30</v>
      </c>
      <c r="O773" s="115" t="s">
        <v>18</v>
      </c>
      <c r="P773" s="115" t="s">
        <v>19</v>
      </c>
      <c r="Q773" s="115" t="s">
        <v>20</v>
      </c>
      <c r="V773" s="115" t="s">
        <v>25</v>
      </c>
      <c r="X773" s="115" t="s">
        <v>27</v>
      </c>
      <c r="Y773" s="115" t="s">
        <v>28</v>
      </c>
      <c r="AB773" s="115"/>
      <c r="AD773" s="115" t="s">
        <v>33</v>
      </c>
      <c r="AL773" s="115" t="s">
        <v>41</v>
      </c>
      <c r="AT773" s="115" t="s">
        <v>48</v>
      </c>
      <c r="AX773" s="115" t="s">
        <v>52</v>
      </c>
      <c r="AZ773" s="115" t="s">
        <v>54</v>
      </c>
      <c r="BA773" s="115" t="s">
        <v>19</v>
      </c>
      <c r="BC773" s="115" t="s">
        <v>56</v>
      </c>
      <c r="BD773" s="115" t="s">
        <v>57</v>
      </c>
      <c r="BE773" s="115" t="s">
        <v>58</v>
      </c>
      <c r="BH773" s="115" t="s">
        <v>61</v>
      </c>
      <c r="BJ773" s="115" t="s">
        <v>26</v>
      </c>
      <c r="BO773" s="115" t="s">
        <v>66</v>
      </c>
      <c r="BP773" s="115" t="s">
        <v>67</v>
      </c>
      <c r="BQ773" s="115" t="s">
        <v>68</v>
      </c>
      <c r="BS773" s="115" t="s">
        <v>70</v>
      </c>
      <c r="BT773" s="115" t="s">
        <v>71</v>
      </c>
      <c r="BU773" s="115" t="s">
        <v>72</v>
      </c>
      <c r="CA773" s="115" t="s">
        <v>78</v>
      </c>
      <c r="CC773" s="115" t="s">
        <v>83</v>
      </c>
      <c r="CD773" s="115">
        <v>68</v>
      </c>
      <c r="CE773" s="115" t="s">
        <v>181</v>
      </c>
      <c r="CF773" s="115" t="s">
        <v>208</v>
      </c>
      <c r="CG773" s="115" t="s">
        <v>85</v>
      </c>
      <c r="CH773" s="115" t="s">
        <v>86</v>
      </c>
      <c r="CI773" s="115" t="s">
        <v>87</v>
      </c>
      <c r="CK773" s="115" t="s">
        <v>111</v>
      </c>
      <c r="CL773" s="115" t="s">
        <v>106</v>
      </c>
      <c r="CM773" s="115" t="s">
        <v>91</v>
      </c>
      <c r="CN773" s="115" t="s">
        <v>91</v>
      </c>
    </row>
    <row r="774" spans="1:92">
      <c r="A774" s="115">
        <v>5587457598</v>
      </c>
      <c r="C774" s="115" t="s">
        <v>19</v>
      </c>
      <c r="K774" s="115" t="s">
        <v>27</v>
      </c>
      <c r="L774" s="115" t="s">
        <v>28</v>
      </c>
      <c r="O774" s="115"/>
      <c r="P774" s="115" t="s">
        <v>19</v>
      </c>
      <c r="X774" s="115" t="s">
        <v>27</v>
      </c>
      <c r="AA774" s="115" t="s">
        <v>30</v>
      </c>
      <c r="AB774" s="115"/>
      <c r="AL774" s="115"/>
      <c r="AM774" s="115" t="s">
        <v>42</v>
      </c>
      <c r="AO774" s="115" t="s">
        <v>44</v>
      </c>
      <c r="AT774" s="115" t="s">
        <v>48</v>
      </c>
      <c r="AX774" s="115"/>
      <c r="AZ774" s="115" t="s">
        <v>54</v>
      </c>
      <c r="BA774" s="115" t="s">
        <v>19</v>
      </c>
      <c r="BI774" s="115" t="s">
        <v>62</v>
      </c>
      <c r="BP774" s="115" t="s">
        <v>67</v>
      </c>
      <c r="CA774" s="115" t="s">
        <v>78</v>
      </c>
      <c r="CB774" s="115" t="s">
        <v>79</v>
      </c>
      <c r="CC774" s="115" t="s">
        <v>83</v>
      </c>
      <c r="CD774" s="115">
        <v>52</v>
      </c>
      <c r="CE774" s="115" t="s">
        <v>181</v>
      </c>
      <c r="CF774" s="115" t="s">
        <v>215</v>
      </c>
      <c r="CG774" s="115" t="s">
        <v>85</v>
      </c>
      <c r="CH774" s="115" t="s">
        <v>86</v>
      </c>
      <c r="CI774" s="115" t="s">
        <v>87</v>
      </c>
      <c r="CJ774" s="115" t="s">
        <v>101</v>
      </c>
      <c r="CK774" s="115" t="s">
        <v>89</v>
      </c>
      <c r="CL774" s="115" t="s">
        <v>90</v>
      </c>
      <c r="CM774" s="115" t="s">
        <v>91</v>
      </c>
      <c r="CN774" s="115" t="s">
        <v>91</v>
      </c>
    </row>
    <row r="775" spans="1:92">
      <c r="A775" s="115">
        <v>7045790517</v>
      </c>
      <c r="C775" s="115" t="s">
        <v>19</v>
      </c>
      <c r="I775" s="115" t="s">
        <v>25</v>
      </c>
      <c r="N775" s="115" t="s">
        <v>30</v>
      </c>
      <c r="O775" s="115"/>
      <c r="P775" s="115" t="s">
        <v>19</v>
      </c>
      <c r="V775" s="115" t="s">
        <v>25</v>
      </c>
      <c r="W775" s="115" t="s">
        <v>26</v>
      </c>
      <c r="AB775" s="115"/>
      <c r="AL775" s="115" t="s">
        <v>41</v>
      </c>
      <c r="AP775" s="115" t="s">
        <v>45</v>
      </c>
      <c r="AT775" s="115" t="s">
        <v>48</v>
      </c>
      <c r="AX775" s="115" t="s">
        <v>52</v>
      </c>
      <c r="BA775" s="115" t="s">
        <v>19</v>
      </c>
      <c r="BC775" s="115" t="s">
        <v>56</v>
      </c>
      <c r="BJ775" s="115" t="s">
        <v>26</v>
      </c>
      <c r="BP775" s="115" t="s">
        <v>67</v>
      </c>
      <c r="BS775" s="115" t="s">
        <v>70</v>
      </c>
      <c r="CA775" s="115" t="s">
        <v>78</v>
      </c>
      <c r="CC775" s="115" t="s">
        <v>83</v>
      </c>
      <c r="CD775" s="115">
        <v>78</v>
      </c>
      <c r="CE775" s="115" t="s">
        <v>181</v>
      </c>
      <c r="CF775" s="115" t="s">
        <v>184</v>
      </c>
      <c r="CG775" s="115" t="s">
        <v>85</v>
      </c>
      <c r="CI775" s="115" t="s">
        <v>87</v>
      </c>
      <c r="CK775" s="115" t="s">
        <v>112</v>
      </c>
      <c r="CL775" s="115" t="s">
        <v>106</v>
      </c>
      <c r="CM775" s="115" t="s">
        <v>91</v>
      </c>
      <c r="CN775" s="115" t="s">
        <v>86</v>
      </c>
    </row>
    <row r="776" spans="1:92">
      <c r="A776" s="115">
        <v>6985431544</v>
      </c>
      <c r="C776" s="115" t="s">
        <v>19</v>
      </c>
      <c r="J776" s="115" t="s">
        <v>26</v>
      </c>
      <c r="K776" s="115" t="s">
        <v>27</v>
      </c>
      <c r="N776" s="115" t="s">
        <v>30</v>
      </c>
      <c r="O776" s="115"/>
      <c r="P776" s="115" t="s">
        <v>19</v>
      </c>
      <c r="Q776" s="115" t="s">
        <v>20</v>
      </c>
      <c r="W776" s="115" t="s">
        <v>26</v>
      </c>
      <c r="AB776" s="115"/>
      <c r="AK776" s="115" t="s">
        <v>40</v>
      </c>
      <c r="AL776" s="115"/>
      <c r="AT776" s="115" t="s">
        <v>48</v>
      </c>
      <c r="AX776" s="115"/>
      <c r="AZ776" s="115" t="s">
        <v>54</v>
      </c>
      <c r="BD776" s="115" t="s">
        <v>57</v>
      </c>
      <c r="BH776" s="115" t="s">
        <v>61</v>
      </c>
      <c r="BP776" s="115" t="s">
        <v>67</v>
      </c>
      <c r="CA776" s="115" t="s">
        <v>78</v>
      </c>
      <c r="CC776" s="115" t="s">
        <v>83</v>
      </c>
      <c r="CD776" s="115">
        <v>63</v>
      </c>
      <c r="CE776" s="115" t="s">
        <v>84</v>
      </c>
      <c r="CF776" s="115" t="s">
        <v>127</v>
      </c>
      <c r="CG776" s="115" t="s">
        <v>85</v>
      </c>
      <c r="CH776" s="115" t="s">
        <v>86</v>
      </c>
      <c r="CJ776" s="115" t="s">
        <v>88</v>
      </c>
      <c r="CK776" s="115" t="s">
        <v>111</v>
      </c>
      <c r="CL776" s="115" t="s">
        <v>106</v>
      </c>
      <c r="CM776" s="115" t="s">
        <v>91</v>
      </c>
      <c r="CN776" s="115" t="s">
        <v>91</v>
      </c>
    </row>
    <row r="777" spans="1:92">
      <c r="A777" s="115">
        <v>6982456846</v>
      </c>
      <c r="C777" s="115" t="s">
        <v>19</v>
      </c>
      <c r="I777" s="115" t="s">
        <v>25</v>
      </c>
      <c r="J777" s="115" t="s">
        <v>26</v>
      </c>
      <c r="O777" s="115"/>
      <c r="P777" s="115" t="s">
        <v>19</v>
      </c>
      <c r="W777" s="115" t="s">
        <v>26</v>
      </c>
      <c r="AB777" s="115"/>
      <c r="AF777" s="115" t="s">
        <v>35</v>
      </c>
      <c r="AL777" s="115"/>
      <c r="AT777" s="115" t="s">
        <v>48</v>
      </c>
      <c r="AX777" s="115"/>
      <c r="BP777" s="115"/>
      <c r="BS777" s="115" t="s">
        <v>70</v>
      </c>
      <c r="CC777" s="115" t="s">
        <v>83</v>
      </c>
      <c r="CD777" s="115">
        <v>56</v>
      </c>
      <c r="CE777" s="115" t="s">
        <v>181</v>
      </c>
      <c r="CF777" s="115" t="s">
        <v>241</v>
      </c>
      <c r="CG777" s="115" t="s">
        <v>92</v>
      </c>
      <c r="CH777" s="115" t="s">
        <v>86</v>
      </c>
      <c r="CI777" s="115" t="s">
        <v>116</v>
      </c>
      <c r="CJ777" s="115" t="s">
        <v>96</v>
      </c>
      <c r="CK777" s="115" t="s">
        <v>89</v>
      </c>
      <c r="CL777" s="115" t="s">
        <v>98</v>
      </c>
      <c r="CM777" s="115" t="s">
        <v>91</v>
      </c>
      <c r="CN777" s="115" t="s">
        <v>86</v>
      </c>
    </row>
    <row r="778" spans="1:92">
      <c r="A778" s="115">
        <v>7007929536</v>
      </c>
      <c r="D778" s="115" t="s">
        <v>20</v>
      </c>
      <c r="J778" s="115" t="s">
        <v>26</v>
      </c>
      <c r="N778" s="115" t="s">
        <v>30</v>
      </c>
      <c r="O778" s="115"/>
      <c r="W778" s="115" t="s">
        <v>26</v>
      </c>
      <c r="AB778" s="115"/>
      <c r="AK778" s="115" t="s">
        <v>40</v>
      </c>
      <c r="AL778" s="115"/>
      <c r="AT778" s="115" t="s">
        <v>48</v>
      </c>
      <c r="AX778" s="115" t="s">
        <v>52</v>
      </c>
      <c r="BD778" s="115" t="s">
        <v>57</v>
      </c>
      <c r="BP778" s="115" t="s">
        <v>67</v>
      </c>
      <c r="BS778" s="115" t="s">
        <v>70</v>
      </c>
      <c r="CC778" s="115" t="s">
        <v>99</v>
      </c>
      <c r="CD778" s="115">
        <v>61</v>
      </c>
      <c r="CE778" s="115" t="s">
        <v>84</v>
      </c>
      <c r="CF778" s="115" t="s">
        <v>168</v>
      </c>
      <c r="CG778" s="115" t="s">
        <v>85</v>
      </c>
      <c r="CH778" s="115" t="s">
        <v>86</v>
      </c>
      <c r="CI778" s="115" t="s">
        <v>87</v>
      </c>
      <c r="CJ778" s="115" t="s">
        <v>88</v>
      </c>
      <c r="CK778" s="115" t="s">
        <v>89</v>
      </c>
      <c r="CL778" s="115" t="s">
        <v>90</v>
      </c>
      <c r="CM778" s="115" t="s">
        <v>91</v>
      </c>
      <c r="CN778" s="115" t="s">
        <v>91</v>
      </c>
    </row>
    <row r="779" spans="1:92">
      <c r="A779" s="115">
        <v>6988277523</v>
      </c>
      <c r="E779" s="115" t="s">
        <v>21</v>
      </c>
      <c r="H779" s="115" t="s">
        <v>24</v>
      </c>
      <c r="I779" s="115" t="s">
        <v>25</v>
      </c>
      <c r="O779" s="115"/>
      <c r="R779" s="115" t="s">
        <v>21</v>
      </c>
      <c r="V779" s="115" t="s">
        <v>25</v>
      </c>
      <c r="AA779" s="115" t="s">
        <v>30</v>
      </c>
      <c r="AB779" s="115"/>
      <c r="AL779" s="115"/>
      <c r="AP779" s="115" t="s">
        <v>45</v>
      </c>
      <c r="AQ779" s="115" t="s">
        <v>39</v>
      </c>
      <c r="AT779" s="115" t="s">
        <v>48</v>
      </c>
      <c r="AX779" s="115"/>
      <c r="BC779" s="115" t="s">
        <v>56</v>
      </c>
      <c r="BE779" s="115" t="s">
        <v>58</v>
      </c>
      <c r="BP779" s="115" t="s">
        <v>67</v>
      </c>
      <c r="BT779" s="115" t="s">
        <v>71</v>
      </c>
      <c r="CC779" s="115" t="s">
        <v>83</v>
      </c>
      <c r="CD779" s="115">
        <v>88</v>
      </c>
      <c r="CE779" s="115" t="s">
        <v>84</v>
      </c>
      <c r="CF779" s="115" t="s">
        <v>168</v>
      </c>
      <c r="CG779" s="115" t="s">
        <v>85</v>
      </c>
      <c r="CH779" s="115" t="s">
        <v>86</v>
      </c>
      <c r="CI779" s="115" t="s">
        <v>87</v>
      </c>
      <c r="CJ779" s="115" t="s">
        <v>93</v>
      </c>
      <c r="CK779" s="115" t="s">
        <v>102</v>
      </c>
      <c r="CL779" s="115" t="s">
        <v>106</v>
      </c>
      <c r="CM779" s="115" t="s">
        <v>91</v>
      </c>
      <c r="CN779" s="115" t="s">
        <v>91</v>
      </c>
    </row>
    <row r="780" spans="1:92">
      <c r="A780" s="115">
        <v>7045791218</v>
      </c>
      <c r="I780" s="115" t="s">
        <v>25</v>
      </c>
      <c r="K780" s="115" t="s">
        <v>27</v>
      </c>
      <c r="N780" s="115" t="s">
        <v>30</v>
      </c>
      <c r="O780" s="115"/>
      <c r="P780" s="115" t="s">
        <v>19</v>
      </c>
      <c r="Q780" s="115" t="s">
        <v>20</v>
      </c>
      <c r="V780" s="115" t="s">
        <v>25</v>
      </c>
      <c r="AB780" s="115" t="s">
        <v>31</v>
      </c>
      <c r="AD780" s="115" t="s">
        <v>33</v>
      </c>
      <c r="AF780" s="115" t="s">
        <v>35</v>
      </c>
      <c r="AL780" s="115"/>
      <c r="AM780" s="115" t="s">
        <v>42</v>
      </c>
      <c r="AO780" s="115" t="s">
        <v>44</v>
      </c>
      <c r="AT780" s="115" t="s">
        <v>48</v>
      </c>
      <c r="AX780" s="115"/>
      <c r="BC780" s="115" t="s">
        <v>56</v>
      </c>
      <c r="BD780" s="115" t="s">
        <v>57</v>
      </c>
      <c r="BE780" s="115" t="s">
        <v>58</v>
      </c>
      <c r="BP780" s="115"/>
      <c r="BR780" s="115" t="s">
        <v>69</v>
      </c>
      <c r="BT780" s="115" t="s">
        <v>71</v>
      </c>
      <c r="BU780" s="115" t="s">
        <v>72</v>
      </c>
      <c r="BV780" s="115" t="s">
        <v>73</v>
      </c>
      <c r="BX780" s="115" t="s">
        <v>75</v>
      </c>
      <c r="CC780" s="115" t="s">
        <v>83</v>
      </c>
      <c r="CD780" s="115">
        <v>55</v>
      </c>
      <c r="CE780" s="115" t="s">
        <v>181</v>
      </c>
      <c r="CF780" s="115" t="s">
        <v>241</v>
      </c>
      <c r="CG780" s="115" t="s">
        <v>85</v>
      </c>
      <c r="CH780" s="115" t="s">
        <v>86</v>
      </c>
      <c r="CI780" s="115" t="s">
        <v>87</v>
      </c>
      <c r="CJ780" s="115" t="s">
        <v>88</v>
      </c>
      <c r="CK780" s="115" t="s">
        <v>89</v>
      </c>
      <c r="CL780" s="115" t="s">
        <v>90</v>
      </c>
      <c r="CM780" s="115" t="s">
        <v>91</v>
      </c>
      <c r="CN780" s="115" t="s">
        <v>91</v>
      </c>
    </row>
    <row r="781" spans="1:92">
      <c r="A781" s="115">
        <v>7010997687</v>
      </c>
      <c r="D781" s="115" t="s">
        <v>20</v>
      </c>
      <c r="I781" s="115" t="s">
        <v>25</v>
      </c>
      <c r="N781" s="115" t="s">
        <v>30</v>
      </c>
      <c r="O781" s="115"/>
      <c r="Q781" s="115" t="s">
        <v>20</v>
      </c>
      <c r="U781" s="115" t="s">
        <v>24</v>
      </c>
      <c r="V781" s="115" t="s">
        <v>25</v>
      </c>
      <c r="AA781" s="115" t="s">
        <v>30</v>
      </c>
      <c r="AB781" s="115"/>
      <c r="AK781" s="115" t="s">
        <v>40</v>
      </c>
      <c r="AL781" s="115"/>
      <c r="AN781" s="115" t="s">
        <v>43</v>
      </c>
      <c r="AT781" s="115" t="s">
        <v>48</v>
      </c>
      <c r="AX781" s="115" t="s">
        <v>52</v>
      </c>
      <c r="AY781" s="115" t="s">
        <v>53</v>
      </c>
      <c r="BE781" s="115" t="s">
        <v>58</v>
      </c>
      <c r="BH781" s="115" t="s">
        <v>61</v>
      </c>
      <c r="BM781" s="115" t="s">
        <v>64</v>
      </c>
      <c r="BN781" s="115" t="s">
        <v>65</v>
      </c>
      <c r="BO781" s="115" t="s">
        <v>66</v>
      </c>
      <c r="BP781" s="115" t="s">
        <v>67</v>
      </c>
      <c r="BS781" s="115" t="s">
        <v>70</v>
      </c>
      <c r="CA781" s="115" t="s">
        <v>78</v>
      </c>
      <c r="CC781" s="115" t="s">
        <v>99</v>
      </c>
      <c r="CD781" s="115">
        <v>78</v>
      </c>
      <c r="CE781" s="115" t="s">
        <v>84</v>
      </c>
      <c r="CF781" s="115" t="s">
        <v>129</v>
      </c>
      <c r="CG781" s="115" t="s">
        <v>85</v>
      </c>
      <c r="CI781" s="115" t="s">
        <v>87</v>
      </c>
      <c r="CJ781" s="115" t="s">
        <v>96</v>
      </c>
      <c r="CK781" s="115" t="s">
        <v>111</v>
      </c>
      <c r="CL781" s="115" t="s">
        <v>106</v>
      </c>
      <c r="CM781" s="115" t="s">
        <v>91</v>
      </c>
      <c r="CN781" s="115" t="s">
        <v>86</v>
      </c>
    </row>
    <row r="782" spans="1:92">
      <c r="A782" s="115">
        <v>6985413545</v>
      </c>
      <c r="C782" s="115" t="s">
        <v>19</v>
      </c>
      <c r="H782" s="115" t="s">
        <v>24</v>
      </c>
      <c r="K782" s="115" t="s">
        <v>27</v>
      </c>
      <c r="O782" s="115" t="s">
        <v>18</v>
      </c>
      <c r="P782" s="115" t="s">
        <v>19</v>
      </c>
      <c r="V782" s="115" t="s">
        <v>25</v>
      </c>
      <c r="AB782" s="115"/>
      <c r="AK782" s="115" t="s">
        <v>40</v>
      </c>
      <c r="AL782" s="115"/>
      <c r="AT782" s="115" t="s">
        <v>48</v>
      </c>
      <c r="AX782" s="115"/>
      <c r="AZ782" s="115" t="s">
        <v>54</v>
      </c>
      <c r="BI782" s="115" t="s">
        <v>62</v>
      </c>
      <c r="BN782" s="115" t="s">
        <v>65</v>
      </c>
      <c r="BP782" s="115" t="s">
        <v>67</v>
      </c>
      <c r="CC782" s="115" t="s">
        <v>83</v>
      </c>
      <c r="CD782" s="115">
        <v>57</v>
      </c>
      <c r="CE782" s="115" t="s">
        <v>181</v>
      </c>
      <c r="CF782" s="115" t="s">
        <v>434</v>
      </c>
      <c r="CG782" s="115" t="s">
        <v>85</v>
      </c>
      <c r="CH782" s="115" t="s">
        <v>86</v>
      </c>
      <c r="CI782" s="115" t="s">
        <v>87</v>
      </c>
      <c r="CJ782" s="115" t="s">
        <v>88</v>
      </c>
      <c r="CK782" s="115" t="s">
        <v>120</v>
      </c>
      <c r="CL782" s="115" t="s">
        <v>90</v>
      </c>
      <c r="CM782" s="115" t="s">
        <v>91</v>
      </c>
      <c r="CN782" s="115" t="s">
        <v>91</v>
      </c>
    </row>
    <row r="783" spans="1:92">
      <c r="A783" s="115">
        <v>6988291632</v>
      </c>
      <c r="O783" s="115" t="s">
        <v>18</v>
      </c>
      <c r="P783" s="115" t="s">
        <v>19</v>
      </c>
      <c r="V783" s="115" t="s">
        <v>25</v>
      </c>
      <c r="AB783" s="115"/>
      <c r="AL783" s="115"/>
      <c r="AM783" s="115" t="s">
        <v>42</v>
      </c>
      <c r="AO783" s="115" t="s">
        <v>44</v>
      </c>
      <c r="AT783" s="115" t="s">
        <v>48</v>
      </c>
      <c r="AX783" s="115" t="s">
        <v>52</v>
      </c>
      <c r="BA783" s="115" t="s">
        <v>19</v>
      </c>
      <c r="BD783" s="115" t="s">
        <v>57</v>
      </c>
      <c r="BG783" s="115" t="s">
        <v>60</v>
      </c>
      <c r="BP783" s="115" t="s">
        <v>67</v>
      </c>
      <c r="BS783" s="115" t="s">
        <v>70</v>
      </c>
      <c r="CC783" s="115" t="s">
        <v>83</v>
      </c>
      <c r="CD783" s="115">
        <v>74</v>
      </c>
      <c r="CE783" s="115" t="s">
        <v>84</v>
      </c>
      <c r="CG783" s="115" t="s">
        <v>85</v>
      </c>
      <c r="CH783" s="115" t="s">
        <v>86</v>
      </c>
      <c r="CI783" s="115" t="s">
        <v>87</v>
      </c>
      <c r="CJ783" s="115" t="s">
        <v>101</v>
      </c>
      <c r="CK783" s="115" t="s">
        <v>111</v>
      </c>
      <c r="CL783" s="115" t="s">
        <v>106</v>
      </c>
      <c r="CM783" s="115" t="s">
        <v>91</v>
      </c>
      <c r="CN783" s="115" t="s">
        <v>91</v>
      </c>
    </row>
    <row r="784" spans="1:92">
      <c r="A784" s="115">
        <v>6985161485</v>
      </c>
      <c r="C784" s="115" t="s">
        <v>19</v>
      </c>
      <c r="J784" s="115" t="s">
        <v>26</v>
      </c>
      <c r="O784" s="115"/>
      <c r="V784" s="115" t="s">
        <v>25</v>
      </c>
      <c r="AB784" s="115"/>
      <c r="AD784" s="115" t="s">
        <v>33</v>
      </c>
      <c r="AL784" s="115" t="s">
        <v>41</v>
      </c>
      <c r="AO784" s="115" t="s">
        <v>44</v>
      </c>
      <c r="AT784" s="115" t="s">
        <v>48</v>
      </c>
      <c r="AX784" s="115"/>
      <c r="AZ784" s="115" t="s">
        <v>54</v>
      </c>
      <c r="BA784" s="115" t="s">
        <v>19</v>
      </c>
      <c r="BJ784" s="115" t="s">
        <v>26</v>
      </c>
      <c r="BP784" s="115"/>
      <c r="BQ784" s="115" t="s">
        <v>68</v>
      </c>
      <c r="CC784" s="115" t="s">
        <v>83</v>
      </c>
      <c r="CD784" s="115">
        <v>38</v>
      </c>
      <c r="CE784" s="115" t="s">
        <v>181</v>
      </c>
      <c r="CF784" s="115" t="s">
        <v>222</v>
      </c>
      <c r="CG784" s="115" t="s">
        <v>92</v>
      </c>
      <c r="CH784" s="115" t="s">
        <v>86</v>
      </c>
      <c r="CI784" s="115" t="s">
        <v>157</v>
      </c>
      <c r="CJ784" s="115" t="s">
        <v>101</v>
      </c>
      <c r="CK784" s="115" t="s">
        <v>102</v>
      </c>
      <c r="CL784" s="115" t="s">
        <v>90</v>
      </c>
      <c r="CM784" s="115" t="s">
        <v>91</v>
      </c>
      <c r="CN784" s="115" t="s">
        <v>91</v>
      </c>
    </row>
    <row r="785" spans="1:92">
      <c r="A785" s="115">
        <v>6988288965</v>
      </c>
      <c r="E785" s="115" t="s">
        <v>21</v>
      </c>
      <c r="M785" s="115" t="s">
        <v>29</v>
      </c>
      <c r="N785" s="115" t="s">
        <v>30</v>
      </c>
      <c r="O785" s="115"/>
      <c r="V785" s="115" t="s">
        <v>25</v>
      </c>
      <c r="Z785" s="115" t="s">
        <v>29</v>
      </c>
      <c r="AB785" s="115"/>
      <c r="AL785" s="115"/>
      <c r="AQ785" s="115" t="s">
        <v>39</v>
      </c>
      <c r="AT785" s="115" t="s">
        <v>48</v>
      </c>
      <c r="AX785" s="115"/>
      <c r="BB785" s="115" t="s">
        <v>55</v>
      </c>
      <c r="BP785" s="115" t="s">
        <v>67</v>
      </c>
      <c r="BQ785" s="115" t="s">
        <v>68</v>
      </c>
      <c r="BR785" s="115" t="s">
        <v>69</v>
      </c>
      <c r="BS785" s="115" t="s">
        <v>70</v>
      </c>
      <c r="BT785" s="115" t="s">
        <v>71</v>
      </c>
      <c r="BU785" s="115" t="s">
        <v>72</v>
      </c>
      <c r="BV785" s="115" t="s">
        <v>73</v>
      </c>
      <c r="BW785" s="115" t="s">
        <v>74</v>
      </c>
      <c r="CA785" s="115" t="s">
        <v>78</v>
      </c>
      <c r="CC785" s="115" t="s">
        <v>83</v>
      </c>
      <c r="CD785" s="115">
        <v>66</v>
      </c>
      <c r="CE785" s="115" t="s">
        <v>84</v>
      </c>
      <c r="CF785" s="115" t="s">
        <v>476</v>
      </c>
      <c r="CG785" s="115" t="s">
        <v>85</v>
      </c>
      <c r="CH785" s="115" t="s">
        <v>86</v>
      </c>
      <c r="CJ785" s="115" t="s">
        <v>96</v>
      </c>
      <c r="CK785" s="115" t="s">
        <v>111</v>
      </c>
      <c r="CL785" s="115" t="s">
        <v>106</v>
      </c>
      <c r="CM785" s="115" t="s">
        <v>91</v>
      </c>
      <c r="CN785" s="115" t="s">
        <v>91</v>
      </c>
    </row>
    <row r="786" spans="1:92">
      <c r="A786" s="115">
        <v>7011537014</v>
      </c>
      <c r="C786" s="115" t="s">
        <v>19</v>
      </c>
      <c r="M786" s="115" t="s">
        <v>29</v>
      </c>
      <c r="O786" s="115"/>
      <c r="V786" s="115" t="s">
        <v>25</v>
      </c>
      <c r="AB786" s="115"/>
      <c r="AL786" s="115"/>
      <c r="AT786" s="115" t="s">
        <v>48</v>
      </c>
      <c r="AX786" s="115"/>
      <c r="BC786" s="115" t="s">
        <v>56</v>
      </c>
      <c r="BJ786" s="115" t="s">
        <v>26</v>
      </c>
      <c r="BL786" s="115" t="s">
        <v>63</v>
      </c>
      <c r="BP786" s="115" t="s">
        <v>67</v>
      </c>
      <c r="CA786" s="115" t="s">
        <v>78</v>
      </c>
      <c r="CC786" s="115" t="s">
        <v>83</v>
      </c>
      <c r="CD786" s="115">
        <v>65</v>
      </c>
      <c r="CE786" s="115" t="s">
        <v>181</v>
      </c>
      <c r="CF786" s="115" t="s">
        <v>208</v>
      </c>
      <c r="CG786" s="115" t="s">
        <v>85</v>
      </c>
      <c r="CH786" s="115" t="s">
        <v>86</v>
      </c>
      <c r="CI786" s="115" t="s">
        <v>87</v>
      </c>
      <c r="CJ786" s="115" t="s">
        <v>101</v>
      </c>
      <c r="CK786" s="115" t="s">
        <v>102</v>
      </c>
      <c r="CL786" s="115" t="s">
        <v>106</v>
      </c>
      <c r="CM786" s="115" t="s">
        <v>91</v>
      </c>
      <c r="CN786" s="115" t="s">
        <v>91</v>
      </c>
    </row>
    <row r="787" spans="1:92">
      <c r="A787" s="115">
        <v>6984058457</v>
      </c>
      <c r="C787" s="115" t="s">
        <v>19</v>
      </c>
      <c r="O787" s="115"/>
      <c r="V787" s="115" t="s">
        <v>25</v>
      </c>
      <c r="AB787" s="115"/>
      <c r="AD787" s="115" t="s">
        <v>33</v>
      </c>
      <c r="AL787" s="115"/>
      <c r="AT787" s="115" t="s">
        <v>48</v>
      </c>
      <c r="AX787" s="115" t="s">
        <v>52</v>
      </c>
      <c r="BA787" s="115" t="s">
        <v>19</v>
      </c>
      <c r="BD787" s="115" t="s">
        <v>57</v>
      </c>
      <c r="BP787" s="115" t="s">
        <v>67</v>
      </c>
      <c r="CC787" s="115" t="s">
        <v>83</v>
      </c>
      <c r="CD787" s="115">
        <v>56</v>
      </c>
      <c r="CE787" s="115" t="s">
        <v>181</v>
      </c>
      <c r="CF787" s="115" t="s">
        <v>190</v>
      </c>
      <c r="CG787" s="115" t="s">
        <v>85</v>
      </c>
      <c r="CH787" s="115" t="s">
        <v>86</v>
      </c>
      <c r="CI787" s="115" t="s">
        <v>87</v>
      </c>
      <c r="CJ787" s="115" t="s">
        <v>88</v>
      </c>
      <c r="CK787" s="115" t="s">
        <v>94</v>
      </c>
      <c r="CL787" s="115" t="s">
        <v>90</v>
      </c>
      <c r="CM787" s="115" t="s">
        <v>91</v>
      </c>
      <c r="CN787" s="115" t="s">
        <v>91</v>
      </c>
    </row>
    <row r="788" spans="1:92">
      <c r="A788" s="115">
        <v>7045795683</v>
      </c>
      <c r="L788" s="115" t="s">
        <v>28</v>
      </c>
      <c r="M788" s="115" t="s">
        <v>29</v>
      </c>
      <c r="O788" s="115"/>
      <c r="R788" s="115" t="s">
        <v>21</v>
      </c>
      <c r="AA788" s="115" t="s">
        <v>30</v>
      </c>
      <c r="AB788" s="115"/>
      <c r="AD788" s="115" t="s">
        <v>33</v>
      </c>
      <c r="AL788" s="115"/>
      <c r="AO788" s="115" t="s">
        <v>44</v>
      </c>
      <c r="AT788" s="115" t="s">
        <v>48</v>
      </c>
      <c r="AX788" s="115"/>
      <c r="BO788" s="115" t="s">
        <v>66</v>
      </c>
      <c r="BP788" s="115" t="s">
        <v>67</v>
      </c>
      <c r="BS788" s="115" t="s">
        <v>70</v>
      </c>
      <c r="BT788" s="115" t="s">
        <v>71</v>
      </c>
      <c r="BU788" s="115" t="s">
        <v>72</v>
      </c>
      <c r="CC788" s="115" t="s">
        <v>83</v>
      </c>
      <c r="CE788" s="115" t="s">
        <v>181</v>
      </c>
      <c r="CF788" s="115" t="s">
        <v>206</v>
      </c>
      <c r="CG788" s="115" t="s">
        <v>85</v>
      </c>
      <c r="CH788" s="115" t="s">
        <v>86</v>
      </c>
      <c r="CI788" s="115" t="s">
        <v>87</v>
      </c>
      <c r="CJ788" s="115" t="s">
        <v>101</v>
      </c>
      <c r="CK788" s="115" t="s">
        <v>94</v>
      </c>
      <c r="CL788" s="115" t="s">
        <v>106</v>
      </c>
      <c r="CM788" s="115" t="s">
        <v>91</v>
      </c>
      <c r="CN788" s="115" t="s">
        <v>91</v>
      </c>
    </row>
    <row r="789" spans="1:92">
      <c r="A789" s="115">
        <v>6988285453</v>
      </c>
      <c r="E789" s="115" t="s">
        <v>21</v>
      </c>
      <c r="K789" s="115" t="s">
        <v>27</v>
      </c>
      <c r="N789" s="115" t="s">
        <v>30</v>
      </c>
      <c r="O789" s="115"/>
      <c r="R789" s="115" t="s">
        <v>21</v>
      </c>
      <c r="Z789" s="115" t="s">
        <v>29</v>
      </c>
      <c r="AA789" s="115" t="s">
        <v>30</v>
      </c>
      <c r="AB789" s="115"/>
      <c r="AL789" s="115" t="s">
        <v>41</v>
      </c>
      <c r="AT789" s="115" t="s">
        <v>48</v>
      </c>
      <c r="AX789" s="115"/>
      <c r="BD789" s="115" t="s">
        <v>57</v>
      </c>
      <c r="BG789" s="115" t="s">
        <v>60</v>
      </c>
      <c r="BN789" s="115" t="s">
        <v>65</v>
      </c>
      <c r="BP789" s="115"/>
      <c r="BQ789" s="115" t="s">
        <v>68</v>
      </c>
      <c r="CA789" s="115" t="s">
        <v>78</v>
      </c>
      <c r="CC789" s="115" t="s">
        <v>83</v>
      </c>
      <c r="CD789" s="115">
        <v>72</v>
      </c>
      <c r="CE789" s="115" t="s">
        <v>84</v>
      </c>
      <c r="CF789" s="115" t="s">
        <v>169</v>
      </c>
      <c r="CG789" s="115" t="s">
        <v>85</v>
      </c>
      <c r="CH789" s="115" t="s">
        <v>86</v>
      </c>
      <c r="CI789" s="115" t="s">
        <v>87</v>
      </c>
      <c r="CK789" s="115" t="s">
        <v>102</v>
      </c>
      <c r="CL789" s="115" t="s">
        <v>106</v>
      </c>
      <c r="CM789" s="115" t="s">
        <v>91</v>
      </c>
      <c r="CN789" s="115" t="s">
        <v>86</v>
      </c>
    </row>
    <row r="790" spans="1:92">
      <c r="A790" s="115">
        <v>7011001125</v>
      </c>
      <c r="C790" s="115" t="s">
        <v>19</v>
      </c>
      <c r="D790" s="115" t="s">
        <v>20</v>
      </c>
      <c r="M790" s="115" t="s">
        <v>29</v>
      </c>
      <c r="O790" s="115"/>
      <c r="P790" s="115" t="s">
        <v>19</v>
      </c>
      <c r="Q790" s="115" t="s">
        <v>20</v>
      </c>
      <c r="AB790" s="115"/>
      <c r="AL790" s="115" t="s">
        <v>41</v>
      </c>
      <c r="AT790" s="115" t="s">
        <v>48</v>
      </c>
      <c r="AX790" s="115"/>
      <c r="BH790" s="115" t="s">
        <v>61</v>
      </c>
      <c r="BP790" s="115"/>
      <c r="BQ790" s="115" t="s">
        <v>68</v>
      </c>
      <c r="BT790" s="115" t="s">
        <v>71</v>
      </c>
      <c r="BU790" s="115" t="s">
        <v>72</v>
      </c>
      <c r="CC790" s="115" t="s">
        <v>99</v>
      </c>
      <c r="CD790" s="115">
        <v>74</v>
      </c>
      <c r="CE790" s="115" t="s">
        <v>84</v>
      </c>
      <c r="CF790" s="115" t="s">
        <v>127</v>
      </c>
      <c r="CG790" s="115" t="s">
        <v>85</v>
      </c>
      <c r="CI790" s="115" t="s">
        <v>87</v>
      </c>
      <c r="CJ790" s="115" t="s">
        <v>101</v>
      </c>
      <c r="CK790" s="115" t="s">
        <v>109</v>
      </c>
      <c r="CL790" s="115" t="s">
        <v>106</v>
      </c>
      <c r="CM790" s="115" t="s">
        <v>91</v>
      </c>
      <c r="CN790" s="115" t="s">
        <v>86</v>
      </c>
    </row>
    <row r="791" spans="1:92">
      <c r="A791" s="115">
        <v>7045755170</v>
      </c>
      <c r="L791" s="115" t="s">
        <v>28</v>
      </c>
      <c r="N791" s="115" t="s">
        <v>30</v>
      </c>
      <c r="O791" s="115"/>
      <c r="Q791" s="115" t="s">
        <v>20</v>
      </c>
      <c r="AB791" s="115"/>
      <c r="AK791" s="115" t="s">
        <v>40</v>
      </c>
      <c r="AL791" s="115"/>
      <c r="AO791" s="115" t="s">
        <v>44</v>
      </c>
      <c r="AT791" s="115" t="s">
        <v>48</v>
      </c>
      <c r="AX791" s="115"/>
      <c r="BC791" s="115" t="s">
        <v>56</v>
      </c>
      <c r="BJ791" s="115" t="s">
        <v>26</v>
      </c>
      <c r="BM791" s="115" t="s">
        <v>64</v>
      </c>
      <c r="BP791" s="115" t="s">
        <v>67</v>
      </c>
      <c r="BR791" s="115" t="s">
        <v>69</v>
      </c>
      <c r="CA791" s="115" t="s">
        <v>78</v>
      </c>
      <c r="CC791" s="115" t="s">
        <v>83</v>
      </c>
      <c r="CD791" s="115">
        <v>19</v>
      </c>
      <c r="CE791" s="115" t="s">
        <v>181</v>
      </c>
      <c r="CF791" s="115" t="s">
        <v>210</v>
      </c>
      <c r="CG791" s="115" t="s">
        <v>85</v>
      </c>
      <c r="CH791" s="115" t="s">
        <v>86</v>
      </c>
      <c r="CI791" s="115" t="s">
        <v>87</v>
      </c>
      <c r="CJ791" s="115" t="s">
        <v>88</v>
      </c>
      <c r="CK791" s="115" t="s">
        <v>94</v>
      </c>
      <c r="CL791" s="115" t="s">
        <v>90</v>
      </c>
      <c r="CM791" s="115" t="s">
        <v>91</v>
      </c>
      <c r="CN791" s="115" t="s">
        <v>91</v>
      </c>
    </row>
    <row r="792" spans="1:92">
      <c r="A792" s="115">
        <v>6988292134</v>
      </c>
      <c r="C792" s="115" t="s">
        <v>19</v>
      </c>
      <c r="D792" s="115" t="s">
        <v>20</v>
      </c>
      <c r="E792" s="115" t="s">
        <v>21</v>
      </c>
      <c r="I792" s="115" t="s">
        <v>25</v>
      </c>
      <c r="J792" s="115" t="s">
        <v>26</v>
      </c>
      <c r="K792" s="115" t="s">
        <v>27</v>
      </c>
      <c r="M792" s="115" t="s">
        <v>29</v>
      </c>
      <c r="N792" s="115" t="s">
        <v>30</v>
      </c>
      <c r="O792" s="115"/>
      <c r="Q792" s="115" t="s">
        <v>20</v>
      </c>
      <c r="Z792" s="115" t="s">
        <v>29</v>
      </c>
      <c r="AA792" s="115" t="s">
        <v>30</v>
      </c>
      <c r="AB792" s="115"/>
      <c r="AL792" s="115" t="s">
        <v>41</v>
      </c>
      <c r="AT792" s="115" t="s">
        <v>48</v>
      </c>
      <c r="AX792" s="115" t="s">
        <v>52</v>
      </c>
      <c r="AY792" s="115" t="s">
        <v>53</v>
      </c>
      <c r="BA792" s="115" t="s">
        <v>19</v>
      </c>
      <c r="BB792" s="115" t="s">
        <v>55</v>
      </c>
      <c r="BC792" s="115" t="s">
        <v>56</v>
      </c>
      <c r="BD792" s="115" t="s">
        <v>57</v>
      </c>
      <c r="BG792" s="115" t="s">
        <v>60</v>
      </c>
      <c r="BH792" s="115" t="s">
        <v>61</v>
      </c>
      <c r="BJ792" s="115" t="s">
        <v>26</v>
      </c>
      <c r="BM792" s="115" t="s">
        <v>64</v>
      </c>
      <c r="BP792" s="115" t="s">
        <v>67</v>
      </c>
      <c r="BR792" s="115" t="s">
        <v>69</v>
      </c>
      <c r="BS792" s="115" t="s">
        <v>70</v>
      </c>
      <c r="BU792" s="115" t="s">
        <v>72</v>
      </c>
      <c r="BZ792" s="115" t="s">
        <v>77</v>
      </c>
      <c r="CA792" s="115" t="s">
        <v>78</v>
      </c>
      <c r="CC792" s="115" t="s">
        <v>83</v>
      </c>
      <c r="CD792" s="115">
        <v>66</v>
      </c>
      <c r="CE792" s="115" t="s">
        <v>84</v>
      </c>
      <c r="CF792" s="115" t="s">
        <v>149</v>
      </c>
      <c r="CH792" s="115" t="s">
        <v>86</v>
      </c>
      <c r="CK792" s="115" t="s">
        <v>89</v>
      </c>
      <c r="CL792" s="115" t="s">
        <v>106</v>
      </c>
      <c r="CM792" s="115" t="s">
        <v>91</v>
      </c>
      <c r="CN792" s="115" t="s">
        <v>91</v>
      </c>
    </row>
    <row r="793" spans="1:92">
      <c r="A793" s="115">
        <v>5586907280</v>
      </c>
      <c r="C793" s="115" t="s">
        <v>19</v>
      </c>
      <c r="D793" s="115" t="s">
        <v>20</v>
      </c>
      <c r="O793" s="115"/>
      <c r="Q793" s="115" t="s">
        <v>20</v>
      </c>
      <c r="AB793" s="115"/>
      <c r="AK793" s="115" t="s">
        <v>40</v>
      </c>
      <c r="AL793" s="115"/>
      <c r="AQ793" s="115" t="s">
        <v>39</v>
      </c>
      <c r="AT793" s="115" t="s">
        <v>48</v>
      </c>
      <c r="AX793" s="115"/>
      <c r="BA793" s="115" t="s">
        <v>19</v>
      </c>
      <c r="BD793" s="115" t="s">
        <v>57</v>
      </c>
      <c r="BP793" s="115" t="s">
        <v>67</v>
      </c>
      <c r="CC793" s="115" t="s">
        <v>99</v>
      </c>
      <c r="CD793" s="115">
        <v>50</v>
      </c>
      <c r="CE793" s="115" t="s">
        <v>181</v>
      </c>
      <c r="CF793" s="115" t="s">
        <v>207</v>
      </c>
      <c r="CG793" s="115" t="s">
        <v>85</v>
      </c>
      <c r="CH793" s="115" t="s">
        <v>86</v>
      </c>
      <c r="CI793" s="115" t="s">
        <v>87</v>
      </c>
      <c r="CJ793" s="115" t="s">
        <v>88</v>
      </c>
      <c r="CK793" s="115" t="s">
        <v>89</v>
      </c>
      <c r="CL793" s="115" t="s">
        <v>90</v>
      </c>
      <c r="CM793" s="115" t="s">
        <v>91</v>
      </c>
      <c r="CN793" s="115" t="s">
        <v>91</v>
      </c>
    </row>
    <row r="794" spans="1:92">
      <c r="A794" s="115">
        <v>6985440338</v>
      </c>
      <c r="C794" s="115" t="s">
        <v>19</v>
      </c>
      <c r="O794" s="115"/>
      <c r="P794" s="115" t="s">
        <v>19</v>
      </c>
      <c r="AB794" s="115"/>
      <c r="AK794" s="115" t="s">
        <v>40</v>
      </c>
      <c r="AL794" s="115" t="s">
        <v>41</v>
      </c>
      <c r="AT794" s="115" t="s">
        <v>48</v>
      </c>
      <c r="AX794" s="115" t="s">
        <v>52</v>
      </c>
      <c r="BA794" s="115" t="s">
        <v>19</v>
      </c>
      <c r="BD794" s="115" t="s">
        <v>57</v>
      </c>
      <c r="BG794" s="115" t="s">
        <v>60</v>
      </c>
      <c r="BH794" s="115" t="s">
        <v>61</v>
      </c>
      <c r="BJ794" s="115" t="s">
        <v>26</v>
      </c>
      <c r="BP794" s="115" t="s">
        <v>67</v>
      </c>
      <c r="BR794" s="115" t="s">
        <v>69</v>
      </c>
      <c r="BT794" s="115" t="s">
        <v>71</v>
      </c>
      <c r="BV794" s="115" t="s">
        <v>73</v>
      </c>
      <c r="BZ794" s="115" t="s">
        <v>77</v>
      </c>
      <c r="CC794" s="115" t="s">
        <v>83</v>
      </c>
      <c r="CD794" s="115">
        <v>80</v>
      </c>
      <c r="CE794" s="115" t="s">
        <v>84</v>
      </c>
      <c r="CF794" s="115" t="s">
        <v>152</v>
      </c>
      <c r="CG794" s="115" t="s">
        <v>85</v>
      </c>
      <c r="CI794" s="115" t="s">
        <v>87</v>
      </c>
      <c r="CJ794" s="115" t="s">
        <v>96</v>
      </c>
      <c r="CK794" s="115" t="s">
        <v>102</v>
      </c>
      <c r="CL794" s="115" t="s">
        <v>106</v>
      </c>
      <c r="CM794" s="115" t="s">
        <v>91</v>
      </c>
      <c r="CN794" s="115" t="s">
        <v>86</v>
      </c>
    </row>
    <row r="795" spans="1:92">
      <c r="A795" s="115">
        <v>7044858325</v>
      </c>
      <c r="C795" s="115" t="s">
        <v>19</v>
      </c>
      <c r="O795" s="115"/>
      <c r="P795" s="115" t="s">
        <v>19</v>
      </c>
      <c r="AB795" s="115"/>
      <c r="AK795" s="115" t="s">
        <v>40</v>
      </c>
      <c r="AL795" s="115"/>
      <c r="AT795" s="115" t="s">
        <v>48</v>
      </c>
      <c r="AX795" s="115"/>
      <c r="BE795" s="115" t="s">
        <v>58</v>
      </c>
      <c r="BJ795" s="115" t="s">
        <v>26</v>
      </c>
      <c r="BP795" s="115"/>
      <c r="BS795" s="115" t="s">
        <v>70</v>
      </c>
      <c r="CC795" s="115" t="s">
        <v>83</v>
      </c>
      <c r="CD795" s="115">
        <v>68</v>
      </c>
      <c r="CE795" s="115" t="s">
        <v>181</v>
      </c>
      <c r="CF795" s="115" t="s">
        <v>227</v>
      </c>
      <c r="CG795" s="115" t="s">
        <v>85</v>
      </c>
      <c r="CI795" s="115" t="s">
        <v>87</v>
      </c>
      <c r="CJ795" s="115" t="s">
        <v>101</v>
      </c>
      <c r="CK795" s="115" t="s">
        <v>89</v>
      </c>
      <c r="CL795" s="115" t="s">
        <v>106</v>
      </c>
      <c r="CM795" s="115" t="s">
        <v>91</v>
      </c>
      <c r="CN795" s="115" t="s">
        <v>91</v>
      </c>
    </row>
    <row r="796" spans="1:92">
      <c r="A796" s="115">
        <v>7020345397</v>
      </c>
      <c r="D796" s="115" t="s">
        <v>20</v>
      </c>
      <c r="K796" s="115" t="s">
        <v>27</v>
      </c>
      <c r="L796" s="115" t="s">
        <v>28</v>
      </c>
      <c r="O796" s="115"/>
      <c r="Y796" s="115" t="s">
        <v>28</v>
      </c>
      <c r="AB796" s="115"/>
      <c r="AK796" s="115" t="s">
        <v>40</v>
      </c>
      <c r="AL796" s="115"/>
      <c r="AN796" s="115" t="s">
        <v>43</v>
      </c>
      <c r="AP796" s="115" t="s">
        <v>45</v>
      </c>
      <c r="AT796" s="115" t="s">
        <v>48</v>
      </c>
      <c r="AX796" s="115"/>
      <c r="BO796" s="115" t="s">
        <v>66</v>
      </c>
      <c r="BP796" s="115" t="s">
        <v>67</v>
      </c>
      <c r="CC796" s="115" t="s">
        <v>83</v>
      </c>
      <c r="CD796" s="115">
        <v>35</v>
      </c>
      <c r="CE796" s="115" t="s">
        <v>181</v>
      </c>
      <c r="CF796" s="115" t="s">
        <v>440</v>
      </c>
      <c r="CG796" s="115" t="s">
        <v>85</v>
      </c>
      <c r="CH796" s="115" t="s">
        <v>86</v>
      </c>
      <c r="CI796" s="115" t="s">
        <v>87</v>
      </c>
      <c r="CJ796" s="115" t="s">
        <v>100</v>
      </c>
      <c r="CK796" s="115" t="s">
        <v>94</v>
      </c>
      <c r="CL796" s="115" t="s">
        <v>90</v>
      </c>
      <c r="CM796" s="115" t="s">
        <v>91</v>
      </c>
    </row>
    <row r="797" spans="1:92">
      <c r="A797" s="115">
        <v>6982457714</v>
      </c>
      <c r="O797" s="115"/>
      <c r="AB797" s="115"/>
      <c r="AL797" s="115" t="s">
        <v>41</v>
      </c>
      <c r="AP797" s="115" t="s">
        <v>45</v>
      </c>
      <c r="AT797" s="115" t="s">
        <v>48</v>
      </c>
      <c r="AX797" s="115"/>
      <c r="BP797" s="115" t="s">
        <v>67</v>
      </c>
      <c r="BQ797" s="115" t="s">
        <v>68</v>
      </c>
      <c r="CC797" s="115" t="s">
        <v>99</v>
      </c>
      <c r="CD797" s="115">
        <v>48</v>
      </c>
      <c r="CE797" s="115" t="s">
        <v>181</v>
      </c>
      <c r="CF797" s="115" t="s">
        <v>184</v>
      </c>
      <c r="CI797" s="115" t="s">
        <v>108</v>
      </c>
      <c r="CM797" s="115" t="s">
        <v>91</v>
      </c>
    </row>
    <row r="798" spans="1:92">
      <c r="A798" s="115">
        <v>5600535605</v>
      </c>
      <c r="B798" s="115" t="s">
        <v>18</v>
      </c>
      <c r="C798" s="115" t="s">
        <v>19</v>
      </c>
      <c r="H798" s="115" t="s">
        <v>24</v>
      </c>
      <c r="O798" s="115" t="s">
        <v>18</v>
      </c>
      <c r="P798" s="115" t="s">
        <v>19</v>
      </c>
      <c r="U798" s="115" t="s">
        <v>24</v>
      </c>
      <c r="AB798" s="115" t="s">
        <v>31</v>
      </c>
      <c r="AE798" s="115" t="s">
        <v>34</v>
      </c>
      <c r="AH798" s="115" t="s">
        <v>37</v>
      </c>
      <c r="AL798" s="115"/>
      <c r="AP798" s="115" t="s">
        <v>45</v>
      </c>
      <c r="AR798" s="115" t="s">
        <v>46</v>
      </c>
      <c r="AS798" s="115" t="s">
        <v>47</v>
      </c>
      <c r="AX798" s="115" t="s">
        <v>52</v>
      </c>
      <c r="AY798" s="115" t="s">
        <v>53</v>
      </c>
      <c r="BB798" s="115" t="s">
        <v>55</v>
      </c>
      <c r="BP798" s="115" t="s">
        <v>67</v>
      </c>
      <c r="BS798" s="115" t="s">
        <v>70</v>
      </c>
      <c r="BV798" s="115" t="s">
        <v>73</v>
      </c>
      <c r="CC798" s="115" t="s">
        <v>83</v>
      </c>
      <c r="CD798" s="115">
        <v>56</v>
      </c>
      <c r="CE798" s="115" t="s">
        <v>432</v>
      </c>
    </row>
    <row r="799" spans="1:92">
      <c r="A799" s="115">
        <v>7045784577</v>
      </c>
      <c r="C799" s="115" t="s">
        <v>19</v>
      </c>
      <c r="D799" s="115" t="s">
        <v>20</v>
      </c>
      <c r="I799" s="115" t="s">
        <v>25</v>
      </c>
      <c r="O799" s="115"/>
      <c r="P799" s="115" t="s">
        <v>19</v>
      </c>
      <c r="Q799" s="115" t="s">
        <v>20</v>
      </c>
      <c r="V799" s="115" t="s">
        <v>25</v>
      </c>
      <c r="AB799" s="115"/>
      <c r="AD799" s="115" t="s">
        <v>33</v>
      </c>
      <c r="AE799" s="115" t="s">
        <v>34</v>
      </c>
      <c r="AK799" s="115" t="s">
        <v>40</v>
      </c>
      <c r="AL799" s="115" t="s">
        <v>41</v>
      </c>
      <c r="AR799" s="115" t="s">
        <v>46</v>
      </c>
      <c r="AS799" s="115" t="s">
        <v>47</v>
      </c>
      <c r="AX799" s="115"/>
      <c r="BA799" s="115" t="s">
        <v>19</v>
      </c>
      <c r="BC799" s="115" t="s">
        <v>56</v>
      </c>
      <c r="BE799" s="115" t="s">
        <v>58</v>
      </c>
      <c r="BP799" s="115" t="s">
        <v>67</v>
      </c>
      <c r="CC799" s="115" t="s">
        <v>83</v>
      </c>
      <c r="CD799" s="115">
        <v>67</v>
      </c>
      <c r="CE799" s="115" t="s">
        <v>181</v>
      </c>
      <c r="CF799" s="115" t="s">
        <v>240</v>
      </c>
      <c r="CG799" s="115" t="s">
        <v>85</v>
      </c>
      <c r="CH799" s="115" t="s">
        <v>86</v>
      </c>
      <c r="CI799" s="115" t="s">
        <v>87</v>
      </c>
      <c r="CJ799" s="115" t="s">
        <v>101</v>
      </c>
      <c r="CK799" s="115" t="s">
        <v>109</v>
      </c>
      <c r="CL799" s="115" t="s">
        <v>90</v>
      </c>
      <c r="CM799" s="115" t="s">
        <v>91</v>
      </c>
      <c r="CN799" s="115" t="s">
        <v>91</v>
      </c>
    </row>
    <row r="800" spans="1:92">
      <c r="A800" s="115">
        <v>7045765475</v>
      </c>
      <c r="B800" s="115" t="s">
        <v>18</v>
      </c>
      <c r="C800" s="115" t="s">
        <v>19</v>
      </c>
      <c r="M800" s="115" t="s">
        <v>29</v>
      </c>
      <c r="O800" s="115" t="s">
        <v>18</v>
      </c>
      <c r="P800" s="115" t="s">
        <v>19</v>
      </c>
      <c r="AB800" s="115"/>
      <c r="AD800" s="115" t="s">
        <v>33</v>
      </c>
      <c r="AF800" s="115" t="s">
        <v>35</v>
      </c>
      <c r="AK800" s="115" t="s">
        <v>40</v>
      </c>
      <c r="AL800" s="115" t="s">
        <v>41</v>
      </c>
      <c r="AR800" s="115" t="s">
        <v>46</v>
      </c>
      <c r="AS800" s="115" t="s">
        <v>47</v>
      </c>
      <c r="AX800" s="115" t="s">
        <v>52</v>
      </c>
      <c r="BA800" s="115" t="s">
        <v>19</v>
      </c>
      <c r="BB800" s="115" t="s">
        <v>55</v>
      </c>
      <c r="BP800" s="115" t="s">
        <v>67</v>
      </c>
      <c r="BS800" s="115" t="s">
        <v>70</v>
      </c>
      <c r="BV800" s="115" t="s">
        <v>73</v>
      </c>
      <c r="BY800" s="115" t="s">
        <v>76</v>
      </c>
      <c r="CA800" s="115" t="s">
        <v>78</v>
      </c>
      <c r="CC800" s="115" t="s">
        <v>83</v>
      </c>
      <c r="CD800" s="115">
        <v>81</v>
      </c>
      <c r="CE800" s="115" t="s">
        <v>181</v>
      </c>
      <c r="CF800" s="115" t="s">
        <v>208</v>
      </c>
      <c r="CG800" s="115" t="s">
        <v>85</v>
      </c>
      <c r="CI800" s="115" t="s">
        <v>87</v>
      </c>
      <c r="CK800" s="115" t="s">
        <v>109</v>
      </c>
      <c r="CL800" s="115" t="s">
        <v>106</v>
      </c>
      <c r="CM800" s="115" t="s">
        <v>91</v>
      </c>
      <c r="CN800" s="115" t="s">
        <v>91</v>
      </c>
    </row>
    <row r="801" spans="1:92">
      <c r="A801" s="115">
        <v>5606376890</v>
      </c>
      <c r="E801" s="115" t="s">
        <v>21</v>
      </c>
      <c r="H801" s="115" t="s">
        <v>24</v>
      </c>
      <c r="O801" s="115"/>
      <c r="R801" s="115" t="s">
        <v>21</v>
      </c>
      <c r="U801" s="115" t="s">
        <v>24</v>
      </c>
      <c r="Y801" s="115" t="s">
        <v>28</v>
      </c>
      <c r="AB801" s="115" t="s">
        <v>31</v>
      </c>
      <c r="AJ801" s="115" t="s">
        <v>39</v>
      </c>
      <c r="AK801" s="115" t="s">
        <v>40</v>
      </c>
      <c r="AL801" s="115" t="s">
        <v>41</v>
      </c>
      <c r="AR801" s="115" t="s">
        <v>46</v>
      </c>
      <c r="AS801" s="115" t="s">
        <v>47</v>
      </c>
      <c r="AX801" s="115"/>
      <c r="AZ801" s="115" t="s">
        <v>54</v>
      </c>
      <c r="BE801" s="115" t="s">
        <v>58</v>
      </c>
      <c r="BL801" s="115" t="s">
        <v>63</v>
      </c>
      <c r="BP801" s="115" t="s">
        <v>67</v>
      </c>
      <c r="BR801" s="115" t="s">
        <v>69</v>
      </c>
      <c r="BS801" s="115" t="s">
        <v>70</v>
      </c>
      <c r="BV801" s="115" t="s">
        <v>73</v>
      </c>
      <c r="CA801" s="115" t="s">
        <v>78</v>
      </c>
      <c r="CC801" s="115" t="s">
        <v>99</v>
      </c>
      <c r="CD801" s="115">
        <v>9</v>
      </c>
      <c r="CE801" s="115" t="s">
        <v>432</v>
      </c>
    </row>
    <row r="802" spans="1:92">
      <c r="A802" s="115">
        <v>5593492196</v>
      </c>
      <c r="G802" s="115" t="s">
        <v>23</v>
      </c>
      <c r="H802" s="115" t="s">
        <v>24</v>
      </c>
      <c r="K802" s="115" t="s">
        <v>27</v>
      </c>
      <c r="O802" s="115"/>
      <c r="Q802" s="115" t="s">
        <v>20</v>
      </c>
      <c r="U802" s="115" t="s">
        <v>24</v>
      </c>
      <c r="V802" s="115" t="s">
        <v>25</v>
      </c>
      <c r="AB802" s="115" t="s">
        <v>31</v>
      </c>
      <c r="AD802" s="115" t="s">
        <v>33</v>
      </c>
      <c r="AK802" s="115" t="s">
        <v>40</v>
      </c>
      <c r="AL802" s="115" t="s">
        <v>41</v>
      </c>
      <c r="AN802" s="115" t="s">
        <v>43</v>
      </c>
      <c r="AS802" s="115" t="s">
        <v>47</v>
      </c>
      <c r="AX802" s="115"/>
      <c r="BF802" s="115" t="s">
        <v>59</v>
      </c>
      <c r="BG802" s="115" t="s">
        <v>60</v>
      </c>
      <c r="BH802" s="115" t="s">
        <v>61</v>
      </c>
      <c r="BP802" s="115" t="s">
        <v>67</v>
      </c>
      <c r="BV802" s="115" t="s">
        <v>73</v>
      </c>
      <c r="BW802" s="115" t="s">
        <v>74</v>
      </c>
      <c r="BX802" s="115" t="s">
        <v>75</v>
      </c>
      <c r="CC802" s="115" t="s">
        <v>99</v>
      </c>
      <c r="CD802" s="115">
        <v>13</v>
      </c>
      <c r="CE802" s="115" t="s">
        <v>181</v>
      </c>
      <c r="CF802" s="115" t="s">
        <v>237</v>
      </c>
      <c r="CG802" s="115" t="s">
        <v>85</v>
      </c>
      <c r="CH802" s="115" t="s">
        <v>86</v>
      </c>
      <c r="CI802" s="115" t="s">
        <v>108</v>
      </c>
      <c r="CJ802" s="115" t="s">
        <v>93</v>
      </c>
      <c r="CK802" s="115" t="s">
        <v>89</v>
      </c>
      <c r="CL802" s="115" t="s">
        <v>113</v>
      </c>
      <c r="CM802" s="115" t="s">
        <v>91</v>
      </c>
    </row>
    <row r="803" spans="1:92">
      <c r="A803" s="115">
        <v>5606378583</v>
      </c>
      <c r="H803" s="115" t="s">
        <v>24</v>
      </c>
      <c r="L803" s="115" t="s">
        <v>28</v>
      </c>
      <c r="O803" s="115"/>
      <c r="U803" s="115" t="s">
        <v>24</v>
      </c>
      <c r="Y803" s="115" t="s">
        <v>28</v>
      </c>
      <c r="AB803" s="115"/>
      <c r="AD803" s="115" t="s">
        <v>33</v>
      </c>
      <c r="AK803" s="115" t="s">
        <v>40</v>
      </c>
      <c r="AL803" s="115" t="s">
        <v>41</v>
      </c>
      <c r="AS803" s="115" t="s">
        <v>47</v>
      </c>
      <c r="AX803" s="115"/>
      <c r="AY803" s="115" t="s">
        <v>53</v>
      </c>
      <c r="BN803" s="115" t="s">
        <v>65</v>
      </c>
      <c r="BP803" s="115" t="s">
        <v>67</v>
      </c>
      <c r="BR803" s="115" t="s">
        <v>69</v>
      </c>
      <c r="BS803" s="115" t="s">
        <v>70</v>
      </c>
      <c r="BV803" s="115" t="s">
        <v>73</v>
      </c>
      <c r="CA803" s="115" t="s">
        <v>78</v>
      </c>
      <c r="CC803" s="115" t="s">
        <v>99</v>
      </c>
      <c r="CD803" s="115">
        <v>9</v>
      </c>
      <c r="CE803" s="115" t="s">
        <v>432</v>
      </c>
      <c r="CG803" s="115" t="s">
        <v>107</v>
      </c>
      <c r="CH803" s="115" t="s">
        <v>86</v>
      </c>
      <c r="CI803" s="115" t="s">
        <v>108</v>
      </c>
      <c r="CJ803" s="115" t="s">
        <v>96</v>
      </c>
      <c r="CK803" s="115" t="s">
        <v>102</v>
      </c>
      <c r="CL803" s="115" t="s">
        <v>95</v>
      </c>
      <c r="CM803" s="115" t="s">
        <v>86</v>
      </c>
    </row>
    <row r="804" spans="1:92">
      <c r="A804" s="115">
        <v>6985142158</v>
      </c>
      <c r="F804" s="115" t="s">
        <v>22</v>
      </c>
      <c r="H804" s="115" t="s">
        <v>24</v>
      </c>
      <c r="N804" s="115" t="s">
        <v>30</v>
      </c>
      <c r="O804" s="115" t="s">
        <v>18</v>
      </c>
      <c r="S804" s="115" t="s">
        <v>22</v>
      </c>
      <c r="Z804" s="115" t="s">
        <v>29</v>
      </c>
      <c r="AB804" s="115"/>
      <c r="AC804" s="115" t="s">
        <v>32</v>
      </c>
      <c r="AH804" s="115" t="s">
        <v>37</v>
      </c>
      <c r="AJ804" s="115" t="s">
        <v>39</v>
      </c>
      <c r="AL804" s="115"/>
      <c r="AN804" s="115" t="s">
        <v>43</v>
      </c>
      <c r="AO804" s="115" t="s">
        <v>44</v>
      </c>
      <c r="AS804" s="115" t="s">
        <v>47</v>
      </c>
      <c r="AX804" s="115" t="s">
        <v>52</v>
      </c>
      <c r="BC804" s="115" t="s">
        <v>56</v>
      </c>
      <c r="BH804" s="115" t="s">
        <v>61</v>
      </c>
      <c r="BP804" s="115" t="s">
        <v>67</v>
      </c>
      <c r="BW804" s="115" t="s">
        <v>74</v>
      </c>
      <c r="BX804" s="115" t="s">
        <v>75</v>
      </c>
      <c r="CC804" s="115" t="s">
        <v>99</v>
      </c>
      <c r="CD804" s="115">
        <v>34</v>
      </c>
      <c r="CE804" s="115" t="s">
        <v>181</v>
      </c>
      <c r="CF804" s="115" t="s">
        <v>237</v>
      </c>
      <c r="CG804" s="115" t="s">
        <v>97</v>
      </c>
      <c r="CI804" s="115" t="s">
        <v>482</v>
      </c>
      <c r="CJ804" s="115" t="s">
        <v>100</v>
      </c>
      <c r="CK804" s="115" t="s">
        <v>112</v>
      </c>
      <c r="CL804" s="115" t="s">
        <v>98</v>
      </c>
      <c r="CM804" s="115" t="s">
        <v>86</v>
      </c>
      <c r="CN804" s="115" t="s">
        <v>86</v>
      </c>
    </row>
    <row r="805" spans="1:92">
      <c r="A805" s="115">
        <v>7020348946</v>
      </c>
      <c r="B805" s="115" t="s">
        <v>18</v>
      </c>
      <c r="C805" s="115" t="s">
        <v>19</v>
      </c>
      <c r="E805" s="115" t="s">
        <v>21</v>
      </c>
      <c r="O805" s="115" t="s">
        <v>18</v>
      </c>
      <c r="P805" s="115" t="s">
        <v>19</v>
      </c>
      <c r="X805" s="115" t="s">
        <v>27</v>
      </c>
      <c r="AB805" s="115"/>
      <c r="AL805" s="115" t="s">
        <v>41</v>
      </c>
      <c r="AM805" s="115" t="s">
        <v>42</v>
      </c>
      <c r="AN805" s="115" t="s">
        <v>43</v>
      </c>
      <c r="AO805" s="115" t="s">
        <v>44</v>
      </c>
      <c r="AQ805" s="115" t="s">
        <v>39</v>
      </c>
      <c r="AS805" s="115" t="s">
        <v>47</v>
      </c>
      <c r="AX805" s="115"/>
      <c r="BA805" s="115" t="s">
        <v>19</v>
      </c>
      <c r="BJ805" s="115" t="s">
        <v>26</v>
      </c>
      <c r="BN805" s="115" t="s">
        <v>65</v>
      </c>
      <c r="BP805" s="115" t="s">
        <v>67</v>
      </c>
      <c r="CA805" s="115" t="s">
        <v>78</v>
      </c>
      <c r="CC805" s="115" t="s">
        <v>99</v>
      </c>
      <c r="CD805" s="115">
        <v>34</v>
      </c>
      <c r="CE805" s="115" t="s">
        <v>181</v>
      </c>
      <c r="CG805" s="115" t="s">
        <v>85</v>
      </c>
      <c r="CH805" s="115" t="s">
        <v>86</v>
      </c>
      <c r="CI805" s="115" t="s">
        <v>87</v>
      </c>
      <c r="CJ805" s="115" t="s">
        <v>93</v>
      </c>
    </row>
    <row r="806" spans="1:92">
      <c r="A806" s="115">
        <v>7045754626</v>
      </c>
      <c r="E806" s="115" t="s">
        <v>21</v>
      </c>
      <c r="G806" s="115" t="s">
        <v>23</v>
      </c>
      <c r="H806" s="115" t="s">
        <v>24</v>
      </c>
      <c r="O806" s="115"/>
      <c r="P806" s="115" t="s">
        <v>19</v>
      </c>
      <c r="T806" s="115" t="s">
        <v>23</v>
      </c>
      <c r="U806" s="115" t="s">
        <v>24</v>
      </c>
      <c r="AB806" s="115"/>
      <c r="AL806" s="115"/>
      <c r="AS806" s="115" t="s">
        <v>47</v>
      </c>
      <c r="AX806" s="115"/>
      <c r="BP806" s="115" t="s">
        <v>67</v>
      </c>
      <c r="BS806" s="115" t="s">
        <v>70</v>
      </c>
      <c r="BT806" s="115" t="s">
        <v>71</v>
      </c>
      <c r="CA806" s="115" t="s">
        <v>78</v>
      </c>
      <c r="CC806" s="115" t="s">
        <v>83</v>
      </c>
      <c r="CD806" s="115">
        <v>47</v>
      </c>
      <c r="CE806" s="115" t="s">
        <v>181</v>
      </c>
      <c r="CF806" s="115" t="s">
        <v>478</v>
      </c>
      <c r="CG806" s="115" t="s">
        <v>85</v>
      </c>
      <c r="CH806" s="115" t="s">
        <v>86</v>
      </c>
      <c r="CI806" s="115" t="s">
        <v>87</v>
      </c>
      <c r="CJ806" s="115" t="s">
        <v>88</v>
      </c>
      <c r="CK806" s="115" t="s">
        <v>111</v>
      </c>
      <c r="CL806" s="115" t="s">
        <v>90</v>
      </c>
      <c r="CM806" s="115" t="s">
        <v>91</v>
      </c>
      <c r="CN806" s="115" t="s">
        <v>91</v>
      </c>
    </row>
    <row r="807" spans="1:92">
      <c r="A807" s="115">
        <v>7011541797</v>
      </c>
      <c r="C807" s="115" t="s">
        <v>19</v>
      </c>
      <c r="M807" s="115" t="s">
        <v>29</v>
      </c>
      <c r="O807" s="115"/>
      <c r="P807" s="115" t="s">
        <v>19</v>
      </c>
      <c r="Z807" s="115" t="s">
        <v>29</v>
      </c>
      <c r="AB807" s="115"/>
      <c r="AL807" s="115" t="s">
        <v>41</v>
      </c>
      <c r="AS807" s="115" t="s">
        <v>47</v>
      </c>
      <c r="AX807" s="115"/>
      <c r="BP807" s="115" t="s">
        <v>67</v>
      </c>
      <c r="CC807" s="115" t="s">
        <v>83</v>
      </c>
      <c r="CD807" s="115">
        <v>64</v>
      </c>
      <c r="CE807" s="115" t="s">
        <v>181</v>
      </c>
      <c r="CF807" s="115" t="s">
        <v>224</v>
      </c>
      <c r="CG807" s="115" t="s">
        <v>85</v>
      </c>
      <c r="CH807" s="115" t="s">
        <v>86</v>
      </c>
      <c r="CI807" s="115" t="s">
        <v>87</v>
      </c>
      <c r="CJ807" s="115" t="s">
        <v>88</v>
      </c>
      <c r="CK807" s="115" t="s">
        <v>102</v>
      </c>
      <c r="CL807" s="115" t="s">
        <v>90</v>
      </c>
      <c r="CM807" s="115" t="s">
        <v>91</v>
      </c>
      <c r="CN807" s="115" t="s">
        <v>91</v>
      </c>
    </row>
    <row r="808" spans="1:92">
      <c r="A808" s="115">
        <v>5586742409</v>
      </c>
      <c r="D808" s="115" t="s">
        <v>20</v>
      </c>
      <c r="E808" s="115" t="s">
        <v>21</v>
      </c>
      <c r="K808" s="115" t="s">
        <v>27</v>
      </c>
      <c r="O808" s="115"/>
      <c r="R808" s="115" t="s">
        <v>21</v>
      </c>
      <c r="T808" s="115" t="s">
        <v>23</v>
      </c>
      <c r="V808" s="115" t="s">
        <v>25</v>
      </c>
      <c r="AB808" s="115"/>
      <c r="AD808" s="115" t="s">
        <v>33</v>
      </c>
      <c r="AH808" s="115" t="s">
        <v>37</v>
      </c>
      <c r="AJ808" s="115" t="s">
        <v>39</v>
      </c>
      <c r="AL808" s="115" t="s">
        <v>41</v>
      </c>
      <c r="AN808" s="115" t="s">
        <v>43</v>
      </c>
      <c r="AR808" s="115" t="s">
        <v>46</v>
      </c>
      <c r="AX808" s="115"/>
      <c r="BB808" s="115" t="s">
        <v>55</v>
      </c>
      <c r="BC808" s="115" t="s">
        <v>56</v>
      </c>
      <c r="BM808" s="115" t="s">
        <v>64</v>
      </c>
      <c r="BP808" s="115" t="s">
        <v>67</v>
      </c>
      <c r="CC808" s="115" t="s">
        <v>83</v>
      </c>
      <c r="CD808" s="115">
        <v>76</v>
      </c>
      <c r="CE808" s="115" t="s">
        <v>181</v>
      </c>
      <c r="CF808" s="115" t="s">
        <v>211</v>
      </c>
      <c r="CG808" s="115" t="s">
        <v>85</v>
      </c>
      <c r="CH808" s="115" t="s">
        <v>86</v>
      </c>
      <c r="CI808" s="115" t="s">
        <v>87</v>
      </c>
      <c r="CJ808" s="115" t="s">
        <v>93</v>
      </c>
      <c r="CK808" s="115" t="s">
        <v>102</v>
      </c>
      <c r="CL808" s="115" t="s">
        <v>106</v>
      </c>
      <c r="CM808" s="115" t="s">
        <v>91</v>
      </c>
      <c r="CN808" s="115" t="s">
        <v>91</v>
      </c>
    </row>
    <row r="809" spans="1:92">
      <c r="A809" s="115">
        <v>7011536108</v>
      </c>
      <c r="C809" s="115" t="s">
        <v>19</v>
      </c>
      <c r="O809" s="115"/>
      <c r="R809" s="115" t="s">
        <v>21</v>
      </c>
      <c r="AB809" s="115"/>
      <c r="AH809" s="115" t="s">
        <v>37</v>
      </c>
      <c r="AJ809" s="115" t="s">
        <v>39</v>
      </c>
      <c r="AL809" s="115"/>
      <c r="AR809" s="115" t="s">
        <v>46</v>
      </c>
      <c r="AX809" s="115"/>
      <c r="BD809" s="115" t="s">
        <v>57</v>
      </c>
      <c r="BJ809" s="115" t="s">
        <v>26</v>
      </c>
      <c r="BP809" s="115" t="s">
        <v>67</v>
      </c>
      <c r="CC809" s="115" t="s">
        <v>99</v>
      </c>
      <c r="CD809" s="115">
        <v>73</v>
      </c>
      <c r="CE809" s="115" t="s">
        <v>181</v>
      </c>
      <c r="CF809" s="115" t="s">
        <v>230</v>
      </c>
      <c r="CG809" s="115" t="s">
        <v>85</v>
      </c>
      <c r="CH809" s="115" t="s">
        <v>86</v>
      </c>
      <c r="CI809" s="115" t="s">
        <v>87</v>
      </c>
      <c r="CJ809" s="115" t="s">
        <v>88</v>
      </c>
      <c r="CK809" s="115" t="s">
        <v>94</v>
      </c>
      <c r="CL809" s="115" t="s">
        <v>106</v>
      </c>
      <c r="CM809" s="115" t="s">
        <v>91</v>
      </c>
      <c r="CN809" s="115" t="s">
        <v>91</v>
      </c>
    </row>
    <row r="810" spans="1:92">
      <c r="A810" s="115">
        <v>7020344450</v>
      </c>
      <c r="I810" s="115" t="s">
        <v>25</v>
      </c>
      <c r="K810" s="115" t="s">
        <v>27</v>
      </c>
      <c r="L810" s="115" t="s">
        <v>28</v>
      </c>
      <c r="O810" s="115"/>
      <c r="X810" s="115" t="s">
        <v>27</v>
      </c>
      <c r="Y810" s="115" t="s">
        <v>28</v>
      </c>
      <c r="AA810" s="115" t="s">
        <v>30</v>
      </c>
      <c r="AB810" s="115"/>
      <c r="AC810" s="115" t="s">
        <v>32</v>
      </c>
      <c r="AJ810" s="115" t="s">
        <v>39</v>
      </c>
      <c r="AK810" s="115" t="s">
        <v>40</v>
      </c>
      <c r="AL810" s="115"/>
      <c r="AM810" s="115" t="s">
        <v>42</v>
      </c>
      <c r="AP810" s="115" t="s">
        <v>45</v>
      </c>
      <c r="AR810" s="115" t="s">
        <v>46</v>
      </c>
      <c r="AX810" s="115"/>
      <c r="AY810" s="115" t="s">
        <v>53</v>
      </c>
      <c r="AZ810" s="115" t="s">
        <v>54</v>
      </c>
      <c r="BC810" s="115" t="s">
        <v>56</v>
      </c>
      <c r="BE810" s="115" t="s">
        <v>58</v>
      </c>
      <c r="BN810" s="115" t="s">
        <v>65</v>
      </c>
      <c r="BP810" s="115" t="s">
        <v>67</v>
      </c>
      <c r="BS810" s="115" t="s">
        <v>70</v>
      </c>
      <c r="CA810" s="115" t="s">
        <v>78</v>
      </c>
      <c r="CC810" s="115" t="s">
        <v>83</v>
      </c>
      <c r="CD810" s="115">
        <v>30</v>
      </c>
      <c r="CE810" s="115" t="s">
        <v>84</v>
      </c>
      <c r="CF810" s="115" t="s">
        <v>138</v>
      </c>
      <c r="CG810" s="115" t="s">
        <v>85</v>
      </c>
      <c r="CH810" s="115" t="s">
        <v>86</v>
      </c>
      <c r="CI810" s="115" t="s">
        <v>87</v>
      </c>
      <c r="CJ810" s="115" t="s">
        <v>96</v>
      </c>
      <c r="CK810" s="115" t="s">
        <v>94</v>
      </c>
      <c r="CL810" s="115" t="s">
        <v>98</v>
      </c>
      <c r="CM810" s="115" t="s">
        <v>91</v>
      </c>
      <c r="CN810" s="115" t="s">
        <v>91</v>
      </c>
    </row>
    <row r="811" spans="1:92">
      <c r="A811" s="115">
        <v>7020344450</v>
      </c>
      <c r="I811" s="115" t="s">
        <v>25</v>
      </c>
      <c r="K811" s="115" t="s">
        <v>27</v>
      </c>
      <c r="L811" s="115" t="s">
        <v>28</v>
      </c>
      <c r="O811" s="115"/>
      <c r="X811" s="115" t="s">
        <v>27</v>
      </c>
      <c r="Y811" s="115" t="s">
        <v>28</v>
      </c>
      <c r="AA811" s="115" t="s">
        <v>30</v>
      </c>
      <c r="AB811" s="115"/>
      <c r="AC811" s="115" t="s">
        <v>32</v>
      </c>
      <c r="AJ811" s="115" t="s">
        <v>39</v>
      </c>
      <c r="AK811" s="115" t="s">
        <v>40</v>
      </c>
      <c r="AL811" s="115"/>
      <c r="AM811" s="115" t="s">
        <v>42</v>
      </c>
      <c r="AP811" s="115" t="s">
        <v>45</v>
      </c>
      <c r="AR811" s="115" t="s">
        <v>46</v>
      </c>
      <c r="AX811" s="115"/>
      <c r="AY811" s="115" t="s">
        <v>53</v>
      </c>
      <c r="AZ811" s="115" t="s">
        <v>54</v>
      </c>
      <c r="BC811" s="115" t="s">
        <v>56</v>
      </c>
      <c r="BE811" s="115" t="s">
        <v>58</v>
      </c>
      <c r="BN811" s="115" t="s">
        <v>65</v>
      </c>
      <c r="BP811" s="115" t="s">
        <v>67</v>
      </c>
      <c r="BS811" s="115" t="s">
        <v>70</v>
      </c>
      <c r="CA811" s="115" t="s">
        <v>78</v>
      </c>
      <c r="CC811" s="115" t="s">
        <v>83</v>
      </c>
      <c r="CD811" s="115">
        <v>30</v>
      </c>
      <c r="CE811" s="115" t="s">
        <v>84</v>
      </c>
      <c r="CF811" s="115" t="s">
        <v>496</v>
      </c>
      <c r="CG811" s="115" t="s">
        <v>85</v>
      </c>
      <c r="CH811" s="115" t="s">
        <v>86</v>
      </c>
      <c r="CI811" s="115" t="s">
        <v>87</v>
      </c>
      <c r="CJ811" s="115" t="s">
        <v>96</v>
      </c>
      <c r="CK811" s="115" t="s">
        <v>94</v>
      </c>
      <c r="CL811" s="115" t="s">
        <v>98</v>
      </c>
      <c r="CM811" s="115" t="s">
        <v>91</v>
      </c>
      <c r="CN811" s="115" t="s">
        <v>91</v>
      </c>
    </row>
    <row r="812" spans="1:92">
      <c r="A812" s="115">
        <v>7045772808</v>
      </c>
      <c r="C812" s="115" t="s">
        <v>19</v>
      </c>
      <c r="I812" s="115" t="s">
        <v>25</v>
      </c>
      <c r="J812" s="115" t="s">
        <v>26</v>
      </c>
      <c r="O812" s="115"/>
      <c r="V812" s="115" t="s">
        <v>25</v>
      </c>
      <c r="W812" s="115" t="s">
        <v>26</v>
      </c>
      <c r="AA812" s="115" t="s">
        <v>30</v>
      </c>
      <c r="AB812" s="115"/>
      <c r="AF812" s="115" t="s">
        <v>35</v>
      </c>
      <c r="AJ812" s="115" t="s">
        <v>39</v>
      </c>
      <c r="AK812" s="115" t="s">
        <v>40</v>
      </c>
      <c r="AL812" s="115" t="s">
        <v>41</v>
      </c>
      <c r="AQ812" s="115" t="s">
        <v>39</v>
      </c>
      <c r="AR812" s="115" t="s">
        <v>46</v>
      </c>
      <c r="AX812" s="115" t="s">
        <v>52</v>
      </c>
      <c r="BA812" s="115" t="s">
        <v>19</v>
      </c>
      <c r="BG812" s="115" t="s">
        <v>60</v>
      </c>
      <c r="BP812" s="115" t="s">
        <v>67</v>
      </c>
      <c r="BQ812" s="115" t="s">
        <v>68</v>
      </c>
      <c r="BS812" s="115" t="s">
        <v>70</v>
      </c>
      <c r="BT812" s="115" t="s">
        <v>71</v>
      </c>
      <c r="BU812" s="115" t="s">
        <v>72</v>
      </c>
      <c r="BY812" s="115" t="s">
        <v>76</v>
      </c>
      <c r="CC812" s="115" t="s">
        <v>83</v>
      </c>
      <c r="CD812" s="115">
        <v>78</v>
      </c>
      <c r="CE812" s="115" t="s">
        <v>181</v>
      </c>
      <c r="CF812" s="115" t="s">
        <v>206</v>
      </c>
      <c r="CG812" s="115" t="s">
        <v>97</v>
      </c>
      <c r="CH812" s="115" t="s">
        <v>86</v>
      </c>
      <c r="CI812" s="115" t="s">
        <v>87</v>
      </c>
      <c r="CJ812" s="115" t="s">
        <v>100</v>
      </c>
      <c r="CK812" s="115" t="s">
        <v>94</v>
      </c>
      <c r="CL812" s="115" t="s">
        <v>106</v>
      </c>
      <c r="CM812" s="115" t="s">
        <v>91</v>
      </c>
      <c r="CN812" s="115" t="s">
        <v>91</v>
      </c>
    </row>
    <row r="813" spans="1:92">
      <c r="A813" s="115">
        <v>5584607085</v>
      </c>
      <c r="J813" s="115" t="s">
        <v>26</v>
      </c>
      <c r="K813" s="115" t="s">
        <v>27</v>
      </c>
      <c r="L813" s="115" t="s">
        <v>28</v>
      </c>
      <c r="O813" s="115"/>
      <c r="W813" s="115" t="s">
        <v>26</v>
      </c>
      <c r="AA813" s="115" t="s">
        <v>30</v>
      </c>
      <c r="AB813" s="115"/>
      <c r="AD813" s="115" t="s">
        <v>33</v>
      </c>
      <c r="AF813" s="115" t="s">
        <v>35</v>
      </c>
      <c r="AJ813" s="115" t="s">
        <v>39</v>
      </c>
      <c r="AL813" s="115" t="s">
        <v>41</v>
      </c>
      <c r="AM813" s="115" t="s">
        <v>42</v>
      </c>
      <c r="AR813" s="115" t="s">
        <v>46</v>
      </c>
      <c r="AX813" s="115"/>
      <c r="AZ813" s="115" t="s">
        <v>54</v>
      </c>
      <c r="BE813" s="115" t="s">
        <v>58</v>
      </c>
      <c r="BN813" s="115" t="s">
        <v>65</v>
      </c>
      <c r="BP813" s="115" t="s">
        <v>67</v>
      </c>
      <c r="CA813" s="115" t="s">
        <v>78</v>
      </c>
      <c r="CC813" s="115" t="s">
        <v>83</v>
      </c>
      <c r="CD813" s="115">
        <v>56</v>
      </c>
      <c r="CE813" s="115" t="s">
        <v>181</v>
      </c>
      <c r="CF813" s="115" t="s">
        <v>243</v>
      </c>
      <c r="CG813" s="115" t="s">
        <v>85</v>
      </c>
      <c r="CH813" s="115" t="s">
        <v>86</v>
      </c>
      <c r="CI813" s="115" t="s">
        <v>87</v>
      </c>
      <c r="CJ813" s="115" t="s">
        <v>100</v>
      </c>
      <c r="CK813" s="115" t="s">
        <v>109</v>
      </c>
      <c r="CL813" s="115" t="s">
        <v>90</v>
      </c>
      <c r="CM813" s="115" t="s">
        <v>91</v>
      </c>
      <c r="CN813" s="115" t="s">
        <v>91</v>
      </c>
    </row>
    <row r="814" spans="1:92">
      <c r="A814" s="115">
        <v>7007912600</v>
      </c>
      <c r="D814" s="115" t="s">
        <v>20</v>
      </c>
      <c r="G814" s="115" t="s">
        <v>23</v>
      </c>
      <c r="J814" s="115" t="s">
        <v>26</v>
      </c>
      <c r="O814" s="115"/>
      <c r="T814" s="115" t="s">
        <v>23</v>
      </c>
      <c r="W814" s="115" t="s">
        <v>26</v>
      </c>
      <c r="AA814" s="115" t="s">
        <v>30</v>
      </c>
      <c r="AB814" s="115" t="s">
        <v>31</v>
      </c>
      <c r="AJ814" s="115" t="s">
        <v>39</v>
      </c>
      <c r="AK814" s="115" t="s">
        <v>40</v>
      </c>
      <c r="AL814" s="115"/>
      <c r="AN814" s="115" t="s">
        <v>43</v>
      </c>
      <c r="AQ814" s="115" t="s">
        <v>39</v>
      </c>
      <c r="AR814" s="115" t="s">
        <v>46</v>
      </c>
      <c r="AX814" s="115"/>
      <c r="BC814" s="115" t="s">
        <v>56</v>
      </c>
      <c r="BE814" s="115" t="s">
        <v>58</v>
      </c>
      <c r="BJ814" s="115" t="s">
        <v>26</v>
      </c>
      <c r="BP814" s="115" t="s">
        <v>67</v>
      </c>
      <c r="CC814" s="115" t="s">
        <v>83</v>
      </c>
      <c r="CD814" s="115">
        <v>79</v>
      </c>
      <c r="CE814" s="115" t="s">
        <v>181</v>
      </c>
      <c r="CG814" s="115" t="s">
        <v>92</v>
      </c>
      <c r="CH814" s="115" t="s">
        <v>86</v>
      </c>
      <c r="CI814" s="115" t="s">
        <v>87</v>
      </c>
      <c r="CJ814" s="115" t="s">
        <v>104</v>
      </c>
      <c r="CK814" s="115" t="s">
        <v>102</v>
      </c>
      <c r="CL814" s="115" t="s">
        <v>106</v>
      </c>
      <c r="CM814" s="115" t="s">
        <v>91</v>
      </c>
      <c r="CN814" s="115" t="s">
        <v>86</v>
      </c>
    </row>
    <row r="815" spans="1:92">
      <c r="A815" s="115">
        <v>5609627970</v>
      </c>
      <c r="L815" s="115" t="s">
        <v>28</v>
      </c>
      <c r="O815" s="115" t="s">
        <v>18</v>
      </c>
      <c r="U815" s="115" t="s">
        <v>24</v>
      </c>
      <c r="V815" s="115" t="s">
        <v>25</v>
      </c>
      <c r="AB815" s="115"/>
      <c r="AD815" s="115" t="s">
        <v>33</v>
      </c>
      <c r="AJ815" s="115" t="s">
        <v>39</v>
      </c>
      <c r="AL815" s="115"/>
      <c r="AP815" s="115" t="s">
        <v>45</v>
      </c>
      <c r="AQ815" s="115" t="s">
        <v>39</v>
      </c>
      <c r="AR815" s="115" t="s">
        <v>46</v>
      </c>
      <c r="AX815" s="115"/>
      <c r="AZ815" s="115" t="s">
        <v>54</v>
      </c>
      <c r="BB815" s="115" t="s">
        <v>55</v>
      </c>
      <c r="BO815" s="115" t="s">
        <v>66</v>
      </c>
      <c r="BP815" s="115" t="s">
        <v>67</v>
      </c>
      <c r="CA815" s="115" t="s">
        <v>78</v>
      </c>
      <c r="CC815" s="115" t="s">
        <v>83</v>
      </c>
      <c r="CD815" s="115">
        <v>50</v>
      </c>
      <c r="CE815" s="115" t="s">
        <v>181</v>
      </c>
      <c r="CF815" s="115" t="s">
        <v>193</v>
      </c>
      <c r="CG815" s="115" t="s">
        <v>85</v>
      </c>
      <c r="CH815" s="115" t="s">
        <v>86</v>
      </c>
      <c r="CI815" s="115" t="s">
        <v>87</v>
      </c>
      <c r="CJ815" s="115" t="s">
        <v>101</v>
      </c>
      <c r="CK815" s="115" t="s">
        <v>89</v>
      </c>
      <c r="CL815" s="115" t="s">
        <v>90</v>
      </c>
      <c r="CM815" s="115" t="s">
        <v>91</v>
      </c>
      <c r="CN815" s="115" t="s">
        <v>91</v>
      </c>
    </row>
    <row r="816" spans="1:92">
      <c r="A816" s="115">
        <v>5584934127</v>
      </c>
      <c r="K816" s="115" t="s">
        <v>27</v>
      </c>
      <c r="L816" s="115" t="s">
        <v>28</v>
      </c>
      <c r="N816" s="115" t="s">
        <v>30</v>
      </c>
      <c r="O816" s="115"/>
      <c r="Q816" s="115" t="s">
        <v>20</v>
      </c>
      <c r="AB816" s="115"/>
      <c r="AJ816" s="115" t="s">
        <v>39</v>
      </c>
      <c r="AL816" s="115"/>
      <c r="AO816" s="115" t="s">
        <v>44</v>
      </c>
      <c r="AR816" s="115" t="s">
        <v>46</v>
      </c>
      <c r="AX816" s="115"/>
      <c r="BI816" s="115" t="s">
        <v>62</v>
      </c>
      <c r="BO816" s="115" t="s">
        <v>66</v>
      </c>
      <c r="BP816" s="115"/>
      <c r="BR816" s="115" t="s">
        <v>69</v>
      </c>
      <c r="CC816" s="115" t="s">
        <v>83</v>
      </c>
      <c r="CD816" s="115">
        <v>56</v>
      </c>
      <c r="CE816" s="115" t="s">
        <v>181</v>
      </c>
      <c r="CF816" s="115" t="s">
        <v>207</v>
      </c>
      <c r="CG816" s="115" t="s">
        <v>114</v>
      </c>
      <c r="CH816" s="115" t="s">
        <v>91</v>
      </c>
      <c r="CI816" s="115" t="s">
        <v>137</v>
      </c>
      <c r="CJ816" s="115" t="s">
        <v>101</v>
      </c>
      <c r="CK816" s="115" t="s">
        <v>89</v>
      </c>
      <c r="CL816" s="115" t="s">
        <v>90</v>
      </c>
      <c r="CM816" s="115" t="s">
        <v>91</v>
      </c>
      <c r="CN816" s="115" t="s">
        <v>91</v>
      </c>
    </row>
    <row r="817" spans="1:92">
      <c r="A817" s="115">
        <v>7020358167</v>
      </c>
      <c r="L817" s="115" t="s">
        <v>28</v>
      </c>
      <c r="O817" s="115"/>
      <c r="Y817" s="115" t="s">
        <v>28</v>
      </c>
      <c r="AB817" s="115"/>
      <c r="AJ817" s="115" t="s">
        <v>39</v>
      </c>
      <c r="AL817" s="115"/>
      <c r="AR817" s="115" t="s">
        <v>46</v>
      </c>
      <c r="AX817" s="115" t="s">
        <v>52</v>
      </c>
      <c r="BP817" s="115" t="s">
        <v>67</v>
      </c>
      <c r="CC817" s="115" t="s">
        <v>99</v>
      </c>
      <c r="CD817" s="115">
        <v>22</v>
      </c>
      <c r="CE817" s="115" t="s">
        <v>181</v>
      </c>
      <c r="CF817" s="115" t="s">
        <v>222</v>
      </c>
      <c r="CG817" s="115" t="s">
        <v>107</v>
      </c>
      <c r="CH817" s="115" t="s">
        <v>91</v>
      </c>
      <c r="CI817" s="115" t="s">
        <v>87</v>
      </c>
      <c r="CJ817" s="115" t="s">
        <v>104</v>
      </c>
      <c r="CK817" s="115" t="s">
        <v>102</v>
      </c>
      <c r="CL817" s="115" t="s">
        <v>90</v>
      </c>
      <c r="CM817" s="115" t="s">
        <v>91</v>
      </c>
      <c r="CN817" s="115" t="s">
        <v>91</v>
      </c>
    </row>
    <row r="818" spans="1:92">
      <c r="A818" s="115">
        <v>7020572839</v>
      </c>
      <c r="B818" s="115" t="s">
        <v>18</v>
      </c>
      <c r="C818" s="115" t="s">
        <v>19</v>
      </c>
      <c r="D818" s="115" t="s">
        <v>20</v>
      </c>
      <c r="F818" s="115" t="s">
        <v>22</v>
      </c>
      <c r="J818" s="115" t="s">
        <v>26</v>
      </c>
      <c r="K818" s="115" t="s">
        <v>27</v>
      </c>
      <c r="L818" s="115" t="s">
        <v>28</v>
      </c>
      <c r="M818" s="115" t="s">
        <v>29</v>
      </c>
      <c r="N818" s="115" t="s">
        <v>30</v>
      </c>
      <c r="O818" s="115" t="s">
        <v>18</v>
      </c>
      <c r="P818" s="115" t="s">
        <v>19</v>
      </c>
      <c r="Q818" s="115" t="s">
        <v>20</v>
      </c>
      <c r="R818" s="115" t="s">
        <v>21</v>
      </c>
      <c r="S818" s="115" t="s">
        <v>22</v>
      </c>
      <c r="T818" s="115" t="s">
        <v>23</v>
      </c>
      <c r="U818" s="115" t="s">
        <v>24</v>
      </c>
      <c r="W818" s="115" t="s">
        <v>26</v>
      </c>
      <c r="X818" s="115" t="s">
        <v>27</v>
      </c>
      <c r="Y818" s="115" t="s">
        <v>28</v>
      </c>
      <c r="Z818" s="115" t="s">
        <v>29</v>
      </c>
      <c r="AA818" s="115" t="s">
        <v>30</v>
      </c>
      <c r="AB818" s="115" t="s">
        <v>31</v>
      </c>
      <c r="AE818" s="115" t="s">
        <v>34</v>
      </c>
      <c r="AH818" s="115" t="s">
        <v>37</v>
      </c>
      <c r="AL818" s="115" t="s">
        <v>41</v>
      </c>
      <c r="AP818" s="115" t="s">
        <v>45</v>
      </c>
      <c r="AR818" s="115" t="s">
        <v>46</v>
      </c>
      <c r="AX818" s="115"/>
      <c r="BA818" s="115" t="s">
        <v>19</v>
      </c>
      <c r="BD818" s="115" t="s">
        <v>57</v>
      </c>
      <c r="BJ818" s="115" t="s">
        <v>26</v>
      </c>
      <c r="BP818" s="115"/>
      <c r="BS818" s="115" t="s">
        <v>70</v>
      </c>
      <c r="CA818" s="115" t="s">
        <v>78</v>
      </c>
      <c r="CC818" s="115" t="s">
        <v>83</v>
      </c>
      <c r="CD818" s="115">
        <v>44</v>
      </c>
      <c r="CE818" s="115" t="s">
        <v>84</v>
      </c>
      <c r="CF818" s="115" t="s">
        <v>160</v>
      </c>
      <c r="CH818" s="115" t="s">
        <v>91</v>
      </c>
      <c r="CI818" s="115" t="s">
        <v>137</v>
      </c>
      <c r="CJ818" s="115" t="s">
        <v>104</v>
      </c>
      <c r="CL818" s="115" t="s">
        <v>113</v>
      </c>
      <c r="CM818" s="115" t="s">
        <v>91</v>
      </c>
      <c r="CN818" s="115" t="s">
        <v>91</v>
      </c>
    </row>
    <row r="819" spans="1:92">
      <c r="A819" s="115">
        <v>5585083426</v>
      </c>
      <c r="H819" s="115" t="s">
        <v>24</v>
      </c>
      <c r="K819" s="115" t="s">
        <v>27</v>
      </c>
      <c r="O819" s="115"/>
      <c r="P819" s="115" t="s">
        <v>19</v>
      </c>
      <c r="Z819" s="115" t="s">
        <v>29</v>
      </c>
      <c r="AB819" s="115"/>
      <c r="AE819" s="115" t="s">
        <v>34</v>
      </c>
      <c r="AF819" s="115" t="s">
        <v>35</v>
      </c>
      <c r="AH819" s="115" t="s">
        <v>37</v>
      </c>
      <c r="AL819" s="115"/>
      <c r="AM819" s="115" t="s">
        <v>42</v>
      </c>
      <c r="AR819" s="115" t="s">
        <v>46</v>
      </c>
      <c r="AX819" s="115"/>
      <c r="AZ819" s="115" t="s">
        <v>54</v>
      </c>
      <c r="BA819" s="115" t="s">
        <v>19</v>
      </c>
      <c r="BI819" s="115" t="s">
        <v>62</v>
      </c>
      <c r="BP819" s="115" t="s">
        <v>67</v>
      </c>
      <c r="CA819" s="115" t="s">
        <v>78</v>
      </c>
      <c r="CC819" s="115" t="s">
        <v>99</v>
      </c>
      <c r="CD819" s="115">
        <v>42</v>
      </c>
      <c r="CE819" s="115" t="s">
        <v>181</v>
      </c>
      <c r="CF819" s="115" t="s">
        <v>214</v>
      </c>
      <c r="CG819" s="115" t="s">
        <v>85</v>
      </c>
      <c r="CH819" s="115" t="s">
        <v>86</v>
      </c>
      <c r="CI819" s="115" t="s">
        <v>87</v>
      </c>
      <c r="CJ819" s="115" t="s">
        <v>88</v>
      </c>
      <c r="CK819" s="115" t="s">
        <v>111</v>
      </c>
      <c r="CL819" s="115" t="s">
        <v>90</v>
      </c>
      <c r="CM819" s="115" t="s">
        <v>91</v>
      </c>
      <c r="CN819" s="115" t="s">
        <v>91</v>
      </c>
    </row>
    <row r="820" spans="1:92">
      <c r="A820" s="115">
        <v>5606496349</v>
      </c>
      <c r="D820" s="115" t="s">
        <v>20</v>
      </c>
      <c r="E820" s="115" t="s">
        <v>21</v>
      </c>
      <c r="L820" s="115" t="s">
        <v>28</v>
      </c>
      <c r="O820" s="115"/>
      <c r="AB820" s="115"/>
      <c r="AE820" s="115" t="s">
        <v>34</v>
      </c>
      <c r="AH820" s="115" t="s">
        <v>37</v>
      </c>
      <c r="AL820" s="115"/>
      <c r="AO820" s="115" t="s">
        <v>44</v>
      </c>
      <c r="AP820" s="115" t="s">
        <v>45</v>
      </c>
      <c r="AR820" s="115" t="s">
        <v>46</v>
      </c>
      <c r="AX820" s="115"/>
      <c r="AZ820" s="115" t="s">
        <v>54</v>
      </c>
      <c r="BN820" s="115" t="s">
        <v>65</v>
      </c>
      <c r="BP820" s="115" t="s">
        <v>67</v>
      </c>
      <c r="BQ820" s="115" t="s">
        <v>68</v>
      </c>
      <c r="BS820" s="115" t="s">
        <v>70</v>
      </c>
      <c r="BT820" s="115" t="s">
        <v>71</v>
      </c>
      <c r="BU820" s="115" t="s">
        <v>72</v>
      </c>
      <c r="BY820" s="115" t="s">
        <v>76</v>
      </c>
      <c r="CA820" s="115" t="s">
        <v>78</v>
      </c>
      <c r="CC820" s="115" t="s">
        <v>83</v>
      </c>
      <c r="CD820" s="115">
        <v>30</v>
      </c>
      <c r="CE820" s="115" t="s">
        <v>181</v>
      </c>
      <c r="CF820" s="115" t="s">
        <v>431</v>
      </c>
      <c r="CG820" s="115" t="s">
        <v>85</v>
      </c>
      <c r="CH820" s="115" t="s">
        <v>86</v>
      </c>
      <c r="CI820" s="115" t="s">
        <v>87</v>
      </c>
      <c r="CJ820" s="115" t="s">
        <v>88</v>
      </c>
      <c r="CK820" s="115" t="s">
        <v>120</v>
      </c>
      <c r="CL820" s="115" t="s">
        <v>90</v>
      </c>
      <c r="CM820" s="115" t="s">
        <v>91</v>
      </c>
      <c r="CN820" s="115" t="s">
        <v>91</v>
      </c>
    </row>
    <row r="821" spans="1:92">
      <c r="A821" s="115">
        <v>5597534714</v>
      </c>
      <c r="D821" s="115" t="s">
        <v>20</v>
      </c>
      <c r="K821" s="115" t="s">
        <v>27</v>
      </c>
      <c r="M821" s="115" t="s">
        <v>29</v>
      </c>
      <c r="O821" s="115"/>
      <c r="Q821" s="115" t="s">
        <v>20</v>
      </c>
      <c r="X821" s="115" t="s">
        <v>27</v>
      </c>
      <c r="Z821" s="115" t="s">
        <v>29</v>
      </c>
      <c r="AB821" s="115"/>
      <c r="AC821" s="115" t="s">
        <v>32</v>
      </c>
      <c r="AH821" s="115" t="s">
        <v>37</v>
      </c>
      <c r="AK821" s="115" t="s">
        <v>40</v>
      </c>
      <c r="AL821" s="115" t="s">
        <v>41</v>
      </c>
      <c r="AM821" s="115" t="s">
        <v>42</v>
      </c>
      <c r="AR821" s="115" t="s">
        <v>46</v>
      </c>
      <c r="AX821" s="115"/>
      <c r="AZ821" s="115" t="s">
        <v>54</v>
      </c>
      <c r="BA821" s="115" t="s">
        <v>19</v>
      </c>
      <c r="BC821" s="115" t="s">
        <v>56</v>
      </c>
      <c r="BP821" s="115" t="s">
        <v>67</v>
      </c>
      <c r="BS821" s="115" t="s">
        <v>70</v>
      </c>
      <c r="CA821" s="115" t="s">
        <v>78</v>
      </c>
      <c r="CC821" s="115" t="s">
        <v>99</v>
      </c>
      <c r="CD821" s="115">
        <v>41</v>
      </c>
      <c r="CE821" s="115" t="s">
        <v>181</v>
      </c>
      <c r="CF821" s="115" t="s">
        <v>433</v>
      </c>
      <c r="CG821" s="115" t="s">
        <v>85</v>
      </c>
      <c r="CH821" s="115" t="s">
        <v>86</v>
      </c>
      <c r="CI821" s="115" t="s">
        <v>87</v>
      </c>
      <c r="CJ821" s="115" t="s">
        <v>88</v>
      </c>
      <c r="CK821" s="115" t="s">
        <v>111</v>
      </c>
      <c r="CL821" s="115" t="s">
        <v>90</v>
      </c>
      <c r="CM821" s="115" t="s">
        <v>91</v>
      </c>
      <c r="CN821" s="115" t="s">
        <v>91</v>
      </c>
    </row>
    <row r="822" spans="1:92">
      <c r="A822" s="115">
        <v>6985145748</v>
      </c>
      <c r="D822" s="115" t="s">
        <v>20</v>
      </c>
      <c r="I822" s="115" t="s">
        <v>25</v>
      </c>
      <c r="J822" s="115" t="s">
        <v>26</v>
      </c>
      <c r="O822" s="115"/>
      <c r="Q822" s="115" t="s">
        <v>20</v>
      </c>
      <c r="V822" s="115" t="s">
        <v>25</v>
      </c>
      <c r="W822" s="115" t="s">
        <v>26</v>
      </c>
      <c r="AB822" s="115"/>
      <c r="AD822" s="115" t="s">
        <v>33</v>
      </c>
      <c r="AH822" s="115" t="s">
        <v>37</v>
      </c>
      <c r="AK822" s="115" t="s">
        <v>40</v>
      </c>
      <c r="AL822" s="115" t="s">
        <v>41</v>
      </c>
      <c r="AQ822" s="115" t="s">
        <v>39</v>
      </c>
      <c r="AR822" s="115" t="s">
        <v>46</v>
      </c>
      <c r="AX822" s="115"/>
      <c r="BA822" s="115" t="s">
        <v>19</v>
      </c>
      <c r="BG822" s="115" t="s">
        <v>60</v>
      </c>
      <c r="BJ822" s="115" t="s">
        <v>26</v>
      </c>
      <c r="BP822" s="115"/>
      <c r="BT822" s="115" t="s">
        <v>71</v>
      </c>
      <c r="BU822" s="115" t="s">
        <v>72</v>
      </c>
      <c r="CC822" s="115" t="s">
        <v>83</v>
      </c>
      <c r="CD822" s="115">
        <v>64</v>
      </c>
      <c r="CE822" s="115" t="s">
        <v>181</v>
      </c>
      <c r="CG822" s="115" t="s">
        <v>85</v>
      </c>
      <c r="CH822" s="115" t="s">
        <v>86</v>
      </c>
      <c r="CI822" s="115" t="s">
        <v>87</v>
      </c>
      <c r="CK822" s="115" t="s">
        <v>102</v>
      </c>
      <c r="CL822" s="115" t="s">
        <v>106</v>
      </c>
      <c r="CM822" s="115" t="s">
        <v>91</v>
      </c>
      <c r="CN822" s="115" t="s">
        <v>86</v>
      </c>
    </row>
    <row r="823" spans="1:92">
      <c r="A823" s="115">
        <v>7010995942</v>
      </c>
      <c r="C823" s="115" t="s">
        <v>19</v>
      </c>
      <c r="D823" s="115" t="s">
        <v>20</v>
      </c>
      <c r="L823" s="115" t="s">
        <v>28</v>
      </c>
      <c r="O823" s="115"/>
      <c r="P823" s="115" t="s">
        <v>19</v>
      </c>
      <c r="Q823" s="115" t="s">
        <v>20</v>
      </c>
      <c r="W823" s="115" t="s">
        <v>26</v>
      </c>
      <c r="AB823" s="115"/>
      <c r="AD823" s="115" t="s">
        <v>33</v>
      </c>
      <c r="AH823" s="115" t="s">
        <v>37</v>
      </c>
      <c r="AK823" s="115" t="s">
        <v>40</v>
      </c>
      <c r="AL823" s="115"/>
      <c r="AM823" s="115" t="s">
        <v>42</v>
      </c>
      <c r="AO823" s="115" t="s">
        <v>44</v>
      </c>
      <c r="AR823" s="115" t="s">
        <v>46</v>
      </c>
      <c r="AX823" s="115"/>
      <c r="AZ823" s="115" t="s">
        <v>54</v>
      </c>
      <c r="BE823" s="115" t="s">
        <v>58</v>
      </c>
      <c r="BH823" s="115" t="s">
        <v>61</v>
      </c>
      <c r="BP823" s="115" t="s">
        <v>67</v>
      </c>
      <c r="BT823" s="115" t="s">
        <v>71</v>
      </c>
      <c r="BU823" s="115" t="s">
        <v>72</v>
      </c>
      <c r="BW823" s="115" t="s">
        <v>74</v>
      </c>
      <c r="CC823" s="115" t="s">
        <v>83</v>
      </c>
      <c r="CD823" s="115">
        <v>70</v>
      </c>
      <c r="CE823" s="115" t="s">
        <v>84</v>
      </c>
      <c r="CF823" s="115" t="s">
        <v>123</v>
      </c>
      <c r="CG823" s="115" t="s">
        <v>85</v>
      </c>
      <c r="CH823" s="115" t="s">
        <v>86</v>
      </c>
      <c r="CI823" s="115" t="s">
        <v>87</v>
      </c>
      <c r="CJ823" s="115" t="s">
        <v>101</v>
      </c>
      <c r="CK823" s="115" t="s">
        <v>111</v>
      </c>
      <c r="CL823" s="115" t="s">
        <v>106</v>
      </c>
      <c r="CM823" s="115" t="s">
        <v>91</v>
      </c>
      <c r="CN823" s="115" t="s">
        <v>91</v>
      </c>
    </row>
    <row r="824" spans="1:92">
      <c r="A824" s="115">
        <v>6985418483</v>
      </c>
      <c r="C824" s="115" t="s">
        <v>19</v>
      </c>
      <c r="D824" s="115" t="s">
        <v>20</v>
      </c>
      <c r="J824" s="115" t="s">
        <v>26</v>
      </c>
      <c r="O824" s="115"/>
      <c r="P824" s="115" t="s">
        <v>19</v>
      </c>
      <c r="Q824" s="115" t="s">
        <v>20</v>
      </c>
      <c r="W824" s="115" t="s">
        <v>26</v>
      </c>
      <c r="AB824" s="115"/>
      <c r="AD824" s="115" t="s">
        <v>33</v>
      </c>
      <c r="AH824" s="115" t="s">
        <v>37</v>
      </c>
      <c r="AK824" s="115" t="s">
        <v>40</v>
      </c>
      <c r="AL824" s="115"/>
      <c r="AR824" s="115" t="s">
        <v>46</v>
      </c>
      <c r="AX824" s="115" t="s">
        <v>52</v>
      </c>
      <c r="BA824" s="115" t="s">
        <v>19</v>
      </c>
      <c r="BD824" s="115" t="s">
        <v>57</v>
      </c>
      <c r="BG824" s="115" t="s">
        <v>60</v>
      </c>
      <c r="BJ824" s="115" t="s">
        <v>26</v>
      </c>
      <c r="BO824" s="115" t="s">
        <v>66</v>
      </c>
      <c r="BP824" s="115" t="s">
        <v>67</v>
      </c>
      <c r="BS824" s="115" t="s">
        <v>70</v>
      </c>
      <c r="CC824" s="115" t="s">
        <v>99</v>
      </c>
      <c r="CD824" s="115">
        <v>61</v>
      </c>
      <c r="CE824" s="115" t="s">
        <v>181</v>
      </c>
      <c r="CF824" s="115" t="s">
        <v>183</v>
      </c>
      <c r="CG824" s="115" t="s">
        <v>85</v>
      </c>
      <c r="CH824" s="115" t="s">
        <v>86</v>
      </c>
      <c r="CI824" s="115" t="s">
        <v>87</v>
      </c>
      <c r="CJ824" s="115" t="s">
        <v>101</v>
      </c>
      <c r="CK824" s="115" t="s">
        <v>94</v>
      </c>
      <c r="CL824" s="115" t="s">
        <v>113</v>
      </c>
      <c r="CM824" s="115" t="s">
        <v>91</v>
      </c>
      <c r="CN824" s="115" t="s">
        <v>91</v>
      </c>
    </row>
    <row r="825" spans="1:92">
      <c r="A825" s="115">
        <v>7045760855</v>
      </c>
      <c r="C825" s="115" t="s">
        <v>19</v>
      </c>
      <c r="J825" s="115" t="s">
        <v>26</v>
      </c>
      <c r="N825" s="115" t="s">
        <v>30</v>
      </c>
      <c r="O825" s="115"/>
      <c r="P825" s="115" t="s">
        <v>19</v>
      </c>
      <c r="Q825" s="115" t="s">
        <v>20</v>
      </c>
      <c r="W825" s="115" t="s">
        <v>26</v>
      </c>
      <c r="AB825" s="115"/>
      <c r="AC825" s="115" t="s">
        <v>32</v>
      </c>
      <c r="AD825" s="115" t="s">
        <v>33</v>
      </c>
      <c r="AH825" s="115" t="s">
        <v>37</v>
      </c>
      <c r="AK825" s="115" t="s">
        <v>40</v>
      </c>
      <c r="AL825" s="115"/>
      <c r="AM825" s="115" t="s">
        <v>42</v>
      </c>
      <c r="AN825" s="115" t="s">
        <v>43</v>
      </c>
      <c r="AR825" s="115" t="s">
        <v>46</v>
      </c>
      <c r="AX825" s="115"/>
      <c r="AY825" s="115" t="s">
        <v>53</v>
      </c>
      <c r="BA825" s="115" t="s">
        <v>19</v>
      </c>
      <c r="BD825" s="115" t="s">
        <v>57</v>
      </c>
      <c r="BO825" s="115" t="s">
        <v>66</v>
      </c>
      <c r="BP825" s="115" t="s">
        <v>67</v>
      </c>
      <c r="BY825" s="115" t="s">
        <v>76</v>
      </c>
      <c r="CA825" s="115" t="s">
        <v>78</v>
      </c>
      <c r="CC825" s="115" t="s">
        <v>83</v>
      </c>
      <c r="CD825" s="115">
        <v>64</v>
      </c>
      <c r="CE825" s="115" t="s">
        <v>181</v>
      </c>
      <c r="CF825" s="115" t="s">
        <v>194</v>
      </c>
      <c r="CG825" s="115" t="s">
        <v>97</v>
      </c>
      <c r="CH825" s="115" t="s">
        <v>86</v>
      </c>
      <c r="CI825" s="115" t="s">
        <v>87</v>
      </c>
      <c r="CJ825" s="115" t="s">
        <v>96</v>
      </c>
      <c r="CK825" s="115" t="s">
        <v>94</v>
      </c>
      <c r="CL825" s="115" t="s">
        <v>98</v>
      </c>
      <c r="CM825" s="115" t="s">
        <v>91</v>
      </c>
      <c r="CN825" s="115" t="s">
        <v>91</v>
      </c>
    </row>
    <row r="826" spans="1:92">
      <c r="A826" s="115">
        <v>5587040461</v>
      </c>
      <c r="C826" s="115" t="s">
        <v>19</v>
      </c>
      <c r="F826" s="115" t="s">
        <v>22</v>
      </c>
      <c r="L826" s="115" t="s">
        <v>28</v>
      </c>
      <c r="O826" s="115"/>
      <c r="P826" s="115" t="s">
        <v>19</v>
      </c>
      <c r="W826" s="115" t="s">
        <v>26</v>
      </c>
      <c r="AA826" s="115" t="s">
        <v>30</v>
      </c>
      <c r="AB826" s="115"/>
      <c r="AH826" s="115" t="s">
        <v>37</v>
      </c>
      <c r="AK826" s="115" t="s">
        <v>40</v>
      </c>
      <c r="AL826" s="115" t="s">
        <v>41</v>
      </c>
      <c r="AP826" s="115" t="s">
        <v>45</v>
      </c>
      <c r="AR826" s="115" t="s">
        <v>46</v>
      </c>
      <c r="AX826" s="115"/>
      <c r="AZ826" s="115" t="s">
        <v>54</v>
      </c>
      <c r="BA826" s="115" t="s">
        <v>19</v>
      </c>
      <c r="BJ826" s="115" t="s">
        <v>26</v>
      </c>
      <c r="BP826" s="115" t="s">
        <v>67</v>
      </c>
      <c r="BR826" s="115" t="s">
        <v>69</v>
      </c>
      <c r="BV826" s="115" t="s">
        <v>73</v>
      </c>
      <c r="CA826" s="115" t="s">
        <v>78</v>
      </c>
      <c r="CC826" s="115" t="s">
        <v>83</v>
      </c>
      <c r="CD826" s="115">
        <v>57</v>
      </c>
      <c r="CE826" s="115" t="s">
        <v>84</v>
      </c>
      <c r="CF826" s="115" t="s">
        <v>131</v>
      </c>
      <c r="CG826" s="115" t="s">
        <v>85</v>
      </c>
      <c r="CH826" s="115" t="s">
        <v>86</v>
      </c>
      <c r="CI826" s="115" t="s">
        <v>87</v>
      </c>
      <c r="CJ826" s="115" t="s">
        <v>88</v>
      </c>
      <c r="CK826" s="115" t="s">
        <v>111</v>
      </c>
      <c r="CL826" s="115" t="s">
        <v>90</v>
      </c>
      <c r="CM826" s="115" t="s">
        <v>91</v>
      </c>
      <c r="CN826" s="115" t="s">
        <v>91</v>
      </c>
    </row>
    <row r="827" spans="1:92">
      <c r="A827" s="115">
        <v>7045780203</v>
      </c>
      <c r="D827" s="115" t="s">
        <v>20</v>
      </c>
      <c r="M827" s="115" t="s">
        <v>29</v>
      </c>
      <c r="N827" s="115" t="s">
        <v>30</v>
      </c>
      <c r="O827" s="115"/>
      <c r="P827" s="115" t="s">
        <v>19</v>
      </c>
      <c r="Q827" s="115" t="s">
        <v>20</v>
      </c>
      <c r="V827" s="115" t="s">
        <v>25</v>
      </c>
      <c r="AB827" s="115"/>
      <c r="AD827" s="115" t="s">
        <v>33</v>
      </c>
      <c r="AH827" s="115" t="s">
        <v>37</v>
      </c>
      <c r="AK827" s="115" t="s">
        <v>40</v>
      </c>
      <c r="AL827" s="115"/>
      <c r="AM827" s="115" t="s">
        <v>42</v>
      </c>
      <c r="AO827" s="115" t="s">
        <v>44</v>
      </c>
      <c r="AR827" s="115" t="s">
        <v>46</v>
      </c>
      <c r="AX827" s="115" t="s">
        <v>52</v>
      </c>
      <c r="BA827" s="115" t="s">
        <v>19</v>
      </c>
      <c r="BC827" s="115" t="s">
        <v>56</v>
      </c>
      <c r="BD827" s="115" t="s">
        <v>57</v>
      </c>
      <c r="BE827" s="115" t="s">
        <v>58</v>
      </c>
      <c r="BP827" s="115"/>
      <c r="BQ827" s="115" t="s">
        <v>68</v>
      </c>
      <c r="BT827" s="115" t="s">
        <v>71</v>
      </c>
      <c r="CA827" s="115" t="s">
        <v>78</v>
      </c>
      <c r="CC827" s="115" t="s">
        <v>83</v>
      </c>
      <c r="CD827" s="115">
        <v>83</v>
      </c>
      <c r="CE827" s="115" t="s">
        <v>181</v>
      </c>
      <c r="CF827" s="115" t="s">
        <v>230</v>
      </c>
      <c r="CG827" s="115" t="s">
        <v>85</v>
      </c>
      <c r="CH827" s="115" t="s">
        <v>86</v>
      </c>
      <c r="CI827" s="115" t="s">
        <v>87</v>
      </c>
      <c r="CJ827" s="115" t="s">
        <v>88</v>
      </c>
      <c r="CK827" s="115" t="s">
        <v>111</v>
      </c>
      <c r="CL827" s="115" t="s">
        <v>106</v>
      </c>
      <c r="CM827" s="115" t="s">
        <v>91</v>
      </c>
      <c r="CN827" s="115" t="s">
        <v>91</v>
      </c>
    </row>
    <row r="828" spans="1:92">
      <c r="A828" s="115">
        <v>7044858642</v>
      </c>
      <c r="B828" s="115" t="s">
        <v>18</v>
      </c>
      <c r="C828" s="115" t="s">
        <v>19</v>
      </c>
      <c r="L828" s="115" t="s">
        <v>28</v>
      </c>
      <c r="M828" s="115" t="s">
        <v>29</v>
      </c>
      <c r="O828" s="115"/>
      <c r="P828" s="115" t="s">
        <v>19</v>
      </c>
      <c r="V828" s="115" t="s">
        <v>25</v>
      </c>
      <c r="Z828" s="115" t="s">
        <v>29</v>
      </c>
      <c r="AB828" s="115"/>
      <c r="AH828" s="115" t="s">
        <v>37</v>
      </c>
      <c r="AK828" s="115" t="s">
        <v>40</v>
      </c>
      <c r="AL828" s="115" t="s">
        <v>41</v>
      </c>
      <c r="AO828" s="115" t="s">
        <v>44</v>
      </c>
      <c r="AR828" s="115" t="s">
        <v>46</v>
      </c>
      <c r="AX828" s="115"/>
      <c r="BA828" s="115" t="s">
        <v>19</v>
      </c>
      <c r="BC828" s="115" t="s">
        <v>56</v>
      </c>
      <c r="BP828" s="115" t="s">
        <v>67</v>
      </c>
      <c r="BS828" s="115" t="s">
        <v>70</v>
      </c>
      <c r="CA828" s="115" t="s">
        <v>78</v>
      </c>
      <c r="CC828" s="115" t="s">
        <v>83</v>
      </c>
      <c r="CD828" s="115">
        <v>61</v>
      </c>
      <c r="CE828" s="115" t="s">
        <v>181</v>
      </c>
      <c r="CF828" s="115" t="s">
        <v>489</v>
      </c>
      <c r="CG828" s="115" t="s">
        <v>92</v>
      </c>
      <c r="CH828" s="115" t="s">
        <v>86</v>
      </c>
      <c r="CI828" s="115" t="s">
        <v>87</v>
      </c>
      <c r="CJ828" s="115" t="s">
        <v>100</v>
      </c>
      <c r="CK828" s="115" t="s">
        <v>89</v>
      </c>
      <c r="CL828" s="115" t="s">
        <v>106</v>
      </c>
      <c r="CM828" s="115" t="s">
        <v>91</v>
      </c>
      <c r="CN828" s="115" t="s">
        <v>91</v>
      </c>
    </row>
    <row r="829" spans="1:92">
      <c r="A829" s="115">
        <v>5587041624</v>
      </c>
      <c r="C829" s="115" t="s">
        <v>19</v>
      </c>
      <c r="H829" s="115" t="s">
        <v>24</v>
      </c>
      <c r="I829" s="115" t="s">
        <v>25</v>
      </c>
      <c r="O829" s="115"/>
      <c r="U829" s="115" t="s">
        <v>24</v>
      </c>
      <c r="V829" s="115" t="s">
        <v>25</v>
      </c>
      <c r="Z829" s="115" t="s">
        <v>29</v>
      </c>
      <c r="AB829" s="115"/>
      <c r="AF829" s="115" t="s">
        <v>35</v>
      </c>
      <c r="AH829" s="115" t="s">
        <v>37</v>
      </c>
      <c r="AK829" s="115" t="s">
        <v>40</v>
      </c>
      <c r="AL829" s="115"/>
      <c r="AP829" s="115" t="s">
        <v>45</v>
      </c>
      <c r="AQ829" s="115" t="s">
        <v>39</v>
      </c>
      <c r="AR829" s="115" t="s">
        <v>46</v>
      </c>
      <c r="AX829" s="115"/>
      <c r="BA829" s="115" t="s">
        <v>19</v>
      </c>
      <c r="BE829" s="115" t="s">
        <v>58</v>
      </c>
      <c r="BN829" s="115" t="s">
        <v>65</v>
      </c>
      <c r="BP829" s="115" t="s">
        <v>67</v>
      </c>
      <c r="BR829" s="115" t="s">
        <v>69</v>
      </c>
      <c r="CA829" s="115" t="s">
        <v>78</v>
      </c>
      <c r="CC829" s="115" t="s">
        <v>83</v>
      </c>
      <c r="CD829" s="115">
        <v>32</v>
      </c>
      <c r="CE829" s="115" t="s">
        <v>181</v>
      </c>
      <c r="CF829" s="115" t="s">
        <v>183</v>
      </c>
      <c r="CG829" s="115" t="s">
        <v>85</v>
      </c>
      <c r="CH829" s="115" t="s">
        <v>86</v>
      </c>
      <c r="CI829" s="115" t="s">
        <v>137</v>
      </c>
      <c r="CJ829" s="115" t="s">
        <v>100</v>
      </c>
      <c r="CK829" s="115" t="s">
        <v>89</v>
      </c>
      <c r="CL829" s="115" t="s">
        <v>90</v>
      </c>
      <c r="CM829" s="115" t="s">
        <v>91</v>
      </c>
      <c r="CN829" s="115" t="s">
        <v>91</v>
      </c>
    </row>
    <row r="830" spans="1:92">
      <c r="A830" s="115">
        <v>5585620585</v>
      </c>
      <c r="N830" s="115" t="s">
        <v>30</v>
      </c>
      <c r="O830" s="115"/>
      <c r="V830" s="115" t="s">
        <v>25</v>
      </c>
      <c r="AB830" s="115"/>
      <c r="AD830" s="115" t="s">
        <v>33</v>
      </c>
      <c r="AH830" s="115" t="s">
        <v>37</v>
      </c>
      <c r="AL830" s="115"/>
      <c r="AP830" s="115" t="s">
        <v>45</v>
      </c>
      <c r="AR830" s="115" t="s">
        <v>46</v>
      </c>
      <c r="AX830" s="115"/>
      <c r="AY830" s="115" t="s">
        <v>53</v>
      </c>
      <c r="BC830" s="115" t="s">
        <v>56</v>
      </c>
      <c r="BO830" s="115" t="s">
        <v>66</v>
      </c>
      <c r="BP830" s="115" t="s">
        <v>67</v>
      </c>
      <c r="BS830" s="115" t="s">
        <v>70</v>
      </c>
      <c r="CB830" s="115" t="s">
        <v>79</v>
      </c>
      <c r="CC830" s="115" t="s">
        <v>83</v>
      </c>
      <c r="CD830" s="115">
        <v>58</v>
      </c>
      <c r="CE830" s="115" t="s">
        <v>181</v>
      </c>
      <c r="CF830" s="115" t="s">
        <v>237</v>
      </c>
      <c r="CG830" s="115" t="s">
        <v>85</v>
      </c>
      <c r="CH830" s="115" t="s">
        <v>86</v>
      </c>
      <c r="CI830" s="115" t="s">
        <v>87</v>
      </c>
      <c r="CJ830" s="115" t="s">
        <v>100</v>
      </c>
      <c r="CK830" s="115" t="s">
        <v>111</v>
      </c>
      <c r="CL830" s="115" t="s">
        <v>113</v>
      </c>
      <c r="CM830" s="115" t="s">
        <v>91</v>
      </c>
      <c r="CN830" s="115" t="s">
        <v>91</v>
      </c>
    </row>
    <row r="831" spans="1:92">
      <c r="A831" s="115">
        <v>7010996171</v>
      </c>
      <c r="C831" s="115" t="s">
        <v>19</v>
      </c>
      <c r="J831" s="115" t="s">
        <v>26</v>
      </c>
      <c r="L831" s="115" t="s">
        <v>28</v>
      </c>
      <c r="O831" s="115"/>
      <c r="P831" s="115" t="s">
        <v>19</v>
      </c>
      <c r="R831" s="115" t="s">
        <v>21</v>
      </c>
      <c r="Z831" s="115" t="s">
        <v>29</v>
      </c>
      <c r="AB831" s="115"/>
      <c r="AD831" s="115" t="s">
        <v>33</v>
      </c>
      <c r="AH831" s="115" t="s">
        <v>37</v>
      </c>
      <c r="AL831" s="115" t="s">
        <v>41</v>
      </c>
      <c r="AP831" s="115" t="s">
        <v>45</v>
      </c>
      <c r="AR831" s="115" t="s">
        <v>46</v>
      </c>
      <c r="AX831" s="115" t="s">
        <v>52</v>
      </c>
      <c r="BD831" s="115" t="s">
        <v>57</v>
      </c>
      <c r="BJ831" s="115" t="s">
        <v>26</v>
      </c>
      <c r="BP831" s="115" t="s">
        <v>67</v>
      </c>
      <c r="CA831" s="115" t="s">
        <v>78</v>
      </c>
      <c r="CC831" s="115" t="s">
        <v>99</v>
      </c>
      <c r="CD831" s="115">
        <v>55</v>
      </c>
      <c r="CE831" s="115" t="s">
        <v>84</v>
      </c>
      <c r="CF831" s="115" t="s">
        <v>123</v>
      </c>
      <c r="CG831" s="115" t="s">
        <v>85</v>
      </c>
      <c r="CH831" s="115" t="s">
        <v>86</v>
      </c>
      <c r="CI831" s="115" t="s">
        <v>87</v>
      </c>
      <c r="CJ831" s="115" t="s">
        <v>101</v>
      </c>
      <c r="CK831" s="115" t="s">
        <v>89</v>
      </c>
      <c r="CL831" s="115" t="s">
        <v>90</v>
      </c>
      <c r="CM831" s="115" t="s">
        <v>91</v>
      </c>
      <c r="CN831" s="115" t="s">
        <v>91</v>
      </c>
    </row>
    <row r="832" spans="1:92">
      <c r="A832" s="115">
        <v>7011542039</v>
      </c>
      <c r="C832" s="115" t="s">
        <v>19</v>
      </c>
      <c r="K832" s="115" t="s">
        <v>27</v>
      </c>
      <c r="L832" s="115" t="s">
        <v>28</v>
      </c>
      <c r="O832" s="115"/>
      <c r="Q832" s="115" t="s">
        <v>20</v>
      </c>
      <c r="Z832" s="115" t="s">
        <v>29</v>
      </c>
      <c r="AA832" s="115" t="s">
        <v>30</v>
      </c>
      <c r="AB832" s="115"/>
      <c r="AF832" s="115" t="s">
        <v>35</v>
      </c>
      <c r="AH832" s="115" t="s">
        <v>37</v>
      </c>
      <c r="AK832" s="115" t="s">
        <v>40</v>
      </c>
      <c r="AL832" s="115"/>
      <c r="AM832" s="115" t="s">
        <v>42</v>
      </c>
      <c r="AP832" s="115" t="s">
        <v>45</v>
      </c>
      <c r="AR832" s="115" t="s">
        <v>46</v>
      </c>
      <c r="AX832" s="115"/>
      <c r="AZ832" s="115" t="s">
        <v>54</v>
      </c>
      <c r="BI832" s="115" t="s">
        <v>62</v>
      </c>
      <c r="BO832" s="115" t="s">
        <v>66</v>
      </c>
      <c r="BP832" s="115"/>
      <c r="CA832" s="115" t="s">
        <v>78</v>
      </c>
      <c r="CC832" s="115" t="s">
        <v>83</v>
      </c>
      <c r="CD832" s="115">
        <v>35</v>
      </c>
      <c r="CE832" s="115" t="s">
        <v>181</v>
      </c>
      <c r="CF832" s="115" t="s">
        <v>190</v>
      </c>
      <c r="CG832" s="115" t="s">
        <v>85</v>
      </c>
      <c r="CH832" s="115" t="s">
        <v>91</v>
      </c>
      <c r="CI832" s="115" t="s">
        <v>137</v>
      </c>
      <c r="CJ832" s="115" t="s">
        <v>100</v>
      </c>
      <c r="CK832" s="115" t="s">
        <v>89</v>
      </c>
      <c r="CL832" s="115" t="s">
        <v>90</v>
      </c>
      <c r="CM832" s="115" t="s">
        <v>91</v>
      </c>
      <c r="CN832" s="115" t="s">
        <v>91</v>
      </c>
    </row>
    <row r="833" spans="1:92">
      <c r="A833" s="115">
        <v>6985162090</v>
      </c>
      <c r="F833" s="115" t="s">
        <v>22</v>
      </c>
      <c r="J833" s="115" t="s">
        <v>26</v>
      </c>
      <c r="L833" s="115" t="s">
        <v>28</v>
      </c>
      <c r="O833" s="115"/>
      <c r="Q833" s="115" t="s">
        <v>20</v>
      </c>
      <c r="Z833" s="115" t="s">
        <v>29</v>
      </c>
      <c r="AA833" s="115" t="s">
        <v>30</v>
      </c>
      <c r="AB833" s="115"/>
      <c r="AD833" s="115" t="s">
        <v>33</v>
      </c>
      <c r="AH833" s="115" t="s">
        <v>37</v>
      </c>
      <c r="AK833" s="115" t="s">
        <v>40</v>
      </c>
      <c r="AL833" s="115" t="s">
        <v>41</v>
      </c>
      <c r="AO833" s="115" t="s">
        <v>44</v>
      </c>
      <c r="AR833" s="115" t="s">
        <v>46</v>
      </c>
      <c r="AX833" s="115"/>
      <c r="AY833" s="115" t="s">
        <v>53</v>
      </c>
      <c r="BA833" s="115" t="s">
        <v>19</v>
      </c>
      <c r="BK833" s="115" t="s">
        <v>22</v>
      </c>
      <c r="BP833" s="115" t="s">
        <v>67</v>
      </c>
      <c r="CC833" s="115" t="s">
        <v>99</v>
      </c>
      <c r="CD833" s="115">
        <v>19</v>
      </c>
      <c r="CE833" s="115" t="s">
        <v>181</v>
      </c>
      <c r="CF833" s="115" t="s">
        <v>222</v>
      </c>
      <c r="CG833" s="115" t="s">
        <v>85</v>
      </c>
      <c r="CH833" s="115" t="s">
        <v>86</v>
      </c>
      <c r="CI833" s="115" t="s">
        <v>87</v>
      </c>
      <c r="CJ833" s="115" t="s">
        <v>101</v>
      </c>
      <c r="CK833" s="115" t="s">
        <v>94</v>
      </c>
      <c r="CL833" s="115" t="s">
        <v>90</v>
      </c>
      <c r="CM833" s="115" t="s">
        <v>91</v>
      </c>
      <c r="CN833" s="115" t="s">
        <v>91</v>
      </c>
    </row>
    <row r="834" spans="1:92">
      <c r="A834" s="115">
        <v>5609481059</v>
      </c>
      <c r="D834" s="115" t="s">
        <v>20</v>
      </c>
      <c r="L834" s="115" t="s">
        <v>28</v>
      </c>
      <c r="N834" s="115" t="s">
        <v>30</v>
      </c>
      <c r="O834" s="115"/>
      <c r="Q834" s="115" t="s">
        <v>20</v>
      </c>
      <c r="AB834" s="115"/>
      <c r="AD834" s="115" t="s">
        <v>33</v>
      </c>
      <c r="AH834" s="115" t="s">
        <v>37</v>
      </c>
      <c r="AL834" s="115"/>
      <c r="AO834" s="115" t="s">
        <v>44</v>
      </c>
      <c r="AR834" s="115" t="s">
        <v>46</v>
      </c>
      <c r="AX834" s="115"/>
      <c r="BC834" s="115" t="s">
        <v>56</v>
      </c>
      <c r="BG834" s="115" t="s">
        <v>60</v>
      </c>
      <c r="BH834" s="115" t="s">
        <v>61</v>
      </c>
      <c r="BP834" s="115" t="s">
        <v>67</v>
      </c>
      <c r="CA834" s="115" t="s">
        <v>78</v>
      </c>
      <c r="CB834" s="115" t="s">
        <v>79</v>
      </c>
      <c r="CC834" s="115" t="s">
        <v>99</v>
      </c>
      <c r="CD834" s="115">
        <v>51</v>
      </c>
      <c r="CE834" s="115" t="s">
        <v>181</v>
      </c>
      <c r="CF834" s="115" t="s">
        <v>234</v>
      </c>
      <c r="CG834" s="115" t="s">
        <v>85</v>
      </c>
      <c r="CH834" s="115" t="s">
        <v>86</v>
      </c>
      <c r="CI834" s="115" t="s">
        <v>87</v>
      </c>
      <c r="CJ834" s="115" t="s">
        <v>101</v>
      </c>
      <c r="CK834" s="115" t="s">
        <v>89</v>
      </c>
      <c r="CL834" s="115" t="s">
        <v>90</v>
      </c>
      <c r="CM834" s="115" t="s">
        <v>91</v>
      </c>
      <c r="CN834" s="115" t="s">
        <v>91</v>
      </c>
    </row>
    <row r="835" spans="1:92">
      <c r="A835" s="115">
        <v>7011002288</v>
      </c>
      <c r="C835" s="115" t="s">
        <v>19</v>
      </c>
      <c r="L835" s="115" t="s">
        <v>28</v>
      </c>
      <c r="O835" s="115" t="s">
        <v>18</v>
      </c>
      <c r="P835" s="115" t="s">
        <v>19</v>
      </c>
      <c r="AB835" s="115"/>
      <c r="AH835" s="115" t="s">
        <v>37</v>
      </c>
      <c r="AK835" s="115" t="s">
        <v>40</v>
      </c>
      <c r="AL835" s="115"/>
      <c r="AO835" s="115" t="s">
        <v>44</v>
      </c>
      <c r="AR835" s="115" t="s">
        <v>46</v>
      </c>
      <c r="AX835" s="115" t="s">
        <v>52</v>
      </c>
      <c r="BA835" s="115" t="s">
        <v>19</v>
      </c>
      <c r="BO835" s="115" t="s">
        <v>66</v>
      </c>
      <c r="BP835" s="115" t="s">
        <v>67</v>
      </c>
      <c r="CB835" s="115" t="s">
        <v>79</v>
      </c>
      <c r="CC835" s="115"/>
      <c r="CD835" s="115">
        <v>50</v>
      </c>
      <c r="CE835" s="115" t="s">
        <v>84</v>
      </c>
      <c r="CF835" s="115" t="s">
        <v>123</v>
      </c>
      <c r="CG835" s="115" t="s">
        <v>85</v>
      </c>
      <c r="CH835" s="115" t="s">
        <v>86</v>
      </c>
      <c r="CI835" s="115" t="s">
        <v>87</v>
      </c>
      <c r="CJ835" s="115" t="s">
        <v>104</v>
      </c>
      <c r="CK835" s="115" t="s">
        <v>89</v>
      </c>
      <c r="CL835" s="115" t="s">
        <v>90</v>
      </c>
      <c r="CN835" s="115" t="s">
        <v>91</v>
      </c>
    </row>
    <row r="836" spans="1:92">
      <c r="A836" s="115">
        <v>7011272140</v>
      </c>
      <c r="C836" s="115" t="s">
        <v>19</v>
      </c>
      <c r="J836" s="115" t="s">
        <v>26</v>
      </c>
      <c r="O836" s="115"/>
      <c r="P836" s="115" t="s">
        <v>19</v>
      </c>
      <c r="AB836" s="115"/>
      <c r="AH836" s="115" t="s">
        <v>37</v>
      </c>
      <c r="AL836" s="115"/>
      <c r="AR836" s="115" t="s">
        <v>46</v>
      </c>
      <c r="AX836" s="115" t="s">
        <v>52</v>
      </c>
      <c r="BD836" s="115" t="s">
        <v>57</v>
      </c>
      <c r="BJ836" s="115" t="s">
        <v>26</v>
      </c>
      <c r="BP836" s="115"/>
      <c r="BS836" s="115" t="s">
        <v>70</v>
      </c>
      <c r="CC836" s="115" t="s">
        <v>99</v>
      </c>
      <c r="CD836" s="115">
        <v>70</v>
      </c>
      <c r="CE836" s="115" t="s">
        <v>84</v>
      </c>
      <c r="CF836" s="115" t="s">
        <v>126</v>
      </c>
      <c r="CI836" s="115" t="s">
        <v>116</v>
      </c>
      <c r="CJ836" s="115" t="s">
        <v>101</v>
      </c>
      <c r="CK836" s="115" t="s">
        <v>111</v>
      </c>
      <c r="CL836" s="115" t="s">
        <v>106</v>
      </c>
      <c r="CM836" s="115" t="s">
        <v>91</v>
      </c>
      <c r="CN836" s="115" t="s">
        <v>91</v>
      </c>
    </row>
    <row r="837" spans="1:92">
      <c r="A837" s="115">
        <v>7020343838</v>
      </c>
      <c r="C837" s="115" t="s">
        <v>19</v>
      </c>
      <c r="H837" s="115" t="s">
        <v>24</v>
      </c>
      <c r="K837" s="115" t="s">
        <v>27</v>
      </c>
      <c r="L837" s="115" t="s">
        <v>28</v>
      </c>
      <c r="M837" s="115" t="s">
        <v>29</v>
      </c>
      <c r="O837" s="115"/>
      <c r="Y837" s="115" t="s">
        <v>28</v>
      </c>
      <c r="AB837" s="115"/>
      <c r="AH837" s="115" t="s">
        <v>37</v>
      </c>
      <c r="AL837" s="115"/>
      <c r="AR837" s="115" t="s">
        <v>46</v>
      </c>
      <c r="AX837" s="115"/>
      <c r="BI837" s="115" t="s">
        <v>62</v>
      </c>
      <c r="BK837" s="115" t="s">
        <v>22</v>
      </c>
      <c r="BP837" s="115"/>
      <c r="CC837" s="115" t="s">
        <v>83</v>
      </c>
      <c r="CD837" s="115">
        <v>14</v>
      </c>
      <c r="CE837" s="115" t="s">
        <v>181</v>
      </c>
      <c r="CF837" s="115" t="s">
        <v>207</v>
      </c>
      <c r="CG837" s="115" t="s">
        <v>85</v>
      </c>
      <c r="CH837" s="115" t="s">
        <v>86</v>
      </c>
      <c r="CI837" s="115" t="s">
        <v>87</v>
      </c>
      <c r="CK837" s="115" t="s">
        <v>112</v>
      </c>
      <c r="CL837" s="115" t="s">
        <v>95</v>
      </c>
      <c r="CM837" s="115" t="s">
        <v>91</v>
      </c>
      <c r="CN837" s="115" t="s">
        <v>91</v>
      </c>
    </row>
    <row r="838" spans="1:92">
      <c r="A838" s="115">
        <v>6985158756</v>
      </c>
      <c r="C838" s="115" t="s">
        <v>19</v>
      </c>
      <c r="D838" s="115" t="s">
        <v>20</v>
      </c>
      <c r="L838" s="115" t="s">
        <v>28</v>
      </c>
      <c r="N838" s="115" t="s">
        <v>30</v>
      </c>
      <c r="O838" s="115"/>
      <c r="AB838" s="115"/>
      <c r="AH838" s="115" t="s">
        <v>37</v>
      </c>
      <c r="AK838" s="115" t="s">
        <v>40</v>
      </c>
      <c r="AL838" s="115"/>
      <c r="AO838" s="115" t="s">
        <v>44</v>
      </c>
      <c r="AR838" s="115" t="s">
        <v>46</v>
      </c>
      <c r="AX838" s="115"/>
      <c r="BP838" s="115" t="s">
        <v>67</v>
      </c>
      <c r="BT838" s="115" t="s">
        <v>71</v>
      </c>
      <c r="BU838" s="115" t="s">
        <v>72</v>
      </c>
      <c r="BY838" s="115" t="s">
        <v>76</v>
      </c>
      <c r="CC838" s="115" t="s">
        <v>83</v>
      </c>
      <c r="CD838" s="115">
        <v>59</v>
      </c>
      <c r="CE838" s="115" t="s">
        <v>181</v>
      </c>
      <c r="CF838" s="115" t="s">
        <v>199</v>
      </c>
      <c r="CG838" s="115" t="s">
        <v>85</v>
      </c>
      <c r="CH838" s="115" t="s">
        <v>86</v>
      </c>
      <c r="CI838" s="115" t="s">
        <v>87</v>
      </c>
      <c r="CK838" s="115" t="s">
        <v>94</v>
      </c>
      <c r="CL838" s="115" t="s">
        <v>113</v>
      </c>
      <c r="CM838" s="115" t="s">
        <v>91</v>
      </c>
      <c r="CN838" s="115" t="s">
        <v>91</v>
      </c>
    </row>
    <row r="839" spans="1:92">
      <c r="A839" s="115">
        <v>5610754126</v>
      </c>
      <c r="C839" s="115" t="s">
        <v>19</v>
      </c>
      <c r="K839" s="115" t="s">
        <v>27</v>
      </c>
      <c r="M839" s="115" t="s">
        <v>29</v>
      </c>
      <c r="O839" s="115"/>
      <c r="Z839" s="115" t="s">
        <v>29</v>
      </c>
      <c r="AB839" s="115"/>
      <c r="AD839" s="115" t="s">
        <v>33</v>
      </c>
      <c r="AH839" s="115" t="s">
        <v>37</v>
      </c>
      <c r="AK839" s="115" t="s">
        <v>40</v>
      </c>
      <c r="AL839" s="115" t="s">
        <v>41</v>
      </c>
      <c r="AP839" s="115" t="s">
        <v>45</v>
      </c>
      <c r="AR839" s="115" t="s">
        <v>46</v>
      </c>
      <c r="AX839" s="115"/>
      <c r="BC839" s="115" t="s">
        <v>56</v>
      </c>
      <c r="BN839" s="115" t="s">
        <v>65</v>
      </c>
      <c r="BP839" s="115" t="s">
        <v>67</v>
      </c>
      <c r="CC839" s="115" t="s">
        <v>83</v>
      </c>
      <c r="CD839" s="115">
        <v>41</v>
      </c>
      <c r="CE839" s="115" t="s">
        <v>181</v>
      </c>
      <c r="CF839" s="115" t="s">
        <v>205</v>
      </c>
      <c r="CG839" s="115" t="s">
        <v>97</v>
      </c>
      <c r="CH839" s="115" t="s">
        <v>86</v>
      </c>
      <c r="CI839" s="115" t="s">
        <v>87</v>
      </c>
      <c r="CJ839" s="115" t="s">
        <v>101</v>
      </c>
      <c r="CK839" s="115" t="s">
        <v>94</v>
      </c>
      <c r="CL839" s="115" t="s">
        <v>90</v>
      </c>
      <c r="CM839" s="115" t="s">
        <v>91</v>
      </c>
      <c r="CN839" s="115" t="s">
        <v>91</v>
      </c>
    </row>
    <row r="840" spans="1:92">
      <c r="A840" s="115">
        <v>7045770683</v>
      </c>
      <c r="C840" s="115" t="s">
        <v>19</v>
      </c>
      <c r="K840" s="115" t="s">
        <v>27</v>
      </c>
      <c r="N840" s="115" t="s">
        <v>30</v>
      </c>
      <c r="O840" s="115"/>
      <c r="AB840" s="115"/>
      <c r="AD840" s="115" t="s">
        <v>33</v>
      </c>
      <c r="AH840" s="115" t="s">
        <v>37</v>
      </c>
      <c r="AK840" s="115" t="s">
        <v>40</v>
      </c>
      <c r="AL840" s="115" t="s">
        <v>41</v>
      </c>
      <c r="AM840" s="115" t="s">
        <v>42</v>
      </c>
      <c r="AR840" s="115" t="s">
        <v>46</v>
      </c>
      <c r="AX840" s="115"/>
      <c r="AZ840" s="115" t="s">
        <v>54</v>
      </c>
      <c r="BC840" s="115" t="s">
        <v>56</v>
      </c>
      <c r="BN840" s="115" t="s">
        <v>65</v>
      </c>
      <c r="BP840" s="115" t="s">
        <v>67</v>
      </c>
      <c r="CC840" s="115" t="s">
        <v>83</v>
      </c>
      <c r="CD840" s="115">
        <v>34</v>
      </c>
      <c r="CE840" s="115" t="s">
        <v>181</v>
      </c>
      <c r="CF840" s="115" t="s">
        <v>241</v>
      </c>
      <c r="CG840" s="115" t="s">
        <v>85</v>
      </c>
      <c r="CH840" s="115" t="s">
        <v>91</v>
      </c>
      <c r="CI840" s="115" t="s">
        <v>87</v>
      </c>
      <c r="CJ840" s="115" t="s">
        <v>88</v>
      </c>
      <c r="CK840" s="115" t="s">
        <v>89</v>
      </c>
      <c r="CL840" s="115" t="s">
        <v>103</v>
      </c>
      <c r="CM840" s="115" t="s">
        <v>91</v>
      </c>
      <c r="CN840" s="115" t="s">
        <v>91</v>
      </c>
    </row>
    <row r="841" spans="1:92">
      <c r="A841" s="115">
        <v>7007918307</v>
      </c>
      <c r="E841" s="115" t="s">
        <v>21</v>
      </c>
      <c r="O841" s="115"/>
      <c r="Q841" s="115" t="s">
        <v>20</v>
      </c>
      <c r="W841" s="115" t="s">
        <v>26</v>
      </c>
      <c r="AB841" s="115"/>
      <c r="AE841" s="115" t="s">
        <v>34</v>
      </c>
      <c r="AL841" s="115"/>
      <c r="AR841" s="115" t="s">
        <v>46</v>
      </c>
      <c r="AX841" s="115"/>
      <c r="BC841" s="115" t="s">
        <v>56</v>
      </c>
      <c r="BP841" s="115" t="s">
        <v>67</v>
      </c>
      <c r="CC841" s="115" t="s">
        <v>83</v>
      </c>
      <c r="CD841" s="115">
        <v>68</v>
      </c>
      <c r="CE841" s="115" t="s">
        <v>84</v>
      </c>
      <c r="CF841" s="115" t="s">
        <v>152</v>
      </c>
      <c r="CG841" s="115" t="s">
        <v>92</v>
      </c>
      <c r="CH841" s="115" t="s">
        <v>86</v>
      </c>
      <c r="CI841" s="115" t="s">
        <v>87</v>
      </c>
      <c r="CJ841" s="115" t="s">
        <v>104</v>
      </c>
      <c r="CK841" s="115" t="s">
        <v>89</v>
      </c>
      <c r="CL841" s="115" t="s">
        <v>106</v>
      </c>
      <c r="CN841" s="115" t="s">
        <v>91</v>
      </c>
    </row>
    <row r="842" spans="1:92">
      <c r="A842" s="115">
        <v>5584544200</v>
      </c>
      <c r="K842" s="115" t="s">
        <v>27</v>
      </c>
      <c r="L842" s="115" t="s">
        <v>28</v>
      </c>
      <c r="O842" s="115"/>
      <c r="P842" s="115" t="s">
        <v>19</v>
      </c>
      <c r="Q842" s="115" t="s">
        <v>20</v>
      </c>
      <c r="AA842" s="115" t="s">
        <v>30</v>
      </c>
      <c r="AB842" s="115"/>
      <c r="AC842" s="115" t="s">
        <v>32</v>
      </c>
      <c r="AE842" s="115" t="s">
        <v>34</v>
      </c>
      <c r="AK842" s="115" t="s">
        <v>40</v>
      </c>
      <c r="AL842" s="115"/>
      <c r="AM842" s="115" t="s">
        <v>42</v>
      </c>
      <c r="AP842" s="115" t="s">
        <v>45</v>
      </c>
      <c r="AR842" s="115" t="s">
        <v>46</v>
      </c>
      <c r="AX842" s="115"/>
      <c r="AY842" s="115" t="s">
        <v>53</v>
      </c>
      <c r="AZ842" s="115" t="s">
        <v>54</v>
      </c>
      <c r="BP842" s="115" t="s">
        <v>67</v>
      </c>
      <c r="BV842" s="115" t="s">
        <v>73</v>
      </c>
      <c r="CA842" s="115" t="s">
        <v>78</v>
      </c>
      <c r="CC842" s="115" t="s">
        <v>99</v>
      </c>
      <c r="CD842" s="115">
        <v>59</v>
      </c>
      <c r="CE842" s="115" t="s">
        <v>181</v>
      </c>
      <c r="CF842" s="115" t="s">
        <v>441</v>
      </c>
      <c r="CG842" s="115" t="s">
        <v>85</v>
      </c>
      <c r="CH842" s="115" t="s">
        <v>86</v>
      </c>
      <c r="CI842" s="115" t="s">
        <v>87</v>
      </c>
      <c r="CJ842" s="115" t="s">
        <v>101</v>
      </c>
      <c r="CK842" s="115" t="s">
        <v>89</v>
      </c>
      <c r="CL842" s="115" t="s">
        <v>90</v>
      </c>
      <c r="CM842" s="115" t="s">
        <v>91</v>
      </c>
      <c r="CN842" s="115" t="s">
        <v>91</v>
      </c>
    </row>
    <row r="843" spans="1:92">
      <c r="A843" s="115">
        <v>6985147466</v>
      </c>
      <c r="C843" s="115" t="s">
        <v>19</v>
      </c>
      <c r="O843" s="115"/>
      <c r="Q843" s="115" t="s">
        <v>20</v>
      </c>
      <c r="AB843" s="115"/>
      <c r="AE843" s="115" t="s">
        <v>34</v>
      </c>
      <c r="AK843" s="115" t="s">
        <v>40</v>
      </c>
      <c r="AL843" s="115" t="s">
        <v>41</v>
      </c>
      <c r="AR843" s="115" t="s">
        <v>46</v>
      </c>
      <c r="AX843" s="115" t="s">
        <v>52</v>
      </c>
      <c r="BD843" s="115" t="s">
        <v>57</v>
      </c>
      <c r="BJ843" s="115" t="s">
        <v>26</v>
      </c>
      <c r="BP843" s="115" t="s">
        <v>67</v>
      </c>
      <c r="CC843" s="115" t="s">
        <v>83</v>
      </c>
      <c r="CD843" s="115">
        <v>65</v>
      </c>
      <c r="CE843" s="115" t="s">
        <v>181</v>
      </c>
      <c r="CF843" s="115" t="s">
        <v>208</v>
      </c>
      <c r="CH843" s="115" t="s">
        <v>86</v>
      </c>
      <c r="CI843" s="115" t="s">
        <v>87</v>
      </c>
      <c r="CJ843" s="115" t="s">
        <v>93</v>
      </c>
      <c r="CK843" s="115" t="s">
        <v>102</v>
      </c>
      <c r="CL843" s="115" t="s">
        <v>106</v>
      </c>
      <c r="CM843" s="115" t="s">
        <v>91</v>
      </c>
      <c r="CN843" s="115" t="s">
        <v>86</v>
      </c>
    </row>
    <row r="844" spans="1:92">
      <c r="A844" s="115">
        <v>5586910646</v>
      </c>
      <c r="C844" s="115" t="s">
        <v>19</v>
      </c>
      <c r="L844" s="115" t="s">
        <v>28</v>
      </c>
      <c r="M844" s="115" t="s">
        <v>29</v>
      </c>
      <c r="O844" s="115" t="s">
        <v>18</v>
      </c>
      <c r="Z844" s="115" t="s">
        <v>29</v>
      </c>
      <c r="AB844" s="115"/>
      <c r="AC844" s="115" t="s">
        <v>32</v>
      </c>
      <c r="AD844" s="115" t="s">
        <v>33</v>
      </c>
      <c r="AE844" s="115" t="s">
        <v>34</v>
      </c>
      <c r="AL844" s="115" t="s">
        <v>41</v>
      </c>
      <c r="AP844" s="115" t="s">
        <v>45</v>
      </c>
      <c r="AR844" s="115" t="s">
        <v>46</v>
      </c>
      <c r="AX844" s="115"/>
      <c r="BC844" s="115" t="s">
        <v>56</v>
      </c>
      <c r="BE844" s="115" t="s">
        <v>58</v>
      </c>
      <c r="BO844" s="115" t="s">
        <v>66</v>
      </c>
      <c r="BP844" s="115" t="s">
        <v>67</v>
      </c>
      <c r="BV844" s="115" t="s">
        <v>73</v>
      </c>
      <c r="CA844" s="115" t="s">
        <v>78</v>
      </c>
      <c r="CC844" s="115" t="s">
        <v>83</v>
      </c>
      <c r="CD844" s="115">
        <v>42</v>
      </c>
      <c r="CE844" s="115" t="s">
        <v>181</v>
      </c>
      <c r="CF844" s="115" t="s">
        <v>232</v>
      </c>
      <c r="CG844" s="115" t="s">
        <v>85</v>
      </c>
      <c r="CH844" s="115" t="s">
        <v>86</v>
      </c>
      <c r="CI844" s="115" t="s">
        <v>87</v>
      </c>
      <c r="CJ844" s="115" t="s">
        <v>88</v>
      </c>
      <c r="CK844" s="115" t="s">
        <v>89</v>
      </c>
      <c r="CL844" s="115" t="s">
        <v>90</v>
      </c>
      <c r="CM844" s="115" t="s">
        <v>91</v>
      </c>
      <c r="CN844" s="115" t="s">
        <v>91</v>
      </c>
    </row>
    <row r="845" spans="1:92">
      <c r="A845" s="115">
        <v>7020572225</v>
      </c>
      <c r="L845" s="115" t="s">
        <v>28</v>
      </c>
      <c r="O845" s="115"/>
      <c r="AA845" s="115" t="s">
        <v>30</v>
      </c>
      <c r="AB845" s="115"/>
      <c r="AE845" s="115" t="s">
        <v>34</v>
      </c>
      <c r="AL845" s="115"/>
      <c r="AR845" s="115" t="s">
        <v>46</v>
      </c>
      <c r="AX845" s="115"/>
      <c r="BM845" s="115" t="s">
        <v>64</v>
      </c>
      <c r="BN845" s="115" t="s">
        <v>65</v>
      </c>
      <c r="BP845" s="115" t="s">
        <v>67</v>
      </c>
      <c r="BS845" s="115" t="s">
        <v>70</v>
      </c>
      <c r="CC845" s="115" t="s">
        <v>83</v>
      </c>
      <c r="CD845" s="115">
        <v>49</v>
      </c>
      <c r="CE845" s="115" t="s">
        <v>84</v>
      </c>
      <c r="CF845" s="115" t="s">
        <v>146</v>
      </c>
      <c r="CH845" s="115" t="s">
        <v>91</v>
      </c>
      <c r="CI845" s="115" t="s">
        <v>87</v>
      </c>
      <c r="CJ845" s="115" t="s">
        <v>96</v>
      </c>
      <c r="CK845" s="115" t="s">
        <v>112</v>
      </c>
      <c r="CL845" s="115" t="s">
        <v>90</v>
      </c>
      <c r="CM845" s="115" t="s">
        <v>86</v>
      </c>
      <c r="CN845" s="115" t="s">
        <v>86</v>
      </c>
    </row>
    <row r="846" spans="1:92">
      <c r="A846" s="115">
        <v>6985141692</v>
      </c>
      <c r="B846" s="115" t="s">
        <v>18</v>
      </c>
      <c r="J846" s="115" t="s">
        <v>26</v>
      </c>
      <c r="N846" s="115" t="s">
        <v>30</v>
      </c>
      <c r="O846" s="115"/>
      <c r="V846" s="115" t="s">
        <v>25</v>
      </c>
      <c r="W846" s="115" t="s">
        <v>26</v>
      </c>
      <c r="X846" s="115" t="s">
        <v>27</v>
      </c>
      <c r="AB846" s="115" t="s">
        <v>31</v>
      </c>
      <c r="AF846" s="115" t="s">
        <v>35</v>
      </c>
      <c r="AK846" s="115" t="s">
        <v>40</v>
      </c>
      <c r="AL846" s="115"/>
      <c r="AM846" s="115" t="s">
        <v>42</v>
      </c>
      <c r="AR846" s="115" t="s">
        <v>46</v>
      </c>
      <c r="AX846" s="115"/>
      <c r="BA846" s="115" t="s">
        <v>19</v>
      </c>
      <c r="BD846" s="115" t="s">
        <v>57</v>
      </c>
      <c r="BG846" s="115" t="s">
        <v>60</v>
      </c>
      <c r="BK846" s="115" t="s">
        <v>22</v>
      </c>
      <c r="BP846" s="115"/>
      <c r="BQ846" s="115" t="s">
        <v>68</v>
      </c>
      <c r="BU846" s="115" t="s">
        <v>72</v>
      </c>
      <c r="BZ846" s="115" t="s">
        <v>77</v>
      </c>
      <c r="CC846" s="115" t="s">
        <v>83</v>
      </c>
      <c r="CD846" s="115">
        <v>24</v>
      </c>
      <c r="CE846" s="115" t="s">
        <v>181</v>
      </c>
      <c r="CF846" s="115" t="s">
        <v>194</v>
      </c>
      <c r="CI846" s="115" t="s">
        <v>108</v>
      </c>
      <c r="CJ846" s="115" t="s">
        <v>96</v>
      </c>
      <c r="CK846" s="115" t="s">
        <v>94</v>
      </c>
      <c r="CL846" s="115" t="s">
        <v>113</v>
      </c>
      <c r="CM846" s="115" t="s">
        <v>91</v>
      </c>
      <c r="CN846" s="115" t="s">
        <v>91</v>
      </c>
    </row>
    <row r="847" spans="1:92">
      <c r="A847" s="115">
        <v>5609483908</v>
      </c>
      <c r="C847" s="115" t="s">
        <v>19</v>
      </c>
      <c r="K847" s="115" t="s">
        <v>27</v>
      </c>
      <c r="L847" s="115" t="s">
        <v>28</v>
      </c>
      <c r="O847" s="115"/>
      <c r="W847" s="115" t="s">
        <v>26</v>
      </c>
      <c r="X847" s="115" t="s">
        <v>27</v>
      </c>
      <c r="AB847" s="115"/>
      <c r="AD847" s="115" t="s">
        <v>33</v>
      </c>
      <c r="AK847" s="115" t="s">
        <v>40</v>
      </c>
      <c r="AL847" s="115" t="s">
        <v>41</v>
      </c>
      <c r="AM847" s="115" t="s">
        <v>42</v>
      </c>
      <c r="AR847" s="115" t="s">
        <v>46</v>
      </c>
      <c r="AX847" s="115"/>
      <c r="AZ847" s="115" t="s">
        <v>54</v>
      </c>
      <c r="BI847" s="115" t="s">
        <v>62</v>
      </c>
      <c r="BN847" s="115" t="s">
        <v>65</v>
      </c>
      <c r="BP847" s="115" t="s">
        <v>67</v>
      </c>
      <c r="CC847" s="115" t="s">
        <v>83</v>
      </c>
      <c r="CD847" s="115">
        <v>61</v>
      </c>
      <c r="CE847" s="115" t="s">
        <v>181</v>
      </c>
      <c r="CF847" s="115" t="s">
        <v>206</v>
      </c>
      <c r="CG847" s="115" t="s">
        <v>85</v>
      </c>
      <c r="CH847" s="115" t="s">
        <v>86</v>
      </c>
      <c r="CI847" s="115" t="s">
        <v>87</v>
      </c>
      <c r="CJ847" s="115" t="s">
        <v>101</v>
      </c>
      <c r="CK847" s="115" t="s">
        <v>89</v>
      </c>
      <c r="CL847" s="115" t="s">
        <v>90</v>
      </c>
      <c r="CM847" s="115" t="s">
        <v>91</v>
      </c>
      <c r="CN847" s="115" t="s">
        <v>91</v>
      </c>
    </row>
    <row r="848" spans="1:92">
      <c r="A848" s="115">
        <v>5578850187</v>
      </c>
      <c r="D848" s="115" t="s">
        <v>20</v>
      </c>
      <c r="N848" s="115" t="s">
        <v>30</v>
      </c>
      <c r="O848" s="115"/>
      <c r="W848" s="115" t="s">
        <v>26</v>
      </c>
      <c r="X848" s="115" t="s">
        <v>27</v>
      </c>
      <c r="AA848" s="115" t="s">
        <v>30</v>
      </c>
      <c r="AB848" s="115"/>
      <c r="AK848" s="115" t="s">
        <v>40</v>
      </c>
      <c r="AL848" s="115"/>
      <c r="AM848" s="115" t="s">
        <v>42</v>
      </c>
      <c r="AN848" s="115" t="s">
        <v>43</v>
      </c>
      <c r="AR848" s="115" t="s">
        <v>46</v>
      </c>
      <c r="AX848" s="115"/>
      <c r="AZ848" s="115" t="s">
        <v>54</v>
      </c>
      <c r="BE848" s="115" t="s">
        <v>58</v>
      </c>
      <c r="BJ848" s="115" t="s">
        <v>26</v>
      </c>
      <c r="BP848" s="115" t="s">
        <v>67</v>
      </c>
      <c r="BT848" s="115" t="s">
        <v>71</v>
      </c>
      <c r="BV848" s="115" t="s">
        <v>73</v>
      </c>
      <c r="CC848" s="115" t="s">
        <v>83</v>
      </c>
      <c r="CD848" s="115">
        <v>58</v>
      </c>
      <c r="CE848" s="115" t="s">
        <v>181</v>
      </c>
      <c r="CF848" s="115" t="s">
        <v>198</v>
      </c>
      <c r="CG848" s="115" t="s">
        <v>85</v>
      </c>
      <c r="CH848" s="115" t="s">
        <v>86</v>
      </c>
      <c r="CI848" s="115" t="s">
        <v>87</v>
      </c>
      <c r="CJ848" s="115" t="s">
        <v>88</v>
      </c>
      <c r="CK848" s="115" t="s">
        <v>120</v>
      </c>
      <c r="CL848" s="115" t="s">
        <v>90</v>
      </c>
      <c r="CM848" s="115" t="s">
        <v>91</v>
      </c>
      <c r="CN848" s="115" t="s">
        <v>91</v>
      </c>
    </row>
    <row r="849" spans="1:92">
      <c r="A849" s="115">
        <v>7045788173</v>
      </c>
      <c r="C849" s="115" t="s">
        <v>19</v>
      </c>
      <c r="I849" s="115" t="s">
        <v>25</v>
      </c>
      <c r="M849" s="115" t="s">
        <v>29</v>
      </c>
      <c r="O849" s="115"/>
      <c r="Q849" s="115" t="s">
        <v>20</v>
      </c>
      <c r="X849" s="115" t="s">
        <v>27</v>
      </c>
      <c r="Z849" s="115" t="s">
        <v>29</v>
      </c>
      <c r="AA849" s="115" t="s">
        <v>30</v>
      </c>
      <c r="AB849" s="115"/>
      <c r="AL849" s="115" t="s">
        <v>41</v>
      </c>
      <c r="AR849" s="115" t="s">
        <v>46</v>
      </c>
      <c r="AX849" s="115"/>
      <c r="BP849" s="115" t="s">
        <v>67</v>
      </c>
      <c r="CA849" s="115" t="s">
        <v>78</v>
      </c>
      <c r="CC849" s="115" t="s">
        <v>83</v>
      </c>
      <c r="CD849" s="115">
        <v>76</v>
      </c>
      <c r="CE849" s="115" t="s">
        <v>181</v>
      </c>
      <c r="CF849" s="115" t="s">
        <v>426</v>
      </c>
      <c r="CG849" s="115" t="s">
        <v>85</v>
      </c>
      <c r="CH849" s="115" t="s">
        <v>86</v>
      </c>
      <c r="CI849" s="115" t="s">
        <v>87</v>
      </c>
      <c r="CJ849" s="115" t="s">
        <v>101</v>
      </c>
      <c r="CK849" s="115" t="s">
        <v>89</v>
      </c>
      <c r="CL849" s="115" t="s">
        <v>106</v>
      </c>
      <c r="CM849" s="115" t="s">
        <v>91</v>
      </c>
      <c r="CN849" s="115" t="s">
        <v>91</v>
      </c>
    </row>
    <row r="850" spans="1:92">
      <c r="A850" s="115">
        <v>7020345313</v>
      </c>
      <c r="O850" s="115"/>
      <c r="Q850" s="115" t="s">
        <v>20</v>
      </c>
      <c r="X850" s="115" t="s">
        <v>27</v>
      </c>
      <c r="Y850" s="115" t="s">
        <v>28</v>
      </c>
      <c r="AB850" s="115"/>
      <c r="AL850" s="115"/>
      <c r="AN850" s="115" t="s">
        <v>43</v>
      </c>
      <c r="AO850" s="115" t="s">
        <v>44</v>
      </c>
      <c r="AR850" s="115" t="s">
        <v>46</v>
      </c>
      <c r="AX850" s="115"/>
      <c r="BP850" s="115" t="s">
        <v>67</v>
      </c>
      <c r="CC850" s="115" t="s">
        <v>83</v>
      </c>
      <c r="CD850" s="115">
        <v>58</v>
      </c>
      <c r="CE850" s="115" t="s">
        <v>181</v>
      </c>
      <c r="CF850" s="115" t="s">
        <v>221</v>
      </c>
      <c r="CG850" s="115" t="s">
        <v>85</v>
      </c>
      <c r="CH850" s="115" t="s">
        <v>86</v>
      </c>
      <c r="CI850" s="115" t="s">
        <v>87</v>
      </c>
      <c r="CJ850" s="115" t="s">
        <v>96</v>
      </c>
      <c r="CK850" s="115" t="s">
        <v>102</v>
      </c>
      <c r="CL850" s="115" t="s">
        <v>90</v>
      </c>
      <c r="CM850" s="115" t="s">
        <v>91</v>
      </c>
      <c r="CN850" s="115" t="s">
        <v>91</v>
      </c>
    </row>
    <row r="851" spans="1:92">
      <c r="A851" s="115">
        <v>7045793252</v>
      </c>
      <c r="C851" s="115" t="s">
        <v>19</v>
      </c>
      <c r="L851" s="115" t="s">
        <v>28</v>
      </c>
      <c r="M851" s="115" t="s">
        <v>29</v>
      </c>
      <c r="O851" s="115"/>
      <c r="V851" s="115" t="s">
        <v>25</v>
      </c>
      <c r="W851" s="115" t="s">
        <v>26</v>
      </c>
      <c r="Z851" s="115" t="s">
        <v>29</v>
      </c>
      <c r="AB851" s="115"/>
      <c r="AL851" s="115" t="s">
        <v>41</v>
      </c>
      <c r="AP851" s="115" t="s">
        <v>45</v>
      </c>
      <c r="AR851" s="115" t="s">
        <v>46</v>
      </c>
      <c r="AX851" s="115"/>
      <c r="BD851" s="115" t="s">
        <v>57</v>
      </c>
      <c r="BP851" s="115" t="s">
        <v>67</v>
      </c>
      <c r="BS851" s="115" t="s">
        <v>70</v>
      </c>
      <c r="BW851" s="115" t="s">
        <v>74</v>
      </c>
      <c r="BZ851" s="115" t="s">
        <v>77</v>
      </c>
      <c r="CA851" s="115" t="s">
        <v>78</v>
      </c>
      <c r="CC851" s="115" t="s">
        <v>83</v>
      </c>
      <c r="CD851" s="115">
        <v>73</v>
      </c>
      <c r="CE851" s="115" t="s">
        <v>181</v>
      </c>
      <c r="CF851" s="115" t="s">
        <v>220</v>
      </c>
      <c r="CG851" s="115" t="s">
        <v>107</v>
      </c>
      <c r="CH851" s="115" t="s">
        <v>86</v>
      </c>
      <c r="CI851" s="115" t="s">
        <v>87</v>
      </c>
      <c r="CJ851" s="115" t="s">
        <v>104</v>
      </c>
      <c r="CK851" s="115" t="s">
        <v>89</v>
      </c>
      <c r="CL851" s="115" t="s">
        <v>106</v>
      </c>
      <c r="CM851" s="115" t="s">
        <v>91</v>
      </c>
      <c r="CN851" s="115" t="s">
        <v>91</v>
      </c>
    </row>
    <row r="852" spans="1:92">
      <c r="A852" s="115">
        <v>6985138750</v>
      </c>
      <c r="B852" s="115" t="s">
        <v>18</v>
      </c>
      <c r="C852" s="115" t="s">
        <v>19</v>
      </c>
      <c r="E852" s="115" t="s">
        <v>21</v>
      </c>
      <c r="F852" s="115" t="s">
        <v>22</v>
      </c>
      <c r="J852" s="115" t="s">
        <v>26</v>
      </c>
      <c r="O852" s="115"/>
      <c r="R852" s="115" t="s">
        <v>21</v>
      </c>
      <c r="W852" s="115" t="s">
        <v>26</v>
      </c>
      <c r="AB852" s="115"/>
      <c r="AD852" s="115" t="s">
        <v>33</v>
      </c>
      <c r="AL852" s="115" t="s">
        <v>41</v>
      </c>
      <c r="AR852" s="115" t="s">
        <v>46</v>
      </c>
      <c r="AX852" s="115"/>
      <c r="BA852" s="115" t="s">
        <v>19</v>
      </c>
      <c r="BC852" s="115" t="s">
        <v>56</v>
      </c>
      <c r="BJ852" s="115" t="s">
        <v>26</v>
      </c>
      <c r="BP852" s="115"/>
      <c r="BV852" s="115" t="s">
        <v>73</v>
      </c>
      <c r="BY852" s="115" t="s">
        <v>76</v>
      </c>
      <c r="CC852" s="115" t="s">
        <v>83</v>
      </c>
      <c r="CE852" s="115" t="s">
        <v>181</v>
      </c>
      <c r="CF852" s="115" t="s">
        <v>228</v>
      </c>
      <c r="CH852" s="115" t="s">
        <v>91</v>
      </c>
      <c r="CI852" s="115" t="s">
        <v>108</v>
      </c>
      <c r="CJ852" s="115" t="s">
        <v>93</v>
      </c>
      <c r="CK852" s="115" t="s">
        <v>112</v>
      </c>
      <c r="CL852" s="115" t="s">
        <v>98</v>
      </c>
      <c r="CM852" s="115" t="s">
        <v>86</v>
      </c>
    </row>
    <row r="853" spans="1:92">
      <c r="A853" s="115">
        <v>7011539944</v>
      </c>
      <c r="J853" s="115" t="s">
        <v>26</v>
      </c>
      <c r="O853" s="115"/>
      <c r="P853" s="115" t="s">
        <v>19</v>
      </c>
      <c r="W853" s="115" t="s">
        <v>26</v>
      </c>
      <c r="AB853" s="115"/>
      <c r="AF853" s="115" t="s">
        <v>35</v>
      </c>
      <c r="AL853" s="115"/>
      <c r="AR853" s="115" t="s">
        <v>46</v>
      </c>
      <c r="AX853" s="115" t="s">
        <v>52</v>
      </c>
      <c r="BD853" s="115" t="s">
        <v>57</v>
      </c>
      <c r="BP853" s="115"/>
      <c r="BT853" s="115" t="s">
        <v>71</v>
      </c>
      <c r="BU853" s="115" t="s">
        <v>72</v>
      </c>
      <c r="CC853" s="115" t="s">
        <v>83</v>
      </c>
      <c r="CD853" s="115">
        <v>78</v>
      </c>
      <c r="CE853" s="115" t="s">
        <v>84</v>
      </c>
      <c r="CF853" s="115" t="s">
        <v>143</v>
      </c>
      <c r="CG853" s="115" t="s">
        <v>85</v>
      </c>
      <c r="CH853" s="115" t="s">
        <v>91</v>
      </c>
      <c r="CJ853" s="115" t="s">
        <v>93</v>
      </c>
      <c r="CL853" s="115" t="s">
        <v>106</v>
      </c>
      <c r="CM853" s="115" t="s">
        <v>91</v>
      </c>
    </row>
    <row r="854" spans="1:92">
      <c r="A854" s="115">
        <v>6984056183</v>
      </c>
      <c r="L854" s="115" t="s">
        <v>28</v>
      </c>
      <c r="N854" s="115" t="s">
        <v>30</v>
      </c>
      <c r="O854" s="115"/>
      <c r="W854" s="115" t="s">
        <v>26</v>
      </c>
      <c r="AB854" s="115"/>
      <c r="AL854" s="115" t="s">
        <v>41</v>
      </c>
      <c r="AO854" s="115" t="s">
        <v>44</v>
      </c>
      <c r="AR854" s="115" t="s">
        <v>46</v>
      </c>
      <c r="AX854" s="115" t="s">
        <v>52</v>
      </c>
      <c r="BA854" s="115" t="s">
        <v>19</v>
      </c>
      <c r="BJ854" s="115" t="s">
        <v>26</v>
      </c>
      <c r="BO854" s="115" t="s">
        <v>66</v>
      </c>
      <c r="BP854" s="115" t="s">
        <v>67</v>
      </c>
      <c r="BR854" s="115" t="s">
        <v>69</v>
      </c>
      <c r="BT854" s="115" t="s">
        <v>71</v>
      </c>
      <c r="CA854" s="115" t="s">
        <v>78</v>
      </c>
      <c r="CC854" s="115" t="s">
        <v>99</v>
      </c>
      <c r="CD854" s="115">
        <v>65</v>
      </c>
      <c r="CE854" s="115" t="s">
        <v>181</v>
      </c>
      <c r="CF854" s="115" t="s">
        <v>231</v>
      </c>
    </row>
    <row r="855" spans="1:92">
      <c r="A855" s="115">
        <v>6985434928</v>
      </c>
      <c r="J855" s="115" t="s">
        <v>26</v>
      </c>
      <c r="O855" s="115"/>
      <c r="W855" s="115" t="s">
        <v>26</v>
      </c>
      <c r="AB855" s="115"/>
      <c r="AK855" s="115" t="s">
        <v>40</v>
      </c>
      <c r="AL855" s="115"/>
      <c r="AR855" s="115" t="s">
        <v>46</v>
      </c>
      <c r="AX855" s="115"/>
      <c r="BJ855" s="115" t="s">
        <v>26</v>
      </c>
      <c r="BP855" s="115" t="s">
        <v>67</v>
      </c>
      <c r="CA855" s="115" t="s">
        <v>78</v>
      </c>
      <c r="CC855" s="115" t="s">
        <v>99</v>
      </c>
      <c r="CD855" s="115">
        <v>69</v>
      </c>
      <c r="CE855" s="115" t="s">
        <v>84</v>
      </c>
      <c r="CF855" s="115" t="s">
        <v>123</v>
      </c>
      <c r="CG855" s="115" t="s">
        <v>85</v>
      </c>
      <c r="CH855" s="115" t="s">
        <v>86</v>
      </c>
      <c r="CI855" s="115" t="s">
        <v>87</v>
      </c>
      <c r="CK855" s="115" t="s">
        <v>89</v>
      </c>
      <c r="CL855" s="115" t="s">
        <v>106</v>
      </c>
      <c r="CM855" s="115" t="s">
        <v>91</v>
      </c>
      <c r="CN855" s="115" t="s">
        <v>86</v>
      </c>
    </row>
    <row r="856" spans="1:92">
      <c r="A856" s="115">
        <v>6985139982</v>
      </c>
      <c r="J856" s="115" t="s">
        <v>26</v>
      </c>
      <c r="O856" s="115"/>
      <c r="W856" s="115" t="s">
        <v>26</v>
      </c>
      <c r="AB856" s="115"/>
      <c r="AD856" s="115" t="s">
        <v>33</v>
      </c>
      <c r="AL856" s="115"/>
      <c r="AR856" s="115" t="s">
        <v>46</v>
      </c>
      <c r="AX856" s="115" t="s">
        <v>52</v>
      </c>
      <c r="AZ856" s="115" t="s">
        <v>54</v>
      </c>
      <c r="BJ856" s="115" t="s">
        <v>26</v>
      </c>
      <c r="BP856" s="115" t="s">
        <v>67</v>
      </c>
      <c r="BS856" s="115" t="s">
        <v>70</v>
      </c>
      <c r="CA856" s="115" t="s">
        <v>78</v>
      </c>
      <c r="CC856" s="115" t="s">
        <v>99</v>
      </c>
      <c r="CD856" s="115">
        <v>63</v>
      </c>
      <c r="CE856" s="115" t="s">
        <v>181</v>
      </c>
      <c r="CF856" s="115" t="s">
        <v>186</v>
      </c>
      <c r="CG856" s="115" t="s">
        <v>97</v>
      </c>
      <c r="CH856" s="115" t="s">
        <v>86</v>
      </c>
      <c r="CI856" s="115" t="s">
        <v>87</v>
      </c>
      <c r="CJ856" s="115" t="s">
        <v>104</v>
      </c>
      <c r="CK856" s="115" t="s">
        <v>89</v>
      </c>
      <c r="CL856" s="115" t="s">
        <v>113</v>
      </c>
      <c r="CM856" s="115" t="s">
        <v>117</v>
      </c>
      <c r="CN856" s="115" t="s">
        <v>91</v>
      </c>
    </row>
    <row r="857" spans="1:92">
      <c r="A857" s="115">
        <v>7045795390</v>
      </c>
      <c r="C857" s="115" t="s">
        <v>19</v>
      </c>
      <c r="M857" s="115" t="s">
        <v>29</v>
      </c>
      <c r="N857" s="115" t="s">
        <v>30</v>
      </c>
      <c r="O857" s="115"/>
      <c r="P857" s="115" t="s">
        <v>19</v>
      </c>
      <c r="R857" s="115" t="s">
        <v>21</v>
      </c>
      <c r="V857" s="115" t="s">
        <v>25</v>
      </c>
      <c r="AB857" s="115"/>
      <c r="AD857" s="115" t="s">
        <v>33</v>
      </c>
      <c r="AK857" s="115" t="s">
        <v>40</v>
      </c>
      <c r="AL857" s="115" t="s">
        <v>41</v>
      </c>
      <c r="AM857" s="115" t="s">
        <v>42</v>
      </c>
      <c r="AR857" s="115" t="s">
        <v>46</v>
      </c>
      <c r="AX857" s="115"/>
      <c r="AZ857" s="115" t="s">
        <v>54</v>
      </c>
      <c r="BA857" s="115" t="s">
        <v>19</v>
      </c>
      <c r="BG857" s="115" t="s">
        <v>60</v>
      </c>
      <c r="BP857" s="115" t="s">
        <v>67</v>
      </c>
      <c r="CC857" s="115" t="s">
        <v>83</v>
      </c>
      <c r="CE857" s="115" t="s">
        <v>181</v>
      </c>
      <c r="CF857" s="115" t="s">
        <v>231</v>
      </c>
      <c r="CG857" s="115" t="s">
        <v>85</v>
      </c>
      <c r="CH857" s="115" t="s">
        <v>86</v>
      </c>
      <c r="CI857" s="115" t="s">
        <v>87</v>
      </c>
      <c r="CK857" s="115" t="s">
        <v>109</v>
      </c>
      <c r="CL857" s="115" t="s">
        <v>106</v>
      </c>
      <c r="CM857" s="115" t="s">
        <v>91</v>
      </c>
      <c r="CN857" s="115" t="s">
        <v>86</v>
      </c>
    </row>
    <row r="858" spans="1:92">
      <c r="A858" s="115">
        <v>7010996909</v>
      </c>
      <c r="C858" s="115" t="s">
        <v>19</v>
      </c>
      <c r="D858" s="115" t="s">
        <v>20</v>
      </c>
      <c r="I858" s="115" t="s">
        <v>25</v>
      </c>
      <c r="K858" s="115" t="s">
        <v>27</v>
      </c>
      <c r="L858" s="115" t="s">
        <v>28</v>
      </c>
      <c r="O858" s="115"/>
      <c r="P858" s="115" t="s">
        <v>19</v>
      </c>
      <c r="Q858" s="115" t="s">
        <v>20</v>
      </c>
      <c r="V858" s="115" t="s">
        <v>25</v>
      </c>
      <c r="AB858" s="115"/>
      <c r="AL858" s="115" t="s">
        <v>41</v>
      </c>
      <c r="AM858" s="115" t="s">
        <v>42</v>
      </c>
      <c r="AQ858" s="115" t="s">
        <v>39</v>
      </c>
      <c r="AR858" s="115" t="s">
        <v>46</v>
      </c>
      <c r="AX858" s="115" t="s">
        <v>52</v>
      </c>
      <c r="AY858" s="115" t="s">
        <v>53</v>
      </c>
      <c r="BA858" s="115" t="s">
        <v>19</v>
      </c>
      <c r="BC858" s="115" t="s">
        <v>56</v>
      </c>
      <c r="BD858" s="115" t="s">
        <v>57</v>
      </c>
      <c r="BJ858" s="115" t="s">
        <v>26</v>
      </c>
      <c r="BN858" s="115" t="s">
        <v>65</v>
      </c>
      <c r="BP858" s="115" t="s">
        <v>67</v>
      </c>
      <c r="BS858" s="115" t="s">
        <v>70</v>
      </c>
      <c r="BT858" s="115" t="s">
        <v>71</v>
      </c>
      <c r="CC858" s="115" t="s">
        <v>83</v>
      </c>
      <c r="CD858" s="115">
        <v>79</v>
      </c>
      <c r="CE858" s="115" t="s">
        <v>84</v>
      </c>
      <c r="CF858" s="115" t="s">
        <v>123</v>
      </c>
      <c r="CG858" s="115" t="s">
        <v>85</v>
      </c>
      <c r="CH858" s="115" t="s">
        <v>86</v>
      </c>
      <c r="CI858" s="115" t="s">
        <v>87</v>
      </c>
      <c r="CJ858" s="115" t="s">
        <v>96</v>
      </c>
      <c r="CK858" s="115" t="s">
        <v>102</v>
      </c>
      <c r="CL858" s="115" t="s">
        <v>106</v>
      </c>
      <c r="CM858" s="115" t="s">
        <v>91</v>
      </c>
      <c r="CN858" s="115" t="s">
        <v>91</v>
      </c>
    </row>
    <row r="859" spans="1:92">
      <c r="A859" s="115">
        <v>5587431245</v>
      </c>
      <c r="E859" s="115" t="s">
        <v>21</v>
      </c>
      <c r="L859" s="115" t="s">
        <v>28</v>
      </c>
      <c r="N859" s="115" t="s">
        <v>30</v>
      </c>
      <c r="O859" s="115"/>
      <c r="P859" s="115" t="s">
        <v>19</v>
      </c>
      <c r="Q859" s="115" t="s">
        <v>20</v>
      </c>
      <c r="V859" s="115" t="s">
        <v>25</v>
      </c>
      <c r="AB859" s="115"/>
      <c r="AC859" s="115" t="s">
        <v>32</v>
      </c>
      <c r="AD859" s="115" t="s">
        <v>33</v>
      </c>
      <c r="AK859" s="115" t="s">
        <v>40</v>
      </c>
      <c r="AL859" s="115" t="s">
        <v>41</v>
      </c>
      <c r="AP859" s="115" t="s">
        <v>45</v>
      </c>
      <c r="AR859" s="115" t="s">
        <v>46</v>
      </c>
      <c r="AX859" s="115"/>
      <c r="BC859" s="115" t="s">
        <v>56</v>
      </c>
      <c r="BD859" s="115" t="s">
        <v>57</v>
      </c>
      <c r="BH859" s="115" t="s">
        <v>61</v>
      </c>
      <c r="BP859" s="115"/>
      <c r="BQ859" s="115" t="s">
        <v>68</v>
      </c>
      <c r="BV859" s="115" t="s">
        <v>73</v>
      </c>
      <c r="CA859" s="115" t="s">
        <v>78</v>
      </c>
      <c r="CC859" s="115" t="s">
        <v>83</v>
      </c>
      <c r="CD859" s="115">
        <v>43</v>
      </c>
      <c r="CE859" s="115" t="s">
        <v>181</v>
      </c>
      <c r="CF859" s="115" t="s">
        <v>199</v>
      </c>
      <c r="CG859" s="115" t="s">
        <v>85</v>
      </c>
      <c r="CH859" s="115" t="s">
        <v>86</v>
      </c>
      <c r="CI859" s="115" t="s">
        <v>87</v>
      </c>
      <c r="CJ859" s="115" t="s">
        <v>101</v>
      </c>
      <c r="CK859" s="115" t="s">
        <v>89</v>
      </c>
      <c r="CL859" s="115" t="s">
        <v>90</v>
      </c>
      <c r="CM859" s="115" t="s">
        <v>91</v>
      </c>
      <c r="CN859" s="115" t="s">
        <v>86</v>
      </c>
    </row>
    <row r="860" spans="1:92">
      <c r="A860" s="115">
        <v>7045758460</v>
      </c>
      <c r="I860" s="115" t="s">
        <v>25</v>
      </c>
      <c r="J860" s="115" t="s">
        <v>26</v>
      </c>
      <c r="M860" s="115" t="s">
        <v>29</v>
      </c>
      <c r="O860" s="115"/>
      <c r="P860" s="115" t="s">
        <v>19</v>
      </c>
      <c r="V860" s="115" t="s">
        <v>25</v>
      </c>
      <c r="AA860" s="115" t="s">
        <v>30</v>
      </c>
      <c r="AB860" s="115"/>
      <c r="AK860" s="115" t="s">
        <v>40</v>
      </c>
      <c r="AL860" s="115" t="s">
        <v>41</v>
      </c>
      <c r="AR860" s="115" t="s">
        <v>46</v>
      </c>
      <c r="AX860" s="115" t="s">
        <v>52</v>
      </c>
      <c r="BA860" s="115" t="s">
        <v>19</v>
      </c>
      <c r="BH860" s="115" t="s">
        <v>61</v>
      </c>
      <c r="BN860" s="115" t="s">
        <v>65</v>
      </c>
      <c r="BP860" s="115"/>
      <c r="BQ860" s="115" t="s">
        <v>68</v>
      </c>
      <c r="BS860" s="115" t="s">
        <v>70</v>
      </c>
      <c r="BT860" s="115" t="s">
        <v>71</v>
      </c>
      <c r="BU860" s="115" t="s">
        <v>72</v>
      </c>
      <c r="CC860" s="115" t="s">
        <v>83</v>
      </c>
      <c r="CD860" s="115">
        <v>77</v>
      </c>
      <c r="CE860" s="115" t="s">
        <v>181</v>
      </c>
      <c r="CF860" s="115" t="s">
        <v>237</v>
      </c>
      <c r="CG860" s="115" t="s">
        <v>97</v>
      </c>
      <c r="CH860" s="115" t="s">
        <v>86</v>
      </c>
      <c r="CI860" s="115" t="s">
        <v>87</v>
      </c>
      <c r="CJ860" s="115" t="s">
        <v>100</v>
      </c>
      <c r="CK860" s="115" t="s">
        <v>111</v>
      </c>
      <c r="CL860" s="115" t="s">
        <v>106</v>
      </c>
      <c r="CM860" s="115" t="s">
        <v>91</v>
      </c>
      <c r="CN860" s="115" t="s">
        <v>91</v>
      </c>
    </row>
    <row r="861" spans="1:92">
      <c r="A861" s="115">
        <v>7011093014</v>
      </c>
      <c r="I861" s="115" t="s">
        <v>25</v>
      </c>
      <c r="J861" s="115" t="s">
        <v>26</v>
      </c>
      <c r="O861" s="115"/>
      <c r="V861" s="115" t="s">
        <v>25</v>
      </c>
      <c r="AB861" s="115"/>
      <c r="AK861" s="115" t="s">
        <v>40</v>
      </c>
      <c r="AL861" s="115" t="s">
        <v>41</v>
      </c>
      <c r="AP861" s="115" t="s">
        <v>45</v>
      </c>
      <c r="AR861" s="115" t="s">
        <v>46</v>
      </c>
      <c r="AX861" s="115" t="s">
        <v>52</v>
      </c>
      <c r="BA861" s="115" t="s">
        <v>19</v>
      </c>
      <c r="BC861" s="115" t="s">
        <v>56</v>
      </c>
      <c r="BD861" s="115" t="s">
        <v>57</v>
      </c>
      <c r="BH861" s="115" t="s">
        <v>61</v>
      </c>
      <c r="BP861" s="115" t="s">
        <v>67</v>
      </c>
      <c r="BS861" s="115" t="s">
        <v>70</v>
      </c>
      <c r="CA861" s="115" t="s">
        <v>78</v>
      </c>
      <c r="CC861" s="115" t="s">
        <v>83</v>
      </c>
      <c r="CD861" s="115">
        <v>43</v>
      </c>
      <c r="CE861" s="115" t="s">
        <v>84</v>
      </c>
      <c r="CF861" s="115" t="s">
        <v>135</v>
      </c>
      <c r="CG861" s="115" t="s">
        <v>92</v>
      </c>
      <c r="CH861" s="115" t="s">
        <v>86</v>
      </c>
      <c r="CI861" s="115" t="s">
        <v>182</v>
      </c>
      <c r="CJ861" s="115" t="s">
        <v>88</v>
      </c>
      <c r="CK861" s="115" t="s">
        <v>89</v>
      </c>
      <c r="CL861" s="115" t="s">
        <v>90</v>
      </c>
      <c r="CM861" s="115" t="s">
        <v>91</v>
      </c>
      <c r="CN861" s="115" t="s">
        <v>91</v>
      </c>
    </row>
    <row r="862" spans="1:92">
      <c r="A862" s="115">
        <v>7044847281</v>
      </c>
      <c r="N862" s="115" t="s">
        <v>30</v>
      </c>
      <c r="O862" s="115"/>
      <c r="V862" s="115" t="s">
        <v>25</v>
      </c>
      <c r="AB862" s="115" t="s">
        <v>31</v>
      </c>
      <c r="AL862" s="115"/>
      <c r="AR862" s="115" t="s">
        <v>46</v>
      </c>
      <c r="AX862" s="115"/>
      <c r="BC862" s="115" t="s">
        <v>56</v>
      </c>
      <c r="BP862" s="115"/>
      <c r="BR862" s="115" t="s">
        <v>69</v>
      </c>
      <c r="CC862" s="115" t="s">
        <v>83</v>
      </c>
      <c r="CD862" s="115">
        <v>68</v>
      </c>
      <c r="CE862" s="115" t="s">
        <v>181</v>
      </c>
      <c r="CF862" s="115" t="s">
        <v>190</v>
      </c>
      <c r="CG862" s="115" t="s">
        <v>85</v>
      </c>
      <c r="CH862" s="115" t="s">
        <v>91</v>
      </c>
      <c r="CI862" s="115" t="s">
        <v>87</v>
      </c>
      <c r="CJ862" s="115" t="s">
        <v>100</v>
      </c>
      <c r="CK862" s="115" t="s">
        <v>89</v>
      </c>
      <c r="CL862" s="115" t="s">
        <v>90</v>
      </c>
      <c r="CM862" s="115" t="s">
        <v>91</v>
      </c>
      <c r="CN862" s="115" t="s">
        <v>86</v>
      </c>
    </row>
    <row r="863" spans="1:92">
      <c r="A863" s="115">
        <v>7045768471</v>
      </c>
      <c r="M863" s="115" t="s">
        <v>29</v>
      </c>
      <c r="O863" s="115"/>
      <c r="Q863" s="115" t="s">
        <v>20</v>
      </c>
      <c r="R863" s="115" t="s">
        <v>21</v>
      </c>
      <c r="Z863" s="115" t="s">
        <v>29</v>
      </c>
      <c r="AB863" s="115"/>
      <c r="AL863" s="115" t="s">
        <v>41</v>
      </c>
      <c r="AM863" s="115" t="s">
        <v>42</v>
      </c>
      <c r="AP863" s="115" t="s">
        <v>45</v>
      </c>
      <c r="AR863" s="115" t="s">
        <v>46</v>
      </c>
      <c r="AX863" s="115" t="s">
        <v>52</v>
      </c>
      <c r="BC863" s="115" t="s">
        <v>56</v>
      </c>
      <c r="BD863" s="115" t="s">
        <v>57</v>
      </c>
      <c r="BE863" s="115" t="s">
        <v>58</v>
      </c>
      <c r="BH863" s="115" t="s">
        <v>61</v>
      </c>
      <c r="BP863" s="115" t="s">
        <v>67</v>
      </c>
      <c r="BS863" s="115" t="s">
        <v>70</v>
      </c>
      <c r="CA863" s="115" t="s">
        <v>78</v>
      </c>
      <c r="CC863" s="115" t="s">
        <v>83</v>
      </c>
      <c r="CD863" s="115">
        <v>83</v>
      </c>
      <c r="CE863" s="115" t="s">
        <v>181</v>
      </c>
      <c r="CF863" s="115" t="s">
        <v>487</v>
      </c>
      <c r="CG863" s="115" t="s">
        <v>85</v>
      </c>
      <c r="CH863" s="115" t="s">
        <v>86</v>
      </c>
      <c r="CJ863" s="115" t="s">
        <v>88</v>
      </c>
      <c r="CK863" s="115" t="s">
        <v>94</v>
      </c>
      <c r="CL863" s="115" t="s">
        <v>106</v>
      </c>
      <c r="CM863" s="115" t="s">
        <v>91</v>
      </c>
      <c r="CN863" s="115" t="s">
        <v>91</v>
      </c>
    </row>
    <row r="864" spans="1:92">
      <c r="A864" s="115">
        <v>5610015763</v>
      </c>
      <c r="C864" s="115" t="s">
        <v>19</v>
      </c>
      <c r="L864" s="115" t="s">
        <v>28</v>
      </c>
      <c r="M864" s="115" t="s">
        <v>29</v>
      </c>
      <c r="O864" s="115"/>
      <c r="P864" s="115" t="s">
        <v>19</v>
      </c>
      <c r="R864" s="115" t="s">
        <v>21</v>
      </c>
      <c r="Z864" s="115" t="s">
        <v>29</v>
      </c>
      <c r="AB864" s="115"/>
      <c r="AK864" s="115" t="s">
        <v>40</v>
      </c>
      <c r="AL864" s="115"/>
      <c r="AM864" s="115" t="s">
        <v>42</v>
      </c>
      <c r="AP864" s="115" t="s">
        <v>45</v>
      </c>
      <c r="AR864" s="115" t="s">
        <v>46</v>
      </c>
      <c r="AX864" s="115"/>
      <c r="AZ864" s="115" t="s">
        <v>54</v>
      </c>
      <c r="BA864" s="115" t="s">
        <v>19</v>
      </c>
      <c r="BN864" s="115" t="s">
        <v>65</v>
      </c>
      <c r="BP864" s="115" t="s">
        <v>67</v>
      </c>
      <c r="BR864" s="115" t="s">
        <v>69</v>
      </c>
      <c r="BS864" s="115" t="s">
        <v>70</v>
      </c>
      <c r="BX864" s="115" t="s">
        <v>75</v>
      </c>
      <c r="CA864" s="115" t="s">
        <v>78</v>
      </c>
      <c r="CC864" s="115" t="s">
        <v>83</v>
      </c>
      <c r="CD864" s="115">
        <v>38</v>
      </c>
      <c r="CE864" s="115" t="s">
        <v>181</v>
      </c>
      <c r="CF864" s="115" t="s">
        <v>193</v>
      </c>
      <c r="CG864" s="115" t="s">
        <v>85</v>
      </c>
      <c r="CH864" s="115" t="s">
        <v>86</v>
      </c>
      <c r="CI864" s="115" t="s">
        <v>87</v>
      </c>
      <c r="CJ864" s="115" t="s">
        <v>100</v>
      </c>
      <c r="CK864" s="115" t="s">
        <v>111</v>
      </c>
      <c r="CL864" s="115" t="s">
        <v>90</v>
      </c>
      <c r="CM864" s="115" t="s">
        <v>91</v>
      </c>
      <c r="CN864" s="115" t="s">
        <v>91</v>
      </c>
    </row>
    <row r="865" spans="1:92">
      <c r="A865" s="115">
        <v>7045757487</v>
      </c>
      <c r="C865" s="115" t="s">
        <v>19</v>
      </c>
      <c r="E865" s="115" t="s">
        <v>21</v>
      </c>
      <c r="M865" s="115" t="s">
        <v>29</v>
      </c>
      <c r="O865" s="115"/>
      <c r="P865" s="115" t="s">
        <v>19</v>
      </c>
      <c r="R865" s="115" t="s">
        <v>21</v>
      </c>
      <c r="AB865" s="115"/>
      <c r="AL865" s="115" t="s">
        <v>41</v>
      </c>
      <c r="AR865" s="115" t="s">
        <v>46</v>
      </c>
      <c r="AX865" s="115"/>
      <c r="BP865" s="115"/>
      <c r="BS865" s="115" t="s">
        <v>70</v>
      </c>
      <c r="BU865" s="115" t="s">
        <v>72</v>
      </c>
      <c r="CC865" s="115" t="s">
        <v>99</v>
      </c>
      <c r="CD865" s="115">
        <v>86</v>
      </c>
      <c r="CE865" s="115" t="s">
        <v>181</v>
      </c>
      <c r="CF865" s="115" t="s">
        <v>208</v>
      </c>
      <c r="CG865" s="115" t="s">
        <v>85</v>
      </c>
      <c r="CH865" s="115" t="s">
        <v>86</v>
      </c>
      <c r="CI865" s="115" t="s">
        <v>87</v>
      </c>
      <c r="CK865" s="115" t="s">
        <v>94</v>
      </c>
      <c r="CL865" s="115" t="s">
        <v>106</v>
      </c>
      <c r="CM865" s="115" t="s">
        <v>91</v>
      </c>
      <c r="CN865" s="115" t="s">
        <v>86</v>
      </c>
    </row>
    <row r="866" spans="1:92">
      <c r="A866" s="115">
        <v>7011314803</v>
      </c>
      <c r="E866" s="115" t="s">
        <v>21</v>
      </c>
      <c r="I866" s="115" t="s">
        <v>25</v>
      </c>
      <c r="M866" s="115" t="s">
        <v>29</v>
      </c>
      <c r="O866" s="115"/>
      <c r="R866" s="115" t="s">
        <v>21</v>
      </c>
      <c r="AB866" s="115"/>
      <c r="AL866" s="115"/>
      <c r="AR866" s="115" t="s">
        <v>46</v>
      </c>
      <c r="AX866" s="115" t="s">
        <v>52</v>
      </c>
      <c r="BC866" s="115" t="s">
        <v>56</v>
      </c>
      <c r="BD866" s="115" t="s">
        <v>57</v>
      </c>
      <c r="BJ866" s="115" t="s">
        <v>26</v>
      </c>
      <c r="BP866" s="115" t="s">
        <v>67</v>
      </c>
      <c r="CC866" s="115" t="s">
        <v>83</v>
      </c>
      <c r="CD866" s="115">
        <v>74</v>
      </c>
      <c r="CE866" s="115" t="s">
        <v>84</v>
      </c>
      <c r="CF866" s="115" t="s">
        <v>133</v>
      </c>
      <c r="CG866" s="115" t="s">
        <v>97</v>
      </c>
      <c r="CH866" s="115" t="s">
        <v>86</v>
      </c>
      <c r="CI866" s="115" t="s">
        <v>87</v>
      </c>
      <c r="CK866" s="115" t="s">
        <v>89</v>
      </c>
      <c r="CL866" s="115" t="s">
        <v>106</v>
      </c>
      <c r="CM866" s="115" t="s">
        <v>91</v>
      </c>
      <c r="CN866" s="115" t="s">
        <v>91</v>
      </c>
    </row>
    <row r="867" spans="1:92">
      <c r="A867" s="115">
        <v>6987666017</v>
      </c>
      <c r="J867" s="115" t="s">
        <v>26</v>
      </c>
      <c r="K867" s="115" t="s">
        <v>27</v>
      </c>
      <c r="O867" s="115"/>
      <c r="P867" s="115" t="s">
        <v>19</v>
      </c>
      <c r="Q867" s="115" t="s">
        <v>20</v>
      </c>
      <c r="AB867" s="115"/>
      <c r="AD867" s="115" t="s">
        <v>33</v>
      </c>
      <c r="AK867" s="115" t="s">
        <v>40</v>
      </c>
      <c r="AL867" s="115"/>
      <c r="AM867" s="115" t="s">
        <v>42</v>
      </c>
      <c r="AN867" s="115" t="s">
        <v>43</v>
      </c>
      <c r="AR867" s="115" t="s">
        <v>46</v>
      </c>
      <c r="AX867" s="115"/>
      <c r="AZ867" s="115" t="s">
        <v>54</v>
      </c>
      <c r="BE867" s="115" t="s">
        <v>58</v>
      </c>
      <c r="BO867" s="115" t="s">
        <v>66</v>
      </c>
      <c r="BP867" s="115" t="s">
        <v>67</v>
      </c>
      <c r="BS867" s="115" t="s">
        <v>70</v>
      </c>
      <c r="BY867" s="115" t="s">
        <v>76</v>
      </c>
      <c r="CA867" s="115" t="s">
        <v>78</v>
      </c>
      <c r="CC867" s="115" t="s">
        <v>99</v>
      </c>
      <c r="CD867" s="115">
        <v>57</v>
      </c>
      <c r="CE867" s="115" t="s">
        <v>181</v>
      </c>
      <c r="CF867" s="115" t="s">
        <v>234</v>
      </c>
      <c r="CG867" s="115" t="s">
        <v>85</v>
      </c>
      <c r="CH867" s="115" t="s">
        <v>86</v>
      </c>
      <c r="CI867" s="115" t="s">
        <v>87</v>
      </c>
      <c r="CJ867" s="115" t="s">
        <v>88</v>
      </c>
      <c r="CK867" s="115" t="s">
        <v>94</v>
      </c>
      <c r="CL867" s="115" t="s">
        <v>90</v>
      </c>
      <c r="CM867" s="115" t="s">
        <v>91</v>
      </c>
      <c r="CN867" s="115" t="s">
        <v>91</v>
      </c>
    </row>
    <row r="868" spans="1:92">
      <c r="A868" s="115">
        <v>7011538167</v>
      </c>
      <c r="C868" s="115" t="s">
        <v>19</v>
      </c>
      <c r="D868" s="115" t="s">
        <v>20</v>
      </c>
      <c r="O868" s="115"/>
      <c r="P868" s="115" t="s">
        <v>19</v>
      </c>
      <c r="Q868" s="115" t="s">
        <v>20</v>
      </c>
      <c r="AB868" s="115"/>
      <c r="AK868" s="115" t="s">
        <v>40</v>
      </c>
      <c r="AL868" s="115"/>
      <c r="AR868" s="115" t="s">
        <v>46</v>
      </c>
      <c r="AX868" s="115" t="s">
        <v>52</v>
      </c>
      <c r="BA868" s="115" t="s">
        <v>19</v>
      </c>
      <c r="BD868" s="115" t="s">
        <v>57</v>
      </c>
      <c r="BJ868" s="115" t="s">
        <v>26</v>
      </c>
      <c r="BP868" s="115" t="s">
        <v>67</v>
      </c>
      <c r="CC868" s="115" t="s">
        <v>83</v>
      </c>
      <c r="CD868" s="115">
        <v>76</v>
      </c>
      <c r="CE868" s="115" t="s">
        <v>432</v>
      </c>
      <c r="CG868" s="115" t="s">
        <v>85</v>
      </c>
      <c r="CI868" s="115" t="s">
        <v>87</v>
      </c>
      <c r="CK868" s="115" t="s">
        <v>89</v>
      </c>
      <c r="CL868" s="115" t="s">
        <v>106</v>
      </c>
      <c r="CM868" s="115" t="s">
        <v>91</v>
      </c>
      <c r="CN868" s="115" t="s">
        <v>91</v>
      </c>
    </row>
    <row r="869" spans="1:92">
      <c r="A869" s="115">
        <v>7007913889</v>
      </c>
      <c r="B869" s="115" t="s">
        <v>18</v>
      </c>
      <c r="D869" s="115" t="s">
        <v>20</v>
      </c>
      <c r="K869" s="115" t="s">
        <v>27</v>
      </c>
      <c r="O869" s="115"/>
      <c r="Q869" s="115" t="s">
        <v>20</v>
      </c>
      <c r="AB869" s="115"/>
      <c r="AD869" s="115" t="s">
        <v>33</v>
      </c>
      <c r="AL869" s="115" t="s">
        <v>41</v>
      </c>
      <c r="AM869" s="115" t="s">
        <v>42</v>
      </c>
      <c r="AR869" s="115" t="s">
        <v>46</v>
      </c>
      <c r="AX869" s="115" t="s">
        <v>52</v>
      </c>
      <c r="BP869" s="115" t="s">
        <v>67</v>
      </c>
      <c r="CC869" s="115" t="s">
        <v>99</v>
      </c>
      <c r="CD869" s="115">
        <v>70</v>
      </c>
      <c r="CE869" s="115" t="s">
        <v>84</v>
      </c>
      <c r="CF869" s="115" t="s">
        <v>160</v>
      </c>
      <c r="CG869" s="115" t="s">
        <v>110</v>
      </c>
      <c r="CH869" s="115" t="s">
        <v>86</v>
      </c>
      <c r="CI869" s="115" t="s">
        <v>87</v>
      </c>
      <c r="CJ869" s="115" t="s">
        <v>93</v>
      </c>
      <c r="CK869" s="115" t="s">
        <v>102</v>
      </c>
      <c r="CL869" s="115" t="s">
        <v>106</v>
      </c>
      <c r="CM869" s="115" t="s">
        <v>91</v>
      </c>
      <c r="CN869" s="115" t="s">
        <v>86</v>
      </c>
    </row>
    <row r="870" spans="1:92">
      <c r="A870" s="115">
        <v>7045788871</v>
      </c>
      <c r="B870" s="115" t="s">
        <v>18</v>
      </c>
      <c r="C870" s="115" t="s">
        <v>19</v>
      </c>
      <c r="D870" s="115" t="s">
        <v>20</v>
      </c>
      <c r="O870" s="115" t="s">
        <v>18</v>
      </c>
      <c r="Q870" s="115" t="s">
        <v>20</v>
      </c>
      <c r="AB870" s="115"/>
      <c r="AF870" s="115" t="s">
        <v>35</v>
      </c>
      <c r="AK870" s="115" t="s">
        <v>40</v>
      </c>
      <c r="AL870" s="115"/>
      <c r="AQ870" s="115" t="s">
        <v>39</v>
      </c>
      <c r="AR870" s="115" t="s">
        <v>46</v>
      </c>
      <c r="AX870" s="115"/>
      <c r="BE870" s="115" t="s">
        <v>58</v>
      </c>
      <c r="BH870" s="115" t="s">
        <v>61</v>
      </c>
      <c r="BP870" s="115" t="s">
        <v>67</v>
      </c>
      <c r="BQ870" s="115" t="s">
        <v>68</v>
      </c>
      <c r="BT870" s="115" t="s">
        <v>71</v>
      </c>
      <c r="CC870" s="115" t="s">
        <v>99</v>
      </c>
      <c r="CD870" s="115">
        <v>68</v>
      </c>
      <c r="CE870" s="115" t="s">
        <v>181</v>
      </c>
      <c r="CF870" s="115" t="s">
        <v>190</v>
      </c>
      <c r="CG870" s="115" t="s">
        <v>85</v>
      </c>
      <c r="CH870" s="115" t="s">
        <v>86</v>
      </c>
      <c r="CI870" s="115" t="s">
        <v>87</v>
      </c>
      <c r="CJ870" s="115" t="s">
        <v>101</v>
      </c>
      <c r="CK870" s="115" t="s">
        <v>89</v>
      </c>
      <c r="CL870" s="115" t="s">
        <v>90</v>
      </c>
      <c r="CM870" s="115" t="s">
        <v>91</v>
      </c>
      <c r="CN870" s="115" t="s">
        <v>91</v>
      </c>
    </row>
    <row r="871" spans="1:92">
      <c r="A871" s="115">
        <v>6985138151</v>
      </c>
      <c r="B871" s="115" t="s">
        <v>18</v>
      </c>
      <c r="D871" s="115" t="s">
        <v>20</v>
      </c>
      <c r="N871" s="115" t="s">
        <v>30</v>
      </c>
      <c r="O871" s="115" t="s">
        <v>18</v>
      </c>
      <c r="Q871" s="115" t="s">
        <v>20</v>
      </c>
      <c r="AA871" s="115" t="s">
        <v>30</v>
      </c>
      <c r="AB871" s="115"/>
      <c r="AD871" s="115" t="s">
        <v>33</v>
      </c>
      <c r="AK871" s="115" t="s">
        <v>40</v>
      </c>
      <c r="AL871" s="115"/>
      <c r="AM871" s="115" t="s">
        <v>42</v>
      </c>
      <c r="AR871" s="115" t="s">
        <v>46</v>
      </c>
      <c r="AX871" s="115"/>
      <c r="BH871" s="115" t="s">
        <v>61</v>
      </c>
      <c r="BJ871" s="115" t="s">
        <v>26</v>
      </c>
      <c r="BP871" s="115" t="s">
        <v>67</v>
      </c>
      <c r="CA871" s="115" t="s">
        <v>78</v>
      </c>
      <c r="CC871" s="115" t="s">
        <v>83</v>
      </c>
      <c r="CD871" s="115">
        <v>67</v>
      </c>
      <c r="CE871" s="115" t="s">
        <v>181</v>
      </c>
      <c r="CG871" s="115" t="s">
        <v>85</v>
      </c>
      <c r="CH871" s="115" t="s">
        <v>86</v>
      </c>
      <c r="CI871" s="115" t="s">
        <v>87</v>
      </c>
      <c r="CJ871" s="115" t="s">
        <v>93</v>
      </c>
      <c r="CK871" s="115" t="s">
        <v>102</v>
      </c>
      <c r="CL871" s="115" t="s">
        <v>106</v>
      </c>
      <c r="CM871" s="115" t="s">
        <v>91</v>
      </c>
      <c r="CN871" s="115" t="s">
        <v>86</v>
      </c>
    </row>
    <row r="872" spans="1:92">
      <c r="A872" s="115">
        <v>7044853121</v>
      </c>
      <c r="E872" s="115" t="s">
        <v>21</v>
      </c>
      <c r="O872" s="115"/>
      <c r="Q872" s="115" t="s">
        <v>20</v>
      </c>
      <c r="AB872" s="115"/>
      <c r="AK872" s="115" t="s">
        <v>40</v>
      </c>
      <c r="AL872" s="115"/>
      <c r="AR872" s="115" t="s">
        <v>46</v>
      </c>
      <c r="AX872" s="115"/>
      <c r="BG872" s="115" t="s">
        <v>60</v>
      </c>
      <c r="BP872" s="115"/>
      <c r="CA872" s="115" t="s">
        <v>78</v>
      </c>
      <c r="CC872" s="115" t="s">
        <v>83</v>
      </c>
      <c r="CD872" s="115">
        <v>59</v>
      </c>
      <c r="CE872" s="115" t="s">
        <v>84</v>
      </c>
      <c r="CF872" s="115" t="s">
        <v>152</v>
      </c>
      <c r="CG872" s="115" t="s">
        <v>85</v>
      </c>
      <c r="CI872" s="115" t="s">
        <v>87</v>
      </c>
      <c r="CJ872" s="115" t="s">
        <v>100</v>
      </c>
      <c r="CK872" s="115" t="s">
        <v>102</v>
      </c>
      <c r="CL872" s="115" t="s">
        <v>90</v>
      </c>
      <c r="CM872" s="115" t="s">
        <v>91</v>
      </c>
      <c r="CN872" s="115" t="s">
        <v>91</v>
      </c>
    </row>
    <row r="873" spans="1:92">
      <c r="A873" s="115">
        <v>7011092167</v>
      </c>
      <c r="C873" s="115" t="s">
        <v>19</v>
      </c>
      <c r="O873" s="115"/>
      <c r="Q873" s="115" t="s">
        <v>20</v>
      </c>
      <c r="AB873" s="115"/>
      <c r="AL873" s="115"/>
      <c r="AR873" s="115" t="s">
        <v>46</v>
      </c>
      <c r="AX873" s="115"/>
      <c r="BP873" s="115" t="s">
        <v>67</v>
      </c>
      <c r="CC873" s="115" t="s">
        <v>83</v>
      </c>
      <c r="CD873" s="115">
        <v>60</v>
      </c>
      <c r="CE873" s="115" t="s">
        <v>181</v>
      </c>
      <c r="CF873" s="115" t="s">
        <v>190</v>
      </c>
      <c r="CG873" s="115" t="s">
        <v>85</v>
      </c>
      <c r="CH873" s="115" t="s">
        <v>86</v>
      </c>
      <c r="CI873" s="115" t="s">
        <v>87</v>
      </c>
      <c r="CJ873" s="115" t="s">
        <v>88</v>
      </c>
      <c r="CK873" s="115" t="s">
        <v>89</v>
      </c>
      <c r="CL873" s="115" t="s">
        <v>90</v>
      </c>
      <c r="CM873" s="115" t="s">
        <v>91</v>
      </c>
      <c r="CN873" s="115" t="s">
        <v>91</v>
      </c>
    </row>
    <row r="874" spans="1:92">
      <c r="A874" s="115">
        <v>7008108350</v>
      </c>
      <c r="C874" s="115" t="s">
        <v>19</v>
      </c>
      <c r="L874" s="115" t="s">
        <v>28</v>
      </c>
      <c r="M874" s="115" t="s">
        <v>29</v>
      </c>
      <c r="O874" s="115"/>
      <c r="P874" s="115" t="s">
        <v>19</v>
      </c>
      <c r="Z874" s="115" t="s">
        <v>29</v>
      </c>
      <c r="AB874" s="115"/>
      <c r="AL874" s="115" t="s">
        <v>41</v>
      </c>
      <c r="AR874" s="115" t="s">
        <v>46</v>
      </c>
      <c r="AX874" s="115"/>
      <c r="BP874" s="115"/>
      <c r="CC874" s="115" t="s">
        <v>83</v>
      </c>
      <c r="CD874" s="115">
        <v>73</v>
      </c>
      <c r="CE874" s="115" t="s">
        <v>181</v>
      </c>
      <c r="CF874" s="115" t="s">
        <v>440</v>
      </c>
      <c r="CG874" s="115" t="s">
        <v>85</v>
      </c>
      <c r="CH874" s="115" t="s">
        <v>86</v>
      </c>
      <c r="CI874" s="115" t="s">
        <v>87</v>
      </c>
      <c r="CJ874" s="115" t="s">
        <v>93</v>
      </c>
      <c r="CK874" s="115" t="s">
        <v>102</v>
      </c>
      <c r="CL874" s="115" t="s">
        <v>106</v>
      </c>
      <c r="CM874" s="115" t="s">
        <v>91</v>
      </c>
      <c r="CN874" s="115" t="s">
        <v>91</v>
      </c>
    </row>
    <row r="875" spans="1:92">
      <c r="A875" s="115">
        <v>7020357798</v>
      </c>
      <c r="L875" s="115" t="s">
        <v>28</v>
      </c>
      <c r="O875" s="115"/>
      <c r="Y875" s="115" t="s">
        <v>28</v>
      </c>
      <c r="AB875" s="115"/>
      <c r="AL875" s="115"/>
      <c r="AP875" s="115" t="s">
        <v>45</v>
      </c>
      <c r="AR875" s="115" t="s">
        <v>46</v>
      </c>
      <c r="AX875" s="115"/>
      <c r="BP875" s="115" t="s">
        <v>67</v>
      </c>
      <c r="CC875" s="115" t="s">
        <v>99</v>
      </c>
      <c r="CD875" s="115">
        <v>45</v>
      </c>
      <c r="CE875" s="115" t="s">
        <v>181</v>
      </c>
      <c r="CF875" s="115" t="s">
        <v>189</v>
      </c>
      <c r="CG875" s="115" t="s">
        <v>85</v>
      </c>
      <c r="CH875" s="115" t="s">
        <v>86</v>
      </c>
      <c r="CI875" s="115" t="s">
        <v>87</v>
      </c>
      <c r="CJ875" s="115" t="s">
        <v>93</v>
      </c>
      <c r="CK875" s="115" t="s">
        <v>112</v>
      </c>
      <c r="CL875" s="115" t="s">
        <v>90</v>
      </c>
      <c r="CM875" s="115" t="s">
        <v>91</v>
      </c>
      <c r="CN875" s="115" t="s">
        <v>91</v>
      </c>
    </row>
    <row r="876" spans="1:92">
      <c r="A876" s="115">
        <v>5584551295</v>
      </c>
      <c r="K876" s="115" t="s">
        <v>27</v>
      </c>
      <c r="M876" s="115" t="s">
        <v>29</v>
      </c>
      <c r="N876" s="115" t="s">
        <v>30</v>
      </c>
      <c r="O876" s="115"/>
      <c r="S876" s="115" t="s">
        <v>22</v>
      </c>
      <c r="Z876" s="115" t="s">
        <v>29</v>
      </c>
      <c r="AB876" s="115" t="s">
        <v>31</v>
      </c>
      <c r="AL876" s="115" t="s">
        <v>41</v>
      </c>
      <c r="AM876" s="115" t="s">
        <v>42</v>
      </c>
      <c r="AR876" s="115" t="s">
        <v>46</v>
      </c>
      <c r="AX876" s="115" t="s">
        <v>52</v>
      </c>
      <c r="BA876" s="115" t="s">
        <v>19</v>
      </c>
      <c r="BD876" s="115" t="s">
        <v>57</v>
      </c>
      <c r="BP876" s="115"/>
      <c r="BR876" s="115" t="s">
        <v>69</v>
      </c>
      <c r="CA876" s="115" t="s">
        <v>78</v>
      </c>
      <c r="CC876" s="115" t="s">
        <v>83</v>
      </c>
      <c r="CD876" s="115">
        <v>50</v>
      </c>
      <c r="CE876" s="115" t="s">
        <v>84</v>
      </c>
      <c r="CF876" s="115" t="s">
        <v>152</v>
      </c>
      <c r="CG876" s="115" t="s">
        <v>85</v>
      </c>
      <c r="CH876" s="115" t="s">
        <v>86</v>
      </c>
      <c r="CI876" s="115" t="s">
        <v>87</v>
      </c>
      <c r="CJ876" s="115" t="s">
        <v>88</v>
      </c>
      <c r="CK876" s="115" t="s">
        <v>114</v>
      </c>
      <c r="CL876" s="115" t="s">
        <v>90</v>
      </c>
      <c r="CM876" s="115" t="s">
        <v>91</v>
      </c>
      <c r="CN876" s="115" t="s">
        <v>91</v>
      </c>
    </row>
    <row r="877" spans="1:92">
      <c r="A877" s="115">
        <v>6985470811</v>
      </c>
      <c r="D877" s="115" t="s">
        <v>20</v>
      </c>
      <c r="J877" s="115" t="s">
        <v>26</v>
      </c>
      <c r="O877" s="115"/>
      <c r="AB877" s="115"/>
      <c r="AD877" s="115" t="s">
        <v>33</v>
      </c>
      <c r="AL877" s="115"/>
      <c r="AR877" s="115" t="s">
        <v>46</v>
      </c>
      <c r="AX877" s="115" t="s">
        <v>52</v>
      </c>
      <c r="BE877" s="115" t="s">
        <v>58</v>
      </c>
      <c r="BG877" s="115" t="s">
        <v>60</v>
      </c>
      <c r="BP877" s="115" t="s">
        <v>67</v>
      </c>
      <c r="BT877" s="115" t="s">
        <v>71</v>
      </c>
      <c r="CC877" s="115" t="s">
        <v>99</v>
      </c>
      <c r="CD877" s="115">
        <v>82</v>
      </c>
      <c r="CE877" s="115" t="s">
        <v>181</v>
      </c>
      <c r="CF877" s="115" t="s">
        <v>222</v>
      </c>
      <c r="CG877" s="115" t="s">
        <v>85</v>
      </c>
      <c r="CH877" s="115" t="s">
        <v>86</v>
      </c>
      <c r="CI877" s="115" t="s">
        <v>87</v>
      </c>
      <c r="CJ877" s="115" t="s">
        <v>104</v>
      </c>
      <c r="CK877" s="115" t="s">
        <v>111</v>
      </c>
      <c r="CL877" s="115" t="s">
        <v>106</v>
      </c>
      <c r="CM877" s="115" t="s">
        <v>91</v>
      </c>
      <c r="CN877" s="115" t="s">
        <v>91</v>
      </c>
    </row>
    <row r="878" spans="1:92">
      <c r="A878" s="115">
        <v>5587862714</v>
      </c>
      <c r="J878" s="115" t="s">
        <v>26</v>
      </c>
      <c r="O878" s="115"/>
      <c r="AA878" s="115" t="s">
        <v>30</v>
      </c>
      <c r="AB878" s="115"/>
      <c r="AK878" s="115" t="s">
        <v>40</v>
      </c>
      <c r="AL878" s="115"/>
      <c r="AR878" s="115" t="s">
        <v>46</v>
      </c>
      <c r="AX878" s="115"/>
      <c r="BH878" s="115" t="s">
        <v>61</v>
      </c>
      <c r="BP878" s="115"/>
      <c r="BT878" s="115" t="s">
        <v>71</v>
      </c>
      <c r="CC878" s="115" t="s">
        <v>99</v>
      </c>
      <c r="CD878" s="115">
        <v>22</v>
      </c>
      <c r="CE878" s="115" t="s">
        <v>432</v>
      </c>
    </row>
    <row r="879" spans="1:92">
      <c r="A879" s="115">
        <v>6988290979</v>
      </c>
      <c r="O879" s="115"/>
      <c r="AB879" s="115"/>
      <c r="AD879" s="115" t="s">
        <v>33</v>
      </c>
      <c r="AL879" s="115"/>
      <c r="AR879" s="115" t="s">
        <v>46</v>
      </c>
      <c r="AX879" s="115"/>
      <c r="BP879" s="115"/>
      <c r="CA879" s="115" t="s">
        <v>78</v>
      </c>
      <c r="CC879" s="115" t="s">
        <v>83</v>
      </c>
      <c r="CD879" s="115">
        <v>48</v>
      </c>
      <c r="CE879" s="115" t="s">
        <v>181</v>
      </c>
      <c r="CF879" s="115" t="s">
        <v>190</v>
      </c>
      <c r="CG879" s="115" t="s">
        <v>85</v>
      </c>
      <c r="CH879" s="115" t="s">
        <v>86</v>
      </c>
      <c r="CI879" s="115" t="s">
        <v>87</v>
      </c>
      <c r="CJ879" s="115" t="s">
        <v>100</v>
      </c>
      <c r="CK879" s="115" t="s">
        <v>89</v>
      </c>
      <c r="CL879" s="115" t="s">
        <v>90</v>
      </c>
      <c r="CM879" s="115" t="s">
        <v>91</v>
      </c>
      <c r="CN879" s="115" t="s">
        <v>91</v>
      </c>
    </row>
    <row r="880" spans="1:92">
      <c r="A880" s="115">
        <v>5597977994</v>
      </c>
      <c r="I880" s="115" t="s">
        <v>25</v>
      </c>
      <c r="J880" s="115" t="s">
        <v>26</v>
      </c>
      <c r="L880" s="115" t="s">
        <v>28</v>
      </c>
      <c r="O880" s="115"/>
      <c r="S880" s="115" t="s">
        <v>22</v>
      </c>
      <c r="W880" s="115" t="s">
        <v>26</v>
      </c>
      <c r="AA880" s="115" t="s">
        <v>30</v>
      </c>
      <c r="AB880" s="115" t="s">
        <v>31</v>
      </c>
      <c r="AH880" s="115" t="s">
        <v>37</v>
      </c>
      <c r="AJ880" s="115" t="s">
        <v>39</v>
      </c>
      <c r="AL880" s="115"/>
      <c r="AM880" s="115" t="s">
        <v>42</v>
      </c>
      <c r="AN880" s="115" t="s">
        <v>43</v>
      </c>
      <c r="AP880" s="115" t="s">
        <v>45</v>
      </c>
      <c r="AX880" s="115"/>
      <c r="BD880" s="115" t="s">
        <v>57</v>
      </c>
      <c r="BH880" s="115" t="s">
        <v>61</v>
      </c>
      <c r="BO880" s="115" t="s">
        <v>66</v>
      </c>
      <c r="BP880" s="115"/>
      <c r="BY880" s="115" t="s">
        <v>76</v>
      </c>
      <c r="CA880" s="115" t="s">
        <v>78</v>
      </c>
      <c r="CC880" s="115" t="s">
        <v>83</v>
      </c>
      <c r="CD880" s="115">
        <v>16</v>
      </c>
      <c r="CE880" s="115" t="s">
        <v>181</v>
      </c>
      <c r="CF880" s="115" t="s">
        <v>209</v>
      </c>
      <c r="CG880" s="115" t="s">
        <v>443</v>
      </c>
      <c r="CH880" s="115" t="s">
        <v>91</v>
      </c>
      <c r="CI880" s="115" t="s">
        <v>108</v>
      </c>
      <c r="CJ880" s="115" t="s">
        <v>100</v>
      </c>
      <c r="CK880" s="115" t="s">
        <v>102</v>
      </c>
      <c r="CL880" s="115" t="s">
        <v>95</v>
      </c>
      <c r="CM880" s="115" t="s">
        <v>91</v>
      </c>
    </row>
    <row r="881" spans="1:92">
      <c r="A881" s="115">
        <v>7045753561</v>
      </c>
      <c r="C881" s="115" t="s">
        <v>19</v>
      </c>
      <c r="D881" s="115" t="s">
        <v>20</v>
      </c>
      <c r="G881" s="115" t="s">
        <v>23</v>
      </c>
      <c r="I881" s="115" t="s">
        <v>25</v>
      </c>
      <c r="J881" s="115" t="s">
        <v>26</v>
      </c>
      <c r="K881" s="115" t="s">
        <v>27</v>
      </c>
      <c r="O881" s="115"/>
      <c r="R881" s="115" t="s">
        <v>21</v>
      </c>
      <c r="T881" s="115" t="s">
        <v>23</v>
      </c>
      <c r="V881" s="115" t="s">
        <v>25</v>
      </c>
      <c r="AB881" s="115"/>
      <c r="AC881" s="115" t="s">
        <v>32</v>
      </c>
      <c r="AE881" s="115" t="s">
        <v>34</v>
      </c>
      <c r="AH881" s="115" t="s">
        <v>37</v>
      </c>
      <c r="AJ881" s="115" t="s">
        <v>39</v>
      </c>
      <c r="AL881" s="115"/>
      <c r="AQ881" s="115" t="s">
        <v>39</v>
      </c>
      <c r="AX881" s="115"/>
      <c r="AY881" s="115" t="s">
        <v>53</v>
      </c>
      <c r="BA881" s="115" t="s">
        <v>19</v>
      </c>
      <c r="BE881" s="115" t="s">
        <v>58</v>
      </c>
      <c r="BN881" s="115" t="s">
        <v>65</v>
      </c>
      <c r="BO881" s="115" t="s">
        <v>66</v>
      </c>
      <c r="BP881" s="115"/>
      <c r="BQ881" s="115" t="s">
        <v>68</v>
      </c>
      <c r="CA881" s="115" t="s">
        <v>78</v>
      </c>
      <c r="CC881" s="115" t="s">
        <v>99</v>
      </c>
      <c r="CD881" s="115">
        <v>65</v>
      </c>
      <c r="CE881" s="115" t="s">
        <v>181</v>
      </c>
      <c r="CF881" s="115" t="s">
        <v>200</v>
      </c>
      <c r="CG881" s="115" t="s">
        <v>85</v>
      </c>
      <c r="CI881" s="115" t="s">
        <v>497</v>
      </c>
      <c r="CJ881" s="115" t="s">
        <v>88</v>
      </c>
      <c r="CK881" s="115" t="s">
        <v>120</v>
      </c>
      <c r="CL881" s="115" t="s">
        <v>90</v>
      </c>
      <c r="CM881" s="115" t="s">
        <v>91</v>
      </c>
    </row>
    <row r="882" spans="1:92">
      <c r="A882" s="115">
        <v>7044852737</v>
      </c>
      <c r="E882" s="115" t="s">
        <v>21</v>
      </c>
      <c r="G882" s="115" t="s">
        <v>23</v>
      </c>
      <c r="J882" s="115" t="s">
        <v>26</v>
      </c>
      <c r="O882" s="115"/>
      <c r="Q882" s="115" t="s">
        <v>20</v>
      </c>
      <c r="V882" s="115" t="s">
        <v>25</v>
      </c>
      <c r="W882" s="115" t="s">
        <v>26</v>
      </c>
      <c r="AB882" s="115"/>
      <c r="AH882" s="115" t="s">
        <v>37</v>
      </c>
      <c r="AJ882" s="115" t="s">
        <v>39</v>
      </c>
      <c r="AK882" s="115" t="s">
        <v>40</v>
      </c>
      <c r="AL882" s="115" t="s">
        <v>41</v>
      </c>
      <c r="AN882" s="115" t="s">
        <v>43</v>
      </c>
      <c r="AX882" s="115" t="s">
        <v>52</v>
      </c>
      <c r="BC882" s="115" t="s">
        <v>56</v>
      </c>
      <c r="BE882" s="115" t="s">
        <v>58</v>
      </c>
      <c r="BP882" s="115" t="s">
        <v>67</v>
      </c>
      <c r="CC882" s="115" t="s">
        <v>83</v>
      </c>
      <c r="CD882" s="115">
        <v>88</v>
      </c>
      <c r="CE882" s="115" t="s">
        <v>84</v>
      </c>
      <c r="CF882" s="115" t="s">
        <v>493</v>
      </c>
      <c r="CG882" s="115" t="s">
        <v>85</v>
      </c>
      <c r="CH882" s="115" t="s">
        <v>86</v>
      </c>
      <c r="CI882" s="115" t="s">
        <v>87</v>
      </c>
      <c r="CJ882" s="115" t="s">
        <v>96</v>
      </c>
      <c r="CK882" s="115" t="s">
        <v>112</v>
      </c>
      <c r="CL882" s="115" t="s">
        <v>106</v>
      </c>
      <c r="CM882" s="115" t="s">
        <v>91</v>
      </c>
      <c r="CN882" s="115" t="s">
        <v>86</v>
      </c>
    </row>
    <row r="883" spans="1:92">
      <c r="A883" s="115">
        <v>6985436434</v>
      </c>
      <c r="K883" s="115" t="s">
        <v>27</v>
      </c>
      <c r="L883" s="115" t="s">
        <v>28</v>
      </c>
      <c r="M883" s="115" t="s">
        <v>29</v>
      </c>
      <c r="O883" s="115" t="s">
        <v>18</v>
      </c>
      <c r="R883" s="115" t="s">
        <v>21</v>
      </c>
      <c r="Z883" s="115" t="s">
        <v>29</v>
      </c>
      <c r="AB883" s="115"/>
      <c r="AH883" s="115" t="s">
        <v>37</v>
      </c>
      <c r="AJ883" s="115" t="s">
        <v>39</v>
      </c>
      <c r="AK883" s="115" t="s">
        <v>40</v>
      </c>
      <c r="AL883" s="115" t="s">
        <v>41</v>
      </c>
      <c r="AM883" s="115" t="s">
        <v>42</v>
      </c>
      <c r="AP883" s="115" t="s">
        <v>45</v>
      </c>
      <c r="AX883" s="115"/>
      <c r="BB883" s="115" t="s">
        <v>55</v>
      </c>
      <c r="BL883" s="115" t="s">
        <v>63</v>
      </c>
      <c r="BM883" s="115" t="s">
        <v>64</v>
      </c>
      <c r="BP883" s="115" t="s">
        <v>67</v>
      </c>
      <c r="BS883" s="115" t="s">
        <v>70</v>
      </c>
      <c r="BU883" s="115" t="s">
        <v>72</v>
      </c>
      <c r="CA883" s="115" t="s">
        <v>78</v>
      </c>
      <c r="CC883" s="115" t="s">
        <v>83</v>
      </c>
      <c r="CD883" s="115">
        <v>74</v>
      </c>
      <c r="CE883" s="115" t="s">
        <v>84</v>
      </c>
      <c r="CF883" s="115" t="s">
        <v>152</v>
      </c>
      <c r="CG883" s="115" t="s">
        <v>85</v>
      </c>
      <c r="CH883" s="115" t="s">
        <v>86</v>
      </c>
      <c r="CI883" s="115" t="s">
        <v>87</v>
      </c>
      <c r="CJ883" s="115" t="s">
        <v>96</v>
      </c>
      <c r="CK883" s="115" t="s">
        <v>89</v>
      </c>
      <c r="CL883" s="115" t="s">
        <v>106</v>
      </c>
      <c r="CN883" s="115" t="s">
        <v>86</v>
      </c>
    </row>
    <row r="884" spans="1:92">
      <c r="A884" s="115">
        <v>5584588694</v>
      </c>
      <c r="C884" s="115" t="s">
        <v>19</v>
      </c>
      <c r="K884" s="115" t="s">
        <v>27</v>
      </c>
      <c r="L884" s="115" t="s">
        <v>28</v>
      </c>
      <c r="O884" s="115"/>
      <c r="P884" s="115" t="s">
        <v>19</v>
      </c>
      <c r="Z884" s="115" t="s">
        <v>29</v>
      </c>
      <c r="AB884" s="115"/>
      <c r="AD884" s="115" t="s">
        <v>33</v>
      </c>
      <c r="AH884" s="115" t="s">
        <v>37</v>
      </c>
      <c r="AJ884" s="115" t="s">
        <v>39</v>
      </c>
      <c r="AL884" s="115" t="s">
        <v>41</v>
      </c>
      <c r="AM884" s="115" t="s">
        <v>42</v>
      </c>
      <c r="AX884" s="115"/>
      <c r="BA884" s="115" t="s">
        <v>19</v>
      </c>
      <c r="BD884" s="115" t="s">
        <v>57</v>
      </c>
      <c r="BJ884" s="115" t="s">
        <v>26</v>
      </c>
      <c r="BP884" s="115" t="s">
        <v>67</v>
      </c>
      <c r="CA884" s="115" t="s">
        <v>78</v>
      </c>
      <c r="CC884" s="115" t="s">
        <v>83</v>
      </c>
      <c r="CD884" s="115">
        <v>35</v>
      </c>
      <c r="CE884" s="115" t="s">
        <v>181</v>
      </c>
      <c r="CF884" s="115" t="s">
        <v>205</v>
      </c>
      <c r="CG884" s="115" t="s">
        <v>114</v>
      </c>
      <c r="CH884" s="115" t="s">
        <v>91</v>
      </c>
      <c r="CI884" s="115" t="s">
        <v>137</v>
      </c>
      <c r="CJ884" s="115" t="s">
        <v>96</v>
      </c>
      <c r="CK884" s="115" t="s">
        <v>89</v>
      </c>
      <c r="CL884" s="115" t="s">
        <v>90</v>
      </c>
      <c r="CM884" s="115" t="s">
        <v>91</v>
      </c>
      <c r="CN884" s="115" t="s">
        <v>91</v>
      </c>
    </row>
    <row r="885" spans="1:92">
      <c r="A885" s="115">
        <v>7044853354</v>
      </c>
      <c r="C885" s="115" t="s">
        <v>19</v>
      </c>
      <c r="L885" s="115" t="s">
        <v>28</v>
      </c>
      <c r="O885" s="115"/>
      <c r="W885" s="115" t="s">
        <v>26</v>
      </c>
      <c r="AB885" s="115"/>
      <c r="AE885" s="115" t="s">
        <v>34</v>
      </c>
      <c r="AJ885" s="115" t="s">
        <v>39</v>
      </c>
      <c r="AL885" s="115" t="s">
        <v>41</v>
      </c>
      <c r="AM885" s="115" t="s">
        <v>42</v>
      </c>
      <c r="AP885" s="115" t="s">
        <v>45</v>
      </c>
      <c r="AX885" s="115"/>
      <c r="AZ885" s="115" t="s">
        <v>54</v>
      </c>
      <c r="BP885" s="115" t="s">
        <v>67</v>
      </c>
      <c r="CA885" s="115" t="s">
        <v>78</v>
      </c>
      <c r="CC885" s="115" t="s">
        <v>99</v>
      </c>
      <c r="CD885" s="115">
        <v>50</v>
      </c>
      <c r="CE885" s="115" t="s">
        <v>84</v>
      </c>
      <c r="CF885" s="115" t="s">
        <v>152</v>
      </c>
      <c r="CG885" s="115" t="s">
        <v>85</v>
      </c>
      <c r="CH885" s="115" t="s">
        <v>91</v>
      </c>
      <c r="CI885" s="115" t="s">
        <v>87</v>
      </c>
      <c r="CJ885" s="115" t="s">
        <v>88</v>
      </c>
      <c r="CK885" s="115" t="s">
        <v>102</v>
      </c>
      <c r="CL885" s="115" t="s">
        <v>90</v>
      </c>
      <c r="CM885" s="115" t="s">
        <v>91</v>
      </c>
      <c r="CN885" s="115" t="s">
        <v>91</v>
      </c>
    </row>
    <row r="886" spans="1:92">
      <c r="A886" s="115">
        <v>5609429417</v>
      </c>
      <c r="C886" s="115" t="s">
        <v>19</v>
      </c>
      <c r="K886" s="115" t="s">
        <v>27</v>
      </c>
      <c r="O886" s="115"/>
      <c r="P886" s="115" t="s">
        <v>19</v>
      </c>
      <c r="V886" s="115" t="s">
        <v>25</v>
      </c>
      <c r="AA886" s="115" t="s">
        <v>30</v>
      </c>
      <c r="AB886" s="115"/>
      <c r="AC886" s="115" t="s">
        <v>32</v>
      </c>
      <c r="AE886" s="115" t="s">
        <v>34</v>
      </c>
      <c r="AJ886" s="115" t="s">
        <v>39</v>
      </c>
      <c r="AL886" s="115"/>
      <c r="AQ886" s="115" t="s">
        <v>39</v>
      </c>
      <c r="AX886" s="115"/>
      <c r="BA886" s="115" t="s">
        <v>19</v>
      </c>
      <c r="BE886" s="115" t="s">
        <v>58</v>
      </c>
      <c r="BN886" s="115" t="s">
        <v>65</v>
      </c>
      <c r="BP886" s="115" t="s">
        <v>67</v>
      </c>
      <c r="CC886" s="115"/>
    </row>
    <row r="887" spans="1:92">
      <c r="A887" s="115">
        <v>5586742659</v>
      </c>
      <c r="I887" s="115" t="s">
        <v>25</v>
      </c>
      <c r="M887" s="115" t="s">
        <v>29</v>
      </c>
      <c r="O887" s="115"/>
      <c r="R887" s="115" t="s">
        <v>21</v>
      </c>
      <c r="AB887" s="115"/>
      <c r="AE887" s="115" t="s">
        <v>34</v>
      </c>
      <c r="AJ887" s="115" t="s">
        <v>39</v>
      </c>
      <c r="AL887" s="115"/>
      <c r="AN887" s="115" t="s">
        <v>43</v>
      </c>
      <c r="AX887" s="115" t="s">
        <v>52</v>
      </c>
      <c r="AY887" s="115" t="s">
        <v>53</v>
      </c>
      <c r="BP887" s="115" t="s">
        <v>67</v>
      </c>
      <c r="BU887" s="115" t="s">
        <v>72</v>
      </c>
      <c r="CC887" s="115" t="s">
        <v>83</v>
      </c>
      <c r="CD887" s="115">
        <v>84</v>
      </c>
      <c r="CE887" s="115" t="s">
        <v>181</v>
      </c>
      <c r="CF887" s="115" t="s">
        <v>183</v>
      </c>
    </row>
    <row r="888" spans="1:92">
      <c r="A888" s="115">
        <v>5596713775</v>
      </c>
      <c r="D888" s="115" t="s">
        <v>20</v>
      </c>
      <c r="J888" s="115" t="s">
        <v>26</v>
      </c>
      <c r="O888" s="115"/>
      <c r="Q888" s="115" t="s">
        <v>20</v>
      </c>
      <c r="X888" s="115" t="s">
        <v>27</v>
      </c>
      <c r="Z888" s="115" t="s">
        <v>29</v>
      </c>
      <c r="AB888" s="115"/>
      <c r="AD888" s="115" t="s">
        <v>33</v>
      </c>
      <c r="AJ888" s="115" t="s">
        <v>39</v>
      </c>
      <c r="AL888" s="115" t="s">
        <v>41</v>
      </c>
      <c r="AM888" s="115" t="s">
        <v>42</v>
      </c>
      <c r="AQ888" s="115" t="s">
        <v>39</v>
      </c>
      <c r="AX888" s="115"/>
      <c r="AZ888" s="115" t="s">
        <v>54</v>
      </c>
      <c r="BB888" s="115" t="s">
        <v>55</v>
      </c>
      <c r="BN888" s="115" t="s">
        <v>65</v>
      </c>
      <c r="BP888" s="115" t="s">
        <v>67</v>
      </c>
      <c r="BR888" s="115" t="s">
        <v>69</v>
      </c>
      <c r="BS888" s="115" t="s">
        <v>70</v>
      </c>
      <c r="BU888" s="115" t="s">
        <v>72</v>
      </c>
      <c r="BW888" s="115" t="s">
        <v>74</v>
      </c>
      <c r="CA888" s="115" t="s">
        <v>78</v>
      </c>
      <c r="CC888" s="115" t="s">
        <v>99</v>
      </c>
      <c r="CD888" s="115">
        <v>19</v>
      </c>
      <c r="CE888" s="115" t="s">
        <v>84</v>
      </c>
      <c r="CF888" s="115" t="s">
        <v>453</v>
      </c>
      <c r="CG888" s="115" t="s">
        <v>107</v>
      </c>
      <c r="CH888" s="115" t="s">
        <v>91</v>
      </c>
      <c r="CI888" s="115" t="s">
        <v>108</v>
      </c>
      <c r="CJ888" s="115" t="s">
        <v>96</v>
      </c>
      <c r="CK888" s="115" t="s">
        <v>112</v>
      </c>
      <c r="CL888" s="115" t="s">
        <v>95</v>
      </c>
      <c r="CM888" s="115" t="s">
        <v>91</v>
      </c>
    </row>
    <row r="889" spans="1:92">
      <c r="A889" s="115">
        <v>6982462306</v>
      </c>
      <c r="B889" s="115" t="s">
        <v>18</v>
      </c>
      <c r="D889" s="115" t="s">
        <v>20</v>
      </c>
      <c r="O889" s="115"/>
      <c r="Q889" s="115" t="s">
        <v>20</v>
      </c>
      <c r="V889" s="115" t="s">
        <v>25</v>
      </c>
      <c r="X889" s="115" t="s">
        <v>27</v>
      </c>
      <c r="Y889" s="115" t="s">
        <v>28</v>
      </c>
      <c r="AB889" s="115"/>
      <c r="AJ889" s="115" t="s">
        <v>39</v>
      </c>
      <c r="AL889" s="115"/>
      <c r="AQ889" s="115" t="s">
        <v>39</v>
      </c>
      <c r="AX889" s="115"/>
      <c r="BP889" s="115" t="s">
        <v>67</v>
      </c>
      <c r="BS889" s="115" t="s">
        <v>70</v>
      </c>
      <c r="CC889" s="115" t="s">
        <v>83</v>
      </c>
      <c r="CD889" s="115">
        <v>62</v>
      </c>
      <c r="CE889" s="115" t="s">
        <v>181</v>
      </c>
      <c r="CF889" s="115" t="s">
        <v>478</v>
      </c>
      <c r="CG889" s="115" t="s">
        <v>85</v>
      </c>
      <c r="CH889" s="115" t="s">
        <v>86</v>
      </c>
      <c r="CJ889" s="115" t="s">
        <v>100</v>
      </c>
      <c r="CK889" s="115" t="s">
        <v>102</v>
      </c>
      <c r="CL889" s="115" t="s">
        <v>113</v>
      </c>
      <c r="CM889" s="115" t="s">
        <v>91</v>
      </c>
      <c r="CN889" s="115" t="s">
        <v>91</v>
      </c>
    </row>
    <row r="890" spans="1:92">
      <c r="A890" s="115">
        <v>5609427271</v>
      </c>
      <c r="K890" s="115" t="s">
        <v>27</v>
      </c>
      <c r="L890" s="115" t="s">
        <v>28</v>
      </c>
      <c r="N890" s="115" t="s">
        <v>30</v>
      </c>
      <c r="O890" s="115"/>
      <c r="V890" s="115" t="s">
        <v>25</v>
      </c>
      <c r="X890" s="115" t="s">
        <v>27</v>
      </c>
      <c r="AB890" s="115" t="s">
        <v>31</v>
      </c>
      <c r="AC890" s="115" t="s">
        <v>32</v>
      </c>
      <c r="AJ890" s="115" t="s">
        <v>39</v>
      </c>
      <c r="AL890" s="115"/>
      <c r="AM890" s="115" t="s">
        <v>42</v>
      </c>
      <c r="AO890" s="115" t="s">
        <v>44</v>
      </c>
      <c r="AQ890" s="115" t="s">
        <v>39</v>
      </c>
      <c r="AX890" s="115"/>
      <c r="AZ890" s="115" t="s">
        <v>54</v>
      </c>
      <c r="BC890" s="115" t="s">
        <v>56</v>
      </c>
      <c r="BO890" s="115" t="s">
        <v>66</v>
      </c>
      <c r="BP890" s="115" t="s">
        <v>67</v>
      </c>
      <c r="BR890" s="115" t="s">
        <v>69</v>
      </c>
      <c r="BS890" s="115" t="s">
        <v>70</v>
      </c>
      <c r="CA890" s="115" t="s">
        <v>78</v>
      </c>
      <c r="CB890" s="115" t="s">
        <v>79</v>
      </c>
      <c r="CC890" s="115" t="s">
        <v>83</v>
      </c>
      <c r="CD890" s="115">
        <v>25</v>
      </c>
      <c r="CE890" s="115" t="s">
        <v>181</v>
      </c>
      <c r="CF890" s="115" t="s">
        <v>201</v>
      </c>
      <c r="CG890" s="115" t="s">
        <v>92</v>
      </c>
      <c r="CH890" s="115" t="s">
        <v>86</v>
      </c>
      <c r="CI890" s="115" t="s">
        <v>161</v>
      </c>
      <c r="CJ890" s="115" t="s">
        <v>88</v>
      </c>
      <c r="CK890" s="115" t="s">
        <v>111</v>
      </c>
      <c r="CL890" s="115" t="s">
        <v>90</v>
      </c>
      <c r="CM890" s="115" t="s">
        <v>91</v>
      </c>
      <c r="CN890" s="115" t="s">
        <v>91</v>
      </c>
    </row>
    <row r="891" spans="1:92">
      <c r="A891" s="115">
        <v>7045788643</v>
      </c>
      <c r="O891" s="115"/>
      <c r="Q891" s="115" t="s">
        <v>20</v>
      </c>
      <c r="X891" s="115" t="s">
        <v>27</v>
      </c>
      <c r="AB891" s="115"/>
      <c r="AJ891" s="115" t="s">
        <v>39</v>
      </c>
      <c r="AL891" s="115"/>
      <c r="AM891" s="115" t="s">
        <v>42</v>
      </c>
      <c r="AX891" s="115"/>
      <c r="BD891" s="115" t="s">
        <v>57</v>
      </c>
      <c r="BP891" s="115" t="s">
        <v>67</v>
      </c>
      <c r="CC891" s="115" t="s">
        <v>83</v>
      </c>
      <c r="CE891" s="115" t="s">
        <v>181</v>
      </c>
      <c r="CF891" s="115" t="s">
        <v>238</v>
      </c>
      <c r="CG891" s="115" t="s">
        <v>85</v>
      </c>
      <c r="CH891" s="115" t="s">
        <v>86</v>
      </c>
      <c r="CI891" s="115" t="s">
        <v>87</v>
      </c>
      <c r="CJ891" s="115" t="s">
        <v>101</v>
      </c>
      <c r="CK891" s="115" t="s">
        <v>111</v>
      </c>
      <c r="CL891" s="115" t="s">
        <v>106</v>
      </c>
      <c r="CM891" s="115" t="s">
        <v>91</v>
      </c>
      <c r="CN891" s="115" t="s">
        <v>91</v>
      </c>
    </row>
    <row r="892" spans="1:92">
      <c r="A892" s="115">
        <v>6985156853</v>
      </c>
      <c r="B892" s="115" t="s">
        <v>18</v>
      </c>
      <c r="K892" s="115" t="s">
        <v>27</v>
      </c>
      <c r="O892" s="115" t="s">
        <v>18</v>
      </c>
      <c r="X892" s="115" t="s">
        <v>27</v>
      </c>
      <c r="AB892" s="115"/>
      <c r="AJ892" s="115" t="s">
        <v>39</v>
      </c>
      <c r="AL892" s="115"/>
      <c r="AQ892" s="115" t="s">
        <v>39</v>
      </c>
      <c r="AX892" s="115"/>
      <c r="BP892" s="115"/>
      <c r="BS892" s="115" t="s">
        <v>70</v>
      </c>
      <c r="CC892" s="115" t="s">
        <v>83</v>
      </c>
      <c r="CD892" s="115">
        <v>54</v>
      </c>
      <c r="CE892" s="115" t="s">
        <v>181</v>
      </c>
      <c r="CF892" s="115" t="s">
        <v>190</v>
      </c>
      <c r="CG892" s="115" t="s">
        <v>85</v>
      </c>
      <c r="CH892" s="115" t="s">
        <v>86</v>
      </c>
      <c r="CI892" s="115" t="s">
        <v>87</v>
      </c>
      <c r="CK892" s="115" t="s">
        <v>114</v>
      </c>
      <c r="CL892" s="115" t="s">
        <v>98</v>
      </c>
      <c r="CM892" s="115" t="s">
        <v>91</v>
      </c>
      <c r="CN892" s="115" t="s">
        <v>86</v>
      </c>
    </row>
    <row r="893" spans="1:92">
      <c r="A893" s="115">
        <v>7045757208</v>
      </c>
      <c r="O893" s="115"/>
      <c r="X893" s="115" t="s">
        <v>27</v>
      </c>
      <c r="AB893" s="115"/>
      <c r="AJ893" s="115" t="s">
        <v>39</v>
      </c>
      <c r="AL893" s="115"/>
      <c r="AQ893" s="115" t="s">
        <v>39</v>
      </c>
      <c r="AX893" s="115"/>
      <c r="BP893" s="115" t="s">
        <v>67</v>
      </c>
      <c r="BQ893" s="115" t="s">
        <v>68</v>
      </c>
      <c r="BT893" s="115" t="s">
        <v>71</v>
      </c>
      <c r="BU893" s="115" t="s">
        <v>72</v>
      </c>
      <c r="BW893" s="115" t="s">
        <v>74</v>
      </c>
      <c r="BZ893" s="115" t="s">
        <v>77</v>
      </c>
      <c r="CC893" s="115" t="s">
        <v>99</v>
      </c>
      <c r="CD893" s="115">
        <v>90</v>
      </c>
      <c r="CE893" s="115" t="s">
        <v>181</v>
      </c>
      <c r="CF893" s="115" t="s">
        <v>438</v>
      </c>
      <c r="CG893" s="115" t="s">
        <v>85</v>
      </c>
      <c r="CH893" s="115" t="s">
        <v>86</v>
      </c>
      <c r="CI893" s="115" t="s">
        <v>87</v>
      </c>
      <c r="CJ893" s="115" t="s">
        <v>101</v>
      </c>
      <c r="CK893" s="115" t="s">
        <v>94</v>
      </c>
      <c r="CL893" s="115" t="s">
        <v>106</v>
      </c>
      <c r="CM893" s="115" t="s">
        <v>91</v>
      </c>
      <c r="CN893" s="115" t="s">
        <v>86</v>
      </c>
    </row>
    <row r="894" spans="1:92">
      <c r="A894" s="115">
        <v>5609589005</v>
      </c>
      <c r="L894" s="115" t="s">
        <v>28</v>
      </c>
      <c r="M894" s="115" t="s">
        <v>29</v>
      </c>
      <c r="O894" s="115"/>
      <c r="P894" s="115" t="s">
        <v>19</v>
      </c>
      <c r="Q894" s="115" t="s">
        <v>20</v>
      </c>
      <c r="W894" s="115" t="s">
        <v>26</v>
      </c>
      <c r="AB894" s="115"/>
      <c r="AD894" s="115" t="s">
        <v>33</v>
      </c>
      <c r="AJ894" s="115" t="s">
        <v>39</v>
      </c>
      <c r="AL894" s="115"/>
      <c r="AM894" s="115" t="s">
        <v>42</v>
      </c>
      <c r="AP894" s="115" t="s">
        <v>45</v>
      </c>
      <c r="AQ894" s="115" t="s">
        <v>39</v>
      </c>
      <c r="AX894" s="115"/>
      <c r="BB894" s="115" t="s">
        <v>55</v>
      </c>
      <c r="BO894" s="115" t="s">
        <v>66</v>
      </c>
      <c r="BP894" s="115" t="s">
        <v>67</v>
      </c>
      <c r="BX894" s="115" t="s">
        <v>75</v>
      </c>
      <c r="CA894" s="115" t="s">
        <v>78</v>
      </c>
      <c r="CC894" s="115" t="s">
        <v>83</v>
      </c>
      <c r="CD894" s="115">
        <v>61</v>
      </c>
      <c r="CE894" s="115" t="s">
        <v>181</v>
      </c>
      <c r="CF894" s="115" t="s">
        <v>244</v>
      </c>
      <c r="CG894" s="115" t="s">
        <v>85</v>
      </c>
      <c r="CH894" s="115" t="s">
        <v>86</v>
      </c>
      <c r="CI894" s="115" t="s">
        <v>87</v>
      </c>
      <c r="CJ894" s="115" t="s">
        <v>88</v>
      </c>
      <c r="CK894" s="115" t="s">
        <v>111</v>
      </c>
      <c r="CL894" s="115" t="s">
        <v>90</v>
      </c>
      <c r="CM894" s="115" t="s">
        <v>91</v>
      </c>
      <c r="CN894" s="115" t="s">
        <v>91</v>
      </c>
    </row>
    <row r="895" spans="1:92">
      <c r="A895" s="115">
        <v>7044863279</v>
      </c>
      <c r="C895" s="115" t="s">
        <v>19</v>
      </c>
      <c r="D895" s="115" t="s">
        <v>20</v>
      </c>
      <c r="J895" s="115" t="s">
        <v>26</v>
      </c>
      <c r="O895" s="115"/>
      <c r="P895" s="115" t="s">
        <v>19</v>
      </c>
      <c r="Q895" s="115" t="s">
        <v>20</v>
      </c>
      <c r="W895" s="115" t="s">
        <v>26</v>
      </c>
      <c r="AB895" s="115"/>
      <c r="AJ895" s="115" t="s">
        <v>39</v>
      </c>
      <c r="AL895" s="115" t="s">
        <v>41</v>
      </c>
      <c r="AQ895" s="115" t="s">
        <v>39</v>
      </c>
      <c r="AX895" s="115"/>
      <c r="AZ895" s="115" t="s">
        <v>54</v>
      </c>
      <c r="BA895" s="115" t="s">
        <v>19</v>
      </c>
      <c r="BJ895" s="115" t="s">
        <v>26</v>
      </c>
      <c r="BP895" s="115" t="s">
        <v>67</v>
      </c>
      <c r="BQ895" s="115" t="s">
        <v>68</v>
      </c>
      <c r="BS895" s="115" t="s">
        <v>70</v>
      </c>
      <c r="BU895" s="115" t="s">
        <v>72</v>
      </c>
      <c r="BW895" s="115" t="s">
        <v>74</v>
      </c>
      <c r="CC895" s="115" t="s">
        <v>83</v>
      </c>
      <c r="CD895" s="115">
        <v>82</v>
      </c>
      <c r="CE895" s="115" t="s">
        <v>181</v>
      </c>
      <c r="CF895" s="115" t="s">
        <v>208</v>
      </c>
      <c r="CG895" s="115" t="s">
        <v>85</v>
      </c>
      <c r="CI895" s="115" t="s">
        <v>139</v>
      </c>
      <c r="CJ895" s="115" t="s">
        <v>100</v>
      </c>
      <c r="CK895" s="115" t="s">
        <v>102</v>
      </c>
      <c r="CL895" s="115" t="s">
        <v>106</v>
      </c>
      <c r="CM895" s="115" t="s">
        <v>91</v>
      </c>
      <c r="CN895" s="115" t="s">
        <v>86</v>
      </c>
    </row>
    <row r="896" spans="1:92">
      <c r="A896" s="115">
        <v>7044848152</v>
      </c>
      <c r="O896" s="115"/>
      <c r="Q896" s="115" t="s">
        <v>20</v>
      </c>
      <c r="W896" s="115" t="s">
        <v>26</v>
      </c>
      <c r="AA896" s="115" t="s">
        <v>30</v>
      </c>
      <c r="AB896" s="115"/>
      <c r="AJ896" s="115" t="s">
        <v>39</v>
      </c>
      <c r="AL896" s="115" t="s">
        <v>41</v>
      </c>
      <c r="AQ896" s="115" t="s">
        <v>39</v>
      </c>
      <c r="AX896" s="115"/>
      <c r="BP896" s="115" t="s">
        <v>67</v>
      </c>
      <c r="CC896" s="115" t="s">
        <v>99</v>
      </c>
      <c r="CD896" s="115">
        <v>87</v>
      </c>
      <c r="CE896" s="115" t="s">
        <v>84</v>
      </c>
      <c r="CF896" s="115" t="s">
        <v>195</v>
      </c>
      <c r="CG896" s="115" t="s">
        <v>85</v>
      </c>
      <c r="CH896" s="115" t="s">
        <v>86</v>
      </c>
      <c r="CI896" s="115" t="s">
        <v>87</v>
      </c>
      <c r="CJ896" s="115" t="s">
        <v>104</v>
      </c>
      <c r="CK896" s="115" t="s">
        <v>94</v>
      </c>
      <c r="CL896" s="115" t="s">
        <v>106</v>
      </c>
      <c r="CM896" s="115" t="s">
        <v>91</v>
      </c>
      <c r="CN896" s="115" t="s">
        <v>86</v>
      </c>
    </row>
    <row r="897" spans="1:92">
      <c r="A897" s="115">
        <v>5585091280</v>
      </c>
      <c r="I897" s="115" t="s">
        <v>25</v>
      </c>
      <c r="K897" s="115" t="s">
        <v>27</v>
      </c>
      <c r="L897" s="115" t="s">
        <v>28</v>
      </c>
      <c r="O897" s="115"/>
      <c r="P897" s="115" t="s">
        <v>19</v>
      </c>
      <c r="R897" s="115" t="s">
        <v>21</v>
      </c>
      <c r="V897" s="115" t="s">
        <v>25</v>
      </c>
      <c r="AB897" s="115"/>
      <c r="AJ897" s="115" t="s">
        <v>39</v>
      </c>
      <c r="AK897" s="115" t="s">
        <v>40</v>
      </c>
      <c r="AL897" s="115"/>
      <c r="AM897" s="115" t="s">
        <v>42</v>
      </c>
      <c r="AN897" s="115" t="s">
        <v>43</v>
      </c>
      <c r="AO897" s="115" t="s">
        <v>44</v>
      </c>
      <c r="AX897" s="115"/>
      <c r="BG897" s="115" t="s">
        <v>60</v>
      </c>
      <c r="BN897" s="115" t="s">
        <v>65</v>
      </c>
      <c r="BO897" s="115" t="s">
        <v>66</v>
      </c>
      <c r="BP897" s="115"/>
      <c r="BV897" s="115" t="s">
        <v>73</v>
      </c>
      <c r="CC897" s="115" t="s">
        <v>116</v>
      </c>
      <c r="CD897" s="115">
        <v>55</v>
      </c>
      <c r="CE897" s="115" t="s">
        <v>181</v>
      </c>
      <c r="CF897" s="115" t="s">
        <v>227</v>
      </c>
      <c r="CG897" s="115" t="s">
        <v>85</v>
      </c>
      <c r="CH897" s="115" t="s">
        <v>86</v>
      </c>
      <c r="CI897" s="115" t="s">
        <v>87</v>
      </c>
      <c r="CJ897" s="115" t="s">
        <v>101</v>
      </c>
      <c r="CK897" s="115" t="s">
        <v>89</v>
      </c>
      <c r="CL897" s="115" t="s">
        <v>90</v>
      </c>
      <c r="CM897" s="115" t="s">
        <v>91</v>
      </c>
      <c r="CN897" s="115" t="s">
        <v>91</v>
      </c>
    </row>
    <row r="898" spans="1:92">
      <c r="A898" s="115">
        <v>5609453420</v>
      </c>
      <c r="D898" s="115" t="s">
        <v>20</v>
      </c>
      <c r="J898" s="115" t="s">
        <v>26</v>
      </c>
      <c r="N898" s="115" t="s">
        <v>30</v>
      </c>
      <c r="O898" s="115"/>
      <c r="V898" s="115" t="s">
        <v>25</v>
      </c>
      <c r="AB898" s="115"/>
      <c r="AJ898" s="115" t="s">
        <v>39</v>
      </c>
      <c r="AL898" s="115"/>
      <c r="AM898" s="115" t="s">
        <v>42</v>
      </c>
      <c r="AN898" s="115" t="s">
        <v>43</v>
      </c>
      <c r="AQ898" s="115" t="s">
        <v>39</v>
      </c>
      <c r="AX898" s="115"/>
      <c r="BA898" s="115" t="s">
        <v>19</v>
      </c>
      <c r="BH898" s="115" t="s">
        <v>61</v>
      </c>
      <c r="BJ898" s="115" t="s">
        <v>26</v>
      </c>
      <c r="BP898" s="115" t="s">
        <v>67</v>
      </c>
      <c r="CC898" s="115" t="s">
        <v>83</v>
      </c>
      <c r="CD898" s="115">
        <v>66</v>
      </c>
      <c r="CE898" s="115" t="s">
        <v>181</v>
      </c>
      <c r="CF898" s="115" t="s">
        <v>430</v>
      </c>
      <c r="CG898" s="115" t="s">
        <v>85</v>
      </c>
      <c r="CH898" s="115" t="s">
        <v>86</v>
      </c>
      <c r="CI898" s="115" t="s">
        <v>87</v>
      </c>
      <c r="CJ898" s="115" t="s">
        <v>100</v>
      </c>
      <c r="CK898" s="115" t="s">
        <v>111</v>
      </c>
      <c r="CL898" s="115" t="s">
        <v>90</v>
      </c>
      <c r="CM898" s="115" t="s">
        <v>91</v>
      </c>
      <c r="CN898" s="115" t="s">
        <v>91</v>
      </c>
    </row>
    <row r="899" spans="1:92">
      <c r="A899" s="115">
        <v>5605118140</v>
      </c>
      <c r="H899" s="115" t="s">
        <v>24</v>
      </c>
      <c r="O899" s="115"/>
      <c r="R899" s="115" t="s">
        <v>21</v>
      </c>
      <c r="AB899" s="115"/>
      <c r="AJ899" s="115" t="s">
        <v>39</v>
      </c>
      <c r="AL899" s="115"/>
      <c r="AQ899" s="115" t="s">
        <v>39</v>
      </c>
      <c r="AX899" s="115"/>
      <c r="BL899" s="115" t="s">
        <v>63</v>
      </c>
      <c r="BP899" s="115"/>
      <c r="CA899" s="115" t="s">
        <v>78</v>
      </c>
      <c r="CC899" s="115"/>
    </row>
    <row r="900" spans="1:92">
      <c r="A900" s="115">
        <v>5606665760</v>
      </c>
      <c r="I900" s="115" t="s">
        <v>25</v>
      </c>
      <c r="K900" s="115" t="s">
        <v>27</v>
      </c>
      <c r="L900" s="115" t="s">
        <v>28</v>
      </c>
      <c r="O900" s="115"/>
      <c r="P900" s="115" t="s">
        <v>19</v>
      </c>
      <c r="Z900" s="115" t="s">
        <v>29</v>
      </c>
      <c r="AB900" s="115"/>
      <c r="AD900" s="115" t="s">
        <v>33</v>
      </c>
      <c r="AJ900" s="115" t="s">
        <v>39</v>
      </c>
      <c r="AL900" s="115" t="s">
        <v>41</v>
      </c>
      <c r="AM900" s="115" t="s">
        <v>42</v>
      </c>
      <c r="AX900" s="115"/>
      <c r="AZ900" s="115" t="s">
        <v>54</v>
      </c>
      <c r="BE900" s="115" t="s">
        <v>58</v>
      </c>
      <c r="BO900" s="115" t="s">
        <v>66</v>
      </c>
      <c r="BP900" s="115" t="s">
        <v>67</v>
      </c>
      <c r="CC900" s="115" t="s">
        <v>83</v>
      </c>
      <c r="CD900" s="115">
        <v>50</v>
      </c>
      <c r="CE900" s="115" t="s">
        <v>84</v>
      </c>
      <c r="CF900" s="115" t="s">
        <v>428</v>
      </c>
      <c r="CG900" s="115" t="s">
        <v>85</v>
      </c>
      <c r="CH900" s="115" t="s">
        <v>86</v>
      </c>
      <c r="CI900" s="115" t="s">
        <v>87</v>
      </c>
      <c r="CJ900" s="115" t="s">
        <v>88</v>
      </c>
      <c r="CK900" s="115" t="s">
        <v>102</v>
      </c>
      <c r="CL900" s="115" t="s">
        <v>90</v>
      </c>
      <c r="CM900" s="115" t="s">
        <v>91</v>
      </c>
      <c r="CN900" s="115" t="s">
        <v>91</v>
      </c>
    </row>
    <row r="901" spans="1:92">
      <c r="A901" s="115">
        <v>7010998086</v>
      </c>
      <c r="C901" s="115" t="s">
        <v>19</v>
      </c>
      <c r="O901" s="115"/>
      <c r="P901" s="115" t="s">
        <v>19</v>
      </c>
      <c r="AB901" s="115"/>
      <c r="AJ901" s="115" t="s">
        <v>39</v>
      </c>
      <c r="AL901" s="115"/>
      <c r="AO901" s="115" t="s">
        <v>44</v>
      </c>
      <c r="AX901" s="115" t="s">
        <v>52</v>
      </c>
      <c r="BA901" s="115" t="s">
        <v>19</v>
      </c>
      <c r="BE901" s="115" t="s">
        <v>58</v>
      </c>
      <c r="BP901" s="115" t="s">
        <v>67</v>
      </c>
      <c r="CC901" s="115" t="s">
        <v>99</v>
      </c>
      <c r="CD901" s="115">
        <v>80</v>
      </c>
      <c r="CE901" s="115" t="s">
        <v>84</v>
      </c>
      <c r="CF901" s="115" t="s">
        <v>129</v>
      </c>
      <c r="CG901" s="115" t="s">
        <v>97</v>
      </c>
      <c r="CH901" s="115" t="s">
        <v>86</v>
      </c>
      <c r="CI901" s="115" t="s">
        <v>87</v>
      </c>
      <c r="CJ901" s="115" t="s">
        <v>100</v>
      </c>
      <c r="CK901" s="115" t="s">
        <v>89</v>
      </c>
      <c r="CL901" s="115" t="s">
        <v>106</v>
      </c>
      <c r="CM901" s="115" t="s">
        <v>91</v>
      </c>
      <c r="CN901" s="115" t="s">
        <v>91</v>
      </c>
    </row>
    <row r="902" spans="1:92">
      <c r="A902" s="115">
        <v>7045768190</v>
      </c>
      <c r="C902" s="115" t="s">
        <v>19</v>
      </c>
      <c r="O902" s="115"/>
      <c r="AA902" s="115" t="s">
        <v>30</v>
      </c>
      <c r="AB902" s="115"/>
      <c r="AJ902" s="115" t="s">
        <v>39</v>
      </c>
      <c r="AL902" s="115" t="s">
        <v>41</v>
      </c>
      <c r="AX902" s="115"/>
      <c r="BP902" s="115"/>
      <c r="CA902" s="115" t="s">
        <v>78</v>
      </c>
      <c r="CC902" s="115" t="s">
        <v>83</v>
      </c>
      <c r="CD902" s="115">
        <v>32</v>
      </c>
      <c r="CE902" s="115" t="s">
        <v>181</v>
      </c>
      <c r="CF902" s="115" t="s">
        <v>190</v>
      </c>
      <c r="CG902" s="115" t="s">
        <v>85</v>
      </c>
      <c r="CH902" s="115" t="s">
        <v>86</v>
      </c>
      <c r="CI902" s="115" t="s">
        <v>87</v>
      </c>
      <c r="CJ902" s="115" t="s">
        <v>100</v>
      </c>
      <c r="CK902" s="115" t="s">
        <v>111</v>
      </c>
      <c r="CL902" s="115" t="s">
        <v>90</v>
      </c>
      <c r="CM902" s="115" t="s">
        <v>91</v>
      </c>
      <c r="CN902" s="115" t="s">
        <v>91</v>
      </c>
    </row>
    <row r="903" spans="1:92">
      <c r="A903" s="115">
        <v>7011313565</v>
      </c>
      <c r="N903" s="115" t="s">
        <v>30</v>
      </c>
      <c r="O903" s="115"/>
      <c r="AA903" s="115" t="s">
        <v>30</v>
      </c>
      <c r="AB903" s="115"/>
      <c r="AJ903" s="115" t="s">
        <v>39</v>
      </c>
      <c r="AL903" s="115"/>
      <c r="AX903" s="115"/>
      <c r="BP903" s="115"/>
      <c r="BS903" s="115" t="s">
        <v>70</v>
      </c>
      <c r="BT903" s="115" t="s">
        <v>71</v>
      </c>
      <c r="BU903" s="115" t="s">
        <v>72</v>
      </c>
      <c r="CC903" s="115" t="s">
        <v>83</v>
      </c>
      <c r="CD903" s="115">
        <v>90</v>
      </c>
      <c r="CE903" s="115" t="s">
        <v>84</v>
      </c>
      <c r="CF903" s="115" t="s">
        <v>143</v>
      </c>
      <c r="CG903" s="115" t="s">
        <v>97</v>
      </c>
      <c r="CH903" s="115" t="s">
        <v>86</v>
      </c>
      <c r="CI903" s="115" t="s">
        <v>87</v>
      </c>
      <c r="CJ903" s="115" t="s">
        <v>93</v>
      </c>
      <c r="CK903" s="115" t="s">
        <v>102</v>
      </c>
      <c r="CL903" s="115" t="s">
        <v>106</v>
      </c>
      <c r="CM903" s="115" t="s">
        <v>91</v>
      </c>
      <c r="CN903" s="115" t="s">
        <v>91</v>
      </c>
    </row>
    <row r="904" spans="1:92">
      <c r="A904" s="115">
        <v>6982472233</v>
      </c>
      <c r="O904" s="115"/>
      <c r="Y904" s="115" t="s">
        <v>28</v>
      </c>
      <c r="AB904" s="115"/>
      <c r="AC904" s="115" t="s">
        <v>32</v>
      </c>
      <c r="AJ904" s="115" t="s">
        <v>39</v>
      </c>
      <c r="AL904" s="115"/>
      <c r="AM904" s="115" t="s">
        <v>42</v>
      </c>
      <c r="AO904" s="115" t="s">
        <v>44</v>
      </c>
      <c r="AQ904" s="115" t="s">
        <v>39</v>
      </c>
      <c r="AX904" s="115"/>
      <c r="AZ904" s="115" t="s">
        <v>54</v>
      </c>
      <c r="BB904" s="115" t="s">
        <v>55</v>
      </c>
      <c r="BE904" s="115" t="s">
        <v>58</v>
      </c>
      <c r="BO904" s="115" t="s">
        <v>66</v>
      </c>
      <c r="BP904" s="115" t="s">
        <v>67</v>
      </c>
      <c r="BS904" s="115" t="s">
        <v>70</v>
      </c>
      <c r="BY904" s="115" t="s">
        <v>76</v>
      </c>
      <c r="CC904" s="115" t="s">
        <v>83</v>
      </c>
      <c r="CD904" s="115">
        <v>21</v>
      </c>
      <c r="CE904" s="115" t="s">
        <v>181</v>
      </c>
      <c r="CF904" s="115" t="s">
        <v>215</v>
      </c>
      <c r="CG904" s="115" t="s">
        <v>85</v>
      </c>
      <c r="CH904" s="115" t="s">
        <v>86</v>
      </c>
      <c r="CI904" s="115" t="s">
        <v>87</v>
      </c>
      <c r="CK904" s="115" t="s">
        <v>112</v>
      </c>
      <c r="CL904" s="115" t="s">
        <v>98</v>
      </c>
      <c r="CM904" s="115" t="s">
        <v>91</v>
      </c>
      <c r="CN904" s="115" t="s">
        <v>86</v>
      </c>
    </row>
    <row r="905" spans="1:92">
      <c r="A905" s="115">
        <v>5605740075</v>
      </c>
      <c r="K905" s="115" t="s">
        <v>27</v>
      </c>
      <c r="M905" s="115" t="s">
        <v>29</v>
      </c>
      <c r="O905" s="115"/>
      <c r="R905" s="115" t="s">
        <v>21</v>
      </c>
      <c r="U905" s="115" t="s">
        <v>24</v>
      </c>
      <c r="Z905" s="115" t="s">
        <v>29</v>
      </c>
      <c r="AB905" s="115"/>
      <c r="AD905" s="115" t="s">
        <v>33</v>
      </c>
      <c r="AH905" s="115" t="s">
        <v>37</v>
      </c>
      <c r="AK905" s="115" t="s">
        <v>40</v>
      </c>
      <c r="AL905" s="115"/>
      <c r="AM905" s="115" t="s">
        <v>42</v>
      </c>
      <c r="AN905" s="115" t="s">
        <v>43</v>
      </c>
      <c r="AO905" s="115" t="s">
        <v>44</v>
      </c>
      <c r="AX905" s="115"/>
      <c r="BG905" s="115" t="s">
        <v>60</v>
      </c>
      <c r="BK905" s="115" t="s">
        <v>22</v>
      </c>
      <c r="BL905" s="115" t="s">
        <v>63</v>
      </c>
      <c r="BP905" s="115"/>
      <c r="BT905" s="115" t="s">
        <v>71</v>
      </c>
      <c r="BX905" s="115" t="s">
        <v>75</v>
      </c>
      <c r="CA905" s="115" t="s">
        <v>78</v>
      </c>
      <c r="CC905" s="115" t="s">
        <v>99</v>
      </c>
      <c r="CD905" s="115">
        <v>31</v>
      </c>
      <c r="CE905" s="115" t="s">
        <v>84</v>
      </c>
      <c r="CF905" s="115" t="s">
        <v>453</v>
      </c>
    </row>
    <row r="906" spans="1:92">
      <c r="A906" s="115">
        <v>5605949590</v>
      </c>
      <c r="L906" s="115" t="s">
        <v>28</v>
      </c>
      <c r="O906" s="115"/>
      <c r="U906" s="115" t="s">
        <v>24</v>
      </c>
      <c r="AB906" s="115"/>
      <c r="AH906" s="115" t="s">
        <v>37</v>
      </c>
      <c r="AL906" s="115" t="s">
        <v>41</v>
      </c>
      <c r="AX906" s="115"/>
      <c r="BE906" s="115" t="s">
        <v>58</v>
      </c>
      <c r="BP906" s="115"/>
      <c r="BY906" s="115" t="s">
        <v>76</v>
      </c>
      <c r="CC906" s="115" t="s">
        <v>83</v>
      </c>
      <c r="CD906" s="115">
        <v>26</v>
      </c>
      <c r="CE906" s="115" t="s">
        <v>432</v>
      </c>
      <c r="CG906" s="115" t="s">
        <v>443</v>
      </c>
      <c r="CH906" s="115" t="s">
        <v>91</v>
      </c>
      <c r="CI906" s="115" t="s">
        <v>108</v>
      </c>
      <c r="CJ906" s="115" t="s">
        <v>93</v>
      </c>
      <c r="CK906" s="115" t="s">
        <v>112</v>
      </c>
      <c r="CL906" s="115" t="s">
        <v>95</v>
      </c>
      <c r="CM906" s="115" t="s">
        <v>91</v>
      </c>
    </row>
    <row r="907" spans="1:92">
      <c r="A907" s="115">
        <v>5595241265</v>
      </c>
      <c r="L907" s="115" t="s">
        <v>28</v>
      </c>
      <c r="O907" s="115"/>
      <c r="Y907" s="115" t="s">
        <v>28</v>
      </c>
      <c r="AB907" s="115"/>
      <c r="AD907" s="115" t="s">
        <v>33</v>
      </c>
      <c r="AH907" s="115" t="s">
        <v>37</v>
      </c>
      <c r="AK907" s="115" t="s">
        <v>40</v>
      </c>
      <c r="AL907" s="115" t="s">
        <v>41</v>
      </c>
      <c r="AM907" s="115" t="s">
        <v>42</v>
      </c>
      <c r="AO907" s="115" t="s">
        <v>44</v>
      </c>
      <c r="AX907" s="115"/>
      <c r="AZ907" s="115" t="s">
        <v>54</v>
      </c>
      <c r="BN907" s="115" t="s">
        <v>65</v>
      </c>
      <c r="BO907" s="115" t="s">
        <v>66</v>
      </c>
      <c r="BP907" s="115"/>
      <c r="CA907" s="115" t="s">
        <v>78</v>
      </c>
      <c r="CC907" s="115"/>
    </row>
    <row r="908" spans="1:92">
      <c r="A908" s="115">
        <v>7011537984</v>
      </c>
      <c r="O908" s="115"/>
      <c r="P908" s="115" t="s">
        <v>19</v>
      </c>
      <c r="Q908" s="115" t="s">
        <v>20</v>
      </c>
      <c r="W908" s="115" t="s">
        <v>26</v>
      </c>
      <c r="X908" s="115" t="s">
        <v>27</v>
      </c>
      <c r="AA908" s="115" t="s">
        <v>30</v>
      </c>
      <c r="AB908" s="115"/>
      <c r="AE908" s="115" t="s">
        <v>34</v>
      </c>
      <c r="AH908" s="115" t="s">
        <v>37</v>
      </c>
      <c r="AL908" s="115"/>
      <c r="AX908" s="115"/>
      <c r="BC908" s="115" t="s">
        <v>56</v>
      </c>
      <c r="BN908" s="115" t="s">
        <v>65</v>
      </c>
      <c r="BP908" s="115" t="s">
        <v>67</v>
      </c>
      <c r="BS908" s="115" t="s">
        <v>70</v>
      </c>
      <c r="BT908" s="115" t="s">
        <v>71</v>
      </c>
      <c r="CA908" s="115" t="s">
        <v>78</v>
      </c>
      <c r="CC908" s="115" t="s">
        <v>99</v>
      </c>
      <c r="CD908" s="115">
        <v>56</v>
      </c>
      <c r="CE908" s="115" t="s">
        <v>181</v>
      </c>
      <c r="CF908" s="115" t="s">
        <v>224</v>
      </c>
      <c r="CG908" s="115" t="s">
        <v>85</v>
      </c>
      <c r="CH908" s="115" t="s">
        <v>86</v>
      </c>
      <c r="CI908" s="115" t="s">
        <v>87</v>
      </c>
      <c r="CJ908" s="115" t="s">
        <v>101</v>
      </c>
      <c r="CK908" s="115" t="s">
        <v>102</v>
      </c>
      <c r="CL908" s="115" t="s">
        <v>90</v>
      </c>
      <c r="CM908" s="115" t="s">
        <v>91</v>
      </c>
      <c r="CN908" s="115" t="s">
        <v>86</v>
      </c>
    </row>
    <row r="909" spans="1:92">
      <c r="A909" s="115">
        <v>6984052994</v>
      </c>
      <c r="O909" s="115"/>
      <c r="W909" s="115" t="s">
        <v>26</v>
      </c>
      <c r="AB909" s="115"/>
      <c r="AE909" s="115" t="s">
        <v>34</v>
      </c>
      <c r="AH909" s="115" t="s">
        <v>37</v>
      </c>
      <c r="AL909" s="115"/>
      <c r="AX909" s="115"/>
      <c r="BC909" s="115" t="s">
        <v>56</v>
      </c>
      <c r="BJ909" s="115" t="s">
        <v>26</v>
      </c>
      <c r="BN909" s="115" t="s">
        <v>65</v>
      </c>
      <c r="BP909" s="115" t="s">
        <v>67</v>
      </c>
      <c r="BS909" s="115" t="s">
        <v>70</v>
      </c>
      <c r="BU909" s="115" t="s">
        <v>72</v>
      </c>
      <c r="CC909" s="115" t="s">
        <v>99</v>
      </c>
      <c r="CD909" s="115">
        <v>81</v>
      </c>
      <c r="CE909" s="115" t="s">
        <v>181</v>
      </c>
      <c r="CF909" s="115" t="s">
        <v>239</v>
      </c>
      <c r="CG909" s="115" t="s">
        <v>85</v>
      </c>
      <c r="CH909" s="115" t="s">
        <v>86</v>
      </c>
      <c r="CJ909" s="115" t="s">
        <v>104</v>
      </c>
      <c r="CK909" s="115" t="s">
        <v>102</v>
      </c>
      <c r="CL909" s="115" t="s">
        <v>106</v>
      </c>
      <c r="CM909" s="115" t="s">
        <v>91</v>
      </c>
      <c r="CN909" s="115" t="s">
        <v>91</v>
      </c>
    </row>
    <row r="910" spans="1:92">
      <c r="A910" s="115">
        <v>5591956424</v>
      </c>
      <c r="E910" s="115" t="s">
        <v>21</v>
      </c>
      <c r="G910" s="115" t="s">
        <v>23</v>
      </c>
      <c r="L910" s="115" t="s">
        <v>28</v>
      </c>
      <c r="O910" s="115"/>
      <c r="X910" s="115" t="s">
        <v>27</v>
      </c>
      <c r="Y910" s="115" t="s">
        <v>28</v>
      </c>
      <c r="Z910" s="115" t="s">
        <v>29</v>
      </c>
      <c r="AB910" s="115" t="s">
        <v>31</v>
      </c>
      <c r="AH910" s="115" t="s">
        <v>37</v>
      </c>
      <c r="AK910" s="115" t="s">
        <v>40</v>
      </c>
      <c r="AL910" s="115" t="s">
        <v>41</v>
      </c>
      <c r="AM910" s="115" t="s">
        <v>42</v>
      </c>
      <c r="AN910" s="115" t="s">
        <v>43</v>
      </c>
      <c r="AX910" s="115" t="s">
        <v>52</v>
      </c>
      <c r="BD910" s="115" t="s">
        <v>57</v>
      </c>
      <c r="BM910" s="115" t="s">
        <v>64</v>
      </c>
      <c r="BP910" s="115" t="s">
        <v>67</v>
      </c>
      <c r="BV910" s="115" t="s">
        <v>73</v>
      </c>
      <c r="CB910" s="115" t="s">
        <v>79</v>
      </c>
      <c r="CC910" s="115"/>
    </row>
    <row r="911" spans="1:92">
      <c r="A911" s="115">
        <v>7044859000</v>
      </c>
      <c r="B911" s="115" t="s">
        <v>18</v>
      </c>
      <c r="C911" s="115" t="s">
        <v>19</v>
      </c>
      <c r="E911" s="115" t="s">
        <v>21</v>
      </c>
      <c r="H911" s="115" t="s">
        <v>24</v>
      </c>
      <c r="I911" s="115" t="s">
        <v>25</v>
      </c>
      <c r="K911" s="115" t="s">
        <v>27</v>
      </c>
      <c r="L911" s="115" t="s">
        <v>28</v>
      </c>
      <c r="M911" s="115" t="s">
        <v>29</v>
      </c>
      <c r="O911" s="115" t="s">
        <v>18</v>
      </c>
      <c r="Q911" s="115" t="s">
        <v>20</v>
      </c>
      <c r="V911" s="115" t="s">
        <v>25</v>
      </c>
      <c r="W911" s="115" t="s">
        <v>26</v>
      </c>
      <c r="AA911" s="115" t="s">
        <v>30</v>
      </c>
      <c r="AB911" s="115"/>
      <c r="AH911" s="115" t="s">
        <v>37</v>
      </c>
      <c r="AK911" s="115" t="s">
        <v>40</v>
      </c>
      <c r="AL911" s="115" t="s">
        <v>41</v>
      </c>
      <c r="AM911" s="115" t="s">
        <v>42</v>
      </c>
      <c r="AN911" s="115" t="s">
        <v>43</v>
      </c>
      <c r="AO911" s="115" t="s">
        <v>44</v>
      </c>
      <c r="AX911" s="115" t="s">
        <v>52</v>
      </c>
      <c r="AY911" s="115" t="s">
        <v>53</v>
      </c>
      <c r="BB911" s="115" t="s">
        <v>55</v>
      </c>
      <c r="BC911" s="115" t="s">
        <v>56</v>
      </c>
      <c r="BD911" s="115" t="s">
        <v>57</v>
      </c>
      <c r="BE911" s="115" t="s">
        <v>58</v>
      </c>
      <c r="BH911" s="115" t="s">
        <v>61</v>
      </c>
      <c r="BI911" s="115" t="s">
        <v>62</v>
      </c>
      <c r="BJ911" s="115" t="s">
        <v>26</v>
      </c>
      <c r="BO911" s="115" t="s">
        <v>66</v>
      </c>
      <c r="BP911" s="115" t="s">
        <v>67</v>
      </c>
      <c r="BR911" s="115" t="s">
        <v>69</v>
      </c>
      <c r="BY911" s="115" t="s">
        <v>76</v>
      </c>
      <c r="CA911" s="115" t="s">
        <v>78</v>
      </c>
      <c r="CC911" s="115" t="s">
        <v>83</v>
      </c>
      <c r="CD911" s="115">
        <v>62</v>
      </c>
      <c r="CE911" s="115" t="s">
        <v>181</v>
      </c>
      <c r="CF911" s="115" t="s">
        <v>489</v>
      </c>
      <c r="CG911" s="115" t="s">
        <v>85</v>
      </c>
      <c r="CH911" s="115" t="s">
        <v>86</v>
      </c>
      <c r="CI911" s="115" t="s">
        <v>87</v>
      </c>
      <c r="CJ911" s="115" t="s">
        <v>96</v>
      </c>
      <c r="CK911" s="115" t="s">
        <v>94</v>
      </c>
      <c r="CL911" s="115" t="s">
        <v>106</v>
      </c>
      <c r="CM911" s="115" t="s">
        <v>91</v>
      </c>
    </row>
    <row r="912" spans="1:92">
      <c r="A912" s="115">
        <v>7045778531</v>
      </c>
      <c r="H912" s="115" t="s">
        <v>24</v>
      </c>
      <c r="J912" s="115" t="s">
        <v>26</v>
      </c>
      <c r="L912" s="115" t="s">
        <v>28</v>
      </c>
      <c r="O912" s="115"/>
      <c r="Q912" s="115" t="s">
        <v>20</v>
      </c>
      <c r="V912" s="115" t="s">
        <v>25</v>
      </c>
      <c r="W912" s="115" t="s">
        <v>26</v>
      </c>
      <c r="AB912" s="115"/>
      <c r="AH912" s="115" t="s">
        <v>37</v>
      </c>
      <c r="AL912" s="115" t="s">
        <v>41</v>
      </c>
      <c r="AX912" s="115"/>
      <c r="BB912" s="115" t="s">
        <v>55</v>
      </c>
      <c r="BC912" s="115" t="s">
        <v>56</v>
      </c>
      <c r="BD912" s="115" t="s">
        <v>57</v>
      </c>
      <c r="BG912" s="115" t="s">
        <v>60</v>
      </c>
      <c r="BH912" s="115" t="s">
        <v>61</v>
      </c>
      <c r="BI912" s="115" t="s">
        <v>62</v>
      </c>
      <c r="BJ912" s="115" t="s">
        <v>26</v>
      </c>
      <c r="BP912" s="115"/>
      <c r="BQ912" s="115" t="s">
        <v>68</v>
      </c>
      <c r="BT912" s="115" t="s">
        <v>71</v>
      </c>
      <c r="BU912" s="115" t="s">
        <v>72</v>
      </c>
      <c r="CB912" s="115" t="s">
        <v>79</v>
      </c>
      <c r="CC912" s="115" t="s">
        <v>83</v>
      </c>
      <c r="CD912" s="115">
        <v>70</v>
      </c>
      <c r="CE912" s="115" t="s">
        <v>181</v>
      </c>
      <c r="CF912" s="115" t="s">
        <v>190</v>
      </c>
      <c r="CG912" s="115" t="s">
        <v>110</v>
      </c>
      <c r="CH912" s="115" t="s">
        <v>86</v>
      </c>
      <c r="CI912" s="115" t="s">
        <v>87</v>
      </c>
      <c r="CJ912" s="115" t="s">
        <v>100</v>
      </c>
      <c r="CK912" s="115" t="s">
        <v>111</v>
      </c>
      <c r="CL912" s="115" t="s">
        <v>106</v>
      </c>
      <c r="CM912" s="115" t="s">
        <v>91</v>
      </c>
      <c r="CN912" s="115" t="s">
        <v>91</v>
      </c>
    </row>
    <row r="913" spans="1:92">
      <c r="A913" s="115">
        <v>6985429817</v>
      </c>
      <c r="H913" s="115" t="s">
        <v>24</v>
      </c>
      <c r="L913" s="115" t="s">
        <v>28</v>
      </c>
      <c r="N913" s="115" t="s">
        <v>30</v>
      </c>
      <c r="O913" s="115"/>
      <c r="R913" s="115" t="s">
        <v>21</v>
      </c>
      <c r="U913" s="115" t="s">
        <v>24</v>
      </c>
      <c r="V913" s="115" t="s">
        <v>25</v>
      </c>
      <c r="AB913" s="115" t="s">
        <v>31</v>
      </c>
      <c r="AF913" s="115" t="s">
        <v>35</v>
      </c>
      <c r="AH913" s="115" t="s">
        <v>37</v>
      </c>
      <c r="AL913" s="115" t="s">
        <v>41</v>
      </c>
      <c r="AM913" s="115" t="s">
        <v>42</v>
      </c>
      <c r="AN913" s="115" t="s">
        <v>43</v>
      </c>
      <c r="AX913" s="115"/>
      <c r="AZ913" s="115" t="s">
        <v>54</v>
      </c>
      <c r="BN913" s="115" t="s">
        <v>65</v>
      </c>
      <c r="BO913" s="115" t="s">
        <v>66</v>
      </c>
      <c r="BP913" s="115" t="s">
        <v>67</v>
      </c>
      <c r="BQ913" s="115" t="s">
        <v>68</v>
      </c>
      <c r="BR913" s="115" t="s">
        <v>69</v>
      </c>
      <c r="BS913" s="115" t="s">
        <v>70</v>
      </c>
      <c r="BT913" s="115" t="s">
        <v>71</v>
      </c>
      <c r="BU913" s="115" t="s">
        <v>72</v>
      </c>
      <c r="BV913" s="115" t="s">
        <v>73</v>
      </c>
      <c r="BW913" s="115" t="s">
        <v>74</v>
      </c>
      <c r="BX913" s="115" t="s">
        <v>75</v>
      </c>
      <c r="CA913" s="115" t="s">
        <v>78</v>
      </c>
      <c r="CB913" s="115" t="s">
        <v>79</v>
      </c>
      <c r="CC913" s="115" t="s">
        <v>99</v>
      </c>
      <c r="CD913" s="115">
        <v>51</v>
      </c>
      <c r="CE913" s="115" t="s">
        <v>84</v>
      </c>
      <c r="CF913" s="115" t="s">
        <v>472</v>
      </c>
      <c r="CG913" s="115" t="s">
        <v>92</v>
      </c>
      <c r="CH913" s="115" t="s">
        <v>86</v>
      </c>
      <c r="CI913" s="115" t="s">
        <v>477</v>
      </c>
      <c r="CJ913" s="115" t="s">
        <v>101</v>
      </c>
      <c r="CK913" s="115" t="s">
        <v>89</v>
      </c>
      <c r="CL913" s="115" t="s">
        <v>113</v>
      </c>
      <c r="CM913" s="115" t="s">
        <v>91</v>
      </c>
      <c r="CN913" s="115" t="s">
        <v>91</v>
      </c>
    </row>
    <row r="914" spans="1:92">
      <c r="A914" s="115">
        <v>7011002558</v>
      </c>
      <c r="C914" s="115" t="s">
        <v>19</v>
      </c>
      <c r="D914" s="115" t="s">
        <v>20</v>
      </c>
      <c r="L914" s="115" t="s">
        <v>28</v>
      </c>
      <c r="O914" s="115"/>
      <c r="P914" s="115" t="s">
        <v>19</v>
      </c>
      <c r="Q914" s="115" t="s">
        <v>20</v>
      </c>
      <c r="V914" s="115" t="s">
        <v>25</v>
      </c>
      <c r="AB914" s="115"/>
      <c r="AD914" s="115" t="s">
        <v>33</v>
      </c>
      <c r="AH914" s="115" t="s">
        <v>37</v>
      </c>
      <c r="AK914" s="115" t="s">
        <v>40</v>
      </c>
      <c r="AL914" s="115" t="s">
        <v>41</v>
      </c>
      <c r="AP914" s="115" t="s">
        <v>45</v>
      </c>
      <c r="AQ914" s="115" t="s">
        <v>39</v>
      </c>
      <c r="AX914" s="115" t="s">
        <v>52</v>
      </c>
      <c r="BA914" s="115" t="s">
        <v>19</v>
      </c>
      <c r="BC914" s="115" t="s">
        <v>56</v>
      </c>
      <c r="BP914" s="115" t="s">
        <v>67</v>
      </c>
      <c r="BQ914" s="115" t="s">
        <v>68</v>
      </c>
      <c r="BS914" s="115" t="s">
        <v>70</v>
      </c>
      <c r="BT914" s="115" t="s">
        <v>71</v>
      </c>
      <c r="BU914" s="115" t="s">
        <v>72</v>
      </c>
      <c r="BW914" s="115" t="s">
        <v>74</v>
      </c>
      <c r="CC914" s="115" t="s">
        <v>83</v>
      </c>
      <c r="CE914" s="115" t="s">
        <v>432</v>
      </c>
      <c r="CG914" s="115" t="s">
        <v>85</v>
      </c>
      <c r="CH914" s="115" t="s">
        <v>86</v>
      </c>
      <c r="CI914" s="115" t="s">
        <v>87</v>
      </c>
      <c r="CJ914" s="115" t="s">
        <v>100</v>
      </c>
      <c r="CK914" s="115" t="s">
        <v>111</v>
      </c>
      <c r="CL914" s="115" t="s">
        <v>106</v>
      </c>
      <c r="CM914" s="115" t="s">
        <v>91</v>
      </c>
      <c r="CN914" s="115" t="s">
        <v>86</v>
      </c>
    </row>
    <row r="915" spans="1:92">
      <c r="A915" s="115">
        <v>5587001409</v>
      </c>
      <c r="B915" s="115" t="s">
        <v>18</v>
      </c>
      <c r="L915" s="115" t="s">
        <v>28</v>
      </c>
      <c r="M915" s="115" t="s">
        <v>29</v>
      </c>
      <c r="O915" s="115"/>
      <c r="P915" s="115" t="s">
        <v>19</v>
      </c>
      <c r="Q915" s="115" t="s">
        <v>20</v>
      </c>
      <c r="V915" s="115" t="s">
        <v>25</v>
      </c>
      <c r="AB915" s="115"/>
      <c r="AD915" s="115" t="s">
        <v>33</v>
      </c>
      <c r="AH915" s="115" t="s">
        <v>37</v>
      </c>
      <c r="AK915" s="115" t="s">
        <v>40</v>
      </c>
      <c r="AL915" s="115" t="s">
        <v>41</v>
      </c>
      <c r="AM915" s="115" t="s">
        <v>42</v>
      </c>
      <c r="AO915" s="115" t="s">
        <v>44</v>
      </c>
      <c r="AX915" s="115"/>
      <c r="AY915" s="115" t="s">
        <v>53</v>
      </c>
      <c r="AZ915" s="115" t="s">
        <v>54</v>
      </c>
      <c r="BA915" s="115" t="s">
        <v>19</v>
      </c>
      <c r="BP915" s="115" t="s">
        <v>67</v>
      </c>
      <c r="BV915" s="115" t="s">
        <v>73</v>
      </c>
      <c r="BY915" s="115" t="s">
        <v>76</v>
      </c>
      <c r="CA915" s="115" t="s">
        <v>78</v>
      </c>
      <c r="CC915" s="115" t="s">
        <v>83</v>
      </c>
      <c r="CD915" s="115">
        <v>45</v>
      </c>
      <c r="CE915" s="115" t="s">
        <v>181</v>
      </c>
      <c r="CF915" s="115" t="s">
        <v>198</v>
      </c>
      <c r="CG915" s="115" t="s">
        <v>85</v>
      </c>
      <c r="CH915" s="115" t="s">
        <v>86</v>
      </c>
      <c r="CI915" s="115" t="s">
        <v>87</v>
      </c>
      <c r="CJ915" s="115" t="s">
        <v>88</v>
      </c>
      <c r="CK915" s="115" t="s">
        <v>114</v>
      </c>
      <c r="CL915" s="115" t="s">
        <v>113</v>
      </c>
      <c r="CM915" s="115" t="s">
        <v>91</v>
      </c>
      <c r="CN915" s="115" t="s">
        <v>91</v>
      </c>
    </row>
    <row r="916" spans="1:92">
      <c r="A916" s="115">
        <v>7045784181</v>
      </c>
      <c r="C916" s="115" t="s">
        <v>19</v>
      </c>
      <c r="I916" s="115" t="s">
        <v>25</v>
      </c>
      <c r="J916" s="115" t="s">
        <v>26</v>
      </c>
      <c r="O916" s="115"/>
      <c r="P916" s="115" t="s">
        <v>19</v>
      </c>
      <c r="Q916" s="115" t="s">
        <v>20</v>
      </c>
      <c r="V916" s="115" t="s">
        <v>25</v>
      </c>
      <c r="AB916" s="115" t="s">
        <v>31</v>
      </c>
      <c r="AD916" s="115" t="s">
        <v>33</v>
      </c>
      <c r="AH916" s="115" t="s">
        <v>37</v>
      </c>
      <c r="AL916" s="115"/>
      <c r="AX916" s="115" t="s">
        <v>52</v>
      </c>
      <c r="BA916" s="115" t="s">
        <v>19</v>
      </c>
      <c r="BE916" s="115" t="s">
        <v>58</v>
      </c>
      <c r="BP916" s="115" t="s">
        <v>67</v>
      </c>
      <c r="CC916" s="115" t="s">
        <v>83</v>
      </c>
      <c r="CD916" s="115">
        <v>60</v>
      </c>
      <c r="CE916" s="115" t="s">
        <v>181</v>
      </c>
      <c r="CF916" s="115" t="s">
        <v>206</v>
      </c>
      <c r="CI916" s="115" t="s">
        <v>137</v>
      </c>
      <c r="CJ916" s="115" t="s">
        <v>101</v>
      </c>
      <c r="CK916" s="115" t="s">
        <v>102</v>
      </c>
      <c r="CL916" s="115" t="s">
        <v>106</v>
      </c>
      <c r="CM916" s="115" t="s">
        <v>91</v>
      </c>
      <c r="CN916" s="115" t="s">
        <v>86</v>
      </c>
    </row>
    <row r="917" spans="1:92">
      <c r="A917" s="115">
        <v>7020568481</v>
      </c>
      <c r="I917" s="115" t="s">
        <v>25</v>
      </c>
      <c r="M917" s="115" t="s">
        <v>29</v>
      </c>
      <c r="N917" s="115" t="s">
        <v>30</v>
      </c>
      <c r="O917" s="115"/>
      <c r="Q917" s="115" t="s">
        <v>20</v>
      </c>
      <c r="V917" s="115" t="s">
        <v>25</v>
      </c>
      <c r="Z917" s="115" t="s">
        <v>29</v>
      </c>
      <c r="AB917" s="115"/>
      <c r="AD917" s="115" t="s">
        <v>33</v>
      </c>
      <c r="AF917" s="115" t="s">
        <v>35</v>
      </c>
      <c r="AH917" s="115" t="s">
        <v>37</v>
      </c>
      <c r="AK917" s="115" t="s">
        <v>40</v>
      </c>
      <c r="AL917" s="115" t="s">
        <v>41</v>
      </c>
      <c r="AX917" s="115"/>
      <c r="BB917" s="115" t="s">
        <v>55</v>
      </c>
      <c r="BM917" s="115" t="s">
        <v>64</v>
      </c>
      <c r="BN917" s="115" t="s">
        <v>65</v>
      </c>
      <c r="BP917" s="115" t="s">
        <v>67</v>
      </c>
      <c r="BY917" s="115" t="s">
        <v>76</v>
      </c>
      <c r="CA917" s="115" t="s">
        <v>78</v>
      </c>
      <c r="CC917" s="115" t="s">
        <v>83</v>
      </c>
      <c r="CD917" s="115">
        <v>30</v>
      </c>
      <c r="CE917" s="115" t="s">
        <v>84</v>
      </c>
      <c r="CF917" s="115" t="s">
        <v>135</v>
      </c>
      <c r="CH917" s="115" t="s">
        <v>91</v>
      </c>
      <c r="CI917" s="115" t="s">
        <v>137</v>
      </c>
      <c r="CK917" s="115" t="s">
        <v>94</v>
      </c>
      <c r="CL917" s="115" t="s">
        <v>103</v>
      </c>
    </row>
    <row r="918" spans="1:92">
      <c r="A918" s="115">
        <v>5588132397</v>
      </c>
      <c r="E918" s="115" t="s">
        <v>21</v>
      </c>
      <c r="K918" s="115" t="s">
        <v>27</v>
      </c>
      <c r="L918" s="115" t="s">
        <v>28</v>
      </c>
      <c r="O918" s="115"/>
      <c r="V918" s="115" t="s">
        <v>25</v>
      </c>
      <c r="AB918" s="115"/>
      <c r="AD918" s="115" t="s">
        <v>33</v>
      </c>
      <c r="AH918" s="115" t="s">
        <v>37</v>
      </c>
      <c r="AK918" s="115" t="s">
        <v>40</v>
      </c>
      <c r="AL918" s="115"/>
      <c r="AM918" s="115" t="s">
        <v>42</v>
      </c>
      <c r="AO918" s="115" t="s">
        <v>44</v>
      </c>
      <c r="AQ918" s="115" t="s">
        <v>39</v>
      </c>
      <c r="AX918" s="115"/>
      <c r="AZ918" s="115" t="s">
        <v>54</v>
      </c>
      <c r="BN918" s="115" t="s">
        <v>65</v>
      </c>
      <c r="BO918" s="115" t="s">
        <v>66</v>
      </c>
      <c r="BP918" s="115" t="s">
        <v>67</v>
      </c>
      <c r="BV918" s="115" t="s">
        <v>73</v>
      </c>
      <c r="BY918" s="115" t="s">
        <v>76</v>
      </c>
      <c r="CA918" s="115" t="s">
        <v>78</v>
      </c>
      <c r="CC918" s="115" t="s">
        <v>83</v>
      </c>
      <c r="CD918" s="115">
        <v>36</v>
      </c>
      <c r="CE918" s="115" t="s">
        <v>181</v>
      </c>
      <c r="CF918" s="115" t="s">
        <v>190</v>
      </c>
      <c r="CG918" s="115" t="s">
        <v>85</v>
      </c>
      <c r="CH918" s="115" t="s">
        <v>86</v>
      </c>
      <c r="CI918" s="115" t="s">
        <v>87</v>
      </c>
      <c r="CJ918" s="115" t="s">
        <v>101</v>
      </c>
      <c r="CK918" s="115" t="s">
        <v>89</v>
      </c>
      <c r="CL918" s="115" t="s">
        <v>90</v>
      </c>
      <c r="CM918" s="115" t="s">
        <v>91</v>
      </c>
      <c r="CN918" s="115" t="s">
        <v>91</v>
      </c>
    </row>
    <row r="919" spans="1:92">
      <c r="A919" s="115">
        <v>7044843507</v>
      </c>
      <c r="K919" s="115" t="s">
        <v>27</v>
      </c>
      <c r="L919" s="115" t="s">
        <v>28</v>
      </c>
      <c r="O919" s="115"/>
      <c r="Q919" s="115" t="s">
        <v>20</v>
      </c>
      <c r="AB919" s="115"/>
      <c r="AH919" s="115" t="s">
        <v>37</v>
      </c>
      <c r="AK919" s="115" t="s">
        <v>40</v>
      </c>
      <c r="AL919" s="115"/>
      <c r="AM919" s="115" t="s">
        <v>42</v>
      </c>
      <c r="AN919" s="115" t="s">
        <v>43</v>
      </c>
      <c r="AO919" s="115" t="s">
        <v>44</v>
      </c>
      <c r="AX919" s="115"/>
      <c r="BB919" s="115" t="s">
        <v>55</v>
      </c>
      <c r="BE919" s="115" t="s">
        <v>58</v>
      </c>
      <c r="BH919" s="115" t="s">
        <v>61</v>
      </c>
      <c r="BP919" s="115" t="s">
        <v>67</v>
      </c>
      <c r="BR919" s="115" t="s">
        <v>69</v>
      </c>
      <c r="BS919" s="115" t="s">
        <v>70</v>
      </c>
      <c r="BU919" s="115" t="s">
        <v>72</v>
      </c>
      <c r="BY919" s="115" t="s">
        <v>76</v>
      </c>
      <c r="CA919" s="115" t="s">
        <v>78</v>
      </c>
      <c r="CB919" s="115" t="s">
        <v>79</v>
      </c>
      <c r="CC919" s="115" t="s">
        <v>83</v>
      </c>
      <c r="CD919" s="115">
        <v>23</v>
      </c>
      <c r="CE919" s="115" t="s">
        <v>181</v>
      </c>
      <c r="CF919" s="115" t="s">
        <v>206</v>
      </c>
      <c r="CG919" s="115" t="s">
        <v>97</v>
      </c>
      <c r="CH919" s="115" t="s">
        <v>86</v>
      </c>
      <c r="CI919" s="115" t="s">
        <v>87</v>
      </c>
      <c r="CJ919" s="115" t="s">
        <v>88</v>
      </c>
      <c r="CK919" s="115" t="s">
        <v>94</v>
      </c>
      <c r="CL919" s="115" t="s">
        <v>90</v>
      </c>
      <c r="CM919" s="115" t="s">
        <v>91</v>
      </c>
      <c r="CN919" s="115" t="s">
        <v>91</v>
      </c>
    </row>
    <row r="920" spans="1:92">
      <c r="A920" s="115">
        <v>6985428245</v>
      </c>
      <c r="D920" s="115" t="s">
        <v>20</v>
      </c>
      <c r="K920" s="115" t="s">
        <v>27</v>
      </c>
      <c r="M920" s="115" t="s">
        <v>29</v>
      </c>
      <c r="O920" s="115"/>
      <c r="Q920" s="115" t="s">
        <v>20</v>
      </c>
      <c r="Z920" s="115" t="s">
        <v>29</v>
      </c>
      <c r="AB920" s="115"/>
      <c r="AH920" s="115" t="s">
        <v>37</v>
      </c>
      <c r="AL920" s="115"/>
      <c r="AM920" s="115" t="s">
        <v>42</v>
      </c>
      <c r="AX920" s="115"/>
      <c r="BC920" s="115" t="s">
        <v>56</v>
      </c>
      <c r="BE920" s="115" t="s">
        <v>58</v>
      </c>
      <c r="BP920" s="115" t="s">
        <v>67</v>
      </c>
      <c r="BT920" s="115" t="s">
        <v>71</v>
      </c>
      <c r="CC920" s="115" t="s">
        <v>83</v>
      </c>
      <c r="CD920" s="115">
        <v>75</v>
      </c>
      <c r="CE920" s="115" t="s">
        <v>84</v>
      </c>
      <c r="CF920" s="115" t="s">
        <v>119</v>
      </c>
      <c r="CG920" s="115" t="s">
        <v>85</v>
      </c>
      <c r="CH920" s="115" t="s">
        <v>86</v>
      </c>
      <c r="CI920" s="115" t="s">
        <v>87</v>
      </c>
      <c r="CJ920" s="115" t="s">
        <v>100</v>
      </c>
      <c r="CK920" s="115" t="s">
        <v>102</v>
      </c>
      <c r="CL920" s="115" t="s">
        <v>106</v>
      </c>
      <c r="CM920" s="115" t="s">
        <v>91</v>
      </c>
      <c r="CN920" s="115" t="s">
        <v>91</v>
      </c>
    </row>
    <row r="921" spans="1:92">
      <c r="A921" s="115">
        <v>6985437025</v>
      </c>
      <c r="E921" s="115" t="s">
        <v>21</v>
      </c>
      <c r="M921" s="115" t="s">
        <v>29</v>
      </c>
      <c r="O921" s="115"/>
      <c r="P921" s="115" t="s">
        <v>19</v>
      </c>
      <c r="Z921" s="115" t="s">
        <v>29</v>
      </c>
      <c r="AB921" s="115"/>
      <c r="AF921" s="115" t="s">
        <v>35</v>
      </c>
      <c r="AH921" s="115" t="s">
        <v>37</v>
      </c>
      <c r="AL921" s="115" t="s">
        <v>41</v>
      </c>
      <c r="AP921" s="115" t="s">
        <v>45</v>
      </c>
      <c r="AX921" s="115" t="s">
        <v>52</v>
      </c>
      <c r="AZ921" s="115" t="s">
        <v>54</v>
      </c>
      <c r="BA921" s="115" t="s">
        <v>19</v>
      </c>
      <c r="BI921" s="115" t="s">
        <v>62</v>
      </c>
      <c r="BO921" s="115" t="s">
        <v>66</v>
      </c>
      <c r="BP921" s="115"/>
      <c r="BT921" s="115" t="s">
        <v>71</v>
      </c>
      <c r="BU921" s="115" t="s">
        <v>72</v>
      </c>
      <c r="CC921" s="115" t="s">
        <v>83</v>
      </c>
      <c r="CD921" s="115">
        <v>80</v>
      </c>
      <c r="CE921" s="115" t="s">
        <v>84</v>
      </c>
      <c r="CF921" s="115" t="s">
        <v>152</v>
      </c>
      <c r="CG921" s="115" t="s">
        <v>85</v>
      </c>
      <c r="CI921" s="115" t="s">
        <v>87</v>
      </c>
      <c r="CK921" s="115" t="s">
        <v>94</v>
      </c>
      <c r="CL921" s="115" t="s">
        <v>106</v>
      </c>
      <c r="CM921" s="115" t="s">
        <v>91</v>
      </c>
      <c r="CN921" s="115" t="s">
        <v>86</v>
      </c>
    </row>
    <row r="922" spans="1:92">
      <c r="A922" s="115">
        <v>6985439366</v>
      </c>
      <c r="C922" s="115" t="s">
        <v>19</v>
      </c>
      <c r="O922" s="115"/>
      <c r="P922" s="115" t="s">
        <v>19</v>
      </c>
      <c r="AB922" s="115"/>
      <c r="AH922" s="115" t="s">
        <v>37</v>
      </c>
      <c r="AL922" s="115" t="s">
        <v>41</v>
      </c>
      <c r="AX922" s="115" t="s">
        <v>52</v>
      </c>
      <c r="BD922" s="115" t="s">
        <v>57</v>
      </c>
      <c r="BJ922" s="115" t="s">
        <v>26</v>
      </c>
      <c r="BP922" s="115" t="s">
        <v>67</v>
      </c>
      <c r="BS922" s="115" t="s">
        <v>70</v>
      </c>
      <c r="CA922" s="115" t="s">
        <v>78</v>
      </c>
      <c r="CC922" s="115" t="s">
        <v>99</v>
      </c>
      <c r="CD922" s="115">
        <v>63</v>
      </c>
      <c r="CE922" s="115" t="s">
        <v>84</v>
      </c>
      <c r="CF922" s="115" t="s">
        <v>130</v>
      </c>
      <c r="CG922" s="115" t="s">
        <v>85</v>
      </c>
      <c r="CH922" s="115" t="s">
        <v>86</v>
      </c>
      <c r="CI922" s="115" t="s">
        <v>87</v>
      </c>
      <c r="CJ922" s="115" t="s">
        <v>101</v>
      </c>
      <c r="CK922" s="115" t="s">
        <v>89</v>
      </c>
      <c r="CL922" s="115" t="s">
        <v>106</v>
      </c>
      <c r="CM922" s="115" t="s">
        <v>91</v>
      </c>
      <c r="CN922" s="115" t="s">
        <v>91</v>
      </c>
    </row>
    <row r="923" spans="1:92">
      <c r="A923" s="115">
        <v>6982462758</v>
      </c>
      <c r="C923" s="115" t="s">
        <v>19</v>
      </c>
      <c r="N923" s="115" t="s">
        <v>30</v>
      </c>
      <c r="O923" s="115"/>
      <c r="P923" s="115" t="s">
        <v>19</v>
      </c>
      <c r="AA923" s="115" t="s">
        <v>30</v>
      </c>
      <c r="AB923" s="115"/>
      <c r="AF923" s="115" t="s">
        <v>35</v>
      </c>
      <c r="AH923" s="115" t="s">
        <v>37</v>
      </c>
      <c r="AK923" s="115" t="s">
        <v>40</v>
      </c>
      <c r="AL923" s="115"/>
      <c r="AX923" s="115"/>
      <c r="AZ923" s="115" t="s">
        <v>54</v>
      </c>
      <c r="BA923" s="115" t="s">
        <v>19</v>
      </c>
      <c r="BO923" s="115" t="s">
        <v>66</v>
      </c>
      <c r="BP923" s="115"/>
      <c r="BS923" s="115" t="s">
        <v>70</v>
      </c>
      <c r="CA923" s="115" t="s">
        <v>78</v>
      </c>
      <c r="CC923" s="115" t="s">
        <v>99</v>
      </c>
      <c r="CD923" s="115">
        <v>55</v>
      </c>
      <c r="CE923" s="115" t="s">
        <v>181</v>
      </c>
      <c r="CF923" s="115" t="s">
        <v>232</v>
      </c>
      <c r="CG923" s="115" t="s">
        <v>85</v>
      </c>
      <c r="CH923" s="115" t="s">
        <v>86</v>
      </c>
      <c r="CJ923" s="115" t="s">
        <v>88</v>
      </c>
      <c r="CK923" s="115" t="s">
        <v>89</v>
      </c>
      <c r="CL923" s="115" t="s">
        <v>90</v>
      </c>
      <c r="CM923" s="115" t="s">
        <v>91</v>
      </c>
      <c r="CN923" s="115" t="s">
        <v>91</v>
      </c>
    </row>
    <row r="924" spans="1:92">
      <c r="A924" s="115">
        <v>7045760604</v>
      </c>
      <c r="B924" s="115" t="s">
        <v>18</v>
      </c>
      <c r="C924" s="115" t="s">
        <v>19</v>
      </c>
      <c r="N924" s="115" t="s">
        <v>30</v>
      </c>
      <c r="O924" s="115" t="s">
        <v>18</v>
      </c>
      <c r="P924" s="115" t="s">
        <v>19</v>
      </c>
      <c r="AA924" s="115" t="s">
        <v>30</v>
      </c>
      <c r="AB924" s="115"/>
      <c r="AD924" s="115" t="s">
        <v>33</v>
      </c>
      <c r="AH924" s="115" t="s">
        <v>37</v>
      </c>
      <c r="AL924" s="115"/>
      <c r="AQ924" s="115" t="s">
        <v>39</v>
      </c>
      <c r="AX924" s="115"/>
      <c r="BB924" s="115" t="s">
        <v>55</v>
      </c>
      <c r="BP924" s="115" t="s">
        <v>67</v>
      </c>
      <c r="CA924" s="115" t="s">
        <v>78</v>
      </c>
      <c r="CC924" s="115" t="s">
        <v>83</v>
      </c>
      <c r="CD924" s="115">
        <v>72</v>
      </c>
      <c r="CE924" s="115" t="s">
        <v>181</v>
      </c>
      <c r="CF924" s="115" t="s">
        <v>190</v>
      </c>
      <c r="CH924" s="115" t="s">
        <v>86</v>
      </c>
      <c r="CI924" s="115" t="s">
        <v>87</v>
      </c>
      <c r="CJ924" s="115" t="s">
        <v>96</v>
      </c>
      <c r="CK924" s="115" t="s">
        <v>94</v>
      </c>
      <c r="CL924" s="115" t="s">
        <v>106</v>
      </c>
      <c r="CM924" s="115" t="s">
        <v>91</v>
      </c>
    </row>
    <row r="925" spans="1:92">
      <c r="A925" s="115">
        <v>7045783563</v>
      </c>
      <c r="O925" s="115"/>
      <c r="P925" s="115" t="s">
        <v>19</v>
      </c>
      <c r="AA925" s="115" t="s">
        <v>30</v>
      </c>
      <c r="AB925" s="115"/>
      <c r="AH925" s="115" t="s">
        <v>37</v>
      </c>
      <c r="AL925" s="115"/>
      <c r="AN925" s="115" t="s">
        <v>43</v>
      </c>
      <c r="AX925" s="115"/>
      <c r="BB925" s="115" t="s">
        <v>55</v>
      </c>
      <c r="BP925" s="115" t="s">
        <v>67</v>
      </c>
      <c r="BQ925" s="115" t="s">
        <v>68</v>
      </c>
      <c r="BT925" s="115" t="s">
        <v>71</v>
      </c>
      <c r="BU925" s="115" t="s">
        <v>72</v>
      </c>
      <c r="CC925" s="115" t="s">
        <v>83</v>
      </c>
      <c r="CD925" s="115">
        <v>78</v>
      </c>
      <c r="CE925" s="115" t="s">
        <v>181</v>
      </c>
      <c r="CF925" s="115" t="s">
        <v>208</v>
      </c>
      <c r="CG925" s="115" t="s">
        <v>85</v>
      </c>
      <c r="CH925" s="115" t="s">
        <v>86</v>
      </c>
      <c r="CI925" s="115" t="s">
        <v>137</v>
      </c>
      <c r="CK925" s="115" t="s">
        <v>111</v>
      </c>
      <c r="CL925" s="115" t="s">
        <v>106</v>
      </c>
      <c r="CM925" s="115" t="s">
        <v>91</v>
      </c>
      <c r="CN925" s="115" t="s">
        <v>86</v>
      </c>
    </row>
    <row r="926" spans="1:92">
      <c r="A926" s="115">
        <v>7008116676</v>
      </c>
      <c r="L926" s="115" t="s">
        <v>28</v>
      </c>
      <c r="O926" s="115"/>
      <c r="AB926" s="115"/>
      <c r="AH926" s="115" t="s">
        <v>37</v>
      </c>
      <c r="AL926" s="115"/>
      <c r="AX926" s="115"/>
      <c r="BO926" s="115" t="s">
        <v>66</v>
      </c>
      <c r="BP926" s="115"/>
      <c r="CC926" s="115" t="s">
        <v>99</v>
      </c>
      <c r="CD926" s="115">
        <v>70</v>
      </c>
      <c r="CE926" s="115" t="s">
        <v>84</v>
      </c>
      <c r="CF926" s="115" t="s">
        <v>144</v>
      </c>
      <c r="CG926" s="115" t="s">
        <v>85</v>
      </c>
      <c r="CH926" s="115" t="s">
        <v>86</v>
      </c>
      <c r="CI926" s="115" t="s">
        <v>87</v>
      </c>
    </row>
    <row r="927" spans="1:92">
      <c r="A927" s="115">
        <v>7011002799</v>
      </c>
      <c r="D927" s="115" t="s">
        <v>20</v>
      </c>
      <c r="K927" s="115" t="s">
        <v>27</v>
      </c>
      <c r="N927" s="115" t="s">
        <v>30</v>
      </c>
      <c r="O927" s="115"/>
      <c r="Q927" s="115" t="s">
        <v>20</v>
      </c>
      <c r="X927" s="115" t="s">
        <v>27</v>
      </c>
      <c r="AA927" s="115" t="s">
        <v>30</v>
      </c>
      <c r="AB927" s="115"/>
      <c r="AD927" s="115" t="s">
        <v>33</v>
      </c>
      <c r="AE927" s="115" t="s">
        <v>34</v>
      </c>
      <c r="AF927" s="115" t="s">
        <v>35</v>
      </c>
      <c r="AL927" s="115"/>
      <c r="AM927" s="115" t="s">
        <v>42</v>
      </c>
      <c r="AN927" s="115" t="s">
        <v>43</v>
      </c>
      <c r="AX927" s="115"/>
      <c r="AZ927" s="115" t="s">
        <v>54</v>
      </c>
      <c r="BB927" s="115" t="s">
        <v>55</v>
      </c>
      <c r="BE927" s="115" t="s">
        <v>58</v>
      </c>
      <c r="BP927" s="115"/>
      <c r="CA927" s="115" t="s">
        <v>78</v>
      </c>
      <c r="CC927" s="115" t="s">
        <v>83</v>
      </c>
      <c r="CD927" s="115">
        <v>67</v>
      </c>
      <c r="CE927" s="115" t="s">
        <v>84</v>
      </c>
      <c r="CF927" s="115" t="s">
        <v>167</v>
      </c>
      <c r="CG927" s="115" t="s">
        <v>92</v>
      </c>
      <c r="CH927" s="115" t="s">
        <v>86</v>
      </c>
      <c r="CI927" s="115" t="s">
        <v>462</v>
      </c>
      <c r="CJ927" s="115" t="s">
        <v>93</v>
      </c>
      <c r="CK927" s="115" t="s">
        <v>94</v>
      </c>
      <c r="CL927" s="115" t="s">
        <v>106</v>
      </c>
      <c r="CM927" s="115" t="s">
        <v>91</v>
      </c>
      <c r="CN927" s="115" t="s">
        <v>91</v>
      </c>
    </row>
    <row r="928" spans="1:92">
      <c r="A928" s="115">
        <v>6985426303</v>
      </c>
      <c r="B928" s="115" t="s">
        <v>18</v>
      </c>
      <c r="C928" s="115" t="s">
        <v>19</v>
      </c>
      <c r="J928" s="115" t="s">
        <v>26</v>
      </c>
      <c r="O928" s="115"/>
      <c r="P928" s="115" t="s">
        <v>19</v>
      </c>
      <c r="Q928" s="115" t="s">
        <v>20</v>
      </c>
      <c r="W928" s="115" t="s">
        <v>26</v>
      </c>
      <c r="AB928" s="115"/>
      <c r="AE928" s="115" t="s">
        <v>34</v>
      </c>
      <c r="AL928" s="115"/>
      <c r="AX928" s="115" t="s">
        <v>52</v>
      </c>
      <c r="BJ928" s="115" t="s">
        <v>26</v>
      </c>
      <c r="BP928" s="115" t="s">
        <v>67</v>
      </c>
      <c r="CC928" s="115" t="s">
        <v>83</v>
      </c>
      <c r="CD928" s="115">
        <v>83</v>
      </c>
      <c r="CE928" s="115" t="s">
        <v>84</v>
      </c>
      <c r="CF928" s="115" t="s">
        <v>122</v>
      </c>
      <c r="CG928" s="115" t="s">
        <v>85</v>
      </c>
      <c r="CH928" s="115" t="s">
        <v>86</v>
      </c>
      <c r="CI928" s="115" t="s">
        <v>87</v>
      </c>
      <c r="CK928" s="115" t="s">
        <v>89</v>
      </c>
      <c r="CL928" s="115" t="s">
        <v>106</v>
      </c>
      <c r="CM928" s="115" t="s">
        <v>91</v>
      </c>
      <c r="CN928" s="115" t="s">
        <v>86</v>
      </c>
    </row>
    <row r="929" spans="1:92">
      <c r="A929" s="115">
        <v>7044849217</v>
      </c>
      <c r="C929" s="115" t="s">
        <v>19</v>
      </c>
      <c r="I929" s="115" t="s">
        <v>25</v>
      </c>
      <c r="O929" s="115"/>
      <c r="Q929" s="115" t="s">
        <v>20</v>
      </c>
      <c r="AB929" s="115"/>
      <c r="AE929" s="115" t="s">
        <v>34</v>
      </c>
      <c r="AL929" s="115" t="s">
        <v>41</v>
      </c>
      <c r="AM929" s="115" t="s">
        <v>42</v>
      </c>
      <c r="AX929" s="115" t="s">
        <v>52</v>
      </c>
      <c r="AZ929" s="115" t="s">
        <v>54</v>
      </c>
      <c r="BP929" s="115" t="s">
        <v>67</v>
      </c>
      <c r="CC929" s="115" t="s">
        <v>99</v>
      </c>
      <c r="CD929" s="115">
        <v>74</v>
      </c>
      <c r="CE929" s="115" t="s">
        <v>181</v>
      </c>
      <c r="CF929" s="115" t="s">
        <v>184</v>
      </c>
      <c r="CG929" s="115" t="s">
        <v>85</v>
      </c>
      <c r="CH929" s="115" t="s">
        <v>86</v>
      </c>
      <c r="CK929" s="115" t="s">
        <v>102</v>
      </c>
      <c r="CL929" s="115" t="s">
        <v>106</v>
      </c>
      <c r="CM929" s="115" t="s">
        <v>91</v>
      </c>
    </row>
    <row r="930" spans="1:92">
      <c r="A930" s="115">
        <v>7045778782</v>
      </c>
      <c r="C930" s="115" t="s">
        <v>19</v>
      </c>
      <c r="O930" s="115"/>
      <c r="Q930" s="115" t="s">
        <v>20</v>
      </c>
      <c r="AB930" s="115"/>
      <c r="AE930" s="115" t="s">
        <v>34</v>
      </c>
      <c r="AL930" s="115" t="s">
        <v>41</v>
      </c>
      <c r="AX930" s="115" t="s">
        <v>52</v>
      </c>
      <c r="BD930" s="115" t="s">
        <v>57</v>
      </c>
      <c r="BP930" s="115" t="s">
        <v>67</v>
      </c>
      <c r="BQ930" s="115" t="s">
        <v>68</v>
      </c>
      <c r="CC930" s="115" t="s">
        <v>99</v>
      </c>
      <c r="CE930" s="115" t="s">
        <v>181</v>
      </c>
      <c r="CF930" s="115" t="s">
        <v>230</v>
      </c>
      <c r="CG930" s="115" t="s">
        <v>85</v>
      </c>
      <c r="CH930" s="115" t="s">
        <v>86</v>
      </c>
      <c r="CI930" s="115" t="s">
        <v>87</v>
      </c>
      <c r="CJ930" s="115" t="s">
        <v>101</v>
      </c>
      <c r="CK930" s="115" t="s">
        <v>109</v>
      </c>
      <c r="CL930" s="115" t="s">
        <v>106</v>
      </c>
      <c r="CM930" s="115" t="s">
        <v>86</v>
      </c>
      <c r="CN930" s="115" t="s">
        <v>91</v>
      </c>
    </row>
    <row r="931" spans="1:92">
      <c r="A931" s="115">
        <v>6988286083</v>
      </c>
      <c r="L931" s="115" t="s">
        <v>28</v>
      </c>
      <c r="O931" s="115"/>
      <c r="P931" s="115" t="s">
        <v>19</v>
      </c>
      <c r="AB931" s="115"/>
      <c r="AE931" s="115" t="s">
        <v>34</v>
      </c>
      <c r="AL931" s="115" t="s">
        <v>41</v>
      </c>
      <c r="AX931" s="115" t="s">
        <v>52</v>
      </c>
      <c r="BP931" s="115" t="s">
        <v>67</v>
      </c>
      <c r="CC931" s="115" t="s">
        <v>99</v>
      </c>
      <c r="CD931" s="115">
        <v>74</v>
      </c>
      <c r="CE931" s="115" t="s">
        <v>84</v>
      </c>
      <c r="CF931" s="115" t="s">
        <v>472</v>
      </c>
      <c r="CG931" s="115" t="s">
        <v>85</v>
      </c>
      <c r="CH931" s="115" t="s">
        <v>86</v>
      </c>
      <c r="CI931" s="115" t="s">
        <v>87</v>
      </c>
      <c r="CJ931" s="115" t="s">
        <v>101</v>
      </c>
      <c r="CK931" s="115" t="s">
        <v>89</v>
      </c>
      <c r="CL931" s="115" t="s">
        <v>106</v>
      </c>
      <c r="CM931" s="115" t="s">
        <v>91</v>
      </c>
      <c r="CN931" s="115" t="s">
        <v>91</v>
      </c>
    </row>
    <row r="932" spans="1:92">
      <c r="A932" s="115">
        <v>6985188324</v>
      </c>
      <c r="C932" s="115" t="s">
        <v>19</v>
      </c>
      <c r="O932" s="115"/>
      <c r="P932" s="115" t="s">
        <v>19</v>
      </c>
      <c r="AB932" s="115"/>
      <c r="AE932" s="115" t="s">
        <v>34</v>
      </c>
      <c r="AL932" s="115"/>
      <c r="AX932" s="115"/>
      <c r="BA932" s="115" t="s">
        <v>19</v>
      </c>
      <c r="BB932" s="115" t="s">
        <v>55</v>
      </c>
      <c r="BE932" s="115" t="s">
        <v>58</v>
      </c>
      <c r="BP932" s="115"/>
      <c r="CC932" s="115" t="s">
        <v>99</v>
      </c>
      <c r="CD932" s="115">
        <v>72</v>
      </c>
      <c r="CE932" s="115" t="s">
        <v>181</v>
      </c>
      <c r="CF932" s="115" t="s">
        <v>199</v>
      </c>
      <c r="CG932" s="115" t="s">
        <v>85</v>
      </c>
      <c r="CI932" s="115" t="s">
        <v>87</v>
      </c>
      <c r="CJ932" s="115" t="s">
        <v>101</v>
      </c>
      <c r="CK932" s="115" t="s">
        <v>109</v>
      </c>
      <c r="CL932" s="115" t="s">
        <v>106</v>
      </c>
      <c r="CM932" s="115" t="s">
        <v>91</v>
      </c>
      <c r="CN932" s="115" t="s">
        <v>86</v>
      </c>
    </row>
    <row r="933" spans="1:92">
      <c r="A933" s="115">
        <v>6985157383</v>
      </c>
      <c r="O933" s="115"/>
      <c r="W933" s="115" t="s">
        <v>26</v>
      </c>
      <c r="X933" s="115" t="s">
        <v>27</v>
      </c>
      <c r="AA933" s="115" t="s">
        <v>30</v>
      </c>
      <c r="AB933" s="115"/>
      <c r="AL933" s="115"/>
      <c r="AX933" s="115"/>
      <c r="BP933" s="115" t="s">
        <v>67</v>
      </c>
      <c r="BT933" s="115" t="s">
        <v>71</v>
      </c>
      <c r="BU933" s="115" t="s">
        <v>72</v>
      </c>
      <c r="CC933" s="115" t="s">
        <v>83</v>
      </c>
      <c r="CD933" s="115">
        <v>60</v>
      </c>
      <c r="CE933" s="115" t="s">
        <v>181</v>
      </c>
      <c r="CF933" s="115" t="s">
        <v>238</v>
      </c>
      <c r="CG933" s="115" t="s">
        <v>85</v>
      </c>
      <c r="CH933" s="115" t="s">
        <v>86</v>
      </c>
      <c r="CI933" s="115" t="s">
        <v>87</v>
      </c>
      <c r="CJ933" s="115" t="s">
        <v>104</v>
      </c>
      <c r="CK933" s="115" t="s">
        <v>109</v>
      </c>
      <c r="CL933" s="115" t="s">
        <v>90</v>
      </c>
      <c r="CM933" s="115" t="s">
        <v>91</v>
      </c>
      <c r="CN933" s="115" t="s">
        <v>86</v>
      </c>
    </row>
    <row r="934" spans="1:92">
      <c r="A934" s="115">
        <v>5589897981</v>
      </c>
      <c r="K934" s="115" t="s">
        <v>27</v>
      </c>
      <c r="L934" s="115" t="s">
        <v>28</v>
      </c>
      <c r="N934" s="115" t="s">
        <v>30</v>
      </c>
      <c r="O934" s="115"/>
      <c r="Q934" s="115" t="s">
        <v>20</v>
      </c>
      <c r="X934" s="115" t="s">
        <v>27</v>
      </c>
      <c r="Y934" s="115" t="s">
        <v>28</v>
      </c>
      <c r="AB934" s="115"/>
      <c r="AC934" s="115" t="s">
        <v>32</v>
      </c>
      <c r="AD934" s="115" t="s">
        <v>33</v>
      </c>
      <c r="AK934" s="115" t="s">
        <v>40</v>
      </c>
      <c r="AL934" s="115"/>
      <c r="AM934" s="115" t="s">
        <v>42</v>
      </c>
      <c r="AN934" s="115" t="s">
        <v>43</v>
      </c>
      <c r="AO934" s="115" t="s">
        <v>44</v>
      </c>
      <c r="AX934" s="115"/>
      <c r="BH934" s="115" t="s">
        <v>61</v>
      </c>
      <c r="BI934" s="115" t="s">
        <v>62</v>
      </c>
      <c r="BO934" s="115" t="s">
        <v>66</v>
      </c>
      <c r="BP934" s="115"/>
      <c r="BR934" s="115" t="s">
        <v>69</v>
      </c>
      <c r="BS934" s="115" t="s">
        <v>70</v>
      </c>
      <c r="BU934" s="115" t="s">
        <v>72</v>
      </c>
      <c r="CA934" s="115" t="s">
        <v>78</v>
      </c>
      <c r="CC934" s="115" t="s">
        <v>99</v>
      </c>
      <c r="CD934" s="115">
        <v>19</v>
      </c>
      <c r="CE934" s="115" t="s">
        <v>181</v>
      </c>
    </row>
    <row r="935" spans="1:92">
      <c r="A935" s="115">
        <v>7020344260</v>
      </c>
      <c r="E935" s="115" t="s">
        <v>21</v>
      </c>
      <c r="L935" s="115" t="s">
        <v>28</v>
      </c>
      <c r="N935" s="115" t="s">
        <v>30</v>
      </c>
      <c r="O935" s="115"/>
      <c r="R935" s="115" t="s">
        <v>21</v>
      </c>
      <c r="V935" s="115" t="s">
        <v>25</v>
      </c>
      <c r="X935" s="115" t="s">
        <v>27</v>
      </c>
      <c r="Y935" s="115" t="s">
        <v>28</v>
      </c>
      <c r="AB935" s="115"/>
      <c r="AL935" s="115"/>
      <c r="AX935" s="115"/>
      <c r="BP935" s="115" t="s">
        <v>67</v>
      </c>
      <c r="BT935" s="115" t="s">
        <v>71</v>
      </c>
      <c r="BU935" s="115" t="s">
        <v>72</v>
      </c>
      <c r="CA935" s="115" t="s">
        <v>78</v>
      </c>
      <c r="CC935" s="115" t="s">
        <v>83</v>
      </c>
      <c r="CD935" s="115">
        <v>39</v>
      </c>
      <c r="CE935" s="115" t="s">
        <v>181</v>
      </c>
      <c r="CF935" s="115" t="s">
        <v>237</v>
      </c>
      <c r="CG935" s="115" t="s">
        <v>85</v>
      </c>
      <c r="CH935" s="115" t="s">
        <v>86</v>
      </c>
      <c r="CI935" s="115" t="s">
        <v>87</v>
      </c>
      <c r="CJ935" s="115" t="s">
        <v>100</v>
      </c>
      <c r="CK935" s="115" t="s">
        <v>94</v>
      </c>
      <c r="CL935" s="115" t="s">
        <v>90</v>
      </c>
      <c r="CM935" s="115" t="s">
        <v>91</v>
      </c>
      <c r="CN935" s="115" t="s">
        <v>91</v>
      </c>
    </row>
    <row r="936" spans="1:92">
      <c r="A936" s="115">
        <v>7045790047</v>
      </c>
      <c r="C936" s="115" t="s">
        <v>19</v>
      </c>
      <c r="D936" s="115" t="s">
        <v>20</v>
      </c>
      <c r="N936" s="115" t="s">
        <v>30</v>
      </c>
      <c r="O936" s="115"/>
      <c r="P936" s="115" t="s">
        <v>19</v>
      </c>
      <c r="Q936" s="115" t="s">
        <v>20</v>
      </c>
      <c r="U936" s="115" t="s">
        <v>24</v>
      </c>
      <c r="V936" s="115" t="s">
        <v>25</v>
      </c>
      <c r="X936" s="115" t="s">
        <v>27</v>
      </c>
      <c r="AB936" s="115"/>
      <c r="AD936" s="115" t="s">
        <v>33</v>
      </c>
      <c r="AL936" s="115" t="s">
        <v>41</v>
      </c>
      <c r="AM936" s="115" t="s">
        <v>42</v>
      </c>
      <c r="AX936" s="115" t="s">
        <v>52</v>
      </c>
      <c r="BP936" s="115" t="s">
        <v>67</v>
      </c>
      <c r="BY936" s="115" t="s">
        <v>76</v>
      </c>
      <c r="CC936" s="115" t="s">
        <v>83</v>
      </c>
      <c r="CD936" s="115">
        <v>70</v>
      </c>
      <c r="CE936" s="115" t="s">
        <v>181</v>
      </c>
      <c r="CF936" s="115" t="s">
        <v>438</v>
      </c>
      <c r="CG936" s="115" t="s">
        <v>85</v>
      </c>
      <c r="CH936" s="115" t="s">
        <v>86</v>
      </c>
      <c r="CI936" s="115" t="s">
        <v>87</v>
      </c>
      <c r="CJ936" s="115" t="s">
        <v>104</v>
      </c>
      <c r="CK936" s="115" t="s">
        <v>111</v>
      </c>
      <c r="CL936" s="115" t="s">
        <v>106</v>
      </c>
      <c r="CM936" s="115" t="s">
        <v>91</v>
      </c>
      <c r="CN936" s="115" t="s">
        <v>91</v>
      </c>
    </row>
    <row r="937" spans="1:92">
      <c r="A937" s="115">
        <v>6988285768</v>
      </c>
      <c r="J937" s="115" t="s">
        <v>26</v>
      </c>
      <c r="K937" s="115" t="s">
        <v>27</v>
      </c>
      <c r="O937" s="115"/>
      <c r="V937" s="115" t="s">
        <v>25</v>
      </c>
      <c r="X937" s="115" t="s">
        <v>27</v>
      </c>
      <c r="AB937" s="115"/>
      <c r="AL937" s="115"/>
      <c r="AX937" s="115" t="s">
        <v>52</v>
      </c>
      <c r="BJ937" s="115" t="s">
        <v>26</v>
      </c>
      <c r="BP937" s="115"/>
      <c r="BS937" s="115" t="s">
        <v>70</v>
      </c>
      <c r="CC937" s="115" t="s">
        <v>83</v>
      </c>
      <c r="CD937" s="115">
        <v>69</v>
      </c>
      <c r="CE937" s="115" t="s">
        <v>84</v>
      </c>
      <c r="CF937" s="115" t="s">
        <v>130</v>
      </c>
      <c r="CG937" s="115" t="s">
        <v>85</v>
      </c>
      <c r="CJ937" s="115" t="s">
        <v>104</v>
      </c>
      <c r="CK937" s="115" t="s">
        <v>89</v>
      </c>
      <c r="CL937" s="115" t="s">
        <v>106</v>
      </c>
      <c r="CM937" s="115" t="s">
        <v>91</v>
      </c>
      <c r="CN937" s="115" t="s">
        <v>91</v>
      </c>
    </row>
    <row r="938" spans="1:92">
      <c r="A938" s="115">
        <v>7020342248</v>
      </c>
      <c r="E938" s="115" t="s">
        <v>21</v>
      </c>
      <c r="I938" s="115" t="s">
        <v>25</v>
      </c>
      <c r="K938" s="115" t="s">
        <v>27</v>
      </c>
      <c r="O938" s="115"/>
      <c r="V938" s="115" t="s">
        <v>25</v>
      </c>
      <c r="X938" s="115" t="s">
        <v>27</v>
      </c>
      <c r="Y938" s="115" t="s">
        <v>28</v>
      </c>
      <c r="AB938" s="115"/>
      <c r="AD938" s="115" t="s">
        <v>33</v>
      </c>
      <c r="AL938" s="115"/>
      <c r="AM938" s="115" t="s">
        <v>42</v>
      </c>
      <c r="AX938" s="115"/>
      <c r="AZ938" s="115" t="s">
        <v>54</v>
      </c>
      <c r="BI938" s="115" t="s">
        <v>62</v>
      </c>
      <c r="BO938" s="115" t="s">
        <v>66</v>
      </c>
      <c r="BP938" s="115" t="s">
        <v>67</v>
      </c>
      <c r="CC938" s="115" t="s">
        <v>83</v>
      </c>
      <c r="CD938" s="115">
        <v>25</v>
      </c>
      <c r="CE938" s="115" t="s">
        <v>181</v>
      </c>
      <c r="CF938" s="115" t="s">
        <v>221</v>
      </c>
      <c r="CG938" s="115" t="s">
        <v>85</v>
      </c>
      <c r="CI938" s="115" t="s">
        <v>87</v>
      </c>
      <c r="CJ938" s="115" t="s">
        <v>93</v>
      </c>
      <c r="CK938" s="115" t="s">
        <v>94</v>
      </c>
      <c r="CL938" s="115" t="s">
        <v>90</v>
      </c>
      <c r="CM938" s="115" t="s">
        <v>91</v>
      </c>
      <c r="CN938" s="115" t="s">
        <v>91</v>
      </c>
    </row>
    <row r="939" spans="1:92">
      <c r="A939" s="115">
        <v>7044852962</v>
      </c>
      <c r="K939" s="115" t="s">
        <v>27</v>
      </c>
      <c r="O939" s="115"/>
      <c r="R939" s="115" t="s">
        <v>21</v>
      </c>
      <c r="X939" s="115" t="s">
        <v>27</v>
      </c>
      <c r="AB939" s="115"/>
      <c r="AK939" s="115" t="s">
        <v>40</v>
      </c>
      <c r="AL939" s="115"/>
      <c r="AM939" s="115" t="s">
        <v>42</v>
      </c>
      <c r="AX939" s="115"/>
      <c r="AZ939" s="115" t="s">
        <v>54</v>
      </c>
      <c r="BA939" s="115" t="s">
        <v>19</v>
      </c>
      <c r="BE939" s="115" t="s">
        <v>58</v>
      </c>
      <c r="BP939" s="115" t="s">
        <v>67</v>
      </c>
      <c r="CC939" s="115" t="s">
        <v>83</v>
      </c>
      <c r="CD939" s="115">
        <v>73</v>
      </c>
      <c r="CE939" s="115" t="s">
        <v>432</v>
      </c>
      <c r="CG939" s="115" t="s">
        <v>85</v>
      </c>
      <c r="CH939" s="115" t="s">
        <v>86</v>
      </c>
      <c r="CI939" s="115" t="s">
        <v>87</v>
      </c>
      <c r="CJ939" s="115" t="s">
        <v>96</v>
      </c>
      <c r="CK939" s="115" t="s">
        <v>102</v>
      </c>
      <c r="CL939" s="115" t="s">
        <v>106</v>
      </c>
      <c r="CM939" s="115" t="s">
        <v>91</v>
      </c>
    </row>
    <row r="940" spans="1:92">
      <c r="A940" s="115">
        <v>7020564421</v>
      </c>
      <c r="C940" s="115" t="s">
        <v>19</v>
      </c>
      <c r="D940" s="115" t="s">
        <v>20</v>
      </c>
      <c r="K940" s="115" t="s">
        <v>27</v>
      </c>
      <c r="O940" s="115"/>
      <c r="P940" s="115" t="s">
        <v>19</v>
      </c>
      <c r="Q940" s="115" t="s">
        <v>20</v>
      </c>
      <c r="X940" s="115" t="s">
        <v>27</v>
      </c>
      <c r="AB940" s="115"/>
      <c r="AD940" s="115" t="s">
        <v>33</v>
      </c>
      <c r="AL940" s="115"/>
      <c r="AM940" s="115" t="s">
        <v>42</v>
      </c>
      <c r="AX940" s="115"/>
      <c r="AZ940" s="115" t="s">
        <v>54</v>
      </c>
      <c r="BP940" s="115" t="s">
        <v>67</v>
      </c>
      <c r="BS940" s="115" t="s">
        <v>70</v>
      </c>
      <c r="CC940" s="115" t="s">
        <v>99</v>
      </c>
      <c r="CD940" s="115">
        <v>36</v>
      </c>
      <c r="CE940" s="115" t="s">
        <v>181</v>
      </c>
      <c r="CF940" s="115" t="s">
        <v>201</v>
      </c>
      <c r="CG940" s="115" t="s">
        <v>85</v>
      </c>
      <c r="CH940" s="115" t="s">
        <v>86</v>
      </c>
      <c r="CI940" s="115" t="s">
        <v>87</v>
      </c>
      <c r="CJ940" s="115" t="s">
        <v>88</v>
      </c>
      <c r="CK940" s="115" t="s">
        <v>111</v>
      </c>
      <c r="CL940" s="115" t="s">
        <v>90</v>
      </c>
      <c r="CM940" s="115" t="s">
        <v>91</v>
      </c>
      <c r="CN940" s="115" t="s">
        <v>91</v>
      </c>
    </row>
    <row r="941" spans="1:92">
      <c r="A941" s="115">
        <v>7044853936</v>
      </c>
      <c r="K941" s="115" t="s">
        <v>27</v>
      </c>
      <c r="L941" s="115" t="s">
        <v>28</v>
      </c>
      <c r="N941" s="115" t="s">
        <v>30</v>
      </c>
      <c r="O941" s="115"/>
      <c r="Q941" s="115" t="s">
        <v>20</v>
      </c>
      <c r="X941" s="115" t="s">
        <v>27</v>
      </c>
      <c r="Z941" s="115" t="s">
        <v>29</v>
      </c>
      <c r="AB941" s="115"/>
      <c r="AK941" s="115" t="s">
        <v>40</v>
      </c>
      <c r="AL941" s="115" t="s">
        <v>41</v>
      </c>
      <c r="AN941" s="115" t="s">
        <v>43</v>
      </c>
      <c r="AO941" s="115" t="s">
        <v>44</v>
      </c>
      <c r="AX941" s="115"/>
      <c r="AZ941" s="115" t="s">
        <v>54</v>
      </c>
      <c r="BE941" s="115" t="s">
        <v>58</v>
      </c>
      <c r="BO941" s="115" t="s">
        <v>66</v>
      </c>
      <c r="BP941" s="115" t="s">
        <v>67</v>
      </c>
      <c r="BQ941" s="115" t="s">
        <v>68</v>
      </c>
      <c r="BU941" s="115" t="s">
        <v>72</v>
      </c>
      <c r="CC941" s="115" t="s">
        <v>83</v>
      </c>
      <c r="CD941" s="115">
        <v>81</v>
      </c>
      <c r="CE941" s="115" t="s">
        <v>181</v>
      </c>
      <c r="CF941" s="115" t="s">
        <v>220</v>
      </c>
      <c r="CG941" s="115" t="s">
        <v>85</v>
      </c>
      <c r="CH941" s="115" t="s">
        <v>86</v>
      </c>
      <c r="CI941" s="115" t="s">
        <v>87</v>
      </c>
      <c r="CJ941" s="115" t="s">
        <v>100</v>
      </c>
      <c r="CK941" s="115" t="s">
        <v>111</v>
      </c>
      <c r="CL941" s="115" t="s">
        <v>106</v>
      </c>
      <c r="CM941" s="115" t="s">
        <v>91</v>
      </c>
      <c r="CN941" s="115" t="s">
        <v>86</v>
      </c>
    </row>
    <row r="942" spans="1:92">
      <c r="A942" s="115">
        <v>6985720874</v>
      </c>
      <c r="B942" s="115" t="s">
        <v>18</v>
      </c>
      <c r="K942" s="115" t="s">
        <v>27</v>
      </c>
      <c r="N942" s="115" t="s">
        <v>30</v>
      </c>
      <c r="O942" s="115" t="s">
        <v>18</v>
      </c>
      <c r="Q942" s="115" t="s">
        <v>20</v>
      </c>
      <c r="X942" s="115" t="s">
        <v>27</v>
      </c>
      <c r="AB942" s="115"/>
      <c r="AC942" s="115" t="s">
        <v>32</v>
      </c>
      <c r="AL942" s="115"/>
      <c r="AM942" s="115" t="s">
        <v>42</v>
      </c>
      <c r="AX942" s="115"/>
      <c r="AY942" s="115" t="s">
        <v>53</v>
      </c>
      <c r="AZ942" s="115" t="s">
        <v>54</v>
      </c>
      <c r="BP942" s="115"/>
      <c r="CC942" s="115" t="s">
        <v>83</v>
      </c>
      <c r="CD942" s="115">
        <v>39</v>
      </c>
      <c r="CE942" s="115" t="s">
        <v>181</v>
      </c>
      <c r="CG942" s="115" t="s">
        <v>85</v>
      </c>
      <c r="CH942" s="115" t="s">
        <v>91</v>
      </c>
      <c r="CI942" s="115" t="s">
        <v>137</v>
      </c>
      <c r="CJ942" s="115" t="s">
        <v>88</v>
      </c>
      <c r="CK942" s="115" t="s">
        <v>111</v>
      </c>
      <c r="CL942" s="115" t="s">
        <v>90</v>
      </c>
      <c r="CM942" s="115" t="s">
        <v>91</v>
      </c>
      <c r="CN942" s="115" t="s">
        <v>91</v>
      </c>
    </row>
    <row r="943" spans="1:92">
      <c r="A943" s="115">
        <v>7045777758</v>
      </c>
      <c r="O943" s="115"/>
      <c r="Q943" s="115" t="s">
        <v>20</v>
      </c>
      <c r="X943" s="115" t="s">
        <v>27</v>
      </c>
      <c r="AB943" s="115"/>
      <c r="AL943" s="115"/>
      <c r="AX943" s="115"/>
      <c r="BP943" s="115" t="s">
        <v>67</v>
      </c>
      <c r="CA943" s="115" t="s">
        <v>78</v>
      </c>
      <c r="CC943" s="115" t="s">
        <v>83</v>
      </c>
      <c r="CD943" s="115">
        <v>58</v>
      </c>
      <c r="CE943" s="115" t="s">
        <v>181</v>
      </c>
      <c r="CF943" s="115" t="s">
        <v>486</v>
      </c>
      <c r="CG943" s="115" t="s">
        <v>85</v>
      </c>
      <c r="CH943" s="115" t="s">
        <v>86</v>
      </c>
      <c r="CI943" s="115" t="s">
        <v>87</v>
      </c>
      <c r="CJ943" s="115" t="s">
        <v>88</v>
      </c>
      <c r="CK943" s="115" t="s">
        <v>89</v>
      </c>
      <c r="CL943" s="115" t="s">
        <v>90</v>
      </c>
      <c r="CM943" s="115" t="s">
        <v>91</v>
      </c>
      <c r="CN943" s="115" t="s">
        <v>91</v>
      </c>
    </row>
    <row r="944" spans="1:92">
      <c r="A944" s="115">
        <v>5584561800</v>
      </c>
      <c r="F944" s="115" t="s">
        <v>22</v>
      </c>
      <c r="O944" s="115"/>
      <c r="P944" s="115" t="s">
        <v>19</v>
      </c>
      <c r="X944" s="115" t="s">
        <v>27</v>
      </c>
      <c r="AB944" s="115"/>
      <c r="AC944" s="115" t="s">
        <v>32</v>
      </c>
      <c r="AD944" s="115" t="s">
        <v>33</v>
      </c>
      <c r="AL944" s="115"/>
      <c r="AX944" s="115"/>
      <c r="AY944" s="115" t="s">
        <v>53</v>
      </c>
      <c r="BJ944" s="115" t="s">
        <v>26</v>
      </c>
      <c r="BK944" s="115" t="s">
        <v>22</v>
      </c>
      <c r="BP944" s="115"/>
      <c r="BV944" s="115" t="s">
        <v>73</v>
      </c>
      <c r="CC944" s="115" t="s">
        <v>83</v>
      </c>
      <c r="CD944" s="115">
        <v>59</v>
      </c>
      <c r="CE944" s="115" t="s">
        <v>181</v>
      </c>
      <c r="CF944" s="115" t="s">
        <v>220</v>
      </c>
      <c r="CG944" s="115" t="s">
        <v>85</v>
      </c>
      <c r="CH944" s="115" t="s">
        <v>86</v>
      </c>
      <c r="CI944" s="115" t="s">
        <v>137</v>
      </c>
      <c r="CJ944" s="115" t="s">
        <v>101</v>
      </c>
      <c r="CK944" s="115" t="s">
        <v>111</v>
      </c>
      <c r="CL944" s="115" t="s">
        <v>90</v>
      </c>
      <c r="CM944" s="115" t="s">
        <v>91</v>
      </c>
      <c r="CN944" s="115" t="s">
        <v>91</v>
      </c>
    </row>
    <row r="945" spans="1:92">
      <c r="A945" s="115">
        <v>5585083913</v>
      </c>
      <c r="K945" s="115" t="s">
        <v>27</v>
      </c>
      <c r="L945" s="115" t="s">
        <v>28</v>
      </c>
      <c r="O945" s="115"/>
      <c r="X945" s="115" t="s">
        <v>27</v>
      </c>
      <c r="AB945" s="115"/>
      <c r="AC945" s="115" t="s">
        <v>32</v>
      </c>
      <c r="AL945" s="115"/>
      <c r="AM945" s="115" t="s">
        <v>42</v>
      </c>
      <c r="AX945" s="115"/>
      <c r="AZ945" s="115" t="s">
        <v>54</v>
      </c>
      <c r="BI945" s="115" t="s">
        <v>62</v>
      </c>
      <c r="BP945" s="115" t="s">
        <v>67</v>
      </c>
      <c r="BS945" s="115" t="s">
        <v>70</v>
      </c>
      <c r="CB945" s="115" t="s">
        <v>79</v>
      </c>
      <c r="CC945" s="115" t="s">
        <v>83</v>
      </c>
      <c r="CD945" s="115">
        <v>55</v>
      </c>
      <c r="CE945" s="115" t="s">
        <v>181</v>
      </c>
      <c r="CF945" s="115" t="s">
        <v>216</v>
      </c>
      <c r="CG945" s="115" t="s">
        <v>85</v>
      </c>
      <c r="CH945" s="115" t="s">
        <v>86</v>
      </c>
      <c r="CI945" s="115" t="s">
        <v>87</v>
      </c>
      <c r="CJ945" s="115" t="s">
        <v>88</v>
      </c>
      <c r="CK945" s="115" t="s">
        <v>111</v>
      </c>
      <c r="CL945" s="115" t="s">
        <v>90</v>
      </c>
      <c r="CM945" s="115" t="s">
        <v>91</v>
      </c>
      <c r="CN945" s="115" t="s">
        <v>91</v>
      </c>
    </row>
    <row r="946" spans="1:92">
      <c r="A946" s="115">
        <v>7020347715</v>
      </c>
      <c r="K946" s="115" t="s">
        <v>27</v>
      </c>
      <c r="L946" s="115" t="s">
        <v>28</v>
      </c>
      <c r="O946" s="115"/>
      <c r="X946" s="115" t="s">
        <v>27</v>
      </c>
      <c r="Y946" s="115" t="s">
        <v>28</v>
      </c>
      <c r="AB946" s="115"/>
      <c r="AL946" s="115"/>
      <c r="AM946" s="115" t="s">
        <v>42</v>
      </c>
      <c r="AO946" s="115" t="s">
        <v>44</v>
      </c>
      <c r="AX946" s="115"/>
      <c r="BP946" s="115" t="s">
        <v>67</v>
      </c>
      <c r="BS946" s="115" t="s">
        <v>70</v>
      </c>
      <c r="CC946" s="115" t="s">
        <v>83</v>
      </c>
      <c r="CD946" s="115">
        <v>31</v>
      </c>
      <c r="CE946" s="115" t="s">
        <v>181</v>
      </c>
      <c r="CG946" s="115" t="s">
        <v>107</v>
      </c>
      <c r="CH946" s="115" t="s">
        <v>91</v>
      </c>
      <c r="CI946" s="115" t="s">
        <v>87</v>
      </c>
      <c r="CJ946" s="115" t="s">
        <v>104</v>
      </c>
      <c r="CK946" s="115" t="s">
        <v>94</v>
      </c>
      <c r="CL946" s="115" t="s">
        <v>90</v>
      </c>
      <c r="CM946" s="115" t="s">
        <v>91</v>
      </c>
      <c r="CN946" s="115" t="s">
        <v>91</v>
      </c>
    </row>
    <row r="947" spans="1:92">
      <c r="A947" s="115">
        <v>7020345715</v>
      </c>
      <c r="K947" s="115" t="s">
        <v>27</v>
      </c>
      <c r="L947" s="115" t="s">
        <v>28</v>
      </c>
      <c r="O947" s="115"/>
      <c r="X947" s="115" t="s">
        <v>27</v>
      </c>
      <c r="Y947" s="115" t="s">
        <v>28</v>
      </c>
      <c r="AB947" s="115"/>
      <c r="AL947" s="115"/>
      <c r="AO947" s="115" t="s">
        <v>44</v>
      </c>
      <c r="AX947" s="115"/>
      <c r="AZ947" s="115" t="s">
        <v>54</v>
      </c>
      <c r="BO947" s="115" t="s">
        <v>66</v>
      </c>
      <c r="BP947" s="115" t="s">
        <v>67</v>
      </c>
      <c r="CC947" s="115" t="s">
        <v>99</v>
      </c>
      <c r="CD947" s="115">
        <v>29</v>
      </c>
      <c r="CE947" s="115" t="s">
        <v>181</v>
      </c>
      <c r="CF947" s="115" t="s">
        <v>207</v>
      </c>
      <c r="CG947" s="115" t="s">
        <v>85</v>
      </c>
      <c r="CH947" s="115" t="s">
        <v>86</v>
      </c>
      <c r="CI947" s="115" t="s">
        <v>87</v>
      </c>
      <c r="CK947" s="115" t="s">
        <v>94</v>
      </c>
      <c r="CL947" s="115" t="s">
        <v>98</v>
      </c>
      <c r="CM947" s="115" t="s">
        <v>91</v>
      </c>
      <c r="CN947" s="115" t="s">
        <v>91</v>
      </c>
    </row>
    <row r="948" spans="1:92">
      <c r="A948" s="115">
        <v>7020344026</v>
      </c>
      <c r="K948" s="115" t="s">
        <v>27</v>
      </c>
      <c r="L948" s="115" t="s">
        <v>28</v>
      </c>
      <c r="O948" s="115"/>
      <c r="X948" s="115" t="s">
        <v>27</v>
      </c>
      <c r="Y948" s="115" t="s">
        <v>28</v>
      </c>
      <c r="AB948" s="115"/>
      <c r="AL948" s="115"/>
      <c r="AX948" s="115"/>
      <c r="AZ948" s="115" t="s">
        <v>54</v>
      </c>
      <c r="BB948" s="115" t="s">
        <v>55</v>
      </c>
      <c r="BN948" s="115" t="s">
        <v>65</v>
      </c>
      <c r="BO948" s="115" t="s">
        <v>66</v>
      </c>
      <c r="BP948" s="115" t="s">
        <v>67</v>
      </c>
      <c r="CC948" s="115" t="s">
        <v>99</v>
      </c>
      <c r="CD948" s="115">
        <v>25</v>
      </c>
      <c r="CE948" s="115" t="s">
        <v>181</v>
      </c>
      <c r="CF948" s="115" t="s">
        <v>208</v>
      </c>
      <c r="CG948" s="115" t="s">
        <v>85</v>
      </c>
      <c r="CH948" s="115" t="s">
        <v>86</v>
      </c>
      <c r="CI948" s="115" t="s">
        <v>87</v>
      </c>
      <c r="CJ948" s="115" t="s">
        <v>101</v>
      </c>
      <c r="CK948" s="115" t="s">
        <v>94</v>
      </c>
      <c r="CL948" s="115" t="s">
        <v>90</v>
      </c>
      <c r="CM948" s="115" t="s">
        <v>91</v>
      </c>
      <c r="CN948" s="115" t="s">
        <v>91</v>
      </c>
    </row>
    <row r="949" spans="1:92">
      <c r="A949" s="115">
        <v>7020342514</v>
      </c>
      <c r="K949" s="115" t="s">
        <v>27</v>
      </c>
      <c r="L949" s="115" t="s">
        <v>28</v>
      </c>
      <c r="O949" s="115"/>
      <c r="X949" s="115" t="s">
        <v>27</v>
      </c>
      <c r="Y949" s="115" t="s">
        <v>28</v>
      </c>
      <c r="AB949" s="115"/>
      <c r="AK949" s="115" t="s">
        <v>40</v>
      </c>
      <c r="AL949" s="115"/>
      <c r="AM949" s="115" t="s">
        <v>42</v>
      </c>
      <c r="AN949" s="115" t="s">
        <v>43</v>
      </c>
      <c r="AO949" s="115" t="s">
        <v>44</v>
      </c>
      <c r="AX949" s="115"/>
      <c r="BP949" s="115" t="s">
        <v>67</v>
      </c>
      <c r="CC949" s="115" t="s">
        <v>99</v>
      </c>
      <c r="CD949" s="115">
        <v>43</v>
      </c>
      <c r="CE949" s="115" t="s">
        <v>181</v>
      </c>
      <c r="CF949" s="115" t="s">
        <v>440</v>
      </c>
      <c r="CG949" s="115" t="s">
        <v>85</v>
      </c>
      <c r="CH949" s="115" t="s">
        <v>86</v>
      </c>
      <c r="CI949" s="115" t="s">
        <v>87</v>
      </c>
      <c r="CJ949" s="115" t="s">
        <v>100</v>
      </c>
      <c r="CK949" s="115" t="s">
        <v>94</v>
      </c>
      <c r="CL949" s="115" t="s">
        <v>90</v>
      </c>
      <c r="CM949" s="115" t="s">
        <v>91</v>
      </c>
      <c r="CN949" s="115" t="s">
        <v>91</v>
      </c>
    </row>
    <row r="950" spans="1:92">
      <c r="A950" s="115">
        <v>7020345928</v>
      </c>
      <c r="L950" s="115" t="s">
        <v>28</v>
      </c>
      <c r="O950" s="115"/>
      <c r="X950" s="115" t="s">
        <v>27</v>
      </c>
      <c r="AB950" s="115"/>
      <c r="AL950" s="115"/>
      <c r="AX950" s="115" t="s">
        <v>52</v>
      </c>
      <c r="AZ950" s="115" t="s">
        <v>54</v>
      </c>
      <c r="BD950" s="115" t="s">
        <v>57</v>
      </c>
      <c r="BO950" s="115" t="s">
        <v>66</v>
      </c>
      <c r="BP950" s="115" t="s">
        <v>67</v>
      </c>
      <c r="CC950" s="115" t="s">
        <v>83</v>
      </c>
      <c r="CD950" s="115">
        <v>68</v>
      </c>
      <c r="CE950" s="115" t="s">
        <v>181</v>
      </c>
      <c r="CF950" s="115" t="s">
        <v>219</v>
      </c>
      <c r="CI950" s="115" t="s">
        <v>87</v>
      </c>
      <c r="CJ950" s="115" t="s">
        <v>101</v>
      </c>
      <c r="CK950" s="115" t="s">
        <v>102</v>
      </c>
      <c r="CL950" s="115" t="s">
        <v>106</v>
      </c>
      <c r="CM950" s="115" t="s">
        <v>91</v>
      </c>
      <c r="CN950" s="115" t="s">
        <v>86</v>
      </c>
    </row>
    <row r="951" spans="1:92">
      <c r="A951" s="115">
        <v>6985446326</v>
      </c>
      <c r="L951" s="115" t="s">
        <v>28</v>
      </c>
      <c r="O951" s="115"/>
      <c r="X951" s="115" t="s">
        <v>27</v>
      </c>
      <c r="AB951" s="115"/>
      <c r="AK951" s="115" t="s">
        <v>40</v>
      </c>
      <c r="AL951" s="115"/>
      <c r="AO951" s="115" t="s">
        <v>44</v>
      </c>
      <c r="AX951" s="115"/>
      <c r="BC951" s="115" t="s">
        <v>56</v>
      </c>
      <c r="BP951" s="115" t="s">
        <v>67</v>
      </c>
      <c r="CC951" s="115" t="s">
        <v>83</v>
      </c>
      <c r="CD951" s="115">
        <v>19</v>
      </c>
      <c r="CE951" s="115" t="s">
        <v>181</v>
      </c>
      <c r="CF951" s="115" t="s">
        <v>433</v>
      </c>
      <c r="CG951" s="115" t="s">
        <v>85</v>
      </c>
      <c r="CH951" s="115" t="s">
        <v>86</v>
      </c>
      <c r="CJ951" s="115" t="s">
        <v>100</v>
      </c>
      <c r="CL951" s="115" t="s">
        <v>95</v>
      </c>
      <c r="CM951" s="115" t="s">
        <v>91</v>
      </c>
      <c r="CN951" s="115" t="s">
        <v>91</v>
      </c>
    </row>
    <row r="952" spans="1:92">
      <c r="A952" s="115">
        <v>6985186645</v>
      </c>
      <c r="K952" s="115" t="s">
        <v>27</v>
      </c>
      <c r="N952" s="115" t="s">
        <v>30</v>
      </c>
      <c r="O952" s="115"/>
      <c r="X952" s="115" t="s">
        <v>27</v>
      </c>
      <c r="AB952" s="115"/>
      <c r="AL952" s="115"/>
      <c r="AX952" s="115"/>
      <c r="AZ952" s="115" t="s">
        <v>54</v>
      </c>
      <c r="BP952" s="115" t="s">
        <v>67</v>
      </c>
      <c r="BR952" s="115" t="s">
        <v>69</v>
      </c>
      <c r="CC952" s="115" t="s">
        <v>83</v>
      </c>
      <c r="CD952" s="115">
        <v>52</v>
      </c>
      <c r="CE952" s="115" t="s">
        <v>181</v>
      </c>
      <c r="CF952" s="115" t="s">
        <v>222</v>
      </c>
      <c r="CG952" s="115" t="s">
        <v>85</v>
      </c>
      <c r="CH952" s="115" t="s">
        <v>86</v>
      </c>
      <c r="CI952" s="115" t="s">
        <v>87</v>
      </c>
      <c r="CJ952" s="115" t="s">
        <v>96</v>
      </c>
      <c r="CK952" s="115" t="s">
        <v>112</v>
      </c>
      <c r="CL952" s="115" t="s">
        <v>103</v>
      </c>
      <c r="CM952" s="115" t="s">
        <v>91</v>
      </c>
      <c r="CN952" s="115" t="s">
        <v>91</v>
      </c>
    </row>
    <row r="953" spans="1:92">
      <c r="A953" s="115">
        <v>5585679720</v>
      </c>
      <c r="D953" s="115" t="s">
        <v>20</v>
      </c>
      <c r="O953" s="115"/>
      <c r="X953" s="115" t="s">
        <v>27</v>
      </c>
      <c r="AB953" s="115"/>
      <c r="AK953" s="115" t="s">
        <v>40</v>
      </c>
      <c r="AL953" s="115"/>
      <c r="AX953" s="115"/>
      <c r="BC953" s="115" t="s">
        <v>56</v>
      </c>
      <c r="BP953" s="115"/>
      <c r="BS953" s="115" t="s">
        <v>70</v>
      </c>
      <c r="BU953" s="115" t="s">
        <v>72</v>
      </c>
      <c r="CA953" s="115" t="s">
        <v>78</v>
      </c>
      <c r="CC953" s="115" t="s">
        <v>99</v>
      </c>
      <c r="CD953" s="115">
        <v>68</v>
      </c>
      <c r="CE953" s="115" t="s">
        <v>84</v>
      </c>
      <c r="CF953" s="115" t="s">
        <v>144</v>
      </c>
      <c r="CG953" s="115" t="s">
        <v>85</v>
      </c>
      <c r="CH953" s="115" t="s">
        <v>86</v>
      </c>
      <c r="CI953" s="115" t="s">
        <v>87</v>
      </c>
      <c r="CJ953" s="115" t="s">
        <v>104</v>
      </c>
      <c r="CK953" s="115" t="s">
        <v>111</v>
      </c>
      <c r="CL953" s="115" t="s">
        <v>106</v>
      </c>
      <c r="CM953" s="115" t="s">
        <v>91</v>
      </c>
      <c r="CN953" s="115" t="s">
        <v>91</v>
      </c>
    </row>
    <row r="954" spans="1:92">
      <c r="A954" s="115">
        <v>7020346143</v>
      </c>
      <c r="E954" s="115" t="s">
        <v>21</v>
      </c>
      <c r="N954" s="115" t="s">
        <v>30</v>
      </c>
      <c r="O954" s="115"/>
      <c r="X954" s="115" t="s">
        <v>27</v>
      </c>
      <c r="Y954" s="115" t="s">
        <v>28</v>
      </c>
      <c r="AB954" s="115"/>
      <c r="AL954" s="115"/>
      <c r="AN954" s="115" t="s">
        <v>43</v>
      </c>
      <c r="AX954" s="115"/>
      <c r="AZ954" s="115" t="s">
        <v>54</v>
      </c>
      <c r="BO954" s="115" t="s">
        <v>66</v>
      </c>
      <c r="BP954" s="115" t="s">
        <v>67</v>
      </c>
      <c r="BS954" s="115" t="s">
        <v>70</v>
      </c>
      <c r="CA954" s="115" t="s">
        <v>78</v>
      </c>
      <c r="CC954" s="115" t="s">
        <v>99</v>
      </c>
      <c r="CD954" s="115">
        <v>29</v>
      </c>
      <c r="CE954" s="115" t="s">
        <v>181</v>
      </c>
      <c r="CF954" s="115" t="s">
        <v>441</v>
      </c>
      <c r="CG954" s="115" t="s">
        <v>85</v>
      </c>
      <c r="CH954" s="115" t="s">
        <v>86</v>
      </c>
      <c r="CI954" s="115" t="s">
        <v>87</v>
      </c>
      <c r="CJ954" s="115" t="s">
        <v>101</v>
      </c>
      <c r="CK954" s="115" t="s">
        <v>89</v>
      </c>
      <c r="CL954" s="115" t="s">
        <v>90</v>
      </c>
      <c r="CM954" s="115" t="s">
        <v>91</v>
      </c>
      <c r="CN954" s="115" t="s">
        <v>91</v>
      </c>
    </row>
    <row r="955" spans="1:92">
      <c r="A955" s="115">
        <v>7020350856</v>
      </c>
      <c r="O955" s="115"/>
      <c r="X955" s="115" t="s">
        <v>27</v>
      </c>
      <c r="Y955" s="115" t="s">
        <v>28</v>
      </c>
      <c r="AB955" s="115"/>
      <c r="AL955" s="115"/>
      <c r="AX955" s="115"/>
      <c r="BP955" s="115" t="s">
        <v>67</v>
      </c>
      <c r="BU955" s="115" t="s">
        <v>72</v>
      </c>
      <c r="CA955" s="115" t="s">
        <v>78</v>
      </c>
      <c r="CC955" s="115" t="s">
        <v>83</v>
      </c>
      <c r="CD955" s="115">
        <v>56</v>
      </c>
      <c r="CE955" s="115" t="s">
        <v>181</v>
      </c>
      <c r="CF955" s="115" t="s">
        <v>207</v>
      </c>
      <c r="CG955" s="115" t="s">
        <v>85</v>
      </c>
      <c r="CH955" s="115" t="s">
        <v>86</v>
      </c>
      <c r="CI955" s="115" t="s">
        <v>87</v>
      </c>
      <c r="CJ955" s="115" t="s">
        <v>96</v>
      </c>
      <c r="CK955" s="115" t="s">
        <v>89</v>
      </c>
      <c r="CL955" s="115" t="s">
        <v>90</v>
      </c>
      <c r="CM955" s="115" t="s">
        <v>91</v>
      </c>
      <c r="CN955" s="115" t="s">
        <v>91</v>
      </c>
    </row>
    <row r="956" spans="1:92">
      <c r="A956" s="115">
        <v>7020349981</v>
      </c>
      <c r="O956" s="115"/>
      <c r="X956" s="115" t="s">
        <v>27</v>
      </c>
      <c r="AB956" s="115"/>
      <c r="AL956" s="115"/>
      <c r="AX956" s="115"/>
      <c r="BP956" s="115"/>
      <c r="CC956" s="115" t="s">
        <v>99</v>
      </c>
      <c r="CD956" s="115">
        <v>24</v>
      </c>
      <c r="CE956" s="115" t="s">
        <v>181</v>
      </c>
      <c r="CF956" s="115" t="s">
        <v>244</v>
      </c>
      <c r="CG956" s="115" t="s">
        <v>85</v>
      </c>
      <c r="CH956" s="115" t="s">
        <v>86</v>
      </c>
      <c r="CI956" s="115" t="s">
        <v>87</v>
      </c>
      <c r="CJ956" s="115" t="s">
        <v>101</v>
      </c>
      <c r="CK956" s="115" t="s">
        <v>94</v>
      </c>
      <c r="CL956" s="115" t="s">
        <v>98</v>
      </c>
      <c r="CM956" s="115" t="s">
        <v>91</v>
      </c>
      <c r="CN956" s="115" t="s">
        <v>91</v>
      </c>
    </row>
    <row r="957" spans="1:92">
      <c r="A957" s="115">
        <v>6985456294</v>
      </c>
      <c r="O957" s="115" t="s">
        <v>18</v>
      </c>
      <c r="X957" s="115" t="s">
        <v>27</v>
      </c>
      <c r="AA957" s="115" t="s">
        <v>30</v>
      </c>
      <c r="AB957" s="115"/>
      <c r="AL957" s="115"/>
      <c r="AX957" s="115"/>
      <c r="BP957" s="115" t="s">
        <v>67</v>
      </c>
      <c r="CC957" s="115" t="s">
        <v>99</v>
      </c>
      <c r="CD957" s="115">
        <v>19</v>
      </c>
      <c r="CE957" s="115" t="s">
        <v>181</v>
      </c>
      <c r="CF957" s="115" t="s">
        <v>434</v>
      </c>
      <c r="CG957" s="115" t="s">
        <v>85</v>
      </c>
      <c r="CH957" s="115" t="s">
        <v>86</v>
      </c>
      <c r="CI957" s="115" t="s">
        <v>87</v>
      </c>
      <c r="CJ957" s="115" t="s">
        <v>88</v>
      </c>
      <c r="CK957" s="115" t="s">
        <v>94</v>
      </c>
      <c r="CL957" s="115" t="s">
        <v>95</v>
      </c>
      <c r="CM957" s="115" t="s">
        <v>91</v>
      </c>
      <c r="CN957" s="115" t="s">
        <v>91</v>
      </c>
    </row>
    <row r="958" spans="1:92">
      <c r="A958" s="115">
        <v>5591788817</v>
      </c>
      <c r="C958" s="115" t="s">
        <v>19</v>
      </c>
      <c r="J958" s="115" t="s">
        <v>26</v>
      </c>
      <c r="L958" s="115" t="s">
        <v>28</v>
      </c>
      <c r="O958" s="115"/>
      <c r="P958" s="115" t="s">
        <v>19</v>
      </c>
      <c r="W958" s="115" t="s">
        <v>26</v>
      </c>
      <c r="Y958" s="115" t="s">
        <v>28</v>
      </c>
      <c r="AB958" s="115"/>
      <c r="AC958" s="115" t="s">
        <v>32</v>
      </c>
      <c r="AL958" s="115" t="s">
        <v>41</v>
      </c>
      <c r="AX958" s="115"/>
      <c r="BA958" s="115" t="s">
        <v>19</v>
      </c>
      <c r="BJ958" s="115" t="s">
        <v>26</v>
      </c>
      <c r="BP958" s="115" t="s">
        <v>67</v>
      </c>
      <c r="BX958" s="115" t="s">
        <v>75</v>
      </c>
      <c r="BY958" s="115" t="s">
        <v>76</v>
      </c>
      <c r="CA958" s="115" t="s">
        <v>78</v>
      </c>
      <c r="CC958" s="115"/>
    </row>
    <row r="959" spans="1:92">
      <c r="A959" s="115">
        <v>7044846598</v>
      </c>
      <c r="C959" s="115" t="s">
        <v>19</v>
      </c>
      <c r="D959" s="115" t="s">
        <v>20</v>
      </c>
      <c r="J959" s="115" t="s">
        <v>26</v>
      </c>
      <c r="O959" s="115"/>
      <c r="R959" s="115" t="s">
        <v>21</v>
      </c>
      <c r="V959" s="115" t="s">
        <v>25</v>
      </c>
      <c r="W959" s="115" t="s">
        <v>26</v>
      </c>
      <c r="AB959" s="115"/>
      <c r="AL959" s="115"/>
      <c r="AX959" s="115"/>
      <c r="BP959" s="115" t="s">
        <v>67</v>
      </c>
      <c r="BU959" s="115" t="s">
        <v>72</v>
      </c>
      <c r="CA959" s="115" t="s">
        <v>78</v>
      </c>
      <c r="CC959" s="115" t="s">
        <v>83</v>
      </c>
      <c r="CD959" s="115">
        <v>39</v>
      </c>
      <c r="CE959" s="115" t="s">
        <v>84</v>
      </c>
      <c r="CF959" s="115" t="s">
        <v>152</v>
      </c>
      <c r="CG959" s="115" t="s">
        <v>92</v>
      </c>
      <c r="CI959" s="115" t="s">
        <v>87</v>
      </c>
      <c r="CJ959" s="115" t="s">
        <v>100</v>
      </c>
      <c r="CK959" s="115" t="s">
        <v>111</v>
      </c>
      <c r="CL959" s="115" t="s">
        <v>90</v>
      </c>
      <c r="CM959" s="115" t="s">
        <v>91</v>
      </c>
      <c r="CN959" s="115" t="s">
        <v>91</v>
      </c>
    </row>
    <row r="960" spans="1:92">
      <c r="A960" s="115">
        <v>7011539130</v>
      </c>
      <c r="D960" s="115" t="s">
        <v>20</v>
      </c>
      <c r="J960" s="115" t="s">
        <v>26</v>
      </c>
      <c r="M960" s="115" t="s">
        <v>29</v>
      </c>
      <c r="O960" s="115"/>
      <c r="R960" s="115" t="s">
        <v>21</v>
      </c>
      <c r="V960" s="115" t="s">
        <v>25</v>
      </c>
      <c r="W960" s="115" t="s">
        <v>26</v>
      </c>
      <c r="AB960" s="115" t="s">
        <v>31</v>
      </c>
      <c r="AL960" s="115" t="s">
        <v>41</v>
      </c>
      <c r="AX960" s="115"/>
      <c r="AY960" s="115" t="s">
        <v>53</v>
      </c>
      <c r="BP960" s="115" t="s">
        <v>67</v>
      </c>
      <c r="BQ960" s="115" t="s">
        <v>68</v>
      </c>
      <c r="BS960" s="115" t="s">
        <v>70</v>
      </c>
      <c r="CC960" s="115" t="s">
        <v>83</v>
      </c>
      <c r="CD960" s="115">
        <v>75</v>
      </c>
      <c r="CE960" s="115" t="s">
        <v>181</v>
      </c>
      <c r="CF960" s="115" t="s">
        <v>189</v>
      </c>
      <c r="CG960" s="115" t="s">
        <v>85</v>
      </c>
      <c r="CH960" s="115" t="s">
        <v>86</v>
      </c>
      <c r="CI960" s="115" t="s">
        <v>87</v>
      </c>
      <c r="CJ960" s="115" t="s">
        <v>93</v>
      </c>
      <c r="CK960" s="115" t="s">
        <v>102</v>
      </c>
      <c r="CL960" s="115" t="s">
        <v>106</v>
      </c>
      <c r="CM960" s="115" t="s">
        <v>91</v>
      </c>
    </row>
    <row r="961" spans="1:92">
      <c r="A961" s="115">
        <v>6988279256</v>
      </c>
      <c r="O961" s="115"/>
      <c r="Q961" s="115" t="s">
        <v>20</v>
      </c>
      <c r="R961" s="115" t="s">
        <v>21</v>
      </c>
      <c r="W961" s="115" t="s">
        <v>26</v>
      </c>
      <c r="AB961" s="115"/>
      <c r="AL961" s="115"/>
      <c r="AX961" s="115"/>
      <c r="BP961" s="115"/>
      <c r="CC961" s="115" t="s">
        <v>83</v>
      </c>
      <c r="CD961" s="115">
        <v>76</v>
      </c>
      <c r="CE961" s="115" t="s">
        <v>84</v>
      </c>
      <c r="CF961" s="115" t="s">
        <v>121</v>
      </c>
      <c r="CG961" s="115" t="s">
        <v>92</v>
      </c>
      <c r="CH961" s="115" t="s">
        <v>86</v>
      </c>
      <c r="CL961" s="115" t="s">
        <v>106</v>
      </c>
      <c r="CM961" s="115" t="s">
        <v>91</v>
      </c>
    </row>
    <row r="962" spans="1:92">
      <c r="A962" s="115">
        <v>6985438262</v>
      </c>
      <c r="C962" s="115" t="s">
        <v>19</v>
      </c>
      <c r="D962" s="115" t="s">
        <v>20</v>
      </c>
      <c r="J962" s="115" t="s">
        <v>26</v>
      </c>
      <c r="O962" s="115"/>
      <c r="P962" s="115" t="s">
        <v>19</v>
      </c>
      <c r="Q962" s="115" t="s">
        <v>20</v>
      </c>
      <c r="W962" s="115" t="s">
        <v>26</v>
      </c>
      <c r="AB962" s="115"/>
      <c r="AL962" s="115" t="s">
        <v>41</v>
      </c>
      <c r="AX962" s="115"/>
      <c r="BE962" s="115" t="s">
        <v>58</v>
      </c>
      <c r="BP962" s="115" t="s">
        <v>67</v>
      </c>
      <c r="BQ962" s="115" t="s">
        <v>68</v>
      </c>
      <c r="BT962" s="115" t="s">
        <v>71</v>
      </c>
      <c r="BV962" s="115" t="s">
        <v>73</v>
      </c>
      <c r="BW962" s="115" t="s">
        <v>74</v>
      </c>
      <c r="CC962" s="115" t="s">
        <v>83</v>
      </c>
      <c r="CD962" s="115">
        <v>79</v>
      </c>
      <c r="CE962" s="115" t="s">
        <v>84</v>
      </c>
      <c r="CF962" s="115" t="s">
        <v>152</v>
      </c>
      <c r="CH962" s="115" t="s">
        <v>91</v>
      </c>
      <c r="CI962" s="115" t="s">
        <v>87</v>
      </c>
      <c r="CJ962" s="115" t="s">
        <v>96</v>
      </c>
      <c r="CK962" s="115" t="s">
        <v>111</v>
      </c>
      <c r="CL962" s="115" t="s">
        <v>106</v>
      </c>
      <c r="CM962" s="115" t="s">
        <v>91</v>
      </c>
      <c r="CN962" s="115" t="s">
        <v>91</v>
      </c>
    </row>
    <row r="963" spans="1:92">
      <c r="A963" s="115">
        <v>7045775058</v>
      </c>
      <c r="O963" s="115"/>
      <c r="P963" s="115" t="s">
        <v>19</v>
      </c>
      <c r="Q963" s="115" t="s">
        <v>20</v>
      </c>
      <c r="W963" s="115" t="s">
        <v>26</v>
      </c>
      <c r="AB963" s="115"/>
      <c r="AL963" s="115"/>
      <c r="AX963" s="115" t="s">
        <v>52</v>
      </c>
      <c r="BJ963" s="115" t="s">
        <v>26</v>
      </c>
      <c r="BO963" s="115" t="s">
        <v>66</v>
      </c>
      <c r="BP963" s="115" t="s">
        <v>67</v>
      </c>
      <c r="BU963" s="115" t="s">
        <v>72</v>
      </c>
      <c r="CA963" s="115" t="s">
        <v>78</v>
      </c>
      <c r="CC963" s="115" t="s">
        <v>99</v>
      </c>
      <c r="CD963" s="115">
        <v>89</v>
      </c>
      <c r="CE963" s="115" t="s">
        <v>181</v>
      </c>
      <c r="CF963" s="115" t="s">
        <v>200</v>
      </c>
      <c r="CG963" s="115" t="s">
        <v>85</v>
      </c>
      <c r="CI963" s="115" t="s">
        <v>87</v>
      </c>
      <c r="CJ963" s="115" t="s">
        <v>101</v>
      </c>
      <c r="CK963" s="115" t="s">
        <v>94</v>
      </c>
      <c r="CL963" s="115" t="s">
        <v>106</v>
      </c>
      <c r="CM963" s="115" t="s">
        <v>91</v>
      </c>
      <c r="CN963" s="115" t="s">
        <v>91</v>
      </c>
    </row>
    <row r="964" spans="1:92">
      <c r="A964" s="115">
        <v>7007931697</v>
      </c>
      <c r="J964" s="115" t="s">
        <v>26</v>
      </c>
      <c r="L964" s="115" t="s">
        <v>28</v>
      </c>
      <c r="N964" s="115" t="s">
        <v>30</v>
      </c>
      <c r="O964" s="115"/>
      <c r="Q964" s="115" t="s">
        <v>20</v>
      </c>
      <c r="W964" s="115" t="s">
        <v>26</v>
      </c>
      <c r="Z964" s="115" t="s">
        <v>29</v>
      </c>
      <c r="AB964" s="115"/>
      <c r="AL964" s="115"/>
      <c r="AX964" s="115"/>
      <c r="AY964" s="115" t="s">
        <v>53</v>
      </c>
      <c r="BD964" s="115" t="s">
        <v>57</v>
      </c>
      <c r="BJ964" s="115" t="s">
        <v>26</v>
      </c>
      <c r="BP964" s="115"/>
      <c r="BQ964" s="115" t="s">
        <v>68</v>
      </c>
      <c r="CC964" s="115" t="s">
        <v>83</v>
      </c>
      <c r="CD964" s="115">
        <v>71</v>
      </c>
      <c r="CE964" s="115" t="s">
        <v>84</v>
      </c>
      <c r="CF964" s="115" t="s">
        <v>124</v>
      </c>
      <c r="CG964" s="115" t="s">
        <v>85</v>
      </c>
      <c r="CH964" s="115" t="s">
        <v>86</v>
      </c>
      <c r="CJ964" s="115" t="s">
        <v>101</v>
      </c>
      <c r="CK964" s="115" t="s">
        <v>89</v>
      </c>
      <c r="CL964" s="115" t="s">
        <v>106</v>
      </c>
      <c r="CM964" s="115" t="s">
        <v>91</v>
      </c>
      <c r="CN964" s="115" t="s">
        <v>91</v>
      </c>
    </row>
    <row r="965" spans="1:92">
      <c r="A965" s="115">
        <v>7044843260</v>
      </c>
      <c r="D965" s="115" t="s">
        <v>20</v>
      </c>
      <c r="L965" s="115" t="s">
        <v>28</v>
      </c>
      <c r="M965" s="115" t="s">
        <v>29</v>
      </c>
      <c r="O965" s="115" t="s">
        <v>18</v>
      </c>
      <c r="Q965" s="115" t="s">
        <v>20</v>
      </c>
      <c r="W965" s="115" t="s">
        <v>26</v>
      </c>
      <c r="AB965" s="115"/>
      <c r="AL965" s="115" t="s">
        <v>41</v>
      </c>
      <c r="AO965" s="115" t="s">
        <v>44</v>
      </c>
      <c r="AP965" s="115" t="s">
        <v>45</v>
      </c>
      <c r="AX965" s="115"/>
      <c r="BC965" s="115" t="s">
        <v>56</v>
      </c>
      <c r="BE965" s="115" t="s">
        <v>58</v>
      </c>
      <c r="BH965" s="115" t="s">
        <v>61</v>
      </c>
      <c r="BP965" s="115"/>
      <c r="BU965" s="115" t="s">
        <v>72</v>
      </c>
      <c r="CA965" s="115" t="s">
        <v>78</v>
      </c>
      <c r="CC965" s="115"/>
    </row>
    <row r="966" spans="1:92">
      <c r="A966" s="115">
        <v>7045792414</v>
      </c>
      <c r="D966" s="115" t="s">
        <v>20</v>
      </c>
      <c r="J966" s="115" t="s">
        <v>26</v>
      </c>
      <c r="K966" s="115" t="s">
        <v>27</v>
      </c>
      <c r="O966" s="115"/>
      <c r="Q966" s="115" t="s">
        <v>20</v>
      </c>
      <c r="W966" s="115" t="s">
        <v>26</v>
      </c>
      <c r="AB966" s="115"/>
      <c r="AL966" s="115"/>
      <c r="AX966" s="115"/>
      <c r="BP966" s="115" t="s">
        <v>67</v>
      </c>
      <c r="BS966" s="115" t="s">
        <v>70</v>
      </c>
      <c r="CC966" s="115" t="s">
        <v>83</v>
      </c>
      <c r="CD966" s="115">
        <v>73</v>
      </c>
      <c r="CE966" s="115" t="s">
        <v>181</v>
      </c>
      <c r="CF966" s="115" t="s">
        <v>186</v>
      </c>
      <c r="CG966" s="115" t="s">
        <v>97</v>
      </c>
      <c r="CH966" s="115" t="s">
        <v>86</v>
      </c>
      <c r="CI966" s="115" t="s">
        <v>87</v>
      </c>
      <c r="CJ966" s="115" t="s">
        <v>100</v>
      </c>
      <c r="CK966" s="115" t="s">
        <v>94</v>
      </c>
      <c r="CL966" s="115" t="s">
        <v>106</v>
      </c>
      <c r="CM966" s="115" t="s">
        <v>91</v>
      </c>
      <c r="CN966" s="115" t="s">
        <v>91</v>
      </c>
    </row>
    <row r="967" spans="1:92">
      <c r="A967" s="115">
        <v>7045781500</v>
      </c>
      <c r="D967" s="115" t="s">
        <v>20</v>
      </c>
      <c r="J967" s="115" t="s">
        <v>26</v>
      </c>
      <c r="N967" s="115" t="s">
        <v>30</v>
      </c>
      <c r="O967" s="115"/>
      <c r="Q967" s="115" t="s">
        <v>20</v>
      </c>
      <c r="W967" s="115" t="s">
        <v>26</v>
      </c>
      <c r="AB967" s="115"/>
      <c r="AL967" s="115" t="s">
        <v>41</v>
      </c>
      <c r="AX967" s="115" t="s">
        <v>52</v>
      </c>
      <c r="BC967" s="115" t="s">
        <v>56</v>
      </c>
      <c r="BD967" s="115" t="s">
        <v>57</v>
      </c>
      <c r="BH967" s="115" t="s">
        <v>61</v>
      </c>
      <c r="BJ967" s="115" t="s">
        <v>26</v>
      </c>
      <c r="BP967" s="115" t="s">
        <v>67</v>
      </c>
      <c r="CC967" s="115" t="s">
        <v>99</v>
      </c>
      <c r="CD967" s="115">
        <v>67</v>
      </c>
      <c r="CE967" s="115" t="s">
        <v>181</v>
      </c>
      <c r="CF967" s="115" t="s">
        <v>186</v>
      </c>
      <c r="CG967" s="115" t="s">
        <v>85</v>
      </c>
      <c r="CH967" s="115" t="s">
        <v>86</v>
      </c>
      <c r="CI967" s="115" t="s">
        <v>87</v>
      </c>
      <c r="CK967" s="115" t="s">
        <v>111</v>
      </c>
      <c r="CL967" s="115" t="s">
        <v>106</v>
      </c>
      <c r="CM967" s="115" t="s">
        <v>91</v>
      </c>
      <c r="CN967" s="115" t="s">
        <v>91</v>
      </c>
    </row>
    <row r="968" spans="1:92">
      <c r="A968" s="115">
        <v>6988278938</v>
      </c>
      <c r="O968" s="115"/>
      <c r="Q968" s="115" t="s">
        <v>20</v>
      </c>
      <c r="W968" s="115" t="s">
        <v>26</v>
      </c>
      <c r="AB968" s="115"/>
      <c r="AL968" s="115"/>
      <c r="AM968" s="115" t="s">
        <v>42</v>
      </c>
      <c r="AX968" s="115"/>
      <c r="BD968" s="115" t="s">
        <v>57</v>
      </c>
      <c r="BJ968" s="115" t="s">
        <v>26</v>
      </c>
      <c r="BP968" s="115"/>
      <c r="BT968" s="115" t="s">
        <v>71</v>
      </c>
      <c r="BU968" s="115" t="s">
        <v>72</v>
      </c>
      <c r="CA968" s="115" t="s">
        <v>78</v>
      </c>
      <c r="CC968" s="115" t="s">
        <v>83</v>
      </c>
      <c r="CD968" s="115">
        <v>73</v>
      </c>
      <c r="CE968" s="115" t="s">
        <v>84</v>
      </c>
      <c r="CF968" s="115" t="s">
        <v>121</v>
      </c>
      <c r="CG968" s="115" t="s">
        <v>85</v>
      </c>
      <c r="CH968" s="115" t="s">
        <v>86</v>
      </c>
      <c r="CI968" s="115" t="s">
        <v>87</v>
      </c>
      <c r="CK968" s="115" t="s">
        <v>89</v>
      </c>
      <c r="CL968" s="115" t="s">
        <v>106</v>
      </c>
      <c r="CM968" s="115" t="s">
        <v>91</v>
      </c>
      <c r="CN968" s="115" t="s">
        <v>86</v>
      </c>
    </row>
    <row r="969" spans="1:92">
      <c r="A969" s="115">
        <v>6985439584</v>
      </c>
      <c r="O969" s="115"/>
      <c r="Q969" s="115" t="s">
        <v>20</v>
      </c>
      <c r="W969" s="115" t="s">
        <v>26</v>
      </c>
      <c r="AB969" s="115"/>
      <c r="AL969" s="115"/>
      <c r="AX969" s="115"/>
      <c r="BP969" s="115" t="s">
        <v>67</v>
      </c>
      <c r="CC969" s="115" t="s">
        <v>99</v>
      </c>
      <c r="CD969" s="115">
        <v>68</v>
      </c>
      <c r="CE969" s="115" t="s">
        <v>84</v>
      </c>
      <c r="CF969" s="115" t="s">
        <v>176</v>
      </c>
      <c r="CG969" s="115" t="s">
        <v>85</v>
      </c>
      <c r="CH969" s="115" t="s">
        <v>86</v>
      </c>
      <c r="CI969" s="115" t="s">
        <v>87</v>
      </c>
      <c r="CK969" s="115" t="s">
        <v>89</v>
      </c>
      <c r="CL969" s="115" t="s">
        <v>106</v>
      </c>
      <c r="CM969" s="115" t="s">
        <v>91</v>
      </c>
      <c r="CN969" s="115" t="s">
        <v>91</v>
      </c>
    </row>
    <row r="970" spans="1:92">
      <c r="A970" s="115">
        <v>7011082616</v>
      </c>
      <c r="C970" s="115" t="s">
        <v>19</v>
      </c>
      <c r="J970" s="115" t="s">
        <v>26</v>
      </c>
      <c r="L970" s="115" t="s">
        <v>28</v>
      </c>
      <c r="O970" s="115"/>
      <c r="P970" s="115" t="s">
        <v>19</v>
      </c>
      <c r="W970" s="115" t="s">
        <v>26</v>
      </c>
      <c r="AB970" s="115"/>
      <c r="AD970" s="115" t="s">
        <v>33</v>
      </c>
      <c r="AK970" s="115" t="s">
        <v>40</v>
      </c>
      <c r="AL970" s="115"/>
      <c r="AX970" s="115"/>
      <c r="BN970" s="115" t="s">
        <v>65</v>
      </c>
      <c r="BP970" s="115" t="s">
        <v>67</v>
      </c>
      <c r="CC970" s="115" t="s">
        <v>83</v>
      </c>
      <c r="CD970" s="115">
        <v>60</v>
      </c>
      <c r="CE970" s="115" t="s">
        <v>181</v>
      </c>
      <c r="CF970" s="115" t="s">
        <v>208</v>
      </c>
      <c r="CG970" s="115" t="s">
        <v>85</v>
      </c>
      <c r="CH970" s="115" t="s">
        <v>86</v>
      </c>
      <c r="CI970" s="115" t="s">
        <v>87</v>
      </c>
      <c r="CJ970" s="115" t="s">
        <v>101</v>
      </c>
      <c r="CK970" s="115" t="s">
        <v>102</v>
      </c>
      <c r="CL970" s="115" t="s">
        <v>90</v>
      </c>
      <c r="CM970" s="115" t="s">
        <v>91</v>
      </c>
      <c r="CN970" s="115" t="s">
        <v>91</v>
      </c>
    </row>
    <row r="971" spans="1:92">
      <c r="A971" s="115">
        <v>6988282578</v>
      </c>
      <c r="C971" s="115" t="s">
        <v>19</v>
      </c>
      <c r="J971" s="115" t="s">
        <v>26</v>
      </c>
      <c r="O971" s="115"/>
      <c r="P971" s="115" t="s">
        <v>19</v>
      </c>
      <c r="W971" s="115" t="s">
        <v>26</v>
      </c>
      <c r="AB971" s="115"/>
      <c r="AL971" s="115"/>
      <c r="AX971" s="115" t="s">
        <v>52</v>
      </c>
      <c r="BD971" s="115" t="s">
        <v>57</v>
      </c>
      <c r="BJ971" s="115" t="s">
        <v>26</v>
      </c>
      <c r="BP971" s="115"/>
      <c r="CC971" s="115" t="s">
        <v>83</v>
      </c>
      <c r="CD971" s="115">
        <v>60</v>
      </c>
      <c r="CE971" s="115" t="s">
        <v>84</v>
      </c>
      <c r="CG971" s="115" t="s">
        <v>85</v>
      </c>
      <c r="CH971" s="115" t="s">
        <v>86</v>
      </c>
      <c r="CM971" s="115" t="s">
        <v>117</v>
      </c>
      <c r="CN971" s="115" t="s">
        <v>91</v>
      </c>
    </row>
    <row r="972" spans="1:92">
      <c r="A972" s="115">
        <v>6985440772</v>
      </c>
      <c r="C972" s="115" t="s">
        <v>19</v>
      </c>
      <c r="J972" s="115" t="s">
        <v>26</v>
      </c>
      <c r="O972" s="115"/>
      <c r="P972" s="115" t="s">
        <v>19</v>
      </c>
      <c r="W972" s="115" t="s">
        <v>26</v>
      </c>
      <c r="AB972" s="115"/>
      <c r="AL972" s="115"/>
      <c r="AN972" s="115" t="s">
        <v>43</v>
      </c>
      <c r="AO972" s="115" t="s">
        <v>44</v>
      </c>
      <c r="AX972" s="115" t="s">
        <v>52</v>
      </c>
      <c r="BA972" s="115" t="s">
        <v>19</v>
      </c>
      <c r="BD972" s="115" t="s">
        <v>57</v>
      </c>
      <c r="BP972" s="115" t="s">
        <v>67</v>
      </c>
      <c r="BR972" s="115" t="s">
        <v>69</v>
      </c>
      <c r="CC972" s="115" t="s">
        <v>99</v>
      </c>
      <c r="CD972" s="115">
        <v>79</v>
      </c>
      <c r="CE972" s="115" t="s">
        <v>84</v>
      </c>
      <c r="CF972" s="115" t="s">
        <v>164</v>
      </c>
      <c r="CG972" s="115" t="s">
        <v>85</v>
      </c>
      <c r="CH972" s="115" t="s">
        <v>86</v>
      </c>
      <c r="CI972" s="115" t="s">
        <v>87</v>
      </c>
      <c r="CJ972" s="115" t="s">
        <v>101</v>
      </c>
      <c r="CK972" s="115" t="s">
        <v>89</v>
      </c>
      <c r="CL972" s="115" t="s">
        <v>106</v>
      </c>
      <c r="CM972" s="115" t="s">
        <v>91</v>
      </c>
      <c r="CN972" s="115" t="s">
        <v>91</v>
      </c>
    </row>
    <row r="973" spans="1:92">
      <c r="A973" s="115">
        <v>7044863617</v>
      </c>
      <c r="C973" s="115" t="s">
        <v>19</v>
      </c>
      <c r="O973" s="115"/>
      <c r="P973" s="115" t="s">
        <v>19</v>
      </c>
      <c r="W973" s="115" t="s">
        <v>26</v>
      </c>
      <c r="AA973" s="115" t="s">
        <v>30</v>
      </c>
      <c r="AB973" s="115"/>
      <c r="AL973" s="115"/>
      <c r="AX973" s="115"/>
      <c r="BP973" s="115" t="s">
        <v>67</v>
      </c>
      <c r="BU973" s="115" t="s">
        <v>72</v>
      </c>
      <c r="CC973" s="115" t="s">
        <v>99</v>
      </c>
      <c r="CD973" s="115">
        <v>56</v>
      </c>
      <c r="CE973" s="115" t="s">
        <v>181</v>
      </c>
      <c r="CF973" s="115" t="s">
        <v>195</v>
      </c>
      <c r="CG973" s="115" t="s">
        <v>85</v>
      </c>
      <c r="CH973" s="115" t="s">
        <v>86</v>
      </c>
      <c r="CI973" s="115" t="s">
        <v>87</v>
      </c>
      <c r="CJ973" s="115" t="s">
        <v>88</v>
      </c>
      <c r="CK973" s="115" t="s">
        <v>102</v>
      </c>
      <c r="CL973" s="115" t="s">
        <v>90</v>
      </c>
      <c r="CM973" s="115" t="s">
        <v>91</v>
      </c>
      <c r="CN973" s="115" t="s">
        <v>91</v>
      </c>
    </row>
    <row r="974" spans="1:92">
      <c r="A974" s="115">
        <v>6985457135</v>
      </c>
      <c r="O974" s="115"/>
      <c r="P974" s="115" t="s">
        <v>19</v>
      </c>
      <c r="W974" s="115" t="s">
        <v>26</v>
      </c>
      <c r="AB974" s="115"/>
      <c r="AD974" s="115" t="s">
        <v>33</v>
      </c>
      <c r="AL974" s="115" t="s">
        <v>41</v>
      </c>
      <c r="AX974" s="115"/>
      <c r="BP974" s="115" t="s">
        <v>67</v>
      </c>
      <c r="CC974" s="115" t="s">
        <v>99</v>
      </c>
      <c r="CD974" s="115">
        <v>44</v>
      </c>
      <c r="CE974" s="115" t="s">
        <v>181</v>
      </c>
      <c r="CF974" s="115" t="s">
        <v>239</v>
      </c>
      <c r="CG974" s="115" t="s">
        <v>85</v>
      </c>
      <c r="CJ974" s="115" t="s">
        <v>100</v>
      </c>
      <c r="CK974" s="115" t="s">
        <v>102</v>
      </c>
      <c r="CL974" s="115" t="s">
        <v>90</v>
      </c>
      <c r="CM974" s="115" t="s">
        <v>91</v>
      </c>
      <c r="CN974" s="115" t="s">
        <v>91</v>
      </c>
    </row>
    <row r="975" spans="1:92">
      <c r="A975" s="115">
        <v>6984059979</v>
      </c>
      <c r="K975" s="115" t="s">
        <v>27</v>
      </c>
      <c r="L975" s="115" t="s">
        <v>28</v>
      </c>
      <c r="O975" s="115"/>
      <c r="W975" s="115" t="s">
        <v>26</v>
      </c>
      <c r="AB975" s="115" t="s">
        <v>31</v>
      </c>
      <c r="AF975" s="115" t="s">
        <v>35</v>
      </c>
      <c r="AL975" s="115"/>
      <c r="AM975" s="115" t="s">
        <v>42</v>
      </c>
      <c r="AO975" s="115" t="s">
        <v>44</v>
      </c>
      <c r="AX975" s="115"/>
      <c r="BO975" s="115" t="s">
        <v>66</v>
      </c>
      <c r="BP975" s="115" t="s">
        <v>67</v>
      </c>
      <c r="BQ975" s="115" t="s">
        <v>68</v>
      </c>
      <c r="CC975" s="115" t="s">
        <v>83</v>
      </c>
      <c r="CD975" s="115">
        <v>22</v>
      </c>
      <c r="CE975" s="115" t="s">
        <v>181</v>
      </c>
      <c r="CF975" s="115" t="s">
        <v>230</v>
      </c>
      <c r="CG975" s="115" t="s">
        <v>85</v>
      </c>
      <c r="CH975" s="115" t="s">
        <v>91</v>
      </c>
      <c r="CI975" s="115" t="s">
        <v>87</v>
      </c>
      <c r="CJ975" s="115" t="s">
        <v>104</v>
      </c>
      <c r="CK975" s="115" t="s">
        <v>89</v>
      </c>
      <c r="CL975" s="115" t="s">
        <v>90</v>
      </c>
      <c r="CM975" s="115" t="s">
        <v>91</v>
      </c>
    </row>
    <row r="976" spans="1:92">
      <c r="A976" s="115">
        <v>5609514530</v>
      </c>
      <c r="D976" s="115" t="s">
        <v>20</v>
      </c>
      <c r="J976" s="115" t="s">
        <v>26</v>
      </c>
      <c r="L976" s="115" t="s">
        <v>28</v>
      </c>
      <c r="O976" s="115"/>
      <c r="W976" s="115" t="s">
        <v>26</v>
      </c>
      <c r="AA976" s="115" t="s">
        <v>30</v>
      </c>
      <c r="AB976" s="115"/>
      <c r="AC976" s="115" t="s">
        <v>32</v>
      </c>
      <c r="AD976" s="115" t="s">
        <v>33</v>
      </c>
      <c r="AK976" s="115" t="s">
        <v>40</v>
      </c>
      <c r="AL976" s="115" t="s">
        <v>41</v>
      </c>
      <c r="AM976" s="115" t="s">
        <v>42</v>
      </c>
      <c r="AP976" s="115" t="s">
        <v>45</v>
      </c>
      <c r="AX976" s="115" t="s">
        <v>52</v>
      </c>
      <c r="BG976" s="115" t="s">
        <v>60</v>
      </c>
      <c r="BJ976" s="115" t="s">
        <v>26</v>
      </c>
      <c r="BP976" s="115" t="s">
        <v>67</v>
      </c>
      <c r="BQ976" s="115" t="s">
        <v>68</v>
      </c>
      <c r="BS976" s="115" t="s">
        <v>70</v>
      </c>
      <c r="BT976" s="115" t="s">
        <v>71</v>
      </c>
      <c r="BV976" s="115" t="s">
        <v>73</v>
      </c>
      <c r="BX976" s="115" t="s">
        <v>75</v>
      </c>
      <c r="BY976" s="115" t="s">
        <v>76</v>
      </c>
      <c r="CA976" s="115" t="s">
        <v>78</v>
      </c>
      <c r="CC976" s="115" t="s">
        <v>99</v>
      </c>
      <c r="CD976" s="115">
        <v>43</v>
      </c>
      <c r="CE976" s="115" t="s">
        <v>181</v>
      </c>
      <c r="CF976" s="115" t="s">
        <v>185</v>
      </c>
      <c r="CG976" s="115" t="s">
        <v>97</v>
      </c>
      <c r="CH976" s="115" t="s">
        <v>86</v>
      </c>
      <c r="CI976" s="115" t="s">
        <v>87</v>
      </c>
      <c r="CJ976" s="115" t="s">
        <v>96</v>
      </c>
      <c r="CK976" s="115" t="s">
        <v>94</v>
      </c>
      <c r="CL976" s="115" t="s">
        <v>90</v>
      </c>
      <c r="CM976" s="115" t="s">
        <v>91</v>
      </c>
      <c r="CN976" s="115" t="s">
        <v>91</v>
      </c>
    </row>
    <row r="977" spans="1:92">
      <c r="A977" s="115">
        <v>6985128968</v>
      </c>
      <c r="C977" s="115" t="s">
        <v>19</v>
      </c>
      <c r="J977" s="115" t="s">
        <v>26</v>
      </c>
      <c r="N977" s="115" t="s">
        <v>30</v>
      </c>
      <c r="O977" s="115"/>
      <c r="W977" s="115" t="s">
        <v>26</v>
      </c>
      <c r="AB977" s="115"/>
      <c r="AD977" s="115" t="s">
        <v>33</v>
      </c>
      <c r="AL977" s="115"/>
      <c r="AN977" s="115" t="s">
        <v>43</v>
      </c>
      <c r="AO977" s="115" t="s">
        <v>44</v>
      </c>
      <c r="AX977" s="115" t="s">
        <v>52</v>
      </c>
      <c r="BA977" s="115" t="s">
        <v>19</v>
      </c>
      <c r="BD977" s="115" t="s">
        <v>57</v>
      </c>
      <c r="BJ977" s="115" t="s">
        <v>26</v>
      </c>
      <c r="BP977" s="115" t="s">
        <v>67</v>
      </c>
      <c r="CC977" s="115" t="s">
        <v>83</v>
      </c>
      <c r="CD977" s="115">
        <v>44</v>
      </c>
      <c r="CE977" s="115" t="s">
        <v>181</v>
      </c>
      <c r="CG977" s="115" t="s">
        <v>85</v>
      </c>
      <c r="CH977" s="115" t="s">
        <v>91</v>
      </c>
      <c r="CI977" s="115" t="s">
        <v>108</v>
      </c>
      <c r="CK977" s="115" t="s">
        <v>89</v>
      </c>
      <c r="CL977" s="115" t="s">
        <v>98</v>
      </c>
      <c r="CM977" s="115" t="s">
        <v>86</v>
      </c>
    </row>
    <row r="978" spans="1:92">
      <c r="A978" s="115">
        <v>7011535757</v>
      </c>
      <c r="B978" s="115" t="s">
        <v>18</v>
      </c>
      <c r="J978" s="115" t="s">
        <v>26</v>
      </c>
      <c r="O978" s="115" t="s">
        <v>18</v>
      </c>
      <c r="W978" s="115" t="s">
        <v>26</v>
      </c>
      <c r="AB978" s="115"/>
      <c r="AL978" s="115"/>
      <c r="AX978" s="115" t="s">
        <v>52</v>
      </c>
      <c r="BP978" s="115"/>
      <c r="BT978" s="115" t="s">
        <v>71</v>
      </c>
      <c r="BU978" s="115" t="s">
        <v>72</v>
      </c>
      <c r="CC978" s="115" t="s">
        <v>83</v>
      </c>
      <c r="CE978" s="115" t="s">
        <v>84</v>
      </c>
      <c r="CF978" s="115" t="s">
        <v>129</v>
      </c>
      <c r="CG978" s="115" t="s">
        <v>85</v>
      </c>
      <c r="CH978" s="115" t="s">
        <v>86</v>
      </c>
      <c r="CI978" s="115" t="s">
        <v>87</v>
      </c>
      <c r="CJ978" s="115" t="s">
        <v>93</v>
      </c>
      <c r="CL978" s="115" t="s">
        <v>90</v>
      </c>
      <c r="CM978" s="115" t="s">
        <v>91</v>
      </c>
    </row>
    <row r="979" spans="1:92">
      <c r="A979" s="115">
        <v>7011089094</v>
      </c>
      <c r="J979" s="115" t="s">
        <v>26</v>
      </c>
      <c r="N979" s="115" t="s">
        <v>30</v>
      </c>
      <c r="O979" s="115"/>
      <c r="W979" s="115" t="s">
        <v>26</v>
      </c>
      <c r="AA979" s="115" t="s">
        <v>30</v>
      </c>
      <c r="AB979" s="115"/>
      <c r="AL979" s="115"/>
      <c r="AX979" s="115"/>
      <c r="BP979" s="115" t="s">
        <v>67</v>
      </c>
      <c r="CC979" s="115" t="s">
        <v>83</v>
      </c>
      <c r="CD979" s="115">
        <v>65</v>
      </c>
      <c r="CE979" s="115" t="s">
        <v>84</v>
      </c>
      <c r="CF979" s="115" t="s">
        <v>145</v>
      </c>
      <c r="CG979" s="115" t="s">
        <v>85</v>
      </c>
      <c r="CH979" s="115" t="s">
        <v>86</v>
      </c>
      <c r="CI979" s="115" t="s">
        <v>87</v>
      </c>
      <c r="CJ979" s="115" t="s">
        <v>101</v>
      </c>
      <c r="CK979" s="115" t="s">
        <v>94</v>
      </c>
      <c r="CL979" s="115" t="s">
        <v>90</v>
      </c>
      <c r="CM979" s="115" t="s">
        <v>91</v>
      </c>
      <c r="CN979" s="115" t="s">
        <v>91</v>
      </c>
    </row>
    <row r="980" spans="1:92">
      <c r="A980" s="115">
        <v>6984052565</v>
      </c>
      <c r="J980" s="115" t="s">
        <v>26</v>
      </c>
      <c r="O980" s="115"/>
      <c r="W980" s="115" t="s">
        <v>26</v>
      </c>
      <c r="AB980" s="115"/>
      <c r="AK980" s="115" t="s">
        <v>40</v>
      </c>
      <c r="AL980" s="115"/>
      <c r="AX980" s="115"/>
      <c r="BJ980" s="115" t="s">
        <v>26</v>
      </c>
      <c r="BP980" s="115"/>
      <c r="BR980" s="115" t="s">
        <v>69</v>
      </c>
      <c r="BY980" s="115" t="s">
        <v>76</v>
      </c>
      <c r="CC980" s="115" t="s">
        <v>99</v>
      </c>
      <c r="CD980" s="115">
        <v>88</v>
      </c>
      <c r="CE980" s="115" t="s">
        <v>181</v>
      </c>
      <c r="CF980" s="115" t="s">
        <v>239</v>
      </c>
      <c r="CG980" s="115" t="s">
        <v>85</v>
      </c>
      <c r="CH980" s="115" t="s">
        <v>91</v>
      </c>
      <c r="CI980" s="115" t="s">
        <v>87</v>
      </c>
      <c r="CL980" s="115" t="s">
        <v>106</v>
      </c>
      <c r="CM980" s="115" t="s">
        <v>91</v>
      </c>
      <c r="CN980" s="115" t="s">
        <v>86</v>
      </c>
    </row>
    <row r="981" spans="1:92">
      <c r="A981" s="115">
        <v>7044860846</v>
      </c>
      <c r="J981" s="115" t="s">
        <v>26</v>
      </c>
      <c r="O981" s="115"/>
      <c r="W981" s="115" t="s">
        <v>26</v>
      </c>
      <c r="AB981" s="115"/>
      <c r="AL981" s="115"/>
      <c r="AX981" s="115" t="s">
        <v>52</v>
      </c>
      <c r="BD981" s="115" t="s">
        <v>57</v>
      </c>
      <c r="BP981" s="115" t="s">
        <v>67</v>
      </c>
      <c r="CC981" s="115" t="s">
        <v>83</v>
      </c>
      <c r="CD981" s="115">
        <v>70</v>
      </c>
      <c r="CE981" s="115" t="s">
        <v>84</v>
      </c>
      <c r="CF981" s="115" t="s">
        <v>138</v>
      </c>
      <c r="CG981" s="115" t="s">
        <v>92</v>
      </c>
      <c r="CH981" s="115" t="s">
        <v>86</v>
      </c>
      <c r="CI981" s="115" t="s">
        <v>87</v>
      </c>
      <c r="CJ981" s="115" t="s">
        <v>96</v>
      </c>
      <c r="CL981" s="115" t="s">
        <v>106</v>
      </c>
      <c r="CM981" s="115" t="s">
        <v>91</v>
      </c>
      <c r="CN981" s="115" t="s">
        <v>86</v>
      </c>
    </row>
    <row r="982" spans="1:92">
      <c r="A982" s="115">
        <v>6988276508</v>
      </c>
      <c r="D982" s="115" t="s">
        <v>20</v>
      </c>
      <c r="O982" s="115"/>
      <c r="W982" s="115" t="s">
        <v>26</v>
      </c>
      <c r="AB982" s="115"/>
      <c r="AD982" s="115" t="s">
        <v>33</v>
      </c>
      <c r="AL982" s="115"/>
      <c r="AP982" s="115" t="s">
        <v>45</v>
      </c>
      <c r="AX982" s="115" t="s">
        <v>52</v>
      </c>
      <c r="BD982" s="115" t="s">
        <v>57</v>
      </c>
      <c r="BJ982" s="115" t="s">
        <v>26</v>
      </c>
      <c r="BP982" s="115" t="s">
        <v>67</v>
      </c>
      <c r="CC982" s="115" t="s">
        <v>83</v>
      </c>
      <c r="CD982" s="115">
        <v>54</v>
      </c>
      <c r="CE982" s="115" t="s">
        <v>84</v>
      </c>
      <c r="CF982" s="115" t="s">
        <v>167</v>
      </c>
      <c r="CG982" s="115" t="s">
        <v>92</v>
      </c>
      <c r="CH982" s="115" t="s">
        <v>86</v>
      </c>
      <c r="CI982" s="115" t="s">
        <v>87</v>
      </c>
      <c r="CK982" s="115" t="s">
        <v>89</v>
      </c>
      <c r="CL982" s="115" t="s">
        <v>90</v>
      </c>
      <c r="CM982" s="115" t="s">
        <v>91</v>
      </c>
      <c r="CN982" s="115" t="s">
        <v>91</v>
      </c>
    </row>
    <row r="983" spans="1:92">
      <c r="A983" s="115">
        <v>6985461197</v>
      </c>
      <c r="O983" s="115"/>
      <c r="W983" s="115" t="s">
        <v>26</v>
      </c>
      <c r="AB983" s="115"/>
      <c r="AL983" s="115"/>
      <c r="AX983" s="115"/>
      <c r="BP983" s="115"/>
      <c r="CC983" s="115" t="s">
        <v>83</v>
      </c>
      <c r="CD983" s="115">
        <v>50</v>
      </c>
      <c r="CE983" s="115" t="s">
        <v>181</v>
      </c>
      <c r="CG983" s="115" t="s">
        <v>85</v>
      </c>
      <c r="CH983" s="115" t="s">
        <v>86</v>
      </c>
      <c r="CJ983" s="115" t="s">
        <v>88</v>
      </c>
      <c r="CK983" s="115" t="s">
        <v>94</v>
      </c>
      <c r="CL983" s="115" t="s">
        <v>90</v>
      </c>
      <c r="CM983" s="115" t="s">
        <v>91</v>
      </c>
      <c r="CN983" s="115" t="s">
        <v>91</v>
      </c>
    </row>
    <row r="984" spans="1:92">
      <c r="A984" s="115">
        <v>6984049032</v>
      </c>
      <c r="O984" s="115"/>
      <c r="W984" s="115" t="s">
        <v>26</v>
      </c>
      <c r="AA984" s="115" t="s">
        <v>30</v>
      </c>
      <c r="AB984" s="115"/>
      <c r="AL984" s="115"/>
      <c r="AX984" s="115"/>
      <c r="BP984" s="115" t="s">
        <v>67</v>
      </c>
      <c r="BU984" s="115" t="s">
        <v>72</v>
      </c>
      <c r="CC984" s="115" t="s">
        <v>99</v>
      </c>
      <c r="CD984" s="115">
        <v>53</v>
      </c>
      <c r="CE984" s="115" t="s">
        <v>181</v>
      </c>
      <c r="CF984" s="115" t="s">
        <v>234</v>
      </c>
      <c r="CG984" s="115" t="s">
        <v>85</v>
      </c>
      <c r="CH984" s="115" t="s">
        <v>86</v>
      </c>
      <c r="CI984" s="115" t="s">
        <v>87</v>
      </c>
      <c r="CJ984" s="115" t="s">
        <v>101</v>
      </c>
      <c r="CK984" s="115" t="s">
        <v>102</v>
      </c>
      <c r="CL984" s="115" t="s">
        <v>90</v>
      </c>
      <c r="CM984" s="115" t="s">
        <v>91</v>
      </c>
      <c r="CN984" s="115" t="s">
        <v>86</v>
      </c>
    </row>
    <row r="985" spans="1:92">
      <c r="A985" s="115">
        <v>7007915053</v>
      </c>
      <c r="D985" s="115" t="s">
        <v>20</v>
      </c>
      <c r="E985" s="115" t="s">
        <v>21</v>
      </c>
      <c r="J985" s="115" t="s">
        <v>26</v>
      </c>
      <c r="O985" s="115"/>
      <c r="Q985" s="115" t="s">
        <v>20</v>
      </c>
      <c r="R985" s="115" t="s">
        <v>21</v>
      </c>
      <c r="V985" s="115" t="s">
        <v>25</v>
      </c>
      <c r="AB985" s="115"/>
      <c r="AL985" s="115"/>
      <c r="AX985" s="115"/>
      <c r="BE985" s="115" t="s">
        <v>58</v>
      </c>
      <c r="BG985" s="115" t="s">
        <v>60</v>
      </c>
      <c r="BL985" s="115" t="s">
        <v>63</v>
      </c>
      <c r="BP985" s="115" t="s">
        <v>67</v>
      </c>
      <c r="CC985" s="115" t="s">
        <v>83</v>
      </c>
      <c r="CD985" s="115">
        <v>67</v>
      </c>
      <c r="CE985" s="115" t="s">
        <v>84</v>
      </c>
      <c r="CF985" s="115" t="s">
        <v>160</v>
      </c>
      <c r="CG985" s="115" t="s">
        <v>97</v>
      </c>
      <c r="CI985" s="115" t="s">
        <v>87</v>
      </c>
      <c r="CJ985" s="115" t="s">
        <v>93</v>
      </c>
      <c r="CK985" s="115" t="s">
        <v>112</v>
      </c>
      <c r="CL985" s="115" t="s">
        <v>106</v>
      </c>
      <c r="CM985" s="115" t="s">
        <v>91</v>
      </c>
    </row>
    <row r="986" spans="1:92">
      <c r="A986" s="115">
        <v>7045777498</v>
      </c>
      <c r="J986" s="115" t="s">
        <v>26</v>
      </c>
      <c r="L986" s="115" t="s">
        <v>28</v>
      </c>
      <c r="O986" s="115"/>
      <c r="R986" s="115" t="s">
        <v>21</v>
      </c>
      <c r="V986" s="115" t="s">
        <v>25</v>
      </c>
      <c r="Z986" s="115" t="s">
        <v>29</v>
      </c>
      <c r="AB986" s="115"/>
      <c r="AL986" s="115" t="s">
        <v>41</v>
      </c>
      <c r="AX986" s="115"/>
      <c r="BC986" s="115" t="s">
        <v>56</v>
      </c>
      <c r="BE986" s="115" t="s">
        <v>58</v>
      </c>
      <c r="BJ986" s="115" t="s">
        <v>26</v>
      </c>
      <c r="BM986" s="115" t="s">
        <v>64</v>
      </c>
      <c r="BP986" s="115" t="s">
        <v>67</v>
      </c>
      <c r="BQ986" s="115" t="s">
        <v>68</v>
      </c>
      <c r="BS986" s="115" t="s">
        <v>70</v>
      </c>
      <c r="BT986" s="115" t="s">
        <v>71</v>
      </c>
      <c r="CC986" s="115" t="s">
        <v>83</v>
      </c>
      <c r="CD986" s="115">
        <v>86</v>
      </c>
      <c r="CE986" s="115" t="s">
        <v>181</v>
      </c>
      <c r="CF986" s="115" t="s">
        <v>202</v>
      </c>
      <c r="CG986" s="115" t="s">
        <v>85</v>
      </c>
      <c r="CI986" s="115" t="s">
        <v>87</v>
      </c>
      <c r="CJ986" s="115" t="s">
        <v>93</v>
      </c>
      <c r="CK986" s="115" t="s">
        <v>102</v>
      </c>
      <c r="CL986" s="115" t="s">
        <v>113</v>
      </c>
      <c r="CM986" s="115" t="s">
        <v>91</v>
      </c>
      <c r="CN986" s="115" t="s">
        <v>91</v>
      </c>
    </row>
    <row r="987" spans="1:92">
      <c r="A987" s="115">
        <v>7020565569</v>
      </c>
      <c r="O987" s="115"/>
      <c r="R987" s="115" t="s">
        <v>21</v>
      </c>
      <c r="T987" s="115" t="s">
        <v>23</v>
      </c>
      <c r="V987" s="115" t="s">
        <v>25</v>
      </c>
      <c r="AB987" s="115"/>
      <c r="AL987" s="115"/>
      <c r="AX987" s="115"/>
      <c r="AY987" s="115" t="s">
        <v>53</v>
      </c>
      <c r="BC987" s="115" t="s">
        <v>56</v>
      </c>
      <c r="BO987" s="115" t="s">
        <v>66</v>
      </c>
      <c r="BP987" s="115"/>
      <c r="CC987" s="115" t="s">
        <v>83</v>
      </c>
      <c r="CD987" s="115">
        <v>65</v>
      </c>
      <c r="CE987" s="115" t="s">
        <v>181</v>
      </c>
      <c r="CF987" s="115" t="s">
        <v>224</v>
      </c>
      <c r="CG987" s="115" t="s">
        <v>85</v>
      </c>
      <c r="CH987" s="115" t="s">
        <v>86</v>
      </c>
      <c r="CI987" s="115" t="s">
        <v>87</v>
      </c>
      <c r="CJ987" s="115" t="s">
        <v>100</v>
      </c>
      <c r="CK987" s="115" t="s">
        <v>109</v>
      </c>
      <c r="CL987" s="115" t="s">
        <v>90</v>
      </c>
      <c r="CM987" s="115" t="s">
        <v>91</v>
      </c>
      <c r="CN987" s="115" t="s">
        <v>91</v>
      </c>
    </row>
    <row r="988" spans="1:92">
      <c r="A988" s="115">
        <v>6985465270</v>
      </c>
      <c r="O988" s="115"/>
      <c r="R988" s="115" t="s">
        <v>21</v>
      </c>
      <c r="V988" s="115" t="s">
        <v>25</v>
      </c>
      <c r="Z988" s="115" t="s">
        <v>29</v>
      </c>
      <c r="AB988" s="115"/>
      <c r="AL988" s="115"/>
      <c r="AX988" s="115"/>
      <c r="BP988" s="115" t="s">
        <v>67</v>
      </c>
      <c r="BT988" s="115" t="s">
        <v>71</v>
      </c>
      <c r="BY988" s="115" t="s">
        <v>76</v>
      </c>
      <c r="CC988" s="115" t="s">
        <v>83</v>
      </c>
      <c r="CD988" s="115">
        <v>45</v>
      </c>
      <c r="CE988" s="115" t="s">
        <v>181</v>
      </c>
      <c r="CG988" s="115" t="s">
        <v>85</v>
      </c>
      <c r="CJ988" s="115" t="s">
        <v>88</v>
      </c>
      <c r="CK988" s="115" t="s">
        <v>111</v>
      </c>
      <c r="CL988" s="115" t="s">
        <v>90</v>
      </c>
      <c r="CM988" s="115" t="s">
        <v>91</v>
      </c>
      <c r="CN988" s="115" t="s">
        <v>91</v>
      </c>
    </row>
    <row r="989" spans="1:92">
      <c r="A989" s="115">
        <v>7045759383</v>
      </c>
      <c r="C989" s="115" t="s">
        <v>19</v>
      </c>
      <c r="D989" s="115" t="s">
        <v>20</v>
      </c>
      <c r="F989" s="115" t="s">
        <v>22</v>
      </c>
      <c r="N989" s="115" t="s">
        <v>30</v>
      </c>
      <c r="O989" s="115"/>
      <c r="P989" s="115" t="s">
        <v>19</v>
      </c>
      <c r="Q989" s="115" t="s">
        <v>20</v>
      </c>
      <c r="V989" s="115" t="s">
        <v>25</v>
      </c>
      <c r="AA989" s="115" t="s">
        <v>30</v>
      </c>
      <c r="AB989" s="115"/>
      <c r="AD989" s="115" t="s">
        <v>33</v>
      </c>
      <c r="AK989" s="115" t="s">
        <v>40</v>
      </c>
      <c r="AL989" s="115"/>
      <c r="AX989" s="115"/>
      <c r="BP989" s="115" t="s">
        <v>67</v>
      </c>
      <c r="BR989" s="115" t="s">
        <v>69</v>
      </c>
      <c r="BU989" s="115" t="s">
        <v>72</v>
      </c>
      <c r="CC989" s="115" t="s">
        <v>83</v>
      </c>
      <c r="CD989" s="115">
        <v>60</v>
      </c>
      <c r="CE989" s="115" t="s">
        <v>181</v>
      </c>
      <c r="CF989" s="115" t="s">
        <v>190</v>
      </c>
      <c r="CG989" s="115" t="s">
        <v>114</v>
      </c>
      <c r="CH989" s="115" t="s">
        <v>91</v>
      </c>
      <c r="CI989" s="115" t="s">
        <v>137</v>
      </c>
      <c r="CJ989" s="115" t="s">
        <v>101</v>
      </c>
      <c r="CK989" s="115" t="s">
        <v>114</v>
      </c>
      <c r="CL989" s="115" t="s">
        <v>90</v>
      </c>
      <c r="CM989" s="115" t="s">
        <v>91</v>
      </c>
      <c r="CN989" s="115" t="s">
        <v>91</v>
      </c>
    </row>
    <row r="990" spans="1:92">
      <c r="A990" s="115">
        <v>7045767140</v>
      </c>
      <c r="O990" s="115"/>
      <c r="P990" s="115" t="s">
        <v>19</v>
      </c>
      <c r="Q990" s="115" t="s">
        <v>20</v>
      </c>
      <c r="V990" s="115" t="s">
        <v>25</v>
      </c>
      <c r="AB990" s="115"/>
      <c r="AL990" s="115"/>
      <c r="AX990" s="115"/>
      <c r="BP990" s="115" t="s">
        <v>67</v>
      </c>
      <c r="BR990" s="115" t="s">
        <v>69</v>
      </c>
      <c r="CA990" s="115" t="s">
        <v>78</v>
      </c>
      <c r="CC990" s="115" t="s">
        <v>83</v>
      </c>
      <c r="CD990" s="115">
        <v>55</v>
      </c>
      <c r="CE990" s="115" t="s">
        <v>181</v>
      </c>
      <c r="CF990" s="115" t="s">
        <v>234</v>
      </c>
      <c r="CG990" s="115" t="s">
        <v>85</v>
      </c>
      <c r="CH990" s="115" t="s">
        <v>86</v>
      </c>
      <c r="CI990" s="115" t="s">
        <v>87</v>
      </c>
      <c r="CJ990" s="115" t="s">
        <v>101</v>
      </c>
      <c r="CK990" s="115" t="s">
        <v>109</v>
      </c>
      <c r="CL990" s="115" t="s">
        <v>113</v>
      </c>
      <c r="CM990" s="115" t="s">
        <v>91</v>
      </c>
      <c r="CN990" s="115" t="s">
        <v>91</v>
      </c>
    </row>
    <row r="991" spans="1:92">
      <c r="A991" s="115">
        <v>7008107755</v>
      </c>
      <c r="K991" s="115" t="s">
        <v>27</v>
      </c>
      <c r="L991" s="115" t="s">
        <v>28</v>
      </c>
      <c r="M991" s="115" t="s">
        <v>29</v>
      </c>
      <c r="O991" s="115"/>
      <c r="Q991" s="115" t="s">
        <v>20</v>
      </c>
      <c r="V991" s="115" t="s">
        <v>25</v>
      </c>
      <c r="AB991" s="115"/>
      <c r="AL991" s="115" t="s">
        <v>41</v>
      </c>
      <c r="AX991" s="115" t="s">
        <v>52</v>
      </c>
      <c r="BA991" s="115" t="s">
        <v>19</v>
      </c>
      <c r="BP991" s="115" t="s">
        <v>67</v>
      </c>
      <c r="CC991" s="115" t="s">
        <v>83</v>
      </c>
      <c r="CD991" s="115">
        <v>72</v>
      </c>
      <c r="CE991" s="115" t="s">
        <v>84</v>
      </c>
      <c r="CF991" s="115" t="s">
        <v>129</v>
      </c>
      <c r="CG991" s="115" t="s">
        <v>85</v>
      </c>
      <c r="CI991" s="115" t="s">
        <v>87</v>
      </c>
      <c r="CK991" s="115" t="s">
        <v>89</v>
      </c>
      <c r="CL991" s="115" t="s">
        <v>106</v>
      </c>
      <c r="CM991" s="115" t="s">
        <v>91</v>
      </c>
      <c r="CN991" s="115" t="s">
        <v>91</v>
      </c>
    </row>
    <row r="992" spans="1:92">
      <c r="A992" s="115">
        <v>7045794478</v>
      </c>
      <c r="I992" s="115" t="s">
        <v>25</v>
      </c>
      <c r="L992" s="115" t="s">
        <v>28</v>
      </c>
      <c r="O992" s="115"/>
      <c r="Q992" s="115" t="s">
        <v>20</v>
      </c>
      <c r="V992" s="115" t="s">
        <v>25</v>
      </c>
      <c r="AA992" s="115" t="s">
        <v>30</v>
      </c>
      <c r="AB992" s="115"/>
      <c r="AK992" s="115" t="s">
        <v>40</v>
      </c>
      <c r="AL992" s="115"/>
      <c r="AX992" s="115"/>
      <c r="BP992" s="115" t="s">
        <v>67</v>
      </c>
      <c r="BQ992" s="115" t="s">
        <v>68</v>
      </c>
      <c r="BT992" s="115" t="s">
        <v>71</v>
      </c>
      <c r="BU992" s="115" t="s">
        <v>72</v>
      </c>
      <c r="CA992" s="115" t="s">
        <v>78</v>
      </c>
      <c r="CC992" s="115" t="s">
        <v>83</v>
      </c>
      <c r="CD992" s="115">
        <v>48</v>
      </c>
      <c r="CE992" s="115" t="s">
        <v>181</v>
      </c>
      <c r="CF992" s="115" t="s">
        <v>214</v>
      </c>
      <c r="CG992" s="115" t="s">
        <v>85</v>
      </c>
      <c r="CH992" s="115" t="s">
        <v>86</v>
      </c>
      <c r="CI992" s="115" t="s">
        <v>87</v>
      </c>
      <c r="CL992" s="115" t="s">
        <v>90</v>
      </c>
      <c r="CM992" s="115" t="s">
        <v>91</v>
      </c>
      <c r="CN992" s="115" t="s">
        <v>91</v>
      </c>
    </row>
    <row r="993" spans="1:92">
      <c r="A993" s="115">
        <v>7020347026</v>
      </c>
      <c r="L993" s="115" t="s">
        <v>28</v>
      </c>
      <c r="O993" s="115"/>
      <c r="Q993" s="115" t="s">
        <v>20</v>
      </c>
      <c r="V993" s="115" t="s">
        <v>25</v>
      </c>
      <c r="AB993" s="115"/>
      <c r="AL993" s="115"/>
      <c r="AM993" s="115" t="s">
        <v>42</v>
      </c>
      <c r="AO993" s="115" t="s">
        <v>44</v>
      </c>
      <c r="AX993" s="115"/>
      <c r="BI993" s="115" t="s">
        <v>62</v>
      </c>
      <c r="BO993" s="115" t="s">
        <v>66</v>
      </c>
      <c r="BP993" s="115"/>
      <c r="BS993" s="115" t="s">
        <v>70</v>
      </c>
      <c r="CB993" s="115" t="s">
        <v>79</v>
      </c>
      <c r="CC993" s="115" t="s">
        <v>83</v>
      </c>
      <c r="CE993" s="115" t="s">
        <v>181</v>
      </c>
      <c r="CF993" s="115" t="s">
        <v>207</v>
      </c>
      <c r="CG993" s="115" t="s">
        <v>107</v>
      </c>
      <c r="CH993" s="115" t="s">
        <v>91</v>
      </c>
      <c r="CI993" s="115" t="s">
        <v>87</v>
      </c>
      <c r="CJ993" s="115" t="s">
        <v>104</v>
      </c>
      <c r="CK993" s="115" t="s">
        <v>94</v>
      </c>
      <c r="CL993" s="115" t="s">
        <v>90</v>
      </c>
      <c r="CM993" s="115" t="s">
        <v>91</v>
      </c>
    </row>
    <row r="994" spans="1:92">
      <c r="A994" s="115">
        <v>7020361801</v>
      </c>
      <c r="C994" s="115" t="s">
        <v>19</v>
      </c>
      <c r="D994" s="115" t="s">
        <v>20</v>
      </c>
      <c r="N994" s="115" t="s">
        <v>30</v>
      </c>
      <c r="O994" s="115"/>
      <c r="Q994" s="115" t="s">
        <v>20</v>
      </c>
      <c r="V994" s="115" t="s">
        <v>25</v>
      </c>
      <c r="AA994" s="115" t="s">
        <v>30</v>
      </c>
      <c r="AB994" s="115"/>
      <c r="AL994" s="115"/>
      <c r="AX994" s="115"/>
      <c r="BP994" s="115"/>
      <c r="CA994" s="115" t="s">
        <v>78</v>
      </c>
      <c r="CC994" s="115" t="s">
        <v>83</v>
      </c>
      <c r="CD994" s="115">
        <v>71</v>
      </c>
      <c r="CE994" s="115" t="s">
        <v>181</v>
      </c>
      <c r="CF994" s="115" t="s">
        <v>208</v>
      </c>
      <c r="CG994" s="115" t="s">
        <v>85</v>
      </c>
      <c r="CH994" s="115" t="s">
        <v>86</v>
      </c>
      <c r="CI994" s="115" t="s">
        <v>87</v>
      </c>
      <c r="CJ994" s="115" t="s">
        <v>88</v>
      </c>
      <c r="CK994" s="115" t="s">
        <v>89</v>
      </c>
      <c r="CL994" s="115" t="s">
        <v>106</v>
      </c>
      <c r="CM994" s="115" t="s">
        <v>91</v>
      </c>
      <c r="CN994" s="115" t="s">
        <v>91</v>
      </c>
    </row>
    <row r="995" spans="1:92">
      <c r="A995" s="115">
        <v>7044850932</v>
      </c>
      <c r="O995" s="115"/>
      <c r="Q995" s="115" t="s">
        <v>20</v>
      </c>
      <c r="V995" s="115" t="s">
        <v>25</v>
      </c>
      <c r="AB995" s="115"/>
      <c r="AL995" s="115"/>
      <c r="AX995" s="115"/>
      <c r="BP995" s="115" t="s">
        <v>67</v>
      </c>
      <c r="BQ995" s="115" t="s">
        <v>68</v>
      </c>
      <c r="CA995" s="115" t="s">
        <v>78</v>
      </c>
      <c r="CC995" s="115" t="s">
        <v>83</v>
      </c>
      <c r="CD995" s="115">
        <v>69</v>
      </c>
      <c r="CE995" s="115" t="s">
        <v>84</v>
      </c>
      <c r="CF995" s="115" t="s">
        <v>152</v>
      </c>
      <c r="CG995" s="115" t="s">
        <v>85</v>
      </c>
      <c r="CH995" s="115" t="s">
        <v>86</v>
      </c>
      <c r="CI995" s="115" t="s">
        <v>87</v>
      </c>
      <c r="CJ995" s="115" t="s">
        <v>96</v>
      </c>
      <c r="CK995" s="115" t="s">
        <v>94</v>
      </c>
      <c r="CL995" s="115" t="s">
        <v>106</v>
      </c>
      <c r="CM995" s="115" t="s">
        <v>91</v>
      </c>
    </row>
    <row r="996" spans="1:92">
      <c r="A996" s="115">
        <v>6985434258</v>
      </c>
      <c r="B996" s="115" t="s">
        <v>18</v>
      </c>
      <c r="D996" s="115" t="s">
        <v>20</v>
      </c>
      <c r="J996" s="115" t="s">
        <v>26</v>
      </c>
      <c r="M996" s="115" t="s">
        <v>29</v>
      </c>
      <c r="O996" s="115" t="s">
        <v>18</v>
      </c>
      <c r="P996" s="115" t="s">
        <v>19</v>
      </c>
      <c r="V996" s="115" t="s">
        <v>25</v>
      </c>
      <c r="AB996" s="115"/>
      <c r="AK996" s="115" t="s">
        <v>40</v>
      </c>
      <c r="AL996" s="115" t="s">
        <v>41</v>
      </c>
      <c r="AX996" s="115"/>
      <c r="BE996" s="115" t="s">
        <v>58</v>
      </c>
      <c r="BG996" s="115" t="s">
        <v>60</v>
      </c>
      <c r="BJ996" s="115" t="s">
        <v>26</v>
      </c>
      <c r="BP996" s="115" t="s">
        <v>67</v>
      </c>
      <c r="CC996" s="115" t="s">
        <v>83</v>
      </c>
      <c r="CD996" s="115">
        <v>61</v>
      </c>
      <c r="CE996" s="115" t="s">
        <v>84</v>
      </c>
      <c r="CF996" s="115" t="s">
        <v>175</v>
      </c>
      <c r="CG996" s="115" t="s">
        <v>85</v>
      </c>
      <c r="CH996" s="115" t="s">
        <v>86</v>
      </c>
      <c r="CI996" s="115" t="s">
        <v>87</v>
      </c>
      <c r="CK996" s="115" t="s">
        <v>89</v>
      </c>
      <c r="CL996" s="115" t="s">
        <v>106</v>
      </c>
      <c r="CM996" s="115" t="s">
        <v>91</v>
      </c>
      <c r="CN996" s="115" t="s">
        <v>91</v>
      </c>
    </row>
    <row r="997" spans="1:92">
      <c r="A997" s="115">
        <v>7045766406</v>
      </c>
      <c r="C997" s="115" t="s">
        <v>19</v>
      </c>
      <c r="L997" s="115" t="s">
        <v>28</v>
      </c>
      <c r="M997" s="115" t="s">
        <v>29</v>
      </c>
      <c r="O997" s="115"/>
      <c r="V997" s="115" t="s">
        <v>25</v>
      </c>
      <c r="AB997" s="115"/>
      <c r="AK997" s="115" t="s">
        <v>40</v>
      </c>
      <c r="AL997" s="115"/>
      <c r="AX997" s="115"/>
      <c r="BP997" s="115"/>
      <c r="BT997" s="115" t="s">
        <v>71</v>
      </c>
      <c r="BU997" s="115" t="s">
        <v>72</v>
      </c>
      <c r="CC997" s="115" t="s">
        <v>83</v>
      </c>
      <c r="CD997" s="115">
        <v>73</v>
      </c>
      <c r="CE997" s="115" t="s">
        <v>181</v>
      </c>
      <c r="CF997" s="115" t="s">
        <v>208</v>
      </c>
      <c r="CG997" s="115" t="s">
        <v>85</v>
      </c>
      <c r="CH997" s="115" t="s">
        <v>86</v>
      </c>
      <c r="CI997" s="115" t="s">
        <v>87</v>
      </c>
      <c r="CK997" s="115" t="s">
        <v>111</v>
      </c>
      <c r="CL997" s="115" t="s">
        <v>106</v>
      </c>
      <c r="CM997" s="115" t="s">
        <v>91</v>
      </c>
      <c r="CN997" s="115" t="s">
        <v>86</v>
      </c>
    </row>
    <row r="998" spans="1:92">
      <c r="A998" s="115">
        <v>6988292473</v>
      </c>
      <c r="L998" s="115" t="s">
        <v>28</v>
      </c>
      <c r="N998" s="115" t="s">
        <v>30</v>
      </c>
      <c r="O998" s="115"/>
      <c r="V998" s="115" t="s">
        <v>25</v>
      </c>
      <c r="AA998" s="115" t="s">
        <v>30</v>
      </c>
      <c r="AB998" s="115"/>
      <c r="AD998" s="115" t="s">
        <v>33</v>
      </c>
      <c r="AL998" s="115"/>
      <c r="AX998" s="115" t="s">
        <v>52</v>
      </c>
      <c r="BC998" s="115" t="s">
        <v>56</v>
      </c>
      <c r="BD998" s="115" t="s">
        <v>57</v>
      </c>
      <c r="BP998" s="115" t="s">
        <v>67</v>
      </c>
      <c r="BS998" s="115" t="s">
        <v>70</v>
      </c>
      <c r="CA998" s="115" t="s">
        <v>78</v>
      </c>
      <c r="CC998" s="115" t="s">
        <v>83</v>
      </c>
      <c r="CD998" s="115">
        <v>80</v>
      </c>
      <c r="CE998" s="115" t="s">
        <v>84</v>
      </c>
      <c r="CF998" s="115" t="s">
        <v>159</v>
      </c>
      <c r="CG998" s="115" t="s">
        <v>85</v>
      </c>
      <c r="CH998" s="115" t="s">
        <v>86</v>
      </c>
      <c r="CI998" s="115" t="s">
        <v>87</v>
      </c>
      <c r="CJ998" s="115" t="s">
        <v>100</v>
      </c>
      <c r="CK998" s="115" t="s">
        <v>102</v>
      </c>
      <c r="CL998" s="115" t="s">
        <v>106</v>
      </c>
      <c r="CM998" s="115" t="s">
        <v>91</v>
      </c>
      <c r="CN998" s="115" t="s">
        <v>91</v>
      </c>
    </row>
    <row r="999" spans="1:92">
      <c r="A999" s="115">
        <v>7020349239</v>
      </c>
      <c r="L999" s="115" t="s">
        <v>28</v>
      </c>
      <c r="O999" s="115"/>
      <c r="V999" s="115" t="s">
        <v>25</v>
      </c>
      <c r="AB999" s="115"/>
      <c r="AD999" s="115" t="s">
        <v>33</v>
      </c>
      <c r="AL999" s="115"/>
      <c r="AX999" s="115"/>
      <c r="BG999" s="115" t="s">
        <v>60</v>
      </c>
      <c r="BP999" s="115" t="s">
        <v>67</v>
      </c>
      <c r="CA999" s="115" t="s">
        <v>78</v>
      </c>
      <c r="CC999" s="115" t="s">
        <v>83</v>
      </c>
      <c r="CD999" s="115">
        <v>41</v>
      </c>
      <c r="CE999" s="115" t="s">
        <v>181</v>
      </c>
      <c r="CF999" s="115" t="s">
        <v>440</v>
      </c>
      <c r="CG999" s="115" t="s">
        <v>85</v>
      </c>
      <c r="CH999" s="115" t="s">
        <v>86</v>
      </c>
      <c r="CI999" s="115" t="s">
        <v>87</v>
      </c>
      <c r="CJ999" s="115" t="s">
        <v>100</v>
      </c>
      <c r="CK999" s="115" t="s">
        <v>94</v>
      </c>
      <c r="CL999" s="115" t="s">
        <v>113</v>
      </c>
      <c r="CM999" s="115" t="s">
        <v>91</v>
      </c>
      <c r="CN999" s="115" t="s">
        <v>91</v>
      </c>
    </row>
    <row r="1000" spans="1:92">
      <c r="A1000" s="115">
        <v>7011090806</v>
      </c>
      <c r="I1000" s="115" t="s">
        <v>25</v>
      </c>
      <c r="O1000" s="115"/>
      <c r="V1000" s="115" t="s">
        <v>25</v>
      </c>
      <c r="AB1000" s="115" t="s">
        <v>31</v>
      </c>
      <c r="AL1000" s="115"/>
      <c r="AN1000" s="115" t="s">
        <v>43</v>
      </c>
      <c r="AO1000" s="115" t="s">
        <v>44</v>
      </c>
      <c r="AX1000" s="115"/>
      <c r="BG1000" s="115" t="s">
        <v>60</v>
      </c>
      <c r="BP1000" s="115"/>
      <c r="BQ1000" s="115" t="s">
        <v>68</v>
      </c>
      <c r="CC1000" s="115" t="s">
        <v>83</v>
      </c>
      <c r="CD1000" s="115">
        <v>40</v>
      </c>
      <c r="CE1000" s="115" t="s">
        <v>84</v>
      </c>
      <c r="CF1000" s="115" t="s">
        <v>126</v>
      </c>
      <c r="CG1000" s="115" t="s">
        <v>85</v>
      </c>
      <c r="CH1000" s="115" t="s">
        <v>91</v>
      </c>
      <c r="CI1000" s="115" t="s">
        <v>108</v>
      </c>
      <c r="CJ1000" s="115" t="s">
        <v>93</v>
      </c>
      <c r="CK1000" s="115" t="s">
        <v>102</v>
      </c>
      <c r="CL1000" s="115" t="s">
        <v>90</v>
      </c>
      <c r="CM1000" s="115" t="s">
        <v>91</v>
      </c>
    </row>
    <row r="1001" spans="1:92">
      <c r="A1001" s="115">
        <v>7020567057</v>
      </c>
      <c r="O1001" s="115"/>
      <c r="U1001" s="115" t="s">
        <v>24</v>
      </c>
      <c r="V1001" s="115" t="s">
        <v>25</v>
      </c>
      <c r="AB1001" s="115"/>
      <c r="AL1001" s="115" t="s">
        <v>41</v>
      </c>
      <c r="AX1001" s="115"/>
      <c r="BP1001" s="115"/>
      <c r="BY1001" s="115" t="s">
        <v>76</v>
      </c>
      <c r="CC1001" s="115" t="s">
        <v>83</v>
      </c>
      <c r="CD1001" s="115">
        <v>27</v>
      </c>
      <c r="CE1001" s="115" t="s">
        <v>84</v>
      </c>
      <c r="CF1001" s="115" t="s">
        <v>146</v>
      </c>
      <c r="CH1001" s="115" t="s">
        <v>91</v>
      </c>
      <c r="CI1001" s="115" t="s">
        <v>108</v>
      </c>
      <c r="CK1001" s="115" t="s">
        <v>112</v>
      </c>
      <c r="CL1001" s="115" t="s">
        <v>113</v>
      </c>
      <c r="CM1001" s="115" t="s">
        <v>91</v>
      </c>
      <c r="CN1001" s="115" t="s">
        <v>86</v>
      </c>
    </row>
    <row r="1002" spans="1:92">
      <c r="A1002" s="115">
        <v>7020350717</v>
      </c>
      <c r="O1002" s="115"/>
      <c r="V1002" s="115" t="s">
        <v>25</v>
      </c>
      <c r="AB1002" s="115"/>
      <c r="AL1002" s="115"/>
      <c r="AX1002" s="115"/>
      <c r="BP1002" s="115" t="s">
        <v>67</v>
      </c>
      <c r="CC1002" s="115" t="s">
        <v>83</v>
      </c>
      <c r="CD1002" s="115">
        <v>25</v>
      </c>
      <c r="CE1002" s="115" t="s">
        <v>181</v>
      </c>
      <c r="CF1002" s="115" t="s">
        <v>440</v>
      </c>
      <c r="CG1002" s="115" t="s">
        <v>85</v>
      </c>
      <c r="CH1002" s="115" t="s">
        <v>86</v>
      </c>
      <c r="CI1002" s="115" t="s">
        <v>87</v>
      </c>
      <c r="CJ1002" s="115" t="s">
        <v>93</v>
      </c>
      <c r="CK1002" s="115" t="s">
        <v>89</v>
      </c>
      <c r="CL1002" s="115" t="s">
        <v>90</v>
      </c>
      <c r="CM1002" s="115" t="s">
        <v>91</v>
      </c>
      <c r="CN1002" s="115" t="s">
        <v>91</v>
      </c>
    </row>
    <row r="1003" spans="1:92">
      <c r="A1003" s="115">
        <v>7007920268</v>
      </c>
      <c r="O1003" s="115"/>
      <c r="P1003" s="115" t="s">
        <v>19</v>
      </c>
      <c r="Q1003" s="115" t="s">
        <v>20</v>
      </c>
      <c r="R1003" s="115" t="s">
        <v>21</v>
      </c>
      <c r="AB1003" s="115"/>
      <c r="AL1003" s="115"/>
      <c r="AX1003" s="115"/>
      <c r="BP1003" s="115"/>
      <c r="BU1003" s="115" t="s">
        <v>72</v>
      </c>
      <c r="CC1003" s="115" t="s">
        <v>83</v>
      </c>
      <c r="CD1003" s="115">
        <v>89</v>
      </c>
      <c r="CE1003" s="115" t="s">
        <v>84</v>
      </c>
      <c r="CF1003" s="115" t="s">
        <v>125</v>
      </c>
      <c r="CG1003" s="115" t="s">
        <v>85</v>
      </c>
      <c r="CH1003" s="115" t="s">
        <v>86</v>
      </c>
      <c r="CI1003" s="115" t="s">
        <v>435</v>
      </c>
      <c r="CK1003" s="115" t="s">
        <v>102</v>
      </c>
      <c r="CL1003" s="115" t="s">
        <v>106</v>
      </c>
      <c r="CM1003" s="115" t="s">
        <v>91</v>
      </c>
      <c r="CN1003" s="115" t="s">
        <v>86</v>
      </c>
    </row>
    <row r="1004" spans="1:92">
      <c r="A1004" s="115">
        <v>7044850131</v>
      </c>
      <c r="D1004" s="115" t="s">
        <v>20</v>
      </c>
      <c r="O1004" s="115"/>
      <c r="Q1004" s="115" t="s">
        <v>20</v>
      </c>
      <c r="R1004" s="115" t="s">
        <v>21</v>
      </c>
      <c r="Z1004" s="115" t="s">
        <v>29</v>
      </c>
      <c r="AB1004" s="115"/>
      <c r="AL1004" s="115" t="s">
        <v>41</v>
      </c>
      <c r="AX1004" s="115"/>
      <c r="BD1004" s="115" t="s">
        <v>57</v>
      </c>
      <c r="BP1004" s="115"/>
      <c r="BS1004" s="115" t="s">
        <v>70</v>
      </c>
      <c r="CC1004" s="115" t="s">
        <v>83</v>
      </c>
      <c r="CD1004" s="115">
        <v>87</v>
      </c>
      <c r="CE1004" s="115" t="s">
        <v>181</v>
      </c>
      <c r="CF1004" s="115" t="s">
        <v>194</v>
      </c>
      <c r="CG1004" s="115" t="s">
        <v>85</v>
      </c>
      <c r="CH1004" s="115" t="s">
        <v>86</v>
      </c>
      <c r="CI1004" s="115" t="s">
        <v>87</v>
      </c>
      <c r="CK1004" s="115" t="s">
        <v>102</v>
      </c>
      <c r="CL1004" s="115" t="s">
        <v>106</v>
      </c>
      <c r="CM1004" s="115" t="s">
        <v>91</v>
      </c>
      <c r="CN1004" s="115" t="s">
        <v>86</v>
      </c>
    </row>
    <row r="1005" spans="1:92">
      <c r="A1005" s="115">
        <v>7011539665</v>
      </c>
      <c r="O1005" s="115"/>
      <c r="Q1005" s="115" t="s">
        <v>20</v>
      </c>
      <c r="R1005" s="115" t="s">
        <v>21</v>
      </c>
      <c r="AB1005" s="115"/>
      <c r="AL1005" s="115"/>
      <c r="AQ1005" s="115" t="s">
        <v>39</v>
      </c>
      <c r="AX1005" s="115"/>
      <c r="BD1005" s="115" t="s">
        <v>57</v>
      </c>
      <c r="BP1005" s="115" t="s">
        <v>67</v>
      </c>
      <c r="BS1005" s="115" t="s">
        <v>70</v>
      </c>
      <c r="CA1005" s="115" t="s">
        <v>78</v>
      </c>
      <c r="CC1005" s="115" t="s">
        <v>83</v>
      </c>
      <c r="CD1005" s="115">
        <v>67</v>
      </c>
      <c r="CE1005" s="115" t="s">
        <v>181</v>
      </c>
      <c r="CF1005" s="115" t="s">
        <v>429</v>
      </c>
      <c r="CG1005" s="115" t="s">
        <v>85</v>
      </c>
      <c r="CH1005" s="115" t="s">
        <v>86</v>
      </c>
      <c r="CI1005" s="115" t="s">
        <v>87</v>
      </c>
      <c r="CJ1005" s="115" t="s">
        <v>100</v>
      </c>
      <c r="CK1005" s="115" t="s">
        <v>111</v>
      </c>
      <c r="CL1005" s="115" t="s">
        <v>106</v>
      </c>
      <c r="CM1005" s="115" t="s">
        <v>91</v>
      </c>
      <c r="CN1005" s="115" t="s">
        <v>91</v>
      </c>
    </row>
    <row r="1006" spans="1:92">
      <c r="A1006" s="115">
        <v>7011091044</v>
      </c>
      <c r="C1006" s="115" t="s">
        <v>19</v>
      </c>
      <c r="E1006" s="115" t="s">
        <v>21</v>
      </c>
      <c r="L1006" s="115" t="s">
        <v>28</v>
      </c>
      <c r="O1006" s="115"/>
      <c r="P1006" s="115" t="s">
        <v>19</v>
      </c>
      <c r="R1006" s="115" t="s">
        <v>21</v>
      </c>
      <c r="Y1006" s="115" t="s">
        <v>28</v>
      </c>
      <c r="AB1006" s="115"/>
      <c r="AL1006" s="115"/>
      <c r="AP1006" s="115" t="s">
        <v>45</v>
      </c>
      <c r="AX1006" s="115"/>
      <c r="BA1006" s="115" t="s">
        <v>19</v>
      </c>
      <c r="BC1006" s="115" t="s">
        <v>56</v>
      </c>
      <c r="BG1006" s="115" t="s">
        <v>60</v>
      </c>
      <c r="BP1006" s="115" t="s">
        <v>67</v>
      </c>
      <c r="CC1006" s="115" t="s">
        <v>83</v>
      </c>
      <c r="CD1006" s="115">
        <v>70</v>
      </c>
      <c r="CE1006" s="115" t="s">
        <v>181</v>
      </c>
      <c r="CG1006" s="115" t="s">
        <v>85</v>
      </c>
      <c r="CH1006" s="115" t="s">
        <v>91</v>
      </c>
      <c r="CI1006" s="115" t="s">
        <v>87</v>
      </c>
      <c r="CJ1006" s="115" t="s">
        <v>100</v>
      </c>
      <c r="CK1006" s="115" t="s">
        <v>94</v>
      </c>
      <c r="CL1006" s="115" t="s">
        <v>106</v>
      </c>
      <c r="CM1006" s="115" t="s">
        <v>91</v>
      </c>
      <c r="CN1006" s="115" t="s">
        <v>91</v>
      </c>
    </row>
    <row r="1007" spans="1:92">
      <c r="A1007" s="115">
        <v>6982465421</v>
      </c>
      <c r="E1007" s="115" t="s">
        <v>21</v>
      </c>
      <c r="L1007" s="115" t="s">
        <v>28</v>
      </c>
      <c r="O1007" s="115"/>
      <c r="R1007" s="115" t="s">
        <v>21</v>
      </c>
      <c r="Y1007" s="115" t="s">
        <v>28</v>
      </c>
      <c r="AB1007" s="115"/>
      <c r="AL1007" s="115"/>
      <c r="AN1007" s="115" t="s">
        <v>43</v>
      </c>
      <c r="AO1007" s="115" t="s">
        <v>44</v>
      </c>
      <c r="AX1007" s="115"/>
      <c r="AZ1007" s="115" t="s">
        <v>54</v>
      </c>
      <c r="BO1007" s="115" t="s">
        <v>66</v>
      </c>
      <c r="BP1007" s="115" t="s">
        <v>67</v>
      </c>
      <c r="CC1007" s="115" t="s">
        <v>83</v>
      </c>
      <c r="CD1007" s="115">
        <v>65</v>
      </c>
      <c r="CE1007" s="115" t="s">
        <v>181</v>
      </c>
      <c r="CF1007" s="115" t="s">
        <v>193</v>
      </c>
      <c r="CG1007" s="115" t="s">
        <v>85</v>
      </c>
      <c r="CH1007" s="115" t="s">
        <v>86</v>
      </c>
      <c r="CI1007" s="115" t="s">
        <v>87</v>
      </c>
      <c r="CJ1007" s="115" t="s">
        <v>100</v>
      </c>
      <c r="CK1007" s="115" t="s">
        <v>94</v>
      </c>
      <c r="CL1007" s="115" t="s">
        <v>90</v>
      </c>
      <c r="CM1007" s="115" t="s">
        <v>91</v>
      </c>
      <c r="CN1007" s="115" t="s">
        <v>86</v>
      </c>
    </row>
    <row r="1008" spans="1:92">
      <c r="A1008" s="115">
        <v>7008117449</v>
      </c>
      <c r="I1008" s="115" t="s">
        <v>25</v>
      </c>
      <c r="O1008" s="115"/>
      <c r="R1008" s="115" t="s">
        <v>21</v>
      </c>
      <c r="AB1008" s="115"/>
      <c r="AF1008" s="115" t="s">
        <v>35</v>
      </c>
      <c r="AL1008" s="115" t="s">
        <v>41</v>
      </c>
      <c r="AX1008" s="115" t="s">
        <v>52</v>
      </c>
      <c r="BA1008" s="115" t="s">
        <v>19</v>
      </c>
      <c r="BP1008" s="115"/>
      <c r="CC1008" s="115" t="s">
        <v>83</v>
      </c>
      <c r="CD1008" s="115">
        <v>64</v>
      </c>
      <c r="CE1008" s="115" t="s">
        <v>84</v>
      </c>
      <c r="CF1008" s="115" t="s">
        <v>472</v>
      </c>
      <c r="CG1008" s="115" t="s">
        <v>92</v>
      </c>
      <c r="CI1008" s="115" t="s">
        <v>87</v>
      </c>
      <c r="CK1008" s="115" t="s">
        <v>89</v>
      </c>
      <c r="CL1008" s="115" t="s">
        <v>106</v>
      </c>
      <c r="CM1008" s="115" t="s">
        <v>91</v>
      </c>
      <c r="CN1008" s="115" t="s">
        <v>91</v>
      </c>
    </row>
    <row r="1009" spans="1:92">
      <c r="A1009" s="115">
        <v>6988290290</v>
      </c>
      <c r="C1009" s="115" t="s">
        <v>19</v>
      </c>
      <c r="O1009" s="115"/>
      <c r="R1009" s="115" t="s">
        <v>21</v>
      </c>
      <c r="AB1009" s="115"/>
      <c r="AL1009" s="115" t="s">
        <v>41</v>
      </c>
      <c r="AX1009" s="115"/>
      <c r="BP1009" s="115" t="s">
        <v>67</v>
      </c>
      <c r="CC1009" s="115" t="s">
        <v>83</v>
      </c>
      <c r="CD1009" s="115">
        <v>82</v>
      </c>
      <c r="CE1009" s="115" t="s">
        <v>84</v>
      </c>
      <c r="CF1009" s="115" t="s">
        <v>149</v>
      </c>
      <c r="CG1009" s="115" t="s">
        <v>85</v>
      </c>
      <c r="CH1009" s="115" t="s">
        <v>86</v>
      </c>
      <c r="CI1009" s="115" t="s">
        <v>87</v>
      </c>
      <c r="CK1009" s="115" t="s">
        <v>89</v>
      </c>
      <c r="CL1009" s="115" t="s">
        <v>106</v>
      </c>
      <c r="CM1009" s="115" t="s">
        <v>91</v>
      </c>
      <c r="CN1009" s="115" t="s">
        <v>86</v>
      </c>
    </row>
    <row r="1010" spans="1:92">
      <c r="A1010" s="115">
        <v>7008115669</v>
      </c>
      <c r="C1010" s="115" t="s">
        <v>19</v>
      </c>
      <c r="O1010" s="115"/>
      <c r="R1010" s="115" t="s">
        <v>21</v>
      </c>
      <c r="T1010" s="115" t="s">
        <v>23</v>
      </c>
      <c r="Z1010" s="115" t="s">
        <v>29</v>
      </c>
      <c r="AB1010" s="115"/>
      <c r="AL1010" s="115"/>
      <c r="AO1010" s="115" t="s">
        <v>44</v>
      </c>
      <c r="AP1010" s="115" t="s">
        <v>45</v>
      </c>
      <c r="AQ1010" s="115" t="s">
        <v>39</v>
      </c>
      <c r="AX1010" s="115" t="s">
        <v>52</v>
      </c>
      <c r="AY1010" s="115" t="s">
        <v>53</v>
      </c>
      <c r="AZ1010" s="115" t="s">
        <v>54</v>
      </c>
      <c r="BA1010" s="115" t="s">
        <v>19</v>
      </c>
      <c r="BD1010" s="115" t="s">
        <v>57</v>
      </c>
      <c r="BJ1010" s="115" t="s">
        <v>26</v>
      </c>
      <c r="BP1010" s="115" t="s">
        <v>67</v>
      </c>
      <c r="BQ1010" s="115" t="s">
        <v>68</v>
      </c>
      <c r="BS1010" s="115" t="s">
        <v>70</v>
      </c>
      <c r="BW1010" s="115" t="s">
        <v>74</v>
      </c>
      <c r="CC1010" s="115" t="s">
        <v>83</v>
      </c>
      <c r="CD1010" s="115">
        <v>57</v>
      </c>
      <c r="CE1010" s="115" t="s">
        <v>181</v>
      </c>
      <c r="CF1010" s="115" t="s">
        <v>208</v>
      </c>
      <c r="CG1010" s="115" t="s">
        <v>85</v>
      </c>
      <c r="CH1010" s="115" t="s">
        <v>86</v>
      </c>
      <c r="CI1010" s="115" t="s">
        <v>87</v>
      </c>
      <c r="CJ1010" s="115" t="s">
        <v>100</v>
      </c>
      <c r="CK1010" s="115" t="s">
        <v>89</v>
      </c>
      <c r="CL1010" s="115" t="s">
        <v>90</v>
      </c>
      <c r="CM1010" s="115" t="s">
        <v>91</v>
      </c>
      <c r="CN1010" s="115" t="s">
        <v>91</v>
      </c>
    </row>
    <row r="1011" spans="1:92">
      <c r="A1011" s="115">
        <v>5586921729</v>
      </c>
      <c r="C1011" s="115" t="s">
        <v>19</v>
      </c>
      <c r="K1011" s="115" t="s">
        <v>27</v>
      </c>
      <c r="L1011" s="115" t="s">
        <v>28</v>
      </c>
      <c r="O1011" s="115"/>
      <c r="P1011" s="115" t="s">
        <v>19</v>
      </c>
      <c r="Q1011" s="115" t="s">
        <v>20</v>
      </c>
      <c r="AB1011" s="115"/>
      <c r="AD1011" s="115" t="s">
        <v>33</v>
      </c>
      <c r="AL1011" s="115"/>
      <c r="AM1011" s="115" t="s">
        <v>42</v>
      </c>
      <c r="AO1011" s="115" t="s">
        <v>44</v>
      </c>
      <c r="AX1011" s="115"/>
      <c r="AY1011" s="115" t="s">
        <v>53</v>
      </c>
      <c r="AZ1011" s="115" t="s">
        <v>54</v>
      </c>
      <c r="BO1011" s="115" t="s">
        <v>66</v>
      </c>
      <c r="BP1011" s="115" t="s">
        <v>67</v>
      </c>
      <c r="CC1011" s="115" t="s">
        <v>83</v>
      </c>
      <c r="CD1011" s="115">
        <v>42</v>
      </c>
      <c r="CE1011" s="115" t="s">
        <v>181</v>
      </c>
      <c r="CF1011" s="115" t="s">
        <v>439</v>
      </c>
      <c r="CG1011" s="115" t="s">
        <v>85</v>
      </c>
      <c r="CH1011" s="115" t="s">
        <v>86</v>
      </c>
      <c r="CI1011" s="115" t="s">
        <v>87</v>
      </c>
      <c r="CJ1011" s="115" t="s">
        <v>101</v>
      </c>
      <c r="CK1011" s="115" t="s">
        <v>89</v>
      </c>
      <c r="CL1011" s="115" t="s">
        <v>90</v>
      </c>
      <c r="CM1011" s="115" t="s">
        <v>91</v>
      </c>
      <c r="CN1011" s="115" t="s">
        <v>91</v>
      </c>
    </row>
    <row r="1012" spans="1:92">
      <c r="A1012" s="115">
        <v>6985433858</v>
      </c>
      <c r="C1012" s="115" t="s">
        <v>19</v>
      </c>
      <c r="D1012" s="115" t="s">
        <v>20</v>
      </c>
      <c r="O1012" s="115"/>
      <c r="P1012" s="115" t="s">
        <v>19</v>
      </c>
      <c r="Q1012" s="115" t="s">
        <v>20</v>
      </c>
      <c r="AB1012" s="115"/>
      <c r="AL1012" s="115"/>
      <c r="AQ1012" s="115" t="s">
        <v>39</v>
      </c>
      <c r="AX1012" s="115"/>
      <c r="BA1012" s="115" t="s">
        <v>19</v>
      </c>
      <c r="BD1012" s="115" t="s">
        <v>57</v>
      </c>
      <c r="BE1012" s="115" t="s">
        <v>58</v>
      </c>
      <c r="BH1012" s="115" t="s">
        <v>61</v>
      </c>
      <c r="BP1012" s="115" t="s">
        <v>67</v>
      </c>
      <c r="BQ1012" s="115" t="s">
        <v>68</v>
      </c>
      <c r="CC1012" s="115" t="s">
        <v>99</v>
      </c>
      <c r="CD1012" s="115">
        <v>67</v>
      </c>
      <c r="CE1012" s="115" t="s">
        <v>84</v>
      </c>
      <c r="CF1012" s="115" t="s">
        <v>152</v>
      </c>
      <c r="CG1012" s="115" t="s">
        <v>85</v>
      </c>
      <c r="CH1012" s="115" t="s">
        <v>86</v>
      </c>
      <c r="CI1012" s="115" t="s">
        <v>87</v>
      </c>
      <c r="CJ1012" s="115" t="s">
        <v>100</v>
      </c>
      <c r="CK1012" s="115" t="s">
        <v>89</v>
      </c>
      <c r="CL1012" s="115" t="s">
        <v>106</v>
      </c>
      <c r="CM1012" s="115" t="s">
        <v>91</v>
      </c>
      <c r="CN1012" s="115" t="s">
        <v>86</v>
      </c>
    </row>
    <row r="1013" spans="1:92">
      <c r="A1013" s="115">
        <v>7011078400</v>
      </c>
      <c r="O1013" s="115"/>
      <c r="P1013" s="115" t="s">
        <v>19</v>
      </c>
      <c r="Q1013" s="115" t="s">
        <v>20</v>
      </c>
      <c r="AB1013" s="115"/>
      <c r="AL1013" s="115"/>
      <c r="AX1013" s="115"/>
      <c r="BP1013" s="115" t="s">
        <v>67</v>
      </c>
      <c r="BS1013" s="115" t="s">
        <v>70</v>
      </c>
      <c r="CA1013" s="115" t="s">
        <v>78</v>
      </c>
      <c r="CC1013" s="115" t="s">
        <v>83</v>
      </c>
      <c r="CD1013" s="115">
        <v>60</v>
      </c>
      <c r="CE1013" s="115" t="s">
        <v>181</v>
      </c>
      <c r="CF1013" s="115" t="s">
        <v>206</v>
      </c>
      <c r="CG1013" s="115" t="s">
        <v>85</v>
      </c>
      <c r="CJ1013" s="115" t="s">
        <v>88</v>
      </c>
      <c r="CK1013" s="115" t="s">
        <v>94</v>
      </c>
      <c r="CL1013" s="115" t="s">
        <v>90</v>
      </c>
      <c r="CM1013" s="115" t="s">
        <v>91</v>
      </c>
      <c r="CN1013" s="115" t="s">
        <v>91</v>
      </c>
    </row>
    <row r="1014" spans="1:92">
      <c r="A1014" s="115">
        <v>6982463997</v>
      </c>
      <c r="O1014" s="115" t="s">
        <v>18</v>
      </c>
      <c r="P1014" s="115" t="s">
        <v>19</v>
      </c>
      <c r="Q1014" s="115" t="s">
        <v>20</v>
      </c>
      <c r="AB1014" s="115"/>
      <c r="AL1014" s="115"/>
      <c r="AX1014" s="115"/>
      <c r="BP1014" s="115"/>
      <c r="BQ1014" s="115" t="s">
        <v>68</v>
      </c>
      <c r="BS1014" s="115" t="s">
        <v>70</v>
      </c>
      <c r="BY1014" s="115" t="s">
        <v>76</v>
      </c>
      <c r="CC1014" s="115" t="s">
        <v>83</v>
      </c>
      <c r="CD1014" s="115">
        <v>62</v>
      </c>
      <c r="CE1014" s="115" t="s">
        <v>181</v>
      </c>
      <c r="CF1014" s="115" t="s">
        <v>478</v>
      </c>
      <c r="CG1014" s="115" t="s">
        <v>85</v>
      </c>
      <c r="CH1014" s="115" t="s">
        <v>86</v>
      </c>
      <c r="CI1014" s="115" t="s">
        <v>87</v>
      </c>
      <c r="CJ1014" s="115" t="s">
        <v>100</v>
      </c>
      <c r="CK1014" s="115" t="s">
        <v>94</v>
      </c>
      <c r="CL1014" s="115" t="s">
        <v>106</v>
      </c>
      <c r="CM1014" s="115" t="s">
        <v>91</v>
      </c>
      <c r="CN1014" s="115" t="s">
        <v>91</v>
      </c>
    </row>
    <row r="1015" spans="1:92">
      <c r="A1015" s="115">
        <v>6982460731</v>
      </c>
      <c r="I1015" s="115" t="s">
        <v>25</v>
      </c>
      <c r="L1015" s="115" t="s">
        <v>28</v>
      </c>
      <c r="O1015" s="115"/>
      <c r="Q1015" s="115" t="s">
        <v>20</v>
      </c>
      <c r="AB1015" s="115"/>
      <c r="AD1015" s="115" t="s">
        <v>33</v>
      </c>
      <c r="AL1015" s="115"/>
      <c r="AO1015" s="115" t="s">
        <v>44</v>
      </c>
      <c r="AP1015" s="115" t="s">
        <v>45</v>
      </c>
      <c r="AX1015" s="115"/>
      <c r="BB1015" s="115" t="s">
        <v>55</v>
      </c>
      <c r="BO1015" s="115" t="s">
        <v>66</v>
      </c>
      <c r="BP1015" s="115" t="s">
        <v>67</v>
      </c>
      <c r="BR1015" s="115" t="s">
        <v>69</v>
      </c>
      <c r="CC1015" s="115" t="s">
        <v>99</v>
      </c>
      <c r="CD1015" s="115">
        <v>38</v>
      </c>
      <c r="CE1015" s="115" t="s">
        <v>181</v>
      </c>
      <c r="CF1015" s="115" t="s">
        <v>196</v>
      </c>
      <c r="CH1015" s="115" t="s">
        <v>91</v>
      </c>
      <c r="CI1015" s="115" t="s">
        <v>137</v>
      </c>
      <c r="CJ1015" s="115" t="s">
        <v>100</v>
      </c>
      <c r="CK1015" s="115" t="s">
        <v>112</v>
      </c>
      <c r="CL1015" s="115" t="s">
        <v>90</v>
      </c>
      <c r="CM1015" s="115" t="s">
        <v>91</v>
      </c>
      <c r="CN1015" s="115" t="s">
        <v>91</v>
      </c>
    </row>
    <row r="1016" spans="1:92">
      <c r="A1016" s="115">
        <v>6985463542</v>
      </c>
      <c r="D1016" s="115" t="s">
        <v>20</v>
      </c>
      <c r="L1016" s="115" t="s">
        <v>28</v>
      </c>
      <c r="N1016" s="115" t="s">
        <v>30</v>
      </c>
      <c r="O1016" s="115"/>
      <c r="Q1016" s="115" t="s">
        <v>20</v>
      </c>
      <c r="AB1016" s="115"/>
      <c r="AL1016" s="115"/>
      <c r="AX1016" s="115"/>
      <c r="BP1016" s="115" t="s">
        <v>67</v>
      </c>
      <c r="CC1016" s="115" t="s">
        <v>99</v>
      </c>
      <c r="CD1016" s="115">
        <v>70</v>
      </c>
      <c r="CE1016" s="115" t="s">
        <v>181</v>
      </c>
      <c r="CF1016" s="115" t="s">
        <v>215</v>
      </c>
      <c r="CH1016" s="115" t="s">
        <v>86</v>
      </c>
      <c r="CJ1016" s="115" t="s">
        <v>101</v>
      </c>
      <c r="CK1016" s="115" t="s">
        <v>94</v>
      </c>
      <c r="CL1016" s="115" t="s">
        <v>106</v>
      </c>
      <c r="CM1016" s="115" t="s">
        <v>91</v>
      </c>
      <c r="CN1016" s="115" t="s">
        <v>91</v>
      </c>
    </row>
    <row r="1017" spans="1:92">
      <c r="A1017" s="115">
        <v>7011541245</v>
      </c>
      <c r="B1017" s="115" t="s">
        <v>18</v>
      </c>
      <c r="C1017" s="115" t="s">
        <v>19</v>
      </c>
      <c r="L1017" s="115" t="s">
        <v>28</v>
      </c>
      <c r="O1017" s="115" t="s">
        <v>18</v>
      </c>
      <c r="Q1017" s="115" t="s">
        <v>20</v>
      </c>
      <c r="AB1017" s="115"/>
      <c r="AL1017" s="115"/>
      <c r="AX1017" s="115"/>
      <c r="BP1017" s="115" t="s">
        <v>67</v>
      </c>
      <c r="BS1017" s="115" t="s">
        <v>70</v>
      </c>
      <c r="CA1017" s="115" t="s">
        <v>78</v>
      </c>
      <c r="CC1017" s="115" t="s">
        <v>83</v>
      </c>
      <c r="CD1017" s="115">
        <v>60</v>
      </c>
      <c r="CE1017" s="115" t="s">
        <v>181</v>
      </c>
      <c r="CF1017" s="115" t="s">
        <v>224</v>
      </c>
      <c r="CG1017" s="115" t="s">
        <v>85</v>
      </c>
      <c r="CH1017" s="115" t="s">
        <v>86</v>
      </c>
      <c r="CI1017" s="115" t="s">
        <v>87</v>
      </c>
      <c r="CJ1017" s="115" t="s">
        <v>88</v>
      </c>
      <c r="CK1017" s="115" t="s">
        <v>94</v>
      </c>
      <c r="CL1017" s="115" t="s">
        <v>90</v>
      </c>
      <c r="CM1017" s="115" t="s">
        <v>91</v>
      </c>
      <c r="CN1017" s="115" t="s">
        <v>91</v>
      </c>
    </row>
    <row r="1018" spans="1:92">
      <c r="A1018" s="115">
        <v>6985464979</v>
      </c>
      <c r="C1018" s="115" t="s">
        <v>19</v>
      </c>
      <c r="L1018" s="115" t="s">
        <v>28</v>
      </c>
      <c r="O1018" s="115"/>
      <c r="Q1018" s="115" t="s">
        <v>20</v>
      </c>
      <c r="AB1018" s="115"/>
      <c r="AL1018" s="115"/>
      <c r="AM1018" s="115" t="s">
        <v>42</v>
      </c>
      <c r="AX1018" s="115"/>
      <c r="AZ1018" s="115" t="s">
        <v>54</v>
      </c>
      <c r="BP1018" s="115" t="s">
        <v>67</v>
      </c>
      <c r="CA1018" s="115" t="s">
        <v>78</v>
      </c>
      <c r="CC1018" s="115" t="s">
        <v>99</v>
      </c>
      <c r="CD1018" s="115">
        <v>65</v>
      </c>
      <c r="CE1018" s="115" t="s">
        <v>181</v>
      </c>
      <c r="CF1018" s="115" t="s">
        <v>433</v>
      </c>
      <c r="CG1018" s="115" t="s">
        <v>85</v>
      </c>
      <c r="CH1018" s="115" t="s">
        <v>86</v>
      </c>
      <c r="CI1018" s="115" t="s">
        <v>87</v>
      </c>
      <c r="CJ1018" s="115" t="s">
        <v>88</v>
      </c>
      <c r="CK1018" s="115" t="s">
        <v>111</v>
      </c>
      <c r="CL1018" s="115" t="s">
        <v>90</v>
      </c>
      <c r="CM1018" s="115" t="s">
        <v>91</v>
      </c>
      <c r="CN1018" s="115" t="s">
        <v>91</v>
      </c>
    </row>
    <row r="1019" spans="1:92">
      <c r="A1019" s="115">
        <v>7045772084</v>
      </c>
      <c r="C1019" s="115" t="s">
        <v>19</v>
      </c>
      <c r="L1019" s="115" t="s">
        <v>28</v>
      </c>
      <c r="N1019" s="115" t="s">
        <v>30</v>
      </c>
      <c r="O1019" s="115"/>
      <c r="Q1019" s="115" t="s">
        <v>20</v>
      </c>
      <c r="AB1019" s="115"/>
      <c r="AL1019" s="115"/>
      <c r="AO1019" s="115" t="s">
        <v>44</v>
      </c>
      <c r="AX1019" s="115"/>
      <c r="BP1019" s="115"/>
      <c r="CC1019" s="115" t="s">
        <v>99</v>
      </c>
      <c r="CD1019" s="115">
        <v>74</v>
      </c>
      <c r="CE1019" s="115" t="s">
        <v>181</v>
      </c>
      <c r="CF1019" s="115" t="s">
        <v>208</v>
      </c>
      <c r="CG1019" s="115" t="s">
        <v>85</v>
      </c>
      <c r="CH1019" s="115" t="s">
        <v>86</v>
      </c>
      <c r="CI1019" s="115" t="s">
        <v>87</v>
      </c>
      <c r="CJ1019" s="115" t="s">
        <v>88</v>
      </c>
      <c r="CK1019" s="115" t="s">
        <v>89</v>
      </c>
      <c r="CL1019" s="115" t="s">
        <v>106</v>
      </c>
      <c r="CM1019" s="115" t="s">
        <v>91</v>
      </c>
      <c r="CN1019" s="115" t="s">
        <v>86</v>
      </c>
    </row>
    <row r="1020" spans="1:92">
      <c r="A1020" s="115">
        <v>6985443346</v>
      </c>
      <c r="L1020" s="115" t="s">
        <v>28</v>
      </c>
      <c r="O1020" s="115"/>
      <c r="Q1020" s="115" t="s">
        <v>20</v>
      </c>
      <c r="AB1020" s="115"/>
      <c r="AL1020" s="115"/>
      <c r="AM1020" s="115" t="s">
        <v>42</v>
      </c>
      <c r="AO1020" s="115" t="s">
        <v>44</v>
      </c>
      <c r="AX1020" s="115" t="s">
        <v>52</v>
      </c>
      <c r="BD1020" s="115" t="s">
        <v>57</v>
      </c>
      <c r="BE1020" s="115" t="s">
        <v>58</v>
      </c>
      <c r="BJ1020" s="115" t="s">
        <v>26</v>
      </c>
      <c r="BP1020" s="115" t="s">
        <v>67</v>
      </c>
      <c r="CC1020" s="115" t="s">
        <v>99</v>
      </c>
      <c r="CD1020" s="115">
        <v>72</v>
      </c>
      <c r="CE1020" s="115" t="s">
        <v>84</v>
      </c>
      <c r="CF1020" s="115" t="s">
        <v>156</v>
      </c>
      <c r="CG1020" s="115" t="s">
        <v>85</v>
      </c>
      <c r="CH1020" s="115" t="s">
        <v>86</v>
      </c>
      <c r="CI1020" s="115" t="s">
        <v>87</v>
      </c>
      <c r="CJ1020" s="115" t="s">
        <v>101</v>
      </c>
      <c r="CK1020" s="115" t="s">
        <v>102</v>
      </c>
      <c r="CL1020" s="115" t="s">
        <v>106</v>
      </c>
      <c r="CM1020" s="115" t="s">
        <v>91</v>
      </c>
      <c r="CN1020" s="115" t="s">
        <v>91</v>
      </c>
    </row>
    <row r="1021" spans="1:92">
      <c r="A1021" s="115">
        <v>6982464898</v>
      </c>
      <c r="L1021" s="115" t="s">
        <v>28</v>
      </c>
      <c r="O1021" s="115"/>
      <c r="Q1021" s="115" t="s">
        <v>20</v>
      </c>
      <c r="AB1021" s="115"/>
      <c r="AL1021" s="115"/>
      <c r="AX1021" s="115"/>
      <c r="BP1021" s="115" t="s">
        <v>67</v>
      </c>
      <c r="CC1021" s="115" t="s">
        <v>83</v>
      </c>
      <c r="CD1021" s="115">
        <v>69</v>
      </c>
      <c r="CE1021" s="115" t="s">
        <v>181</v>
      </c>
      <c r="CF1021" s="115" t="s">
        <v>189</v>
      </c>
      <c r="CG1021" s="115" t="s">
        <v>85</v>
      </c>
      <c r="CH1021" s="115" t="s">
        <v>86</v>
      </c>
      <c r="CL1021" s="115" t="s">
        <v>106</v>
      </c>
      <c r="CM1021" s="115" t="s">
        <v>91</v>
      </c>
      <c r="CN1021" s="115" t="s">
        <v>86</v>
      </c>
    </row>
    <row r="1022" spans="1:92">
      <c r="A1022" s="115">
        <v>7020570263</v>
      </c>
      <c r="B1022" s="115" t="s">
        <v>18</v>
      </c>
      <c r="C1022" s="115" t="s">
        <v>19</v>
      </c>
      <c r="D1022" s="115" t="s">
        <v>20</v>
      </c>
      <c r="O1022" s="115" t="s">
        <v>18</v>
      </c>
      <c r="Q1022" s="115" t="s">
        <v>20</v>
      </c>
      <c r="AB1022" s="115"/>
      <c r="AF1022" s="115" t="s">
        <v>35</v>
      </c>
      <c r="AL1022" s="115" t="s">
        <v>41</v>
      </c>
      <c r="AX1022" s="115" t="s">
        <v>52</v>
      </c>
      <c r="BP1022" s="115"/>
      <c r="BY1022" s="115" t="s">
        <v>76</v>
      </c>
      <c r="CC1022" s="115" t="s">
        <v>83</v>
      </c>
      <c r="CD1022" s="115">
        <v>27</v>
      </c>
      <c r="CE1022" s="115" t="s">
        <v>84</v>
      </c>
      <c r="CF1022" s="115" t="s">
        <v>136</v>
      </c>
      <c r="CH1022" s="115" t="s">
        <v>91</v>
      </c>
      <c r="CI1022" s="115" t="s">
        <v>108</v>
      </c>
      <c r="CK1022" s="115" t="s">
        <v>89</v>
      </c>
      <c r="CL1022" s="115" t="s">
        <v>113</v>
      </c>
      <c r="CM1022" s="115" t="s">
        <v>91</v>
      </c>
      <c r="CN1022" s="115" t="s">
        <v>91</v>
      </c>
    </row>
    <row r="1023" spans="1:92">
      <c r="A1023" s="115">
        <v>7007918909</v>
      </c>
      <c r="C1023" s="115" t="s">
        <v>19</v>
      </c>
      <c r="D1023" s="115" t="s">
        <v>20</v>
      </c>
      <c r="N1023" s="115" t="s">
        <v>30</v>
      </c>
      <c r="O1023" s="115" t="s">
        <v>18</v>
      </c>
      <c r="Q1023" s="115" t="s">
        <v>20</v>
      </c>
      <c r="AB1023" s="115"/>
      <c r="AL1023" s="115" t="s">
        <v>41</v>
      </c>
      <c r="AX1023" s="115" t="s">
        <v>52</v>
      </c>
      <c r="BA1023" s="115" t="s">
        <v>19</v>
      </c>
      <c r="BH1023" s="115" t="s">
        <v>61</v>
      </c>
      <c r="BP1023" s="115" t="s">
        <v>67</v>
      </c>
      <c r="BS1023" s="115" t="s">
        <v>70</v>
      </c>
      <c r="BT1023" s="115" t="s">
        <v>71</v>
      </c>
      <c r="CC1023" s="115" t="s">
        <v>83</v>
      </c>
      <c r="CD1023" s="115">
        <v>65</v>
      </c>
      <c r="CE1023" s="115" t="s">
        <v>84</v>
      </c>
      <c r="CF1023" s="115" t="s">
        <v>123</v>
      </c>
      <c r="CG1023" s="115" t="s">
        <v>85</v>
      </c>
      <c r="CH1023" s="115" t="s">
        <v>86</v>
      </c>
      <c r="CI1023" s="115" t="s">
        <v>87</v>
      </c>
      <c r="CJ1023" s="115" t="s">
        <v>100</v>
      </c>
      <c r="CK1023" s="115" t="s">
        <v>89</v>
      </c>
      <c r="CL1023" s="115" t="s">
        <v>106</v>
      </c>
      <c r="CM1023" s="115" t="s">
        <v>91</v>
      </c>
      <c r="CN1023" s="115" t="s">
        <v>91</v>
      </c>
    </row>
    <row r="1024" spans="1:92">
      <c r="A1024" s="115">
        <v>6985719289</v>
      </c>
      <c r="D1024" s="115" t="s">
        <v>20</v>
      </c>
      <c r="O1024" s="115"/>
      <c r="Q1024" s="115" t="s">
        <v>20</v>
      </c>
      <c r="AB1024" s="115"/>
      <c r="AL1024" s="115"/>
      <c r="AX1024" s="115"/>
      <c r="BP1024" s="115"/>
      <c r="CC1024" s="115" t="s">
        <v>99</v>
      </c>
      <c r="CD1024" s="115">
        <v>51</v>
      </c>
      <c r="CE1024" s="115" t="s">
        <v>181</v>
      </c>
      <c r="CG1024" s="115" t="s">
        <v>92</v>
      </c>
      <c r="CH1024" s="115" t="s">
        <v>86</v>
      </c>
      <c r="CJ1024" s="115" t="s">
        <v>100</v>
      </c>
      <c r="CK1024" s="115" t="s">
        <v>89</v>
      </c>
      <c r="CL1024" s="115" t="s">
        <v>90</v>
      </c>
      <c r="CM1024" s="115" t="s">
        <v>91</v>
      </c>
      <c r="CN1024" s="115" t="s">
        <v>86</v>
      </c>
    </row>
    <row r="1025" spans="1:92">
      <c r="A1025" s="115">
        <v>7011538310</v>
      </c>
      <c r="C1025" s="115" t="s">
        <v>19</v>
      </c>
      <c r="O1025" s="115"/>
      <c r="Q1025" s="115" t="s">
        <v>20</v>
      </c>
      <c r="AB1025" s="115"/>
      <c r="AF1025" s="115" t="s">
        <v>35</v>
      </c>
      <c r="AL1025" s="115"/>
      <c r="AM1025" s="115" t="s">
        <v>42</v>
      </c>
      <c r="AX1025" s="115" t="s">
        <v>52</v>
      </c>
      <c r="BP1025" s="115" t="s">
        <v>67</v>
      </c>
      <c r="CC1025" s="115" t="s">
        <v>83</v>
      </c>
      <c r="CD1025" s="115">
        <v>58</v>
      </c>
      <c r="CE1025" s="115" t="s">
        <v>84</v>
      </c>
      <c r="CG1025" s="115" t="s">
        <v>97</v>
      </c>
      <c r="CI1025" s="115" t="s">
        <v>87</v>
      </c>
      <c r="CJ1025" s="115" t="s">
        <v>96</v>
      </c>
      <c r="CK1025" s="115" t="s">
        <v>111</v>
      </c>
      <c r="CL1025" s="115" t="s">
        <v>90</v>
      </c>
      <c r="CM1025" s="115" t="s">
        <v>91</v>
      </c>
      <c r="CN1025" s="115" t="s">
        <v>86</v>
      </c>
    </row>
    <row r="1026" spans="1:92">
      <c r="A1026" s="115">
        <v>7011092518</v>
      </c>
      <c r="C1026" s="115" t="s">
        <v>19</v>
      </c>
      <c r="O1026" s="115"/>
      <c r="Q1026" s="115" t="s">
        <v>20</v>
      </c>
      <c r="AB1026" s="115"/>
      <c r="AD1026" s="115" t="s">
        <v>33</v>
      </c>
      <c r="AK1026" s="115" t="s">
        <v>40</v>
      </c>
      <c r="AL1026" s="115"/>
      <c r="AX1026" s="115"/>
      <c r="BN1026" s="115" t="s">
        <v>65</v>
      </c>
      <c r="BP1026" s="115" t="s">
        <v>67</v>
      </c>
      <c r="CC1026" s="115" t="s">
        <v>83</v>
      </c>
      <c r="CE1026" s="115" t="s">
        <v>181</v>
      </c>
      <c r="CF1026" s="115" t="s">
        <v>220</v>
      </c>
      <c r="CG1026" s="115" t="s">
        <v>85</v>
      </c>
      <c r="CH1026" s="115" t="s">
        <v>86</v>
      </c>
      <c r="CI1026" s="115" t="s">
        <v>87</v>
      </c>
      <c r="CK1026" s="115" t="s">
        <v>89</v>
      </c>
      <c r="CL1026" s="115" t="s">
        <v>90</v>
      </c>
      <c r="CM1026" s="115" t="s">
        <v>91</v>
      </c>
      <c r="CN1026" s="115" t="s">
        <v>91</v>
      </c>
    </row>
    <row r="1027" spans="1:92">
      <c r="A1027" s="115">
        <v>6985452389</v>
      </c>
      <c r="C1027" s="115" t="s">
        <v>19</v>
      </c>
      <c r="O1027" s="115"/>
      <c r="Q1027" s="115" t="s">
        <v>20</v>
      </c>
      <c r="AB1027" s="115"/>
      <c r="AL1027" s="115"/>
      <c r="AM1027" s="115" t="s">
        <v>42</v>
      </c>
      <c r="AX1027" s="115"/>
      <c r="AZ1027" s="115" t="s">
        <v>54</v>
      </c>
      <c r="BE1027" s="115" t="s">
        <v>58</v>
      </c>
      <c r="BO1027" s="115" t="s">
        <v>66</v>
      </c>
      <c r="BP1027" s="115" t="s">
        <v>67</v>
      </c>
      <c r="BS1027" s="115" t="s">
        <v>70</v>
      </c>
      <c r="CC1027" s="115" t="s">
        <v>99</v>
      </c>
      <c r="CD1027" s="115">
        <v>52</v>
      </c>
      <c r="CE1027" s="115" t="s">
        <v>181</v>
      </c>
      <c r="CF1027" s="115" t="s">
        <v>168</v>
      </c>
      <c r="CG1027" s="115" t="s">
        <v>85</v>
      </c>
      <c r="CH1027" s="115" t="s">
        <v>86</v>
      </c>
      <c r="CI1027" s="115" t="s">
        <v>87</v>
      </c>
      <c r="CJ1027" s="115" t="s">
        <v>101</v>
      </c>
      <c r="CK1027" s="115" t="s">
        <v>102</v>
      </c>
      <c r="CL1027" s="115" t="s">
        <v>90</v>
      </c>
      <c r="CM1027" s="115" t="s">
        <v>91</v>
      </c>
      <c r="CN1027" s="115" t="s">
        <v>91</v>
      </c>
    </row>
    <row r="1028" spans="1:92">
      <c r="A1028" s="115">
        <v>6985134333</v>
      </c>
      <c r="C1028" s="115" t="s">
        <v>19</v>
      </c>
      <c r="O1028" s="115"/>
      <c r="Q1028" s="115" t="s">
        <v>20</v>
      </c>
      <c r="AB1028" s="115"/>
      <c r="AD1028" s="115" t="s">
        <v>33</v>
      </c>
      <c r="AL1028" s="115" t="s">
        <v>41</v>
      </c>
      <c r="AX1028" s="115" t="s">
        <v>52</v>
      </c>
      <c r="BP1028" s="115"/>
      <c r="BS1028" s="115" t="s">
        <v>70</v>
      </c>
      <c r="CC1028" s="115"/>
      <c r="CD1028" s="115">
        <v>71</v>
      </c>
      <c r="CE1028" s="115" t="s">
        <v>181</v>
      </c>
      <c r="CF1028" s="115" t="s">
        <v>200</v>
      </c>
      <c r="CI1028" s="115" t="s">
        <v>87</v>
      </c>
      <c r="CJ1028" s="115" t="s">
        <v>93</v>
      </c>
      <c r="CK1028" s="115" t="s">
        <v>94</v>
      </c>
      <c r="CL1028" s="115" t="s">
        <v>106</v>
      </c>
    </row>
    <row r="1029" spans="1:92">
      <c r="A1029" s="115">
        <v>7008116947</v>
      </c>
      <c r="O1029" s="115"/>
      <c r="Q1029" s="115" t="s">
        <v>20</v>
      </c>
      <c r="AB1029" s="115"/>
      <c r="AK1029" s="115" t="s">
        <v>40</v>
      </c>
      <c r="AL1029" s="115"/>
      <c r="AO1029" s="115" t="s">
        <v>44</v>
      </c>
      <c r="AX1029" s="115"/>
      <c r="BN1029" s="115" t="s">
        <v>65</v>
      </c>
      <c r="BP1029" s="115"/>
      <c r="BU1029" s="115" t="s">
        <v>72</v>
      </c>
      <c r="CC1029" s="115" t="s">
        <v>99</v>
      </c>
      <c r="CD1029" s="115">
        <v>68</v>
      </c>
      <c r="CE1029" s="115" t="s">
        <v>84</v>
      </c>
      <c r="CF1029" s="115" t="s">
        <v>144</v>
      </c>
      <c r="CG1029" s="115" t="s">
        <v>85</v>
      </c>
      <c r="CI1029" s="115" t="s">
        <v>87</v>
      </c>
      <c r="CL1029" s="115" t="s">
        <v>106</v>
      </c>
      <c r="CM1029" s="115" t="s">
        <v>91</v>
      </c>
      <c r="CN1029" s="115" t="s">
        <v>91</v>
      </c>
    </row>
    <row r="1030" spans="1:92">
      <c r="A1030" s="115">
        <v>7011081661</v>
      </c>
      <c r="N1030" s="115" t="s">
        <v>30</v>
      </c>
      <c r="O1030" s="115"/>
      <c r="Q1030" s="115" t="s">
        <v>20</v>
      </c>
      <c r="AB1030" s="115"/>
      <c r="AL1030" s="115"/>
      <c r="AX1030" s="115" t="s">
        <v>52</v>
      </c>
      <c r="BD1030" s="115" t="s">
        <v>57</v>
      </c>
      <c r="BG1030" s="115" t="s">
        <v>60</v>
      </c>
      <c r="BP1030" s="115" t="s">
        <v>67</v>
      </c>
      <c r="CC1030" s="115" t="s">
        <v>99</v>
      </c>
      <c r="CD1030" s="115">
        <v>55</v>
      </c>
      <c r="CE1030" s="115" t="s">
        <v>181</v>
      </c>
      <c r="CF1030" s="115" t="s">
        <v>194</v>
      </c>
      <c r="CG1030" s="115" t="s">
        <v>85</v>
      </c>
      <c r="CH1030" s="115" t="s">
        <v>86</v>
      </c>
      <c r="CI1030" s="115" t="s">
        <v>87</v>
      </c>
      <c r="CJ1030" s="115" t="s">
        <v>101</v>
      </c>
      <c r="CK1030" s="115" t="s">
        <v>109</v>
      </c>
      <c r="CL1030" s="115" t="s">
        <v>90</v>
      </c>
      <c r="CM1030" s="115" t="s">
        <v>91</v>
      </c>
      <c r="CN1030" s="115" t="s">
        <v>91</v>
      </c>
    </row>
    <row r="1031" spans="1:92">
      <c r="A1031" s="115">
        <v>6985471599</v>
      </c>
      <c r="O1031" s="115"/>
      <c r="Q1031" s="115" t="s">
        <v>20</v>
      </c>
      <c r="AB1031" s="115"/>
      <c r="AL1031" s="115"/>
      <c r="AX1031" s="115"/>
      <c r="BP1031" s="115"/>
      <c r="CA1031" s="115" t="s">
        <v>78</v>
      </c>
      <c r="CC1031" s="115" t="s">
        <v>83</v>
      </c>
      <c r="CD1031" s="115">
        <v>66</v>
      </c>
      <c r="CE1031" s="115" t="s">
        <v>181</v>
      </c>
      <c r="CF1031" s="115" t="s">
        <v>203</v>
      </c>
      <c r="CG1031" s="115" t="s">
        <v>85</v>
      </c>
      <c r="CH1031" s="115" t="s">
        <v>86</v>
      </c>
      <c r="CI1031" s="115" t="s">
        <v>87</v>
      </c>
      <c r="CJ1031" s="115" t="s">
        <v>88</v>
      </c>
      <c r="CK1031" s="115" t="s">
        <v>89</v>
      </c>
      <c r="CL1031" s="115" t="s">
        <v>106</v>
      </c>
      <c r="CM1031" s="115" t="s">
        <v>91</v>
      </c>
      <c r="CN1031" s="115" t="s">
        <v>91</v>
      </c>
    </row>
    <row r="1032" spans="1:92">
      <c r="A1032" s="115">
        <v>7044851906</v>
      </c>
      <c r="O1032" s="115"/>
      <c r="Q1032" s="115" t="s">
        <v>20</v>
      </c>
      <c r="AB1032" s="115"/>
      <c r="AL1032" s="115"/>
      <c r="AP1032" s="115" t="s">
        <v>45</v>
      </c>
      <c r="AX1032" s="115" t="s">
        <v>52</v>
      </c>
      <c r="BD1032" s="115" t="s">
        <v>57</v>
      </c>
      <c r="BE1032" s="115" t="s">
        <v>58</v>
      </c>
      <c r="BG1032" s="115" t="s">
        <v>60</v>
      </c>
      <c r="BJ1032" s="115" t="s">
        <v>26</v>
      </c>
      <c r="BP1032" s="115" t="s">
        <v>67</v>
      </c>
      <c r="BQ1032" s="115" t="s">
        <v>68</v>
      </c>
      <c r="BT1032" s="115" t="s">
        <v>71</v>
      </c>
      <c r="CA1032" s="115" t="s">
        <v>78</v>
      </c>
      <c r="CC1032" s="115" t="s">
        <v>83</v>
      </c>
      <c r="CD1032" s="115">
        <v>90</v>
      </c>
      <c r="CE1032" s="115" t="s">
        <v>432</v>
      </c>
      <c r="CG1032" s="115" t="s">
        <v>92</v>
      </c>
      <c r="CI1032" s="115" t="s">
        <v>87</v>
      </c>
      <c r="CK1032" s="115" t="s">
        <v>102</v>
      </c>
      <c r="CL1032" s="115" t="s">
        <v>106</v>
      </c>
      <c r="CM1032" s="115" t="s">
        <v>91</v>
      </c>
      <c r="CN1032" s="115" t="s">
        <v>86</v>
      </c>
    </row>
    <row r="1033" spans="1:92">
      <c r="A1033" s="115">
        <v>6982474344</v>
      </c>
      <c r="C1033" s="115" t="s">
        <v>19</v>
      </c>
      <c r="K1033" s="115" t="s">
        <v>27</v>
      </c>
      <c r="L1033" s="115" t="s">
        <v>28</v>
      </c>
      <c r="O1033" s="115" t="s">
        <v>18</v>
      </c>
      <c r="P1033" s="115" t="s">
        <v>19</v>
      </c>
      <c r="AA1033" s="115" t="s">
        <v>30</v>
      </c>
      <c r="AB1033" s="115"/>
      <c r="AL1033" s="115"/>
      <c r="AM1033" s="115" t="s">
        <v>42</v>
      </c>
      <c r="AO1033" s="115" t="s">
        <v>44</v>
      </c>
      <c r="AX1033" s="115"/>
      <c r="BP1033" s="115" t="s">
        <v>67</v>
      </c>
      <c r="BS1033" s="115" t="s">
        <v>70</v>
      </c>
      <c r="CC1033" s="115" t="s">
        <v>83</v>
      </c>
      <c r="CD1033" s="115">
        <v>37</v>
      </c>
      <c r="CE1033" s="115" t="s">
        <v>181</v>
      </c>
      <c r="CF1033" s="115" t="s">
        <v>222</v>
      </c>
      <c r="CG1033" s="115" t="s">
        <v>85</v>
      </c>
      <c r="CH1033" s="115" t="s">
        <v>86</v>
      </c>
      <c r="CJ1033" s="115" t="s">
        <v>101</v>
      </c>
      <c r="CK1033" s="115" t="s">
        <v>89</v>
      </c>
      <c r="CL1033" s="115" t="s">
        <v>90</v>
      </c>
      <c r="CM1033" s="115" t="s">
        <v>91</v>
      </c>
      <c r="CN1033" s="115" t="s">
        <v>91</v>
      </c>
    </row>
    <row r="1034" spans="1:92">
      <c r="A1034" s="115">
        <v>7010996356</v>
      </c>
      <c r="L1034" s="115" t="s">
        <v>28</v>
      </c>
      <c r="O1034" s="115"/>
      <c r="P1034" s="115" t="s">
        <v>19</v>
      </c>
      <c r="AB1034" s="115"/>
      <c r="AL1034" s="115"/>
      <c r="AO1034" s="115" t="s">
        <v>44</v>
      </c>
      <c r="AX1034" s="115"/>
      <c r="BJ1034" s="115" t="s">
        <v>26</v>
      </c>
      <c r="BP1034" s="115" t="s">
        <v>67</v>
      </c>
      <c r="CC1034" s="115" t="s">
        <v>99</v>
      </c>
      <c r="CD1034" s="115">
        <v>67</v>
      </c>
      <c r="CE1034" s="115" t="s">
        <v>84</v>
      </c>
      <c r="CF1034" s="115" t="s">
        <v>123</v>
      </c>
      <c r="CG1034" s="115" t="s">
        <v>85</v>
      </c>
      <c r="CH1034" s="115" t="s">
        <v>86</v>
      </c>
      <c r="CI1034" s="115" t="s">
        <v>87</v>
      </c>
      <c r="CJ1034" s="115" t="s">
        <v>100</v>
      </c>
      <c r="CK1034" s="115" t="s">
        <v>94</v>
      </c>
      <c r="CL1034" s="115" t="s">
        <v>106</v>
      </c>
      <c r="CM1034" s="115" t="s">
        <v>91</v>
      </c>
      <c r="CN1034" s="115" t="s">
        <v>91</v>
      </c>
    </row>
    <row r="1035" spans="1:92">
      <c r="A1035" s="115">
        <v>6988277953</v>
      </c>
      <c r="L1035" s="115" t="s">
        <v>28</v>
      </c>
      <c r="O1035" s="115"/>
      <c r="P1035" s="115" t="s">
        <v>19</v>
      </c>
      <c r="AA1035" s="115" t="s">
        <v>30</v>
      </c>
      <c r="AB1035" s="115"/>
      <c r="AL1035" s="115"/>
      <c r="AX1035" s="115"/>
      <c r="BP1035" s="115" t="s">
        <v>67</v>
      </c>
      <c r="CA1035" s="115" t="s">
        <v>78</v>
      </c>
      <c r="CC1035" s="115" t="s">
        <v>99</v>
      </c>
      <c r="CD1035" s="115">
        <v>63</v>
      </c>
      <c r="CE1035" s="115" t="s">
        <v>84</v>
      </c>
      <c r="CF1035" s="115" t="s">
        <v>131</v>
      </c>
      <c r="CG1035" s="115" t="s">
        <v>85</v>
      </c>
      <c r="CH1035" s="115" t="s">
        <v>86</v>
      </c>
      <c r="CI1035" s="115" t="s">
        <v>87</v>
      </c>
      <c r="CK1035" s="115" t="s">
        <v>89</v>
      </c>
      <c r="CL1035" s="115" t="s">
        <v>106</v>
      </c>
      <c r="CM1035" s="115" t="s">
        <v>91</v>
      </c>
      <c r="CN1035" s="115" t="s">
        <v>86</v>
      </c>
    </row>
    <row r="1036" spans="1:92">
      <c r="A1036" s="115">
        <v>6988280891</v>
      </c>
      <c r="C1036" s="115" t="s">
        <v>19</v>
      </c>
      <c r="O1036" s="115"/>
      <c r="P1036" s="115" t="s">
        <v>19</v>
      </c>
      <c r="AB1036" s="115"/>
      <c r="AL1036" s="115" t="s">
        <v>41</v>
      </c>
      <c r="AX1036" s="115"/>
      <c r="BP1036" s="115"/>
      <c r="BQ1036" s="115" t="s">
        <v>68</v>
      </c>
      <c r="BS1036" s="115" t="s">
        <v>70</v>
      </c>
      <c r="CC1036" s="115" t="s">
        <v>83</v>
      </c>
      <c r="CD1036" s="115">
        <v>74</v>
      </c>
      <c r="CE1036" s="115" t="s">
        <v>84</v>
      </c>
      <c r="CF1036" s="115" t="s">
        <v>121</v>
      </c>
      <c r="CG1036" s="115" t="s">
        <v>85</v>
      </c>
      <c r="CH1036" s="115" t="s">
        <v>86</v>
      </c>
      <c r="CJ1036" s="115" t="s">
        <v>96</v>
      </c>
      <c r="CK1036" s="115" t="s">
        <v>112</v>
      </c>
      <c r="CL1036" s="115" t="s">
        <v>106</v>
      </c>
      <c r="CM1036" s="115" t="s">
        <v>91</v>
      </c>
      <c r="CN1036" s="115" t="s">
        <v>86</v>
      </c>
    </row>
    <row r="1037" spans="1:92">
      <c r="A1037" s="115">
        <v>6985441592</v>
      </c>
      <c r="C1037" s="115" t="s">
        <v>19</v>
      </c>
      <c r="O1037" s="115"/>
      <c r="P1037" s="115" t="s">
        <v>19</v>
      </c>
      <c r="AB1037" s="115"/>
      <c r="AD1037" s="115" t="s">
        <v>33</v>
      </c>
      <c r="AL1037" s="115" t="s">
        <v>41</v>
      </c>
      <c r="AM1037" s="115" t="s">
        <v>42</v>
      </c>
      <c r="AO1037" s="115" t="s">
        <v>44</v>
      </c>
      <c r="AX1037" s="115"/>
      <c r="BA1037" s="115" t="s">
        <v>19</v>
      </c>
      <c r="BJ1037" s="115" t="s">
        <v>26</v>
      </c>
      <c r="BP1037" s="115" t="s">
        <v>67</v>
      </c>
      <c r="CC1037" s="115" t="s">
        <v>83</v>
      </c>
      <c r="CD1037" s="115">
        <v>65</v>
      </c>
      <c r="CE1037" s="115" t="s">
        <v>84</v>
      </c>
      <c r="CF1037" s="115" t="s">
        <v>156</v>
      </c>
      <c r="CG1037" s="115" t="s">
        <v>85</v>
      </c>
      <c r="CH1037" s="115" t="s">
        <v>86</v>
      </c>
      <c r="CL1037" s="115" t="s">
        <v>106</v>
      </c>
      <c r="CM1037" s="115" t="s">
        <v>91</v>
      </c>
    </row>
    <row r="1038" spans="1:92">
      <c r="A1038" s="115">
        <v>7020565426</v>
      </c>
      <c r="C1038" s="115" t="s">
        <v>19</v>
      </c>
      <c r="N1038" s="115" t="s">
        <v>30</v>
      </c>
      <c r="O1038" s="115"/>
      <c r="P1038" s="115" t="s">
        <v>19</v>
      </c>
      <c r="AB1038" s="115"/>
      <c r="AL1038" s="115"/>
      <c r="AP1038" s="115" t="s">
        <v>45</v>
      </c>
      <c r="AX1038" s="115"/>
      <c r="AZ1038" s="115" t="s">
        <v>54</v>
      </c>
      <c r="BF1038" s="115" t="s">
        <v>59</v>
      </c>
      <c r="BH1038" s="115" t="s">
        <v>61</v>
      </c>
      <c r="BK1038" s="115" t="s">
        <v>22</v>
      </c>
      <c r="BP1038" s="115" t="s">
        <v>67</v>
      </c>
      <c r="CC1038" s="115" t="s">
        <v>83</v>
      </c>
      <c r="CD1038" s="115">
        <v>48</v>
      </c>
      <c r="CE1038" s="115" t="s">
        <v>181</v>
      </c>
      <c r="CF1038" s="115" t="s">
        <v>201</v>
      </c>
      <c r="CG1038" s="115" t="s">
        <v>85</v>
      </c>
      <c r="CH1038" s="115" t="s">
        <v>86</v>
      </c>
      <c r="CI1038" s="115" t="s">
        <v>87</v>
      </c>
      <c r="CK1038" s="115" t="s">
        <v>89</v>
      </c>
      <c r="CL1038" s="115" t="s">
        <v>90</v>
      </c>
      <c r="CM1038" s="115" t="s">
        <v>91</v>
      </c>
      <c r="CN1038" s="115" t="s">
        <v>91</v>
      </c>
    </row>
    <row r="1039" spans="1:92">
      <c r="A1039" s="115">
        <v>6985156207</v>
      </c>
      <c r="C1039" s="115" t="s">
        <v>19</v>
      </c>
      <c r="O1039" s="115"/>
      <c r="P1039" s="115" t="s">
        <v>19</v>
      </c>
      <c r="AB1039" s="115"/>
      <c r="AL1039" s="115" t="s">
        <v>41</v>
      </c>
      <c r="AX1039" s="115"/>
      <c r="BA1039" s="115" t="s">
        <v>19</v>
      </c>
      <c r="BD1039" s="115" t="s">
        <v>57</v>
      </c>
      <c r="BE1039" s="115" t="s">
        <v>58</v>
      </c>
      <c r="BP1039" s="115" t="s">
        <v>67</v>
      </c>
      <c r="CC1039" s="115" t="s">
        <v>83</v>
      </c>
      <c r="CD1039" s="115">
        <v>54</v>
      </c>
      <c r="CE1039" s="115" t="s">
        <v>181</v>
      </c>
      <c r="CF1039" s="115" t="s">
        <v>184</v>
      </c>
      <c r="CG1039" s="115" t="s">
        <v>85</v>
      </c>
      <c r="CI1039" s="115" t="s">
        <v>87</v>
      </c>
      <c r="CJ1039" s="115" t="s">
        <v>93</v>
      </c>
      <c r="CK1039" s="115" t="s">
        <v>112</v>
      </c>
      <c r="CL1039" s="115" t="s">
        <v>103</v>
      </c>
      <c r="CM1039" s="115" t="s">
        <v>91</v>
      </c>
      <c r="CN1039" s="115" t="s">
        <v>86</v>
      </c>
    </row>
    <row r="1040" spans="1:92">
      <c r="A1040" s="115">
        <v>7011314523</v>
      </c>
      <c r="M1040" s="115" t="s">
        <v>29</v>
      </c>
      <c r="O1040" s="115"/>
      <c r="P1040" s="115" t="s">
        <v>19</v>
      </c>
      <c r="Z1040" s="115" t="s">
        <v>29</v>
      </c>
      <c r="AB1040" s="115"/>
      <c r="AL1040" s="115" t="s">
        <v>41</v>
      </c>
      <c r="AX1040" s="115"/>
      <c r="BO1040" s="115" t="s">
        <v>66</v>
      </c>
      <c r="BP1040" s="115"/>
      <c r="CC1040" s="115" t="s">
        <v>83</v>
      </c>
      <c r="CD1040" s="115">
        <v>72</v>
      </c>
      <c r="CE1040" s="115" t="s">
        <v>84</v>
      </c>
      <c r="CF1040" s="115" t="s">
        <v>143</v>
      </c>
      <c r="CG1040" s="115" t="s">
        <v>110</v>
      </c>
      <c r="CH1040" s="115" t="s">
        <v>86</v>
      </c>
      <c r="CJ1040" s="115" t="s">
        <v>104</v>
      </c>
      <c r="CK1040" s="115" t="s">
        <v>89</v>
      </c>
      <c r="CL1040" s="115" t="s">
        <v>106</v>
      </c>
      <c r="CM1040" s="115" t="s">
        <v>91</v>
      </c>
      <c r="CN1040" s="115" t="s">
        <v>91</v>
      </c>
    </row>
    <row r="1041" spans="1:92">
      <c r="A1041" s="115">
        <v>7007923076</v>
      </c>
      <c r="O1041" s="115"/>
      <c r="P1041" s="115" t="s">
        <v>19</v>
      </c>
      <c r="AB1041" s="115"/>
      <c r="AL1041" s="115" t="s">
        <v>41</v>
      </c>
      <c r="AX1041" s="115"/>
      <c r="BP1041" s="115"/>
      <c r="CA1041" s="115" t="s">
        <v>78</v>
      </c>
      <c r="CC1041" s="115" t="s">
        <v>83</v>
      </c>
      <c r="CD1041" s="115">
        <v>75</v>
      </c>
      <c r="CE1041" s="115" t="s">
        <v>84</v>
      </c>
      <c r="CF1041" s="115" t="s">
        <v>125</v>
      </c>
      <c r="CG1041" s="115" t="s">
        <v>85</v>
      </c>
      <c r="CH1041" s="115" t="s">
        <v>86</v>
      </c>
      <c r="CI1041" s="115" t="s">
        <v>87</v>
      </c>
      <c r="CK1041" s="115" t="s">
        <v>111</v>
      </c>
      <c r="CL1041" s="115" t="s">
        <v>106</v>
      </c>
      <c r="CM1041" s="115" t="s">
        <v>91</v>
      </c>
      <c r="CN1041" s="115" t="s">
        <v>91</v>
      </c>
    </row>
    <row r="1042" spans="1:92">
      <c r="A1042" s="115">
        <v>6988279662</v>
      </c>
      <c r="O1042" s="115"/>
      <c r="P1042" s="115" t="s">
        <v>19</v>
      </c>
      <c r="AB1042" s="115"/>
      <c r="AL1042" s="115" t="s">
        <v>41</v>
      </c>
      <c r="AM1042" s="115" t="s">
        <v>42</v>
      </c>
      <c r="AQ1042" s="115" t="s">
        <v>39</v>
      </c>
      <c r="AX1042" s="115"/>
      <c r="BA1042" s="115" t="s">
        <v>19</v>
      </c>
      <c r="BD1042" s="115" t="s">
        <v>57</v>
      </c>
      <c r="BJ1042" s="115" t="s">
        <v>26</v>
      </c>
      <c r="BP1042" s="115"/>
      <c r="BQ1042" s="115" t="s">
        <v>68</v>
      </c>
      <c r="BS1042" s="115" t="s">
        <v>70</v>
      </c>
      <c r="CC1042" s="115" t="s">
        <v>83</v>
      </c>
      <c r="CE1042" s="115" t="s">
        <v>84</v>
      </c>
      <c r="CG1042" s="115" t="s">
        <v>85</v>
      </c>
      <c r="CH1042" s="115" t="s">
        <v>86</v>
      </c>
      <c r="CI1042" s="115" t="s">
        <v>87</v>
      </c>
      <c r="CK1042" s="115" t="s">
        <v>111</v>
      </c>
      <c r="CL1042" s="115" t="s">
        <v>106</v>
      </c>
      <c r="CM1042" s="115" t="s">
        <v>91</v>
      </c>
      <c r="CN1042" s="115" t="s">
        <v>86</v>
      </c>
    </row>
    <row r="1043" spans="1:92">
      <c r="A1043" s="115">
        <v>7007912273</v>
      </c>
      <c r="O1043" s="115"/>
      <c r="P1043" s="115" t="s">
        <v>19</v>
      </c>
      <c r="Y1043" s="115" t="s">
        <v>28</v>
      </c>
      <c r="AB1043" s="115"/>
      <c r="AL1043" s="115"/>
      <c r="AX1043" s="115"/>
      <c r="BE1043" s="115" t="s">
        <v>58</v>
      </c>
      <c r="BP1043" s="115"/>
      <c r="CA1043" s="115" t="s">
        <v>78</v>
      </c>
      <c r="CC1043" s="115" t="s">
        <v>99</v>
      </c>
      <c r="CD1043" s="115">
        <v>67</v>
      </c>
      <c r="CE1043" s="115" t="s">
        <v>181</v>
      </c>
      <c r="CF1043" s="115" t="s">
        <v>197</v>
      </c>
      <c r="CG1043" s="115" t="s">
        <v>85</v>
      </c>
      <c r="CH1043" s="115" t="s">
        <v>86</v>
      </c>
      <c r="CI1043" s="115" t="s">
        <v>87</v>
      </c>
      <c r="CK1043" s="115" t="s">
        <v>89</v>
      </c>
      <c r="CL1043" s="115" t="s">
        <v>106</v>
      </c>
      <c r="CM1043" s="115" t="s">
        <v>91</v>
      </c>
      <c r="CN1043" s="115" t="s">
        <v>86</v>
      </c>
    </row>
    <row r="1044" spans="1:92">
      <c r="A1044" s="115">
        <v>6985462853</v>
      </c>
      <c r="O1044" s="115"/>
      <c r="P1044" s="115" t="s">
        <v>19</v>
      </c>
      <c r="AB1044" s="115"/>
      <c r="AL1044" s="115"/>
      <c r="AX1044" s="115"/>
      <c r="BP1044" s="115"/>
      <c r="BT1044" s="115" t="s">
        <v>71</v>
      </c>
      <c r="BU1044" s="115" t="s">
        <v>72</v>
      </c>
      <c r="BV1044" s="115" t="s">
        <v>73</v>
      </c>
      <c r="CC1044" s="115" t="s">
        <v>99</v>
      </c>
      <c r="CD1044" s="115">
        <v>90</v>
      </c>
      <c r="CE1044" s="115" t="s">
        <v>181</v>
      </c>
      <c r="CF1044" s="115" t="s">
        <v>199</v>
      </c>
      <c r="CG1044" s="115" t="s">
        <v>85</v>
      </c>
      <c r="CH1044" s="115" t="s">
        <v>86</v>
      </c>
      <c r="CK1044" s="115" t="s">
        <v>89</v>
      </c>
      <c r="CL1044" s="115" t="s">
        <v>106</v>
      </c>
      <c r="CM1044" s="115" t="s">
        <v>91</v>
      </c>
      <c r="CN1044" s="115" t="s">
        <v>86</v>
      </c>
    </row>
    <row r="1045" spans="1:92">
      <c r="A1045" s="115">
        <v>6982463126</v>
      </c>
      <c r="O1045" s="115"/>
      <c r="P1045" s="115" t="s">
        <v>19</v>
      </c>
      <c r="AB1045" s="115"/>
      <c r="AL1045" s="115"/>
      <c r="AX1045" s="115"/>
      <c r="BP1045" s="115" t="s">
        <v>67</v>
      </c>
      <c r="CC1045" s="115" t="s">
        <v>99</v>
      </c>
      <c r="CD1045" s="115">
        <v>60</v>
      </c>
      <c r="CE1045" s="115" t="s">
        <v>181</v>
      </c>
      <c r="CF1045" s="115" t="s">
        <v>239</v>
      </c>
      <c r="CG1045" s="115" t="s">
        <v>85</v>
      </c>
      <c r="CH1045" s="115" t="s">
        <v>86</v>
      </c>
      <c r="CJ1045" s="115" t="s">
        <v>101</v>
      </c>
      <c r="CK1045" s="115" t="s">
        <v>102</v>
      </c>
      <c r="CL1045" s="115" t="s">
        <v>90</v>
      </c>
      <c r="CM1045" s="115" t="s">
        <v>91</v>
      </c>
      <c r="CN1045" s="115" t="s">
        <v>91</v>
      </c>
    </row>
    <row r="1046" spans="1:92">
      <c r="A1046" s="115">
        <v>6984053452</v>
      </c>
      <c r="M1046" s="115" t="s">
        <v>29</v>
      </c>
      <c r="O1046" s="115"/>
      <c r="P1046" s="115" t="s">
        <v>19</v>
      </c>
      <c r="AB1046" s="115"/>
      <c r="AL1046" s="115"/>
      <c r="AQ1046" s="115" t="s">
        <v>39</v>
      </c>
      <c r="AX1046" s="115"/>
      <c r="BA1046" s="115" t="s">
        <v>19</v>
      </c>
      <c r="BB1046" s="115" t="s">
        <v>55</v>
      </c>
      <c r="BO1046" s="115" t="s">
        <v>66</v>
      </c>
      <c r="BP1046" s="115"/>
      <c r="BS1046" s="115" t="s">
        <v>70</v>
      </c>
      <c r="CC1046" s="115"/>
    </row>
    <row r="1047" spans="1:92">
      <c r="A1047" s="115">
        <v>7045792767</v>
      </c>
      <c r="C1047" s="115" t="s">
        <v>19</v>
      </c>
      <c r="H1047" s="115" t="s">
        <v>24</v>
      </c>
      <c r="L1047" s="115" t="s">
        <v>28</v>
      </c>
      <c r="O1047" s="115"/>
      <c r="AB1047" s="115"/>
      <c r="AL1047" s="115"/>
      <c r="AO1047" s="115" t="s">
        <v>44</v>
      </c>
      <c r="AX1047" s="115" t="s">
        <v>52</v>
      </c>
      <c r="AZ1047" s="115" t="s">
        <v>54</v>
      </c>
      <c r="BE1047" s="115" t="s">
        <v>58</v>
      </c>
      <c r="BP1047" s="115" t="s">
        <v>67</v>
      </c>
      <c r="CC1047" s="115" t="s">
        <v>83</v>
      </c>
      <c r="CD1047" s="115">
        <v>92</v>
      </c>
      <c r="CE1047" s="115" t="s">
        <v>181</v>
      </c>
      <c r="CF1047" s="115" t="s">
        <v>238</v>
      </c>
      <c r="CG1047" s="115" t="s">
        <v>85</v>
      </c>
      <c r="CH1047" s="115" t="s">
        <v>86</v>
      </c>
      <c r="CJ1047" s="115" t="s">
        <v>96</v>
      </c>
      <c r="CK1047" s="115" t="s">
        <v>94</v>
      </c>
      <c r="CL1047" s="115" t="s">
        <v>106</v>
      </c>
      <c r="CM1047" s="115" t="s">
        <v>91</v>
      </c>
      <c r="CN1047" s="115" t="s">
        <v>91</v>
      </c>
    </row>
    <row r="1048" spans="1:92">
      <c r="A1048" s="115">
        <v>7020352829</v>
      </c>
      <c r="C1048" s="115" t="s">
        <v>19</v>
      </c>
      <c r="L1048" s="115" t="s">
        <v>28</v>
      </c>
      <c r="O1048" s="115"/>
      <c r="Y1048" s="115" t="s">
        <v>28</v>
      </c>
      <c r="AA1048" s="115" t="s">
        <v>30</v>
      </c>
      <c r="AB1048" s="115"/>
      <c r="AK1048" s="115" t="s">
        <v>40</v>
      </c>
      <c r="AL1048" s="115"/>
      <c r="AX1048" s="115"/>
      <c r="BP1048" s="115" t="s">
        <v>67</v>
      </c>
      <c r="BS1048" s="115" t="s">
        <v>70</v>
      </c>
      <c r="CA1048" s="115" t="s">
        <v>78</v>
      </c>
      <c r="CC1048" s="115" t="s">
        <v>99</v>
      </c>
      <c r="CD1048" s="115">
        <v>23</v>
      </c>
      <c r="CE1048" s="115" t="s">
        <v>181</v>
      </c>
      <c r="CF1048" s="115" t="s">
        <v>186</v>
      </c>
      <c r="CG1048" s="115" t="s">
        <v>85</v>
      </c>
      <c r="CI1048" s="115" t="s">
        <v>87</v>
      </c>
      <c r="CJ1048" s="115" t="s">
        <v>101</v>
      </c>
      <c r="CK1048" s="115" t="s">
        <v>94</v>
      </c>
      <c r="CL1048" s="115" t="s">
        <v>90</v>
      </c>
      <c r="CM1048" s="115" t="s">
        <v>91</v>
      </c>
      <c r="CN1048" s="115" t="s">
        <v>91</v>
      </c>
    </row>
    <row r="1049" spans="1:92">
      <c r="A1049" s="115">
        <v>7020342204</v>
      </c>
      <c r="B1049" s="115" t="s">
        <v>18</v>
      </c>
      <c r="C1049" s="115" t="s">
        <v>19</v>
      </c>
      <c r="L1049" s="115" t="s">
        <v>28</v>
      </c>
      <c r="O1049" s="115" t="s">
        <v>18</v>
      </c>
      <c r="AA1049" s="115" t="s">
        <v>30</v>
      </c>
      <c r="AB1049" s="115"/>
      <c r="AK1049" s="115" t="s">
        <v>40</v>
      </c>
      <c r="AL1049" s="115"/>
      <c r="AX1049" s="115"/>
      <c r="BI1049" s="115" t="s">
        <v>62</v>
      </c>
      <c r="BO1049" s="115" t="s">
        <v>66</v>
      </c>
      <c r="BP1049" s="115" t="s">
        <v>67</v>
      </c>
      <c r="CC1049" s="115" t="s">
        <v>83</v>
      </c>
      <c r="CD1049" s="115">
        <v>45</v>
      </c>
      <c r="CG1049" s="115" t="s">
        <v>85</v>
      </c>
      <c r="CH1049" s="115" t="s">
        <v>86</v>
      </c>
      <c r="CI1049" s="115" t="s">
        <v>87</v>
      </c>
      <c r="CK1049" s="115" t="s">
        <v>102</v>
      </c>
      <c r="CL1049" s="115" t="s">
        <v>90</v>
      </c>
      <c r="CM1049" s="115" t="s">
        <v>91</v>
      </c>
    </row>
    <row r="1050" spans="1:92">
      <c r="A1050" s="115">
        <v>5607811603</v>
      </c>
      <c r="L1050" s="115" t="s">
        <v>28</v>
      </c>
      <c r="O1050" s="115"/>
      <c r="Y1050" s="115" t="s">
        <v>28</v>
      </c>
      <c r="AB1050" s="115"/>
      <c r="AF1050" s="115" t="s">
        <v>35</v>
      </c>
      <c r="AL1050" s="115" t="s">
        <v>41</v>
      </c>
      <c r="AX1050" s="115"/>
      <c r="BF1050" s="115" t="s">
        <v>59</v>
      </c>
      <c r="BP1050" s="115"/>
      <c r="CA1050" s="115" t="s">
        <v>78</v>
      </c>
      <c r="CC1050" s="115" t="s">
        <v>99</v>
      </c>
      <c r="CD1050" s="115">
        <v>26</v>
      </c>
      <c r="CE1050" s="115" t="s">
        <v>84</v>
      </c>
      <c r="CF1050" s="115" t="s">
        <v>445</v>
      </c>
      <c r="CG1050" s="115" t="s">
        <v>107</v>
      </c>
      <c r="CH1050" s="115" t="s">
        <v>91</v>
      </c>
      <c r="CI1050" s="115" t="s">
        <v>108</v>
      </c>
      <c r="CJ1050" s="115" t="s">
        <v>93</v>
      </c>
      <c r="CK1050" s="115" t="s">
        <v>102</v>
      </c>
      <c r="CL1050" s="115" t="s">
        <v>113</v>
      </c>
      <c r="CM1050" s="115" t="s">
        <v>91</v>
      </c>
    </row>
    <row r="1051" spans="1:92">
      <c r="A1051" s="115">
        <v>5607811353</v>
      </c>
      <c r="L1051" s="115" t="s">
        <v>28</v>
      </c>
      <c r="O1051" s="115"/>
      <c r="Y1051" s="115" t="s">
        <v>28</v>
      </c>
      <c r="AB1051" s="115"/>
      <c r="AF1051" s="115" t="s">
        <v>35</v>
      </c>
      <c r="AL1051" s="115" t="s">
        <v>41</v>
      </c>
      <c r="AX1051" s="115"/>
      <c r="BF1051" s="115" t="s">
        <v>59</v>
      </c>
      <c r="BP1051" s="115"/>
      <c r="BQ1051" s="115" t="s">
        <v>68</v>
      </c>
      <c r="CC1051" s="115" t="s">
        <v>99</v>
      </c>
      <c r="CD1051" s="115">
        <v>25</v>
      </c>
      <c r="CE1051" s="115" t="s">
        <v>84</v>
      </c>
      <c r="CF1051" s="115" t="s">
        <v>129</v>
      </c>
      <c r="CG1051" s="115" t="s">
        <v>107</v>
      </c>
      <c r="CH1051" s="115" t="s">
        <v>91</v>
      </c>
      <c r="CI1051" s="115" t="s">
        <v>108</v>
      </c>
      <c r="CJ1051" s="115" t="s">
        <v>93</v>
      </c>
      <c r="CK1051" s="115" t="s">
        <v>102</v>
      </c>
      <c r="CL1051" s="115" t="s">
        <v>98</v>
      </c>
      <c r="CM1051" s="115" t="s">
        <v>91</v>
      </c>
    </row>
    <row r="1052" spans="1:92">
      <c r="A1052" s="115">
        <v>7020347257</v>
      </c>
      <c r="L1052" s="115" t="s">
        <v>28</v>
      </c>
      <c r="O1052" s="115"/>
      <c r="Y1052" s="115" t="s">
        <v>28</v>
      </c>
      <c r="AA1052" s="115" t="s">
        <v>30</v>
      </c>
      <c r="AB1052" s="115"/>
      <c r="AL1052" s="115"/>
      <c r="AN1052" s="115" t="s">
        <v>43</v>
      </c>
      <c r="AP1052" s="115" t="s">
        <v>45</v>
      </c>
      <c r="AX1052" s="115"/>
      <c r="BO1052" s="115" t="s">
        <v>66</v>
      </c>
      <c r="BP1052" s="115" t="s">
        <v>67</v>
      </c>
      <c r="BR1052" s="115" t="s">
        <v>69</v>
      </c>
      <c r="BU1052" s="115" t="s">
        <v>72</v>
      </c>
      <c r="CA1052" s="115" t="s">
        <v>78</v>
      </c>
      <c r="CB1052" s="115" t="s">
        <v>79</v>
      </c>
      <c r="CC1052" s="115" t="s">
        <v>99</v>
      </c>
      <c r="CD1052" s="115">
        <v>16</v>
      </c>
      <c r="CE1052" s="115" t="s">
        <v>181</v>
      </c>
      <c r="CF1052" s="115" t="s">
        <v>192</v>
      </c>
      <c r="CG1052" s="115" t="s">
        <v>85</v>
      </c>
      <c r="CH1052" s="115" t="s">
        <v>86</v>
      </c>
      <c r="CI1052" s="115" t="s">
        <v>87</v>
      </c>
      <c r="CJ1052" s="115" t="s">
        <v>101</v>
      </c>
      <c r="CK1052" s="115" t="s">
        <v>94</v>
      </c>
      <c r="CL1052" s="115" t="s">
        <v>98</v>
      </c>
      <c r="CM1052" s="115" t="s">
        <v>91</v>
      </c>
      <c r="CN1052" s="115" t="s">
        <v>91</v>
      </c>
    </row>
    <row r="1053" spans="1:92">
      <c r="A1053" s="115">
        <v>7020341554</v>
      </c>
      <c r="L1053" s="115" t="s">
        <v>28</v>
      </c>
      <c r="O1053" s="115"/>
      <c r="Y1053" s="115" t="s">
        <v>28</v>
      </c>
      <c r="AB1053" s="115"/>
      <c r="AK1053" s="115" t="s">
        <v>40</v>
      </c>
      <c r="AL1053" s="115"/>
      <c r="AO1053" s="115" t="s">
        <v>44</v>
      </c>
      <c r="AX1053" s="115"/>
      <c r="BO1053" s="115" t="s">
        <v>66</v>
      </c>
      <c r="BP1053" s="115" t="s">
        <v>67</v>
      </c>
      <c r="CC1053" s="115" t="s">
        <v>99</v>
      </c>
      <c r="CD1053" s="115">
        <v>50</v>
      </c>
      <c r="CE1053" s="115" t="s">
        <v>181</v>
      </c>
      <c r="CF1053" s="115" t="s">
        <v>203</v>
      </c>
      <c r="CG1053" s="115" t="s">
        <v>85</v>
      </c>
      <c r="CH1053" s="115" t="s">
        <v>86</v>
      </c>
      <c r="CI1053" s="115" t="s">
        <v>87</v>
      </c>
      <c r="CJ1053" s="115" t="s">
        <v>101</v>
      </c>
      <c r="CK1053" s="115" t="s">
        <v>94</v>
      </c>
      <c r="CL1053" s="115" t="s">
        <v>90</v>
      </c>
      <c r="CM1053" s="115" t="s">
        <v>91</v>
      </c>
      <c r="CN1053" s="115" t="s">
        <v>91</v>
      </c>
    </row>
    <row r="1054" spans="1:92">
      <c r="A1054" s="115">
        <v>7045770126</v>
      </c>
      <c r="K1054" s="115" t="s">
        <v>27</v>
      </c>
      <c r="M1054" s="115" t="s">
        <v>29</v>
      </c>
      <c r="N1054" s="115" t="s">
        <v>30</v>
      </c>
      <c r="O1054" s="115"/>
      <c r="AA1054" s="115" t="s">
        <v>30</v>
      </c>
      <c r="AB1054" s="115"/>
      <c r="AL1054" s="115"/>
      <c r="AX1054" s="115" t="s">
        <v>52</v>
      </c>
      <c r="AY1054" s="115" t="s">
        <v>53</v>
      </c>
      <c r="BD1054" s="115" t="s">
        <v>57</v>
      </c>
      <c r="BO1054" s="115" t="s">
        <v>66</v>
      </c>
      <c r="BP1054" s="115" t="s">
        <v>67</v>
      </c>
      <c r="BS1054" s="115" t="s">
        <v>70</v>
      </c>
      <c r="BU1054" s="115" t="s">
        <v>72</v>
      </c>
      <c r="CC1054" s="115" t="s">
        <v>83</v>
      </c>
      <c r="CD1054" s="115">
        <v>69</v>
      </c>
      <c r="CE1054" s="115" t="s">
        <v>181</v>
      </c>
      <c r="CF1054" s="115" t="s">
        <v>191</v>
      </c>
      <c r="CG1054" s="115" t="s">
        <v>85</v>
      </c>
      <c r="CI1054" s="115" t="s">
        <v>87</v>
      </c>
      <c r="CJ1054" s="115" t="s">
        <v>96</v>
      </c>
      <c r="CK1054" s="115" t="s">
        <v>89</v>
      </c>
      <c r="CL1054" s="115" t="s">
        <v>106</v>
      </c>
      <c r="CM1054" s="115" t="s">
        <v>91</v>
      </c>
      <c r="CN1054" s="115" t="s">
        <v>91</v>
      </c>
    </row>
    <row r="1055" spans="1:92">
      <c r="A1055" s="115">
        <v>6985468810</v>
      </c>
      <c r="D1055" s="115" t="s">
        <v>20</v>
      </c>
      <c r="H1055" s="115" t="s">
        <v>24</v>
      </c>
      <c r="N1055" s="115" t="s">
        <v>30</v>
      </c>
      <c r="O1055" s="115"/>
      <c r="AA1055" s="115" t="s">
        <v>30</v>
      </c>
      <c r="AB1055" s="115"/>
      <c r="AL1055" s="115"/>
      <c r="AM1055" s="115" t="s">
        <v>42</v>
      </c>
      <c r="AX1055" s="115"/>
      <c r="BN1055" s="115" t="s">
        <v>65</v>
      </c>
      <c r="BP1055" s="115" t="s">
        <v>67</v>
      </c>
      <c r="CC1055" s="115" t="s">
        <v>99</v>
      </c>
      <c r="CD1055" s="115">
        <v>48</v>
      </c>
      <c r="CE1055" s="115" t="s">
        <v>181</v>
      </c>
      <c r="CF1055" s="115" t="s">
        <v>203</v>
      </c>
      <c r="CG1055" s="115" t="s">
        <v>85</v>
      </c>
      <c r="CH1055" s="115" t="s">
        <v>86</v>
      </c>
      <c r="CJ1055" s="115" t="s">
        <v>88</v>
      </c>
      <c r="CK1055" s="115" t="s">
        <v>111</v>
      </c>
      <c r="CL1055" s="115" t="s">
        <v>90</v>
      </c>
      <c r="CM1055" s="115" t="s">
        <v>91</v>
      </c>
      <c r="CN1055" s="115" t="s">
        <v>91</v>
      </c>
    </row>
    <row r="1056" spans="1:92">
      <c r="A1056" s="115">
        <v>6985447750</v>
      </c>
      <c r="D1056" s="115" t="s">
        <v>20</v>
      </c>
      <c r="H1056" s="115" t="s">
        <v>24</v>
      </c>
      <c r="N1056" s="115" t="s">
        <v>30</v>
      </c>
      <c r="O1056" s="115"/>
      <c r="AA1056" s="115" t="s">
        <v>30</v>
      </c>
      <c r="AB1056" s="115"/>
      <c r="AL1056" s="115"/>
      <c r="AM1056" s="115" t="s">
        <v>42</v>
      </c>
      <c r="AX1056" s="115"/>
      <c r="BN1056" s="115" t="s">
        <v>65</v>
      </c>
      <c r="BP1056" s="115" t="s">
        <v>67</v>
      </c>
      <c r="CC1056" s="115" t="s">
        <v>99</v>
      </c>
      <c r="CD1056" s="115">
        <v>48</v>
      </c>
      <c r="CE1056" s="115" t="s">
        <v>181</v>
      </c>
      <c r="CF1056" s="115" t="s">
        <v>203</v>
      </c>
      <c r="CG1056" s="115" t="s">
        <v>85</v>
      </c>
      <c r="CH1056" s="115" t="s">
        <v>86</v>
      </c>
      <c r="CJ1056" s="115" t="s">
        <v>88</v>
      </c>
      <c r="CK1056" s="115" t="s">
        <v>111</v>
      </c>
      <c r="CL1056" s="115" t="s">
        <v>90</v>
      </c>
      <c r="CM1056" s="115" t="s">
        <v>91</v>
      </c>
      <c r="CN1056" s="115" t="s">
        <v>91</v>
      </c>
    </row>
    <row r="1057" spans="1:92">
      <c r="A1057" s="115">
        <v>5590373882</v>
      </c>
      <c r="B1057" s="115" t="s">
        <v>18</v>
      </c>
      <c r="H1057" s="115" t="s">
        <v>24</v>
      </c>
      <c r="M1057" s="115" t="s">
        <v>29</v>
      </c>
      <c r="O1057" s="115"/>
      <c r="Z1057" s="115" t="s">
        <v>29</v>
      </c>
      <c r="AB1057" s="115"/>
      <c r="AK1057" s="115" t="s">
        <v>40</v>
      </c>
      <c r="AL1057" s="115" t="s">
        <v>41</v>
      </c>
      <c r="AX1057" s="115"/>
      <c r="BP1057" s="115" t="s">
        <v>67</v>
      </c>
      <c r="CC1057" s="115" t="s">
        <v>83</v>
      </c>
      <c r="CD1057" s="115">
        <v>56</v>
      </c>
      <c r="CE1057" s="115" t="s">
        <v>181</v>
      </c>
      <c r="CF1057" s="115" t="s">
        <v>197</v>
      </c>
      <c r="CG1057" s="115" t="s">
        <v>85</v>
      </c>
      <c r="CH1057" s="115" t="s">
        <v>86</v>
      </c>
      <c r="CI1057" s="115" t="s">
        <v>87</v>
      </c>
      <c r="CJ1057" s="115" t="s">
        <v>88</v>
      </c>
      <c r="CK1057" s="115" t="s">
        <v>120</v>
      </c>
      <c r="CL1057" s="115" t="s">
        <v>113</v>
      </c>
      <c r="CM1057" s="115" t="s">
        <v>91</v>
      </c>
      <c r="CN1057" s="115" t="s">
        <v>91</v>
      </c>
    </row>
    <row r="1058" spans="1:92">
      <c r="A1058" s="115">
        <v>6982475922</v>
      </c>
      <c r="C1058" s="115" t="s">
        <v>19</v>
      </c>
      <c r="D1058" s="115" t="s">
        <v>20</v>
      </c>
      <c r="O1058" s="115"/>
      <c r="AB1058" s="115"/>
      <c r="AL1058" s="115"/>
      <c r="AX1058" s="115"/>
      <c r="BP1058" s="115"/>
      <c r="BS1058" s="115" t="s">
        <v>70</v>
      </c>
      <c r="CC1058" s="115" t="s">
        <v>99</v>
      </c>
      <c r="CD1058" s="115">
        <v>25</v>
      </c>
      <c r="CE1058" s="115" t="s">
        <v>181</v>
      </c>
      <c r="CF1058" s="115" t="s">
        <v>244</v>
      </c>
      <c r="CG1058" s="115" t="s">
        <v>85</v>
      </c>
      <c r="CH1058" s="115" t="s">
        <v>86</v>
      </c>
      <c r="CI1058" s="115" t="s">
        <v>87</v>
      </c>
      <c r="CJ1058" s="115" t="s">
        <v>88</v>
      </c>
      <c r="CK1058" s="115" t="s">
        <v>89</v>
      </c>
      <c r="CL1058" s="115" t="s">
        <v>90</v>
      </c>
      <c r="CM1058" s="115" t="s">
        <v>91</v>
      </c>
      <c r="CN1058" s="115" t="s">
        <v>91</v>
      </c>
    </row>
    <row r="1059" spans="1:92">
      <c r="A1059" s="115">
        <v>6985469536</v>
      </c>
      <c r="E1059" s="115" t="s">
        <v>21</v>
      </c>
      <c r="O1059" s="115"/>
      <c r="Y1059" s="115" t="s">
        <v>28</v>
      </c>
      <c r="AB1059" s="115"/>
      <c r="AL1059" s="115"/>
      <c r="AP1059" s="115" t="s">
        <v>45</v>
      </c>
      <c r="AX1059" s="115"/>
      <c r="BB1059" s="115" t="s">
        <v>55</v>
      </c>
      <c r="BP1059" s="115"/>
      <c r="CC1059" s="115" t="s">
        <v>99</v>
      </c>
      <c r="CD1059" s="115">
        <v>18</v>
      </c>
      <c r="CE1059" s="115" t="s">
        <v>181</v>
      </c>
      <c r="CG1059" s="115" t="s">
        <v>85</v>
      </c>
      <c r="CH1059" s="115" t="s">
        <v>86</v>
      </c>
      <c r="CI1059" s="115" t="s">
        <v>87</v>
      </c>
      <c r="CK1059" s="115" t="s">
        <v>94</v>
      </c>
      <c r="CN1059" s="115" t="s">
        <v>91</v>
      </c>
    </row>
    <row r="1060" spans="1:92">
      <c r="A1060" s="115">
        <v>6985446943</v>
      </c>
      <c r="E1060" s="115" t="s">
        <v>21</v>
      </c>
      <c r="O1060" s="115"/>
      <c r="Y1060" s="115" t="s">
        <v>28</v>
      </c>
      <c r="AB1060" s="115"/>
      <c r="AL1060" s="115"/>
      <c r="AX1060" s="115"/>
      <c r="BP1060" s="115"/>
      <c r="CC1060" s="115" t="s">
        <v>99</v>
      </c>
      <c r="CD1060" s="115">
        <v>18</v>
      </c>
      <c r="CE1060" s="115" t="s">
        <v>181</v>
      </c>
      <c r="CG1060" s="115" t="s">
        <v>85</v>
      </c>
      <c r="CH1060" s="115" t="s">
        <v>86</v>
      </c>
      <c r="CI1060" s="115" t="s">
        <v>87</v>
      </c>
      <c r="CK1060" s="115" t="s">
        <v>94</v>
      </c>
      <c r="CN1060" s="115" t="s">
        <v>91</v>
      </c>
    </row>
    <row r="1061" spans="1:92">
      <c r="A1061" s="115">
        <v>7020569846</v>
      </c>
      <c r="C1061" s="115" t="s">
        <v>19</v>
      </c>
      <c r="O1061" s="115"/>
      <c r="AB1061" s="115"/>
      <c r="AL1061" s="115"/>
      <c r="AX1061" s="115"/>
      <c r="BP1061" s="115"/>
      <c r="BY1061" s="115" t="s">
        <v>76</v>
      </c>
      <c r="CC1061" s="115" t="s">
        <v>83</v>
      </c>
      <c r="CD1061" s="115">
        <v>32</v>
      </c>
      <c r="CE1061" s="115" t="s">
        <v>84</v>
      </c>
      <c r="CI1061" s="115" t="s">
        <v>108</v>
      </c>
      <c r="CL1061" s="115" t="s">
        <v>90</v>
      </c>
      <c r="CM1061" s="115" t="s">
        <v>91</v>
      </c>
    </row>
    <row r="1062" spans="1:92">
      <c r="A1062" s="115">
        <v>7008117167</v>
      </c>
      <c r="C1062" s="115" t="s">
        <v>19</v>
      </c>
      <c r="O1062" s="115" t="s">
        <v>18</v>
      </c>
      <c r="AB1062" s="115"/>
      <c r="AK1062" s="115" t="s">
        <v>40</v>
      </c>
      <c r="AL1062" s="115"/>
      <c r="AX1062" s="115"/>
      <c r="AZ1062" s="115" t="s">
        <v>54</v>
      </c>
      <c r="BM1062" s="115" t="s">
        <v>64</v>
      </c>
      <c r="BN1062" s="115" t="s">
        <v>65</v>
      </c>
      <c r="BP1062" s="115" t="s">
        <v>67</v>
      </c>
      <c r="CC1062" s="115" t="s">
        <v>83</v>
      </c>
      <c r="CD1062" s="115">
        <v>86</v>
      </c>
      <c r="CE1062" s="115" t="s">
        <v>432</v>
      </c>
      <c r="CG1062" s="115" t="s">
        <v>85</v>
      </c>
      <c r="CI1062" s="115" t="s">
        <v>87</v>
      </c>
      <c r="CL1062" s="115" t="s">
        <v>106</v>
      </c>
    </row>
    <row r="1063" spans="1:92">
      <c r="A1063" s="115">
        <v>7045787901</v>
      </c>
      <c r="C1063" s="115" t="s">
        <v>19</v>
      </c>
      <c r="N1063" s="115" t="s">
        <v>30</v>
      </c>
      <c r="O1063" s="115"/>
      <c r="AB1063" s="115"/>
      <c r="AL1063" s="115"/>
      <c r="AX1063" s="115"/>
      <c r="BP1063" s="115" t="s">
        <v>67</v>
      </c>
      <c r="CC1063" s="115" t="s">
        <v>99</v>
      </c>
      <c r="CD1063" s="115">
        <v>76</v>
      </c>
      <c r="CE1063" s="115" t="s">
        <v>181</v>
      </c>
      <c r="CF1063" s="115" t="s">
        <v>426</v>
      </c>
      <c r="CG1063" s="115" t="s">
        <v>85</v>
      </c>
      <c r="CH1063" s="115" t="s">
        <v>86</v>
      </c>
      <c r="CI1063" s="115" t="s">
        <v>87</v>
      </c>
      <c r="CK1063" s="115" t="s">
        <v>94</v>
      </c>
      <c r="CL1063" s="115" t="s">
        <v>106</v>
      </c>
      <c r="CM1063" s="115" t="s">
        <v>91</v>
      </c>
      <c r="CN1063" s="115" t="s">
        <v>91</v>
      </c>
    </row>
    <row r="1064" spans="1:92">
      <c r="A1064" s="115">
        <v>7044853599</v>
      </c>
      <c r="C1064" s="115" t="s">
        <v>19</v>
      </c>
      <c r="O1064" s="115"/>
      <c r="AB1064" s="115"/>
      <c r="AL1064" s="115"/>
      <c r="AX1064" s="115"/>
      <c r="AY1064" s="115" t="s">
        <v>53</v>
      </c>
      <c r="BC1064" s="115" t="s">
        <v>56</v>
      </c>
      <c r="BP1064" s="115" t="s">
        <v>67</v>
      </c>
      <c r="CC1064" s="115" t="s">
        <v>99</v>
      </c>
      <c r="CD1064" s="115">
        <v>48</v>
      </c>
      <c r="CE1064" s="115" t="s">
        <v>181</v>
      </c>
      <c r="CF1064" s="115" t="s">
        <v>194</v>
      </c>
      <c r="CG1064" s="115" t="s">
        <v>85</v>
      </c>
      <c r="CH1064" s="115" t="s">
        <v>86</v>
      </c>
      <c r="CI1064" s="115" t="s">
        <v>87</v>
      </c>
      <c r="CJ1064" s="115" t="s">
        <v>88</v>
      </c>
      <c r="CK1064" s="115" t="s">
        <v>89</v>
      </c>
      <c r="CL1064" s="115" t="s">
        <v>90</v>
      </c>
      <c r="CM1064" s="115" t="s">
        <v>91</v>
      </c>
      <c r="CN1064" s="115" t="s">
        <v>91</v>
      </c>
    </row>
    <row r="1065" spans="1:92">
      <c r="A1065" s="117">
        <v>5594816689</v>
      </c>
      <c r="B1065" s="117"/>
      <c r="C1065" s="117"/>
      <c r="D1065" s="117"/>
      <c r="E1065" s="117"/>
      <c r="F1065" s="117"/>
      <c r="G1065" s="117"/>
      <c r="H1065" s="117"/>
      <c r="I1065" s="117"/>
      <c r="J1065" s="117"/>
      <c r="K1065" s="117"/>
      <c r="L1065" s="117"/>
      <c r="M1065" s="117"/>
      <c r="N1065" s="117"/>
      <c r="O1065" s="117"/>
      <c r="P1065" s="117"/>
      <c r="Q1065" s="117"/>
      <c r="R1065" s="117"/>
      <c r="S1065" s="117"/>
      <c r="T1065" s="117"/>
      <c r="U1065" s="117"/>
      <c r="V1065" s="117"/>
      <c r="W1065" s="117"/>
      <c r="X1065" s="117"/>
      <c r="Y1065" s="117"/>
      <c r="Z1065" s="117"/>
      <c r="AA1065" s="117"/>
      <c r="AB1065" s="117"/>
      <c r="AC1065" s="117"/>
      <c r="AD1065" s="117"/>
      <c r="AE1065" s="117"/>
      <c r="AF1065" s="117"/>
      <c r="AG1065" s="117"/>
      <c r="AH1065" s="117"/>
      <c r="AI1065" s="117"/>
      <c r="AJ1065" s="117"/>
      <c r="AK1065" s="117"/>
      <c r="AL1065" s="117"/>
      <c r="AM1065" s="117"/>
      <c r="AN1065" s="117"/>
      <c r="AO1065" s="117"/>
      <c r="AP1065" s="117"/>
      <c r="AQ1065" s="117"/>
      <c r="AR1065" s="117"/>
      <c r="AS1065" s="117"/>
      <c r="AT1065" s="117"/>
      <c r="AU1065" s="117"/>
      <c r="AV1065" s="117"/>
      <c r="AW1065" s="117"/>
      <c r="AX1065" s="117"/>
      <c r="AY1065" s="117"/>
      <c r="AZ1065" s="117"/>
      <c r="BA1065" s="117"/>
      <c r="BB1065" s="117"/>
      <c r="BC1065" s="117"/>
      <c r="BD1065" s="117"/>
      <c r="BE1065" s="117"/>
      <c r="BF1065" s="117"/>
      <c r="BG1065" s="117"/>
      <c r="BH1065" s="117"/>
      <c r="BI1065" s="117"/>
      <c r="BJ1065" s="117"/>
      <c r="BK1065" s="117"/>
      <c r="BL1065" s="117"/>
      <c r="BM1065" s="117"/>
      <c r="BN1065" s="117"/>
      <c r="BO1065" s="117"/>
      <c r="BP1065" s="117" t="s">
        <v>67</v>
      </c>
      <c r="BQ1065" s="117"/>
      <c r="BR1065" s="117"/>
      <c r="BS1065" s="117"/>
      <c r="BT1065" s="117"/>
      <c r="BU1065" s="117"/>
      <c r="BV1065" s="117"/>
      <c r="BW1065" s="117"/>
      <c r="BX1065" s="117"/>
      <c r="BY1065" s="117"/>
      <c r="BZ1065" s="117"/>
      <c r="CA1065" s="117"/>
      <c r="CB1065" s="117"/>
      <c r="CC1065" s="117" t="s">
        <v>83</v>
      </c>
      <c r="CD1065" s="117">
        <v>59</v>
      </c>
      <c r="CE1065" s="117" t="s">
        <v>84</v>
      </c>
      <c r="CF1065" s="117" t="s">
        <v>129</v>
      </c>
      <c r="CG1065" s="117" t="s">
        <v>85</v>
      </c>
      <c r="CH1065" s="117" t="s">
        <v>86</v>
      </c>
      <c r="CI1065" s="117" t="s">
        <v>87</v>
      </c>
      <c r="CJ1065" s="117" t="s">
        <v>88</v>
      </c>
      <c r="CK1065" s="117" t="s">
        <v>111</v>
      </c>
      <c r="CL1065" s="117" t="s">
        <v>90</v>
      </c>
      <c r="CM1065" s="117" t="s">
        <v>91</v>
      </c>
      <c r="CN1065" s="117" t="s">
        <v>91</v>
      </c>
    </row>
    <row r="1066" spans="1:92">
      <c r="A1066" s="115">
        <v>5607812088</v>
      </c>
      <c r="B1066" s="115" t="s">
        <v>18</v>
      </c>
      <c r="O1066" s="115" t="s">
        <v>18</v>
      </c>
      <c r="AB1066" s="115"/>
      <c r="AC1066" s="115" t="s">
        <v>32</v>
      </c>
      <c r="AL1066" s="115"/>
      <c r="AP1066" s="115" t="s">
        <v>45</v>
      </c>
      <c r="AX1066" s="115"/>
      <c r="BD1066" s="115" t="s">
        <v>57</v>
      </c>
      <c r="BP1066" s="115"/>
      <c r="BU1066" s="115" t="s">
        <v>72</v>
      </c>
      <c r="BW1066" s="115" t="s">
        <v>74</v>
      </c>
      <c r="CA1066" s="115" t="s">
        <v>78</v>
      </c>
      <c r="CC1066" s="115" t="s">
        <v>99</v>
      </c>
      <c r="CD1066" s="115">
        <v>45</v>
      </c>
      <c r="CE1066" s="115" t="s">
        <v>84</v>
      </c>
      <c r="CF1066" s="115" t="s">
        <v>171</v>
      </c>
      <c r="CG1066" s="115" t="s">
        <v>107</v>
      </c>
      <c r="CH1066" s="115" t="s">
        <v>91</v>
      </c>
      <c r="CI1066" s="115" t="s">
        <v>108</v>
      </c>
      <c r="CJ1066" s="115" t="s">
        <v>93</v>
      </c>
      <c r="CK1066" s="115" t="s">
        <v>102</v>
      </c>
      <c r="CL1066" s="115" t="s">
        <v>113</v>
      </c>
      <c r="CM1066" s="115" t="s">
        <v>91</v>
      </c>
    </row>
    <row r="1067" spans="1:92">
      <c r="A1067" s="115">
        <v>7020566863</v>
      </c>
      <c r="B1067" s="115" t="s">
        <v>18</v>
      </c>
      <c r="O1067" s="115"/>
      <c r="AB1067" s="115"/>
      <c r="AD1067" s="115" t="s">
        <v>33</v>
      </c>
      <c r="AL1067" s="115"/>
      <c r="AX1067" s="115"/>
      <c r="BP1067" s="115" t="s">
        <v>67</v>
      </c>
      <c r="BR1067" s="115" t="s">
        <v>69</v>
      </c>
      <c r="BS1067" s="115" t="s">
        <v>70</v>
      </c>
      <c r="BY1067" s="115" t="s">
        <v>76</v>
      </c>
      <c r="CA1067" s="115" t="s">
        <v>78</v>
      </c>
      <c r="CB1067" s="115" t="s">
        <v>79</v>
      </c>
      <c r="CC1067" s="115" t="s">
        <v>83</v>
      </c>
      <c r="CD1067" s="115">
        <v>22</v>
      </c>
      <c r="CE1067" s="115" t="s">
        <v>84</v>
      </c>
      <c r="CF1067" s="115" t="s">
        <v>146</v>
      </c>
      <c r="CH1067" s="115" t="s">
        <v>91</v>
      </c>
      <c r="CI1067" s="115" t="s">
        <v>108</v>
      </c>
      <c r="CK1067" s="115" t="s">
        <v>112</v>
      </c>
      <c r="CL1067" s="115" t="s">
        <v>98</v>
      </c>
      <c r="CM1067" s="115" t="s">
        <v>91</v>
      </c>
      <c r="CN1067" s="115" t="s">
        <v>91</v>
      </c>
    </row>
    <row r="1068" spans="1:92">
      <c r="A1068" s="115">
        <v>7011314198</v>
      </c>
      <c r="O1068" s="115"/>
      <c r="AA1068" s="115" t="s">
        <v>30</v>
      </c>
      <c r="AB1068" s="115"/>
      <c r="AD1068" s="115" t="s">
        <v>33</v>
      </c>
      <c r="AL1068" s="115"/>
      <c r="AX1068" s="115" t="s">
        <v>52</v>
      </c>
      <c r="BG1068" s="115" t="s">
        <v>60</v>
      </c>
      <c r="BP1068" s="115" t="s">
        <v>67</v>
      </c>
      <c r="CC1068" s="115" t="s">
        <v>83</v>
      </c>
      <c r="CD1068" s="115">
        <v>89</v>
      </c>
      <c r="CE1068" s="115" t="s">
        <v>84</v>
      </c>
      <c r="CG1068" s="115" t="s">
        <v>97</v>
      </c>
      <c r="CH1068" s="115" t="s">
        <v>86</v>
      </c>
      <c r="CI1068" s="115" t="s">
        <v>87</v>
      </c>
      <c r="CJ1068" s="115" t="s">
        <v>93</v>
      </c>
      <c r="CK1068" s="115" t="s">
        <v>102</v>
      </c>
      <c r="CL1068" s="115" t="s">
        <v>106</v>
      </c>
      <c r="CM1068" s="115" t="s">
        <v>91</v>
      </c>
      <c r="CN1068" s="115" t="s">
        <v>91</v>
      </c>
    </row>
    <row r="1069" spans="1:92">
      <c r="A1069" s="115">
        <v>7010998525</v>
      </c>
      <c r="O1069" s="115"/>
      <c r="AB1069" s="115"/>
      <c r="AK1069" s="115" t="s">
        <v>40</v>
      </c>
      <c r="AL1069" s="115"/>
      <c r="AM1069" s="115" t="s">
        <v>42</v>
      </c>
      <c r="AX1069" s="115" t="s">
        <v>52</v>
      </c>
      <c r="BD1069" s="115" t="s">
        <v>57</v>
      </c>
      <c r="BG1069" s="115" t="s">
        <v>60</v>
      </c>
      <c r="BJ1069" s="115" t="s">
        <v>26</v>
      </c>
      <c r="BP1069" s="115" t="s">
        <v>67</v>
      </c>
      <c r="CC1069" s="115" t="s">
        <v>99</v>
      </c>
      <c r="CD1069" s="115">
        <v>78</v>
      </c>
      <c r="CE1069" s="115" t="s">
        <v>84</v>
      </c>
      <c r="CF1069" s="115" t="s">
        <v>122</v>
      </c>
      <c r="CG1069" s="115" t="s">
        <v>85</v>
      </c>
      <c r="CH1069" s="115" t="s">
        <v>86</v>
      </c>
      <c r="CI1069" s="115" t="s">
        <v>87</v>
      </c>
      <c r="CJ1069" s="115" t="s">
        <v>101</v>
      </c>
      <c r="CK1069" s="115" t="s">
        <v>94</v>
      </c>
      <c r="CL1069" s="115" t="s">
        <v>106</v>
      </c>
      <c r="CM1069" s="115" t="s">
        <v>91</v>
      </c>
      <c r="CN1069" s="115" t="s">
        <v>91</v>
      </c>
    </row>
    <row r="1070" spans="1:92">
      <c r="A1070" s="115">
        <v>6988291294</v>
      </c>
      <c r="O1070" s="115"/>
      <c r="AB1070" s="115"/>
      <c r="AL1070" s="115"/>
      <c r="AX1070" s="115" t="s">
        <v>52</v>
      </c>
      <c r="BJ1070" s="115" t="s">
        <v>26</v>
      </c>
      <c r="BN1070" s="115" t="s">
        <v>65</v>
      </c>
      <c r="BP1070" s="115" t="s">
        <v>67</v>
      </c>
      <c r="CC1070" s="115" t="s">
        <v>83</v>
      </c>
      <c r="CD1070" s="115">
        <v>89</v>
      </c>
      <c r="CE1070" s="115" t="s">
        <v>84</v>
      </c>
      <c r="CF1070" s="115" t="s">
        <v>174</v>
      </c>
      <c r="CG1070" s="115" t="s">
        <v>85</v>
      </c>
      <c r="CH1070" s="115" t="s">
        <v>86</v>
      </c>
      <c r="CI1070" s="115" t="s">
        <v>87</v>
      </c>
      <c r="CJ1070" s="115" t="s">
        <v>100</v>
      </c>
      <c r="CK1070" s="115" t="s">
        <v>102</v>
      </c>
      <c r="CL1070" s="115" t="s">
        <v>106</v>
      </c>
      <c r="CM1070" s="115" t="s">
        <v>91</v>
      </c>
      <c r="CN1070" s="115" t="s">
        <v>86</v>
      </c>
    </row>
    <row r="1071" spans="1:92">
      <c r="A1071" s="115">
        <v>6988283810</v>
      </c>
      <c r="O1071" s="115"/>
      <c r="AB1071" s="115"/>
      <c r="AL1071" s="115"/>
      <c r="AX1071" s="115" t="s">
        <v>52</v>
      </c>
      <c r="BP1071" s="115" t="s">
        <v>67</v>
      </c>
      <c r="BY1071" s="115" t="s">
        <v>76</v>
      </c>
      <c r="CC1071" s="115" t="s">
        <v>83</v>
      </c>
      <c r="CD1071" s="115">
        <v>60</v>
      </c>
      <c r="CE1071" s="115" t="s">
        <v>84</v>
      </c>
      <c r="CF1071" s="115" t="s">
        <v>121</v>
      </c>
      <c r="CG1071" s="115" t="s">
        <v>85</v>
      </c>
      <c r="CH1071" s="115" t="s">
        <v>86</v>
      </c>
      <c r="CI1071" s="115" t="s">
        <v>87</v>
      </c>
      <c r="CJ1071" s="115" t="s">
        <v>101</v>
      </c>
      <c r="CK1071" s="115" t="s">
        <v>89</v>
      </c>
      <c r="CL1071" s="115" t="s">
        <v>106</v>
      </c>
      <c r="CM1071" s="115" t="s">
        <v>91</v>
      </c>
      <c r="CN1071" s="115" t="s">
        <v>91</v>
      </c>
    </row>
    <row r="1072" spans="1:92">
      <c r="A1072" s="115">
        <v>6988278350</v>
      </c>
      <c r="O1072" s="115"/>
      <c r="AB1072" s="115"/>
      <c r="AL1072" s="115"/>
      <c r="AX1072" s="115" t="s">
        <v>52</v>
      </c>
      <c r="BD1072" s="115" t="s">
        <v>57</v>
      </c>
      <c r="BP1072" s="115" t="s">
        <v>67</v>
      </c>
      <c r="CC1072" s="115" t="s">
        <v>99</v>
      </c>
      <c r="CD1072" s="115">
        <v>77</v>
      </c>
      <c r="CE1072" s="115" t="s">
        <v>84</v>
      </c>
      <c r="CF1072" s="115" t="s">
        <v>121</v>
      </c>
      <c r="CG1072" s="115" t="s">
        <v>85</v>
      </c>
      <c r="CH1072" s="115" t="s">
        <v>86</v>
      </c>
      <c r="CI1072" s="115" t="s">
        <v>87</v>
      </c>
      <c r="CK1072" s="115" t="s">
        <v>89</v>
      </c>
      <c r="CL1072" s="115" t="s">
        <v>106</v>
      </c>
      <c r="CM1072" s="115" t="s">
        <v>91</v>
      </c>
      <c r="CN1072" s="115" t="s">
        <v>86</v>
      </c>
    </row>
    <row r="1073" spans="1:92">
      <c r="A1073" s="115">
        <v>7020348938</v>
      </c>
      <c r="O1073" s="115"/>
      <c r="Y1073" s="115" t="s">
        <v>28</v>
      </c>
      <c r="AB1073" s="115"/>
      <c r="AK1073" s="115" t="s">
        <v>40</v>
      </c>
      <c r="AL1073" s="115"/>
      <c r="AO1073" s="115" t="s">
        <v>44</v>
      </c>
      <c r="AX1073" s="115"/>
      <c r="BP1073" s="115"/>
      <c r="CC1073" s="115" t="s">
        <v>99</v>
      </c>
      <c r="CD1073" s="115">
        <v>48</v>
      </c>
      <c r="CE1073" s="115" t="s">
        <v>181</v>
      </c>
      <c r="CF1073" s="115" t="s">
        <v>189</v>
      </c>
      <c r="CG1073" s="115" t="s">
        <v>85</v>
      </c>
      <c r="CH1073" s="115" t="s">
        <v>86</v>
      </c>
      <c r="CI1073" s="115" t="s">
        <v>87</v>
      </c>
      <c r="CJ1073" s="115" t="s">
        <v>93</v>
      </c>
      <c r="CK1073" s="115" t="s">
        <v>112</v>
      </c>
      <c r="CL1073" s="115" t="s">
        <v>90</v>
      </c>
      <c r="CM1073" s="115" t="s">
        <v>91</v>
      </c>
      <c r="CN1073" s="115" t="s">
        <v>91</v>
      </c>
    </row>
    <row r="1074" spans="1:92">
      <c r="A1074" s="115">
        <v>7020343619</v>
      </c>
      <c r="O1074" s="115"/>
      <c r="Y1074" s="115" t="s">
        <v>28</v>
      </c>
      <c r="AB1074" s="115"/>
      <c r="AL1074" s="115"/>
      <c r="AX1074" s="115"/>
      <c r="BP1074" s="115" t="s">
        <v>67</v>
      </c>
      <c r="CC1074" s="115" t="s">
        <v>99</v>
      </c>
      <c r="CD1074" s="115">
        <v>26</v>
      </c>
      <c r="CE1074" s="115" t="s">
        <v>181</v>
      </c>
      <c r="CF1074" s="115" t="s">
        <v>219</v>
      </c>
      <c r="CG1074" s="115" t="s">
        <v>85</v>
      </c>
      <c r="CH1074" s="115" t="s">
        <v>86</v>
      </c>
      <c r="CI1074" s="115" t="s">
        <v>87</v>
      </c>
      <c r="CK1074" s="115" t="s">
        <v>102</v>
      </c>
      <c r="CL1074" s="115" t="s">
        <v>113</v>
      </c>
      <c r="CM1074" s="115" t="s">
        <v>91</v>
      </c>
      <c r="CN1074" s="115" t="s">
        <v>91</v>
      </c>
    </row>
    <row r="1075" spans="1:92">
      <c r="A1075" s="115">
        <v>7020341858</v>
      </c>
      <c r="O1075" s="115"/>
      <c r="Y1075" s="115" t="s">
        <v>28</v>
      </c>
      <c r="AB1075" s="115"/>
      <c r="AL1075" s="115"/>
      <c r="AX1075" s="115"/>
      <c r="BO1075" s="115" t="s">
        <v>66</v>
      </c>
      <c r="BP1075" s="115" t="s">
        <v>67</v>
      </c>
      <c r="CC1075" s="115" t="s">
        <v>83</v>
      </c>
      <c r="CD1075" s="115">
        <v>25</v>
      </c>
      <c r="CE1075" s="115" t="s">
        <v>181</v>
      </c>
      <c r="CF1075" s="115" t="s">
        <v>242</v>
      </c>
      <c r="CG1075" s="115" t="s">
        <v>85</v>
      </c>
      <c r="CH1075" s="115" t="s">
        <v>91</v>
      </c>
      <c r="CI1075" s="115" t="s">
        <v>87</v>
      </c>
      <c r="CJ1075" s="115" t="s">
        <v>93</v>
      </c>
      <c r="CK1075" s="115" t="s">
        <v>109</v>
      </c>
      <c r="CL1075" s="115" t="s">
        <v>98</v>
      </c>
      <c r="CM1075" s="115" t="s">
        <v>91</v>
      </c>
      <c r="CN1075" s="115" t="s">
        <v>91</v>
      </c>
    </row>
    <row r="1076" spans="1:92">
      <c r="A1076" s="115">
        <v>6985718656</v>
      </c>
      <c r="O1076" s="115"/>
      <c r="AB1076" s="115"/>
      <c r="AL1076" s="115"/>
      <c r="AX1076" s="115"/>
      <c r="BP1076" s="115"/>
      <c r="CC1076" s="115" t="s">
        <v>99</v>
      </c>
      <c r="CD1076" s="115">
        <v>51</v>
      </c>
      <c r="CE1076" s="115" t="s">
        <v>181</v>
      </c>
      <c r="CF1076" s="115" t="s">
        <v>239</v>
      </c>
      <c r="CG1076" s="115" t="s">
        <v>85</v>
      </c>
      <c r="CH1076" s="115" t="s">
        <v>86</v>
      </c>
      <c r="CM1076" s="115" t="s">
        <v>91</v>
      </c>
      <c r="CN1076" s="115" t="s">
        <v>86</v>
      </c>
    </row>
    <row r="1077" spans="1:92">
      <c r="A1077" s="115">
        <v>6985474783</v>
      </c>
      <c r="O1077" s="115"/>
      <c r="AB1077" s="115"/>
      <c r="AL1077" s="115"/>
      <c r="AX1077" s="115"/>
      <c r="BP1077" s="115" t="s">
        <v>67</v>
      </c>
      <c r="BS1077" s="115" t="s">
        <v>70</v>
      </c>
      <c r="BT1077" s="115" t="s">
        <v>71</v>
      </c>
      <c r="CC1077" s="115" t="s">
        <v>99</v>
      </c>
      <c r="CD1077" s="115">
        <v>67</v>
      </c>
      <c r="CE1077" s="115" t="s">
        <v>181</v>
      </c>
      <c r="CF1077" s="115" t="s">
        <v>478</v>
      </c>
      <c r="CG1077" s="115" t="s">
        <v>85</v>
      </c>
      <c r="CH1077" s="115" t="s">
        <v>86</v>
      </c>
      <c r="CI1077" s="115" t="s">
        <v>87</v>
      </c>
      <c r="CJ1077" s="115" t="s">
        <v>101</v>
      </c>
      <c r="CK1077" s="115" t="s">
        <v>89</v>
      </c>
      <c r="CL1077" s="115" t="s">
        <v>106</v>
      </c>
      <c r="CM1077" s="115" t="s">
        <v>91</v>
      </c>
      <c r="CN1077" s="115" t="s">
        <v>91</v>
      </c>
    </row>
    <row r="1078" spans="1:92">
      <c r="A1078" s="115">
        <v>6985471157</v>
      </c>
      <c r="O1078" s="115"/>
      <c r="AB1078" s="115"/>
      <c r="AL1078" s="115"/>
      <c r="AX1078" s="115"/>
      <c r="BP1078" s="115" t="s">
        <v>67</v>
      </c>
      <c r="BY1078" s="115" t="s">
        <v>76</v>
      </c>
      <c r="CC1078" s="115" t="s">
        <v>99</v>
      </c>
      <c r="CD1078" s="115">
        <v>50</v>
      </c>
      <c r="CE1078" s="115" t="s">
        <v>181</v>
      </c>
      <c r="CH1078" s="115" t="s">
        <v>91</v>
      </c>
      <c r="CI1078" s="115" t="s">
        <v>137</v>
      </c>
      <c r="CJ1078" s="115" t="s">
        <v>104</v>
      </c>
      <c r="CK1078" s="115" t="s">
        <v>102</v>
      </c>
      <c r="CL1078" s="115" t="s">
        <v>90</v>
      </c>
      <c r="CM1078" s="115" t="s">
        <v>91</v>
      </c>
      <c r="CN1078" s="115" t="s">
        <v>86</v>
      </c>
    </row>
    <row r="1079" spans="1:92">
      <c r="A1079" s="115">
        <v>6985466849</v>
      </c>
      <c r="O1079" s="115"/>
      <c r="AB1079" s="115"/>
      <c r="AL1079" s="115" t="s">
        <v>41</v>
      </c>
      <c r="AX1079" s="115"/>
      <c r="BP1079" s="115" t="s">
        <v>67</v>
      </c>
      <c r="CC1079" s="115" t="s">
        <v>83</v>
      </c>
      <c r="CD1079" s="115">
        <v>66</v>
      </c>
      <c r="CE1079" s="115" t="s">
        <v>181</v>
      </c>
      <c r="CG1079" s="115" t="s">
        <v>85</v>
      </c>
      <c r="CH1079" s="115" t="s">
        <v>86</v>
      </c>
      <c r="CJ1079" s="115" t="s">
        <v>100</v>
      </c>
      <c r="CK1079" s="115" t="s">
        <v>89</v>
      </c>
      <c r="CL1079" s="115" t="s">
        <v>113</v>
      </c>
      <c r="CM1079" s="115" t="s">
        <v>91</v>
      </c>
      <c r="CN1079" s="115" t="s">
        <v>91</v>
      </c>
    </row>
    <row r="1080" spans="1:92">
      <c r="A1080" s="115">
        <v>6985465944</v>
      </c>
      <c r="O1080" s="115"/>
      <c r="AB1080" s="115"/>
      <c r="AL1080" s="115"/>
      <c r="AX1080" s="115"/>
      <c r="BP1080" s="115" t="s">
        <v>67</v>
      </c>
      <c r="CC1080" s="115" t="s">
        <v>83</v>
      </c>
      <c r="CD1080" s="115">
        <v>80</v>
      </c>
      <c r="CE1080" s="115" t="s">
        <v>181</v>
      </c>
      <c r="CF1080" s="115" t="s">
        <v>199</v>
      </c>
      <c r="CG1080" s="115" t="s">
        <v>85</v>
      </c>
      <c r="CH1080" s="115" t="s">
        <v>86</v>
      </c>
      <c r="CJ1080" s="115" t="s">
        <v>96</v>
      </c>
      <c r="CK1080" s="115" t="s">
        <v>102</v>
      </c>
      <c r="CL1080" s="115" t="s">
        <v>106</v>
      </c>
      <c r="CM1080" s="115" t="s">
        <v>91</v>
      </c>
      <c r="CN1080" s="115" t="s">
        <v>86</v>
      </c>
    </row>
    <row r="1081" spans="1:92">
      <c r="A1081" s="115">
        <v>6985463825</v>
      </c>
      <c r="O1081" s="115"/>
      <c r="AB1081" s="115"/>
      <c r="AL1081" s="115"/>
      <c r="AX1081" s="115"/>
      <c r="BP1081" s="115" t="s">
        <v>67</v>
      </c>
      <c r="CC1081" s="115" t="s">
        <v>99</v>
      </c>
      <c r="CD1081" s="115">
        <v>21</v>
      </c>
      <c r="CE1081" s="115" t="s">
        <v>181</v>
      </c>
      <c r="CF1081" s="115" t="s">
        <v>199</v>
      </c>
      <c r="CG1081" s="115" t="s">
        <v>85</v>
      </c>
      <c r="CH1081" s="115" t="s">
        <v>86</v>
      </c>
      <c r="CI1081" s="115" t="s">
        <v>87</v>
      </c>
      <c r="CJ1081" s="115" t="s">
        <v>88</v>
      </c>
      <c r="CK1081" s="115" t="s">
        <v>89</v>
      </c>
      <c r="CL1081" s="115" t="s">
        <v>90</v>
      </c>
      <c r="CM1081" s="115" t="s">
        <v>91</v>
      </c>
      <c r="CN1081" s="115" t="s">
        <v>91</v>
      </c>
    </row>
    <row r="1082" spans="1:92">
      <c r="A1082" s="115">
        <v>6985455647</v>
      </c>
      <c r="O1082" s="115"/>
      <c r="AB1082" s="115"/>
      <c r="AL1082" s="115" t="s">
        <v>41</v>
      </c>
      <c r="AX1082" s="115"/>
      <c r="BP1082" s="115"/>
      <c r="CC1082" s="115" t="s">
        <v>99</v>
      </c>
      <c r="CD1082" s="115">
        <v>48</v>
      </c>
      <c r="CE1082" s="115" t="s">
        <v>181</v>
      </c>
      <c r="CG1082" s="115" t="s">
        <v>85</v>
      </c>
      <c r="CH1082" s="115" t="s">
        <v>86</v>
      </c>
      <c r="CI1082" s="115" t="s">
        <v>87</v>
      </c>
      <c r="CJ1082" s="115" t="s">
        <v>93</v>
      </c>
      <c r="CK1082" s="115" t="s">
        <v>94</v>
      </c>
      <c r="CM1082" s="115" t="s">
        <v>91</v>
      </c>
      <c r="CN1082" s="115" t="s">
        <v>91</v>
      </c>
    </row>
    <row r="1083" spans="1:92">
      <c r="A1083" s="115">
        <v>6985452805</v>
      </c>
      <c r="O1083" s="115"/>
      <c r="AB1083" s="115"/>
      <c r="AL1083" s="115"/>
      <c r="AX1083" s="115"/>
      <c r="BP1083" s="115" t="s">
        <v>67</v>
      </c>
      <c r="CC1083" s="115" t="s">
        <v>99</v>
      </c>
      <c r="CD1083" s="115">
        <v>28</v>
      </c>
      <c r="CE1083" s="115" t="s">
        <v>181</v>
      </c>
      <c r="CF1083" s="115" t="s">
        <v>195</v>
      </c>
      <c r="CG1083" s="115" t="s">
        <v>85</v>
      </c>
      <c r="CH1083" s="115" t="s">
        <v>86</v>
      </c>
      <c r="CI1083" s="115" t="s">
        <v>87</v>
      </c>
      <c r="CJ1083" s="115" t="s">
        <v>101</v>
      </c>
      <c r="CK1083" s="115" t="s">
        <v>89</v>
      </c>
      <c r="CL1083" s="115" t="s">
        <v>90</v>
      </c>
      <c r="CM1083" s="115" t="s">
        <v>91</v>
      </c>
      <c r="CN1083" s="115" t="s">
        <v>91</v>
      </c>
    </row>
    <row r="1084" spans="1:92">
      <c r="A1084" s="115">
        <v>6985448889</v>
      </c>
      <c r="O1084" s="115"/>
      <c r="AA1084" s="115" t="s">
        <v>30</v>
      </c>
      <c r="AB1084" s="115"/>
      <c r="AL1084" s="115"/>
      <c r="AX1084" s="115"/>
      <c r="BP1084" s="115"/>
      <c r="BR1084" s="115" t="s">
        <v>69</v>
      </c>
      <c r="BW1084" s="115" t="s">
        <v>74</v>
      </c>
      <c r="CC1084" s="115" t="s">
        <v>99</v>
      </c>
      <c r="CD1084" s="115">
        <v>33</v>
      </c>
      <c r="CE1084" s="115" t="s">
        <v>181</v>
      </c>
      <c r="CF1084" s="115" t="s">
        <v>239</v>
      </c>
      <c r="CG1084" s="115" t="s">
        <v>85</v>
      </c>
      <c r="CH1084" s="115" t="s">
        <v>86</v>
      </c>
      <c r="CI1084" s="115" t="s">
        <v>87</v>
      </c>
      <c r="CJ1084" s="115" t="s">
        <v>88</v>
      </c>
      <c r="CK1084" s="115" t="s">
        <v>111</v>
      </c>
      <c r="CL1084" s="115" t="s">
        <v>90</v>
      </c>
      <c r="CM1084" s="115" t="s">
        <v>91</v>
      </c>
      <c r="CN1084" s="115" t="s">
        <v>91</v>
      </c>
    </row>
    <row r="1085" spans="1:92">
      <c r="A1085" s="115">
        <v>6985414569</v>
      </c>
      <c r="O1085" s="115"/>
      <c r="AB1085" s="115"/>
      <c r="AL1085" s="115"/>
      <c r="AX1085" s="115"/>
      <c r="BP1085" s="115"/>
      <c r="CC1085" s="115" t="s">
        <v>83</v>
      </c>
      <c r="CD1085" s="115">
        <v>41</v>
      </c>
      <c r="CE1085" s="115" t="s">
        <v>181</v>
      </c>
      <c r="CF1085" s="115" t="s">
        <v>214</v>
      </c>
      <c r="CG1085" s="115" t="s">
        <v>85</v>
      </c>
      <c r="CH1085" s="115" t="s">
        <v>86</v>
      </c>
      <c r="CI1085" s="115" t="s">
        <v>87</v>
      </c>
      <c r="CJ1085" s="115" t="s">
        <v>93</v>
      </c>
      <c r="CK1085" s="115" t="s">
        <v>89</v>
      </c>
      <c r="CL1085" s="115" t="s">
        <v>90</v>
      </c>
      <c r="CM1085" s="115" t="s">
        <v>91</v>
      </c>
    </row>
    <row r="1086" spans="1:92">
      <c r="A1086" s="115">
        <v>6985163127</v>
      </c>
      <c r="O1086" s="115" t="s">
        <v>18</v>
      </c>
      <c r="AB1086" s="115"/>
      <c r="AL1086" s="115"/>
      <c r="AX1086" s="115"/>
      <c r="BP1086" s="115"/>
      <c r="CC1086" s="115" t="s">
        <v>99</v>
      </c>
      <c r="CD1086" s="115">
        <v>42</v>
      </c>
      <c r="CE1086" s="115" t="s">
        <v>181</v>
      </c>
      <c r="CF1086" s="115" t="s">
        <v>203</v>
      </c>
      <c r="CG1086" s="115" t="s">
        <v>85</v>
      </c>
      <c r="CH1086" s="115" t="s">
        <v>86</v>
      </c>
      <c r="CI1086" s="115" t="s">
        <v>87</v>
      </c>
      <c r="CM1086" s="115" t="s">
        <v>91</v>
      </c>
      <c r="CN1086" s="115" t="s">
        <v>86</v>
      </c>
    </row>
    <row r="1087" spans="1:92">
      <c r="A1087" s="115">
        <v>6985107142</v>
      </c>
      <c r="O1087" s="115"/>
      <c r="AB1087" s="115"/>
      <c r="AL1087" s="115"/>
      <c r="AX1087" s="115"/>
      <c r="BP1087" s="115"/>
      <c r="CC1087" s="115"/>
      <c r="CE1087" s="115" t="s">
        <v>181</v>
      </c>
    </row>
    <row r="1088" spans="1:92">
      <c r="A1088" s="115">
        <v>6982476447</v>
      </c>
      <c r="O1088" s="115"/>
      <c r="AB1088" s="115"/>
      <c r="AL1088" s="115"/>
      <c r="AX1088" s="115"/>
      <c r="BP1088" s="115" t="s">
        <v>67</v>
      </c>
      <c r="BS1088" s="115" t="s">
        <v>70</v>
      </c>
      <c r="BT1088" s="115" t="s">
        <v>71</v>
      </c>
      <c r="CC1088" s="115" t="s">
        <v>83</v>
      </c>
      <c r="CD1088" s="115">
        <v>86</v>
      </c>
      <c r="CE1088" s="115" t="s">
        <v>181</v>
      </c>
      <c r="CF1088" s="115" t="s">
        <v>239</v>
      </c>
      <c r="CG1088" s="115" t="s">
        <v>85</v>
      </c>
      <c r="CH1088" s="115" t="s">
        <v>86</v>
      </c>
      <c r="CI1088" s="115" t="s">
        <v>87</v>
      </c>
      <c r="CK1088" s="115" t="s">
        <v>102</v>
      </c>
      <c r="CL1088" s="115" t="s">
        <v>106</v>
      </c>
      <c r="CM1088" s="115" t="s">
        <v>91</v>
      </c>
      <c r="CN1088" s="115" t="s">
        <v>86</v>
      </c>
    </row>
    <row r="1089" spans="1:92">
      <c r="A1089" s="115">
        <v>6982472889</v>
      </c>
      <c r="O1089" s="115"/>
      <c r="AA1089" s="115" t="s">
        <v>30</v>
      </c>
      <c r="AB1089" s="115"/>
      <c r="AL1089" s="115"/>
      <c r="AX1089" s="115"/>
      <c r="BP1089" s="115"/>
      <c r="CC1089" s="115" t="s">
        <v>83</v>
      </c>
      <c r="CD1089" s="115">
        <v>37</v>
      </c>
      <c r="CE1089" s="115" t="s">
        <v>181</v>
      </c>
      <c r="CF1089" s="115" t="s">
        <v>483</v>
      </c>
      <c r="CG1089" s="115" t="s">
        <v>85</v>
      </c>
      <c r="CH1089" s="115" t="s">
        <v>86</v>
      </c>
      <c r="CI1089" s="115" t="s">
        <v>87</v>
      </c>
      <c r="CJ1089" s="115" t="s">
        <v>88</v>
      </c>
      <c r="CK1089" s="115" t="s">
        <v>114</v>
      </c>
      <c r="CL1089" s="115" t="s">
        <v>90</v>
      </c>
      <c r="CM1089" s="115" t="s">
        <v>91</v>
      </c>
      <c r="CN1089" s="115" t="s">
        <v>91</v>
      </c>
    </row>
    <row r="1090" spans="1:92">
      <c r="A1090" s="115">
        <v>6982470948</v>
      </c>
      <c r="O1090" s="115"/>
      <c r="AB1090" s="115"/>
      <c r="AL1090" s="115"/>
      <c r="AX1090" s="115"/>
      <c r="BP1090" s="115"/>
      <c r="CC1090" s="115" t="s">
        <v>99</v>
      </c>
      <c r="CD1090" s="115">
        <v>27</v>
      </c>
      <c r="CE1090" s="115" t="s">
        <v>181</v>
      </c>
      <c r="CF1090" s="115" t="s">
        <v>245</v>
      </c>
      <c r="CG1090" s="115" t="s">
        <v>85</v>
      </c>
      <c r="CI1090" s="115" t="s">
        <v>87</v>
      </c>
      <c r="CJ1090" s="115" t="s">
        <v>93</v>
      </c>
      <c r="CK1090" s="115" t="s">
        <v>102</v>
      </c>
      <c r="CL1090" s="115" t="s">
        <v>90</v>
      </c>
      <c r="CM1090" s="115" t="s">
        <v>91</v>
      </c>
      <c r="CN1090" s="115" t="s">
        <v>91</v>
      </c>
    </row>
    <row r="1091" spans="1:92">
      <c r="A1091" s="115">
        <v>6982464422</v>
      </c>
      <c r="O1091" s="115"/>
      <c r="AB1091" s="115"/>
      <c r="AL1091" s="115"/>
      <c r="AX1091" s="115"/>
      <c r="BP1091" s="115"/>
      <c r="CC1091" s="115" t="s">
        <v>99</v>
      </c>
      <c r="CD1091" s="115">
        <v>58</v>
      </c>
      <c r="CE1091" s="115" t="s">
        <v>181</v>
      </c>
      <c r="CF1091" s="115" t="s">
        <v>242</v>
      </c>
      <c r="CG1091" s="115" t="s">
        <v>85</v>
      </c>
      <c r="CH1091" s="115" t="s">
        <v>86</v>
      </c>
      <c r="CJ1091" s="115" t="s">
        <v>88</v>
      </c>
      <c r="CK1091" s="115" t="s">
        <v>89</v>
      </c>
      <c r="CL1091" s="115" t="s">
        <v>90</v>
      </c>
      <c r="CM1091" s="115" t="s">
        <v>91</v>
      </c>
      <c r="CN1091" s="115" t="s">
        <v>91</v>
      </c>
    </row>
    <row r="1092" spans="1:92">
      <c r="A1092" s="115">
        <v>6982463622</v>
      </c>
      <c r="O1092" s="115"/>
      <c r="AB1092" s="115"/>
      <c r="AL1092" s="115"/>
      <c r="AX1092" s="115"/>
      <c r="BP1092" s="115"/>
      <c r="BS1092" s="115" t="s">
        <v>70</v>
      </c>
      <c r="CC1092" s="115" t="s">
        <v>99</v>
      </c>
      <c r="CD1092" s="115">
        <v>63</v>
      </c>
      <c r="CE1092" s="115" t="s">
        <v>181</v>
      </c>
      <c r="CF1092" s="115" t="s">
        <v>187</v>
      </c>
      <c r="CG1092" s="115" t="s">
        <v>85</v>
      </c>
      <c r="CH1092" s="115" t="s">
        <v>86</v>
      </c>
      <c r="CI1092" s="115" t="s">
        <v>87</v>
      </c>
      <c r="CJ1092" s="115" t="s">
        <v>88</v>
      </c>
      <c r="CK1092" s="115" t="s">
        <v>89</v>
      </c>
      <c r="CL1092" s="115" t="s">
        <v>90</v>
      </c>
      <c r="CM1092" s="115" t="s">
        <v>91</v>
      </c>
      <c r="CN1092" s="115" t="s">
        <v>91</v>
      </c>
    </row>
    <row r="1093" spans="1:92">
      <c r="A1093" s="115">
        <v>7045789067</v>
      </c>
      <c r="O1093" s="115"/>
      <c r="Z1093" s="115" t="s">
        <v>29</v>
      </c>
      <c r="AB1093" s="115"/>
      <c r="AL1093" s="115"/>
      <c r="AX1093" s="115"/>
      <c r="BP1093" s="115"/>
      <c r="BR1093" s="115" t="s">
        <v>69</v>
      </c>
      <c r="BT1093" s="115" t="s">
        <v>71</v>
      </c>
      <c r="CC1093" s="115" t="s">
        <v>83</v>
      </c>
      <c r="CD1093" s="115">
        <v>71</v>
      </c>
      <c r="CE1093" s="115" t="s">
        <v>181</v>
      </c>
      <c r="CF1093" s="115" t="s">
        <v>190</v>
      </c>
      <c r="CG1093" s="115" t="s">
        <v>85</v>
      </c>
      <c r="CH1093" s="115" t="s">
        <v>86</v>
      </c>
      <c r="CI1093" s="115" t="s">
        <v>87</v>
      </c>
      <c r="CJ1093" s="115" t="s">
        <v>101</v>
      </c>
      <c r="CK1093" s="115" t="s">
        <v>102</v>
      </c>
      <c r="CL1093" s="115" t="s">
        <v>106</v>
      </c>
      <c r="CM1093" s="115" t="s">
        <v>91</v>
      </c>
      <c r="CN1093" s="115" t="s">
        <v>91</v>
      </c>
    </row>
    <row r="1094" spans="1:92">
      <c r="A1094" s="115">
        <v>7045766046</v>
      </c>
      <c r="O1094" s="115"/>
      <c r="Z1094" s="115" t="s">
        <v>29</v>
      </c>
      <c r="AB1094" s="115"/>
      <c r="AL1094" s="115"/>
      <c r="AX1094" s="115"/>
      <c r="BP1094" s="115" t="s">
        <v>67</v>
      </c>
      <c r="CC1094" s="115" t="s">
        <v>83</v>
      </c>
      <c r="CD1094" s="115">
        <v>80</v>
      </c>
      <c r="CE1094" s="115" t="s">
        <v>181</v>
      </c>
      <c r="CF1094" s="115" t="s">
        <v>202</v>
      </c>
      <c r="CG1094" s="115" t="s">
        <v>107</v>
      </c>
      <c r="CH1094" s="115" t="s">
        <v>86</v>
      </c>
      <c r="CI1094" s="115" t="s">
        <v>87</v>
      </c>
      <c r="CJ1094" s="115" t="s">
        <v>101</v>
      </c>
      <c r="CK1094" s="115" t="s">
        <v>111</v>
      </c>
      <c r="CL1094" s="115" t="s">
        <v>106</v>
      </c>
      <c r="CM1094" s="115" t="s">
        <v>91</v>
      </c>
      <c r="CN1094" s="115" t="s">
        <v>91</v>
      </c>
    </row>
    <row r="1095" spans="1:92">
      <c r="A1095" s="115">
        <v>7045754897</v>
      </c>
      <c r="O1095" s="115"/>
      <c r="AB1095" s="115"/>
      <c r="AL1095" s="115" t="s">
        <v>41</v>
      </c>
      <c r="AN1095" s="115" t="s">
        <v>43</v>
      </c>
      <c r="AX1095" s="115"/>
      <c r="BP1095" s="115" t="s">
        <v>67</v>
      </c>
      <c r="BS1095" s="115" t="s">
        <v>70</v>
      </c>
      <c r="CC1095" s="115" t="s">
        <v>83</v>
      </c>
      <c r="CD1095" s="115">
        <v>51</v>
      </c>
      <c r="CE1095" s="115" t="s">
        <v>181</v>
      </c>
      <c r="CF1095" s="115" t="s">
        <v>188</v>
      </c>
      <c r="CG1095" s="115" t="s">
        <v>85</v>
      </c>
      <c r="CH1095" s="115" t="s">
        <v>86</v>
      </c>
      <c r="CI1095" s="115" t="s">
        <v>87</v>
      </c>
      <c r="CK1095" s="115" t="s">
        <v>109</v>
      </c>
      <c r="CL1095" s="115" t="s">
        <v>90</v>
      </c>
      <c r="CM1095" s="115" t="s">
        <v>91</v>
      </c>
      <c r="CN1095" s="115" t="s">
        <v>91</v>
      </c>
    </row>
  </sheetData>
  <sortState ref="A3:CN1095">
    <sortCondition ref="AI3:AI109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9"/>
  <sheetViews>
    <sheetView workbookViewId="0">
      <selection activeCell="A9" sqref="A9"/>
    </sheetView>
  </sheetViews>
  <sheetFormatPr defaultRowHeight="14.5"/>
  <cols>
    <col min="1" max="1" width="28.81640625" customWidth="1"/>
    <col min="11" max="11" width="28.81640625" customWidth="1"/>
    <col min="21" max="21" width="28.81640625" customWidth="1"/>
    <col min="22" max="22" width="11.7265625" customWidth="1"/>
    <col min="31" max="31" width="28.81640625" customWidth="1"/>
  </cols>
  <sheetData>
    <row r="1" spans="1:32" ht="21">
      <c r="A1" s="153" t="s">
        <v>503</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row>
    <row r="2" spans="1:32" ht="16">
      <c r="A2" s="146" t="s">
        <v>401</v>
      </c>
      <c r="B2" s="147"/>
      <c r="C2" s="38"/>
      <c r="D2" s="38"/>
      <c r="E2" s="38"/>
      <c r="F2" s="38"/>
      <c r="G2" s="38"/>
      <c r="H2" s="38"/>
      <c r="I2" s="38"/>
      <c r="J2" s="38"/>
      <c r="K2" s="146" t="s">
        <v>402</v>
      </c>
      <c r="L2" s="147"/>
      <c r="U2" s="146" t="s">
        <v>409</v>
      </c>
      <c r="V2" s="147"/>
      <c r="AE2" s="146" t="s">
        <v>418</v>
      </c>
      <c r="AF2" s="152"/>
    </row>
    <row r="3" spans="1:32" ht="16">
      <c r="A3" s="31" t="s">
        <v>99</v>
      </c>
      <c r="B3" s="39">
        <f>COUNTIFS('Q1'!AN:AN,"Suffolk",'Q1'!AL:AL,"Male")</f>
        <v>242</v>
      </c>
      <c r="C3" s="38"/>
      <c r="D3" s="38"/>
      <c r="E3" s="38"/>
      <c r="F3" s="38"/>
      <c r="G3" s="38"/>
      <c r="H3" s="38"/>
      <c r="I3" s="38"/>
      <c r="J3" s="38"/>
      <c r="K3" s="25" t="s">
        <v>403</v>
      </c>
      <c r="L3" s="34">
        <f>COUNTIFS('Q1'!AN:AN,"Suffolk",'Q1'!AM:AM,"&gt;17",'Q1'!AM:AM,"&lt;25")</f>
        <v>48</v>
      </c>
      <c r="U3" s="25" t="s">
        <v>91</v>
      </c>
      <c r="V3" s="3">
        <f>COUNTIFS('Q1'!AN:AN,"Suffolk",'Q1'!AV:AV,"Yes")</f>
        <v>629</v>
      </c>
      <c r="AE3" s="31" t="s">
        <v>419</v>
      </c>
      <c r="AF3" s="39">
        <f>COUNTIFS('Q1'!AN:AN,"Suffolk",'Q1'!AT:AT,"K-8 grade")</f>
        <v>4</v>
      </c>
    </row>
    <row r="4" spans="1:32" ht="16">
      <c r="A4" s="25" t="s">
        <v>83</v>
      </c>
      <c r="B4" s="34">
        <f>COUNTIFS('Q1'!AN:AN,"Suffolk",'Q1'!AL:AL,"Female")</f>
        <v>453</v>
      </c>
      <c r="C4" s="38"/>
      <c r="D4" s="38"/>
      <c r="E4" s="38"/>
      <c r="F4" s="38"/>
      <c r="G4" s="38"/>
      <c r="H4" s="38"/>
      <c r="I4" s="38"/>
      <c r="J4" s="38"/>
      <c r="K4" s="25" t="s">
        <v>404</v>
      </c>
      <c r="L4" s="34">
        <f>COUNTIFS('Q1'!AN:AN,"Suffolk",'Q1'!AM:AM,"&gt;24",'Q1'!AM:AM,"&lt;35")</f>
        <v>82</v>
      </c>
      <c r="U4" s="25" t="s">
        <v>86</v>
      </c>
      <c r="V4" s="3">
        <f>COUNTIFS('Q1'!AN:AN,"Suffolk",'Q1'!AV:AV,"No")</f>
        <v>27</v>
      </c>
      <c r="AE4" s="25" t="s">
        <v>112</v>
      </c>
      <c r="AF4" s="34">
        <f>COUNTIFS('Q1'!AN:AN,"Suffolk",'Q1'!AT:AT,"Some high school")</f>
        <v>30</v>
      </c>
    </row>
    <row r="5" spans="1:32" ht="16.5" thickBot="1">
      <c r="A5" s="25" t="s">
        <v>116</v>
      </c>
      <c r="B5" s="34">
        <f>COUNTIFS('Q1'!AN:AN,"Suffolk",'Q1'!AL:AL,"Other")</f>
        <v>2</v>
      </c>
      <c r="C5" s="38"/>
      <c r="D5" s="38"/>
      <c r="E5" s="38"/>
      <c r="F5" s="38"/>
      <c r="G5" s="38"/>
      <c r="H5" s="38"/>
      <c r="I5" s="38"/>
      <c r="J5" s="38"/>
      <c r="K5" s="25" t="s">
        <v>405</v>
      </c>
      <c r="L5" s="34">
        <f>COUNTIFS('Q1'!AN:AN,"Suffolk",'Q1'!AM:AM,"&gt;34",'Q1'!AM:AM,"&lt;45")</f>
        <v>90</v>
      </c>
      <c r="U5" s="25" t="s">
        <v>410</v>
      </c>
      <c r="V5" s="3">
        <f>COUNTIFS('Q1'!AN:AN,"Suffolk",'Q1'!AV:AV,"No, but I did in the past")</f>
        <v>5</v>
      </c>
      <c r="AE5" s="25" t="s">
        <v>102</v>
      </c>
      <c r="AF5" s="34">
        <f>COUNTIFS('Q1'!AN:AN,"Suffolk",'Q1'!AT:AT,"High school graduate")</f>
        <v>123</v>
      </c>
    </row>
    <row r="6" spans="1:32" ht="16.5" thickBot="1">
      <c r="A6" s="29" t="s">
        <v>397</v>
      </c>
      <c r="B6" s="37">
        <f>SUM(B3:B5)</f>
        <v>697</v>
      </c>
      <c r="C6" s="38"/>
      <c r="D6" s="38"/>
      <c r="E6" s="38"/>
      <c r="F6" s="38"/>
      <c r="G6" s="38"/>
      <c r="H6" s="38"/>
      <c r="I6" s="38"/>
      <c r="J6" s="38"/>
      <c r="K6" s="25" t="s">
        <v>406</v>
      </c>
      <c r="L6" s="34">
        <f>COUNTIFS('Q1'!AN:AN,"Suffolk",'Q1'!AM:AM,"&gt;44",'Q1'!AM:AM,"&lt;55")</f>
        <v>100</v>
      </c>
      <c r="U6" s="29" t="s">
        <v>397</v>
      </c>
      <c r="V6" s="30">
        <f>SUM(V3:V5)</f>
        <v>661</v>
      </c>
      <c r="AE6" s="25" t="s">
        <v>109</v>
      </c>
      <c r="AF6" s="34">
        <f>COUNTIFS('Q1'!AN:AN,"Suffolk",'Q1'!AT:AT,"Technical school")</f>
        <v>28</v>
      </c>
    </row>
    <row r="7" spans="1:32" ht="16.5" thickBot="1">
      <c r="A7" s="46" t="s">
        <v>398</v>
      </c>
      <c r="B7" s="43">
        <f>B6/702</f>
        <v>0.99287749287749283</v>
      </c>
      <c r="C7" s="38"/>
      <c r="D7" s="38"/>
      <c r="E7" s="38"/>
      <c r="F7" s="38"/>
      <c r="G7" s="38"/>
      <c r="H7" s="38"/>
      <c r="I7" s="38"/>
      <c r="J7" s="38"/>
      <c r="K7" s="32" t="s">
        <v>407</v>
      </c>
      <c r="L7" s="34">
        <f>COUNTIFS('Q1'!AN:AN,"Suffolk",'Q1'!AM:AM,"&gt;54",'Q1'!AM:AM,"&lt;65")</f>
        <v>141</v>
      </c>
      <c r="U7" s="29" t="s">
        <v>398</v>
      </c>
      <c r="V7" s="28">
        <f>V6/702</f>
        <v>0.94159544159544162</v>
      </c>
      <c r="AE7" s="25" t="s">
        <v>94</v>
      </c>
      <c r="AF7" s="34">
        <f>COUNTIFS('Q1'!AN:AN,"Suffolk",'Q1'!AT:AT,"Some college")</f>
        <v>166</v>
      </c>
    </row>
    <row r="8" spans="1:32" ht="16.5" thickBot="1">
      <c r="A8" s="38"/>
      <c r="B8" s="38"/>
      <c r="C8" s="38"/>
      <c r="D8" s="38"/>
      <c r="E8" s="38"/>
      <c r="F8" s="38"/>
      <c r="G8" s="38"/>
      <c r="H8" s="38"/>
      <c r="I8" s="38"/>
      <c r="J8" s="38"/>
      <c r="K8" s="25" t="s">
        <v>408</v>
      </c>
      <c r="L8" s="34">
        <f>COUNTIFS('Q1'!AN:AN,"Suffolk",'Q1'!AM:AM,"&gt;64")</f>
        <v>209</v>
      </c>
      <c r="U8" s="151" t="s">
        <v>411</v>
      </c>
      <c r="V8" s="151"/>
      <c r="AE8" s="25" t="s">
        <v>89</v>
      </c>
      <c r="AF8" s="34">
        <f>COUNTIFS('Q1'!AN:AN,"Suffolk",'Q1'!AT:AT,"College graduate")</f>
        <v>175</v>
      </c>
    </row>
    <row r="9" spans="1:32" ht="16.5" thickBot="1">
      <c r="A9" s="38"/>
      <c r="B9" s="38"/>
      <c r="C9" s="38"/>
      <c r="D9" s="38"/>
      <c r="E9" s="38"/>
      <c r="F9" s="38"/>
      <c r="G9" s="38"/>
      <c r="H9" s="38"/>
      <c r="I9" s="38"/>
      <c r="J9" s="38"/>
      <c r="K9" s="29" t="s">
        <v>397</v>
      </c>
      <c r="L9" s="37">
        <f>SUM(L3:L8)</f>
        <v>670</v>
      </c>
      <c r="AE9" s="25" t="s">
        <v>111</v>
      </c>
      <c r="AF9" s="34">
        <f>COUNTIFS('Q1'!AN:AN,"Suffok",'Q1'!AT:AT,"Graduate school")</f>
        <v>0</v>
      </c>
    </row>
    <row r="10" spans="1:32" ht="16.5" thickBot="1">
      <c r="A10" s="38"/>
      <c r="B10" s="38"/>
      <c r="C10" s="38"/>
      <c r="D10" s="38"/>
      <c r="E10" s="38"/>
      <c r="F10" s="38"/>
      <c r="G10" s="38"/>
      <c r="H10" s="38"/>
      <c r="I10" s="38"/>
      <c r="J10" s="38"/>
      <c r="K10" s="27" t="s">
        <v>398</v>
      </c>
      <c r="L10" s="28">
        <f>L9/702</f>
        <v>0.95441595441595439</v>
      </c>
      <c r="AE10" s="25" t="s">
        <v>120</v>
      </c>
      <c r="AF10" s="34">
        <f>COUNTIFS('Q1'!AN:AN,"Suffolk",'Q1'!AT:AT,"Doctorate")</f>
        <v>14</v>
      </c>
    </row>
    <row r="11" spans="1:32" ht="16">
      <c r="A11" s="38"/>
      <c r="B11" s="38"/>
      <c r="C11" s="38"/>
      <c r="D11" s="38"/>
      <c r="E11" s="38"/>
      <c r="F11" s="38"/>
      <c r="G11" s="38"/>
      <c r="H11" s="38"/>
      <c r="I11" s="38"/>
      <c r="J11" s="38"/>
      <c r="K11" s="38"/>
      <c r="L11" s="38"/>
      <c r="AE11" s="25" t="s">
        <v>118</v>
      </c>
      <c r="AF11" s="34">
        <f>COUNTIFS('Q1'!AN:AN,"Suffolk",'Q1'!AT:AT,"GED")</f>
        <v>0</v>
      </c>
    </row>
    <row r="12" spans="1:32" ht="16.5" thickBot="1">
      <c r="A12" s="38"/>
      <c r="B12" s="38"/>
      <c r="C12" s="38"/>
      <c r="D12" s="38"/>
      <c r="E12" s="38"/>
      <c r="F12" s="38"/>
      <c r="G12" s="38"/>
      <c r="H12" s="38"/>
      <c r="I12" s="38"/>
      <c r="J12" s="38"/>
      <c r="K12" s="38"/>
      <c r="L12" s="38"/>
      <c r="AE12" s="25" t="s">
        <v>178</v>
      </c>
      <c r="AF12" s="45">
        <f>COUNTIFS('Q1'!AN:AN,"Suffolk",'Q1'!AT:AT,"None")</f>
        <v>0</v>
      </c>
    </row>
    <row r="13" spans="1:32" ht="16.5" thickBot="1">
      <c r="A13" s="38"/>
      <c r="B13" s="38"/>
      <c r="C13" s="38"/>
      <c r="D13" s="38"/>
      <c r="E13" s="38"/>
      <c r="F13" s="38"/>
      <c r="G13" s="38"/>
      <c r="H13" s="38"/>
      <c r="I13" s="38"/>
      <c r="J13" s="38"/>
      <c r="K13" s="38"/>
      <c r="L13" s="38"/>
      <c r="AE13" s="29" t="s">
        <v>397</v>
      </c>
      <c r="AF13" s="37">
        <f>SUM(AF3:AF12)</f>
        <v>540</v>
      </c>
    </row>
    <row r="14" spans="1:32" ht="16.5" thickBot="1">
      <c r="A14" s="38"/>
      <c r="B14" s="38"/>
      <c r="C14" s="38"/>
      <c r="D14" s="38"/>
      <c r="E14" s="38"/>
      <c r="F14" s="38"/>
      <c r="G14" s="38"/>
      <c r="H14" s="38"/>
      <c r="I14" s="38"/>
      <c r="J14" s="38"/>
      <c r="K14" s="38"/>
      <c r="L14" s="38"/>
      <c r="AE14" s="29" t="s">
        <v>398</v>
      </c>
      <c r="AF14" s="28">
        <f>AF13/702</f>
        <v>0.76923076923076927</v>
      </c>
    </row>
    <row r="15" spans="1:32" ht="16">
      <c r="A15" s="38"/>
      <c r="B15" s="38"/>
      <c r="C15" s="38"/>
      <c r="D15" s="38"/>
      <c r="E15" s="38"/>
      <c r="F15" s="38"/>
      <c r="G15" s="38"/>
      <c r="H15" s="38"/>
      <c r="I15" s="38"/>
      <c r="J15" s="38"/>
      <c r="K15" s="38"/>
      <c r="L15" s="38"/>
    </row>
    <row r="16" spans="1:32" ht="16">
      <c r="A16" s="38"/>
      <c r="B16" s="38"/>
      <c r="C16" s="38"/>
      <c r="D16" s="38"/>
      <c r="E16" s="38"/>
      <c r="F16" s="38"/>
      <c r="G16" s="38"/>
      <c r="H16" s="38"/>
      <c r="I16" s="38"/>
      <c r="J16" s="38"/>
      <c r="K16" s="38"/>
      <c r="L16" s="38"/>
    </row>
    <row r="17" spans="1:22" ht="16">
      <c r="A17" s="38"/>
      <c r="B17" s="38"/>
      <c r="C17" s="38"/>
      <c r="D17" s="38"/>
      <c r="E17" s="38"/>
      <c r="F17" s="38"/>
      <c r="G17" s="38"/>
      <c r="H17" s="38"/>
      <c r="I17" s="38"/>
      <c r="J17" s="38"/>
      <c r="K17" s="38"/>
      <c r="L17" s="38"/>
    </row>
    <row r="18" spans="1:22" ht="16">
      <c r="A18" s="146" t="s">
        <v>399</v>
      </c>
      <c r="B18" s="152"/>
      <c r="C18" s="38"/>
      <c r="D18" s="38"/>
      <c r="E18" s="38"/>
      <c r="F18" s="38"/>
      <c r="G18" s="38"/>
      <c r="H18" s="38"/>
      <c r="I18" s="38"/>
      <c r="J18" s="38"/>
      <c r="K18" s="146" t="s">
        <v>413</v>
      </c>
      <c r="L18" s="147"/>
      <c r="U18" s="146" t="s">
        <v>412</v>
      </c>
      <c r="V18" s="147"/>
    </row>
    <row r="19" spans="1:22" ht="16">
      <c r="A19" s="41" t="s">
        <v>93</v>
      </c>
      <c r="B19" s="39">
        <f>COUNTIFS('Q1'!AN:AN,"Suffolk",'Q1'!AS:AS,"$0-$19,999")</f>
        <v>91</v>
      </c>
      <c r="C19" s="38"/>
      <c r="D19" s="38"/>
      <c r="E19" s="38"/>
      <c r="F19" s="38"/>
      <c r="G19" s="38"/>
      <c r="H19" s="38"/>
      <c r="I19" s="38"/>
      <c r="J19" s="38"/>
      <c r="K19" s="25" t="s">
        <v>414</v>
      </c>
      <c r="L19" s="34">
        <f>COUNTIFS('Q1'!AN:AN,"Suffolk",'Q1'!AU:AU,"Employed for wages")</f>
        <v>355</v>
      </c>
      <c r="U19" s="33" t="s">
        <v>85</v>
      </c>
      <c r="V19" s="34">
        <f>COUNTIFS('Q1'!AN:AN,"Suffolk",'Q1'!AP:AP,"White/Caucasian")</f>
        <v>539</v>
      </c>
    </row>
    <row r="20" spans="1:22" ht="16">
      <c r="A20" s="33" t="s">
        <v>96</v>
      </c>
      <c r="B20" s="34">
        <f>COUNTIFS('Q1'!AN:AN,"Suffolk",'Q1'!AS:AS,"$20,000 to $34,999")</f>
        <v>63</v>
      </c>
      <c r="C20" s="38"/>
      <c r="D20" s="38"/>
      <c r="E20" s="38"/>
      <c r="F20" s="38"/>
      <c r="G20" s="38"/>
      <c r="H20" s="38"/>
      <c r="I20" s="38"/>
      <c r="J20" s="38"/>
      <c r="K20" s="25" t="s">
        <v>113</v>
      </c>
      <c r="L20" s="34">
        <f>COUNTIFS('Q1'!AN:AN,"Suffolk",'Q1'!AU:AU,"Self-employed")</f>
        <v>40</v>
      </c>
      <c r="U20" s="33" t="s">
        <v>97</v>
      </c>
      <c r="V20" s="34">
        <f>COUNTIFS('Q1'!AN:AN,"Suffolk",'Q1'!AP:AP,"Black/African American")</f>
        <v>46</v>
      </c>
    </row>
    <row r="21" spans="1:22" ht="16">
      <c r="A21" s="33" t="s">
        <v>104</v>
      </c>
      <c r="B21" s="34">
        <f>COUNTIFS('Q1'!AN:AN,"Suffolk",'Q1'!AS:AS,"$35,000 to $49,999")</f>
        <v>40</v>
      </c>
      <c r="C21" s="38"/>
      <c r="D21" s="38"/>
      <c r="E21" s="38"/>
      <c r="F21" s="38"/>
      <c r="G21" s="38"/>
      <c r="H21" s="38"/>
      <c r="I21" s="38"/>
      <c r="J21" s="38"/>
      <c r="K21" s="25" t="s">
        <v>95</v>
      </c>
      <c r="L21" s="34">
        <f>COUNTIFS('Q1'!AN:AN,"Suffolk",'Q1'!AU:AU,"Student")</f>
        <v>22</v>
      </c>
      <c r="U21" s="33" t="s">
        <v>92</v>
      </c>
      <c r="V21" s="34">
        <f>COUNTIFS('Q1'!AN:AN,"Suffolk",'Q1'!AP:AP,"Asian/Pacific Islander")</f>
        <v>16</v>
      </c>
    </row>
    <row r="22" spans="1:22" ht="16">
      <c r="A22" s="33" t="s">
        <v>100</v>
      </c>
      <c r="B22" s="34">
        <f>COUNTIFS('Q1'!AN:AN,"Suffolk",'Q1'!AS:AS,"$50,000 to $74,999")</f>
        <v>105</v>
      </c>
      <c r="C22" s="38"/>
      <c r="D22" s="38"/>
      <c r="E22" s="38"/>
      <c r="F22" s="38"/>
      <c r="G22" s="38"/>
      <c r="H22" s="38"/>
      <c r="I22" s="38"/>
      <c r="J22" s="38"/>
      <c r="K22" s="25" t="s">
        <v>106</v>
      </c>
      <c r="L22" s="34">
        <f>COUNTIFS('Q1'!AN:AN,"Suffolk",'Q1'!AU:AU,"retired")</f>
        <v>197</v>
      </c>
      <c r="U22" s="33" t="s">
        <v>110</v>
      </c>
      <c r="V22" s="34">
        <f>COUNTIFS('Q1'!AN:AN,"Suffolk",'Q1'!AP:AP,"Native American")</f>
        <v>4</v>
      </c>
    </row>
    <row r="23" spans="1:22" ht="16">
      <c r="A23" s="33" t="s">
        <v>101</v>
      </c>
      <c r="B23" s="34">
        <f>COUNTIFS('Q1'!AN:AN,"Suffolk",'Q1'!AS:AS,"$75,000 to $125,000")</f>
        <v>162</v>
      </c>
      <c r="C23" s="38"/>
      <c r="D23" s="38"/>
      <c r="E23" s="38"/>
      <c r="F23" s="38"/>
      <c r="G23" s="38"/>
      <c r="H23" s="38"/>
      <c r="I23" s="38"/>
      <c r="J23" s="38"/>
      <c r="K23" s="25" t="s">
        <v>415</v>
      </c>
      <c r="L23" s="34">
        <f>COUNTIFS('Q1'!AN:AN,"Suffolk",'Q1'!AU:AU,"Military")</f>
        <v>0</v>
      </c>
      <c r="U23" s="33" t="s">
        <v>107</v>
      </c>
      <c r="V23" s="34">
        <f>COUNTIFS('Q1'!AN:AN,"Suffolk",'Q1'!AP:AP,"Multi-racial")</f>
        <v>24</v>
      </c>
    </row>
    <row r="24" spans="1:22" ht="16.5" thickBot="1">
      <c r="A24" s="33" t="s">
        <v>88</v>
      </c>
      <c r="B24" s="34">
        <f>COUNTIFS('Q1'!AN:AN,"Suffolk",'Q1'!AS:AS,"Over $125,000")</f>
        <v>136</v>
      </c>
      <c r="C24" s="38"/>
      <c r="D24" s="38"/>
      <c r="E24" s="38"/>
      <c r="F24" s="38"/>
      <c r="G24" s="38"/>
      <c r="H24" s="38"/>
      <c r="I24" s="38"/>
      <c r="J24" s="38"/>
      <c r="K24" s="25" t="s">
        <v>416</v>
      </c>
      <c r="L24" s="34">
        <f>COUNTIFS('Q1'!AN:AN,"Suffolk",'Q1'!AU:AU,"Out of work and looking for work")</f>
        <v>36</v>
      </c>
      <c r="U24" s="35" t="s">
        <v>116</v>
      </c>
      <c r="V24" s="34">
        <v>15</v>
      </c>
    </row>
    <row r="25" spans="1:22" ht="16.5" thickBot="1">
      <c r="A25" s="29" t="s">
        <v>397</v>
      </c>
      <c r="B25" s="37">
        <f>SUM(B19:B24)</f>
        <v>597</v>
      </c>
      <c r="C25" s="38"/>
      <c r="D25" s="38"/>
      <c r="E25" s="38"/>
      <c r="F25" s="38"/>
      <c r="G25" s="38"/>
      <c r="H25" s="38"/>
      <c r="I25" s="38"/>
      <c r="J25" s="38"/>
      <c r="K25" s="25" t="s">
        <v>417</v>
      </c>
      <c r="L25" s="34">
        <f>COUNTIFS('Q1'!AN:AN,"Suffolk",'Q1'!AU:AU,"Out of work, but not currently looking")</f>
        <v>13</v>
      </c>
      <c r="U25" s="36" t="s">
        <v>397</v>
      </c>
      <c r="V25" s="37">
        <f>SUM(V19:V24)</f>
        <v>644</v>
      </c>
    </row>
    <row r="26" spans="1:22" ht="16.5" thickBot="1">
      <c r="A26" s="29" t="s">
        <v>398</v>
      </c>
      <c r="B26" s="28">
        <f>B25/702</f>
        <v>0.8504273504273504</v>
      </c>
      <c r="C26" s="38"/>
      <c r="D26" s="38"/>
      <c r="E26" s="38"/>
      <c r="F26" s="38"/>
      <c r="G26" s="38"/>
      <c r="H26" s="38"/>
      <c r="I26" s="38"/>
      <c r="J26" s="38"/>
      <c r="K26" s="29" t="s">
        <v>397</v>
      </c>
      <c r="L26" s="37">
        <f>SUM(L19:L25)</f>
        <v>663</v>
      </c>
      <c r="U26" s="36" t="s">
        <v>398</v>
      </c>
      <c r="V26" s="28">
        <f>V25/702</f>
        <v>0.91737891737891741</v>
      </c>
    </row>
    <row r="27" spans="1:22" ht="16.5" thickBot="1">
      <c r="A27" s="149" t="s">
        <v>400</v>
      </c>
      <c r="B27" s="149"/>
      <c r="C27" s="38"/>
      <c r="D27" s="38"/>
      <c r="E27" s="38"/>
      <c r="F27" s="38"/>
      <c r="G27" s="38"/>
      <c r="H27" s="38"/>
      <c r="I27" s="38"/>
      <c r="J27" s="38"/>
      <c r="K27" s="42" t="s">
        <v>398</v>
      </c>
      <c r="L27" s="43">
        <f>L26/702</f>
        <v>0.94444444444444442</v>
      </c>
      <c r="U27" s="145" t="s">
        <v>420</v>
      </c>
      <c r="V27" s="145"/>
    </row>
    <row r="28" spans="1:22" ht="16">
      <c r="A28" s="150"/>
      <c r="B28" s="150"/>
      <c r="C28" s="38"/>
      <c r="D28" s="38"/>
      <c r="E28" s="38"/>
      <c r="F28" s="38"/>
      <c r="G28" s="38"/>
      <c r="H28" s="38"/>
      <c r="I28" s="38"/>
      <c r="J28" s="38"/>
      <c r="K28" s="38"/>
      <c r="L28" s="38"/>
    </row>
    <row r="29" spans="1:22" ht="16">
      <c r="A29" s="38"/>
      <c r="B29" s="38"/>
      <c r="C29" s="38"/>
      <c r="D29" s="38"/>
      <c r="E29" s="38"/>
      <c r="F29" s="38"/>
      <c r="G29" s="38"/>
      <c r="H29" s="38"/>
      <c r="I29" s="38"/>
      <c r="J29" s="38"/>
      <c r="K29" s="38"/>
      <c r="L29" s="38"/>
    </row>
  </sheetData>
  <mergeCells count="11">
    <mergeCell ref="U27:V27"/>
    <mergeCell ref="AE2:AF2"/>
    <mergeCell ref="A1:AF1"/>
    <mergeCell ref="A2:B2"/>
    <mergeCell ref="A18:B18"/>
    <mergeCell ref="A27:B28"/>
    <mergeCell ref="K2:L2"/>
    <mergeCell ref="K18:L18"/>
    <mergeCell ref="U2:V2"/>
    <mergeCell ref="U8:V8"/>
    <mergeCell ref="U18:V1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1"/>
  <sheetViews>
    <sheetView workbookViewId="0">
      <pane xSplit="3" ySplit="12" topLeftCell="D13" activePane="bottomRight" state="frozen"/>
      <selection pane="topRight" activeCell="D1" sqref="D1"/>
      <selection pane="bottomLeft" activeCell="A13" sqref="A13"/>
      <selection pane="bottomRight" activeCell="F13" sqref="F13"/>
    </sheetView>
  </sheetViews>
  <sheetFormatPr defaultRowHeight="14.5"/>
  <cols>
    <col min="2" max="2" width="29.7265625" customWidth="1"/>
    <col min="3" max="3" width="24.81640625" customWidth="1"/>
    <col min="4" max="4" width="19.6328125" customWidth="1"/>
    <col min="5" max="5" width="11.08984375" customWidth="1"/>
    <col min="6" max="6" width="19" customWidth="1"/>
    <col min="7" max="7" width="6.54296875" customWidth="1"/>
    <col min="8" max="8" width="21.08984375" customWidth="1"/>
    <col min="9" max="9" width="8.1796875" customWidth="1"/>
    <col min="10" max="10" width="20" customWidth="1"/>
    <col min="11" max="11" width="20.453125" customWidth="1"/>
    <col min="12" max="12" width="20.36328125" customWidth="1"/>
    <col min="13" max="13" width="15" customWidth="1"/>
    <col min="14" max="14" width="29.7265625" customWidth="1"/>
    <col min="15" max="15" width="23.81640625" customWidth="1"/>
    <col min="16" max="16" width="6.36328125" customWidth="1"/>
    <col min="17" max="17" width="25.7265625" customWidth="1"/>
    <col min="18" max="18" width="24.90625" customWidth="1"/>
  </cols>
  <sheetData>
    <row r="1" spans="1:18" ht="35">
      <c r="A1" s="154" t="s">
        <v>1</v>
      </c>
      <c r="B1" s="154"/>
      <c r="C1" s="154"/>
      <c r="D1" s="154"/>
      <c r="E1" s="154"/>
      <c r="F1" s="154"/>
      <c r="G1" s="154"/>
      <c r="H1" s="154"/>
      <c r="I1" s="154"/>
      <c r="J1" s="154"/>
      <c r="K1" s="154"/>
      <c r="L1" s="154"/>
      <c r="M1" s="154"/>
      <c r="N1" s="154"/>
      <c r="O1" s="154"/>
      <c r="P1" s="154"/>
    </row>
    <row r="2" spans="1:18" ht="16">
      <c r="A2" s="155" t="s">
        <v>353</v>
      </c>
      <c r="B2" s="155"/>
    </row>
    <row r="13" spans="1:18">
      <c r="C13" s="5" t="s">
        <v>354</v>
      </c>
      <c r="D13" s="2" t="s">
        <v>343</v>
      </c>
      <c r="E13" s="3" t="s">
        <v>345</v>
      </c>
      <c r="F13" s="2" t="s">
        <v>355</v>
      </c>
      <c r="G13" s="2" t="s">
        <v>19</v>
      </c>
      <c r="H13" s="2" t="s">
        <v>346</v>
      </c>
      <c r="I13" s="2" t="s">
        <v>26</v>
      </c>
      <c r="J13" s="2" t="s">
        <v>347</v>
      </c>
      <c r="K13" s="2" t="s">
        <v>340</v>
      </c>
      <c r="L13" s="2" t="s">
        <v>348</v>
      </c>
      <c r="M13" s="2" t="s">
        <v>349</v>
      </c>
      <c r="N13" s="2" t="s">
        <v>350</v>
      </c>
      <c r="O13" s="2" t="s">
        <v>351</v>
      </c>
      <c r="P13" s="2" t="s">
        <v>21</v>
      </c>
      <c r="Q13" s="2" t="s">
        <v>341</v>
      </c>
      <c r="R13" s="3" t="s">
        <v>352</v>
      </c>
    </row>
    <row r="14" spans="1:18">
      <c r="C14" s="9" t="s">
        <v>344</v>
      </c>
      <c r="D14" s="6">
        <v>166</v>
      </c>
      <c r="E14" s="8">
        <v>43.968000000000004</v>
      </c>
      <c r="F14" s="7">
        <v>17.173809523809524</v>
      </c>
      <c r="G14" s="7">
        <v>63.352380952380948</v>
      </c>
      <c r="H14" s="7">
        <v>18.395238095238099</v>
      </c>
      <c r="I14" s="7">
        <v>37.769047619047619</v>
      </c>
      <c r="J14" s="7">
        <v>68.145238095238099</v>
      </c>
      <c r="K14" s="7">
        <v>16.061904761904763</v>
      </c>
      <c r="L14" s="7">
        <v>25.673809523809524</v>
      </c>
      <c r="M14" s="7">
        <v>12.061904761904763</v>
      </c>
      <c r="N14" s="7">
        <v>35.752380952380946</v>
      </c>
      <c r="O14" s="7">
        <v>35.44047619047619</v>
      </c>
      <c r="P14" s="7">
        <v>30.383333333333336</v>
      </c>
      <c r="Q14" s="7">
        <v>7</v>
      </c>
      <c r="R14" s="4">
        <v>14.790476190476191</v>
      </c>
    </row>
    <row r="15" spans="1:18">
      <c r="C15" s="9" t="s">
        <v>453</v>
      </c>
      <c r="D15" s="6">
        <v>8</v>
      </c>
      <c r="E15" s="8">
        <v>32.5</v>
      </c>
      <c r="F15" s="7">
        <v>0</v>
      </c>
      <c r="G15" s="7">
        <v>2</v>
      </c>
      <c r="H15" s="7">
        <v>2</v>
      </c>
      <c r="I15" s="7">
        <v>3</v>
      </c>
      <c r="J15" s="7">
        <v>1</v>
      </c>
      <c r="K15" s="7">
        <v>3</v>
      </c>
      <c r="L15" s="7">
        <v>1</v>
      </c>
      <c r="M15" s="7">
        <v>0</v>
      </c>
      <c r="N15" s="7">
        <v>1</v>
      </c>
      <c r="O15" s="7">
        <v>1</v>
      </c>
      <c r="P15" s="7">
        <v>2</v>
      </c>
      <c r="Q15" s="7">
        <v>1</v>
      </c>
      <c r="R15" s="4">
        <v>0</v>
      </c>
    </row>
    <row r="16" spans="1:18">
      <c r="C16" s="9" t="s">
        <v>148</v>
      </c>
      <c r="D16" s="6">
        <v>1</v>
      </c>
      <c r="E16" s="8">
        <v>23</v>
      </c>
      <c r="F16" s="7">
        <v>0</v>
      </c>
      <c r="G16" s="7">
        <v>0</v>
      </c>
      <c r="H16" s="7">
        <v>1</v>
      </c>
      <c r="I16" s="7">
        <v>0</v>
      </c>
      <c r="J16" s="7">
        <v>1</v>
      </c>
      <c r="K16" s="7">
        <v>0</v>
      </c>
      <c r="L16" s="7">
        <v>0</v>
      </c>
      <c r="M16" s="7">
        <v>0</v>
      </c>
      <c r="N16" s="7">
        <v>0</v>
      </c>
      <c r="O16" s="7">
        <v>0</v>
      </c>
      <c r="P16" s="7">
        <v>1</v>
      </c>
      <c r="Q16" s="7">
        <v>0</v>
      </c>
      <c r="R16" s="4">
        <v>0</v>
      </c>
    </row>
    <row r="17" spans="3:18">
      <c r="C17" s="9" t="s">
        <v>444</v>
      </c>
      <c r="D17" s="6">
        <v>2</v>
      </c>
      <c r="E17" s="8">
        <v>44.5</v>
      </c>
      <c r="F17" s="7">
        <v>0</v>
      </c>
      <c r="G17" s="7">
        <v>0</v>
      </c>
      <c r="H17" s="7">
        <v>0</v>
      </c>
      <c r="I17" s="7">
        <v>1</v>
      </c>
      <c r="J17" s="7">
        <v>1</v>
      </c>
      <c r="K17" s="7">
        <v>0</v>
      </c>
      <c r="L17" s="7">
        <v>1</v>
      </c>
      <c r="M17" s="7">
        <v>0</v>
      </c>
      <c r="N17" s="7">
        <v>1</v>
      </c>
      <c r="O17" s="7">
        <v>0</v>
      </c>
      <c r="P17" s="7">
        <v>0</v>
      </c>
      <c r="Q17" s="7">
        <v>0</v>
      </c>
      <c r="R17" s="4">
        <v>0</v>
      </c>
    </row>
    <row r="18" spans="3:18">
      <c r="C18" s="9" t="s">
        <v>247</v>
      </c>
      <c r="D18" s="6">
        <v>2</v>
      </c>
      <c r="E18" s="8">
        <v>40.5</v>
      </c>
      <c r="F18" s="7">
        <v>0</v>
      </c>
      <c r="G18" s="7">
        <v>0</v>
      </c>
      <c r="H18" s="7">
        <v>1</v>
      </c>
      <c r="I18" s="7">
        <v>2</v>
      </c>
      <c r="J18" s="7">
        <v>0</v>
      </c>
      <c r="K18" s="7">
        <v>1</v>
      </c>
      <c r="L18" s="7">
        <v>0</v>
      </c>
      <c r="M18" s="7">
        <v>1</v>
      </c>
      <c r="N18" s="7">
        <v>0</v>
      </c>
      <c r="O18" s="7">
        <v>1</v>
      </c>
      <c r="P18" s="7">
        <v>0</v>
      </c>
      <c r="Q18" s="7">
        <v>0</v>
      </c>
      <c r="R18" s="4">
        <v>0</v>
      </c>
    </row>
    <row r="19" spans="3:18">
      <c r="C19" s="9" t="s">
        <v>495</v>
      </c>
      <c r="D19" s="6">
        <v>1</v>
      </c>
      <c r="E19" s="8">
        <v>70</v>
      </c>
      <c r="F19" s="7">
        <v>1</v>
      </c>
      <c r="G19" s="7">
        <v>0</v>
      </c>
      <c r="H19" s="7">
        <v>0</v>
      </c>
      <c r="I19" s="7">
        <v>1</v>
      </c>
      <c r="J19" s="7">
        <v>0</v>
      </c>
      <c r="K19" s="7">
        <v>0</v>
      </c>
      <c r="L19" s="7">
        <v>0</v>
      </c>
      <c r="M19" s="7">
        <v>0</v>
      </c>
      <c r="N19" s="7">
        <v>0</v>
      </c>
      <c r="O19" s="7">
        <v>0</v>
      </c>
      <c r="P19" s="7">
        <v>0</v>
      </c>
      <c r="Q19" s="7">
        <v>0</v>
      </c>
      <c r="R19" s="4">
        <v>0</v>
      </c>
    </row>
    <row r="20" spans="3:18">
      <c r="C20" s="9" t="s">
        <v>237</v>
      </c>
      <c r="D20" s="6">
        <v>15</v>
      </c>
      <c r="E20" s="8">
        <v>56.5</v>
      </c>
      <c r="F20" s="7">
        <v>2</v>
      </c>
      <c r="G20" s="7">
        <v>4.9749999999999996</v>
      </c>
      <c r="H20" s="7">
        <v>3</v>
      </c>
      <c r="I20" s="7">
        <v>5.375</v>
      </c>
      <c r="J20" s="7">
        <v>4.375</v>
      </c>
      <c r="K20" s="7">
        <v>2.9750000000000001</v>
      </c>
      <c r="L20" s="7">
        <v>1.9750000000000001</v>
      </c>
      <c r="M20" s="7">
        <v>1.375</v>
      </c>
      <c r="N20" s="7">
        <v>2.375</v>
      </c>
      <c r="O20" s="7">
        <v>3.375</v>
      </c>
      <c r="P20" s="7">
        <v>2.6</v>
      </c>
      <c r="Q20" s="7">
        <v>1</v>
      </c>
      <c r="R20" s="4">
        <v>2.6</v>
      </c>
    </row>
    <row r="21" spans="3:18">
      <c r="C21" s="9" t="s">
        <v>427</v>
      </c>
      <c r="D21" s="6">
        <v>2</v>
      </c>
      <c r="E21" s="8">
        <v>38</v>
      </c>
      <c r="F21" s="7">
        <v>0</v>
      </c>
      <c r="G21" s="7">
        <v>0</v>
      </c>
      <c r="H21" s="7">
        <v>0</v>
      </c>
      <c r="I21" s="7">
        <v>0</v>
      </c>
      <c r="J21" s="7">
        <v>2</v>
      </c>
      <c r="K21" s="7">
        <v>0</v>
      </c>
      <c r="L21" s="7">
        <v>1</v>
      </c>
      <c r="M21" s="7">
        <v>1</v>
      </c>
      <c r="N21" s="7">
        <v>1</v>
      </c>
      <c r="O21" s="7">
        <v>0</v>
      </c>
      <c r="P21" s="7">
        <v>0</v>
      </c>
      <c r="Q21" s="7">
        <v>0</v>
      </c>
      <c r="R21" s="4">
        <v>0</v>
      </c>
    </row>
    <row r="22" spans="3:18">
      <c r="C22" s="9" t="s">
        <v>171</v>
      </c>
      <c r="D22" s="6">
        <v>2</v>
      </c>
      <c r="E22" s="8">
        <v>37</v>
      </c>
      <c r="F22" s="7">
        <v>1</v>
      </c>
      <c r="G22" s="7">
        <v>1</v>
      </c>
      <c r="H22" s="7">
        <v>0</v>
      </c>
      <c r="I22" s="7">
        <v>1</v>
      </c>
      <c r="J22" s="7">
        <v>0</v>
      </c>
      <c r="K22" s="7">
        <v>0</v>
      </c>
      <c r="L22" s="7">
        <v>0</v>
      </c>
      <c r="M22" s="7">
        <v>0</v>
      </c>
      <c r="N22" s="7">
        <v>0</v>
      </c>
      <c r="O22" s="7">
        <v>0</v>
      </c>
      <c r="P22" s="7">
        <v>0</v>
      </c>
      <c r="Q22" s="7">
        <v>0</v>
      </c>
      <c r="R22" s="4">
        <v>0</v>
      </c>
    </row>
    <row r="23" spans="3:18">
      <c r="C23" s="9" t="s">
        <v>456</v>
      </c>
      <c r="D23" s="6">
        <v>1</v>
      </c>
      <c r="E23" s="8">
        <v>45</v>
      </c>
      <c r="F23" s="7">
        <v>0</v>
      </c>
      <c r="G23" s="7">
        <v>0</v>
      </c>
      <c r="H23" s="7">
        <v>0</v>
      </c>
      <c r="I23" s="7">
        <v>0</v>
      </c>
      <c r="J23" s="7">
        <v>1</v>
      </c>
      <c r="K23" s="7">
        <v>0</v>
      </c>
      <c r="L23" s="7">
        <v>0</v>
      </c>
      <c r="M23" s="7">
        <v>0</v>
      </c>
      <c r="N23" s="7">
        <v>0</v>
      </c>
      <c r="O23" s="7">
        <v>0</v>
      </c>
      <c r="P23" s="7">
        <v>1</v>
      </c>
      <c r="Q23" s="7">
        <v>0</v>
      </c>
      <c r="R23" s="4">
        <v>0</v>
      </c>
    </row>
    <row r="24" spans="3:18">
      <c r="C24" s="9" t="s">
        <v>220</v>
      </c>
      <c r="D24" s="6">
        <v>14</v>
      </c>
      <c r="E24" s="8">
        <v>65.333333333333329</v>
      </c>
      <c r="F24" s="7">
        <v>0</v>
      </c>
      <c r="G24" s="7">
        <v>5.75</v>
      </c>
      <c r="H24" s="7">
        <v>0</v>
      </c>
      <c r="I24" s="7">
        <v>3.75</v>
      </c>
      <c r="J24" s="7">
        <v>3.5</v>
      </c>
      <c r="K24" s="7">
        <v>4.75</v>
      </c>
      <c r="L24" s="7">
        <v>0.75</v>
      </c>
      <c r="M24" s="7">
        <v>1</v>
      </c>
      <c r="N24" s="7">
        <v>5.25</v>
      </c>
      <c r="O24" s="7">
        <v>5.5</v>
      </c>
      <c r="P24" s="7">
        <v>1</v>
      </c>
      <c r="Q24" s="7">
        <v>0</v>
      </c>
      <c r="R24" s="4">
        <v>0.75</v>
      </c>
    </row>
    <row r="25" spans="3:18">
      <c r="C25" s="9" t="s">
        <v>231</v>
      </c>
      <c r="D25" s="6">
        <v>5</v>
      </c>
      <c r="E25" s="8">
        <v>59.75</v>
      </c>
      <c r="F25" s="7">
        <v>0</v>
      </c>
      <c r="G25" s="7">
        <v>2</v>
      </c>
      <c r="H25" s="7">
        <v>0</v>
      </c>
      <c r="I25" s="7">
        <v>0</v>
      </c>
      <c r="J25" s="7">
        <v>2</v>
      </c>
      <c r="K25" s="7">
        <v>1</v>
      </c>
      <c r="L25" s="7">
        <v>0</v>
      </c>
      <c r="M25" s="7">
        <v>0</v>
      </c>
      <c r="N25" s="7">
        <v>3</v>
      </c>
      <c r="O25" s="7">
        <v>3</v>
      </c>
      <c r="P25" s="7">
        <v>0</v>
      </c>
      <c r="Q25" s="7">
        <v>0</v>
      </c>
      <c r="R25" s="4">
        <v>1</v>
      </c>
    </row>
    <row r="26" spans="3:18">
      <c r="C26" s="9" t="s">
        <v>202</v>
      </c>
      <c r="D26" s="6">
        <v>5</v>
      </c>
      <c r="E26" s="8">
        <v>60</v>
      </c>
      <c r="F26" s="7">
        <v>0</v>
      </c>
      <c r="G26" s="7">
        <v>3</v>
      </c>
      <c r="H26" s="7">
        <v>1</v>
      </c>
      <c r="I26" s="7">
        <v>4</v>
      </c>
      <c r="J26" s="7">
        <v>2</v>
      </c>
      <c r="K26" s="7">
        <v>0</v>
      </c>
      <c r="L26" s="7">
        <v>0</v>
      </c>
      <c r="M26" s="7">
        <v>1</v>
      </c>
      <c r="N26" s="7">
        <v>0</v>
      </c>
      <c r="O26" s="7">
        <v>0</v>
      </c>
      <c r="P26" s="7">
        <v>0</v>
      </c>
      <c r="Q26" s="7">
        <v>0</v>
      </c>
      <c r="R26" s="4">
        <v>0</v>
      </c>
    </row>
    <row r="27" spans="3:18">
      <c r="C27" s="9" t="s">
        <v>151</v>
      </c>
      <c r="D27" s="6">
        <v>2</v>
      </c>
      <c r="E27" s="8">
        <v>33.5</v>
      </c>
      <c r="F27" s="7">
        <v>0</v>
      </c>
      <c r="G27" s="7">
        <v>0</v>
      </c>
      <c r="H27" s="7">
        <v>1</v>
      </c>
      <c r="I27" s="7">
        <v>1</v>
      </c>
      <c r="J27" s="7">
        <v>1</v>
      </c>
      <c r="K27" s="7">
        <v>1</v>
      </c>
      <c r="L27" s="7">
        <v>0</v>
      </c>
      <c r="M27" s="7">
        <v>0</v>
      </c>
      <c r="N27" s="7">
        <v>0</v>
      </c>
      <c r="O27" s="7">
        <v>0</v>
      </c>
      <c r="P27" s="7">
        <v>1</v>
      </c>
      <c r="Q27" s="7">
        <v>1</v>
      </c>
      <c r="R27" s="4">
        <v>0</v>
      </c>
    </row>
    <row r="28" spans="3:18">
      <c r="C28" s="9" t="s">
        <v>129</v>
      </c>
      <c r="D28" s="6">
        <v>13</v>
      </c>
      <c r="E28" s="8">
        <v>57.545454545454547</v>
      </c>
      <c r="F28" s="7">
        <v>1</v>
      </c>
      <c r="G28" s="7">
        <v>4</v>
      </c>
      <c r="H28" s="7">
        <v>0</v>
      </c>
      <c r="I28" s="7">
        <v>3.375</v>
      </c>
      <c r="J28" s="7">
        <v>4.375</v>
      </c>
      <c r="K28" s="7">
        <v>1.375</v>
      </c>
      <c r="L28" s="7">
        <v>4</v>
      </c>
      <c r="M28" s="7">
        <v>0.375</v>
      </c>
      <c r="N28" s="7">
        <v>1.375</v>
      </c>
      <c r="O28" s="7">
        <v>2.375</v>
      </c>
      <c r="P28" s="7">
        <v>0.375</v>
      </c>
      <c r="Q28" s="7">
        <v>0</v>
      </c>
      <c r="R28" s="4">
        <v>1.375</v>
      </c>
    </row>
    <row r="29" spans="3:18">
      <c r="C29" s="9" t="s">
        <v>445</v>
      </c>
      <c r="D29" s="6">
        <v>2</v>
      </c>
      <c r="E29" s="8">
        <v>30.5</v>
      </c>
      <c r="F29" s="7">
        <v>0</v>
      </c>
      <c r="G29" s="7">
        <v>0</v>
      </c>
      <c r="H29" s="7">
        <v>1</v>
      </c>
      <c r="I29" s="7">
        <v>0</v>
      </c>
      <c r="J29" s="7">
        <v>2</v>
      </c>
      <c r="K29" s="7">
        <v>1</v>
      </c>
      <c r="L29" s="7">
        <v>0</v>
      </c>
      <c r="M29" s="7">
        <v>0</v>
      </c>
      <c r="N29" s="7">
        <v>0</v>
      </c>
      <c r="O29" s="7">
        <v>0</v>
      </c>
      <c r="P29" s="7">
        <v>0</v>
      </c>
      <c r="Q29" s="7">
        <v>0</v>
      </c>
      <c r="R29" s="4">
        <v>0</v>
      </c>
    </row>
    <row r="30" spans="3:18">
      <c r="C30" s="9" t="s">
        <v>450</v>
      </c>
      <c r="D30" s="6">
        <v>2</v>
      </c>
      <c r="E30" s="8">
        <v>27.5</v>
      </c>
      <c r="F30" s="7">
        <v>0</v>
      </c>
      <c r="G30" s="7">
        <v>1</v>
      </c>
      <c r="H30" s="7">
        <v>0</v>
      </c>
      <c r="I30" s="7">
        <v>1</v>
      </c>
      <c r="J30" s="7">
        <v>1</v>
      </c>
      <c r="K30" s="7">
        <v>0</v>
      </c>
      <c r="L30" s="7">
        <v>1</v>
      </c>
      <c r="M30" s="7">
        <v>0</v>
      </c>
      <c r="N30" s="7">
        <v>1</v>
      </c>
      <c r="O30" s="7">
        <v>1</v>
      </c>
      <c r="P30" s="7">
        <v>0</v>
      </c>
      <c r="Q30" s="7">
        <v>0</v>
      </c>
      <c r="R30" s="4">
        <v>0</v>
      </c>
    </row>
    <row r="31" spans="3:18">
      <c r="C31" s="9" t="s">
        <v>206</v>
      </c>
      <c r="D31" s="6">
        <v>33</v>
      </c>
      <c r="E31" s="8">
        <v>57.87096774193548</v>
      </c>
      <c r="F31" s="7">
        <v>4.3</v>
      </c>
      <c r="G31" s="7">
        <v>12.478571428571428</v>
      </c>
      <c r="H31" s="7">
        <v>5.5</v>
      </c>
      <c r="I31" s="7">
        <v>7.9785714285714286</v>
      </c>
      <c r="J31" s="7">
        <v>14.478571428571428</v>
      </c>
      <c r="K31" s="7">
        <v>8.3000000000000007</v>
      </c>
      <c r="L31" s="7">
        <v>6.9785714285714278</v>
      </c>
      <c r="M31" s="7">
        <v>0.42857142857142855</v>
      </c>
      <c r="N31" s="7">
        <v>6.7285714285714286</v>
      </c>
      <c r="O31" s="7">
        <v>7.7285714285714286</v>
      </c>
      <c r="P31" s="7">
        <v>2.2999999999999998</v>
      </c>
      <c r="Q31" s="7">
        <v>0</v>
      </c>
      <c r="R31" s="4">
        <v>5.8</v>
      </c>
    </row>
    <row r="32" spans="3:18">
      <c r="C32" s="9" t="s">
        <v>441</v>
      </c>
      <c r="D32" s="6">
        <v>4</v>
      </c>
      <c r="E32" s="8">
        <v>54.5</v>
      </c>
      <c r="F32" s="7">
        <v>0</v>
      </c>
      <c r="G32" s="7">
        <v>0</v>
      </c>
      <c r="H32" s="7">
        <v>0</v>
      </c>
      <c r="I32" s="7">
        <v>0</v>
      </c>
      <c r="J32" s="7">
        <v>2</v>
      </c>
      <c r="K32" s="7">
        <v>0</v>
      </c>
      <c r="L32" s="7">
        <v>0</v>
      </c>
      <c r="M32" s="7">
        <v>0</v>
      </c>
      <c r="N32" s="7">
        <v>3</v>
      </c>
      <c r="O32" s="7">
        <v>2</v>
      </c>
      <c r="P32" s="7">
        <v>1</v>
      </c>
      <c r="Q32" s="7">
        <v>0</v>
      </c>
      <c r="R32" s="4">
        <v>0</v>
      </c>
    </row>
    <row r="33" spans="3:18">
      <c r="C33" s="9" t="s">
        <v>481</v>
      </c>
      <c r="D33" s="6">
        <v>1</v>
      </c>
      <c r="E33" s="8">
        <v>65</v>
      </c>
      <c r="F33" s="7">
        <v>1</v>
      </c>
      <c r="G33" s="7">
        <v>1</v>
      </c>
      <c r="H33" s="7">
        <v>0</v>
      </c>
      <c r="I33" s="7">
        <v>0</v>
      </c>
      <c r="J33" s="7">
        <v>0</v>
      </c>
      <c r="K33" s="7">
        <v>0</v>
      </c>
      <c r="L33" s="7">
        <v>1</v>
      </c>
      <c r="M33" s="7">
        <v>0</v>
      </c>
      <c r="N33" s="7">
        <v>0</v>
      </c>
      <c r="O33" s="7">
        <v>0</v>
      </c>
      <c r="P33" s="7">
        <v>0</v>
      </c>
      <c r="Q33" s="7">
        <v>0</v>
      </c>
      <c r="R33" s="4">
        <v>0</v>
      </c>
    </row>
    <row r="34" spans="3:18">
      <c r="C34" s="9" t="s">
        <v>446</v>
      </c>
      <c r="D34" s="6">
        <v>1</v>
      </c>
      <c r="E34" s="8">
        <v>40</v>
      </c>
      <c r="F34" s="7">
        <v>0</v>
      </c>
      <c r="G34" s="7">
        <v>0</v>
      </c>
      <c r="H34" s="7">
        <v>0</v>
      </c>
      <c r="I34" s="7">
        <v>1</v>
      </c>
      <c r="J34" s="7">
        <v>0</v>
      </c>
      <c r="K34" s="7">
        <v>0</v>
      </c>
      <c r="L34" s="7">
        <v>0</v>
      </c>
      <c r="M34" s="7">
        <v>0</v>
      </c>
      <c r="N34" s="7">
        <v>0</v>
      </c>
      <c r="O34" s="7">
        <v>0</v>
      </c>
      <c r="P34" s="7">
        <v>0</v>
      </c>
      <c r="Q34" s="7">
        <v>0</v>
      </c>
      <c r="R34" s="4">
        <v>0</v>
      </c>
    </row>
    <row r="35" spans="3:18">
      <c r="C35" s="9" t="s">
        <v>159</v>
      </c>
      <c r="D35" s="6">
        <v>4</v>
      </c>
      <c r="E35" s="8">
        <v>63</v>
      </c>
      <c r="F35" s="7">
        <v>0</v>
      </c>
      <c r="G35" s="7">
        <v>0</v>
      </c>
      <c r="H35" s="7">
        <v>0</v>
      </c>
      <c r="I35" s="7">
        <v>1</v>
      </c>
      <c r="J35" s="7">
        <v>2</v>
      </c>
      <c r="K35" s="7">
        <v>1</v>
      </c>
      <c r="L35" s="7">
        <v>0</v>
      </c>
      <c r="M35" s="7">
        <v>0</v>
      </c>
      <c r="N35" s="7">
        <v>2</v>
      </c>
      <c r="O35" s="7">
        <v>2</v>
      </c>
      <c r="P35" s="7">
        <v>0</v>
      </c>
      <c r="Q35" s="7">
        <v>0</v>
      </c>
      <c r="R35" s="4">
        <v>0</v>
      </c>
    </row>
    <row r="36" spans="3:18">
      <c r="C36" s="9" t="s">
        <v>185</v>
      </c>
      <c r="D36" s="6">
        <v>3</v>
      </c>
      <c r="E36" s="8">
        <v>45.333333333333336</v>
      </c>
      <c r="F36" s="7">
        <v>0</v>
      </c>
      <c r="G36" s="7">
        <v>1</v>
      </c>
      <c r="H36" s="7">
        <v>2</v>
      </c>
      <c r="I36" s="7">
        <v>1</v>
      </c>
      <c r="J36" s="7">
        <v>2</v>
      </c>
      <c r="K36" s="7">
        <v>0</v>
      </c>
      <c r="L36" s="7">
        <v>1</v>
      </c>
      <c r="M36" s="7">
        <v>0</v>
      </c>
      <c r="N36" s="7">
        <v>1</v>
      </c>
      <c r="O36" s="7">
        <v>0</v>
      </c>
      <c r="P36" s="7">
        <v>1</v>
      </c>
      <c r="Q36" s="7">
        <v>0</v>
      </c>
      <c r="R36" s="4">
        <v>0</v>
      </c>
    </row>
    <row r="37" spans="3:18">
      <c r="C37" s="9" t="s">
        <v>128</v>
      </c>
      <c r="D37" s="6">
        <v>1</v>
      </c>
      <c r="E37" s="8">
        <v>68</v>
      </c>
      <c r="F37" s="7">
        <v>0</v>
      </c>
      <c r="G37" s="7">
        <v>0.75</v>
      </c>
      <c r="H37" s="7">
        <v>0</v>
      </c>
      <c r="I37" s="7">
        <v>0.75</v>
      </c>
      <c r="J37" s="7">
        <v>0</v>
      </c>
      <c r="K37" s="7">
        <v>0.75</v>
      </c>
      <c r="L37" s="7">
        <v>0</v>
      </c>
      <c r="M37" s="7">
        <v>0</v>
      </c>
      <c r="N37" s="7">
        <v>0</v>
      </c>
      <c r="O37" s="7">
        <v>0.75</v>
      </c>
      <c r="P37" s="7">
        <v>0</v>
      </c>
      <c r="Q37" s="7">
        <v>0</v>
      </c>
      <c r="R37" s="4">
        <v>0</v>
      </c>
    </row>
    <row r="38" spans="3:18">
      <c r="C38" s="9" t="s">
        <v>486</v>
      </c>
      <c r="D38" s="6">
        <v>1</v>
      </c>
      <c r="E38" s="8">
        <v>58</v>
      </c>
      <c r="F38" s="7">
        <v>0</v>
      </c>
      <c r="G38" s="7">
        <v>0</v>
      </c>
      <c r="H38" s="7">
        <v>0</v>
      </c>
      <c r="I38" s="7">
        <v>0</v>
      </c>
      <c r="J38" s="7">
        <v>0</v>
      </c>
      <c r="K38" s="7">
        <v>0</v>
      </c>
      <c r="L38" s="7">
        <v>0</v>
      </c>
      <c r="M38" s="7">
        <v>0</v>
      </c>
      <c r="N38" s="7">
        <v>0</v>
      </c>
      <c r="O38" s="7">
        <v>0</v>
      </c>
      <c r="P38" s="7">
        <v>0</v>
      </c>
      <c r="Q38" s="7">
        <v>0</v>
      </c>
      <c r="R38" s="4">
        <v>0</v>
      </c>
    </row>
    <row r="39" spans="3:18">
      <c r="C39" s="9" t="s">
        <v>210</v>
      </c>
      <c r="D39" s="6">
        <v>4</v>
      </c>
      <c r="E39" s="8">
        <v>45</v>
      </c>
      <c r="F39" s="7">
        <v>0</v>
      </c>
      <c r="G39" s="7">
        <v>0</v>
      </c>
      <c r="H39" s="7">
        <v>0</v>
      </c>
      <c r="I39" s="7">
        <v>0</v>
      </c>
      <c r="J39" s="7">
        <v>1</v>
      </c>
      <c r="K39" s="7">
        <v>0</v>
      </c>
      <c r="L39" s="7">
        <v>0</v>
      </c>
      <c r="M39" s="7">
        <v>0</v>
      </c>
      <c r="N39" s="7">
        <v>0</v>
      </c>
      <c r="O39" s="7">
        <v>1</v>
      </c>
      <c r="P39" s="7">
        <v>0</v>
      </c>
      <c r="Q39" s="7">
        <v>0</v>
      </c>
      <c r="R39" s="4">
        <v>0</v>
      </c>
    </row>
    <row r="40" spans="3:18">
      <c r="C40" s="9" t="s">
        <v>452</v>
      </c>
      <c r="D40" s="6">
        <v>1</v>
      </c>
      <c r="E40" s="8">
        <v>40</v>
      </c>
      <c r="F40" s="7">
        <v>0</v>
      </c>
      <c r="G40" s="7">
        <v>1</v>
      </c>
      <c r="H40" s="7">
        <v>0</v>
      </c>
      <c r="I40" s="7">
        <v>0</v>
      </c>
      <c r="J40" s="7">
        <v>1</v>
      </c>
      <c r="K40" s="7">
        <v>0</v>
      </c>
      <c r="L40" s="7">
        <v>0</v>
      </c>
      <c r="M40" s="7">
        <v>1</v>
      </c>
      <c r="N40" s="7">
        <v>0</v>
      </c>
      <c r="O40" s="7">
        <v>0</v>
      </c>
      <c r="P40" s="7">
        <v>0</v>
      </c>
      <c r="Q40" s="7">
        <v>0</v>
      </c>
      <c r="R40" s="4">
        <v>0</v>
      </c>
    </row>
    <row r="41" spans="3:18">
      <c r="C41" s="9" t="s">
        <v>191</v>
      </c>
      <c r="D41" s="6">
        <v>11</v>
      </c>
      <c r="E41" s="8">
        <v>52.272727272727273</v>
      </c>
      <c r="F41" s="7">
        <v>3</v>
      </c>
      <c r="G41" s="7">
        <v>5</v>
      </c>
      <c r="H41" s="7">
        <v>1</v>
      </c>
      <c r="I41" s="7">
        <v>4.5</v>
      </c>
      <c r="J41" s="7">
        <v>2.5</v>
      </c>
      <c r="K41" s="7">
        <v>1</v>
      </c>
      <c r="L41" s="7">
        <v>1.5</v>
      </c>
      <c r="M41" s="7">
        <v>1</v>
      </c>
      <c r="N41" s="7">
        <v>4.5</v>
      </c>
      <c r="O41" s="7">
        <v>4.5</v>
      </c>
      <c r="P41" s="7">
        <v>0</v>
      </c>
      <c r="Q41" s="7">
        <v>1</v>
      </c>
      <c r="R41" s="4">
        <v>0.5</v>
      </c>
    </row>
    <row r="42" spans="3:18">
      <c r="C42" s="9" t="s">
        <v>447</v>
      </c>
      <c r="D42" s="6">
        <v>1</v>
      </c>
      <c r="E42" s="8">
        <v>36</v>
      </c>
      <c r="F42" s="7">
        <v>0</v>
      </c>
      <c r="G42" s="7">
        <v>0</v>
      </c>
      <c r="H42" s="7">
        <v>0</v>
      </c>
      <c r="I42" s="7">
        <v>1</v>
      </c>
      <c r="J42" s="7">
        <v>0</v>
      </c>
      <c r="K42" s="7">
        <v>0</v>
      </c>
      <c r="L42" s="7">
        <v>0</v>
      </c>
      <c r="M42" s="7">
        <v>0</v>
      </c>
      <c r="N42" s="7">
        <v>0</v>
      </c>
      <c r="O42" s="7">
        <v>0</v>
      </c>
      <c r="P42" s="7">
        <v>0</v>
      </c>
      <c r="Q42" s="7">
        <v>0</v>
      </c>
      <c r="R42" s="4">
        <v>0</v>
      </c>
    </row>
    <row r="43" spans="3:18">
      <c r="C43" s="9" t="s">
        <v>429</v>
      </c>
      <c r="D43" s="6">
        <v>4</v>
      </c>
      <c r="E43" s="8">
        <v>61.25</v>
      </c>
      <c r="F43" s="7">
        <v>0</v>
      </c>
      <c r="G43" s="7">
        <v>2</v>
      </c>
      <c r="H43" s="7">
        <v>0</v>
      </c>
      <c r="I43" s="7">
        <v>1</v>
      </c>
      <c r="J43" s="7">
        <v>0</v>
      </c>
      <c r="K43" s="7">
        <v>1</v>
      </c>
      <c r="L43" s="7">
        <v>1</v>
      </c>
      <c r="M43" s="7">
        <v>0</v>
      </c>
      <c r="N43" s="7">
        <v>0</v>
      </c>
      <c r="O43" s="7">
        <v>1</v>
      </c>
      <c r="P43" s="7">
        <v>0</v>
      </c>
      <c r="Q43" s="7">
        <v>0</v>
      </c>
      <c r="R43" s="4">
        <v>0</v>
      </c>
    </row>
    <row r="44" spans="3:18">
      <c r="C44" s="9" t="s">
        <v>463</v>
      </c>
      <c r="D44" s="6">
        <v>1</v>
      </c>
      <c r="E44" s="8">
        <v>41</v>
      </c>
      <c r="F44" s="7">
        <v>0</v>
      </c>
      <c r="G44" s="7">
        <v>0</v>
      </c>
      <c r="H44" s="7">
        <v>0</v>
      </c>
      <c r="I44" s="7">
        <v>0</v>
      </c>
      <c r="J44" s="7">
        <v>1</v>
      </c>
      <c r="K44" s="7">
        <v>1</v>
      </c>
      <c r="L44" s="7">
        <v>0</v>
      </c>
      <c r="M44" s="7">
        <v>0</v>
      </c>
      <c r="N44" s="7">
        <v>0</v>
      </c>
      <c r="O44" s="7">
        <v>0</v>
      </c>
      <c r="P44" s="7">
        <v>1</v>
      </c>
      <c r="Q44" s="7">
        <v>0</v>
      </c>
      <c r="R44" s="4">
        <v>0</v>
      </c>
    </row>
    <row r="45" spans="3:18">
      <c r="C45" s="9" t="s">
        <v>428</v>
      </c>
      <c r="D45" s="6">
        <v>1</v>
      </c>
      <c r="E45" s="8">
        <v>50</v>
      </c>
      <c r="F45" s="7">
        <v>0</v>
      </c>
      <c r="G45" s="7">
        <v>0</v>
      </c>
      <c r="H45" s="7">
        <v>0</v>
      </c>
      <c r="I45" s="7">
        <v>0</v>
      </c>
      <c r="J45" s="7">
        <v>1</v>
      </c>
      <c r="K45" s="7">
        <v>0</v>
      </c>
      <c r="L45" s="7">
        <v>0</v>
      </c>
      <c r="M45" s="7">
        <v>0</v>
      </c>
      <c r="N45" s="7">
        <v>1</v>
      </c>
      <c r="O45" s="7">
        <v>0</v>
      </c>
      <c r="P45" s="7">
        <v>0</v>
      </c>
      <c r="Q45" s="7">
        <v>0</v>
      </c>
      <c r="R45" s="4">
        <v>1</v>
      </c>
    </row>
    <row r="46" spans="3:18">
      <c r="C46" s="9" t="s">
        <v>226</v>
      </c>
      <c r="D46" s="6">
        <v>2</v>
      </c>
      <c r="E46" s="8">
        <v>70</v>
      </c>
      <c r="F46" s="7">
        <v>0</v>
      </c>
      <c r="G46" s="7">
        <v>0</v>
      </c>
      <c r="H46" s="7">
        <v>0</v>
      </c>
      <c r="I46" s="7">
        <v>0</v>
      </c>
      <c r="J46" s="7">
        <v>1</v>
      </c>
      <c r="K46" s="7">
        <v>0</v>
      </c>
      <c r="L46" s="7">
        <v>2</v>
      </c>
      <c r="M46" s="7">
        <v>0</v>
      </c>
      <c r="N46" s="7">
        <v>1</v>
      </c>
      <c r="O46" s="7">
        <v>0</v>
      </c>
      <c r="P46" s="7">
        <v>0</v>
      </c>
      <c r="Q46" s="7">
        <v>0</v>
      </c>
      <c r="R46" s="4">
        <v>1</v>
      </c>
    </row>
    <row r="47" spans="3:18">
      <c r="C47" s="9" t="s">
        <v>494</v>
      </c>
      <c r="D47" s="6">
        <v>1</v>
      </c>
      <c r="E47" s="8">
        <v>76</v>
      </c>
      <c r="F47" s="7">
        <v>0</v>
      </c>
      <c r="G47" s="7">
        <v>0</v>
      </c>
      <c r="H47" s="7">
        <v>0</v>
      </c>
      <c r="I47" s="7">
        <v>0</v>
      </c>
      <c r="J47" s="7">
        <v>0</v>
      </c>
      <c r="K47" s="7">
        <v>1</v>
      </c>
      <c r="L47" s="7">
        <v>0</v>
      </c>
      <c r="M47" s="7">
        <v>0</v>
      </c>
      <c r="N47" s="7">
        <v>0</v>
      </c>
      <c r="O47" s="7">
        <v>0</v>
      </c>
      <c r="P47" s="7">
        <v>0</v>
      </c>
      <c r="Q47" s="7">
        <v>0</v>
      </c>
      <c r="R47" s="4">
        <v>0</v>
      </c>
    </row>
    <row r="48" spans="3:18">
      <c r="C48" s="9" t="s">
        <v>142</v>
      </c>
      <c r="D48" s="6">
        <v>1</v>
      </c>
      <c r="E48" s="8">
        <v>15</v>
      </c>
      <c r="F48" s="7">
        <v>0</v>
      </c>
      <c r="G48" s="7">
        <v>0</v>
      </c>
      <c r="H48" s="7">
        <v>0</v>
      </c>
      <c r="I48" s="7">
        <v>0</v>
      </c>
      <c r="J48" s="7">
        <v>0</v>
      </c>
      <c r="K48" s="7">
        <v>1</v>
      </c>
      <c r="L48" s="7">
        <v>0</v>
      </c>
      <c r="M48" s="7">
        <v>0</v>
      </c>
      <c r="N48" s="7">
        <v>0</v>
      </c>
      <c r="O48" s="7">
        <v>0</v>
      </c>
      <c r="P48" s="7">
        <v>1</v>
      </c>
      <c r="Q48" s="7">
        <v>0</v>
      </c>
      <c r="R48" s="4">
        <v>0</v>
      </c>
    </row>
    <row r="49" spans="3:18">
      <c r="C49" s="9" t="s">
        <v>232</v>
      </c>
      <c r="D49" s="6">
        <v>10</v>
      </c>
      <c r="E49" s="8">
        <v>43.666666666666664</v>
      </c>
      <c r="F49" s="7">
        <v>0</v>
      </c>
      <c r="G49" s="7">
        <v>8</v>
      </c>
      <c r="H49" s="7">
        <v>1</v>
      </c>
      <c r="I49" s="7">
        <v>1</v>
      </c>
      <c r="J49" s="7">
        <v>6</v>
      </c>
      <c r="K49" s="7">
        <v>1</v>
      </c>
      <c r="L49" s="7">
        <v>0</v>
      </c>
      <c r="M49" s="7">
        <v>0</v>
      </c>
      <c r="N49" s="7">
        <v>2</v>
      </c>
      <c r="O49" s="7">
        <v>4</v>
      </c>
      <c r="P49" s="7">
        <v>0</v>
      </c>
      <c r="Q49" s="7">
        <v>0</v>
      </c>
      <c r="R49" s="4">
        <v>1</v>
      </c>
    </row>
    <row r="50" spans="3:18">
      <c r="C50" s="9" t="s">
        <v>196</v>
      </c>
      <c r="D50" s="6">
        <v>7</v>
      </c>
      <c r="E50" s="8">
        <v>54.285714285714285</v>
      </c>
      <c r="F50" s="7">
        <v>0</v>
      </c>
      <c r="G50" s="7">
        <v>3</v>
      </c>
      <c r="H50" s="7">
        <v>0</v>
      </c>
      <c r="I50" s="7">
        <v>0.6</v>
      </c>
      <c r="J50" s="7">
        <v>3.6</v>
      </c>
      <c r="K50" s="7">
        <v>1</v>
      </c>
      <c r="L50" s="7">
        <v>1</v>
      </c>
      <c r="M50" s="7">
        <v>0</v>
      </c>
      <c r="N50" s="7">
        <v>1.6</v>
      </c>
      <c r="O50" s="7">
        <v>1.6</v>
      </c>
      <c r="P50" s="7">
        <v>2</v>
      </c>
      <c r="Q50" s="7">
        <v>0</v>
      </c>
      <c r="R50" s="4">
        <v>1.6</v>
      </c>
    </row>
    <row r="51" spans="3:18">
      <c r="C51" s="9" t="s">
        <v>268</v>
      </c>
      <c r="D51" s="6">
        <v>1</v>
      </c>
      <c r="E51" s="8">
        <v>62</v>
      </c>
      <c r="F51" s="7">
        <v>0</v>
      </c>
      <c r="G51" s="7">
        <v>0</v>
      </c>
      <c r="H51" s="7">
        <v>0</v>
      </c>
      <c r="I51" s="7">
        <v>0</v>
      </c>
      <c r="J51" s="7">
        <v>0</v>
      </c>
      <c r="K51" s="7">
        <v>1</v>
      </c>
      <c r="L51" s="7">
        <v>1</v>
      </c>
      <c r="M51" s="7">
        <v>0</v>
      </c>
      <c r="N51" s="7">
        <v>1</v>
      </c>
      <c r="O51" s="7">
        <v>0</v>
      </c>
      <c r="P51" s="7">
        <v>0</v>
      </c>
      <c r="Q51" s="7">
        <v>0</v>
      </c>
      <c r="R51" s="4">
        <v>0</v>
      </c>
    </row>
    <row r="52" spans="3:18">
      <c r="C52" s="9" t="s">
        <v>219</v>
      </c>
      <c r="D52" s="6">
        <v>11</v>
      </c>
      <c r="E52" s="8">
        <v>49.727272727272727</v>
      </c>
      <c r="F52" s="7">
        <v>1</v>
      </c>
      <c r="G52" s="7">
        <v>4.75</v>
      </c>
      <c r="H52" s="7">
        <v>0</v>
      </c>
      <c r="I52" s="7">
        <v>0</v>
      </c>
      <c r="J52" s="7">
        <v>4</v>
      </c>
      <c r="K52" s="7">
        <v>2</v>
      </c>
      <c r="L52" s="7">
        <v>3.75</v>
      </c>
      <c r="M52" s="7">
        <v>1</v>
      </c>
      <c r="N52" s="7">
        <v>2</v>
      </c>
      <c r="O52" s="7">
        <v>2.75</v>
      </c>
      <c r="P52" s="7">
        <v>0</v>
      </c>
      <c r="Q52" s="7">
        <v>0</v>
      </c>
      <c r="R52" s="4">
        <v>1.75</v>
      </c>
    </row>
    <row r="53" spans="3:18">
      <c r="C53" s="9" t="s">
        <v>184</v>
      </c>
      <c r="D53" s="6">
        <v>7</v>
      </c>
      <c r="E53" s="8">
        <v>68.666666666666671</v>
      </c>
      <c r="F53" s="7">
        <v>0</v>
      </c>
      <c r="G53" s="7">
        <v>4</v>
      </c>
      <c r="H53" s="7">
        <v>0</v>
      </c>
      <c r="I53" s="7">
        <v>1</v>
      </c>
      <c r="J53" s="7">
        <v>0</v>
      </c>
      <c r="K53" s="7">
        <v>0</v>
      </c>
      <c r="L53" s="7">
        <v>3</v>
      </c>
      <c r="M53" s="7">
        <v>0</v>
      </c>
      <c r="N53" s="7">
        <v>0</v>
      </c>
      <c r="O53" s="7">
        <v>4</v>
      </c>
      <c r="P53" s="7">
        <v>0</v>
      </c>
      <c r="Q53" s="7">
        <v>0</v>
      </c>
      <c r="R53" s="4">
        <v>2</v>
      </c>
    </row>
    <row r="54" spans="3:18">
      <c r="C54" s="9" t="s">
        <v>222</v>
      </c>
      <c r="D54" s="6">
        <v>17</v>
      </c>
      <c r="E54" s="8">
        <v>48.058823529411768</v>
      </c>
      <c r="F54" s="7">
        <v>1.9285714285714286</v>
      </c>
      <c r="G54" s="7">
        <v>6.7785714285714285</v>
      </c>
      <c r="H54" s="7">
        <v>1.0285714285714285</v>
      </c>
      <c r="I54" s="7">
        <v>3.9285714285714288</v>
      </c>
      <c r="J54" s="7">
        <v>9.2785714285714285</v>
      </c>
      <c r="K54" s="7">
        <v>0</v>
      </c>
      <c r="L54" s="7">
        <v>1.75</v>
      </c>
      <c r="M54" s="7">
        <v>2.9285714285714288</v>
      </c>
      <c r="N54" s="7">
        <v>4.0999999999999996</v>
      </c>
      <c r="O54" s="7">
        <v>4.6785714285714288</v>
      </c>
      <c r="P54" s="7">
        <v>2</v>
      </c>
      <c r="Q54" s="7">
        <v>0</v>
      </c>
      <c r="R54" s="4">
        <v>0.6</v>
      </c>
    </row>
    <row r="55" spans="3:18">
      <c r="C55" s="9" t="s">
        <v>186</v>
      </c>
      <c r="D55" s="6">
        <v>10</v>
      </c>
      <c r="E55" s="8">
        <v>59.9</v>
      </c>
      <c r="F55" s="7">
        <v>0</v>
      </c>
      <c r="G55" s="7">
        <v>5.5</v>
      </c>
      <c r="H55" s="7">
        <v>0</v>
      </c>
      <c r="I55" s="7">
        <v>4.5</v>
      </c>
      <c r="J55" s="7">
        <v>4</v>
      </c>
      <c r="K55" s="7">
        <v>1</v>
      </c>
      <c r="L55" s="7">
        <v>3</v>
      </c>
      <c r="M55" s="7">
        <v>0</v>
      </c>
      <c r="N55" s="7">
        <v>2.5</v>
      </c>
      <c r="O55" s="7">
        <v>3.5</v>
      </c>
      <c r="P55" s="7">
        <v>0.5</v>
      </c>
      <c r="Q55" s="7">
        <v>0</v>
      </c>
      <c r="R55" s="4">
        <v>0.5</v>
      </c>
    </row>
    <row r="56" spans="3:18">
      <c r="C56" s="9" t="s">
        <v>204</v>
      </c>
      <c r="D56" s="6">
        <v>7</v>
      </c>
      <c r="E56" s="8">
        <v>54</v>
      </c>
      <c r="F56" s="7">
        <v>0.75</v>
      </c>
      <c r="G56" s="7">
        <v>3.25</v>
      </c>
      <c r="H56" s="7">
        <v>1</v>
      </c>
      <c r="I56" s="7">
        <v>0.75</v>
      </c>
      <c r="J56" s="7">
        <v>3.5</v>
      </c>
      <c r="K56" s="7">
        <v>0</v>
      </c>
      <c r="L56" s="7">
        <v>0.75</v>
      </c>
      <c r="M56" s="7">
        <v>1</v>
      </c>
      <c r="N56" s="7">
        <v>4.5</v>
      </c>
      <c r="O56" s="7">
        <v>2.75</v>
      </c>
      <c r="P56" s="7">
        <v>1</v>
      </c>
      <c r="Q56" s="7">
        <v>0</v>
      </c>
      <c r="R56" s="4">
        <v>1.75</v>
      </c>
    </row>
    <row r="57" spans="3:18">
      <c r="C57" s="9" t="s">
        <v>173</v>
      </c>
      <c r="D57" s="6">
        <v>1</v>
      </c>
      <c r="E57" s="8">
        <v>27</v>
      </c>
      <c r="F57" s="7">
        <v>0</v>
      </c>
      <c r="G57" s="7">
        <v>0</v>
      </c>
      <c r="H57" s="7">
        <v>0</v>
      </c>
      <c r="I57" s="7">
        <v>0</v>
      </c>
      <c r="J57" s="7">
        <v>0</v>
      </c>
      <c r="K57" s="7">
        <v>0</v>
      </c>
      <c r="L57" s="7">
        <v>0</v>
      </c>
      <c r="M57" s="7">
        <v>0</v>
      </c>
      <c r="N57" s="7">
        <v>1</v>
      </c>
      <c r="O57" s="7">
        <v>0</v>
      </c>
      <c r="P57" s="7">
        <v>1</v>
      </c>
      <c r="Q57" s="7">
        <v>0</v>
      </c>
      <c r="R57" s="4">
        <v>0</v>
      </c>
    </row>
    <row r="58" spans="3:18">
      <c r="C58" s="9" t="s">
        <v>200</v>
      </c>
      <c r="D58" s="6">
        <v>5</v>
      </c>
      <c r="E58" s="8">
        <v>77.25</v>
      </c>
      <c r="F58" s="7">
        <v>0</v>
      </c>
      <c r="G58" s="7">
        <v>1.5</v>
      </c>
      <c r="H58" s="7">
        <v>0</v>
      </c>
      <c r="I58" s="7">
        <v>0.5</v>
      </c>
      <c r="J58" s="7">
        <v>0</v>
      </c>
      <c r="K58" s="7">
        <v>0</v>
      </c>
      <c r="L58" s="7">
        <v>0.5</v>
      </c>
      <c r="M58" s="7">
        <v>0</v>
      </c>
      <c r="N58" s="7">
        <v>0.5</v>
      </c>
      <c r="O58" s="7">
        <v>0</v>
      </c>
      <c r="P58" s="7">
        <v>1</v>
      </c>
      <c r="Q58" s="7">
        <v>0.5</v>
      </c>
      <c r="R58" s="4">
        <v>0.5</v>
      </c>
    </row>
    <row r="59" spans="3:18">
      <c r="C59" s="9" t="s">
        <v>235</v>
      </c>
      <c r="D59" s="6">
        <v>1</v>
      </c>
      <c r="E59" s="8">
        <v>72</v>
      </c>
      <c r="F59" s="7">
        <v>0.75</v>
      </c>
      <c r="G59" s="7">
        <v>0</v>
      </c>
      <c r="H59" s="7">
        <v>0</v>
      </c>
      <c r="I59" s="7">
        <v>0.75</v>
      </c>
      <c r="J59" s="7">
        <v>0</v>
      </c>
      <c r="K59" s="7">
        <v>0</v>
      </c>
      <c r="L59" s="7">
        <v>0.75</v>
      </c>
      <c r="M59" s="7">
        <v>0</v>
      </c>
      <c r="N59" s="7">
        <v>0</v>
      </c>
      <c r="O59" s="7">
        <v>0</v>
      </c>
      <c r="P59" s="7">
        <v>0</v>
      </c>
      <c r="Q59" s="7">
        <v>0</v>
      </c>
      <c r="R59" s="4">
        <v>0.75</v>
      </c>
    </row>
    <row r="60" spans="3:18">
      <c r="C60" s="9" t="s">
        <v>160</v>
      </c>
      <c r="D60" s="6">
        <v>9</v>
      </c>
      <c r="E60" s="8">
        <v>55.75</v>
      </c>
      <c r="F60" s="7">
        <v>1.5641025641025641</v>
      </c>
      <c r="G60" s="7">
        <v>0.5641025641025641</v>
      </c>
      <c r="H60" s="7">
        <v>1.2307692307692308</v>
      </c>
      <c r="I60" s="7">
        <v>4.5641025641025639</v>
      </c>
      <c r="J60" s="7">
        <v>2.5641025641025643</v>
      </c>
      <c r="K60" s="7">
        <v>0.5641025641025641</v>
      </c>
      <c r="L60" s="7">
        <v>3.5641025641025639</v>
      </c>
      <c r="M60" s="7">
        <v>1.5641025641025641</v>
      </c>
      <c r="N60" s="7">
        <v>4.5641025641025639</v>
      </c>
      <c r="O60" s="7">
        <v>0.5641025641025641</v>
      </c>
      <c r="P60" s="7">
        <v>2.2307692307692308</v>
      </c>
      <c r="Q60" s="7">
        <v>0.23076923076923078</v>
      </c>
      <c r="R60" s="4">
        <v>0.23076923076923078</v>
      </c>
    </row>
    <row r="61" spans="3:18">
      <c r="C61" s="9" t="s">
        <v>198</v>
      </c>
      <c r="D61" s="6">
        <v>7</v>
      </c>
      <c r="E61" s="8">
        <v>41.714285714285715</v>
      </c>
      <c r="F61" s="7">
        <v>1</v>
      </c>
      <c r="G61" s="7">
        <v>1</v>
      </c>
      <c r="H61" s="7">
        <v>0</v>
      </c>
      <c r="I61" s="7">
        <v>0</v>
      </c>
      <c r="J61" s="7">
        <v>2</v>
      </c>
      <c r="K61" s="7">
        <v>1</v>
      </c>
      <c r="L61" s="7">
        <v>2</v>
      </c>
      <c r="M61" s="7">
        <v>0</v>
      </c>
      <c r="N61" s="7">
        <v>1</v>
      </c>
      <c r="O61" s="7">
        <v>3</v>
      </c>
      <c r="P61" s="7">
        <v>0</v>
      </c>
      <c r="Q61" s="7">
        <v>0</v>
      </c>
      <c r="R61" s="4">
        <v>0</v>
      </c>
    </row>
    <row r="62" spans="3:18">
      <c r="C62" s="9" t="s">
        <v>154</v>
      </c>
      <c r="D62" s="6">
        <v>2</v>
      </c>
      <c r="E62" s="8">
        <v>74</v>
      </c>
      <c r="F62" s="7">
        <v>0.5</v>
      </c>
      <c r="G62" s="7">
        <v>1.5</v>
      </c>
      <c r="H62" s="7">
        <v>0</v>
      </c>
      <c r="I62" s="7">
        <v>1</v>
      </c>
      <c r="J62" s="7">
        <v>0</v>
      </c>
      <c r="K62" s="7">
        <v>0.5</v>
      </c>
      <c r="L62" s="7">
        <v>0.5</v>
      </c>
      <c r="M62" s="7">
        <v>0</v>
      </c>
      <c r="N62" s="7">
        <v>0</v>
      </c>
      <c r="O62" s="7">
        <v>1</v>
      </c>
      <c r="P62" s="7">
        <v>0.5</v>
      </c>
      <c r="Q62" s="7">
        <v>0</v>
      </c>
      <c r="R62" s="4">
        <v>0.5</v>
      </c>
    </row>
    <row r="63" spans="3:18">
      <c r="C63" s="9" t="s">
        <v>211</v>
      </c>
      <c r="D63" s="6">
        <v>9</v>
      </c>
      <c r="E63" s="8">
        <v>68.333333333333329</v>
      </c>
      <c r="F63" s="7">
        <v>0</v>
      </c>
      <c r="G63" s="7">
        <v>5</v>
      </c>
      <c r="H63" s="7">
        <v>0</v>
      </c>
      <c r="I63" s="7">
        <v>2</v>
      </c>
      <c r="J63" s="7">
        <v>3</v>
      </c>
      <c r="K63" s="7">
        <v>2</v>
      </c>
      <c r="L63" s="7">
        <v>6</v>
      </c>
      <c r="M63" s="7">
        <v>0</v>
      </c>
      <c r="N63" s="7">
        <v>4</v>
      </c>
      <c r="O63" s="7">
        <v>3</v>
      </c>
      <c r="P63" s="7">
        <v>1</v>
      </c>
      <c r="Q63" s="7">
        <v>0</v>
      </c>
      <c r="R63" s="4">
        <v>1</v>
      </c>
    </row>
    <row r="64" spans="3:18">
      <c r="C64" s="9" t="s">
        <v>217</v>
      </c>
      <c r="D64" s="6">
        <v>1</v>
      </c>
      <c r="E64" s="8">
        <v>25</v>
      </c>
      <c r="F64" s="7">
        <v>0</v>
      </c>
      <c r="G64" s="7">
        <v>0</v>
      </c>
      <c r="H64" s="7">
        <v>1</v>
      </c>
      <c r="I64" s="7">
        <v>0</v>
      </c>
      <c r="J64" s="7">
        <v>1</v>
      </c>
      <c r="K64" s="7">
        <v>0</v>
      </c>
      <c r="L64" s="7">
        <v>0</v>
      </c>
      <c r="M64" s="7">
        <v>1</v>
      </c>
      <c r="N64" s="7">
        <v>0</v>
      </c>
      <c r="O64" s="7">
        <v>0</v>
      </c>
      <c r="P64" s="7">
        <v>0</v>
      </c>
      <c r="Q64" s="7">
        <v>0</v>
      </c>
      <c r="R64" s="4">
        <v>0</v>
      </c>
    </row>
    <row r="65" spans="3:18">
      <c r="C65" s="9" t="s">
        <v>155</v>
      </c>
      <c r="D65" s="6">
        <v>1</v>
      </c>
      <c r="E65" s="8">
        <v>29</v>
      </c>
      <c r="F65" s="7">
        <v>0</v>
      </c>
      <c r="G65" s="7">
        <v>1</v>
      </c>
      <c r="H65" s="7">
        <v>0</v>
      </c>
      <c r="I65" s="7">
        <v>0</v>
      </c>
      <c r="J65" s="7">
        <v>1</v>
      </c>
      <c r="K65" s="7">
        <v>0</v>
      </c>
      <c r="L65" s="7">
        <v>0</v>
      </c>
      <c r="M65" s="7">
        <v>0</v>
      </c>
      <c r="N65" s="7">
        <v>0</v>
      </c>
      <c r="O65" s="7">
        <v>0</v>
      </c>
      <c r="P65" s="7">
        <v>0</v>
      </c>
      <c r="Q65" s="7">
        <v>1</v>
      </c>
      <c r="R65" s="4">
        <v>0</v>
      </c>
    </row>
    <row r="66" spans="3:18">
      <c r="C66" s="9" t="s">
        <v>466</v>
      </c>
      <c r="D66" s="6">
        <v>3</v>
      </c>
      <c r="E66" s="8">
        <v>44.666666666666664</v>
      </c>
      <c r="F66" s="7">
        <v>0</v>
      </c>
      <c r="G66" s="7">
        <v>1</v>
      </c>
      <c r="H66" s="7">
        <v>0</v>
      </c>
      <c r="I66" s="7">
        <v>1</v>
      </c>
      <c r="J66" s="7">
        <v>0</v>
      </c>
      <c r="K66" s="7">
        <v>0</v>
      </c>
      <c r="L66" s="7">
        <v>1</v>
      </c>
      <c r="M66" s="7">
        <v>0</v>
      </c>
      <c r="N66" s="7">
        <v>1</v>
      </c>
      <c r="O66" s="7">
        <v>0</v>
      </c>
      <c r="P66" s="7">
        <v>0</v>
      </c>
      <c r="Q66" s="7">
        <v>0</v>
      </c>
      <c r="R66" s="4">
        <v>0</v>
      </c>
    </row>
    <row r="67" spans="3:18">
      <c r="C67" s="9" t="s">
        <v>150</v>
      </c>
      <c r="D67" s="6">
        <v>2</v>
      </c>
      <c r="E67" s="8">
        <v>62</v>
      </c>
      <c r="F67" s="7">
        <v>0</v>
      </c>
      <c r="G67" s="7">
        <v>0</v>
      </c>
      <c r="H67" s="7">
        <v>0</v>
      </c>
      <c r="I67" s="7">
        <v>1</v>
      </c>
      <c r="J67" s="7">
        <v>1</v>
      </c>
      <c r="K67" s="7">
        <v>0</v>
      </c>
      <c r="L67" s="7">
        <v>1</v>
      </c>
      <c r="M67" s="7">
        <v>0</v>
      </c>
      <c r="N67" s="7">
        <v>1</v>
      </c>
      <c r="O67" s="7">
        <v>1</v>
      </c>
      <c r="P67" s="7">
        <v>0</v>
      </c>
      <c r="Q67" s="7">
        <v>0</v>
      </c>
      <c r="R67" s="4">
        <v>0</v>
      </c>
    </row>
    <row r="68" spans="3:18">
      <c r="C68" s="9" t="s">
        <v>483</v>
      </c>
      <c r="D68" s="6">
        <v>1</v>
      </c>
      <c r="E68" s="8">
        <v>37</v>
      </c>
      <c r="F68" s="7">
        <v>0</v>
      </c>
      <c r="G68" s="7">
        <v>0</v>
      </c>
      <c r="H68" s="7">
        <v>0</v>
      </c>
      <c r="I68" s="7">
        <v>0</v>
      </c>
      <c r="J68" s="7">
        <v>0</v>
      </c>
      <c r="K68" s="7">
        <v>0</v>
      </c>
      <c r="L68" s="7">
        <v>0</v>
      </c>
      <c r="M68" s="7">
        <v>0</v>
      </c>
      <c r="N68" s="7">
        <v>0</v>
      </c>
      <c r="O68" s="7">
        <v>0</v>
      </c>
      <c r="P68" s="7">
        <v>0</v>
      </c>
      <c r="Q68" s="7">
        <v>0</v>
      </c>
      <c r="R68" s="4">
        <v>0</v>
      </c>
    </row>
    <row r="69" spans="3:18">
      <c r="C69" s="9" t="s">
        <v>218</v>
      </c>
      <c r="D69" s="6">
        <v>1</v>
      </c>
      <c r="E69" s="8">
        <v>42</v>
      </c>
      <c r="F69" s="7">
        <v>0</v>
      </c>
      <c r="G69" s="7">
        <v>1</v>
      </c>
      <c r="H69" s="7">
        <v>0</v>
      </c>
      <c r="I69" s="7">
        <v>0</v>
      </c>
      <c r="J69" s="7">
        <v>1</v>
      </c>
      <c r="K69" s="7">
        <v>0</v>
      </c>
      <c r="L69" s="7">
        <v>0</v>
      </c>
      <c r="M69" s="7">
        <v>0</v>
      </c>
      <c r="N69" s="7">
        <v>1</v>
      </c>
      <c r="O69" s="7">
        <v>0</v>
      </c>
      <c r="P69" s="7">
        <v>0</v>
      </c>
      <c r="Q69" s="7">
        <v>0</v>
      </c>
      <c r="R69" s="4">
        <v>0</v>
      </c>
    </row>
    <row r="70" spans="3:18">
      <c r="C70" s="9" t="s">
        <v>165</v>
      </c>
      <c r="D70" s="6">
        <v>6</v>
      </c>
      <c r="E70" s="8">
        <v>34</v>
      </c>
      <c r="F70" s="7">
        <v>2.1785714285714284</v>
      </c>
      <c r="G70" s="7">
        <v>1.4285714285714286</v>
      </c>
      <c r="H70" s="7">
        <v>0.42857142857142855</v>
      </c>
      <c r="I70" s="7">
        <v>3.1785714285714284</v>
      </c>
      <c r="J70" s="7">
        <v>2</v>
      </c>
      <c r="K70" s="7">
        <v>0.42857142857142855</v>
      </c>
      <c r="L70" s="7">
        <v>1.75</v>
      </c>
      <c r="M70" s="7">
        <v>0.42857142857142855</v>
      </c>
      <c r="N70" s="7">
        <v>0.42857142857142855</v>
      </c>
      <c r="O70" s="7">
        <v>2.75</v>
      </c>
      <c r="P70" s="7">
        <v>1</v>
      </c>
      <c r="Q70" s="7">
        <v>0</v>
      </c>
      <c r="R70" s="4">
        <v>0</v>
      </c>
    </row>
    <row r="71" spans="3:18">
      <c r="C71" s="9" t="s">
        <v>489</v>
      </c>
      <c r="D71" s="6">
        <v>2</v>
      </c>
      <c r="E71" s="8">
        <v>61.5</v>
      </c>
      <c r="F71" s="7">
        <v>1.125</v>
      </c>
      <c r="G71" s="7">
        <v>1.125</v>
      </c>
      <c r="H71" s="7">
        <v>0.375</v>
      </c>
      <c r="I71" s="7">
        <v>0</v>
      </c>
      <c r="J71" s="7">
        <v>1.125</v>
      </c>
      <c r="K71" s="7">
        <v>1.125</v>
      </c>
      <c r="L71" s="7">
        <v>0</v>
      </c>
      <c r="M71" s="7">
        <v>0</v>
      </c>
      <c r="N71" s="7">
        <v>0.375</v>
      </c>
      <c r="O71" s="7">
        <v>0</v>
      </c>
      <c r="P71" s="7">
        <v>0.375</v>
      </c>
      <c r="Q71" s="7">
        <v>0</v>
      </c>
      <c r="R71" s="4">
        <v>0.375</v>
      </c>
    </row>
    <row r="72" spans="3:18">
      <c r="C72" s="9" t="s">
        <v>488</v>
      </c>
      <c r="D72" s="6">
        <v>2</v>
      </c>
      <c r="E72" s="8">
        <v>57</v>
      </c>
      <c r="F72" s="7">
        <v>0</v>
      </c>
      <c r="G72" s="7">
        <v>2</v>
      </c>
      <c r="H72" s="7">
        <v>1</v>
      </c>
      <c r="I72" s="7">
        <v>0</v>
      </c>
      <c r="J72" s="7">
        <v>1</v>
      </c>
      <c r="K72" s="7">
        <v>0</v>
      </c>
      <c r="L72" s="7">
        <v>0</v>
      </c>
      <c r="M72" s="7">
        <v>0</v>
      </c>
      <c r="N72" s="7">
        <v>0</v>
      </c>
      <c r="O72" s="7">
        <v>0</v>
      </c>
      <c r="P72" s="7">
        <v>0</v>
      </c>
      <c r="Q72" s="7">
        <v>0</v>
      </c>
      <c r="R72" s="4">
        <v>1</v>
      </c>
    </row>
    <row r="73" spans="3:18">
      <c r="C73" s="9" t="s">
        <v>138</v>
      </c>
      <c r="D73" s="6">
        <v>13</v>
      </c>
      <c r="E73" s="8">
        <v>56.307692307692307</v>
      </c>
      <c r="F73" s="7">
        <v>0</v>
      </c>
      <c r="G73" s="7">
        <v>4.375</v>
      </c>
      <c r="H73" s="7">
        <v>1</v>
      </c>
      <c r="I73" s="7">
        <v>4.375</v>
      </c>
      <c r="J73" s="7">
        <v>6.375</v>
      </c>
      <c r="K73" s="7">
        <v>2.375</v>
      </c>
      <c r="L73" s="7">
        <v>2.375</v>
      </c>
      <c r="M73" s="7">
        <v>0.375</v>
      </c>
      <c r="N73" s="7">
        <v>3.375</v>
      </c>
      <c r="O73" s="7">
        <v>2.375</v>
      </c>
      <c r="P73" s="7">
        <v>1</v>
      </c>
      <c r="Q73" s="7">
        <v>0</v>
      </c>
      <c r="R73" s="4">
        <v>1</v>
      </c>
    </row>
    <row r="74" spans="3:18">
      <c r="C74" s="9" t="s">
        <v>195</v>
      </c>
      <c r="D74" s="6">
        <v>7</v>
      </c>
      <c r="E74" s="8">
        <v>56.571428571428569</v>
      </c>
      <c r="F74" s="7">
        <v>0</v>
      </c>
      <c r="G74" s="7">
        <v>2</v>
      </c>
      <c r="H74" s="7">
        <v>0</v>
      </c>
      <c r="I74" s="7">
        <v>2</v>
      </c>
      <c r="J74" s="7">
        <v>1</v>
      </c>
      <c r="K74" s="7">
        <v>0</v>
      </c>
      <c r="L74" s="7">
        <v>0</v>
      </c>
      <c r="M74" s="7">
        <v>0</v>
      </c>
      <c r="N74" s="7">
        <v>2</v>
      </c>
      <c r="O74" s="7">
        <v>1</v>
      </c>
      <c r="P74" s="7">
        <v>0</v>
      </c>
      <c r="Q74" s="7">
        <v>0</v>
      </c>
      <c r="R74" s="4">
        <v>1</v>
      </c>
    </row>
    <row r="75" spans="3:18">
      <c r="C75" s="9" t="s">
        <v>496</v>
      </c>
      <c r="D75" s="6">
        <v>1</v>
      </c>
      <c r="E75" s="8">
        <v>30</v>
      </c>
      <c r="F75" s="7">
        <v>0</v>
      </c>
      <c r="G75" s="7">
        <v>0</v>
      </c>
      <c r="H75" s="7">
        <v>0</v>
      </c>
      <c r="I75" s="7">
        <v>0</v>
      </c>
      <c r="J75" s="7">
        <v>1</v>
      </c>
      <c r="K75" s="7">
        <v>0</v>
      </c>
      <c r="L75" s="7">
        <v>0</v>
      </c>
      <c r="M75" s="7">
        <v>0</v>
      </c>
      <c r="N75" s="7">
        <v>1</v>
      </c>
      <c r="O75" s="7">
        <v>0</v>
      </c>
      <c r="P75" s="7">
        <v>0</v>
      </c>
      <c r="Q75" s="7">
        <v>0</v>
      </c>
      <c r="R75" s="4">
        <v>1</v>
      </c>
    </row>
    <row r="76" spans="3:18">
      <c r="C76" s="9" t="s">
        <v>123</v>
      </c>
      <c r="D76" s="6">
        <v>18</v>
      </c>
      <c r="E76" s="8">
        <v>64.764705882352942</v>
      </c>
      <c r="F76" s="7">
        <v>0.6</v>
      </c>
      <c r="G76" s="7">
        <v>9.9499999999999993</v>
      </c>
      <c r="H76" s="7">
        <v>0.75</v>
      </c>
      <c r="I76" s="7">
        <v>4.0999999999999996</v>
      </c>
      <c r="J76" s="7">
        <v>7.6</v>
      </c>
      <c r="K76" s="7">
        <v>0</v>
      </c>
      <c r="L76" s="7">
        <v>6.6999999999999993</v>
      </c>
      <c r="M76" s="7">
        <v>0</v>
      </c>
      <c r="N76" s="7">
        <v>3.95</v>
      </c>
      <c r="O76" s="7">
        <v>3.75</v>
      </c>
      <c r="P76" s="7">
        <v>1</v>
      </c>
      <c r="Q76" s="7">
        <v>2</v>
      </c>
      <c r="R76" s="4">
        <v>0.6</v>
      </c>
    </row>
    <row r="77" spans="3:18">
      <c r="C77" s="9" t="s">
        <v>460</v>
      </c>
      <c r="D77" s="6">
        <v>1</v>
      </c>
      <c r="E77" s="8">
        <v>21</v>
      </c>
      <c r="F77" s="7">
        <v>0</v>
      </c>
      <c r="G77" s="7">
        <v>0</v>
      </c>
      <c r="H77" s="7">
        <v>0</v>
      </c>
      <c r="I77" s="7">
        <v>0</v>
      </c>
      <c r="J77" s="7">
        <v>1</v>
      </c>
      <c r="K77" s="7">
        <v>0</v>
      </c>
      <c r="L77" s="7">
        <v>0</v>
      </c>
      <c r="M77" s="7">
        <v>0</v>
      </c>
      <c r="N77" s="7">
        <v>0</v>
      </c>
      <c r="O77" s="7">
        <v>0</v>
      </c>
      <c r="P77" s="7">
        <v>1</v>
      </c>
      <c r="Q77" s="7">
        <v>0</v>
      </c>
      <c r="R77" s="4">
        <v>0</v>
      </c>
    </row>
    <row r="78" spans="3:18">
      <c r="C78" s="9" t="s">
        <v>487</v>
      </c>
      <c r="D78" s="6">
        <v>1</v>
      </c>
      <c r="E78" s="8">
        <v>83</v>
      </c>
      <c r="F78" s="7">
        <v>0</v>
      </c>
      <c r="G78" s="7">
        <v>0</v>
      </c>
      <c r="H78" s="7">
        <v>0</v>
      </c>
      <c r="I78" s="7">
        <v>0</v>
      </c>
      <c r="J78" s="7">
        <v>0</v>
      </c>
      <c r="K78" s="7">
        <v>1</v>
      </c>
      <c r="L78" s="7">
        <v>0</v>
      </c>
      <c r="M78" s="7">
        <v>0</v>
      </c>
      <c r="N78" s="7">
        <v>0</v>
      </c>
      <c r="O78" s="7">
        <v>0</v>
      </c>
      <c r="P78" s="7">
        <v>0</v>
      </c>
      <c r="Q78" s="7">
        <v>0</v>
      </c>
      <c r="R78" s="4">
        <v>0</v>
      </c>
    </row>
    <row r="79" spans="3:18">
      <c r="C79" s="9" t="s">
        <v>145</v>
      </c>
      <c r="D79" s="6">
        <v>3</v>
      </c>
      <c r="E79" s="8">
        <v>72</v>
      </c>
      <c r="F79" s="7">
        <v>0</v>
      </c>
      <c r="G79" s="7">
        <v>1</v>
      </c>
      <c r="H79" s="7">
        <v>0</v>
      </c>
      <c r="I79" s="7">
        <v>1</v>
      </c>
      <c r="J79" s="7">
        <v>0</v>
      </c>
      <c r="K79" s="7">
        <v>0</v>
      </c>
      <c r="L79" s="7">
        <v>1</v>
      </c>
      <c r="M79" s="7">
        <v>0</v>
      </c>
      <c r="N79" s="7">
        <v>0</v>
      </c>
      <c r="O79" s="7">
        <v>1</v>
      </c>
      <c r="P79" s="7">
        <v>1</v>
      </c>
      <c r="Q79" s="7">
        <v>0</v>
      </c>
      <c r="R79" s="4">
        <v>0</v>
      </c>
    </row>
    <row r="80" spans="3:18">
      <c r="C80" s="9" t="s">
        <v>143</v>
      </c>
      <c r="D80" s="6">
        <v>7</v>
      </c>
      <c r="E80" s="8">
        <v>71.666666666666671</v>
      </c>
      <c r="F80" s="7">
        <v>0</v>
      </c>
      <c r="G80" s="7">
        <v>0</v>
      </c>
      <c r="H80" s="7">
        <v>0</v>
      </c>
      <c r="I80" s="7">
        <v>4</v>
      </c>
      <c r="J80" s="7">
        <v>1</v>
      </c>
      <c r="K80" s="7">
        <v>1</v>
      </c>
      <c r="L80" s="7">
        <v>1</v>
      </c>
      <c r="M80" s="7">
        <v>0</v>
      </c>
      <c r="N80" s="7">
        <v>1</v>
      </c>
      <c r="O80" s="7">
        <v>2</v>
      </c>
      <c r="P80" s="7">
        <v>0</v>
      </c>
      <c r="Q80" s="7">
        <v>0</v>
      </c>
      <c r="R80" s="4">
        <v>0</v>
      </c>
    </row>
    <row r="81" spans="3:18">
      <c r="C81" s="9" t="s">
        <v>175</v>
      </c>
      <c r="D81" s="6">
        <v>1</v>
      </c>
      <c r="E81" s="8">
        <v>61</v>
      </c>
      <c r="F81" s="7">
        <v>0.75</v>
      </c>
      <c r="G81" s="7">
        <v>0</v>
      </c>
      <c r="H81" s="7">
        <v>0</v>
      </c>
      <c r="I81" s="7">
        <v>0.75</v>
      </c>
      <c r="J81" s="7">
        <v>0</v>
      </c>
      <c r="K81" s="7">
        <v>0.75</v>
      </c>
      <c r="L81" s="7">
        <v>0.75</v>
      </c>
      <c r="M81" s="7">
        <v>0</v>
      </c>
      <c r="N81" s="7">
        <v>0</v>
      </c>
      <c r="O81" s="7">
        <v>0</v>
      </c>
      <c r="P81" s="7">
        <v>0</v>
      </c>
      <c r="Q81" s="7">
        <v>0</v>
      </c>
      <c r="R81" s="4">
        <v>0</v>
      </c>
    </row>
    <row r="82" spans="3:18">
      <c r="C82" s="9" t="s">
        <v>493</v>
      </c>
      <c r="D82" s="6">
        <v>1</v>
      </c>
      <c r="E82" s="8">
        <v>88</v>
      </c>
      <c r="F82" s="7">
        <v>0</v>
      </c>
      <c r="G82" s="7">
        <v>0</v>
      </c>
      <c r="H82" s="7">
        <v>0</v>
      </c>
      <c r="I82" s="7">
        <v>1</v>
      </c>
      <c r="J82" s="7">
        <v>0</v>
      </c>
      <c r="K82" s="7">
        <v>0</v>
      </c>
      <c r="L82" s="7">
        <v>0</v>
      </c>
      <c r="M82" s="7">
        <v>0</v>
      </c>
      <c r="N82" s="7">
        <v>0</v>
      </c>
      <c r="O82" s="7">
        <v>0</v>
      </c>
      <c r="P82" s="7">
        <v>1</v>
      </c>
      <c r="Q82" s="7">
        <v>1</v>
      </c>
      <c r="R82" s="4">
        <v>0</v>
      </c>
    </row>
    <row r="83" spans="3:18">
      <c r="C83" s="9" t="s">
        <v>124</v>
      </c>
      <c r="D83" s="6">
        <v>7</v>
      </c>
      <c r="E83" s="8">
        <v>60</v>
      </c>
      <c r="F83" s="7">
        <v>0</v>
      </c>
      <c r="G83" s="7">
        <v>1</v>
      </c>
      <c r="H83" s="7">
        <v>0</v>
      </c>
      <c r="I83" s="7">
        <v>2</v>
      </c>
      <c r="J83" s="7">
        <v>4</v>
      </c>
      <c r="K83" s="7">
        <v>0</v>
      </c>
      <c r="L83" s="7">
        <v>1</v>
      </c>
      <c r="M83" s="7">
        <v>0</v>
      </c>
      <c r="N83" s="7">
        <v>1</v>
      </c>
      <c r="O83" s="7">
        <v>3</v>
      </c>
      <c r="P83" s="7">
        <v>1</v>
      </c>
      <c r="Q83" s="7">
        <v>0</v>
      </c>
      <c r="R83" s="4">
        <v>0</v>
      </c>
    </row>
    <row r="84" spans="3:18">
      <c r="C84" s="9" t="s">
        <v>492</v>
      </c>
      <c r="D84" s="6">
        <v>1</v>
      </c>
      <c r="E84" s="8">
        <v>78</v>
      </c>
      <c r="F84" s="7">
        <v>0</v>
      </c>
      <c r="G84" s="7">
        <v>1</v>
      </c>
      <c r="H84" s="7">
        <v>0</v>
      </c>
      <c r="I84" s="7">
        <v>0</v>
      </c>
      <c r="J84" s="7">
        <v>0</v>
      </c>
      <c r="K84" s="7">
        <v>0</v>
      </c>
      <c r="L84" s="7">
        <v>1</v>
      </c>
      <c r="M84" s="7">
        <v>0</v>
      </c>
      <c r="N84" s="7">
        <v>0</v>
      </c>
      <c r="O84" s="7">
        <v>0</v>
      </c>
      <c r="P84" s="7">
        <v>0</v>
      </c>
      <c r="Q84" s="7">
        <v>0</v>
      </c>
      <c r="R84" s="4">
        <v>1</v>
      </c>
    </row>
    <row r="85" spans="3:18">
      <c r="C85" s="9" t="s">
        <v>491</v>
      </c>
      <c r="D85" s="6">
        <v>2</v>
      </c>
      <c r="E85" s="8">
        <v>57.5</v>
      </c>
      <c r="F85" s="7">
        <v>0</v>
      </c>
      <c r="G85" s="7">
        <v>0.6</v>
      </c>
      <c r="H85" s="7">
        <v>0</v>
      </c>
      <c r="I85" s="7">
        <v>0</v>
      </c>
      <c r="J85" s="7">
        <v>1.6</v>
      </c>
      <c r="K85" s="7">
        <v>0.6</v>
      </c>
      <c r="L85" s="7">
        <v>0</v>
      </c>
      <c r="M85" s="7">
        <v>0</v>
      </c>
      <c r="N85" s="7">
        <v>0.6</v>
      </c>
      <c r="O85" s="7">
        <v>0</v>
      </c>
      <c r="P85" s="7">
        <v>0</v>
      </c>
      <c r="Q85" s="7">
        <v>1</v>
      </c>
      <c r="R85" s="4">
        <v>0.6</v>
      </c>
    </row>
    <row r="86" spans="3:18">
      <c r="C86" s="9" t="s">
        <v>458</v>
      </c>
      <c r="D86" s="6">
        <v>1</v>
      </c>
      <c r="E86" s="8">
        <v>19</v>
      </c>
      <c r="F86" s="7">
        <v>0</v>
      </c>
      <c r="G86" s="7">
        <v>0</v>
      </c>
      <c r="H86" s="7">
        <v>0</v>
      </c>
      <c r="I86" s="7">
        <v>0</v>
      </c>
      <c r="J86" s="7">
        <v>0</v>
      </c>
      <c r="K86" s="7">
        <v>0</v>
      </c>
      <c r="L86" s="7">
        <v>0</v>
      </c>
      <c r="M86" s="7">
        <v>0</v>
      </c>
      <c r="N86" s="7">
        <v>0</v>
      </c>
      <c r="O86" s="7">
        <v>1</v>
      </c>
      <c r="P86" s="7">
        <v>0</v>
      </c>
      <c r="Q86" s="7">
        <v>0</v>
      </c>
      <c r="R86" s="4">
        <v>0</v>
      </c>
    </row>
    <row r="87" spans="3:18">
      <c r="C87" s="9" t="s">
        <v>476</v>
      </c>
      <c r="D87" s="6">
        <v>1</v>
      </c>
      <c r="E87" s="8">
        <v>66</v>
      </c>
      <c r="F87" s="7">
        <v>0</v>
      </c>
      <c r="G87" s="7">
        <v>0</v>
      </c>
      <c r="H87" s="7">
        <v>0</v>
      </c>
      <c r="I87" s="7">
        <v>0</v>
      </c>
      <c r="J87" s="7">
        <v>0</v>
      </c>
      <c r="K87" s="7">
        <v>1</v>
      </c>
      <c r="L87" s="7">
        <v>0</v>
      </c>
      <c r="M87" s="7">
        <v>0</v>
      </c>
      <c r="N87" s="7">
        <v>0</v>
      </c>
      <c r="O87" s="7">
        <v>1</v>
      </c>
      <c r="P87" s="7">
        <v>1</v>
      </c>
      <c r="Q87" s="7">
        <v>0</v>
      </c>
      <c r="R87" s="4">
        <v>0</v>
      </c>
    </row>
    <row r="88" spans="3:18">
      <c r="C88" s="9" t="s">
        <v>490</v>
      </c>
      <c r="D88" s="6">
        <v>1</v>
      </c>
      <c r="E88" s="8">
        <v>87</v>
      </c>
      <c r="F88" s="7">
        <v>0</v>
      </c>
      <c r="G88" s="7">
        <v>0</v>
      </c>
      <c r="H88" s="7">
        <v>0</v>
      </c>
      <c r="I88" s="7">
        <v>1</v>
      </c>
      <c r="J88" s="7">
        <v>0</v>
      </c>
      <c r="K88" s="7">
        <v>0</v>
      </c>
      <c r="L88" s="7">
        <v>1</v>
      </c>
      <c r="M88" s="7">
        <v>0</v>
      </c>
      <c r="N88" s="7">
        <v>0</v>
      </c>
      <c r="O88" s="7">
        <v>1</v>
      </c>
      <c r="P88" s="7">
        <v>0</v>
      </c>
      <c r="Q88" s="7">
        <v>0</v>
      </c>
      <c r="R88" s="4">
        <v>0</v>
      </c>
    </row>
    <row r="89" spans="3:18">
      <c r="C89" s="9" t="s">
        <v>473</v>
      </c>
      <c r="D89" s="6">
        <v>1</v>
      </c>
      <c r="E89" s="8">
        <v>76</v>
      </c>
      <c r="F89" s="7">
        <v>1</v>
      </c>
      <c r="G89" s="7">
        <v>0</v>
      </c>
      <c r="H89" s="7">
        <v>0</v>
      </c>
      <c r="I89" s="7">
        <v>0</v>
      </c>
      <c r="J89" s="7">
        <v>0</v>
      </c>
      <c r="K89" s="7">
        <v>1</v>
      </c>
      <c r="L89" s="7">
        <v>0</v>
      </c>
      <c r="M89" s="7">
        <v>0</v>
      </c>
      <c r="N89" s="7">
        <v>0</v>
      </c>
      <c r="O89" s="7">
        <v>0</v>
      </c>
      <c r="P89" s="7">
        <v>1</v>
      </c>
      <c r="Q89" s="7">
        <v>0</v>
      </c>
      <c r="R89" s="4">
        <v>0</v>
      </c>
    </row>
    <row r="90" spans="3:18">
      <c r="C90" s="9" t="s">
        <v>426</v>
      </c>
      <c r="D90" s="6">
        <v>4</v>
      </c>
      <c r="E90" s="8">
        <v>61.25</v>
      </c>
      <c r="F90" s="7">
        <v>0</v>
      </c>
      <c r="G90" s="7">
        <v>3</v>
      </c>
      <c r="H90" s="7">
        <v>0</v>
      </c>
      <c r="I90" s="7">
        <v>0</v>
      </c>
      <c r="J90" s="7">
        <v>2</v>
      </c>
      <c r="K90" s="7">
        <v>1</v>
      </c>
      <c r="L90" s="7">
        <v>0</v>
      </c>
      <c r="M90" s="7">
        <v>0</v>
      </c>
      <c r="N90" s="7">
        <v>2</v>
      </c>
      <c r="O90" s="7">
        <v>2</v>
      </c>
      <c r="P90" s="7">
        <v>0</v>
      </c>
      <c r="Q90" s="7">
        <v>0</v>
      </c>
      <c r="R90" s="4">
        <v>1</v>
      </c>
    </row>
    <row r="91" spans="3:18">
      <c r="C91" s="9" t="s">
        <v>440</v>
      </c>
      <c r="D91" s="6">
        <v>12</v>
      </c>
      <c r="E91" s="8">
        <v>38.333333333333336</v>
      </c>
      <c r="F91" s="7">
        <v>0</v>
      </c>
      <c r="G91" s="7">
        <v>3.6</v>
      </c>
      <c r="H91" s="7">
        <v>0</v>
      </c>
      <c r="I91" s="7">
        <v>1.6</v>
      </c>
      <c r="J91" s="7">
        <v>8</v>
      </c>
      <c r="K91" s="7">
        <v>2.6</v>
      </c>
      <c r="L91" s="7">
        <v>2.6</v>
      </c>
      <c r="M91" s="7">
        <v>0</v>
      </c>
      <c r="N91" s="7">
        <v>3</v>
      </c>
      <c r="O91" s="7">
        <v>0.6</v>
      </c>
      <c r="P91" s="7">
        <v>1</v>
      </c>
      <c r="Q91" s="7">
        <v>0</v>
      </c>
      <c r="R91" s="4">
        <v>0</v>
      </c>
    </row>
    <row r="92" spans="3:18">
      <c r="C92" s="9" t="s">
        <v>146</v>
      </c>
      <c r="D92" s="6">
        <v>18</v>
      </c>
      <c r="E92" s="8">
        <v>33.588235294117645</v>
      </c>
      <c r="F92" s="7">
        <v>4</v>
      </c>
      <c r="G92" s="7">
        <v>7</v>
      </c>
      <c r="H92" s="7">
        <v>2</v>
      </c>
      <c r="I92" s="7">
        <v>7.6</v>
      </c>
      <c r="J92" s="7">
        <v>5</v>
      </c>
      <c r="K92" s="7">
        <v>0</v>
      </c>
      <c r="L92" s="7">
        <v>3.6</v>
      </c>
      <c r="M92" s="7">
        <v>2</v>
      </c>
      <c r="N92" s="7">
        <v>3.6</v>
      </c>
      <c r="O92" s="7">
        <v>3.6</v>
      </c>
      <c r="P92" s="7">
        <v>0</v>
      </c>
      <c r="Q92" s="7">
        <v>0</v>
      </c>
      <c r="R92" s="4">
        <v>0.6</v>
      </c>
    </row>
    <row r="93" spans="3:18">
      <c r="C93" s="9" t="s">
        <v>169</v>
      </c>
      <c r="D93" s="6">
        <v>1</v>
      </c>
      <c r="E93" s="8">
        <v>72</v>
      </c>
      <c r="F93" s="7">
        <v>0</v>
      </c>
      <c r="G93" s="7">
        <v>0</v>
      </c>
      <c r="H93" s="7">
        <v>0</v>
      </c>
      <c r="I93" s="7">
        <v>0</v>
      </c>
      <c r="J93" s="7">
        <v>0</v>
      </c>
      <c r="K93" s="7">
        <v>0</v>
      </c>
      <c r="L93" s="7">
        <v>0</v>
      </c>
      <c r="M93" s="7">
        <v>0</v>
      </c>
      <c r="N93" s="7">
        <v>1</v>
      </c>
      <c r="O93" s="7">
        <v>1</v>
      </c>
      <c r="P93" s="7">
        <v>1</v>
      </c>
      <c r="Q93" s="7">
        <v>0</v>
      </c>
      <c r="R93" s="4">
        <v>0</v>
      </c>
    </row>
    <row r="94" spans="3:18">
      <c r="C94" s="9" t="s">
        <v>135</v>
      </c>
      <c r="D94" s="6">
        <v>11</v>
      </c>
      <c r="E94" s="8">
        <v>50</v>
      </c>
      <c r="F94" s="7">
        <v>0</v>
      </c>
      <c r="G94" s="7">
        <v>4</v>
      </c>
      <c r="H94" s="7">
        <v>1</v>
      </c>
      <c r="I94" s="7">
        <v>1.75</v>
      </c>
      <c r="J94" s="7">
        <v>4</v>
      </c>
      <c r="K94" s="7">
        <v>5</v>
      </c>
      <c r="L94" s="7">
        <v>2.75</v>
      </c>
      <c r="M94" s="7">
        <v>0</v>
      </c>
      <c r="N94" s="7">
        <v>1</v>
      </c>
      <c r="O94" s="7">
        <v>4.75</v>
      </c>
      <c r="P94" s="7">
        <v>0</v>
      </c>
      <c r="Q94" s="7">
        <v>1</v>
      </c>
      <c r="R94" s="4">
        <v>2.75</v>
      </c>
    </row>
    <row r="95" spans="3:18">
      <c r="C95" s="9" t="s">
        <v>214</v>
      </c>
      <c r="D95" s="6">
        <v>7</v>
      </c>
      <c r="E95" s="8">
        <v>50.857142857142854</v>
      </c>
      <c r="F95" s="7">
        <v>0</v>
      </c>
      <c r="G95" s="7">
        <v>1</v>
      </c>
      <c r="H95" s="7">
        <v>1</v>
      </c>
      <c r="I95" s="7">
        <v>2</v>
      </c>
      <c r="J95" s="7">
        <v>2.75</v>
      </c>
      <c r="K95" s="7">
        <v>0.75</v>
      </c>
      <c r="L95" s="7">
        <v>1</v>
      </c>
      <c r="M95" s="7">
        <v>1</v>
      </c>
      <c r="N95" s="7">
        <v>1.75</v>
      </c>
      <c r="O95" s="7">
        <v>0.75</v>
      </c>
      <c r="P95" s="7">
        <v>0</v>
      </c>
      <c r="Q95" s="7">
        <v>0</v>
      </c>
      <c r="R95" s="4">
        <v>1</v>
      </c>
    </row>
    <row r="96" spans="3:18">
      <c r="C96" s="9" t="s">
        <v>188</v>
      </c>
      <c r="D96" s="6">
        <v>3</v>
      </c>
      <c r="E96" s="8">
        <v>60.666666666666664</v>
      </c>
      <c r="F96" s="7">
        <v>1</v>
      </c>
      <c r="G96" s="7">
        <v>0.75</v>
      </c>
      <c r="H96" s="7">
        <v>0</v>
      </c>
      <c r="I96" s="7">
        <v>0.75</v>
      </c>
      <c r="J96" s="7">
        <v>1.75</v>
      </c>
      <c r="K96" s="7">
        <v>0</v>
      </c>
      <c r="L96" s="7">
        <v>0.75</v>
      </c>
      <c r="M96" s="7">
        <v>0</v>
      </c>
      <c r="N96" s="7">
        <v>0</v>
      </c>
      <c r="O96" s="7">
        <v>1</v>
      </c>
      <c r="P96" s="7">
        <v>0</v>
      </c>
      <c r="Q96" s="7">
        <v>0</v>
      </c>
      <c r="R96" s="4">
        <v>0</v>
      </c>
    </row>
    <row r="97" spans="3:18">
      <c r="C97" s="9" t="s">
        <v>224</v>
      </c>
      <c r="D97" s="6">
        <v>13</v>
      </c>
      <c r="E97" s="8">
        <v>58.769230769230766</v>
      </c>
      <c r="F97" s="7">
        <v>2.4285714285714288</v>
      </c>
      <c r="G97" s="7">
        <v>3.361904761904762</v>
      </c>
      <c r="H97" s="7">
        <v>0.33333333333333331</v>
      </c>
      <c r="I97" s="7">
        <v>1.7619047619047619</v>
      </c>
      <c r="J97" s="7">
        <v>4.7619047619047628</v>
      </c>
      <c r="K97" s="7">
        <v>2.361904761904762</v>
      </c>
      <c r="L97" s="7">
        <v>1.9333333333333333</v>
      </c>
      <c r="M97" s="7">
        <v>0</v>
      </c>
      <c r="N97" s="7">
        <v>5.0285714285714285</v>
      </c>
      <c r="O97" s="7">
        <v>2.6</v>
      </c>
      <c r="P97" s="7">
        <v>0.33333333333333331</v>
      </c>
      <c r="Q97" s="7">
        <v>0.33333333333333331</v>
      </c>
      <c r="R97" s="4">
        <v>0.76190476190476186</v>
      </c>
    </row>
    <row r="98" spans="3:18">
      <c r="C98" s="9" t="s">
        <v>197</v>
      </c>
      <c r="D98" s="6">
        <v>5</v>
      </c>
      <c r="E98" s="8">
        <v>68.400000000000006</v>
      </c>
      <c r="F98" s="7">
        <v>1</v>
      </c>
      <c r="G98" s="7">
        <v>1</v>
      </c>
      <c r="H98" s="7">
        <v>2</v>
      </c>
      <c r="I98" s="7">
        <v>0</v>
      </c>
      <c r="J98" s="7">
        <v>0</v>
      </c>
      <c r="K98" s="7">
        <v>1</v>
      </c>
      <c r="L98" s="7">
        <v>0</v>
      </c>
      <c r="M98" s="7">
        <v>0</v>
      </c>
      <c r="N98" s="7">
        <v>0</v>
      </c>
      <c r="O98" s="7">
        <v>0</v>
      </c>
      <c r="P98" s="7">
        <v>1</v>
      </c>
      <c r="Q98" s="7">
        <v>0</v>
      </c>
      <c r="R98" s="4">
        <v>0</v>
      </c>
    </row>
    <row r="99" spans="3:18">
      <c r="C99" s="9" t="s">
        <v>172</v>
      </c>
      <c r="D99" s="6">
        <v>1</v>
      </c>
      <c r="E99" s="8">
        <v>48</v>
      </c>
      <c r="F99" s="7">
        <v>0</v>
      </c>
      <c r="G99" s="7">
        <v>0</v>
      </c>
      <c r="H99" s="7">
        <v>0</v>
      </c>
      <c r="I99" s="7">
        <v>1</v>
      </c>
      <c r="J99" s="7">
        <v>0</v>
      </c>
      <c r="K99" s="7">
        <v>0</v>
      </c>
      <c r="L99" s="7">
        <v>0</v>
      </c>
      <c r="M99" s="7">
        <v>0</v>
      </c>
      <c r="N99" s="7">
        <v>1</v>
      </c>
      <c r="O99" s="7">
        <v>1</v>
      </c>
      <c r="P99" s="7">
        <v>0</v>
      </c>
      <c r="Q99" s="7">
        <v>0</v>
      </c>
      <c r="R99" s="4">
        <v>0</v>
      </c>
    </row>
    <row r="100" spans="3:18">
      <c r="C100" s="9" t="s">
        <v>470</v>
      </c>
      <c r="D100" s="6">
        <v>1</v>
      </c>
      <c r="E100" s="8">
        <v>35</v>
      </c>
      <c r="F100" s="7">
        <v>0</v>
      </c>
      <c r="G100" s="7">
        <v>1</v>
      </c>
      <c r="H100" s="7">
        <v>0</v>
      </c>
      <c r="I100" s="7">
        <v>1</v>
      </c>
      <c r="J100" s="7">
        <v>0</v>
      </c>
      <c r="K100" s="7">
        <v>0</v>
      </c>
      <c r="L100" s="7">
        <v>0</v>
      </c>
      <c r="M100" s="7">
        <v>0</v>
      </c>
      <c r="N100" s="7">
        <v>0</v>
      </c>
      <c r="O100" s="7">
        <v>0</v>
      </c>
      <c r="P100" s="7">
        <v>0</v>
      </c>
      <c r="Q100" s="7">
        <v>1</v>
      </c>
      <c r="R100" s="4">
        <v>0</v>
      </c>
    </row>
    <row r="101" spans="3:18">
      <c r="C101" s="9" t="s">
        <v>241</v>
      </c>
      <c r="D101" s="6">
        <v>7</v>
      </c>
      <c r="E101" s="8">
        <v>60.857142857142854</v>
      </c>
      <c r="F101" s="7">
        <v>0</v>
      </c>
      <c r="G101" s="7">
        <v>3</v>
      </c>
      <c r="H101" s="7">
        <v>0</v>
      </c>
      <c r="I101" s="7">
        <v>2</v>
      </c>
      <c r="J101" s="7">
        <v>3</v>
      </c>
      <c r="K101" s="7">
        <v>2</v>
      </c>
      <c r="L101" s="7">
        <v>1</v>
      </c>
      <c r="M101" s="7">
        <v>0</v>
      </c>
      <c r="N101" s="7">
        <v>2</v>
      </c>
      <c r="O101" s="7">
        <v>5</v>
      </c>
      <c r="P101" s="7">
        <v>0</v>
      </c>
      <c r="Q101" s="7">
        <v>0</v>
      </c>
      <c r="R101" s="4">
        <v>3</v>
      </c>
    </row>
    <row r="102" spans="3:18">
      <c r="C102" s="9" t="s">
        <v>230</v>
      </c>
      <c r="D102" s="6">
        <v>7</v>
      </c>
      <c r="E102" s="8">
        <v>57.5</v>
      </c>
      <c r="F102" s="7">
        <v>0</v>
      </c>
      <c r="G102" s="7">
        <v>3</v>
      </c>
      <c r="H102" s="7">
        <v>0</v>
      </c>
      <c r="I102" s="7">
        <v>1</v>
      </c>
      <c r="J102" s="7">
        <v>3</v>
      </c>
      <c r="K102" s="7">
        <v>1</v>
      </c>
      <c r="L102" s="7">
        <v>1</v>
      </c>
      <c r="M102" s="7">
        <v>1</v>
      </c>
      <c r="N102" s="7">
        <v>3</v>
      </c>
      <c r="O102" s="7">
        <v>2</v>
      </c>
      <c r="P102" s="7">
        <v>0</v>
      </c>
      <c r="Q102" s="7">
        <v>0</v>
      </c>
      <c r="R102" s="4">
        <v>0</v>
      </c>
    </row>
    <row r="103" spans="3:18">
      <c r="C103" s="9" t="s">
        <v>168</v>
      </c>
      <c r="D103" s="6">
        <v>4</v>
      </c>
      <c r="E103" s="8">
        <v>66.5</v>
      </c>
      <c r="F103" s="7">
        <v>0</v>
      </c>
      <c r="G103" s="7">
        <v>1</v>
      </c>
      <c r="H103" s="7">
        <v>1</v>
      </c>
      <c r="I103" s="7">
        <v>2</v>
      </c>
      <c r="J103" s="7">
        <v>0</v>
      </c>
      <c r="K103" s="7">
        <v>0</v>
      </c>
      <c r="L103" s="7">
        <v>1</v>
      </c>
      <c r="M103" s="7">
        <v>0</v>
      </c>
      <c r="N103" s="7">
        <v>0</v>
      </c>
      <c r="O103" s="7">
        <v>1</v>
      </c>
      <c r="P103" s="7">
        <v>1</v>
      </c>
      <c r="Q103" s="7">
        <v>0</v>
      </c>
      <c r="R103" s="4">
        <v>1</v>
      </c>
    </row>
    <row r="104" spans="3:18">
      <c r="C104" s="9" t="s">
        <v>192</v>
      </c>
      <c r="D104" s="6">
        <v>8</v>
      </c>
      <c r="E104" s="8">
        <v>41.25</v>
      </c>
      <c r="F104" s="7">
        <v>1</v>
      </c>
      <c r="G104" s="7">
        <v>2</v>
      </c>
      <c r="H104" s="7">
        <v>0</v>
      </c>
      <c r="I104" s="7">
        <v>0</v>
      </c>
      <c r="J104" s="7">
        <v>3</v>
      </c>
      <c r="K104" s="7">
        <v>0</v>
      </c>
      <c r="L104" s="7">
        <v>2</v>
      </c>
      <c r="M104" s="7">
        <v>0</v>
      </c>
      <c r="N104" s="7">
        <v>0</v>
      </c>
      <c r="O104" s="7">
        <v>1</v>
      </c>
      <c r="P104" s="7">
        <v>0</v>
      </c>
      <c r="Q104" s="7">
        <v>0</v>
      </c>
      <c r="R104" s="4">
        <v>1</v>
      </c>
    </row>
    <row r="105" spans="3:18">
      <c r="C105" s="9" t="s">
        <v>242</v>
      </c>
      <c r="D105" s="6">
        <v>5</v>
      </c>
      <c r="E105" s="8">
        <v>43.8</v>
      </c>
      <c r="F105" s="7">
        <v>0</v>
      </c>
      <c r="G105" s="7">
        <v>2</v>
      </c>
      <c r="H105" s="7">
        <v>0</v>
      </c>
      <c r="I105" s="7">
        <v>1</v>
      </c>
      <c r="J105" s="7">
        <v>1</v>
      </c>
      <c r="K105" s="7">
        <v>0</v>
      </c>
      <c r="L105" s="7">
        <v>1</v>
      </c>
      <c r="M105" s="7">
        <v>0</v>
      </c>
      <c r="N105" s="7">
        <v>1</v>
      </c>
      <c r="O105" s="7">
        <v>3</v>
      </c>
      <c r="P105" s="7">
        <v>0</v>
      </c>
      <c r="Q105" s="7">
        <v>0</v>
      </c>
      <c r="R105" s="4">
        <v>0</v>
      </c>
    </row>
    <row r="106" spans="3:18">
      <c r="C106" s="9" t="s">
        <v>223</v>
      </c>
      <c r="D106" s="6">
        <v>4</v>
      </c>
      <c r="E106" s="8">
        <v>40.5</v>
      </c>
      <c r="F106" s="7">
        <v>0.6</v>
      </c>
      <c r="G106" s="7">
        <v>2</v>
      </c>
      <c r="H106" s="7">
        <v>0</v>
      </c>
      <c r="I106" s="7">
        <v>0</v>
      </c>
      <c r="J106" s="7">
        <v>2.6</v>
      </c>
      <c r="K106" s="7">
        <v>0</v>
      </c>
      <c r="L106" s="7">
        <v>0</v>
      </c>
      <c r="M106" s="7">
        <v>0</v>
      </c>
      <c r="N106" s="7">
        <v>1.6</v>
      </c>
      <c r="O106" s="7">
        <v>0.6</v>
      </c>
      <c r="P106" s="7">
        <v>1</v>
      </c>
      <c r="Q106" s="7">
        <v>0</v>
      </c>
      <c r="R106" s="4">
        <v>0.6</v>
      </c>
    </row>
    <row r="107" spans="3:18">
      <c r="C107" s="9" t="s">
        <v>156</v>
      </c>
      <c r="D107" s="6">
        <v>8</v>
      </c>
      <c r="E107" s="8">
        <v>61.75</v>
      </c>
      <c r="F107" s="7">
        <v>1</v>
      </c>
      <c r="G107" s="7">
        <v>4.5999999999999996</v>
      </c>
      <c r="H107" s="7">
        <v>0</v>
      </c>
      <c r="I107" s="7">
        <v>3</v>
      </c>
      <c r="J107" s="7">
        <v>1.6</v>
      </c>
      <c r="K107" s="7">
        <v>0</v>
      </c>
      <c r="L107" s="7">
        <v>1.6</v>
      </c>
      <c r="M107" s="7">
        <v>0</v>
      </c>
      <c r="N107" s="7">
        <v>1.6</v>
      </c>
      <c r="O107" s="7">
        <v>1.6</v>
      </c>
      <c r="P107" s="7">
        <v>0</v>
      </c>
      <c r="Q107" s="7">
        <v>0</v>
      </c>
      <c r="R107" s="4">
        <v>1</v>
      </c>
    </row>
    <row r="108" spans="3:18">
      <c r="C108" s="9" t="s">
        <v>190</v>
      </c>
      <c r="D108" s="6">
        <v>32</v>
      </c>
      <c r="E108" s="8">
        <v>56.862068965517238</v>
      </c>
      <c r="F108" s="7">
        <v>6.35</v>
      </c>
      <c r="G108" s="7">
        <v>16.178571428571431</v>
      </c>
      <c r="H108" s="7">
        <v>1</v>
      </c>
      <c r="I108" s="7">
        <v>4.5999999999999996</v>
      </c>
      <c r="J108" s="7">
        <v>10.35</v>
      </c>
      <c r="K108" s="7">
        <v>3.4285714285714284</v>
      </c>
      <c r="L108" s="7">
        <v>9.1</v>
      </c>
      <c r="M108" s="7">
        <v>1.1785714285714286</v>
      </c>
      <c r="N108" s="7">
        <v>9.4285714285714288</v>
      </c>
      <c r="O108" s="7">
        <v>5.5285714285714285</v>
      </c>
      <c r="P108" s="7">
        <v>1.4285714285714286</v>
      </c>
      <c r="Q108" s="7">
        <v>1</v>
      </c>
      <c r="R108" s="4">
        <v>3.4285714285714284</v>
      </c>
    </row>
    <row r="109" spans="3:18">
      <c r="C109" s="9" t="s">
        <v>464</v>
      </c>
      <c r="D109" s="6">
        <v>1</v>
      </c>
      <c r="E109" s="8">
        <v>61</v>
      </c>
      <c r="F109" s="7">
        <v>0</v>
      </c>
      <c r="G109" s="7">
        <v>0.375</v>
      </c>
      <c r="H109" s="7">
        <v>0.375</v>
      </c>
      <c r="I109" s="7">
        <v>0.375</v>
      </c>
      <c r="J109" s="7">
        <v>0.375</v>
      </c>
      <c r="K109" s="7">
        <v>0</v>
      </c>
      <c r="L109" s="7">
        <v>0.375</v>
      </c>
      <c r="M109" s="7">
        <v>0</v>
      </c>
      <c r="N109" s="7">
        <v>0.375</v>
      </c>
      <c r="O109" s="7">
        <v>0.375</v>
      </c>
      <c r="P109" s="7">
        <v>0.375</v>
      </c>
      <c r="Q109" s="7">
        <v>0</v>
      </c>
      <c r="R109" s="4">
        <v>0</v>
      </c>
    </row>
    <row r="110" spans="3:18">
      <c r="C110" s="9" t="s">
        <v>164</v>
      </c>
      <c r="D110" s="6">
        <v>1</v>
      </c>
      <c r="E110" s="8">
        <v>79</v>
      </c>
      <c r="F110" s="7">
        <v>0</v>
      </c>
      <c r="G110" s="7">
        <v>1</v>
      </c>
      <c r="H110" s="7">
        <v>0</v>
      </c>
      <c r="I110" s="7">
        <v>1</v>
      </c>
      <c r="J110" s="7">
        <v>0</v>
      </c>
      <c r="K110" s="7">
        <v>0</v>
      </c>
      <c r="L110" s="7">
        <v>0</v>
      </c>
      <c r="M110" s="7">
        <v>0</v>
      </c>
      <c r="N110" s="7">
        <v>0</v>
      </c>
      <c r="O110" s="7">
        <v>0</v>
      </c>
      <c r="P110" s="7">
        <v>0</v>
      </c>
      <c r="Q110" s="7">
        <v>0</v>
      </c>
      <c r="R110" s="4">
        <v>0</v>
      </c>
    </row>
    <row r="111" spans="3:18">
      <c r="C111" s="9" t="s">
        <v>153</v>
      </c>
      <c r="D111" s="6">
        <v>4</v>
      </c>
      <c r="E111" s="8">
        <v>52.5</v>
      </c>
      <c r="F111" s="7">
        <v>0</v>
      </c>
      <c r="G111" s="7">
        <v>1</v>
      </c>
      <c r="H111" s="7">
        <v>0</v>
      </c>
      <c r="I111" s="7">
        <v>0</v>
      </c>
      <c r="J111" s="7">
        <v>1.6</v>
      </c>
      <c r="K111" s="7">
        <v>0.6</v>
      </c>
      <c r="L111" s="7">
        <v>0</v>
      </c>
      <c r="M111" s="7">
        <v>1</v>
      </c>
      <c r="N111" s="7">
        <v>2.6</v>
      </c>
      <c r="O111" s="7">
        <v>1</v>
      </c>
      <c r="P111" s="7">
        <v>0.6</v>
      </c>
      <c r="Q111" s="7">
        <v>0</v>
      </c>
      <c r="R111" s="4">
        <v>0.6</v>
      </c>
    </row>
    <row r="112" spans="3:18">
      <c r="C112" s="9" t="s">
        <v>162</v>
      </c>
      <c r="D112" s="6">
        <v>1</v>
      </c>
      <c r="E112" s="8">
        <v>65</v>
      </c>
      <c r="F112" s="7">
        <v>0</v>
      </c>
      <c r="G112" s="7">
        <v>0</v>
      </c>
      <c r="H112" s="7">
        <v>0</v>
      </c>
      <c r="I112" s="7">
        <v>0</v>
      </c>
      <c r="J112" s="7">
        <v>0</v>
      </c>
      <c r="K112" s="7">
        <v>0</v>
      </c>
      <c r="L112" s="7">
        <v>0</v>
      </c>
      <c r="M112" s="7">
        <v>0</v>
      </c>
      <c r="N112" s="7">
        <v>1</v>
      </c>
      <c r="O112" s="7">
        <v>0</v>
      </c>
      <c r="P112" s="7">
        <v>0</v>
      </c>
      <c r="Q112" s="7">
        <v>0</v>
      </c>
      <c r="R112" s="4">
        <v>0</v>
      </c>
    </row>
    <row r="113" spans="3:18">
      <c r="C113" s="9" t="s">
        <v>147</v>
      </c>
      <c r="D113" s="6">
        <v>3</v>
      </c>
      <c r="E113" s="8">
        <v>70.666666666666671</v>
      </c>
      <c r="F113" s="7">
        <v>1.375</v>
      </c>
      <c r="G113" s="7">
        <v>2.375</v>
      </c>
      <c r="H113" s="7">
        <v>0</v>
      </c>
      <c r="I113" s="7">
        <v>0</v>
      </c>
      <c r="J113" s="7">
        <v>0</v>
      </c>
      <c r="K113" s="7">
        <v>0.375</v>
      </c>
      <c r="L113" s="7">
        <v>1.375</v>
      </c>
      <c r="M113" s="7">
        <v>0.375</v>
      </c>
      <c r="N113" s="7">
        <v>0.375</v>
      </c>
      <c r="O113" s="7">
        <v>0</v>
      </c>
      <c r="P113" s="7">
        <v>0.375</v>
      </c>
      <c r="Q113" s="7">
        <v>0</v>
      </c>
      <c r="R113" s="4">
        <v>1.375</v>
      </c>
    </row>
    <row r="114" spans="3:18">
      <c r="C114" s="9" t="s">
        <v>127</v>
      </c>
      <c r="D114" s="6">
        <v>3</v>
      </c>
      <c r="E114" s="8">
        <v>68.5</v>
      </c>
      <c r="F114" s="7">
        <v>0</v>
      </c>
      <c r="G114" s="7">
        <v>1.75</v>
      </c>
      <c r="H114" s="7">
        <v>0</v>
      </c>
      <c r="I114" s="7">
        <v>0.75</v>
      </c>
      <c r="J114" s="7">
        <v>0</v>
      </c>
      <c r="K114" s="7">
        <v>1</v>
      </c>
      <c r="L114" s="7">
        <v>1</v>
      </c>
      <c r="M114" s="7">
        <v>0</v>
      </c>
      <c r="N114" s="7">
        <v>0.75</v>
      </c>
      <c r="O114" s="7">
        <v>0.75</v>
      </c>
      <c r="P114" s="7">
        <v>0</v>
      </c>
      <c r="Q114" s="7">
        <v>0</v>
      </c>
      <c r="R114" s="4">
        <v>1</v>
      </c>
    </row>
    <row r="115" spans="3:18">
      <c r="C115" s="9" t="s">
        <v>209</v>
      </c>
      <c r="D115" s="6">
        <v>5</v>
      </c>
      <c r="E115" s="8">
        <v>44</v>
      </c>
      <c r="F115" s="7">
        <v>0</v>
      </c>
      <c r="G115" s="7">
        <v>2</v>
      </c>
      <c r="H115" s="7">
        <v>0</v>
      </c>
      <c r="I115" s="7">
        <v>2</v>
      </c>
      <c r="J115" s="7">
        <v>4</v>
      </c>
      <c r="K115" s="7">
        <v>0</v>
      </c>
      <c r="L115" s="7">
        <v>2</v>
      </c>
      <c r="M115" s="7">
        <v>0</v>
      </c>
      <c r="N115" s="7">
        <v>2</v>
      </c>
      <c r="O115" s="7">
        <v>2</v>
      </c>
      <c r="P115" s="7">
        <v>0</v>
      </c>
      <c r="Q115" s="7">
        <v>0</v>
      </c>
      <c r="R115" s="4">
        <v>1</v>
      </c>
    </row>
    <row r="116" spans="3:18">
      <c r="C116" s="9" t="s">
        <v>144</v>
      </c>
      <c r="D116" s="6">
        <v>4</v>
      </c>
      <c r="E116" s="8">
        <v>69.25</v>
      </c>
      <c r="F116" s="7">
        <v>0</v>
      </c>
      <c r="G116" s="7">
        <v>1</v>
      </c>
      <c r="H116" s="7">
        <v>0</v>
      </c>
      <c r="I116" s="7">
        <v>0</v>
      </c>
      <c r="J116" s="7">
        <v>1</v>
      </c>
      <c r="K116" s="7">
        <v>1</v>
      </c>
      <c r="L116" s="7">
        <v>2</v>
      </c>
      <c r="M116" s="7">
        <v>0</v>
      </c>
      <c r="N116" s="7">
        <v>0</v>
      </c>
      <c r="O116" s="7">
        <v>0</v>
      </c>
      <c r="P116" s="7">
        <v>0</v>
      </c>
      <c r="Q116" s="7">
        <v>0</v>
      </c>
      <c r="R116" s="4">
        <v>0</v>
      </c>
    </row>
    <row r="117" spans="3:18">
      <c r="C117" s="9" t="s">
        <v>131</v>
      </c>
      <c r="D117" s="6">
        <v>6</v>
      </c>
      <c r="E117" s="8">
        <v>55.833333333333336</v>
      </c>
      <c r="F117" s="7">
        <v>0</v>
      </c>
      <c r="G117" s="7">
        <v>4.75</v>
      </c>
      <c r="H117" s="7">
        <v>0</v>
      </c>
      <c r="I117" s="7">
        <v>2.75</v>
      </c>
      <c r="J117" s="7">
        <v>2</v>
      </c>
      <c r="K117" s="7">
        <v>1</v>
      </c>
      <c r="L117" s="7">
        <v>1.75</v>
      </c>
      <c r="M117" s="7">
        <v>1</v>
      </c>
      <c r="N117" s="7">
        <v>0.75</v>
      </c>
      <c r="O117" s="7">
        <v>0</v>
      </c>
      <c r="P117" s="7">
        <v>0</v>
      </c>
      <c r="Q117" s="7">
        <v>0</v>
      </c>
      <c r="R117" s="4">
        <v>0</v>
      </c>
    </row>
    <row r="118" spans="3:18">
      <c r="C118" s="9" t="s">
        <v>243</v>
      </c>
      <c r="D118" s="6">
        <v>6</v>
      </c>
      <c r="E118" s="8">
        <v>52</v>
      </c>
      <c r="F118" s="7">
        <v>0</v>
      </c>
      <c r="G118" s="7">
        <v>2</v>
      </c>
      <c r="H118" s="7">
        <v>1</v>
      </c>
      <c r="I118" s="7">
        <v>1</v>
      </c>
      <c r="J118" s="7">
        <v>3</v>
      </c>
      <c r="K118" s="7">
        <v>0</v>
      </c>
      <c r="L118" s="7">
        <v>1</v>
      </c>
      <c r="M118" s="7">
        <v>1</v>
      </c>
      <c r="N118" s="7">
        <v>4</v>
      </c>
      <c r="O118" s="7">
        <v>1</v>
      </c>
      <c r="P118" s="7">
        <v>1</v>
      </c>
      <c r="Q118" s="7">
        <v>0</v>
      </c>
      <c r="R118" s="4">
        <v>1</v>
      </c>
    </row>
    <row r="119" spans="3:18">
      <c r="C119" s="9" t="s">
        <v>212</v>
      </c>
      <c r="D119" s="6">
        <v>5</v>
      </c>
      <c r="E119" s="8">
        <v>41.2</v>
      </c>
      <c r="F119" s="7">
        <v>0.97499999999999998</v>
      </c>
      <c r="G119" s="7">
        <v>1.375</v>
      </c>
      <c r="H119" s="7">
        <v>0.375</v>
      </c>
      <c r="I119" s="7">
        <v>0.97499999999999998</v>
      </c>
      <c r="J119" s="7">
        <v>1.9750000000000001</v>
      </c>
      <c r="K119" s="7">
        <v>0</v>
      </c>
      <c r="L119" s="7">
        <v>0</v>
      </c>
      <c r="M119" s="7">
        <v>0.97499999999999998</v>
      </c>
      <c r="N119" s="7">
        <v>1.9750000000000001</v>
      </c>
      <c r="O119" s="7">
        <v>1.375</v>
      </c>
      <c r="P119" s="7">
        <v>1</v>
      </c>
      <c r="Q119" s="7">
        <v>0</v>
      </c>
      <c r="R119" s="4">
        <v>0</v>
      </c>
    </row>
    <row r="120" spans="3:18">
      <c r="C120" s="9" t="s">
        <v>454</v>
      </c>
      <c r="D120" s="6">
        <v>1</v>
      </c>
      <c r="E120" s="8">
        <v>69</v>
      </c>
      <c r="F120" s="7">
        <v>0</v>
      </c>
      <c r="G120" s="7">
        <v>0</v>
      </c>
      <c r="H120" s="7">
        <v>0</v>
      </c>
      <c r="I120" s="7">
        <v>0</v>
      </c>
      <c r="J120" s="7">
        <v>0</v>
      </c>
      <c r="K120" s="7">
        <v>0</v>
      </c>
      <c r="L120" s="7">
        <v>1</v>
      </c>
      <c r="M120" s="7">
        <v>0</v>
      </c>
      <c r="N120" s="7">
        <v>0</v>
      </c>
      <c r="O120" s="7">
        <v>0</v>
      </c>
      <c r="P120" s="7">
        <v>0</v>
      </c>
      <c r="Q120" s="7">
        <v>0</v>
      </c>
      <c r="R120" s="4">
        <v>0</v>
      </c>
    </row>
    <row r="121" spans="3:18">
      <c r="C121" s="9" t="s">
        <v>215</v>
      </c>
      <c r="D121" s="6">
        <v>12</v>
      </c>
      <c r="E121" s="8">
        <v>51.454545454545453</v>
      </c>
      <c r="F121" s="7">
        <v>0</v>
      </c>
      <c r="G121" s="7">
        <v>5</v>
      </c>
      <c r="H121" s="7">
        <v>1</v>
      </c>
      <c r="I121" s="7">
        <v>1</v>
      </c>
      <c r="J121" s="7">
        <v>6</v>
      </c>
      <c r="K121" s="7">
        <v>3</v>
      </c>
      <c r="L121" s="7">
        <v>2</v>
      </c>
      <c r="M121" s="7">
        <v>0</v>
      </c>
      <c r="N121" s="7">
        <v>2</v>
      </c>
      <c r="O121" s="7">
        <v>2</v>
      </c>
      <c r="P121" s="7">
        <v>4</v>
      </c>
      <c r="Q121" s="7">
        <v>0</v>
      </c>
      <c r="R121" s="4">
        <v>1</v>
      </c>
    </row>
    <row r="122" spans="3:18">
      <c r="C122" s="9" t="s">
        <v>201</v>
      </c>
      <c r="D122" s="6">
        <v>4</v>
      </c>
      <c r="E122" s="8">
        <v>44.75</v>
      </c>
      <c r="F122" s="7">
        <v>0</v>
      </c>
      <c r="G122" s="7">
        <v>3</v>
      </c>
      <c r="H122" s="7">
        <v>0</v>
      </c>
      <c r="I122" s="7">
        <v>0</v>
      </c>
      <c r="J122" s="7">
        <v>1</v>
      </c>
      <c r="K122" s="7">
        <v>0</v>
      </c>
      <c r="L122" s="7">
        <v>1</v>
      </c>
      <c r="M122" s="7">
        <v>0</v>
      </c>
      <c r="N122" s="7">
        <v>2</v>
      </c>
      <c r="O122" s="7">
        <v>2</v>
      </c>
      <c r="P122" s="7">
        <v>0</v>
      </c>
      <c r="Q122" s="7">
        <v>0</v>
      </c>
      <c r="R122" s="4">
        <v>0</v>
      </c>
    </row>
    <row r="123" spans="3:18">
      <c r="C123" s="9" t="s">
        <v>149</v>
      </c>
      <c r="D123" s="6">
        <v>8</v>
      </c>
      <c r="E123" s="8">
        <v>60.875</v>
      </c>
      <c r="F123" s="7">
        <v>0</v>
      </c>
      <c r="G123" s="7">
        <v>3.375</v>
      </c>
      <c r="H123" s="7">
        <v>0</v>
      </c>
      <c r="I123" s="7">
        <v>4.375</v>
      </c>
      <c r="J123" s="7">
        <v>0</v>
      </c>
      <c r="K123" s="7">
        <v>1.375</v>
      </c>
      <c r="L123" s="7">
        <v>1.375</v>
      </c>
      <c r="M123" s="7">
        <v>0</v>
      </c>
      <c r="N123" s="7">
        <v>2.375</v>
      </c>
      <c r="O123" s="7">
        <v>1.375</v>
      </c>
      <c r="P123" s="7">
        <v>1.375</v>
      </c>
      <c r="Q123" s="7">
        <v>0</v>
      </c>
      <c r="R123" s="4">
        <v>1.375</v>
      </c>
    </row>
    <row r="124" spans="3:18">
      <c r="C124" s="9" t="s">
        <v>236</v>
      </c>
      <c r="D124" s="6">
        <v>2</v>
      </c>
      <c r="E124" s="8">
        <v>36</v>
      </c>
      <c r="F124" s="7">
        <v>0</v>
      </c>
      <c r="G124" s="7">
        <v>1</v>
      </c>
      <c r="H124" s="7">
        <v>1</v>
      </c>
      <c r="I124" s="7">
        <v>0</v>
      </c>
      <c r="J124" s="7">
        <v>1</v>
      </c>
      <c r="K124" s="7">
        <v>1</v>
      </c>
      <c r="L124" s="7">
        <v>1</v>
      </c>
      <c r="M124" s="7">
        <v>0</v>
      </c>
      <c r="N124" s="7">
        <v>0</v>
      </c>
      <c r="O124" s="7">
        <v>0</v>
      </c>
      <c r="P124" s="7">
        <v>1</v>
      </c>
      <c r="Q124" s="7">
        <v>0</v>
      </c>
      <c r="R124" s="4">
        <v>0</v>
      </c>
    </row>
    <row r="125" spans="3:18">
      <c r="C125" s="9" t="s">
        <v>433</v>
      </c>
      <c r="D125" s="6">
        <v>10</v>
      </c>
      <c r="E125" s="8">
        <v>47.2</v>
      </c>
      <c r="F125" s="7">
        <v>0</v>
      </c>
      <c r="G125" s="7">
        <v>4</v>
      </c>
      <c r="H125" s="7">
        <v>1</v>
      </c>
      <c r="I125" s="7">
        <v>1</v>
      </c>
      <c r="J125" s="7">
        <v>4</v>
      </c>
      <c r="K125" s="7">
        <v>1</v>
      </c>
      <c r="L125" s="7">
        <v>2</v>
      </c>
      <c r="M125" s="7">
        <v>0</v>
      </c>
      <c r="N125" s="7">
        <v>3</v>
      </c>
      <c r="O125" s="7">
        <v>0</v>
      </c>
      <c r="P125" s="7">
        <v>0</v>
      </c>
      <c r="Q125" s="7">
        <v>1</v>
      </c>
      <c r="R125" s="4">
        <v>1</v>
      </c>
    </row>
    <row r="126" spans="3:18">
      <c r="C126" s="9" t="s">
        <v>130</v>
      </c>
      <c r="D126" s="6">
        <v>8</v>
      </c>
      <c r="E126" s="8">
        <v>64.125</v>
      </c>
      <c r="F126" s="7">
        <v>0</v>
      </c>
      <c r="G126" s="7">
        <v>3.5</v>
      </c>
      <c r="H126" s="7">
        <v>0.5</v>
      </c>
      <c r="I126" s="7">
        <v>2</v>
      </c>
      <c r="J126" s="7">
        <v>1</v>
      </c>
      <c r="K126" s="7">
        <v>1</v>
      </c>
      <c r="L126" s="7">
        <v>2.5</v>
      </c>
      <c r="M126" s="7">
        <v>1</v>
      </c>
      <c r="N126" s="7">
        <v>1.5</v>
      </c>
      <c r="O126" s="7">
        <v>1.5</v>
      </c>
      <c r="P126" s="7">
        <v>2.5</v>
      </c>
      <c r="Q126" s="7">
        <v>0</v>
      </c>
      <c r="R126" s="4">
        <v>0</v>
      </c>
    </row>
    <row r="127" spans="3:18">
      <c r="C127" s="9" t="s">
        <v>199</v>
      </c>
      <c r="D127" s="6">
        <v>10</v>
      </c>
      <c r="E127" s="8">
        <v>60.5</v>
      </c>
      <c r="F127" s="7">
        <v>0</v>
      </c>
      <c r="G127" s="7">
        <v>4.5</v>
      </c>
      <c r="H127" s="7">
        <v>0</v>
      </c>
      <c r="I127" s="7">
        <v>0</v>
      </c>
      <c r="J127" s="7">
        <v>3.5</v>
      </c>
      <c r="K127" s="7">
        <v>2</v>
      </c>
      <c r="L127" s="7">
        <v>1.5</v>
      </c>
      <c r="M127" s="7">
        <v>0</v>
      </c>
      <c r="N127" s="7">
        <v>1.75</v>
      </c>
      <c r="O127" s="7">
        <v>3.75</v>
      </c>
      <c r="P127" s="7">
        <v>1</v>
      </c>
      <c r="Q127" s="7">
        <v>0</v>
      </c>
      <c r="R127" s="4">
        <v>0</v>
      </c>
    </row>
    <row r="128" spans="3:18">
      <c r="C128" s="9" t="s">
        <v>461</v>
      </c>
      <c r="D128" s="6">
        <v>1</v>
      </c>
      <c r="E128" s="8">
        <v>45</v>
      </c>
      <c r="F128" s="7">
        <v>0</v>
      </c>
      <c r="G128" s="7">
        <v>1</v>
      </c>
      <c r="H128" s="7">
        <v>0</v>
      </c>
      <c r="I128" s="7">
        <v>1</v>
      </c>
      <c r="J128" s="7">
        <v>0</v>
      </c>
      <c r="K128" s="7">
        <v>0</v>
      </c>
      <c r="L128" s="7">
        <v>1</v>
      </c>
      <c r="M128" s="7">
        <v>0</v>
      </c>
      <c r="N128" s="7">
        <v>0</v>
      </c>
      <c r="O128" s="7">
        <v>0</v>
      </c>
      <c r="P128" s="7">
        <v>0</v>
      </c>
      <c r="Q128" s="7">
        <v>0</v>
      </c>
      <c r="R128" s="4">
        <v>0</v>
      </c>
    </row>
    <row r="129" spans="3:18">
      <c r="C129" s="9" t="s">
        <v>221</v>
      </c>
      <c r="D129" s="6">
        <v>9</v>
      </c>
      <c r="E129" s="8">
        <v>44.333333333333336</v>
      </c>
      <c r="F129" s="7">
        <v>0</v>
      </c>
      <c r="G129" s="7">
        <v>3.75</v>
      </c>
      <c r="H129" s="7">
        <v>0</v>
      </c>
      <c r="I129" s="7">
        <v>2</v>
      </c>
      <c r="J129" s="7">
        <v>2.75</v>
      </c>
      <c r="K129" s="7">
        <v>0</v>
      </c>
      <c r="L129" s="7">
        <v>2.75</v>
      </c>
      <c r="M129" s="7">
        <v>1</v>
      </c>
      <c r="N129" s="7">
        <v>2</v>
      </c>
      <c r="O129" s="7">
        <v>3.75</v>
      </c>
      <c r="P129" s="7">
        <v>1</v>
      </c>
      <c r="Q129" s="7">
        <v>0</v>
      </c>
      <c r="R129" s="4">
        <v>2</v>
      </c>
    </row>
    <row r="130" spans="3:18">
      <c r="C130" s="9" t="s">
        <v>152</v>
      </c>
      <c r="D130" s="6">
        <v>18</v>
      </c>
      <c r="E130" s="8">
        <v>62.722222222222221</v>
      </c>
      <c r="F130" s="7">
        <v>1</v>
      </c>
      <c r="G130" s="7">
        <v>7</v>
      </c>
      <c r="H130" s="7">
        <v>1</v>
      </c>
      <c r="I130" s="7">
        <v>2.75</v>
      </c>
      <c r="J130" s="7">
        <v>4</v>
      </c>
      <c r="K130" s="7">
        <v>5</v>
      </c>
      <c r="L130" s="7">
        <v>7.75</v>
      </c>
      <c r="M130" s="7">
        <v>0</v>
      </c>
      <c r="N130" s="7">
        <v>3.75</v>
      </c>
      <c r="O130" s="7">
        <v>3.75</v>
      </c>
      <c r="P130" s="7">
        <v>4</v>
      </c>
      <c r="Q130" s="7">
        <v>0</v>
      </c>
      <c r="R130" s="4">
        <v>0</v>
      </c>
    </row>
    <row r="131" spans="3:18">
      <c r="C131" s="9" t="s">
        <v>480</v>
      </c>
      <c r="D131" s="6">
        <v>1</v>
      </c>
      <c r="E131" s="8">
        <v>72</v>
      </c>
      <c r="F131" s="7">
        <v>0</v>
      </c>
      <c r="G131" s="7">
        <v>1</v>
      </c>
      <c r="H131" s="7">
        <v>0</v>
      </c>
      <c r="I131" s="7">
        <v>0</v>
      </c>
      <c r="J131" s="7">
        <v>0</v>
      </c>
      <c r="K131" s="7">
        <v>0</v>
      </c>
      <c r="L131" s="7">
        <v>1</v>
      </c>
      <c r="M131" s="7">
        <v>0</v>
      </c>
      <c r="N131" s="7">
        <v>0</v>
      </c>
      <c r="O131" s="7">
        <v>0</v>
      </c>
      <c r="P131" s="7">
        <v>0</v>
      </c>
      <c r="Q131" s="7">
        <v>0</v>
      </c>
      <c r="R131" s="4">
        <v>0</v>
      </c>
    </row>
    <row r="132" spans="3:18">
      <c r="C132" s="9" t="s">
        <v>267</v>
      </c>
      <c r="D132" s="6">
        <v>1</v>
      </c>
      <c r="E132" s="8">
        <v>64</v>
      </c>
      <c r="F132" s="7">
        <v>0</v>
      </c>
      <c r="G132" s="7">
        <v>1</v>
      </c>
      <c r="H132" s="7">
        <v>0</v>
      </c>
      <c r="I132" s="7">
        <v>1</v>
      </c>
      <c r="J132" s="7">
        <v>1</v>
      </c>
      <c r="K132" s="7">
        <v>0</v>
      </c>
      <c r="L132" s="7">
        <v>0</v>
      </c>
      <c r="M132" s="7">
        <v>0</v>
      </c>
      <c r="N132" s="7">
        <v>0</v>
      </c>
      <c r="O132" s="7">
        <v>0</v>
      </c>
      <c r="P132" s="7">
        <v>0</v>
      </c>
      <c r="Q132" s="7">
        <v>0</v>
      </c>
      <c r="R132" s="4">
        <v>0</v>
      </c>
    </row>
    <row r="133" spans="3:18">
      <c r="C133" s="9" t="s">
        <v>238</v>
      </c>
      <c r="D133" s="6">
        <v>10</v>
      </c>
      <c r="E133" s="8">
        <v>65</v>
      </c>
      <c r="F133" s="7">
        <v>0</v>
      </c>
      <c r="G133" s="7">
        <v>5.75</v>
      </c>
      <c r="H133" s="7">
        <v>1</v>
      </c>
      <c r="I133" s="7">
        <v>2.75</v>
      </c>
      <c r="J133" s="7">
        <v>2</v>
      </c>
      <c r="K133" s="7">
        <v>0</v>
      </c>
      <c r="L133" s="7">
        <v>2.75</v>
      </c>
      <c r="M133" s="7">
        <v>1</v>
      </c>
      <c r="N133" s="7">
        <v>1</v>
      </c>
      <c r="O133" s="7">
        <v>2.75</v>
      </c>
      <c r="P133" s="7">
        <v>0</v>
      </c>
      <c r="Q133" s="7">
        <v>0</v>
      </c>
      <c r="R133" s="4">
        <v>0</v>
      </c>
    </row>
    <row r="134" spans="3:18">
      <c r="C134" s="9" t="s">
        <v>474</v>
      </c>
      <c r="D134" s="6">
        <v>1</v>
      </c>
      <c r="E134" s="8">
        <v>69</v>
      </c>
      <c r="F134" s="7">
        <v>0</v>
      </c>
      <c r="G134" s="7">
        <v>1</v>
      </c>
      <c r="H134" s="7">
        <v>0</v>
      </c>
      <c r="I134" s="7">
        <v>0</v>
      </c>
      <c r="J134" s="7">
        <v>0</v>
      </c>
      <c r="K134" s="7">
        <v>1</v>
      </c>
      <c r="L134" s="7">
        <v>0</v>
      </c>
      <c r="M134" s="7">
        <v>0</v>
      </c>
      <c r="N134" s="7">
        <v>0</v>
      </c>
      <c r="O134" s="7">
        <v>0</v>
      </c>
      <c r="P134" s="7">
        <v>1</v>
      </c>
      <c r="Q134" s="7">
        <v>0</v>
      </c>
      <c r="R134" s="4">
        <v>0</v>
      </c>
    </row>
    <row r="135" spans="3:18">
      <c r="C135" s="9" t="s">
        <v>174</v>
      </c>
      <c r="D135" s="6">
        <v>1</v>
      </c>
      <c r="E135" s="8">
        <v>89</v>
      </c>
      <c r="F135" s="7">
        <v>0</v>
      </c>
      <c r="G135" s="7">
        <v>0</v>
      </c>
      <c r="H135" s="7">
        <v>0</v>
      </c>
      <c r="I135" s="7">
        <v>0</v>
      </c>
      <c r="J135" s="7">
        <v>0</v>
      </c>
      <c r="K135" s="7">
        <v>0</v>
      </c>
      <c r="L135" s="7">
        <v>0</v>
      </c>
      <c r="M135" s="7">
        <v>0</v>
      </c>
      <c r="N135" s="7">
        <v>0</v>
      </c>
      <c r="O135" s="7">
        <v>0</v>
      </c>
      <c r="P135" s="7">
        <v>0</v>
      </c>
      <c r="Q135" s="7">
        <v>0</v>
      </c>
      <c r="R135" s="4">
        <v>0</v>
      </c>
    </row>
    <row r="136" spans="3:18">
      <c r="C136" s="9" t="s">
        <v>472</v>
      </c>
      <c r="D136" s="6">
        <v>3</v>
      </c>
      <c r="E136" s="8">
        <v>63</v>
      </c>
      <c r="F136" s="7">
        <v>0</v>
      </c>
      <c r="G136" s="7">
        <v>0</v>
      </c>
      <c r="H136" s="7">
        <v>1</v>
      </c>
      <c r="I136" s="7">
        <v>0</v>
      </c>
      <c r="J136" s="7">
        <v>2</v>
      </c>
      <c r="K136" s="7">
        <v>0</v>
      </c>
      <c r="L136" s="7">
        <v>0</v>
      </c>
      <c r="M136" s="7">
        <v>0</v>
      </c>
      <c r="N136" s="7">
        <v>0</v>
      </c>
      <c r="O136" s="7">
        <v>1</v>
      </c>
      <c r="P136" s="7">
        <v>0</v>
      </c>
      <c r="Q136" s="7">
        <v>0</v>
      </c>
      <c r="R136" s="4">
        <v>1</v>
      </c>
    </row>
    <row r="137" spans="3:18">
      <c r="C137" s="9" t="s">
        <v>227</v>
      </c>
      <c r="D137" s="6">
        <v>6</v>
      </c>
      <c r="E137" s="8">
        <v>67</v>
      </c>
      <c r="F137" s="7">
        <v>0</v>
      </c>
      <c r="G137" s="7">
        <v>3</v>
      </c>
      <c r="H137" s="7">
        <v>1</v>
      </c>
      <c r="I137" s="7">
        <v>0</v>
      </c>
      <c r="J137" s="7">
        <v>4</v>
      </c>
      <c r="K137" s="7">
        <v>0</v>
      </c>
      <c r="L137" s="7">
        <v>0</v>
      </c>
      <c r="M137" s="7">
        <v>0</v>
      </c>
      <c r="N137" s="7">
        <v>1</v>
      </c>
      <c r="O137" s="7">
        <v>1</v>
      </c>
      <c r="P137" s="7">
        <v>0</v>
      </c>
      <c r="Q137" s="7">
        <v>0</v>
      </c>
      <c r="R137" s="4">
        <v>1</v>
      </c>
    </row>
    <row r="138" spans="3:18">
      <c r="C138" s="9" t="s">
        <v>240</v>
      </c>
      <c r="D138" s="6">
        <v>5</v>
      </c>
      <c r="E138" s="8">
        <v>64.8</v>
      </c>
      <c r="F138" s="7">
        <v>1</v>
      </c>
      <c r="G138" s="7">
        <v>3.25</v>
      </c>
      <c r="H138" s="7">
        <v>0</v>
      </c>
      <c r="I138" s="7">
        <v>2.25</v>
      </c>
      <c r="J138" s="7">
        <v>1.25</v>
      </c>
      <c r="K138" s="7">
        <v>1.5</v>
      </c>
      <c r="L138" s="7">
        <v>2.5</v>
      </c>
      <c r="M138" s="7">
        <v>0</v>
      </c>
      <c r="N138" s="7">
        <v>0.75</v>
      </c>
      <c r="O138" s="7">
        <v>0</v>
      </c>
      <c r="P138" s="7">
        <v>0</v>
      </c>
      <c r="Q138" s="7">
        <v>0</v>
      </c>
      <c r="R138" s="4">
        <v>1.5</v>
      </c>
    </row>
    <row r="139" spans="3:18">
      <c r="C139" s="9" t="s">
        <v>122</v>
      </c>
      <c r="D139" s="6">
        <v>2</v>
      </c>
      <c r="E139" s="8">
        <v>80.5</v>
      </c>
      <c r="F139" s="7">
        <v>1</v>
      </c>
      <c r="G139" s="7">
        <v>1</v>
      </c>
      <c r="H139" s="7">
        <v>0</v>
      </c>
      <c r="I139" s="7">
        <v>1</v>
      </c>
      <c r="J139" s="7">
        <v>0</v>
      </c>
      <c r="K139" s="7">
        <v>0</v>
      </c>
      <c r="L139" s="7">
        <v>0</v>
      </c>
      <c r="M139" s="7">
        <v>0</v>
      </c>
      <c r="N139" s="7">
        <v>0</v>
      </c>
      <c r="O139" s="7">
        <v>0</v>
      </c>
      <c r="P139" s="7">
        <v>0</v>
      </c>
      <c r="Q139" s="7">
        <v>0</v>
      </c>
      <c r="R139" s="4">
        <v>0</v>
      </c>
    </row>
    <row r="140" spans="3:18">
      <c r="C140" s="9" t="s">
        <v>132</v>
      </c>
      <c r="D140" s="6">
        <v>1</v>
      </c>
      <c r="E140" s="8">
        <v>59</v>
      </c>
      <c r="F140" s="7">
        <v>0</v>
      </c>
      <c r="G140" s="7">
        <v>1</v>
      </c>
      <c r="H140" s="7">
        <v>0</v>
      </c>
      <c r="I140" s="7">
        <v>0</v>
      </c>
      <c r="J140" s="7">
        <v>1</v>
      </c>
      <c r="K140" s="7">
        <v>0</v>
      </c>
      <c r="L140" s="7">
        <v>0</v>
      </c>
      <c r="M140" s="7">
        <v>0</v>
      </c>
      <c r="N140" s="7">
        <v>0</v>
      </c>
      <c r="O140" s="7">
        <v>0</v>
      </c>
      <c r="P140" s="7">
        <v>0</v>
      </c>
      <c r="Q140" s="7">
        <v>0</v>
      </c>
      <c r="R140" s="4">
        <v>0</v>
      </c>
    </row>
    <row r="141" spans="3:18">
      <c r="C141" s="9" t="s">
        <v>451</v>
      </c>
      <c r="D141" s="6">
        <v>1</v>
      </c>
      <c r="E141" s="8">
        <v>40</v>
      </c>
      <c r="F141" s="7">
        <v>0</v>
      </c>
      <c r="G141" s="7">
        <v>1</v>
      </c>
      <c r="H141" s="7">
        <v>0</v>
      </c>
      <c r="I141" s="7">
        <v>1</v>
      </c>
      <c r="J141" s="7">
        <v>1</v>
      </c>
      <c r="K141" s="7">
        <v>0</v>
      </c>
      <c r="L141" s="7">
        <v>0</v>
      </c>
      <c r="M141" s="7">
        <v>0</v>
      </c>
      <c r="N141" s="7">
        <v>0</v>
      </c>
      <c r="O141" s="7">
        <v>0</v>
      </c>
      <c r="P141" s="7">
        <v>0</v>
      </c>
      <c r="Q141" s="7">
        <v>0</v>
      </c>
      <c r="R141" s="4">
        <v>0</v>
      </c>
    </row>
    <row r="142" spans="3:18">
      <c r="C142" s="9" t="s">
        <v>183</v>
      </c>
      <c r="D142" s="6">
        <v>15</v>
      </c>
      <c r="E142" s="8">
        <v>48.533333333333331</v>
      </c>
      <c r="F142" s="7">
        <v>0</v>
      </c>
      <c r="G142" s="7">
        <v>7</v>
      </c>
      <c r="H142" s="7">
        <v>1</v>
      </c>
      <c r="I142" s="7">
        <v>3</v>
      </c>
      <c r="J142" s="7">
        <v>8</v>
      </c>
      <c r="K142" s="7">
        <v>3</v>
      </c>
      <c r="L142" s="7">
        <v>2</v>
      </c>
      <c r="M142" s="7">
        <v>0</v>
      </c>
      <c r="N142" s="7">
        <v>5</v>
      </c>
      <c r="O142" s="7">
        <v>4</v>
      </c>
      <c r="P142" s="7">
        <v>2</v>
      </c>
      <c r="Q142" s="7">
        <v>0</v>
      </c>
      <c r="R142" s="4">
        <v>3</v>
      </c>
    </row>
    <row r="143" spans="3:18">
      <c r="C143" s="9" t="s">
        <v>449</v>
      </c>
      <c r="D143" s="6">
        <v>1</v>
      </c>
      <c r="E143" s="8">
        <v>20</v>
      </c>
      <c r="F143" s="7">
        <v>0</v>
      </c>
      <c r="G143" s="7">
        <v>0</v>
      </c>
      <c r="H143" s="7">
        <v>1</v>
      </c>
      <c r="I143" s="7">
        <v>1</v>
      </c>
      <c r="J143" s="7">
        <v>1</v>
      </c>
      <c r="K143" s="7">
        <v>0</v>
      </c>
      <c r="L143" s="7">
        <v>0</v>
      </c>
      <c r="M143" s="7">
        <v>0</v>
      </c>
      <c r="N143" s="7">
        <v>0</v>
      </c>
      <c r="O143" s="7">
        <v>0</v>
      </c>
      <c r="P143" s="7">
        <v>0</v>
      </c>
      <c r="Q143" s="7">
        <v>0</v>
      </c>
      <c r="R143" s="4">
        <v>0</v>
      </c>
    </row>
    <row r="144" spans="3:18">
      <c r="C144" s="9" t="s">
        <v>121</v>
      </c>
      <c r="D144" s="6">
        <v>10</v>
      </c>
      <c r="E144" s="8">
        <v>65.8</v>
      </c>
      <c r="F144" s="7">
        <v>0</v>
      </c>
      <c r="G144" s="7">
        <v>3.75</v>
      </c>
      <c r="H144" s="7">
        <v>0</v>
      </c>
      <c r="I144" s="7">
        <v>2.75</v>
      </c>
      <c r="J144" s="7">
        <v>0</v>
      </c>
      <c r="K144" s="7">
        <v>1</v>
      </c>
      <c r="L144" s="7">
        <v>1.75</v>
      </c>
      <c r="M144" s="7">
        <v>0</v>
      </c>
      <c r="N144" s="7">
        <v>1</v>
      </c>
      <c r="O144" s="7">
        <v>2.75</v>
      </c>
      <c r="P144" s="7">
        <v>0</v>
      </c>
      <c r="Q144" s="7">
        <v>0</v>
      </c>
      <c r="R144" s="4">
        <v>0</v>
      </c>
    </row>
    <row r="145" spans="3:18">
      <c r="C145" s="9" t="s">
        <v>239</v>
      </c>
      <c r="D145" s="6">
        <v>22</v>
      </c>
      <c r="E145" s="8">
        <v>49.136363636363633</v>
      </c>
      <c r="F145" s="7">
        <v>2.9333333333333336</v>
      </c>
      <c r="G145" s="7">
        <v>6.4333333333333336</v>
      </c>
      <c r="H145" s="7">
        <v>0.83333333333333326</v>
      </c>
      <c r="I145" s="7">
        <v>3.4333333333333336</v>
      </c>
      <c r="J145" s="7">
        <v>6.4333333333333327</v>
      </c>
      <c r="K145" s="7">
        <v>0.33333333333333331</v>
      </c>
      <c r="L145" s="7">
        <v>1.6</v>
      </c>
      <c r="M145" s="7">
        <v>0</v>
      </c>
      <c r="N145" s="7">
        <v>0.5</v>
      </c>
      <c r="O145" s="7">
        <v>5.833333333333333</v>
      </c>
      <c r="P145" s="7">
        <v>2.333333333333333</v>
      </c>
      <c r="Q145" s="7">
        <v>0</v>
      </c>
      <c r="R145" s="4">
        <v>2.333333333333333</v>
      </c>
    </row>
    <row r="146" spans="3:18">
      <c r="C146" s="9" t="s">
        <v>479</v>
      </c>
      <c r="D146" s="6">
        <v>2</v>
      </c>
      <c r="E146" s="8">
        <v>35.5</v>
      </c>
      <c r="F146" s="7">
        <v>0</v>
      </c>
      <c r="G146" s="7">
        <v>0</v>
      </c>
      <c r="H146" s="7">
        <v>1</v>
      </c>
      <c r="I146" s="7">
        <v>0.75</v>
      </c>
      <c r="J146" s="7">
        <v>0.75</v>
      </c>
      <c r="K146" s="7">
        <v>0</v>
      </c>
      <c r="L146" s="7">
        <v>0.75</v>
      </c>
      <c r="M146" s="7">
        <v>0</v>
      </c>
      <c r="N146" s="7">
        <v>1.75</v>
      </c>
      <c r="O146" s="7">
        <v>0</v>
      </c>
      <c r="P146" s="7">
        <v>0</v>
      </c>
      <c r="Q146" s="7">
        <v>0</v>
      </c>
      <c r="R146" s="4">
        <v>1</v>
      </c>
    </row>
    <row r="147" spans="3:18">
      <c r="C147" s="9" t="s">
        <v>187</v>
      </c>
      <c r="D147" s="6">
        <v>1</v>
      </c>
      <c r="E147" s="8">
        <v>63</v>
      </c>
      <c r="F147" s="7">
        <v>0</v>
      </c>
      <c r="G147" s="7">
        <v>0</v>
      </c>
      <c r="H147" s="7">
        <v>0</v>
      </c>
      <c r="I147" s="7">
        <v>0</v>
      </c>
      <c r="J147" s="7">
        <v>0</v>
      </c>
      <c r="K147" s="7">
        <v>0</v>
      </c>
      <c r="L147" s="7">
        <v>0</v>
      </c>
      <c r="M147" s="7">
        <v>0</v>
      </c>
      <c r="N147" s="7">
        <v>0</v>
      </c>
      <c r="O147" s="7">
        <v>0</v>
      </c>
      <c r="P147" s="7">
        <v>0</v>
      </c>
      <c r="Q147" s="7">
        <v>0</v>
      </c>
      <c r="R147" s="4">
        <v>0</v>
      </c>
    </row>
    <row r="148" spans="3:18">
      <c r="C148" s="9" t="s">
        <v>125</v>
      </c>
      <c r="D148" s="6">
        <v>3</v>
      </c>
      <c r="E148" s="8">
        <v>76.333333333333329</v>
      </c>
      <c r="F148" s="7">
        <v>0</v>
      </c>
      <c r="G148" s="7">
        <v>0</v>
      </c>
      <c r="H148" s="7">
        <v>0</v>
      </c>
      <c r="I148" s="7">
        <v>0</v>
      </c>
      <c r="J148" s="7">
        <v>1</v>
      </c>
      <c r="K148" s="7">
        <v>1</v>
      </c>
      <c r="L148" s="7">
        <v>0</v>
      </c>
      <c r="M148" s="7">
        <v>0</v>
      </c>
      <c r="N148" s="7">
        <v>0</v>
      </c>
      <c r="O148" s="7">
        <v>0</v>
      </c>
      <c r="P148" s="7">
        <v>1</v>
      </c>
      <c r="Q148" s="7">
        <v>0</v>
      </c>
      <c r="R148" s="4">
        <v>0</v>
      </c>
    </row>
    <row r="149" spans="3:18">
      <c r="C149" s="9" t="s">
        <v>478</v>
      </c>
      <c r="D149" s="6">
        <v>5</v>
      </c>
      <c r="E149" s="8">
        <v>62</v>
      </c>
      <c r="F149" s="7">
        <v>1</v>
      </c>
      <c r="G149" s="7">
        <v>0</v>
      </c>
      <c r="H149" s="7">
        <v>1</v>
      </c>
      <c r="I149" s="7">
        <v>0</v>
      </c>
      <c r="J149" s="7">
        <v>0</v>
      </c>
      <c r="K149" s="7">
        <v>0</v>
      </c>
      <c r="L149" s="7">
        <v>1</v>
      </c>
      <c r="M149" s="7">
        <v>0</v>
      </c>
      <c r="N149" s="7">
        <v>0</v>
      </c>
      <c r="O149" s="7">
        <v>0</v>
      </c>
      <c r="P149" s="7">
        <v>1</v>
      </c>
      <c r="Q149" s="7">
        <v>1</v>
      </c>
      <c r="R149" s="4">
        <v>0</v>
      </c>
    </row>
    <row r="150" spans="3:18">
      <c r="C150" s="9" t="s">
        <v>213</v>
      </c>
      <c r="D150" s="6">
        <v>1</v>
      </c>
      <c r="E150" s="8">
        <v>71</v>
      </c>
      <c r="F150" s="7">
        <v>0</v>
      </c>
      <c r="G150" s="7">
        <v>0</v>
      </c>
      <c r="H150" s="7">
        <v>0</v>
      </c>
      <c r="I150" s="7">
        <v>1</v>
      </c>
      <c r="J150" s="7">
        <v>0</v>
      </c>
      <c r="K150" s="7">
        <v>0</v>
      </c>
      <c r="L150" s="7">
        <v>0</v>
      </c>
      <c r="M150" s="7">
        <v>0</v>
      </c>
      <c r="N150" s="7">
        <v>0</v>
      </c>
      <c r="O150" s="7">
        <v>1</v>
      </c>
      <c r="P150" s="7">
        <v>0</v>
      </c>
      <c r="Q150" s="7">
        <v>0</v>
      </c>
      <c r="R150" s="4">
        <v>0</v>
      </c>
    </row>
    <row r="151" spans="3:18">
      <c r="C151" s="9" t="s">
        <v>163</v>
      </c>
      <c r="D151" s="6">
        <v>1</v>
      </c>
      <c r="E151" s="8">
        <v>67</v>
      </c>
      <c r="F151" s="7">
        <v>0</v>
      </c>
      <c r="G151" s="7">
        <v>1</v>
      </c>
      <c r="H151" s="7">
        <v>0</v>
      </c>
      <c r="I151" s="7">
        <v>0</v>
      </c>
      <c r="J151" s="7">
        <v>0</v>
      </c>
      <c r="K151" s="7">
        <v>0</v>
      </c>
      <c r="L151" s="7">
        <v>0</v>
      </c>
      <c r="M151" s="7">
        <v>0</v>
      </c>
      <c r="N151" s="7">
        <v>0</v>
      </c>
      <c r="O151" s="7">
        <v>0</v>
      </c>
      <c r="P151" s="7">
        <v>0</v>
      </c>
      <c r="Q151" s="7">
        <v>0</v>
      </c>
      <c r="R151" s="4">
        <v>0</v>
      </c>
    </row>
    <row r="152" spans="3:18">
      <c r="C152" s="9" t="s">
        <v>484</v>
      </c>
      <c r="D152" s="6">
        <v>1</v>
      </c>
      <c r="E152" s="8">
        <v>57</v>
      </c>
      <c r="F152" s="7">
        <v>0</v>
      </c>
      <c r="G152" s="7">
        <v>1</v>
      </c>
      <c r="H152" s="7">
        <v>0</v>
      </c>
      <c r="I152" s="7">
        <v>0</v>
      </c>
      <c r="J152" s="7">
        <v>0</v>
      </c>
      <c r="K152" s="7">
        <v>0</v>
      </c>
      <c r="L152" s="7">
        <v>0</v>
      </c>
      <c r="M152" s="7">
        <v>0</v>
      </c>
      <c r="N152" s="7">
        <v>0</v>
      </c>
      <c r="O152" s="7">
        <v>0</v>
      </c>
      <c r="P152" s="7">
        <v>0</v>
      </c>
      <c r="Q152" s="7">
        <v>0</v>
      </c>
      <c r="R152" s="4">
        <v>0</v>
      </c>
    </row>
    <row r="153" spans="3:18">
      <c r="C153" s="9" t="s">
        <v>229</v>
      </c>
      <c r="D153" s="6">
        <v>1</v>
      </c>
      <c r="E153" s="8">
        <v>39</v>
      </c>
      <c r="F153" s="7">
        <v>0</v>
      </c>
      <c r="G153" s="7">
        <v>0</v>
      </c>
      <c r="H153" s="7">
        <v>1</v>
      </c>
      <c r="I153" s="7">
        <v>0</v>
      </c>
      <c r="J153" s="7">
        <v>1</v>
      </c>
      <c r="K153" s="7">
        <v>0</v>
      </c>
      <c r="L153" s="7">
        <v>0</v>
      </c>
      <c r="M153" s="7">
        <v>0</v>
      </c>
      <c r="N153" s="7">
        <v>1</v>
      </c>
      <c r="O153" s="7">
        <v>0</v>
      </c>
      <c r="P153" s="7">
        <v>0</v>
      </c>
      <c r="Q153" s="7">
        <v>0</v>
      </c>
      <c r="R153" s="4">
        <v>0</v>
      </c>
    </row>
    <row r="154" spans="3:18">
      <c r="C154" s="9" t="s">
        <v>189</v>
      </c>
      <c r="D154" s="6">
        <v>14</v>
      </c>
      <c r="E154" s="8">
        <v>50.214285714285715</v>
      </c>
      <c r="F154" s="7">
        <v>0</v>
      </c>
      <c r="G154" s="7">
        <v>2</v>
      </c>
      <c r="H154" s="7">
        <v>0</v>
      </c>
      <c r="I154" s="7">
        <v>2</v>
      </c>
      <c r="J154" s="7">
        <v>10</v>
      </c>
      <c r="K154" s="7">
        <v>1</v>
      </c>
      <c r="L154" s="7">
        <v>2</v>
      </c>
      <c r="M154" s="7">
        <v>1</v>
      </c>
      <c r="N154" s="7">
        <v>3</v>
      </c>
      <c r="O154" s="7">
        <v>4</v>
      </c>
      <c r="P154" s="7">
        <v>0</v>
      </c>
      <c r="Q154" s="7">
        <v>0</v>
      </c>
      <c r="R154" s="4">
        <v>0</v>
      </c>
    </row>
    <row r="155" spans="3:18">
      <c r="C155" s="9" t="s">
        <v>133</v>
      </c>
      <c r="D155" s="6">
        <v>4</v>
      </c>
      <c r="E155" s="8">
        <v>70.75</v>
      </c>
      <c r="F155" s="7">
        <v>0</v>
      </c>
      <c r="G155" s="7">
        <v>1</v>
      </c>
      <c r="H155" s="7">
        <v>0</v>
      </c>
      <c r="I155" s="7">
        <v>1</v>
      </c>
      <c r="J155" s="7">
        <v>1</v>
      </c>
      <c r="K155" s="7">
        <v>1</v>
      </c>
      <c r="L155" s="7">
        <v>1</v>
      </c>
      <c r="M155" s="7">
        <v>0</v>
      </c>
      <c r="N155" s="7">
        <v>2</v>
      </c>
      <c r="O155" s="7">
        <v>0</v>
      </c>
      <c r="P155" s="7">
        <v>1</v>
      </c>
      <c r="Q155" s="7">
        <v>0</v>
      </c>
      <c r="R155" s="4">
        <v>3</v>
      </c>
    </row>
    <row r="156" spans="3:18">
      <c r="C156" s="9" t="s">
        <v>166</v>
      </c>
      <c r="D156" s="6">
        <v>2</v>
      </c>
      <c r="E156" s="8">
        <v>69</v>
      </c>
      <c r="F156" s="7">
        <v>0</v>
      </c>
      <c r="G156" s="7">
        <v>2</v>
      </c>
      <c r="H156" s="7">
        <v>0</v>
      </c>
      <c r="I156" s="7">
        <v>0</v>
      </c>
      <c r="J156" s="7">
        <v>0</v>
      </c>
      <c r="K156" s="7">
        <v>0</v>
      </c>
      <c r="L156" s="7">
        <v>2</v>
      </c>
      <c r="M156" s="7">
        <v>0</v>
      </c>
      <c r="N156" s="7">
        <v>0</v>
      </c>
      <c r="O156" s="7">
        <v>0</v>
      </c>
      <c r="P156" s="7">
        <v>0</v>
      </c>
      <c r="Q156" s="7">
        <v>0</v>
      </c>
      <c r="R156" s="4">
        <v>2</v>
      </c>
    </row>
    <row r="157" spans="3:18">
      <c r="C157" s="9" t="s">
        <v>176</v>
      </c>
      <c r="D157" s="6">
        <v>2</v>
      </c>
      <c r="E157" s="8">
        <v>69</v>
      </c>
      <c r="F157" s="7">
        <v>0</v>
      </c>
      <c r="G157" s="7">
        <v>1</v>
      </c>
      <c r="H157" s="7">
        <v>0</v>
      </c>
      <c r="I157" s="7">
        <v>1</v>
      </c>
      <c r="J157" s="7">
        <v>0</v>
      </c>
      <c r="K157" s="7">
        <v>0</v>
      </c>
      <c r="L157" s="7">
        <v>1</v>
      </c>
      <c r="M157" s="7">
        <v>0</v>
      </c>
      <c r="N157" s="7">
        <v>0</v>
      </c>
      <c r="O157" s="7">
        <v>0</v>
      </c>
      <c r="P157" s="7">
        <v>0</v>
      </c>
      <c r="Q157" s="7">
        <v>0</v>
      </c>
      <c r="R157" s="4">
        <v>0</v>
      </c>
    </row>
    <row r="158" spans="3:18">
      <c r="C158" s="9" t="s">
        <v>442</v>
      </c>
      <c r="D158" s="6">
        <v>1</v>
      </c>
      <c r="E158" s="8">
        <v>64</v>
      </c>
      <c r="F158" s="7">
        <v>0</v>
      </c>
      <c r="G158" s="7">
        <v>0</v>
      </c>
      <c r="H158" s="7">
        <v>0</v>
      </c>
      <c r="I158" s="7">
        <v>0</v>
      </c>
      <c r="J158" s="7">
        <v>0</v>
      </c>
      <c r="K158" s="7">
        <v>0</v>
      </c>
      <c r="L158" s="7">
        <v>0</v>
      </c>
      <c r="M158" s="7">
        <v>0</v>
      </c>
      <c r="N158" s="7">
        <v>1</v>
      </c>
      <c r="O158" s="7">
        <v>1</v>
      </c>
      <c r="P158" s="7">
        <v>0</v>
      </c>
      <c r="Q158" s="7">
        <v>0</v>
      </c>
      <c r="R158" s="4">
        <v>0</v>
      </c>
    </row>
    <row r="159" spans="3:18">
      <c r="C159" s="9" t="s">
        <v>244</v>
      </c>
      <c r="D159" s="6">
        <v>7</v>
      </c>
      <c r="E159" s="8">
        <v>44</v>
      </c>
      <c r="F159" s="7">
        <v>0</v>
      </c>
      <c r="G159" s="7">
        <v>3.75</v>
      </c>
      <c r="H159" s="7">
        <v>0</v>
      </c>
      <c r="I159" s="7">
        <v>1</v>
      </c>
      <c r="J159" s="7">
        <v>4.75</v>
      </c>
      <c r="K159" s="7">
        <v>1</v>
      </c>
      <c r="L159" s="7">
        <v>2</v>
      </c>
      <c r="M159" s="7">
        <v>0</v>
      </c>
      <c r="N159" s="7">
        <v>2.75</v>
      </c>
      <c r="O159" s="7">
        <v>0</v>
      </c>
      <c r="P159" s="7">
        <v>0</v>
      </c>
      <c r="Q159" s="7">
        <v>0</v>
      </c>
      <c r="R159" s="4">
        <v>0.75</v>
      </c>
    </row>
    <row r="160" spans="3:18">
      <c r="C160" s="9" t="s">
        <v>438</v>
      </c>
      <c r="D160" s="6">
        <v>7</v>
      </c>
      <c r="E160" s="8">
        <v>52.285714285714285</v>
      </c>
      <c r="F160" s="7">
        <v>1</v>
      </c>
      <c r="G160" s="7">
        <v>2.6</v>
      </c>
      <c r="H160" s="7">
        <v>0</v>
      </c>
      <c r="I160" s="7">
        <v>0</v>
      </c>
      <c r="J160" s="7">
        <v>2.6</v>
      </c>
      <c r="K160" s="7">
        <v>1</v>
      </c>
      <c r="L160" s="7">
        <v>4.5999999999999996</v>
      </c>
      <c r="M160" s="7">
        <v>0</v>
      </c>
      <c r="N160" s="7">
        <v>1.6</v>
      </c>
      <c r="O160" s="7">
        <v>4.5999999999999996</v>
      </c>
      <c r="P160" s="7">
        <v>0</v>
      </c>
      <c r="Q160" s="7">
        <v>0</v>
      </c>
      <c r="R160" s="4">
        <v>0</v>
      </c>
    </row>
    <row r="161" spans="3:18">
      <c r="C161" s="9" t="s">
        <v>134</v>
      </c>
      <c r="D161" s="6">
        <v>3</v>
      </c>
      <c r="E161" s="8">
        <v>61.666666666666664</v>
      </c>
      <c r="F161" s="7">
        <v>0</v>
      </c>
      <c r="G161" s="7">
        <v>0.75</v>
      </c>
      <c r="H161" s="7">
        <v>0</v>
      </c>
      <c r="I161" s="7">
        <v>0.75</v>
      </c>
      <c r="J161" s="7">
        <v>0.75</v>
      </c>
      <c r="K161" s="7">
        <v>0</v>
      </c>
      <c r="L161" s="7">
        <v>1</v>
      </c>
      <c r="M161" s="7">
        <v>0</v>
      </c>
      <c r="N161" s="7">
        <v>0.75</v>
      </c>
      <c r="O161" s="7">
        <v>0</v>
      </c>
      <c r="P161" s="7">
        <v>0</v>
      </c>
      <c r="Q161" s="7">
        <v>0</v>
      </c>
      <c r="R161" s="4">
        <v>0</v>
      </c>
    </row>
    <row r="162" spans="3:18">
      <c r="C162" s="9" t="s">
        <v>193</v>
      </c>
      <c r="D162" s="6">
        <v>17</v>
      </c>
      <c r="E162" s="8">
        <v>50.294117647058826</v>
      </c>
      <c r="F162" s="7">
        <v>2</v>
      </c>
      <c r="G162" s="7">
        <v>4.5</v>
      </c>
      <c r="H162" s="7">
        <v>0.75</v>
      </c>
      <c r="I162" s="7">
        <v>2.5</v>
      </c>
      <c r="J162" s="7">
        <v>10.25</v>
      </c>
      <c r="K162" s="7">
        <v>1</v>
      </c>
      <c r="L162" s="7">
        <v>2.25</v>
      </c>
      <c r="M162" s="7">
        <v>0</v>
      </c>
      <c r="N162" s="7">
        <v>7.25</v>
      </c>
      <c r="O162" s="7">
        <v>2.5</v>
      </c>
      <c r="P162" s="7">
        <v>2</v>
      </c>
      <c r="Q162" s="7">
        <v>0</v>
      </c>
      <c r="R162" s="4">
        <v>1</v>
      </c>
    </row>
    <row r="163" spans="3:18">
      <c r="C163" s="9" t="s">
        <v>434</v>
      </c>
      <c r="D163" s="6">
        <v>5</v>
      </c>
      <c r="E163" s="8">
        <v>45.2</v>
      </c>
      <c r="F163" s="7">
        <v>0</v>
      </c>
      <c r="G163" s="7">
        <v>1</v>
      </c>
      <c r="H163" s="7">
        <v>1</v>
      </c>
      <c r="I163" s="7">
        <v>1</v>
      </c>
      <c r="J163" s="7">
        <v>2</v>
      </c>
      <c r="K163" s="7">
        <v>0</v>
      </c>
      <c r="L163" s="7">
        <v>0</v>
      </c>
      <c r="M163" s="7">
        <v>1</v>
      </c>
      <c r="N163" s="7">
        <v>4</v>
      </c>
      <c r="O163" s="7">
        <v>2</v>
      </c>
      <c r="P163" s="7">
        <v>0</v>
      </c>
      <c r="Q163" s="7">
        <v>0</v>
      </c>
      <c r="R163" s="4">
        <v>0</v>
      </c>
    </row>
    <row r="164" spans="3:18">
      <c r="C164" s="9" t="s">
        <v>205</v>
      </c>
      <c r="D164" s="6">
        <v>5</v>
      </c>
      <c r="E164" s="8">
        <v>49</v>
      </c>
      <c r="F164" s="7">
        <v>0</v>
      </c>
      <c r="G164" s="7">
        <v>2</v>
      </c>
      <c r="H164" s="7">
        <v>1</v>
      </c>
      <c r="I164" s="7">
        <v>0</v>
      </c>
      <c r="J164" s="7">
        <v>3</v>
      </c>
      <c r="K164" s="7">
        <v>1</v>
      </c>
      <c r="L164" s="7">
        <v>0</v>
      </c>
      <c r="M164" s="7">
        <v>0</v>
      </c>
      <c r="N164" s="7">
        <v>4</v>
      </c>
      <c r="O164" s="7">
        <v>0</v>
      </c>
      <c r="P164" s="7">
        <v>1</v>
      </c>
      <c r="Q164" s="7">
        <v>1</v>
      </c>
      <c r="R164" s="4">
        <v>0</v>
      </c>
    </row>
    <row r="165" spans="3:18">
      <c r="C165" s="9" t="s">
        <v>431</v>
      </c>
      <c r="D165" s="6">
        <v>1</v>
      </c>
      <c r="E165" s="8">
        <v>30</v>
      </c>
      <c r="F165" s="7">
        <v>0</v>
      </c>
      <c r="G165" s="7">
        <v>0</v>
      </c>
      <c r="H165" s="7">
        <v>0</v>
      </c>
      <c r="I165" s="7">
        <v>0</v>
      </c>
      <c r="J165" s="7">
        <v>1</v>
      </c>
      <c r="K165" s="7">
        <v>0</v>
      </c>
      <c r="L165" s="7">
        <v>1</v>
      </c>
      <c r="M165" s="7">
        <v>0</v>
      </c>
      <c r="N165" s="7">
        <v>0</v>
      </c>
      <c r="O165" s="7">
        <v>0</v>
      </c>
      <c r="P165" s="7">
        <v>1</v>
      </c>
      <c r="Q165" s="7">
        <v>0</v>
      </c>
      <c r="R165" s="4">
        <v>0</v>
      </c>
    </row>
    <row r="166" spans="3:18">
      <c r="C166" s="9" t="s">
        <v>207</v>
      </c>
      <c r="D166" s="6">
        <v>23</v>
      </c>
      <c r="E166" s="8">
        <v>31.954545454545453</v>
      </c>
      <c r="F166" s="7">
        <v>0</v>
      </c>
      <c r="G166" s="7">
        <v>7.8</v>
      </c>
      <c r="H166" s="7">
        <v>0.6</v>
      </c>
      <c r="I166" s="7">
        <v>1.6</v>
      </c>
      <c r="J166" s="7">
        <v>16.2</v>
      </c>
      <c r="K166" s="7">
        <v>2.2000000000000002</v>
      </c>
      <c r="L166" s="7">
        <v>5.2</v>
      </c>
      <c r="M166" s="7">
        <v>0</v>
      </c>
      <c r="N166" s="7">
        <v>9.1999999999999993</v>
      </c>
      <c r="O166" s="7">
        <v>3.6</v>
      </c>
      <c r="P166" s="7">
        <v>2.6</v>
      </c>
      <c r="Q166" s="7">
        <v>0</v>
      </c>
      <c r="R166" s="4">
        <v>2</v>
      </c>
    </row>
    <row r="167" spans="3:18">
      <c r="C167" s="9" t="s">
        <v>439</v>
      </c>
      <c r="D167" s="6">
        <v>3</v>
      </c>
      <c r="E167" s="8">
        <v>45.666666666666664</v>
      </c>
      <c r="F167" s="7">
        <v>0</v>
      </c>
      <c r="G167" s="7">
        <v>2</v>
      </c>
      <c r="H167" s="7">
        <v>0</v>
      </c>
      <c r="I167" s="7">
        <v>1</v>
      </c>
      <c r="J167" s="7">
        <v>2</v>
      </c>
      <c r="K167" s="7">
        <v>0</v>
      </c>
      <c r="L167" s="7">
        <v>1</v>
      </c>
      <c r="M167" s="7">
        <v>0</v>
      </c>
      <c r="N167" s="7">
        <v>1</v>
      </c>
      <c r="O167" s="7">
        <v>1</v>
      </c>
      <c r="P167" s="7">
        <v>0</v>
      </c>
      <c r="Q167" s="7">
        <v>0</v>
      </c>
      <c r="R167" s="4">
        <v>1</v>
      </c>
    </row>
    <row r="168" spans="3:18">
      <c r="C168" s="9" t="s">
        <v>471</v>
      </c>
      <c r="D168" s="6">
        <v>1</v>
      </c>
      <c r="E168" s="8">
        <v>35</v>
      </c>
      <c r="F168" s="7">
        <v>0</v>
      </c>
      <c r="G168" s="7">
        <v>1</v>
      </c>
      <c r="H168" s="7">
        <v>0</v>
      </c>
      <c r="I168" s="7">
        <v>0</v>
      </c>
      <c r="J168" s="7">
        <v>0</v>
      </c>
      <c r="K168" s="7">
        <v>0</v>
      </c>
      <c r="L168" s="7">
        <v>0</v>
      </c>
      <c r="M168" s="7">
        <v>0</v>
      </c>
      <c r="N168" s="7">
        <v>0</v>
      </c>
      <c r="O168" s="7">
        <v>1</v>
      </c>
      <c r="P168" s="7">
        <v>0</v>
      </c>
      <c r="Q168" s="7">
        <v>0</v>
      </c>
      <c r="R168" s="4">
        <v>0</v>
      </c>
    </row>
    <row r="169" spans="3:18">
      <c r="C169" s="9" t="s">
        <v>245</v>
      </c>
      <c r="D169" s="6">
        <v>1</v>
      </c>
      <c r="E169" s="8">
        <v>27</v>
      </c>
      <c r="F169" s="7">
        <v>0</v>
      </c>
      <c r="G169" s="7">
        <v>0</v>
      </c>
      <c r="H169" s="7">
        <v>0</v>
      </c>
      <c r="I169" s="7">
        <v>0</v>
      </c>
      <c r="J169" s="7">
        <v>0</v>
      </c>
      <c r="K169" s="7">
        <v>0</v>
      </c>
      <c r="L169" s="7">
        <v>0</v>
      </c>
      <c r="M169" s="7">
        <v>0</v>
      </c>
      <c r="N169" s="7">
        <v>0</v>
      </c>
      <c r="O169" s="7">
        <v>0</v>
      </c>
      <c r="P169" s="7">
        <v>0</v>
      </c>
      <c r="Q169" s="7">
        <v>0</v>
      </c>
      <c r="R169" s="4">
        <v>0</v>
      </c>
    </row>
    <row r="170" spans="3:18">
      <c r="C170" s="9" t="s">
        <v>225</v>
      </c>
      <c r="D170" s="6">
        <v>1</v>
      </c>
      <c r="E170" s="8">
        <v>21</v>
      </c>
      <c r="F170" s="7">
        <v>0</v>
      </c>
      <c r="G170" s="7">
        <v>1</v>
      </c>
      <c r="H170" s="7">
        <v>0</v>
      </c>
      <c r="I170" s="7">
        <v>1</v>
      </c>
      <c r="J170" s="7">
        <v>0</v>
      </c>
      <c r="K170" s="7">
        <v>1</v>
      </c>
      <c r="L170" s="7">
        <v>0</v>
      </c>
      <c r="M170" s="7">
        <v>0</v>
      </c>
      <c r="N170" s="7">
        <v>0</v>
      </c>
      <c r="O170" s="7">
        <v>0</v>
      </c>
      <c r="P170" s="7">
        <v>0</v>
      </c>
      <c r="Q170" s="7">
        <v>0</v>
      </c>
      <c r="R170" s="4">
        <v>0</v>
      </c>
    </row>
    <row r="171" spans="3:18">
      <c r="C171" s="9" t="s">
        <v>170</v>
      </c>
      <c r="D171" s="6">
        <v>1</v>
      </c>
      <c r="E171" s="8">
        <v>74</v>
      </c>
      <c r="F171" s="7">
        <v>0</v>
      </c>
      <c r="G171" s="7">
        <v>0</v>
      </c>
      <c r="H171" s="7">
        <v>0</v>
      </c>
      <c r="I171" s="7">
        <v>0</v>
      </c>
      <c r="J171" s="7">
        <v>0</v>
      </c>
      <c r="K171" s="7">
        <v>1</v>
      </c>
      <c r="L171" s="7">
        <v>0</v>
      </c>
      <c r="M171" s="7">
        <v>0</v>
      </c>
      <c r="N171" s="7">
        <v>0</v>
      </c>
      <c r="O171" s="7">
        <v>0</v>
      </c>
      <c r="P171" s="7">
        <v>0</v>
      </c>
      <c r="Q171" s="7">
        <v>0</v>
      </c>
      <c r="R171" s="4">
        <v>0</v>
      </c>
    </row>
    <row r="172" spans="3:18">
      <c r="C172" s="9" t="s">
        <v>203</v>
      </c>
      <c r="D172" s="6">
        <v>12</v>
      </c>
      <c r="E172" s="8">
        <v>54.833333333333336</v>
      </c>
      <c r="F172" s="7">
        <v>1.6</v>
      </c>
      <c r="G172" s="7">
        <v>3</v>
      </c>
      <c r="H172" s="7">
        <v>2</v>
      </c>
      <c r="I172" s="7">
        <v>1</v>
      </c>
      <c r="J172" s="7">
        <v>3.35</v>
      </c>
      <c r="K172" s="7">
        <v>1</v>
      </c>
      <c r="L172" s="7">
        <v>4</v>
      </c>
      <c r="M172" s="7">
        <v>0</v>
      </c>
      <c r="N172" s="7">
        <v>1.35</v>
      </c>
      <c r="O172" s="7">
        <v>6.35</v>
      </c>
      <c r="P172" s="7">
        <v>1.6</v>
      </c>
      <c r="Q172" s="7">
        <v>0</v>
      </c>
      <c r="R172" s="4">
        <v>2.75</v>
      </c>
    </row>
    <row r="173" spans="3:18">
      <c r="C173" s="9" t="s">
        <v>430</v>
      </c>
      <c r="D173" s="6">
        <v>1</v>
      </c>
      <c r="E173" s="8">
        <v>66</v>
      </c>
      <c r="F173" s="7">
        <v>0</v>
      </c>
      <c r="G173" s="7">
        <v>0</v>
      </c>
      <c r="H173" s="7">
        <v>0</v>
      </c>
      <c r="I173" s="7">
        <v>1</v>
      </c>
      <c r="J173" s="7">
        <v>0</v>
      </c>
      <c r="K173" s="7">
        <v>0</v>
      </c>
      <c r="L173" s="7">
        <v>1</v>
      </c>
      <c r="M173" s="7">
        <v>0</v>
      </c>
      <c r="N173" s="7">
        <v>0</v>
      </c>
      <c r="O173" s="7">
        <v>1</v>
      </c>
      <c r="P173" s="7">
        <v>0</v>
      </c>
      <c r="Q173" s="7">
        <v>0</v>
      </c>
      <c r="R173" s="4">
        <v>0</v>
      </c>
    </row>
    <row r="174" spans="3:18">
      <c r="C174" s="9" t="s">
        <v>167</v>
      </c>
      <c r="D174" s="6">
        <v>3</v>
      </c>
      <c r="E174" s="8">
        <v>56</v>
      </c>
      <c r="F174" s="7">
        <v>0</v>
      </c>
      <c r="G174" s="7">
        <v>1</v>
      </c>
      <c r="H174" s="7">
        <v>0</v>
      </c>
      <c r="I174" s="7">
        <v>1</v>
      </c>
      <c r="J174" s="7">
        <v>0</v>
      </c>
      <c r="K174" s="7">
        <v>0</v>
      </c>
      <c r="L174" s="7">
        <v>2</v>
      </c>
      <c r="M174" s="7">
        <v>0</v>
      </c>
      <c r="N174" s="7">
        <v>1</v>
      </c>
      <c r="O174" s="7">
        <v>1</v>
      </c>
      <c r="P174" s="7">
        <v>0</v>
      </c>
      <c r="Q174" s="7">
        <v>0</v>
      </c>
      <c r="R174" s="4">
        <v>0</v>
      </c>
    </row>
    <row r="175" spans="3:18">
      <c r="C175" s="9" t="s">
        <v>136</v>
      </c>
      <c r="D175" s="6">
        <v>4</v>
      </c>
      <c r="E175" s="8">
        <v>40.5</v>
      </c>
      <c r="F175" s="7">
        <v>1</v>
      </c>
      <c r="G175" s="7">
        <v>2</v>
      </c>
      <c r="H175" s="7">
        <v>0</v>
      </c>
      <c r="I175" s="7">
        <v>1.75</v>
      </c>
      <c r="J175" s="7">
        <v>1</v>
      </c>
      <c r="K175" s="7">
        <v>0</v>
      </c>
      <c r="L175" s="7">
        <v>1.75</v>
      </c>
      <c r="M175" s="7">
        <v>0</v>
      </c>
      <c r="N175" s="7">
        <v>0.75</v>
      </c>
      <c r="O175" s="7">
        <v>2.75</v>
      </c>
      <c r="P175" s="7">
        <v>0</v>
      </c>
      <c r="Q175" s="7">
        <v>0</v>
      </c>
      <c r="R175" s="4">
        <v>0</v>
      </c>
    </row>
    <row r="176" spans="3:18">
      <c r="C176" s="9" t="s">
        <v>141</v>
      </c>
      <c r="D176" s="6">
        <v>2</v>
      </c>
      <c r="E176" s="8">
        <v>63</v>
      </c>
      <c r="F176" s="7">
        <v>1</v>
      </c>
      <c r="G176" s="7">
        <v>0</v>
      </c>
      <c r="H176" s="7">
        <v>0</v>
      </c>
      <c r="I176" s="7">
        <v>1.75</v>
      </c>
      <c r="J176" s="7">
        <v>0</v>
      </c>
      <c r="K176" s="7">
        <v>0</v>
      </c>
      <c r="L176" s="7">
        <v>1.75</v>
      </c>
      <c r="M176" s="7">
        <v>0</v>
      </c>
      <c r="N176" s="7">
        <v>0</v>
      </c>
      <c r="O176" s="7">
        <v>0.75</v>
      </c>
      <c r="P176" s="7">
        <v>0.75</v>
      </c>
      <c r="Q176" s="7">
        <v>0</v>
      </c>
      <c r="R176" s="4">
        <v>0</v>
      </c>
    </row>
    <row r="177" spans="3:18">
      <c r="C177" s="9" t="s">
        <v>158</v>
      </c>
      <c r="D177" s="6">
        <v>1</v>
      </c>
      <c r="E177" s="8">
        <v>61</v>
      </c>
      <c r="F177" s="7">
        <v>0</v>
      </c>
      <c r="G177" s="7">
        <v>0</v>
      </c>
      <c r="H177" s="7">
        <v>0</v>
      </c>
      <c r="I177" s="7">
        <v>1</v>
      </c>
      <c r="J177" s="7">
        <v>0</v>
      </c>
      <c r="K177" s="7">
        <v>0</v>
      </c>
      <c r="L177" s="7">
        <v>0</v>
      </c>
      <c r="M177" s="7">
        <v>0</v>
      </c>
      <c r="N177" s="7">
        <v>0</v>
      </c>
      <c r="O177" s="7">
        <v>1</v>
      </c>
      <c r="P177" s="7">
        <v>0</v>
      </c>
      <c r="Q177" s="7">
        <v>0</v>
      </c>
      <c r="R177" s="4">
        <v>0</v>
      </c>
    </row>
    <row r="178" spans="3:18">
      <c r="C178" s="9" t="s">
        <v>436</v>
      </c>
      <c r="D178" s="6">
        <v>3</v>
      </c>
      <c r="E178" s="8">
        <v>37</v>
      </c>
      <c r="F178" s="7">
        <v>0</v>
      </c>
      <c r="G178" s="7">
        <v>2</v>
      </c>
      <c r="H178" s="7">
        <v>0</v>
      </c>
      <c r="I178" s="7">
        <v>1</v>
      </c>
      <c r="J178" s="7">
        <v>1</v>
      </c>
      <c r="K178" s="7">
        <v>1</v>
      </c>
      <c r="L178" s="7">
        <v>2</v>
      </c>
      <c r="M178" s="7">
        <v>0</v>
      </c>
      <c r="N178" s="7">
        <v>1</v>
      </c>
      <c r="O178" s="7">
        <v>1</v>
      </c>
      <c r="P178" s="7">
        <v>0</v>
      </c>
      <c r="Q178" s="7">
        <v>0</v>
      </c>
      <c r="R178" s="4">
        <v>0</v>
      </c>
    </row>
    <row r="179" spans="3:18">
      <c r="C179" s="9" t="s">
        <v>140</v>
      </c>
      <c r="D179" s="6">
        <v>1</v>
      </c>
      <c r="E179" s="8">
        <v>28</v>
      </c>
      <c r="F179" s="7">
        <v>0</v>
      </c>
      <c r="G179" s="7">
        <v>0</v>
      </c>
      <c r="H179" s="7">
        <v>0</v>
      </c>
      <c r="I179" s="7">
        <v>1</v>
      </c>
      <c r="J179" s="7">
        <v>0</v>
      </c>
      <c r="K179" s="7">
        <v>0</v>
      </c>
      <c r="L179" s="7">
        <v>1</v>
      </c>
      <c r="M179" s="7">
        <v>0</v>
      </c>
      <c r="N179" s="7">
        <v>0</v>
      </c>
      <c r="O179" s="7">
        <v>1</v>
      </c>
      <c r="P179" s="7">
        <v>0</v>
      </c>
      <c r="Q179" s="7">
        <v>0</v>
      </c>
      <c r="R179" s="4">
        <v>0</v>
      </c>
    </row>
    <row r="180" spans="3:18">
      <c r="C180" s="9" t="s">
        <v>194</v>
      </c>
      <c r="D180" s="6">
        <v>18</v>
      </c>
      <c r="E180" s="8">
        <v>60.277777777777779</v>
      </c>
      <c r="F180" s="7">
        <v>1</v>
      </c>
      <c r="G180" s="7">
        <v>8.35</v>
      </c>
      <c r="H180" s="7">
        <v>0</v>
      </c>
      <c r="I180" s="7">
        <v>6.35</v>
      </c>
      <c r="J180" s="7">
        <v>3.6</v>
      </c>
      <c r="K180" s="7">
        <v>3</v>
      </c>
      <c r="L180" s="7">
        <v>4.75</v>
      </c>
      <c r="M180" s="7">
        <v>0</v>
      </c>
      <c r="N180" s="7">
        <v>2.6</v>
      </c>
      <c r="O180" s="7">
        <v>7</v>
      </c>
      <c r="P180" s="7">
        <v>1.75</v>
      </c>
      <c r="Q180" s="7">
        <v>0.6</v>
      </c>
      <c r="R180" s="4">
        <v>0</v>
      </c>
    </row>
    <row r="181" spans="3:18">
      <c r="C181" s="9" t="s">
        <v>208</v>
      </c>
      <c r="D181" s="6">
        <v>36</v>
      </c>
      <c r="E181" s="8">
        <v>70.942857142857136</v>
      </c>
      <c r="F181" s="7">
        <v>2.6</v>
      </c>
      <c r="G181" s="7">
        <v>25.95</v>
      </c>
      <c r="H181" s="7">
        <v>2</v>
      </c>
      <c r="I181" s="7">
        <v>5.6</v>
      </c>
      <c r="J181" s="7">
        <v>16.2</v>
      </c>
      <c r="K181" s="7">
        <v>9.6</v>
      </c>
      <c r="L181" s="7">
        <v>12.35</v>
      </c>
      <c r="M181" s="7">
        <v>0</v>
      </c>
      <c r="N181" s="7">
        <v>2</v>
      </c>
      <c r="O181" s="7">
        <v>6.95</v>
      </c>
      <c r="P181" s="7">
        <v>1</v>
      </c>
      <c r="Q181" s="7">
        <v>1</v>
      </c>
      <c r="R181" s="4">
        <v>3.75</v>
      </c>
    </row>
    <row r="182" spans="3:18">
      <c r="C182" s="9" t="s">
        <v>437</v>
      </c>
      <c r="D182" s="6">
        <v>2</v>
      </c>
      <c r="E182" s="8">
        <v>55</v>
      </c>
      <c r="F182" s="7">
        <v>0</v>
      </c>
      <c r="G182" s="7">
        <v>1</v>
      </c>
      <c r="H182" s="7">
        <v>0</v>
      </c>
      <c r="I182" s="7">
        <v>1</v>
      </c>
      <c r="J182" s="7">
        <v>2</v>
      </c>
      <c r="K182" s="7">
        <v>1</v>
      </c>
      <c r="L182" s="7">
        <v>0</v>
      </c>
      <c r="M182" s="7">
        <v>0</v>
      </c>
      <c r="N182" s="7">
        <v>0</v>
      </c>
      <c r="O182" s="7">
        <v>1</v>
      </c>
      <c r="P182" s="7">
        <v>0</v>
      </c>
      <c r="Q182" s="7">
        <v>0</v>
      </c>
      <c r="R182" s="4">
        <v>0</v>
      </c>
    </row>
    <row r="183" spans="3:18">
      <c r="C183" s="9" t="s">
        <v>126</v>
      </c>
      <c r="D183" s="6">
        <v>14</v>
      </c>
      <c r="E183" s="8">
        <v>54.07692307692308</v>
      </c>
      <c r="F183" s="7">
        <v>0</v>
      </c>
      <c r="G183" s="7">
        <v>3.375</v>
      </c>
      <c r="H183" s="7">
        <v>1</v>
      </c>
      <c r="I183" s="7">
        <v>6</v>
      </c>
      <c r="J183" s="7">
        <v>4.375</v>
      </c>
      <c r="K183" s="7">
        <v>1.375</v>
      </c>
      <c r="L183" s="7">
        <v>3.375</v>
      </c>
      <c r="M183" s="7">
        <v>0.375</v>
      </c>
      <c r="N183" s="7">
        <v>1.375</v>
      </c>
      <c r="O183" s="7">
        <v>4</v>
      </c>
      <c r="P183" s="7">
        <v>2</v>
      </c>
      <c r="Q183" s="7">
        <v>0.375</v>
      </c>
      <c r="R183" s="4">
        <v>2.375</v>
      </c>
    </row>
    <row r="184" spans="3:18">
      <c r="C184" s="9" t="s">
        <v>457</v>
      </c>
      <c r="D184" s="6">
        <v>1</v>
      </c>
      <c r="E184" s="8">
        <v>34</v>
      </c>
      <c r="F184" s="7">
        <v>0</v>
      </c>
      <c r="G184" s="7">
        <v>0</v>
      </c>
      <c r="H184" s="7">
        <v>1</v>
      </c>
      <c r="I184" s="7">
        <v>0</v>
      </c>
      <c r="J184" s="7">
        <v>0</v>
      </c>
      <c r="K184" s="7">
        <v>0</v>
      </c>
      <c r="L184" s="7">
        <v>0</v>
      </c>
      <c r="M184" s="7">
        <v>0</v>
      </c>
      <c r="N184" s="7">
        <v>1</v>
      </c>
      <c r="O184" s="7">
        <v>1</v>
      </c>
      <c r="P184" s="7">
        <v>0</v>
      </c>
      <c r="Q184" s="7">
        <v>0</v>
      </c>
      <c r="R184" s="4">
        <v>0</v>
      </c>
    </row>
    <row r="185" spans="3:18">
      <c r="C185" s="9" t="s">
        <v>216</v>
      </c>
      <c r="D185" s="6">
        <v>1</v>
      </c>
      <c r="E185" s="8">
        <v>55</v>
      </c>
      <c r="F185" s="7">
        <v>0</v>
      </c>
      <c r="G185" s="7">
        <v>0</v>
      </c>
      <c r="H185" s="7">
        <v>0</v>
      </c>
      <c r="I185" s="7">
        <v>0</v>
      </c>
      <c r="J185" s="7">
        <v>1</v>
      </c>
      <c r="K185" s="7">
        <v>0</v>
      </c>
      <c r="L185" s="7">
        <v>0</v>
      </c>
      <c r="M185" s="7">
        <v>0</v>
      </c>
      <c r="N185" s="7">
        <v>1</v>
      </c>
      <c r="O185" s="7">
        <v>0</v>
      </c>
      <c r="P185" s="7">
        <v>0</v>
      </c>
      <c r="Q185" s="7">
        <v>0</v>
      </c>
      <c r="R185" s="4">
        <v>0</v>
      </c>
    </row>
    <row r="186" spans="3:18">
      <c r="C186" s="9" t="s">
        <v>246</v>
      </c>
      <c r="D186" s="6">
        <v>3</v>
      </c>
      <c r="E186" s="8">
        <v>42.666666666666664</v>
      </c>
      <c r="F186" s="7">
        <v>1</v>
      </c>
      <c r="G186" s="7">
        <v>0</v>
      </c>
      <c r="H186" s="7">
        <v>0.42857142857142855</v>
      </c>
      <c r="I186" s="7">
        <v>0</v>
      </c>
      <c r="J186" s="7">
        <v>0.42857142857142855</v>
      </c>
      <c r="K186" s="7">
        <v>0.42857142857142855</v>
      </c>
      <c r="L186" s="7">
        <v>0</v>
      </c>
      <c r="M186" s="7">
        <v>0.42857142857142855</v>
      </c>
      <c r="N186" s="7">
        <v>2.4285714285714288</v>
      </c>
      <c r="O186" s="7">
        <v>0.42857142857142855</v>
      </c>
      <c r="P186" s="7">
        <v>1</v>
      </c>
      <c r="Q186" s="7">
        <v>0</v>
      </c>
      <c r="R186" s="4">
        <v>0.42857142857142855</v>
      </c>
    </row>
    <row r="187" spans="3:18">
      <c r="C187" s="9" t="s">
        <v>119</v>
      </c>
      <c r="D187" s="6">
        <v>1</v>
      </c>
      <c r="E187" s="8">
        <v>75</v>
      </c>
      <c r="F187" s="7">
        <v>0</v>
      </c>
      <c r="G187" s="7">
        <v>0</v>
      </c>
      <c r="H187" s="7">
        <v>0</v>
      </c>
      <c r="I187" s="7">
        <v>0</v>
      </c>
      <c r="J187" s="7">
        <v>0</v>
      </c>
      <c r="K187" s="7">
        <v>1</v>
      </c>
      <c r="L187" s="7">
        <v>1</v>
      </c>
      <c r="M187" s="7">
        <v>0</v>
      </c>
      <c r="N187" s="7">
        <v>1</v>
      </c>
      <c r="O187" s="7">
        <v>0</v>
      </c>
      <c r="P187" s="7">
        <v>0</v>
      </c>
      <c r="Q187" s="7">
        <v>0</v>
      </c>
      <c r="R187" s="4">
        <v>0</v>
      </c>
    </row>
    <row r="188" spans="3:18">
      <c r="C188" s="9" t="s">
        <v>177</v>
      </c>
      <c r="D188" s="6">
        <v>1</v>
      </c>
      <c r="E188" s="8">
        <v>80</v>
      </c>
      <c r="F188" s="7">
        <v>0</v>
      </c>
      <c r="G188" s="7">
        <v>0</v>
      </c>
      <c r="H188" s="7">
        <v>0</v>
      </c>
      <c r="I188" s="7">
        <v>0</v>
      </c>
      <c r="J188" s="7">
        <v>0</v>
      </c>
      <c r="K188" s="7">
        <v>0</v>
      </c>
      <c r="L188" s="7">
        <v>1</v>
      </c>
      <c r="M188" s="7">
        <v>0</v>
      </c>
      <c r="N188" s="7">
        <v>0</v>
      </c>
      <c r="O188" s="7">
        <v>0</v>
      </c>
      <c r="P188" s="7">
        <v>0</v>
      </c>
      <c r="Q188" s="7">
        <v>0</v>
      </c>
      <c r="R188" s="4">
        <v>0</v>
      </c>
    </row>
    <row r="189" spans="3:18">
      <c r="C189" s="9" t="s">
        <v>228</v>
      </c>
      <c r="D189" s="6">
        <v>8</v>
      </c>
      <c r="E189" s="8">
        <v>38.714285714285715</v>
      </c>
      <c r="F189" s="7">
        <v>3.2</v>
      </c>
      <c r="G189" s="7">
        <v>2.9333333333333331</v>
      </c>
      <c r="H189" s="7">
        <v>2.3333333333333335</v>
      </c>
      <c r="I189" s="7">
        <v>2.9333333333333331</v>
      </c>
      <c r="J189" s="7">
        <v>1.6833333333333333</v>
      </c>
      <c r="K189" s="7">
        <v>0.75</v>
      </c>
      <c r="L189" s="7">
        <v>0.93333333333333335</v>
      </c>
      <c r="M189" s="7">
        <v>1.35</v>
      </c>
      <c r="N189" s="7">
        <v>0.93333333333333335</v>
      </c>
      <c r="O189" s="7">
        <v>1.3333333333333333</v>
      </c>
      <c r="P189" s="7">
        <v>2.2833333333333332</v>
      </c>
      <c r="Q189" s="7">
        <v>0</v>
      </c>
      <c r="R189" s="4">
        <v>0.33333333333333331</v>
      </c>
    </row>
    <row r="190" spans="3:18">
      <c r="C190" s="9" t="s">
        <v>234</v>
      </c>
      <c r="D190" s="6">
        <v>7</v>
      </c>
      <c r="E190" s="8">
        <v>47.714285714285715</v>
      </c>
      <c r="F190" s="7">
        <v>0</v>
      </c>
      <c r="G190" s="7">
        <v>1</v>
      </c>
      <c r="H190" s="7">
        <v>0</v>
      </c>
      <c r="I190" s="7">
        <v>2</v>
      </c>
      <c r="J190" s="7">
        <v>4</v>
      </c>
      <c r="K190" s="7">
        <v>1</v>
      </c>
      <c r="L190" s="7">
        <v>1</v>
      </c>
      <c r="M190" s="7">
        <v>0</v>
      </c>
      <c r="N190" s="7">
        <v>1</v>
      </c>
      <c r="O190" s="7">
        <v>2</v>
      </c>
      <c r="P190" s="7">
        <v>1</v>
      </c>
      <c r="Q190" s="7">
        <v>0</v>
      </c>
      <c r="R190" s="4">
        <v>1</v>
      </c>
    </row>
    <row r="191" spans="3:18">
      <c r="C191" s="13" t="s">
        <v>342</v>
      </c>
      <c r="D191" s="14">
        <v>1093</v>
      </c>
      <c r="E191" s="10">
        <v>52.985308521057789</v>
      </c>
      <c r="F191" s="11">
        <v>84.681959706959717</v>
      </c>
      <c r="G191" s="11">
        <v>415.05934065934059</v>
      </c>
      <c r="H191" s="11">
        <v>81.236721611721606</v>
      </c>
      <c r="I191" s="11">
        <v>248.69743589743584</v>
      </c>
      <c r="J191" s="11">
        <v>404.64862637362637</v>
      </c>
      <c r="K191" s="11">
        <v>142.23195970695969</v>
      </c>
      <c r="L191" s="11">
        <v>233.03315018315013</v>
      </c>
      <c r="M191" s="11">
        <v>45.218864468864467</v>
      </c>
      <c r="N191" s="11">
        <v>251.66767399267394</v>
      </c>
      <c r="O191" s="11">
        <v>260.63553113553104</v>
      </c>
      <c r="P191" s="11">
        <v>117.567673992674</v>
      </c>
      <c r="Q191" s="11">
        <v>25.039102564102564</v>
      </c>
      <c r="R191" s="12">
        <v>104.2819597069597</v>
      </c>
    </row>
  </sheetData>
  <mergeCells count="2">
    <mergeCell ref="A1:P1"/>
    <mergeCell ref="A2:B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1"/>
  <sheetViews>
    <sheetView workbookViewId="0">
      <pane xSplit="3" ySplit="12" topLeftCell="D13" activePane="bottomRight" state="frozen"/>
      <selection pane="topRight" activeCell="D1" sqref="D1"/>
      <selection pane="bottomLeft" activeCell="A13" sqref="A13"/>
      <selection pane="bottomRight" activeCell="D5" sqref="D5"/>
    </sheetView>
  </sheetViews>
  <sheetFormatPr defaultRowHeight="14.5"/>
  <cols>
    <col min="2" max="2" width="29.7265625" customWidth="1"/>
    <col min="3" max="3" width="24.81640625" customWidth="1"/>
    <col min="4" max="4" width="19.6328125" customWidth="1"/>
    <col min="5" max="5" width="11.08984375" customWidth="1"/>
    <col min="6" max="6" width="19" customWidth="1"/>
    <col min="7" max="7" width="6.54296875" customWidth="1"/>
    <col min="8" max="8" width="21.08984375" customWidth="1"/>
    <col min="9" max="9" width="8.1796875" customWidth="1"/>
    <col min="10" max="10" width="20" customWidth="1"/>
    <col min="11" max="11" width="20.453125" customWidth="1"/>
    <col min="12" max="12" width="20.36328125" customWidth="1"/>
    <col min="13" max="13" width="15" customWidth="1"/>
    <col min="14" max="14" width="29.7265625" customWidth="1"/>
    <col min="15" max="15" width="23.81640625" customWidth="1"/>
    <col min="16" max="16" width="6.36328125" customWidth="1"/>
    <col min="17" max="17" width="25.7265625" customWidth="1"/>
    <col min="18" max="18" width="24.90625" customWidth="1"/>
  </cols>
  <sheetData>
    <row r="1" spans="1:18" ht="35">
      <c r="A1" s="154" t="s">
        <v>2</v>
      </c>
      <c r="B1" s="154"/>
      <c r="C1" s="154"/>
      <c r="D1" s="154"/>
      <c r="E1" s="154"/>
      <c r="F1" s="154"/>
      <c r="G1" s="154"/>
      <c r="H1" s="154"/>
      <c r="I1" s="154"/>
      <c r="J1" s="154"/>
      <c r="K1" s="154"/>
      <c r="L1" s="154"/>
      <c r="M1" s="154"/>
      <c r="N1" s="154"/>
      <c r="O1" s="154"/>
      <c r="P1" s="154"/>
      <c r="Q1" s="154"/>
    </row>
    <row r="2" spans="1:18" ht="16">
      <c r="A2" s="155" t="s">
        <v>353</v>
      </c>
      <c r="B2" s="155"/>
    </row>
    <row r="13" spans="1:18">
      <c r="C13" s="5" t="s">
        <v>354</v>
      </c>
      <c r="D13" s="2" t="s">
        <v>343</v>
      </c>
      <c r="E13" s="3" t="s">
        <v>345</v>
      </c>
      <c r="F13" s="2" t="s">
        <v>355</v>
      </c>
      <c r="G13" s="2" t="s">
        <v>19</v>
      </c>
      <c r="H13" s="2" t="s">
        <v>346</v>
      </c>
      <c r="I13" s="2" t="s">
        <v>26</v>
      </c>
      <c r="J13" s="2" t="s">
        <v>347</v>
      </c>
      <c r="K13" s="2" t="s">
        <v>340</v>
      </c>
      <c r="L13" s="2" t="s">
        <v>348</v>
      </c>
      <c r="M13" s="2" t="s">
        <v>349</v>
      </c>
      <c r="N13" s="2" t="s">
        <v>350</v>
      </c>
      <c r="O13" s="2" t="s">
        <v>351</v>
      </c>
      <c r="P13" s="2" t="s">
        <v>21</v>
      </c>
      <c r="Q13" s="2" t="s">
        <v>341</v>
      </c>
      <c r="R13" s="3" t="s">
        <v>352</v>
      </c>
    </row>
    <row r="14" spans="1:18">
      <c r="C14" s="9" t="s">
        <v>344</v>
      </c>
      <c r="D14" s="6">
        <v>166</v>
      </c>
      <c r="E14" s="8">
        <v>43.968000000000004</v>
      </c>
      <c r="F14" s="7">
        <v>20.5</v>
      </c>
      <c r="G14" s="7">
        <v>54.928571428571431</v>
      </c>
      <c r="H14" s="7">
        <v>19.428571428571431</v>
      </c>
      <c r="I14" s="7">
        <v>36.178571428571431</v>
      </c>
      <c r="J14" s="7">
        <v>34.5</v>
      </c>
      <c r="K14" s="7">
        <v>25.178571428571427</v>
      </c>
      <c r="L14" s="7">
        <v>36.178571428571431</v>
      </c>
      <c r="M14" s="7">
        <v>7</v>
      </c>
      <c r="N14" s="7">
        <v>33.25</v>
      </c>
      <c r="O14" s="7">
        <v>37.75</v>
      </c>
      <c r="P14" s="7">
        <v>25.678571428571427</v>
      </c>
      <c r="Q14" s="7">
        <v>3.9285714285714284</v>
      </c>
      <c r="R14" s="4">
        <v>34.5</v>
      </c>
    </row>
    <row r="15" spans="1:18">
      <c r="C15" s="9" t="s">
        <v>453</v>
      </c>
      <c r="D15" s="6">
        <v>8</v>
      </c>
      <c r="E15" s="8">
        <v>32.5</v>
      </c>
      <c r="F15" s="7">
        <v>1</v>
      </c>
      <c r="G15" s="7">
        <v>0.75</v>
      </c>
      <c r="H15" s="7">
        <v>2</v>
      </c>
      <c r="I15" s="7">
        <v>0.75</v>
      </c>
      <c r="J15" s="7">
        <v>1</v>
      </c>
      <c r="K15" s="7">
        <v>2</v>
      </c>
      <c r="L15" s="7">
        <v>2.75</v>
      </c>
      <c r="M15" s="7">
        <v>0</v>
      </c>
      <c r="N15" s="7">
        <v>2</v>
      </c>
      <c r="O15" s="7">
        <v>0.75</v>
      </c>
      <c r="P15" s="7">
        <v>4</v>
      </c>
      <c r="Q15" s="7">
        <v>0</v>
      </c>
      <c r="R15" s="4">
        <v>0</v>
      </c>
    </row>
    <row r="16" spans="1:18">
      <c r="C16" s="9" t="s">
        <v>148</v>
      </c>
      <c r="D16" s="6">
        <v>1</v>
      </c>
      <c r="E16" s="8">
        <v>23</v>
      </c>
      <c r="F16" s="7">
        <v>0</v>
      </c>
      <c r="G16" s="7">
        <v>0</v>
      </c>
      <c r="H16" s="7">
        <v>1</v>
      </c>
      <c r="I16" s="7">
        <v>0</v>
      </c>
      <c r="J16" s="7">
        <v>0</v>
      </c>
      <c r="K16" s="7">
        <v>0</v>
      </c>
      <c r="L16" s="7">
        <v>0</v>
      </c>
      <c r="M16" s="7">
        <v>0</v>
      </c>
      <c r="N16" s="7">
        <v>0</v>
      </c>
      <c r="O16" s="7">
        <v>0</v>
      </c>
      <c r="P16" s="7">
        <v>1</v>
      </c>
      <c r="Q16" s="7">
        <v>0</v>
      </c>
      <c r="R16" s="4">
        <v>1</v>
      </c>
    </row>
    <row r="17" spans="3:18">
      <c r="C17" s="9" t="s">
        <v>444</v>
      </c>
      <c r="D17" s="6">
        <v>2</v>
      </c>
      <c r="E17" s="8">
        <v>44.5</v>
      </c>
      <c r="F17" s="7">
        <v>0</v>
      </c>
      <c r="G17" s="7">
        <v>0</v>
      </c>
      <c r="H17" s="7">
        <v>0</v>
      </c>
      <c r="I17" s="7">
        <v>1</v>
      </c>
      <c r="J17" s="7">
        <v>0</v>
      </c>
      <c r="K17" s="7">
        <v>0</v>
      </c>
      <c r="L17" s="7">
        <v>1</v>
      </c>
      <c r="M17" s="7">
        <v>1</v>
      </c>
      <c r="N17" s="7">
        <v>0</v>
      </c>
      <c r="O17" s="7">
        <v>1</v>
      </c>
      <c r="P17" s="7">
        <v>0</v>
      </c>
      <c r="Q17" s="7">
        <v>0</v>
      </c>
      <c r="R17" s="4">
        <v>0</v>
      </c>
    </row>
    <row r="18" spans="3:18">
      <c r="C18" s="9" t="s">
        <v>247</v>
      </c>
      <c r="D18" s="6">
        <v>2</v>
      </c>
      <c r="E18" s="8">
        <v>40.5</v>
      </c>
      <c r="F18" s="7">
        <v>0</v>
      </c>
      <c r="G18" s="7">
        <v>0</v>
      </c>
      <c r="H18" s="7">
        <v>0</v>
      </c>
      <c r="I18" s="7">
        <v>2</v>
      </c>
      <c r="J18" s="7">
        <v>0</v>
      </c>
      <c r="K18" s="7">
        <v>1</v>
      </c>
      <c r="L18" s="7">
        <v>0</v>
      </c>
      <c r="M18" s="7">
        <v>1</v>
      </c>
      <c r="N18" s="7">
        <v>0</v>
      </c>
      <c r="O18" s="7">
        <v>0</v>
      </c>
      <c r="P18" s="7">
        <v>1</v>
      </c>
      <c r="Q18" s="7">
        <v>0</v>
      </c>
      <c r="R18" s="4">
        <v>1</v>
      </c>
    </row>
    <row r="19" spans="3:18">
      <c r="C19" s="9" t="s">
        <v>495</v>
      </c>
      <c r="D19" s="6">
        <v>1</v>
      </c>
      <c r="E19" s="8">
        <v>70</v>
      </c>
      <c r="F19" s="7">
        <v>1</v>
      </c>
      <c r="G19" s="7">
        <v>0</v>
      </c>
      <c r="H19" s="7">
        <v>0</v>
      </c>
      <c r="I19" s="7">
        <v>0</v>
      </c>
      <c r="J19" s="7">
        <v>0</v>
      </c>
      <c r="K19" s="7">
        <v>0</v>
      </c>
      <c r="L19" s="7">
        <v>1</v>
      </c>
      <c r="M19" s="7">
        <v>0</v>
      </c>
      <c r="N19" s="7">
        <v>0</v>
      </c>
      <c r="O19" s="7">
        <v>0</v>
      </c>
      <c r="P19" s="7">
        <v>0</v>
      </c>
      <c r="Q19" s="7">
        <v>0</v>
      </c>
      <c r="R19" s="4">
        <v>0</v>
      </c>
    </row>
    <row r="20" spans="3:18">
      <c r="C20" s="9" t="s">
        <v>237</v>
      </c>
      <c r="D20" s="6">
        <v>15</v>
      </c>
      <c r="E20" s="8">
        <v>56.5</v>
      </c>
      <c r="F20" s="7">
        <v>2</v>
      </c>
      <c r="G20" s="7">
        <v>5.5</v>
      </c>
      <c r="H20" s="7">
        <v>1</v>
      </c>
      <c r="I20" s="7">
        <v>4.75</v>
      </c>
      <c r="J20" s="7">
        <v>0.75</v>
      </c>
      <c r="K20" s="7">
        <v>2.5</v>
      </c>
      <c r="L20" s="7">
        <v>3.75</v>
      </c>
      <c r="M20" s="7">
        <v>1</v>
      </c>
      <c r="N20" s="7">
        <v>1.5</v>
      </c>
      <c r="O20" s="7">
        <v>5</v>
      </c>
      <c r="P20" s="7">
        <v>1.75</v>
      </c>
      <c r="Q20" s="7">
        <v>1</v>
      </c>
      <c r="R20" s="4">
        <v>6.5</v>
      </c>
    </row>
    <row r="21" spans="3:18">
      <c r="C21" s="9" t="s">
        <v>427</v>
      </c>
      <c r="D21" s="6">
        <v>2</v>
      </c>
      <c r="E21" s="8">
        <v>38</v>
      </c>
      <c r="F21" s="7">
        <v>0</v>
      </c>
      <c r="G21" s="7">
        <v>0</v>
      </c>
      <c r="H21" s="7">
        <v>0</v>
      </c>
      <c r="I21" s="7">
        <v>0</v>
      </c>
      <c r="J21" s="7">
        <v>1</v>
      </c>
      <c r="K21" s="7">
        <v>0</v>
      </c>
      <c r="L21" s="7">
        <v>1</v>
      </c>
      <c r="M21" s="7">
        <v>1</v>
      </c>
      <c r="N21" s="7">
        <v>0</v>
      </c>
      <c r="O21" s="7">
        <v>0</v>
      </c>
      <c r="P21" s="7">
        <v>1</v>
      </c>
      <c r="Q21" s="7">
        <v>0</v>
      </c>
      <c r="R21" s="4">
        <v>0</v>
      </c>
    </row>
    <row r="22" spans="3:18">
      <c r="C22" s="9" t="s">
        <v>171</v>
      </c>
      <c r="D22" s="6">
        <v>2</v>
      </c>
      <c r="E22" s="8">
        <v>37</v>
      </c>
      <c r="F22" s="7">
        <v>1</v>
      </c>
      <c r="G22" s="7">
        <v>0</v>
      </c>
      <c r="H22" s="7">
        <v>0</v>
      </c>
      <c r="I22" s="7">
        <v>0</v>
      </c>
      <c r="J22" s="7">
        <v>0</v>
      </c>
      <c r="K22" s="7">
        <v>0</v>
      </c>
      <c r="L22" s="7">
        <v>1</v>
      </c>
      <c r="M22" s="7">
        <v>0</v>
      </c>
      <c r="N22" s="7">
        <v>0</v>
      </c>
      <c r="O22" s="7">
        <v>0</v>
      </c>
      <c r="P22" s="7">
        <v>0</v>
      </c>
      <c r="Q22" s="7">
        <v>0</v>
      </c>
      <c r="R22" s="4">
        <v>0</v>
      </c>
    </row>
    <row r="23" spans="3:18">
      <c r="C23" s="9" t="s">
        <v>456</v>
      </c>
      <c r="D23" s="6">
        <v>1</v>
      </c>
      <c r="E23" s="8">
        <v>45</v>
      </c>
      <c r="F23" s="7">
        <v>0</v>
      </c>
      <c r="G23" s="7">
        <v>1</v>
      </c>
      <c r="H23" s="7">
        <v>0</v>
      </c>
      <c r="I23" s="7">
        <v>1</v>
      </c>
      <c r="J23" s="7">
        <v>1</v>
      </c>
      <c r="K23" s="7">
        <v>0</v>
      </c>
      <c r="L23" s="7">
        <v>0</v>
      </c>
      <c r="M23" s="7">
        <v>0</v>
      </c>
      <c r="N23" s="7">
        <v>0</v>
      </c>
      <c r="O23" s="7">
        <v>0</v>
      </c>
      <c r="P23" s="7">
        <v>0</v>
      </c>
      <c r="Q23" s="7">
        <v>0</v>
      </c>
      <c r="R23" s="4">
        <v>0</v>
      </c>
    </row>
    <row r="24" spans="3:18">
      <c r="C24" s="9" t="s">
        <v>220</v>
      </c>
      <c r="D24" s="6">
        <v>14</v>
      </c>
      <c r="E24" s="8">
        <v>65.333333333333329</v>
      </c>
      <c r="F24" s="7">
        <v>0</v>
      </c>
      <c r="G24" s="7">
        <v>5</v>
      </c>
      <c r="H24" s="7">
        <v>0</v>
      </c>
      <c r="I24" s="7">
        <v>3</v>
      </c>
      <c r="J24" s="7">
        <v>0</v>
      </c>
      <c r="K24" s="7">
        <v>4</v>
      </c>
      <c r="L24" s="7">
        <v>6</v>
      </c>
      <c r="M24" s="7">
        <v>0</v>
      </c>
      <c r="N24" s="7">
        <v>4</v>
      </c>
      <c r="O24" s="7">
        <v>3</v>
      </c>
      <c r="P24" s="7">
        <v>2</v>
      </c>
      <c r="Q24" s="7">
        <v>0</v>
      </c>
      <c r="R24" s="4">
        <v>3</v>
      </c>
    </row>
    <row r="25" spans="3:18">
      <c r="C25" s="9" t="s">
        <v>231</v>
      </c>
      <c r="D25" s="6">
        <v>5</v>
      </c>
      <c r="E25" s="8">
        <v>59.75</v>
      </c>
      <c r="F25" s="7">
        <v>0</v>
      </c>
      <c r="G25" s="7">
        <v>1.75</v>
      </c>
      <c r="H25" s="7">
        <v>0</v>
      </c>
      <c r="I25" s="7">
        <v>1</v>
      </c>
      <c r="J25" s="7">
        <v>0</v>
      </c>
      <c r="K25" s="7">
        <v>0</v>
      </c>
      <c r="L25" s="7">
        <v>0.75</v>
      </c>
      <c r="M25" s="7">
        <v>0</v>
      </c>
      <c r="N25" s="7">
        <v>0.75</v>
      </c>
      <c r="O25" s="7">
        <v>1.75</v>
      </c>
      <c r="P25" s="7">
        <v>1</v>
      </c>
      <c r="Q25" s="7">
        <v>0</v>
      </c>
      <c r="R25" s="4">
        <v>1</v>
      </c>
    </row>
    <row r="26" spans="3:18">
      <c r="C26" s="9" t="s">
        <v>202</v>
      </c>
      <c r="D26" s="6">
        <v>5</v>
      </c>
      <c r="E26" s="8">
        <v>60</v>
      </c>
      <c r="F26" s="7">
        <v>1</v>
      </c>
      <c r="G26" s="7">
        <v>2</v>
      </c>
      <c r="H26" s="7">
        <v>0</v>
      </c>
      <c r="I26" s="7">
        <v>2</v>
      </c>
      <c r="J26" s="7">
        <v>0</v>
      </c>
      <c r="K26" s="7">
        <v>2</v>
      </c>
      <c r="L26" s="7">
        <v>1</v>
      </c>
      <c r="M26" s="7">
        <v>1</v>
      </c>
      <c r="N26" s="7">
        <v>0</v>
      </c>
      <c r="O26" s="7">
        <v>0</v>
      </c>
      <c r="P26" s="7">
        <v>1</v>
      </c>
      <c r="Q26" s="7">
        <v>0</v>
      </c>
      <c r="R26" s="4">
        <v>1</v>
      </c>
    </row>
    <row r="27" spans="3:18">
      <c r="C27" s="9" t="s">
        <v>151</v>
      </c>
      <c r="D27" s="6">
        <v>2</v>
      </c>
      <c r="E27" s="8">
        <v>33.5</v>
      </c>
      <c r="F27" s="7">
        <v>0</v>
      </c>
      <c r="G27" s="7">
        <v>0</v>
      </c>
      <c r="H27" s="7">
        <v>1</v>
      </c>
      <c r="I27" s="7">
        <v>0</v>
      </c>
      <c r="J27" s="7">
        <v>2</v>
      </c>
      <c r="K27" s="7">
        <v>1</v>
      </c>
      <c r="L27" s="7">
        <v>0</v>
      </c>
      <c r="M27" s="7">
        <v>0</v>
      </c>
      <c r="N27" s="7">
        <v>0</v>
      </c>
      <c r="O27" s="7">
        <v>0</v>
      </c>
      <c r="P27" s="7">
        <v>1</v>
      </c>
      <c r="Q27" s="7">
        <v>1</v>
      </c>
      <c r="R27" s="4">
        <v>0</v>
      </c>
    </row>
    <row r="28" spans="3:18">
      <c r="C28" s="9" t="s">
        <v>129</v>
      </c>
      <c r="D28" s="6">
        <v>13</v>
      </c>
      <c r="E28" s="8">
        <v>57.545454545454547</v>
      </c>
      <c r="F28" s="7">
        <v>3</v>
      </c>
      <c r="G28" s="7">
        <v>5</v>
      </c>
      <c r="H28" s="7">
        <v>0.75</v>
      </c>
      <c r="I28" s="7">
        <v>3</v>
      </c>
      <c r="J28" s="7">
        <v>1</v>
      </c>
      <c r="K28" s="7">
        <v>1</v>
      </c>
      <c r="L28" s="7">
        <v>5.75</v>
      </c>
      <c r="M28" s="7">
        <v>0</v>
      </c>
      <c r="N28" s="7">
        <v>0</v>
      </c>
      <c r="O28" s="7">
        <v>2.75</v>
      </c>
      <c r="P28" s="7">
        <v>1</v>
      </c>
      <c r="Q28" s="7">
        <v>0</v>
      </c>
      <c r="R28" s="4">
        <v>2.75</v>
      </c>
    </row>
    <row r="29" spans="3:18">
      <c r="C29" s="9" t="s">
        <v>445</v>
      </c>
      <c r="D29" s="6">
        <v>2</v>
      </c>
      <c r="E29" s="8">
        <v>30.5</v>
      </c>
      <c r="F29" s="7">
        <v>0</v>
      </c>
      <c r="G29" s="7">
        <v>0</v>
      </c>
      <c r="H29" s="7">
        <v>1</v>
      </c>
      <c r="I29" s="7">
        <v>0</v>
      </c>
      <c r="J29" s="7">
        <v>2</v>
      </c>
      <c r="K29" s="7">
        <v>1</v>
      </c>
      <c r="L29" s="7">
        <v>0</v>
      </c>
      <c r="M29" s="7">
        <v>0</v>
      </c>
      <c r="N29" s="7">
        <v>0</v>
      </c>
      <c r="O29" s="7">
        <v>0</v>
      </c>
      <c r="P29" s="7">
        <v>0</v>
      </c>
      <c r="Q29" s="7">
        <v>0</v>
      </c>
      <c r="R29" s="4">
        <v>0</v>
      </c>
    </row>
    <row r="30" spans="3:18">
      <c r="C30" s="9" t="s">
        <v>450</v>
      </c>
      <c r="D30" s="6">
        <v>2</v>
      </c>
      <c r="E30" s="8">
        <v>27.5</v>
      </c>
      <c r="F30" s="7">
        <v>0</v>
      </c>
      <c r="G30" s="7">
        <v>2</v>
      </c>
      <c r="H30" s="7">
        <v>0</v>
      </c>
      <c r="I30" s="7">
        <v>0</v>
      </c>
      <c r="J30" s="7">
        <v>0</v>
      </c>
      <c r="K30" s="7">
        <v>1</v>
      </c>
      <c r="L30" s="7">
        <v>0</v>
      </c>
      <c r="M30" s="7">
        <v>1</v>
      </c>
      <c r="N30" s="7">
        <v>0</v>
      </c>
      <c r="O30" s="7">
        <v>1</v>
      </c>
      <c r="P30" s="7">
        <v>0</v>
      </c>
      <c r="Q30" s="7">
        <v>1</v>
      </c>
      <c r="R30" s="4">
        <v>0</v>
      </c>
    </row>
    <row r="31" spans="3:18">
      <c r="C31" s="9" t="s">
        <v>206</v>
      </c>
      <c r="D31" s="6">
        <v>33</v>
      </c>
      <c r="E31" s="8">
        <v>57.87096774193548</v>
      </c>
      <c r="F31" s="7">
        <v>4.5999999999999996</v>
      </c>
      <c r="G31" s="7">
        <v>11.35</v>
      </c>
      <c r="H31" s="7">
        <v>1.75</v>
      </c>
      <c r="I31" s="7">
        <v>5.35</v>
      </c>
      <c r="J31" s="7">
        <v>2.75</v>
      </c>
      <c r="K31" s="7">
        <v>6</v>
      </c>
      <c r="L31" s="7">
        <v>14.75</v>
      </c>
      <c r="M31" s="7">
        <v>0</v>
      </c>
      <c r="N31" s="7">
        <v>6.35</v>
      </c>
      <c r="O31" s="7">
        <v>10.35</v>
      </c>
      <c r="P31" s="7">
        <v>6</v>
      </c>
      <c r="Q31" s="7">
        <v>0</v>
      </c>
      <c r="R31" s="4">
        <v>10.75</v>
      </c>
    </row>
    <row r="32" spans="3:18">
      <c r="C32" s="9" t="s">
        <v>441</v>
      </c>
      <c r="D32" s="6">
        <v>4</v>
      </c>
      <c r="E32" s="8">
        <v>54.5</v>
      </c>
      <c r="F32" s="7">
        <v>0</v>
      </c>
      <c r="G32" s="7">
        <v>1</v>
      </c>
      <c r="H32" s="7">
        <v>0</v>
      </c>
      <c r="I32" s="7">
        <v>1</v>
      </c>
      <c r="J32" s="7">
        <v>1</v>
      </c>
      <c r="K32" s="7">
        <v>1</v>
      </c>
      <c r="L32" s="7">
        <v>1</v>
      </c>
      <c r="M32" s="7">
        <v>0</v>
      </c>
      <c r="N32" s="7">
        <v>2</v>
      </c>
      <c r="O32" s="7">
        <v>2</v>
      </c>
      <c r="P32" s="7">
        <v>0</v>
      </c>
      <c r="Q32" s="7">
        <v>1</v>
      </c>
      <c r="R32" s="4">
        <v>1</v>
      </c>
    </row>
    <row r="33" spans="3:18">
      <c r="C33" s="9" t="s">
        <v>481</v>
      </c>
      <c r="D33" s="6">
        <v>1</v>
      </c>
      <c r="E33" s="8">
        <v>65</v>
      </c>
      <c r="F33" s="7">
        <v>1</v>
      </c>
      <c r="G33" s="7">
        <v>0</v>
      </c>
      <c r="H33" s="7">
        <v>0</v>
      </c>
      <c r="I33" s="7">
        <v>0</v>
      </c>
      <c r="J33" s="7">
        <v>0</v>
      </c>
      <c r="K33" s="7">
        <v>0</v>
      </c>
      <c r="L33" s="7">
        <v>1</v>
      </c>
      <c r="M33" s="7">
        <v>0</v>
      </c>
      <c r="N33" s="7">
        <v>0</v>
      </c>
      <c r="O33" s="7">
        <v>0</v>
      </c>
      <c r="P33" s="7">
        <v>0</v>
      </c>
      <c r="Q33" s="7">
        <v>0</v>
      </c>
      <c r="R33" s="4">
        <v>0</v>
      </c>
    </row>
    <row r="34" spans="3:18">
      <c r="C34" s="9" t="s">
        <v>446</v>
      </c>
      <c r="D34" s="6">
        <v>1</v>
      </c>
      <c r="E34" s="8">
        <v>40</v>
      </c>
      <c r="F34" s="7">
        <v>0</v>
      </c>
      <c r="G34" s="7">
        <v>0</v>
      </c>
      <c r="H34" s="7">
        <v>0</v>
      </c>
      <c r="I34" s="7">
        <v>1</v>
      </c>
      <c r="J34" s="7">
        <v>0</v>
      </c>
      <c r="K34" s="7">
        <v>0</v>
      </c>
      <c r="L34" s="7">
        <v>0</v>
      </c>
      <c r="M34" s="7">
        <v>0</v>
      </c>
      <c r="N34" s="7">
        <v>0</v>
      </c>
      <c r="O34" s="7">
        <v>0</v>
      </c>
      <c r="P34" s="7">
        <v>0</v>
      </c>
      <c r="Q34" s="7">
        <v>0</v>
      </c>
      <c r="R34" s="4">
        <v>0</v>
      </c>
    </row>
    <row r="35" spans="3:18">
      <c r="C35" s="9" t="s">
        <v>159</v>
      </c>
      <c r="D35" s="6">
        <v>4</v>
      </c>
      <c r="E35" s="8">
        <v>63</v>
      </c>
      <c r="F35" s="7">
        <v>0</v>
      </c>
      <c r="G35" s="7">
        <v>1</v>
      </c>
      <c r="H35" s="7">
        <v>0</v>
      </c>
      <c r="I35" s="7">
        <v>1</v>
      </c>
      <c r="J35" s="7">
        <v>0</v>
      </c>
      <c r="K35" s="7">
        <v>0</v>
      </c>
      <c r="L35" s="7">
        <v>2</v>
      </c>
      <c r="M35" s="7">
        <v>0</v>
      </c>
      <c r="N35" s="7">
        <v>0</v>
      </c>
      <c r="O35" s="7">
        <v>2</v>
      </c>
      <c r="P35" s="7">
        <v>0</v>
      </c>
      <c r="Q35" s="7">
        <v>0</v>
      </c>
      <c r="R35" s="4">
        <v>3</v>
      </c>
    </row>
    <row r="36" spans="3:18">
      <c r="C36" s="9" t="s">
        <v>185</v>
      </c>
      <c r="D36" s="6">
        <v>3</v>
      </c>
      <c r="E36" s="8">
        <v>45.333333333333336</v>
      </c>
      <c r="F36" s="7">
        <v>0</v>
      </c>
      <c r="G36" s="7">
        <v>0</v>
      </c>
      <c r="H36" s="7">
        <v>0</v>
      </c>
      <c r="I36" s="7">
        <v>1</v>
      </c>
      <c r="J36" s="7">
        <v>1</v>
      </c>
      <c r="K36" s="7">
        <v>2</v>
      </c>
      <c r="L36" s="7">
        <v>0</v>
      </c>
      <c r="M36" s="7">
        <v>0</v>
      </c>
      <c r="N36" s="7">
        <v>0</v>
      </c>
      <c r="O36" s="7">
        <v>2</v>
      </c>
      <c r="P36" s="7">
        <v>2</v>
      </c>
      <c r="Q36" s="7">
        <v>0</v>
      </c>
      <c r="R36" s="4">
        <v>0</v>
      </c>
    </row>
    <row r="37" spans="3:18">
      <c r="C37" s="9" t="s">
        <v>128</v>
      </c>
      <c r="D37" s="6">
        <v>1</v>
      </c>
      <c r="E37" s="8">
        <v>68</v>
      </c>
      <c r="F37" s="7">
        <v>0</v>
      </c>
      <c r="G37" s="7">
        <v>0</v>
      </c>
      <c r="H37" s="7">
        <v>0</v>
      </c>
      <c r="I37" s="7">
        <v>0</v>
      </c>
      <c r="J37" s="7">
        <v>0</v>
      </c>
      <c r="K37" s="7">
        <v>0</v>
      </c>
      <c r="L37" s="7">
        <v>1</v>
      </c>
      <c r="M37" s="7">
        <v>0</v>
      </c>
      <c r="N37" s="7">
        <v>0</v>
      </c>
      <c r="O37" s="7">
        <v>1</v>
      </c>
      <c r="P37" s="7">
        <v>0</v>
      </c>
      <c r="Q37" s="7">
        <v>0</v>
      </c>
      <c r="R37" s="4">
        <v>0</v>
      </c>
    </row>
    <row r="38" spans="3:18">
      <c r="C38" s="9" t="s">
        <v>486</v>
      </c>
      <c r="D38" s="6">
        <v>1</v>
      </c>
      <c r="E38" s="8">
        <v>58</v>
      </c>
      <c r="F38" s="7">
        <v>0</v>
      </c>
      <c r="G38" s="7">
        <v>0</v>
      </c>
      <c r="H38" s="7">
        <v>0</v>
      </c>
      <c r="I38" s="7">
        <v>0</v>
      </c>
      <c r="J38" s="7">
        <v>0</v>
      </c>
      <c r="K38" s="7">
        <v>0</v>
      </c>
      <c r="L38" s="7">
        <v>1</v>
      </c>
      <c r="M38" s="7">
        <v>0</v>
      </c>
      <c r="N38" s="7">
        <v>1</v>
      </c>
      <c r="O38" s="7">
        <v>0</v>
      </c>
      <c r="P38" s="7">
        <v>0</v>
      </c>
      <c r="Q38" s="7">
        <v>0</v>
      </c>
      <c r="R38" s="4">
        <v>0</v>
      </c>
    </row>
    <row r="39" spans="3:18">
      <c r="C39" s="9" t="s">
        <v>210</v>
      </c>
      <c r="D39" s="6">
        <v>4</v>
      </c>
      <c r="E39" s="8">
        <v>45</v>
      </c>
      <c r="F39" s="7">
        <v>0</v>
      </c>
      <c r="G39" s="7">
        <v>1</v>
      </c>
      <c r="H39" s="7">
        <v>0</v>
      </c>
      <c r="I39" s="7">
        <v>2</v>
      </c>
      <c r="J39" s="7">
        <v>0</v>
      </c>
      <c r="K39" s="7">
        <v>0</v>
      </c>
      <c r="L39" s="7">
        <v>2</v>
      </c>
      <c r="M39" s="7">
        <v>0</v>
      </c>
      <c r="N39" s="7">
        <v>0</v>
      </c>
      <c r="O39" s="7">
        <v>2</v>
      </c>
      <c r="P39" s="7">
        <v>0</v>
      </c>
      <c r="Q39" s="7">
        <v>0</v>
      </c>
      <c r="R39" s="4">
        <v>0</v>
      </c>
    </row>
    <row r="40" spans="3:18">
      <c r="C40" s="9" t="s">
        <v>452</v>
      </c>
      <c r="D40" s="6">
        <v>1</v>
      </c>
      <c r="E40" s="8">
        <v>40</v>
      </c>
      <c r="F40" s="7">
        <v>0</v>
      </c>
      <c r="G40" s="7">
        <v>1</v>
      </c>
      <c r="H40" s="7">
        <v>0</v>
      </c>
      <c r="I40" s="7">
        <v>0</v>
      </c>
      <c r="J40" s="7">
        <v>0</v>
      </c>
      <c r="K40" s="7">
        <v>0</v>
      </c>
      <c r="L40" s="7">
        <v>1</v>
      </c>
      <c r="M40" s="7">
        <v>0</v>
      </c>
      <c r="N40" s="7">
        <v>1</v>
      </c>
      <c r="O40" s="7">
        <v>0</v>
      </c>
      <c r="P40" s="7">
        <v>0</v>
      </c>
      <c r="Q40" s="7">
        <v>0</v>
      </c>
      <c r="R40" s="4">
        <v>0</v>
      </c>
    </row>
    <row r="41" spans="3:18">
      <c r="C41" s="9" t="s">
        <v>191</v>
      </c>
      <c r="D41" s="6">
        <v>11</v>
      </c>
      <c r="E41" s="8">
        <v>52.272727272727273</v>
      </c>
      <c r="F41" s="7">
        <v>0</v>
      </c>
      <c r="G41" s="7">
        <v>2</v>
      </c>
      <c r="H41" s="7">
        <v>0</v>
      </c>
      <c r="I41" s="7">
        <v>3</v>
      </c>
      <c r="J41" s="7">
        <v>0</v>
      </c>
      <c r="K41" s="7">
        <v>0</v>
      </c>
      <c r="L41" s="7">
        <v>1</v>
      </c>
      <c r="M41" s="7">
        <v>0</v>
      </c>
      <c r="N41" s="7">
        <v>1</v>
      </c>
      <c r="O41" s="7">
        <v>3</v>
      </c>
      <c r="P41" s="7">
        <v>3</v>
      </c>
      <c r="Q41" s="7">
        <v>2</v>
      </c>
      <c r="R41" s="4">
        <v>4</v>
      </c>
    </row>
    <row r="42" spans="3:18">
      <c r="C42" s="9" t="s">
        <v>447</v>
      </c>
      <c r="D42" s="6">
        <v>1</v>
      </c>
      <c r="E42" s="8">
        <v>36</v>
      </c>
      <c r="F42" s="7">
        <v>0</v>
      </c>
      <c r="G42" s="7">
        <v>0</v>
      </c>
      <c r="H42" s="7">
        <v>0</v>
      </c>
      <c r="I42" s="7">
        <v>1</v>
      </c>
      <c r="J42" s="7">
        <v>0</v>
      </c>
      <c r="K42" s="7">
        <v>0</v>
      </c>
      <c r="L42" s="7">
        <v>0</v>
      </c>
      <c r="M42" s="7">
        <v>0</v>
      </c>
      <c r="N42" s="7">
        <v>0</v>
      </c>
      <c r="O42" s="7">
        <v>0</v>
      </c>
      <c r="P42" s="7">
        <v>0</v>
      </c>
      <c r="Q42" s="7">
        <v>0</v>
      </c>
      <c r="R42" s="4">
        <v>0</v>
      </c>
    </row>
    <row r="43" spans="3:18">
      <c r="C43" s="9" t="s">
        <v>429</v>
      </c>
      <c r="D43" s="6">
        <v>4</v>
      </c>
      <c r="E43" s="8">
        <v>61.25</v>
      </c>
      <c r="F43" s="7">
        <v>0</v>
      </c>
      <c r="G43" s="7">
        <v>0</v>
      </c>
      <c r="H43" s="7">
        <v>0</v>
      </c>
      <c r="I43" s="7">
        <v>0</v>
      </c>
      <c r="J43" s="7">
        <v>0</v>
      </c>
      <c r="K43" s="7">
        <v>0</v>
      </c>
      <c r="L43" s="7">
        <v>2</v>
      </c>
      <c r="M43" s="7">
        <v>0</v>
      </c>
      <c r="N43" s="7">
        <v>2</v>
      </c>
      <c r="O43" s="7">
        <v>1</v>
      </c>
      <c r="P43" s="7">
        <v>2</v>
      </c>
      <c r="Q43" s="7">
        <v>0</v>
      </c>
      <c r="R43" s="4">
        <v>0</v>
      </c>
    </row>
    <row r="44" spans="3:18">
      <c r="C44" s="9" t="s">
        <v>463</v>
      </c>
      <c r="D44" s="6">
        <v>1</v>
      </c>
      <c r="E44" s="8">
        <v>41</v>
      </c>
      <c r="F44" s="7">
        <v>1</v>
      </c>
      <c r="G44" s="7">
        <v>0</v>
      </c>
      <c r="H44" s="7">
        <v>0</v>
      </c>
      <c r="I44" s="7">
        <v>0</v>
      </c>
      <c r="J44" s="7">
        <v>0</v>
      </c>
      <c r="K44" s="7">
        <v>0</v>
      </c>
      <c r="L44" s="7">
        <v>0</v>
      </c>
      <c r="M44" s="7">
        <v>0</v>
      </c>
      <c r="N44" s="7">
        <v>1</v>
      </c>
      <c r="O44" s="7">
        <v>0</v>
      </c>
      <c r="P44" s="7">
        <v>1</v>
      </c>
      <c r="Q44" s="7">
        <v>0</v>
      </c>
      <c r="R44" s="4">
        <v>0</v>
      </c>
    </row>
    <row r="45" spans="3:18">
      <c r="C45" s="9" t="s">
        <v>428</v>
      </c>
      <c r="D45" s="6">
        <v>1</v>
      </c>
      <c r="E45" s="8">
        <v>50</v>
      </c>
      <c r="F45" s="7">
        <v>0</v>
      </c>
      <c r="G45" s="7">
        <v>1</v>
      </c>
      <c r="H45" s="7">
        <v>0</v>
      </c>
      <c r="I45" s="7">
        <v>0</v>
      </c>
      <c r="J45" s="7">
        <v>0</v>
      </c>
      <c r="K45" s="7">
        <v>1</v>
      </c>
      <c r="L45" s="7">
        <v>0</v>
      </c>
      <c r="M45" s="7">
        <v>0</v>
      </c>
      <c r="N45" s="7">
        <v>0</v>
      </c>
      <c r="O45" s="7">
        <v>0</v>
      </c>
      <c r="P45" s="7">
        <v>0</v>
      </c>
      <c r="Q45" s="7">
        <v>0</v>
      </c>
      <c r="R45" s="4">
        <v>0</v>
      </c>
    </row>
    <row r="46" spans="3:18">
      <c r="C46" s="9" t="s">
        <v>226</v>
      </c>
      <c r="D46" s="6">
        <v>2</v>
      </c>
      <c r="E46" s="8">
        <v>70</v>
      </c>
      <c r="F46" s="7">
        <v>0</v>
      </c>
      <c r="G46" s="7">
        <v>1</v>
      </c>
      <c r="H46" s="7">
        <v>0</v>
      </c>
      <c r="I46" s="7">
        <v>0</v>
      </c>
      <c r="J46" s="7">
        <v>0</v>
      </c>
      <c r="K46" s="7">
        <v>1</v>
      </c>
      <c r="L46" s="7">
        <v>2</v>
      </c>
      <c r="M46" s="7">
        <v>0</v>
      </c>
      <c r="N46" s="7">
        <v>1</v>
      </c>
      <c r="O46" s="7">
        <v>0</v>
      </c>
      <c r="P46" s="7">
        <v>0</v>
      </c>
      <c r="Q46" s="7">
        <v>0</v>
      </c>
      <c r="R46" s="4">
        <v>1</v>
      </c>
    </row>
    <row r="47" spans="3:18">
      <c r="C47" s="9" t="s">
        <v>494</v>
      </c>
      <c r="D47" s="6">
        <v>1</v>
      </c>
      <c r="E47" s="8">
        <v>76</v>
      </c>
      <c r="F47" s="7">
        <v>0</v>
      </c>
      <c r="G47" s="7">
        <v>0</v>
      </c>
      <c r="H47" s="7">
        <v>0</v>
      </c>
      <c r="I47" s="7">
        <v>0</v>
      </c>
      <c r="J47" s="7">
        <v>0</v>
      </c>
      <c r="K47" s="7">
        <v>1</v>
      </c>
      <c r="L47" s="7">
        <v>0</v>
      </c>
      <c r="M47" s="7">
        <v>0</v>
      </c>
      <c r="N47" s="7">
        <v>0</v>
      </c>
      <c r="O47" s="7">
        <v>0</v>
      </c>
      <c r="P47" s="7">
        <v>0</v>
      </c>
      <c r="Q47" s="7">
        <v>0</v>
      </c>
      <c r="R47" s="4">
        <v>0</v>
      </c>
    </row>
    <row r="48" spans="3:18">
      <c r="C48" s="9" t="s">
        <v>142</v>
      </c>
      <c r="D48" s="6">
        <v>1</v>
      </c>
      <c r="E48" s="8">
        <v>15</v>
      </c>
      <c r="F48" s="7">
        <v>0</v>
      </c>
      <c r="G48" s="7">
        <v>0</v>
      </c>
      <c r="H48" s="7">
        <v>0</v>
      </c>
      <c r="I48" s="7">
        <v>0</v>
      </c>
      <c r="J48" s="7">
        <v>1</v>
      </c>
      <c r="K48" s="7">
        <v>1</v>
      </c>
      <c r="L48" s="7">
        <v>0</v>
      </c>
      <c r="M48" s="7">
        <v>0</v>
      </c>
      <c r="N48" s="7">
        <v>0</v>
      </c>
      <c r="O48" s="7">
        <v>0</v>
      </c>
      <c r="P48" s="7">
        <v>1</v>
      </c>
      <c r="Q48" s="7">
        <v>0</v>
      </c>
      <c r="R48" s="4">
        <v>0</v>
      </c>
    </row>
    <row r="49" spans="3:18">
      <c r="C49" s="9" t="s">
        <v>232</v>
      </c>
      <c r="D49" s="6">
        <v>10</v>
      </c>
      <c r="E49" s="8">
        <v>43.666666666666664</v>
      </c>
      <c r="F49" s="7">
        <v>1</v>
      </c>
      <c r="G49" s="7">
        <v>3</v>
      </c>
      <c r="H49" s="7">
        <v>0</v>
      </c>
      <c r="I49" s="7">
        <v>3</v>
      </c>
      <c r="J49" s="7">
        <v>2</v>
      </c>
      <c r="K49" s="7">
        <v>1</v>
      </c>
      <c r="L49" s="7">
        <v>2</v>
      </c>
      <c r="M49" s="7">
        <v>0</v>
      </c>
      <c r="N49" s="7">
        <v>2</v>
      </c>
      <c r="O49" s="7">
        <v>5</v>
      </c>
      <c r="P49" s="7">
        <v>0</v>
      </c>
      <c r="Q49" s="7">
        <v>0</v>
      </c>
      <c r="R49" s="4">
        <v>1</v>
      </c>
    </row>
    <row r="50" spans="3:18">
      <c r="C50" s="9" t="s">
        <v>196</v>
      </c>
      <c r="D50" s="6">
        <v>7</v>
      </c>
      <c r="E50" s="8">
        <v>54.285714285714285</v>
      </c>
      <c r="F50" s="7">
        <v>0</v>
      </c>
      <c r="G50" s="7">
        <v>2</v>
      </c>
      <c r="H50" s="7">
        <v>2</v>
      </c>
      <c r="I50" s="7">
        <v>1</v>
      </c>
      <c r="J50" s="7">
        <v>1</v>
      </c>
      <c r="K50" s="7">
        <v>0</v>
      </c>
      <c r="L50" s="7">
        <v>4</v>
      </c>
      <c r="M50" s="7">
        <v>0</v>
      </c>
      <c r="N50" s="7">
        <v>1</v>
      </c>
      <c r="O50" s="7">
        <v>2</v>
      </c>
      <c r="P50" s="7">
        <v>0</v>
      </c>
      <c r="Q50" s="7">
        <v>0</v>
      </c>
      <c r="R50" s="4">
        <v>3</v>
      </c>
    </row>
    <row r="51" spans="3:18">
      <c r="C51" s="9" t="s">
        <v>268</v>
      </c>
      <c r="D51" s="6">
        <v>1</v>
      </c>
      <c r="E51" s="8">
        <v>62</v>
      </c>
      <c r="F51" s="7">
        <v>0</v>
      </c>
      <c r="G51" s="7">
        <v>1</v>
      </c>
      <c r="H51" s="7">
        <v>0</v>
      </c>
      <c r="I51" s="7">
        <v>0</v>
      </c>
      <c r="J51" s="7">
        <v>0</v>
      </c>
      <c r="K51" s="7">
        <v>1</v>
      </c>
      <c r="L51" s="7">
        <v>1</v>
      </c>
      <c r="M51" s="7">
        <v>0</v>
      </c>
      <c r="N51" s="7">
        <v>0</v>
      </c>
      <c r="O51" s="7">
        <v>0</v>
      </c>
      <c r="P51" s="7">
        <v>0</v>
      </c>
      <c r="Q51" s="7">
        <v>0</v>
      </c>
      <c r="R51" s="4">
        <v>0</v>
      </c>
    </row>
    <row r="52" spans="3:18">
      <c r="C52" s="9" t="s">
        <v>219</v>
      </c>
      <c r="D52" s="6">
        <v>11</v>
      </c>
      <c r="E52" s="8">
        <v>49.727272727272727</v>
      </c>
      <c r="F52" s="7">
        <v>2</v>
      </c>
      <c r="G52" s="7">
        <v>3.75</v>
      </c>
      <c r="H52" s="7">
        <v>0</v>
      </c>
      <c r="I52" s="7">
        <v>0</v>
      </c>
      <c r="J52" s="7">
        <v>4</v>
      </c>
      <c r="K52" s="7">
        <v>1</v>
      </c>
      <c r="L52" s="7">
        <v>2.75</v>
      </c>
      <c r="M52" s="7">
        <v>0</v>
      </c>
      <c r="N52" s="7">
        <v>5</v>
      </c>
      <c r="O52" s="7">
        <v>0.75</v>
      </c>
      <c r="P52" s="7">
        <v>0</v>
      </c>
      <c r="Q52" s="7">
        <v>0</v>
      </c>
      <c r="R52" s="4">
        <v>1.75</v>
      </c>
    </row>
    <row r="53" spans="3:18">
      <c r="C53" s="9" t="s">
        <v>184</v>
      </c>
      <c r="D53" s="6">
        <v>7</v>
      </c>
      <c r="E53" s="8">
        <v>68.666666666666671</v>
      </c>
      <c r="F53" s="7">
        <v>0</v>
      </c>
      <c r="G53" s="7">
        <v>3</v>
      </c>
      <c r="H53" s="7">
        <v>0</v>
      </c>
      <c r="I53" s="7">
        <v>1</v>
      </c>
      <c r="J53" s="7">
        <v>0</v>
      </c>
      <c r="K53" s="7">
        <v>0</v>
      </c>
      <c r="L53" s="7">
        <v>4</v>
      </c>
      <c r="M53" s="7">
        <v>0</v>
      </c>
      <c r="N53" s="7">
        <v>0</v>
      </c>
      <c r="O53" s="7">
        <v>3</v>
      </c>
      <c r="P53" s="7">
        <v>0</v>
      </c>
      <c r="Q53" s="7">
        <v>0</v>
      </c>
      <c r="R53" s="4">
        <v>1</v>
      </c>
    </row>
    <row r="54" spans="3:18">
      <c r="C54" s="9" t="s">
        <v>222</v>
      </c>
      <c r="D54" s="6">
        <v>17</v>
      </c>
      <c r="E54" s="8">
        <v>48.058823529411768</v>
      </c>
      <c r="F54" s="7">
        <v>2.5</v>
      </c>
      <c r="G54" s="7">
        <v>4.5</v>
      </c>
      <c r="H54" s="7">
        <v>0</v>
      </c>
      <c r="I54" s="7">
        <v>1.5</v>
      </c>
      <c r="J54" s="7">
        <v>3</v>
      </c>
      <c r="K54" s="7">
        <v>2.5</v>
      </c>
      <c r="L54" s="7">
        <v>3.5</v>
      </c>
      <c r="M54" s="7">
        <v>1</v>
      </c>
      <c r="N54" s="7">
        <v>4</v>
      </c>
      <c r="O54" s="7">
        <v>4.5</v>
      </c>
      <c r="P54" s="7">
        <v>2</v>
      </c>
      <c r="Q54" s="7">
        <v>0</v>
      </c>
      <c r="R54" s="4">
        <v>2</v>
      </c>
    </row>
    <row r="55" spans="3:18">
      <c r="C55" s="9" t="s">
        <v>186</v>
      </c>
      <c r="D55" s="6">
        <v>10</v>
      </c>
      <c r="E55" s="8">
        <v>59.9</v>
      </c>
      <c r="F55" s="7">
        <v>0</v>
      </c>
      <c r="G55" s="7">
        <v>3</v>
      </c>
      <c r="H55" s="7">
        <v>0</v>
      </c>
      <c r="I55" s="7">
        <v>4.5999999999999996</v>
      </c>
      <c r="J55" s="7">
        <v>1</v>
      </c>
      <c r="K55" s="7">
        <v>0</v>
      </c>
      <c r="L55" s="7">
        <v>6</v>
      </c>
      <c r="M55" s="7">
        <v>0</v>
      </c>
      <c r="N55" s="7">
        <v>1.6</v>
      </c>
      <c r="O55" s="7">
        <v>5.6</v>
      </c>
      <c r="P55" s="7">
        <v>0.6</v>
      </c>
      <c r="Q55" s="7">
        <v>0</v>
      </c>
      <c r="R55" s="4">
        <v>2.6</v>
      </c>
    </row>
    <row r="56" spans="3:18">
      <c r="C56" s="9" t="s">
        <v>204</v>
      </c>
      <c r="D56" s="6">
        <v>7</v>
      </c>
      <c r="E56" s="8">
        <v>54</v>
      </c>
      <c r="F56" s="7">
        <v>0.6</v>
      </c>
      <c r="G56" s="7">
        <v>1.35</v>
      </c>
      <c r="H56" s="7">
        <v>2</v>
      </c>
      <c r="I56" s="7">
        <v>2.5</v>
      </c>
      <c r="J56" s="7">
        <v>0</v>
      </c>
      <c r="K56" s="7">
        <v>1.6</v>
      </c>
      <c r="L56" s="7">
        <v>3.1</v>
      </c>
      <c r="M56" s="7">
        <v>0</v>
      </c>
      <c r="N56" s="7">
        <v>1.6</v>
      </c>
      <c r="O56" s="7">
        <v>2.5</v>
      </c>
      <c r="P56" s="7">
        <v>0</v>
      </c>
      <c r="Q56" s="7">
        <v>0</v>
      </c>
      <c r="R56" s="4">
        <v>1.75</v>
      </c>
    </row>
    <row r="57" spans="3:18">
      <c r="C57" s="9" t="s">
        <v>173</v>
      </c>
      <c r="D57" s="6">
        <v>1</v>
      </c>
      <c r="E57" s="8">
        <v>27</v>
      </c>
      <c r="F57" s="7">
        <v>0</v>
      </c>
      <c r="G57" s="7">
        <v>0</v>
      </c>
      <c r="H57" s="7">
        <v>0</v>
      </c>
      <c r="I57" s="7">
        <v>0</v>
      </c>
      <c r="J57" s="7">
        <v>1</v>
      </c>
      <c r="K57" s="7">
        <v>0</v>
      </c>
      <c r="L57" s="7">
        <v>0</v>
      </c>
      <c r="M57" s="7">
        <v>0</v>
      </c>
      <c r="N57" s="7">
        <v>1</v>
      </c>
      <c r="O57" s="7">
        <v>0</v>
      </c>
      <c r="P57" s="7">
        <v>1</v>
      </c>
      <c r="Q57" s="7">
        <v>0</v>
      </c>
      <c r="R57" s="4">
        <v>0</v>
      </c>
    </row>
    <row r="58" spans="3:18">
      <c r="C58" s="9" t="s">
        <v>200</v>
      </c>
      <c r="D58" s="6">
        <v>5</v>
      </c>
      <c r="E58" s="8">
        <v>77.25</v>
      </c>
      <c r="F58" s="7">
        <v>0</v>
      </c>
      <c r="G58" s="7">
        <v>2</v>
      </c>
      <c r="H58" s="7">
        <v>0</v>
      </c>
      <c r="I58" s="7">
        <v>1</v>
      </c>
      <c r="J58" s="7">
        <v>0</v>
      </c>
      <c r="K58" s="7">
        <v>0</v>
      </c>
      <c r="L58" s="7">
        <v>2</v>
      </c>
      <c r="M58" s="7">
        <v>0</v>
      </c>
      <c r="N58" s="7">
        <v>0</v>
      </c>
      <c r="O58" s="7">
        <v>0</v>
      </c>
      <c r="P58" s="7">
        <v>1</v>
      </c>
      <c r="Q58" s="7">
        <v>1</v>
      </c>
      <c r="R58" s="4">
        <v>2</v>
      </c>
    </row>
    <row r="59" spans="3:18">
      <c r="C59" s="9" t="s">
        <v>235</v>
      </c>
      <c r="D59" s="6">
        <v>1</v>
      </c>
      <c r="E59" s="8">
        <v>72</v>
      </c>
      <c r="F59" s="7">
        <v>0</v>
      </c>
      <c r="G59" s="7">
        <v>0</v>
      </c>
      <c r="H59" s="7">
        <v>0</v>
      </c>
      <c r="I59" s="7">
        <v>0</v>
      </c>
      <c r="J59" s="7">
        <v>0</v>
      </c>
      <c r="K59" s="7">
        <v>0</v>
      </c>
      <c r="L59" s="7">
        <v>1</v>
      </c>
      <c r="M59" s="7">
        <v>0</v>
      </c>
      <c r="N59" s="7">
        <v>0</v>
      </c>
      <c r="O59" s="7">
        <v>0</v>
      </c>
      <c r="P59" s="7">
        <v>0</v>
      </c>
      <c r="Q59" s="7">
        <v>0</v>
      </c>
      <c r="R59" s="4">
        <v>1</v>
      </c>
    </row>
    <row r="60" spans="3:18">
      <c r="C60" s="9" t="s">
        <v>160</v>
      </c>
      <c r="D60" s="6">
        <v>9</v>
      </c>
      <c r="E60" s="8">
        <v>55.75</v>
      </c>
      <c r="F60" s="7">
        <v>0.25</v>
      </c>
      <c r="G60" s="7">
        <v>1.25</v>
      </c>
      <c r="H60" s="7">
        <v>0.25</v>
      </c>
      <c r="I60" s="7">
        <v>3.25</v>
      </c>
      <c r="J60" s="7">
        <v>1.25</v>
      </c>
      <c r="K60" s="7">
        <v>1.25</v>
      </c>
      <c r="L60" s="7">
        <v>5.25</v>
      </c>
      <c r="M60" s="7">
        <v>1.25</v>
      </c>
      <c r="N60" s="7">
        <v>0.25</v>
      </c>
      <c r="O60" s="7">
        <v>1.25</v>
      </c>
      <c r="P60" s="7">
        <v>2.25</v>
      </c>
      <c r="Q60" s="7">
        <v>0.25</v>
      </c>
      <c r="R60" s="4">
        <v>3</v>
      </c>
    </row>
    <row r="61" spans="3:18">
      <c r="C61" s="9" t="s">
        <v>198</v>
      </c>
      <c r="D61" s="6">
        <v>7</v>
      </c>
      <c r="E61" s="8">
        <v>41.714285714285715</v>
      </c>
      <c r="F61" s="7">
        <v>0</v>
      </c>
      <c r="G61" s="7">
        <v>2</v>
      </c>
      <c r="H61" s="7">
        <v>0</v>
      </c>
      <c r="I61" s="7">
        <v>1</v>
      </c>
      <c r="J61" s="7">
        <v>0</v>
      </c>
      <c r="K61" s="7">
        <v>0</v>
      </c>
      <c r="L61" s="7">
        <v>2</v>
      </c>
      <c r="M61" s="7">
        <v>0</v>
      </c>
      <c r="N61" s="7">
        <v>1</v>
      </c>
      <c r="O61" s="7">
        <v>2</v>
      </c>
      <c r="P61" s="7">
        <v>0</v>
      </c>
      <c r="Q61" s="7">
        <v>0</v>
      </c>
      <c r="R61" s="4">
        <v>2</v>
      </c>
    </row>
    <row r="62" spans="3:18">
      <c r="C62" s="9" t="s">
        <v>154</v>
      </c>
      <c r="D62" s="6">
        <v>2</v>
      </c>
      <c r="E62" s="8">
        <v>74</v>
      </c>
      <c r="F62" s="7">
        <v>0</v>
      </c>
      <c r="G62" s="7">
        <v>1</v>
      </c>
      <c r="H62" s="7">
        <v>0</v>
      </c>
      <c r="I62" s="7">
        <v>0</v>
      </c>
      <c r="J62" s="7">
        <v>0</v>
      </c>
      <c r="K62" s="7">
        <v>0</v>
      </c>
      <c r="L62" s="7">
        <v>1</v>
      </c>
      <c r="M62" s="7">
        <v>0</v>
      </c>
      <c r="N62" s="7">
        <v>0</v>
      </c>
      <c r="O62" s="7">
        <v>0</v>
      </c>
      <c r="P62" s="7">
        <v>0</v>
      </c>
      <c r="Q62" s="7">
        <v>0</v>
      </c>
      <c r="R62" s="4">
        <v>0</v>
      </c>
    </row>
    <row r="63" spans="3:18">
      <c r="C63" s="9" t="s">
        <v>211</v>
      </c>
      <c r="D63" s="6">
        <v>9</v>
      </c>
      <c r="E63" s="8">
        <v>68.333333333333329</v>
      </c>
      <c r="F63" s="7">
        <v>2</v>
      </c>
      <c r="G63" s="7">
        <v>2</v>
      </c>
      <c r="H63" s="7">
        <v>1</v>
      </c>
      <c r="I63" s="7">
        <v>2</v>
      </c>
      <c r="J63" s="7">
        <v>0</v>
      </c>
      <c r="K63" s="7">
        <v>1</v>
      </c>
      <c r="L63" s="7">
        <v>5</v>
      </c>
      <c r="M63" s="7">
        <v>0</v>
      </c>
      <c r="N63" s="7">
        <v>2</v>
      </c>
      <c r="O63" s="7">
        <v>1</v>
      </c>
      <c r="P63" s="7">
        <v>3</v>
      </c>
      <c r="Q63" s="7">
        <v>1</v>
      </c>
      <c r="R63" s="4">
        <v>3</v>
      </c>
    </row>
    <row r="64" spans="3:18">
      <c r="C64" s="9" t="s">
        <v>217</v>
      </c>
      <c r="D64" s="6">
        <v>1</v>
      </c>
      <c r="E64" s="8">
        <v>25</v>
      </c>
      <c r="F64" s="7">
        <v>0</v>
      </c>
      <c r="G64" s="7">
        <v>1</v>
      </c>
      <c r="H64" s="7">
        <v>0</v>
      </c>
      <c r="I64" s="7">
        <v>0</v>
      </c>
      <c r="J64" s="7">
        <v>1</v>
      </c>
      <c r="K64" s="7">
        <v>0</v>
      </c>
      <c r="L64" s="7">
        <v>0</v>
      </c>
      <c r="M64" s="7">
        <v>0</v>
      </c>
      <c r="N64" s="7">
        <v>0</v>
      </c>
      <c r="O64" s="7">
        <v>0</v>
      </c>
      <c r="P64" s="7">
        <v>0</v>
      </c>
      <c r="Q64" s="7">
        <v>1</v>
      </c>
      <c r="R64" s="4">
        <v>0</v>
      </c>
    </row>
    <row r="65" spans="3:18">
      <c r="C65" s="9" t="s">
        <v>155</v>
      </c>
      <c r="D65" s="6">
        <v>1</v>
      </c>
      <c r="E65" s="8">
        <v>29</v>
      </c>
      <c r="F65" s="7">
        <v>0</v>
      </c>
      <c r="G65" s="7">
        <v>0</v>
      </c>
      <c r="H65" s="7">
        <v>0</v>
      </c>
      <c r="I65" s="7">
        <v>0</v>
      </c>
      <c r="J65" s="7">
        <v>0</v>
      </c>
      <c r="K65" s="7">
        <v>1</v>
      </c>
      <c r="L65" s="7">
        <v>1</v>
      </c>
      <c r="M65" s="7">
        <v>0</v>
      </c>
      <c r="N65" s="7">
        <v>0</v>
      </c>
      <c r="O65" s="7">
        <v>0</v>
      </c>
      <c r="P65" s="7">
        <v>0</v>
      </c>
      <c r="Q65" s="7">
        <v>0</v>
      </c>
      <c r="R65" s="4">
        <v>1</v>
      </c>
    </row>
    <row r="66" spans="3:18">
      <c r="C66" s="9" t="s">
        <v>466</v>
      </c>
      <c r="D66" s="6">
        <v>3</v>
      </c>
      <c r="E66" s="8">
        <v>44.666666666666664</v>
      </c>
      <c r="F66" s="7">
        <v>0</v>
      </c>
      <c r="G66" s="7">
        <v>1</v>
      </c>
      <c r="H66" s="7">
        <v>0</v>
      </c>
      <c r="I66" s="7">
        <v>0</v>
      </c>
      <c r="J66" s="7">
        <v>0</v>
      </c>
      <c r="K66" s="7">
        <v>1</v>
      </c>
      <c r="L66" s="7">
        <v>1</v>
      </c>
      <c r="M66" s="7">
        <v>0</v>
      </c>
      <c r="N66" s="7">
        <v>1</v>
      </c>
      <c r="O66" s="7">
        <v>0</v>
      </c>
      <c r="P66" s="7">
        <v>0</v>
      </c>
      <c r="Q66" s="7">
        <v>1</v>
      </c>
      <c r="R66" s="4">
        <v>0</v>
      </c>
    </row>
    <row r="67" spans="3:18">
      <c r="C67" s="9" t="s">
        <v>150</v>
      </c>
      <c r="D67" s="6">
        <v>2</v>
      </c>
      <c r="E67" s="8">
        <v>62</v>
      </c>
      <c r="F67" s="7">
        <v>0</v>
      </c>
      <c r="G67" s="7">
        <v>0</v>
      </c>
      <c r="H67" s="7">
        <v>0</v>
      </c>
      <c r="I67" s="7">
        <v>0</v>
      </c>
      <c r="J67" s="7">
        <v>0</v>
      </c>
      <c r="K67" s="7">
        <v>0</v>
      </c>
      <c r="L67" s="7">
        <v>1</v>
      </c>
      <c r="M67" s="7">
        <v>0</v>
      </c>
      <c r="N67" s="7">
        <v>0</v>
      </c>
      <c r="O67" s="7">
        <v>1</v>
      </c>
      <c r="P67" s="7">
        <v>0</v>
      </c>
      <c r="Q67" s="7">
        <v>0</v>
      </c>
      <c r="R67" s="4">
        <v>1</v>
      </c>
    </row>
    <row r="68" spans="3:18">
      <c r="C68" s="9" t="s">
        <v>483</v>
      </c>
      <c r="D68" s="6">
        <v>1</v>
      </c>
      <c r="E68" s="8">
        <v>37</v>
      </c>
      <c r="F68" s="7">
        <v>0</v>
      </c>
      <c r="G68" s="7">
        <v>0</v>
      </c>
      <c r="H68" s="7">
        <v>0</v>
      </c>
      <c r="I68" s="7">
        <v>0</v>
      </c>
      <c r="J68" s="7">
        <v>0</v>
      </c>
      <c r="K68" s="7">
        <v>0</v>
      </c>
      <c r="L68" s="7">
        <v>0</v>
      </c>
      <c r="M68" s="7">
        <v>0</v>
      </c>
      <c r="N68" s="7">
        <v>0</v>
      </c>
      <c r="O68" s="7">
        <v>1</v>
      </c>
      <c r="P68" s="7">
        <v>0</v>
      </c>
      <c r="Q68" s="7">
        <v>0</v>
      </c>
      <c r="R68" s="4">
        <v>0</v>
      </c>
    </row>
    <row r="69" spans="3:18">
      <c r="C69" s="9" t="s">
        <v>218</v>
      </c>
      <c r="D69" s="6">
        <v>1</v>
      </c>
      <c r="E69" s="8">
        <v>42</v>
      </c>
      <c r="F69" s="7">
        <v>1</v>
      </c>
      <c r="G69" s="7">
        <v>0</v>
      </c>
      <c r="H69" s="7">
        <v>0</v>
      </c>
      <c r="I69" s="7">
        <v>1</v>
      </c>
      <c r="J69" s="7">
        <v>0</v>
      </c>
      <c r="K69" s="7">
        <v>0</v>
      </c>
      <c r="L69" s="7">
        <v>0</v>
      </c>
      <c r="M69" s="7">
        <v>0</v>
      </c>
      <c r="N69" s="7">
        <v>0</v>
      </c>
      <c r="O69" s="7">
        <v>1</v>
      </c>
      <c r="P69" s="7">
        <v>0</v>
      </c>
      <c r="Q69" s="7">
        <v>0</v>
      </c>
      <c r="R69" s="4">
        <v>0</v>
      </c>
    </row>
    <row r="70" spans="3:18">
      <c r="C70" s="9" t="s">
        <v>165</v>
      </c>
      <c r="D70" s="6">
        <v>6</v>
      </c>
      <c r="E70" s="8">
        <v>34</v>
      </c>
      <c r="F70" s="7">
        <v>3</v>
      </c>
      <c r="G70" s="7">
        <v>1.6</v>
      </c>
      <c r="H70" s="7">
        <v>0</v>
      </c>
      <c r="I70" s="7">
        <v>1.6</v>
      </c>
      <c r="J70" s="7">
        <v>0.6</v>
      </c>
      <c r="K70" s="7">
        <v>1</v>
      </c>
      <c r="L70" s="7">
        <v>0.6</v>
      </c>
      <c r="M70" s="7">
        <v>0.6</v>
      </c>
      <c r="N70" s="7">
        <v>0</v>
      </c>
      <c r="O70" s="7">
        <v>2</v>
      </c>
      <c r="P70" s="7">
        <v>1</v>
      </c>
      <c r="Q70" s="7">
        <v>0</v>
      </c>
      <c r="R70" s="4">
        <v>1</v>
      </c>
    </row>
    <row r="71" spans="3:18">
      <c r="C71" s="9" t="s">
        <v>489</v>
      </c>
      <c r="D71" s="6">
        <v>2</v>
      </c>
      <c r="E71" s="8">
        <v>61.5</v>
      </c>
      <c r="F71" s="7">
        <v>0.6</v>
      </c>
      <c r="G71" s="7">
        <v>1</v>
      </c>
      <c r="H71" s="7">
        <v>0</v>
      </c>
      <c r="I71" s="7">
        <v>0.6</v>
      </c>
      <c r="J71" s="7">
        <v>0</v>
      </c>
      <c r="K71" s="7">
        <v>1</v>
      </c>
      <c r="L71" s="7">
        <v>0.6</v>
      </c>
      <c r="M71" s="7">
        <v>0</v>
      </c>
      <c r="N71" s="7">
        <v>0</v>
      </c>
      <c r="O71" s="7">
        <v>0.6</v>
      </c>
      <c r="P71" s="7">
        <v>0</v>
      </c>
      <c r="Q71" s="7">
        <v>0</v>
      </c>
      <c r="R71" s="4">
        <v>1.6</v>
      </c>
    </row>
    <row r="72" spans="3:18">
      <c r="C72" s="9" t="s">
        <v>488</v>
      </c>
      <c r="D72" s="6">
        <v>2</v>
      </c>
      <c r="E72" s="8">
        <v>57</v>
      </c>
      <c r="F72" s="7">
        <v>0</v>
      </c>
      <c r="G72" s="7">
        <v>1</v>
      </c>
      <c r="H72" s="7">
        <v>0</v>
      </c>
      <c r="I72" s="7">
        <v>0</v>
      </c>
      <c r="J72" s="7">
        <v>0</v>
      </c>
      <c r="K72" s="7">
        <v>0</v>
      </c>
      <c r="L72" s="7">
        <v>1</v>
      </c>
      <c r="M72" s="7">
        <v>0</v>
      </c>
      <c r="N72" s="7">
        <v>0</v>
      </c>
      <c r="O72" s="7">
        <v>1</v>
      </c>
      <c r="P72" s="7">
        <v>0</v>
      </c>
      <c r="Q72" s="7">
        <v>0</v>
      </c>
      <c r="R72" s="4">
        <v>2</v>
      </c>
    </row>
    <row r="73" spans="3:18">
      <c r="C73" s="9" t="s">
        <v>138</v>
      </c>
      <c r="D73" s="6">
        <v>13</v>
      </c>
      <c r="E73" s="8">
        <v>56.307692307692307</v>
      </c>
      <c r="F73" s="7">
        <v>1</v>
      </c>
      <c r="G73" s="7">
        <v>5</v>
      </c>
      <c r="H73" s="7">
        <v>0</v>
      </c>
      <c r="I73" s="7">
        <v>2.6</v>
      </c>
      <c r="J73" s="7">
        <v>1</v>
      </c>
      <c r="K73" s="7">
        <v>1.6</v>
      </c>
      <c r="L73" s="7">
        <v>4</v>
      </c>
      <c r="M73" s="7">
        <v>0</v>
      </c>
      <c r="N73" s="7">
        <v>2</v>
      </c>
      <c r="O73" s="7">
        <v>1.6</v>
      </c>
      <c r="P73" s="7">
        <v>1</v>
      </c>
      <c r="Q73" s="7">
        <v>0.6</v>
      </c>
      <c r="R73" s="4">
        <v>4.5999999999999996</v>
      </c>
    </row>
    <row r="74" spans="3:18">
      <c r="C74" s="9" t="s">
        <v>195</v>
      </c>
      <c r="D74" s="6">
        <v>7</v>
      </c>
      <c r="E74" s="8">
        <v>56.571428571428569</v>
      </c>
      <c r="F74" s="7">
        <v>1</v>
      </c>
      <c r="G74" s="7">
        <v>3</v>
      </c>
      <c r="H74" s="7">
        <v>0</v>
      </c>
      <c r="I74" s="7">
        <v>3</v>
      </c>
      <c r="J74" s="7">
        <v>0</v>
      </c>
      <c r="K74" s="7">
        <v>0</v>
      </c>
      <c r="L74" s="7">
        <v>2</v>
      </c>
      <c r="M74" s="7">
        <v>0</v>
      </c>
      <c r="N74" s="7">
        <v>1</v>
      </c>
      <c r="O74" s="7">
        <v>2</v>
      </c>
      <c r="P74" s="7">
        <v>1</v>
      </c>
      <c r="Q74" s="7">
        <v>0</v>
      </c>
      <c r="R74" s="4">
        <v>1</v>
      </c>
    </row>
    <row r="75" spans="3:18">
      <c r="C75" s="9" t="s">
        <v>496</v>
      </c>
      <c r="D75" s="6">
        <v>1</v>
      </c>
      <c r="E75" s="8">
        <v>30</v>
      </c>
      <c r="F75" s="7">
        <v>0</v>
      </c>
      <c r="G75" s="7">
        <v>0</v>
      </c>
      <c r="H75" s="7">
        <v>0</v>
      </c>
      <c r="I75" s="7">
        <v>0</v>
      </c>
      <c r="J75" s="7">
        <v>1</v>
      </c>
      <c r="K75" s="7">
        <v>0</v>
      </c>
      <c r="L75" s="7">
        <v>0</v>
      </c>
      <c r="M75" s="7">
        <v>0</v>
      </c>
      <c r="N75" s="7">
        <v>1</v>
      </c>
      <c r="O75" s="7">
        <v>1</v>
      </c>
      <c r="P75" s="7">
        <v>0</v>
      </c>
      <c r="Q75" s="7">
        <v>0</v>
      </c>
      <c r="R75" s="4">
        <v>0</v>
      </c>
    </row>
    <row r="76" spans="3:18">
      <c r="C76" s="9" t="s">
        <v>123</v>
      </c>
      <c r="D76" s="6">
        <v>18</v>
      </c>
      <c r="E76" s="8">
        <v>64.764705882352942</v>
      </c>
      <c r="F76" s="7">
        <v>2.6</v>
      </c>
      <c r="G76" s="7">
        <v>7.6</v>
      </c>
      <c r="H76" s="7">
        <v>1</v>
      </c>
      <c r="I76" s="7">
        <v>3.6</v>
      </c>
      <c r="J76" s="7">
        <v>0</v>
      </c>
      <c r="K76" s="7">
        <v>2</v>
      </c>
      <c r="L76" s="7">
        <v>5.6</v>
      </c>
      <c r="M76" s="7">
        <v>0</v>
      </c>
      <c r="N76" s="7">
        <v>3.6</v>
      </c>
      <c r="O76" s="7">
        <v>2</v>
      </c>
      <c r="P76" s="7">
        <v>3</v>
      </c>
      <c r="Q76" s="7">
        <v>1</v>
      </c>
      <c r="R76" s="4">
        <v>5</v>
      </c>
    </row>
    <row r="77" spans="3:18">
      <c r="C77" s="9" t="s">
        <v>460</v>
      </c>
      <c r="D77" s="6">
        <v>1</v>
      </c>
      <c r="E77" s="8">
        <v>21</v>
      </c>
      <c r="F77" s="7">
        <v>0</v>
      </c>
      <c r="G77" s="7">
        <v>0</v>
      </c>
      <c r="H77" s="7">
        <v>0</v>
      </c>
      <c r="I77" s="7">
        <v>0</v>
      </c>
      <c r="J77" s="7">
        <v>1</v>
      </c>
      <c r="K77" s="7">
        <v>0</v>
      </c>
      <c r="L77" s="7">
        <v>0</v>
      </c>
      <c r="M77" s="7">
        <v>0</v>
      </c>
      <c r="N77" s="7">
        <v>0</v>
      </c>
      <c r="O77" s="7">
        <v>0</v>
      </c>
      <c r="P77" s="7">
        <v>1</v>
      </c>
      <c r="Q77" s="7">
        <v>0</v>
      </c>
      <c r="R77" s="4">
        <v>0</v>
      </c>
    </row>
    <row r="78" spans="3:18">
      <c r="C78" s="9" t="s">
        <v>487</v>
      </c>
      <c r="D78" s="6">
        <v>1</v>
      </c>
      <c r="E78" s="8">
        <v>83</v>
      </c>
      <c r="F78" s="7">
        <v>0</v>
      </c>
      <c r="G78" s="7">
        <v>0</v>
      </c>
      <c r="H78" s="7">
        <v>0</v>
      </c>
      <c r="I78" s="7">
        <v>0</v>
      </c>
      <c r="J78" s="7">
        <v>0</v>
      </c>
      <c r="K78" s="7">
        <v>1</v>
      </c>
      <c r="L78" s="7">
        <v>1</v>
      </c>
      <c r="M78" s="7">
        <v>0</v>
      </c>
      <c r="N78" s="7">
        <v>0</v>
      </c>
      <c r="O78" s="7">
        <v>0</v>
      </c>
      <c r="P78" s="7">
        <v>1</v>
      </c>
      <c r="Q78" s="7">
        <v>0</v>
      </c>
      <c r="R78" s="4">
        <v>0</v>
      </c>
    </row>
    <row r="79" spans="3:18">
      <c r="C79" s="9" t="s">
        <v>145</v>
      </c>
      <c r="D79" s="6">
        <v>3</v>
      </c>
      <c r="E79" s="8">
        <v>72</v>
      </c>
      <c r="F79" s="7">
        <v>0</v>
      </c>
      <c r="G79" s="7">
        <v>1</v>
      </c>
      <c r="H79" s="7">
        <v>0</v>
      </c>
      <c r="I79" s="7">
        <v>1</v>
      </c>
      <c r="J79" s="7">
        <v>0</v>
      </c>
      <c r="K79" s="7">
        <v>0</v>
      </c>
      <c r="L79" s="7">
        <v>2</v>
      </c>
      <c r="M79" s="7">
        <v>0</v>
      </c>
      <c r="N79" s="7">
        <v>0</v>
      </c>
      <c r="O79" s="7">
        <v>1</v>
      </c>
      <c r="P79" s="7">
        <v>0</v>
      </c>
      <c r="Q79" s="7">
        <v>0</v>
      </c>
      <c r="R79" s="4">
        <v>0</v>
      </c>
    </row>
    <row r="80" spans="3:18">
      <c r="C80" s="9" t="s">
        <v>143</v>
      </c>
      <c r="D80" s="6">
        <v>7</v>
      </c>
      <c r="E80" s="8">
        <v>71.666666666666671</v>
      </c>
      <c r="F80" s="7">
        <v>0</v>
      </c>
      <c r="G80" s="7">
        <v>3</v>
      </c>
      <c r="H80" s="7">
        <v>0</v>
      </c>
      <c r="I80" s="7">
        <v>4</v>
      </c>
      <c r="J80" s="7">
        <v>0</v>
      </c>
      <c r="K80" s="7">
        <v>1</v>
      </c>
      <c r="L80" s="7">
        <v>2</v>
      </c>
      <c r="M80" s="7">
        <v>0</v>
      </c>
      <c r="N80" s="7">
        <v>0</v>
      </c>
      <c r="O80" s="7">
        <v>4</v>
      </c>
      <c r="P80" s="7">
        <v>2</v>
      </c>
      <c r="Q80" s="7">
        <v>0</v>
      </c>
      <c r="R80" s="4">
        <v>1</v>
      </c>
    </row>
    <row r="81" spans="3:18">
      <c r="C81" s="9" t="s">
        <v>175</v>
      </c>
      <c r="D81" s="6">
        <v>1</v>
      </c>
      <c r="E81" s="8">
        <v>61</v>
      </c>
      <c r="F81" s="7">
        <v>1</v>
      </c>
      <c r="G81" s="7">
        <v>1</v>
      </c>
      <c r="H81" s="7">
        <v>0</v>
      </c>
      <c r="I81" s="7">
        <v>0</v>
      </c>
      <c r="J81" s="7">
        <v>0</v>
      </c>
      <c r="K81" s="7">
        <v>0</v>
      </c>
      <c r="L81" s="7">
        <v>0</v>
      </c>
      <c r="M81" s="7">
        <v>0</v>
      </c>
      <c r="N81" s="7">
        <v>0</v>
      </c>
      <c r="O81" s="7">
        <v>0</v>
      </c>
      <c r="P81" s="7">
        <v>0</v>
      </c>
      <c r="Q81" s="7">
        <v>0</v>
      </c>
      <c r="R81" s="4">
        <v>1</v>
      </c>
    </row>
    <row r="82" spans="3:18">
      <c r="C82" s="9" t="s">
        <v>493</v>
      </c>
      <c r="D82" s="6">
        <v>1</v>
      </c>
      <c r="E82" s="8">
        <v>88</v>
      </c>
      <c r="F82" s="7">
        <v>0</v>
      </c>
      <c r="G82" s="7">
        <v>0</v>
      </c>
      <c r="H82" s="7">
        <v>0</v>
      </c>
      <c r="I82" s="7">
        <v>1</v>
      </c>
      <c r="J82" s="7">
        <v>0</v>
      </c>
      <c r="K82" s="7">
        <v>0</v>
      </c>
      <c r="L82" s="7">
        <v>1</v>
      </c>
      <c r="M82" s="7">
        <v>0</v>
      </c>
      <c r="N82" s="7">
        <v>0</v>
      </c>
      <c r="O82" s="7">
        <v>0</v>
      </c>
      <c r="P82" s="7">
        <v>0</v>
      </c>
      <c r="Q82" s="7">
        <v>0</v>
      </c>
      <c r="R82" s="4">
        <v>1</v>
      </c>
    </row>
    <row r="83" spans="3:18">
      <c r="C83" s="9" t="s">
        <v>124</v>
      </c>
      <c r="D83" s="6">
        <v>7</v>
      </c>
      <c r="E83" s="8">
        <v>60</v>
      </c>
      <c r="F83" s="7">
        <v>0</v>
      </c>
      <c r="G83" s="7">
        <v>1</v>
      </c>
      <c r="H83" s="7">
        <v>0</v>
      </c>
      <c r="I83" s="7">
        <v>2</v>
      </c>
      <c r="J83" s="7">
        <v>2</v>
      </c>
      <c r="K83" s="7">
        <v>2</v>
      </c>
      <c r="L83" s="7">
        <v>3</v>
      </c>
      <c r="M83" s="7">
        <v>0</v>
      </c>
      <c r="N83" s="7">
        <v>2</v>
      </c>
      <c r="O83" s="7">
        <v>1</v>
      </c>
      <c r="P83" s="7">
        <v>1</v>
      </c>
      <c r="Q83" s="7">
        <v>0</v>
      </c>
      <c r="R83" s="4">
        <v>0</v>
      </c>
    </row>
    <row r="84" spans="3:18">
      <c r="C84" s="9" t="s">
        <v>492</v>
      </c>
      <c r="D84" s="6">
        <v>1</v>
      </c>
      <c r="E84" s="8">
        <v>78</v>
      </c>
      <c r="F84" s="7">
        <v>0</v>
      </c>
      <c r="G84" s="7">
        <v>1</v>
      </c>
      <c r="H84" s="7">
        <v>0</v>
      </c>
      <c r="I84" s="7">
        <v>1</v>
      </c>
      <c r="J84" s="7">
        <v>0</v>
      </c>
      <c r="K84" s="7">
        <v>0</v>
      </c>
      <c r="L84" s="7">
        <v>1</v>
      </c>
      <c r="M84" s="7">
        <v>0</v>
      </c>
      <c r="N84" s="7">
        <v>0</v>
      </c>
      <c r="O84" s="7">
        <v>0</v>
      </c>
      <c r="P84" s="7">
        <v>0</v>
      </c>
      <c r="Q84" s="7">
        <v>0</v>
      </c>
      <c r="R84" s="4">
        <v>0</v>
      </c>
    </row>
    <row r="85" spans="3:18">
      <c r="C85" s="9" t="s">
        <v>491</v>
      </c>
      <c r="D85" s="6">
        <v>2</v>
      </c>
      <c r="E85" s="8">
        <v>57.5</v>
      </c>
      <c r="F85" s="7">
        <v>0</v>
      </c>
      <c r="G85" s="7">
        <v>0</v>
      </c>
      <c r="H85" s="7">
        <v>1</v>
      </c>
      <c r="I85" s="7">
        <v>0.5</v>
      </c>
      <c r="J85" s="7">
        <v>0</v>
      </c>
      <c r="K85" s="7">
        <v>0.5</v>
      </c>
      <c r="L85" s="7">
        <v>0.5</v>
      </c>
      <c r="M85" s="7">
        <v>0</v>
      </c>
      <c r="N85" s="7">
        <v>0.5</v>
      </c>
      <c r="O85" s="7">
        <v>1.5</v>
      </c>
      <c r="P85" s="7">
        <v>0</v>
      </c>
      <c r="Q85" s="7">
        <v>0</v>
      </c>
      <c r="R85" s="4">
        <v>0.5</v>
      </c>
    </row>
    <row r="86" spans="3:18">
      <c r="C86" s="9" t="s">
        <v>458</v>
      </c>
      <c r="D86" s="6">
        <v>1</v>
      </c>
      <c r="E86" s="8">
        <v>19</v>
      </c>
      <c r="F86" s="7">
        <v>0</v>
      </c>
      <c r="G86" s="7">
        <v>0</v>
      </c>
      <c r="H86" s="7">
        <v>0</v>
      </c>
      <c r="I86" s="7">
        <v>0</v>
      </c>
      <c r="J86" s="7">
        <v>1</v>
      </c>
      <c r="K86" s="7">
        <v>0</v>
      </c>
      <c r="L86" s="7">
        <v>0</v>
      </c>
      <c r="M86" s="7">
        <v>0</v>
      </c>
      <c r="N86" s="7">
        <v>0</v>
      </c>
      <c r="O86" s="7">
        <v>1</v>
      </c>
      <c r="P86" s="7">
        <v>0</v>
      </c>
      <c r="Q86" s="7">
        <v>0</v>
      </c>
      <c r="R86" s="4">
        <v>0</v>
      </c>
    </row>
    <row r="87" spans="3:18">
      <c r="C87" s="9" t="s">
        <v>476</v>
      </c>
      <c r="D87" s="6">
        <v>1</v>
      </c>
      <c r="E87" s="8">
        <v>66</v>
      </c>
      <c r="F87" s="7">
        <v>0</v>
      </c>
      <c r="G87" s="7">
        <v>0</v>
      </c>
      <c r="H87" s="7">
        <v>0</v>
      </c>
      <c r="I87" s="7">
        <v>0</v>
      </c>
      <c r="J87" s="7">
        <v>0</v>
      </c>
      <c r="K87" s="7">
        <v>1</v>
      </c>
      <c r="L87" s="7">
        <v>0</v>
      </c>
      <c r="M87" s="7">
        <v>0</v>
      </c>
      <c r="N87" s="7">
        <v>0</v>
      </c>
      <c r="O87" s="7">
        <v>0</v>
      </c>
      <c r="P87" s="7">
        <v>0</v>
      </c>
      <c r="Q87" s="7">
        <v>0</v>
      </c>
      <c r="R87" s="4">
        <v>1</v>
      </c>
    </row>
    <row r="88" spans="3:18">
      <c r="C88" s="9" t="s">
        <v>490</v>
      </c>
      <c r="D88" s="6">
        <v>1</v>
      </c>
      <c r="E88" s="8">
        <v>87</v>
      </c>
      <c r="F88" s="7">
        <v>0</v>
      </c>
      <c r="G88" s="7">
        <v>0</v>
      </c>
      <c r="H88" s="7">
        <v>0</v>
      </c>
      <c r="I88" s="7">
        <v>1</v>
      </c>
      <c r="J88" s="7">
        <v>0</v>
      </c>
      <c r="K88" s="7">
        <v>0</v>
      </c>
      <c r="L88" s="7">
        <v>1</v>
      </c>
      <c r="M88" s="7">
        <v>0</v>
      </c>
      <c r="N88" s="7">
        <v>0</v>
      </c>
      <c r="O88" s="7">
        <v>0</v>
      </c>
      <c r="P88" s="7">
        <v>1</v>
      </c>
      <c r="Q88" s="7">
        <v>0</v>
      </c>
      <c r="R88" s="4">
        <v>0</v>
      </c>
    </row>
    <row r="89" spans="3:18">
      <c r="C89" s="9" t="s">
        <v>473</v>
      </c>
      <c r="D89" s="6">
        <v>1</v>
      </c>
      <c r="E89" s="8">
        <v>76</v>
      </c>
      <c r="F89" s="7">
        <v>0</v>
      </c>
      <c r="G89" s="7">
        <v>0</v>
      </c>
      <c r="H89" s="7">
        <v>0</v>
      </c>
      <c r="I89" s="7">
        <v>0</v>
      </c>
      <c r="J89" s="7">
        <v>0</v>
      </c>
      <c r="K89" s="7">
        <v>1</v>
      </c>
      <c r="L89" s="7">
        <v>0</v>
      </c>
      <c r="M89" s="7">
        <v>0</v>
      </c>
      <c r="N89" s="7">
        <v>0</v>
      </c>
      <c r="O89" s="7">
        <v>1</v>
      </c>
      <c r="P89" s="7">
        <v>1</v>
      </c>
      <c r="Q89" s="7">
        <v>0</v>
      </c>
      <c r="R89" s="4">
        <v>0</v>
      </c>
    </row>
    <row r="90" spans="3:18">
      <c r="C90" s="9" t="s">
        <v>426</v>
      </c>
      <c r="D90" s="6">
        <v>4</v>
      </c>
      <c r="E90" s="8">
        <v>61.25</v>
      </c>
      <c r="F90" s="7">
        <v>0</v>
      </c>
      <c r="G90" s="7">
        <v>1</v>
      </c>
      <c r="H90" s="7">
        <v>0</v>
      </c>
      <c r="I90" s="7">
        <v>1</v>
      </c>
      <c r="J90" s="7">
        <v>1</v>
      </c>
      <c r="K90" s="7">
        <v>0.75</v>
      </c>
      <c r="L90" s="7">
        <v>1.75</v>
      </c>
      <c r="M90" s="7">
        <v>0</v>
      </c>
      <c r="N90" s="7">
        <v>0.75</v>
      </c>
      <c r="O90" s="7">
        <v>1.75</v>
      </c>
      <c r="P90" s="7">
        <v>0</v>
      </c>
      <c r="Q90" s="7">
        <v>0</v>
      </c>
      <c r="R90" s="4">
        <v>1</v>
      </c>
    </row>
    <row r="91" spans="3:18">
      <c r="C91" s="9" t="s">
        <v>440</v>
      </c>
      <c r="D91" s="6">
        <v>12</v>
      </c>
      <c r="E91" s="8">
        <v>38.333333333333336</v>
      </c>
      <c r="F91" s="7">
        <v>0</v>
      </c>
      <c r="G91" s="7">
        <v>1.6</v>
      </c>
      <c r="H91" s="7">
        <v>0</v>
      </c>
      <c r="I91" s="7">
        <v>0.6</v>
      </c>
      <c r="J91" s="7">
        <v>5</v>
      </c>
      <c r="K91" s="7">
        <v>2.6</v>
      </c>
      <c r="L91" s="7">
        <v>1.6</v>
      </c>
      <c r="M91" s="7">
        <v>1</v>
      </c>
      <c r="N91" s="7">
        <v>1</v>
      </c>
      <c r="O91" s="7">
        <v>1.6</v>
      </c>
      <c r="P91" s="7">
        <v>1</v>
      </c>
      <c r="Q91" s="7">
        <v>0</v>
      </c>
      <c r="R91" s="4">
        <v>2</v>
      </c>
    </row>
    <row r="92" spans="3:18">
      <c r="C92" s="9" t="s">
        <v>146</v>
      </c>
      <c r="D92" s="6">
        <v>18</v>
      </c>
      <c r="E92" s="8">
        <v>33.588235294117645</v>
      </c>
      <c r="F92" s="7">
        <v>3</v>
      </c>
      <c r="G92" s="7">
        <v>6</v>
      </c>
      <c r="H92" s="7">
        <v>2</v>
      </c>
      <c r="I92" s="7">
        <v>6</v>
      </c>
      <c r="J92" s="7">
        <v>1</v>
      </c>
      <c r="K92" s="7">
        <v>1</v>
      </c>
      <c r="L92" s="7">
        <v>2</v>
      </c>
      <c r="M92" s="7">
        <v>3</v>
      </c>
      <c r="N92" s="7">
        <v>3</v>
      </c>
      <c r="O92" s="7">
        <v>6</v>
      </c>
      <c r="P92" s="7">
        <v>3</v>
      </c>
      <c r="Q92" s="7">
        <v>0</v>
      </c>
      <c r="R92" s="4">
        <v>2</v>
      </c>
    </row>
    <row r="93" spans="3:18">
      <c r="C93" s="9" t="s">
        <v>169</v>
      </c>
      <c r="D93" s="6">
        <v>1</v>
      </c>
      <c r="E93" s="8">
        <v>72</v>
      </c>
      <c r="F93" s="7">
        <v>0</v>
      </c>
      <c r="G93" s="7">
        <v>0</v>
      </c>
      <c r="H93" s="7">
        <v>0</v>
      </c>
      <c r="I93" s="7">
        <v>0</v>
      </c>
      <c r="J93" s="7">
        <v>0</v>
      </c>
      <c r="K93" s="7">
        <v>1</v>
      </c>
      <c r="L93" s="7">
        <v>0</v>
      </c>
      <c r="M93" s="7">
        <v>0</v>
      </c>
      <c r="N93" s="7">
        <v>0</v>
      </c>
      <c r="O93" s="7">
        <v>1</v>
      </c>
      <c r="P93" s="7">
        <v>1</v>
      </c>
      <c r="Q93" s="7">
        <v>0</v>
      </c>
      <c r="R93" s="4">
        <v>0</v>
      </c>
    </row>
    <row r="94" spans="3:18">
      <c r="C94" s="9" t="s">
        <v>135</v>
      </c>
      <c r="D94" s="6">
        <v>11</v>
      </c>
      <c r="E94" s="8">
        <v>50</v>
      </c>
      <c r="F94" s="7">
        <v>0</v>
      </c>
      <c r="G94" s="7">
        <v>1</v>
      </c>
      <c r="H94" s="7">
        <v>0</v>
      </c>
      <c r="I94" s="7">
        <v>2</v>
      </c>
      <c r="J94" s="7">
        <v>0</v>
      </c>
      <c r="K94" s="7">
        <v>2</v>
      </c>
      <c r="L94" s="7">
        <v>6</v>
      </c>
      <c r="M94" s="7">
        <v>0</v>
      </c>
      <c r="N94" s="7">
        <v>0</v>
      </c>
      <c r="O94" s="7">
        <v>4</v>
      </c>
      <c r="P94" s="7">
        <v>1</v>
      </c>
      <c r="Q94" s="7">
        <v>0</v>
      </c>
      <c r="R94" s="4">
        <v>4</v>
      </c>
    </row>
    <row r="95" spans="3:18">
      <c r="C95" s="9" t="s">
        <v>214</v>
      </c>
      <c r="D95" s="6">
        <v>7</v>
      </c>
      <c r="E95" s="8">
        <v>50.857142857142854</v>
      </c>
      <c r="F95" s="7">
        <v>0</v>
      </c>
      <c r="G95" s="7">
        <v>2</v>
      </c>
      <c r="H95" s="7">
        <v>0</v>
      </c>
      <c r="I95" s="7">
        <v>1.75</v>
      </c>
      <c r="J95" s="7">
        <v>0</v>
      </c>
      <c r="K95" s="7">
        <v>1</v>
      </c>
      <c r="L95" s="7">
        <v>2</v>
      </c>
      <c r="M95" s="7">
        <v>0</v>
      </c>
      <c r="N95" s="7">
        <v>1.75</v>
      </c>
      <c r="O95" s="7">
        <v>1.75</v>
      </c>
      <c r="P95" s="7">
        <v>0</v>
      </c>
      <c r="Q95" s="7">
        <v>0</v>
      </c>
      <c r="R95" s="4">
        <v>1.75</v>
      </c>
    </row>
    <row r="96" spans="3:18">
      <c r="C96" s="9" t="s">
        <v>188</v>
      </c>
      <c r="D96" s="6">
        <v>3</v>
      </c>
      <c r="E96" s="8">
        <v>60.666666666666664</v>
      </c>
      <c r="F96" s="7">
        <v>1</v>
      </c>
      <c r="G96" s="7">
        <v>1</v>
      </c>
      <c r="H96" s="7">
        <v>0</v>
      </c>
      <c r="I96" s="7">
        <v>1</v>
      </c>
      <c r="J96" s="7">
        <v>0</v>
      </c>
      <c r="K96" s="7">
        <v>0</v>
      </c>
      <c r="L96" s="7">
        <v>0</v>
      </c>
      <c r="M96" s="7">
        <v>0</v>
      </c>
      <c r="N96" s="7">
        <v>0</v>
      </c>
      <c r="O96" s="7">
        <v>0</v>
      </c>
      <c r="P96" s="7">
        <v>0</v>
      </c>
      <c r="Q96" s="7">
        <v>0</v>
      </c>
      <c r="R96" s="4">
        <v>1</v>
      </c>
    </row>
    <row r="97" spans="3:18">
      <c r="C97" s="9" t="s">
        <v>224</v>
      </c>
      <c r="D97" s="6">
        <v>13</v>
      </c>
      <c r="E97" s="8">
        <v>58.769230769230766</v>
      </c>
      <c r="F97" s="7">
        <v>1.5</v>
      </c>
      <c r="G97" s="7">
        <v>3.1</v>
      </c>
      <c r="H97" s="7">
        <v>1</v>
      </c>
      <c r="I97" s="7">
        <v>1.1000000000000001</v>
      </c>
      <c r="J97" s="7">
        <v>0</v>
      </c>
      <c r="K97" s="7">
        <v>1.5</v>
      </c>
      <c r="L97" s="7">
        <v>4.0999999999999996</v>
      </c>
      <c r="M97" s="7">
        <v>0</v>
      </c>
      <c r="N97" s="7">
        <v>2.6</v>
      </c>
      <c r="O97" s="7">
        <v>3.6</v>
      </c>
      <c r="P97" s="7">
        <v>2</v>
      </c>
      <c r="Q97" s="7">
        <v>1</v>
      </c>
      <c r="R97" s="4">
        <v>2.5</v>
      </c>
    </row>
    <row r="98" spans="3:18">
      <c r="C98" s="9" t="s">
        <v>197</v>
      </c>
      <c r="D98" s="6">
        <v>5</v>
      </c>
      <c r="E98" s="8">
        <v>68.400000000000006</v>
      </c>
      <c r="F98" s="7">
        <v>1.75</v>
      </c>
      <c r="G98" s="7">
        <v>1.75</v>
      </c>
      <c r="H98" s="7">
        <v>0</v>
      </c>
      <c r="I98" s="7">
        <v>0</v>
      </c>
      <c r="J98" s="7">
        <v>1</v>
      </c>
      <c r="K98" s="7">
        <v>1</v>
      </c>
      <c r="L98" s="7">
        <v>1.75</v>
      </c>
      <c r="M98" s="7">
        <v>0</v>
      </c>
      <c r="N98" s="7">
        <v>0</v>
      </c>
      <c r="O98" s="7">
        <v>0.75</v>
      </c>
      <c r="P98" s="7">
        <v>2</v>
      </c>
      <c r="Q98" s="7">
        <v>1</v>
      </c>
      <c r="R98" s="4">
        <v>1</v>
      </c>
    </row>
    <row r="99" spans="3:18">
      <c r="C99" s="9" t="s">
        <v>172</v>
      </c>
      <c r="D99" s="6">
        <v>1</v>
      </c>
      <c r="E99" s="8">
        <v>48</v>
      </c>
      <c r="F99" s="7">
        <v>0</v>
      </c>
      <c r="G99" s="7">
        <v>0</v>
      </c>
      <c r="H99" s="7">
        <v>0</v>
      </c>
      <c r="I99" s="7">
        <v>0</v>
      </c>
      <c r="J99" s="7">
        <v>0</v>
      </c>
      <c r="K99" s="7">
        <v>0</v>
      </c>
      <c r="L99" s="7">
        <v>0</v>
      </c>
      <c r="M99" s="7">
        <v>0</v>
      </c>
      <c r="N99" s="7">
        <v>1</v>
      </c>
      <c r="O99" s="7">
        <v>1</v>
      </c>
      <c r="P99" s="7">
        <v>0</v>
      </c>
      <c r="Q99" s="7">
        <v>0</v>
      </c>
      <c r="R99" s="4">
        <v>0</v>
      </c>
    </row>
    <row r="100" spans="3:18">
      <c r="C100" s="9" t="s">
        <v>470</v>
      </c>
      <c r="D100" s="6">
        <v>1</v>
      </c>
      <c r="E100" s="8">
        <v>35</v>
      </c>
      <c r="F100" s="7">
        <v>0</v>
      </c>
      <c r="G100" s="7">
        <v>1</v>
      </c>
      <c r="H100" s="7">
        <v>0</v>
      </c>
      <c r="I100" s="7">
        <v>1</v>
      </c>
      <c r="J100" s="7">
        <v>0</v>
      </c>
      <c r="K100" s="7">
        <v>0</v>
      </c>
      <c r="L100" s="7">
        <v>0</v>
      </c>
      <c r="M100" s="7">
        <v>0</v>
      </c>
      <c r="N100" s="7">
        <v>0</v>
      </c>
      <c r="O100" s="7">
        <v>0</v>
      </c>
      <c r="P100" s="7">
        <v>0</v>
      </c>
      <c r="Q100" s="7">
        <v>0</v>
      </c>
      <c r="R100" s="4">
        <v>1</v>
      </c>
    </row>
    <row r="101" spans="3:18">
      <c r="C101" s="9" t="s">
        <v>241</v>
      </c>
      <c r="D101" s="6">
        <v>7</v>
      </c>
      <c r="E101" s="8">
        <v>60.857142857142854</v>
      </c>
      <c r="F101" s="7">
        <v>1</v>
      </c>
      <c r="G101" s="7">
        <v>4</v>
      </c>
      <c r="H101" s="7">
        <v>0</v>
      </c>
      <c r="I101" s="7">
        <v>1</v>
      </c>
      <c r="J101" s="7">
        <v>0</v>
      </c>
      <c r="K101" s="7">
        <v>1</v>
      </c>
      <c r="L101" s="7">
        <v>2</v>
      </c>
      <c r="M101" s="7">
        <v>0</v>
      </c>
      <c r="N101" s="7">
        <v>0</v>
      </c>
      <c r="O101" s="7">
        <v>3</v>
      </c>
      <c r="P101" s="7">
        <v>0</v>
      </c>
      <c r="Q101" s="7">
        <v>0</v>
      </c>
      <c r="R101" s="4">
        <v>4</v>
      </c>
    </row>
    <row r="102" spans="3:18">
      <c r="C102" s="9" t="s">
        <v>230</v>
      </c>
      <c r="D102" s="6">
        <v>7</v>
      </c>
      <c r="E102" s="8">
        <v>57.5</v>
      </c>
      <c r="F102" s="7">
        <v>0</v>
      </c>
      <c r="G102" s="7">
        <v>2</v>
      </c>
      <c r="H102" s="7">
        <v>1</v>
      </c>
      <c r="I102" s="7">
        <v>2</v>
      </c>
      <c r="J102" s="7">
        <v>0</v>
      </c>
      <c r="K102" s="7">
        <v>0</v>
      </c>
      <c r="L102" s="7">
        <v>2</v>
      </c>
      <c r="M102" s="7">
        <v>0</v>
      </c>
      <c r="N102" s="7">
        <v>1</v>
      </c>
      <c r="O102" s="7">
        <v>1</v>
      </c>
      <c r="P102" s="7">
        <v>1</v>
      </c>
      <c r="Q102" s="7">
        <v>1</v>
      </c>
      <c r="R102" s="4">
        <v>2</v>
      </c>
    </row>
    <row r="103" spans="3:18">
      <c r="C103" s="9" t="s">
        <v>168</v>
      </c>
      <c r="D103" s="6">
        <v>4</v>
      </c>
      <c r="E103" s="8">
        <v>66.5</v>
      </c>
      <c r="F103" s="7">
        <v>0</v>
      </c>
      <c r="G103" s="7">
        <v>1</v>
      </c>
      <c r="H103" s="7">
        <v>0</v>
      </c>
      <c r="I103" s="7">
        <v>2</v>
      </c>
      <c r="J103" s="7">
        <v>0</v>
      </c>
      <c r="K103" s="7">
        <v>0</v>
      </c>
      <c r="L103" s="7">
        <v>2</v>
      </c>
      <c r="M103" s="7">
        <v>0</v>
      </c>
      <c r="N103" s="7">
        <v>0</v>
      </c>
      <c r="O103" s="7">
        <v>1</v>
      </c>
      <c r="P103" s="7">
        <v>1</v>
      </c>
      <c r="Q103" s="7">
        <v>0</v>
      </c>
      <c r="R103" s="4">
        <v>1</v>
      </c>
    </row>
    <row r="104" spans="3:18">
      <c r="C104" s="9" t="s">
        <v>192</v>
      </c>
      <c r="D104" s="6">
        <v>8</v>
      </c>
      <c r="E104" s="8">
        <v>41.25</v>
      </c>
      <c r="F104" s="7">
        <v>1</v>
      </c>
      <c r="G104" s="7">
        <v>2</v>
      </c>
      <c r="H104" s="7">
        <v>0</v>
      </c>
      <c r="I104" s="7">
        <v>0</v>
      </c>
      <c r="J104" s="7">
        <v>3</v>
      </c>
      <c r="K104" s="7">
        <v>0</v>
      </c>
      <c r="L104" s="7">
        <v>2</v>
      </c>
      <c r="M104" s="7">
        <v>0</v>
      </c>
      <c r="N104" s="7">
        <v>2</v>
      </c>
      <c r="O104" s="7">
        <v>3</v>
      </c>
      <c r="P104" s="7">
        <v>1</v>
      </c>
      <c r="Q104" s="7">
        <v>0</v>
      </c>
      <c r="R104" s="4">
        <v>2</v>
      </c>
    </row>
    <row r="105" spans="3:18">
      <c r="C105" s="9" t="s">
        <v>242</v>
      </c>
      <c r="D105" s="6">
        <v>5</v>
      </c>
      <c r="E105" s="8">
        <v>43.8</v>
      </c>
      <c r="F105" s="7">
        <v>0</v>
      </c>
      <c r="G105" s="7">
        <v>1</v>
      </c>
      <c r="H105" s="7">
        <v>0</v>
      </c>
      <c r="I105" s="7">
        <v>1</v>
      </c>
      <c r="J105" s="7">
        <v>2</v>
      </c>
      <c r="K105" s="7">
        <v>0</v>
      </c>
      <c r="L105" s="7">
        <v>1</v>
      </c>
      <c r="M105" s="7">
        <v>0</v>
      </c>
      <c r="N105" s="7">
        <v>1</v>
      </c>
      <c r="O105" s="7">
        <v>2</v>
      </c>
      <c r="P105" s="7">
        <v>0</v>
      </c>
      <c r="Q105" s="7">
        <v>0</v>
      </c>
      <c r="R105" s="4">
        <v>1</v>
      </c>
    </row>
    <row r="106" spans="3:18">
      <c r="C106" s="9" t="s">
        <v>223</v>
      </c>
      <c r="D106" s="6">
        <v>4</v>
      </c>
      <c r="E106" s="8">
        <v>40.5</v>
      </c>
      <c r="F106" s="7">
        <v>0.6</v>
      </c>
      <c r="G106" s="7">
        <v>1</v>
      </c>
      <c r="H106" s="7">
        <v>0</v>
      </c>
      <c r="I106" s="7">
        <v>1</v>
      </c>
      <c r="J106" s="7">
        <v>0.6</v>
      </c>
      <c r="K106" s="7">
        <v>0</v>
      </c>
      <c r="L106" s="7">
        <v>2</v>
      </c>
      <c r="M106" s="7">
        <v>0</v>
      </c>
      <c r="N106" s="7">
        <v>0.6</v>
      </c>
      <c r="O106" s="7">
        <v>1.6</v>
      </c>
      <c r="P106" s="7">
        <v>0</v>
      </c>
      <c r="Q106" s="7">
        <v>0</v>
      </c>
      <c r="R106" s="4">
        <v>1.6</v>
      </c>
    </row>
    <row r="107" spans="3:18">
      <c r="C107" s="9" t="s">
        <v>156</v>
      </c>
      <c r="D107" s="6">
        <v>8</v>
      </c>
      <c r="E107" s="8">
        <v>61.75</v>
      </c>
      <c r="F107" s="7">
        <v>0</v>
      </c>
      <c r="G107" s="7">
        <v>5</v>
      </c>
      <c r="H107" s="7">
        <v>0</v>
      </c>
      <c r="I107" s="7">
        <v>4</v>
      </c>
      <c r="J107" s="7">
        <v>0</v>
      </c>
      <c r="K107" s="7">
        <v>0</v>
      </c>
      <c r="L107" s="7">
        <v>3</v>
      </c>
      <c r="M107" s="7">
        <v>0</v>
      </c>
      <c r="N107" s="7">
        <v>0</v>
      </c>
      <c r="O107" s="7">
        <v>1</v>
      </c>
      <c r="P107" s="7">
        <v>1</v>
      </c>
      <c r="Q107" s="7">
        <v>0</v>
      </c>
      <c r="R107" s="4">
        <v>1</v>
      </c>
    </row>
    <row r="108" spans="3:18">
      <c r="C108" s="9" t="s">
        <v>190</v>
      </c>
      <c r="D108" s="6">
        <v>32</v>
      </c>
      <c r="E108" s="8">
        <v>56.862068965517238</v>
      </c>
      <c r="F108" s="7">
        <v>5.5</v>
      </c>
      <c r="G108" s="7">
        <v>8.75</v>
      </c>
      <c r="H108" s="7">
        <v>0</v>
      </c>
      <c r="I108" s="7">
        <v>3</v>
      </c>
      <c r="J108" s="7">
        <v>1</v>
      </c>
      <c r="K108" s="7">
        <v>8</v>
      </c>
      <c r="L108" s="7">
        <v>11.25</v>
      </c>
      <c r="M108" s="7">
        <v>0</v>
      </c>
      <c r="N108" s="7">
        <v>3.5</v>
      </c>
      <c r="O108" s="7">
        <v>9.25</v>
      </c>
      <c r="P108" s="7">
        <v>1.5</v>
      </c>
      <c r="Q108" s="7">
        <v>2.5</v>
      </c>
      <c r="R108" s="4">
        <v>10.75</v>
      </c>
    </row>
    <row r="109" spans="3:18">
      <c r="C109" s="9" t="s">
        <v>464</v>
      </c>
      <c r="D109" s="6">
        <v>1</v>
      </c>
      <c r="E109" s="8">
        <v>61</v>
      </c>
      <c r="F109" s="7">
        <v>0</v>
      </c>
      <c r="G109" s="7">
        <v>0</v>
      </c>
      <c r="H109" s="7">
        <v>0</v>
      </c>
      <c r="I109" s="7">
        <v>0</v>
      </c>
      <c r="J109" s="7">
        <v>0</v>
      </c>
      <c r="K109" s="7">
        <v>0</v>
      </c>
      <c r="L109" s="7">
        <v>1</v>
      </c>
      <c r="M109" s="7">
        <v>0</v>
      </c>
      <c r="N109" s="7">
        <v>0</v>
      </c>
      <c r="O109" s="7">
        <v>1</v>
      </c>
      <c r="P109" s="7">
        <v>0</v>
      </c>
      <c r="Q109" s="7">
        <v>0</v>
      </c>
      <c r="R109" s="4">
        <v>1</v>
      </c>
    </row>
    <row r="110" spans="3:18">
      <c r="C110" s="9" t="s">
        <v>164</v>
      </c>
      <c r="D110" s="6">
        <v>1</v>
      </c>
      <c r="E110" s="8">
        <v>79</v>
      </c>
      <c r="F110" s="7">
        <v>0</v>
      </c>
      <c r="G110" s="7">
        <v>1</v>
      </c>
      <c r="H110" s="7">
        <v>0</v>
      </c>
      <c r="I110" s="7">
        <v>1</v>
      </c>
      <c r="J110" s="7">
        <v>0</v>
      </c>
      <c r="K110" s="7">
        <v>0</v>
      </c>
      <c r="L110" s="7">
        <v>0</v>
      </c>
      <c r="M110" s="7">
        <v>0</v>
      </c>
      <c r="N110" s="7">
        <v>0</v>
      </c>
      <c r="O110" s="7">
        <v>0</v>
      </c>
      <c r="P110" s="7">
        <v>0</v>
      </c>
      <c r="Q110" s="7">
        <v>0</v>
      </c>
      <c r="R110" s="4">
        <v>0</v>
      </c>
    </row>
    <row r="111" spans="3:18">
      <c r="C111" s="9" t="s">
        <v>153</v>
      </c>
      <c r="D111" s="6">
        <v>4</v>
      </c>
      <c r="E111" s="8">
        <v>52.5</v>
      </c>
      <c r="F111" s="7">
        <v>0</v>
      </c>
      <c r="G111" s="7">
        <v>0</v>
      </c>
      <c r="H111" s="7">
        <v>0</v>
      </c>
      <c r="I111" s="7">
        <v>0</v>
      </c>
      <c r="J111" s="7">
        <v>0</v>
      </c>
      <c r="K111" s="7">
        <v>1</v>
      </c>
      <c r="L111" s="7">
        <v>1</v>
      </c>
      <c r="M111" s="7">
        <v>0</v>
      </c>
      <c r="N111" s="7">
        <v>0</v>
      </c>
      <c r="O111" s="7">
        <v>1</v>
      </c>
      <c r="P111" s="7">
        <v>0</v>
      </c>
      <c r="Q111" s="7">
        <v>0</v>
      </c>
      <c r="R111" s="4">
        <v>2</v>
      </c>
    </row>
    <row r="112" spans="3:18">
      <c r="C112" s="9" t="s">
        <v>162</v>
      </c>
      <c r="D112" s="6">
        <v>1</v>
      </c>
      <c r="E112" s="8">
        <v>65</v>
      </c>
      <c r="F112" s="7">
        <v>0</v>
      </c>
      <c r="G112" s="7">
        <v>0</v>
      </c>
      <c r="H112" s="7">
        <v>0</v>
      </c>
      <c r="I112" s="7">
        <v>0</v>
      </c>
      <c r="J112" s="7">
        <v>0</v>
      </c>
      <c r="K112" s="7">
        <v>0</v>
      </c>
      <c r="L112" s="7">
        <v>1</v>
      </c>
      <c r="M112" s="7">
        <v>0</v>
      </c>
      <c r="N112" s="7">
        <v>0</v>
      </c>
      <c r="O112" s="7">
        <v>0</v>
      </c>
      <c r="P112" s="7">
        <v>0</v>
      </c>
      <c r="Q112" s="7">
        <v>0</v>
      </c>
      <c r="R112" s="4">
        <v>0</v>
      </c>
    </row>
    <row r="113" spans="3:18">
      <c r="C113" s="9" t="s">
        <v>147</v>
      </c>
      <c r="D113" s="6">
        <v>3</v>
      </c>
      <c r="E113" s="8">
        <v>70.666666666666671</v>
      </c>
      <c r="F113" s="7">
        <v>1.3333333333333333</v>
      </c>
      <c r="G113" s="7">
        <v>0.33333333333333331</v>
      </c>
      <c r="H113" s="7">
        <v>0</v>
      </c>
      <c r="I113" s="7">
        <v>1</v>
      </c>
      <c r="J113" s="7">
        <v>0</v>
      </c>
      <c r="K113" s="7">
        <v>0.33333333333333331</v>
      </c>
      <c r="L113" s="7">
        <v>1.3333333333333333</v>
      </c>
      <c r="M113" s="7">
        <v>0.33333333333333331</v>
      </c>
      <c r="N113" s="7">
        <v>0.33333333333333331</v>
      </c>
      <c r="O113" s="7">
        <v>0</v>
      </c>
      <c r="P113" s="7">
        <v>0.33333333333333331</v>
      </c>
      <c r="Q113" s="7">
        <v>0.33333333333333331</v>
      </c>
      <c r="R113" s="4">
        <v>1.3333333333333333</v>
      </c>
    </row>
    <row r="114" spans="3:18">
      <c r="C114" s="9" t="s">
        <v>127</v>
      </c>
      <c r="D114" s="6">
        <v>3</v>
      </c>
      <c r="E114" s="8">
        <v>68.5</v>
      </c>
      <c r="F114" s="7">
        <v>0</v>
      </c>
      <c r="G114" s="7">
        <v>2</v>
      </c>
      <c r="H114" s="7">
        <v>0</v>
      </c>
      <c r="I114" s="7">
        <v>2</v>
      </c>
      <c r="J114" s="7">
        <v>0</v>
      </c>
      <c r="K114" s="7">
        <v>0</v>
      </c>
      <c r="L114" s="7">
        <v>3</v>
      </c>
      <c r="M114" s="7">
        <v>0</v>
      </c>
      <c r="N114" s="7">
        <v>0</v>
      </c>
      <c r="O114" s="7">
        <v>1</v>
      </c>
      <c r="P114" s="7">
        <v>0</v>
      </c>
      <c r="Q114" s="7">
        <v>0</v>
      </c>
      <c r="R114" s="4">
        <v>0</v>
      </c>
    </row>
    <row r="115" spans="3:18">
      <c r="C115" s="9" t="s">
        <v>209</v>
      </c>
      <c r="D115" s="6">
        <v>5</v>
      </c>
      <c r="E115" s="8">
        <v>44</v>
      </c>
      <c r="F115" s="7">
        <v>0</v>
      </c>
      <c r="G115" s="7">
        <v>1</v>
      </c>
      <c r="H115" s="7">
        <v>1</v>
      </c>
      <c r="I115" s="7">
        <v>2</v>
      </c>
      <c r="J115" s="7">
        <v>1</v>
      </c>
      <c r="K115" s="7">
        <v>1</v>
      </c>
      <c r="L115" s="7">
        <v>1</v>
      </c>
      <c r="M115" s="7">
        <v>1</v>
      </c>
      <c r="N115" s="7">
        <v>1</v>
      </c>
      <c r="O115" s="7">
        <v>3</v>
      </c>
      <c r="P115" s="7">
        <v>0</v>
      </c>
      <c r="Q115" s="7">
        <v>0</v>
      </c>
      <c r="R115" s="4">
        <v>2</v>
      </c>
    </row>
    <row r="116" spans="3:18">
      <c r="C116" s="9" t="s">
        <v>144</v>
      </c>
      <c r="D116" s="6">
        <v>4</v>
      </c>
      <c r="E116" s="8">
        <v>69.25</v>
      </c>
      <c r="F116" s="7">
        <v>0</v>
      </c>
      <c r="G116" s="7">
        <v>0</v>
      </c>
      <c r="H116" s="7">
        <v>0</v>
      </c>
      <c r="I116" s="7">
        <v>0</v>
      </c>
      <c r="J116" s="7">
        <v>0</v>
      </c>
      <c r="K116" s="7">
        <v>0</v>
      </c>
      <c r="L116" s="7">
        <v>2</v>
      </c>
      <c r="M116" s="7">
        <v>0</v>
      </c>
      <c r="N116" s="7">
        <v>1</v>
      </c>
      <c r="O116" s="7">
        <v>0</v>
      </c>
      <c r="P116" s="7">
        <v>1</v>
      </c>
      <c r="Q116" s="7">
        <v>0</v>
      </c>
      <c r="R116" s="4">
        <v>1</v>
      </c>
    </row>
    <row r="117" spans="3:18">
      <c r="C117" s="9" t="s">
        <v>131</v>
      </c>
      <c r="D117" s="6">
        <v>6</v>
      </c>
      <c r="E117" s="8">
        <v>55.833333333333336</v>
      </c>
      <c r="F117" s="7">
        <v>0</v>
      </c>
      <c r="G117" s="7">
        <v>4.75</v>
      </c>
      <c r="H117" s="7">
        <v>0</v>
      </c>
      <c r="I117" s="7">
        <v>2.75</v>
      </c>
      <c r="J117" s="7">
        <v>0</v>
      </c>
      <c r="K117" s="7">
        <v>0</v>
      </c>
      <c r="L117" s="7">
        <v>2.75</v>
      </c>
      <c r="M117" s="7">
        <v>0</v>
      </c>
      <c r="N117" s="7">
        <v>0</v>
      </c>
      <c r="O117" s="7">
        <v>3.75</v>
      </c>
      <c r="P117" s="7">
        <v>0</v>
      </c>
      <c r="Q117" s="7">
        <v>0</v>
      </c>
      <c r="R117" s="4">
        <v>1</v>
      </c>
    </row>
    <row r="118" spans="3:18">
      <c r="C118" s="9" t="s">
        <v>243</v>
      </c>
      <c r="D118" s="6">
        <v>6</v>
      </c>
      <c r="E118" s="8">
        <v>52</v>
      </c>
      <c r="F118" s="7">
        <v>0</v>
      </c>
      <c r="G118" s="7">
        <v>1</v>
      </c>
      <c r="H118" s="7">
        <v>1</v>
      </c>
      <c r="I118" s="7">
        <v>3</v>
      </c>
      <c r="J118" s="7">
        <v>1</v>
      </c>
      <c r="K118" s="7">
        <v>1</v>
      </c>
      <c r="L118" s="7">
        <v>1</v>
      </c>
      <c r="M118" s="7">
        <v>0</v>
      </c>
      <c r="N118" s="7">
        <v>2</v>
      </c>
      <c r="O118" s="7">
        <v>4</v>
      </c>
      <c r="P118" s="7">
        <v>1</v>
      </c>
      <c r="Q118" s="7">
        <v>0</v>
      </c>
      <c r="R118" s="4">
        <v>1</v>
      </c>
    </row>
    <row r="119" spans="3:18">
      <c r="C119" s="9" t="s">
        <v>212</v>
      </c>
      <c r="D119" s="6">
        <v>5</v>
      </c>
      <c r="E119" s="8">
        <v>41.2</v>
      </c>
      <c r="F119" s="7">
        <v>0</v>
      </c>
      <c r="G119" s="7">
        <v>2</v>
      </c>
      <c r="H119" s="7">
        <v>0</v>
      </c>
      <c r="I119" s="7">
        <v>1</v>
      </c>
      <c r="J119" s="7">
        <v>0</v>
      </c>
      <c r="K119" s="7">
        <v>1</v>
      </c>
      <c r="L119" s="7">
        <v>2</v>
      </c>
      <c r="M119" s="7">
        <v>0</v>
      </c>
      <c r="N119" s="7">
        <v>0</v>
      </c>
      <c r="O119" s="7">
        <v>0</v>
      </c>
      <c r="P119" s="7">
        <v>2</v>
      </c>
      <c r="Q119" s="7">
        <v>0</v>
      </c>
      <c r="R119" s="4">
        <v>1</v>
      </c>
    </row>
    <row r="120" spans="3:18">
      <c r="C120" s="9" t="s">
        <v>454</v>
      </c>
      <c r="D120" s="6">
        <v>1</v>
      </c>
      <c r="E120" s="8">
        <v>69</v>
      </c>
      <c r="F120" s="7">
        <v>0</v>
      </c>
      <c r="G120" s="7">
        <v>0</v>
      </c>
      <c r="H120" s="7">
        <v>0</v>
      </c>
      <c r="I120" s="7">
        <v>0</v>
      </c>
      <c r="J120" s="7">
        <v>0</v>
      </c>
      <c r="K120" s="7">
        <v>0</v>
      </c>
      <c r="L120" s="7">
        <v>0</v>
      </c>
      <c r="M120" s="7">
        <v>0</v>
      </c>
      <c r="N120" s="7">
        <v>0</v>
      </c>
      <c r="O120" s="7">
        <v>1</v>
      </c>
      <c r="P120" s="7">
        <v>0</v>
      </c>
      <c r="Q120" s="7">
        <v>0</v>
      </c>
      <c r="R120" s="4">
        <v>0</v>
      </c>
    </row>
    <row r="121" spans="3:18">
      <c r="C121" s="9" t="s">
        <v>215</v>
      </c>
      <c r="D121" s="6">
        <v>12</v>
      </c>
      <c r="E121" s="8">
        <v>51.454545454545453</v>
      </c>
      <c r="F121" s="7">
        <v>3</v>
      </c>
      <c r="G121" s="7">
        <v>3</v>
      </c>
      <c r="H121" s="7">
        <v>0</v>
      </c>
      <c r="I121" s="7">
        <v>2</v>
      </c>
      <c r="J121" s="7">
        <v>2</v>
      </c>
      <c r="K121" s="7">
        <v>4</v>
      </c>
      <c r="L121" s="7">
        <v>4</v>
      </c>
      <c r="M121" s="7">
        <v>0</v>
      </c>
      <c r="N121" s="7">
        <v>3</v>
      </c>
      <c r="O121" s="7">
        <v>1</v>
      </c>
      <c r="P121" s="7">
        <v>3</v>
      </c>
      <c r="Q121" s="7">
        <v>0</v>
      </c>
      <c r="R121" s="4">
        <v>1</v>
      </c>
    </row>
    <row r="122" spans="3:18">
      <c r="C122" s="9" t="s">
        <v>201</v>
      </c>
      <c r="D122" s="6">
        <v>4</v>
      </c>
      <c r="E122" s="8">
        <v>44.75</v>
      </c>
      <c r="F122" s="7">
        <v>0</v>
      </c>
      <c r="G122" s="7">
        <v>3</v>
      </c>
      <c r="H122" s="7">
        <v>0</v>
      </c>
      <c r="I122" s="7">
        <v>0</v>
      </c>
      <c r="J122" s="7">
        <v>0</v>
      </c>
      <c r="K122" s="7">
        <v>0</v>
      </c>
      <c r="L122" s="7">
        <v>1</v>
      </c>
      <c r="M122" s="7">
        <v>0</v>
      </c>
      <c r="N122" s="7">
        <v>2</v>
      </c>
      <c r="O122" s="7">
        <v>0</v>
      </c>
      <c r="P122" s="7">
        <v>0</v>
      </c>
      <c r="Q122" s="7">
        <v>0</v>
      </c>
      <c r="R122" s="4">
        <v>1</v>
      </c>
    </row>
    <row r="123" spans="3:18">
      <c r="C123" s="9" t="s">
        <v>149</v>
      </c>
      <c r="D123" s="6">
        <v>8</v>
      </c>
      <c r="E123" s="8">
        <v>60.875</v>
      </c>
      <c r="F123" s="7">
        <v>0</v>
      </c>
      <c r="G123" s="7">
        <v>1</v>
      </c>
      <c r="H123" s="7">
        <v>0</v>
      </c>
      <c r="I123" s="7">
        <v>1</v>
      </c>
      <c r="J123" s="7">
        <v>0</v>
      </c>
      <c r="K123" s="7">
        <v>2</v>
      </c>
      <c r="L123" s="7">
        <v>4</v>
      </c>
      <c r="M123" s="7">
        <v>0</v>
      </c>
      <c r="N123" s="7">
        <v>0</v>
      </c>
      <c r="O123" s="7">
        <v>4</v>
      </c>
      <c r="P123" s="7">
        <v>3</v>
      </c>
      <c r="Q123" s="7">
        <v>2</v>
      </c>
      <c r="R123" s="4">
        <v>2</v>
      </c>
    </row>
    <row r="124" spans="3:18">
      <c r="C124" s="9" t="s">
        <v>236</v>
      </c>
      <c r="D124" s="6">
        <v>2</v>
      </c>
      <c r="E124" s="8">
        <v>36</v>
      </c>
      <c r="F124" s="7">
        <v>0</v>
      </c>
      <c r="G124" s="7">
        <v>2</v>
      </c>
      <c r="H124" s="7">
        <v>0</v>
      </c>
      <c r="I124" s="7">
        <v>0</v>
      </c>
      <c r="J124" s="7">
        <v>0</v>
      </c>
      <c r="K124" s="7">
        <v>0</v>
      </c>
      <c r="L124" s="7">
        <v>1</v>
      </c>
      <c r="M124" s="7">
        <v>0</v>
      </c>
      <c r="N124" s="7">
        <v>0</v>
      </c>
      <c r="O124" s="7">
        <v>0</v>
      </c>
      <c r="P124" s="7">
        <v>1</v>
      </c>
      <c r="Q124" s="7">
        <v>0</v>
      </c>
      <c r="R124" s="4">
        <v>1</v>
      </c>
    </row>
    <row r="125" spans="3:18">
      <c r="C125" s="9" t="s">
        <v>433</v>
      </c>
      <c r="D125" s="6">
        <v>10</v>
      </c>
      <c r="E125" s="8">
        <v>47.2</v>
      </c>
      <c r="F125" s="7">
        <v>0</v>
      </c>
      <c r="G125" s="7">
        <v>1</v>
      </c>
      <c r="H125" s="7">
        <v>1</v>
      </c>
      <c r="I125" s="7">
        <v>1</v>
      </c>
      <c r="J125" s="7">
        <v>0</v>
      </c>
      <c r="K125" s="7">
        <v>1</v>
      </c>
      <c r="L125" s="7">
        <v>4</v>
      </c>
      <c r="M125" s="7">
        <v>0</v>
      </c>
      <c r="N125" s="7">
        <v>4</v>
      </c>
      <c r="O125" s="7">
        <v>3</v>
      </c>
      <c r="P125" s="7">
        <v>0</v>
      </c>
      <c r="Q125" s="7">
        <v>0</v>
      </c>
      <c r="R125" s="4">
        <v>0</v>
      </c>
    </row>
    <row r="126" spans="3:18">
      <c r="C126" s="9" t="s">
        <v>130</v>
      </c>
      <c r="D126" s="6">
        <v>8</v>
      </c>
      <c r="E126" s="8">
        <v>64.125</v>
      </c>
      <c r="F126" s="7">
        <v>1</v>
      </c>
      <c r="G126" s="7">
        <v>4</v>
      </c>
      <c r="H126" s="7">
        <v>0</v>
      </c>
      <c r="I126" s="7">
        <v>2</v>
      </c>
      <c r="J126" s="7">
        <v>0</v>
      </c>
      <c r="K126" s="7">
        <v>0</v>
      </c>
      <c r="L126" s="7">
        <v>4</v>
      </c>
      <c r="M126" s="7">
        <v>0</v>
      </c>
      <c r="N126" s="7">
        <v>3</v>
      </c>
      <c r="O126" s="7">
        <v>1</v>
      </c>
      <c r="P126" s="7">
        <v>2</v>
      </c>
      <c r="Q126" s="7">
        <v>0</v>
      </c>
      <c r="R126" s="4">
        <v>2</v>
      </c>
    </row>
    <row r="127" spans="3:18">
      <c r="C127" s="9" t="s">
        <v>199</v>
      </c>
      <c r="D127" s="6">
        <v>10</v>
      </c>
      <c r="E127" s="8">
        <v>60.5</v>
      </c>
      <c r="F127" s="7">
        <v>0</v>
      </c>
      <c r="G127" s="7">
        <v>4</v>
      </c>
      <c r="H127" s="7">
        <v>1</v>
      </c>
      <c r="I127" s="7">
        <v>0</v>
      </c>
      <c r="J127" s="7">
        <v>1</v>
      </c>
      <c r="K127" s="7">
        <v>0</v>
      </c>
      <c r="L127" s="7">
        <v>2</v>
      </c>
      <c r="M127" s="7">
        <v>0</v>
      </c>
      <c r="N127" s="7">
        <v>1</v>
      </c>
      <c r="O127" s="7">
        <v>2</v>
      </c>
      <c r="P127" s="7">
        <v>0</v>
      </c>
      <c r="Q127" s="7">
        <v>0</v>
      </c>
      <c r="R127" s="4">
        <v>2</v>
      </c>
    </row>
    <row r="128" spans="3:18">
      <c r="C128" s="9" t="s">
        <v>461</v>
      </c>
      <c r="D128" s="6">
        <v>1</v>
      </c>
      <c r="E128" s="8">
        <v>45</v>
      </c>
      <c r="F128" s="7">
        <v>1</v>
      </c>
      <c r="G128" s="7">
        <v>1</v>
      </c>
      <c r="H128" s="7">
        <v>1</v>
      </c>
      <c r="I128" s="7">
        <v>0</v>
      </c>
      <c r="J128" s="7">
        <v>0</v>
      </c>
      <c r="K128" s="7">
        <v>0</v>
      </c>
      <c r="L128" s="7">
        <v>0</v>
      </c>
      <c r="M128" s="7">
        <v>0</v>
      </c>
      <c r="N128" s="7">
        <v>0</v>
      </c>
      <c r="O128" s="7">
        <v>0</v>
      </c>
      <c r="P128" s="7">
        <v>0</v>
      </c>
      <c r="Q128" s="7">
        <v>0</v>
      </c>
      <c r="R128" s="4">
        <v>0</v>
      </c>
    </row>
    <row r="129" spans="3:18">
      <c r="C129" s="9" t="s">
        <v>221</v>
      </c>
      <c r="D129" s="6">
        <v>9</v>
      </c>
      <c r="E129" s="8">
        <v>44.333333333333336</v>
      </c>
      <c r="F129" s="7">
        <v>0</v>
      </c>
      <c r="G129" s="7">
        <v>2</v>
      </c>
      <c r="H129" s="7">
        <v>0</v>
      </c>
      <c r="I129" s="7">
        <v>1</v>
      </c>
      <c r="J129" s="7">
        <v>4</v>
      </c>
      <c r="K129" s="7">
        <v>0</v>
      </c>
      <c r="L129" s="7">
        <v>3</v>
      </c>
      <c r="M129" s="7">
        <v>1</v>
      </c>
      <c r="N129" s="7">
        <v>3</v>
      </c>
      <c r="O129" s="7">
        <v>1</v>
      </c>
      <c r="P129" s="7">
        <v>0</v>
      </c>
      <c r="Q129" s="7">
        <v>0</v>
      </c>
      <c r="R129" s="4">
        <v>3</v>
      </c>
    </row>
    <row r="130" spans="3:18">
      <c r="C130" s="9" t="s">
        <v>152</v>
      </c>
      <c r="D130" s="6">
        <v>18</v>
      </c>
      <c r="E130" s="8">
        <v>62.722222222222221</v>
      </c>
      <c r="F130" s="7">
        <v>3</v>
      </c>
      <c r="G130" s="7">
        <v>5</v>
      </c>
      <c r="H130" s="7">
        <v>1</v>
      </c>
      <c r="I130" s="7">
        <v>5</v>
      </c>
      <c r="J130" s="7">
        <v>0</v>
      </c>
      <c r="K130" s="7">
        <v>4</v>
      </c>
      <c r="L130" s="7">
        <v>6</v>
      </c>
      <c r="M130" s="7">
        <v>1</v>
      </c>
      <c r="N130" s="7">
        <v>1</v>
      </c>
      <c r="O130" s="7">
        <v>2</v>
      </c>
      <c r="P130" s="7">
        <v>4</v>
      </c>
      <c r="Q130" s="7">
        <v>1</v>
      </c>
      <c r="R130" s="4">
        <v>3</v>
      </c>
    </row>
    <row r="131" spans="3:18">
      <c r="C131" s="9" t="s">
        <v>480</v>
      </c>
      <c r="D131" s="6">
        <v>1</v>
      </c>
      <c r="E131" s="8">
        <v>72</v>
      </c>
      <c r="F131" s="7">
        <v>0</v>
      </c>
      <c r="G131" s="7">
        <v>1</v>
      </c>
      <c r="H131" s="7">
        <v>0</v>
      </c>
      <c r="I131" s="7">
        <v>0</v>
      </c>
      <c r="J131" s="7">
        <v>0</v>
      </c>
      <c r="K131" s="7">
        <v>0</v>
      </c>
      <c r="L131" s="7">
        <v>0</v>
      </c>
      <c r="M131" s="7">
        <v>0</v>
      </c>
      <c r="N131" s="7">
        <v>0</v>
      </c>
      <c r="O131" s="7">
        <v>0</v>
      </c>
      <c r="P131" s="7">
        <v>0</v>
      </c>
      <c r="Q131" s="7">
        <v>0</v>
      </c>
      <c r="R131" s="4">
        <v>0</v>
      </c>
    </row>
    <row r="132" spans="3:18">
      <c r="C132" s="9" t="s">
        <v>267</v>
      </c>
      <c r="D132" s="6">
        <v>1</v>
      </c>
      <c r="E132" s="8">
        <v>64</v>
      </c>
      <c r="F132" s="7">
        <v>0</v>
      </c>
      <c r="G132" s="7">
        <v>1</v>
      </c>
      <c r="H132" s="7">
        <v>0</v>
      </c>
      <c r="I132" s="7">
        <v>1</v>
      </c>
      <c r="J132" s="7">
        <v>0</v>
      </c>
      <c r="K132" s="7">
        <v>0</v>
      </c>
      <c r="L132" s="7">
        <v>0</v>
      </c>
      <c r="M132" s="7">
        <v>0</v>
      </c>
      <c r="N132" s="7">
        <v>0</v>
      </c>
      <c r="O132" s="7">
        <v>1</v>
      </c>
      <c r="P132" s="7">
        <v>0</v>
      </c>
      <c r="Q132" s="7">
        <v>0</v>
      </c>
      <c r="R132" s="4">
        <v>0</v>
      </c>
    </row>
    <row r="133" spans="3:18">
      <c r="C133" s="9" t="s">
        <v>238</v>
      </c>
      <c r="D133" s="6">
        <v>10</v>
      </c>
      <c r="E133" s="8">
        <v>65</v>
      </c>
      <c r="F133" s="7">
        <v>1</v>
      </c>
      <c r="G133" s="7">
        <v>3</v>
      </c>
      <c r="H133" s="7">
        <v>0</v>
      </c>
      <c r="I133" s="7">
        <v>3</v>
      </c>
      <c r="J133" s="7">
        <v>0</v>
      </c>
      <c r="K133" s="7">
        <v>0</v>
      </c>
      <c r="L133" s="7">
        <v>6</v>
      </c>
      <c r="M133" s="7">
        <v>0</v>
      </c>
      <c r="N133" s="7">
        <v>2</v>
      </c>
      <c r="O133" s="7">
        <v>1</v>
      </c>
      <c r="P133" s="7">
        <v>2</v>
      </c>
      <c r="Q133" s="7">
        <v>0</v>
      </c>
      <c r="R133" s="4">
        <v>2</v>
      </c>
    </row>
    <row r="134" spans="3:18">
      <c r="C134" s="9" t="s">
        <v>474</v>
      </c>
      <c r="D134" s="6">
        <v>1</v>
      </c>
      <c r="E134" s="8">
        <v>69</v>
      </c>
      <c r="F134" s="7">
        <v>0</v>
      </c>
      <c r="G134" s="7">
        <v>1</v>
      </c>
      <c r="H134" s="7">
        <v>0</v>
      </c>
      <c r="I134" s="7">
        <v>0</v>
      </c>
      <c r="J134" s="7">
        <v>0</v>
      </c>
      <c r="K134" s="7">
        <v>0</v>
      </c>
      <c r="L134" s="7">
        <v>1</v>
      </c>
      <c r="M134" s="7">
        <v>0</v>
      </c>
      <c r="N134" s="7">
        <v>0</v>
      </c>
      <c r="O134" s="7">
        <v>1</v>
      </c>
      <c r="P134" s="7">
        <v>0</v>
      </c>
      <c r="Q134" s="7">
        <v>0</v>
      </c>
      <c r="R134" s="4">
        <v>0</v>
      </c>
    </row>
    <row r="135" spans="3:18">
      <c r="C135" s="9" t="s">
        <v>174</v>
      </c>
      <c r="D135" s="6">
        <v>1</v>
      </c>
      <c r="E135" s="8">
        <v>89</v>
      </c>
      <c r="F135" s="7">
        <v>0</v>
      </c>
      <c r="G135" s="7">
        <v>0</v>
      </c>
      <c r="H135" s="7">
        <v>0</v>
      </c>
      <c r="I135" s="7">
        <v>0</v>
      </c>
      <c r="J135" s="7">
        <v>0</v>
      </c>
      <c r="K135" s="7">
        <v>0</v>
      </c>
      <c r="L135" s="7">
        <v>0</v>
      </c>
      <c r="M135" s="7">
        <v>0</v>
      </c>
      <c r="N135" s="7">
        <v>0</v>
      </c>
      <c r="O135" s="7">
        <v>0</v>
      </c>
      <c r="P135" s="7">
        <v>0</v>
      </c>
      <c r="Q135" s="7">
        <v>0</v>
      </c>
      <c r="R135" s="4">
        <v>0</v>
      </c>
    </row>
    <row r="136" spans="3:18">
      <c r="C136" s="9" t="s">
        <v>472</v>
      </c>
      <c r="D136" s="6">
        <v>3</v>
      </c>
      <c r="E136" s="8">
        <v>63</v>
      </c>
      <c r="F136" s="7">
        <v>0</v>
      </c>
      <c r="G136" s="7">
        <v>1</v>
      </c>
      <c r="H136" s="7">
        <v>1</v>
      </c>
      <c r="I136" s="7">
        <v>0</v>
      </c>
      <c r="J136" s="7">
        <v>0</v>
      </c>
      <c r="K136" s="7">
        <v>0</v>
      </c>
      <c r="L136" s="7">
        <v>0</v>
      </c>
      <c r="M136" s="7">
        <v>0</v>
      </c>
      <c r="N136" s="7">
        <v>0</v>
      </c>
      <c r="O136" s="7">
        <v>0</v>
      </c>
      <c r="P136" s="7">
        <v>2</v>
      </c>
      <c r="Q136" s="7">
        <v>0</v>
      </c>
      <c r="R136" s="4">
        <v>1</v>
      </c>
    </row>
    <row r="137" spans="3:18">
      <c r="C137" s="9" t="s">
        <v>227</v>
      </c>
      <c r="D137" s="6">
        <v>6</v>
      </c>
      <c r="E137" s="8">
        <v>67</v>
      </c>
      <c r="F137" s="7">
        <v>0</v>
      </c>
      <c r="G137" s="7">
        <v>4</v>
      </c>
      <c r="H137" s="7">
        <v>0</v>
      </c>
      <c r="I137" s="7">
        <v>0</v>
      </c>
      <c r="J137" s="7">
        <v>0</v>
      </c>
      <c r="K137" s="7">
        <v>0</v>
      </c>
      <c r="L137" s="7">
        <v>1</v>
      </c>
      <c r="M137" s="7">
        <v>0</v>
      </c>
      <c r="N137" s="7">
        <v>0</v>
      </c>
      <c r="O137" s="7">
        <v>1</v>
      </c>
      <c r="P137" s="7">
        <v>2</v>
      </c>
      <c r="Q137" s="7">
        <v>0</v>
      </c>
      <c r="R137" s="4">
        <v>3</v>
      </c>
    </row>
    <row r="138" spans="3:18">
      <c r="C138" s="9" t="s">
        <v>240</v>
      </c>
      <c r="D138" s="6">
        <v>5</v>
      </c>
      <c r="E138" s="8">
        <v>64.8</v>
      </c>
      <c r="F138" s="7">
        <v>1</v>
      </c>
      <c r="G138" s="7">
        <v>2</v>
      </c>
      <c r="H138" s="7">
        <v>0</v>
      </c>
      <c r="I138" s="7">
        <v>0</v>
      </c>
      <c r="J138" s="7">
        <v>0</v>
      </c>
      <c r="K138" s="7">
        <v>1</v>
      </c>
      <c r="L138" s="7">
        <v>1</v>
      </c>
      <c r="M138" s="7">
        <v>0</v>
      </c>
      <c r="N138" s="7">
        <v>2</v>
      </c>
      <c r="O138" s="7">
        <v>0</v>
      </c>
      <c r="P138" s="7">
        <v>0</v>
      </c>
      <c r="Q138" s="7">
        <v>0</v>
      </c>
      <c r="R138" s="4">
        <v>4</v>
      </c>
    </row>
    <row r="139" spans="3:18">
      <c r="C139" s="9" t="s">
        <v>122</v>
      </c>
      <c r="D139" s="6">
        <v>2</v>
      </c>
      <c r="E139" s="8">
        <v>80.5</v>
      </c>
      <c r="F139" s="7">
        <v>0</v>
      </c>
      <c r="G139" s="7">
        <v>1</v>
      </c>
      <c r="H139" s="7">
        <v>0</v>
      </c>
      <c r="I139" s="7">
        <v>1</v>
      </c>
      <c r="J139" s="7">
        <v>0</v>
      </c>
      <c r="K139" s="7">
        <v>0</v>
      </c>
      <c r="L139" s="7">
        <v>1</v>
      </c>
      <c r="M139" s="7">
        <v>0</v>
      </c>
      <c r="N139" s="7">
        <v>0</v>
      </c>
      <c r="O139" s="7">
        <v>0</v>
      </c>
      <c r="P139" s="7">
        <v>0</v>
      </c>
      <c r="Q139" s="7">
        <v>0</v>
      </c>
      <c r="R139" s="4">
        <v>0</v>
      </c>
    </row>
    <row r="140" spans="3:18">
      <c r="C140" s="9" t="s">
        <v>132</v>
      </c>
      <c r="D140" s="6">
        <v>1</v>
      </c>
      <c r="E140" s="8">
        <v>59</v>
      </c>
      <c r="F140" s="7">
        <v>0</v>
      </c>
      <c r="G140" s="7">
        <v>1</v>
      </c>
      <c r="H140" s="7">
        <v>0</v>
      </c>
      <c r="I140" s="7">
        <v>1</v>
      </c>
      <c r="J140" s="7">
        <v>0</v>
      </c>
      <c r="K140" s="7">
        <v>0</v>
      </c>
      <c r="L140" s="7">
        <v>0</v>
      </c>
      <c r="M140" s="7">
        <v>0</v>
      </c>
      <c r="N140" s="7">
        <v>0</v>
      </c>
      <c r="O140" s="7">
        <v>0</v>
      </c>
      <c r="P140" s="7">
        <v>0</v>
      </c>
      <c r="Q140" s="7">
        <v>0</v>
      </c>
      <c r="R140" s="4">
        <v>0</v>
      </c>
    </row>
    <row r="141" spans="3:18">
      <c r="C141" s="9" t="s">
        <v>451</v>
      </c>
      <c r="D141" s="6">
        <v>1</v>
      </c>
      <c r="E141" s="8">
        <v>40</v>
      </c>
      <c r="F141" s="7">
        <v>0</v>
      </c>
      <c r="G141" s="7">
        <v>0</v>
      </c>
      <c r="H141" s="7">
        <v>0</v>
      </c>
      <c r="I141" s="7">
        <v>0</v>
      </c>
      <c r="J141" s="7">
        <v>1</v>
      </c>
      <c r="K141" s="7">
        <v>0</v>
      </c>
      <c r="L141" s="7">
        <v>0</v>
      </c>
      <c r="M141" s="7">
        <v>1</v>
      </c>
      <c r="N141" s="7">
        <v>1</v>
      </c>
      <c r="O141" s="7">
        <v>0</v>
      </c>
      <c r="P141" s="7">
        <v>0</v>
      </c>
      <c r="Q141" s="7">
        <v>0</v>
      </c>
      <c r="R141" s="4">
        <v>0</v>
      </c>
    </row>
    <row r="142" spans="3:18">
      <c r="C142" s="9" t="s">
        <v>183</v>
      </c>
      <c r="D142" s="6">
        <v>15</v>
      </c>
      <c r="E142" s="8">
        <v>48.533333333333331</v>
      </c>
      <c r="F142" s="7">
        <v>0</v>
      </c>
      <c r="G142" s="7">
        <v>5</v>
      </c>
      <c r="H142" s="7">
        <v>1</v>
      </c>
      <c r="I142" s="7">
        <v>2</v>
      </c>
      <c r="J142" s="7">
        <v>1</v>
      </c>
      <c r="K142" s="7">
        <v>4</v>
      </c>
      <c r="L142" s="7">
        <v>4</v>
      </c>
      <c r="M142" s="7">
        <v>0</v>
      </c>
      <c r="N142" s="7">
        <v>4</v>
      </c>
      <c r="O142" s="7">
        <v>6</v>
      </c>
      <c r="P142" s="7">
        <v>2</v>
      </c>
      <c r="Q142" s="7">
        <v>0</v>
      </c>
      <c r="R142" s="4">
        <v>6</v>
      </c>
    </row>
    <row r="143" spans="3:18">
      <c r="C143" s="9" t="s">
        <v>449</v>
      </c>
      <c r="D143" s="6">
        <v>1</v>
      </c>
      <c r="E143" s="8">
        <v>20</v>
      </c>
      <c r="F143" s="7">
        <v>0</v>
      </c>
      <c r="G143" s="7">
        <v>0</v>
      </c>
      <c r="H143" s="7">
        <v>1</v>
      </c>
      <c r="I143" s="7">
        <v>1</v>
      </c>
      <c r="J143" s="7">
        <v>1</v>
      </c>
      <c r="K143" s="7">
        <v>0</v>
      </c>
      <c r="L143" s="7">
        <v>0</v>
      </c>
      <c r="M143" s="7">
        <v>0</v>
      </c>
      <c r="N143" s="7">
        <v>0</v>
      </c>
      <c r="O143" s="7">
        <v>0</v>
      </c>
      <c r="P143" s="7">
        <v>0</v>
      </c>
      <c r="Q143" s="7">
        <v>0</v>
      </c>
      <c r="R143" s="4">
        <v>0</v>
      </c>
    </row>
    <row r="144" spans="3:18">
      <c r="C144" s="9" t="s">
        <v>121</v>
      </c>
      <c r="D144" s="6">
        <v>10</v>
      </c>
      <c r="E144" s="8">
        <v>65.8</v>
      </c>
      <c r="F144" s="7">
        <v>0</v>
      </c>
      <c r="G144" s="7">
        <v>2.35</v>
      </c>
      <c r="H144" s="7">
        <v>0</v>
      </c>
      <c r="I144" s="7">
        <v>4.5999999999999996</v>
      </c>
      <c r="J144" s="7">
        <v>0</v>
      </c>
      <c r="K144" s="7">
        <v>1.75</v>
      </c>
      <c r="L144" s="7">
        <v>5.35</v>
      </c>
      <c r="M144" s="7">
        <v>0</v>
      </c>
      <c r="N144" s="7">
        <v>0</v>
      </c>
      <c r="O144" s="7">
        <v>0.6</v>
      </c>
      <c r="P144" s="7">
        <v>1</v>
      </c>
      <c r="Q144" s="7">
        <v>1.35</v>
      </c>
      <c r="R144" s="4">
        <v>1</v>
      </c>
    </row>
    <row r="145" spans="3:18">
      <c r="C145" s="9" t="s">
        <v>239</v>
      </c>
      <c r="D145" s="6">
        <v>22</v>
      </c>
      <c r="E145" s="8">
        <v>49.136363636363633</v>
      </c>
      <c r="F145" s="7">
        <v>1.75</v>
      </c>
      <c r="G145" s="7">
        <v>6.75</v>
      </c>
      <c r="H145" s="7">
        <v>1</v>
      </c>
      <c r="I145" s="7">
        <v>5.5</v>
      </c>
      <c r="J145" s="7">
        <v>0.75</v>
      </c>
      <c r="K145" s="7">
        <v>1</v>
      </c>
      <c r="L145" s="7">
        <v>2.75</v>
      </c>
      <c r="M145" s="7">
        <v>0</v>
      </c>
      <c r="N145" s="7">
        <v>2.75</v>
      </c>
      <c r="O145" s="7">
        <v>7</v>
      </c>
      <c r="P145" s="7">
        <v>0</v>
      </c>
      <c r="Q145" s="7">
        <v>1</v>
      </c>
      <c r="R145" s="4">
        <v>3.75</v>
      </c>
    </row>
    <row r="146" spans="3:18">
      <c r="C146" s="9" t="s">
        <v>479</v>
      </c>
      <c r="D146" s="6">
        <v>2</v>
      </c>
      <c r="E146" s="8">
        <v>35.5</v>
      </c>
      <c r="F146" s="7">
        <v>0</v>
      </c>
      <c r="G146" s="7">
        <v>0</v>
      </c>
      <c r="H146" s="7">
        <v>0</v>
      </c>
      <c r="I146" s="7">
        <v>0</v>
      </c>
      <c r="J146" s="7">
        <v>0</v>
      </c>
      <c r="K146" s="7">
        <v>1</v>
      </c>
      <c r="L146" s="7">
        <v>1</v>
      </c>
      <c r="M146" s="7">
        <v>0</v>
      </c>
      <c r="N146" s="7">
        <v>0</v>
      </c>
      <c r="O146" s="7">
        <v>0</v>
      </c>
      <c r="P146" s="7">
        <v>0</v>
      </c>
      <c r="Q146" s="7">
        <v>1</v>
      </c>
      <c r="R146" s="4">
        <v>1</v>
      </c>
    </row>
    <row r="147" spans="3:18">
      <c r="C147" s="9" t="s">
        <v>187</v>
      </c>
      <c r="D147" s="6">
        <v>1</v>
      </c>
      <c r="E147" s="8">
        <v>63</v>
      </c>
      <c r="F147" s="7">
        <v>0</v>
      </c>
      <c r="G147" s="7">
        <v>0</v>
      </c>
      <c r="H147" s="7">
        <v>0</v>
      </c>
      <c r="I147" s="7">
        <v>0</v>
      </c>
      <c r="J147" s="7">
        <v>0</v>
      </c>
      <c r="K147" s="7">
        <v>0</v>
      </c>
      <c r="L147" s="7">
        <v>0</v>
      </c>
      <c r="M147" s="7">
        <v>0</v>
      </c>
      <c r="N147" s="7">
        <v>0</v>
      </c>
      <c r="O147" s="7">
        <v>0</v>
      </c>
      <c r="P147" s="7">
        <v>0</v>
      </c>
      <c r="Q147" s="7">
        <v>0</v>
      </c>
      <c r="R147" s="4">
        <v>0</v>
      </c>
    </row>
    <row r="148" spans="3:18">
      <c r="C148" s="9" t="s">
        <v>125</v>
      </c>
      <c r="D148" s="6">
        <v>3</v>
      </c>
      <c r="E148" s="8">
        <v>76.333333333333329</v>
      </c>
      <c r="F148" s="7">
        <v>0</v>
      </c>
      <c r="G148" s="7">
        <v>2</v>
      </c>
      <c r="H148" s="7">
        <v>0</v>
      </c>
      <c r="I148" s="7">
        <v>0</v>
      </c>
      <c r="J148" s="7">
        <v>0</v>
      </c>
      <c r="K148" s="7">
        <v>1</v>
      </c>
      <c r="L148" s="7">
        <v>2</v>
      </c>
      <c r="M148" s="7">
        <v>0</v>
      </c>
      <c r="N148" s="7">
        <v>0</v>
      </c>
      <c r="O148" s="7">
        <v>0</v>
      </c>
      <c r="P148" s="7">
        <v>2</v>
      </c>
      <c r="Q148" s="7">
        <v>0</v>
      </c>
      <c r="R148" s="4">
        <v>0</v>
      </c>
    </row>
    <row r="149" spans="3:18">
      <c r="C149" s="9" t="s">
        <v>478</v>
      </c>
      <c r="D149" s="6">
        <v>5</v>
      </c>
      <c r="E149" s="8">
        <v>62</v>
      </c>
      <c r="F149" s="7">
        <v>1</v>
      </c>
      <c r="G149" s="7">
        <v>2</v>
      </c>
      <c r="H149" s="7">
        <v>1</v>
      </c>
      <c r="I149" s="7">
        <v>0</v>
      </c>
      <c r="J149" s="7">
        <v>0.75</v>
      </c>
      <c r="K149" s="7">
        <v>0</v>
      </c>
      <c r="L149" s="7">
        <v>1.75</v>
      </c>
      <c r="M149" s="7">
        <v>0</v>
      </c>
      <c r="N149" s="7">
        <v>0.75</v>
      </c>
      <c r="O149" s="7">
        <v>1</v>
      </c>
      <c r="P149" s="7">
        <v>0</v>
      </c>
      <c r="Q149" s="7">
        <v>1</v>
      </c>
      <c r="R149" s="4">
        <v>0.75</v>
      </c>
    </row>
    <row r="150" spans="3:18">
      <c r="C150" s="9" t="s">
        <v>213</v>
      </c>
      <c r="D150" s="6">
        <v>1</v>
      </c>
      <c r="E150" s="8">
        <v>71</v>
      </c>
      <c r="F150" s="7">
        <v>0</v>
      </c>
      <c r="G150" s="7">
        <v>0</v>
      </c>
      <c r="H150" s="7">
        <v>0</v>
      </c>
      <c r="I150" s="7">
        <v>1</v>
      </c>
      <c r="J150" s="7">
        <v>0</v>
      </c>
      <c r="K150" s="7">
        <v>0</v>
      </c>
      <c r="L150" s="7">
        <v>0</v>
      </c>
      <c r="M150" s="7">
        <v>0</v>
      </c>
      <c r="N150" s="7">
        <v>0</v>
      </c>
      <c r="O150" s="7">
        <v>1</v>
      </c>
      <c r="P150" s="7">
        <v>0</v>
      </c>
      <c r="Q150" s="7">
        <v>0</v>
      </c>
      <c r="R150" s="4">
        <v>1</v>
      </c>
    </row>
    <row r="151" spans="3:18">
      <c r="C151" s="9" t="s">
        <v>163</v>
      </c>
      <c r="D151" s="6">
        <v>1</v>
      </c>
      <c r="E151" s="8">
        <v>67</v>
      </c>
      <c r="F151" s="7">
        <v>0</v>
      </c>
      <c r="G151" s="7">
        <v>0</v>
      </c>
      <c r="H151" s="7">
        <v>0</v>
      </c>
      <c r="I151" s="7">
        <v>0</v>
      </c>
      <c r="J151" s="7">
        <v>0</v>
      </c>
      <c r="K151" s="7">
        <v>0</v>
      </c>
      <c r="L151" s="7">
        <v>0</v>
      </c>
      <c r="M151" s="7">
        <v>0</v>
      </c>
      <c r="N151" s="7">
        <v>0</v>
      </c>
      <c r="O151" s="7">
        <v>0</v>
      </c>
      <c r="P151" s="7">
        <v>0</v>
      </c>
      <c r="Q151" s="7">
        <v>0</v>
      </c>
      <c r="R151" s="4">
        <v>1</v>
      </c>
    </row>
    <row r="152" spans="3:18">
      <c r="C152" s="9" t="s">
        <v>484</v>
      </c>
      <c r="D152" s="6">
        <v>1</v>
      </c>
      <c r="E152" s="8">
        <v>57</v>
      </c>
      <c r="F152" s="7">
        <v>0</v>
      </c>
      <c r="G152" s="7">
        <v>1</v>
      </c>
      <c r="H152" s="7">
        <v>0</v>
      </c>
      <c r="I152" s="7">
        <v>0</v>
      </c>
      <c r="J152" s="7">
        <v>0</v>
      </c>
      <c r="K152" s="7">
        <v>0</v>
      </c>
      <c r="L152" s="7">
        <v>0</v>
      </c>
      <c r="M152" s="7">
        <v>0</v>
      </c>
      <c r="N152" s="7">
        <v>0</v>
      </c>
      <c r="O152" s="7">
        <v>0</v>
      </c>
      <c r="P152" s="7">
        <v>0</v>
      </c>
      <c r="Q152" s="7">
        <v>0</v>
      </c>
      <c r="R152" s="4">
        <v>0</v>
      </c>
    </row>
    <row r="153" spans="3:18">
      <c r="C153" s="9" t="s">
        <v>229</v>
      </c>
      <c r="D153" s="6">
        <v>1</v>
      </c>
      <c r="E153" s="8">
        <v>39</v>
      </c>
      <c r="F153" s="7">
        <v>0</v>
      </c>
      <c r="G153" s="7">
        <v>0</v>
      </c>
      <c r="H153" s="7">
        <v>1</v>
      </c>
      <c r="I153" s="7">
        <v>0</v>
      </c>
      <c r="J153" s="7">
        <v>1</v>
      </c>
      <c r="K153" s="7">
        <v>0</v>
      </c>
      <c r="L153" s="7">
        <v>0</v>
      </c>
      <c r="M153" s="7">
        <v>0</v>
      </c>
      <c r="N153" s="7">
        <v>1</v>
      </c>
      <c r="O153" s="7">
        <v>0</v>
      </c>
      <c r="P153" s="7">
        <v>0</v>
      </c>
      <c r="Q153" s="7">
        <v>0</v>
      </c>
      <c r="R153" s="4">
        <v>0</v>
      </c>
    </row>
    <row r="154" spans="3:18">
      <c r="C154" s="9" t="s">
        <v>189</v>
      </c>
      <c r="D154" s="6">
        <v>14</v>
      </c>
      <c r="E154" s="8">
        <v>50.214285714285715</v>
      </c>
      <c r="F154" s="7">
        <v>0.6</v>
      </c>
      <c r="G154" s="7">
        <v>2</v>
      </c>
      <c r="H154" s="7">
        <v>0</v>
      </c>
      <c r="I154" s="7">
        <v>1</v>
      </c>
      <c r="J154" s="7">
        <v>4.5999999999999996</v>
      </c>
      <c r="K154" s="7">
        <v>0</v>
      </c>
      <c r="L154" s="7">
        <v>3</v>
      </c>
      <c r="M154" s="7">
        <v>0.6</v>
      </c>
      <c r="N154" s="7">
        <v>2.6</v>
      </c>
      <c r="O154" s="7">
        <v>2.6</v>
      </c>
      <c r="P154" s="7">
        <v>1</v>
      </c>
      <c r="Q154" s="7">
        <v>0</v>
      </c>
      <c r="R154" s="4">
        <v>2</v>
      </c>
    </row>
    <row r="155" spans="3:18">
      <c r="C155" s="9" t="s">
        <v>133</v>
      </c>
      <c r="D155" s="6">
        <v>4</v>
      </c>
      <c r="E155" s="8">
        <v>70.75</v>
      </c>
      <c r="F155" s="7">
        <v>0</v>
      </c>
      <c r="G155" s="7">
        <v>0.75</v>
      </c>
      <c r="H155" s="7">
        <v>0</v>
      </c>
      <c r="I155" s="7">
        <v>0</v>
      </c>
      <c r="J155" s="7">
        <v>0</v>
      </c>
      <c r="K155" s="7">
        <v>0.75</v>
      </c>
      <c r="L155" s="7">
        <v>1.75</v>
      </c>
      <c r="M155" s="7">
        <v>0</v>
      </c>
      <c r="N155" s="7">
        <v>0</v>
      </c>
      <c r="O155" s="7">
        <v>1</v>
      </c>
      <c r="P155" s="7">
        <v>1</v>
      </c>
      <c r="Q155" s="7">
        <v>0</v>
      </c>
      <c r="R155" s="4">
        <v>0.75</v>
      </c>
    </row>
    <row r="156" spans="3:18">
      <c r="C156" s="9" t="s">
        <v>166</v>
      </c>
      <c r="D156" s="6">
        <v>2</v>
      </c>
      <c r="E156" s="8">
        <v>69</v>
      </c>
      <c r="F156" s="7">
        <v>0</v>
      </c>
      <c r="G156" s="7">
        <v>2</v>
      </c>
      <c r="H156" s="7">
        <v>0</v>
      </c>
      <c r="I156" s="7">
        <v>0</v>
      </c>
      <c r="J156" s="7">
        <v>0</v>
      </c>
      <c r="K156" s="7">
        <v>0</v>
      </c>
      <c r="L156" s="7">
        <v>2</v>
      </c>
      <c r="M156" s="7">
        <v>0</v>
      </c>
      <c r="N156" s="7">
        <v>0</v>
      </c>
      <c r="O156" s="7">
        <v>2</v>
      </c>
      <c r="P156" s="7">
        <v>0</v>
      </c>
      <c r="Q156" s="7">
        <v>0</v>
      </c>
      <c r="R156" s="4">
        <v>0</v>
      </c>
    </row>
    <row r="157" spans="3:18">
      <c r="C157" s="9" t="s">
        <v>176</v>
      </c>
      <c r="D157" s="6">
        <v>2</v>
      </c>
      <c r="E157" s="8">
        <v>69</v>
      </c>
      <c r="F157" s="7">
        <v>0</v>
      </c>
      <c r="G157" s="7">
        <v>1</v>
      </c>
      <c r="H157" s="7">
        <v>0</v>
      </c>
      <c r="I157" s="7">
        <v>2</v>
      </c>
      <c r="J157" s="7">
        <v>0</v>
      </c>
      <c r="K157" s="7">
        <v>0</v>
      </c>
      <c r="L157" s="7">
        <v>2</v>
      </c>
      <c r="M157" s="7">
        <v>0</v>
      </c>
      <c r="N157" s="7">
        <v>0</v>
      </c>
      <c r="O157" s="7">
        <v>0</v>
      </c>
      <c r="P157" s="7">
        <v>0</v>
      </c>
      <c r="Q157" s="7">
        <v>0</v>
      </c>
      <c r="R157" s="4">
        <v>0</v>
      </c>
    </row>
    <row r="158" spans="3:18">
      <c r="C158" s="9" t="s">
        <v>442</v>
      </c>
      <c r="D158" s="6">
        <v>1</v>
      </c>
      <c r="E158" s="8">
        <v>64</v>
      </c>
      <c r="F158" s="7">
        <v>0</v>
      </c>
      <c r="G158" s="7">
        <v>0</v>
      </c>
      <c r="H158" s="7">
        <v>0</v>
      </c>
      <c r="I158" s="7">
        <v>0</v>
      </c>
      <c r="J158" s="7">
        <v>0</v>
      </c>
      <c r="K158" s="7">
        <v>0</v>
      </c>
      <c r="L158" s="7">
        <v>0</v>
      </c>
      <c r="M158" s="7">
        <v>0</v>
      </c>
      <c r="N158" s="7">
        <v>0</v>
      </c>
      <c r="O158" s="7">
        <v>0</v>
      </c>
      <c r="P158" s="7">
        <v>0</v>
      </c>
      <c r="Q158" s="7">
        <v>0</v>
      </c>
      <c r="R158" s="4">
        <v>1</v>
      </c>
    </row>
    <row r="159" spans="3:18">
      <c r="C159" s="9" t="s">
        <v>244</v>
      </c>
      <c r="D159" s="6">
        <v>7</v>
      </c>
      <c r="E159" s="8">
        <v>44</v>
      </c>
      <c r="F159" s="7">
        <v>1</v>
      </c>
      <c r="G159" s="7">
        <v>3.75</v>
      </c>
      <c r="H159" s="7">
        <v>0</v>
      </c>
      <c r="I159" s="7">
        <v>1</v>
      </c>
      <c r="J159" s="7">
        <v>2.75</v>
      </c>
      <c r="K159" s="7">
        <v>0</v>
      </c>
      <c r="L159" s="7">
        <v>2</v>
      </c>
      <c r="M159" s="7">
        <v>0</v>
      </c>
      <c r="N159" s="7">
        <v>2.75</v>
      </c>
      <c r="O159" s="7">
        <v>0</v>
      </c>
      <c r="P159" s="7">
        <v>0</v>
      </c>
      <c r="Q159" s="7">
        <v>0</v>
      </c>
      <c r="R159" s="4">
        <v>1.75</v>
      </c>
    </row>
    <row r="160" spans="3:18">
      <c r="C160" s="9" t="s">
        <v>438</v>
      </c>
      <c r="D160" s="6">
        <v>7</v>
      </c>
      <c r="E160" s="8">
        <v>52.285714285714285</v>
      </c>
      <c r="F160" s="7">
        <v>0</v>
      </c>
      <c r="G160" s="7">
        <v>2.6</v>
      </c>
      <c r="H160" s="7">
        <v>0.6</v>
      </c>
      <c r="I160" s="7">
        <v>0</v>
      </c>
      <c r="J160" s="7">
        <v>1</v>
      </c>
      <c r="K160" s="7">
        <v>0</v>
      </c>
      <c r="L160" s="7">
        <v>2.6</v>
      </c>
      <c r="M160" s="7">
        <v>0</v>
      </c>
      <c r="N160" s="7">
        <v>2.6</v>
      </c>
      <c r="O160" s="7">
        <v>3</v>
      </c>
      <c r="P160" s="7">
        <v>0</v>
      </c>
      <c r="Q160" s="7">
        <v>0</v>
      </c>
      <c r="R160" s="4">
        <v>2.6</v>
      </c>
    </row>
    <row r="161" spans="3:18">
      <c r="C161" s="9" t="s">
        <v>134</v>
      </c>
      <c r="D161" s="6">
        <v>3</v>
      </c>
      <c r="E161" s="8">
        <v>61.666666666666664</v>
      </c>
      <c r="F161" s="7">
        <v>0</v>
      </c>
      <c r="G161" s="7">
        <v>3</v>
      </c>
      <c r="H161" s="7">
        <v>0</v>
      </c>
      <c r="I161" s="7">
        <v>2</v>
      </c>
      <c r="J161" s="7">
        <v>0</v>
      </c>
      <c r="K161" s="7">
        <v>0</v>
      </c>
      <c r="L161" s="7">
        <v>3</v>
      </c>
      <c r="M161" s="7">
        <v>0</v>
      </c>
      <c r="N161" s="7">
        <v>0</v>
      </c>
      <c r="O161" s="7">
        <v>0</v>
      </c>
      <c r="P161" s="7">
        <v>1</v>
      </c>
      <c r="Q161" s="7">
        <v>0</v>
      </c>
      <c r="R161" s="4">
        <v>0</v>
      </c>
    </row>
    <row r="162" spans="3:18">
      <c r="C162" s="9" t="s">
        <v>193</v>
      </c>
      <c r="D162" s="6">
        <v>17</v>
      </c>
      <c r="E162" s="8">
        <v>50.294117647058826</v>
      </c>
      <c r="F162" s="7">
        <v>4</v>
      </c>
      <c r="G162" s="7">
        <v>4.4285714285714288</v>
      </c>
      <c r="H162" s="7">
        <v>2.4285714285714288</v>
      </c>
      <c r="I162" s="7">
        <v>2.4285714285714288</v>
      </c>
      <c r="J162" s="7">
        <v>3.4285714285714288</v>
      </c>
      <c r="K162" s="7">
        <v>2</v>
      </c>
      <c r="L162" s="7">
        <v>6.4285714285714288</v>
      </c>
      <c r="M162" s="7">
        <v>0.42857142857142855</v>
      </c>
      <c r="N162" s="7">
        <v>2.4285714285714288</v>
      </c>
      <c r="O162" s="7">
        <v>5</v>
      </c>
      <c r="P162" s="7">
        <v>2</v>
      </c>
      <c r="Q162" s="7">
        <v>0</v>
      </c>
      <c r="R162" s="4">
        <v>4</v>
      </c>
    </row>
    <row r="163" spans="3:18">
      <c r="C163" s="9" t="s">
        <v>434</v>
      </c>
      <c r="D163" s="6">
        <v>5</v>
      </c>
      <c r="E163" s="8">
        <v>45.2</v>
      </c>
      <c r="F163" s="7">
        <v>2</v>
      </c>
      <c r="G163" s="7">
        <v>1</v>
      </c>
      <c r="H163" s="7">
        <v>0</v>
      </c>
      <c r="I163" s="7">
        <v>1</v>
      </c>
      <c r="J163" s="7">
        <v>1</v>
      </c>
      <c r="K163" s="7">
        <v>1</v>
      </c>
      <c r="L163" s="7">
        <v>1</v>
      </c>
      <c r="M163" s="7">
        <v>0</v>
      </c>
      <c r="N163" s="7">
        <v>3</v>
      </c>
      <c r="O163" s="7">
        <v>2</v>
      </c>
      <c r="P163" s="7">
        <v>0</v>
      </c>
      <c r="Q163" s="7">
        <v>0</v>
      </c>
      <c r="R163" s="4">
        <v>2</v>
      </c>
    </row>
    <row r="164" spans="3:18">
      <c r="C164" s="9" t="s">
        <v>205</v>
      </c>
      <c r="D164" s="6">
        <v>5</v>
      </c>
      <c r="E164" s="8">
        <v>49</v>
      </c>
      <c r="F164" s="7">
        <v>0</v>
      </c>
      <c r="G164" s="7">
        <v>1</v>
      </c>
      <c r="H164" s="7">
        <v>0</v>
      </c>
      <c r="I164" s="7">
        <v>1</v>
      </c>
      <c r="J164" s="7">
        <v>0</v>
      </c>
      <c r="K164" s="7">
        <v>2</v>
      </c>
      <c r="L164" s="7">
        <v>1</v>
      </c>
      <c r="M164" s="7">
        <v>0</v>
      </c>
      <c r="N164" s="7">
        <v>0</v>
      </c>
      <c r="O164" s="7">
        <v>1</v>
      </c>
      <c r="P164" s="7">
        <v>1</v>
      </c>
      <c r="Q164" s="7">
        <v>0</v>
      </c>
      <c r="R164" s="4">
        <v>1</v>
      </c>
    </row>
    <row r="165" spans="3:18">
      <c r="C165" s="9" t="s">
        <v>431</v>
      </c>
      <c r="D165" s="6">
        <v>1</v>
      </c>
      <c r="E165" s="8">
        <v>30</v>
      </c>
      <c r="F165" s="7">
        <v>0</v>
      </c>
      <c r="G165" s="7">
        <v>0</v>
      </c>
      <c r="H165" s="7">
        <v>0</v>
      </c>
      <c r="I165" s="7">
        <v>0</v>
      </c>
      <c r="J165" s="7">
        <v>0</v>
      </c>
      <c r="K165" s="7">
        <v>0</v>
      </c>
      <c r="L165" s="7">
        <v>0</v>
      </c>
      <c r="M165" s="7">
        <v>0</v>
      </c>
      <c r="N165" s="7">
        <v>0</v>
      </c>
      <c r="O165" s="7">
        <v>0</v>
      </c>
      <c r="P165" s="7">
        <v>0</v>
      </c>
      <c r="Q165" s="7">
        <v>0</v>
      </c>
      <c r="R165" s="4">
        <v>0</v>
      </c>
    </row>
    <row r="166" spans="3:18">
      <c r="C166" s="9" t="s">
        <v>207</v>
      </c>
      <c r="D166" s="6">
        <v>23</v>
      </c>
      <c r="E166" s="8">
        <v>31.954545454545453</v>
      </c>
      <c r="F166" s="7">
        <v>1</v>
      </c>
      <c r="G166" s="7">
        <v>7</v>
      </c>
      <c r="H166" s="7">
        <v>1</v>
      </c>
      <c r="I166" s="7">
        <v>2</v>
      </c>
      <c r="J166" s="7">
        <v>15</v>
      </c>
      <c r="K166" s="7">
        <v>3</v>
      </c>
      <c r="L166" s="7">
        <v>5</v>
      </c>
      <c r="M166" s="7">
        <v>2</v>
      </c>
      <c r="N166" s="7">
        <v>6</v>
      </c>
      <c r="O166" s="7">
        <v>2</v>
      </c>
      <c r="P166" s="7">
        <v>2</v>
      </c>
      <c r="Q166" s="7">
        <v>0</v>
      </c>
      <c r="R166" s="4">
        <v>3</v>
      </c>
    </row>
    <row r="167" spans="3:18">
      <c r="C167" s="9" t="s">
        <v>439</v>
      </c>
      <c r="D167" s="6">
        <v>3</v>
      </c>
      <c r="E167" s="8">
        <v>45.666666666666664</v>
      </c>
      <c r="F167" s="7">
        <v>0</v>
      </c>
      <c r="G167" s="7">
        <v>1</v>
      </c>
      <c r="H167" s="7">
        <v>0</v>
      </c>
      <c r="I167" s="7">
        <v>0</v>
      </c>
      <c r="J167" s="7">
        <v>0</v>
      </c>
      <c r="K167" s="7">
        <v>0</v>
      </c>
      <c r="L167" s="7">
        <v>3</v>
      </c>
      <c r="M167" s="7">
        <v>0</v>
      </c>
      <c r="N167" s="7">
        <v>0</v>
      </c>
      <c r="O167" s="7">
        <v>1</v>
      </c>
      <c r="P167" s="7">
        <v>0</v>
      </c>
      <c r="Q167" s="7">
        <v>0</v>
      </c>
      <c r="R167" s="4">
        <v>1</v>
      </c>
    </row>
    <row r="168" spans="3:18">
      <c r="C168" s="9" t="s">
        <v>471</v>
      </c>
      <c r="D168" s="6">
        <v>1</v>
      </c>
      <c r="E168" s="8">
        <v>35</v>
      </c>
      <c r="F168" s="7">
        <v>0</v>
      </c>
      <c r="G168" s="7">
        <v>0</v>
      </c>
      <c r="H168" s="7">
        <v>0</v>
      </c>
      <c r="I168" s="7">
        <v>0</v>
      </c>
      <c r="J168" s="7">
        <v>0</v>
      </c>
      <c r="K168" s="7">
        <v>0</v>
      </c>
      <c r="L168" s="7">
        <v>1</v>
      </c>
      <c r="M168" s="7">
        <v>0</v>
      </c>
      <c r="N168" s="7">
        <v>0</v>
      </c>
      <c r="O168" s="7">
        <v>0</v>
      </c>
      <c r="P168" s="7">
        <v>0</v>
      </c>
      <c r="Q168" s="7">
        <v>0</v>
      </c>
      <c r="R168" s="4">
        <v>1</v>
      </c>
    </row>
    <row r="169" spans="3:18">
      <c r="C169" s="9" t="s">
        <v>245</v>
      </c>
      <c r="D169" s="6">
        <v>1</v>
      </c>
      <c r="E169" s="8">
        <v>27</v>
      </c>
      <c r="F169" s="7">
        <v>0</v>
      </c>
      <c r="G169" s="7">
        <v>0</v>
      </c>
      <c r="H169" s="7">
        <v>0</v>
      </c>
      <c r="I169" s="7">
        <v>0</v>
      </c>
      <c r="J169" s="7">
        <v>0</v>
      </c>
      <c r="K169" s="7">
        <v>0</v>
      </c>
      <c r="L169" s="7">
        <v>0</v>
      </c>
      <c r="M169" s="7">
        <v>0</v>
      </c>
      <c r="N169" s="7">
        <v>0</v>
      </c>
      <c r="O169" s="7">
        <v>0</v>
      </c>
      <c r="P169" s="7">
        <v>0</v>
      </c>
      <c r="Q169" s="7">
        <v>0</v>
      </c>
      <c r="R169" s="4">
        <v>0</v>
      </c>
    </row>
    <row r="170" spans="3:18">
      <c r="C170" s="9" t="s">
        <v>225</v>
      </c>
      <c r="D170" s="6">
        <v>1</v>
      </c>
      <c r="E170" s="8">
        <v>21</v>
      </c>
      <c r="F170" s="7">
        <v>0</v>
      </c>
      <c r="G170" s="7">
        <v>1</v>
      </c>
      <c r="H170" s="7">
        <v>0</v>
      </c>
      <c r="I170" s="7">
        <v>0</v>
      </c>
      <c r="J170" s="7">
        <v>0</v>
      </c>
      <c r="K170" s="7">
        <v>1</v>
      </c>
      <c r="L170" s="7">
        <v>0</v>
      </c>
      <c r="M170" s="7">
        <v>0</v>
      </c>
      <c r="N170" s="7">
        <v>0</v>
      </c>
      <c r="O170" s="7">
        <v>0</v>
      </c>
      <c r="P170" s="7">
        <v>0</v>
      </c>
      <c r="Q170" s="7">
        <v>0</v>
      </c>
      <c r="R170" s="4">
        <v>1</v>
      </c>
    </row>
    <row r="171" spans="3:18">
      <c r="C171" s="9" t="s">
        <v>170</v>
      </c>
      <c r="D171" s="6">
        <v>1</v>
      </c>
      <c r="E171" s="8">
        <v>74</v>
      </c>
      <c r="F171" s="7">
        <v>0</v>
      </c>
      <c r="G171" s="7">
        <v>0</v>
      </c>
      <c r="H171" s="7">
        <v>0</v>
      </c>
      <c r="I171" s="7">
        <v>0</v>
      </c>
      <c r="J171" s="7">
        <v>0</v>
      </c>
      <c r="K171" s="7">
        <v>0</v>
      </c>
      <c r="L171" s="7">
        <v>1</v>
      </c>
      <c r="M171" s="7">
        <v>0</v>
      </c>
      <c r="N171" s="7">
        <v>0</v>
      </c>
      <c r="O171" s="7">
        <v>0</v>
      </c>
      <c r="P171" s="7">
        <v>0</v>
      </c>
      <c r="Q171" s="7">
        <v>0</v>
      </c>
      <c r="R171" s="4">
        <v>0</v>
      </c>
    </row>
    <row r="172" spans="3:18">
      <c r="C172" s="9" t="s">
        <v>203</v>
      </c>
      <c r="D172" s="6">
        <v>12</v>
      </c>
      <c r="E172" s="8">
        <v>54.833333333333336</v>
      </c>
      <c r="F172" s="7">
        <v>2</v>
      </c>
      <c r="G172" s="7">
        <v>3</v>
      </c>
      <c r="H172" s="7">
        <v>0</v>
      </c>
      <c r="I172" s="7">
        <v>2</v>
      </c>
      <c r="J172" s="7">
        <v>1.75</v>
      </c>
      <c r="K172" s="7">
        <v>0.75</v>
      </c>
      <c r="L172" s="7">
        <v>4</v>
      </c>
      <c r="M172" s="7">
        <v>0</v>
      </c>
      <c r="N172" s="7">
        <v>1.75</v>
      </c>
      <c r="O172" s="7">
        <v>4.75</v>
      </c>
      <c r="P172" s="7">
        <v>2</v>
      </c>
      <c r="Q172" s="7">
        <v>0</v>
      </c>
      <c r="R172" s="4">
        <v>0</v>
      </c>
    </row>
    <row r="173" spans="3:18">
      <c r="C173" s="9" t="s">
        <v>430</v>
      </c>
      <c r="D173" s="6">
        <v>1</v>
      </c>
      <c r="E173" s="8">
        <v>66</v>
      </c>
      <c r="F173" s="7">
        <v>0</v>
      </c>
      <c r="G173" s="7">
        <v>0</v>
      </c>
      <c r="H173" s="7">
        <v>0</v>
      </c>
      <c r="I173" s="7">
        <v>0</v>
      </c>
      <c r="J173" s="7">
        <v>0</v>
      </c>
      <c r="K173" s="7">
        <v>0</v>
      </c>
      <c r="L173" s="7">
        <v>0</v>
      </c>
      <c r="M173" s="7">
        <v>0</v>
      </c>
      <c r="N173" s="7">
        <v>0</v>
      </c>
      <c r="O173" s="7">
        <v>0</v>
      </c>
      <c r="P173" s="7">
        <v>0</v>
      </c>
      <c r="Q173" s="7">
        <v>0</v>
      </c>
      <c r="R173" s="4">
        <v>1</v>
      </c>
    </row>
    <row r="174" spans="3:18">
      <c r="C174" s="9" t="s">
        <v>167</v>
      </c>
      <c r="D174" s="6">
        <v>3</v>
      </c>
      <c r="E174" s="8">
        <v>56</v>
      </c>
      <c r="F174" s="7">
        <v>0</v>
      </c>
      <c r="G174" s="7">
        <v>1</v>
      </c>
      <c r="H174" s="7">
        <v>0</v>
      </c>
      <c r="I174" s="7">
        <v>2</v>
      </c>
      <c r="J174" s="7">
        <v>0</v>
      </c>
      <c r="K174" s="7">
        <v>0</v>
      </c>
      <c r="L174" s="7">
        <v>1</v>
      </c>
      <c r="M174" s="7">
        <v>0</v>
      </c>
      <c r="N174" s="7">
        <v>1</v>
      </c>
      <c r="O174" s="7">
        <v>1</v>
      </c>
      <c r="P174" s="7">
        <v>0</v>
      </c>
      <c r="Q174" s="7">
        <v>0</v>
      </c>
      <c r="R174" s="4">
        <v>0</v>
      </c>
    </row>
    <row r="175" spans="3:18">
      <c r="C175" s="9" t="s">
        <v>136</v>
      </c>
      <c r="D175" s="6">
        <v>4</v>
      </c>
      <c r="E175" s="8">
        <v>40.5</v>
      </c>
      <c r="F175" s="7">
        <v>1</v>
      </c>
      <c r="G175" s="7">
        <v>1</v>
      </c>
      <c r="H175" s="7">
        <v>0.5</v>
      </c>
      <c r="I175" s="7">
        <v>1.5</v>
      </c>
      <c r="J175" s="7">
        <v>0</v>
      </c>
      <c r="K175" s="7">
        <v>0</v>
      </c>
      <c r="L175" s="7">
        <v>1.5</v>
      </c>
      <c r="M175" s="7">
        <v>0</v>
      </c>
      <c r="N175" s="7">
        <v>0.5</v>
      </c>
      <c r="O175" s="7">
        <v>2.5</v>
      </c>
      <c r="P175" s="7">
        <v>1</v>
      </c>
      <c r="Q175" s="7">
        <v>0</v>
      </c>
      <c r="R175" s="4">
        <v>1.5</v>
      </c>
    </row>
    <row r="176" spans="3:18">
      <c r="C176" s="9" t="s">
        <v>141</v>
      </c>
      <c r="D176" s="6">
        <v>2</v>
      </c>
      <c r="E176" s="8">
        <v>63</v>
      </c>
      <c r="F176" s="7">
        <v>1</v>
      </c>
      <c r="G176" s="7">
        <v>1</v>
      </c>
      <c r="H176" s="7">
        <v>0</v>
      </c>
      <c r="I176" s="7">
        <v>0</v>
      </c>
      <c r="J176" s="7">
        <v>0</v>
      </c>
      <c r="K176" s="7">
        <v>0</v>
      </c>
      <c r="L176" s="7">
        <v>1</v>
      </c>
      <c r="M176" s="7">
        <v>0</v>
      </c>
      <c r="N176" s="7">
        <v>0</v>
      </c>
      <c r="O176" s="7">
        <v>0</v>
      </c>
      <c r="P176" s="7">
        <v>1</v>
      </c>
      <c r="Q176" s="7">
        <v>0</v>
      </c>
      <c r="R176" s="4">
        <v>0</v>
      </c>
    </row>
    <row r="177" spans="3:18">
      <c r="C177" s="9" t="s">
        <v>158</v>
      </c>
      <c r="D177" s="6">
        <v>1</v>
      </c>
      <c r="E177" s="8">
        <v>61</v>
      </c>
      <c r="F177" s="7">
        <v>0</v>
      </c>
      <c r="G177" s="7">
        <v>0</v>
      </c>
      <c r="H177" s="7">
        <v>0</v>
      </c>
      <c r="I177" s="7">
        <v>1</v>
      </c>
      <c r="J177" s="7">
        <v>0</v>
      </c>
      <c r="K177" s="7">
        <v>0</v>
      </c>
      <c r="L177" s="7">
        <v>0</v>
      </c>
      <c r="M177" s="7">
        <v>0</v>
      </c>
      <c r="N177" s="7">
        <v>0</v>
      </c>
      <c r="O177" s="7">
        <v>0</v>
      </c>
      <c r="P177" s="7">
        <v>0</v>
      </c>
      <c r="Q177" s="7">
        <v>0</v>
      </c>
      <c r="R177" s="4">
        <v>0</v>
      </c>
    </row>
    <row r="178" spans="3:18">
      <c r="C178" s="9" t="s">
        <v>436</v>
      </c>
      <c r="D178" s="6">
        <v>3</v>
      </c>
      <c r="E178" s="8">
        <v>37</v>
      </c>
      <c r="F178" s="7">
        <v>1</v>
      </c>
      <c r="G178" s="7">
        <v>1</v>
      </c>
      <c r="H178" s="7">
        <v>1</v>
      </c>
      <c r="I178" s="7">
        <v>0</v>
      </c>
      <c r="J178" s="7">
        <v>0</v>
      </c>
      <c r="K178" s="7">
        <v>0</v>
      </c>
      <c r="L178" s="7">
        <v>1</v>
      </c>
      <c r="M178" s="7">
        <v>0</v>
      </c>
      <c r="N178" s="7">
        <v>1</v>
      </c>
      <c r="O178" s="7">
        <v>1</v>
      </c>
      <c r="P178" s="7">
        <v>0</v>
      </c>
      <c r="Q178" s="7">
        <v>0</v>
      </c>
      <c r="R178" s="4">
        <v>2</v>
      </c>
    </row>
    <row r="179" spans="3:18">
      <c r="C179" s="9" t="s">
        <v>140</v>
      </c>
      <c r="D179" s="6">
        <v>1</v>
      </c>
      <c r="E179" s="8">
        <v>28</v>
      </c>
      <c r="F179" s="7">
        <v>0</v>
      </c>
      <c r="G179" s="7">
        <v>0</v>
      </c>
      <c r="H179" s="7">
        <v>0</v>
      </c>
      <c r="I179" s="7">
        <v>0</v>
      </c>
      <c r="J179" s="7">
        <v>0</v>
      </c>
      <c r="K179" s="7">
        <v>0</v>
      </c>
      <c r="L179" s="7">
        <v>0</v>
      </c>
      <c r="M179" s="7">
        <v>0</v>
      </c>
      <c r="N179" s="7">
        <v>0</v>
      </c>
      <c r="O179" s="7">
        <v>1</v>
      </c>
      <c r="P179" s="7">
        <v>0</v>
      </c>
      <c r="Q179" s="7">
        <v>0</v>
      </c>
      <c r="R179" s="4">
        <v>0</v>
      </c>
    </row>
    <row r="180" spans="3:18">
      <c r="C180" s="9" t="s">
        <v>194</v>
      </c>
      <c r="D180" s="6">
        <v>18</v>
      </c>
      <c r="E180" s="8">
        <v>60.277777777777779</v>
      </c>
      <c r="F180" s="7">
        <v>0</v>
      </c>
      <c r="G180" s="7">
        <v>7</v>
      </c>
      <c r="H180" s="7">
        <v>0</v>
      </c>
      <c r="I180" s="7">
        <v>4</v>
      </c>
      <c r="J180" s="7">
        <v>0</v>
      </c>
      <c r="K180" s="7">
        <v>4</v>
      </c>
      <c r="L180" s="7">
        <v>6</v>
      </c>
      <c r="M180" s="7">
        <v>0</v>
      </c>
      <c r="N180" s="7">
        <v>3</v>
      </c>
      <c r="O180" s="7">
        <v>5</v>
      </c>
      <c r="P180" s="7">
        <v>1</v>
      </c>
      <c r="Q180" s="7">
        <v>1</v>
      </c>
      <c r="R180" s="4">
        <v>6</v>
      </c>
    </row>
    <row r="181" spans="3:18">
      <c r="C181" s="9" t="s">
        <v>208</v>
      </c>
      <c r="D181" s="6">
        <v>36</v>
      </c>
      <c r="E181" s="8">
        <v>70.942857142857136</v>
      </c>
      <c r="F181" s="7">
        <v>5.5</v>
      </c>
      <c r="G181" s="7">
        <v>16.5</v>
      </c>
      <c r="H181" s="7">
        <v>0</v>
      </c>
      <c r="I181" s="7">
        <v>5</v>
      </c>
      <c r="J181" s="7">
        <v>3.5</v>
      </c>
      <c r="K181" s="7">
        <v>7</v>
      </c>
      <c r="L181" s="7">
        <v>14.5</v>
      </c>
      <c r="M181" s="7">
        <v>0</v>
      </c>
      <c r="N181" s="7">
        <v>2.5</v>
      </c>
      <c r="O181" s="7">
        <v>12</v>
      </c>
      <c r="P181" s="7">
        <v>4</v>
      </c>
      <c r="Q181" s="7">
        <v>2</v>
      </c>
      <c r="R181" s="4">
        <v>8.5</v>
      </c>
    </row>
    <row r="182" spans="3:18">
      <c r="C182" s="9" t="s">
        <v>437</v>
      </c>
      <c r="D182" s="6">
        <v>2</v>
      </c>
      <c r="E182" s="8">
        <v>55</v>
      </c>
      <c r="F182" s="7">
        <v>0</v>
      </c>
      <c r="G182" s="7">
        <v>0</v>
      </c>
      <c r="H182" s="7">
        <v>0</v>
      </c>
      <c r="I182" s="7">
        <v>1</v>
      </c>
      <c r="J182" s="7">
        <v>0</v>
      </c>
      <c r="K182" s="7">
        <v>1</v>
      </c>
      <c r="L182" s="7">
        <v>1</v>
      </c>
      <c r="M182" s="7">
        <v>0</v>
      </c>
      <c r="N182" s="7">
        <v>0</v>
      </c>
      <c r="O182" s="7">
        <v>1</v>
      </c>
      <c r="P182" s="7">
        <v>0</v>
      </c>
      <c r="Q182" s="7">
        <v>0</v>
      </c>
      <c r="R182" s="4">
        <v>2</v>
      </c>
    </row>
    <row r="183" spans="3:18">
      <c r="C183" s="9" t="s">
        <v>126</v>
      </c>
      <c r="D183" s="6">
        <v>14</v>
      </c>
      <c r="E183" s="8">
        <v>54.07692307692308</v>
      </c>
      <c r="F183" s="7">
        <v>2.375</v>
      </c>
      <c r="G183" s="7">
        <v>2.375</v>
      </c>
      <c r="H183" s="7">
        <v>0.375</v>
      </c>
      <c r="I183" s="7">
        <v>6.375</v>
      </c>
      <c r="J183" s="7">
        <v>0</v>
      </c>
      <c r="K183" s="7">
        <v>1</v>
      </c>
      <c r="L183" s="7">
        <v>5.125</v>
      </c>
      <c r="M183" s="7">
        <v>0.375</v>
      </c>
      <c r="N183" s="7">
        <v>1.125</v>
      </c>
      <c r="O183" s="7">
        <v>4.75</v>
      </c>
      <c r="P183" s="7">
        <v>3</v>
      </c>
      <c r="Q183" s="7">
        <v>0</v>
      </c>
      <c r="R183" s="4">
        <v>5.125</v>
      </c>
    </row>
    <row r="184" spans="3:18">
      <c r="C184" s="9" t="s">
        <v>457</v>
      </c>
      <c r="D184" s="6">
        <v>1</v>
      </c>
      <c r="E184" s="8">
        <v>34</v>
      </c>
      <c r="F184" s="7">
        <v>0</v>
      </c>
      <c r="G184" s="7">
        <v>1</v>
      </c>
      <c r="H184" s="7">
        <v>0</v>
      </c>
      <c r="I184" s="7">
        <v>1</v>
      </c>
      <c r="J184" s="7">
        <v>1</v>
      </c>
      <c r="K184" s="7">
        <v>0</v>
      </c>
      <c r="L184" s="7">
        <v>0</v>
      </c>
      <c r="M184" s="7">
        <v>0</v>
      </c>
      <c r="N184" s="7">
        <v>0</v>
      </c>
      <c r="O184" s="7">
        <v>0</v>
      </c>
      <c r="P184" s="7">
        <v>0</v>
      </c>
      <c r="Q184" s="7">
        <v>0</v>
      </c>
      <c r="R184" s="4">
        <v>0</v>
      </c>
    </row>
    <row r="185" spans="3:18">
      <c r="C185" s="9" t="s">
        <v>216</v>
      </c>
      <c r="D185" s="6">
        <v>1</v>
      </c>
      <c r="E185" s="8">
        <v>55</v>
      </c>
      <c r="F185" s="7">
        <v>0</v>
      </c>
      <c r="G185" s="7">
        <v>0</v>
      </c>
      <c r="H185" s="7">
        <v>0</v>
      </c>
      <c r="I185" s="7">
        <v>0</v>
      </c>
      <c r="J185" s="7">
        <v>0</v>
      </c>
      <c r="K185" s="7">
        <v>0</v>
      </c>
      <c r="L185" s="7">
        <v>0</v>
      </c>
      <c r="M185" s="7">
        <v>0</v>
      </c>
      <c r="N185" s="7">
        <v>1</v>
      </c>
      <c r="O185" s="7">
        <v>0</v>
      </c>
      <c r="P185" s="7">
        <v>0</v>
      </c>
      <c r="Q185" s="7">
        <v>0</v>
      </c>
      <c r="R185" s="4">
        <v>0</v>
      </c>
    </row>
    <row r="186" spans="3:18">
      <c r="C186" s="9" t="s">
        <v>246</v>
      </c>
      <c r="D186" s="6">
        <v>3</v>
      </c>
      <c r="E186" s="8">
        <v>42.666666666666664</v>
      </c>
      <c r="F186" s="7">
        <v>0</v>
      </c>
      <c r="G186" s="7">
        <v>0</v>
      </c>
      <c r="H186" s="7">
        <v>0</v>
      </c>
      <c r="I186" s="7">
        <v>0</v>
      </c>
      <c r="J186" s="7">
        <v>0</v>
      </c>
      <c r="K186" s="7">
        <v>0</v>
      </c>
      <c r="L186" s="7">
        <v>0</v>
      </c>
      <c r="M186" s="7">
        <v>0</v>
      </c>
      <c r="N186" s="7">
        <v>0</v>
      </c>
      <c r="O186" s="7">
        <v>2</v>
      </c>
      <c r="P186" s="7">
        <v>1</v>
      </c>
      <c r="Q186" s="7">
        <v>0</v>
      </c>
      <c r="R186" s="4">
        <v>1</v>
      </c>
    </row>
    <row r="187" spans="3:18">
      <c r="C187" s="9" t="s">
        <v>119</v>
      </c>
      <c r="D187" s="6">
        <v>1</v>
      </c>
      <c r="E187" s="8">
        <v>75</v>
      </c>
      <c r="F187" s="7">
        <v>0</v>
      </c>
      <c r="G187" s="7">
        <v>0</v>
      </c>
      <c r="H187" s="7">
        <v>0</v>
      </c>
      <c r="I187" s="7">
        <v>0</v>
      </c>
      <c r="J187" s="7">
        <v>0</v>
      </c>
      <c r="K187" s="7">
        <v>1</v>
      </c>
      <c r="L187" s="7">
        <v>1</v>
      </c>
      <c r="M187" s="7">
        <v>0</v>
      </c>
      <c r="N187" s="7">
        <v>0</v>
      </c>
      <c r="O187" s="7">
        <v>0</v>
      </c>
      <c r="P187" s="7">
        <v>0</v>
      </c>
      <c r="Q187" s="7">
        <v>0</v>
      </c>
      <c r="R187" s="4">
        <v>0</v>
      </c>
    </row>
    <row r="188" spans="3:18">
      <c r="C188" s="9" t="s">
        <v>177</v>
      </c>
      <c r="D188" s="6">
        <v>1</v>
      </c>
      <c r="E188" s="8">
        <v>80</v>
      </c>
      <c r="F188" s="7">
        <v>0</v>
      </c>
      <c r="G188" s="7">
        <v>0</v>
      </c>
      <c r="H188" s="7">
        <v>0</v>
      </c>
      <c r="I188" s="7">
        <v>0</v>
      </c>
      <c r="J188" s="7">
        <v>0</v>
      </c>
      <c r="K188" s="7">
        <v>0</v>
      </c>
      <c r="L188" s="7">
        <v>1</v>
      </c>
      <c r="M188" s="7">
        <v>0</v>
      </c>
      <c r="N188" s="7">
        <v>0</v>
      </c>
      <c r="O188" s="7">
        <v>0</v>
      </c>
      <c r="P188" s="7">
        <v>0</v>
      </c>
      <c r="Q188" s="7">
        <v>0</v>
      </c>
      <c r="R188" s="4">
        <v>0</v>
      </c>
    </row>
    <row r="189" spans="3:18">
      <c r="C189" s="9" t="s">
        <v>228</v>
      </c>
      <c r="D189" s="6">
        <v>8</v>
      </c>
      <c r="E189" s="8">
        <v>38.714285714285715</v>
      </c>
      <c r="F189" s="7">
        <v>2</v>
      </c>
      <c r="G189" s="7">
        <v>3</v>
      </c>
      <c r="H189" s="7">
        <v>0</v>
      </c>
      <c r="I189" s="7">
        <v>2</v>
      </c>
      <c r="J189" s="7">
        <v>0</v>
      </c>
      <c r="K189" s="7">
        <v>0</v>
      </c>
      <c r="L189" s="7">
        <v>1</v>
      </c>
      <c r="M189" s="7">
        <v>0</v>
      </c>
      <c r="N189" s="7">
        <v>0</v>
      </c>
      <c r="O189" s="7">
        <v>0</v>
      </c>
      <c r="P189" s="7">
        <v>1</v>
      </c>
      <c r="Q189" s="7">
        <v>0</v>
      </c>
      <c r="R189" s="4">
        <v>3</v>
      </c>
    </row>
    <row r="190" spans="3:18">
      <c r="C190" s="9" t="s">
        <v>234</v>
      </c>
      <c r="D190" s="6">
        <v>7</v>
      </c>
      <c r="E190" s="8">
        <v>47.714285714285715</v>
      </c>
      <c r="F190" s="7">
        <v>0</v>
      </c>
      <c r="G190" s="7">
        <v>2</v>
      </c>
      <c r="H190" s="7">
        <v>0</v>
      </c>
      <c r="I190" s="7">
        <v>2</v>
      </c>
      <c r="J190" s="7">
        <v>0</v>
      </c>
      <c r="K190" s="7">
        <v>0</v>
      </c>
      <c r="L190" s="7">
        <v>3</v>
      </c>
      <c r="M190" s="7">
        <v>1</v>
      </c>
      <c r="N190" s="7">
        <v>1</v>
      </c>
      <c r="O190" s="7">
        <v>4</v>
      </c>
      <c r="P190" s="7">
        <v>2</v>
      </c>
      <c r="Q190" s="7">
        <v>0</v>
      </c>
      <c r="R190" s="4">
        <v>2</v>
      </c>
    </row>
    <row r="191" spans="3:18">
      <c r="C191" s="15" t="s">
        <v>342</v>
      </c>
      <c r="D191" s="19">
        <v>1093</v>
      </c>
      <c r="E191" s="16">
        <v>52.985308521057789</v>
      </c>
      <c r="F191" s="17">
        <v>107.55833333333331</v>
      </c>
      <c r="G191" s="17">
        <v>340.11547619047622</v>
      </c>
      <c r="H191" s="17">
        <v>57.082142857142863</v>
      </c>
      <c r="I191" s="17">
        <v>227.38214285714284</v>
      </c>
      <c r="J191" s="17">
        <v>132.97857142857143</v>
      </c>
      <c r="K191" s="17">
        <v>146.56190476190477</v>
      </c>
      <c r="L191" s="17">
        <v>352.11547619047622</v>
      </c>
      <c r="M191" s="17">
        <v>28.586904761904762</v>
      </c>
      <c r="N191" s="17">
        <v>172.68690476190474</v>
      </c>
      <c r="O191" s="17">
        <v>276.89999999999998</v>
      </c>
      <c r="P191" s="17">
        <v>146.11190476190478</v>
      </c>
      <c r="Q191" s="17">
        <v>31.961904761904762</v>
      </c>
      <c r="R191" s="18">
        <v>258.95833333333331</v>
      </c>
    </row>
  </sheetData>
  <mergeCells count="2">
    <mergeCell ref="A1:Q1"/>
    <mergeCell ref="A2:B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1"/>
  <sheetViews>
    <sheetView workbookViewId="0">
      <pane xSplit="3" ySplit="12" topLeftCell="D13" activePane="bottomRight" state="frozen"/>
      <selection pane="topRight" activeCell="D1" sqref="D1"/>
      <selection pane="bottomLeft" activeCell="A13" sqref="A13"/>
      <selection pane="bottomRight" activeCell="D9" sqref="D9"/>
    </sheetView>
  </sheetViews>
  <sheetFormatPr defaultRowHeight="14.5"/>
  <cols>
    <col min="2" max="2" width="29.7265625" customWidth="1"/>
    <col min="3" max="3" width="24.81640625" customWidth="1"/>
    <col min="4" max="4" width="19.6328125" customWidth="1"/>
    <col min="5" max="5" width="11.08984375" customWidth="1"/>
    <col min="6" max="6" width="21.81640625" customWidth="1"/>
    <col min="7" max="7" width="28.6328125" customWidth="1"/>
    <col min="8" max="8" width="34.54296875" customWidth="1"/>
    <col min="9" max="9" width="45.81640625" customWidth="1"/>
    <col min="10" max="10" width="25.7265625" customWidth="1"/>
    <col min="11" max="11" width="15.7265625" customWidth="1"/>
    <col min="12" max="12" width="11.81640625" customWidth="1"/>
    <col min="13" max="13" width="18.6328125" customWidth="1"/>
    <col min="14" max="14" width="13.54296875" customWidth="1"/>
    <col min="15" max="15" width="30.6328125" customWidth="1"/>
  </cols>
  <sheetData>
    <row r="1" spans="1:15" ht="35">
      <c r="A1" s="154" t="s">
        <v>3</v>
      </c>
      <c r="B1" s="154"/>
      <c r="C1" s="154"/>
      <c r="D1" s="154"/>
      <c r="E1" s="154"/>
      <c r="F1" s="154"/>
      <c r="G1" s="154"/>
      <c r="H1" s="154"/>
      <c r="I1" s="154"/>
      <c r="J1" s="154"/>
      <c r="K1" s="154"/>
      <c r="L1" s="154"/>
      <c r="M1" s="154"/>
      <c r="N1" s="154"/>
      <c r="O1" s="154"/>
    </row>
    <row r="2" spans="1:15" ht="16">
      <c r="A2" s="155" t="s">
        <v>353</v>
      </c>
      <c r="B2" s="155"/>
    </row>
    <row r="13" spans="1:15">
      <c r="C13" s="5" t="s">
        <v>354</v>
      </c>
      <c r="D13" s="2" t="s">
        <v>343</v>
      </c>
      <c r="E13" s="3" t="s">
        <v>345</v>
      </c>
      <c r="F13" s="2" t="s">
        <v>357</v>
      </c>
      <c r="G13" s="2" t="s">
        <v>358</v>
      </c>
      <c r="H13" s="2" t="s">
        <v>359</v>
      </c>
      <c r="I13" s="2" t="s">
        <v>360</v>
      </c>
      <c r="J13" s="2" t="s">
        <v>361</v>
      </c>
      <c r="K13" s="2" t="s">
        <v>362</v>
      </c>
      <c r="L13" s="2" t="s">
        <v>363</v>
      </c>
      <c r="M13" s="2" t="s">
        <v>364</v>
      </c>
      <c r="N13" s="2" t="s">
        <v>39</v>
      </c>
      <c r="O13" s="3" t="s">
        <v>365</v>
      </c>
    </row>
    <row r="14" spans="1:15">
      <c r="C14" s="9" t="s">
        <v>344</v>
      </c>
      <c r="D14" s="20">
        <v>166</v>
      </c>
      <c r="E14" s="8">
        <v>43.968000000000004</v>
      </c>
      <c r="F14" s="7">
        <v>28.153571428571428</v>
      </c>
      <c r="G14" s="7">
        <v>11.653571428571428</v>
      </c>
      <c r="H14" s="7">
        <v>39.325000000000003</v>
      </c>
      <c r="I14" s="7">
        <v>55.503571428571433</v>
      </c>
      <c r="J14" s="7">
        <v>27.303571428571427</v>
      </c>
      <c r="K14" s="7">
        <v>16.25</v>
      </c>
      <c r="L14" s="7">
        <v>65.503571428571433</v>
      </c>
      <c r="M14" s="7">
        <v>4</v>
      </c>
      <c r="N14" s="7">
        <v>23.403571428571428</v>
      </c>
      <c r="O14" s="4">
        <v>56.903571428571432</v>
      </c>
    </row>
    <row r="15" spans="1:15">
      <c r="C15" s="9" t="s">
        <v>453</v>
      </c>
      <c r="D15" s="20">
        <v>8</v>
      </c>
      <c r="E15" s="8">
        <v>32.5</v>
      </c>
      <c r="F15" s="7">
        <v>0</v>
      </c>
      <c r="G15" s="7">
        <v>1</v>
      </c>
      <c r="H15" s="7">
        <v>2</v>
      </c>
      <c r="I15" s="7">
        <v>2</v>
      </c>
      <c r="J15" s="7">
        <v>0</v>
      </c>
      <c r="K15" s="7">
        <v>0</v>
      </c>
      <c r="L15" s="7">
        <v>2</v>
      </c>
      <c r="M15" s="7">
        <v>2</v>
      </c>
      <c r="N15" s="7">
        <v>2</v>
      </c>
      <c r="O15" s="4">
        <v>4</v>
      </c>
    </row>
    <row r="16" spans="1:15">
      <c r="C16" s="9" t="s">
        <v>148</v>
      </c>
      <c r="D16" s="20">
        <v>1</v>
      </c>
      <c r="E16" s="8">
        <v>23</v>
      </c>
      <c r="F16" s="7">
        <v>0</v>
      </c>
      <c r="G16" s="7">
        <v>0</v>
      </c>
      <c r="H16" s="7">
        <v>0</v>
      </c>
      <c r="I16" s="7">
        <v>0</v>
      </c>
      <c r="J16" s="7">
        <v>0</v>
      </c>
      <c r="K16" s="7">
        <v>0</v>
      </c>
      <c r="L16" s="7">
        <v>0</v>
      </c>
      <c r="M16" s="7">
        <v>0</v>
      </c>
      <c r="N16" s="7">
        <v>0</v>
      </c>
      <c r="O16" s="4">
        <v>1</v>
      </c>
    </row>
    <row r="17" spans="3:15">
      <c r="C17" s="9" t="s">
        <v>444</v>
      </c>
      <c r="D17" s="20">
        <v>2</v>
      </c>
      <c r="E17" s="8">
        <v>44.5</v>
      </c>
      <c r="F17" s="7">
        <v>0</v>
      </c>
      <c r="G17" s="7">
        <v>0</v>
      </c>
      <c r="H17" s="7">
        <v>0</v>
      </c>
      <c r="I17" s="7">
        <v>1</v>
      </c>
      <c r="J17" s="7">
        <v>2</v>
      </c>
      <c r="K17" s="7">
        <v>0</v>
      </c>
      <c r="L17" s="7">
        <v>0</v>
      </c>
      <c r="M17" s="7">
        <v>0</v>
      </c>
      <c r="N17" s="7">
        <v>0</v>
      </c>
      <c r="O17" s="4">
        <v>1</v>
      </c>
    </row>
    <row r="18" spans="3:15">
      <c r="C18" s="9" t="s">
        <v>247</v>
      </c>
      <c r="D18" s="20">
        <v>2</v>
      </c>
      <c r="E18" s="8">
        <v>40.5</v>
      </c>
      <c r="F18" s="7">
        <v>0</v>
      </c>
      <c r="G18" s="7">
        <v>0</v>
      </c>
      <c r="H18" s="7">
        <v>0</v>
      </c>
      <c r="I18" s="7">
        <v>1</v>
      </c>
      <c r="J18" s="7">
        <v>1</v>
      </c>
      <c r="K18" s="7">
        <v>0</v>
      </c>
      <c r="L18" s="7">
        <v>1</v>
      </c>
      <c r="M18" s="7">
        <v>1</v>
      </c>
      <c r="N18" s="7">
        <v>0</v>
      </c>
      <c r="O18" s="4">
        <v>0</v>
      </c>
    </row>
    <row r="19" spans="3:15">
      <c r="C19" s="9" t="s">
        <v>495</v>
      </c>
      <c r="D19" s="20">
        <v>1</v>
      </c>
      <c r="E19" s="8">
        <v>70</v>
      </c>
      <c r="F19" s="7">
        <v>0</v>
      </c>
      <c r="G19" s="7">
        <v>0</v>
      </c>
      <c r="H19" s="7">
        <v>0</v>
      </c>
      <c r="I19" s="7">
        <v>0</v>
      </c>
      <c r="J19" s="7">
        <v>0</v>
      </c>
      <c r="K19" s="7">
        <v>0</v>
      </c>
      <c r="L19" s="7">
        <v>1</v>
      </c>
      <c r="M19" s="7">
        <v>0</v>
      </c>
      <c r="N19" s="7">
        <v>1</v>
      </c>
      <c r="O19" s="4">
        <v>1</v>
      </c>
    </row>
    <row r="20" spans="3:15">
      <c r="C20" s="9" t="s">
        <v>237</v>
      </c>
      <c r="D20" s="20">
        <v>15</v>
      </c>
      <c r="E20" s="8">
        <v>56.5</v>
      </c>
      <c r="F20" s="7">
        <v>1</v>
      </c>
      <c r="G20" s="7">
        <v>2</v>
      </c>
      <c r="H20" s="7">
        <v>3.75</v>
      </c>
      <c r="I20" s="7">
        <v>3.75</v>
      </c>
      <c r="J20" s="7">
        <v>2.75</v>
      </c>
      <c r="K20" s="7">
        <v>3</v>
      </c>
      <c r="L20" s="7">
        <v>6.5</v>
      </c>
      <c r="M20" s="7">
        <v>0</v>
      </c>
      <c r="N20" s="7">
        <v>3.75</v>
      </c>
      <c r="O20" s="4">
        <v>4.5</v>
      </c>
    </row>
    <row r="21" spans="3:15">
      <c r="C21" s="9" t="s">
        <v>427</v>
      </c>
      <c r="D21" s="20">
        <v>2</v>
      </c>
      <c r="E21" s="8">
        <v>38</v>
      </c>
      <c r="F21" s="7">
        <v>0</v>
      </c>
      <c r="G21" s="7">
        <v>0</v>
      </c>
      <c r="H21" s="7">
        <v>1</v>
      </c>
      <c r="I21" s="7">
        <v>1</v>
      </c>
      <c r="J21" s="7">
        <v>1</v>
      </c>
      <c r="K21" s="7">
        <v>1</v>
      </c>
      <c r="L21" s="7">
        <v>0</v>
      </c>
      <c r="M21" s="7">
        <v>0</v>
      </c>
      <c r="N21" s="7">
        <v>0</v>
      </c>
      <c r="O21" s="4">
        <v>1</v>
      </c>
    </row>
    <row r="22" spans="3:15">
      <c r="C22" s="9" t="s">
        <v>171</v>
      </c>
      <c r="D22" s="20">
        <v>2</v>
      </c>
      <c r="E22" s="8">
        <v>37</v>
      </c>
      <c r="F22" s="7">
        <v>0</v>
      </c>
      <c r="G22" s="7">
        <v>0</v>
      </c>
      <c r="H22" s="7">
        <v>0</v>
      </c>
      <c r="I22" s="7">
        <v>0</v>
      </c>
      <c r="J22" s="7">
        <v>1</v>
      </c>
      <c r="K22" s="7">
        <v>0</v>
      </c>
      <c r="L22" s="7">
        <v>1</v>
      </c>
      <c r="M22" s="7">
        <v>0</v>
      </c>
      <c r="N22" s="7">
        <v>0</v>
      </c>
      <c r="O22" s="4">
        <v>0</v>
      </c>
    </row>
    <row r="23" spans="3:15">
      <c r="C23" s="9" t="s">
        <v>456</v>
      </c>
      <c r="D23" s="20">
        <v>1</v>
      </c>
      <c r="E23" s="8">
        <v>45</v>
      </c>
      <c r="F23" s="7">
        <v>0</v>
      </c>
      <c r="G23" s="7">
        <v>0</v>
      </c>
      <c r="H23" s="7">
        <v>0</v>
      </c>
      <c r="I23" s="7">
        <v>0</v>
      </c>
      <c r="J23" s="7">
        <v>1</v>
      </c>
      <c r="K23" s="7">
        <v>0</v>
      </c>
      <c r="L23" s="7">
        <v>1</v>
      </c>
      <c r="M23" s="7">
        <v>0</v>
      </c>
      <c r="N23" s="7">
        <v>0</v>
      </c>
      <c r="O23" s="4">
        <v>1</v>
      </c>
    </row>
    <row r="24" spans="3:15">
      <c r="C24" s="9" t="s">
        <v>220</v>
      </c>
      <c r="D24" s="20">
        <v>14</v>
      </c>
      <c r="E24" s="8">
        <v>65.333333333333329</v>
      </c>
      <c r="F24" s="7">
        <v>0</v>
      </c>
      <c r="G24" s="7">
        <v>0.75</v>
      </c>
      <c r="H24" s="7">
        <v>2.75</v>
      </c>
      <c r="I24" s="7">
        <v>5</v>
      </c>
      <c r="J24" s="7">
        <v>1</v>
      </c>
      <c r="K24" s="7">
        <v>0</v>
      </c>
      <c r="L24" s="7">
        <v>3.75</v>
      </c>
      <c r="M24" s="7">
        <v>4</v>
      </c>
      <c r="N24" s="7">
        <v>0.75</v>
      </c>
      <c r="O24" s="4">
        <v>4</v>
      </c>
    </row>
    <row r="25" spans="3:15">
      <c r="C25" s="9" t="s">
        <v>231</v>
      </c>
      <c r="D25" s="20">
        <v>5</v>
      </c>
      <c r="E25" s="8">
        <v>59.75</v>
      </c>
      <c r="F25" s="7">
        <v>0</v>
      </c>
      <c r="G25" s="7">
        <v>0</v>
      </c>
      <c r="H25" s="7">
        <v>1</v>
      </c>
      <c r="I25" s="7">
        <v>1</v>
      </c>
      <c r="J25" s="7">
        <v>1</v>
      </c>
      <c r="K25" s="7">
        <v>0</v>
      </c>
      <c r="L25" s="7">
        <v>3</v>
      </c>
      <c r="M25" s="7">
        <v>0</v>
      </c>
      <c r="N25" s="7">
        <v>1</v>
      </c>
      <c r="O25" s="4">
        <v>2</v>
      </c>
    </row>
    <row r="26" spans="3:15">
      <c r="C26" s="9" t="s">
        <v>202</v>
      </c>
      <c r="D26" s="20">
        <v>5</v>
      </c>
      <c r="E26" s="8">
        <v>60</v>
      </c>
      <c r="F26" s="7">
        <v>0</v>
      </c>
      <c r="G26" s="7">
        <v>0</v>
      </c>
      <c r="H26" s="7">
        <v>2</v>
      </c>
      <c r="I26" s="7">
        <v>2</v>
      </c>
      <c r="J26" s="7">
        <v>0</v>
      </c>
      <c r="K26" s="7">
        <v>0</v>
      </c>
      <c r="L26" s="7">
        <v>3</v>
      </c>
      <c r="M26" s="7">
        <v>0</v>
      </c>
      <c r="N26" s="7">
        <v>1</v>
      </c>
      <c r="O26" s="4">
        <v>1</v>
      </c>
    </row>
    <row r="27" spans="3:15">
      <c r="C27" s="9" t="s">
        <v>151</v>
      </c>
      <c r="D27" s="20">
        <v>2</v>
      </c>
      <c r="E27" s="8">
        <v>33.5</v>
      </c>
      <c r="F27" s="7">
        <v>0</v>
      </c>
      <c r="G27" s="7">
        <v>0</v>
      </c>
      <c r="H27" s="7">
        <v>2</v>
      </c>
      <c r="I27" s="7">
        <v>2</v>
      </c>
      <c r="J27" s="7">
        <v>0</v>
      </c>
      <c r="K27" s="7">
        <v>2</v>
      </c>
      <c r="L27" s="7">
        <v>0</v>
      </c>
      <c r="M27" s="7">
        <v>0</v>
      </c>
      <c r="N27" s="7">
        <v>0</v>
      </c>
      <c r="O27" s="4">
        <v>0</v>
      </c>
    </row>
    <row r="28" spans="3:15">
      <c r="C28" s="9" t="s">
        <v>129</v>
      </c>
      <c r="D28" s="20">
        <v>13</v>
      </c>
      <c r="E28" s="8">
        <v>57.545454545454547</v>
      </c>
      <c r="F28" s="7">
        <v>1</v>
      </c>
      <c r="G28" s="7">
        <v>0</v>
      </c>
      <c r="H28" s="7">
        <v>0</v>
      </c>
      <c r="I28" s="7">
        <v>3</v>
      </c>
      <c r="J28" s="7">
        <v>0</v>
      </c>
      <c r="K28" s="7">
        <v>1</v>
      </c>
      <c r="L28" s="7">
        <v>7</v>
      </c>
      <c r="M28" s="7">
        <v>0</v>
      </c>
      <c r="N28" s="7">
        <v>4</v>
      </c>
      <c r="O28" s="4">
        <v>4</v>
      </c>
    </row>
    <row r="29" spans="3:15">
      <c r="C29" s="9" t="s">
        <v>445</v>
      </c>
      <c r="D29" s="20">
        <v>2</v>
      </c>
      <c r="E29" s="8">
        <v>30.5</v>
      </c>
      <c r="F29" s="7">
        <v>0</v>
      </c>
      <c r="G29" s="7">
        <v>0</v>
      </c>
      <c r="H29" s="7">
        <v>1</v>
      </c>
      <c r="I29" s="7">
        <v>1</v>
      </c>
      <c r="J29" s="7">
        <v>0</v>
      </c>
      <c r="K29" s="7">
        <v>2</v>
      </c>
      <c r="L29" s="7">
        <v>0</v>
      </c>
      <c r="M29" s="7">
        <v>0</v>
      </c>
      <c r="N29" s="7">
        <v>0</v>
      </c>
      <c r="O29" s="4">
        <v>0</v>
      </c>
    </row>
    <row r="30" spans="3:15">
      <c r="C30" s="9" t="s">
        <v>450</v>
      </c>
      <c r="D30" s="20">
        <v>2</v>
      </c>
      <c r="E30" s="8">
        <v>27.5</v>
      </c>
      <c r="F30" s="7">
        <v>1</v>
      </c>
      <c r="G30" s="7">
        <v>0</v>
      </c>
      <c r="H30" s="7">
        <v>2</v>
      </c>
      <c r="I30" s="7">
        <v>0</v>
      </c>
      <c r="J30" s="7">
        <v>0</v>
      </c>
      <c r="K30" s="7">
        <v>0</v>
      </c>
      <c r="L30" s="7">
        <v>1</v>
      </c>
      <c r="M30" s="7">
        <v>0</v>
      </c>
      <c r="N30" s="7">
        <v>0</v>
      </c>
      <c r="O30" s="4">
        <v>1</v>
      </c>
    </row>
    <row r="31" spans="3:15">
      <c r="C31" s="9" t="s">
        <v>206</v>
      </c>
      <c r="D31" s="20">
        <v>33</v>
      </c>
      <c r="E31" s="8">
        <v>57.87096774193548</v>
      </c>
      <c r="F31" s="7">
        <v>5.8333333333333339</v>
      </c>
      <c r="G31" s="7">
        <v>1.8333333333333333</v>
      </c>
      <c r="H31" s="7">
        <v>9.5833333333333339</v>
      </c>
      <c r="I31" s="7">
        <v>9.0833333333333321</v>
      </c>
      <c r="J31" s="7">
        <v>3.333333333333333</v>
      </c>
      <c r="K31" s="7">
        <v>6.833333333333333</v>
      </c>
      <c r="L31" s="7">
        <v>17.583333333333332</v>
      </c>
      <c r="M31" s="7">
        <v>0</v>
      </c>
      <c r="N31" s="7">
        <v>6.333333333333333</v>
      </c>
      <c r="O31" s="4">
        <v>16.583333333333332</v>
      </c>
    </row>
    <row r="32" spans="3:15">
      <c r="C32" s="9" t="s">
        <v>441</v>
      </c>
      <c r="D32" s="20">
        <v>4</v>
      </c>
      <c r="E32" s="8">
        <v>54.5</v>
      </c>
      <c r="F32" s="7">
        <v>0</v>
      </c>
      <c r="G32" s="7">
        <v>1</v>
      </c>
      <c r="H32" s="7">
        <v>0</v>
      </c>
      <c r="I32" s="7">
        <v>2</v>
      </c>
      <c r="J32" s="7">
        <v>1</v>
      </c>
      <c r="K32" s="7">
        <v>0</v>
      </c>
      <c r="L32" s="7">
        <v>1</v>
      </c>
      <c r="M32" s="7">
        <v>0</v>
      </c>
      <c r="N32" s="7">
        <v>1</v>
      </c>
      <c r="O32" s="4">
        <v>0</v>
      </c>
    </row>
    <row r="33" spans="3:15">
      <c r="C33" s="9" t="s">
        <v>481</v>
      </c>
      <c r="D33" s="20">
        <v>1</v>
      </c>
      <c r="E33" s="8">
        <v>65</v>
      </c>
      <c r="F33" s="7">
        <v>0</v>
      </c>
      <c r="G33" s="7">
        <v>0</v>
      </c>
      <c r="H33" s="7">
        <v>0</v>
      </c>
      <c r="I33" s="7">
        <v>0</v>
      </c>
      <c r="J33" s="7">
        <v>0</v>
      </c>
      <c r="K33" s="7">
        <v>0</v>
      </c>
      <c r="L33" s="7">
        <v>1</v>
      </c>
      <c r="M33" s="7">
        <v>0</v>
      </c>
      <c r="N33" s="7">
        <v>0</v>
      </c>
      <c r="O33" s="4">
        <v>1</v>
      </c>
    </row>
    <row r="34" spans="3:15">
      <c r="C34" s="9" t="s">
        <v>446</v>
      </c>
      <c r="D34" s="20">
        <v>1</v>
      </c>
      <c r="E34" s="8">
        <v>40</v>
      </c>
      <c r="F34" s="7">
        <v>0</v>
      </c>
      <c r="G34" s="7">
        <v>0</v>
      </c>
      <c r="H34" s="7">
        <v>0</v>
      </c>
      <c r="I34" s="7">
        <v>0</v>
      </c>
      <c r="J34" s="7">
        <v>1</v>
      </c>
      <c r="K34" s="7">
        <v>0</v>
      </c>
      <c r="L34" s="7">
        <v>0</v>
      </c>
      <c r="M34" s="7">
        <v>0</v>
      </c>
      <c r="N34" s="7">
        <v>0</v>
      </c>
      <c r="O34" s="4">
        <v>0</v>
      </c>
    </row>
    <row r="35" spans="3:15">
      <c r="C35" s="9" t="s">
        <v>159</v>
      </c>
      <c r="D35" s="20">
        <v>4</v>
      </c>
      <c r="E35" s="8">
        <v>63</v>
      </c>
      <c r="F35" s="7">
        <v>0</v>
      </c>
      <c r="G35" s="7">
        <v>0</v>
      </c>
      <c r="H35" s="7">
        <v>0</v>
      </c>
      <c r="I35" s="7">
        <v>1</v>
      </c>
      <c r="J35" s="7">
        <v>1</v>
      </c>
      <c r="K35" s="7">
        <v>1</v>
      </c>
      <c r="L35" s="7">
        <v>1</v>
      </c>
      <c r="M35" s="7">
        <v>0</v>
      </c>
      <c r="N35" s="7">
        <v>0</v>
      </c>
      <c r="O35" s="4">
        <v>1</v>
      </c>
    </row>
    <row r="36" spans="3:15">
      <c r="C36" s="9" t="s">
        <v>185</v>
      </c>
      <c r="D36" s="20">
        <v>3</v>
      </c>
      <c r="E36" s="8">
        <v>45.333333333333336</v>
      </c>
      <c r="F36" s="7">
        <v>0</v>
      </c>
      <c r="G36" s="7">
        <v>0</v>
      </c>
      <c r="H36" s="7">
        <v>1</v>
      </c>
      <c r="I36" s="7">
        <v>2</v>
      </c>
      <c r="J36" s="7">
        <v>2</v>
      </c>
      <c r="K36" s="7">
        <v>1</v>
      </c>
      <c r="L36" s="7">
        <v>0</v>
      </c>
      <c r="M36" s="7">
        <v>0</v>
      </c>
      <c r="N36" s="7">
        <v>1</v>
      </c>
      <c r="O36" s="4">
        <v>1</v>
      </c>
    </row>
    <row r="37" spans="3:15">
      <c r="C37" s="9" t="s">
        <v>128</v>
      </c>
      <c r="D37" s="20">
        <v>1</v>
      </c>
      <c r="E37" s="8">
        <v>68</v>
      </c>
      <c r="F37" s="7">
        <v>0</v>
      </c>
      <c r="G37" s="7">
        <v>0</v>
      </c>
      <c r="H37" s="7">
        <v>0</v>
      </c>
      <c r="I37" s="7">
        <v>0</v>
      </c>
      <c r="J37" s="7">
        <v>0</v>
      </c>
      <c r="K37" s="7">
        <v>0</v>
      </c>
      <c r="L37" s="7">
        <v>1</v>
      </c>
      <c r="M37" s="7">
        <v>0</v>
      </c>
      <c r="N37" s="7">
        <v>1</v>
      </c>
      <c r="O37" s="4">
        <v>0</v>
      </c>
    </row>
    <row r="38" spans="3:15">
      <c r="C38" s="9" t="s">
        <v>486</v>
      </c>
      <c r="D38" s="20">
        <v>1</v>
      </c>
      <c r="E38" s="8">
        <v>58</v>
      </c>
      <c r="F38" s="7">
        <v>0</v>
      </c>
      <c r="G38" s="7">
        <v>0</v>
      </c>
      <c r="H38" s="7">
        <v>0</v>
      </c>
      <c r="I38" s="7">
        <v>0</v>
      </c>
      <c r="J38" s="7">
        <v>0</v>
      </c>
      <c r="K38" s="7">
        <v>0</v>
      </c>
      <c r="L38" s="7">
        <v>0</v>
      </c>
      <c r="M38" s="7">
        <v>0</v>
      </c>
      <c r="N38" s="7">
        <v>0</v>
      </c>
      <c r="O38" s="4">
        <v>0</v>
      </c>
    </row>
    <row r="39" spans="3:15">
      <c r="C39" s="9" t="s">
        <v>210</v>
      </c>
      <c r="D39" s="20">
        <v>4</v>
      </c>
      <c r="E39" s="8">
        <v>45</v>
      </c>
      <c r="F39" s="7">
        <v>0</v>
      </c>
      <c r="G39" s="7">
        <v>0</v>
      </c>
      <c r="H39" s="7">
        <v>0</v>
      </c>
      <c r="I39" s="7">
        <v>1</v>
      </c>
      <c r="J39" s="7">
        <v>0</v>
      </c>
      <c r="K39" s="7">
        <v>0</v>
      </c>
      <c r="L39" s="7">
        <v>0</v>
      </c>
      <c r="M39" s="7">
        <v>1</v>
      </c>
      <c r="N39" s="7">
        <v>0</v>
      </c>
      <c r="O39" s="4">
        <v>0</v>
      </c>
    </row>
    <row r="40" spans="3:15">
      <c r="C40" s="9" t="s">
        <v>452</v>
      </c>
      <c r="D40" s="20">
        <v>1</v>
      </c>
      <c r="E40" s="8">
        <v>40</v>
      </c>
      <c r="F40" s="7">
        <v>0</v>
      </c>
      <c r="G40" s="7">
        <v>0</v>
      </c>
      <c r="H40" s="7">
        <v>0</v>
      </c>
      <c r="I40" s="7">
        <v>1</v>
      </c>
      <c r="J40" s="7">
        <v>0</v>
      </c>
      <c r="K40" s="7">
        <v>0</v>
      </c>
      <c r="L40" s="7">
        <v>1</v>
      </c>
      <c r="M40" s="7">
        <v>0</v>
      </c>
      <c r="N40" s="7">
        <v>0</v>
      </c>
      <c r="O40" s="4">
        <v>1</v>
      </c>
    </row>
    <row r="41" spans="3:15">
      <c r="C41" s="9" t="s">
        <v>191</v>
      </c>
      <c r="D41" s="20">
        <v>11</v>
      </c>
      <c r="E41" s="8">
        <v>52.272727272727273</v>
      </c>
      <c r="F41" s="7">
        <v>0.6</v>
      </c>
      <c r="G41" s="7">
        <v>0.6</v>
      </c>
      <c r="H41" s="7">
        <v>1</v>
      </c>
      <c r="I41" s="7">
        <v>1</v>
      </c>
      <c r="J41" s="7">
        <v>0</v>
      </c>
      <c r="K41" s="7">
        <v>4.5999999999999996</v>
      </c>
      <c r="L41" s="7">
        <v>7.6</v>
      </c>
      <c r="M41" s="7">
        <v>0</v>
      </c>
      <c r="N41" s="7">
        <v>0</v>
      </c>
      <c r="O41" s="4">
        <v>3.6</v>
      </c>
    </row>
    <row r="42" spans="3:15">
      <c r="C42" s="9" t="s">
        <v>447</v>
      </c>
      <c r="D42" s="20">
        <v>1</v>
      </c>
      <c r="E42" s="8">
        <v>36</v>
      </c>
      <c r="F42" s="7">
        <v>0</v>
      </c>
      <c r="G42" s="7">
        <v>0</v>
      </c>
      <c r="H42" s="7">
        <v>0</v>
      </c>
      <c r="I42" s="7">
        <v>0</v>
      </c>
      <c r="J42" s="7">
        <v>1</v>
      </c>
      <c r="K42" s="7">
        <v>0</v>
      </c>
      <c r="L42" s="7">
        <v>0</v>
      </c>
      <c r="M42" s="7">
        <v>0</v>
      </c>
      <c r="N42" s="7">
        <v>0</v>
      </c>
      <c r="O42" s="4">
        <v>0</v>
      </c>
    </row>
    <row r="43" spans="3:15">
      <c r="C43" s="9" t="s">
        <v>429</v>
      </c>
      <c r="D43" s="20">
        <v>4</v>
      </c>
      <c r="E43" s="8">
        <v>61.25</v>
      </c>
      <c r="F43" s="7">
        <v>0</v>
      </c>
      <c r="G43" s="7">
        <v>0</v>
      </c>
      <c r="H43" s="7">
        <v>0</v>
      </c>
      <c r="I43" s="7">
        <v>0</v>
      </c>
      <c r="J43" s="7">
        <v>0</v>
      </c>
      <c r="K43" s="7">
        <v>0</v>
      </c>
      <c r="L43" s="7">
        <v>3</v>
      </c>
      <c r="M43" s="7">
        <v>0</v>
      </c>
      <c r="N43" s="7">
        <v>2</v>
      </c>
      <c r="O43" s="4">
        <v>3</v>
      </c>
    </row>
    <row r="44" spans="3:15">
      <c r="C44" s="9" t="s">
        <v>463</v>
      </c>
      <c r="D44" s="20">
        <v>1</v>
      </c>
      <c r="E44" s="8">
        <v>41</v>
      </c>
      <c r="F44" s="7">
        <v>0</v>
      </c>
      <c r="G44" s="7">
        <v>0</v>
      </c>
      <c r="H44" s="7">
        <v>0</v>
      </c>
      <c r="I44" s="7">
        <v>0</v>
      </c>
      <c r="J44" s="7">
        <v>1</v>
      </c>
      <c r="K44" s="7">
        <v>1</v>
      </c>
      <c r="L44" s="7">
        <v>0</v>
      </c>
      <c r="M44" s="7">
        <v>0</v>
      </c>
      <c r="N44" s="7">
        <v>1</v>
      </c>
      <c r="O44" s="4">
        <v>0</v>
      </c>
    </row>
    <row r="45" spans="3:15">
      <c r="C45" s="9" t="s">
        <v>428</v>
      </c>
      <c r="D45" s="20">
        <v>1</v>
      </c>
      <c r="E45" s="8">
        <v>50</v>
      </c>
      <c r="F45" s="7">
        <v>0</v>
      </c>
      <c r="G45" s="7">
        <v>0</v>
      </c>
      <c r="H45" s="7">
        <v>0</v>
      </c>
      <c r="I45" s="7">
        <v>0</v>
      </c>
      <c r="J45" s="7">
        <v>0</v>
      </c>
      <c r="K45" s="7">
        <v>0</v>
      </c>
      <c r="L45" s="7">
        <v>0</v>
      </c>
      <c r="M45" s="7">
        <v>0</v>
      </c>
      <c r="N45" s="7">
        <v>1</v>
      </c>
      <c r="O45" s="4">
        <v>1</v>
      </c>
    </row>
    <row r="46" spans="3:15">
      <c r="C46" s="9" t="s">
        <v>226</v>
      </c>
      <c r="D46" s="20">
        <v>2</v>
      </c>
      <c r="E46" s="8">
        <v>70</v>
      </c>
      <c r="F46" s="7">
        <v>0</v>
      </c>
      <c r="G46" s="7">
        <v>0</v>
      </c>
      <c r="H46" s="7">
        <v>0</v>
      </c>
      <c r="I46" s="7">
        <v>1</v>
      </c>
      <c r="J46" s="7">
        <v>0</v>
      </c>
      <c r="K46" s="7">
        <v>0</v>
      </c>
      <c r="L46" s="7">
        <v>2</v>
      </c>
      <c r="M46" s="7">
        <v>0</v>
      </c>
      <c r="N46" s="7">
        <v>2</v>
      </c>
      <c r="O46" s="4">
        <v>1</v>
      </c>
    </row>
    <row r="47" spans="3:15">
      <c r="C47" s="9" t="s">
        <v>494</v>
      </c>
      <c r="D47" s="20">
        <v>1</v>
      </c>
      <c r="E47" s="8">
        <v>76</v>
      </c>
      <c r="F47" s="7">
        <v>0</v>
      </c>
      <c r="G47" s="7">
        <v>0</v>
      </c>
      <c r="H47" s="7">
        <v>0</v>
      </c>
      <c r="I47" s="7">
        <v>0</v>
      </c>
      <c r="J47" s="7">
        <v>0</v>
      </c>
      <c r="K47" s="7">
        <v>0</v>
      </c>
      <c r="L47" s="7">
        <v>0</v>
      </c>
      <c r="M47" s="7">
        <v>0</v>
      </c>
      <c r="N47" s="7">
        <v>0</v>
      </c>
      <c r="O47" s="4">
        <v>0</v>
      </c>
    </row>
    <row r="48" spans="3:15">
      <c r="C48" s="9" t="s">
        <v>142</v>
      </c>
      <c r="D48" s="20">
        <v>1</v>
      </c>
      <c r="E48" s="8">
        <v>15</v>
      </c>
      <c r="F48" s="7">
        <v>0</v>
      </c>
      <c r="G48" s="7">
        <v>0</v>
      </c>
      <c r="H48" s="7">
        <v>1</v>
      </c>
      <c r="I48" s="7">
        <v>0</v>
      </c>
      <c r="J48" s="7">
        <v>1</v>
      </c>
      <c r="K48" s="7">
        <v>0</v>
      </c>
      <c r="L48" s="7">
        <v>1</v>
      </c>
      <c r="M48" s="7">
        <v>0</v>
      </c>
      <c r="N48" s="7">
        <v>0</v>
      </c>
      <c r="O48" s="4">
        <v>0</v>
      </c>
    </row>
    <row r="49" spans="3:15">
      <c r="C49" s="9" t="s">
        <v>232</v>
      </c>
      <c r="D49" s="20">
        <v>10</v>
      </c>
      <c r="E49" s="8">
        <v>43.666666666666664</v>
      </c>
      <c r="F49" s="7">
        <v>0</v>
      </c>
      <c r="G49" s="7">
        <v>3</v>
      </c>
      <c r="H49" s="7">
        <v>4</v>
      </c>
      <c r="I49" s="7">
        <v>3</v>
      </c>
      <c r="J49" s="7">
        <v>1</v>
      </c>
      <c r="K49" s="7">
        <v>2</v>
      </c>
      <c r="L49" s="7">
        <v>5</v>
      </c>
      <c r="M49" s="7">
        <v>0</v>
      </c>
      <c r="N49" s="7">
        <v>1</v>
      </c>
      <c r="O49" s="4">
        <v>3</v>
      </c>
    </row>
    <row r="50" spans="3:15">
      <c r="C50" s="9" t="s">
        <v>196</v>
      </c>
      <c r="D50" s="20">
        <v>7</v>
      </c>
      <c r="E50" s="8">
        <v>54.285714285714285</v>
      </c>
      <c r="F50" s="7">
        <v>0</v>
      </c>
      <c r="G50" s="7">
        <v>0</v>
      </c>
      <c r="H50" s="7">
        <v>0.75</v>
      </c>
      <c r="I50" s="7">
        <v>1.75</v>
      </c>
      <c r="J50" s="7">
        <v>0</v>
      </c>
      <c r="K50" s="7">
        <v>2.75</v>
      </c>
      <c r="L50" s="7">
        <v>3.5</v>
      </c>
      <c r="M50" s="7">
        <v>0</v>
      </c>
      <c r="N50" s="7">
        <v>3.75</v>
      </c>
      <c r="O50" s="4">
        <v>3.5</v>
      </c>
    </row>
    <row r="51" spans="3:15">
      <c r="C51" s="9" t="s">
        <v>268</v>
      </c>
      <c r="D51" s="20">
        <v>1</v>
      </c>
      <c r="E51" s="8">
        <v>62</v>
      </c>
      <c r="F51" s="7">
        <v>0</v>
      </c>
      <c r="G51" s="7">
        <v>0</v>
      </c>
      <c r="H51" s="7">
        <v>0</v>
      </c>
      <c r="I51" s="7">
        <v>0</v>
      </c>
      <c r="J51" s="7">
        <v>0</v>
      </c>
      <c r="K51" s="7">
        <v>0</v>
      </c>
      <c r="L51" s="7">
        <v>0</v>
      </c>
      <c r="M51" s="7">
        <v>0</v>
      </c>
      <c r="N51" s="7">
        <v>0</v>
      </c>
      <c r="O51" s="4">
        <v>0</v>
      </c>
    </row>
    <row r="52" spans="3:15">
      <c r="C52" s="9" t="s">
        <v>219</v>
      </c>
      <c r="D52" s="20">
        <v>11</v>
      </c>
      <c r="E52" s="8">
        <v>49.727272727272727</v>
      </c>
      <c r="F52" s="7">
        <v>0</v>
      </c>
      <c r="G52" s="7">
        <v>0</v>
      </c>
      <c r="H52" s="7">
        <v>3</v>
      </c>
      <c r="I52" s="7">
        <v>3</v>
      </c>
      <c r="J52" s="7">
        <v>1</v>
      </c>
      <c r="K52" s="7">
        <v>0</v>
      </c>
      <c r="L52" s="7">
        <v>3</v>
      </c>
      <c r="M52" s="7">
        <v>1</v>
      </c>
      <c r="N52" s="7">
        <v>1</v>
      </c>
      <c r="O52" s="4">
        <v>4</v>
      </c>
    </row>
    <row r="53" spans="3:15">
      <c r="C53" s="9" t="s">
        <v>184</v>
      </c>
      <c r="D53" s="20">
        <v>7</v>
      </c>
      <c r="E53" s="8">
        <v>68.666666666666671</v>
      </c>
      <c r="F53" s="7">
        <v>0</v>
      </c>
      <c r="G53" s="7">
        <v>1</v>
      </c>
      <c r="H53" s="7">
        <v>0</v>
      </c>
      <c r="I53" s="7">
        <v>0</v>
      </c>
      <c r="J53" s="7">
        <v>0</v>
      </c>
      <c r="K53" s="7">
        <v>1</v>
      </c>
      <c r="L53" s="7">
        <v>1</v>
      </c>
      <c r="M53" s="7">
        <v>1</v>
      </c>
      <c r="N53" s="7">
        <v>1</v>
      </c>
      <c r="O53" s="4">
        <v>0</v>
      </c>
    </row>
    <row r="54" spans="3:15">
      <c r="C54" s="9" t="s">
        <v>222</v>
      </c>
      <c r="D54" s="20">
        <v>17</v>
      </c>
      <c r="E54" s="8">
        <v>48.058823529411768</v>
      </c>
      <c r="F54" s="7">
        <v>1.6</v>
      </c>
      <c r="G54" s="7">
        <v>0.6</v>
      </c>
      <c r="H54" s="7">
        <v>3</v>
      </c>
      <c r="I54" s="7">
        <v>8</v>
      </c>
      <c r="J54" s="7">
        <v>1</v>
      </c>
      <c r="K54" s="7">
        <v>1.6</v>
      </c>
      <c r="L54" s="7">
        <v>8.6</v>
      </c>
      <c r="M54" s="7">
        <v>0</v>
      </c>
      <c r="N54" s="7">
        <v>2</v>
      </c>
      <c r="O54" s="4">
        <v>6.6</v>
      </c>
    </row>
    <row r="55" spans="3:15">
      <c r="C55" s="9" t="s">
        <v>186</v>
      </c>
      <c r="D55" s="20">
        <v>10</v>
      </c>
      <c r="E55" s="8">
        <v>59.9</v>
      </c>
      <c r="F55" s="7">
        <v>0</v>
      </c>
      <c r="G55" s="7">
        <v>0</v>
      </c>
      <c r="H55" s="7">
        <v>1.6</v>
      </c>
      <c r="I55" s="7">
        <v>2.6</v>
      </c>
      <c r="J55" s="7">
        <v>0</v>
      </c>
      <c r="K55" s="7">
        <v>1</v>
      </c>
      <c r="L55" s="7">
        <v>4.5999999999999996</v>
      </c>
      <c r="M55" s="7">
        <v>0</v>
      </c>
      <c r="N55" s="7">
        <v>1.6</v>
      </c>
      <c r="O55" s="4">
        <v>3.6</v>
      </c>
    </row>
    <row r="56" spans="3:15">
      <c r="C56" s="9" t="s">
        <v>204</v>
      </c>
      <c r="D56" s="20">
        <v>7</v>
      </c>
      <c r="E56" s="8">
        <v>54</v>
      </c>
      <c r="F56" s="7">
        <v>0</v>
      </c>
      <c r="G56" s="7">
        <v>1</v>
      </c>
      <c r="H56" s="7">
        <v>3</v>
      </c>
      <c r="I56" s="7">
        <v>1</v>
      </c>
      <c r="J56" s="7">
        <v>0</v>
      </c>
      <c r="K56" s="7">
        <v>3</v>
      </c>
      <c r="L56" s="7">
        <v>5</v>
      </c>
      <c r="M56" s="7">
        <v>0</v>
      </c>
      <c r="N56" s="7">
        <v>1</v>
      </c>
      <c r="O56" s="4">
        <v>1</v>
      </c>
    </row>
    <row r="57" spans="3:15">
      <c r="C57" s="9" t="s">
        <v>173</v>
      </c>
      <c r="D57" s="20">
        <v>1</v>
      </c>
      <c r="E57" s="8">
        <v>27</v>
      </c>
      <c r="F57" s="7">
        <v>0</v>
      </c>
      <c r="G57" s="7">
        <v>0</v>
      </c>
      <c r="H57" s="7">
        <v>0</v>
      </c>
      <c r="I57" s="7">
        <v>0</v>
      </c>
      <c r="J57" s="7">
        <v>1</v>
      </c>
      <c r="K57" s="7">
        <v>0</v>
      </c>
      <c r="L57" s="7">
        <v>1</v>
      </c>
      <c r="M57" s="7">
        <v>0</v>
      </c>
      <c r="N57" s="7">
        <v>0</v>
      </c>
      <c r="O57" s="4">
        <v>1</v>
      </c>
    </row>
    <row r="58" spans="3:15">
      <c r="C58" s="9" t="s">
        <v>200</v>
      </c>
      <c r="D58" s="20">
        <v>5</v>
      </c>
      <c r="E58" s="8">
        <v>77.25</v>
      </c>
      <c r="F58" s="7">
        <v>0</v>
      </c>
      <c r="G58" s="7">
        <v>0.75</v>
      </c>
      <c r="H58" s="7">
        <v>0.75</v>
      </c>
      <c r="I58" s="7">
        <v>0</v>
      </c>
      <c r="J58" s="7">
        <v>0.75</v>
      </c>
      <c r="K58" s="7">
        <v>0</v>
      </c>
      <c r="L58" s="7">
        <v>0</v>
      </c>
      <c r="M58" s="7">
        <v>1</v>
      </c>
      <c r="N58" s="7">
        <v>0.75</v>
      </c>
      <c r="O58" s="4">
        <v>1</v>
      </c>
    </row>
    <row r="59" spans="3:15">
      <c r="C59" s="9" t="s">
        <v>235</v>
      </c>
      <c r="D59" s="20">
        <v>1</v>
      </c>
      <c r="E59" s="8">
        <v>72</v>
      </c>
      <c r="F59" s="7">
        <v>0</v>
      </c>
      <c r="G59" s="7">
        <v>0</v>
      </c>
      <c r="H59" s="7">
        <v>0</v>
      </c>
      <c r="I59" s="7">
        <v>0</v>
      </c>
      <c r="J59" s="7">
        <v>1</v>
      </c>
      <c r="K59" s="7">
        <v>0</v>
      </c>
      <c r="L59" s="7">
        <v>1</v>
      </c>
      <c r="M59" s="7">
        <v>0</v>
      </c>
      <c r="N59" s="7">
        <v>0</v>
      </c>
      <c r="O59" s="4">
        <v>1</v>
      </c>
    </row>
    <row r="60" spans="3:15">
      <c r="C60" s="9" t="s">
        <v>160</v>
      </c>
      <c r="D60" s="20">
        <v>9</v>
      </c>
      <c r="E60" s="8">
        <v>55.75</v>
      </c>
      <c r="F60" s="7">
        <v>1.5</v>
      </c>
      <c r="G60" s="7">
        <v>2.5</v>
      </c>
      <c r="H60" s="7">
        <v>4.5</v>
      </c>
      <c r="I60" s="7">
        <v>0</v>
      </c>
      <c r="J60" s="7">
        <v>0</v>
      </c>
      <c r="K60" s="7">
        <v>1.5</v>
      </c>
      <c r="L60" s="7">
        <v>3.5</v>
      </c>
      <c r="M60" s="7">
        <v>0</v>
      </c>
      <c r="N60" s="7">
        <v>0</v>
      </c>
      <c r="O60" s="4">
        <v>2.5</v>
      </c>
    </row>
    <row r="61" spans="3:15">
      <c r="C61" s="9" t="s">
        <v>198</v>
      </c>
      <c r="D61" s="20">
        <v>7</v>
      </c>
      <c r="E61" s="8">
        <v>41.714285714285715</v>
      </c>
      <c r="F61" s="7">
        <v>0</v>
      </c>
      <c r="G61" s="7">
        <v>1</v>
      </c>
      <c r="H61" s="7">
        <v>1</v>
      </c>
      <c r="I61" s="7">
        <v>3</v>
      </c>
      <c r="J61" s="7">
        <v>0</v>
      </c>
      <c r="K61" s="7">
        <v>1</v>
      </c>
      <c r="L61" s="7">
        <v>3</v>
      </c>
      <c r="M61" s="7">
        <v>1</v>
      </c>
      <c r="N61" s="7">
        <v>1</v>
      </c>
      <c r="O61" s="4">
        <v>3</v>
      </c>
    </row>
    <row r="62" spans="3:15">
      <c r="C62" s="9" t="s">
        <v>154</v>
      </c>
      <c r="D62" s="20">
        <v>2</v>
      </c>
      <c r="E62" s="8">
        <v>74</v>
      </c>
      <c r="F62" s="7">
        <v>0</v>
      </c>
      <c r="G62" s="7">
        <v>0</v>
      </c>
      <c r="H62" s="7">
        <v>0</v>
      </c>
      <c r="I62" s="7">
        <v>0</v>
      </c>
      <c r="J62" s="7">
        <v>0</v>
      </c>
      <c r="K62" s="7">
        <v>0</v>
      </c>
      <c r="L62" s="7">
        <v>1</v>
      </c>
      <c r="M62" s="7">
        <v>1</v>
      </c>
      <c r="N62" s="7">
        <v>1</v>
      </c>
      <c r="O62" s="4">
        <v>1</v>
      </c>
    </row>
    <row r="63" spans="3:15">
      <c r="C63" s="9" t="s">
        <v>211</v>
      </c>
      <c r="D63" s="20">
        <v>9</v>
      </c>
      <c r="E63" s="8">
        <v>68.333333333333329</v>
      </c>
      <c r="F63" s="7">
        <v>0</v>
      </c>
      <c r="G63" s="7">
        <v>1</v>
      </c>
      <c r="H63" s="7">
        <v>5</v>
      </c>
      <c r="I63" s="7">
        <v>2</v>
      </c>
      <c r="J63" s="7">
        <v>0</v>
      </c>
      <c r="K63" s="7">
        <v>1</v>
      </c>
      <c r="L63" s="7">
        <v>3</v>
      </c>
      <c r="M63" s="7">
        <v>2</v>
      </c>
      <c r="N63" s="7">
        <v>3</v>
      </c>
      <c r="O63" s="4">
        <v>2</v>
      </c>
    </row>
    <row r="64" spans="3:15">
      <c r="C64" s="9" t="s">
        <v>217</v>
      </c>
      <c r="D64" s="20">
        <v>1</v>
      </c>
      <c r="E64" s="8">
        <v>25</v>
      </c>
      <c r="F64" s="7">
        <v>0</v>
      </c>
      <c r="G64" s="7">
        <v>1</v>
      </c>
      <c r="H64" s="7">
        <v>0</v>
      </c>
      <c r="I64" s="7">
        <v>0</v>
      </c>
      <c r="J64" s="7">
        <v>0</v>
      </c>
      <c r="K64" s="7">
        <v>0</v>
      </c>
      <c r="L64" s="7">
        <v>1</v>
      </c>
      <c r="M64" s="7">
        <v>0</v>
      </c>
      <c r="N64" s="7">
        <v>0</v>
      </c>
      <c r="O64" s="4">
        <v>0</v>
      </c>
    </row>
    <row r="65" spans="3:15">
      <c r="C65" s="9" t="s">
        <v>155</v>
      </c>
      <c r="D65" s="20">
        <v>1</v>
      </c>
      <c r="E65" s="8">
        <v>29</v>
      </c>
      <c r="F65" s="7">
        <v>0</v>
      </c>
      <c r="G65" s="7">
        <v>0</v>
      </c>
      <c r="H65" s="7">
        <v>0</v>
      </c>
      <c r="I65" s="7">
        <v>0</v>
      </c>
      <c r="J65" s="7">
        <v>1</v>
      </c>
      <c r="K65" s="7">
        <v>0</v>
      </c>
      <c r="L65" s="7">
        <v>1</v>
      </c>
      <c r="M65" s="7">
        <v>0</v>
      </c>
      <c r="N65" s="7">
        <v>0</v>
      </c>
      <c r="O65" s="4">
        <v>1</v>
      </c>
    </row>
    <row r="66" spans="3:15">
      <c r="C66" s="9" t="s">
        <v>466</v>
      </c>
      <c r="D66" s="20">
        <v>3</v>
      </c>
      <c r="E66" s="8">
        <v>44.666666666666664</v>
      </c>
      <c r="F66" s="7">
        <v>0</v>
      </c>
      <c r="G66" s="7">
        <v>0</v>
      </c>
      <c r="H66" s="7">
        <v>0</v>
      </c>
      <c r="I66" s="7">
        <v>1</v>
      </c>
      <c r="J66" s="7">
        <v>0</v>
      </c>
      <c r="K66" s="7">
        <v>0</v>
      </c>
      <c r="L66" s="7">
        <v>2</v>
      </c>
      <c r="M66" s="7">
        <v>1</v>
      </c>
      <c r="N66" s="7">
        <v>0</v>
      </c>
      <c r="O66" s="4">
        <v>1</v>
      </c>
    </row>
    <row r="67" spans="3:15">
      <c r="C67" s="9" t="s">
        <v>150</v>
      </c>
      <c r="D67" s="20">
        <v>2</v>
      </c>
      <c r="E67" s="8">
        <v>62</v>
      </c>
      <c r="F67" s="7">
        <v>0</v>
      </c>
      <c r="G67" s="7">
        <v>0</v>
      </c>
      <c r="H67" s="7">
        <v>0</v>
      </c>
      <c r="I67" s="7">
        <v>1</v>
      </c>
      <c r="J67" s="7">
        <v>0</v>
      </c>
      <c r="K67" s="7">
        <v>0</v>
      </c>
      <c r="L67" s="7">
        <v>0</v>
      </c>
      <c r="M67" s="7">
        <v>0</v>
      </c>
      <c r="N67" s="7">
        <v>0</v>
      </c>
      <c r="O67" s="4">
        <v>0</v>
      </c>
    </row>
    <row r="68" spans="3:15">
      <c r="C68" s="9" t="s">
        <v>483</v>
      </c>
      <c r="D68" s="20">
        <v>1</v>
      </c>
      <c r="E68" s="8">
        <v>37</v>
      </c>
      <c r="F68" s="7">
        <v>0</v>
      </c>
      <c r="G68" s="7">
        <v>0</v>
      </c>
      <c r="H68" s="7">
        <v>0</v>
      </c>
      <c r="I68" s="7">
        <v>0</v>
      </c>
      <c r="J68" s="7">
        <v>0</v>
      </c>
      <c r="K68" s="7">
        <v>0</v>
      </c>
      <c r="L68" s="7">
        <v>0</v>
      </c>
      <c r="M68" s="7">
        <v>0</v>
      </c>
      <c r="N68" s="7">
        <v>0</v>
      </c>
      <c r="O68" s="4">
        <v>0</v>
      </c>
    </row>
    <row r="69" spans="3:15">
      <c r="C69" s="9" t="s">
        <v>218</v>
      </c>
      <c r="D69" s="20">
        <v>1</v>
      </c>
      <c r="E69" s="8">
        <v>42</v>
      </c>
      <c r="F69" s="7">
        <v>0</v>
      </c>
      <c r="G69" s="7">
        <v>0</v>
      </c>
      <c r="H69" s="7">
        <v>0</v>
      </c>
      <c r="I69" s="7">
        <v>0</v>
      </c>
      <c r="J69" s="7">
        <v>0</v>
      </c>
      <c r="K69" s="7">
        <v>0</v>
      </c>
      <c r="L69" s="7">
        <v>1</v>
      </c>
      <c r="M69" s="7">
        <v>0</v>
      </c>
      <c r="N69" s="7">
        <v>1</v>
      </c>
      <c r="O69" s="4">
        <v>1</v>
      </c>
    </row>
    <row r="70" spans="3:15">
      <c r="C70" s="9" t="s">
        <v>165</v>
      </c>
      <c r="D70" s="20">
        <v>6</v>
      </c>
      <c r="E70" s="8">
        <v>34</v>
      </c>
      <c r="F70" s="7">
        <v>0.75</v>
      </c>
      <c r="G70" s="7">
        <v>1</v>
      </c>
      <c r="H70" s="7">
        <v>1.75</v>
      </c>
      <c r="I70" s="7">
        <v>0.75</v>
      </c>
      <c r="J70" s="7">
        <v>1</v>
      </c>
      <c r="K70" s="7">
        <v>3</v>
      </c>
      <c r="L70" s="7">
        <v>4.75</v>
      </c>
      <c r="M70" s="7">
        <v>0</v>
      </c>
      <c r="N70" s="7">
        <v>0</v>
      </c>
      <c r="O70" s="4">
        <v>4</v>
      </c>
    </row>
    <row r="71" spans="3:15">
      <c r="C71" s="9" t="s">
        <v>489</v>
      </c>
      <c r="D71" s="20">
        <v>2</v>
      </c>
      <c r="E71" s="8">
        <v>61.5</v>
      </c>
      <c r="F71" s="7">
        <v>0</v>
      </c>
      <c r="G71" s="7">
        <v>0</v>
      </c>
      <c r="H71" s="7">
        <v>2</v>
      </c>
      <c r="I71" s="7">
        <v>2</v>
      </c>
      <c r="J71" s="7">
        <v>0</v>
      </c>
      <c r="K71" s="7">
        <v>0</v>
      </c>
      <c r="L71" s="7">
        <v>0</v>
      </c>
      <c r="M71" s="7">
        <v>0</v>
      </c>
      <c r="N71" s="7">
        <v>0</v>
      </c>
      <c r="O71" s="4">
        <v>0</v>
      </c>
    </row>
    <row r="72" spans="3:15">
      <c r="C72" s="9" t="s">
        <v>488</v>
      </c>
      <c r="D72" s="20">
        <v>2</v>
      </c>
      <c r="E72" s="8">
        <v>57</v>
      </c>
      <c r="F72" s="7">
        <v>0</v>
      </c>
      <c r="G72" s="7">
        <v>0</v>
      </c>
      <c r="H72" s="7">
        <v>1</v>
      </c>
      <c r="I72" s="7">
        <v>1</v>
      </c>
      <c r="J72" s="7">
        <v>0</v>
      </c>
      <c r="K72" s="7">
        <v>0</v>
      </c>
      <c r="L72" s="7">
        <v>2</v>
      </c>
      <c r="M72" s="7">
        <v>0</v>
      </c>
      <c r="N72" s="7">
        <v>0</v>
      </c>
      <c r="O72" s="4">
        <v>0</v>
      </c>
    </row>
    <row r="73" spans="3:15">
      <c r="C73" s="9" t="s">
        <v>138</v>
      </c>
      <c r="D73" s="20">
        <v>13</v>
      </c>
      <c r="E73" s="8">
        <v>56.307692307692307</v>
      </c>
      <c r="F73" s="7">
        <v>0</v>
      </c>
      <c r="G73" s="7">
        <v>1</v>
      </c>
      <c r="H73" s="7">
        <v>2</v>
      </c>
      <c r="I73" s="7">
        <v>6</v>
      </c>
      <c r="J73" s="7">
        <v>1</v>
      </c>
      <c r="K73" s="7">
        <v>2</v>
      </c>
      <c r="L73" s="7">
        <v>5</v>
      </c>
      <c r="M73" s="7">
        <v>0</v>
      </c>
      <c r="N73" s="7">
        <v>4</v>
      </c>
      <c r="O73" s="4">
        <v>3</v>
      </c>
    </row>
    <row r="74" spans="3:15">
      <c r="C74" s="9" t="s">
        <v>195</v>
      </c>
      <c r="D74" s="20">
        <v>7</v>
      </c>
      <c r="E74" s="8">
        <v>56.571428571428569</v>
      </c>
      <c r="F74" s="7">
        <v>1</v>
      </c>
      <c r="G74" s="7">
        <v>0</v>
      </c>
      <c r="H74" s="7">
        <v>0</v>
      </c>
      <c r="I74" s="7">
        <v>3</v>
      </c>
      <c r="J74" s="7">
        <v>0</v>
      </c>
      <c r="K74" s="7">
        <v>1</v>
      </c>
      <c r="L74" s="7">
        <v>3</v>
      </c>
      <c r="M74" s="7">
        <v>0</v>
      </c>
      <c r="N74" s="7">
        <v>1</v>
      </c>
      <c r="O74" s="4">
        <v>0</v>
      </c>
    </row>
    <row r="75" spans="3:15">
      <c r="C75" s="9" t="s">
        <v>496</v>
      </c>
      <c r="D75" s="20">
        <v>1</v>
      </c>
      <c r="E75" s="8">
        <v>30</v>
      </c>
      <c r="F75" s="7">
        <v>0</v>
      </c>
      <c r="G75" s="7">
        <v>0</v>
      </c>
      <c r="H75" s="7">
        <v>0</v>
      </c>
      <c r="I75" s="7">
        <v>1</v>
      </c>
      <c r="J75" s="7">
        <v>1</v>
      </c>
      <c r="K75" s="7">
        <v>0</v>
      </c>
      <c r="L75" s="7">
        <v>0</v>
      </c>
      <c r="M75" s="7">
        <v>0</v>
      </c>
      <c r="N75" s="7">
        <v>1</v>
      </c>
      <c r="O75" s="4">
        <v>0</v>
      </c>
    </row>
    <row r="76" spans="3:15">
      <c r="C76" s="9" t="s">
        <v>123</v>
      </c>
      <c r="D76" s="20">
        <v>18</v>
      </c>
      <c r="E76" s="8">
        <v>64.764705882352942</v>
      </c>
      <c r="F76" s="7">
        <v>0.75</v>
      </c>
      <c r="G76" s="7">
        <v>0</v>
      </c>
      <c r="H76" s="7">
        <v>3</v>
      </c>
      <c r="I76" s="7">
        <v>5.75</v>
      </c>
      <c r="J76" s="7">
        <v>0</v>
      </c>
      <c r="K76" s="7">
        <v>0</v>
      </c>
      <c r="L76" s="7">
        <v>6.75</v>
      </c>
      <c r="M76" s="7">
        <v>1</v>
      </c>
      <c r="N76" s="7">
        <v>2</v>
      </c>
      <c r="O76" s="4">
        <v>7.75</v>
      </c>
    </row>
    <row r="77" spans="3:15">
      <c r="C77" s="9" t="s">
        <v>460</v>
      </c>
      <c r="D77" s="20">
        <v>1</v>
      </c>
      <c r="E77" s="8">
        <v>21</v>
      </c>
      <c r="F77" s="7">
        <v>0</v>
      </c>
      <c r="G77" s="7">
        <v>0</v>
      </c>
      <c r="H77" s="7">
        <v>0</v>
      </c>
      <c r="I77" s="7">
        <v>0</v>
      </c>
      <c r="J77" s="7">
        <v>1</v>
      </c>
      <c r="K77" s="7">
        <v>0</v>
      </c>
      <c r="L77" s="7">
        <v>1</v>
      </c>
      <c r="M77" s="7">
        <v>0</v>
      </c>
      <c r="N77" s="7">
        <v>0</v>
      </c>
      <c r="O77" s="4">
        <v>0</v>
      </c>
    </row>
    <row r="78" spans="3:15">
      <c r="C78" s="9" t="s">
        <v>487</v>
      </c>
      <c r="D78" s="20">
        <v>1</v>
      </c>
      <c r="E78" s="8">
        <v>83</v>
      </c>
      <c r="F78" s="7">
        <v>0</v>
      </c>
      <c r="G78" s="7">
        <v>0</v>
      </c>
      <c r="H78" s="7">
        <v>0</v>
      </c>
      <c r="I78" s="7">
        <v>0</v>
      </c>
      <c r="J78" s="7">
        <v>0</v>
      </c>
      <c r="K78" s="7">
        <v>0</v>
      </c>
      <c r="L78" s="7">
        <v>0</v>
      </c>
      <c r="M78" s="7">
        <v>0</v>
      </c>
      <c r="N78" s="7">
        <v>0</v>
      </c>
      <c r="O78" s="4">
        <v>0</v>
      </c>
    </row>
    <row r="79" spans="3:15">
      <c r="C79" s="9" t="s">
        <v>145</v>
      </c>
      <c r="D79" s="20">
        <v>3</v>
      </c>
      <c r="E79" s="8">
        <v>72</v>
      </c>
      <c r="F79" s="7">
        <v>0</v>
      </c>
      <c r="G79" s="7">
        <v>0</v>
      </c>
      <c r="H79" s="7">
        <v>0</v>
      </c>
      <c r="I79" s="7">
        <v>0</v>
      </c>
      <c r="J79" s="7">
        <v>0</v>
      </c>
      <c r="K79" s="7">
        <v>0</v>
      </c>
      <c r="L79" s="7">
        <v>0</v>
      </c>
      <c r="M79" s="7">
        <v>2</v>
      </c>
      <c r="N79" s="7">
        <v>0</v>
      </c>
      <c r="O79" s="4">
        <v>0</v>
      </c>
    </row>
    <row r="80" spans="3:15">
      <c r="C80" s="9" t="s">
        <v>143</v>
      </c>
      <c r="D80" s="20">
        <v>7</v>
      </c>
      <c r="E80" s="8">
        <v>71.666666666666671</v>
      </c>
      <c r="F80" s="7">
        <v>1</v>
      </c>
      <c r="G80" s="7">
        <v>0</v>
      </c>
      <c r="H80" s="7">
        <v>0</v>
      </c>
      <c r="I80" s="7">
        <v>1</v>
      </c>
      <c r="J80" s="7">
        <v>0</v>
      </c>
      <c r="K80" s="7">
        <v>3</v>
      </c>
      <c r="L80" s="7">
        <v>3</v>
      </c>
      <c r="M80" s="7">
        <v>0</v>
      </c>
      <c r="N80" s="7">
        <v>2</v>
      </c>
      <c r="O80" s="4">
        <v>3</v>
      </c>
    </row>
    <row r="81" spans="3:15">
      <c r="C81" s="9" t="s">
        <v>175</v>
      </c>
      <c r="D81" s="20">
        <v>1</v>
      </c>
      <c r="E81" s="8">
        <v>61</v>
      </c>
      <c r="F81" s="7">
        <v>0</v>
      </c>
      <c r="G81" s="7">
        <v>0</v>
      </c>
      <c r="H81" s="7">
        <v>0</v>
      </c>
      <c r="I81" s="7">
        <v>1</v>
      </c>
      <c r="J81" s="7">
        <v>0</v>
      </c>
      <c r="K81" s="7">
        <v>0</v>
      </c>
      <c r="L81" s="7">
        <v>0</v>
      </c>
      <c r="M81" s="7">
        <v>0</v>
      </c>
      <c r="N81" s="7">
        <v>0</v>
      </c>
      <c r="O81" s="4">
        <v>0</v>
      </c>
    </row>
    <row r="82" spans="3:15">
      <c r="C82" s="9" t="s">
        <v>493</v>
      </c>
      <c r="D82" s="20">
        <v>1</v>
      </c>
      <c r="E82" s="8">
        <v>88</v>
      </c>
      <c r="F82" s="7">
        <v>0</v>
      </c>
      <c r="G82" s="7">
        <v>0</v>
      </c>
      <c r="H82" s="7">
        <v>1</v>
      </c>
      <c r="I82" s="7">
        <v>1</v>
      </c>
      <c r="J82" s="7">
        <v>0</v>
      </c>
      <c r="K82" s="7">
        <v>0</v>
      </c>
      <c r="L82" s="7">
        <v>0</v>
      </c>
      <c r="M82" s="7">
        <v>0</v>
      </c>
      <c r="N82" s="7">
        <v>1</v>
      </c>
      <c r="O82" s="4">
        <v>0</v>
      </c>
    </row>
    <row r="83" spans="3:15">
      <c r="C83" s="9" t="s">
        <v>124</v>
      </c>
      <c r="D83" s="20">
        <v>7</v>
      </c>
      <c r="E83" s="8">
        <v>60</v>
      </c>
      <c r="F83" s="7">
        <v>1</v>
      </c>
      <c r="G83" s="7">
        <v>1</v>
      </c>
      <c r="H83" s="7">
        <v>2</v>
      </c>
      <c r="I83" s="7">
        <v>1</v>
      </c>
      <c r="J83" s="7">
        <v>0</v>
      </c>
      <c r="K83" s="7">
        <v>1</v>
      </c>
      <c r="L83" s="7">
        <v>3</v>
      </c>
      <c r="M83" s="7">
        <v>0</v>
      </c>
      <c r="N83" s="7">
        <v>0</v>
      </c>
      <c r="O83" s="4">
        <v>1</v>
      </c>
    </row>
    <row r="84" spans="3:15">
      <c r="C84" s="9" t="s">
        <v>492</v>
      </c>
      <c r="D84" s="20">
        <v>1</v>
      </c>
      <c r="E84" s="8">
        <v>78</v>
      </c>
      <c r="F84" s="7">
        <v>0</v>
      </c>
      <c r="G84" s="7">
        <v>0</v>
      </c>
      <c r="H84" s="7">
        <v>1</v>
      </c>
      <c r="I84" s="7">
        <v>0</v>
      </c>
      <c r="J84" s="7">
        <v>0</v>
      </c>
      <c r="K84" s="7">
        <v>0</v>
      </c>
      <c r="L84" s="7">
        <v>0</v>
      </c>
      <c r="M84" s="7">
        <v>0</v>
      </c>
      <c r="N84" s="7">
        <v>0</v>
      </c>
      <c r="O84" s="4">
        <v>0</v>
      </c>
    </row>
    <row r="85" spans="3:15">
      <c r="C85" s="9" t="s">
        <v>491</v>
      </c>
      <c r="D85" s="20">
        <v>2</v>
      </c>
      <c r="E85" s="8">
        <v>57.5</v>
      </c>
      <c r="F85" s="7">
        <v>1.5</v>
      </c>
      <c r="G85" s="7">
        <v>0</v>
      </c>
      <c r="H85" s="7">
        <v>0.5</v>
      </c>
      <c r="I85" s="7">
        <v>0.5</v>
      </c>
      <c r="J85" s="7">
        <v>0</v>
      </c>
      <c r="K85" s="7">
        <v>0</v>
      </c>
      <c r="L85" s="7">
        <v>0.5</v>
      </c>
      <c r="M85" s="7">
        <v>0</v>
      </c>
      <c r="N85" s="7">
        <v>0.5</v>
      </c>
      <c r="O85" s="4">
        <v>0.5</v>
      </c>
    </row>
    <row r="86" spans="3:15">
      <c r="C86" s="9" t="s">
        <v>458</v>
      </c>
      <c r="D86" s="20">
        <v>1</v>
      </c>
      <c r="E86" s="8">
        <v>19</v>
      </c>
      <c r="F86" s="7">
        <v>0</v>
      </c>
      <c r="G86" s="7">
        <v>0</v>
      </c>
      <c r="H86" s="7">
        <v>1</v>
      </c>
      <c r="I86" s="7">
        <v>0</v>
      </c>
      <c r="J86" s="7">
        <v>0</v>
      </c>
      <c r="K86" s="7">
        <v>0</v>
      </c>
      <c r="L86" s="7">
        <v>1</v>
      </c>
      <c r="M86" s="7">
        <v>0</v>
      </c>
      <c r="N86" s="7">
        <v>0</v>
      </c>
      <c r="O86" s="4">
        <v>1</v>
      </c>
    </row>
    <row r="87" spans="3:15">
      <c r="C87" s="9" t="s">
        <v>476</v>
      </c>
      <c r="D87" s="20">
        <v>1</v>
      </c>
      <c r="E87" s="8">
        <v>66</v>
      </c>
      <c r="F87" s="7">
        <v>0</v>
      </c>
      <c r="G87" s="7">
        <v>0</v>
      </c>
      <c r="H87" s="7">
        <v>0</v>
      </c>
      <c r="I87" s="7">
        <v>0</v>
      </c>
      <c r="J87" s="7">
        <v>0</v>
      </c>
      <c r="K87" s="7">
        <v>0</v>
      </c>
      <c r="L87" s="7">
        <v>0</v>
      </c>
      <c r="M87" s="7">
        <v>0</v>
      </c>
      <c r="N87" s="7">
        <v>0</v>
      </c>
      <c r="O87" s="4">
        <v>0</v>
      </c>
    </row>
    <row r="88" spans="3:15">
      <c r="C88" s="9" t="s">
        <v>490</v>
      </c>
      <c r="D88" s="20">
        <v>1</v>
      </c>
      <c r="E88" s="8">
        <v>87</v>
      </c>
      <c r="F88" s="7">
        <v>0</v>
      </c>
      <c r="G88" s="7">
        <v>0</v>
      </c>
      <c r="H88" s="7">
        <v>0</v>
      </c>
      <c r="I88" s="7">
        <v>0</v>
      </c>
      <c r="J88" s="7">
        <v>0</v>
      </c>
      <c r="K88" s="7">
        <v>0</v>
      </c>
      <c r="L88" s="7">
        <v>0</v>
      </c>
      <c r="M88" s="7">
        <v>0</v>
      </c>
      <c r="N88" s="7">
        <v>0</v>
      </c>
      <c r="O88" s="4">
        <v>0</v>
      </c>
    </row>
    <row r="89" spans="3:15">
      <c r="C89" s="9" t="s">
        <v>473</v>
      </c>
      <c r="D89" s="20">
        <v>1</v>
      </c>
      <c r="E89" s="8">
        <v>76</v>
      </c>
      <c r="F89" s="7">
        <v>0</v>
      </c>
      <c r="G89" s="7">
        <v>0</v>
      </c>
      <c r="H89" s="7">
        <v>1</v>
      </c>
      <c r="I89" s="7">
        <v>1</v>
      </c>
      <c r="J89" s="7">
        <v>0</v>
      </c>
      <c r="K89" s="7">
        <v>0</v>
      </c>
      <c r="L89" s="7">
        <v>0</v>
      </c>
      <c r="M89" s="7">
        <v>0</v>
      </c>
      <c r="N89" s="7">
        <v>0</v>
      </c>
      <c r="O89" s="4">
        <v>0</v>
      </c>
    </row>
    <row r="90" spans="3:15">
      <c r="C90" s="9" t="s">
        <v>426</v>
      </c>
      <c r="D90" s="20">
        <v>4</v>
      </c>
      <c r="E90" s="8">
        <v>61.25</v>
      </c>
      <c r="F90" s="7">
        <v>0</v>
      </c>
      <c r="G90" s="7">
        <v>0</v>
      </c>
      <c r="H90" s="7">
        <v>0</v>
      </c>
      <c r="I90" s="7">
        <v>1</v>
      </c>
      <c r="J90" s="7">
        <v>1</v>
      </c>
      <c r="K90" s="7">
        <v>0</v>
      </c>
      <c r="L90" s="7">
        <v>1</v>
      </c>
      <c r="M90" s="7">
        <v>0</v>
      </c>
      <c r="N90" s="7">
        <v>2</v>
      </c>
      <c r="O90" s="4">
        <v>0</v>
      </c>
    </row>
    <row r="91" spans="3:15">
      <c r="C91" s="9" t="s">
        <v>440</v>
      </c>
      <c r="D91" s="20">
        <v>12</v>
      </c>
      <c r="E91" s="8">
        <v>38.333333333333336</v>
      </c>
      <c r="F91" s="7">
        <v>0</v>
      </c>
      <c r="G91" s="7">
        <v>1</v>
      </c>
      <c r="H91" s="7">
        <v>0</v>
      </c>
      <c r="I91" s="7">
        <v>6</v>
      </c>
      <c r="J91" s="7">
        <v>0</v>
      </c>
      <c r="K91" s="7">
        <v>0</v>
      </c>
      <c r="L91" s="7">
        <v>3</v>
      </c>
      <c r="M91" s="7">
        <v>2</v>
      </c>
      <c r="N91" s="7">
        <v>1</v>
      </c>
      <c r="O91" s="4">
        <v>3</v>
      </c>
    </row>
    <row r="92" spans="3:15">
      <c r="C92" s="9" t="s">
        <v>146</v>
      </c>
      <c r="D92" s="20">
        <v>18</v>
      </c>
      <c r="E92" s="8">
        <v>33.588235294117645</v>
      </c>
      <c r="F92" s="7">
        <v>2</v>
      </c>
      <c r="G92" s="7">
        <v>2</v>
      </c>
      <c r="H92" s="7">
        <v>5</v>
      </c>
      <c r="I92" s="7">
        <v>3</v>
      </c>
      <c r="J92" s="7">
        <v>1</v>
      </c>
      <c r="K92" s="7">
        <v>4</v>
      </c>
      <c r="L92" s="7">
        <v>14</v>
      </c>
      <c r="M92" s="7">
        <v>0</v>
      </c>
      <c r="N92" s="7">
        <v>1</v>
      </c>
      <c r="O92" s="4">
        <v>9</v>
      </c>
    </row>
    <row r="93" spans="3:15">
      <c r="C93" s="9" t="s">
        <v>169</v>
      </c>
      <c r="D93" s="20">
        <v>1</v>
      </c>
      <c r="E93" s="8">
        <v>72</v>
      </c>
      <c r="F93" s="7">
        <v>0</v>
      </c>
      <c r="G93" s="7">
        <v>0</v>
      </c>
      <c r="H93" s="7">
        <v>0</v>
      </c>
      <c r="I93" s="7">
        <v>0</v>
      </c>
      <c r="J93" s="7">
        <v>0</v>
      </c>
      <c r="K93" s="7">
        <v>0</v>
      </c>
      <c r="L93" s="7">
        <v>0</v>
      </c>
      <c r="M93" s="7">
        <v>0</v>
      </c>
      <c r="N93" s="7">
        <v>0</v>
      </c>
      <c r="O93" s="4">
        <v>0</v>
      </c>
    </row>
    <row r="94" spans="3:15">
      <c r="C94" s="9" t="s">
        <v>135</v>
      </c>
      <c r="D94" s="20">
        <v>11</v>
      </c>
      <c r="E94" s="8">
        <v>50</v>
      </c>
      <c r="F94" s="7">
        <v>0</v>
      </c>
      <c r="G94" s="7">
        <v>0</v>
      </c>
      <c r="H94" s="7">
        <v>2.75</v>
      </c>
      <c r="I94" s="7">
        <v>2.75</v>
      </c>
      <c r="J94" s="7">
        <v>0</v>
      </c>
      <c r="K94" s="7">
        <v>0.75</v>
      </c>
      <c r="L94" s="7">
        <v>8</v>
      </c>
      <c r="M94" s="7">
        <v>0</v>
      </c>
      <c r="N94" s="7">
        <v>0</v>
      </c>
      <c r="O94" s="4">
        <v>6.75</v>
      </c>
    </row>
    <row r="95" spans="3:15">
      <c r="C95" s="9" t="s">
        <v>214</v>
      </c>
      <c r="D95" s="20">
        <v>7</v>
      </c>
      <c r="E95" s="8">
        <v>50.857142857142854</v>
      </c>
      <c r="F95" s="7">
        <v>0</v>
      </c>
      <c r="G95" s="7">
        <v>1</v>
      </c>
      <c r="H95" s="7">
        <v>1.75</v>
      </c>
      <c r="I95" s="7">
        <v>1.75</v>
      </c>
      <c r="J95" s="7">
        <v>0</v>
      </c>
      <c r="K95" s="7">
        <v>2</v>
      </c>
      <c r="L95" s="7">
        <v>2.75</v>
      </c>
      <c r="M95" s="7">
        <v>0</v>
      </c>
      <c r="N95" s="7">
        <v>0</v>
      </c>
      <c r="O95" s="4">
        <v>2.75</v>
      </c>
    </row>
    <row r="96" spans="3:15">
      <c r="C96" s="9" t="s">
        <v>188</v>
      </c>
      <c r="D96" s="20">
        <v>3</v>
      </c>
      <c r="E96" s="8">
        <v>60.666666666666664</v>
      </c>
      <c r="F96" s="7">
        <v>0</v>
      </c>
      <c r="G96" s="7">
        <v>1</v>
      </c>
      <c r="H96" s="7">
        <v>0</v>
      </c>
      <c r="I96" s="7">
        <v>0</v>
      </c>
      <c r="J96" s="7">
        <v>0</v>
      </c>
      <c r="K96" s="7">
        <v>0</v>
      </c>
      <c r="L96" s="7">
        <v>1</v>
      </c>
      <c r="M96" s="7">
        <v>0</v>
      </c>
      <c r="N96" s="7">
        <v>0</v>
      </c>
      <c r="O96" s="4">
        <v>0</v>
      </c>
    </row>
    <row r="97" spans="3:15">
      <c r="C97" s="9" t="s">
        <v>224</v>
      </c>
      <c r="D97" s="20">
        <v>13</v>
      </c>
      <c r="E97" s="8">
        <v>58.769230769230766</v>
      </c>
      <c r="F97" s="7">
        <v>1.6</v>
      </c>
      <c r="G97" s="7">
        <v>1.75</v>
      </c>
      <c r="H97" s="7">
        <v>3.2</v>
      </c>
      <c r="I97" s="7">
        <v>3.35</v>
      </c>
      <c r="J97" s="7">
        <v>0</v>
      </c>
      <c r="K97" s="7">
        <v>1.6</v>
      </c>
      <c r="L97" s="7">
        <v>6.95</v>
      </c>
      <c r="M97" s="7">
        <v>0</v>
      </c>
      <c r="N97" s="7">
        <v>2.6</v>
      </c>
      <c r="O97" s="4">
        <v>2.95</v>
      </c>
    </row>
    <row r="98" spans="3:15">
      <c r="C98" s="9" t="s">
        <v>197</v>
      </c>
      <c r="D98" s="20">
        <v>5</v>
      </c>
      <c r="E98" s="8">
        <v>68.400000000000006</v>
      </c>
      <c r="F98" s="7">
        <v>1.6</v>
      </c>
      <c r="G98" s="7">
        <v>0</v>
      </c>
      <c r="H98" s="7">
        <v>0</v>
      </c>
      <c r="I98" s="7">
        <v>2.6</v>
      </c>
      <c r="J98" s="7">
        <v>0</v>
      </c>
      <c r="K98" s="7">
        <v>0.6</v>
      </c>
      <c r="L98" s="7">
        <v>1.6</v>
      </c>
      <c r="M98" s="7">
        <v>1</v>
      </c>
      <c r="N98" s="7">
        <v>0.6</v>
      </c>
      <c r="O98" s="4">
        <v>1</v>
      </c>
    </row>
    <row r="99" spans="3:15">
      <c r="C99" s="9" t="s">
        <v>172</v>
      </c>
      <c r="D99" s="20">
        <v>1</v>
      </c>
      <c r="E99" s="8">
        <v>48</v>
      </c>
      <c r="F99" s="7">
        <v>1</v>
      </c>
      <c r="G99" s="7">
        <v>0</v>
      </c>
      <c r="H99" s="7">
        <v>1</v>
      </c>
      <c r="I99" s="7">
        <v>0</v>
      </c>
      <c r="J99" s="7">
        <v>0</v>
      </c>
      <c r="K99" s="7">
        <v>1</v>
      </c>
      <c r="L99" s="7">
        <v>0</v>
      </c>
      <c r="M99" s="7">
        <v>0</v>
      </c>
      <c r="N99" s="7">
        <v>0</v>
      </c>
      <c r="O99" s="4">
        <v>0</v>
      </c>
    </row>
    <row r="100" spans="3:15">
      <c r="C100" s="9" t="s">
        <v>470</v>
      </c>
      <c r="D100" s="20">
        <v>1</v>
      </c>
      <c r="E100" s="8">
        <v>35</v>
      </c>
      <c r="F100" s="7">
        <v>0</v>
      </c>
      <c r="G100" s="7">
        <v>0</v>
      </c>
      <c r="H100" s="7">
        <v>0</v>
      </c>
      <c r="I100" s="7">
        <v>0</v>
      </c>
      <c r="J100" s="7">
        <v>0</v>
      </c>
      <c r="K100" s="7">
        <v>0</v>
      </c>
      <c r="L100" s="7">
        <v>1</v>
      </c>
      <c r="M100" s="7">
        <v>0</v>
      </c>
      <c r="N100" s="7">
        <v>0</v>
      </c>
      <c r="O100" s="4">
        <v>1</v>
      </c>
    </row>
    <row r="101" spans="3:15">
      <c r="C101" s="9" t="s">
        <v>241</v>
      </c>
      <c r="D101" s="20">
        <v>7</v>
      </c>
      <c r="E101" s="8">
        <v>60.857142857142854</v>
      </c>
      <c r="F101" s="7">
        <v>1</v>
      </c>
      <c r="G101" s="7">
        <v>1</v>
      </c>
      <c r="H101" s="7">
        <v>3</v>
      </c>
      <c r="I101" s="7">
        <v>3</v>
      </c>
      <c r="J101" s="7">
        <v>0</v>
      </c>
      <c r="K101" s="7">
        <v>2</v>
      </c>
      <c r="L101" s="7">
        <v>1</v>
      </c>
      <c r="M101" s="7">
        <v>0</v>
      </c>
      <c r="N101" s="7">
        <v>0</v>
      </c>
      <c r="O101" s="4">
        <v>3</v>
      </c>
    </row>
    <row r="102" spans="3:15">
      <c r="C102" s="9" t="s">
        <v>230</v>
      </c>
      <c r="D102" s="20">
        <v>7</v>
      </c>
      <c r="E102" s="8">
        <v>57.5</v>
      </c>
      <c r="F102" s="7">
        <v>1</v>
      </c>
      <c r="G102" s="7">
        <v>1</v>
      </c>
      <c r="H102" s="7">
        <v>2</v>
      </c>
      <c r="I102" s="7">
        <v>1</v>
      </c>
      <c r="J102" s="7">
        <v>0</v>
      </c>
      <c r="K102" s="7">
        <v>1</v>
      </c>
      <c r="L102" s="7">
        <v>3</v>
      </c>
      <c r="M102" s="7">
        <v>0</v>
      </c>
      <c r="N102" s="7">
        <v>3</v>
      </c>
      <c r="O102" s="4">
        <v>3</v>
      </c>
    </row>
    <row r="103" spans="3:15">
      <c r="C103" s="9" t="s">
        <v>168</v>
      </c>
      <c r="D103" s="20">
        <v>4</v>
      </c>
      <c r="E103" s="8">
        <v>66.5</v>
      </c>
      <c r="F103" s="7">
        <v>0</v>
      </c>
      <c r="G103" s="7">
        <v>0</v>
      </c>
      <c r="H103" s="7">
        <v>1</v>
      </c>
      <c r="I103" s="7">
        <v>1</v>
      </c>
      <c r="J103" s="7">
        <v>0</v>
      </c>
      <c r="K103" s="7">
        <v>0</v>
      </c>
      <c r="L103" s="7">
        <v>0</v>
      </c>
      <c r="M103" s="7">
        <v>0</v>
      </c>
      <c r="N103" s="7">
        <v>0</v>
      </c>
      <c r="O103" s="4">
        <v>0</v>
      </c>
    </row>
    <row r="104" spans="3:15">
      <c r="C104" s="9" t="s">
        <v>192</v>
      </c>
      <c r="D104" s="20">
        <v>8</v>
      </c>
      <c r="E104" s="8">
        <v>41.25</v>
      </c>
      <c r="F104" s="7">
        <v>0</v>
      </c>
      <c r="G104" s="7">
        <v>0</v>
      </c>
      <c r="H104" s="7">
        <v>1</v>
      </c>
      <c r="I104" s="7">
        <v>1</v>
      </c>
      <c r="J104" s="7">
        <v>0</v>
      </c>
      <c r="K104" s="7">
        <v>0</v>
      </c>
      <c r="L104" s="7">
        <v>4</v>
      </c>
      <c r="M104" s="7">
        <v>1</v>
      </c>
      <c r="N104" s="7">
        <v>0</v>
      </c>
      <c r="O104" s="4">
        <v>3</v>
      </c>
    </row>
    <row r="105" spans="3:15">
      <c r="C105" s="9" t="s">
        <v>242</v>
      </c>
      <c r="D105" s="20">
        <v>5</v>
      </c>
      <c r="E105" s="8">
        <v>43.8</v>
      </c>
      <c r="F105" s="7">
        <v>2</v>
      </c>
      <c r="G105" s="7">
        <v>0</v>
      </c>
      <c r="H105" s="7">
        <v>0</v>
      </c>
      <c r="I105" s="7">
        <v>0</v>
      </c>
      <c r="J105" s="7">
        <v>0</v>
      </c>
      <c r="K105" s="7">
        <v>1</v>
      </c>
      <c r="L105" s="7">
        <v>2</v>
      </c>
      <c r="M105" s="7">
        <v>0</v>
      </c>
      <c r="N105" s="7">
        <v>0</v>
      </c>
      <c r="O105" s="4">
        <v>2</v>
      </c>
    </row>
    <row r="106" spans="3:15">
      <c r="C106" s="9" t="s">
        <v>223</v>
      </c>
      <c r="D106" s="20">
        <v>4</v>
      </c>
      <c r="E106" s="8">
        <v>40.5</v>
      </c>
      <c r="F106" s="7">
        <v>0</v>
      </c>
      <c r="G106" s="7">
        <v>1</v>
      </c>
      <c r="H106" s="7">
        <v>2</v>
      </c>
      <c r="I106" s="7">
        <v>3</v>
      </c>
      <c r="J106" s="7">
        <v>1</v>
      </c>
      <c r="K106" s="7">
        <v>0</v>
      </c>
      <c r="L106" s="7">
        <v>0</v>
      </c>
      <c r="M106" s="7">
        <v>0</v>
      </c>
      <c r="N106" s="7">
        <v>0</v>
      </c>
      <c r="O106" s="4">
        <v>1</v>
      </c>
    </row>
    <row r="107" spans="3:15">
      <c r="C107" s="9" t="s">
        <v>156</v>
      </c>
      <c r="D107" s="20">
        <v>8</v>
      </c>
      <c r="E107" s="8">
        <v>61.75</v>
      </c>
      <c r="F107" s="7">
        <v>0</v>
      </c>
      <c r="G107" s="7">
        <v>1</v>
      </c>
      <c r="H107" s="7">
        <v>0</v>
      </c>
      <c r="I107" s="7">
        <v>2</v>
      </c>
      <c r="J107" s="7">
        <v>0</v>
      </c>
      <c r="K107" s="7">
        <v>1</v>
      </c>
      <c r="L107" s="7">
        <v>4</v>
      </c>
      <c r="M107" s="7">
        <v>0</v>
      </c>
      <c r="N107" s="7">
        <v>0</v>
      </c>
      <c r="O107" s="4">
        <v>2</v>
      </c>
    </row>
    <row r="108" spans="3:15">
      <c r="C108" s="9" t="s">
        <v>190</v>
      </c>
      <c r="D108" s="20">
        <v>32</v>
      </c>
      <c r="E108" s="8">
        <v>56.862068965517238</v>
      </c>
      <c r="F108" s="7">
        <v>1.4285714285714286</v>
      </c>
      <c r="G108" s="7">
        <v>0.75</v>
      </c>
      <c r="H108" s="7">
        <v>7.4285714285714288</v>
      </c>
      <c r="I108" s="7">
        <v>12.928571428571429</v>
      </c>
      <c r="J108" s="7">
        <v>0.42857142857142855</v>
      </c>
      <c r="K108" s="7">
        <v>4.5</v>
      </c>
      <c r="L108" s="7">
        <v>7.1785714285714288</v>
      </c>
      <c r="M108" s="7">
        <v>1</v>
      </c>
      <c r="N108" s="7">
        <v>8.9285714285714288</v>
      </c>
      <c r="O108" s="4">
        <v>11.428571428571429</v>
      </c>
    </row>
    <row r="109" spans="3:15">
      <c r="C109" s="9" t="s">
        <v>464</v>
      </c>
      <c r="D109" s="20">
        <v>1</v>
      </c>
      <c r="E109" s="8">
        <v>61</v>
      </c>
      <c r="F109" s="7">
        <v>0</v>
      </c>
      <c r="G109" s="7">
        <v>0.75</v>
      </c>
      <c r="H109" s="7">
        <v>0.75</v>
      </c>
      <c r="I109" s="7">
        <v>0.75</v>
      </c>
      <c r="J109" s="7">
        <v>0</v>
      </c>
      <c r="K109" s="7">
        <v>0</v>
      </c>
      <c r="L109" s="7">
        <v>0.75</v>
      </c>
      <c r="M109" s="7">
        <v>0</v>
      </c>
      <c r="N109" s="7">
        <v>0</v>
      </c>
      <c r="O109" s="4">
        <v>0</v>
      </c>
    </row>
    <row r="110" spans="3:15">
      <c r="C110" s="9" t="s">
        <v>164</v>
      </c>
      <c r="D110" s="20">
        <v>1</v>
      </c>
      <c r="E110" s="8">
        <v>79</v>
      </c>
      <c r="F110" s="7">
        <v>0</v>
      </c>
      <c r="G110" s="7">
        <v>0</v>
      </c>
      <c r="H110" s="7">
        <v>0</v>
      </c>
      <c r="I110" s="7">
        <v>0</v>
      </c>
      <c r="J110" s="7">
        <v>0</v>
      </c>
      <c r="K110" s="7">
        <v>0</v>
      </c>
      <c r="L110" s="7">
        <v>0</v>
      </c>
      <c r="M110" s="7">
        <v>0</v>
      </c>
      <c r="N110" s="7">
        <v>0</v>
      </c>
      <c r="O110" s="4">
        <v>0</v>
      </c>
    </row>
    <row r="111" spans="3:15">
      <c r="C111" s="9" t="s">
        <v>153</v>
      </c>
      <c r="D111" s="20">
        <v>4</v>
      </c>
      <c r="E111" s="8">
        <v>52.5</v>
      </c>
      <c r="F111" s="7">
        <v>0</v>
      </c>
      <c r="G111" s="7">
        <v>1</v>
      </c>
      <c r="H111" s="7">
        <v>0</v>
      </c>
      <c r="I111" s="7">
        <v>1</v>
      </c>
      <c r="J111" s="7">
        <v>0</v>
      </c>
      <c r="K111" s="7">
        <v>1</v>
      </c>
      <c r="L111" s="7">
        <v>1</v>
      </c>
      <c r="M111" s="7">
        <v>0</v>
      </c>
      <c r="N111" s="7">
        <v>2</v>
      </c>
      <c r="O111" s="4">
        <v>2</v>
      </c>
    </row>
    <row r="112" spans="3:15">
      <c r="C112" s="9" t="s">
        <v>162</v>
      </c>
      <c r="D112" s="20">
        <v>1</v>
      </c>
      <c r="E112" s="8">
        <v>65</v>
      </c>
      <c r="F112" s="7">
        <v>0</v>
      </c>
      <c r="G112" s="7">
        <v>0</v>
      </c>
      <c r="H112" s="7">
        <v>0</v>
      </c>
      <c r="I112" s="7">
        <v>0</v>
      </c>
      <c r="J112" s="7">
        <v>0</v>
      </c>
      <c r="K112" s="7">
        <v>0</v>
      </c>
      <c r="L112" s="7">
        <v>1</v>
      </c>
      <c r="M112" s="7">
        <v>0</v>
      </c>
      <c r="N112" s="7">
        <v>0</v>
      </c>
      <c r="O112" s="4">
        <v>0</v>
      </c>
    </row>
    <row r="113" spans="3:15">
      <c r="C113" s="9" t="s">
        <v>147</v>
      </c>
      <c r="D113" s="20">
        <v>3</v>
      </c>
      <c r="E113" s="8">
        <v>70.666666666666671</v>
      </c>
      <c r="F113" s="7">
        <v>1.4285714285714286</v>
      </c>
      <c r="G113" s="7">
        <v>1</v>
      </c>
      <c r="H113" s="7">
        <v>0.42857142857142855</v>
      </c>
      <c r="I113" s="7">
        <v>1.4285714285714286</v>
      </c>
      <c r="J113" s="7">
        <v>0.42857142857142855</v>
      </c>
      <c r="K113" s="7">
        <v>0.42857142857142855</v>
      </c>
      <c r="L113" s="7">
        <v>1</v>
      </c>
      <c r="M113" s="7">
        <v>0</v>
      </c>
      <c r="N113" s="7">
        <v>1.4285714285714286</v>
      </c>
      <c r="O113" s="4">
        <v>0.42857142857142855</v>
      </c>
    </row>
    <row r="114" spans="3:15">
      <c r="C114" s="9" t="s">
        <v>127</v>
      </c>
      <c r="D114" s="20">
        <v>3</v>
      </c>
      <c r="E114" s="8">
        <v>68.5</v>
      </c>
      <c r="F114" s="7">
        <v>0</v>
      </c>
      <c r="G114" s="7">
        <v>0</v>
      </c>
      <c r="H114" s="7">
        <v>0</v>
      </c>
      <c r="I114" s="7">
        <v>1</v>
      </c>
      <c r="J114" s="7">
        <v>0</v>
      </c>
      <c r="K114" s="7">
        <v>0</v>
      </c>
      <c r="L114" s="7">
        <v>0</v>
      </c>
      <c r="M114" s="7">
        <v>0</v>
      </c>
      <c r="N114" s="7">
        <v>0</v>
      </c>
      <c r="O114" s="4">
        <v>0</v>
      </c>
    </row>
    <row r="115" spans="3:15">
      <c r="C115" s="9" t="s">
        <v>209</v>
      </c>
      <c r="D115" s="20">
        <v>5</v>
      </c>
      <c r="E115" s="8">
        <v>44</v>
      </c>
      <c r="F115" s="7">
        <v>1</v>
      </c>
      <c r="G115" s="7">
        <v>0</v>
      </c>
      <c r="H115" s="7">
        <v>3</v>
      </c>
      <c r="I115" s="7">
        <v>1</v>
      </c>
      <c r="J115" s="7">
        <v>1</v>
      </c>
      <c r="K115" s="7">
        <v>1</v>
      </c>
      <c r="L115" s="7">
        <v>2</v>
      </c>
      <c r="M115" s="7">
        <v>1</v>
      </c>
      <c r="N115" s="7">
        <v>2</v>
      </c>
      <c r="O115" s="4">
        <v>1</v>
      </c>
    </row>
    <row r="116" spans="3:15">
      <c r="C116" s="9" t="s">
        <v>144</v>
      </c>
      <c r="D116" s="20">
        <v>4</v>
      </c>
      <c r="E116" s="8">
        <v>69.25</v>
      </c>
      <c r="F116" s="7">
        <v>1</v>
      </c>
      <c r="G116" s="7">
        <v>1</v>
      </c>
      <c r="H116" s="7">
        <v>2</v>
      </c>
      <c r="I116" s="7">
        <v>2</v>
      </c>
      <c r="J116" s="7">
        <v>0</v>
      </c>
      <c r="K116" s="7">
        <v>0</v>
      </c>
      <c r="L116" s="7">
        <v>0</v>
      </c>
      <c r="M116" s="7">
        <v>0</v>
      </c>
      <c r="N116" s="7">
        <v>0</v>
      </c>
      <c r="O116" s="4">
        <v>0</v>
      </c>
    </row>
    <row r="117" spans="3:15">
      <c r="C117" s="9" t="s">
        <v>131</v>
      </c>
      <c r="D117" s="20">
        <v>6</v>
      </c>
      <c r="E117" s="8">
        <v>55.833333333333336</v>
      </c>
      <c r="F117" s="7">
        <v>0</v>
      </c>
      <c r="G117" s="7">
        <v>2</v>
      </c>
      <c r="H117" s="7">
        <v>4</v>
      </c>
      <c r="I117" s="7">
        <v>3</v>
      </c>
      <c r="J117" s="7">
        <v>0</v>
      </c>
      <c r="K117" s="7">
        <v>1</v>
      </c>
      <c r="L117" s="7">
        <v>2</v>
      </c>
      <c r="M117" s="7">
        <v>0</v>
      </c>
      <c r="N117" s="7">
        <v>0</v>
      </c>
      <c r="O117" s="4">
        <v>0</v>
      </c>
    </row>
    <row r="118" spans="3:15">
      <c r="C118" s="9" t="s">
        <v>243</v>
      </c>
      <c r="D118" s="20">
        <v>6</v>
      </c>
      <c r="E118" s="8">
        <v>52</v>
      </c>
      <c r="F118" s="7">
        <v>0</v>
      </c>
      <c r="G118" s="7">
        <v>0</v>
      </c>
      <c r="H118" s="7">
        <v>2</v>
      </c>
      <c r="I118" s="7">
        <v>0</v>
      </c>
      <c r="J118" s="7">
        <v>0</v>
      </c>
      <c r="K118" s="7">
        <v>3</v>
      </c>
      <c r="L118" s="7">
        <v>4</v>
      </c>
      <c r="M118" s="7">
        <v>0</v>
      </c>
      <c r="N118" s="7">
        <v>2</v>
      </c>
      <c r="O118" s="4">
        <v>3</v>
      </c>
    </row>
    <row r="119" spans="3:15">
      <c r="C119" s="9" t="s">
        <v>212</v>
      </c>
      <c r="D119" s="20">
        <v>5</v>
      </c>
      <c r="E119" s="8">
        <v>41.2</v>
      </c>
      <c r="F119" s="7">
        <v>1</v>
      </c>
      <c r="G119" s="7">
        <v>0</v>
      </c>
      <c r="H119" s="7">
        <v>1</v>
      </c>
      <c r="I119" s="7">
        <v>2</v>
      </c>
      <c r="J119" s="7">
        <v>1</v>
      </c>
      <c r="K119" s="7">
        <v>1</v>
      </c>
      <c r="L119" s="7">
        <v>3</v>
      </c>
      <c r="M119" s="7">
        <v>0</v>
      </c>
      <c r="N119" s="7">
        <v>1</v>
      </c>
      <c r="O119" s="4">
        <v>1</v>
      </c>
    </row>
    <row r="120" spans="3:15">
      <c r="C120" s="9" t="s">
        <v>454</v>
      </c>
      <c r="D120" s="20">
        <v>1</v>
      </c>
      <c r="E120" s="8">
        <v>69</v>
      </c>
      <c r="F120" s="7">
        <v>0</v>
      </c>
      <c r="G120" s="7">
        <v>1</v>
      </c>
      <c r="H120" s="7">
        <v>0</v>
      </c>
      <c r="I120" s="7">
        <v>0</v>
      </c>
      <c r="J120" s="7">
        <v>0</v>
      </c>
      <c r="K120" s="7">
        <v>0</v>
      </c>
      <c r="L120" s="7">
        <v>0</v>
      </c>
      <c r="M120" s="7">
        <v>0</v>
      </c>
      <c r="N120" s="7">
        <v>0</v>
      </c>
      <c r="O120" s="4">
        <v>0</v>
      </c>
    </row>
    <row r="121" spans="3:15">
      <c r="C121" s="9" t="s">
        <v>215</v>
      </c>
      <c r="D121" s="20">
        <v>12</v>
      </c>
      <c r="E121" s="8">
        <v>51.454545454545453</v>
      </c>
      <c r="F121" s="7">
        <v>1</v>
      </c>
      <c r="G121" s="7">
        <v>0.42857142857142855</v>
      </c>
      <c r="H121" s="7">
        <v>0.42857142857142855</v>
      </c>
      <c r="I121" s="7">
        <v>4.4285714285714288</v>
      </c>
      <c r="J121" s="7">
        <v>2.75</v>
      </c>
      <c r="K121" s="7">
        <v>1.4285714285714286</v>
      </c>
      <c r="L121" s="7">
        <v>5.1785714285714288</v>
      </c>
      <c r="M121" s="7">
        <v>1</v>
      </c>
      <c r="N121" s="7">
        <v>3.1785714285714288</v>
      </c>
      <c r="O121" s="4">
        <v>5.1785714285714288</v>
      </c>
    </row>
    <row r="122" spans="3:15">
      <c r="C122" s="9" t="s">
        <v>201</v>
      </c>
      <c r="D122" s="20">
        <v>4</v>
      </c>
      <c r="E122" s="8">
        <v>44.75</v>
      </c>
      <c r="F122" s="7">
        <v>1</v>
      </c>
      <c r="G122" s="7">
        <v>0</v>
      </c>
      <c r="H122" s="7">
        <v>0</v>
      </c>
      <c r="I122" s="7">
        <v>0</v>
      </c>
      <c r="J122" s="7">
        <v>1</v>
      </c>
      <c r="K122" s="7">
        <v>0</v>
      </c>
      <c r="L122" s="7">
        <v>1</v>
      </c>
      <c r="M122" s="7">
        <v>0</v>
      </c>
      <c r="N122" s="7">
        <v>1</v>
      </c>
      <c r="O122" s="4">
        <v>1</v>
      </c>
    </row>
    <row r="123" spans="3:15">
      <c r="C123" s="9" t="s">
        <v>149</v>
      </c>
      <c r="D123" s="20">
        <v>8</v>
      </c>
      <c r="E123" s="8">
        <v>60.875</v>
      </c>
      <c r="F123" s="7">
        <v>1</v>
      </c>
      <c r="G123" s="7">
        <v>0</v>
      </c>
      <c r="H123" s="7">
        <v>0</v>
      </c>
      <c r="I123" s="7">
        <v>2</v>
      </c>
      <c r="J123" s="7">
        <v>2</v>
      </c>
      <c r="K123" s="7">
        <v>1</v>
      </c>
      <c r="L123" s="7">
        <v>3</v>
      </c>
      <c r="M123" s="7">
        <v>0</v>
      </c>
      <c r="N123" s="7">
        <v>1</v>
      </c>
      <c r="O123" s="4">
        <v>4</v>
      </c>
    </row>
    <row r="124" spans="3:15">
      <c r="C124" s="9" t="s">
        <v>236</v>
      </c>
      <c r="D124" s="20">
        <v>2</v>
      </c>
      <c r="E124" s="8">
        <v>36</v>
      </c>
      <c r="F124" s="7">
        <v>0</v>
      </c>
      <c r="G124" s="7">
        <v>0</v>
      </c>
      <c r="H124" s="7">
        <v>0</v>
      </c>
      <c r="I124" s="7">
        <v>1</v>
      </c>
      <c r="J124" s="7">
        <v>0</v>
      </c>
      <c r="K124" s="7">
        <v>1</v>
      </c>
      <c r="L124" s="7">
        <v>2</v>
      </c>
      <c r="M124" s="7">
        <v>0</v>
      </c>
      <c r="N124" s="7">
        <v>0</v>
      </c>
      <c r="O124" s="4">
        <v>1</v>
      </c>
    </row>
    <row r="125" spans="3:15">
      <c r="C125" s="9" t="s">
        <v>433</v>
      </c>
      <c r="D125" s="20">
        <v>10</v>
      </c>
      <c r="E125" s="8">
        <v>47.2</v>
      </c>
      <c r="F125" s="7">
        <v>0</v>
      </c>
      <c r="G125" s="7">
        <v>1</v>
      </c>
      <c r="H125" s="7">
        <v>1</v>
      </c>
      <c r="I125" s="7">
        <v>3</v>
      </c>
      <c r="J125" s="7">
        <v>2</v>
      </c>
      <c r="K125" s="7">
        <v>0</v>
      </c>
      <c r="L125" s="7">
        <v>3</v>
      </c>
      <c r="M125" s="7">
        <v>1</v>
      </c>
      <c r="N125" s="7">
        <v>0</v>
      </c>
      <c r="O125" s="4">
        <v>1</v>
      </c>
    </row>
    <row r="126" spans="3:15">
      <c r="C126" s="9" t="s">
        <v>130</v>
      </c>
      <c r="D126" s="20">
        <v>8</v>
      </c>
      <c r="E126" s="8">
        <v>64.125</v>
      </c>
      <c r="F126" s="7">
        <v>1</v>
      </c>
      <c r="G126" s="7">
        <v>0.6</v>
      </c>
      <c r="H126" s="7">
        <v>2</v>
      </c>
      <c r="I126" s="7">
        <v>1.6</v>
      </c>
      <c r="J126" s="7">
        <v>1</v>
      </c>
      <c r="K126" s="7">
        <v>1</v>
      </c>
      <c r="L126" s="7">
        <v>3.6</v>
      </c>
      <c r="M126" s="7">
        <v>2</v>
      </c>
      <c r="N126" s="7">
        <v>0.6</v>
      </c>
      <c r="O126" s="4">
        <v>2.6</v>
      </c>
    </row>
    <row r="127" spans="3:15">
      <c r="C127" s="9" t="s">
        <v>199</v>
      </c>
      <c r="D127" s="20">
        <v>10</v>
      </c>
      <c r="E127" s="8">
        <v>60.5</v>
      </c>
      <c r="F127" s="7">
        <v>0</v>
      </c>
      <c r="G127" s="7">
        <v>1</v>
      </c>
      <c r="H127" s="7">
        <v>1</v>
      </c>
      <c r="I127" s="7">
        <v>4</v>
      </c>
      <c r="J127" s="7">
        <v>2</v>
      </c>
      <c r="K127" s="7">
        <v>0</v>
      </c>
      <c r="L127" s="7">
        <v>1</v>
      </c>
      <c r="M127" s="7">
        <v>1</v>
      </c>
      <c r="N127" s="7">
        <v>0</v>
      </c>
      <c r="O127" s="4">
        <v>3</v>
      </c>
    </row>
    <row r="128" spans="3:15">
      <c r="C128" s="9" t="s">
        <v>461</v>
      </c>
      <c r="D128" s="20">
        <v>1</v>
      </c>
      <c r="E128" s="8">
        <v>45</v>
      </c>
      <c r="F128" s="7">
        <v>0</v>
      </c>
      <c r="G128" s="7">
        <v>0</v>
      </c>
      <c r="H128" s="7">
        <v>0</v>
      </c>
      <c r="I128" s="7">
        <v>1</v>
      </c>
      <c r="J128" s="7">
        <v>1</v>
      </c>
      <c r="K128" s="7">
        <v>0</v>
      </c>
      <c r="L128" s="7">
        <v>1</v>
      </c>
      <c r="M128" s="7">
        <v>0</v>
      </c>
      <c r="N128" s="7">
        <v>0</v>
      </c>
      <c r="O128" s="4">
        <v>0</v>
      </c>
    </row>
    <row r="129" spans="3:15">
      <c r="C129" s="9" t="s">
        <v>221</v>
      </c>
      <c r="D129" s="20">
        <v>9</v>
      </c>
      <c r="E129" s="8">
        <v>44.333333333333336</v>
      </c>
      <c r="F129" s="7">
        <v>0</v>
      </c>
      <c r="G129" s="7">
        <v>0</v>
      </c>
      <c r="H129" s="7">
        <v>0.75</v>
      </c>
      <c r="I129" s="7">
        <v>3.75</v>
      </c>
      <c r="J129" s="7">
        <v>0</v>
      </c>
      <c r="K129" s="7">
        <v>0</v>
      </c>
      <c r="L129" s="7">
        <v>3.75</v>
      </c>
      <c r="M129" s="7">
        <v>0</v>
      </c>
      <c r="N129" s="7">
        <v>0</v>
      </c>
      <c r="O129" s="4">
        <v>3.75</v>
      </c>
    </row>
    <row r="130" spans="3:15">
      <c r="C130" s="9" t="s">
        <v>152</v>
      </c>
      <c r="D130" s="20">
        <v>18</v>
      </c>
      <c r="E130" s="8">
        <v>62.722222222222221</v>
      </c>
      <c r="F130" s="7">
        <v>2</v>
      </c>
      <c r="G130" s="7">
        <v>2</v>
      </c>
      <c r="H130" s="7">
        <v>3.75</v>
      </c>
      <c r="I130" s="7">
        <v>3.75</v>
      </c>
      <c r="J130" s="7">
        <v>0</v>
      </c>
      <c r="K130" s="7">
        <v>3</v>
      </c>
      <c r="L130" s="7">
        <v>4.75</v>
      </c>
      <c r="M130" s="7">
        <v>0</v>
      </c>
      <c r="N130" s="7">
        <v>2.75</v>
      </c>
      <c r="O130" s="4">
        <v>3</v>
      </c>
    </row>
    <row r="131" spans="3:15">
      <c r="C131" s="9" t="s">
        <v>480</v>
      </c>
      <c r="D131" s="20">
        <v>1</v>
      </c>
      <c r="E131" s="8">
        <v>72</v>
      </c>
      <c r="F131" s="7">
        <v>0</v>
      </c>
      <c r="G131" s="7">
        <v>0</v>
      </c>
      <c r="H131" s="7">
        <v>0</v>
      </c>
      <c r="I131" s="7">
        <v>1</v>
      </c>
      <c r="J131" s="7">
        <v>0</v>
      </c>
      <c r="K131" s="7">
        <v>0</v>
      </c>
      <c r="L131" s="7">
        <v>1</v>
      </c>
      <c r="M131" s="7">
        <v>0</v>
      </c>
      <c r="N131" s="7">
        <v>0</v>
      </c>
      <c r="O131" s="4">
        <v>1</v>
      </c>
    </row>
    <row r="132" spans="3:15">
      <c r="C132" s="9" t="s">
        <v>267</v>
      </c>
      <c r="D132" s="20">
        <v>1</v>
      </c>
      <c r="E132" s="8">
        <v>64</v>
      </c>
      <c r="F132" s="7">
        <v>0</v>
      </c>
      <c r="G132" s="7">
        <v>0</v>
      </c>
      <c r="H132" s="7">
        <v>1</v>
      </c>
      <c r="I132" s="7">
        <v>0</v>
      </c>
      <c r="J132" s="7">
        <v>1</v>
      </c>
      <c r="K132" s="7">
        <v>0</v>
      </c>
      <c r="L132" s="7">
        <v>1</v>
      </c>
      <c r="M132" s="7">
        <v>0</v>
      </c>
      <c r="N132" s="7">
        <v>0</v>
      </c>
      <c r="O132" s="4">
        <v>0</v>
      </c>
    </row>
    <row r="133" spans="3:15">
      <c r="C133" s="9" t="s">
        <v>238</v>
      </c>
      <c r="D133" s="20">
        <v>10</v>
      </c>
      <c r="E133" s="8">
        <v>65</v>
      </c>
      <c r="F133" s="7">
        <v>2</v>
      </c>
      <c r="G133" s="7">
        <v>1</v>
      </c>
      <c r="H133" s="7">
        <v>2</v>
      </c>
      <c r="I133" s="7">
        <v>3</v>
      </c>
      <c r="J133" s="7">
        <v>0</v>
      </c>
      <c r="K133" s="7">
        <v>1</v>
      </c>
      <c r="L133" s="7">
        <v>4</v>
      </c>
      <c r="M133" s="7">
        <v>0</v>
      </c>
      <c r="N133" s="7">
        <v>3</v>
      </c>
      <c r="O133" s="4">
        <v>3</v>
      </c>
    </row>
    <row r="134" spans="3:15">
      <c r="C134" s="9" t="s">
        <v>474</v>
      </c>
      <c r="D134" s="20">
        <v>1</v>
      </c>
      <c r="E134" s="8">
        <v>69</v>
      </c>
      <c r="F134" s="7">
        <v>0</v>
      </c>
      <c r="G134" s="7">
        <v>0</v>
      </c>
      <c r="H134" s="7">
        <v>0</v>
      </c>
      <c r="I134" s="7">
        <v>0</v>
      </c>
      <c r="J134" s="7">
        <v>0</v>
      </c>
      <c r="K134" s="7">
        <v>0</v>
      </c>
      <c r="L134" s="7">
        <v>0</v>
      </c>
      <c r="M134" s="7">
        <v>0</v>
      </c>
      <c r="N134" s="7">
        <v>0</v>
      </c>
      <c r="O134" s="4">
        <v>0</v>
      </c>
    </row>
    <row r="135" spans="3:15">
      <c r="C135" s="9" t="s">
        <v>174</v>
      </c>
      <c r="D135" s="20">
        <v>1</v>
      </c>
      <c r="E135" s="8">
        <v>89</v>
      </c>
      <c r="F135" s="7">
        <v>0</v>
      </c>
      <c r="G135" s="7">
        <v>0</v>
      </c>
      <c r="H135" s="7">
        <v>0</v>
      </c>
      <c r="I135" s="7">
        <v>0</v>
      </c>
      <c r="J135" s="7">
        <v>0</v>
      </c>
      <c r="K135" s="7">
        <v>0</v>
      </c>
      <c r="L135" s="7">
        <v>0</v>
      </c>
      <c r="M135" s="7">
        <v>0</v>
      </c>
      <c r="N135" s="7">
        <v>0</v>
      </c>
      <c r="O135" s="4">
        <v>0</v>
      </c>
    </row>
    <row r="136" spans="3:15">
      <c r="C136" s="9" t="s">
        <v>472</v>
      </c>
      <c r="D136" s="20">
        <v>3</v>
      </c>
      <c r="E136" s="8">
        <v>63</v>
      </c>
      <c r="F136" s="7">
        <v>1</v>
      </c>
      <c r="G136" s="7">
        <v>1</v>
      </c>
      <c r="H136" s="7">
        <v>1</v>
      </c>
      <c r="I136" s="7">
        <v>0</v>
      </c>
      <c r="J136" s="7">
        <v>0</v>
      </c>
      <c r="K136" s="7">
        <v>2</v>
      </c>
      <c r="L136" s="7">
        <v>0</v>
      </c>
      <c r="M136" s="7">
        <v>0</v>
      </c>
      <c r="N136" s="7">
        <v>0</v>
      </c>
      <c r="O136" s="4">
        <v>0</v>
      </c>
    </row>
    <row r="137" spans="3:15">
      <c r="C137" s="9" t="s">
        <v>227</v>
      </c>
      <c r="D137" s="20">
        <v>6</v>
      </c>
      <c r="E137" s="8">
        <v>67</v>
      </c>
      <c r="F137" s="7">
        <v>0</v>
      </c>
      <c r="G137" s="7">
        <v>0</v>
      </c>
      <c r="H137" s="7">
        <v>0</v>
      </c>
      <c r="I137" s="7">
        <v>3</v>
      </c>
      <c r="J137" s="7">
        <v>0</v>
      </c>
      <c r="K137" s="7">
        <v>0</v>
      </c>
      <c r="L137" s="7">
        <v>0</v>
      </c>
      <c r="M137" s="7">
        <v>0</v>
      </c>
      <c r="N137" s="7">
        <v>1</v>
      </c>
      <c r="O137" s="4">
        <v>0</v>
      </c>
    </row>
    <row r="138" spans="3:15">
      <c r="C138" s="9" t="s">
        <v>240</v>
      </c>
      <c r="D138" s="20">
        <v>5</v>
      </c>
      <c r="E138" s="8">
        <v>64.8</v>
      </c>
      <c r="F138" s="7">
        <v>1</v>
      </c>
      <c r="G138" s="7">
        <v>1</v>
      </c>
      <c r="H138" s="7">
        <v>2</v>
      </c>
      <c r="I138" s="7">
        <v>2</v>
      </c>
      <c r="J138" s="7">
        <v>0</v>
      </c>
      <c r="K138" s="7">
        <v>0</v>
      </c>
      <c r="L138" s="7">
        <v>2</v>
      </c>
      <c r="M138" s="7">
        <v>0</v>
      </c>
      <c r="N138" s="7">
        <v>1</v>
      </c>
      <c r="O138" s="4">
        <v>2</v>
      </c>
    </row>
    <row r="139" spans="3:15">
      <c r="C139" s="9" t="s">
        <v>122</v>
      </c>
      <c r="D139" s="20">
        <v>2</v>
      </c>
      <c r="E139" s="8">
        <v>80.5</v>
      </c>
      <c r="F139" s="7">
        <v>0</v>
      </c>
      <c r="G139" s="7">
        <v>1</v>
      </c>
      <c r="H139" s="7">
        <v>0</v>
      </c>
      <c r="I139" s="7">
        <v>1</v>
      </c>
      <c r="J139" s="7">
        <v>0</v>
      </c>
      <c r="K139" s="7">
        <v>0</v>
      </c>
      <c r="L139" s="7">
        <v>0</v>
      </c>
      <c r="M139" s="7">
        <v>0</v>
      </c>
      <c r="N139" s="7">
        <v>0</v>
      </c>
      <c r="O139" s="4">
        <v>0</v>
      </c>
    </row>
    <row r="140" spans="3:15">
      <c r="C140" s="9" t="s">
        <v>132</v>
      </c>
      <c r="D140" s="20">
        <v>1</v>
      </c>
      <c r="E140" s="8">
        <v>59</v>
      </c>
      <c r="F140" s="7">
        <v>0</v>
      </c>
      <c r="G140" s="7">
        <v>0</v>
      </c>
      <c r="H140" s="7">
        <v>0</v>
      </c>
      <c r="I140" s="7">
        <v>0</v>
      </c>
      <c r="J140" s="7">
        <v>0</v>
      </c>
      <c r="K140" s="7">
        <v>0</v>
      </c>
      <c r="L140" s="7">
        <v>0</v>
      </c>
      <c r="M140" s="7">
        <v>1</v>
      </c>
      <c r="N140" s="7">
        <v>0</v>
      </c>
      <c r="O140" s="4">
        <v>0</v>
      </c>
    </row>
    <row r="141" spans="3:15">
      <c r="C141" s="9" t="s">
        <v>451</v>
      </c>
      <c r="D141" s="20">
        <v>1</v>
      </c>
      <c r="E141" s="8">
        <v>40</v>
      </c>
      <c r="F141" s="7">
        <v>0</v>
      </c>
      <c r="G141" s="7">
        <v>0</v>
      </c>
      <c r="H141" s="7">
        <v>0</v>
      </c>
      <c r="I141" s="7">
        <v>1</v>
      </c>
      <c r="J141" s="7">
        <v>1</v>
      </c>
      <c r="K141" s="7">
        <v>0</v>
      </c>
      <c r="L141" s="7">
        <v>1</v>
      </c>
      <c r="M141" s="7">
        <v>0</v>
      </c>
      <c r="N141" s="7">
        <v>0</v>
      </c>
      <c r="O141" s="4">
        <v>0</v>
      </c>
    </row>
    <row r="142" spans="3:15">
      <c r="C142" s="9" t="s">
        <v>183</v>
      </c>
      <c r="D142" s="20">
        <v>15</v>
      </c>
      <c r="E142" s="8">
        <v>48.533333333333331</v>
      </c>
      <c r="F142" s="7">
        <v>1</v>
      </c>
      <c r="G142" s="7">
        <v>2</v>
      </c>
      <c r="H142" s="7">
        <v>7</v>
      </c>
      <c r="I142" s="7">
        <v>5</v>
      </c>
      <c r="J142" s="7">
        <v>0</v>
      </c>
      <c r="K142" s="7">
        <v>3</v>
      </c>
      <c r="L142" s="7">
        <v>7</v>
      </c>
      <c r="M142" s="7">
        <v>0</v>
      </c>
      <c r="N142" s="7">
        <v>3</v>
      </c>
      <c r="O142" s="4">
        <v>8</v>
      </c>
    </row>
    <row r="143" spans="3:15">
      <c r="C143" s="9" t="s">
        <v>449</v>
      </c>
      <c r="D143" s="20">
        <v>1</v>
      </c>
      <c r="E143" s="8">
        <v>20</v>
      </c>
      <c r="F143" s="7">
        <v>0</v>
      </c>
      <c r="G143" s="7">
        <v>0</v>
      </c>
      <c r="H143" s="7">
        <v>1</v>
      </c>
      <c r="I143" s="7">
        <v>0</v>
      </c>
      <c r="J143" s="7">
        <v>0</v>
      </c>
      <c r="K143" s="7">
        <v>1</v>
      </c>
      <c r="L143" s="7">
        <v>0</v>
      </c>
      <c r="M143" s="7">
        <v>0</v>
      </c>
      <c r="N143" s="7">
        <v>1</v>
      </c>
      <c r="O143" s="4">
        <v>0</v>
      </c>
    </row>
    <row r="144" spans="3:15">
      <c r="C144" s="9" t="s">
        <v>121</v>
      </c>
      <c r="D144" s="20">
        <v>10</v>
      </c>
      <c r="E144" s="8">
        <v>65.8</v>
      </c>
      <c r="F144" s="7">
        <v>0</v>
      </c>
      <c r="G144" s="7">
        <v>0</v>
      </c>
      <c r="H144" s="7">
        <v>1</v>
      </c>
      <c r="I144" s="7">
        <v>3</v>
      </c>
      <c r="J144" s="7">
        <v>0</v>
      </c>
      <c r="K144" s="7">
        <v>0</v>
      </c>
      <c r="L144" s="7">
        <v>3</v>
      </c>
      <c r="M144" s="7">
        <v>0</v>
      </c>
      <c r="N144" s="7">
        <v>1</v>
      </c>
      <c r="O144" s="4">
        <v>0</v>
      </c>
    </row>
    <row r="145" spans="3:15">
      <c r="C145" s="9" t="s">
        <v>239</v>
      </c>
      <c r="D145" s="20">
        <v>22</v>
      </c>
      <c r="E145" s="8">
        <v>49.136363636363633</v>
      </c>
      <c r="F145" s="7">
        <v>0</v>
      </c>
      <c r="G145" s="7">
        <v>1</v>
      </c>
      <c r="H145" s="7">
        <v>3</v>
      </c>
      <c r="I145" s="7">
        <v>2.75</v>
      </c>
      <c r="J145" s="7">
        <v>1</v>
      </c>
      <c r="K145" s="7">
        <v>4.5</v>
      </c>
      <c r="L145" s="7">
        <v>11.5</v>
      </c>
      <c r="M145" s="7">
        <v>1</v>
      </c>
      <c r="N145" s="7">
        <v>4.75</v>
      </c>
      <c r="O145" s="4">
        <v>6.5</v>
      </c>
    </row>
    <row r="146" spans="3:15">
      <c r="C146" s="9" t="s">
        <v>479</v>
      </c>
      <c r="D146" s="20">
        <v>2</v>
      </c>
      <c r="E146" s="8">
        <v>35.5</v>
      </c>
      <c r="F146" s="7">
        <v>0</v>
      </c>
      <c r="G146" s="7">
        <v>0.75</v>
      </c>
      <c r="H146" s="7">
        <v>0.75</v>
      </c>
      <c r="I146" s="7">
        <v>0.75</v>
      </c>
      <c r="J146" s="7">
        <v>0</v>
      </c>
      <c r="K146" s="7">
        <v>0.75</v>
      </c>
      <c r="L146" s="7">
        <v>1</v>
      </c>
      <c r="M146" s="7">
        <v>0</v>
      </c>
      <c r="N146" s="7">
        <v>0</v>
      </c>
      <c r="O146" s="4">
        <v>0</v>
      </c>
    </row>
    <row r="147" spans="3:15">
      <c r="C147" s="9" t="s">
        <v>187</v>
      </c>
      <c r="D147" s="20">
        <v>1</v>
      </c>
      <c r="E147" s="8">
        <v>63</v>
      </c>
      <c r="F147" s="7">
        <v>0</v>
      </c>
      <c r="G147" s="7">
        <v>0</v>
      </c>
      <c r="H147" s="7">
        <v>0</v>
      </c>
      <c r="I147" s="7">
        <v>0</v>
      </c>
      <c r="J147" s="7">
        <v>0</v>
      </c>
      <c r="K147" s="7">
        <v>0</v>
      </c>
      <c r="L147" s="7">
        <v>0</v>
      </c>
      <c r="M147" s="7">
        <v>0</v>
      </c>
      <c r="N147" s="7">
        <v>0</v>
      </c>
      <c r="O147" s="4">
        <v>0</v>
      </c>
    </row>
    <row r="148" spans="3:15">
      <c r="C148" s="9" t="s">
        <v>125</v>
      </c>
      <c r="D148" s="20">
        <v>3</v>
      </c>
      <c r="E148" s="8">
        <v>76.333333333333329</v>
      </c>
      <c r="F148" s="7">
        <v>0</v>
      </c>
      <c r="G148" s="7">
        <v>1</v>
      </c>
      <c r="H148" s="7">
        <v>0</v>
      </c>
      <c r="I148" s="7">
        <v>1</v>
      </c>
      <c r="J148" s="7">
        <v>0</v>
      </c>
      <c r="K148" s="7">
        <v>0</v>
      </c>
      <c r="L148" s="7">
        <v>1</v>
      </c>
      <c r="M148" s="7">
        <v>0</v>
      </c>
      <c r="N148" s="7">
        <v>0</v>
      </c>
      <c r="O148" s="4">
        <v>0</v>
      </c>
    </row>
    <row r="149" spans="3:15">
      <c r="C149" s="9" t="s">
        <v>478</v>
      </c>
      <c r="D149" s="20">
        <v>5</v>
      </c>
      <c r="E149" s="8">
        <v>62</v>
      </c>
      <c r="F149" s="7">
        <v>0</v>
      </c>
      <c r="G149" s="7">
        <v>0</v>
      </c>
      <c r="H149" s="7">
        <v>0</v>
      </c>
      <c r="I149" s="7">
        <v>0</v>
      </c>
      <c r="J149" s="7">
        <v>0</v>
      </c>
      <c r="K149" s="7">
        <v>0</v>
      </c>
      <c r="L149" s="7">
        <v>0</v>
      </c>
      <c r="M149" s="7">
        <v>1</v>
      </c>
      <c r="N149" s="7">
        <v>1</v>
      </c>
      <c r="O149" s="4">
        <v>0</v>
      </c>
    </row>
    <row r="150" spans="3:15">
      <c r="C150" s="9" t="s">
        <v>213</v>
      </c>
      <c r="D150" s="20">
        <v>1</v>
      </c>
      <c r="E150" s="8">
        <v>71</v>
      </c>
      <c r="F150" s="7">
        <v>0</v>
      </c>
      <c r="G150" s="7">
        <v>0</v>
      </c>
      <c r="H150" s="7">
        <v>1</v>
      </c>
      <c r="I150" s="7">
        <v>1</v>
      </c>
      <c r="J150" s="7">
        <v>0</v>
      </c>
      <c r="K150" s="7">
        <v>0</v>
      </c>
      <c r="L150" s="7">
        <v>1</v>
      </c>
      <c r="M150" s="7">
        <v>0</v>
      </c>
      <c r="N150" s="7">
        <v>0</v>
      </c>
      <c r="O150" s="4">
        <v>0</v>
      </c>
    </row>
    <row r="151" spans="3:15">
      <c r="C151" s="9" t="s">
        <v>163</v>
      </c>
      <c r="D151" s="20">
        <v>1</v>
      </c>
      <c r="E151" s="8">
        <v>67</v>
      </c>
      <c r="F151" s="7">
        <v>0</v>
      </c>
      <c r="G151" s="7">
        <v>0</v>
      </c>
      <c r="H151" s="7">
        <v>0</v>
      </c>
      <c r="I151" s="7">
        <v>0</v>
      </c>
      <c r="J151" s="7">
        <v>0</v>
      </c>
      <c r="K151" s="7">
        <v>0</v>
      </c>
      <c r="L151" s="7">
        <v>1</v>
      </c>
      <c r="M151" s="7">
        <v>0</v>
      </c>
      <c r="N151" s="7">
        <v>0</v>
      </c>
      <c r="O151" s="4">
        <v>0</v>
      </c>
    </row>
    <row r="152" spans="3:15">
      <c r="C152" s="9" t="s">
        <v>484</v>
      </c>
      <c r="D152" s="20">
        <v>1</v>
      </c>
      <c r="E152" s="8">
        <v>57</v>
      </c>
      <c r="F152" s="7">
        <v>0</v>
      </c>
      <c r="G152" s="7">
        <v>0</v>
      </c>
      <c r="H152" s="7">
        <v>0</v>
      </c>
      <c r="I152" s="7">
        <v>0</v>
      </c>
      <c r="J152" s="7">
        <v>0</v>
      </c>
      <c r="K152" s="7">
        <v>0</v>
      </c>
      <c r="L152" s="7">
        <v>1</v>
      </c>
      <c r="M152" s="7">
        <v>0</v>
      </c>
      <c r="N152" s="7">
        <v>0</v>
      </c>
      <c r="O152" s="4">
        <v>0</v>
      </c>
    </row>
    <row r="153" spans="3:15">
      <c r="C153" s="9" t="s">
        <v>229</v>
      </c>
      <c r="D153" s="20">
        <v>1</v>
      </c>
      <c r="E153" s="8">
        <v>39</v>
      </c>
      <c r="F153" s="7">
        <v>0</v>
      </c>
      <c r="G153" s="7">
        <v>0</v>
      </c>
      <c r="H153" s="7">
        <v>0</v>
      </c>
      <c r="I153" s="7">
        <v>1</v>
      </c>
      <c r="J153" s="7">
        <v>1</v>
      </c>
      <c r="K153" s="7">
        <v>0</v>
      </c>
      <c r="L153" s="7">
        <v>1</v>
      </c>
      <c r="M153" s="7">
        <v>0</v>
      </c>
      <c r="N153" s="7">
        <v>0</v>
      </c>
      <c r="O153" s="4">
        <v>0</v>
      </c>
    </row>
    <row r="154" spans="3:15">
      <c r="C154" s="9" t="s">
        <v>189</v>
      </c>
      <c r="D154" s="20">
        <v>14</v>
      </c>
      <c r="E154" s="8">
        <v>50.214285714285715</v>
      </c>
      <c r="F154" s="7">
        <v>1</v>
      </c>
      <c r="G154" s="7">
        <v>0</v>
      </c>
      <c r="H154" s="7">
        <v>3</v>
      </c>
      <c r="I154" s="7">
        <v>6</v>
      </c>
      <c r="J154" s="7">
        <v>1</v>
      </c>
      <c r="K154" s="7">
        <v>0</v>
      </c>
      <c r="L154" s="7">
        <v>7</v>
      </c>
      <c r="M154" s="7">
        <v>0</v>
      </c>
      <c r="N154" s="7">
        <v>3</v>
      </c>
      <c r="O154" s="4">
        <v>6</v>
      </c>
    </row>
    <row r="155" spans="3:15">
      <c r="C155" s="9" t="s">
        <v>133</v>
      </c>
      <c r="D155" s="20">
        <v>4</v>
      </c>
      <c r="E155" s="8">
        <v>70.75</v>
      </c>
      <c r="F155" s="7">
        <v>0</v>
      </c>
      <c r="G155" s="7">
        <v>0</v>
      </c>
      <c r="H155" s="7">
        <v>0</v>
      </c>
      <c r="I155" s="7">
        <v>2</v>
      </c>
      <c r="J155" s="7">
        <v>0</v>
      </c>
      <c r="K155" s="7">
        <v>1</v>
      </c>
      <c r="L155" s="7">
        <v>2</v>
      </c>
      <c r="M155" s="7">
        <v>0</v>
      </c>
      <c r="N155" s="7">
        <v>2</v>
      </c>
      <c r="O155" s="4">
        <v>0</v>
      </c>
    </row>
    <row r="156" spans="3:15">
      <c r="C156" s="9" t="s">
        <v>166</v>
      </c>
      <c r="D156" s="20">
        <v>2</v>
      </c>
      <c r="E156" s="8">
        <v>69</v>
      </c>
      <c r="F156" s="7">
        <v>0</v>
      </c>
      <c r="G156" s="7">
        <v>0</v>
      </c>
      <c r="H156" s="7">
        <v>0</v>
      </c>
      <c r="I156" s="7">
        <v>0</v>
      </c>
      <c r="J156" s="7">
        <v>0</v>
      </c>
      <c r="K156" s="7">
        <v>0</v>
      </c>
      <c r="L156" s="7">
        <v>0</v>
      </c>
      <c r="M156" s="7">
        <v>2</v>
      </c>
      <c r="N156" s="7">
        <v>0</v>
      </c>
      <c r="O156" s="4">
        <v>0</v>
      </c>
    </row>
    <row r="157" spans="3:15">
      <c r="C157" s="9" t="s">
        <v>176</v>
      </c>
      <c r="D157" s="20">
        <v>2</v>
      </c>
      <c r="E157" s="8">
        <v>69</v>
      </c>
      <c r="F157" s="7">
        <v>0</v>
      </c>
      <c r="G157" s="7">
        <v>0</v>
      </c>
      <c r="H157" s="7">
        <v>0</v>
      </c>
      <c r="I157" s="7">
        <v>0</v>
      </c>
      <c r="J157" s="7">
        <v>0</v>
      </c>
      <c r="K157" s="7">
        <v>0</v>
      </c>
      <c r="L157" s="7">
        <v>0</v>
      </c>
      <c r="M157" s="7">
        <v>0</v>
      </c>
      <c r="N157" s="7">
        <v>0</v>
      </c>
      <c r="O157" s="4">
        <v>0</v>
      </c>
    </row>
    <row r="158" spans="3:15">
      <c r="C158" s="9" t="s">
        <v>442</v>
      </c>
      <c r="D158" s="20">
        <v>1</v>
      </c>
      <c r="E158" s="8">
        <v>64</v>
      </c>
      <c r="F158" s="7">
        <v>0</v>
      </c>
      <c r="G158" s="7">
        <v>0</v>
      </c>
      <c r="H158" s="7">
        <v>0</v>
      </c>
      <c r="I158" s="7">
        <v>0</v>
      </c>
      <c r="J158" s="7">
        <v>0</v>
      </c>
      <c r="K158" s="7">
        <v>1</v>
      </c>
      <c r="L158" s="7">
        <v>0</v>
      </c>
      <c r="M158" s="7">
        <v>0</v>
      </c>
      <c r="N158" s="7">
        <v>1</v>
      </c>
      <c r="O158" s="4">
        <v>1</v>
      </c>
    </row>
    <row r="159" spans="3:15">
      <c r="C159" s="9" t="s">
        <v>244</v>
      </c>
      <c r="D159" s="20">
        <v>7</v>
      </c>
      <c r="E159" s="8">
        <v>44</v>
      </c>
      <c r="F159" s="7">
        <v>1</v>
      </c>
      <c r="G159" s="7">
        <v>0</v>
      </c>
      <c r="H159" s="7">
        <v>2</v>
      </c>
      <c r="I159" s="7">
        <v>2</v>
      </c>
      <c r="J159" s="7">
        <v>0</v>
      </c>
      <c r="K159" s="7">
        <v>0</v>
      </c>
      <c r="L159" s="7">
        <v>3</v>
      </c>
      <c r="M159" s="7">
        <v>0</v>
      </c>
      <c r="N159" s="7">
        <v>1</v>
      </c>
      <c r="O159" s="4">
        <v>4</v>
      </c>
    </row>
    <row r="160" spans="3:15">
      <c r="C160" s="9" t="s">
        <v>438</v>
      </c>
      <c r="D160" s="20">
        <v>7</v>
      </c>
      <c r="E160" s="8">
        <v>52.285714285714285</v>
      </c>
      <c r="F160" s="7">
        <v>0</v>
      </c>
      <c r="G160" s="7">
        <v>0</v>
      </c>
      <c r="H160" s="7">
        <v>1</v>
      </c>
      <c r="I160" s="7">
        <v>3</v>
      </c>
      <c r="J160" s="7">
        <v>0</v>
      </c>
      <c r="K160" s="7">
        <v>0</v>
      </c>
      <c r="L160" s="7">
        <v>4</v>
      </c>
      <c r="M160" s="7">
        <v>0</v>
      </c>
      <c r="N160" s="7">
        <v>3</v>
      </c>
      <c r="O160" s="4">
        <v>5</v>
      </c>
    </row>
    <row r="161" spans="3:15">
      <c r="C161" s="9" t="s">
        <v>134</v>
      </c>
      <c r="D161" s="20">
        <v>3</v>
      </c>
      <c r="E161" s="8">
        <v>61.666666666666664</v>
      </c>
      <c r="F161" s="7">
        <v>0</v>
      </c>
      <c r="G161" s="7">
        <v>1</v>
      </c>
      <c r="H161" s="7">
        <v>2</v>
      </c>
      <c r="I161" s="7">
        <v>1</v>
      </c>
      <c r="J161" s="7">
        <v>0</v>
      </c>
      <c r="K161" s="7">
        <v>0</v>
      </c>
      <c r="L161" s="7">
        <v>2</v>
      </c>
      <c r="M161" s="7">
        <v>1</v>
      </c>
      <c r="N161" s="7">
        <v>0</v>
      </c>
      <c r="O161" s="4">
        <v>0</v>
      </c>
    </row>
    <row r="162" spans="3:15">
      <c r="C162" s="9" t="s">
        <v>193</v>
      </c>
      <c r="D162" s="20">
        <v>17</v>
      </c>
      <c r="E162" s="8">
        <v>50.294117647058826</v>
      </c>
      <c r="F162" s="7">
        <v>0</v>
      </c>
      <c r="G162" s="7">
        <v>3</v>
      </c>
      <c r="H162" s="7">
        <v>3</v>
      </c>
      <c r="I162" s="7">
        <v>4.3499999999999996</v>
      </c>
      <c r="J162" s="7">
        <v>1.6</v>
      </c>
      <c r="K162" s="7">
        <v>2</v>
      </c>
      <c r="L162" s="7">
        <v>12.35</v>
      </c>
      <c r="M162" s="7">
        <v>0</v>
      </c>
      <c r="N162" s="7">
        <v>4.3499999999999996</v>
      </c>
      <c r="O162" s="4">
        <v>6.35</v>
      </c>
    </row>
    <row r="163" spans="3:15">
      <c r="C163" s="9" t="s">
        <v>434</v>
      </c>
      <c r="D163" s="20">
        <v>5</v>
      </c>
      <c r="E163" s="8">
        <v>45.2</v>
      </c>
      <c r="F163" s="7">
        <v>1</v>
      </c>
      <c r="G163" s="7">
        <v>0</v>
      </c>
      <c r="H163" s="7">
        <v>1</v>
      </c>
      <c r="I163" s="7">
        <v>3</v>
      </c>
      <c r="J163" s="7">
        <v>0</v>
      </c>
      <c r="K163" s="7">
        <v>0</v>
      </c>
      <c r="L163" s="7">
        <v>0</v>
      </c>
      <c r="M163" s="7">
        <v>1</v>
      </c>
      <c r="N163" s="7">
        <v>0</v>
      </c>
      <c r="O163" s="4">
        <v>0</v>
      </c>
    </row>
    <row r="164" spans="3:15">
      <c r="C164" s="9" t="s">
        <v>205</v>
      </c>
      <c r="D164" s="20">
        <v>5</v>
      </c>
      <c r="E164" s="8">
        <v>49</v>
      </c>
      <c r="F164" s="7">
        <v>1</v>
      </c>
      <c r="G164" s="7">
        <v>0</v>
      </c>
      <c r="H164" s="7">
        <v>3</v>
      </c>
      <c r="I164" s="7">
        <v>2</v>
      </c>
      <c r="J164" s="7">
        <v>1</v>
      </c>
      <c r="K164" s="7">
        <v>0</v>
      </c>
      <c r="L164" s="7">
        <v>1</v>
      </c>
      <c r="M164" s="7">
        <v>0</v>
      </c>
      <c r="N164" s="7">
        <v>1</v>
      </c>
      <c r="O164" s="4">
        <v>4</v>
      </c>
    </row>
    <row r="165" spans="3:15">
      <c r="C165" s="9" t="s">
        <v>431</v>
      </c>
      <c r="D165" s="20">
        <v>1</v>
      </c>
      <c r="E165" s="8">
        <v>30</v>
      </c>
      <c r="F165" s="7">
        <v>0</v>
      </c>
      <c r="G165" s="7">
        <v>1</v>
      </c>
      <c r="H165" s="7">
        <v>1</v>
      </c>
      <c r="I165" s="7">
        <v>0</v>
      </c>
      <c r="J165" s="7">
        <v>0</v>
      </c>
      <c r="K165" s="7">
        <v>0</v>
      </c>
      <c r="L165" s="7">
        <v>0</v>
      </c>
      <c r="M165" s="7">
        <v>0</v>
      </c>
      <c r="N165" s="7">
        <v>0</v>
      </c>
      <c r="O165" s="4">
        <v>0</v>
      </c>
    </row>
    <row r="166" spans="3:15">
      <c r="C166" s="9" t="s">
        <v>207</v>
      </c>
      <c r="D166" s="20">
        <v>23</v>
      </c>
      <c r="E166" s="8">
        <v>31.954545454545453</v>
      </c>
      <c r="F166" s="7">
        <v>1</v>
      </c>
      <c r="G166" s="7">
        <v>2.6</v>
      </c>
      <c r="H166" s="7">
        <v>8.6</v>
      </c>
      <c r="I166" s="7">
        <v>10.35</v>
      </c>
      <c r="J166" s="7">
        <v>2.75</v>
      </c>
      <c r="K166" s="7">
        <v>1</v>
      </c>
      <c r="L166" s="7">
        <v>8.35</v>
      </c>
      <c r="M166" s="7">
        <v>2</v>
      </c>
      <c r="N166" s="7">
        <v>3</v>
      </c>
      <c r="O166" s="4">
        <v>4.3499999999999996</v>
      </c>
    </row>
    <row r="167" spans="3:15">
      <c r="C167" s="9" t="s">
        <v>439</v>
      </c>
      <c r="D167" s="20">
        <v>3</v>
      </c>
      <c r="E167" s="8">
        <v>45.666666666666664</v>
      </c>
      <c r="F167" s="7">
        <v>0</v>
      </c>
      <c r="G167" s="7">
        <v>0</v>
      </c>
      <c r="H167" s="7">
        <v>0</v>
      </c>
      <c r="I167" s="7">
        <v>0</v>
      </c>
      <c r="J167" s="7">
        <v>1</v>
      </c>
      <c r="K167" s="7">
        <v>0</v>
      </c>
      <c r="L167" s="7">
        <v>2</v>
      </c>
      <c r="M167" s="7">
        <v>0</v>
      </c>
      <c r="N167" s="7">
        <v>0</v>
      </c>
      <c r="O167" s="4">
        <v>2</v>
      </c>
    </row>
    <row r="168" spans="3:15">
      <c r="C168" s="9" t="s">
        <v>471</v>
      </c>
      <c r="D168" s="20">
        <v>1</v>
      </c>
      <c r="E168" s="8">
        <v>35</v>
      </c>
      <c r="F168" s="7">
        <v>0</v>
      </c>
      <c r="G168" s="7">
        <v>1</v>
      </c>
      <c r="H168" s="7">
        <v>1</v>
      </c>
      <c r="I168" s="7">
        <v>1</v>
      </c>
      <c r="J168" s="7">
        <v>0</v>
      </c>
      <c r="K168" s="7">
        <v>0</v>
      </c>
      <c r="L168" s="7">
        <v>0</v>
      </c>
      <c r="M168" s="7">
        <v>0</v>
      </c>
      <c r="N168" s="7">
        <v>0</v>
      </c>
      <c r="O168" s="4">
        <v>0</v>
      </c>
    </row>
    <row r="169" spans="3:15">
      <c r="C169" s="9" t="s">
        <v>245</v>
      </c>
      <c r="D169" s="20">
        <v>1</v>
      </c>
      <c r="E169" s="8">
        <v>27</v>
      </c>
      <c r="F169" s="7">
        <v>0</v>
      </c>
      <c r="G169" s="7">
        <v>0</v>
      </c>
      <c r="H169" s="7">
        <v>0</v>
      </c>
      <c r="I169" s="7">
        <v>0</v>
      </c>
      <c r="J169" s="7">
        <v>0</v>
      </c>
      <c r="K169" s="7">
        <v>0</v>
      </c>
      <c r="L169" s="7">
        <v>0</v>
      </c>
      <c r="M169" s="7">
        <v>0</v>
      </c>
      <c r="N169" s="7">
        <v>0</v>
      </c>
      <c r="O169" s="4">
        <v>0</v>
      </c>
    </row>
    <row r="170" spans="3:15">
      <c r="C170" s="9" t="s">
        <v>225</v>
      </c>
      <c r="D170" s="20">
        <v>1</v>
      </c>
      <c r="E170" s="8">
        <v>21</v>
      </c>
      <c r="F170" s="7">
        <v>0</v>
      </c>
      <c r="G170" s="7">
        <v>0</v>
      </c>
      <c r="H170" s="7">
        <v>1</v>
      </c>
      <c r="I170" s="7">
        <v>0</v>
      </c>
      <c r="J170" s="7">
        <v>0</v>
      </c>
      <c r="K170" s="7">
        <v>1</v>
      </c>
      <c r="L170" s="7">
        <v>1</v>
      </c>
      <c r="M170" s="7">
        <v>0</v>
      </c>
      <c r="N170" s="7">
        <v>0</v>
      </c>
      <c r="O170" s="4">
        <v>0</v>
      </c>
    </row>
    <row r="171" spans="3:15">
      <c r="C171" s="9" t="s">
        <v>170</v>
      </c>
      <c r="D171" s="20">
        <v>1</v>
      </c>
      <c r="E171" s="8">
        <v>74</v>
      </c>
      <c r="F171" s="7">
        <v>0</v>
      </c>
      <c r="G171" s="7">
        <v>0</v>
      </c>
      <c r="H171" s="7">
        <v>0</v>
      </c>
      <c r="I171" s="7">
        <v>0</v>
      </c>
      <c r="J171" s="7">
        <v>0</v>
      </c>
      <c r="K171" s="7">
        <v>0</v>
      </c>
      <c r="L171" s="7">
        <v>0</v>
      </c>
      <c r="M171" s="7">
        <v>0</v>
      </c>
      <c r="N171" s="7">
        <v>0</v>
      </c>
      <c r="O171" s="4">
        <v>0</v>
      </c>
    </row>
    <row r="172" spans="3:15">
      <c r="C172" s="9" t="s">
        <v>203</v>
      </c>
      <c r="D172" s="20">
        <v>12</v>
      </c>
      <c r="E172" s="8">
        <v>54.833333333333336</v>
      </c>
      <c r="F172" s="7">
        <v>0</v>
      </c>
      <c r="G172" s="7">
        <v>0</v>
      </c>
      <c r="H172" s="7">
        <v>3</v>
      </c>
      <c r="I172" s="7">
        <v>5</v>
      </c>
      <c r="J172" s="7">
        <v>0</v>
      </c>
      <c r="K172" s="7">
        <v>0</v>
      </c>
      <c r="L172" s="7">
        <v>3</v>
      </c>
      <c r="M172" s="7">
        <v>0</v>
      </c>
      <c r="N172" s="7">
        <v>2</v>
      </c>
      <c r="O172" s="4">
        <v>1</v>
      </c>
    </row>
    <row r="173" spans="3:15">
      <c r="C173" s="9" t="s">
        <v>430</v>
      </c>
      <c r="D173" s="20">
        <v>1</v>
      </c>
      <c r="E173" s="8">
        <v>66</v>
      </c>
      <c r="F173" s="7">
        <v>0</v>
      </c>
      <c r="G173" s="7">
        <v>0</v>
      </c>
      <c r="H173" s="7">
        <v>0</v>
      </c>
      <c r="I173" s="7">
        <v>0</v>
      </c>
      <c r="J173" s="7">
        <v>0</v>
      </c>
      <c r="K173" s="7">
        <v>0</v>
      </c>
      <c r="L173" s="7">
        <v>0</v>
      </c>
      <c r="M173" s="7">
        <v>0</v>
      </c>
      <c r="N173" s="7">
        <v>1</v>
      </c>
      <c r="O173" s="4">
        <v>0</v>
      </c>
    </row>
    <row r="174" spans="3:15">
      <c r="C174" s="9" t="s">
        <v>167</v>
      </c>
      <c r="D174" s="20">
        <v>3</v>
      </c>
      <c r="E174" s="8">
        <v>56</v>
      </c>
      <c r="F174" s="7">
        <v>0</v>
      </c>
      <c r="G174" s="7">
        <v>1</v>
      </c>
      <c r="H174" s="7">
        <v>0</v>
      </c>
      <c r="I174" s="7">
        <v>0</v>
      </c>
      <c r="J174" s="7">
        <v>0</v>
      </c>
      <c r="K174" s="7">
        <v>1</v>
      </c>
      <c r="L174" s="7">
        <v>0</v>
      </c>
      <c r="M174" s="7">
        <v>0</v>
      </c>
      <c r="N174" s="7">
        <v>0</v>
      </c>
      <c r="O174" s="4">
        <v>2</v>
      </c>
    </row>
    <row r="175" spans="3:15">
      <c r="C175" s="9" t="s">
        <v>136</v>
      </c>
      <c r="D175" s="20">
        <v>4</v>
      </c>
      <c r="E175" s="8">
        <v>40.5</v>
      </c>
      <c r="F175" s="7">
        <v>1</v>
      </c>
      <c r="G175" s="7">
        <v>1</v>
      </c>
      <c r="H175" s="7">
        <v>0.75</v>
      </c>
      <c r="I175" s="7">
        <v>1</v>
      </c>
      <c r="J175" s="7">
        <v>0.75</v>
      </c>
      <c r="K175" s="7">
        <v>1</v>
      </c>
      <c r="L175" s="7">
        <v>1.75</v>
      </c>
      <c r="M175" s="7">
        <v>0</v>
      </c>
      <c r="N175" s="7">
        <v>0</v>
      </c>
      <c r="O175" s="4">
        <v>1.75</v>
      </c>
    </row>
    <row r="176" spans="3:15">
      <c r="C176" s="9" t="s">
        <v>141</v>
      </c>
      <c r="D176" s="20">
        <v>2</v>
      </c>
      <c r="E176" s="8">
        <v>63</v>
      </c>
      <c r="F176" s="7">
        <v>1.75</v>
      </c>
      <c r="G176" s="7">
        <v>0</v>
      </c>
      <c r="H176" s="7">
        <v>0</v>
      </c>
      <c r="I176" s="7">
        <v>0.75</v>
      </c>
      <c r="J176" s="7">
        <v>0</v>
      </c>
      <c r="K176" s="7">
        <v>1.75</v>
      </c>
      <c r="L176" s="7">
        <v>1.75</v>
      </c>
      <c r="M176" s="7">
        <v>0</v>
      </c>
      <c r="N176" s="7">
        <v>0</v>
      </c>
      <c r="O176" s="4">
        <v>0</v>
      </c>
    </row>
    <row r="177" spans="3:15">
      <c r="C177" s="9" t="s">
        <v>158</v>
      </c>
      <c r="D177" s="20">
        <v>1</v>
      </c>
      <c r="E177" s="8">
        <v>61</v>
      </c>
      <c r="F177" s="7">
        <v>0</v>
      </c>
      <c r="G177" s="7">
        <v>0</v>
      </c>
      <c r="H177" s="7">
        <v>0</v>
      </c>
      <c r="I177" s="7">
        <v>0.75</v>
      </c>
      <c r="J177" s="7">
        <v>0.75</v>
      </c>
      <c r="K177" s="7">
        <v>0.75</v>
      </c>
      <c r="L177" s="7">
        <v>0.75</v>
      </c>
      <c r="M177" s="7">
        <v>0</v>
      </c>
      <c r="N177" s="7">
        <v>0</v>
      </c>
      <c r="O177" s="4">
        <v>0</v>
      </c>
    </row>
    <row r="178" spans="3:15">
      <c r="C178" s="9" t="s">
        <v>436</v>
      </c>
      <c r="D178" s="20">
        <v>3</v>
      </c>
      <c r="E178" s="8">
        <v>37</v>
      </c>
      <c r="F178" s="7">
        <v>0</v>
      </c>
      <c r="G178" s="7">
        <v>1</v>
      </c>
      <c r="H178" s="7">
        <v>2</v>
      </c>
      <c r="I178" s="7">
        <v>0</v>
      </c>
      <c r="J178" s="7">
        <v>1</v>
      </c>
      <c r="K178" s="7">
        <v>0</v>
      </c>
      <c r="L178" s="7">
        <v>2</v>
      </c>
      <c r="M178" s="7">
        <v>0</v>
      </c>
      <c r="N178" s="7">
        <v>0</v>
      </c>
      <c r="O178" s="4">
        <v>2</v>
      </c>
    </row>
    <row r="179" spans="3:15">
      <c r="C179" s="9" t="s">
        <v>140</v>
      </c>
      <c r="D179" s="20">
        <v>1</v>
      </c>
      <c r="E179" s="8">
        <v>28</v>
      </c>
      <c r="F179" s="7">
        <v>0</v>
      </c>
      <c r="G179" s="7">
        <v>1</v>
      </c>
      <c r="H179" s="7">
        <v>1</v>
      </c>
      <c r="I179" s="7">
        <v>1</v>
      </c>
      <c r="J179" s="7">
        <v>0</v>
      </c>
      <c r="K179" s="7">
        <v>0</v>
      </c>
      <c r="L179" s="7">
        <v>0</v>
      </c>
      <c r="M179" s="7">
        <v>0</v>
      </c>
      <c r="N179" s="7">
        <v>0</v>
      </c>
      <c r="O179" s="4">
        <v>0</v>
      </c>
    </row>
    <row r="180" spans="3:15">
      <c r="C180" s="9" t="s">
        <v>194</v>
      </c>
      <c r="D180" s="20">
        <v>18</v>
      </c>
      <c r="E180" s="8">
        <v>60.277777777777779</v>
      </c>
      <c r="F180" s="7">
        <v>1</v>
      </c>
      <c r="G180" s="7">
        <v>0</v>
      </c>
      <c r="H180" s="7">
        <v>1.75</v>
      </c>
      <c r="I180" s="7">
        <v>3.75</v>
      </c>
      <c r="J180" s="7">
        <v>1.75</v>
      </c>
      <c r="K180" s="7">
        <v>2</v>
      </c>
      <c r="L180" s="7">
        <v>9</v>
      </c>
      <c r="M180" s="7">
        <v>2</v>
      </c>
      <c r="N180" s="7">
        <v>4</v>
      </c>
      <c r="O180" s="4">
        <v>7.75</v>
      </c>
    </row>
    <row r="181" spans="3:15">
      <c r="C181" s="9" t="s">
        <v>208</v>
      </c>
      <c r="D181" s="20">
        <v>36</v>
      </c>
      <c r="E181" s="8">
        <v>70.942857142857136</v>
      </c>
      <c r="F181" s="7">
        <v>1</v>
      </c>
      <c r="G181" s="7">
        <v>1</v>
      </c>
      <c r="H181" s="7">
        <v>8</v>
      </c>
      <c r="I181" s="7">
        <v>13</v>
      </c>
      <c r="J181" s="7">
        <v>0</v>
      </c>
      <c r="K181" s="7">
        <v>1</v>
      </c>
      <c r="L181" s="7">
        <v>11</v>
      </c>
      <c r="M181" s="7">
        <v>1</v>
      </c>
      <c r="N181" s="7">
        <v>3</v>
      </c>
      <c r="O181" s="4">
        <v>12</v>
      </c>
    </row>
    <row r="182" spans="3:15">
      <c r="C182" s="9" t="s">
        <v>437</v>
      </c>
      <c r="D182" s="20">
        <v>2</v>
      </c>
      <c r="E182" s="8">
        <v>55</v>
      </c>
      <c r="F182" s="7">
        <v>0</v>
      </c>
      <c r="G182" s="7">
        <v>0</v>
      </c>
      <c r="H182" s="7">
        <v>0</v>
      </c>
      <c r="I182" s="7">
        <v>1</v>
      </c>
      <c r="J182" s="7">
        <v>0</v>
      </c>
      <c r="K182" s="7">
        <v>0</v>
      </c>
      <c r="L182" s="7">
        <v>1</v>
      </c>
      <c r="M182" s="7">
        <v>0</v>
      </c>
      <c r="N182" s="7">
        <v>2</v>
      </c>
      <c r="O182" s="4">
        <v>2</v>
      </c>
    </row>
    <row r="183" spans="3:15">
      <c r="C183" s="9" t="s">
        <v>126</v>
      </c>
      <c r="D183" s="20">
        <v>14</v>
      </c>
      <c r="E183" s="8">
        <v>54.07692307692308</v>
      </c>
      <c r="F183" s="7">
        <v>2</v>
      </c>
      <c r="G183" s="7">
        <v>2</v>
      </c>
      <c r="H183" s="7">
        <v>3.75</v>
      </c>
      <c r="I183" s="7">
        <v>1.75</v>
      </c>
      <c r="J183" s="7">
        <v>2</v>
      </c>
      <c r="K183" s="7">
        <v>3.75</v>
      </c>
      <c r="L183" s="7">
        <v>6.75</v>
      </c>
      <c r="M183" s="7">
        <v>0</v>
      </c>
      <c r="N183" s="7">
        <v>0</v>
      </c>
      <c r="O183" s="4">
        <v>3</v>
      </c>
    </row>
    <row r="184" spans="3:15">
      <c r="C184" s="9" t="s">
        <v>457</v>
      </c>
      <c r="D184" s="20">
        <v>1</v>
      </c>
      <c r="E184" s="8">
        <v>34</v>
      </c>
      <c r="F184" s="7">
        <v>0</v>
      </c>
      <c r="G184" s="7">
        <v>0</v>
      </c>
      <c r="H184" s="7">
        <v>1</v>
      </c>
      <c r="I184" s="7">
        <v>0</v>
      </c>
      <c r="J184" s="7">
        <v>0</v>
      </c>
      <c r="K184" s="7">
        <v>0</v>
      </c>
      <c r="L184" s="7">
        <v>1</v>
      </c>
      <c r="M184" s="7">
        <v>0</v>
      </c>
      <c r="N184" s="7">
        <v>0</v>
      </c>
      <c r="O184" s="4">
        <v>1</v>
      </c>
    </row>
    <row r="185" spans="3:15">
      <c r="C185" s="9" t="s">
        <v>216</v>
      </c>
      <c r="D185" s="20">
        <v>1</v>
      </c>
      <c r="E185" s="8">
        <v>55</v>
      </c>
      <c r="F185" s="7">
        <v>0</v>
      </c>
      <c r="G185" s="7">
        <v>0</v>
      </c>
      <c r="H185" s="7">
        <v>0</v>
      </c>
      <c r="I185" s="7">
        <v>0</v>
      </c>
      <c r="J185" s="7">
        <v>1</v>
      </c>
      <c r="K185" s="7">
        <v>0</v>
      </c>
      <c r="L185" s="7">
        <v>0</v>
      </c>
      <c r="M185" s="7">
        <v>0</v>
      </c>
      <c r="N185" s="7">
        <v>0</v>
      </c>
      <c r="O185" s="4">
        <v>0</v>
      </c>
    </row>
    <row r="186" spans="3:15">
      <c r="C186" s="9" t="s">
        <v>246</v>
      </c>
      <c r="D186" s="20">
        <v>3</v>
      </c>
      <c r="E186" s="8">
        <v>42.666666666666664</v>
      </c>
      <c r="F186" s="7">
        <v>0</v>
      </c>
      <c r="G186" s="7">
        <v>0</v>
      </c>
      <c r="H186" s="7">
        <v>0</v>
      </c>
      <c r="I186" s="7">
        <v>0.5</v>
      </c>
      <c r="J186" s="7">
        <v>1.5</v>
      </c>
      <c r="K186" s="7">
        <v>0.5</v>
      </c>
      <c r="L186" s="7">
        <v>2.5</v>
      </c>
      <c r="M186" s="7">
        <v>0</v>
      </c>
      <c r="N186" s="7">
        <v>1.5</v>
      </c>
      <c r="O186" s="4">
        <v>2.5</v>
      </c>
    </row>
    <row r="187" spans="3:15">
      <c r="C187" s="9" t="s">
        <v>119</v>
      </c>
      <c r="D187" s="20">
        <v>1</v>
      </c>
      <c r="E187" s="8">
        <v>75</v>
      </c>
      <c r="F187" s="7">
        <v>0</v>
      </c>
      <c r="G187" s="7">
        <v>0</v>
      </c>
      <c r="H187" s="7">
        <v>1</v>
      </c>
      <c r="I187" s="7">
        <v>0</v>
      </c>
      <c r="J187" s="7">
        <v>0</v>
      </c>
      <c r="K187" s="7">
        <v>0</v>
      </c>
      <c r="L187" s="7">
        <v>0</v>
      </c>
      <c r="M187" s="7">
        <v>0</v>
      </c>
      <c r="N187" s="7">
        <v>0</v>
      </c>
      <c r="O187" s="4">
        <v>0</v>
      </c>
    </row>
    <row r="188" spans="3:15">
      <c r="C188" s="9" t="s">
        <v>177</v>
      </c>
      <c r="D188" s="20">
        <v>1</v>
      </c>
      <c r="E188" s="8">
        <v>80</v>
      </c>
      <c r="F188" s="7">
        <v>0</v>
      </c>
      <c r="G188" s="7">
        <v>0</v>
      </c>
      <c r="H188" s="7">
        <v>1</v>
      </c>
      <c r="I188" s="7">
        <v>0</v>
      </c>
      <c r="J188" s="7">
        <v>0</v>
      </c>
      <c r="K188" s="7">
        <v>0</v>
      </c>
      <c r="L188" s="7">
        <v>0</v>
      </c>
      <c r="M188" s="7">
        <v>1</v>
      </c>
      <c r="N188" s="7">
        <v>0</v>
      </c>
      <c r="O188" s="4">
        <v>0</v>
      </c>
    </row>
    <row r="189" spans="3:15">
      <c r="C189" s="9" t="s">
        <v>228</v>
      </c>
      <c r="D189" s="20">
        <v>8</v>
      </c>
      <c r="E189" s="8">
        <v>38.714285714285715</v>
      </c>
      <c r="F189" s="7">
        <v>1</v>
      </c>
      <c r="G189" s="7">
        <v>3</v>
      </c>
      <c r="H189" s="7">
        <v>0.5</v>
      </c>
      <c r="I189" s="7">
        <v>0.5</v>
      </c>
      <c r="J189" s="7">
        <v>1.5</v>
      </c>
      <c r="K189" s="7">
        <v>0.5</v>
      </c>
      <c r="L189" s="7">
        <v>3.5</v>
      </c>
      <c r="M189" s="7">
        <v>0</v>
      </c>
      <c r="N189" s="7">
        <v>2</v>
      </c>
      <c r="O189" s="4">
        <v>5.5</v>
      </c>
    </row>
    <row r="190" spans="3:15">
      <c r="C190" s="9" t="s">
        <v>234</v>
      </c>
      <c r="D190" s="20">
        <v>7</v>
      </c>
      <c r="E190" s="8">
        <v>47.714285714285715</v>
      </c>
      <c r="F190" s="7">
        <v>1</v>
      </c>
      <c r="G190" s="7">
        <v>0</v>
      </c>
      <c r="H190" s="7">
        <v>2</v>
      </c>
      <c r="I190" s="7">
        <v>1</v>
      </c>
      <c r="J190" s="7">
        <v>1</v>
      </c>
      <c r="K190" s="7">
        <v>0</v>
      </c>
      <c r="L190" s="7">
        <v>2</v>
      </c>
      <c r="M190" s="7">
        <v>0</v>
      </c>
      <c r="N190" s="7">
        <v>2</v>
      </c>
      <c r="O190" s="4">
        <v>4</v>
      </c>
    </row>
    <row r="191" spans="3:15">
      <c r="C191" s="15" t="s">
        <v>342</v>
      </c>
      <c r="D191" s="21">
        <v>1093</v>
      </c>
      <c r="E191" s="16">
        <v>52.985308521057789</v>
      </c>
      <c r="F191" s="17">
        <v>87.49404761904762</v>
      </c>
      <c r="G191" s="17">
        <v>84.31547619047619</v>
      </c>
      <c r="H191" s="17">
        <v>236.59404761904759</v>
      </c>
      <c r="I191" s="17">
        <v>318.97261904761899</v>
      </c>
      <c r="J191" s="17">
        <v>100.34404761904763</v>
      </c>
      <c r="K191" s="17">
        <v>129.34047619047618</v>
      </c>
      <c r="L191" s="17">
        <v>438.84404761904761</v>
      </c>
      <c r="M191" s="17">
        <v>47</v>
      </c>
      <c r="N191" s="17">
        <v>169.52261904761906</v>
      </c>
      <c r="O191" s="18">
        <v>349.57261904761907</v>
      </c>
    </row>
  </sheetData>
  <mergeCells count="2">
    <mergeCell ref="A1:O1"/>
    <mergeCell ref="A2:B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1"/>
  <sheetViews>
    <sheetView workbookViewId="0">
      <pane xSplit="3" ySplit="12" topLeftCell="D13" activePane="bottomRight" state="frozen"/>
      <selection pane="topRight" activeCell="D1" sqref="D1"/>
      <selection pane="bottomLeft" activeCell="A13" sqref="A13"/>
      <selection pane="bottomRight" activeCell="D9" sqref="D9"/>
    </sheetView>
  </sheetViews>
  <sheetFormatPr defaultRowHeight="14.5"/>
  <cols>
    <col min="2" max="2" width="29.7265625" customWidth="1"/>
    <col min="3" max="3" width="24.81640625" customWidth="1"/>
    <col min="4" max="4" width="19.6328125" customWidth="1"/>
    <col min="5" max="5" width="11.08984375" customWidth="1"/>
    <col min="6" max="6" width="16" customWidth="1"/>
    <col min="7" max="7" width="33.08984375" customWidth="1"/>
    <col min="8" max="8" width="20.1796875" customWidth="1"/>
    <col min="9" max="9" width="15.90625" customWidth="1"/>
    <col min="10" max="10" width="20.08984375" customWidth="1"/>
    <col min="11" max="11" width="17.54296875" customWidth="1"/>
    <col min="12" max="12" width="19.81640625" customWidth="1"/>
    <col min="13" max="13" width="21.54296875" customWidth="1"/>
    <col min="14" max="14" width="13.36328125" customWidth="1"/>
    <col min="15" max="15" width="25.26953125" customWidth="1"/>
    <col min="16" max="16" width="13.54296875" customWidth="1"/>
    <col min="17" max="17" width="19.453125" customWidth="1"/>
  </cols>
  <sheetData>
    <row r="1" spans="1:17" ht="35">
      <c r="A1" s="154" t="s">
        <v>4</v>
      </c>
      <c r="B1" s="154"/>
      <c r="C1" s="154"/>
      <c r="D1" s="154"/>
      <c r="E1" s="154"/>
      <c r="F1" s="154"/>
      <c r="G1" s="154"/>
      <c r="H1" s="154"/>
      <c r="I1" s="154"/>
      <c r="J1" s="154"/>
      <c r="K1" s="154"/>
      <c r="L1" s="154"/>
      <c r="M1" s="154"/>
      <c r="N1" s="154"/>
      <c r="O1" s="154"/>
      <c r="P1" s="154"/>
      <c r="Q1" s="154"/>
    </row>
    <row r="2" spans="1:17" ht="16">
      <c r="A2" s="155" t="s">
        <v>353</v>
      </c>
      <c r="B2" s="155"/>
    </row>
    <row r="13" spans="1:17">
      <c r="C13" s="5" t="s">
        <v>354</v>
      </c>
      <c r="D13" s="2" t="s">
        <v>343</v>
      </c>
      <c r="E13" s="3" t="s">
        <v>345</v>
      </c>
      <c r="F13" s="2" t="s">
        <v>366</v>
      </c>
      <c r="G13" s="2" t="s">
        <v>367</v>
      </c>
      <c r="H13" s="2" t="s">
        <v>368</v>
      </c>
      <c r="I13" s="2" t="s">
        <v>369</v>
      </c>
      <c r="J13" s="2" t="s">
        <v>370</v>
      </c>
      <c r="K13" s="2" t="s">
        <v>371</v>
      </c>
      <c r="L13" s="2" t="s">
        <v>372</v>
      </c>
      <c r="M13" s="2" t="s">
        <v>373</v>
      </c>
      <c r="N13" s="2" t="s">
        <v>374</v>
      </c>
      <c r="O13" s="2" t="s">
        <v>375</v>
      </c>
      <c r="P13" s="2" t="s">
        <v>39</v>
      </c>
      <c r="Q13" s="3" t="s">
        <v>376</v>
      </c>
    </row>
    <row r="14" spans="1:17">
      <c r="C14" s="9" t="s">
        <v>344</v>
      </c>
      <c r="D14" s="20">
        <v>166</v>
      </c>
      <c r="E14" s="8">
        <v>43.968000000000004</v>
      </c>
      <c r="F14" s="7">
        <v>50.303571428571431</v>
      </c>
      <c r="G14" s="7">
        <v>38.503571428571426</v>
      </c>
      <c r="H14" s="7">
        <v>46.982142857142861</v>
      </c>
      <c r="I14" s="7">
        <v>46.378571428571426</v>
      </c>
      <c r="J14" s="7">
        <v>40.853571428571428</v>
      </c>
      <c r="K14" s="7">
        <v>33.082142857142856</v>
      </c>
      <c r="L14" s="7">
        <v>18.353571428571428</v>
      </c>
      <c r="M14" s="7">
        <v>26.653571428571432</v>
      </c>
      <c r="N14" s="7">
        <v>19.824999999999999</v>
      </c>
      <c r="O14" s="7">
        <v>24.607142857142858</v>
      </c>
      <c r="P14" s="7">
        <v>16.350000000000001</v>
      </c>
      <c r="Q14" s="4">
        <v>26.107142857142858</v>
      </c>
    </row>
    <row r="15" spans="1:17">
      <c r="C15" s="9" t="s">
        <v>453</v>
      </c>
      <c r="D15" s="20">
        <v>8</v>
      </c>
      <c r="E15" s="8">
        <v>32.5</v>
      </c>
      <c r="F15" s="7">
        <v>4</v>
      </c>
      <c r="G15" s="7">
        <v>1</v>
      </c>
      <c r="H15" s="7">
        <v>3</v>
      </c>
      <c r="I15" s="7">
        <v>2</v>
      </c>
      <c r="J15" s="7">
        <v>2</v>
      </c>
      <c r="K15" s="7">
        <v>0</v>
      </c>
      <c r="L15" s="7">
        <v>1</v>
      </c>
      <c r="M15" s="7">
        <v>1</v>
      </c>
      <c r="N15" s="7">
        <v>1</v>
      </c>
      <c r="O15" s="7">
        <v>3</v>
      </c>
      <c r="P15" s="7">
        <v>2</v>
      </c>
      <c r="Q15" s="4">
        <v>0</v>
      </c>
    </row>
    <row r="16" spans="1:17">
      <c r="C16" s="9" t="s">
        <v>148</v>
      </c>
      <c r="D16" s="20">
        <v>1</v>
      </c>
      <c r="E16" s="8">
        <v>23</v>
      </c>
      <c r="F16" s="7">
        <v>1</v>
      </c>
      <c r="G16" s="7">
        <v>0</v>
      </c>
      <c r="H16" s="7">
        <v>0</v>
      </c>
      <c r="I16" s="7">
        <v>1</v>
      </c>
      <c r="J16" s="7">
        <v>0</v>
      </c>
      <c r="K16" s="7">
        <v>0</v>
      </c>
      <c r="L16" s="7">
        <v>0</v>
      </c>
      <c r="M16" s="7">
        <v>0</v>
      </c>
      <c r="N16" s="7">
        <v>1</v>
      </c>
      <c r="O16" s="7">
        <v>0</v>
      </c>
      <c r="P16" s="7">
        <v>0</v>
      </c>
      <c r="Q16" s="4">
        <v>0</v>
      </c>
    </row>
    <row r="17" spans="3:17">
      <c r="C17" s="9" t="s">
        <v>444</v>
      </c>
      <c r="D17" s="20">
        <v>2</v>
      </c>
      <c r="E17" s="8">
        <v>44.5</v>
      </c>
      <c r="F17" s="7">
        <v>0</v>
      </c>
      <c r="G17" s="7">
        <v>1</v>
      </c>
      <c r="H17" s="7">
        <v>1</v>
      </c>
      <c r="I17" s="7">
        <v>0</v>
      </c>
      <c r="J17" s="7">
        <v>0</v>
      </c>
      <c r="K17" s="7">
        <v>0</v>
      </c>
      <c r="L17" s="7">
        <v>0</v>
      </c>
      <c r="M17" s="7">
        <v>0</v>
      </c>
      <c r="N17" s="7">
        <v>1</v>
      </c>
      <c r="O17" s="7">
        <v>0</v>
      </c>
      <c r="P17" s="7">
        <v>0</v>
      </c>
      <c r="Q17" s="4">
        <v>1</v>
      </c>
    </row>
    <row r="18" spans="3:17">
      <c r="C18" s="9" t="s">
        <v>247</v>
      </c>
      <c r="D18" s="20">
        <v>2</v>
      </c>
      <c r="E18" s="8">
        <v>40.5</v>
      </c>
      <c r="F18" s="7">
        <v>0</v>
      </c>
      <c r="G18" s="7">
        <v>0</v>
      </c>
      <c r="H18" s="7">
        <v>0</v>
      </c>
      <c r="I18" s="7">
        <v>0</v>
      </c>
      <c r="J18" s="7">
        <v>0</v>
      </c>
      <c r="K18" s="7">
        <v>0</v>
      </c>
      <c r="L18" s="7">
        <v>1</v>
      </c>
      <c r="M18" s="7">
        <v>2</v>
      </c>
      <c r="N18" s="7">
        <v>1</v>
      </c>
      <c r="O18" s="7">
        <v>0</v>
      </c>
      <c r="P18" s="7">
        <v>0</v>
      </c>
      <c r="Q18" s="4">
        <v>0</v>
      </c>
    </row>
    <row r="19" spans="3:17">
      <c r="C19" s="9" t="s">
        <v>495</v>
      </c>
      <c r="D19" s="20">
        <v>1</v>
      </c>
      <c r="E19" s="8">
        <v>70</v>
      </c>
      <c r="F19" s="7">
        <v>0</v>
      </c>
      <c r="G19" s="7">
        <v>0</v>
      </c>
      <c r="H19" s="7">
        <v>0</v>
      </c>
      <c r="I19" s="7">
        <v>1</v>
      </c>
      <c r="J19" s="7">
        <v>0</v>
      </c>
      <c r="K19" s="7">
        <v>0</v>
      </c>
      <c r="L19" s="7">
        <v>0</v>
      </c>
      <c r="M19" s="7">
        <v>1</v>
      </c>
      <c r="N19" s="7">
        <v>0</v>
      </c>
      <c r="O19" s="7">
        <v>1</v>
      </c>
      <c r="P19" s="7">
        <v>0</v>
      </c>
      <c r="Q19" s="4">
        <v>0</v>
      </c>
    </row>
    <row r="20" spans="3:17">
      <c r="C20" s="9" t="s">
        <v>237</v>
      </c>
      <c r="D20" s="20">
        <v>15</v>
      </c>
      <c r="E20" s="8">
        <v>56.5</v>
      </c>
      <c r="F20" s="7">
        <v>4.5999999999999996</v>
      </c>
      <c r="G20" s="7">
        <v>1</v>
      </c>
      <c r="H20" s="7">
        <v>5</v>
      </c>
      <c r="I20" s="7">
        <v>5.6</v>
      </c>
      <c r="J20" s="7">
        <v>0.6</v>
      </c>
      <c r="K20" s="7">
        <v>2</v>
      </c>
      <c r="L20" s="7">
        <v>3</v>
      </c>
      <c r="M20" s="7">
        <v>1.6</v>
      </c>
      <c r="N20" s="7">
        <v>0</v>
      </c>
      <c r="O20" s="7">
        <v>3</v>
      </c>
      <c r="P20" s="7">
        <v>5</v>
      </c>
      <c r="Q20" s="4">
        <v>1.6</v>
      </c>
    </row>
    <row r="21" spans="3:17">
      <c r="C21" s="9" t="s">
        <v>427</v>
      </c>
      <c r="D21" s="20">
        <v>2</v>
      </c>
      <c r="E21" s="8">
        <v>38</v>
      </c>
      <c r="F21" s="7">
        <v>1</v>
      </c>
      <c r="G21" s="7">
        <v>0</v>
      </c>
      <c r="H21" s="7">
        <v>0</v>
      </c>
      <c r="I21" s="7">
        <v>0</v>
      </c>
      <c r="J21" s="7">
        <v>0</v>
      </c>
      <c r="K21" s="7">
        <v>1</v>
      </c>
      <c r="L21" s="7">
        <v>1</v>
      </c>
      <c r="M21" s="7">
        <v>1</v>
      </c>
      <c r="N21" s="7">
        <v>1</v>
      </c>
      <c r="O21" s="7">
        <v>0</v>
      </c>
      <c r="P21" s="7">
        <v>0</v>
      </c>
      <c r="Q21" s="4">
        <v>0</v>
      </c>
    </row>
    <row r="22" spans="3:17">
      <c r="C22" s="9" t="s">
        <v>171</v>
      </c>
      <c r="D22" s="20">
        <v>2</v>
      </c>
      <c r="E22" s="8">
        <v>37</v>
      </c>
      <c r="F22" s="7">
        <v>0</v>
      </c>
      <c r="G22" s="7">
        <v>0</v>
      </c>
      <c r="H22" s="7">
        <v>0</v>
      </c>
      <c r="I22" s="7">
        <v>0</v>
      </c>
      <c r="J22" s="7">
        <v>0</v>
      </c>
      <c r="K22" s="7">
        <v>1</v>
      </c>
      <c r="L22" s="7">
        <v>0</v>
      </c>
      <c r="M22" s="7">
        <v>1</v>
      </c>
      <c r="N22" s="7">
        <v>0</v>
      </c>
      <c r="O22" s="7">
        <v>0</v>
      </c>
      <c r="P22" s="7">
        <v>0</v>
      </c>
      <c r="Q22" s="4">
        <v>0</v>
      </c>
    </row>
    <row r="23" spans="3:17">
      <c r="C23" s="9" t="s">
        <v>456</v>
      </c>
      <c r="D23" s="20">
        <v>1</v>
      </c>
      <c r="E23" s="8">
        <v>45</v>
      </c>
      <c r="F23" s="7">
        <v>0</v>
      </c>
      <c r="G23" s="7">
        <v>0</v>
      </c>
      <c r="H23" s="7">
        <v>0</v>
      </c>
      <c r="I23" s="7">
        <v>1</v>
      </c>
      <c r="J23" s="7">
        <v>0</v>
      </c>
      <c r="K23" s="7">
        <v>0</v>
      </c>
      <c r="L23" s="7">
        <v>0</v>
      </c>
      <c r="M23" s="7">
        <v>0</v>
      </c>
      <c r="N23" s="7">
        <v>1</v>
      </c>
      <c r="O23" s="7">
        <v>0</v>
      </c>
      <c r="P23" s="7">
        <v>1</v>
      </c>
      <c r="Q23" s="4">
        <v>0</v>
      </c>
    </row>
    <row r="24" spans="3:17">
      <c r="C24" s="9" t="s">
        <v>220</v>
      </c>
      <c r="D24" s="20">
        <v>14</v>
      </c>
      <c r="E24" s="8">
        <v>65.333333333333329</v>
      </c>
      <c r="F24" s="7">
        <v>6</v>
      </c>
      <c r="G24" s="7">
        <v>3.75</v>
      </c>
      <c r="H24" s="7">
        <v>3.75</v>
      </c>
      <c r="I24" s="7">
        <v>1</v>
      </c>
      <c r="J24" s="7">
        <v>3.75</v>
      </c>
      <c r="K24" s="7">
        <v>1</v>
      </c>
      <c r="L24" s="7">
        <v>0</v>
      </c>
      <c r="M24" s="7">
        <v>1</v>
      </c>
      <c r="N24" s="7">
        <v>1</v>
      </c>
      <c r="O24" s="7">
        <v>2</v>
      </c>
      <c r="P24" s="7">
        <v>0</v>
      </c>
      <c r="Q24" s="4">
        <v>1.75</v>
      </c>
    </row>
    <row r="25" spans="3:17">
      <c r="C25" s="9" t="s">
        <v>231</v>
      </c>
      <c r="D25" s="20">
        <v>5</v>
      </c>
      <c r="E25" s="8">
        <v>59.75</v>
      </c>
      <c r="F25" s="7">
        <v>2</v>
      </c>
      <c r="G25" s="7">
        <v>2</v>
      </c>
      <c r="H25" s="7">
        <v>3</v>
      </c>
      <c r="I25" s="7">
        <v>0</v>
      </c>
      <c r="J25" s="7">
        <v>2</v>
      </c>
      <c r="K25" s="7">
        <v>1</v>
      </c>
      <c r="L25" s="7">
        <v>0</v>
      </c>
      <c r="M25" s="7">
        <v>1</v>
      </c>
      <c r="N25" s="7">
        <v>0</v>
      </c>
      <c r="O25" s="7">
        <v>0</v>
      </c>
      <c r="P25" s="7">
        <v>2</v>
      </c>
      <c r="Q25" s="4">
        <v>0</v>
      </c>
    </row>
    <row r="26" spans="3:17">
      <c r="C26" s="9" t="s">
        <v>202</v>
      </c>
      <c r="D26" s="20">
        <v>5</v>
      </c>
      <c r="E26" s="8">
        <v>60</v>
      </c>
      <c r="F26" s="7">
        <v>2</v>
      </c>
      <c r="G26" s="7">
        <v>1</v>
      </c>
      <c r="H26" s="7">
        <v>2</v>
      </c>
      <c r="I26" s="7">
        <v>1</v>
      </c>
      <c r="J26" s="7">
        <v>1</v>
      </c>
      <c r="K26" s="7">
        <v>2</v>
      </c>
      <c r="L26" s="7">
        <v>0</v>
      </c>
      <c r="M26" s="7">
        <v>0</v>
      </c>
      <c r="N26" s="7">
        <v>0</v>
      </c>
      <c r="O26" s="7">
        <v>0</v>
      </c>
      <c r="P26" s="7">
        <v>1</v>
      </c>
      <c r="Q26" s="4">
        <v>0</v>
      </c>
    </row>
    <row r="27" spans="3:17">
      <c r="C27" s="9" t="s">
        <v>151</v>
      </c>
      <c r="D27" s="20">
        <v>2</v>
      </c>
      <c r="E27" s="8">
        <v>33.5</v>
      </c>
      <c r="F27" s="7">
        <v>2</v>
      </c>
      <c r="G27" s="7">
        <v>1</v>
      </c>
      <c r="H27" s="7">
        <v>0</v>
      </c>
      <c r="I27" s="7">
        <v>2</v>
      </c>
      <c r="J27" s="7">
        <v>0</v>
      </c>
      <c r="K27" s="7">
        <v>0</v>
      </c>
      <c r="L27" s="7">
        <v>0</v>
      </c>
      <c r="M27" s="7">
        <v>0</v>
      </c>
      <c r="N27" s="7">
        <v>0</v>
      </c>
      <c r="O27" s="7">
        <v>1</v>
      </c>
      <c r="P27" s="7">
        <v>0</v>
      </c>
      <c r="Q27" s="4">
        <v>0</v>
      </c>
    </row>
    <row r="28" spans="3:17">
      <c r="C28" s="9" t="s">
        <v>129</v>
      </c>
      <c r="D28" s="20">
        <v>13</v>
      </c>
      <c r="E28" s="8">
        <v>57.545454545454547</v>
      </c>
      <c r="F28" s="7">
        <v>4</v>
      </c>
      <c r="G28" s="7">
        <v>1</v>
      </c>
      <c r="H28" s="7">
        <v>5</v>
      </c>
      <c r="I28" s="7">
        <v>1</v>
      </c>
      <c r="J28" s="7">
        <v>0</v>
      </c>
      <c r="K28" s="7">
        <v>2</v>
      </c>
      <c r="L28" s="7">
        <v>0</v>
      </c>
      <c r="M28" s="7">
        <v>1</v>
      </c>
      <c r="N28" s="7">
        <v>0</v>
      </c>
      <c r="O28" s="7">
        <v>2</v>
      </c>
      <c r="P28" s="7">
        <v>0</v>
      </c>
      <c r="Q28" s="4">
        <v>4</v>
      </c>
    </row>
    <row r="29" spans="3:17">
      <c r="C29" s="9" t="s">
        <v>445</v>
      </c>
      <c r="D29" s="20">
        <v>2</v>
      </c>
      <c r="E29" s="8">
        <v>30.5</v>
      </c>
      <c r="F29" s="7">
        <v>2</v>
      </c>
      <c r="G29" s="7">
        <v>1</v>
      </c>
      <c r="H29" s="7">
        <v>0</v>
      </c>
      <c r="I29" s="7">
        <v>1</v>
      </c>
      <c r="J29" s="7">
        <v>0</v>
      </c>
      <c r="K29" s="7">
        <v>0</v>
      </c>
      <c r="L29" s="7">
        <v>0</v>
      </c>
      <c r="M29" s="7">
        <v>0</v>
      </c>
      <c r="N29" s="7">
        <v>0</v>
      </c>
      <c r="O29" s="7">
        <v>0</v>
      </c>
      <c r="P29" s="7">
        <v>0</v>
      </c>
      <c r="Q29" s="4">
        <v>0</v>
      </c>
    </row>
    <row r="30" spans="3:17">
      <c r="C30" s="9" t="s">
        <v>450</v>
      </c>
      <c r="D30" s="20">
        <v>2</v>
      </c>
      <c r="E30" s="8">
        <v>27.5</v>
      </c>
      <c r="F30" s="7">
        <v>1</v>
      </c>
      <c r="G30" s="7">
        <v>0</v>
      </c>
      <c r="H30" s="7">
        <v>1</v>
      </c>
      <c r="I30" s="7">
        <v>0</v>
      </c>
      <c r="J30" s="7">
        <v>0</v>
      </c>
      <c r="K30" s="7">
        <v>0</v>
      </c>
      <c r="L30" s="7">
        <v>0</v>
      </c>
      <c r="M30" s="7">
        <v>0</v>
      </c>
      <c r="N30" s="7">
        <v>1</v>
      </c>
      <c r="O30" s="7">
        <v>1</v>
      </c>
      <c r="P30" s="7">
        <v>0</v>
      </c>
      <c r="Q30" s="4">
        <v>1</v>
      </c>
    </row>
    <row r="31" spans="3:17">
      <c r="C31" s="9" t="s">
        <v>206</v>
      </c>
      <c r="D31" s="20">
        <v>33</v>
      </c>
      <c r="E31" s="8">
        <v>57.87096774193548</v>
      </c>
      <c r="F31" s="7">
        <v>12.357142857142858</v>
      </c>
      <c r="G31" s="7">
        <v>8.5535714285714288</v>
      </c>
      <c r="H31" s="7">
        <v>12.553571428571429</v>
      </c>
      <c r="I31" s="7">
        <v>5.2321428571428577</v>
      </c>
      <c r="J31" s="7">
        <v>11.232142857142858</v>
      </c>
      <c r="K31" s="7">
        <v>3.8035714285714288</v>
      </c>
      <c r="L31" s="7">
        <v>1.375</v>
      </c>
      <c r="M31" s="7">
        <v>6.5535714285714288</v>
      </c>
      <c r="N31" s="7">
        <v>1.4285714285714286</v>
      </c>
      <c r="O31" s="7">
        <v>3.75</v>
      </c>
      <c r="P31" s="7">
        <v>7.8035714285714288</v>
      </c>
      <c r="Q31" s="4">
        <v>8.3571428571428577</v>
      </c>
    </row>
    <row r="32" spans="3:17">
      <c r="C32" s="9" t="s">
        <v>441</v>
      </c>
      <c r="D32" s="20">
        <v>4</v>
      </c>
      <c r="E32" s="8">
        <v>54.5</v>
      </c>
      <c r="F32" s="7">
        <v>0</v>
      </c>
      <c r="G32" s="7">
        <v>1</v>
      </c>
      <c r="H32" s="7">
        <v>2</v>
      </c>
      <c r="I32" s="7">
        <v>0</v>
      </c>
      <c r="J32" s="7">
        <v>2</v>
      </c>
      <c r="K32" s="7">
        <v>1</v>
      </c>
      <c r="L32" s="7">
        <v>0</v>
      </c>
      <c r="M32" s="7">
        <v>0</v>
      </c>
      <c r="N32" s="7">
        <v>0</v>
      </c>
      <c r="O32" s="7">
        <v>1</v>
      </c>
      <c r="P32" s="7">
        <v>1</v>
      </c>
      <c r="Q32" s="4">
        <v>0</v>
      </c>
    </row>
    <row r="33" spans="3:17">
      <c r="C33" s="9" t="s">
        <v>481</v>
      </c>
      <c r="D33" s="20">
        <v>1</v>
      </c>
      <c r="E33" s="8">
        <v>65</v>
      </c>
      <c r="F33" s="7">
        <v>1</v>
      </c>
      <c r="G33" s="7">
        <v>0</v>
      </c>
      <c r="H33" s="7">
        <v>0</v>
      </c>
      <c r="I33" s="7">
        <v>0</v>
      </c>
      <c r="J33" s="7">
        <v>0</v>
      </c>
      <c r="K33" s="7">
        <v>0</v>
      </c>
      <c r="L33" s="7">
        <v>0</v>
      </c>
      <c r="M33" s="7">
        <v>0</v>
      </c>
      <c r="N33" s="7">
        <v>0</v>
      </c>
      <c r="O33" s="7">
        <v>0</v>
      </c>
      <c r="P33" s="7">
        <v>0</v>
      </c>
      <c r="Q33" s="4">
        <v>1</v>
      </c>
    </row>
    <row r="34" spans="3:17">
      <c r="C34" s="9" t="s">
        <v>446</v>
      </c>
      <c r="D34" s="20">
        <v>1</v>
      </c>
      <c r="E34" s="8">
        <v>40</v>
      </c>
      <c r="F34" s="7">
        <v>0</v>
      </c>
      <c r="G34" s="7">
        <v>0</v>
      </c>
      <c r="H34" s="7">
        <v>0</v>
      </c>
      <c r="I34" s="7">
        <v>0</v>
      </c>
      <c r="J34" s="7">
        <v>0</v>
      </c>
      <c r="K34" s="7">
        <v>0</v>
      </c>
      <c r="L34" s="7">
        <v>0</v>
      </c>
      <c r="M34" s="7">
        <v>1</v>
      </c>
      <c r="N34" s="7">
        <v>0</v>
      </c>
      <c r="O34" s="7">
        <v>0</v>
      </c>
      <c r="P34" s="7">
        <v>0</v>
      </c>
      <c r="Q34" s="4">
        <v>0</v>
      </c>
    </row>
    <row r="35" spans="3:17">
      <c r="C35" s="9" t="s">
        <v>159</v>
      </c>
      <c r="D35" s="20">
        <v>4</v>
      </c>
      <c r="E35" s="8">
        <v>63</v>
      </c>
      <c r="F35" s="7">
        <v>0</v>
      </c>
      <c r="G35" s="7">
        <v>1</v>
      </c>
      <c r="H35" s="7">
        <v>1</v>
      </c>
      <c r="I35" s="7">
        <v>1</v>
      </c>
      <c r="J35" s="7">
        <v>1</v>
      </c>
      <c r="K35" s="7">
        <v>0</v>
      </c>
      <c r="L35" s="7">
        <v>0</v>
      </c>
      <c r="M35" s="7">
        <v>0</v>
      </c>
      <c r="N35" s="7">
        <v>1</v>
      </c>
      <c r="O35" s="7">
        <v>1</v>
      </c>
      <c r="P35" s="7">
        <v>1</v>
      </c>
      <c r="Q35" s="4">
        <v>0</v>
      </c>
    </row>
    <row r="36" spans="3:17">
      <c r="C36" s="9" t="s">
        <v>185</v>
      </c>
      <c r="D36" s="20">
        <v>3</v>
      </c>
      <c r="E36" s="8">
        <v>45.333333333333336</v>
      </c>
      <c r="F36" s="7">
        <v>3</v>
      </c>
      <c r="G36" s="7">
        <v>0</v>
      </c>
      <c r="H36" s="7">
        <v>0</v>
      </c>
      <c r="I36" s="7">
        <v>2</v>
      </c>
      <c r="J36" s="7">
        <v>1</v>
      </c>
      <c r="K36" s="7">
        <v>1</v>
      </c>
      <c r="L36" s="7">
        <v>0</v>
      </c>
      <c r="M36" s="7">
        <v>1</v>
      </c>
      <c r="N36" s="7">
        <v>0</v>
      </c>
      <c r="O36" s="7">
        <v>0</v>
      </c>
      <c r="P36" s="7">
        <v>1</v>
      </c>
      <c r="Q36" s="4">
        <v>0</v>
      </c>
    </row>
    <row r="37" spans="3:17">
      <c r="C37" s="9" t="s">
        <v>128</v>
      </c>
      <c r="D37" s="20">
        <v>1</v>
      </c>
      <c r="E37" s="8">
        <v>68</v>
      </c>
      <c r="F37" s="7">
        <v>0.75</v>
      </c>
      <c r="G37" s="7">
        <v>0</v>
      </c>
      <c r="H37" s="7">
        <v>0</v>
      </c>
      <c r="I37" s="7">
        <v>0</v>
      </c>
      <c r="J37" s="7">
        <v>0</v>
      </c>
      <c r="K37" s="7">
        <v>0.75</v>
      </c>
      <c r="L37" s="7">
        <v>0</v>
      </c>
      <c r="M37" s="7">
        <v>0</v>
      </c>
      <c r="N37" s="7">
        <v>0</v>
      </c>
      <c r="O37" s="7">
        <v>0</v>
      </c>
      <c r="P37" s="7">
        <v>0.75</v>
      </c>
      <c r="Q37" s="4">
        <v>0.75</v>
      </c>
    </row>
    <row r="38" spans="3:17">
      <c r="C38" s="9" t="s">
        <v>486</v>
      </c>
      <c r="D38" s="20">
        <v>1</v>
      </c>
      <c r="E38" s="8">
        <v>58</v>
      </c>
      <c r="F38" s="7">
        <v>0</v>
      </c>
      <c r="G38" s="7">
        <v>0</v>
      </c>
      <c r="H38" s="7">
        <v>0</v>
      </c>
      <c r="I38" s="7">
        <v>0</v>
      </c>
      <c r="J38" s="7">
        <v>0</v>
      </c>
      <c r="K38" s="7">
        <v>0</v>
      </c>
      <c r="L38" s="7">
        <v>0</v>
      </c>
      <c r="M38" s="7">
        <v>0</v>
      </c>
      <c r="N38" s="7">
        <v>0</v>
      </c>
      <c r="O38" s="7">
        <v>0</v>
      </c>
      <c r="P38" s="7">
        <v>0</v>
      </c>
      <c r="Q38" s="4">
        <v>0</v>
      </c>
    </row>
    <row r="39" spans="3:17">
      <c r="C39" s="9" t="s">
        <v>210</v>
      </c>
      <c r="D39" s="20">
        <v>4</v>
      </c>
      <c r="E39" s="8">
        <v>45</v>
      </c>
      <c r="F39" s="7">
        <v>0</v>
      </c>
      <c r="G39" s="7">
        <v>1</v>
      </c>
      <c r="H39" s="7">
        <v>1</v>
      </c>
      <c r="I39" s="7">
        <v>1</v>
      </c>
      <c r="J39" s="7">
        <v>0</v>
      </c>
      <c r="K39" s="7">
        <v>0</v>
      </c>
      <c r="L39" s="7">
        <v>0</v>
      </c>
      <c r="M39" s="7">
        <v>0</v>
      </c>
      <c r="N39" s="7">
        <v>0</v>
      </c>
      <c r="O39" s="7">
        <v>0</v>
      </c>
      <c r="P39" s="7">
        <v>0</v>
      </c>
      <c r="Q39" s="4">
        <v>3</v>
      </c>
    </row>
    <row r="40" spans="3:17">
      <c r="C40" s="9" t="s">
        <v>452</v>
      </c>
      <c r="D40" s="20">
        <v>1</v>
      </c>
      <c r="E40" s="8">
        <v>40</v>
      </c>
      <c r="F40" s="7">
        <v>0</v>
      </c>
      <c r="G40" s="7">
        <v>1</v>
      </c>
      <c r="H40" s="7">
        <v>0</v>
      </c>
      <c r="I40" s="7">
        <v>1</v>
      </c>
      <c r="J40" s="7">
        <v>1</v>
      </c>
      <c r="K40" s="7">
        <v>0</v>
      </c>
      <c r="L40" s="7">
        <v>0</v>
      </c>
      <c r="M40" s="7">
        <v>0</v>
      </c>
      <c r="N40" s="7">
        <v>0</v>
      </c>
      <c r="O40" s="7">
        <v>0</v>
      </c>
      <c r="P40" s="7">
        <v>0</v>
      </c>
      <c r="Q40" s="4">
        <v>0</v>
      </c>
    </row>
    <row r="41" spans="3:17">
      <c r="C41" s="9" t="s">
        <v>191</v>
      </c>
      <c r="D41" s="20">
        <v>11</v>
      </c>
      <c r="E41" s="8">
        <v>52.272727272727273</v>
      </c>
      <c r="F41" s="7">
        <v>1.375</v>
      </c>
      <c r="G41" s="7">
        <v>2.375</v>
      </c>
      <c r="H41" s="7">
        <v>3</v>
      </c>
      <c r="I41" s="7">
        <v>3</v>
      </c>
      <c r="J41" s="7">
        <v>3.375</v>
      </c>
      <c r="K41" s="7">
        <v>2.375</v>
      </c>
      <c r="L41" s="7">
        <v>1</v>
      </c>
      <c r="M41" s="7">
        <v>2.375</v>
      </c>
      <c r="N41" s="7">
        <v>0</v>
      </c>
      <c r="O41" s="7">
        <v>2.375</v>
      </c>
      <c r="P41" s="7">
        <v>1.375</v>
      </c>
      <c r="Q41" s="4">
        <v>2.375</v>
      </c>
    </row>
    <row r="42" spans="3:17">
      <c r="C42" s="9" t="s">
        <v>447</v>
      </c>
      <c r="D42" s="20">
        <v>1</v>
      </c>
      <c r="E42" s="8">
        <v>36</v>
      </c>
      <c r="F42" s="7">
        <v>0</v>
      </c>
      <c r="G42" s="7">
        <v>0</v>
      </c>
      <c r="H42" s="7">
        <v>0</v>
      </c>
      <c r="I42" s="7">
        <v>0</v>
      </c>
      <c r="J42" s="7">
        <v>0</v>
      </c>
      <c r="K42" s="7">
        <v>0</v>
      </c>
      <c r="L42" s="7">
        <v>0</v>
      </c>
      <c r="M42" s="7">
        <v>0</v>
      </c>
      <c r="N42" s="7">
        <v>1</v>
      </c>
      <c r="O42" s="7">
        <v>0</v>
      </c>
      <c r="P42" s="7">
        <v>0</v>
      </c>
      <c r="Q42" s="4">
        <v>0</v>
      </c>
    </row>
    <row r="43" spans="3:17">
      <c r="C43" s="9" t="s">
        <v>429</v>
      </c>
      <c r="D43" s="20">
        <v>4</v>
      </c>
      <c r="E43" s="8">
        <v>61.25</v>
      </c>
      <c r="F43" s="7">
        <v>2</v>
      </c>
      <c r="G43" s="7">
        <v>0</v>
      </c>
      <c r="H43" s="7">
        <v>2</v>
      </c>
      <c r="I43" s="7">
        <v>0</v>
      </c>
      <c r="J43" s="7">
        <v>1</v>
      </c>
      <c r="K43" s="7">
        <v>0</v>
      </c>
      <c r="L43" s="7">
        <v>0</v>
      </c>
      <c r="M43" s="7">
        <v>0</v>
      </c>
      <c r="N43" s="7">
        <v>0</v>
      </c>
      <c r="O43" s="7">
        <v>2</v>
      </c>
      <c r="P43" s="7">
        <v>2</v>
      </c>
      <c r="Q43" s="4">
        <v>1</v>
      </c>
    </row>
    <row r="44" spans="3:17">
      <c r="C44" s="9" t="s">
        <v>463</v>
      </c>
      <c r="D44" s="20">
        <v>1</v>
      </c>
      <c r="E44" s="8">
        <v>41</v>
      </c>
      <c r="F44" s="7">
        <v>0</v>
      </c>
      <c r="G44" s="7">
        <v>0</v>
      </c>
      <c r="H44" s="7">
        <v>0</v>
      </c>
      <c r="I44" s="7">
        <v>0</v>
      </c>
      <c r="J44" s="7">
        <v>0</v>
      </c>
      <c r="K44" s="7">
        <v>0</v>
      </c>
      <c r="L44" s="7">
        <v>0</v>
      </c>
      <c r="M44" s="7">
        <v>0</v>
      </c>
      <c r="N44" s="7">
        <v>0</v>
      </c>
      <c r="O44" s="7">
        <v>0</v>
      </c>
      <c r="P44" s="7">
        <v>0</v>
      </c>
      <c r="Q44" s="4">
        <v>1</v>
      </c>
    </row>
    <row r="45" spans="3:17">
      <c r="C45" s="9" t="s">
        <v>428</v>
      </c>
      <c r="D45" s="20">
        <v>1</v>
      </c>
      <c r="E45" s="8">
        <v>50</v>
      </c>
      <c r="F45" s="7">
        <v>1</v>
      </c>
      <c r="G45" s="7">
        <v>0</v>
      </c>
      <c r="H45" s="7">
        <v>0</v>
      </c>
      <c r="I45" s="7">
        <v>0</v>
      </c>
      <c r="J45" s="7">
        <v>1</v>
      </c>
      <c r="K45" s="7">
        <v>0</v>
      </c>
      <c r="L45" s="7">
        <v>0</v>
      </c>
      <c r="M45" s="7">
        <v>0</v>
      </c>
      <c r="N45" s="7">
        <v>0</v>
      </c>
      <c r="O45" s="7">
        <v>0</v>
      </c>
      <c r="P45" s="7">
        <v>0</v>
      </c>
      <c r="Q45" s="4">
        <v>0</v>
      </c>
    </row>
    <row r="46" spans="3:17">
      <c r="C46" s="9" t="s">
        <v>226</v>
      </c>
      <c r="D46" s="20">
        <v>2</v>
      </c>
      <c r="E46" s="8">
        <v>70</v>
      </c>
      <c r="F46" s="7">
        <v>1</v>
      </c>
      <c r="G46" s="7">
        <v>1</v>
      </c>
      <c r="H46" s="7">
        <v>0</v>
      </c>
      <c r="I46" s="7">
        <v>0</v>
      </c>
      <c r="J46" s="7">
        <v>0</v>
      </c>
      <c r="K46" s="7">
        <v>0</v>
      </c>
      <c r="L46" s="7">
        <v>1</v>
      </c>
      <c r="M46" s="7">
        <v>1</v>
      </c>
      <c r="N46" s="7">
        <v>0</v>
      </c>
      <c r="O46" s="7">
        <v>1</v>
      </c>
      <c r="P46" s="7">
        <v>1</v>
      </c>
      <c r="Q46" s="4">
        <v>0</v>
      </c>
    </row>
    <row r="47" spans="3:17">
      <c r="C47" s="9" t="s">
        <v>494</v>
      </c>
      <c r="D47" s="20">
        <v>1</v>
      </c>
      <c r="E47" s="8">
        <v>76</v>
      </c>
      <c r="F47" s="7">
        <v>0</v>
      </c>
      <c r="G47" s="7">
        <v>0</v>
      </c>
      <c r="H47" s="7">
        <v>0</v>
      </c>
      <c r="I47" s="7">
        <v>0</v>
      </c>
      <c r="J47" s="7">
        <v>0</v>
      </c>
      <c r="K47" s="7">
        <v>0</v>
      </c>
      <c r="L47" s="7">
        <v>0</v>
      </c>
      <c r="M47" s="7">
        <v>1</v>
      </c>
      <c r="N47" s="7">
        <v>0</v>
      </c>
      <c r="O47" s="7">
        <v>0</v>
      </c>
      <c r="P47" s="7">
        <v>0</v>
      </c>
      <c r="Q47" s="4">
        <v>0</v>
      </c>
    </row>
    <row r="48" spans="3:17">
      <c r="C48" s="9" t="s">
        <v>142</v>
      </c>
      <c r="D48" s="20">
        <v>1</v>
      </c>
      <c r="E48" s="8">
        <v>15</v>
      </c>
      <c r="F48" s="7">
        <v>0</v>
      </c>
      <c r="G48" s="7">
        <v>1</v>
      </c>
      <c r="H48" s="7">
        <v>1</v>
      </c>
      <c r="I48" s="7">
        <v>0</v>
      </c>
      <c r="J48" s="7">
        <v>1</v>
      </c>
      <c r="K48" s="7">
        <v>0</v>
      </c>
      <c r="L48" s="7">
        <v>0</v>
      </c>
      <c r="M48" s="7">
        <v>0</v>
      </c>
      <c r="N48" s="7">
        <v>0</v>
      </c>
      <c r="O48" s="7">
        <v>0</v>
      </c>
      <c r="P48" s="7">
        <v>0</v>
      </c>
      <c r="Q48" s="4">
        <v>0</v>
      </c>
    </row>
    <row r="49" spans="3:17">
      <c r="C49" s="9" t="s">
        <v>232</v>
      </c>
      <c r="D49" s="20">
        <v>10</v>
      </c>
      <c r="E49" s="8">
        <v>43.666666666666664</v>
      </c>
      <c r="F49" s="7">
        <v>4.5999999999999996</v>
      </c>
      <c r="G49" s="7">
        <v>2.6</v>
      </c>
      <c r="H49" s="7">
        <v>3.6</v>
      </c>
      <c r="I49" s="7">
        <v>2.6</v>
      </c>
      <c r="J49" s="7">
        <v>2.6</v>
      </c>
      <c r="K49" s="7">
        <v>1</v>
      </c>
      <c r="L49" s="7">
        <v>0</v>
      </c>
      <c r="M49" s="7">
        <v>3</v>
      </c>
      <c r="N49" s="7">
        <v>0</v>
      </c>
      <c r="O49" s="7">
        <v>0</v>
      </c>
      <c r="P49" s="7">
        <v>2</v>
      </c>
      <c r="Q49" s="4">
        <v>1</v>
      </c>
    </row>
    <row r="50" spans="3:17">
      <c r="C50" s="9" t="s">
        <v>196</v>
      </c>
      <c r="D50" s="20">
        <v>7</v>
      </c>
      <c r="E50" s="8">
        <v>54.285714285714285</v>
      </c>
      <c r="F50" s="7">
        <v>2.6</v>
      </c>
      <c r="G50" s="7">
        <v>3</v>
      </c>
      <c r="H50" s="7">
        <v>3.6</v>
      </c>
      <c r="I50" s="7">
        <v>1.6</v>
      </c>
      <c r="J50" s="7">
        <v>2</v>
      </c>
      <c r="K50" s="7">
        <v>2</v>
      </c>
      <c r="L50" s="7">
        <v>0</v>
      </c>
      <c r="M50" s="7">
        <v>1.6</v>
      </c>
      <c r="N50" s="7">
        <v>0.6</v>
      </c>
      <c r="O50" s="7">
        <v>0</v>
      </c>
      <c r="P50" s="7">
        <v>1</v>
      </c>
      <c r="Q50" s="4">
        <v>2</v>
      </c>
    </row>
    <row r="51" spans="3:17">
      <c r="C51" s="9" t="s">
        <v>268</v>
      </c>
      <c r="D51" s="20">
        <v>1</v>
      </c>
      <c r="E51" s="8">
        <v>62</v>
      </c>
      <c r="F51" s="7">
        <v>0</v>
      </c>
      <c r="G51" s="7">
        <v>0</v>
      </c>
      <c r="H51" s="7">
        <v>1</v>
      </c>
      <c r="I51" s="7">
        <v>0</v>
      </c>
      <c r="J51" s="7">
        <v>0</v>
      </c>
      <c r="K51" s="7">
        <v>0</v>
      </c>
      <c r="L51" s="7">
        <v>0</v>
      </c>
      <c r="M51" s="7">
        <v>0</v>
      </c>
      <c r="N51" s="7">
        <v>0</v>
      </c>
      <c r="O51" s="7">
        <v>0</v>
      </c>
      <c r="P51" s="7">
        <v>1</v>
      </c>
      <c r="Q51" s="4">
        <v>0</v>
      </c>
    </row>
    <row r="52" spans="3:17">
      <c r="C52" s="9" t="s">
        <v>219</v>
      </c>
      <c r="D52" s="20">
        <v>11</v>
      </c>
      <c r="E52" s="8">
        <v>49.727272727272727</v>
      </c>
      <c r="F52" s="7">
        <v>2</v>
      </c>
      <c r="G52" s="7">
        <v>4</v>
      </c>
      <c r="H52" s="7">
        <v>1</v>
      </c>
      <c r="I52" s="7">
        <v>2</v>
      </c>
      <c r="J52" s="7">
        <v>3</v>
      </c>
      <c r="K52" s="7">
        <v>0</v>
      </c>
      <c r="L52" s="7">
        <v>1</v>
      </c>
      <c r="M52" s="7">
        <v>2</v>
      </c>
      <c r="N52" s="7">
        <v>0</v>
      </c>
      <c r="O52" s="7">
        <v>2</v>
      </c>
      <c r="P52" s="7">
        <v>1</v>
      </c>
      <c r="Q52" s="4">
        <v>3</v>
      </c>
    </row>
    <row r="53" spans="3:17">
      <c r="C53" s="9" t="s">
        <v>184</v>
      </c>
      <c r="D53" s="20">
        <v>7</v>
      </c>
      <c r="E53" s="8">
        <v>68.666666666666671</v>
      </c>
      <c r="F53" s="7">
        <v>6</v>
      </c>
      <c r="G53" s="7">
        <v>0</v>
      </c>
      <c r="H53" s="7">
        <v>1</v>
      </c>
      <c r="I53" s="7">
        <v>1</v>
      </c>
      <c r="J53" s="7">
        <v>1</v>
      </c>
      <c r="K53" s="7">
        <v>3</v>
      </c>
      <c r="L53" s="7">
        <v>0</v>
      </c>
      <c r="M53" s="7">
        <v>1</v>
      </c>
      <c r="N53" s="7">
        <v>0</v>
      </c>
      <c r="O53" s="7">
        <v>0</v>
      </c>
      <c r="P53" s="7">
        <v>0</v>
      </c>
      <c r="Q53" s="4">
        <v>2</v>
      </c>
    </row>
    <row r="54" spans="3:17">
      <c r="C54" s="9" t="s">
        <v>222</v>
      </c>
      <c r="D54" s="20">
        <v>17</v>
      </c>
      <c r="E54" s="8">
        <v>48.058823529411768</v>
      </c>
      <c r="F54" s="7">
        <v>4</v>
      </c>
      <c r="G54" s="7">
        <v>9</v>
      </c>
      <c r="H54" s="7">
        <v>9.6</v>
      </c>
      <c r="I54" s="7">
        <v>3.6</v>
      </c>
      <c r="J54" s="7">
        <v>2.6</v>
      </c>
      <c r="K54" s="7">
        <v>1</v>
      </c>
      <c r="L54" s="7">
        <v>0.6</v>
      </c>
      <c r="M54" s="7">
        <v>1</v>
      </c>
      <c r="N54" s="7">
        <v>0</v>
      </c>
      <c r="O54" s="7">
        <v>1</v>
      </c>
      <c r="P54" s="7">
        <v>1.6</v>
      </c>
      <c r="Q54" s="4">
        <v>4</v>
      </c>
    </row>
    <row r="55" spans="3:17">
      <c r="C55" s="9" t="s">
        <v>186</v>
      </c>
      <c r="D55" s="20">
        <v>10</v>
      </c>
      <c r="E55" s="8">
        <v>59.9</v>
      </c>
      <c r="F55" s="7">
        <v>3.4285714285714288</v>
      </c>
      <c r="G55" s="7">
        <v>1</v>
      </c>
      <c r="H55" s="7">
        <v>5.4285714285714288</v>
      </c>
      <c r="I55" s="7">
        <v>2.4285714285714288</v>
      </c>
      <c r="J55" s="7">
        <v>0.42857142857142855</v>
      </c>
      <c r="K55" s="7">
        <v>0.42857142857142855</v>
      </c>
      <c r="L55" s="7">
        <v>0</v>
      </c>
      <c r="M55" s="7">
        <v>2</v>
      </c>
      <c r="N55" s="7">
        <v>0</v>
      </c>
      <c r="O55" s="7">
        <v>0.42857142857142855</v>
      </c>
      <c r="P55" s="7">
        <v>0.42857142857142855</v>
      </c>
      <c r="Q55" s="4">
        <v>2</v>
      </c>
    </row>
    <row r="56" spans="3:17">
      <c r="C56" s="9" t="s">
        <v>204</v>
      </c>
      <c r="D56" s="20">
        <v>7</v>
      </c>
      <c r="E56" s="8">
        <v>54</v>
      </c>
      <c r="F56" s="7">
        <v>3.5</v>
      </c>
      <c r="G56" s="7">
        <v>2.5</v>
      </c>
      <c r="H56" s="7">
        <v>2.5</v>
      </c>
      <c r="I56" s="7">
        <v>0</v>
      </c>
      <c r="J56" s="7">
        <v>3.5</v>
      </c>
      <c r="K56" s="7">
        <v>0</v>
      </c>
      <c r="L56" s="7">
        <v>1</v>
      </c>
      <c r="M56" s="7">
        <v>2.5</v>
      </c>
      <c r="N56" s="7">
        <v>0</v>
      </c>
      <c r="O56" s="7">
        <v>2.5</v>
      </c>
      <c r="P56" s="7">
        <v>0</v>
      </c>
      <c r="Q56" s="4">
        <v>0</v>
      </c>
    </row>
    <row r="57" spans="3:17">
      <c r="C57" s="9" t="s">
        <v>173</v>
      </c>
      <c r="D57" s="20">
        <v>1</v>
      </c>
      <c r="E57" s="8">
        <v>27</v>
      </c>
      <c r="F57" s="7">
        <v>0</v>
      </c>
      <c r="G57" s="7">
        <v>1</v>
      </c>
      <c r="H57" s="7">
        <v>1</v>
      </c>
      <c r="I57" s="7">
        <v>0</v>
      </c>
      <c r="J57" s="7">
        <v>0</v>
      </c>
      <c r="K57" s="7">
        <v>0</v>
      </c>
      <c r="L57" s="7">
        <v>0</v>
      </c>
      <c r="M57" s="7">
        <v>1</v>
      </c>
      <c r="N57" s="7">
        <v>0</v>
      </c>
      <c r="O57" s="7">
        <v>0</v>
      </c>
      <c r="P57" s="7">
        <v>0</v>
      </c>
      <c r="Q57" s="4">
        <v>0</v>
      </c>
    </row>
    <row r="58" spans="3:17">
      <c r="C58" s="9" t="s">
        <v>200</v>
      </c>
      <c r="D58" s="20">
        <v>5</v>
      </c>
      <c r="E58" s="8">
        <v>77.25</v>
      </c>
      <c r="F58" s="7">
        <v>1</v>
      </c>
      <c r="G58" s="7">
        <v>0</v>
      </c>
      <c r="H58" s="7">
        <v>0</v>
      </c>
      <c r="I58" s="7">
        <v>0</v>
      </c>
      <c r="J58" s="7">
        <v>0</v>
      </c>
      <c r="K58" s="7">
        <v>0</v>
      </c>
      <c r="L58" s="7">
        <v>0</v>
      </c>
      <c r="M58" s="7">
        <v>1</v>
      </c>
      <c r="N58" s="7">
        <v>0</v>
      </c>
      <c r="O58" s="7">
        <v>0</v>
      </c>
      <c r="P58" s="7">
        <v>1</v>
      </c>
      <c r="Q58" s="4">
        <v>0</v>
      </c>
    </row>
    <row r="59" spans="3:17">
      <c r="C59" s="9" t="s">
        <v>235</v>
      </c>
      <c r="D59" s="20">
        <v>1</v>
      </c>
      <c r="E59" s="8">
        <v>72</v>
      </c>
      <c r="F59" s="7">
        <v>0</v>
      </c>
      <c r="G59" s="7">
        <v>1</v>
      </c>
      <c r="H59" s="7">
        <v>1</v>
      </c>
      <c r="I59" s="7">
        <v>0</v>
      </c>
      <c r="J59" s="7">
        <v>0</v>
      </c>
      <c r="K59" s="7">
        <v>0</v>
      </c>
      <c r="L59" s="7">
        <v>1</v>
      </c>
      <c r="M59" s="7">
        <v>0</v>
      </c>
      <c r="N59" s="7">
        <v>0</v>
      </c>
      <c r="O59" s="7">
        <v>0</v>
      </c>
      <c r="P59" s="7">
        <v>0</v>
      </c>
      <c r="Q59" s="4">
        <v>0</v>
      </c>
    </row>
    <row r="60" spans="3:17">
      <c r="C60" s="9" t="s">
        <v>160</v>
      </c>
      <c r="D60" s="20">
        <v>9</v>
      </c>
      <c r="E60" s="8">
        <v>55.75</v>
      </c>
      <c r="F60" s="7">
        <v>3.3</v>
      </c>
      <c r="G60" s="7">
        <v>1.3</v>
      </c>
      <c r="H60" s="7">
        <v>2.2999999999999998</v>
      </c>
      <c r="I60" s="7">
        <v>3.3</v>
      </c>
      <c r="J60" s="7">
        <v>2.2999999999999998</v>
      </c>
      <c r="K60" s="7">
        <v>2.2999999999999998</v>
      </c>
      <c r="L60" s="7">
        <v>0.3</v>
      </c>
      <c r="M60" s="7">
        <v>1.3</v>
      </c>
      <c r="N60" s="7">
        <v>1.3</v>
      </c>
      <c r="O60" s="7">
        <v>0.3</v>
      </c>
      <c r="P60" s="7">
        <v>0</v>
      </c>
      <c r="Q60" s="4">
        <v>1</v>
      </c>
    </row>
    <row r="61" spans="3:17">
      <c r="C61" s="9" t="s">
        <v>198</v>
      </c>
      <c r="D61" s="20">
        <v>7</v>
      </c>
      <c r="E61" s="8">
        <v>41.714285714285715</v>
      </c>
      <c r="F61" s="7">
        <v>2</v>
      </c>
      <c r="G61" s="7">
        <v>1</v>
      </c>
      <c r="H61" s="7">
        <v>2</v>
      </c>
      <c r="I61" s="7">
        <v>1</v>
      </c>
      <c r="J61" s="7">
        <v>4</v>
      </c>
      <c r="K61" s="7">
        <v>0</v>
      </c>
      <c r="L61" s="7">
        <v>0</v>
      </c>
      <c r="M61" s="7">
        <v>2</v>
      </c>
      <c r="N61" s="7">
        <v>0</v>
      </c>
      <c r="O61" s="7">
        <v>1</v>
      </c>
      <c r="P61" s="7">
        <v>1</v>
      </c>
      <c r="Q61" s="4">
        <v>1</v>
      </c>
    </row>
    <row r="62" spans="3:17">
      <c r="C62" s="9" t="s">
        <v>154</v>
      </c>
      <c r="D62" s="20">
        <v>2</v>
      </c>
      <c r="E62" s="8">
        <v>74</v>
      </c>
      <c r="F62" s="7">
        <v>2</v>
      </c>
      <c r="G62" s="7">
        <v>1</v>
      </c>
      <c r="H62" s="7">
        <v>0</v>
      </c>
      <c r="I62" s="7">
        <v>0</v>
      </c>
      <c r="J62" s="7">
        <v>0</v>
      </c>
      <c r="K62" s="7">
        <v>2</v>
      </c>
      <c r="L62" s="7">
        <v>0</v>
      </c>
      <c r="M62" s="7">
        <v>1</v>
      </c>
      <c r="N62" s="7">
        <v>0</v>
      </c>
      <c r="O62" s="7">
        <v>0</v>
      </c>
      <c r="P62" s="7">
        <v>0</v>
      </c>
      <c r="Q62" s="4">
        <v>0</v>
      </c>
    </row>
    <row r="63" spans="3:17">
      <c r="C63" s="9" t="s">
        <v>211</v>
      </c>
      <c r="D63" s="20">
        <v>9</v>
      </c>
      <c r="E63" s="8">
        <v>68.333333333333329</v>
      </c>
      <c r="F63" s="7">
        <v>5.75</v>
      </c>
      <c r="G63" s="7">
        <v>2</v>
      </c>
      <c r="H63" s="7">
        <v>3</v>
      </c>
      <c r="I63" s="7">
        <v>1</v>
      </c>
      <c r="J63" s="7">
        <v>3</v>
      </c>
      <c r="K63" s="7">
        <v>0</v>
      </c>
      <c r="L63" s="7">
        <v>0</v>
      </c>
      <c r="M63" s="7">
        <v>0</v>
      </c>
      <c r="N63" s="7">
        <v>1</v>
      </c>
      <c r="O63" s="7">
        <v>4.75</v>
      </c>
      <c r="P63" s="7">
        <v>2.75</v>
      </c>
      <c r="Q63" s="4">
        <v>1.75</v>
      </c>
    </row>
    <row r="64" spans="3:17">
      <c r="C64" s="9" t="s">
        <v>217</v>
      </c>
      <c r="D64" s="20">
        <v>1</v>
      </c>
      <c r="E64" s="8">
        <v>25</v>
      </c>
      <c r="F64" s="7">
        <v>0</v>
      </c>
      <c r="G64" s="7">
        <v>1</v>
      </c>
      <c r="H64" s="7">
        <v>0</v>
      </c>
      <c r="I64" s="7">
        <v>1</v>
      </c>
      <c r="J64" s="7">
        <v>0</v>
      </c>
      <c r="K64" s="7">
        <v>0</v>
      </c>
      <c r="L64" s="7">
        <v>1</v>
      </c>
      <c r="M64" s="7">
        <v>0</v>
      </c>
      <c r="N64" s="7">
        <v>0</v>
      </c>
      <c r="O64" s="7">
        <v>0</v>
      </c>
      <c r="P64" s="7">
        <v>0</v>
      </c>
      <c r="Q64" s="4">
        <v>0</v>
      </c>
    </row>
    <row r="65" spans="3:17">
      <c r="C65" s="9" t="s">
        <v>155</v>
      </c>
      <c r="D65" s="20">
        <v>1</v>
      </c>
      <c r="E65" s="8">
        <v>29</v>
      </c>
      <c r="F65" s="7">
        <v>0</v>
      </c>
      <c r="G65" s="7">
        <v>0</v>
      </c>
      <c r="H65" s="7">
        <v>0</v>
      </c>
      <c r="I65" s="7">
        <v>1</v>
      </c>
      <c r="J65" s="7">
        <v>1</v>
      </c>
      <c r="K65" s="7">
        <v>0</v>
      </c>
      <c r="L65" s="7">
        <v>0</v>
      </c>
      <c r="M65" s="7">
        <v>0</v>
      </c>
      <c r="N65" s="7">
        <v>0</v>
      </c>
      <c r="O65" s="7">
        <v>1</v>
      </c>
      <c r="P65" s="7">
        <v>0</v>
      </c>
      <c r="Q65" s="4">
        <v>0</v>
      </c>
    </row>
    <row r="66" spans="3:17">
      <c r="C66" s="9" t="s">
        <v>466</v>
      </c>
      <c r="D66" s="20">
        <v>3</v>
      </c>
      <c r="E66" s="8">
        <v>44.666666666666664</v>
      </c>
      <c r="F66" s="7">
        <v>0</v>
      </c>
      <c r="G66" s="7">
        <v>0</v>
      </c>
      <c r="H66" s="7">
        <v>1</v>
      </c>
      <c r="I66" s="7">
        <v>0</v>
      </c>
      <c r="J66" s="7">
        <v>1</v>
      </c>
      <c r="K66" s="7">
        <v>1</v>
      </c>
      <c r="L66" s="7">
        <v>0</v>
      </c>
      <c r="M66" s="7">
        <v>0</v>
      </c>
      <c r="N66" s="7">
        <v>0</v>
      </c>
      <c r="O66" s="7">
        <v>0</v>
      </c>
      <c r="P66" s="7">
        <v>0</v>
      </c>
      <c r="Q66" s="4">
        <v>0</v>
      </c>
    </row>
    <row r="67" spans="3:17">
      <c r="C67" s="9" t="s">
        <v>150</v>
      </c>
      <c r="D67" s="20">
        <v>2</v>
      </c>
      <c r="E67" s="8">
        <v>62</v>
      </c>
      <c r="F67" s="7">
        <v>1</v>
      </c>
      <c r="G67" s="7">
        <v>0</v>
      </c>
      <c r="H67" s="7">
        <v>2</v>
      </c>
      <c r="I67" s="7">
        <v>0</v>
      </c>
      <c r="J67" s="7">
        <v>1</v>
      </c>
      <c r="K67" s="7">
        <v>1</v>
      </c>
      <c r="L67" s="7">
        <v>0</v>
      </c>
      <c r="M67" s="7">
        <v>1</v>
      </c>
      <c r="N67" s="7">
        <v>0</v>
      </c>
      <c r="O67" s="7">
        <v>0</v>
      </c>
      <c r="P67" s="7">
        <v>0</v>
      </c>
      <c r="Q67" s="4">
        <v>0</v>
      </c>
    </row>
    <row r="68" spans="3:17">
      <c r="C68" s="9" t="s">
        <v>483</v>
      </c>
      <c r="D68" s="20">
        <v>1</v>
      </c>
      <c r="E68" s="8">
        <v>37</v>
      </c>
      <c r="F68" s="7">
        <v>0</v>
      </c>
      <c r="G68" s="7">
        <v>0</v>
      </c>
      <c r="H68" s="7">
        <v>0</v>
      </c>
      <c r="I68" s="7">
        <v>0</v>
      </c>
      <c r="J68" s="7">
        <v>0</v>
      </c>
      <c r="K68" s="7">
        <v>0</v>
      </c>
      <c r="L68" s="7">
        <v>0</v>
      </c>
      <c r="M68" s="7">
        <v>0</v>
      </c>
      <c r="N68" s="7">
        <v>0</v>
      </c>
      <c r="O68" s="7">
        <v>0</v>
      </c>
      <c r="P68" s="7">
        <v>0</v>
      </c>
      <c r="Q68" s="4">
        <v>0</v>
      </c>
    </row>
    <row r="69" spans="3:17">
      <c r="C69" s="9" t="s">
        <v>218</v>
      </c>
      <c r="D69" s="20">
        <v>1</v>
      </c>
      <c r="E69" s="8">
        <v>42</v>
      </c>
      <c r="F69" s="7">
        <v>0</v>
      </c>
      <c r="G69" s="7">
        <v>0</v>
      </c>
      <c r="H69" s="7">
        <v>1</v>
      </c>
      <c r="I69" s="7">
        <v>0</v>
      </c>
      <c r="J69" s="7">
        <v>1</v>
      </c>
      <c r="K69" s="7">
        <v>1</v>
      </c>
      <c r="L69" s="7">
        <v>0</v>
      </c>
      <c r="M69" s="7">
        <v>0</v>
      </c>
      <c r="N69" s="7">
        <v>0</v>
      </c>
      <c r="O69" s="7">
        <v>0</v>
      </c>
      <c r="P69" s="7">
        <v>0</v>
      </c>
      <c r="Q69" s="4">
        <v>0</v>
      </c>
    </row>
    <row r="70" spans="3:17">
      <c r="C70" s="9" t="s">
        <v>165</v>
      </c>
      <c r="D70" s="20">
        <v>6</v>
      </c>
      <c r="E70" s="8">
        <v>34</v>
      </c>
      <c r="F70" s="7">
        <v>2.5</v>
      </c>
      <c r="G70" s="7">
        <v>0.75</v>
      </c>
      <c r="H70" s="7">
        <v>3.75</v>
      </c>
      <c r="I70" s="7">
        <v>2</v>
      </c>
      <c r="J70" s="7">
        <v>0</v>
      </c>
      <c r="K70" s="7">
        <v>2.5</v>
      </c>
      <c r="L70" s="7">
        <v>0</v>
      </c>
      <c r="M70" s="7">
        <v>1.75</v>
      </c>
      <c r="N70" s="7">
        <v>1</v>
      </c>
      <c r="O70" s="7">
        <v>0.75</v>
      </c>
      <c r="P70" s="7">
        <v>0</v>
      </c>
      <c r="Q70" s="4">
        <v>1</v>
      </c>
    </row>
    <row r="71" spans="3:17">
      <c r="C71" s="9" t="s">
        <v>489</v>
      </c>
      <c r="D71" s="20">
        <v>2</v>
      </c>
      <c r="E71" s="8">
        <v>61.5</v>
      </c>
      <c r="F71" s="7">
        <v>1.75</v>
      </c>
      <c r="G71" s="7">
        <v>1.75</v>
      </c>
      <c r="H71" s="7">
        <v>1</v>
      </c>
      <c r="I71" s="7">
        <v>0</v>
      </c>
      <c r="J71" s="7">
        <v>0.75</v>
      </c>
      <c r="K71" s="7">
        <v>0</v>
      </c>
      <c r="L71" s="7">
        <v>0</v>
      </c>
      <c r="M71" s="7">
        <v>0</v>
      </c>
      <c r="N71" s="7">
        <v>0</v>
      </c>
      <c r="O71" s="7">
        <v>0.75</v>
      </c>
      <c r="P71" s="7">
        <v>0</v>
      </c>
      <c r="Q71" s="4">
        <v>0</v>
      </c>
    </row>
    <row r="72" spans="3:17">
      <c r="C72" s="9" t="s">
        <v>488</v>
      </c>
      <c r="D72" s="20">
        <v>2</v>
      </c>
      <c r="E72" s="8">
        <v>57</v>
      </c>
      <c r="F72" s="7">
        <v>1</v>
      </c>
      <c r="G72" s="7">
        <v>0</v>
      </c>
      <c r="H72" s="7">
        <v>1</v>
      </c>
      <c r="I72" s="7">
        <v>1</v>
      </c>
      <c r="J72" s="7">
        <v>0</v>
      </c>
      <c r="K72" s="7">
        <v>0</v>
      </c>
      <c r="L72" s="7">
        <v>2</v>
      </c>
      <c r="M72" s="7">
        <v>0</v>
      </c>
      <c r="N72" s="7">
        <v>0</v>
      </c>
      <c r="O72" s="7">
        <v>1</v>
      </c>
      <c r="P72" s="7">
        <v>0</v>
      </c>
      <c r="Q72" s="4">
        <v>0</v>
      </c>
    </row>
    <row r="73" spans="3:17">
      <c r="C73" s="9" t="s">
        <v>138</v>
      </c>
      <c r="D73" s="20">
        <v>13</v>
      </c>
      <c r="E73" s="8">
        <v>56.307692307692307</v>
      </c>
      <c r="F73" s="7">
        <v>2</v>
      </c>
      <c r="G73" s="7">
        <v>2</v>
      </c>
      <c r="H73" s="7">
        <v>4</v>
      </c>
      <c r="I73" s="7">
        <v>5</v>
      </c>
      <c r="J73" s="7">
        <v>3.6</v>
      </c>
      <c r="K73" s="7">
        <v>1.6</v>
      </c>
      <c r="L73" s="7">
        <v>1</v>
      </c>
      <c r="M73" s="7">
        <v>1.6</v>
      </c>
      <c r="N73" s="7">
        <v>0</v>
      </c>
      <c r="O73" s="7">
        <v>2</v>
      </c>
      <c r="P73" s="7">
        <v>2.6</v>
      </c>
      <c r="Q73" s="4">
        <v>3.6</v>
      </c>
    </row>
    <row r="74" spans="3:17">
      <c r="C74" s="9" t="s">
        <v>195</v>
      </c>
      <c r="D74" s="20">
        <v>7</v>
      </c>
      <c r="E74" s="8">
        <v>56.571428571428569</v>
      </c>
      <c r="F74" s="7">
        <v>1</v>
      </c>
      <c r="G74" s="7">
        <v>1</v>
      </c>
      <c r="H74" s="7">
        <v>0</v>
      </c>
      <c r="I74" s="7">
        <v>0</v>
      </c>
      <c r="J74" s="7">
        <v>2</v>
      </c>
      <c r="K74" s="7">
        <v>1</v>
      </c>
      <c r="L74" s="7">
        <v>1</v>
      </c>
      <c r="M74" s="7">
        <v>0</v>
      </c>
      <c r="N74" s="7">
        <v>0</v>
      </c>
      <c r="O74" s="7">
        <v>1</v>
      </c>
      <c r="P74" s="7">
        <v>1</v>
      </c>
      <c r="Q74" s="4">
        <v>2</v>
      </c>
    </row>
    <row r="75" spans="3:17">
      <c r="C75" s="9" t="s">
        <v>496</v>
      </c>
      <c r="D75" s="20">
        <v>1</v>
      </c>
      <c r="E75" s="8">
        <v>30</v>
      </c>
      <c r="F75" s="7">
        <v>0</v>
      </c>
      <c r="G75" s="7">
        <v>0</v>
      </c>
      <c r="H75" s="7">
        <v>1</v>
      </c>
      <c r="I75" s="7">
        <v>0</v>
      </c>
      <c r="J75" s="7">
        <v>1</v>
      </c>
      <c r="K75" s="7">
        <v>1</v>
      </c>
      <c r="L75" s="7">
        <v>0</v>
      </c>
      <c r="M75" s="7">
        <v>0</v>
      </c>
      <c r="N75" s="7">
        <v>0</v>
      </c>
      <c r="O75" s="7">
        <v>0</v>
      </c>
      <c r="P75" s="7">
        <v>0</v>
      </c>
      <c r="Q75" s="4">
        <v>0</v>
      </c>
    </row>
    <row r="76" spans="3:17">
      <c r="C76" s="9" t="s">
        <v>123</v>
      </c>
      <c r="D76" s="20">
        <v>18</v>
      </c>
      <c r="E76" s="8">
        <v>64.764705882352942</v>
      </c>
      <c r="F76" s="7">
        <v>8.25</v>
      </c>
      <c r="G76" s="7">
        <v>4</v>
      </c>
      <c r="H76" s="7">
        <v>11.25</v>
      </c>
      <c r="I76" s="7">
        <v>0</v>
      </c>
      <c r="J76" s="7">
        <v>5.25</v>
      </c>
      <c r="K76" s="7">
        <v>2</v>
      </c>
      <c r="L76" s="7">
        <v>0</v>
      </c>
      <c r="M76" s="7">
        <v>2</v>
      </c>
      <c r="N76" s="7">
        <v>0</v>
      </c>
      <c r="O76" s="7">
        <v>0</v>
      </c>
      <c r="P76" s="7">
        <v>3.25</v>
      </c>
      <c r="Q76" s="4">
        <v>2</v>
      </c>
    </row>
    <row r="77" spans="3:17">
      <c r="C77" s="9" t="s">
        <v>460</v>
      </c>
      <c r="D77" s="20">
        <v>1</v>
      </c>
      <c r="E77" s="8">
        <v>21</v>
      </c>
      <c r="F77" s="7">
        <v>0</v>
      </c>
      <c r="G77" s="7">
        <v>0</v>
      </c>
      <c r="H77" s="7">
        <v>1</v>
      </c>
      <c r="I77" s="7">
        <v>1</v>
      </c>
      <c r="J77" s="7">
        <v>0</v>
      </c>
      <c r="K77" s="7">
        <v>0</v>
      </c>
      <c r="L77" s="7">
        <v>0</v>
      </c>
      <c r="M77" s="7">
        <v>0</v>
      </c>
      <c r="N77" s="7">
        <v>0</v>
      </c>
      <c r="O77" s="7">
        <v>0</v>
      </c>
      <c r="P77" s="7">
        <v>0</v>
      </c>
      <c r="Q77" s="4">
        <v>0</v>
      </c>
    </row>
    <row r="78" spans="3:17">
      <c r="C78" s="9" t="s">
        <v>487</v>
      </c>
      <c r="D78" s="20">
        <v>1</v>
      </c>
      <c r="E78" s="8">
        <v>83</v>
      </c>
      <c r="F78" s="7">
        <v>0.75</v>
      </c>
      <c r="G78" s="7">
        <v>0</v>
      </c>
      <c r="H78" s="7">
        <v>0.75</v>
      </c>
      <c r="I78" s="7">
        <v>0</v>
      </c>
      <c r="J78" s="7">
        <v>0.75</v>
      </c>
      <c r="K78" s="7">
        <v>0.75</v>
      </c>
      <c r="L78" s="7">
        <v>0</v>
      </c>
      <c r="M78" s="7">
        <v>0</v>
      </c>
      <c r="N78" s="7">
        <v>0</v>
      </c>
      <c r="O78" s="7">
        <v>0</v>
      </c>
      <c r="P78" s="7">
        <v>0</v>
      </c>
      <c r="Q78" s="4">
        <v>0</v>
      </c>
    </row>
    <row r="79" spans="3:17">
      <c r="C79" s="9" t="s">
        <v>145</v>
      </c>
      <c r="D79" s="20">
        <v>3</v>
      </c>
      <c r="E79" s="8">
        <v>72</v>
      </c>
      <c r="F79" s="7">
        <v>2</v>
      </c>
      <c r="G79" s="7">
        <v>1</v>
      </c>
      <c r="H79" s="7">
        <v>0</v>
      </c>
      <c r="I79" s="7">
        <v>0</v>
      </c>
      <c r="J79" s="7">
        <v>0</v>
      </c>
      <c r="K79" s="7">
        <v>0</v>
      </c>
      <c r="L79" s="7">
        <v>0</v>
      </c>
      <c r="M79" s="7">
        <v>0</v>
      </c>
      <c r="N79" s="7">
        <v>0</v>
      </c>
      <c r="O79" s="7">
        <v>0</v>
      </c>
      <c r="P79" s="7">
        <v>0</v>
      </c>
      <c r="Q79" s="4">
        <v>0</v>
      </c>
    </row>
    <row r="80" spans="3:17">
      <c r="C80" s="9" t="s">
        <v>143</v>
      </c>
      <c r="D80" s="20">
        <v>7</v>
      </c>
      <c r="E80" s="8">
        <v>71.666666666666671</v>
      </c>
      <c r="F80" s="7">
        <v>3</v>
      </c>
      <c r="G80" s="7">
        <v>1</v>
      </c>
      <c r="H80" s="7">
        <v>5</v>
      </c>
      <c r="I80" s="7">
        <v>0</v>
      </c>
      <c r="J80" s="7">
        <v>0</v>
      </c>
      <c r="K80" s="7">
        <v>0</v>
      </c>
      <c r="L80" s="7">
        <v>0</v>
      </c>
      <c r="M80" s="7">
        <v>0</v>
      </c>
      <c r="N80" s="7">
        <v>1</v>
      </c>
      <c r="O80" s="7">
        <v>0</v>
      </c>
      <c r="P80" s="7">
        <v>1</v>
      </c>
      <c r="Q80" s="4">
        <v>1</v>
      </c>
    </row>
    <row r="81" spans="3:17">
      <c r="C81" s="9" t="s">
        <v>175</v>
      </c>
      <c r="D81" s="20">
        <v>1</v>
      </c>
      <c r="E81" s="8">
        <v>61</v>
      </c>
      <c r="F81" s="7">
        <v>1</v>
      </c>
      <c r="G81" s="7">
        <v>0</v>
      </c>
      <c r="H81" s="7">
        <v>0</v>
      </c>
      <c r="I81" s="7">
        <v>0</v>
      </c>
      <c r="J81" s="7">
        <v>0</v>
      </c>
      <c r="K81" s="7">
        <v>0</v>
      </c>
      <c r="L81" s="7">
        <v>0</v>
      </c>
      <c r="M81" s="7">
        <v>0</v>
      </c>
      <c r="N81" s="7">
        <v>0</v>
      </c>
      <c r="O81" s="7">
        <v>0</v>
      </c>
      <c r="P81" s="7">
        <v>0</v>
      </c>
      <c r="Q81" s="4">
        <v>0</v>
      </c>
    </row>
    <row r="82" spans="3:17">
      <c r="C82" s="9" t="s">
        <v>493</v>
      </c>
      <c r="D82" s="20">
        <v>1</v>
      </c>
      <c r="E82" s="8">
        <v>88</v>
      </c>
      <c r="F82" s="7">
        <v>1</v>
      </c>
      <c r="G82" s="7">
        <v>0</v>
      </c>
      <c r="H82" s="7">
        <v>0</v>
      </c>
      <c r="I82" s="7">
        <v>0</v>
      </c>
      <c r="J82" s="7">
        <v>0</v>
      </c>
      <c r="K82" s="7">
        <v>0</v>
      </c>
      <c r="L82" s="7">
        <v>0</v>
      </c>
      <c r="M82" s="7">
        <v>0</v>
      </c>
      <c r="N82" s="7">
        <v>0</v>
      </c>
      <c r="O82" s="7">
        <v>1</v>
      </c>
      <c r="P82" s="7">
        <v>0</v>
      </c>
      <c r="Q82" s="4">
        <v>0</v>
      </c>
    </row>
    <row r="83" spans="3:17">
      <c r="C83" s="9" t="s">
        <v>124</v>
      </c>
      <c r="D83" s="20">
        <v>7</v>
      </c>
      <c r="E83" s="8">
        <v>60</v>
      </c>
      <c r="F83" s="7">
        <v>1</v>
      </c>
      <c r="G83" s="7">
        <v>3</v>
      </c>
      <c r="H83" s="7">
        <v>3</v>
      </c>
      <c r="I83" s="7">
        <v>2</v>
      </c>
      <c r="J83" s="7">
        <v>2</v>
      </c>
      <c r="K83" s="7">
        <v>0</v>
      </c>
      <c r="L83" s="7">
        <v>0</v>
      </c>
      <c r="M83" s="7">
        <v>1</v>
      </c>
      <c r="N83" s="7">
        <v>0</v>
      </c>
      <c r="O83" s="7">
        <v>0</v>
      </c>
      <c r="P83" s="7">
        <v>1</v>
      </c>
      <c r="Q83" s="4">
        <v>0</v>
      </c>
    </row>
    <row r="84" spans="3:17">
      <c r="C84" s="9" t="s">
        <v>492</v>
      </c>
      <c r="D84" s="20">
        <v>1</v>
      </c>
      <c r="E84" s="8">
        <v>78</v>
      </c>
      <c r="F84" s="7">
        <v>0</v>
      </c>
      <c r="G84" s="7">
        <v>0</v>
      </c>
      <c r="H84" s="7">
        <v>1</v>
      </c>
      <c r="I84" s="7">
        <v>0</v>
      </c>
      <c r="J84" s="7">
        <v>0</v>
      </c>
      <c r="K84" s="7">
        <v>1</v>
      </c>
      <c r="L84" s="7">
        <v>0</v>
      </c>
      <c r="M84" s="7">
        <v>0</v>
      </c>
      <c r="N84" s="7">
        <v>0</v>
      </c>
      <c r="O84" s="7">
        <v>0</v>
      </c>
      <c r="P84" s="7">
        <v>0</v>
      </c>
      <c r="Q84" s="4">
        <v>1</v>
      </c>
    </row>
    <row r="85" spans="3:17">
      <c r="C85" s="9" t="s">
        <v>491</v>
      </c>
      <c r="D85" s="20">
        <v>2</v>
      </c>
      <c r="E85" s="8">
        <v>57.5</v>
      </c>
      <c r="F85" s="7">
        <v>1.75</v>
      </c>
      <c r="G85" s="7">
        <v>0.75</v>
      </c>
      <c r="H85" s="7">
        <v>1.75</v>
      </c>
      <c r="I85" s="7">
        <v>0</v>
      </c>
      <c r="J85" s="7">
        <v>0</v>
      </c>
      <c r="K85" s="7">
        <v>0</v>
      </c>
      <c r="L85" s="7">
        <v>0</v>
      </c>
      <c r="M85" s="7">
        <v>0</v>
      </c>
      <c r="N85" s="7">
        <v>0</v>
      </c>
      <c r="O85" s="7">
        <v>0</v>
      </c>
      <c r="P85" s="7">
        <v>0.75</v>
      </c>
      <c r="Q85" s="4">
        <v>1</v>
      </c>
    </row>
    <row r="86" spans="3:17">
      <c r="C86" s="9" t="s">
        <v>458</v>
      </c>
      <c r="D86" s="20">
        <v>1</v>
      </c>
      <c r="E86" s="8">
        <v>19</v>
      </c>
      <c r="F86" s="7">
        <v>0</v>
      </c>
      <c r="G86" s="7">
        <v>0</v>
      </c>
      <c r="H86" s="7">
        <v>0</v>
      </c>
      <c r="I86" s="7">
        <v>0</v>
      </c>
      <c r="J86" s="7">
        <v>0</v>
      </c>
      <c r="K86" s="7">
        <v>1</v>
      </c>
      <c r="L86" s="7">
        <v>0</v>
      </c>
      <c r="M86" s="7">
        <v>1</v>
      </c>
      <c r="N86" s="7">
        <v>1</v>
      </c>
      <c r="O86" s="7">
        <v>0</v>
      </c>
      <c r="P86" s="7">
        <v>0</v>
      </c>
      <c r="Q86" s="4">
        <v>0</v>
      </c>
    </row>
    <row r="87" spans="3:17">
      <c r="C87" s="9" t="s">
        <v>476</v>
      </c>
      <c r="D87" s="20">
        <v>1</v>
      </c>
      <c r="E87" s="8">
        <v>66</v>
      </c>
      <c r="F87" s="7">
        <v>0</v>
      </c>
      <c r="G87" s="7">
        <v>0</v>
      </c>
      <c r="H87" s="7">
        <v>0</v>
      </c>
      <c r="I87" s="7">
        <v>0</v>
      </c>
      <c r="J87" s="7">
        <v>0</v>
      </c>
      <c r="K87" s="7">
        <v>0</v>
      </c>
      <c r="L87" s="7">
        <v>0</v>
      </c>
      <c r="M87" s="7">
        <v>0</v>
      </c>
      <c r="N87" s="7">
        <v>0</v>
      </c>
      <c r="O87" s="7">
        <v>0</v>
      </c>
      <c r="P87" s="7">
        <v>1</v>
      </c>
      <c r="Q87" s="4">
        <v>1</v>
      </c>
    </row>
    <row r="88" spans="3:17">
      <c r="C88" s="9" t="s">
        <v>490</v>
      </c>
      <c r="D88" s="20">
        <v>1</v>
      </c>
      <c r="E88" s="8">
        <v>87</v>
      </c>
      <c r="F88" s="7">
        <v>1</v>
      </c>
      <c r="G88" s="7">
        <v>0</v>
      </c>
      <c r="H88" s="7">
        <v>0</v>
      </c>
      <c r="I88" s="7">
        <v>0</v>
      </c>
      <c r="J88" s="7">
        <v>0</v>
      </c>
      <c r="K88" s="7">
        <v>0</v>
      </c>
      <c r="L88" s="7">
        <v>0</v>
      </c>
      <c r="M88" s="7">
        <v>0</v>
      </c>
      <c r="N88" s="7">
        <v>0</v>
      </c>
      <c r="O88" s="7">
        <v>0</v>
      </c>
      <c r="P88" s="7">
        <v>1</v>
      </c>
      <c r="Q88" s="4">
        <v>1</v>
      </c>
    </row>
    <row r="89" spans="3:17">
      <c r="C89" s="9" t="s">
        <v>473</v>
      </c>
      <c r="D89" s="20">
        <v>1</v>
      </c>
      <c r="E89" s="8">
        <v>76</v>
      </c>
      <c r="F89" s="7">
        <v>1</v>
      </c>
      <c r="G89" s="7">
        <v>1</v>
      </c>
      <c r="H89" s="7">
        <v>0</v>
      </c>
      <c r="I89" s="7">
        <v>0</v>
      </c>
      <c r="J89" s="7">
        <v>0</v>
      </c>
      <c r="K89" s="7">
        <v>0</v>
      </c>
      <c r="L89" s="7">
        <v>0</v>
      </c>
      <c r="M89" s="7">
        <v>1</v>
      </c>
      <c r="N89" s="7">
        <v>0</v>
      </c>
      <c r="O89" s="7">
        <v>0</v>
      </c>
      <c r="P89" s="7">
        <v>0</v>
      </c>
      <c r="Q89" s="4">
        <v>0</v>
      </c>
    </row>
    <row r="90" spans="3:17">
      <c r="C90" s="9" t="s">
        <v>426</v>
      </c>
      <c r="D90" s="20">
        <v>4</v>
      </c>
      <c r="E90" s="8">
        <v>61.25</v>
      </c>
      <c r="F90" s="7">
        <v>1</v>
      </c>
      <c r="G90" s="7">
        <v>2</v>
      </c>
      <c r="H90" s="7">
        <v>2</v>
      </c>
      <c r="I90" s="7">
        <v>1</v>
      </c>
      <c r="J90" s="7">
        <v>1</v>
      </c>
      <c r="K90" s="7">
        <v>0</v>
      </c>
      <c r="L90" s="7">
        <v>0</v>
      </c>
      <c r="M90" s="7">
        <v>0</v>
      </c>
      <c r="N90" s="7">
        <v>0</v>
      </c>
      <c r="O90" s="7">
        <v>0</v>
      </c>
      <c r="P90" s="7">
        <v>1</v>
      </c>
      <c r="Q90" s="4">
        <v>0</v>
      </c>
    </row>
    <row r="91" spans="3:17">
      <c r="C91" s="9" t="s">
        <v>440</v>
      </c>
      <c r="D91" s="20">
        <v>12</v>
      </c>
      <c r="E91" s="8">
        <v>38.333333333333336</v>
      </c>
      <c r="F91" s="7">
        <v>3</v>
      </c>
      <c r="G91" s="7">
        <v>3</v>
      </c>
      <c r="H91" s="7">
        <v>2</v>
      </c>
      <c r="I91" s="7">
        <v>1</v>
      </c>
      <c r="J91" s="7">
        <v>3</v>
      </c>
      <c r="K91" s="7">
        <v>3</v>
      </c>
      <c r="L91" s="7">
        <v>0</v>
      </c>
      <c r="M91" s="7">
        <v>1</v>
      </c>
      <c r="N91" s="7">
        <v>0</v>
      </c>
      <c r="O91" s="7">
        <v>4</v>
      </c>
      <c r="P91" s="7">
        <v>0</v>
      </c>
      <c r="Q91" s="4">
        <v>3</v>
      </c>
    </row>
    <row r="92" spans="3:17">
      <c r="C92" s="9" t="s">
        <v>146</v>
      </c>
      <c r="D92" s="20">
        <v>18</v>
      </c>
      <c r="E92" s="8">
        <v>33.588235294117645</v>
      </c>
      <c r="F92" s="7">
        <v>7.5</v>
      </c>
      <c r="G92" s="7">
        <v>2.75</v>
      </c>
      <c r="H92" s="7">
        <v>5.4285714285714288</v>
      </c>
      <c r="I92" s="7">
        <v>6.1785714285714288</v>
      </c>
      <c r="J92" s="7">
        <v>2.4285714285714288</v>
      </c>
      <c r="K92" s="7">
        <v>2.4285714285714288</v>
      </c>
      <c r="L92" s="7">
        <v>1.4285714285714286</v>
      </c>
      <c r="M92" s="7">
        <v>2.5</v>
      </c>
      <c r="N92" s="7">
        <v>3.5</v>
      </c>
      <c r="O92" s="7">
        <v>1.4285714285714286</v>
      </c>
      <c r="P92" s="7">
        <v>3</v>
      </c>
      <c r="Q92" s="4">
        <v>2.4285714285714288</v>
      </c>
    </row>
    <row r="93" spans="3:17">
      <c r="C93" s="9" t="s">
        <v>169</v>
      </c>
      <c r="D93" s="20">
        <v>1</v>
      </c>
      <c r="E93" s="8">
        <v>72</v>
      </c>
      <c r="F93" s="7">
        <v>1</v>
      </c>
      <c r="G93" s="7">
        <v>0</v>
      </c>
      <c r="H93" s="7">
        <v>0</v>
      </c>
      <c r="I93" s="7">
        <v>0</v>
      </c>
      <c r="J93" s="7">
        <v>0</v>
      </c>
      <c r="K93" s="7">
        <v>0</v>
      </c>
      <c r="L93" s="7">
        <v>0</v>
      </c>
      <c r="M93" s="7">
        <v>0</v>
      </c>
      <c r="N93" s="7">
        <v>0</v>
      </c>
      <c r="O93" s="7">
        <v>0</v>
      </c>
      <c r="P93" s="7">
        <v>0</v>
      </c>
      <c r="Q93" s="4">
        <v>1</v>
      </c>
    </row>
    <row r="94" spans="3:17">
      <c r="C94" s="9" t="s">
        <v>135</v>
      </c>
      <c r="D94" s="20">
        <v>11</v>
      </c>
      <c r="E94" s="8">
        <v>50</v>
      </c>
      <c r="F94" s="7">
        <v>3.6</v>
      </c>
      <c r="G94" s="7">
        <v>1</v>
      </c>
      <c r="H94" s="7">
        <v>6.6</v>
      </c>
      <c r="I94" s="7">
        <v>1</v>
      </c>
      <c r="J94" s="7">
        <v>1</v>
      </c>
      <c r="K94" s="7">
        <v>1</v>
      </c>
      <c r="L94" s="7">
        <v>0</v>
      </c>
      <c r="M94" s="7">
        <v>1.6</v>
      </c>
      <c r="N94" s="7">
        <v>0.6</v>
      </c>
      <c r="O94" s="7">
        <v>2</v>
      </c>
      <c r="P94" s="7">
        <v>0</v>
      </c>
      <c r="Q94" s="4">
        <v>3.6</v>
      </c>
    </row>
    <row r="95" spans="3:17">
      <c r="C95" s="9" t="s">
        <v>214</v>
      </c>
      <c r="D95" s="20">
        <v>7</v>
      </c>
      <c r="E95" s="8">
        <v>50.857142857142854</v>
      </c>
      <c r="F95" s="7">
        <v>0</v>
      </c>
      <c r="G95" s="7">
        <v>1.75</v>
      </c>
      <c r="H95" s="7">
        <v>2.6</v>
      </c>
      <c r="I95" s="7">
        <v>0</v>
      </c>
      <c r="J95" s="7">
        <v>3.35</v>
      </c>
      <c r="K95" s="7">
        <v>0.6</v>
      </c>
      <c r="L95" s="7">
        <v>1.35</v>
      </c>
      <c r="M95" s="7">
        <v>1.35</v>
      </c>
      <c r="N95" s="7">
        <v>0</v>
      </c>
      <c r="O95" s="7">
        <v>0</v>
      </c>
      <c r="P95" s="7">
        <v>0</v>
      </c>
      <c r="Q95" s="4">
        <v>1</v>
      </c>
    </row>
    <row r="96" spans="3:17">
      <c r="C96" s="9" t="s">
        <v>188</v>
      </c>
      <c r="D96" s="20">
        <v>3</v>
      </c>
      <c r="E96" s="8">
        <v>60.666666666666664</v>
      </c>
      <c r="F96" s="7">
        <v>2</v>
      </c>
      <c r="G96" s="7">
        <v>0.75</v>
      </c>
      <c r="H96" s="7">
        <v>1.75</v>
      </c>
      <c r="I96" s="7">
        <v>0</v>
      </c>
      <c r="J96" s="7">
        <v>0</v>
      </c>
      <c r="K96" s="7">
        <v>0</v>
      </c>
      <c r="L96" s="7">
        <v>0</v>
      </c>
      <c r="M96" s="7">
        <v>0</v>
      </c>
      <c r="N96" s="7">
        <v>0</v>
      </c>
      <c r="O96" s="7">
        <v>2.75</v>
      </c>
      <c r="P96" s="7">
        <v>0</v>
      </c>
      <c r="Q96" s="4">
        <v>0.75</v>
      </c>
    </row>
    <row r="97" spans="3:17">
      <c r="C97" s="9" t="s">
        <v>224</v>
      </c>
      <c r="D97" s="20">
        <v>13</v>
      </c>
      <c r="E97" s="8">
        <v>58.769230769230766</v>
      </c>
      <c r="F97" s="7">
        <v>3.375</v>
      </c>
      <c r="G97" s="7">
        <v>2.375</v>
      </c>
      <c r="H97" s="7">
        <v>2.375</v>
      </c>
      <c r="I97" s="7">
        <v>0.375</v>
      </c>
      <c r="J97" s="7">
        <v>4.375</v>
      </c>
      <c r="K97" s="7">
        <v>0</v>
      </c>
      <c r="L97" s="7">
        <v>2</v>
      </c>
      <c r="M97" s="7">
        <v>3</v>
      </c>
      <c r="N97" s="7">
        <v>0.375</v>
      </c>
      <c r="O97" s="7">
        <v>0.375</v>
      </c>
      <c r="P97" s="7">
        <v>1</v>
      </c>
      <c r="Q97" s="4">
        <v>0.375</v>
      </c>
    </row>
    <row r="98" spans="3:17">
      <c r="C98" s="9" t="s">
        <v>197</v>
      </c>
      <c r="D98" s="20">
        <v>5</v>
      </c>
      <c r="E98" s="8">
        <v>68.400000000000006</v>
      </c>
      <c r="F98" s="7">
        <v>2</v>
      </c>
      <c r="G98" s="7">
        <v>1</v>
      </c>
      <c r="H98" s="7">
        <v>0.375</v>
      </c>
      <c r="I98" s="7">
        <v>0.375</v>
      </c>
      <c r="J98" s="7">
        <v>0.375</v>
      </c>
      <c r="K98" s="7">
        <v>0</v>
      </c>
      <c r="L98" s="7">
        <v>0.375</v>
      </c>
      <c r="M98" s="7">
        <v>1.375</v>
      </c>
      <c r="N98" s="7">
        <v>0.375</v>
      </c>
      <c r="O98" s="7">
        <v>1</v>
      </c>
      <c r="P98" s="7">
        <v>0.375</v>
      </c>
      <c r="Q98" s="4">
        <v>0.375</v>
      </c>
    </row>
    <row r="99" spans="3:17">
      <c r="C99" s="9" t="s">
        <v>172</v>
      </c>
      <c r="D99" s="20">
        <v>1</v>
      </c>
      <c r="E99" s="8">
        <v>48</v>
      </c>
      <c r="F99" s="7">
        <v>0</v>
      </c>
      <c r="G99" s="7">
        <v>0</v>
      </c>
      <c r="H99" s="7">
        <v>0</v>
      </c>
      <c r="I99" s="7">
        <v>0</v>
      </c>
      <c r="J99" s="7">
        <v>1</v>
      </c>
      <c r="K99" s="7">
        <v>0</v>
      </c>
      <c r="L99" s="7">
        <v>0</v>
      </c>
      <c r="M99" s="7">
        <v>0</v>
      </c>
      <c r="N99" s="7">
        <v>0</v>
      </c>
      <c r="O99" s="7">
        <v>0</v>
      </c>
      <c r="P99" s="7">
        <v>1</v>
      </c>
      <c r="Q99" s="4">
        <v>1</v>
      </c>
    </row>
    <row r="100" spans="3:17">
      <c r="C100" s="9" t="s">
        <v>470</v>
      </c>
      <c r="D100" s="20">
        <v>1</v>
      </c>
      <c r="E100" s="8">
        <v>35</v>
      </c>
      <c r="F100" s="7">
        <v>0</v>
      </c>
      <c r="G100" s="7">
        <v>1</v>
      </c>
      <c r="H100" s="7">
        <v>1</v>
      </c>
      <c r="I100" s="7">
        <v>0</v>
      </c>
      <c r="J100" s="7">
        <v>1</v>
      </c>
      <c r="K100" s="7">
        <v>0</v>
      </c>
      <c r="L100" s="7">
        <v>0</v>
      </c>
      <c r="M100" s="7">
        <v>0</v>
      </c>
      <c r="N100" s="7">
        <v>0</v>
      </c>
      <c r="O100" s="7">
        <v>0</v>
      </c>
      <c r="P100" s="7">
        <v>0</v>
      </c>
      <c r="Q100" s="4">
        <v>0</v>
      </c>
    </row>
    <row r="101" spans="3:17">
      <c r="C101" s="9" t="s">
        <v>241</v>
      </c>
      <c r="D101" s="20">
        <v>7</v>
      </c>
      <c r="E101" s="8">
        <v>60.857142857142854</v>
      </c>
      <c r="F101" s="7">
        <v>2.75</v>
      </c>
      <c r="G101" s="7">
        <v>2</v>
      </c>
      <c r="H101" s="7">
        <v>2.75</v>
      </c>
      <c r="I101" s="7">
        <v>0</v>
      </c>
      <c r="J101" s="7">
        <v>2</v>
      </c>
      <c r="K101" s="7">
        <v>0</v>
      </c>
      <c r="L101" s="7">
        <v>0</v>
      </c>
      <c r="M101" s="7">
        <v>0.75</v>
      </c>
      <c r="N101" s="7">
        <v>0</v>
      </c>
      <c r="O101" s="7">
        <v>0</v>
      </c>
      <c r="P101" s="7">
        <v>0</v>
      </c>
      <c r="Q101" s="4">
        <v>4.75</v>
      </c>
    </row>
    <row r="102" spans="3:17">
      <c r="C102" s="9" t="s">
        <v>230</v>
      </c>
      <c r="D102" s="20">
        <v>7</v>
      </c>
      <c r="E102" s="8">
        <v>57.5</v>
      </c>
      <c r="F102" s="7">
        <v>1</v>
      </c>
      <c r="G102" s="7">
        <v>3</v>
      </c>
      <c r="H102" s="7">
        <v>3</v>
      </c>
      <c r="I102" s="7">
        <v>0</v>
      </c>
      <c r="J102" s="7">
        <v>4</v>
      </c>
      <c r="K102" s="7">
        <v>0</v>
      </c>
      <c r="L102" s="7">
        <v>0</v>
      </c>
      <c r="M102" s="7">
        <v>1</v>
      </c>
      <c r="N102" s="7">
        <v>0</v>
      </c>
      <c r="O102" s="7">
        <v>0</v>
      </c>
      <c r="P102" s="7">
        <v>1</v>
      </c>
      <c r="Q102" s="4">
        <v>0</v>
      </c>
    </row>
    <row r="103" spans="3:17">
      <c r="C103" s="9" t="s">
        <v>168</v>
      </c>
      <c r="D103" s="20">
        <v>4</v>
      </c>
      <c r="E103" s="8">
        <v>66.5</v>
      </c>
      <c r="F103" s="7">
        <v>1</v>
      </c>
      <c r="G103" s="7">
        <v>1</v>
      </c>
      <c r="H103" s="7">
        <v>0</v>
      </c>
      <c r="I103" s="7">
        <v>0</v>
      </c>
      <c r="J103" s="7">
        <v>1</v>
      </c>
      <c r="K103" s="7">
        <v>1</v>
      </c>
      <c r="L103" s="7">
        <v>0</v>
      </c>
      <c r="M103" s="7">
        <v>0</v>
      </c>
      <c r="N103" s="7">
        <v>0</v>
      </c>
      <c r="O103" s="7">
        <v>0</v>
      </c>
      <c r="P103" s="7">
        <v>1</v>
      </c>
      <c r="Q103" s="4">
        <v>3</v>
      </c>
    </row>
    <row r="104" spans="3:17">
      <c r="C104" s="9" t="s">
        <v>192</v>
      </c>
      <c r="D104" s="20">
        <v>8</v>
      </c>
      <c r="E104" s="8">
        <v>41.25</v>
      </c>
      <c r="F104" s="7">
        <v>2</v>
      </c>
      <c r="G104" s="7">
        <v>1</v>
      </c>
      <c r="H104" s="7">
        <v>2</v>
      </c>
      <c r="I104" s="7">
        <v>2</v>
      </c>
      <c r="J104" s="7">
        <v>1</v>
      </c>
      <c r="K104" s="7">
        <v>1</v>
      </c>
      <c r="L104" s="7">
        <v>0</v>
      </c>
      <c r="M104" s="7">
        <v>2</v>
      </c>
      <c r="N104" s="7">
        <v>0</v>
      </c>
      <c r="O104" s="7">
        <v>2</v>
      </c>
      <c r="P104" s="7">
        <v>0</v>
      </c>
      <c r="Q104" s="4">
        <v>2</v>
      </c>
    </row>
    <row r="105" spans="3:17">
      <c r="C105" s="9" t="s">
        <v>242</v>
      </c>
      <c r="D105" s="20">
        <v>5</v>
      </c>
      <c r="E105" s="8">
        <v>43.8</v>
      </c>
      <c r="F105" s="7">
        <v>1</v>
      </c>
      <c r="G105" s="7">
        <v>0</v>
      </c>
      <c r="H105" s="7">
        <v>2</v>
      </c>
      <c r="I105" s="7">
        <v>0</v>
      </c>
      <c r="J105" s="7">
        <v>1</v>
      </c>
      <c r="K105" s="7">
        <v>0</v>
      </c>
      <c r="L105" s="7">
        <v>0</v>
      </c>
      <c r="M105" s="7">
        <v>1</v>
      </c>
      <c r="N105" s="7">
        <v>0</v>
      </c>
      <c r="O105" s="7">
        <v>0</v>
      </c>
      <c r="P105" s="7">
        <v>0</v>
      </c>
      <c r="Q105" s="4">
        <v>0</v>
      </c>
    </row>
    <row r="106" spans="3:17">
      <c r="C106" s="9" t="s">
        <v>223</v>
      </c>
      <c r="D106" s="20">
        <v>4</v>
      </c>
      <c r="E106" s="8">
        <v>40.5</v>
      </c>
      <c r="F106" s="7">
        <v>1</v>
      </c>
      <c r="G106" s="7">
        <v>1</v>
      </c>
      <c r="H106" s="7">
        <v>1</v>
      </c>
      <c r="I106" s="7">
        <v>1</v>
      </c>
      <c r="J106" s="7">
        <v>3</v>
      </c>
      <c r="K106" s="7">
        <v>1</v>
      </c>
      <c r="L106" s="7">
        <v>0</v>
      </c>
      <c r="M106" s="7">
        <v>0</v>
      </c>
      <c r="N106" s="7">
        <v>2</v>
      </c>
      <c r="O106" s="7">
        <v>0</v>
      </c>
      <c r="P106" s="7">
        <v>0</v>
      </c>
      <c r="Q106" s="4">
        <v>0</v>
      </c>
    </row>
    <row r="107" spans="3:17">
      <c r="C107" s="9" t="s">
        <v>156</v>
      </c>
      <c r="D107" s="20">
        <v>8</v>
      </c>
      <c r="E107" s="8">
        <v>61.75</v>
      </c>
      <c r="F107" s="7">
        <v>3</v>
      </c>
      <c r="G107" s="7">
        <v>2</v>
      </c>
      <c r="H107" s="7">
        <v>4</v>
      </c>
      <c r="I107" s="7">
        <v>0</v>
      </c>
      <c r="J107" s="7">
        <v>4</v>
      </c>
      <c r="K107" s="7">
        <v>1</v>
      </c>
      <c r="L107" s="7">
        <v>0</v>
      </c>
      <c r="M107" s="7">
        <v>0</v>
      </c>
      <c r="N107" s="7">
        <v>0</v>
      </c>
      <c r="O107" s="7">
        <v>0</v>
      </c>
      <c r="P107" s="7">
        <v>0</v>
      </c>
      <c r="Q107" s="4">
        <v>3</v>
      </c>
    </row>
    <row r="108" spans="3:17">
      <c r="C108" s="9" t="s">
        <v>190</v>
      </c>
      <c r="D108" s="20">
        <v>32</v>
      </c>
      <c r="E108" s="8">
        <v>56.862068965517238</v>
      </c>
      <c r="F108" s="7">
        <v>5.375</v>
      </c>
      <c r="G108" s="7">
        <v>8.375</v>
      </c>
      <c r="H108" s="7">
        <v>12.125</v>
      </c>
      <c r="I108" s="7">
        <v>4.75</v>
      </c>
      <c r="J108" s="7">
        <v>7.375</v>
      </c>
      <c r="K108" s="7">
        <v>3.375</v>
      </c>
      <c r="L108" s="7">
        <v>1.375</v>
      </c>
      <c r="M108" s="7">
        <v>4.375</v>
      </c>
      <c r="N108" s="7">
        <v>0</v>
      </c>
      <c r="O108" s="7">
        <v>1.75</v>
      </c>
      <c r="P108" s="7">
        <v>10.125</v>
      </c>
      <c r="Q108" s="4">
        <v>5</v>
      </c>
    </row>
    <row r="109" spans="3:17">
      <c r="C109" s="9" t="s">
        <v>464</v>
      </c>
      <c r="D109" s="20">
        <v>1</v>
      </c>
      <c r="E109" s="8">
        <v>61</v>
      </c>
      <c r="F109" s="7">
        <v>0</v>
      </c>
      <c r="G109" s="7">
        <v>0.75</v>
      </c>
      <c r="H109" s="7">
        <v>0</v>
      </c>
      <c r="I109" s="7">
        <v>0</v>
      </c>
      <c r="J109" s="7">
        <v>0.75</v>
      </c>
      <c r="K109" s="7">
        <v>0</v>
      </c>
      <c r="L109" s="7">
        <v>0.75</v>
      </c>
      <c r="M109" s="7">
        <v>0</v>
      </c>
      <c r="N109" s="7">
        <v>0</v>
      </c>
      <c r="O109" s="7">
        <v>0</v>
      </c>
      <c r="P109" s="7">
        <v>0</v>
      </c>
      <c r="Q109" s="4">
        <v>0.75</v>
      </c>
    </row>
    <row r="110" spans="3:17">
      <c r="C110" s="9" t="s">
        <v>164</v>
      </c>
      <c r="D110" s="20">
        <v>1</v>
      </c>
      <c r="E110" s="8">
        <v>79</v>
      </c>
      <c r="F110" s="7">
        <v>0</v>
      </c>
      <c r="G110" s="7">
        <v>1</v>
      </c>
      <c r="H110" s="7">
        <v>0</v>
      </c>
      <c r="I110" s="7">
        <v>0</v>
      </c>
      <c r="J110" s="7">
        <v>0</v>
      </c>
      <c r="K110" s="7">
        <v>0</v>
      </c>
      <c r="L110" s="7">
        <v>0</v>
      </c>
      <c r="M110" s="7">
        <v>0</v>
      </c>
      <c r="N110" s="7">
        <v>0</v>
      </c>
      <c r="O110" s="7">
        <v>1</v>
      </c>
      <c r="P110" s="7">
        <v>0</v>
      </c>
      <c r="Q110" s="4">
        <v>0</v>
      </c>
    </row>
    <row r="111" spans="3:17">
      <c r="C111" s="9" t="s">
        <v>153</v>
      </c>
      <c r="D111" s="20">
        <v>4</v>
      </c>
      <c r="E111" s="8">
        <v>52.5</v>
      </c>
      <c r="F111" s="7">
        <v>0.75</v>
      </c>
      <c r="G111" s="7">
        <v>1</v>
      </c>
      <c r="H111" s="7">
        <v>1.75</v>
      </c>
      <c r="I111" s="7">
        <v>1.75</v>
      </c>
      <c r="J111" s="7">
        <v>1</v>
      </c>
      <c r="K111" s="7">
        <v>0</v>
      </c>
      <c r="L111" s="7">
        <v>0</v>
      </c>
      <c r="M111" s="7">
        <v>1</v>
      </c>
      <c r="N111" s="7">
        <v>0</v>
      </c>
      <c r="O111" s="7">
        <v>0</v>
      </c>
      <c r="P111" s="7">
        <v>1</v>
      </c>
      <c r="Q111" s="4">
        <v>0.75</v>
      </c>
    </row>
    <row r="112" spans="3:17">
      <c r="C112" s="9" t="s">
        <v>162</v>
      </c>
      <c r="D112" s="20">
        <v>1</v>
      </c>
      <c r="E112" s="8">
        <v>65</v>
      </c>
      <c r="F112" s="7">
        <v>0</v>
      </c>
      <c r="G112" s="7">
        <v>0</v>
      </c>
      <c r="H112" s="7">
        <v>0</v>
      </c>
      <c r="I112" s="7">
        <v>0</v>
      </c>
      <c r="J112" s="7">
        <v>1</v>
      </c>
      <c r="K112" s="7">
        <v>0</v>
      </c>
      <c r="L112" s="7">
        <v>0</v>
      </c>
      <c r="M112" s="7">
        <v>0</v>
      </c>
      <c r="N112" s="7">
        <v>0</v>
      </c>
      <c r="O112" s="7">
        <v>0</v>
      </c>
      <c r="P112" s="7">
        <v>1</v>
      </c>
      <c r="Q112" s="4">
        <v>0</v>
      </c>
    </row>
    <row r="113" spans="3:17">
      <c r="C113" s="9" t="s">
        <v>147</v>
      </c>
      <c r="D113" s="20">
        <v>3</v>
      </c>
      <c r="E113" s="8">
        <v>70.666666666666671</v>
      </c>
      <c r="F113" s="7">
        <v>1.4285714285714286</v>
      </c>
      <c r="G113" s="7">
        <v>0</v>
      </c>
      <c r="H113" s="7">
        <v>1.4285714285714286</v>
      </c>
      <c r="I113" s="7">
        <v>0</v>
      </c>
      <c r="J113" s="7">
        <v>0.42857142857142855</v>
      </c>
      <c r="K113" s="7">
        <v>0.42857142857142855</v>
      </c>
      <c r="L113" s="7">
        <v>0</v>
      </c>
      <c r="M113" s="7">
        <v>0.42857142857142855</v>
      </c>
      <c r="N113" s="7">
        <v>1</v>
      </c>
      <c r="O113" s="7">
        <v>0</v>
      </c>
      <c r="P113" s="7">
        <v>0.42857142857142855</v>
      </c>
      <c r="Q113" s="4">
        <v>1.4285714285714286</v>
      </c>
    </row>
    <row r="114" spans="3:17">
      <c r="C114" s="9" t="s">
        <v>127</v>
      </c>
      <c r="D114" s="20">
        <v>3</v>
      </c>
      <c r="E114" s="8">
        <v>68.5</v>
      </c>
      <c r="F114" s="7">
        <v>1</v>
      </c>
      <c r="G114" s="7">
        <v>0</v>
      </c>
      <c r="H114" s="7">
        <v>1</v>
      </c>
      <c r="I114" s="7">
        <v>0</v>
      </c>
      <c r="J114" s="7">
        <v>0</v>
      </c>
      <c r="K114" s="7">
        <v>0</v>
      </c>
      <c r="L114" s="7">
        <v>0</v>
      </c>
      <c r="M114" s="7">
        <v>0</v>
      </c>
      <c r="N114" s="7">
        <v>0</v>
      </c>
      <c r="O114" s="7">
        <v>0</v>
      </c>
      <c r="P114" s="7">
        <v>0</v>
      </c>
      <c r="Q114" s="4">
        <v>3</v>
      </c>
    </row>
    <row r="115" spans="3:17">
      <c r="C115" s="9" t="s">
        <v>209</v>
      </c>
      <c r="D115" s="20">
        <v>5</v>
      </c>
      <c r="E115" s="8">
        <v>44</v>
      </c>
      <c r="F115" s="7">
        <v>0</v>
      </c>
      <c r="G115" s="7">
        <v>2</v>
      </c>
      <c r="H115" s="7">
        <v>1</v>
      </c>
      <c r="I115" s="7">
        <v>1</v>
      </c>
      <c r="J115" s="7">
        <v>4</v>
      </c>
      <c r="K115" s="7">
        <v>3</v>
      </c>
      <c r="L115" s="7">
        <v>0</v>
      </c>
      <c r="M115" s="7">
        <v>1</v>
      </c>
      <c r="N115" s="7">
        <v>0</v>
      </c>
      <c r="O115" s="7">
        <v>2</v>
      </c>
      <c r="P115" s="7">
        <v>0</v>
      </c>
      <c r="Q115" s="4">
        <v>1</v>
      </c>
    </row>
    <row r="116" spans="3:17">
      <c r="C116" s="9" t="s">
        <v>144</v>
      </c>
      <c r="D116" s="20">
        <v>4</v>
      </c>
      <c r="E116" s="8">
        <v>69.25</v>
      </c>
      <c r="F116" s="7">
        <v>1</v>
      </c>
      <c r="G116" s="7">
        <v>1</v>
      </c>
      <c r="H116" s="7">
        <v>1</v>
      </c>
      <c r="I116" s="7">
        <v>0</v>
      </c>
      <c r="J116" s="7">
        <v>0</v>
      </c>
      <c r="K116" s="7">
        <v>0</v>
      </c>
      <c r="L116" s="7">
        <v>0</v>
      </c>
      <c r="M116" s="7">
        <v>1</v>
      </c>
      <c r="N116" s="7">
        <v>0</v>
      </c>
      <c r="O116" s="7">
        <v>0</v>
      </c>
      <c r="P116" s="7">
        <v>0</v>
      </c>
      <c r="Q116" s="4">
        <v>0</v>
      </c>
    </row>
    <row r="117" spans="3:17">
      <c r="C117" s="9" t="s">
        <v>131</v>
      </c>
      <c r="D117" s="20">
        <v>6</v>
      </c>
      <c r="E117" s="8">
        <v>55.833333333333336</v>
      </c>
      <c r="F117" s="7">
        <v>3.75</v>
      </c>
      <c r="G117" s="7">
        <v>1.75</v>
      </c>
      <c r="H117" s="7">
        <v>2</v>
      </c>
      <c r="I117" s="7">
        <v>0</v>
      </c>
      <c r="J117" s="7">
        <v>0</v>
      </c>
      <c r="K117" s="7">
        <v>1</v>
      </c>
      <c r="L117" s="7">
        <v>0</v>
      </c>
      <c r="M117" s="7">
        <v>0</v>
      </c>
      <c r="N117" s="7">
        <v>0</v>
      </c>
      <c r="O117" s="7">
        <v>1.75</v>
      </c>
      <c r="P117" s="7">
        <v>1.75</v>
      </c>
      <c r="Q117" s="4">
        <v>2</v>
      </c>
    </row>
    <row r="118" spans="3:17">
      <c r="C118" s="9" t="s">
        <v>243</v>
      </c>
      <c r="D118" s="20">
        <v>6</v>
      </c>
      <c r="E118" s="8">
        <v>52</v>
      </c>
      <c r="F118" s="7">
        <v>1</v>
      </c>
      <c r="G118" s="7">
        <v>3</v>
      </c>
      <c r="H118" s="7">
        <v>2</v>
      </c>
      <c r="I118" s="7">
        <v>4</v>
      </c>
      <c r="J118" s="7">
        <v>2</v>
      </c>
      <c r="K118" s="7">
        <v>1</v>
      </c>
      <c r="L118" s="7">
        <v>1</v>
      </c>
      <c r="M118" s="7">
        <v>2</v>
      </c>
      <c r="N118" s="7">
        <v>0</v>
      </c>
      <c r="O118" s="7">
        <v>0</v>
      </c>
      <c r="P118" s="7">
        <v>1</v>
      </c>
      <c r="Q118" s="4">
        <v>0</v>
      </c>
    </row>
    <row r="119" spans="3:17">
      <c r="C119" s="9" t="s">
        <v>212</v>
      </c>
      <c r="D119" s="20">
        <v>5</v>
      </c>
      <c r="E119" s="8">
        <v>41.2</v>
      </c>
      <c r="F119" s="7">
        <v>2.0285714285714285</v>
      </c>
      <c r="G119" s="7">
        <v>3.0285714285714289</v>
      </c>
      <c r="H119" s="7">
        <v>1.6</v>
      </c>
      <c r="I119" s="7">
        <v>2.0285714285714285</v>
      </c>
      <c r="J119" s="7">
        <v>1.4285714285714286</v>
      </c>
      <c r="K119" s="7">
        <v>0.42857142857142855</v>
      </c>
      <c r="L119" s="7">
        <v>1.0285714285714285</v>
      </c>
      <c r="M119" s="7">
        <v>2.4285714285714288</v>
      </c>
      <c r="N119" s="7">
        <v>0</v>
      </c>
      <c r="O119" s="7">
        <v>0</v>
      </c>
      <c r="P119" s="7">
        <v>0</v>
      </c>
      <c r="Q119" s="4">
        <v>1</v>
      </c>
    </row>
    <row r="120" spans="3:17">
      <c r="C120" s="9" t="s">
        <v>454</v>
      </c>
      <c r="D120" s="20">
        <v>1</v>
      </c>
      <c r="E120" s="8">
        <v>69</v>
      </c>
      <c r="F120" s="7">
        <v>0</v>
      </c>
      <c r="G120" s="7">
        <v>0</v>
      </c>
      <c r="H120" s="7">
        <v>0</v>
      </c>
      <c r="I120" s="7">
        <v>1</v>
      </c>
      <c r="J120" s="7">
        <v>0</v>
      </c>
      <c r="K120" s="7">
        <v>0</v>
      </c>
      <c r="L120" s="7">
        <v>0</v>
      </c>
      <c r="M120" s="7">
        <v>0</v>
      </c>
      <c r="N120" s="7">
        <v>0</v>
      </c>
      <c r="O120" s="7">
        <v>0</v>
      </c>
      <c r="P120" s="7">
        <v>0</v>
      </c>
      <c r="Q120" s="4">
        <v>0</v>
      </c>
    </row>
    <row r="121" spans="3:17">
      <c r="C121" s="9" t="s">
        <v>215</v>
      </c>
      <c r="D121" s="20">
        <v>12</v>
      </c>
      <c r="E121" s="8">
        <v>51.454545454545453</v>
      </c>
      <c r="F121" s="7">
        <v>3.75</v>
      </c>
      <c r="G121" s="7">
        <v>6</v>
      </c>
      <c r="H121" s="7">
        <v>2</v>
      </c>
      <c r="I121" s="7">
        <v>2.75</v>
      </c>
      <c r="J121" s="7">
        <v>4.75</v>
      </c>
      <c r="K121" s="7">
        <v>0</v>
      </c>
      <c r="L121" s="7">
        <v>1</v>
      </c>
      <c r="M121" s="7">
        <v>3</v>
      </c>
      <c r="N121" s="7">
        <v>1.75</v>
      </c>
      <c r="O121" s="7">
        <v>2</v>
      </c>
      <c r="P121" s="7">
        <v>2</v>
      </c>
      <c r="Q121" s="4">
        <v>1</v>
      </c>
    </row>
    <row r="122" spans="3:17">
      <c r="C122" s="9" t="s">
        <v>201</v>
      </c>
      <c r="D122" s="20">
        <v>4</v>
      </c>
      <c r="E122" s="8">
        <v>44.75</v>
      </c>
      <c r="F122" s="7">
        <v>1</v>
      </c>
      <c r="G122" s="7">
        <v>1</v>
      </c>
      <c r="H122" s="7">
        <v>0</v>
      </c>
      <c r="I122" s="7">
        <v>0</v>
      </c>
      <c r="J122" s="7">
        <v>2</v>
      </c>
      <c r="K122" s="7">
        <v>1</v>
      </c>
      <c r="L122" s="7">
        <v>0</v>
      </c>
      <c r="M122" s="7">
        <v>0</v>
      </c>
      <c r="N122" s="7">
        <v>0</v>
      </c>
      <c r="O122" s="7">
        <v>0</v>
      </c>
      <c r="P122" s="7">
        <v>1</v>
      </c>
      <c r="Q122" s="4">
        <v>0</v>
      </c>
    </row>
    <row r="123" spans="3:17">
      <c r="C123" s="9" t="s">
        <v>149</v>
      </c>
      <c r="D123" s="20">
        <v>8</v>
      </c>
      <c r="E123" s="8">
        <v>60.875</v>
      </c>
      <c r="F123" s="7">
        <v>4</v>
      </c>
      <c r="G123" s="7">
        <v>0</v>
      </c>
      <c r="H123" s="7">
        <v>1</v>
      </c>
      <c r="I123" s="7">
        <v>1</v>
      </c>
      <c r="J123" s="7">
        <v>3</v>
      </c>
      <c r="K123" s="7">
        <v>2</v>
      </c>
      <c r="L123" s="7">
        <v>1</v>
      </c>
      <c r="M123" s="7">
        <v>0</v>
      </c>
      <c r="N123" s="7">
        <v>2</v>
      </c>
      <c r="O123" s="7">
        <v>1</v>
      </c>
      <c r="P123" s="7">
        <v>0</v>
      </c>
      <c r="Q123" s="4">
        <v>3</v>
      </c>
    </row>
    <row r="124" spans="3:17">
      <c r="C124" s="9" t="s">
        <v>236</v>
      </c>
      <c r="D124" s="20">
        <v>2</v>
      </c>
      <c r="E124" s="8">
        <v>36</v>
      </c>
      <c r="F124" s="7">
        <v>1</v>
      </c>
      <c r="G124" s="7">
        <v>0</v>
      </c>
      <c r="H124" s="7">
        <v>0</v>
      </c>
      <c r="I124" s="7">
        <v>1</v>
      </c>
      <c r="J124" s="7">
        <v>0</v>
      </c>
      <c r="K124" s="7">
        <v>1</v>
      </c>
      <c r="L124" s="7">
        <v>0</v>
      </c>
      <c r="M124" s="7">
        <v>1</v>
      </c>
      <c r="N124" s="7">
        <v>0</v>
      </c>
      <c r="O124" s="7">
        <v>0</v>
      </c>
      <c r="P124" s="7">
        <v>0</v>
      </c>
      <c r="Q124" s="4">
        <v>0</v>
      </c>
    </row>
    <row r="125" spans="3:17">
      <c r="C125" s="9" t="s">
        <v>433</v>
      </c>
      <c r="D125" s="20">
        <v>10</v>
      </c>
      <c r="E125" s="8">
        <v>47.2</v>
      </c>
      <c r="F125" s="7">
        <v>3</v>
      </c>
      <c r="G125" s="7">
        <v>3</v>
      </c>
      <c r="H125" s="7">
        <v>1</v>
      </c>
      <c r="I125" s="7">
        <v>3</v>
      </c>
      <c r="J125" s="7">
        <v>3</v>
      </c>
      <c r="K125" s="7">
        <v>1</v>
      </c>
      <c r="L125" s="7">
        <v>0</v>
      </c>
      <c r="M125" s="7">
        <v>0</v>
      </c>
      <c r="N125" s="7">
        <v>2</v>
      </c>
      <c r="O125" s="7">
        <v>0</v>
      </c>
      <c r="P125" s="7">
        <v>0</v>
      </c>
      <c r="Q125" s="4">
        <v>2</v>
      </c>
    </row>
    <row r="126" spans="3:17">
      <c r="C126" s="9" t="s">
        <v>130</v>
      </c>
      <c r="D126" s="20">
        <v>8</v>
      </c>
      <c r="E126" s="8">
        <v>64.125</v>
      </c>
      <c r="F126" s="7">
        <v>4.333333333333333</v>
      </c>
      <c r="G126" s="7">
        <v>1.3333333333333333</v>
      </c>
      <c r="H126" s="7">
        <v>1</v>
      </c>
      <c r="I126" s="7">
        <v>1</v>
      </c>
      <c r="J126" s="7">
        <v>0.33333333333333331</v>
      </c>
      <c r="K126" s="7">
        <v>1.3333333333333333</v>
      </c>
      <c r="L126" s="7">
        <v>0.33333333333333331</v>
      </c>
      <c r="M126" s="7">
        <v>0.33333333333333331</v>
      </c>
      <c r="N126" s="7">
        <v>1.3333333333333333</v>
      </c>
      <c r="O126" s="7">
        <v>0</v>
      </c>
      <c r="P126" s="7">
        <v>2.333333333333333</v>
      </c>
      <c r="Q126" s="4">
        <v>0.33333333333333331</v>
      </c>
    </row>
    <row r="127" spans="3:17">
      <c r="C127" s="9" t="s">
        <v>199</v>
      </c>
      <c r="D127" s="20">
        <v>10</v>
      </c>
      <c r="E127" s="8">
        <v>60.5</v>
      </c>
      <c r="F127" s="7">
        <v>2</v>
      </c>
      <c r="G127" s="7">
        <v>3</v>
      </c>
      <c r="H127" s="7">
        <v>4</v>
      </c>
      <c r="I127" s="7">
        <v>0</v>
      </c>
      <c r="J127" s="7">
        <v>1</v>
      </c>
      <c r="K127" s="7">
        <v>2</v>
      </c>
      <c r="L127" s="7">
        <v>0</v>
      </c>
      <c r="M127" s="7">
        <v>0</v>
      </c>
      <c r="N127" s="7">
        <v>0</v>
      </c>
      <c r="O127" s="7">
        <v>1</v>
      </c>
      <c r="P127" s="7">
        <v>0</v>
      </c>
      <c r="Q127" s="4">
        <v>1</v>
      </c>
    </row>
    <row r="128" spans="3:17">
      <c r="C128" s="9" t="s">
        <v>461</v>
      </c>
      <c r="D128" s="20">
        <v>1</v>
      </c>
      <c r="E128" s="8">
        <v>45</v>
      </c>
      <c r="F128" s="7">
        <v>1</v>
      </c>
      <c r="G128" s="7">
        <v>0</v>
      </c>
      <c r="H128" s="7">
        <v>0</v>
      </c>
      <c r="I128" s="7">
        <v>1</v>
      </c>
      <c r="J128" s="7">
        <v>0</v>
      </c>
      <c r="K128" s="7">
        <v>0</v>
      </c>
      <c r="L128" s="7">
        <v>0</v>
      </c>
      <c r="M128" s="7">
        <v>0</v>
      </c>
      <c r="N128" s="7">
        <v>1</v>
      </c>
      <c r="O128" s="7">
        <v>0</v>
      </c>
      <c r="P128" s="7">
        <v>0</v>
      </c>
      <c r="Q128" s="4">
        <v>0</v>
      </c>
    </row>
    <row r="129" spans="3:17">
      <c r="C129" s="9" t="s">
        <v>221</v>
      </c>
      <c r="D129" s="20">
        <v>9</v>
      </c>
      <c r="E129" s="8">
        <v>44.333333333333336</v>
      </c>
      <c r="F129" s="7">
        <v>2</v>
      </c>
      <c r="G129" s="7">
        <v>2</v>
      </c>
      <c r="H129" s="7">
        <v>6</v>
      </c>
      <c r="I129" s="7">
        <v>2</v>
      </c>
      <c r="J129" s="7">
        <v>2</v>
      </c>
      <c r="K129" s="7">
        <v>1</v>
      </c>
      <c r="L129" s="7">
        <v>0</v>
      </c>
      <c r="M129" s="7">
        <v>0</v>
      </c>
      <c r="N129" s="7">
        <v>2</v>
      </c>
      <c r="O129" s="7">
        <v>2</v>
      </c>
      <c r="P129" s="7">
        <v>0</v>
      </c>
      <c r="Q129" s="4">
        <v>2</v>
      </c>
    </row>
    <row r="130" spans="3:17">
      <c r="C130" s="9" t="s">
        <v>152</v>
      </c>
      <c r="D130" s="20">
        <v>18</v>
      </c>
      <c r="E130" s="8">
        <v>62.722222222222221</v>
      </c>
      <c r="F130" s="7">
        <v>10.178571428571429</v>
      </c>
      <c r="G130" s="7">
        <v>0.42857142857142855</v>
      </c>
      <c r="H130" s="7">
        <v>7.1785714285714288</v>
      </c>
      <c r="I130" s="7">
        <v>1</v>
      </c>
      <c r="J130" s="7">
        <v>5.4285714285714288</v>
      </c>
      <c r="K130" s="7">
        <v>3</v>
      </c>
      <c r="L130" s="7">
        <v>0</v>
      </c>
      <c r="M130" s="7">
        <v>0</v>
      </c>
      <c r="N130" s="7">
        <v>1.1785714285714286</v>
      </c>
      <c r="O130" s="7">
        <v>0.42857142857142855</v>
      </c>
      <c r="P130" s="7">
        <v>1</v>
      </c>
      <c r="Q130" s="4">
        <v>5.1785714285714288</v>
      </c>
    </row>
    <row r="131" spans="3:17">
      <c r="C131" s="9" t="s">
        <v>480</v>
      </c>
      <c r="D131" s="20">
        <v>1</v>
      </c>
      <c r="E131" s="8">
        <v>72</v>
      </c>
      <c r="F131" s="7">
        <v>0</v>
      </c>
      <c r="G131" s="7">
        <v>0</v>
      </c>
      <c r="H131" s="7">
        <v>1</v>
      </c>
      <c r="I131" s="7">
        <v>0</v>
      </c>
      <c r="J131" s="7">
        <v>1</v>
      </c>
      <c r="K131" s="7">
        <v>0</v>
      </c>
      <c r="L131" s="7">
        <v>0</v>
      </c>
      <c r="M131" s="7">
        <v>0</v>
      </c>
      <c r="N131" s="7">
        <v>0</v>
      </c>
      <c r="O131" s="7">
        <v>0</v>
      </c>
      <c r="P131" s="7">
        <v>0</v>
      </c>
      <c r="Q131" s="4">
        <v>1</v>
      </c>
    </row>
    <row r="132" spans="3:17">
      <c r="C132" s="9" t="s">
        <v>267</v>
      </c>
      <c r="D132" s="20">
        <v>1</v>
      </c>
      <c r="E132" s="8">
        <v>64</v>
      </c>
      <c r="F132" s="7">
        <v>0</v>
      </c>
      <c r="G132" s="7">
        <v>1</v>
      </c>
      <c r="H132" s="7">
        <v>0</v>
      </c>
      <c r="I132" s="7">
        <v>1</v>
      </c>
      <c r="J132" s="7">
        <v>0</v>
      </c>
      <c r="K132" s="7">
        <v>0</v>
      </c>
      <c r="L132" s="7">
        <v>0</v>
      </c>
      <c r="M132" s="7">
        <v>0</v>
      </c>
      <c r="N132" s="7">
        <v>0</v>
      </c>
      <c r="O132" s="7">
        <v>0</v>
      </c>
      <c r="P132" s="7">
        <v>0</v>
      </c>
      <c r="Q132" s="4">
        <v>1</v>
      </c>
    </row>
    <row r="133" spans="3:17">
      <c r="C133" s="9" t="s">
        <v>238</v>
      </c>
      <c r="D133" s="20">
        <v>10</v>
      </c>
      <c r="E133" s="8">
        <v>65</v>
      </c>
      <c r="F133" s="7">
        <v>3</v>
      </c>
      <c r="G133" s="7">
        <v>3</v>
      </c>
      <c r="H133" s="7">
        <v>0</v>
      </c>
      <c r="I133" s="7">
        <v>2</v>
      </c>
      <c r="J133" s="7">
        <v>3</v>
      </c>
      <c r="K133" s="7">
        <v>3</v>
      </c>
      <c r="L133" s="7">
        <v>0</v>
      </c>
      <c r="M133" s="7">
        <v>4</v>
      </c>
      <c r="N133" s="7">
        <v>0</v>
      </c>
      <c r="O133" s="7">
        <v>1</v>
      </c>
      <c r="P133" s="7">
        <v>0</v>
      </c>
      <c r="Q133" s="4">
        <v>3</v>
      </c>
    </row>
    <row r="134" spans="3:17">
      <c r="C134" s="9" t="s">
        <v>474</v>
      </c>
      <c r="D134" s="20">
        <v>1</v>
      </c>
      <c r="E134" s="8">
        <v>69</v>
      </c>
      <c r="F134" s="7">
        <v>1</v>
      </c>
      <c r="G134" s="7">
        <v>0</v>
      </c>
      <c r="H134" s="7">
        <v>1</v>
      </c>
      <c r="I134" s="7">
        <v>0</v>
      </c>
      <c r="J134" s="7">
        <v>0</v>
      </c>
      <c r="K134" s="7">
        <v>0</v>
      </c>
      <c r="L134" s="7">
        <v>0</v>
      </c>
      <c r="M134" s="7">
        <v>0</v>
      </c>
      <c r="N134" s="7">
        <v>0</v>
      </c>
      <c r="O134" s="7">
        <v>1</v>
      </c>
      <c r="P134" s="7">
        <v>0</v>
      </c>
      <c r="Q134" s="4">
        <v>0</v>
      </c>
    </row>
    <row r="135" spans="3:17">
      <c r="C135" s="9" t="s">
        <v>174</v>
      </c>
      <c r="D135" s="20">
        <v>1</v>
      </c>
      <c r="E135" s="8">
        <v>89</v>
      </c>
      <c r="F135" s="7">
        <v>0</v>
      </c>
      <c r="G135" s="7">
        <v>0</v>
      </c>
      <c r="H135" s="7">
        <v>0</v>
      </c>
      <c r="I135" s="7">
        <v>0</v>
      </c>
      <c r="J135" s="7">
        <v>0</v>
      </c>
      <c r="K135" s="7">
        <v>0</v>
      </c>
      <c r="L135" s="7">
        <v>0</v>
      </c>
      <c r="M135" s="7">
        <v>0</v>
      </c>
      <c r="N135" s="7">
        <v>0</v>
      </c>
      <c r="O135" s="7">
        <v>0</v>
      </c>
      <c r="P135" s="7">
        <v>0</v>
      </c>
      <c r="Q135" s="4">
        <v>0</v>
      </c>
    </row>
    <row r="136" spans="3:17">
      <c r="C136" s="9" t="s">
        <v>472</v>
      </c>
      <c r="D136" s="20">
        <v>3</v>
      </c>
      <c r="E136" s="8">
        <v>63</v>
      </c>
      <c r="F136" s="7">
        <v>3</v>
      </c>
      <c r="G136" s="7">
        <v>0</v>
      </c>
      <c r="H136" s="7">
        <v>0</v>
      </c>
      <c r="I136" s="7">
        <v>0</v>
      </c>
      <c r="J136" s="7">
        <v>1</v>
      </c>
      <c r="K136" s="7">
        <v>0</v>
      </c>
      <c r="L136" s="7">
        <v>0</v>
      </c>
      <c r="M136" s="7">
        <v>0</v>
      </c>
      <c r="N136" s="7">
        <v>0</v>
      </c>
      <c r="O136" s="7">
        <v>1</v>
      </c>
      <c r="P136" s="7">
        <v>0</v>
      </c>
      <c r="Q136" s="4">
        <v>0</v>
      </c>
    </row>
    <row r="137" spans="3:17">
      <c r="C137" s="9" t="s">
        <v>227</v>
      </c>
      <c r="D137" s="20">
        <v>6</v>
      </c>
      <c r="E137" s="8">
        <v>67</v>
      </c>
      <c r="F137" s="7">
        <v>1</v>
      </c>
      <c r="G137" s="7">
        <v>1</v>
      </c>
      <c r="H137" s="7">
        <v>1</v>
      </c>
      <c r="I137" s="7">
        <v>0</v>
      </c>
      <c r="J137" s="7">
        <v>1</v>
      </c>
      <c r="K137" s="7">
        <v>1</v>
      </c>
      <c r="L137" s="7">
        <v>0</v>
      </c>
      <c r="M137" s="7">
        <v>2</v>
      </c>
      <c r="N137" s="7">
        <v>0</v>
      </c>
      <c r="O137" s="7">
        <v>3</v>
      </c>
      <c r="P137" s="7">
        <v>1</v>
      </c>
      <c r="Q137" s="4">
        <v>3</v>
      </c>
    </row>
    <row r="138" spans="3:17">
      <c r="C138" s="9" t="s">
        <v>240</v>
      </c>
      <c r="D138" s="20">
        <v>5</v>
      </c>
      <c r="E138" s="8">
        <v>64.8</v>
      </c>
      <c r="F138" s="7">
        <v>3.5</v>
      </c>
      <c r="G138" s="7">
        <v>1.25</v>
      </c>
      <c r="H138" s="7">
        <v>2.5</v>
      </c>
      <c r="I138" s="7">
        <v>0.5</v>
      </c>
      <c r="J138" s="7">
        <v>1.25</v>
      </c>
      <c r="K138" s="7">
        <v>1</v>
      </c>
      <c r="L138" s="7">
        <v>1</v>
      </c>
      <c r="M138" s="7">
        <v>0</v>
      </c>
      <c r="N138" s="7">
        <v>1.5</v>
      </c>
      <c r="O138" s="7">
        <v>0.75</v>
      </c>
      <c r="P138" s="7">
        <v>0</v>
      </c>
      <c r="Q138" s="4">
        <v>0.75</v>
      </c>
    </row>
    <row r="139" spans="3:17">
      <c r="C139" s="9" t="s">
        <v>122</v>
      </c>
      <c r="D139" s="20">
        <v>2</v>
      </c>
      <c r="E139" s="8">
        <v>80.5</v>
      </c>
      <c r="F139" s="7">
        <v>0</v>
      </c>
      <c r="G139" s="7">
        <v>0</v>
      </c>
      <c r="H139" s="7">
        <v>0</v>
      </c>
      <c r="I139" s="7">
        <v>0</v>
      </c>
      <c r="J139" s="7">
        <v>1</v>
      </c>
      <c r="K139" s="7">
        <v>0</v>
      </c>
      <c r="L139" s="7">
        <v>0</v>
      </c>
      <c r="M139" s="7">
        <v>0</v>
      </c>
      <c r="N139" s="7">
        <v>0</v>
      </c>
      <c r="O139" s="7">
        <v>0</v>
      </c>
      <c r="P139" s="7">
        <v>0</v>
      </c>
      <c r="Q139" s="4">
        <v>0</v>
      </c>
    </row>
    <row r="140" spans="3:17">
      <c r="C140" s="9" t="s">
        <v>132</v>
      </c>
      <c r="D140" s="20">
        <v>1</v>
      </c>
      <c r="E140" s="8">
        <v>59</v>
      </c>
      <c r="F140" s="7">
        <v>0</v>
      </c>
      <c r="G140" s="7">
        <v>0</v>
      </c>
      <c r="H140" s="7">
        <v>0</v>
      </c>
      <c r="I140" s="7">
        <v>0</v>
      </c>
      <c r="J140" s="7">
        <v>0</v>
      </c>
      <c r="K140" s="7">
        <v>0</v>
      </c>
      <c r="L140" s="7">
        <v>0</v>
      </c>
      <c r="M140" s="7">
        <v>0</v>
      </c>
      <c r="N140" s="7">
        <v>0</v>
      </c>
      <c r="O140" s="7">
        <v>0</v>
      </c>
      <c r="P140" s="7">
        <v>0</v>
      </c>
      <c r="Q140" s="4">
        <v>0</v>
      </c>
    </row>
    <row r="141" spans="3:17">
      <c r="C141" s="9" t="s">
        <v>451</v>
      </c>
      <c r="D141" s="20">
        <v>1</v>
      </c>
      <c r="E141" s="8">
        <v>40</v>
      </c>
      <c r="F141" s="7">
        <v>0</v>
      </c>
      <c r="G141" s="7">
        <v>1</v>
      </c>
      <c r="H141" s="7">
        <v>0</v>
      </c>
      <c r="I141" s="7">
        <v>1</v>
      </c>
      <c r="J141" s="7">
        <v>0</v>
      </c>
      <c r="K141" s="7">
        <v>1</v>
      </c>
      <c r="L141" s="7">
        <v>0</v>
      </c>
      <c r="M141" s="7">
        <v>0</v>
      </c>
      <c r="N141" s="7">
        <v>0</v>
      </c>
      <c r="O141" s="7">
        <v>0</v>
      </c>
      <c r="P141" s="7">
        <v>0</v>
      </c>
      <c r="Q141" s="4">
        <v>0</v>
      </c>
    </row>
    <row r="142" spans="3:17">
      <c r="C142" s="9" t="s">
        <v>183</v>
      </c>
      <c r="D142" s="20">
        <v>15</v>
      </c>
      <c r="E142" s="8">
        <v>48.533333333333331</v>
      </c>
      <c r="F142" s="7">
        <v>4</v>
      </c>
      <c r="G142" s="7">
        <v>6</v>
      </c>
      <c r="H142" s="7">
        <v>6</v>
      </c>
      <c r="I142" s="7">
        <v>6</v>
      </c>
      <c r="J142" s="7">
        <v>6</v>
      </c>
      <c r="K142" s="7">
        <v>3</v>
      </c>
      <c r="L142" s="7">
        <v>0</v>
      </c>
      <c r="M142" s="7">
        <v>2</v>
      </c>
      <c r="N142" s="7">
        <v>0</v>
      </c>
      <c r="O142" s="7">
        <v>3</v>
      </c>
      <c r="P142" s="7">
        <v>2</v>
      </c>
      <c r="Q142" s="4">
        <v>2</v>
      </c>
    </row>
    <row r="143" spans="3:17">
      <c r="C143" s="9" t="s">
        <v>449</v>
      </c>
      <c r="D143" s="20">
        <v>1</v>
      </c>
      <c r="E143" s="8">
        <v>20</v>
      </c>
      <c r="F143" s="7">
        <v>1</v>
      </c>
      <c r="G143" s="7">
        <v>0</v>
      </c>
      <c r="H143" s="7">
        <v>0</v>
      </c>
      <c r="I143" s="7">
        <v>1</v>
      </c>
      <c r="J143" s="7">
        <v>0</v>
      </c>
      <c r="K143" s="7">
        <v>0</v>
      </c>
      <c r="L143" s="7">
        <v>0</v>
      </c>
      <c r="M143" s="7">
        <v>0</v>
      </c>
      <c r="N143" s="7">
        <v>0</v>
      </c>
      <c r="O143" s="7">
        <v>1</v>
      </c>
      <c r="P143" s="7">
        <v>0</v>
      </c>
      <c r="Q143" s="4">
        <v>0</v>
      </c>
    </row>
    <row r="144" spans="3:17">
      <c r="C144" s="9" t="s">
        <v>121</v>
      </c>
      <c r="D144" s="20">
        <v>10</v>
      </c>
      <c r="E144" s="8">
        <v>65.8</v>
      </c>
      <c r="F144" s="7">
        <v>2.2999999999999998</v>
      </c>
      <c r="G144" s="7">
        <v>0.3</v>
      </c>
      <c r="H144" s="7">
        <v>1</v>
      </c>
      <c r="I144" s="7">
        <v>0</v>
      </c>
      <c r="J144" s="7">
        <v>2.2999999999999998</v>
      </c>
      <c r="K144" s="7">
        <v>0.3</v>
      </c>
      <c r="L144" s="7">
        <v>0.3</v>
      </c>
      <c r="M144" s="7">
        <v>1.3</v>
      </c>
      <c r="N144" s="7">
        <v>0.3</v>
      </c>
      <c r="O144" s="7">
        <v>0.3</v>
      </c>
      <c r="P144" s="7">
        <v>1.3</v>
      </c>
      <c r="Q144" s="4">
        <v>1.3</v>
      </c>
    </row>
    <row r="145" spans="3:17">
      <c r="C145" s="9" t="s">
        <v>239</v>
      </c>
      <c r="D145" s="20">
        <v>22</v>
      </c>
      <c r="E145" s="8">
        <v>49.136363636363633</v>
      </c>
      <c r="F145" s="7">
        <v>6</v>
      </c>
      <c r="G145" s="7">
        <v>4.75</v>
      </c>
      <c r="H145" s="7">
        <v>3.75</v>
      </c>
      <c r="I145" s="7">
        <v>5</v>
      </c>
      <c r="J145" s="7">
        <v>3</v>
      </c>
      <c r="K145" s="7">
        <v>1</v>
      </c>
      <c r="L145" s="7">
        <v>0</v>
      </c>
      <c r="M145" s="7">
        <v>1</v>
      </c>
      <c r="N145" s="7">
        <v>1</v>
      </c>
      <c r="O145" s="7">
        <v>0.75</v>
      </c>
      <c r="P145" s="7">
        <v>3</v>
      </c>
      <c r="Q145" s="4">
        <v>0.75</v>
      </c>
    </row>
    <row r="146" spans="3:17">
      <c r="C146" s="9" t="s">
        <v>479</v>
      </c>
      <c r="D146" s="20">
        <v>2</v>
      </c>
      <c r="E146" s="8">
        <v>35.5</v>
      </c>
      <c r="F146" s="7">
        <v>0.6</v>
      </c>
      <c r="G146" s="7">
        <v>0</v>
      </c>
      <c r="H146" s="7">
        <v>1.6</v>
      </c>
      <c r="I146" s="7">
        <v>0.6</v>
      </c>
      <c r="J146" s="7">
        <v>1</v>
      </c>
      <c r="K146" s="7">
        <v>0.6</v>
      </c>
      <c r="L146" s="7">
        <v>0</v>
      </c>
      <c r="M146" s="7">
        <v>0</v>
      </c>
      <c r="N146" s="7">
        <v>0</v>
      </c>
      <c r="O146" s="7">
        <v>0</v>
      </c>
      <c r="P146" s="7">
        <v>0.6</v>
      </c>
      <c r="Q146" s="4">
        <v>0</v>
      </c>
    </row>
    <row r="147" spans="3:17">
      <c r="C147" s="9" t="s">
        <v>187</v>
      </c>
      <c r="D147" s="20">
        <v>1</v>
      </c>
      <c r="E147" s="8">
        <v>63</v>
      </c>
      <c r="F147" s="7">
        <v>0</v>
      </c>
      <c r="G147" s="7">
        <v>0</v>
      </c>
      <c r="H147" s="7">
        <v>0</v>
      </c>
      <c r="I147" s="7">
        <v>0</v>
      </c>
      <c r="J147" s="7">
        <v>0</v>
      </c>
      <c r="K147" s="7">
        <v>0</v>
      </c>
      <c r="L147" s="7">
        <v>0</v>
      </c>
      <c r="M147" s="7">
        <v>0</v>
      </c>
      <c r="N147" s="7">
        <v>0</v>
      </c>
      <c r="O147" s="7">
        <v>0</v>
      </c>
      <c r="P147" s="7">
        <v>0</v>
      </c>
      <c r="Q147" s="4">
        <v>0</v>
      </c>
    </row>
    <row r="148" spans="3:17">
      <c r="C148" s="9" t="s">
        <v>125</v>
      </c>
      <c r="D148" s="20">
        <v>3</v>
      </c>
      <c r="E148" s="8">
        <v>76.333333333333329</v>
      </c>
      <c r="F148" s="7">
        <v>2</v>
      </c>
      <c r="G148" s="7">
        <v>0</v>
      </c>
      <c r="H148" s="7">
        <v>0</v>
      </c>
      <c r="I148" s="7">
        <v>0</v>
      </c>
      <c r="J148" s="7">
        <v>0</v>
      </c>
      <c r="K148" s="7">
        <v>1</v>
      </c>
      <c r="L148" s="7">
        <v>0</v>
      </c>
      <c r="M148" s="7">
        <v>1</v>
      </c>
      <c r="N148" s="7">
        <v>0</v>
      </c>
      <c r="O148" s="7">
        <v>0</v>
      </c>
      <c r="P148" s="7">
        <v>0</v>
      </c>
      <c r="Q148" s="4">
        <v>0</v>
      </c>
    </row>
    <row r="149" spans="3:17">
      <c r="C149" s="9" t="s">
        <v>478</v>
      </c>
      <c r="D149" s="20">
        <v>5</v>
      </c>
      <c r="E149" s="8">
        <v>62</v>
      </c>
      <c r="F149" s="7">
        <v>0</v>
      </c>
      <c r="G149" s="7">
        <v>0</v>
      </c>
      <c r="H149" s="7">
        <v>0</v>
      </c>
      <c r="I149" s="7">
        <v>0</v>
      </c>
      <c r="J149" s="7">
        <v>0</v>
      </c>
      <c r="K149" s="7">
        <v>0</v>
      </c>
      <c r="L149" s="7">
        <v>1</v>
      </c>
      <c r="M149" s="7">
        <v>0</v>
      </c>
      <c r="N149" s="7">
        <v>0</v>
      </c>
      <c r="O149" s="7">
        <v>0</v>
      </c>
      <c r="P149" s="7">
        <v>1</v>
      </c>
      <c r="Q149" s="4">
        <v>0</v>
      </c>
    </row>
    <row r="150" spans="3:17">
      <c r="C150" s="9" t="s">
        <v>213</v>
      </c>
      <c r="D150" s="20">
        <v>1</v>
      </c>
      <c r="E150" s="8">
        <v>71</v>
      </c>
      <c r="F150" s="7">
        <v>1</v>
      </c>
      <c r="G150" s="7">
        <v>0</v>
      </c>
      <c r="H150" s="7">
        <v>1</v>
      </c>
      <c r="I150" s="7">
        <v>0</v>
      </c>
      <c r="J150" s="7">
        <v>0</v>
      </c>
      <c r="K150" s="7">
        <v>0</v>
      </c>
      <c r="L150" s="7">
        <v>0</v>
      </c>
      <c r="M150" s="7">
        <v>0</v>
      </c>
      <c r="N150" s="7">
        <v>0</v>
      </c>
      <c r="O150" s="7">
        <v>0</v>
      </c>
      <c r="P150" s="7">
        <v>0</v>
      </c>
      <c r="Q150" s="4">
        <v>0</v>
      </c>
    </row>
    <row r="151" spans="3:17">
      <c r="C151" s="9" t="s">
        <v>163</v>
      </c>
      <c r="D151" s="20">
        <v>1</v>
      </c>
      <c r="E151" s="8">
        <v>67</v>
      </c>
      <c r="F151" s="7">
        <v>0</v>
      </c>
      <c r="G151" s="7">
        <v>0</v>
      </c>
      <c r="H151" s="7">
        <v>0</v>
      </c>
      <c r="I151" s="7">
        <v>0</v>
      </c>
      <c r="J151" s="7">
        <v>0</v>
      </c>
      <c r="K151" s="7">
        <v>0</v>
      </c>
      <c r="L151" s="7">
        <v>0</v>
      </c>
      <c r="M151" s="7">
        <v>0</v>
      </c>
      <c r="N151" s="7">
        <v>0</v>
      </c>
      <c r="O151" s="7">
        <v>0</v>
      </c>
      <c r="P151" s="7">
        <v>0</v>
      </c>
      <c r="Q151" s="4">
        <v>1</v>
      </c>
    </row>
    <row r="152" spans="3:17">
      <c r="C152" s="9" t="s">
        <v>484</v>
      </c>
      <c r="D152" s="20">
        <v>1</v>
      </c>
      <c r="E152" s="8">
        <v>57</v>
      </c>
      <c r="F152" s="7">
        <v>0</v>
      </c>
      <c r="G152" s="7">
        <v>0</v>
      </c>
      <c r="H152" s="7">
        <v>0</v>
      </c>
      <c r="I152" s="7">
        <v>0</v>
      </c>
      <c r="J152" s="7">
        <v>0</v>
      </c>
      <c r="K152" s="7">
        <v>0</v>
      </c>
      <c r="L152" s="7">
        <v>0</v>
      </c>
      <c r="M152" s="7">
        <v>0</v>
      </c>
      <c r="N152" s="7">
        <v>0</v>
      </c>
      <c r="O152" s="7">
        <v>0</v>
      </c>
      <c r="P152" s="7">
        <v>0</v>
      </c>
      <c r="Q152" s="4">
        <v>0</v>
      </c>
    </row>
    <row r="153" spans="3:17">
      <c r="C153" s="9" t="s">
        <v>229</v>
      </c>
      <c r="D153" s="20">
        <v>1</v>
      </c>
      <c r="E153" s="8">
        <v>39</v>
      </c>
      <c r="F153" s="7">
        <v>0</v>
      </c>
      <c r="G153" s="7">
        <v>1</v>
      </c>
      <c r="H153" s="7">
        <v>0</v>
      </c>
      <c r="I153" s="7">
        <v>1</v>
      </c>
      <c r="J153" s="7">
        <v>1</v>
      </c>
      <c r="K153" s="7">
        <v>0</v>
      </c>
      <c r="L153" s="7">
        <v>0</v>
      </c>
      <c r="M153" s="7">
        <v>0</v>
      </c>
      <c r="N153" s="7">
        <v>0</v>
      </c>
      <c r="O153" s="7">
        <v>0</v>
      </c>
      <c r="P153" s="7">
        <v>0</v>
      </c>
      <c r="Q153" s="4">
        <v>0</v>
      </c>
    </row>
    <row r="154" spans="3:17">
      <c r="C154" s="9" t="s">
        <v>189</v>
      </c>
      <c r="D154" s="20">
        <v>14</v>
      </c>
      <c r="E154" s="8">
        <v>50.214285714285715</v>
      </c>
      <c r="F154" s="7">
        <v>2</v>
      </c>
      <c r="G154" s="7">
        <v>6.2</v>
      </c>
      <c r="H154" s="7">
        <v>4.5999999999999996</v>
      </c>
      <c r="I154" s="7">
        <v>5.2</v>
      </c>
      <c r="J154" s="7">
        <v>5.8</v>
      </c>
      <c r="K154" s="7">
        <v>1.6</v>
      </c>
      <c r="L154" s="7">
        <v>0.6</v>
      </c>
      <c r="M154" s="7">
        <v>1.2</v>
      </c>
      <c r="N154" s="7">
        <v>0</v>
      </c>
      <c r="O154" s="7">
        <v>0.6</v>
      </c>
      <c r="P154" s="7">
        <v>1.2</v>
      </c>
      <c r="Q154" s="4">
        <v>0</v>
      </c>
    </row>
    <row r="155" spans="3:17">
      <c r="C155" s="9" t="s">
        <v>133</v>
      </c>
      <c r="D155" s="20">
        <v>4</v>
      </c>
      <c r="E155" s="8">
        <v>70.75</v>
      </c>
      <c r="F155" s="7">
        <v>1</v>
      </c>
      <c r="G155" s="7">
        <v>1</v>
      </c>
      <c r="H155" s="7">
        <v>2</v>
      </c>
      <c r="I155" s="7">
        <v>1</v>
      </c>
      <c r="J155" s="7">
        <v>2</v>
      </c>
      <c r="K155" s="7">
        <v>0</v>
      </c>
      <c r="L155" s="7">
        <v>0</v>
      </c>
      <c r="M155" s="7">
        <v>0</v>
      </c>
      <c r="N155" s="7">
        <v>0</v>
      </c>
      <c r="O155" s="7">
        <v>1</v>
      </c>
      <c r="P155" s="7">
        <v>1</v>
      </c>
      <c r="Q155" s="4">
        <v>1</v>
      </c>
    </row>
    <row r="156" spans="3:17">
      <c r="C156" s="9" t="s">
        <v>166</v>
      </c>
      <c r="D156" s="20">
        <v>2</v>
      </c>
      <c r="E156" s="8">
        <v>69</v>
      </c>
      <c r="F156" s="7">
        <v>0</v>
      </c>
      <c r="G156" s="7">
        <v>0</v>
      </c>
      <c r="H156" s="7">
        <v>0</v>
      </c>
      <c r="I156" s="7">
        <v>0</v>
      </c>
      <c r="J156" s="7">
        <v>0</v>
      </c>
      <c r="K156" s="7">
        <v>0</v>
      </c>
      <c r="L156" s="7">
        <v>0</v>
      </c>
      <c r="M156" s="7">
        <v>0</v>
      </c>
      <c r="N156" s="7">
        <v>0</v>
      </c>
      <c r="O156" s="7">
        <v>0</v>
      </c>
      <c r="P156" s="7">
        <v>0</v>
      </c>
      <c r="Q156" s="4">
        <v>0</v>
      </c>
    </row>
    <row r="157" spans="3:17">
      <c r="C157" s="9" t="s">
        <v>176</v>
      </c>
      <c r="D157" s="20">
        <v>2</v>
      </c>
      <c r="E157" s="8">
        <v>69</v>
      </c>
      <c r="F157" s="7">
        <v>1</v>
      </c>
      <c r="G157" s="7">
        <v>0</v>
      </c>
      <c r="H157" s="7">
        <v>0</v>
      </c>
      <c r="I157" s="7">
        <v>0</v>
      </c>
      <c r="J157" s="7">
        <v>0</v>
      </c>
      <c r="K157" s="7">
        <v>0</v>
      </c>
      <c r="L157" s="7">
        <v>0</v>
      </c>
      <c r="M157" s="7">
        <v>0</v>
      </c>
      <c r="N157" s="7">
        <v>0</v>
      </c>
      <c r="O157" s="7">
        <v>0</v>
      </c>
      <c r="P157" s="7">
        <v>0</v>
      </c>
      <c r="Q157" s="4">
        <v>1</v>
      </c>
    </row>
    <row r="158" spans="3:17">
      <c r="C158" s="9" t="s">
        <v>442</v>
      </c>
      <c r="D158" s="20">
        <v>1</v>
      </c>
      <c r="E158" s="8">
        <v>64</v>
      </c>
      <c r="F158" s="7">
        <v>0</v>
      </c>
      <c r="G158" s="7">
        <v>0</v>
      </c>
      <c r="H158" s="7">
        <v>0</v>
      </c>
      <c r="I158" s="7">
        <v>1</v>
      </c>
      <c r="J158" s="7">
        <v>0</v>
      </c>
      <c r="K158" s="7">
        <v>0</v>
      </c>
      <c r="L158" s="7">
        <v>0</v>
      </c>
      <c r="M158" s="7">
        <v>0</v>
      </c>
      <c r="N158" s="7">
        <v>0</v>
      </c>
      <c r="O158" s="7">
        <v>0</v>
      </c>
      <c r="P158" s="7">
        <v>1</v>
      </c>
      <c r="Q158" s="4">
        <v>0</v>
      </c>
    </row>
    <row r="159" spans="3:17">
      <c r="C159" s="9" t="s">
        <v>244</v>
      </c>
      <c r="D159" s="20">
        <v>7</v>
      </c>
      <c r="E159" s="8">
        <v>44</v>
      </c>
      <c r="F159" s="7">
        <v>0</v>
      </c>
      <c r="G159" s="7">
        <v>2</v>
      </c>
      <c r="H159" s="7">
        <v>0</v>
      </c>
      <c r="I159" s="7">
        <v>1</v>
      </c>
      <c r="J159" s="7">
        <v>5</v>
      </c>
      <c r="K159" s="7">
        <v>1</v>
      </c>
      <c r="L159" s="7">
        <v>1</v>
      </c>
      <c r="M159" s="7">
        <v>1</v>
      </c>
      <c r="N159" s="7">
        <v>0</v>
      </c>
      <c r="O159" s="7">
        <v>1</v>
      </c>
      <c r="P159" s="7">
        <v>2</v>
      </c>
      <c r="Q159" s="4">
        <v>0</v>
      </c>
    </row>
    <row r="160" spans="3:17">
      <c r="C160" s="9" t="s">
        <v>438</v>
      </c>
      <c r="D160" s="20">
        <v>7</v>
      </c>
      <c r="E160" s="8">
        <v>52.285714285714285</v>
      </c>
      <c r="F160" s="7">
        <v>1</v>
      </c>
      <c r="G160" s="7">
        <v>1</v>
      </c>
      <c r="H160" s="7">
        <v>3</v>
      </c>
      <c r="I160" s="7">
        <v>1</v>
      </c>
      <c r="J160" s="7">
        <v>4</v>
      </c>
      <c r="K160" s="7">
        <v>0</v>
      </c>
      <c r="L160" s="7">
        <v>0</v>
      </c>
      <c r="M160" s="7">
        <v>1</v>
      </c>
      <c r="N160" s="7">
        <v>1</v>
      </c>
      <c r="O160" s="7">
        <v>0</v>
      </c>
      <c r="P160" s="7">
        <v>2</v>
      </c>
      <c r="Q160" s="4">
        <v>3</v>
      </c>
    </row>
    <row r="161" spans="3:17">
      <c r="C161" s="9" t="s">
        <v>134</v>
      </c>
      <c r="D161" s="20">
        <v>3</v>
      </c>
      <c r="E161" s="8">
        <v>61.666666666666664</v>
      </c>
      <c r="F161" s="7">
        <v>0</v>
      </c>
      <c r="G161" s="7">
        <v>1</v>
      </c>
      <c r="H161" s="7">
        <v>0</v>
      </c>
      <c r="I161" s="7">
        <v>1</v>
      </c>
      <c r="J161" s="7">
        <v>1</v>
      </c>
      <c r="K161" s="7">
        <v>0</v>
      </c>
      <c r="L161" s="7">
        <v>0</v>
      </c>
      <c r="M161" s="7">
        <v>1</v>
      </c>
      <c r="N161" s="7">
        <v>0</v>
      </c>
      <c r="O161" s="7">
        <v>1</v>
      </c>
      <c r="P161" s="7">
        <v>1</v>
      </c>
      <c r="Q161" s="4">
        <v>0</v>
      </c>
    </row>
    <row r="162" spans="3:17">
      <c r="C162" s="9" t="s">
        <v>193</v>
      </c>
      <c r="D162" s="20">
        <v>17</v>
      </c>
      <c r="E162" s="8">
        <v>50.294117647058826</v>
      </c>
      <c r="F162" s="7">
        <v>2.6833333333333336</v>
      </c>
      <c r="G162" s="7">
        <v>5.6</v>
      </c>
      <c r="H162" s="7">
        <v>6.083333333333333</v>
      </c>
      <c r="I162" s="7">
        <v>3.5333333333333332</v>
      </c>
      <c r="J162" s="7">
        <v>5.5333333333333332</v>
      </c>
      <c r="K162" s="7">
        <v>3.9333333333333331</v>
      </c>
      <c r="L162" s="7">
        <v>1.3333333333333333</v>
      </c>
      <c r="M162" s="7">
        <v>1.3333333333333333</v>
      </c>
      <c r="N162" s="7">
        <v>0</v>
      </c>
      <c r="O162" s="7">
        <v>2.6833333333333336</v>
      </c>
      <c r="P162" s="7">
        <v>4.3499999999999996</v>
      </c>
      <c r="Q162" s="4">
        <v>1.9333333333333333</v>
      </c>
    </row>
    <row r="163" spans="3:17">
      <c r="C163" s="9" t="s">
        <v>434</v>
      </c>
      <c r="D163" s="20">
        <v>5</v>
      </c>
      <c r="E163" s="8">
        <v>45.2</v>
      </c>
      <c r="F163" s="7">
        <v>2</v>
      </c>
      <c r="G163" s="7">
        <v>0</v>
      </c>
      <c r="H163" s="7">
        <v>1</v>
      </c>
      <c r="I163" s="7">
        <v>0</v>
      </c>
      <c r="J163" s="7">
        <v>2</v>
      </c>
      <c r="K163" s="7">
        <v>1</v>
      </c>
      <c r="L163" s="7">
        <v>0</v>
      </c>
      <c r="M163" s="7">
        <v>1</v>
      </c>
      <c r="N163" s="7">
        <v>0</v>
      </c>
      <c r="O163" s="7">
        <v>0</v>
      </c>
      <c r="P163" s="7">
        <v>1</v>
      </c>
      <c r="Q163" s="4">
        <v>2</v>
      </c>
    </row>
    <row r="164" spans="3:17">
      <c r="C164" s="9" t="s">
        <v>205</v>
      </c>
      <c r="D164" s="20">
        <v>5</v>
      </c>
      <c r="E164" s="8">
        <v>49</v>
      </c>
      <c r="F164" s="7">
        <v>3</v>
      </c>
      <c r="G164" s="7">
        <v>0</v>
      </c>
      <c r="H164" s="7">
        <v>2</v>
      </c>
      <c r="I164" s="7">
        <v>1</v>
      </c>
      <c r="J164" s="7">
        <v>1</v>
      </c>
      <c r="K164" s="7">
        <v>1</v>
      </c>
      <c r="L164" s="7">
        <v>1</v>
      </c>
      <c r="M164" s="7">
        <v>0</v>
      </c>
      <c r="N164" s="7">
        <v>1</v>
      </c>
      <c r="O164" s="7">
        <v>0</v>
      </c>
      <c r="P164" s="7">
        <v>0</v>
      </c>
      <c r="Q164" s="4">
        <v>1</v>
      </c>
    </row>
    <row r="165" spans="3:17">
      <c r="C165" s="9" t="s">
        <v>431</v>
      </c>
      <c r="D165" s="20">
        <v>1</v>
      </c>
      <c r="E165" s="8">
        <v>30</v>
      </c>
      <c r="F165" s="7">
        <v>0</v>
      </c>
      <c r="G165" s="7">
        <v>1</v>
      </c>
      <c r="H165" s="7">
        <v>1</v>
      </c>
      <c r="I165" s="7">
        <v>0</v>
      </c>
      <c r="J165" s="7">
        <v>0</v>
      </c>
      <c r="K165" s="7">
        <v>1</v>
      </c>
      <c r="L165" s="7">
        <v>0</v>
      </c>
      <c r="M165" s="7">
        <v>0</v>
      </c>
      <c r="N165" s="7">
        <v>0</v>
      </c>
      <c r="O165" s="7">
        <v>0</v>
      </c>
      <c r="P165" s="7">
        <v>0</v>
      </c>
      <c r="Q165" s="4">
        <v>0</v>
      </c>
    </row>
    <row r="166" spans="3:17">
      <c r="C166" s="9" t="s">
        <v>207</v>
      </c>
      <c r="D166" s="20">
        <v>23</v>
      </c>
      <c r="E166" s="8">
        <v>31.954545454545453</v>
      </c>
      <c r="F166" s="7">
        <v>3.75</v>
      </c>
      <c r="G166" s="7">
        <v>9.35</v>
      </c>
      <c r="H166" s="7">
        <v>4.5</v>
      </c>
      <c r="I166" s="7">
        <v>8.5</v>
      </c>
      <c r="J166" s="7">
        <v>9.35</v>
      </c>
      <c r="K166" s="7">
        <v>3.35</v>
      </c>
      <c r="L166" s="7">
        <v>0</v>
      </c>
      <c r="M166" s="7">
        <v>2.6</v>
      </c>
      <c r="N166" s="7">
        <v>0</v>
      </c>
      <c r="O166" s="7">
        <v>1.6</v>
      </c>
      <c r="P166" s="7">
        <v>3</v>
      </c>
      <c r="Q166" s="4">
        <v>1</v>
      </c>
    </row>
    <row r="167" spans="3:17">
      <c r="C167" s="9" t="s">
        <v>439</v>
      </c>
      <c r="D167" s="20">
        <v>3</v>
      </c>
      <c r="E167" s="8">
        <v>45.666666666666664</v>
      </c>
      <c r="F167" s="7">
        <v>1</v>
      </c>
      <c r="G167" s="7">
        <v>2</v>
      </c>
      <c r="H167" s="7">
        <v>1</v>
      </c>
      <c r="I167" s="7">
        <v>1</v>
      </c>
      <c r="J167" s="7">
        <v>2</v>
      </c>
      <c r="K167" s="7">
        <v>1</v>
      </c>
      <c r="L167" s="7">
        <v>0</v>
      </c>
      <c r="M167" s="7">
        <v>0</v>
      </c>
      <c r="N167" s="7">
        <v>0</v>
      </c>
      <c r="O167" s="7">
        <v>0</v>
      </c>
      <c r="P167" s="7">
        <v>0</v>
      </c>
      <c r="Q167" s="4">
        <v>0</v>
      </c>
    </row>
    <row r="168" spans="3:17">
      <c r="C168" s="9" t="s">
        <v>471</v>
      </c>
      <c r="D168" s="20">
        <v>1</v>
      </c>
      <c r="E168" s="8">
        <v>35</v>
      </c>
      <c r="F168" s="7">
        <v>1</v>
      </c>
      <c r="G168" s="7">
        <v>0</v>
      </c>
      <c r="H168" s="7">
        <v>1</v>
      </c>
      <c r="I168" s="7">
        <v>0</v>
      </c>
      <c r="J168" s="7">
        <v>0</v>
      </c>
      <c r="K168" s="7">
        <v>0</v>
      </c>
      <c r="L168" s="7">
        <v>0</v>
      </c>
      <c r="M168" s="7">
        <v>0</v>
      </c>
      <c r="N168" s="7">
        <v>0</v>
      </c>
      <c r="O168" s="7">
        <v>0</v>
      </c>
      <c r="P168" s="7">
        <v>0</v>
      </c>
      <c r="Q168" s="4">
        <v>1</v>
      </c>
    </row>
    <row r="169" spans="3:17">
      <c r="C169" s="9" t="s">
        <v>245</v>
      </c>
      <c r="D169" s="20">
        <v>1</v>
      </c>
      <c r="E169" s="8">
        <v>27</v>
      </c>
      <c r="F169" s="7">
        <v>0</v>
      </c>
      <c r="G169" s="7">
        <v>0</v>
      </c>
      <c r="H169" s="7">
        <v>0</v>
      </c>
      <c r="I169" s="7">
        <v>0</v>
      </c>
      <c r="J169" s="7">
        <v>0</v>
      </c>
      <c r="K169" s="7">
        <v>0</v>
      </c>
      <c r="L169" s="7">
        <v>0</v>
      </c>
      <c r="M169" s="7">
        <v>0</v>
      </c>
      <c r="N169" s="7">
        <v>0</v>
      </c>
      <c r="O169" s="7">
        <v>0</v>
      </c>
      <c r="P169" s="7">
        <v>0</v>
      </c>
      <c r="Q169" s="4">
        <v>0</v>
      </c>
    </row>
    <row r="170" spans="3:17">
      <c r="C170" s="9" t="s">
        <v>225</v>
      </c>
      <c r="D170" s="20">
        <v>1</v>
      </c>
      <c r="E170" s="8">
        <v>21</v>
      </c>
      <c r="F170" s="7">
        <v>0</v>
      </c>
      <c r="G170" s="7">
        <v>0</v>
      </c>
      <c r="H170" s="7">
        <v>0</v>
      </c>
      <c r="I170" s="7">
        <v>0</v>
      </c>
      <c r="J170" s="7">
        <v>1</v>
      </c>
      <c r="K170" s="7">
        <v>1</v>
      </c>
      <c r="L170" s="7">
        <v>0</v>
      </c>
      <c r="M170" s="7">
        <v>0</v>
      </c>
      <c r="N170" s="7">
        <v>0</v>
      </c>
      <c r="O170" s="7">
        <v>0</v>
      </c>
      <c r="P170" s="7">
        <v>0</v>
      </c>
      <c r="Q170" s="4">
        <v>0</v>
      </c>
    </row>
    <row r="171" spans="3:17">
      <c r="C171" s="9" t="s">
        <v>170</v>
      </c>
      <c r="D171" s="20">
        <v>1</v>
      </c>
      <c r="E171" s="8">
        <v>74</v>
      </c>
      <c r="F171" s="7">
        <v>0</v>
      </c>
      <c r="G171" s="7">
        <v>1</v>
      </c>
      <c r="H171" s="7">
        <v>0</v>
      </c>
      <c r="I171" s="7">
        <v>0</v>
      </c>
      <c r="J171" s="7">
        <v>0</v>
      </c>
      <c r="K171" s="7">
        <v>1</v>
      </c>
      <c r="L171" s="7">
        <v>0</v>
      </c>
      <c r="M171" s="7">
        <v>1</v>
      </c>
      <c r="N171" s="7">
        <v>0</v>
      </c>
      <c r="O171" s="7">
        <v>0</v>
      </c>
      <c r="P171" s="7">
        <v>0</v>
      </c>
      <c r="Q171" s="4">
        <v>0</v>
      </c>
    </row>
    <row r="172" spans="3:17">
      <c r="C172" s="9" t="s">
        <v>203</v>
      </c>
      <c r="D172" s="20">
        <v>12</v>
      </c>
      <c r="E172" s="8">
        <v>54.833333333333336</v>
      </c>
      <c r="F172" s="7">
        <v>1</v>
      </c>
      <c r="G172" s="7">
        <v>2.75</v>
      </c>
      <c r="H172" s="7">
        <v>0</v>
      </c>
      <c r="I172" s="7">
        <v>0</v>
      </c>
      <c r="J172" s="7">
        <v>4.5</v>
      </c>
      <c r="K172" s="7">
        <v>0.75</v>
      </c>
      <c r="L172" s="7">
        <v>0.75</v>
      </c>
      <c r="M172" s="7">
        <v>1.75</v>
      </c>
      <c r="N172" s="7">
        <v>0</v>
      </c>
      <c r="O172" s="7">
        <v>0.75</v>
      </c>
      <c r="P172" s="7">
        <v>1.75</v>
      </c>
      <c r="Q172" s="4">
        <v>3</v>
      </c>
    </row>
    <row r="173" spans="3:17">
      <c r="C173" s="9" t="s">
        <v>430</v>
      </c>
      <c r="D173" s="20">
        <v>1</v>
      </c>
      <c r="E173" s="8">
        <v>66</v>
      </c>
      <c r="F173" s="7">
        <v>0</v>
      </c>
      <c r="G173" s="7">
        <v>0</v>
      </c>
      <c r="H173" s="7">
        <v>0</v>
      </c>
      <c r="I173" s="7">
        <v>0</v>
      </c>
      <c r="J173" s="7">
        <v>1</v>
      </c>
      <c r="K173" s="7">
        <v>0</v>
      </c>
      <c r="L173" s="7">
        <v>0</v>
      </c>
      <c r="M173" s="7">
        <v>0</v>
      </c>
      <c r="N173" s="7">
        <v>0</v>
      </c>
      <c r="O173" s="7">
        <v>1</v>
      </c>
      <c r="P173" s="7">
        <v>1</v>
      </c>
      <c r="Q173" s="4">
        <v>0</v>
      </c>
    </row>
    <row r="174" spans="3:17">
      <c r="C174" s="9" t="s">
        <v>167</v>
      </c>
      <c r="D174" s="20">
        <v>3</v>
      </c>
      <c r="E174" s="8">
        <v>56</v>
      </c>
      <c r="F174" s="7">
        <v>1</v>
      </c>
      <c r="G174" s="7">
        <v>0</v>
      </c>
      <c r="H174" s="7">
        <v>1</v>
      </c>
      <c r="I174" s="7">
        <v>0</v>
      </c>
      <c r="J174" s="7">
        <v>2</v>
      </c>
      <c r="K174" s="7">
        <v>1</v>
      </c>
      <c r="L174" s="7">
        <v>0</v>
      </c>
      <c r="M174" s="7">
        <v>0</v>
      </c>
      <c r="N174" s="7">
        <v>0</v>
      </c>
      <c r="O174" s="7">
        <v>1</v>
      </c>
      <c r="P174" s="7">
        <v>0</v>
      </c>
      <c r="Q174" s="4">
        <v>0</v>
      </c>
    </row>
    <row r="175" spans="3:17">
      <c r="C175" s="9" t="s">
        <v>136</v>
      </c>
      <c r="D175" s="20">
        <v>4</v>
      </c>
      <c r="E175" s="8">
        <v>40.5</v>
      </c>
      <c r="F175" s="7">
        <v>2.125</v>
      </c>
      <c r="G175" s="7">
        <v>0</v>
      </c>
      <c r="H175" s="7">
        <v>2.125</v>
      </c>
      <c r="I175" s="7">
        <v>1.125</v>
      </c>
      <c r="J175" s="7">
        <v>0.375</v>
      </c>
      <c r="K175" s="7">
        <v>0.375</v>
      </c>
      <c r="L175" s="7">
        <v>0</v>
      </c>
      <c r="M175" s="7">
        <v>0</v>
      </c>
      <c r="N175" s="7">
        <v>0.375</v>
      </c>
      <c r="O175" s="7">
        <v>1.125</v>
      </c>
      <c r="P175" s="7">
        <v>0</v>
      </c>
      <c r="Q175" s="4">
        <v>1.375</v>
      </c>
    </row>
    <row r="176" spans="3:17">
      <c r="C176" s="9" t="s">
        <v>141</v>
      </c>
      <c r="D176" s="20">
        <v>2</v>
      </c>
      <c r="E176" s="8">
        <v>63</v>
      </c>
      <c r="F176" s="7">
        <v>0</v>
      </c>
      <c r="G176" s="7">
        <v>0</v>
      </c>
      <c r="H176" s="7">
        <v>1</v>
      </c>
      <c r="I176" s="7">
        <v>0</v>
      </c>
      <c r="J176" s="7">
        <v>0</v>
      </c>
      <c r="K176" s="7">
        <v>1</v>
      </c>
      <c r="L176" s="7">
        <v>0</v>
      </c>
      <c r="M176" s="7">
        <v>0</v>
      </c>
      <c r="N176" s="7">
        <v>0</v>
      </c>
      <c r="O176" s="7">
        <v>0</v>
      </c>
      <c r="P176" s="7">
        <v>0</v>
      </c>
      <c r="Q176" s="4">
        <v>1</v>
      </c>
    </row>
    <row r="177" spans="3:17">
      <c r="C177" s="9" t="s">
        <v>158</v>
      </c>
      <c r="D177" s="20">
        <v>1</v>
      </c>
      <c r="E177" s="8">
        <v>61</v>
      </c>
      <c r="F177" s="7">
        <v>0</v>
      </c>
      <c r="G177" s="7">
        <v>0</v>
      </c>
      <c r="H177" s="7">
        <v>1</v>
      </c>
      <c r="I177" s="7">
        <v>0</v>
      </c>
      <c r="J177" s="7">
        <v>0</v>
      </c>
      <c r="K177" s="7">
        <v>0</v>
      </c>
      <c r="L177" s="7">
        <v>0</v>
      </c>
      <c r="M177" s="7">
        <v>0</v>
      </c>
      <c r="N177" s="7">
        <v>0</v>
      </c>
      <c r="O177" s="7">
        <v>0</v>
      </c>
      <c r="P177" s="7">
        <v>0</v>
      </c>
      <c r="Q177" s="4">
        <v>1</v>
      </c>
    </row>
    <row r="178" spans="3:17">
      <c r="C178" s="9" t="s">
        <v>436</v>
      </c>
      <c r="D178" s="20">
        <v>3</v>
      </c>
      <c r="E178" s="8">
        <v>37</v>
      </c>
      <c r="F178" s="7">
        <v>1</v>
      </c>
      <c r="G178" s="7">
        <v>0</v>
      </c>
      <c r="H178" s="7">
        <v>2</v>
      </c>
      <c r="I178" s="7">
        <v>2</v>
      </c>
      <c r="J178" s="7">
        <v>2</v>
      </c>
      <c r="K178" s="7">
        <v>0</v>
      </c>
      <c r="L178" s="7">
        <v>0</v>
      </c>
      <c r="M178" s="7">
        <v>0</v>
      </c>
      <c r="N178" s="7">
        <v>0</v>
      </c>
      <c r="O178" s="7">
        <v>0</v>
      </c>
      <c r="P178" s="7">
        <v>0</v>
      </c>
      <c r="Q178" s="4">
        <v>1</v>
      </c>
    </row>
    <row r="179" spans="3:17">
      <c r="C179" s="9" t="s">
        <v>140</v>
      </c>
      <c r="D179" s="20">
        <v>1</v>
      </c>
      <c r="E179" s="8">
        <v>28</v>
      </c>
      <c r="F179" s="7">
        <v>0</v>
      </c>
      <c r="G179" s="7">
        <v>0</v>
      </c>
      <c r="H179" s="7">
        <v>0</v>
      </c>
      <c r="I179" s="7">
        <v>0</v>
      </c>
      <c r="J179" s="7">
        <v>1</v>
      </c>
      <c r="K179" s="7">
        <v>0</v>
      </c>
      <c r="L179" s="7">
        <v>0</v>
      </c>
      <c r="M179" s="7">
        <v>0</v>
      </c>
      <c r="N179" s="7">
        <v>0</v>
      </c>
      <c r="O179" s="7">
        <v>0</v>
      </c>
      <c r="P179" s="7">
        <v>1</v>
      </c>
      <c r="Q179" s="4">
        <v>1</v>
      </c>
    </row>
    <row r="180" spans="3:17">
      <c r="C180" s="9" t="s">
        <v>194</v>
      </c>
      <c r="D180" s="20">
        <v>18</v>
      </c>
      <c r="E180" s="8">
        <v>60.277777777777779</v>
      </c>
      <c r="F180" s="7">
        <v>3.25</v>
      </c>
      <c r="G180" s="7">
        <v>3.5</v>
      </c>
      <c r="H180" s="7">
        <v>4.25</v>
      </c>
      <c r="I180" s="7">
        <v>3</v>
      </c>
      <c r="J180" s="7">
        <v>5.25</v>
      </c>
      <c r="K180" s="7">
        <v>2</v>
      </c>
      <c r="L180" s="7">
        <v>0</v>
      </c>
      <c r="M180" s="7">
        <v>3.5</v>
      </c>
      <c r="N180" s="7">
        <v>0</v>
      </c>
      <c r="O180" s="7">
        <v>2</v>
      </c>
      <c r="P180" s="7">
        <v>3.25</v>
      </c>
      <c r="Q180" s="4">
        <v>1</v>
      </c>
    </row>
    <row r="181" spans="3:17">
      <c r="C181" s="9" t="s">
        <v>208</v>
      </c>
      <c r="D181" s="20">
        <v>36</v>
      </c>
      <c r="E181" s="8">
        <v>70.942857142857136</v>
      </c>
      <c r="F181" s="7">
        <v>14</v>
      </c>
      <c r="G181" s="7">
        <v>7</v>
      </c>
      <c r="H181" s="7">
        <v>11</v>
      </c>
      <c r="I181" s="7">
        <v>2</v>
      </c>
      <c r="J181" s="7">
        <v>4</v>
      </c>
      <c r="K181" s="7">
        <v>5</v>
      </c>
      <c r="L181" s="7">
        <v>1</v>
      </c>
      <c r="M181" s="7">
        <v>5</v>
      </c>
      <c r="N181" s="7">
        <v>1</v>
      </c>
      <c r="O181" s="7">
        <v>5</v>
      </c>
      <c r="P181" s="7">
        <v>4</v>
      </c>
      <c r="Q181" s="4">
        <v>11</v>
      </c>
    </row>
    <row r="182" spans="3:17">
      <c r="C182" s="9" t="s">
        <v>437</v>
      </c>
      <c r="D182" s="20">
        <v>2</v>
      </c>
      <c r="E182" s="8">
        <v>55</v>
      </c>
      <c r="F182" s="7">
        <v>2</v>
      </c>
      <c r="G182" s="7">
        <v>0</v>
      </c>
      <c r="H182" s="7">
        <v>1</v>
      </c>
      <c r="I182" s="7">
        <v>1</v>
      </c>
      <c r="J182" s="7">
        <v>0</v>
      </c>
      <c r="K182" s="7">
        <v>0</v>
      </c>
      <c r="L182" s="7">
        <v>0</v>
      </c>
      <c r="M182" s="7">
        <v>0</v>
      </c>
      <c r="N182" s="7">
        <v>0</v>
      </c>
      <c r="O182" s="7">
        <v>0</v>
      </c>
      <c r="P182" s="7">
        <v>0</v>
      </c>
      <c r="Q182" s="4">
        <v>1</v>
      </c>
    </row>
    <row r="183" spans="3:17">
      <c r="C183" s="9" t="s">
        <v>126</v>
      </c>
      <c r="D183" s="20">
        <v>14</v>
      </c>
      <c r="E183" s="8">
        <v>54.07692307692308</v>
      </c>
      <c r="F183" s="7">
        <v>3</v>
      </c>
      <c r="G183" s="7">
        <v>2.25</v>
      </c>
      <c r="H183" s="7">
        <v>8</v>
      </c>
      <c r="I183" s="7">
        <v>3.25</v>
      </c>
      <c r="J183" s="7">
        <v>2</v>
      </c>
      <c r="K183" s="7">
        <v>2.25</v>
      </c>
      <c r="L183" s="7">
        <v>0.25</v>
      </c>
      <c r="M183" s="7">
        <v>4</v>
      </c>
      <c r="N183" s="7">
        <v>0.25</v>
      </c>
      <c r="O183" s="7">
        <v>1.25</v>
      </c>
      <c r="P183" s="7">
        <v>1.25</v>
      </c>
      <c r="Q183" s="4">
        <v>5.25</v>
      </c>
    </row>
    <row r="184" spans="3:17">
      <c r="C184" s="9" t="s">
        <v>457</v>
      </c>
      <c r="D184" s="20">
        <v>1</v>
      </c>
      <c r="E184" s="8">
        <v>34</v>
      </c>
      <c r="F184" s="7">
        <v>0</v>
      </c>
      <c r="G184" s="7">
        <v>0</v>
      </c>
      <c r="H184" s="7">
        <v>0</v>
      </c>
      <c r="I184" s="7">
        <v>1</v>
      </c>
      <c r="J184" s="7">
        <v>1</v>
      </c>
      <c r="K184" s="7">
        <v>0</v>
      </c>
      <c r="L184" s="7">
        <v>0</v>
      </c>
      <c r="M184" s="7">
        <v>0</v>
      </c>
      <c r="N184" s="7">
        <v>1</v>
      </c>
      <c r="O184" s="7">
        <v>0</v>
      </c>
      <c r="P184" s="7">
        <v>0</v>
      </c>
      <c r="Q184" s="4">
        <v>0</v>
      </c>
    </row>
    <row r="185" spans="3:17">
      <c r="C185" s="9" t="s">
        <v>216</v>
      </c>
      <c r="D185" s="20">
        <v>1</v>
      </c>
      <c r="E185" s="8">
        <v>55</v>
      </c>
      <c r="F185" s="7">
        <v>0</v>
      </c>
      <c r="G185" s="7">
        <v>0</v>
      </c>
      <c r="H185" s="7">
        <v>0</v>
      </c>
      <c r="I185" s="7">
        <v>0</v>
      </c>
      <c r="J185" s="7">
        <v>1</v>
      </c>
      <c r="K185" s="7">
        <v>0</v>
      </c>
      <c r="L185" s="7">
        <v>0</v>
      </c>
      <c r="M185" s="7">
        <v>0</v>
      </c>
      <c r="N185" s="7">
        <v>0</v>
      </c>
      <c r="O185" s="7">
        <v>0</v>
      </c>
      <c r="P185" s="7">
        <v>0</v>
      </c>
      <c r="Q185" s="4">
        <v>0</v>
      </c>
    </row>
    <row r="186" spans="3:17">
      <c r="C186" s="9" t="s">
        <v>246</v>
      </c>
      <c r="D186" s="20">
        <v>3</v>
      </c>
      <c r="E186" s="8">
        <v>42.666666666666664</v>
      </c>
      <c r="F186" s="7">
        <v>0.5</v>
      </c>
      <c r="G186" s="7">
        <v>0.5</v>
      </c>
      <c r="H186" s="7">
        <v>0</v>
      </c>
      <c r="I186" s="7">
        <v>1.5</v>
      </c>
      <c r="J186" s="7">
        <v>1</v>
      </c>
      <c r="K186" s="7">
        <v>1</v>
      </c>
      <c r="L186" s="7">
        <v>0.5</v>
      </c>
      <c r="M186" s="7">
        <v>0.5</v>
      </c>
      <c r="N186" s="7">
        <v>0</v>
      </c>
      <c r="O186" s="7">
        <v>1.5</v>
      </c>
      <c r="P186" s="7">
        <v>1</v>
      </c>
      <c r="Q186" s="4">
        <v>1</v>
      </c>
    </row>
    <row r="187" spans="3:17">
      <c r="C187" s="9" t="s">
        <v>119</v>
      </c>
      <c r="D187" s="20">
        <v>1</v>
      </c>
      <c r="E187" s="8">
        <v>75</v>
      </c>
      <c r="F187" s="7">
        <v>0</v>
      </c>
      <c r="G187" s="7">
        <v>0</v>
      </c>
      <c r="H187" s="7">
        <v>0</v>
      </c>
      <c r="I187" s="7">
        <v>0</v>
      </c>
      <c r="J187" s="7">
        <v>1</v>
      </c>
      <c r="K187" s="7">
        <v>0</v>
      </c>
      <c r="L187" s="7">
        <v>0</v>
      </c>
      <c r="M187" s="7">
        <v>0</v>
      </c>
      <c r="N187" s="7">
        <v>0</v>
      </c>
      <c r="O187" s="7">
        <v>0</v>
      </c>
      <c r="P187" s="7">
        <v>0</v>
      </c>
      <c r="Q187" s="4">
        <v>0</v>
      </c>
    </row>
    <row r="188" spans="3:17">
      <c r="C188" s="9" t="s">
        <v>177</v>
      </c>
      <c r="D188" s="20">
        <v>1</v>
      </c>
      <c r="E188" s="8">
        <v>80</v>
      </c>
      <c r="F188" s="7">
        <v>0</v>
      </c>
      <c r="G188" s="7">
        <v>0</v>
      </c>
      <c r="H188" s="7">
        <v>0</v>
      </c>
      <c r="I188" s="7">
        <v>0</v>
      </c>
      <c r="J188" s="7">
        <v>0</v>
      </c>
      <c r="K188" s="7">
        <v>0</v>
      </c>
      <c r="L188" s="7">
        <v>0</v>
      </c>
      <c r="M188" s="7">
        <v>0</v>
      </c>
      <c r="N188" s="7">
        <v>0</v>
      </c>
      <c r="O188" s="7">
        <v>0</v>
      </c>
      <c r="P188" s="7">
        <v>0</v>
      </c>
      <c r="Q188" s="4">
        <v>0</v>
      </c>
    </row>
    <row r="189" spans="3:17">
      <c r="C189" s="9" t="s">
        <v>228</v>
      </c>
      <c r="D189" s="20">
        <v>8</v>
      </c>
      <c r="E189" s="8">
        <v>38.714285714285715</v>
      </c>
      <c r="F189" s="7">
        <v>3.625</v>
      </c>
      <c r="G189" s="7">
        <v>2.625</v>
      </c>
      <c r="H189" s="7">
        <v>5.625</v>
      </c>
      <c r="I189" s="7">
        <v>1.625</v>
      </c>
      <c r="J189" s="7">
        <v>1.625</v>
      </c>
      <c r="K189" s="7">
        <v>0</v>
      </c>
      <c r="L189" s="7">
        <v>2.125</v>
      </c>
      <c r="M189" s="7">
        <v>1.125</v>
      </c>
      <c r="N189" s="7">
        <v>2.125</v>
      </c>
      <c r="O189" s="7">
        <v>0.5</v>
      </c>
      <c r="P189" s="7">
        <v>1</v>
      </c>
      <c r="Q189" s="4">
        <v>0</v>
      </c>
    </row>
    <row r="190" spans="3:17">
      <c r="C190" s="9" t="s">
        <v>234</v>
      </c>
      <c r="D190" s="20">
        <v>7</v>
      </c>
      <c r="E190" s="8">
        <v>47.714285714285715</v>
      </c>
      <c r="F190" s="7">
        <v>0</v>
      </c>
      <c r="G190" s="7">
        <v>2</v>
      </c>
      <c r="H190" s="7">
        <v>4</v>
      </c>
      <c r="I190" s="7">
        <v>2</v>
      </c>
      <c r="J190" s="7">
        <v>1</v>
      </c>
      <c r="K190" s="7">
        <v>0</v>
      </c>
      <c r="L190" s="7">
        <v>0</v>
      </c>
      <c r="M190" s="7">
        <v>1</v>
      </c>
      <c r="N190" s="7">
        <v>1</v>
      </c>
      <c r="O190" s="7">
        <v>1</v>
      </c>
      <c r="P190" s="7">
        <v>1</v>
      </c>
      <c r="Q190" s="4">
        <v>1</v>
      </c>
    </row>
    <row r="191" spans="3:17">
      <c r="C191" s="15" t="s">
        <v>342</v>
      </c>
      <c r="D191" s="21">
        <v>1093</v>
      </c>
      <c r="E191" s="16">
        <v>52.985308521057789</v>
      </c>
      <c r="F191" s="17">
        <v>334.71666666666664</v>
      </c>
      <c r="G191" s="17">
        <v>249.19761904761907</v>
      </c>
      <c r="H191" s="17">
        <v>339.80833333333328</v>
      </c>
      <c r="I191" s="17">
        <v>208.77976190476193</v>
      </c>
      <c r="J191" s="17">
        <v>278.59523809523813</v>
      </c>
      <c r="K191" s="17">
        <v>151.3416666666667</v>
      </c>
      <c r="L191" s="17">
        <v>59.12738095238096</v>
      </c>
      <c r="M191" s="17">
        <v>149.38095238095241</v>
      </c>
      <c r="N191" s="17">
        <v>66.815476190476204</v>
      </c>
      <c r="O191" s="17">
        <v>129.50119047619049</v>
      </c>
      <c r="P191" s="17">
        <v>137.36904761904762</v>
      </c>
      <c r="Q191" s="18">
        <v>194.36666666666667</v>
      </c>
    </row>
  </sheetData>
  <mergeCells count="2">
    <mergeCell ref="A1:Q1"/>
    <mergeCell ref="A2:B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1"/>
  <sheetViews>
    <sheetView workbookViewId="0">
      <pane xSplit="3" ySplit="12" topLeftCell="D13" activePane="bottomRight" state="frozen"/>
      <selection pane="topRight" activeCell="D1" sqref="D1"/>
      <selection pane="bottomLeft" activeCell="A13" sqref="A13"/>
      <selection pane="bottomRight" activeCell="D5" sqref="D5"/>
    </sheetView>
  </sheetViews>
  <sheetFormatPr defaultRowHeight="14.5"/>
  <cols>
    <col min="2" max="2" width="29.7265625" customWidth="1"/>
    <col min="3" max="3" width="24.81640625" customWidth="1"/>
    <col min="4" max="4" width="19.6328125" customWidth="1"/>
    <col min="5" max="5" width="11.08984375" customWidth="1"/>
    <col min="6" max="6" width="13.453125" customWidth="1"/>
    <col min="7" max="7" width="6.54296875" customWidth="1"/>
    <col min="8" max="8" width="10.36328125" customWidth="1"/>
    <col min="9" max="9" width="15.7265625" customWidth="1"/>
    <col min="10" max="10" width="26.54296875" customWidth="1"/>
    <col min="11" max="11" width="13.453125" customWidth="1"/>
    <col min="12" max="12" width="14.54296875" customWidth="1"/>
    <col min="13" max="13" width="22.08984375" customWidth="1"/>
    <col min="14" max="14" width="21.90625" customWidth="1"/>
    <col min="15" max="15" width="12.36328125" customWidth="1"/>
    <col min="16" max="16" width="15" customWidth="1"/>
    <col min="17" max="17" width="33.54296875" customWidth="1"/>
    <col min="18" max="18" width="23.26953125" customWidth="1"/>
    <col min="19" max="19" width="8.453125" customWidth="1"/>
    <col min="20" max="20" width="12.1796875" customWidth="1"/>
    <col min="21" max="21" width="16.36328125" customWidth="1"/>
    <col min="22" max="22" width="23.7265625" customWidth="1"/>
  </cols>
  <sheetData>
    <row r="1" spans="1:23" ht="35">
      <c r="A1" s="154" t="s">
        <v>5</v>
      </c>
      <c r="B1" s="154"/>
      <c r="C1" s="154"/>
      <c r="D1" s="154"/>
      <c r="E1" s="154"/>
      <c r="F1" s="154"/>
      <c r="G1" s="154"/>
      <c r="H1" s="154"/>
      <c r="I1" s="154"/>
      <c r="J1" s="154"/>
      <c r="K1" s="154"/>
      <c r="L1" s="154"/>
      <c r="M1" s="154"/>
      <c r="N1" s="154"/>
      <c r="O1" s="154"/>
      <c r="P1" s="154"/>
      <c r="Q1" s="154"/>
      <c r="R1" s="154"/>
      <c r="S1" s="154"/>
      <c r="T1" s="154"/>
      <c r="U1" s="154"/>
      <c r="V1" s="154"/>
      <c r="W1" s="154"/>
    </row>
    <row r="2" spans="1:23" ht="16">
      <c r="A2" s="155" t="s">
        <v>353</v>
      </c>
      <c r="B2" s="155"/>
    </row>
    <row r="13" spans="1:23">
      <c r="C13" s="5" t="s">
        <v>354</v>
      </c>
      <c r="D13" s="2" t="s">
        <v>343</v>
      </c>
      <c r="E13" s="3" t="s">
        <v>345</v>
      </c>
      <c r="F13" s="2" t="s">
        <v>377</v>
      </c>
      <c r="G13" s="2" t="s">
        <v>19</v>
      </c>
      <c r="H13" s="2" t="s">
        <v>57</v>
      </c>
      <c r="I13" s="2" t="s">
        <v>378</v>
      </c>
      <c r="J13" s="2" t="s">
        <v>379</v>
      </c>
      <c r="K13" s="2" t="s">
        <v>380</v>
      </c>
      <c r="L13" s="2" t="s">
        <v>381</v>
      </c>
      <c r="M13" s="2" t="s">
        <v>382</v>
      </c>
      <c r="N13" s="2" t="s">
        <v>383</v>
      </c>
      <c r="O13" s="2" t="s">
        <v>384</v>
      </c>
      <c r="P13" s="2" t="s">
        <v>349</v>
      </c>
      <c r="Q13" s="2" t="s">
        <v>385</v>
      </c>
      <c r="R13" s="2" t="s">
        <v>386</v>
      </c>
      <c r="S13" s="2" t="s">
        <v>56</v>
      </c>
      <c r="T13" s="2" t="s">
        <v>387</v>
      </c>
      <c r="U13" s="2" t="s">
        <v>388</v>
      </c>
      <c r="V13" s="3" t="s">
        <v>389</v>
      </c>
    </row>
    <row r="14" spans="1:23">
      <c r="C14" s="9" t="s">
        <v>344</v>
      </c>
      <c r="D14" s="6">
        <v>166</v>
      </c>
      <c r="E14" s="8">
        <v>43.968000000000004</v>
      </c>
      <c r="F14" s="7">
        <v>26.425000000000004</v>
      </c>
      <c r="G14" s="7">
        <v>50.175000000000004</v>
      </c>
      <c r="H14" s="7">
        <v>23.675000000000004</v>
      </c>
      <c r="I14" s="7">
        <v>9.4249999999999989</v>
      </c>
      <c r="J14" s="7">
        <v>9.5416666666666661</v>
      </c>
      <c r="K14" s="7">
        <v>42.091666666666669</v>
      </c>
      <c r="L14" s="7">
        <v>12.991666666666667</v>
      </c>
      <c r="M14" s="7">
        <v>12.458333333333332</v>
      </c>
      <c r="N14" s="7">
        <v>28.94166666666667</v>
      </c>
      <c r="O14" s="7">
        <v>17.158333333333331</v>
      </c>
      <c r="P14" s="7">
        <v>8.4916666666666671</v>
      </c>
      <c r="Q14" s="7">
        <v>25.216666666666669</v>
      </c>
      <c r="R14" s="7">
        <v>35.841666666666669</v>
      </c>
      <c r="S14" s="7">
        <v>33.408333333333331</v>
      </c>
      <c r="T14" s="7">
        <v>11.158333333333333</v>
      </c>
      <c r="U14" s="70">
        <v>17.908333333333331</v>
      </c>
      <c r="V14" s="4">
        <v>7.916666666666667</v>
      </c>
    </row>
    <row r="15" spans="1:23">
      <c r="C15" s="9" t="s">
        <v>453</v>
      </c>
      <c r="D15" s="6">
        <v>8</v>
      </c>
      <c r="E15" s="8">
        <v>32.5</v>
      </c>
      <c r="F15" s="7">
        <v>0.75</v>
      </c>
      <c r="G15" s="7">
        <v>0</v>
      </c>
      <c r="H15" s="7">
        <v>0.75</v>
      </c>
      <c r="I15" s="7">
        <v>1</v>
      </c>
      <c r="J15" s="7">
        <v>1</v>
      </c>
      <c r="K15" s="7">
        <v>0</v>
      </c>
      <c r="L15" s="7">
        <v>0.75</v>
      </c>
      <c r="M15" s="7">
        <v>1</v>
      </c>
      <c r="N15" s="7">
        <v>1</v>
      </c>
      <c r="O15" s="7">
        <v>0</v>
      </c>
      <c r="P15" s="7">
        <v>1</v>
      </c>
      <c r="Q15" s="7">
        <v>3</v>
      </c>
      <c r="R15" s="7">
        <v>3</v>
      </c>
      <c r="S15" s="7">
        <v>0</v>
      </c>
      <c r="T15" s="7">
        <v>1</v>
      </c>
      <c r="U15" s="70">
        <v>0</v>
      </c>
      <c r="V15" s="4">
        <v>2</v>
      </c>
    </row>
    <row r="16" spans="1:23">
      <c r="C16" s="9" t="s">
        <v>148</v>
      </c>
      <c r="D16" s="6">
        <v>1</v>
      </c>
      <c r="E16" s="8">
        <v>23</v>
      </c>
      <c r="F16" s="7">
        <v>0</v>
      </c>
      <c r="G16" s="7">
        <v>0</v>
      </c>
      <c r="H16" s="7">
        <v>0</v>
      </c>
      <c r="I16" s="7">
        <v>0</v>
      </c>
      <c r="J16" s="7">
        <v>0</v>
      </c>
      <c r="K16" s="7">
        <v>1</v>
      </c>
      <c r="L16" s="7">
        <v>0</v>
      </c>
      <c r="M16" s="7">
        <v>0</v>
      </c>
      <c r="N16" s="7">
        <v>1</v>
      </c>
      <c r="O16" s="7">
        <v>0</v>
      </c>
      <c r="P16" s="7">
        <v>1</v>
      </c>
      <c r="Q16" s="7">
        <v>0</v>
      </c>
      <c r="R16" s="7">
        <v>0</v>
      </c>
      <c r="S16" s="7">
        <v>0</v>
      </c>
      <c r="T16" s="7">
        <v>0</v>
      </c>
      <c r="U16" s="70">
        <v>0</v>
      </c>
      <c r="V16" s="4">
        <v>0</v>
      </c>
    </row>
    <row r="17" spans="3:22">
      <c r="C17" s="9" t="s">
        <v>444</v>
      </c>
      <c r="D17" s="6">
        <v>2</v>
      </c>
      <c r="E17" s="8">
        <v>44.5</v>
      </c>
      <c r="F17" s="7">
        <v>0</v>
      </c>
      <c r="G17" s="7">
        <v>0</v>
      </c>
      <c r="H17" s="7">
        <v>0</v>
      </c>
      <c r="I17" s="7">
        <v>0</v>
      </c>
      <c r="J17" s="7">
        <v>0</v>
      </c>
      <c r="K17" s="7">
        <v>0</v>
      </c>
      <c r="L17" s="7">
        <v>0</v>
      </c>
      <c r="M17" s="7">
        <v>0</v>
      </c>
      <c r="N17" s="7">
        <v>0</v>
      </c>
      <c r="O17" s="7">
        <v>0</v>
      </c>
      <c r="P17" s="7">
        <v>1</v>
      </c>
      <c r="Q17" s="7">
        <v>0</v>
      </c>
      <c r="R17" s="7">
        <v>0</v>
      </c>
      <c r="S17" s="7">
        <v>1</v>
      </c>
      <c r="T17" s="7">
        <v>0</v>
      </c>
      <c r="U17" s="70">
        <v>1</v>
      </c>
      <c r="V17" s="4">
        <v>0</v>
      </c>
    </row>
    <row r="18" spans="3:22">
      <c r="C18" s="9" t="s">
        <v>247</v>
      </c>
      <c r="D18" s="6">
        <v>2</v>
      </c>
      <c r="E18" s="8">
        <v>40.5</v>
      </c>
      <c r="F18" s="7">
        <v>0</v>
      </c>
      <c r="G18" s="7">
        <v>0</v>
      </c>
      <c r="H18" s="7">
        <v>0</v>
      </c>
      <c r="I18" s="7">
        <v>1</v>
      </c>
      <c r="J18" s="7">
        <v>0</v>
      </c>
      <c r="K18" s="7">
        <v>0</v>
      </c>
      <c r="L18" s="7">
        <v>0</v>
      </c>
      <c r="M18" s="7">
        <v>0</v>
      </c>
      <c r="N18" s="7">
        <v>1</v>
      </c>
      <c r="O18" s="7">
        <v>0</v>
      </c>
      <c r="P18" s="7">
        <v>1</v>
      </c>
      <c r="Q18" s="7">
        <v>1</v>
      </c>
      <c r="R18" s="7">
        <v>0</v>
      </c>
      <c r="S18" s="7">
        <v>0</v>
      </c>
      <c r="T18" s="7">
        <v>0</v>
      </c>
      <c r="U18" s="70">
        <v>0</v>
      </c>
      <c r="V18" s="4">
        <v>0</v>
      </c>
    </row>
    <row r="19" spans="3:22">
      <c r="C19" s="9" t="s">
        <v>495</v>
      </c>
      <c r="D19" s="6">
        <v>1</v>
      </c>
      <c r="E19" s="8">
        <v>70</v>
      </c>
      <c r="F19" s="7">
        <v>0</v>
      </c>
      <c r="G19" s="7">
        <v>0</v>
      </c>
      <c r="H19" s="7">
        <v>0</v>
      </c>
      <c r="I19" s="7">
        <v>0</v>
      </c>
      <c r="J19" s="7">
        <v>0</v>
      </c>
      <c r="K19" s="7">
        <v>0</v>
      </c>
      <c r="L19" s="7">
        <v>1</v>
      </c>
      <c r="M19" s="7">
        <v>0</v>
      </c>
      <c r="N19" s="7">
        <v>0</v>
      </c>
      <c r="O19" s="7">
        <v>1</v>
      </c>
      <c r="P19" s="7">
        <v>0</v>
      </c>
      <c r="Q19" s="7">
        <v>1</v>
      </c>
      <c r="R19" s="7">
        <v>0</v>
      </c>
      <c r="S19" s="7">
        <v>0</v>
      </c>
      <c r="T19" s="7">
        <v>0</v>
      </c>
      <c r="U19" s="70">
        <v>0</v>
      </c>
      <c r="V19" s="4">
        <v>0</v>
      </c>
    </row>
    <row r="20" spans="3:22">
      <c r="C20" s="9" t="s">
        <v>237</v>
      </c>
      <c r="D20" s="6">
        <v>15</v>
      </c>
      <c r="E20" s="8">
        <v>56.5</v>
      </c>
      <c r="F20" s="7">
        <v>3.875</v>
      </c>
      <c r="G20" s="7">
        <v>2.125</v>
      </c>
      <c r="H20" s="7">
        <v>0.375</v>
      </c>
      <c r="I20" s="7">
        <v>2.125</v>
      </c>
      <c r="J20" s="7">
        <v>0.75</v>
      </c>
      <c r="K20" s="7">
        <v>4</v>
      </c>
      <c r="L20" s="7">
        <v>2</v>
      </c>
      <c r="M20" s="7">
        <v>2.75</v>
      </c>
      <c r="N20" s="7">
        <v>2.375</v>
      </c>
      <c r="O20" s="7">
        <v>3.875</v>
      </c>
      <c r="P20" s="7">
        <v>0</v>
      </c>
      <c r="Q20" s="7">
        <v>3.125</v>
      </c>
      <c r="R20" s="7">
        <v>0</v>
      </c>
      <c r="S20" s="7">
        <v>4.125</v>
      </c>
      <c r="T20" s="7">
        <v>1</v>
      </c>
      <c r="U20" s="70">
        <v>0</v>
      </c>
      <c r="V20" s="4">
        <v>0</v>
      </c>
    </row>
    <row r="21" spans="3:22">
      <c r="C21" s="9" t="s">
        <v>427</v>
      </c>
      <c r="D21" s="6">
        <v>2</v>
      </c>
      <c r="E21" s="8">
        <v>38</v>
      </c>
      <c r="F21" s="7">
        <v>0</v>
      </c>
      <c r="G21" s="7">
        <v>1</v>
      </c>
      <c r="H21" s="7">
        <v>0</v>
      </c>
      <c r="I21" s="7">
        <v>0</v>
      </c>
      <c r="J21" s="7">
        <v>0</v>
      </c>
      <c r="K21" s="7">
        <v>1</v>
      </c>
      <c r="L21" s="7">
        <v>0</v>
      </c>
      <c r="M21" s="7">
        <v>0</v>
      </c>
      <c r="N21" s="7">
        <v>0</v>
      </c>
      <c r="O21" s="7">
        <v>1</v>
      </c>
      <c r="P21" s="7">
        <v>0</v>
      </c>
      <c r="Q21" s="7">
        <v>1</v>
      </c>
      <c r="R21" s="7">
        <v>0</v>
      </c>
      <c r="S21" s="7">
        <v>0</v>
      </c>
      <c r="T21" s="7">
        <v>0</v>
      </c>
      <c r="U21" s="70">
        <v>0</v>
      </c>
      <c r="V21" s="4">
        <v>0</v>
      </c>
    </row>
    <row r="22" spans="3:22">
      <c r="C22" s="9" t="s">
        <v>171</v>
      </c>
      <c r="D22" s="6">
        <v>2</v>
      </c>
      <c r="E22" s="8">
        <v>37</v>
      </c>
      <c r="F22" s="7">
        <v>0</v>
      </c>
      <c r="G22" s="7">
        <v>0</v>
      </c>
      <c r="H22" s="7">
        <v>1</v>
      </c>
      <c r="I22" s="7">
        <v>0</v>
      </c>
      <c r="J22" s="7">
        <v>0</v>
      </c>
      <c r="K22" s="7">
        <v>0</v>
      </c>
      <c r="L22" s="7">
        <v>0</v>
      </c>
      <c r="M22" s="7">
        <v>0</v>
      </c>
      <c r="N22" s="7">
        <v>1</v>
      </c>
      <c r="O22" s="7">
        <v>0</v>
      </c>
      <c r="P22" s="7">
        <v>0</v>
      </c>
      <c r="Q22" s="7">
        <v>0</v>
      </c>
      <c r="R22" s="7">
        <v>0</v>
      </c>
      <c r="S22" s="7">
        <v>0</v>
      </c>
      <c r="T22" s="7">
        <v>0</v>
      </c>
      <c r="U22" s="70">
        <v>0</v>
      </c>
      <c r="V22" s="4">
        <v>0</v>
      </c>
    </row>
    <row r="23" spans="3:22">
      <c r="C23" s="9" t="s">
        <v>456</v>
      </c>
      <c r="D23" s="6">
        <v>1</v>
      </c>
      <c r="E23" s="8">
        <v>45</v>
      </c>
      <c r="F23" s="7">
        <v>0</v>
      </c>
      <c r="G23" s="7">
        <v>0</v>
      </c>
      <c r="H23" s="7">
        <v>0</v>
      </c>
      <c r="I23" s="7">
        <v>0</v>
      </c>
      <c r="J23" s="7">
        <v>1</v>
      </c>
      <c r="K23" s="7">
        <v>0</v>
      </c>
      <c r="L23" s="7">
        <v>0</v>
      </c>
      <c r="M23" s="7">
        <v>0</v>
      </c>
      <c r="N23" s="7">
        <v>0</v>
      </c>
      <c r="O23" s="7">
        <v>0</v>
      </c>
      <c r="P23" s="7">
        <v>0</v>
      </c>
      <c r="Q23" s="7">
        <v>1</v>
      </c>
      <c r="R23" s="7">
        <v>0</v>
      </c>
      <c r="S23" s="7">
        <v>0</v>
      </c>
      <c r="T23" s="7">
        <v>0</v>
      </c>
      <c r="U23" s="70">
        <v>0</v>
      </c>
      <c r="V23" s="4">
        <v>1</v>
      </c>
    </row>
    <row r="24" spans="3:22">
      <c r="C24" s="9" t="s">
        <v>220</v>
      </c>
      <c r="D24" s="6">
        <v>14</v>
      </c>
      <c r="E24" s="8">
        <v>65.333333333333329</v>
      </c>
      <c r="F24" s="7">
        <v>0</v>
      </c>
      <c r="G24" s="7">
        <v>0.42857142857142855</v>
      </c>
      <c r="H24" s="7">
        <v>3.6785714285714284</v>
      </c>
      <c r="I24" s="7">
        <v>1.75</v>
      </c>
      <c r="J24" s="7">
        <v>1</v>
      </c>
      <c r="K24" s="7">
        <v>2.5</v>
      </c>
      <c r="L24" s="7">
        <v>3.5</v>
      </c>
      <c r="M24" s="7">
        <v>1.4285714285714286</v>
      </c>
      <c r="N24" s="7">
        <v>1.4285714285714286</v>
      </c>
      <c r="O24" s="7">
        <v>1.4285714285714286</v>
      </c>
      <c r="P24" s="7">
        <v>1</v>
      </c>
      <c r="Q24" s="7">
        <v>1.75</v>
      </c>
      <c r="R24" s="7">
        <v>6.9285714285714288</v>
      </c>
      <c r="S24" s="7">
        <v>3.25</v>
      </c>
      <c r="T24" s="7">
        <v>0</v>
      </c>
      <c r="U24" s="70">
        <v>2.4285714285714284</v>
      </c>
      <c r="V24" s="4">
        <v>0</v>
      </c>
    </row>
    <row r="25" spans="3:22">
      <c r="C25" s="9" t="s">
        <v>231</v>
      </c>
      <c r="D25" s="6">
        <v>5</v>
      </c>
      <c r="E25" s="8">
        <v>59.75</v>
      </c>
      <c r="F25" s="7">
        <v>3.5</v>
      </c>
      <c r="G25" s="7">
        <v>2.5</v>
      </c>
      <c r="H25" s="7">
        <v>0.75</v>
      </c>
      <c r="I25" s="7">
        <v>2.75</v>
      </c>
      <c r="J25" s="7">
        <v>0</v>
      </c>
      <c r="K25" s="7">
        <v>1.75</v>
      </c>
      <c r="L25" s="7">
        <v>0</v>
      </c>
      <c r="M25" s="7">
        <v>0</v>
      </c>
      <c r="N25" s="7">
        <v>0</v>
      </c>
      <c r="O25" s="7">
        <v>0</v>
      </c>
      <c r="P25" s="7">
        <v>0</v>
      </c>
      <c r="Q25" s="7">
        <v>0</v>
      </c>
      <c r="R25" s="7">
        <v>1</v>
      </c>
      <c r="S25" s="7">
        <v>0</v>
      </c>
      <c r="T25" s="7">
        <v>0</v>
      </c>
      <c r="U25" s="70">
        <v>0</v>
      </c>
      <c r="V25" s="4">
        <v>0</v>
      </c>
    </row>
    <row r="26" spans="3:22">
      <c r="C26" s="9" t="s">
        <v>202</v>
      </c>
      <c r="D26" s="6">
        <v>5</v>
      </c>
      <c r="E26" s="8">
        <v>60</v>
      </c>
      <c r="F26" s="7">
        <v>0</v>
      </c>
      <c r="G26" s="7">
        <v>1</v>
      </c>
      <c r="H26" s="7">
        <v>0</v>
      </c>
      <c r="I26" s="7">
        <v>1</v>
      </c>
      <c r="J26" s="7">
        <v>0.75</v>
      </c>
      <c r="K26" s="7">
        <v>1</v>
      </c>
      <c r="L26" s="7">
        <v>0</v>
      </c>
      <c r="M26" s="7">
        <v>0</v>
      </c>
      <c r="N26" s="7">
        <v>1.75</v>
      </c>
      <c r="O26" s="7">
        <v>2</v>
      </c>
      <c r="P26" s="7">
        <v>0</v>
      </c>
      <c r="Q26" s="7">
        <v>0</v>
      </c>
      <c r="R26" s="7">
        <v>0</v>
      </c>
      <c r="S26" s="7">
        <v>1.75</v>
      </c>
      <c r="T26" s="7">
        <v>0</v>
      </c>
      <c r="U26" s="70">
        <v>0</v>
      </c>
      <c r="V26" s="4">
        <v>0</v>
      </c>
    </row>
    <row r="27" spans="3:22">
      <c r="C27" s="9" t="s">
        <v>151</v>
      </c>
      <c r="D27" s="6">
        <v>2</v>
      </c>
      <c r="E27" s="8">
        <v>33.5</v>
      </c>
      <c r="F27" s="7">
        <v>0</v>
      </c>
      <c r="G27" s="7">
        <v>0</v>
      </c>
      <c r="H27" s="7">
        <v>0</v>
      </c>
      <c r="I27" s="7">
        <v>0</v>
      </c>
      <c r="J27" s="7">
        <v>0</v>
      </c>
      <c r="K27" s="7">
        <v>0</v>
      </c>
      <c r="L27" s="7">
        <v>0</v>
      </c>
      <c r="M27" s="7">
        <v>0</v>
      </c>
      <c r="N27" s="7">
        <v>0</v>
      </c>
      <c r="O27" s="7">
        <v>1</v>
      </c>
      <c r="P27" s="7">
        <v>0</v>
      </c>
      <c r="Q27" s="7">
        <v>0</v>
      </c>
      <c r="R27" s="7">
        <v>0</v>
      </c>
      <c r="S27" s="7">
        <v>1</v>
      </c>
      <c r="T27" s="7">
        <v>1</v>
      </c>
      <c r="U27" s="70">
        <v>1</v>
      </c>
      <c r="V27" s="4">
        <v>1</v>
      </c>
    </row>
    <row r="28" spans="3:22">
      <c r="C28" s="9" t="s">
        <v>129</v>
      </c>
      <c r="D28" s="6">
        <v>13</v>
      </c>
      <c r="E28" s="8">
        <v>57.545454545454547</v>
      </c>
      <c r="F28" s="7">
        <v>4.4285714285714288</v>
      </c>
      <c r="G28" s="7">
        <v>5</v>
      </c>
      <c r="H28" s="7">
        <v>2</v>
      </c>
      <c r="I28" s="7">
        <v>0</v>
      </c>
      <c r="J28" s="7">
        <v>0.42857142857142855</v>
      </c>
      <c r="K28" s="7">
        <v>0.42857142857142855</v>
      </c>
      <c r="L28" s="7">
        <v>1.4285714285714286</v>
      </c>
      <c r="M28" s="7">
        <v>0</v>
      </c>
      <c r="N28" s="7">
        <v>2.4285714285714288</v>
      </c>
      <c r="O28" s="7">
        <v>2.4285714285714284</v>
      </c>
      <c r="P28" s="7">
        <v>0</v>
      </c>
      <c r="Q28" s="7">
        <v>0.42857142857142855</v>
      </c>
      <c r="R28" s="7">
        <v>1</v>
      </c>
      <c r="S28" s="7">
        <v>1</v>
      </c>
      <c r="T28" s="7">
        <v>1</v>
      </c>
      <c r="U28" s="70">
        <v>1</v>
      </c>
      <c r="V28" s="4">
        <v>1</v>
      </c>
    </row>
    <row r="29" spans="3:22">
      <c r="C29" s="9" t="s">
        <v>445</v>
      </c>
      <c r="D29" s="6">
        <v>2</v>
      </c>
      <c r="E29" s="8">
        <v>30.5</v>
      </c>
      <c r="F29" s="7">
        <v>0</v>
      </c>
      <c r="G29" s="7">
        <v>0</v>
      </c>
      <c r="H29" s="7">
        <v>0</v>
      </c>
      <c r="I29" s="7">
        <v>0</v>
      </c>
      <c r="J29" s="7">
        <v>1</v>
      </c>
      <c r="K29" s="7">
        <v>0</v>
      </c>
      <c r="L29" s="7">
        <v>0</v>
      </c>
      <c r="M29" s="7">
        <v>0</v>
      </c>
      <c r="N29" s="7">
        <v>0</v>
      </c>
      <c r="O29" s="7">
        <v>0</v>
      </c>
      <c r="P29" s="7">
        <v>0</v>
      </c>
      <c r="Q29" s="7">
        <v>0</v>
      </c>
      <c r="R29" s="7">
        <v>0</v>
      </c>
      <c r="S29" s="7">
        <v>0</v>
      </c>
      <c r="T29" s="7">
        <v>2</v>
      </c>
      <c r="U29" s="70">
        <v>1</v>
      </c>
      <c r="V29" s="4">
        <v>0</v>
      </c>
    </row>
    <row r="30" spans="3:22">
      <c r="C30" s="9" t="s">
        <v>450</v>
      </c>
      <c r="D30" s="6">
        <v>2</v>
      </c>
      <c r="E30" s="8">
        <v>27.5</v>
      </c>
      <c r="F30" s="7">
        <v>0</v>
      </c>
      <c r="G30" s="7">
        <v>1</v>
      </c>
      <c r="H30" s="7">
        <v>1</v>
      </c>
      <c r="I30" s="7">
        <v>0</v>
      </c>
      <c r="J30" s="7">
        <v>0</v>
      </c>
      <c r="K30" s="7">
        <v>1</v>
      </c>
      <c r="L30" s="7">
        <v>1</v>
      </c>
      <c r="M30" s="7">
        <v>0</v>
      </c>
      <c r="N30" s="7">
        <v>0</v>
      </c>
      <c r="O30" s="7">
        <v>0</v>
      </c>
      <c r="P30" s="7">
        <v>0</v>
      </c>
      <c r="Q30" s="7">
        <v>0</v>
      </c>
      <c r="R30" s="7">
        <v>0</v>
      </c>
      <c r="S30" s="7">
        <v>1</v>
      </c>
      <c r="T30" s="7">
        <v>1</v>
      </c>
      <c r="U30" s="70">
        <v>0</v>
      </c>
      <c r="V30" s="4">
        <v>0</v>
      </c>
    </row>
    <row r="31" spans="3:22">
      <c r="C31" s="9" t="s">
        <v>206</v>
      </c>
      <c r="D31" s="6">
        <v>33</v>
      </c>
      <c r="E31" s="8">
        <v>57.87096774193548</v>
      </c>
      <c r="F31" s="7">
        <v>8.2727272727272734</v>
      </c>
      <c r="G31" s="7">
        <v>7.85</v>
      </c>
      <c r="H31" s="7">
        <v>2.375</v>
      </c>
      <c r="I31" s="7">
        <v>7.872727272727273</v>
      </c>
      <c r="J31" s="7">
        <v>1.2727272727272727</v>
      </c>
      <c r="K31" s="7">
        <v>8.0227272727272734</v>
      </c>
      <c r="L31" s="7">
        <v>3</v>
      </c>
      <c r="M31" s="7">
        <v>4</v>
      </c>
      <c r="N31" s="7">
        <v>11.147727272727273</v>
      </c>
      <c r="O31" s="7">
        <v>2.875</v>
      </c>
      <c r="P31" s="7">
        <v>1.375</v>
      </c>
      <c r="Q31" s="7">
        <v>3.7727272727272725</v>
      </c>
      <c r="R31" s="7">
        <v>9.622727272727273</v>
      </c>
      <c r="S31" s="7">
        <v>6.35</v>
      </c>
      <c r="T31" s="7">
        <v>1.2727272727272727</v>
      </c>
      <c r="U31" s="70">
        <v>3.0227272727272725</v>
      </c>
      <c r="V31" s="4">
        <v>1.2727272727272727</v>
      </c>
    </row>
    <row r="32" spans="3:22">
      <c r="C32" s="9" t="s">
        <v>441</v>
      </c>
      <c r="D32" s="6">
        <v>4</v>
      </c>
      <c r="E32" s="8">
        <v>54.5</v>
      </c>
      <c r="F32" s="7">
        <v>0</v>
      </c>
      <c r="G32" s="7">
        <v>0</v>
      </c>
      <c r="H32" s="7">
        <v>0</v>
      </c>
      <c r="I32" s="7">
        <v>0</v>
      </c>
      <c r="J32" s="7">
        <v>0</v>
      </c>
      <c r="K32" s="7">
        <v>2</v>
      </c>
      <c r="L32" s="7">
        <v>1</v>
      </c>
      <c r="M32" s="7">
        <v>0</v>
      </c>
      <c r="N32" s="7">
        <v>1</v>
      </c>
      <c r="O32" s="7">
        <v>0</v>
      </c>
      <c r="P32" s="7">
        <v>0</v>
      </c>
      <c r="Q32" s="7">
        <v>1</v>
      </c>
      <c r="R32" s="7">
        <v>3</v>
      </c>
      <c r="S32" s="7">
        <v>1</v>
      </c>
      <c r="T32" s="7">
        <v>0</v>
      </c>
      <c r="U32" s="70">
        <v>1</v>
      </c>
      <c r="V32" s="4">
        <v>0</v>
      </c>
    </row>
    <row r="33" spans="3:22">
      <c r="C33" s="9" t="s">
        <v>481</v>
      </c>
      <c r="D33" s="6">
        <v>1</v>
      </c>
      <c r="E33" s="8">
        <v>65</v>
      </c>
      <c r="F33" s="7">
        <v>1</v>
      </c>
      <c r="G33" s="7">
        <v>0</v>
      </c>
      <c r="H33" s="7">
        <v>0</v>
      </c>
      <c r="I33" s="7">
        <v>0</v>
      </c>
      <c r="J33" s="7">
        <v>0</v>
      </c>
      <c r="K33" s="7">
        <v>0</v>
      </c>
      <c r="L33" s="7">
        <v>0</v>
      </c>
      <c r="M33" s="7">
        <v>0</v>
      </c>
      <c r="N33" s="7">
        <v>0</v>
      </c>
      <c r="O33" s="7">
        <v>1</v>
      </c>
      <c r="P33" s="7">
        <v>0</v>
      </c>
      <c r="Q33" s="7">
        <v>0</v>
      </c>
      <c r="R33" s="7">
        <v>0</v>
      </c>
      <c r="S33" s="7">
        <v>0</v>
      </c>
      <c r="T33" s="7">
        <v>0</v>
      </c>
      <c r="U33" s="70">
        <v>0</v>
      </c>
      <c r="V33" s="4">
        <v>0</v>
      </c>
    </row>
    <row r="34" spans="3:22">
      <c r="C34" s="9" t="s">
        <v>446</v>
      </c>
      <c r="D34" s="6">
        <v>1</v>
      </c>
      <c r="E34" s="8">
        <v>40</v>
      </c>
      <c r="F34" s="7">
        <v>0</v>
      </c>
      <c r="G34" s="7">
        <v>0</v>
      </c>
      <c r="H34" s="7">
        <v>0</v>
      </c>
      <c r="I34" s="7">
        <v>0</v>
      </c>
      <c r="J34" s="7">
        <v>0</v>
      </c>
      <c r="K34" s="7">
        <v>1</v>
      </c>
      <c r="L34" s="7">
        <v>0</v>
      </c>
      <c r="M34" s="7">
        <v>0</v>
      </c>
      <c r="N34" s="7">
        <v>0</v>
      </c>
      <c r="O34" s="7">
        <v>0</v>
      </c>
      <c r="P34" s="7">
        <v>0</v>
      </c>
      <c r="Q34" s="7">
        <v>0</v>
      </c>
      <c r="R34" s="7">
        <v>0</v>
      </c>
      <c r="S34" s="7">
        <v>0</v>
      </c>
      <c r="T34" s="7">
        <v>0</v>
      </c>
      <c r="U34" s="70">
        <v>0</v>
      </c>
      <c r="V34" s="4">
        <v>0</v>
      </c>
    </row>
    <row r="35" spans="3:22">
      <c r="C35" s="9" t="s">
        <v>159</v>
      </c>
      <c r="D35" s="6">
        <v>4</v>
      </c>
      <c r="E35" s="8">
        <v>63</v>
      </c>
      <c r="F35" s="7">
        <v>1</v>
      </c>
      <c r="G35" s="7">
        <v>0.3</v>
      </c>
      <c r="H35" s="7">
        <v>1.3</v>
      </c>
      <c r="I35" s="7">
        <v>0.3</v>
      </c>
      <c r="J35" s="7">
        <v>0</v>
      </c>
      <c r="K35" s="7">
        <v>0.3</v>
      </c>
      <c r="L35" s="7">
        <v>0.3</v>
      </c>
      <c r="M35" s="7">
        <v>0</v>
      </c>
      <c r="N35" s="7">
        <v>0</v>
      </c>
      <c r="O35" s="7">
        <v>0.3</v>
      </c>
      <c r="P35" s="7">
        <v>0</v>
      </c>
      <c r="Q35" s="7">
        <v>1</v>
      </c>
      <c r="R35" s="7">
        <v>1.3</v>
      </c>
      <c r="S35" s="7">
        <v>1</v>
      </c>
      <c r="T35" s="7">
        <v>0</v>
      </c>
      <c r="U35" s="70">
        <v>1.3</v>
      </c>
      <c r="V35" s="4">
        <v>0.3</v>
      </c>
    </row>
    <row r="36" spans="3:22">
      <c r="C36" s="9" t="s">
        <v>185</v>
      </c>
      <c r="D36" s="6">
        <v>3</v>
      </c>
      <c r="E36" s="8">
        <v>45.333333333333336</v>
      </c>
      <c r="F36" s="7">
        <v>1</v>
      </c>
      <c r="G36" s="7">
        <v>1</v>
      </c>
      <c r="H36" s="7">
        <v>0</v>
      </c>
      <c r="I36" s="7">
        <v>1</v>
      </c>
      <c r="J36" s="7">
        <v>0</v>
      </c>
      <c r="K36" s="7">
        <v>1</v>
      </c>
      <c r="L36" s="7">
        <v>0</v>
      </c>
      <c r="M36" s="7">
        <v>1</v>
      </c>
      <c r="N36" s="7">
        <v>0</v>
      </c>
      <c r="O36" s="7">
        <v>1</v>
      </c>
      <c r="P36" s="7">
        <v>0</v>
      </c>
      <c r="Q36" s="7">
        <v>0</v>
      </c>
      <c r="R36" s="7">
        <v>1</v>
      </c>
      <c r="S36" s="7">
        <v>0</v>
      </c>
      <c r="T36" s="7">
        <v>0</v>
      </c>
      <c r="U36" s="70">
        <v>1</v>
      </c>
      <c r="V36" s="4">
        <v>0</v>
      </c>
    </row>
    <row r="37" spans="3:22">
      <c r="C37" s="9" t="s">
        <v>128</v>
      </c>
      <c r="D37" s="6">
        <v>1</v>
      </c>
      <c r="E37" s="8">
        <v>68</v>
      </c>
      <c r="F37" s="7">
        <v>0</v>
      </c>
      <c r="G37" s="7">
        <v>0</v>
      </c>
      <c r="H37" s="7">
        <v>0</v>
      </c>
      <c r="I37" s="7">
        <v>1</v>
      </c>
      <c r="J37" s="7">
        <v>0</v>
      </c>
      <c r="K37" s="7">
        <v>0</v>
      </c>
      <c r="L37" s="7">
        <v>1</v>
      </c>
      <c r="M37" s="7">
        <v>0</v>
      </c>
      <c r="N37" s="7">
        <v>1</v>
      </c>
      <c r="O37" s="7">
        <v>0</v>
      </c>
      <c r="P37" s="7">
        <v>0</v>
      </c>
      <c r="Q37" s="7">
        <v>0</v>
      </c>
      <c r="R37" s="7">
        <v>0</v>
      </c>
      <c r="S37" s="7">
        <v>0</v>
      </c>
      <c r="T37" s="7">
        <v>0</v>
      </c>
      <c r="U37" s="70">
        <v>0</v>
      </c>
      <c r="V37" s="4">
        <v>0</v>
      </c>
    </row>
    <row r="38" spans="3:22">
      <c r="C38" s="9" t="s">
        <v>486</v>
      </c>
      <c r="D38" s="6">
        <v>1</v>
      </c>
      <c r="E38" s="8">
        <v>58</v>
      </c>
      <c r="F38" s="7">
        <v>0</v>
      </c>
      <c r="G38" s="7">
        <v>0</v>
      </c>
      <c r="H38" s="7">
        <v>0</v>
      </c>
      <c r="I38" s="7">
        <v>0</v>
      </c>
      <c r="J38" s="7">
        <v>0</v>
      </c>
      <c r="K38" s="7">
        <v>0</v>
      </c>
      <c r="L38" s="7">
        <v>0</v>
      </c>
      <c r="M38" s="7">
        <v>0</v>
      </c>
      <c r="N38" s="7">
        <v>0</v>
      </c>
      <c r="O38" s="7">
        <v>0</v>
      </c>
      <c r="P38" s="7">
        <v>0</v>
      </c>
      <c r="Q38" s="7">
        <v>0</v>
      </c>
      <c r="R38" s="7">
        <v>0</v>
      </c>
      <c r="S38" s="7">
        <v>0</v>
      </c>
      <c r="T38" s="7">
        <v>0</v>
      </c>
      <c r="U38" s="70">
        <v>0</v>
      </c>
      <c r="V38" s="4">
        <v>0</v>
      </c>
    </row>
    <row r="39" spans="3:22">
      <c r="C39" s="9" t="s">
        <v>210</v>
      </c>
      <c r="D39" s="6">
        <v>4</v>
      </c>
      <c r="E39" s="8">
        <v>45</v>
      </c>
      <c r="F39" s="7">
        <v>1</v>
      </c>
      <c r="G39" s="7">
        <v>1</v>
      </c>
      <c r="H39" s="7">
        <v>0</v>
      </c>
      <c r="I39" s="7">
        <v>0</v>
      </c>
      <c r="J39" s="7">
        <v>1</v>
      </c>
      <c r="K39" s="7">
        <v>0</v>
      </c>
      <c r="L39" s="7">
        <v>1</v>
      </c>
      <c r="M39" s="7">
        <v>0</v>
      </c>
      <c r="N39" s="7">
        <v>1</v>
      </c>
      <c r="O39" s="7">
        <v>0</v>
      </c>
      <c r="P39" s="7">
        <v>0</v>
      </c>
      <c r="Q39" s="7">
        <v>0</v>
      </c>
      <c r="R39" s="7">
        <v>0</v>
      </c>
      <c r="S39" s="7">
        <v>3</v>
      </c>
      <c r="T39" s="7">
        <v>0</v>
      </c>
      <c r="U39" s="70">
        <v>0</v>
      </c>
      <c r="V39" s="4">
        <v>0</v>
      </c>
    </row>
    <row r="40" spans="3:22">
      <c r="C40" s="9" t="s">
        <v>452</v>
      </c>
      <c r="D40" s="6">
        <v>1</v>
      </c>
      <c r="E40" s="8">
        <v>40</v>
      </c>
      <c r="F40" s="7">
        <v>0</v>
      </c>
      <c r="G40" s="7">
        <v>0</v>
      </c>
      <c r="H40" s="7">
        <v>0</v>
      </c>
      <c r="I40" s="7">
        <v>0</v>
      </c>
      <c r="J40" s="7">
        <v>0</v>
      </c>
      <c r="K40" s="7">
        <v>0</v>
      </c>
      <c r="L40" s="7">
        <v>0</v>
      </c>
      <c r="M40" s="7">
        <v>1</v>
      </c>
      <c r="N40" s="7">
        <v>0</v>
      </c>
      <c r="O40" s="7">
        <v>0</v>
      </c>
      <c r="P40" s="7">
        <v>0</v>
      </c>
      <c r="Q40" s="7">
        <v>0</v>
      </c>
      <c r="R40" s="7">
        <v>0</v>
      </c>
      <c r="S40" s="7">
        <v>0</v>
      </c>
      <c r="T40" s="7">
        <v>0</v>
      </c>
      <c r="U40" s="70">
        <v>1</v>
      </c>
      <c r="V40" s="4">
        <v>0</v>
      </c>
    </row>
    <row r="41" spans="3:22">
      <c r="C41" s="9" t="s">
        <v>191</v>
      </c>
      <c r="D41" s="6">
        <v>11</v>
      </c>
      <c r="E41" s="8">
        <v>52.272727272727273</v>
      </c>
      <c r="F41" s="7">
        <v>1.9166666666666667</v>
      </c>
      <c r="G41" s="7">
        <v>1.1666666666666667</v>
      </c>
      <c r="H41" s="7">
        <v>2.916666666666667</v>
      </c>
      <c r="I41" s="7">
        <v>1.9166666666666667</v>
      </c>
      <c r="J41" s="7">
        <v>1.1666666666666667</v>
      </c>
      <c r="K41" s="7">
        <v>2.916666666666667</v>
      </c>
      <c r="L41" s="7">
        <v>1.6666666666666665</v>
      </c>
      <c r="M41" s="7">
        <v>1.1666666666666667</v>
      </c>
      <c r="N41" s="7">
        <v>1.9166666666666667</v>
      </c>
      <c r="O41" s="7">
        <v>0.16666666666666666</v>
      </c>
      <c r="P41" s="7">
        <v>0.16666666666666666</v>
      </c>
      <c r="Q41" s="7">
        <v>0.16666666666666666</v>
      </c>
      <c r="R41" s="7">
        <v>3.166666666666667</v>
      </c>
      <c r="S41" s="7">
        <v>2.166666666666667</v>
      </c>
      <c r="T41" s="7">
        <v>0.16666666666666666</v>
      </c>
      <c r="U41" s="70">
        <v>2.166666666666667</v>
      </c>
      <c r="V41" s="4">
        <v>0.91666666666666663</v>
      </c>
    </row>
    <row r="42" spans="3:22">
      <c r="C42" s="9" t="s">
        <v>447</v>
      </c>
      <c r="D42" s="6">
        <v>1</v>
      </c>
      <c r="E42" s="8">
        <v>36</v>
      </c>
      <c r="F42" s="7">
        <v>0</v>
      </c>
      <c r="G42" s="7">
        <v>0</v>
      </c>
      <c r="H42" s="7">
        <v>0</v>
      </c>
      <c r="I42" s="7">
        <v>0</v>
      </c>
      <c r="J42" s="7">
        <v>0</v>
      </c>
      <c r="K42" s="7">
        <v>1</v>
      </c>
      <c r="L42" s="7">
        <v>0</v>
      </c>
      <c r="M42" s="7">
        <v>0</v>
      </c>
      <c r="N42" s="7">
        <v>0</v>
      </c>
      <c r="O42" s="7">
        <v>0</v>
      </c>
      <c r="P42" s="7">
        <v>0</v>
      </c>
      <c r="Q42" s="7">
        <v>0</v>
      </c>
      <c r="R42" s="7">
        <v>0</v>
      </c>
      <c r="S42" s="7">
        <v>0</v>
      </c>
      <c r="T42" s="7">
        <v>0</v>
      </c>
      <c r="U42" s="70">
        <v>0</v>
      </c>
      <c r="V42" s="4">
        <v>0</v>
      </c>
    </row>
    <row r="43" spans="3:22">
      <c r="C43" s="9" t="s">
        <v>429</v>
      </c>
      <c r="D43" s="6">
        <v>4</v>
      </c>
      <c r="E43" s="8">
        <v>61.25</v>
      </c>
      <c r="F43" s="7">
        <v>1</v>
      </c>
      <c r="G43" s="7">
        <v>0</v>
      </c>
      <c r="H43" s="7">
        <v>2</v>
      </c>
      <c r="I43" s="7">
        <v>0</v>
      </c>
      <c r="J43" s="7">
        <v>0</v>
      </c>
      <c r="K43" s="7">
        <v>0</v>
      </c>
      <c r="L43" s="7">
        <v>0</v>
      </c>
      <c r="M43" s="7">
        <v>0</v>
      </c>
      <c r="N43" s="7">
        <v>0</v>
      </c>
      <c r="O43" s="7">
        <v>0</v>
      </c>
      <c r="P43" s="7">
        <v>0</v>
      </c>
      <c r="Q43" s="7">
        <v>1</v>
      </c>
      <c r="R43" s="7">
        <v>0</v>
      </c>
      <c r="S43" s="7">
        <v>0</v>
      </c>
      <c r="T43" s="7">
        <v>0</v>
      </c>
      <c r="U43" s="70">
        <v>0</v>
      </c>
      <c r="V43" s="4">
        <v>0</v>
      </c>
    </row>
    <row r="44" spans="3:22">
      <c r="C44" s="9" t="s">
        <v>463</v>
      </c>
      <c r="D44" s="6">
        <v>1</v>
      </c>
      <c r="E44" s="8">
        <v>41</v>
      </c>
      <c r="F44" s="7">
        <v>0</v>
      </c>
      <c r="G44" s="7">
        <v>0</v>
      </c>
      <c r="H44" s="7">
        <v>0</v>
      </c>
      <c r="I44" s="7">
        <v>0</v>
      </c>
      <c r="J44" s="7">
        <v>0</v>
      </c>
      <c r="K44" s="7">
        <v>1</v>
      </c>
      <c r="L44" s="7">
        <v>1</v>
      </c>
      <c r="M44" s="7">
        <v>0</v>
      </c>
      <c r="N44" s="7">
        <v>0</v>
      </c>
      <c r="O44" s="7">
        <v>1</v>
      </c>
      <c r="P44" s="7">
        <v>0</v>
      </c>
      <c r="Q44" s="7">
        <v>0</v>
      </c>
      <c r="R44" s="7">
        <v>0</v>
      </c>
      <c r="S44" s="7">
        <v>0</v>
      </c>
      <c r="T44" s="7">
        <v>0</v>
      </c>
      <c r="U44" s="70">
        <v>0</v>
      </c>
      <c r="V44" s="4">
        <v>0</v>
      </c>
    </row>
    <row r="45" spans="3:22">
      <c r="C45" s="9" t="s">
        <v>428</v>
      </c>
      <c r="D45" s="6">
        <v>1</v>
      </c>
      <c r="E45" s="8">
        <v>50</v>
      </c>
      <c r="F45" s="7">
        <v>0</v>
      </c>
      <c r="G45" s="7">
        <v>0</v>
      </c>
      <c r="H45" s="7">
        <v>0</v>
      </c>
      <c r="I45" s="7">
        <v>0</v>
      </c>
      <c r="J45" s="7">
        <v>0</v>
      </c>
      <c r="K45" s="7">
        <v>1</v>
      </c>
      <c r="L45" s="7">
        <v>0</v>
      </c>
      <c r="M45" s="7">
        <v>0</v>
      </c>
      <c r="N45" s="7">
        <v>1</v>
      </c>
      <c r="O45" s="7">
        <v>0</v>
      </c>
      <c r="P45" s="7">
        <v>0</v>
      </c>
      <c r="Q45" s="7">
        <v>0</v>
      </c>
      <c r="R45" s="7">
        <v>1</v>
      </c>
      <c r="S45" s="7">
        <v>0</v>
      </c>
      <c r="T45" s="7">
        <v>0</v>
      </c>
      <c r="U45" s="70">
        <v>0</v>
      </c>
      <c r="V45" s="4">
        <v>0</v>
      </c>
    </row>
    <row r="46" spans="3:22">
      <c r="C46" s="9" t="s">
        <v>226</v>
      </c>
      <c r="D46" s="6">
        <v>2</v>
      </c>
      <c r="E46" s="8">
        <v>70</v>
      </c>
      <c r="F46" s="7">
        <v>0</v>
      </c>
      <c r="G46" s="7">
        <v>1</v>
      </c>
      <c r="H46" s="7">
        <v>0</v>
      </c>
      <c r="I46" s="7">
        <v>0</v>
      </c>
      <c r="J46" s="7">
        <v>0</v>
      </c>
      <c r="K46" s="7">
        <v>0</v>
      </c>
      <c r="L46" s="7">
        <v>0</v>
      </c>
      <c r="M46" s="7">
        <v>0</v>
      </c>
      <c r="N46" s="7">
        <v>2</v>
      </c>
      <c r="O46" s="7">
        <v>0</v>
      </c>
      <c r="P46" s="7">
        <v>0</v>
      </c>
      <c r="Q46" s="7">
        <v>2</v>
      </c>
      <c r="R46" s="7">
        <v>0</v>
      </c>
      <c r="S46" s="7">
        <v>1</v>
      </c>
      <c r="T46" s="7">
        <v>0</v>
      </c>
      <c r="U46" s="70">
        <v>0</v>
      </c>
      <c r="V46" s="4">
        <v>0</v>
      </c>
    </row>
    <row r="47" spans="3:22">
      <c r="C47" s="9" t="s">
        <v>494</v>
      </c>
      <c r="D47" s="6">
        <v>1</v>
      </c>
      <c r="E47" s="8">
        <v>76</v>
      </c>
      <c r="F47" s="7">
        <v>1</v>
      </c>
      <c r="G47" s="7">
        <v>0</v>
      </c>
      <c r="H47" s="7">
        <v>0</v>
      </c>
      <c r="I47" s="7">
        <v>0</v>
      </c>
      <c r="J47" s="7">
        <v>0</v>
      </c>
      <c r="K47" s="7">
        <v>0</v>
      </c>
      <c r="L47" s="7">
        <v>0</v>
      </c>
      <c r="M47" s="7">
        <v>0</v>
      </c>
      <c r="N47" s="7">
        <v>0</v>
      </c>
      <c r="O47" s="7">
        <v>0</v>
      </c>
      <c r="P47" s="7">
        <v>0</v>
      </c>
      <c r="Q47" s="7">
        <v>0</v>
      </c>
      <c r="R47" s="7">
        <v>0</v>
      </c>
      <c r="S47" s="7">
        <v>0</v>
      </c>
      <c r="T47" s="7">
        <v>0</v>
      </c>
      <c r="U47" s="70">
        <v>0</v>
      </c>
      <c r="V47" s="4">
        <v>0</v>
      </c>
    </row>
    <row r="48" spans="3:22">
      <c r="C48" s="9" t="s">
        <v>142</v>
      </c>
      <c r="D48" s="6">
        <v>1</v>
      </c>
      <c r="E48" s="8">
        <v>15</v>
      </c>
      <c r="F48" s="7">
        <v>0</v>
      </c>
      <c r="G48" s="7">
        <v>0</v>
      </c>
      <c r="H48" s="7">
        <v>0</v>
      </c>
      <c r="I48" s="7">
        <v>0</v>
      </c>
      <c r="J48" s="7">
        <v>0</v>
      </c>
      <c r="K48" s="7">
        <v>0</v>
      </c>
      <c r="L48" s="7">
        <v>0</v>
      </c>
      <c r="M48" s="7">
        <v>0</v>
      </c>
      <c r="N48" s="7">
        <v>1</v>
      </c>
      <c r="O48" s="7">
        <v>1</v>
      </c>
      <c r="P48" s="7">
        <v>1</v>
      </c>
      <c r="Q48" s="7">
        <v>0</v>
      </c>
      <c r="R48" s="7">
        <v>0</v>
      </c>
      <c r="S48" s="7">
        <v>0</v>
      </c>
      <c r="T48" s="7">
        <v>0</v>
      </c>
      <c r="U48" s="70">
        <v>0</v>
      </c>
      <c r="V48" s="4">
        <v>0</v>
      </c>
    </row>
    <row r="49" spans="3:22">
      <c r="C49" s="9" t="s">
        <v>232</v>
      </c>
      <c r="D49" s="6">
        <v>10</v>
      </c>
      <c r="E49" s="8">
        <v>43.666666666666664</v>
      </c>
      <c r="F49" s="7">
        <v>1</v>
      </c>
      <c r="G49" s="7">
        <v>2</v>
      </c>
      <c r="H49" s="7">
        <v>0</v>
      </c>
      <c r="I49" s="7">
        <v>0</v>
      </c>
      <c r="J49" s="7">
        <v>0</v>
      </c>
      <c r="K49" s="7">
        <v>5</v>
      </c>
      <c r="L49" s="7">
        <v>1</v>
      </c>
      <c r="M49" s="7">
        <v>0</v>
      </c>
      <c r="N49" s="7">
        <v>4</v>
      </c>
      <c r="O49" s="7">
        <v>0</v>
      </c>
      <c r="P49" s="7">
        <v>0</v>
      </c>
      <c r="Q49" s="7">
        <v>2</v>
      </c>
      <c r="R49" s="7">
        <v>3</v>
      </c>
      <c r="S49" s="7">
        <v>4</v>
      </c>
      <c r="T49" s="7">
        <v>0</v>
      </c>
      <c r="U49" s="70">
        <v>1</v>
      </c>
      <c r="V49" s="4">
        <v>0</v>
      </c>
    </row>
    <row r="50" spans="3:22">
      <c r="C50" s="9" t="s">
        <v>196</v>
      </c>
      <c r="D50" s="6">
        <v>7</v>
      </c>
      <c r="E50" s="8">
        <v>54.285714285714285</v>
      </c>
      <c r="F50" s="7">
        <v>3.2142857142857144</v>
      </c>
      <c r="G50" s="7">
        <v>1</v>
      </c>
      <c r="H50" s="7">
        <v>1.2142857142857142</v>
      </c>
      <c r="I50" s="7">
        <v>0.21428571428571427</v>
      </c>
      <c r="J50" s="7">
        <v>0.21428571428571427</v>
      </c>
      <c r="K50" s="7">
        <v>3.2142857142857144</v>
      </c>
      <c r="L50" s="7">
        <v>0.21428571428571427</v>
      </c>
      <c r="M50" s="7">
        <v>1.2142857142857142</v>
      </c>
      <c r="N50" s="7">
        <v>1</v>
      </c>
      <c r="O50" s="7">
        <v>1.2142857142857142</v>
      </c>
      <c r="P50" s="7">
        <v>0.21428571428571427</v>
      </c>
      <c r="Q50" s="7">
        <v>1.2142857142857142</v>
      </c>
      <c r="R50" s="7">
        <v>2.2142857142857144</v>
      </c>
      <c r="S50" s="7">
        <v>0.21428571428571427</v>
      </c>
      <c r="T50" s="7">
        <v>0.21428571428571427</v>
      </c>
      <c r="U50" s="70">
        <v>0</v>
      </c>
      <c r="V50" s="4">
        <v>0</v>
      </c>
    </row>
    <row r="51" spans="3:22">
      <c r="C51" s="9" t="s">
        <v>268</v>
      </c>
      <c r="D51" s="6">
        <v>1</v>
      </c>
      <c r="E51" s="8">
        <v>62</v>
      </c>
      <c r="F51" s="7">
        <v>0</v>
      </c>
      <c r="G51" s="7">
        <v>0</v>
      </c>
      <c r="H51" s="7">
        <v>1</v>
      </c>
      <c r="I51" s="7">
        <v>0</v>
      </c>
      <c r="J51" s="7">
        <v>0</v>
      </c>
      <c r="K51" s="7">
        <v>0</v>
      </c>
      <c r="L51" s="7">
        <v>0</v>
      </c>
      <c r="M51" s="7">
        <v>1</v>
      </c>
      <c r="N51" s="7">
        <v>0</v>
      </c>
      <c r="O51" s="7">
        <v>0</v>
      </c>
      <c r="P51" s="7">
        <v>0</v>
      </c>
      <c r="Q51" s="7">
        <v>0</v>
      </c>
      <c r="R51" s="7">
        <v>1</v>
      </c>
      <c r="S51" s="7">
        <v>0</v>
      </c>
      <c r="T51" s="7">
        <v>0</v>
      </c>
      <c r="U51" s="70">
        <v>0</v>
      </c>
      <c r="V51" s="4">
        <v>0</v>
      </c>
    </row>
    <row r="52" spans="3:22">
      <c r="C52" s="9" t="s">
        <v>219</v>
      </c>
      <c r="D52" s="6">
        <v>11</v>
      </c>
      <c r="E52" s="8">
        <v>49.727272727272727</v>
      </c>
      <c r="F52" s="7">
        <v>2.1</v>
      </c>
      <c r="G52" s="7">
        <v>3.6</v>
      </c>
      <c r="H52" s="7">
        <v>2.35</v>
      </c>
      <c r="I52" s="7">
        <v>1</v>
      </c>
      <c r="J52" s="7">
        <v>0</v>
      </c>
      <c r="K52" s="7">
        <v>2.75</v>
      </c>
      <c r="L52" s="7">
        <v>0</v>
      </c>
      <c r="M52" s="7">
        <v>0</v>
      </c>
      <c r="N52" s="7">
        <v>2</v>
      </c>
      <c r="O52" s="7">
        <v>0.75</v>
      </c>
      <c r="P52" s="7">
        <v>1</v>
      </c>
      <c r="Q52" s="7">
        <v>3.75</v>
      </c>
      <c r="R52" s="7">
        <v>4.0999999999999996</v>
      </c>
      <c r="S52" s="7">
        <v>0.6</v>
      </c>
      <c r="T52" s="7">
        <v>0</v>
      </c>
      <c r="U52" s="70">
        <v>1</v>
      </c>
      <c r="V52" s="4">
        <v>0</v>
      </c>
    </row>
    <row r="53" spans="3:22">
      <c r="C53" s="9" t="s">
        <v>184</v>
      </c>
      <c r="D53" s="6">
        <v>7</v>
      </c>
      <c r="E53" s="8">
        <v>68.666666666666671</v>
      </c>
      <c r="F53" s="7">
        <v>2.75</v>
      </c>
      <c r="G53" s="7">
        <v>1.75</v>
      </c>
      <c r="H53" s="7">
        <v>1</v>
      </c>
      <c r="I53" s="7">
        <v>1</v>
      </c>
      <c r="J53" s="7">
        <v>0</v>
      </c>
      <c r="K53" s="7">
        <v>0</v>
      </c>
      <c r="L53" s="7">
        <v>0</v>
      </c>
      <c r="M53" s="7">
        <v>0</v>
      </c>
      <c r="N53" s="7">
        <v>1</v>
      </c>
      <c r="O53" s="7">
        <v>1</v>
      </c>
      <c r="P53" s="7">
        <v>0</v>
      </c>
      <c r="Q53" s="7">
        <v>0</v>
      </c>
      <c r="R53" s="7">
        <v>1</v>
      </c>
      <c r="S53" s="7">
        <v>0.75</v>
      </c>
      <c r="T53" s="7">
        <v>0</v>
      </c>
      <c r="U53" s="70">
        <v>0</v>
      </c>
      <c r="V53" s="4">
        <v>0</v>
      </c>
    </row>
    <row r="54" spans="3:22">
      <c r="C54" s="9" t="s">
        <v>222</v>
      </c>
      <c r="D54" s="6">
        <v>17</v>
      </c>
      <c r="E54" s="8">
        <v>48.058823529411768</v>
      </c>
      <c r="F54" s="7">
        <v>3.5</v>
      </c>
      <c r="G54" s="7">
        <v>3.5</v>
      </c>
      <c r="H54" s="7">
        <v>2.5</v>
      </c>
      <c r="I54" s="7">
        <v>3.375</v>
      </c>
      <c r="J54" s="7">
        <v>1.875</v>
      </c>
      <c r="K54" s="7">
        <v>2.375</v>
      </c>
      <c r="L54" s="7">
        <v>1</v>
      </c>
      <c r="M54" s="7">
        <v>0.375</v>
      </c>
      <c r="N54" s="7">
        <v>1</v>
      </c>
      <c r="O54" s="7">
        <v>1</v>
      </c>
      <c r="P54" s="7">
        <v>3</v>
      </c>
      <c r="Q54" s="7">
        <v>1.375</v>
      </c>
      <c r="R54" s="7">
        <v>5.375</v>
      </c>
      <c r="S54" s="7">
        <v>2.375</v>
      </c>
      <c r="T54" s="7">
        <v>0</v>
      </c>
      <c r="U54" s="70">
        <v>0.875</v>
      </c>
      <c r="V54" s="4">
        <v>1</v>
      </c>
    </row>
    <row r="55" spans="3:22">
      <c r="C55" s="9" t="s">
        <v>186</v>
      </c>
      <c r="D55" s="6">
        <v>10</v>
      </c>
      <c r="E55" s="8">
        <v>59.9</v>
      </c>
      <c r="F55" s="7">
        <v>2.0285714285714285</v>
      </c>
      <c r="G55" s="7">
        <v>1.4285714285714286</v>
      </c>
      <c r="H55" s="7">
        <v>1.0285714285714285</v>
      </c>
      <c r="I55" s="7">
        <v>1.4285714285714286</v>
      </c>
      <c r="J55" s="7">
        <v>0</v>
      </c>
      <c r="K55" s="7">
        <v>2</v>
      </c>
      <c r="L55" s="7">
        <v>2</v>
      </c>
      <c r="M55" s="7">
        <v>1</v>
      </c>
      <c r="N55" s="7">
        <v>1</v>
      </c>
      <c r="O55" s="7">
        <v>1.6</v>
      </c>
      <c r="P55" s="7">
        <v>0</v>
      </c>
      <c r="Q55" s="7">
        <v>1</v>
      </c>
      <c r="R55" s="7">
        <v>2.4285714285714288</v>
      </c>
      <c r="S55" s="7">
        <v>2.0285714285714285</v>
      </c>
      <c r="T55" s="7">
        <v>0</v>
      </c>
      <c r="U55" s="70">
        <v>0</v>
      </c>
      <c r="V55" s="4">
        <v>0</v>
      </c>
    </row>
    <row r="56" spans="3:22">
      <c r="C56" s="9" t="s">
        <v>204</v>
      </c>
      <c r="D56" s="6">
        <v>7</v>
      </c>
      <c r="E56" s="8">
        <v>54</v>
      </c>
      <c r="F56" s="7">
        <v>2.2727272727272725</v>
      </c>
      <c r="G56" s="7">
        <v>0.27272727272727271</v>
      </c>
      <c r="H56" s="7">
        <v>1.0227272727272727</v>
      </c>
      <c r="I56" s="7">
        <v>3</v>
      </c>
      <c r="J56" s="7">
        <v>1</v>
      </c>
      <c r="K56" s="7">
        <v>0</v>
      </c>
      <c r="L56" s="7">
        <v>3.0227272727272725</v>
      </c>
      <c r="M56" s="7">
        <v>1.0227272727272727</v>
      </c>
      <c r="N56" s="7">
        <v>1.2727272727272727</v>
      </c>
      <c r="O56" s="7">
        <v>0.27272727272727271</v>
      </c>
      <c r="P56" s="7">
        <v>0</v>
      </c>
      <c r="Q56" s="7">
        <v>0</v>
      </c>
      <c r="R56" s="7">
        <v>2.0227272727272725</v>
      </c>
      <c r="S56" s="7">
        <v>0.27272727272727271</v>
      </c>
      <c r="T56" s="7">
        <v>0</v>
      </c>
      <c r="U56" s="70">
        <v>0.27272727272727271</v>
      </c>
      <c r="V56" s="4">
        <v>0</v>
      </c>
    </row>
    <row r="57" spans="3:22">
      <c r="C57" s="9" t="s">
        <v>173</v>
      </c>
      <c r="D57" s="6">
        <v>1</v>
      </c>
      <c r="E57" s="8">
        <v>27</v>
      </c>
      <c r="F57" s="7">
        <v>0</v>
      </c>
      <c r="G57" s="7">
        <v>1</v>
      </c>
      <c r="H57" s="7">
        <v>0</v>
      </c>
      <c r="I57" s="7">
        <v>0</v>
      </c>
      <c r="J57" s="7">
        <v>0</v>
      </c>
      <c r="K57" s="7">
        <v>1</v>
      </c>
      <c r="L57" s="7">
        <v>0</v>
      </c>
      <c r="M57" s="7">
        <v>0</v>
      </c>
      <c r="N57" s="7">
        <v>0</v>
      </c>
      <c r="O57" s="7">
        <v>0</v>
      </c>
      <c r="P57" s="7">
        <v>0</v>
      </c>
      <c r="Q57" s="7">
        <v>0</v>
      </c>
      <c r="R57" s="7">
        <v>0</v>
      </c>
      <c r="S57" s="7">
        <v>1</v>
      </c>
      <c r="T57" s="7">
        <v>0</v>
      </c>
      <c r="U57" s="70">
        <v>0</v>
      </c>
      <c r="V57" s="4">
        <v>0</v>
      </c>
    </row>
    <row r="58" spans="3:22">
      <c r="C58" s="9" t="s">
        <v>200</v>
      </c>
      <c r="D58" s="6">
        <v>5</v>
      </c>
      <c r="E58" s="8">
        <v>77.25</v>
      </c>
      <c r="F58" s="7">
        <v>2</v>
      </c>
      <c r="G58" s="7">
        <v>0.6</v>
      </c>
      <c r="H58" s="7">
        <v>0</v>
      </c>
      <c r="I58" s="7">
        <v>0</v>
      </c>
      <c r="J58" s="7">
        <v>0</v>
      </c>
      <c r="K58" s="7">
        <v>1.6</v>
      </c>
      <c r="L58" s="7">
        <v>0.6</v>
      </c>
      <c r="M58" s="7">
        <v>0</v>
      </c>
      <c r="N58" s="7">
        <v>0.6</v>
      </c>
      <c r="O58" s="7">
        <v>0</v>
      </c>
      <c r="P58" s="7">
        <v>0</v>
      </c>
      <c r="Q58" s="7">
        <v>0.6</v>
      </c>
      <c r="R58" s="7">
        <v>0</v>
      </c>
      <c r="S58" s="7">
        <v>0</v>
      </c>
      <c r="T58" s="7">
        <v>0</v>
      </c>
      <c r="U58" s="70">
        <v>0</v>
      </c>
      <c r="V58" s="4">
        <v>0</v>
      </c>
    </row>
    <row r="59" spans="3:22">
      <c r="C59" s="9" t="s">
        <v>235</v>
      </c>
      <c r="D59" s="6">
        <v>1</v>
      </c>
      <c r="E59" s="8">
        <v>72</v>
      </c>
      <c r="F59" s="7">
        <v>0</v>
      </c>
      <c r="G59" s="7">
        <v>0</v>
      </c>
      <c r="H59" s="7">
        <v>0</v>
      </c>
      <c r="I59" s="7">
        <v>0</v>
      </c>
      <c r="J59" s="7">
        <v>0</v>
      </c>
      <c r="K59" s="7">
        <v>0</v>
      </c>
      <c r="L59" s="7">
        <v>0</v>
      </c>
      <c r="M59" s="7">
        <v>0</v>
      </c>
      <c r="N59" s="7">
        <v>0</v>
      </c>
      <c r="O59" s="7">
        <v>0</v>
      </c>
      <c r="P59" s="7">
        <v>0</v>
      </c>
      <c r="Q59" s="7">
        <v>1</v>
      </c>
      <c r="R59" s="7">
        <v>0</v>
      </c>
      <c r="S59" s="7">
        <v>1</v>
      </c>
      <c r="T59" s="7">
        <v>0</v>
      </c>
      <c r="U59" s="70">
        <v>0</v>
      </c>
      <c r="V59" s="4">
        <v>0</v>
      </c>
    </row>
    <row r="60" spans="3:22">
      <c r="C60" s="9" t="s">
        <v>160</v>
      </c>
      <c r="D60" s="6">
        <v>9</v>
      </c>
      <c r="E60" s="8">
        <v>55.75</v>
      </c>
      <c r="F60" s="7">
        <v>3.166666666666667</v>
      </c>
      <c r="G60" s="7">
        <v>2.166666666666667</v>
      </c>
      <c r="H60" s="7">
        <v>2.166666666666667</v>
      </c>
      <c r="I60" s="7">
        <v>1.1666666666666667</v>
      </c>
      <c r="J60" s="7">
        <v>0.16666666666666666</v>
      </c>
      <c r="K60" s="7">
        <v>0.16666666666666666</v>
      </c>
      <c r="L60" s="7">
        <v>0.16666666666666666</v>
      </c>
      <c r="M60" s="7">
        <v>1.1666666666666667</v>
      </c>
      <c r="N60" s="7">
        <v>3.166666666666667</v>
      </c>
      <c r="O60" s="7">
        <v>1.1666666666666667</v>
      </c>
      <c r="P60" s="7">
        <v>1.1666666666666667</v>
      </c>
      <c r="Q60" s="7">
        <v>2.166666666666667</v>
      </c>
      <c r="R60" s="7">
        <v>0.16666666666666666</v>
      </c>
      <c r="S60" s="7">
        <v>0.16666666666666666</v>
      </c>
      <c r="T60" s="7">
        <v>0.16666666666666666</v>
      </c>
      <c r="U60" s="70">
        <v>0.16666666666666666</v>
      </c>
      <c r="V60" s="4">
        <v>1.1666666666666667</v>
      </c>
    </row>
    <row r="61" spans="3:22">
      <c r="C61" s="9" t="s">
        <v>198</v>
      </c>
      <c r="D61" s="6">
        <v>7</v>
      </c>
      <c r="E61" s="8">
        <v>41.714285714285715</v>
      </c>
      <c r="F61" s="7">
        <v>1</v>
      </c>
      <c r="G61" s="7">
        <v>2</v>
      </c>
      <c r="H61" s="7">
        <v>0</v>
      </c>
      <c r="I61" s="7">
        <v>0</v>
      </c>
      <c r="J61" s="7">
        <v>0</v>
      </c>
      <c r="K61" s="7">
        <v>1</v>
      </c>
      <c r="L61" s="7">
        <v>1</v>
      </c>
      <c r="M61" s="7">
        <v>1</v>
      </c>
      <c r="N61" s="7">
        <v>2</v>
      </c>
      <c r="O61" s="7">
        <v>1</v>
      </c>
      <c r="P61" s="7">
        <v>0</v>
      </c>
      <c r="Q61" s="7">
        <v>0</v>
      </c>
      <c r="R61" s="7">
        <v>4</v>
      </c>
      <c r="S61" s="7">
        <v>1</v>
      </c>
      <c r="T61" s="7">
        <v>0</v>
      </c>
      <c r="U61" s="70">
        <v>1</v>
      </c>
      <c r="V61" s="4">
        <v>1</v>
      </c>
    </row>
    <row r="62" spans="3:22">
      <c r="C62" s="9" t="s">
        <v>154</v>
      </c>
      <c r="D62" s="6">
        <v>2</v>
      </c>
      <c r="E62" s="8">
        <v>74</v>
      </c>
      <c r="F62" s="7">
        <v>0</v>
      </c>
      <c r="G62" s="7">
        <v>0</v>
      </c>
      <c r="H62" s="7">
        <v>0.75</v>
      </c>
      <c r="I62" s="7">
        <v>0</v>
      </c>
      <c r="J62" s="7">
        <v>0</v>
      </c>
      <c r="K62" s="7">
        <v>0</v>
      </c>
      <c r="L62" s="7">
        <v>0</v>
      </c>
      <c r="M62" s="7">
        <v>1</v>
      </c>
      <c r="N62" s="7">
        <v>0.75</v>
      </c>
      <c r="O62" s="7">
        <v>0.75</v>
      </c>
      <c r="P62" s="7">
        <v>0</v>
      </c>
      <c r="Q62" s="7">
        <v>1</v>
      </c>
      <c r="R62" s="7">
        <v>1</v>
      </c>
      <c r="S62" s="7">
        <v>0.75</v>
      </c>
      <c r="T62" s="7">
        <v>0</v>
      </c>
      <c r="U62" s="70">
        <v>0</v>
      </c>
      <c r="V62" s="4">
        <v>0</v>
      </c>
    </row>
    <row r="63" spans="3:22">
      <c r="C63" s="9" t="s">
        <v>211</v>
      </c>
      <c r="D63" s="6">
        <v>9</v>
      </c>
      <c r="E63" s="8">
        <v>68.333333333333329</v>
      </c>
      <c r="F63" s="7">
        <v>2</v>
      </c>
      <c r="G63" s="7">
        <v>3</v>
      </c>
      <c r="H63" s="7">
        <v>1</v>
      </c>
      <c r="I63" s="7">
        <v>1</v>
      </c>
      <c r="J63" s="7">
        <v>1</v>
      </c>
      <c r="K63" s="7">
        <v>3</v>
      </c>
      <c r="L63" s="7">
        <v>0</v>
      </c>
      <c r="M63" s="7">
        <v>3</v>
      </c>
      <c r="N63" s="7">
        <v>1</v>
      </c>
      <c r="O63" s="7">
        <v>2</v>
      </c>
      <c r="P63" s="7">
        <v>0</v>
      </c>
      <c r="Q63" s="7">
        <v>3</v>
      </c>
      <c r="R63" s="7">
        <v>1</v>
      </c>
      <c r="S63" s="7">
        <v>2</v>
      </c>
      <c r="T63" s="7">
        <v>0</v>
      </c>
      <c r="U63" s="70">
        <v>2</v>
      </c>
      <c r="V63" s="4">
        <v>0</v>
      </c>
    </row>
    <row r="64" spans="3:22">
      <c r="C64" s="9" t="s">
        <v>217</v>
      </c>
      <c r="D64" s="6">
        <v>1</v>
      </c>
      <c r="E64" s="8">
        <v>25</v>
      </c>
      <c r="F64" s="7">
        <v>0</v>
      </c>
      <c r="G64" s="7">
        <v>1</v>
      </c>
      <c r="H64" s="7">
        <v>1</v>
      </c>
      <c r="I64" s="7">
        <v>0</v>
      </c>
      <c r="J64" s="7">
        <v>0</v>
      </c>
      <c r="K64" s="7">
        <v>0</v>
      </c>
      <c r="L64" s="7">
        <v>0</v>
      </c>
      <c r="M64" s="7">
        <v>0</v>
      </c>
      <c r="N64" s="7">
        <v>0</v>
      </c>
      <c r="O64" s="7">
        <v>0</v>
      </c>
      <c r="P64" s="7">
        <v>0</v>
      </c>
      <c r="Q64" s="7">
        <v>0</v>
      </c>
      <c r="R64" s="7">
        <v>0</v>
      </c>
      <c r="S64" s="7">
        <v>0</v>
      </c>
      <c r="T64" s="7">
        <v>0</v>
      </c>
      <c r="U64" s="70">
        <v>0</v>
      </c>
      <c r="V64" s="4">
        <v>0</v>
      </c>
    </row>
    <row r="65" spans="3:22">
      <c r="C65" s="9" t="s">
        <v>155</v>
      </c>
      <c r="D65" s="6">
        <v>1</v>
      </c>
      <c r="E65" s="8">
        <v>29</v>
      </c>
      <c r="F65" s="7">
        <v>0</v>
      </c>
      <c r="G65" s="7">
        <v>0</v>
      </c>
      <c r="H65" s="7">
        <v>0</v>
      </c>
      <c r="I65" s="7">
        <v>0</v>
      </c>
      <c r="J65" s="7">
        <v>0</v>
      </c>
      <c r="K65" s="7">
        <v>1</v>
      </c>
      <c r="L65" s="7">
        <v>0</v>
      </c>
      <c r="M65" s="7">
        <v>0</v>
      </c>
      <c r="N65" s="7">
        <v>0</v>
      </c>
      <c r="O65" s="7">
        <v>0</v>
      </c>
      <c r="P65" s="7">
        <v>0</v>
      </c>
      <c r="Q65" s="7">
        <v>0</v>
      </c>
      <c r="R65" s="7">
        <v>1</v>
      </c>
      <c r="S65" s="7">
        <v>0</v>
      </c>
      <c r="T65" s="7">
        <v>0</v>
      </c>
      <c r="U65" s="70">
        <v>0</v>
      </c>
      <c r="V65" s="4">
        <v>1</v>
      </c>
    </row>
    <row r="66" spans="3:22">
      <c r="C66" s="9" t="s">
        <v>466</v>
      </c>
      <c r="D66" s="6">
        <v>3</v>
      </c>
      <c r="E66" s="8">
        <v>44.666666666666664</v>
      </c>
      <c r="F66" s="7">
        <v>0</v>
      </c>
      <c r="G66" s="7">
        <v>1</v>
      </c>
      <c r="H66" s="7">
        <v>0</v>
      </c>
      <c r="I66" s="7">
        <v>0</v>
      </c>
      <c r="J66" s="7">
        <v>0</v>
      </c>
      <c r="K66" s="7">
        <v>1</v>
      </c>
      <c r="L66" s="7">
        <v>0</v>
      </c>
      <c r="M66" s="7">
        <v>0</v>
      </c>
      <c r="N66" s="7">
        <v>1</v>
      </c>
      <c r="O66" s="7">
        <v>0</v>
      </c>
      <c r="P66" s="7">
        <v>0</v>
      </c>
      <c r="Q66" s="7">
        <v>0</v>
      </c>
      <c r="R66" s="7">
        <v>0</v>
      </c>
      <c r="S66" s="7">
        <v>0</v>
      </c>
      <c r="T66" s="7">
        <v>0</v>
      </c>
      <c r="U66" s="70">
        <v>0</v>
      </c>
      <c r="V66" s="4">
        <v>0</v>
      </c>
    </row>
    <row r="67" spans="3:22">
      <c r="C67" s="9" t="s">
        <v>150</v>
      </c>
      <c r="D67" s="6">
        <v>2</v>
      </c>
      <c r="E67" s="8">
        <v>62</v>
      </c>
      <c r="F67" s="7">
        <v>2</v>
      </c>
      <c r="G67" s="7">
        <v>0</v>
      </c>
      <c r="H67" s="7">
        <v>1</v>
      </c>
      <c r="I67" s="7">
        <v>0</v>
      </c>
      <c r="J67" s="7">
        <v>0</v>
      </c>
      <c r="K67" s="7">
        <v>0</v>
      </c>
      <c r="L67" s="7">
        <v>0</v>
      </c>
      <c r="M67" s="7">
        <v>0</v>
      </c>
      <c r="N67" s="7">
        <v>0</v>
      </c>
      <c r="O67" s="7">
        <v>1</v>
      </c>
      <c r="P67" s="7">
        <v>0</v>
      </c>
      <c r="Q67" s="7">
        <v>0</v>
      </c>
      <c r="R67" s="7">
        <v>0</v>
      </c>
      <c r="S67" s="7">
        <v>1</v>
      </c>
      <c r="T67" s="7">
        <v>0</v>
      </c>
      <c r="U67" s="70">
        <v>0</v>
      </c>
      <c r="V67" s="4">
        <v>0</v>
      </c>
    </row>
    <row r="68" spans="3:22">
      <c r="C68" s="9" t="s">
        <v>483</v>
      </c>
      <c r="D68" s="6">
        <v>1</v>
      </c>
      <c r="E68" s="8">
        <v>37</v>
      </c>
      <c r="F68" s="7">
        <v>0</v>
      </c>
      <c r="G68" s="7">
        <v>0</v>
      </c>
      <c r="H68" s="7">
        <v>0</v>
      </c>
      <c r="I68" s="7">
        <v>0</v>
      </c>
      <c r="J68" s="7">
        <v>0</v>
      </c>
      <c r="K68" s="7">
        <v>0</v>
      </c>
      <c r="L68" s="7">
        <v>0</v>
      </c>
      <c r="M68" s="7">
        <v>0</v>
      </c>
      <c r="N68" s="7">
        <v>0</v>
      </c>
      <c r="O68" s="7">
        <v>0</v>
      </c>
      <c r="P68" s="7">
        <v>0</v>
      </c>
      <c r="Q68" s="7">
        <v>0</v>
      </c>
      <c r="R68" s="7">
        <v>0</v>
      </c>
      <c r="S68" s="7">
        <v>0</v>
      </c>
      <c r="T68" s="7">
        <v>0</v>
      </c>
      <c r="U68" s="70">
        <v>0</v>
      </c>
      <c r="V68" s="4">
        <v>0</v>
      </c>
    </row>
    <row r="69" spans="3:22">
      <c r="C69" s="9" t="s">
        <v>218</v>
      </c>
      <c r="D69" s="6">
        <v>1</v>
      </c>
      <c r="E69" s="8">
        <v>42</v>
      </c>
      <c r="F69" s="7">
        <v>0</v>
      </c>
      <c r="G69" s="7">
        <v>0</v>
      </c>
      <c r="H69" s="7">
        <v>0</v>
      </c>
      <c r="I69" s="7">
        <v>0</v>
      </c>
      <c r="J69" s="7">
        <v>0</v>
      </c>
      <c r="K69" s="7">
        <v>0</v>
      </c>
      <c r="L69" s="7">
        <v>0</v>
      </c>
      <c r="M69" s="7">
        <v>0</v>
      </c>
      <c r="N69" s="7">
        <v>0</v>
      </c>
      <c r="O69" s="7">
        <v>0</v>
      </c>
      <c r="P69" s="7">
        <v>0</v>
      </c>
      <c r="Q69" s="7">
        <v>0</v>
      </c>
      <c r="R69" s="7">
        <v>1</v>
      </c>
      <c r="S69" s="7">
        <v>0</v>
      </c>
      <c r="T69" s="7">
        <v>0</v>
      </c>
      <c r="U69" s="70">
        <v>1</v>
      </c>
      <c r="V69" s="4">
        <v>0</v>
      </c>
    </row>
    <row r="70" spans="3:22">
      <c r="C70" s="9" t="s">
        <v>165</v>
      </c>
      <c r="D70" s="6">
        <v>6</v>
      </c>
      <c r="E70" s="8">
        <v>34</v>
      </c>
      <c r="F70" s="7">
        <v>3.0833333333333335</v>
      </c>
      <c r="G70" s="7">
        <v>2.3333333333333335</v>
      </c>
      <c r="H70" s="7">
        <v>1.3333333333333333</v>
      </c>
      <c r="I70" s="7">
        <v>0.75</v>
      </c>
      <c r="J70" s="7">
        <v>1.25</v>
      </c>
      <c r="K70" s="7">
        <v>0.58333333333333326</v>
      </c>
      <c r="L70" s="7">
        <v>0.33333333333333331</v>
      </c>
      <c r="M70" s="7">
        <v>1</v>
      </c>
      <c r="N70" s="7">
        <v>1.0833333333333333</v>
      </c>
      <c r="O70" s="7">
        <v>0.58333333333333326</v>
      </c>
      <c r="P70" s="7">
        <v>1</v>
      </c>
      <c r="Q70" s="7">
        <v>0.75</v>
      </c>
      <c r="R70" s="7">
        <v>0.58333333333333326</v>
      </c>
      <c r="S70" s="7">
        <v>0.25</v>
      </c>
      <c r="T70" s="7">
        <v>0.25</v>
      </c>
      <c r="U70" s="70">
        <v>1.25</v>
      </c>
      <c r="V70" s="4">
        <v>0</v>
      </c>
    </row>
    <row r="71" spans="3:22">
      <c r="C71" s="9" t="s">
        <v>489</v>
      </c>
      <c r="D71" s="6">
        <v>2</v>
      </c>
      <c r="E71" s="8">
        <v>61.5</v>
      </c>
      <c r="F71" s="7">
        <v>0.3</v>
      </c>
      <c r="G71" s="7">
        <v>1</v>
      </c>
      <c r="H71" s="7">
        <v>0.3</v>
      </c>
      <c r="I71" s="7">
        <v>0</v>
      </c>
      <c r="J71" s="7">
        <v>0</v>
      </c>
      <c r="K71" s="7">
        <v>0.3</v>
      </c>
      <c r="L71" s="7">
        <v>0.3</v>
      </c>
      <c r="M71" s="7">
        <v>0.3</v>
      </c>
      <c r="N71" s="7">
        <v>0.3</v>
      </c>
      <c r="O71" s="7">
        <v>0.3</v>
      </c>
      <c r="P71" s="7">
        <v>0</v>
      </c>
      <c r="Q71" s="7">
        <v>0</v>
      </c>
      <c r="R71" s="7">
        <v>0</v>
      </c>
      <c r="S71" s="7">
        <v>1.3</v>
      </c>
      <c r="T71" s="7">
        <v>0</v>
      </c>
      <c r="U71" s="70">
        <v>0.3</v>
      </c>
      <c r="V71" s="4">
        <v>0</v>
      </c>
    </row>
    <row r="72" spans="3:22">
      <c r="C72" s="9" t="s">
        <v>488</v>
      </c>
      <c r="D72" s="6">
        <v>2</v>
      </c>
      <c r="E72" s="8">
        <v>57</v>
      </c>
      <c r="F72" s="7">
        <v>0</v>
      </c>
      <c r="G72" s="7">
        <v>2</v>
      </c>
      <c r="H72" s="7">
        <v>0</v>
      </c>
      <c r="I72" s="7">
        <v>1</v>
      </c>
      <c r="J72" s="7">
        <v>1</v>
      </c>
      <c r="K72" s="7">
        <v>0</v>
      </c>
      <c r="L72" s="7">
        <v>0</v>
      </c>
      <c r="M72" s="7">
        <v>0</v>
      </c>
      <c r="N72" s="7">
        <v>0</v>
      </c>
      <c r="O72" s="7">
        <v>0</v>
      </c>
      <c r="P72" s="7">
        <v>0</v>
      </c>
      <c r="Q72" s="7">
        <v>1</v>
      </c>
      <c r="R72" s="7">
        <v>0</v>
      </c>
      <c r="S72" s="7">
        <v>0</v>
      </c>
      <c r="T72" s="7">
        <v>0</v>
      </c>
      <c r="U72" s="70">
        <v>0</v>
      </c>
      <c r="V72" s="4">
        <v>1</v>
      </c>
    </row>
    <row r="73" spans="3:22">
      <c r="C73" s="9" t="s">
        <v>138</v>
      </c>
      <c r="D73" s="6">
        <v>13</v>
      </c>
      <c r="E73" s="8">
        <v>56.307692307692307</v>
      </c>
      <c r="F73" s="7">
        <v>6</v>
      </c>
      <c r="G73" s="7">
        <v>4.333333333333333</v>
      </c>
      <c r="H73" s="7">
        <v>4.333333333333333</v>
      </c>
      <c r="I73" s="7">
        <v>1</v>
      </c>
      <c r="J73" s="7">
        <v>0.33333333333333331</v>
      </c>
      <c r="K73" s="7">
        <v>3.333333333333333</v>
      </c>
      <c r="L73" s="7">
        <v>0.93333333333333335</v>
      </c>
      <c r="M73" s="7">
        <v>1.3333333333333333</v>
      </c>
      <c r="N73" s="7">
        <v>2.6</v>
      </c>
      <c r="O73" s="7">
        <v>0</v>
      </c>
      <c r="P73" s="7">
        <v>0</v>
      </c>
      <c r="Q73" s="7">
        <v>3.9333333333333331</v>
      </c>
      <c r="R73" s="7">
        <v>2.9333333333333331</v>
      </c>
      <c r="S73" s="7">
        <v>1.9333333333333331</v>
      </c>
      <c r="T73" s="7">
        <v>0</v>
      </c>
      <c r="U73" s="70">
        <v>0</v>
      </c>
      <c r="V73" s="4">
        <v>0</v>
      </c>
    </row>
    <row r="74" spans="3:22">
      <c r="C74" s="9" t="s">
        <v>195</v>
      </c>
      <c r="D74" s="6">
        <v>7</v>
      </c>
      <c r="E74" s="8">
        <v>56.571428571428569</v>
      </c>
      <c r="F74" s="7">
        <v>2</v>
      </c>
      <c r="G74" s="7">
        <v>1</v>
      </c>
      <c r="H74" s="7">
        <v>0</v>
      </c>
      <c r="I74" s="7">
        <v>0</v>
      </c>
      <c r="J74" s="7">
        <v>0</v>
      </c>
      <c r="K74" s="7">
        <v>0</v>
      </c>
      <c r="L74" s="7">
        <v>0</v>
      </c>
      <c r="M74" s="7">
        <v>0</v>
      </c>
      <c r="N74" s="7">
        <v>1</v>
      </c>
      <c r="O74" s="7">
        <v>1</v>
      </c>
      <c r="P74" s="7">
        <v>0</v>
      </c>
      <c r="Q74" s="7">
        <v>1</v>
      </c>
      <c r="R74" s="7">
        <v>2</v>
      </c>
      <c r="S74" s="7">
        <v>1</v>
      </c>
      <c r="T74" s="7">
        <v>0</v>
      </c>
      <c r="U74" s="70">
        <v>0</v>
      </c>
      <c r="V74" s="4">
        <v>0</v>
      </c>
    </row>
    <row r="75" spans="3:22">
      <c r="C75" s="9" t="s">
        <v>496</v>
      </c>
      <c r="D75" s="6">
        <v>1</v>
      </c>
      <c r="E75" s="8">
        <v>30</v>
      </c>
      <c r="F75" s="7">
        <v>0</v>
      </c>
      <c r="G75" s="7">
        <v>0</v>
      </c>
      <c r="H75" s="7">
        <v>0</v>
      </c>
      <c r="I75" s="7">
        <v>0</v>
      </c>
      <c r="J75" s="7">
        <v>0</v>
      </c>
      <c r="K75" s="7">
        <v>0</v>
      </c>
      <c r="L75" s="7">
        <v>0.6</v>
      </c>
      <c r="M75" s="7">
        <v>0</v>
      </c>
      <c r="N75" s="7">
        <v>0.6</v>
      </c>
      <c r="O75" s="7">
        <v>0</v>
      </c>
      <c r="P75" s="7">
        <v>0</v>
      </c>
      <c r="Q75" s="7">
        <v>0.6</v>
      </c>
      <c r="R75" s="7">
        <v>0.6</v>
      </c>
      <c r="S75" s="7">
        <v>0.6</v>
      </c>
      <c r="T75" s="7">
        <v>0</v>
      </c>
      <c r="U75" s="70">
        <v>0</v>
      </c>
      <c r="V75" s="4">
        <v>0</v>
      </c>
    </row>
    <row r="76" spans="3:22">
      <c r="C76" s="9" t="s">
        <v>123</v>
      </c>
      <c r="D76" s="6">
        <v>18</v>
      </c>
      <c r="E76" s="8">
        <v>64.764705882352942</v>
      </c>
      <c r="F76" s="7">
        <v>6.4571428571428573</v>
      </c>
      <c r="G76" s="7">
        <v>5.378571428571429</v>
      </c>
      <c r="H76" s="7">
        <v>6.0571428571428569</v>
      </c>
      <c r="I76" s="7">
        <v>1</v>
      </c>
      <c r="J76" s="7">
        <v>0</v>
      </c>
      <c r="K76" s="7">
        <v>2.6</v>
      </c>
      <c r="L76" s="7">
        <v>0.8571428571428571</v>
      </c>
      <c r="M76" s="7">
        <v>0.75</v>
      </c>
      <c r="N76" s="7">
        <v>3.7</v>
      </c>
      <c r="O76" s="7">
        <v>2.4285714285714288</v>
      </c>
      <c r="P76" s="7">
        <v>0</v>
      </c>
      <c r="Q76" s="7">
        <v>1.9285714285714286</v>
      </c>
      <c r="R76" s="7">
        <v>4.5</v>
      </c>
      <c r="S76" s="7">
        <v>3.9571428571428569</v>
      </c>
      <c r="T76" s="7">
        <v>0.42857142857142855</v>
      </c>
      <c r="U76" s="70">
        <v>1</v>
      </c>
      <c r="V76" s="4">
        <v>0</v>
      </c>
    </row>
    <row r="77" spans="3:22">
      <c r="C77" s="9" t="s">
        <v>460</v>
      </c>
      <c r="D77" s="6">
        <v>1</v>
      </c>
      <c r="E77" s="8">
        <v>21</v>
      </c>
      <c r="F77" s="7">
        <v>0</v>
      </c>
      <c r="G77" s="7">
        <v>0</v>
      </c>
      <c r="H77" s="7">
        <v>0</v>
      </c>
      <c r="I77" s="7">
        <v>0</v>
      </c>
      <c r="J77" s="7">
        <v>0</v>
      </c>
      <c r="K77" s="7">
        <v>1</v>
      </c>
      <c r="L77" s="7">
        <v>0</v>
      </c>
      <c r="M77" s="7">
        <v>0</v>
      </c>
      <c r="N77" s="7">
        <v>1</v>
      </c>
      <c r="O77" s="7">
        <v>0</v>
      </c>
      <c r="P77" s="7">
        <v>0</v>
      </c>
      <c r="Q77" s="7">
        <v>0</v>
      </c>
      <c r="R77" s="7">
        <v>0</v>
      </c>
      <c r="S77" s="7">
        <v>0</v>
      </c>
      <c r="T77" s="7">
        <v>0</v>
      </c>
      <c r="U77" s="70">
        <v>0</v>
      </c>
      <c r="V77" s="4">
        <v>0</v>
      </c>
    </row>
    <row r="78" spans="3:22">
      <c r="C78" s="9" t="s">
        <v>487</v>
      </c>
      <c r="D78" s="6">
        <v>1</v>
      </c>
      <c r="E78" s="8">
        <v>83</v>
      </c>
      <c r="F78" s="7">
        <v>0.6</v>
      </c>
      <c r="G78" s="7">
        <v>0</v>
      </c>
      <c r="H78" s="7">
        <v>0.6</v>
      </c>
      <c r="I78" s="7">
        <v>0</v>
      </c>
      <c r="J78" s="7">
        <v>0</v>
      </c>
      <c r="K78" s="7">
        <v>0</v>
      </c>
      <c r="L78" s="7">
        <v>0</v>
      </c>
      <c r="M78" s="7">
        <v>0</v>
      </c>
      <c r="N78" s="7">
        <v>0.6</v>
      </c>
      <c r="O78" s="7">
        <v>0.6</v>
      </c>
      <c r="P78" s="7">
        <v>0</v>
      </c>
      <c r="Q78" s="7">
        <v>0</v>
      </c>
      <c r="R78" s="7">
        <v>0</v>
      </c>
      <c r="S78" s="7">
        <v>0.6</v>
      </c>
      <c r="T78" s="7">
        <v>0</v>
      </c>
      <c r="U78" s="70">
        <v>0</v>
      </c>
      <c r="V78" s="4">
        <v>0</v>
      </c>
    </row>
    <row r="79" spans="3:22">
      <c r="C79" s="9" t="s">
        <v>145</v>
      </c>
      <c r="D79" s="6">
        <v>3</v>
      </c>
      <c r="E79" s="8">
        <v>72</v>
      </c>
      <c r="F79" s="7">
        <v>2</v>
      </c>
      <c r="G79" s="7">
        <v>1</v>
      </c>
      <c r="H79" s="7">
        <v>2</v>
      </c>
      <c r="I79" s="7">
        <v>0</v>
      </c>
      <c r="J79" s="7">
        <v>0</v>
      </c>
      <c r="K79" s="7">
        <v>0</v>
      </c>
      <c r="L79" s="7">
        <v>0</v>
      </c>
      <c r="M79" s="7">
        <v>0</v>
      </c>
      <c r="N79" s="7">
        <v>0</v>
      </c>
      <c r="O79" s="7">
        <v>1</v>
      </c>
      <c r="P79" s="7">
        <v>0</v>
      </c>
      <c r="Q79" s="7">
        <v>0</v>
      </c>
      <c r="R79" s="7">
        <v>0</v>
      </c>
      <c r="S79" s="7">
        <v>0</v>
      </c>
      <c r="T79" s="7">
        <v>0</v>
      </c>
      <c r="U79" s="70">
        <v>0</v>
      </c>
      <c r="V79" s="4">
        <v>0</v>
      </c>
    </row>
    <row r="80" spans="3:22">
      <c r="C80" s="9" t="s">
        <v>143</v>
      </c>
      <c r="D80" s="6">
        <v>7</v>
      </c>
      <c r="E80" s="8">
        <v>71.666666666666671</v>
      </c>
      <c r="F80" s="7">
        <v>2.35</v>
      </c>
      <c r="G80" s="7">
        <v>0</v>
      </c>
      <c r="H80" s="7">
        <v>1.6</v>
      </c>
      <c r="I80" s="7">
        <v>1</v>
      </c>
      <c r="J80" s="7">
        <v>0</v>
      </c>
      <c r="K80" s="7">
        <v>1.75</v>
      </c>
      <c r="L80" s="7">
        <v>0.6</v>
      </c>
      <c r="M80" s="7">
        <v>1</v>
      </c>
      <c r="N80" s="7">
        <v>1</v>
      </c>
      <c r="O80" s="7">
        <v>1</v>
      </c>
      <c r="P80" s="7">
        <v>0</v>
      </c>
      <c r="Q80" s="7">
        <v>1.6</v>
      </c>
      <c r="R80" s="7">
        <v>0.75</v>
      </c>
      <c r="S80" s="7">
        <v>0.75</v>
      </c>
      <c r="T80" s="7">
        <v>0</v>
      </c>
      <c r="U80" s="70">
        <v>0</v>
      </c>
      <c r="V80" s="4">
        <v>0</v>
      </c>
    </row>
    <row r="81" spans="3:22">
      <c r="C81" s="9" t="s">
        <v>175</v>
      </c>
      <c r="D81" s="6">
        <v>1</v>
      </c>
      <c r="E81" s="8">
        <v>61</v>
      </c>
      <c r="F81" s="7">
        <v>0</v>
      </c>
      <c r="G81" s="7">
        <v>0</v>
      </c>
      <c r="H81" s="7">
        <v>0</v>
      </c>
      <c r="I81" s="7">
        <v>1</v>
      </c>
      <c r="J81" s="7">
        <v>0</v>
      </c>
      <c r="K81" s="7">
        <v>0</v>
      </c>
      <c r="L81" s="7">
        <v>0</v>
      </c>
      <c r="M81" s="7">
        <v>0</v>
      </c>
      <c r="N81" s="7">
        <v>1</v>
      </c>
      <c r="O81" s="7">
        <v>0</v>
      </c>
      <c r="P81" s="7">
        <v>0</v>
      </c>
      <c r="Q81" s="7">
        <v>0</v>
      </c>
      <c r="R81" s="7">
        <v>0</v>
      </c>
      <c r="S81" s="7">
        <v>0</v>
      </c>
      <c r="T81" s="7">
        <v>0</v>
      </c>
      <c r="U81" s="70">
        <v>0</v>
      </c>
      <c r="V81" s="4">
        <v>0</v>
      </c>
    </row>
    <row r="82" spans="3:22">
      <c r="C82" s="9" t="s">
        <v>493</v>
      </c>
      <c r="D82" s="6">
        <v>1</v>
      </c>
      <c r="E82" s="8">
        <v>88</v>
      </c>
      <c r="F82" s="7">
        <v>1</v>
      </c>
      <c r="G82" s="7">
        <v>0</v>
      </c>
      <c r="H82" s="7">
        <v>0</v>
      </c>
      <c r="I82" s="7">
        <v>0</v>
      </c>
      <c r="J82" s="7">
        <v>0</v>
      </c>
      <c r="K82" s="7">
        <v>0</v>
      </c>
      <c r="L82" s="7">
        <v>0</v>
      </c>
      <c r="M82" s="7">
        <v>0</v>
      </c>
      <c r="N82" s="7">
        <v>1</v>
      </c>
      <c r="O82" s="7">
        <v>0</v>
      </c>
      <c r="P82" s="7">
        <v>0</v>
      </c>
      <c r="Q82" s="7">
        <v>0</v>
      </c>
      <c r="R82" s="7">
        <v>0</v>
      </c>
      <c r="S82" s="7">
        <v>1</v>
      </c>
      <c r="T82" s="7">
        <v>0</v>
      </c>
      <c r="U82" s="70">
        <v>0</v>
      </c>
      <c r="V82" s="4">
        <v>0</v>
      </c>
    </row>
    <row r="83" spans="3:22">
      <c r="C83" s="9" t="s">
        <v>124</v>
      </c>
      <c r="D83" s="6">
        <v>7</v>
      </c>
      <c r="E83" s="8">
        <v>60</v>
      </c>
      <c r="F83" s="7">
        <v>2.6</v>
      </c>
      <c r="G83" s="7">
        <v>3.6</v>
      </c>
      <c r="H83" s="7">
        <v>1.6</v>
      </c>
      <c r="I83" s="7">
        <v>1</v>
      </c>
      <c r="J83" s="7">
        <v>0</v>
      </c>
      <c r="K83" s="7">
        <v>1</v>
      </c>
      <c r="L83" s="7">
        <v>2</v>
      </c>
      <c r="M83" s="7">
        <v>0</v>
      </c>
      <c r="N83" s="7">
        <v>0</v>
      </c>
      <c r="O83" s="7">
        <v>2.6</v>
      </c>
      <c r="P83" s="7">
        <v>0</v>
      </c>
      <c r="Q83" s="7">
        <v>0</v>
      </c>
      <c r="R83" s="7">
        <v>0</v>
      </c>
      <c r="S83" s="7">
        <v>0</v>
      </c>
      <c r="T83" s="7">
        <v>0</v>
      </c>
      <c r="U83" s="70">
        <v>0</v>
      </c>
      <c r="V83" s="4">
        <v>0</v>
      </c>
    </row>
    <row r="84" spans="3:22">
      <c r="C84" s="9" t="s">
        <v>492</v>
      </c>
      <c r="D84" s="6">
        <v>1</v>
      </c>
      <c r="E84" s="8">
        <v>78</v>
      </c>
      <c r="F84" s="7">
        <v>0</v>
      </c>
      <c r="G84" s="7">
        <v>1</v>
      </c>
      <c r="H84" s="7">
        <v>1</v>
      </c>
      <c r="I84" s="7">
        <v>0</v>
      </c>
      <c r="J84" s="7">
        <v>0</v>
      </c>
      <c r="K84" s="7">
        <v>0</v>
      </c>
      <c r="L84" s="7">
        <v>0</v>
      </c>
      <c r="M84" s="7">
        <v>0</v>
      </c>
      <c r="N84" s="7">
        <v>0</v>
      </c>
      <c r="O84" s="7">
        <v>0</v>
      </c>
      <c r="P84" s="7">
        <v>0</v>
      </c>
      <c r="Q84" s="7">
        <v>0</v>
      </c>
      <c r="R84" s="7">
        <v>0</v>
      </c>
      <c r="S84" s="7">
        <v>0</v>
      </c>
      <c r="T84" s="7">
        <v>0</v>
      </c>
      <c r="U84" s="70">
        <v>0</v>
      </c>
      <c r="V84" s="4">
        <v>0</v>
      </c>
    </row>
    <row r="85" spans="3:22">
      <c r="C85" s="9" t="s">
        <v>491</v>
      </c>
      <c r="D85" s="6">
        <v>2</v>
      </c>
      <c r="E85" s="8">
        <v>57.5</v>
      </c>
      <c r="F85" s="7">
        <v>0.6</v>
      </c>
      <c r="G85" s="7">
        <v>0</v>
      </c>
      <c r="H85" s="7">
        <v>0</v>
      </c>
      <c r="I85" s="7">
        <v>0</v>
      </c>
      <c r="J85" s="7">
        <v>0</v>
      </c>
      <c r="K85" s="7">
        <v>0.6</v>
      </c>
      <c r="L85" s="7">
        <v>0.6</v>
      </c>
      <c r="M85" s="7">
        <v>0</v>
      </c>
      <c r="N85" s="7">
        <v>1</v>
      </c>
      <c r="O85" s="7">
        <v>0</v>
      </c>
      <c r="P85" s="7">
        <v>0</v>
      </c>
      <c r="Q85" s="7">
        <v>0</v>
      </c>
      <c r="R85" s="7">
        <v>0.6</v>
      </c>
      <c r="S85" s="7">
        <v>0</v>
      </c>
      <c r="T85" s="7">
        <v>0</v>
      </c>
      <c r="U85" s="70">
        <v>0.6</v>
      </c>
      <c r="V85" s="4">
        <v>1</v>
      </c>
    </row>
    <row r="86" spans="3:22">
      <c r="C86" s="9" t="s">
        <v>458</v>
      </c>
      <c r="D86" s="6">
        <v>1</v>
      </c>
      <c r="E86" s="8">
        <v>19</v>
      </c>
      <c r="F86" s="7">
        <v>0</v>
      </c>
      <c r="G86" s="7">
        <v>0</v>
      </c>
      <c r="H86" s="7">
        <v>0</v>
      </c>
      <c r="I86" s="7">
        <v>0</v>
      </c>
      <c r="J86" s="7">
        <v>0</v>
      </c>
      <c r="K86" s="7">
        <v>0</v>
      </c>
      <c r="L86" s="7">
        <v>0</v>
      </c>
      <c r="M86" s="7">
        <v>0</v>
      </c>
      <c r="N86" s="7">
        <v>1</v>
      </c>
      <c r="O86" s="7">
        <v>1</v>
      </c>
      <c r="P86" s="7">
        <v>0</v>
      </c>
      <c r="Q86" s="7">
        <v>0</v>
      </c>
      <c r="R86" s="7">
        <v>0</v>
      </c>
      <c r="S86" s="7">
        <v>0</v>
      </c>
      <c r="T86" s="7">
        <v>0</v>
      </c>
      <c r="U86" s="70">
        <v>0</v>
      </c>
      <c r="V86" s="4">
        <v>0</v>
      </c>
    </row>
    <row r="87" spans="3:22">
      <c r="C87" s="9" t="s">
        <v>476</v>
      </c>
      <c r="D87" s="6">
        <v>1</v>
      </c>
      <c r="E87" s="8">
        <v>66</v>
      </c>
      <c r="F87" s="7">
        <v>0</v>
      </c>
      <c r="G87" s="7">
        <v>0</v>
      </c>
      <c r="H87" s="7">
        <v>0</v>
      </c>
      <c r="I87" s="7">
        <v>0</v>
      </c>
      <c r="J87" s="7">
        <v>0</v>
      </c>
      <c r="K87" s="7">
        <v>0</v>
      </c>
      <c r="L87" s="7">
        <v>0</v>
      </c>
      <c r="M87" s="7">
        <v>1</v>
      </c>
      <c r="N87" s="7">
        <v>0</v>
      </c>
      <c r="O87" s="7">
        <v>0</v>
      </c>
      <c r="P87" s="7">
        <v>0</v>
      </c>
      <c r="Q87" s="7">
        <v>0</v>
      </c>
      <c r="R87" s="7">
        <v>0</v>
      </c>
      <c r="S87" s="7">
        <v>0</v>
      </c>
      <c r="T87" s="7">
        <v>0</v>
      </c>
      <c r="U87" s="70">
        <v>0</v>
      </c>
      <c r="V87" s="4">
        <v>0</v>
      </c>
    </row>
    <row r="88" spans="3:22">
      <c r="C88" s="9" t="s">
        <v>490</v>
      </c>
      <c r="D88" s="6">
        <v>1</v>
      </c>
      <c r="E88" s="8">
        <v>87</v>
      </c>
      <c r="F88" s="7">
        <v>1</v>
      </c>
      <c r="G88" s="7">
        <v>0</v>
      </c>
      <c r="H88" s="7">
        <v>0</v>
      </c>
      <c r="I88" s="7">
        <v>0</v>
      </c>
      <c r="J88" s="7">
        <v>0</v>
      </c>
      <c r="K88" s="7">
        <v>0</v>
      </c>
      <c r="L88" s="7">
        <v>0</v>
      </c>
      <c r="M88" s="7">
        <v>0</v>
      </c>
      <c r="N88" s="7">
        <v>0</v>
      </c>
      <c r="O88" s="7">
        <v>1</v>
      </c>
      <c r="P88" s="7">
        <v>0</v>
      </c>
      <c r="Q88" s="7">
        <v>0</v>
      </c>
      <c r="R88" s="7">
        <v>0</v>
      </c>
      <c r="S88" s="7">
        <v>0</v>
      </c>
      <c r="T88" s="7">
        <v>0</v>
      </c>
      <c r="U88" s="70">
        <v>0</v>
      </c>
      <c r="V88" s="4">
        <v>0</v>
      </c>
    </row>
    <row r="89" spans="3:22">
      <c r="C89" s="9" t="s">
        <v>473</v>
      </c>
      <c r="D89" s="6">
        <v>1</v>
      </c>
      <c r="E89" s="8">
        <v>76</v>
      </c>
      <c r="F89" s="7">
        <v>0</v>
      </c>
      <c r="G89" s="7">
        <v>0</v>
      </c>
      <c r="H89" s="7">
        <v>0</v>
      </c>
      <c r="I89" s="7">
        <v>0</v>
      </c>
      <c r="J89" s="7">
        <v>1</v>
      </c>
      <c r="K89" s="7">
        <v>1</v>
      </c>
      <c r="L89" s="7">
        <v>0</v>
      </c>
      <c r="M89" s="7">
        <v>0</v>
      </c>
      <c r="N89" s="7">
        <v>0</v>
      </c>
      <c r="O89" s="7">
        <v>0</v>
      </c>
      <c r="P89" s="7">
        <v>0</v>
      </c>
      <c r="Q89" s="7">
        <v>0</v>
      </c>
      <c r="R89" s="7">
        <v>0</v>
      </c>
      <c r="S89" s="7">
        <v>1</v>
      </c>
      <c r="T89" s="7">
        <v>0</v>
      </c>
      <c r="U89" s="70">
        <v>0</v>
      </c>
      <c r="V89" s="4">
        <v>0</v>
      </c>
    </row>
    <row r="90" spans="3:22">
      <c r="C90" s="9" t="s">
        <v>426</v>
      </c>
      <c r="D90" s="6">
        <v>4</v>
      </c>
      <c r="E90" s="8">
        <v>61.25</v>
      </c>
      <c r="F90" s="7">
        <v>0</v>
      </c>
      <c r="G90" s="7">
        <v>2</v>
      </c>
      <c r="H90" s="7">
        <v>0</v>
      </c>
      <c r="I90" s="7">
        <v>1</v>
      </c>
      <c r="J90" s="7">
        <v>0</v>
      </c>
      <c r="K90" s="7">
        <v>1</v>
      </c>
      <c r="L90" s="7">
        <v>0</v>
      </c>
      <c r="M90" s="7">
        <v>0</v>
      </c>
      <c r="N90" s="7">
        <v>0</v>
      </c>
      <c r="O90" s="7">
        <v>0</v>
      </c>
      <c r="P90" s="7">
        <v>0</v>
      </c>
      <c r="Q90" s="7">
        <v>0</v>
      </c>
      <c r="R90" s="7">
        <v>1</v>
      </c>
      <c r="S90" s="7">
        <v>0</v>
      </c>
      <c r="T90" s="7">
        <v>0</v>
      </c>
      <c r="U90" s="70">
        <v>1</v>
      </c>
      <c r="V90" s="4">
        <v>0</v>
      </c>
    </row>
    <row r="91" spans="3:22">
      <c r="C91" s="9" t="s">
        <v>440</v>
      </c>
      <c r="D91" s="6">
        <v>12</v>
      </c>
      <c r="E91" s="8">
        <v>38.333333333333336</v>
      </c>
      <c r="F91" s="7">
        <v>1.2727272727272727</v>
      </c>
      <c r="G91" s="7">
        <v>2.2727272727272725</v>
      </c>
      <c r="H91" s="7">
        <v>1.2727272727272727</v>
      </c>
      <c r="I91" s="7">
        <v>1.2727272727272727</v>
      </c>
      <c r="J91" s="7">
        <v>0.27272727272727271</v>
      </c>
      <c r="K91" s="7">
        <v>4.2727272727272725</v>
      </c>
      <c r="L91" s="7">
        <v>1</v>
      </c>
      <c r="M91" s="7">
        <v>2.2727272727272725</v>
      </c>
      <c r="N91" s="7">
        <v>1.2727272727272727</v>
      </c>
      <c r="O91" s="7">
        <v>0</v>
      </c>
      <c r="P91" s="7">
        <v>0</v>
      </c>
      <c r="Q91" s="7">
        <v>0.27272727272727271</v>
      </c>
      <c r="R91" s="7">
        <v>1</v>
      </c>
      <c r="S91" s="7">
        <v>1.2727272727272727</v>
      </c>
      <c r="T91" s="7">
        <v>0</v>
      </c>
      <c r="U91" s="70">
        <v>0</v>
      </c>
      <c r="V91" s="4">
        <v>0</v>
      </c>
    </row>
    <row r="92" spans="3:22">
      <c r="C92" s="9" t="s">
        <v>146</v>
      </c>
      <c r="D92" s="6">
        <v>18</v>
      </c>
      <c r="E92" s="8">
        <v>33.588235294117645</v>
      </c>
      <c r="F92" s="7">
        <v>2.9333333333333331</v>
      </c>
      <c r="G92" s="7">
        <v>5.6</v>
      </c>
      <c r="H92" s="7">
        <v>2.9333333333333336</v>
      </c>
      <c r="I92" s="7">
        <v>0</v>
      </c>
      <c r="J92" s="7">
        <v>2.35</v>
      </c>
      <c r="K92" s="7">
        <v>3.3333333333333335</v>
      </c>
      <c r="L92" s="7">
        <v>3.333333333333333</v>
      </c>
      <c r="M92" s="7">
        <v>0</v>
      </c>
      <c r="N92" s="7">
        <v>3.333333333333333</v>
      </c>
      <c r="O92" s="7">
        <v>1</v>
      </c>
      <c r="P92" s="7">
        <v>2.35</v>
      </c>
      <c r="Q92" s="7">
        <v>2</v>
      </c>
      <c r="R92" s="7">
        <v>2.333333333333333</v>
      </c>
      <c r="S92" s="7">
        <v>4.0833333333333339</v>
      </c>
      <c r="T92" s="7">
        <v>0</v>
      </c>
      <c r="U92" s="70">
        <v>0</v>
      </c>
      <c r="V92" s="4">
        <v>2.333333333333333</v>
      </c>
    </row>
    <row r="93" spans="3:22">
      <c r="C93" s="9" t="s">
        <v>169</v>
      </c>
      <c r="D93" s="6">
        <v>1</v>
      </c>
      <c r="E93" s="8">
        <v>72</v>
      </c>
      <c r="F93" s="7">
        <v>0</v>
      </c>
      <c r="G93" s="7">
        <v>0</v>
      </c>
      <c r="H93" s="7">
        <v>1</v>
      </c>
      <c r="I93" s="7">
        <v>1</v>
      </c>
      <c r="J93" s="7">
        <v>0</v>
      </c>
      <c r="K93" s="7">
        <v>0</v>
      </c>
      <c r="L93" s="7">
        <v>0</v>
      </c>
      <c r="M93" s="7">
        <v>0</v>
      </c>
      <c r="N93" s="7">
        <v>0</v>
      </c>
      <c r="O93" s="7">
        <v>0</v>
      </c>
      <c r="P93" s="7">
        <v>0</v>
      </c>
      <c r="Q93" s="7">
        <v>1</v>
      </c>
      <c r="R93" s="7">
        <v>0</v>
      </c>
      <c r="S93" s="7">
        <v>0</v>
      </c>
      <c r="T93" s="7">
        <v>0</v>
      </c>
      <c r="U93" s="70">
        <v>0</v>
      </c>
      <c r="V93" s="4">
        <v>0</v>
      </c>
    </row>
    <row r="94" spans="3:22">
      <c r="C94" s="9" t="s">
        <v>135</v>
      </c>
      <c r="D94" s="6">
        <v>11</v>
      </c>
      <c r="E94" s="8">
        <v>50</v>
      </c>
      <c r="F94" s="7">
        <v>4.2</v>
      </c>
      <c r="G94" s="7">
        <v>1.6</v>
      </c>
      <c r="H94" s="7">
        <v>4.5999999999999996</v>
      </c>
      <c r="I94" s="7">
        <v>1</v>
      </c>
      <c r="J94" s="7">
        <v>1.75</v>
      </c>
      <c r="K94" s="7">
        <v>1</v>
      </c>
      <c r="L94" s="7">
        <v>1.35</v>
      </c>
      <c r="M94" s="7">
        <v>1</v>
      </c>
      <c r="N94" s="7">
        <v>1</v>
      </c>
      <c r="O94" s="7">
        <v>1.6</v>
      </c>
      <c r="P94" s="7">
        <v>0</v>
      </c>
      <c r="Q94" s="7">
        <v>2.75</v>
      </c>
      <c r="R94" s="7">
        <v>1</v>
      </c>
      <c r="S94" s="7">
        <v>2.2000000000000002</v>
      </c>
      <c r="T94" s="7">
        <v>0</v>
      </c>
      <c r="U94" s="70">
        <v>0.6</v>
      </c>
      <c r="V94" s="4">
        <v>0.75</v>
      </c>
    </row>
    <row r="95" spans="3:22">
      <c r="C95" s="9" t="s">
        <v>214</v>
      </c>
      <c r="D95" s="6">
        <v>7</v>
      </c>
      <c r="E95" s="8">
        <v>50.857142857142854</v>
      </c>
      <c r="F95" s="7">
        <v>0.6</v>
      </c>
      <c r="G95" s="7">
        <v>1</v>
      </c>
      <c r="H95" s="7">
        <v>0.6</v>
      </c>
      <c r="I95" s="7">
        <v>0.42857142857142855</v>
      </c>
      <c r="J95" s="7">
        <v>0</v>
      </c>
      <c r="K95" s="7">
        <v>2.0285714285714285</v>
      </c>
      <c r="L95" s="7">
        <v>0</v>
      </c>
      <c r="M95" s="7">
        <v>0</v>
      </c>
      <c r="N95" s="7">
        <v>0.42857142857142855</v>
      </c>
      <c r="O95" s="7">
        <v>0</v>
      </c>
      <c r="P95" s="7">
        <v>0</v>
      </c>
      <c r="Q95" s="7">
        <v>0</v>
      </c>
      <c r="R95" s="7">
        <v>2.0285714285714285</v>
      </c>
      <c r="S95" s="7">
        <v>1.4285714285714286</v>
      </c>
      <c r="T95" s="7">
        <v>0.42857142857142855</v>
      </c>
      <c r="U95" s="70">
        <v>1.4285714285714286</v>
      </c>
      <c r="V95" s="4">
        <v>1</v>
      </c>
    </row>
    <row r="96" spans="3:22">
      <c r="C96" s="9" t="s">
        <v>188</v>
      </c>
      <c r="D96" s="6">
        <v>3</v>
      </c>
      <c r="E96" s="8">
        <v>60.666666666666664</v>
      </c>
      <c r="F96" s="7">
        <v>1.5</v>
      </c>
      <c r="G96" s="7">
        <v>0.5</v>
      </c>
      <c r="H96" s="7">
        <v>0.5</v>
      </c>
      <c r="I96" s="7">
        <v>0</v>
      </c>
      <c r="J96" s="7">
        <v>0</v>
      </c>
      <c r="K96" s="7">
        <v>0</v>
      </c>
      <c r="L96" s="7">
        <v>0</v>
      </c>
      <c r="M96" s="7">
        <v>0</v>
      </c>
      <c r="N96" s="7">
        <v>0</v>
      </c>
      <c r="O96" s="7">
        <v>0.5</v>
      </c>
      <c r="P96" s="7">
        <v>0</v>
      </c>
      <c r="Q96" s="7">
        <v>1</v>
      </c>
      <c r="R96" s="7">
        <v>0</v>
      </c>
      <c r="S96" s="7">
        <v>1.5</v>
      </c>
      <c r="T96" s="7">
        <v>0</v>
      </c>
      <c r="U96" s="70">
        <v>0</v>
      </c>
      <c r="V96" s="4">
        <v>0</v>
      </c>
    </row>
    <row r="97" spans="3:22">
      <c r="C97" s="9" t="s">
        <v>224</v>
      </c>
      <c r="D97" s="6">
        <v>13</v>
      </c>
      <c r="E97" s="8">
        <v>58.769230769230766</v>
      </c>
      <c r="F97" s="7">
        <v>2.75</v>
      </c>
      <c r="G97" s="7">
        <v>2.1785714285714288</v>
      </c>
      <c r="H97" s="7">
        <v>1</v>
      </c>
      <c r="I97" s="7">
        <v>2.4285714285714288</v>
      </c>
      <c r="J97" s="7">
        <v>0</v>
      </c>
      <c r="K97" s="7">
        <v>2.4285714285714288</v>
      </c>
      <c r="L97" s="7">
        <v>2.75</v>
      </c>
      <c r="M97" s="7">
        <v>1</v>
      </c>
      <c r="N97" s="7">
        <v>0.42857142857142855</v>
      </c>
      <c r="O97" s="7">
        <v>2</v>
      </c>
      <c r="P97" s="7">
        <v>1</v>
      </c>
      <c r="Q97" s="7">
        <v>2.75</v>
      </c>
      <c r="R97" s="7">
        <v>3</v>
      </c>
      <c r="S97" s="7">
        <v>3.4285714285714288</v>
      </c>
      <c r="T97" s="7">
        <v>0</v>
      </c>
      <c r="U97" s="70">
        <v>1.4285714285714286</v>
      </c>
      <c r="V97" s="4">
        <v>0</v>
      </c>
    </row>
    <row r="98" spans="3:22">
      <c r="C98" s="9" t="s">
        <v>197</v>
      </c>
      <c r="D98" s="6">
        <v>5</v>
      </c>
      <c r="E98" s="8">
        <v>68.400000000000006</v>
      </c>
      <c r="F98" s="7">
        <v>0.66666666666666663</v>
      </c>
      <c r="G98" s="7">
        <v>0.66666666666666663</v>
      </c>
      <c r="H98" s="7">
        <v>1.1666666666666667</v>
      </c>
      <c r="I98" s="7">
        <v>0.16666666666666666</v>
      </c>
      <c r="J98" s="7">
        <v>1.1666666666666667</v>
      </c>
      <c r="K98" s="7">
        <v>0.16666666666666666</v>
      </c>
      <c r="L98" s="7">
        <v>0.66666666666666663</v>
      </c>
      <c r="M98" s="7">
        <v>1.1666666666666667</v>
      </c>
      <c r="N98" s="7">
        <v>1.6666666666666665</v>
      </c>
      <c r="O98" s="7">
        <v>0.16666666666666666</v>
      </c>
      <c r="P98" s="7">
        <v>0.16666666666666666</v>
      </c>
      <c r="Q98" s="7">
        <v>0.16666666666666666</v>
      </c>
      <c r="R98" s="7">
        <v>0.16666666666666666</v>
      </c>
      <c r="S98" s="7">
        <v>0.66666666666666663</v>
      </c>
      <c r="T98" s="7">
        <v>0.16666666666666666</v>
      </c>
      <c r="U98" s="70">
        <v>0.16666666666666666</v>
      </c>
      <c r="V98" s="4">
        <v>0.16666666666666666</v>
      </c>
    </row>
    <row r="99" spans="3:22">
      <c r="C99" s="9" t="s">
        <v>172</v>
      </c>
      <c r="D99" s="6">
        <v>1</v>
      </c>
      <c r="E99" s="8">
        <v>48</v>
      </c>
      <c r="F99" s="7">
        <v>0</v>
      </c>
      <c r="G99" s="7">
        <v>0</v>
      </c>
      <c r="H99" s="7">
        <v>0</v>
      </c>
      <c r="I99" s="7">
        <v>0</v>
      </c>
      <c r="J99" s="7">
        <v>0</v>
      </c>
      <c r="K99" s="7">
        <v>0</v>
      </c>
      <c r="L99" s="7">
        <v>0</v>
      </c>
      <c r="M99" s="7">
        <v>0</v>
      </c>
      <c r="N99" s="7">
        <v>0</v>
      </c>
      <c r="O99" s="7">
        <v>0</v>
      </c>
      <c r="P99" s="7">
        <v>0</v>
      </c>
      <c r="Q99" s="7">
        <v>1</v>
      </c>
      <c r="R99" s="7">
        <v>1</v>
      </c>
      <c r="S99" s="7">
        <v>0</v>
      </c>
      <c r="T99" s="7">
        <v>0</v>
      </c>
      <c r="U99" s="70">
        <v>1</v>
      </c>
      <c r="V99" s="4">
        <v>0</v>
      </c>
    </row>
    <row r="100" spans="3:22">
      <c r="C100" s="9" t="s">
        <v>470</v>
      </c>
      <c r="D100" s="6">
        <v>1</v>
      </c>
      <c r="E100" s="8">
        <v>35</v>
      </c>
      <c r="F100" s="7">
        <v>0</v>
      </c>
      <c r="G100" s="7">
        <v>0</v>
      </c>
      <c r="H100" s="7">
        <v>0</v>
      </c>
      <c r="I100" s="7">
        <v>0</v>
      </c>
      <c r="J100" s="7">
        <v>0</v>
      </c>
      <c r="K100" s="7">
        <v>0</v>
      </c>
      <c r="L100" s="7">
        <v>0</v>
      </c>
      <c r="M100" s="7">
        <v>0</v>
      </c>
      <c r="N100" s="7">
        <v>1</v>
      </c>
      <c r="O100" s="7">
        <v>0</v>
      </c>
      <c r="P100" s="7">
        <v>0</v>
      </c>
      <c r="Q100" s="7">
        <v>0</v>
      </c>
      <c r="R100" s="7">
        <v>1</v>
      </c>
      <c r="S100" s="7">
        <v>0</v>
      </c>
      <c r="T100" s="7">
        <v>0</v>
      </c>
      <c r="U100" s="70">
        <v>0</v>
      </c>
      <c r="V100" s="4">
        <v>0</v>
      </c>
    </row>
    <row r="101" spans="3:22">
      <c r="C101" s="9" t="s">
        <v>241</v>
      </c>
      <c r="D101" s="6">
        <v>7</v>
      </c>
      <c r="E101" s="8">
        <v>60.857142857142854</v>
      </c>
      <c r="F101" s="7">
        <v>1.5</v>
      </c>
      <c r="G101" s="7">
        <v>0</v>
      </c>
      <c r="H101" s="7">
        <v>2.5</v>
      </c>
      <c r="I101" s="7">
        <v>0.5</v>
      </c>
      <c r="J101" s="7">
        <v>1</v>
      </c>
      <c r="K101" s="7">
        <v>1</v>
      </c>
      <c r="L101" s="7">
        <v>0.5</v>
      </c>
      <c r="M101" s="7">
        <v>1</v>
      </c>
      <c r="N101" s="7">
        <v>2.5</v>
      </c>
      <c r="O101" s="7">
        <v>0</v>
      </c>
      <c r="P101" s="7">
        <v>0</v>
      </c>
      <c r="Q101" s="7">
        <v>1</v>
      </c>
      <c r="R101" s="7">
        <v>2</v>
      </c>
      <c r="S101" s="7">
        <v>3</v>
      </c>
      <c r="T101" s="7">
        <v>0</v>
      </c>
      <c r="U101" s="70">
        <v>0</v>
      </c>
      <c r="V101" s="4">
        <v>0</v>
      </c>
    </row>
    <row r="102" spans="3:22">
      <c r="C102" s="9" t="s">
        <v>230</v>
      </c>
      <c r="D102" s="6">
        <v>7</v>
      </c>
      <c r="E102" s="8">
        <v>57.5</v>
      </c>
      <c r="F102" s="7">
        <v>2.6</v>
      </c>
      <c r="G102" s="7">
        <v>0.6</v>
      </c>
      <c r="H102" s="7">
        <v>3.6</v>
      </c>
      <c r="I102" s="7">
        <v>0</v>
      </c>
      <c r="J102" s="7">
        <v>0</v>
      </c>
      <c r="K102" s="7">
        <v>2</v>
      </c>
      <c r="L102" s="7">
        <v>0</v>
      </c>
      <c r="M102" s="7">
        <v>0</v>
      </c>
      <c r="N102" s="7">
        <v>1.6</v>
      </c>
      <c r="O102" s="7">
        <v>0</v>
      </c>
      <c r="P102" s="7">
        <v>1</v>
      </c>
      <c r="Q102" s="7">
        <v>0</v>
      </c>
      <c r="R102" s="7">
        <v>1</v>
      </c>
      <c r="S102" s="7">
        <v>0.6</v>
      </c>
      <c r="T102" s="7">
        <v>0</v>
      </c>
      <c r="U102" s="70">
        <v>1</v>
      </c>
      <c r="V102" s="4">
        <v>0</v>
      </c>
    </row>
    <row r="103" spans="3:22">
      <c r="C103" s="9" t="s">
        <v>168</v>
      </c>
      <c r="D103" s="6">
        <v>4</v>
      </c>
      <c r="E103" s="8">
        <v>66.5</v>
      </c>
      <c r="F103" s="7">
        <v>1.75</v>
      </c>
      <c r="G103" s="7">
        <v>0.75</v>
      </c>
      <c r="H103" s="7">
        <v>1.75</v>
      </c>
      <c r="I103" s="7">
        <v>0</v>
      </c>
      <c r="J103" s="7">
        <v>0</v>
      </c>
      <c r="K103" s="7">
        <v>1</v>
      </c>
      <c r="L103" s="7">
        <v>0</v>
      </c>
      <c r="M103" s="7">
        <v>0</v>
      </c>
      <c r="N103" s="7">
        <v>2</v>
      </c>
      <c r="O103" s="7">
        <v>0</v>
      </c>
      <c r="P103" s="7">
        <v>0</v>
      </c>
      <c r="Q103" s="7">
        <v>0</v>
      </c>
      <c r="R103" s="7">
        <v>1</v>
      </c>
      <c r="S103" s="7">
        <v>1</v>
      </c>
      <c r="T103" s="7">
        <v>0</v>
      </c>
      <c r="U103" s="70">
        <v>0</v>
      </c>
      <c r="V103" s="4">
        <v>0</v>
      </c>
    </row>
    <row r="104" spans="3:22">
      <c r="C104" s="9" t="s">
        <v>192</v>
      </c>
      <c r="D104" s="6">
        <v>8</v>
      </c>
      <c r="E104" s="8">
        <v>41.25</v>
      </c>
      <c r="F104" s="7">
        <v>3</v>
      </c>
      <c r="G104" s="7">
        <v>3</v>
      </c>
      <c r="H104" s="7">
        <v>3</v>
      </c>
      <c r="I104" s="7">
        <v>0</v>
      </c>
      <c r="J104" s="7">
        <v>0</v>
      </c>
      <c r="K104" s="7">
        <v>3</v>
      </c>
      <c r="L104" s="7">
        <v>0</v>
      </c>
      <c r="M104" s="7">
        <v>0</v>
      </c>
      <c r="N104" s="7">
        <v>2</v>
      </c>
      <c r="O104" s="7">
        <v>1</v>
      </c>
      <c r="P104" s="7">
        <v>0</v>
      </c>
      <c r="Q104" s="7">
        <v>2</v>
      </c>
      <c r="R104" s="7">
        <v>0</v>
      </c>
      <c r="S104" s="7">
        <v>0</v>
      </c>
      <c r="T104" s="7">
        <v>0</v>
      </c>
      <c r="U104" s="70">
        <v>0</v>
      </c>
      <c r="V104" s="4">
        <v>0</v>
      </c>
    </row>
    <row r="105" spans="3:22">
      <c r="C105" s="9" t="s">
        <v>242</v>
      </c>
      <c r="D105" s="6">
        <v>5</v>
      </c>
      <c r="E105" s="8">
        <v>43.8</v>
      </c>
      <c r="F105" s="7">
        <v>1</v>
      </c>
      <c r="G105" s="7">
        <v>1</v>
      </c>
      <c r="H105" s="7">
        <v>1</v>
      </c>
      <c r="I105" s="7">
        <v>1</v>
      </c>
      <c r="J105" s="7">
        <v>0</v>
      </c>
      <c r="K105" s="7">
        <v>1</v>
      </c>
      <c r="L105" s="7">
        <v>0</v>
      </c>
      <c r="M105" s="7">
        <v>0</v>
      </c>
      <c r="N105" s="7">
        <v>0</v>
      </c>
      <c r="O105" s="7">
        <v>0</v>
      </c>
      <c r="P105" s="7">
        <v>0</v>
      </c>
      <c r="Q105" s="7">
        <v>0</v>
      </c>
      <c r="R105" s="7">
        <v>1</v>
      </c>
      <c r="S105" s="7">
        <v>0</v>
      </c>
      <c r="T105" s="7">
        <v>0</v>
      </c>
      <c r="U105" s="70">
        <v>1</v>
      </c>
      <c r="V105" s="4">
        <v>0</v>
      </c>
    </row>
    <row r="106" spans="3:22">
      <c r="C106" s="9" t="s">
        <v>223</v>
      </c>
      <c r="D106" s="6">
        <v>4</v>
      </c>
      <c r="E106" s="8">
        <v>40.5</v>
      </c>
      <c r="F106" s="7">
        <v>1</v>
      </c>
      <c r="G106" s="7">
        <v>1</v>
      </c>
      <c r="H106" s="7">
        <v>1</v>
      </c>
      <c r="I106" s="7">
        <v>0</v>
      </c>
      <c r="J106" s="7">
        <v>0</v>
      </c>
      <c r="K106" s="7">
        <v>2</v>
      </c>
      <c r="L106" s="7">
        <v>1</v>
      </c>
      <c r="M106" s="7">
        <v>0</v>
      </c>
      <c r="N106" s="7">
        <v>0</v>
      </c>
      <c r="O106" s="7">
        <v>0</v>
      </c>
      <c r="P106" s="7">
        <v>0</v>
      </c>
      <c r="Q106" s="7">
        <v>0</v>
      </c>
      <c r="R106" s="7">
        <v>2</v>
      </c>
      <c r="S106" s="7">
        <v>0</v>
      </c>
      <c r="T106" s="7">
        <v>0</v>
      </c>
      <c r="U106" s="70">
        <v>0</v>
      </c>
      <c r="V106" s="4">
        <v>1</v>
      </c>
    </row>
    <row r="107" spans="3:22">
      <c r="C107" s="9" t="s">
        <v>156</v>
      </c>
      <c r="D107" s="6">
        <v>8</v>
      </c>
      <c r="E107" s="8">
        <v>61.75</v>
      </c>
      <c r="F107" s="7">
        <v>3.75</v>
      </c>
      <c r="G107" s="7">
        <v>3</v>
      </c>
      <c r="H107" s="7">
        <v>0.75</v>
      </c>
      <c r="I107" s="7">
        <v>3</v>
      </c>
      <c r="J107" s="7">
        <v>0</v>
      </c>
      <c r="K107" s="7">
        <v>0</v>
      </c>
      <c r="L107" s="7">
        <v>0</v>
      </c>
      <c r="M107" s="7">
        <v>0</v>
      </c>
      <c r="N107" s="7">
        <v>0.75</v>
      </c>
      <c r="O107" s="7">
        <v>1</v>
      </c>
      <c r="P107" s="7">
        <v>0</v>
      </c>
      <c r="Q107" s="7">
        <v>0</v>
      </c>
      <c r="R107" s="7">
        <v>1</v>
      </c>
      <c r="S107" s="7">
        <v>1</v>
      </c>
      <c r="T107" s="7">
        <v>0</v>
      </c>
      <c r="U107" s="70">
        <v>0</v>
      </c>
      <c r="V107" s="4">
        <v>1</v>
      </c>
    </row>
    <row r="108" spans="3:22">
      <c r="C108" s="9" t="s">
        <v>190</v>
      </c>
      <c r="D108" s="6">
        <v>32</v>
      </c>
      <c r="E108" s="8">
        <v>56.862068965517238</v>
      </c>
      <c r="F108" s="7">
        <v>5.25</v>
      </c>
      <c r="G108" s="7">
        <v>6.75</v>
      </c>
      <c r="H108" s="7">
        <v>5.6785714285714288</v>
      </c>
      <c r="I108" s="7">
        <v>3.8571428571428572</v>
      </c>
      <c r="J108" s="7">
        <v>0</v>
      </c>
      <c r="K108" s="7">
        <v>4.6785714285714288</v>
      </c>
      <c r="L108" s="7">
        <v>0.75</v>
      </c>
      <c r="M108" s="7">
        <v>4.4285714285714288</v>
      </c>
      <c r="N108" s="7">
        <v>4.6785714285714288</v>
      </c>
      <c r="O108" s="7">
        <v>4.6785714285714288</v>
      </c>
      <c r="P108" s="7">
        <v>0</v>
      </c>
      <c r="Q108" s="7">
        <v>3.25</v>
      </c>
      <c r="R108" s="7">
        <v>11.178571428571429</v>
      </c>
      <c r="S108" s="7">
        <v>3.8571428571428572</v>
      </c>
      <c r="T108" s="7">
        <v>1.4285714285714286</v>
      </c>
      <c r="U108" s="70">
        <v>2.1071428571428572</v>
      </c>
      <c r="V108" s="4">
        <v>2.25</v>
      </c>
    </row>
    <row r="109" spans="3:22">
      <c r="C109" s="9" t="s">
        <v>464</v>
      </c>
      <c r="D109" s="6">
        <v>1</v>
      </c>
      <c r="E109" s="8">
        <v>61</v>
      </c>
      <c r="F109" s="7">
        <v>0.3</v>
      </c>
      <c r="G109" s="7">
        <v>0.3</v>
      </c>
      <c r="H109" s="7">
        <v>0.3</v>
      </c>
      <c r="I109" s="7">
        <v>0</v>
      </c>
      <c r="J109" s="7">
        <v>0</v>
      </c>
      <c r="K109" s="7">
        <v>0.3</v>
      </c>
      <c r="L109" s="7">
        <v>0</v>
      </c>
      <c r="M109" s="7">
        <v>0</v>
      </c>
      <c r="N109" s="7">
        <v>0.3</v>
      </c>
      <c r="O109" s="7">
        <v>0.3</v>
      </c>
      <c r="P109" s="7">
        <v>0</v>
      </c>
      <c r="Q109" s="7">
        <v>0</v>
      </c>
      <c r="R109" s="7">
        <v>0.3</v>
      </c>
      <c r="S109" s="7">
        <v>0.3</v>
      </c>
      <c r="T109" s="7">
        <v>0</v>
      </c>
      <c r="U109" s="70">
        <v>0.3</v>
      </c>
      <c r="V109" s="4">
        <v>0</v>
      </c>
    </row>
    <row r="110" spans="3:22">
      <c r="C110" s="9" t="s">
        <v>164</v>
      </c>
      <c r="D110" s="6">
        <v>1</v>
      </c>
      <c r="E110" s="8">
        <v>79</v>
      </c>
      <c r="F110" s="7">
        <v>1</v>
      </c>
      <c r="G110" s="7">
        <v>1</v>
      </c>
      <c r="H110" s="7">
        <v>1</v>
      </c>
      <c r="I110" s="7">
        <v>0</v>
      </c>
      <c r="J110" s="7">
        <v>0</v>
      </c>
      <c r="K110" s="7">
        <v>0</v>
      </c>
      <c r="L110" s="7">
        <v>0</v>
      </c>
      <c r="M110" s="7">
        <v>0</v>
      </c>
      <c r="N110" s="7">
        <v>0</v>
      </c>
      <c r="O110" s="7">
        <v>0</v>
      </c>
      <c r="P110" s="7">
        <v>0</v>
      </c>
      <c r="Q110" s="7">
        <v>0</v>
      </c>
      <c r="R110" s="7">
        <v>0</v>
      </c>
      <c r="S110" s="7">
        <v>0</v>
      </c>
      <c r="T110" s="7">
        <v>0</v>
      </c>
      <c r="U110" s="70">
        <v>0</v>
      </c>
      <c r="V110" s="4">
        <v>0</v>
      </c>
    </row>
    <row r="111" spans="3:22">
      <c r="C111" s="9" t="s">
        <v>153</v>
      </c>
      <c r="D111" s="6">
        <v>4</v>
      </c>
      <c r="E111" s="8">
        <v>52.5</v>
      </c>
      <c r="F111" s="7">
        <v>2</v>
      </c>
      <c r="G111" s="7">
        <v>0</v>
      </c>
      <c r="H111" s="7">
        <v>1</v>
      </c>
      <c r="I111" s="7">
        <v>0</v>
      </c>
      <c r="J111" s="7">
        <v>0</v>
      </c>
      <c r="K111" s="7">
        <v>1</v>
      </c>
      <c r="L111" s="7">
        <v>0</v>
      </c>
      <c r="M111" s="7">
        <v>1</v>
      </c>
      <c r="N111" s="7">
        <v>1</v>
      </c>
      <c r="O111" s="7">
        <v>0</v>
      </c>
      <c r="P111" s="7">
        <v>0</v>
      </c>
      <c r="Q111" s="7">
        <v>2</v>
      </c>
      <c r="R111" s="7">
        <v>1</v>
      </c>
      <c r="S111" s="7">
        <v>0</v>
      </c>
      <c r="T111" s="7">
        <v>0</v>
      </c>
      <c r="U111" s="70">
        <v>1</v>
      </c>
      <c r="V111" s="4">
        <v>0</v>
      </c>
    </row>
    <row r="112" spans="3:22">
      <c r="C112" s="9" t="s">
        <v>162</v>
      </c>
      <c r="D112" s="6">
        <v>1</v>
      </c>
      <c r="E112" s="8">
        <v>65</v>
      </c>
      <c r="F112" s="7">
        <v>0</v>
      </c>
      <c r="G112" s="7">
        <v>0</v>
      </c>
      <c r="H112" s="7">
        <v>0</v>
      </c>
      <c r="I112" s="7">
        <v>0</v>
      </c>
      <c r="J112" s="7">
        <v>0</v>
      </c>
      <c r="K112" s="7">
        <v>0</v>
      </c>
      <c r="L112" s="7">
        <v>0</v>
      </c>
      <c r="M112" s="7">
        <v>0</v>
      </c>
      <c r="N112" s="7">
        <v>0</v>
      </c>
      <c r="O112" s="7">
        <v>0</v>
      </c>
      <c r="P112" s="7">
        <v>0</v>
      </c>
      <c r="Q112" s="7">
        <v>0</v>
      </c>
      <c r="R112" s="7">
        <v>1</v>
      </c>
      <c r="S112" s="7">
        <v>0</v>
      </c>
      <c r="T112" s="7">
        <v>0</v>
      </c>
      <c r="U112" s="70">
        <v>0</v>
      </c>
      <c r="V112" s="4">
        <v>0</v>
      </c>
    </row>
    <row r="113" spans="3:22">
      <c r="C113" s="9" t="s">
        <v>147</v>
      </c>
      <c r="D113" s="6">
        <v>3</v>
      </c>
      <c r="E113" s="8">
        <v>70.666666666666671</v>
      </c>
      <c r="F113" s="7">
        <v>2</v>
      </c>
      <c r="G113" s="7">
        <v>2.375</v>
      </c>
      <c r="H113" s="7">
        <v>1.375</v>
      </c>
      <c r="I113" s="7">
        <v>0.375</v>
      </c>
      <c r="J113" s="7">
        <v>0</v>
      </c>
      <c r="K113" s="7">
        <v>0</v>
      </c>
      <c r="L113" s="7">
        <v>0</v>
      </c>
      <c r="M113" s="7">
        <v>0</v>
      </c>
      <c r="N113" s="7">
        <v>0.375</v>
      </c>
      <c r="O113" s="7">
        <v>0</v>
      </c>
      <c r="P113" s="7">
        <v>0.375</v>
      </c>
      <c r="Q113" s="7">
        <v>0.375</v>
      </c>
      <c r="R113" s="7">
        <v>0.375</v>
      </c>
      <c r="S113" s="7">
        <v>0</v>
      </c>
      <c r="T113" s="7">
        <v>0</v>
      </c>
      <c r="U113" s="70">
        <v>0</v>
      </c>
      <c r="V113" s="4">
        <v>0.375</v>
      </c>
    </row>
    <row r="114" spans="3:22">
      <c r="C114" s="9" t="s">
        <v>127</v>
      </c>
      <c r="D114" s="6">
        <v>3</v>
      </c>
      <c r="E114" s="8">
        <v>68.5</v>
      </c>
      <c r="F114" s="7">
        <v>1</v>
      </c>
      <c r="G114" s="7">
        <v>0</v>
      </c>
      <c r="H114" s="7">
        <v>2</v>
      </c>
      <c r="I114" s="7">
        <v>0</v>
      </c>
      <c r="J114" s="7">
        <v>0</v>
      </c>
      <c r="K114" s="7">
        <v>0</v>
      </c>
      <c r="L114" s="7">
        <v>0</v>
      </c>
      <c r="M114" s="7">
        <v>0</v>
      </c>
      <c r="N114" s="7">
        <v>0</v>
      </c>
      <c r="O114" s="7">
        <v>3</v>
      </c>
      <c r="P114" s="7">
        <v>0</v>
      </c>
      <c r="Q114" s="7">
        <v>0</v>
      </c>
      <c r="R114" s="7">
        <v>1</v>
      </c>
      <c r="S114" s="7">
        <v>0</v>
      </c>
      <c r="T114" s="7">
        <v>0</v>
      </c>
      <c r="U114" s="70">
        <v>0</v>
      </c>
      <c r="V114" s="4">
        <v>0</v>
      </c>
    </row>
    <row r="115" spans="3:22">
      <c r="C115" s="9" t="s">
        <v>209</v>
      </c>
      <c r="D115" s="6">
        <v>5</v>
      </c>
      <c r="E115" s="8">
        <v>44</v>
      </c>
      <c r="F115" s="7">
        <v>0</v>
      </c>
      <c r="G115" s="7">
        <v>1</v>
      </c>
      <c r="H115" s="7">
        <v>1</v>
      </c>
      <c r="I115" s="7">
        <v>0</v>
      </c>
      <c r="J115" s="7">
        <v>0</v>
      </c>
      <c r="K115" s="7">
        <v>4</v>
      </c>
      <c r="L115" s="7">
        <v>0</v>
      </c>
      <c r="M115" s="7">
        <v>0</v>
      </c>
      <c r="N115" s="7">
        <v>1</v>
      </c>
      <c r="O115" s="7">
        <v>1</v>
      </c>
      <c r="P115" s="7">
        <v>0</v>
      </c>
      <c r="Q115" s="7">
        <v>2</v>
      </c>
      <c r="R115" s="7">
        <v>2</v>
      </c>
      <c r="S115" s="7">
        <v>2</v>
      </c>
      <c r="T115" s="7">
        <v>0</v>
      </c>
      <c r="U115" s="70">
        <v>1</v>
      </c>
      <c r="V115" s="4">
        <v>0</v>
      </c>
    </row>
    <row r="116" spans="3:22">
      <c r="C116" s="9" t="s">
        <v>144</v>
      </c>
      <c r="D116" s="6">
        <v>4</v>
      </c>
      <c r="E116" s="8">
        <v>69.25</v>
      </c>
      <c r="F116" s="7">
        <v>0</v>
      </c>
      <c r="G116" s="7">
        <v>0</v>
      </c>
      <c r="H116" s="7">
        <v>1</v>
      </c>
      <c r="I116" s="7">
        <v>0</v>
      </c>
      <c r="J116" s="7">
        <v>0</v>
      </c>
      <c r="K116" s="7">
        <v>1</v>
      </c>
      <c r="L116" s="7">
        <v>0</v>
      </c>
      <c r="M116" s="7">
        <v>0</v>
      </c>
      <c r="N116" s="7">
        <v>0</v>
      </c>
      <c r="O116" s="7">
        <v>0</v>
      </c>
      <c r="P116" s="7">
        <v>0</v>
      </c>
      <c r="Q116" s="7">
        <v>2</v>
      </c>
      <c r="R116" s="7">
        <v>0</v>
      </c>
      <c r="S116" s="7">
        <v>2</v>
      </c>
      <c r="T116" s="7">
        <v>0</v>
      </c>
      <c r="U116" s="70">
        <v>0</v>
      </c>
      <c r="V116" s="4">
        <v>0</v>
      </c>
    </row>
    <row r="117" spans="3:22">
      <c r="C117" s="9" t="s">
        <v>131</v>
      </c>
      <c r="D117" s="6">
        <v>6</v>
      </c>
      <c r="E117" s="8">
        <v>55.833333333333336</v>
      </c>
      <c r="F117" s="7">
        <v>1.75</v>
      </c>
      <c r="G117" s="7">
        <v>2.75</v>
      </c>
      <c r="H117" s="7">
        <v>1.75</v>
      </c>
      <c r="I117" s="7">
        <v>0</v>
      </c>
      <c r="J117" s="7">
        <v>0</v>
      </c>
      <c r="K117" s="7">
        <v>0</v>
      </c>
      <c r="L117" s="7">
        <v>0.75</v>
      </c>
      <c r="M117" s="7">
        <v>0</v>
      </c>
      <c r="N117" s="7">
        <v>0</v>
      </c>
      <c r="O117" s="7">
        <v>0</v>
      </c>
      <c r="P117" s="7">
        <v>0</v>
      </c>
      <c r="Q117" s="7">
        <v>0</v>
      </c>
      <c r="R117" s="7">
        <v>1</v>
      </c>
      <c r="S117" s="7">
        <v>0</v>
      </c>
      <c r="T117" s="7">
        <v>0</v>
      </c>
      <c r="U117" s="70">
        <v>0</v>
      </c>
      <c r="V117" s="4">
        <v>1</v>
      </c>
    </row>
    <row r="118" spans="3:22">
      <c r="C118" s="9" t="s">
        <v>243</v>
      </c>
      <c r="D118" s="6">
        <v>6</v>
      </c>
      <c r="E118" s="8">
        <v>52</v>
      </c>
      <c r="F118" s="7">
        <v>1</v>
      </c>
      <c r="G118" s="7">
        <v>1</v>
      </c>
      <c r="H118" s="7">
        <v>0</v>
      </c>
      <c r="I118" s="7">
        <v>1</v>
      </c>
      <c r="J118" s="7">
        <v>0</v>
      </c>
      <c r="K118" s="7">
        <v>1</v>
      </c>
      <c r="L118" s="7">
        <v>0</v>
      </c>
      <c r="M118" s="7">
        <v>2</v>
      </c>
      <c r="N118" s="7">
        <v>3</v>
      </c>
      <c r="O118" s="7">
        <v>0</v>
      </c>
      <c r="P118" s="7">
        <v>1</v>
      </c>
      <c r="Q118" s="7">
        <v>2</v>
      </c>
      <c r="R118" s="7">
        <v>2</v>
      </c>
      <c r="S118" s="7">
        <v>1</v>
      </c>
      <c r="T118" s="7">
        <v>0</v>
      </c>
      <c r="U118" s="70">
        <v>0</v>
      </c>
      <c r="V118" s="4">
        <v>2</v>
      </c>
    </row>
    <row r="119" spans="3:22">
      <c r="C119" s="9" t="s">
        <v>212</v>
      </c>
      <c r="D119" s="6">
        <v>5</v>
      </c>
      <c r="E119" s="8">
        <v>41.2</v>
      </c>
      <c r="F119" s="7">
        <v>0.44505494505494503</v>
      </c>
      <c r="G119" s="7">
        <v>0.44505494505494503</v>
      </c>
      <c r="H119" s="7">
        <v>0.21428571428571427</v>
      </c>
      <c r="I119" s="7">
        <v>1.445054945054945</v>
      </c>
      <c r="J119" s="7">
        <v>0.21428571428571427</v>
      </c>
      <c r="K119" s="7">
        <v>1.445054945054945</v>
      </c>
      <c r="L119" s="7">
        <v>0</v>
      </c>
      <c r="M119" s="7">
        <v>1</v>
      </c>
      <c r="N119" s="7">
        <v>1.2307692307692308</v>
      </c>
      <c r="O119" s="7">
        <v>0.21428571428571427</v>
      </c>
      <c r="P119" s="7">
        <v>0.44505494505494503</v>
      </c>
      <c r="Q119" s="7">
        <v>2.2307692307692308</v>
      </c>
      <c r="R119" s="7">
        <v>1.445054945054945</v>
      </c>
      <c r="S119" s="7">
        <v>1.445054945054945</v>
      </c>
      <c r="T119" s="7">
        <v>0.44505494505494503</v>
      </c>
      <c r="U119" s="70">
        <v>1.445054945054945</v>
      </c>
      <c r="V119" s="4">
        <v>0.44505494505494503</v>
      </c>
    </row>
    <row r="120" spans="3:22">
      <c r="C120" s="9" t="s">
        <v>454</v>
      </c>
      <c r="D120" s="6">
        <v>1</v>
      </c>
      <c r="E120" s="8">
        <v>69</v>
      </c>
      <c r="F120" s="7">
        <v>0</v>
      </c>
      <c r="G120" s="7">
        <v>0</v>
      </c>
      <c r="H120" s="7">
        <v>0</v>
      </c>
      <c r="I120" s="7">
        <v>0</v>
      </c>
      <c r="J120" s="7">
        <v>0</v>
      </c>
      <c r="K120" s="7">
        <v>0</v>
      </c>
      <c r="L120" s="7">
        <v>1</v>
      </c>
      <c r="M120" s="7">
        <v>0</v>
      </c>
      <c r="N120" s="7">
        <v>0</v>
      </c>
      <c r="O120" s="7">
        <v>0</v>
      </c>
      <c r="P120" s="7">
        <v>0</v>
      </c>
      <c r="Q120" s="7">
        <v>0</v>
      </c>
      <c r="R120" s="7">
        <v>0</v>
      </c>
      <c r="S120" s="7">
        <v>0</v>
      </c>
      <c r="T120" s="7">
        <v>0</v>
      </c>
      <c r="U120" s="70">
        <v>0</v>
      </c>
      <c r="V120" s="4">
        <v>0</v>
      </c>
    </row>
    <row r="121" spans="3:22">
      <c r="C121" s="9" t="s">
        <v>215</v>
      </c>
      <c r="D121" s="6">
        <v>12</v>
      </c>
      <c r="E121" s="8">
        <v>51.454545454545453</v>
      </c>
      <c r="F121" s="7">
        <v>0.75</v>
      </c>
      <c r="G121" s="7">
        <v>4.75</v>
      </c>
      <c r="H121" s="7">
        <v>0.75</v>
      </c>
      <c r="I121" s="7">
        <v>1</v>
      </c>
      <c r="J121" s="7">
        <v>1</v>
      </c>
      <c r="K121" s="7">
        <v>3.5</v>
      </c>
      <c r="L121" s="7">
        <v>0</v>
      </c>
      <c r="M121" s="7">
        <v>0.75</v>
      </c>
      <c r="N121" s="7">
        <v>0.75</v>
      </c>
      <c r="O121" s="7">
        <v>0</v>
      </c>
      <c r="P121" s="7">
        <v>1</v>
      </c>
      <c r="Q121" s="7">
        <v>3</v>
      </c>
      <c r="R121" s="7">
        <v>5.25</v>
      </c>
      <c r="S121" s="7">
        <v>0</v>
      </c>
      <c r="T121" s="7">
        <v>1</v>
      </c>
      <c r="U121" s="70">
        <v>1.75</v>
      </c>
      <c r="V121" s="4">
        <v>2</v>
      </c>
    </row>
    <row r="122" spans="3:22">
      <c r="C122" s="9" t="s">
        <v>201</v>
      </c>
      <c r="D122" s="6">
        <v>4</v>
      </c>
      <c r="E122" s="8">
        <v>44.75</v>
      </c>
      <c r="F122" s="7">
        <v>0</v>
      </c>
      <c r="G122" s="7">
        <v>1</v>
      </c>
      <c r="H122" s="7">
        <v>0</v>
      </c>
      <c r="I122" s="7">
        <v>0</v>
      </c>
      <c r="J122" s="7">
        <v>0</v>
      </c>
      <c r="K122" s="7">
        <v>1</v>
      </c>
      <c r="L122" s="7">
        <v>0</v>
      </c>
      <c r="M122" s="7">
        <v>0</v>
      </c>
      <c r="N122" s="7">
        <v>0</v>
      </c>
      <c r="O122" s="7">
        <v>0.75</v>
      </c>
      <c r="P122" s="7">
        <v>0.75</v>
      </c>
      <c r="Q122" s="7">
        <v>0</v>
      </c>
      <c r="R122" s="7">
        <v>2.75</v>
      </c>
      <c r="S122" s="7">
        <v>1</v>
      </c>
      <c r="T122" s="7">
        <v>0.75</v>
      </c>
      <c r="U122" s="70">
        <v>1</v>
      </c>
      <c r="V122" s="4">
        <v>0</v>
      </c>
    </row>
    <row r="123" spans="3:22">
      <c r="C123" s="9" t="s">
        <v>149</v>
      </c>
      <c r="D123" s="6">
        <v>8</v>
      </c>
      <c r="E123" s="8">
        <v>60.875</v>
      </c>
      <c r="F123" s="7">
        <v>3.05</v>
      </c>
      <c r="G123" s="7">
        <v>3.05</v>
      </c>
      <c r="H123" s="7">
        <v>4.05</v>
      </c>
      <c r="I123" s="7">
        <v>1.3</v>
      </c>
      <c r="J123" s="7">
        <v>0.3</v>
      </c>
      <c r="K123" s="7">
        <v>0</v>
      </c>
      <c r="L123" s="7">
        <v>0.3</v>
      </c>
      <c r="M123" s="7">
        <v>0.3</v>
      </c>
      <c r="N123" s="7">
        <v>0</v>
      </c>
      <c r="O123" s="7">
        <v>0.3</v>
      </c>
      <c r="P123" s="7">
        <v>0</v>
      </c>
      <c r="Q123" s="7">
        <v>0</v>
      </c>
      <c r="R123" s="7">
        <v>1</v>
      </c>
      <c r="S123" s="7">
        <v>0.3</v>
      </c>
      <c r="T123" s="7">
        <v>0</v>
      </c>
      <c r="U123" s="70">
        <v>0</v>
      </c>
      <c r="V123" s="4">
        <v>0</v>
      </c>
    </row>
    <row r="124" spans="3:22">
      <c r="C124" s="9" t="s">
        <v>236</v>
      </c>
      <c r="D124" s="6">
        <v>2</v>
      </c>
      <c r="E124" s="8">
        <v>36</v>
      </c>
      <c r="F124" s="7">
        <v>0</v>
      </c>
      <c r="G124" s="7">
        <v>2</v>
      </c>
      <c r="H124" s="7">
        <v>0</v>
      </c>
      <c r="I124" s="7">
        <v>1</v>
      </c>
      <c r="J124" s="7">
        <v>0</v>
      </c>
      <c r="K124" s="7">
        <v>1</v>
      </c>
      <c r="L124" s="7">
        <v>0</v>
      </c>
      <c r="M124" s="7">
        <v>0</v>
      </c>
      <c r="N124" s="7">
        <v>0</v>
      </c>
      <c r="O124" s="7">
        <v>1</v>
      </c>
      <c r="P124" s="7">
        <v>0</v>
      </c>
      <c r="Q124" s="7">
        <v>0</v>
      </c>
      <c r="R124" s="7">
        <v>0</v>
      </c>
      <c r="S124" s="7">
        <v>0</v>
      </c>
      <c r="T124" s="7">
        <v>0</v>
      </c>
      <c r="U124" s="70">
        <v>0</v>
      </c>
      <c r="V124" s="4">
        <v>0</v>
      </c>
    </row>
    <row r="125" spans="3:22">
      <c r="C125" s="9" t="s">
        <v>433</v>
      </c>
      <c r="D125" s="6">
        <v>10</v>
      </c>
      <c r="E125" s="8">
        <v>47.2</v>
      </c>
      <c r="F125" s="7">
        <v>1</v>
      </c>
      <c r="G125" s="7">
        <v>3</v>
      </c>
      <c r="H125" s="7">
        <v>1</v>
      </c>
      <c r="I125" s="7">
        <v>1</v>
      </c>
      <c r="J125" s="7">
        <v>1</v>
      </c>
      <c r="K125" s="7">
        <v>1</v>
      </c>
      <c r="L125" s="7">
        <v>1</v>
      </c>
      <c r="M125" s="7">
        <v>1</v>
      </c>
      <c r="N125" s="7">
        <v>2</v>
      </c>
      <c r="O125" s="7">
        <v>1</v>
      </c>
      <c r="P125" s="7">
        <v>0</v>
      </c>
      <c r="Q125" s="7">
        <v>1</v>
      </c>
      <c r="R125" s="7">
        <v>2</v>
      </c>
      <c r="S125" s="7">
        <v>3</v>
      </c>
      <c r="T125" s="7">
        <v>1</v>
      </c>
      <c r="U125" s="70">
        <v>0</v>
      </c>
      <c r="V125" s="4">
        <v>0</v>
      </c>
    </row>
    <row r="126" spans="3:22">
      <c r="C126" s="9" t="s">
        <v>130</v>
      </c>
      <c r="D126" s="6">
        <v>8</v>
      </c>
      <c r="E126" s="8">
        <v>64.125</v>
      </c>
      <c r="F126" s="7">
        <v>3.2</v>
      </c>
      <c r="G126" s="7">
        <v>1.2</v>
      </c>
      <c r="H126" s="7">
        <v>4.2</v>
      </c>
      <c r="I126" s="7">
        <v>0.2</v>
      </c>
      <c r="J126" s="7">
        <v>0.2</v>
      </c>
      <c r="K126" s="7">
        <v>0.2</v>
      </c>
      <c r="L126" s="7">
        <v>0.2</v>
      </c>
      <c r="M126" s="7">
        <v>1.2</v>
      </c>
      <c r="N126" s="7">
        <v>1.2</v>
      </c>
      <c r="O126" s="7">
        <v>0.2</v>
      </c>
      <c r="P126" s="7">
        <v>0</v>
      </c>
      <c r="Q126" s="7">
        <v>1.2</v>
      </c>
      <c r="R126" s="7">
        <v>0.2</v>
      </c>
      <c r="S126" s="7">
        <v>1.2</v>
      </c>
      <c r="T126" s="7">
        <v>0</v>
      </c>
      <c r="U126" s="70">
        <v>0</v>
      </c>
      <c r="V126" s="4">
        <v>1.2</v>
      </c>
    </row>
    <row r="127" spans="3:22">
      <c r="C127" s="9" t="s">
        <v>199</v>
      </c>
      <c r="D127" s="6">
        <v>10</v>
      </c>
      <c r="E127" s="8">
        <v>60.5</v>
      </c>
      <c r="F127" s="7">
        <v>0</v>
      </c>
      <c r="G127" s="7">
        <v>1</v>
      </c>
      <c r="H127" s="7">
        <v>1</v>
      </c>
      <c r="I127" s="7">
        <v>0</v>
      </c>
      <c r="J127" s="7">
        <v>0</v>
      </c>
      <c r="K127" s="7">
        <v>1</v>
      </c>
      <c r="L127" s="7">
        <v>0</v>
      </c>
      <c r="M127" s="7">
        <v>1</v>
      </c>
      <c r="N127" s="7">
        <v>2</v>
      </c>
      <c r="O127" s="7">
        <v>1</v>
      </c>
      <c r="P127" s="7">
        <v>0</v>
      </c>
      <c r="Q127" s="7">
        <v>2</v>
      </c>
      <c r="R127" s="7">
        <v>1</v>
      </c>
      <c r="S127" s="7">
        <v>2</v>
      </c>
      <c r="T127" s="7">
        <v>0</v>
      </c>
      <c r="U127" s="70">
        <v>0</v>
      </c>
      <c r="V127" s="4">
        <v>0</v>
      </c>
    </row>
    <row r="128" spans="3:22">
      <c r="C128" s="9" t="s">
        <v>461</v>
      </c>
      <c r="D128" s="6">
        <v>1</v>
      </c>
      <c r="E128" s="8">
        <v>45</v>
      </c>
      <c r="F128" s="7">
        <v>0</v>
      </c>
      <c r="G128" s="7">
        <v>1</v>
      </c>
      <c r="H128" s="7">
        <v>0</v>
      </c>
      <c r="I128" s="7">
        <v>0</v>
      </c>
      <c r="J128" s="7">
        <v>0</v>
      </c>
      <c r="K128" s="7">
        <v>0</v>
      </c>
      <c r="L128" s="7">
        <v>0</v>
      </c>
      <c r="M128" s="7">
        <v>0</v>
      </c>
      <c r="N128" s="7">
        <v>0</v>
      </c>
      <c r="O128" s="7">
        <v>1</v>
      </c>
      <c r="P128" s="7">
        <v>0</v>
      </c>
      <c r="Q128" s="7">
        <v>0</v>
      </c>
      <c r="R128" s="7">
        <v>0</v>
      </c>
      <c r="S128" s="7">
        <v>0</v>
      </c>
      <c r="T128" s="7">
        <v>0</v>
      </c>
      <c r="U128" s="70">
        <v>0</v>
      </c>
      <c r="V128" s="4">
        <v>0</v>
      </c>
    </row>
    <row r="129" spans="3:22">
      <c r="C129" s="9" t="s">
        <v>221</v>
      </c>
      <c r="D129" s="6">
        <v>9</v>
      </c>
      <c r="E129" s="8">
        <v>44.333333333333336</v>
      </c>
      <c r="F129" s="7">
        <v>0.75</v>
      </c>
      <c r="G129" s="7">
        <v>2</v>
      </c>
      <c r="H129" s="7">
        <v>2.75</v>
      </c>
      <c r="I129" s="7">
        <v>1</v>
      </c>
      <c r="J129" s="7">
        <v>0</v>
      </c>
      <c r="K129" s="7">
        <v>2</v>
      </c>
      <c r="L129" s="7">
        <v>0</v>
      </c>
      <c r="M129" s="7">
        <v>1</v>
      </c>
      <c r="N129" s="7">
        <v>1.75</v>
      </c>
      <c r="O129" s="7">
        <v>0</v>
      </c>
      <c r="P129" s="7">
        <v>1</v>
      </c>
      <c r="Q129" s="7">
        <v>1</v>
      </c>
      <c r="R129" s="7">
        <v>1</v>
      </c>
      <c r="S129" s="7">
        <v>0</v>
      </c>
      <c r="T129" s="7">
        <v>0</v>
      </c>
      <c r="U129" s="70">
        <v>1</v>
      </c>
      <c r="V129" s="4">
        <v>0</v>
      </c>
    </row>
    <row r="130" spans="3:22">
      <c r="C130" s="9" t="s">
        <v>152</v>
      </c>
      <c r="D130" s="6">
        <v>18</v>
      </c>
      <c r="E130" s="8">
        <v>62.722222222222221</v>
      </c>
      <c r="F130" s="7">
        <v>2.1</v>
      </c>
      <c r="G130" s="7">
        <v>3.85</v>
      </c>
      <c r="H130" s="7">
        <v>3.25</v>
      </c>
      <c r="I130" s="7">
        <v>3.1</v>
      </c>
      <c r="J130" s="7">
        <v>1</v>
      </c>
      <c r="K130" s="7">
        <v>1.2</v>
      </c>
      <c r="L130" s="7">
        <v>2.2000000000000002</v>
      </c>
      <c r="M130" s="7">
        <v>1</v>
      </c>
      <c r="N130" s="7">
        <v>3.35</v>
      </c>
      <c r="O130" s="7">
        <v>2.85</v>
      </c>
      <c r="P130" s="7">
        <v>0</v>
      </c>
      <c r="Q130" s="7">
        <v>2</v>
      </c>
      <c r="R130" s="7">
        <v>3.2</v>
      </c>
      <c r="S130" s="7">
        <v>3.6</v>
      </c>
      <c r="T130" s="7">
        <v>0</v>
      </c>
      <c r="U130" s="70">
        <v>0.6</v>
      </c>
      <c r="V130" s="4">
        <v>1</v>
      </c>
    </row>
    <row r="131" spans="3:22">
      <c r="C131" s="9" t="s">
        <v>480</v>
      </c>
      <c r="D131" s="6">
        <v>1</v>
      </c>
      <c r="E131" s="8">
        <v>72</v>
      </c>
      <c r="F131" s="7">
        <v>0</v>
      </c>
      <c r="G131" s="7">
        <v>0</v>
      </c>
      <c r="H131" s="7">
        <v>0</v>
      </c>
      <c r="I131" s="7">
        <v>0</v>
      </c>
      <c r="J131" s="7">
        <v>0</v>
      </c>
      <c r="K131" s="7">
        <v>0</v>
      </c>
      <c r="L131" s="7">
        <v>0</v>
      </c>
      <c r="M131" s="7">
        <v>0</v>
      </c>
      <c r="N131" s="7">
        <v>1</v>
      </c>
      <c r="O131" s="7">
        <v>0</v>
      </c>
      <c r="P131" s="7">
        <v>0</v>
      </c>
      <c r="Q131" s="7">
        <v>0</v>
      </c>
      <c r="R131" s="7">
        <v>1</v>
      </c>
      <c r="S131" s="7">
        <v>1</v>
      </c>
      <c r="T131" s="7">
        <v>0</v>
      </c>
      <c r="U131" s="70">
        <v>0</v>
      </c>
      <c r="V131" s="4">
        <v>0</v>
      </c>
    </row>
    <row r="132" spans="3:22">
      <c r="C132" s="9" t="s">
        <v>267</v>
      </c>
      <c r="D132" s="6">
        <v>1</v>
      </c>
      <c r="E132" s="8">
        <v>64</v>
      </c>
      <c r="F132" s="7">
        <v>0</v>
      </c>
      <c r="G132" s="7">
        <v>1</v>
      </c>
      <c r="H132" s="7">
        <v>0</v>
      </c>
      <c r="I132" s="7">
        <v>0</v>
      </c>
      <c r="J132" s="7">
        <v>0</v>
      </c>
      <c r="K132" s="7">
        <v>0</v>
      </c>
      <c r="L132" s="7">
        <v>0</v>
      </c>
      <c r="M132" s="7">
        <v>0</v>
      </c>
      <c r="N132" s="7">
        <v>0</v>
      </c>
      <c r="O132" s="7">
        <v>0</v>
      </c>
      <c r="P132" s="7">
        <v>0</v>
      </c>
      <c r="Q132" s="7">
        <v>1</v>
      </c>
      <c r="R132" s="7">
        <v>0</v>
      </c>
      <c r="S132" s="7">
        <v>0</v>
      </c>
      <c r="T132" s="7">
        <v>0</v>
      </c>
      <c r="U132" s="70">
        <v>0</v>
      </c>
      <c r="V132" s="4">
        <v>0</v>
      </c>
    </row>
    <row r="133" spans="3:22">
      <c r="C133" s="9" t="s">
        <v>238</v>
      </c>
      <c r="D133" s="6">
        <v>10</v>
      </c>
      <c r="E133" s="8">
        <v>65</v>
      </c>
      <c r="F133" s="7">
        <v>5.375</v>
      </c>
      <c r="G133" s="7">
        <v>5</v>
      </c>
      <c r="H133" s="7">
        <v>4.375</v>
      </c>
      <c r="I133" s="7">
        <v>0.375</v>
      </c>
      <c r="J133" s="7">
        <v>0</v>
      </c>
      <c r="K133" s="7">
        <v>1.375</v>
      </c>
      <c r="L133" s="7">
        <v>0.375</v>
      </c>
      <c r="M133" s="7">
        <v>0</v>
      </c>
      <c r="N133" s="7">
        <v>2.375</v>
      </c>
      <c r="O133" s="7">
        <v>1.375</v>
      </c>
      <c r="P133" s="7">
        <v>0</v>
      </c>
      <c r="Q133" s="7">
        <v>0</v>
      </c>
      <c r="R133" s="7">
        <v>1</v>
      </c>
      <c r="S133" s="7">
        <v>0.375</v>
      </c>
      <c r="T133" s="7">
        <v>1</v>
      </c>
      <c r="U133" s="70">
        <v>0</v>
      </c>
      <c r="V133" s="4">
        <v>0</v>
      </c>
    </row>
    <row r="134" spans="3:22">
      <c r="C134" s="9" t="s">
        <v>474</v>
      </c>
      <c r="D134" s="6">
        <v>1</v>
      </c>
      <c r="E134" s="8">
        <v>69</v>
      </c>
      <c r="F134" s="7">
        <v>0</v>
      </c>
      <c r="G134" s="7">
        <v>0</v>
      </c>
      <c r="H134" s="7">
        <v>1</v>
      </c>
      <c r="I134" s="7">
        <v>0</v>
      </c>
      <c r="J134" s="7">
        <v>0</v>
      </c>
      <c r="K134" s="7">
        <v>0</v>
      </c>
      <c r="L134" s="7">
        <v>0</v>
      </c>
      <c r="M134" s="7">
        <v>0</v>
      </c>
      <c r="N134" s="7">
        <v>0</v>
      </c>
      <c r="O134" s="7">
        <v>1</v>
      </c>
      <c r="P134" s="7">
        <v>0</v>
      </c>
      <c r="Q134" s="7">
        <v>0</v>
      </c>
      <c r="R134" s="7">
        <v>0</v>
      </c>
      <c r="S134" s="7">
        <v>1</v>
      </c>
      <c r="T134" s="7">
        <v>0</v>
      </c>
      <c r="U134" s="70">
        <v>0</v>
      </c>
      <c r="V134" s="4">
        <v>0</v>
      </c>
    </row>
    <row r="135" spans="3:22">
      <c r="C135" s="9" t="s">
        <v>174</v>
      </c>
      <c r="D135" s="6">
        <v>1</v>
      </c>
      <c r="E135" s="8">
        <v>89</v>
      </c>
      <c r="F135" s="7">
        <v>1</v>
      </c>
      <c r="G135" s="7">
        <v>0</v>
      </c>
      <c r="H135" s="7">
        <v>0</v>
      </c>
      <c r="I135" s="7">
        <v>0</v>
      </c>
      <c r="J135" s="7">
        <v>0</v>
      </c>
      <c r="K135" s="7">
        <v>0</v>
      </c>
      <c r="L135" s="7">
        <v>0</v>
      </c>
      <c r="M135" s="7">
        <v>0</v>
      </c>
      <c r="N135" s="7">
        <v>0</v>
      </c>
      <c r="O135" s="7">
        <v>0</v>
      </c>
      <c r="P135" s="7">
        <v>0</v>
      </c>
      <c r="Q135" s="7">
        <v>1</v>
      </c>
      <c r="R135" s="7">
        <v>0</v>
      </c>
      <c r="S135" s="7">
        <v>0</v>
      </c>
      <c r="T135" s="7">
        <v>0</v>
      </c>
      <c r="U135" s="70">
        <v>0</v>
      </c>
      <c r="V135" s="4">
        <v>0</v>
      </c>
    </row>
    <row r="136" spans="3:22">
      <c r="C136" s="9" t="s">
        <v>472</v>
      </c>
      <c r="D136" s="6">
        <v>3</v>
      </c>
      <c r="E136" s="8">
        <v>63</v>
      </c>
      <c r="F136" s="7">
        <v>2</v>
      </c>
      <c r="G136" s="7">
        <v>1</v>
      </c>
      <c r="H136" s="7">
        <v>0</v>
      </c>
      <c r="I136" s="7">
        <v>0</v>
      </c>
      <c r="J136" s="7">
        <v>0</v>
      </c>
      <c r="K136" s="7">
        <v>1</v>
      </c>
      <c r="L136" s="7">
        <v>0</v>
      </c>
      <c r="M136" s="7">
        <v>0</v>
      </c>
      <c r="N136" s="7">
        <v>0</v>
      </c>
      <c r="O136" s="7">
        <v>0</v>
      </c>
      <c r="P136" s="7">
        <v>0</v>
      </c>
      <c r="Q136" s="7">
        <v>1</v>
      </c>
      <c r="R136" s="7">
        <v>1</v>
      </c>
      <c r="S136" s="7">
        <v>0</v>
      </c>
      <c r="T136" s="7">
        <v>0</v>
      </c>
      <c r="U136" s="70">
        <v>0</v>
      </c>
      <c r="V136" s="4">
        <v>0</v>
      </c>
    </row>
    <row r="137" spans="3:22">
      <c r="C137" s="9" t="s">
        <v>227</v>
      </c>
      <c r="D137" s="6">
        <v>6</v>
      </c>
      <c r="E137" s="8">
        <v>67</v>
      </c>
      <c r="F137" s="7">
        <v>0.75</v>
      </c>
      <c r="G137" s="7">
        <v>0.75</v>
      </c>
      <c r="H137" s="7">
        <v>0.75</v>
      </c>
      <c r="I137" s="7">
        <v>2</v>
      </c>
      <c r="J137" s="7">
        <v>0</v>
      </c>
      <c r="K137" s="7">
        <v>2</v>
      </c>
      <c r="L137" s="7">
        <v>0</v>
      </c>
      <c r="M137" s="7">
        <v>1</v>
      </c>
      <c r="N137" s="7">
        <v>2</v>
      </c>
      <c r="O137" s="7">
        <v>0</v>
      </c>
      <c r="P137" s="7">
        <v>0</v>
      </c>
      <c r="Q137" s="7">
        <v>2</v>
      </c>
      <c r="R137" s="7">
        <v>0</v>
      </c>
      <c r="S137" s="7">
        <v>2.75</v>
      </c>
      <c r="T137" s="7">
        <v>0</v>
      </c>
      <c r="U137" s="70">
        <v>0</v>
      </c>
      <c r="V137" s="4">
        <v>0</v>
      </c>
    </row>
    <row r="138" spans="3:22">
      <c r="C138" s="9" t="s">
        <v>240</v>
      </c>
      <c r="D138" s="6">
        <v>5</v>
      </c>
      <c r="E138" s="8">
        <v>64.8</v>
      </c>
      <c r="F138" s="7">
        <v>2.2999999999999998</v>
      </c>
      <c r="G138" s="7">
        <v>2</v>
      </c>
      <c r="H138" s="7">
        <v>1.3</v>
      </c>
      <c r="I138" s="7">
        <v>1.3</v>
      </c>
      <c r="J138" s="7">
        <v>0.3</v>
      </c>
      <c r="K138" s="7">
        <v>0.3</v>
      </c>
      <c r="L138" s="7">
        <v>0</v>
      </c>
      <c r="M138" s="7">
        <v>0.3</v>
      </c>
      <c r="N138" s="7">
        <v>1</v>
      </c>
      <c r="O138" s="7">
        <v>0.3</v>
      </c>
      <c r="P138" s="7">
        <v>0</v>
      </c>
      <c r="Q138" s="7">
        <v>2.2999999999999998</v>
      </c>
      <c r="R138" s="7">
        <v>0.3</v>
      </c>
      <c r="S138" s="7">
        <v>2</v>
      </c>
      <c r="T138" s="7">
        <v>0</v>
      </c>
      <c r="U138" s="70">
        <v>0.3</v>
      </c>
      <c r="V138" s="4">
        <v>0</v>
      </c>
    </row>
    <row r="139" spans="3:22">
      <c r="C139" s="9" t="s">
        <v>122</v>
      </c>
      <c r="D139" s="6">
        <v>2</v>
      </c>
      <c r="E139" s="8">
        <v>80.5</v>
      </c>
      <c r="F139" s="7">
        <v>1.75</v>
      </c>
      <c r="G139" s="7">
        <v>0</v>
      </c>
      <c r="H139" s="7">
        <v>0.75</v>
      </c>
      <c r="I139" s="7">
        <v>0.75</v>
      </c>
      <c r="J139" s="7">
        <v>0</v>
      </c>
      <c r="K139" s="7">
        <v>0</v>
      </c>
      <c r="L139" s="7">
        <v>0</v>
      </c>
      <c r="M139" s="7">
        <v>0</v>
      </c>
      <c r="N139" s="7">
        <v>0</v>
      </c>
      <c r="O139" s="7">
        <v>0</v>
      </c>
      <c r="P139" s="7">
        <v>0</v>
      </c>
      <c r="Q139" s="7">
        <v>0</v>
      </c>
      <c r="R139" s="7">
        <v>0</v>
      </c>
      <c r="S139" s="7">
        <v>0</v>
      </c>
      <c r="T139" s="7">
        <v>0</v>
      </c>
      <c r="U139" s="70">
        <v>0</v>
      </c>
      <c r="V139" s="4">
        <v>0</v>
      </c>
    </row>
    <row r="140" spans="3:22">
      <c r="C140" s="9" t="s">
        <v>132</v>
      </c>
      <c r="D140" s="6">
        <v>1</v>
      </c>
      <c r="E140" s="8">
        <v>59</v>
      </c>
      <c r="F140" s="7">
        <v>0</v>
      </c>
      <c r="G140" s="7">
        <v>0</v>
      </c>
      <c r="H140" s="7">
        <v>0</v>
      </c>
      <c r="I140" s="7">
        <v>0</v>
      </c>
      <c r="J140" s="7">
        <v>0</v>
      </c>
      <c r="K140" s="7">
        <v>1</v>
      </c>
      <c r="L140" s="7">
        <v>0</v>
      </c>
      <c r="M140" s="7">
        <v>0</v>
      </c>
      <c r="N140" s="7">
        <v>0</v>
      </c>
      <c r="O140" s="7">
        <v>0</v>
      </c>
      <c r="P140" s="7">
        <v>0</v>
      </c>
      <c r="Q140" s="7">
        <v>0</v>
      </c>
      <c r="R140" s="7">
        <v>0</v>
      </c>
      <c r="S140" s="7">
        <v>0</v>
      </c>
      <c r="T140" s="7">
        <v>0</v>
      </c>
      <c r="U140" s="70">
        <v>0</v>
      </c>
      <c r="V140" s="4">
        <v>0</v>
      </c>
    </row>
    <row r="141" spans="3:22">
      <c r="C141" s="9" t="s">
        <v>451</v>
      </c>
      <c r="D141" s="6">
        <v>1</v>
      </c>
      <c r="E141" s="8">
        <v>40</v>
      </c>
      <c r="F141" s="7">
        <v>0</v>
      </c>
      <c r="G141" s="7">
        <v>1</v>
      </c>
      <c r="H141" s="7">
        <v>0</v>
      </c>
      <c r="I141" s="7">
        <v>0</v>
      </c>
      <c r="J141" s="7">
        <v>0</v>
      </c>
      <c r="K141" s="7">
        <v>0</v>
      </c>
      <c r="L141" s="7">
        <v>0</v>
      </c>
      <c r="M141" s="7">
        <v>0</v>
      </c>
      <c r="N141" s="7">
        <v>0</v>
      </c>
      <c r="O141" s="7">
        <v>1</v>
      </c>
      <c r="P141" s="7">
        <v>1</v>
      </c>
      <c r="Q141" s="7">
        <v>0</v>
      </c>
      <c r="R141" s="7">
        <v>0</v>
      </c>
      <c r="S141" s="7">
        <v>0</v>
      </c>
      <c r="T141" s="7">
        <v>0</v>
      </c>
      <c r="U141" s="70">
        <v>0</v>
      </c>
      <c r="V141" s="4">
        <v>0</v>
      </c>
    </row>
    <row r="142" spans="3:22">
      <c r="C142" s="9" t="s">
        <v>183</v>
      </c>
      <c r="D142" s="6">
        <v>15</v>
      </c>
      <c r="E142" s="8">
        <v>48.533333333333331</v>
      </c>
      <c r="F142" s="7">
        <v>2.5</v>
      </c>
      <c r="G142" s="7">
        <v>5.5</v>
      </c>
      <c r="H142" s="7">
        <v>1.5</v>
      </c>
      <c r="I142" s="7">
        <v>0.5</v>
      </c>
      <c r="J142" s="7">
        <v>1</v>
      </c>
      <c r="K142" s="7">
        <v>6.5</v>
      </c>
      <c r="L142" s="7">
        <v>1</v>
      </c>
      <c r="M142" s="7">
        <v>1</v>
      </c>
      <c r="N142" s="7">
        <v>3</v>
      </c>
      <c r="O142" s="7">
        <v>2</v>
      </c>
      <c r="P142" s="7">
        <v>2</v>
      </c>
      <c r="Q142" s="7">
        <v>7</v>
      </c>
      <c r="R142" s="7">
        <v>4</v>
      </c>
      <c r="S142" s="7">
        <v>0</v>
      </c>
      <c r="T142" s="7">
        <v>0</v>
      </c>
      <c r="U142" s="70">
        <v>2</v>
      </c>
      <c r="V142" s="4">
        <v>1</v>
      </c>
    </row>
    <row r="143" spans="3:22">
      <c r="C143" s="9" t="s">
        <v>449</v>
      </c>
      <c r="D143" s="6">
        <v>1</v>
      </c>
      <c r="E143" s="8">
        <v>20</v>
      </c>
      <c r="F143" s="7">
        <v>0</v>
      </c>
      <c r="G143" s="7">
        <v>0</v>
      </c>
      <c r="H143" s="7">
        <v>0</v>
      </c>
      <c r="I143" s="7">
        <v>1</v>
      </c>
      <c r="J143" s="7">
        <v>0</v>
      </c>
      <c r="K143" s="7">
        <v>0</v>
      </c>
      <c r="L143" s="7">
        <v>0</v>
      </c>
      <c r="M143" s="7">
        <v>0</v>
      </c>
      <c r="N143" s="7">
        <v>0</v>
      </c>
      <c r="O143" s="7">
        <v>0</v>
      </c>
      <c r="P143" s="7">
        <v>0</v>
      </c>
      <c r="Q143" s="7">
        <v>0</v>
      </c>
      <c r="R143" s="7">
        <v>0</v>
      </c>
      <c r="S143" s="7">
        <v>1</v>
      </c>
      <c r="T143" s="7">
        <v>1</v>
      </c>
      <c r="U143" s="70">
        <v>0</v>
      </c>
      <c r="V143" s="4">
        <v>0</v>
      </c>
    </row>
    <row r="144" spans="3:22">
      <c r="C144" s="9" t="s">
        <v>121</v>
      </c>
      <c r="D144" s="6">
        <v>10</v>
      </c>
      <c r="E144" s="8">
        <v>65.8</v>
      </c>
      <c r="F144" s="7">
        <v>3.1785714285714288</v>
      </c>
      <c r="G144" s="7">
        <v>0.375</v>
      </c>
      <c r="H144" s="7">
        <v>3.1785714285714288</v>
      </c>
      <c r="I144" s="7">
        <v>0.42857142857142855</v>
      </c>
      <c r="J144" s="7">
        <v>0.375</v>
      </c>
      <c r="K144" s="7">
        <v>0.375</v>
      </c>
      <c r="L144" s="7">
        <v>0</v>
      </c>
      <c r="M144" s="7">
        <v>0.375</v>
      </c>
      <c r="N144" s="7">
        <v>0.8035714285714286</v>
      </c>
      <c r="O144" s="7">
        <v>2.1785714285714288</v>
      </c>
      <c r="P144" s="7">
        <v>0</v>
      </c>
      <c r="Q144" s="7">
        <v>0.42857142857142855</v>
      </c>
      <c r="R144" s="7">
        <v>1.375</v>
      </c>
      <c r="S144" s="7">
        <v>0</v>
      </c>
      <c r="T144" s="7">
        <v>0</v>
      </c>
      <c r="U144" s="70">
        <v>0.375</v>
      </c>
      <c r="V144" s="4">
        <v>0.375</v>
      </c>
    </row>
    <row r="145" spans="3:22">
      <c r="C145" s="9" t="s">
        <v>239</v>
      </c>
      <c r="D145" s="6">
        <v>22</v>
      </c>
      <c r="E145" s="8">
        <v>49.136363636363633</v>
      </c>
      <c r="F145" s="7">
        <v>2.2727272727272725</v>
      </c>
      <c r="G145" s="7">
        <v>0.27272727272727271</v>
      </c>
      <c r="H145" s="7">
        <v>0.27272727272727271</v>
      </c>
      <c r="I145" s="7">
        <v>0</v>
      </c>
      <c r="J145" s="7">
        <v>0</v>
      </c>
      <c r="K145" s="7">
        <v>3.0227272727272725</v>
      </c>
      <c r="L145" s="7">
        <v>1.2727272727272727</v>
      </c>
      <c r="M145" s="7">
        <v>0</v>
      </c>
      <c r="N145" s="7">
        <v>3.2727272727272725</v>
      </c>
      <c r="O145" s="7">
        <v>2.0227272727272725</v>
      </c>
      <c r="P145" s="7">
        <v>0</v>
      </c>
      <c r="Q145" s="7">
        <v>3</v>
      </c>
      <c r="R145" s="7">
        <v>2.2727272727272725</v>
      </c>
      <c r="S145" s="7">
        <v>6.0227272727272725</v>
      </c>
      <c r="T145" s="7">
        <v>0</v>
      </c>
      <c r="U145" s="70">
        <v>1.2727272727272727</v>
      </c>
      <c r="V145" s="4">
        <v>0</v>
      </c>
    </row>
    <row r="146" spans="3:22">
      <c r="C146" s="9" t="s">
        <v>479</v>
      </c>
      <c r="D146" s="6">
        <v>2</v>
      </c>
      <c r="E146" s="8">
        <v>35.5</v>
      </c>
      <c r="F146" s="7">
        <v>1</v>
      </c>
      <c r="G146" s="7">
        <v>0</v>
      </c>
      <c r="H146" s="7">
        <v>0</v>
      </c>
      <c r="I146" s="7">
        <v>0</v>
      </c>
      <c r="J146" s="7">
        <v>0.5</v>
      </c>
      <c r="K146" s="7">
        <v>0</v>
      </c>
      <c r="L146" s="7">
        <v>0</v>
      </c>
      <c r="M146" s="7">
        <v>0.5</v>
      </c>
      <c r="N146" s="7">
        <v>0.5</v>
      </c>
      <c r="O146" s="7">
        <v>0.5</v>
      </c>
      <c r="P146" s="7">
        <v>0</v>
      </c>
      <c r="Q146" s="7">
        <v>0.5</v>
      </c>
      <c r="R146" s="7">
        <v>0</v>
      </c>
      <c r="S146" s="7">
        <v>0.5</v>
      </c>
      <c r="T146" s="7">
        <v>0</v>
      </c>
      <c r="U146" s="70">
        <v>0</v>
      </c>
      <c r="V146" s="4">
        <v>0</v>
      </c>
    </row>
    <row r="147" spans="3:22">
      <c r="C147" s="9" t="s">
        <v>187</v>
      </c>
      <c r="D147" s="6">
        <v>1</v>
      </c>
      <c r="E147" s="8">
        <v>63</v>
      </c>
      <c r="F147" s="7">
        <v>0</v>
      </c>
      <c r="G147" s="7">
        <v>0</v>
      </c>
      <c r="H147" s="7">
        <v>0</v>
      </c>
      <c r="I147" s="7">
        <v>0</v>
      </c>
      <c r="J147" s="7">
        <v>0</v>
      </c>
      <c r="K147" s="7">
        <v>0</v>
      </c>
      <c r="L147" s="7">
        <v>0</v>
      </c>
      <c r="M147" s="7">
        <v>0</v>
      </c>
      <c r="N147" s="7">
        <v>0</v>
      </c>
      <c r="O147" s="7">
        <v>0</v>
      </c>
      <c r="P147" s="7">
        <v>0</v>
      </c>
      <c r="Q147" s="7">
        <v>0</v>
      </c>
      <c r="R147" s="7">
        <v>0</v>
      </c>
      <c r="S147" s="7">
        <v>0</v>
      </c>
      <c r="T147" s="7">
        <v>0</v>
      </c>
      <c r="U147" s="70">
        <v>0</v>
      </c>
      <c r="V147" s="4">
        <v>0</v>
      </c>
    </row>
    <row r="148" spans="3:22">
      <c r="C148" s="9" t="s">
        <v>125</v>
      </c>
      <c r="D148" s="6">
        <v>3</v>
      </c>
      <c r="E148" s="8">
        <v>76.333333333333329</v>
      </c>
      <c r="F148" s="7">
        <v>0</v>
      </c>
      <c r="G148" s="7">
        <v>0</v>
      </c>
      <c r="H148" s="7">
        <v>0</v>
      </c>
      <c r="I148" s="7">
        <v>0</v>
      </c>
      <c r="J148" s="7">
        <v>0</v>
      </c>
      <c r="K148" s="7">
        <v>1</v>
      </c>
      <c r="L148" s="7">
        <v>0</v>
      </c>
      <c r="M148" s="7">
        <v>0</v>
      </c>
      <c r="N148" s="7">
        <v>1</v>
      </c>
      <c r="O148" s="7">
        <v>0</v>
      </c>
      <c r="P148" s="7">
        <v>0</v>
      </c>
      <c r="Q148" s="7">
        <v>0</v>
      </c>
      <c r="R148" s="7">
        <v>0</v>
      </c>
      <c r="S148" s="7">
        <v>1</v>
      </c>
      <c r="T148" s="7">
        <v>0</v>
      </c>
      <c r="U148" s="70">
        <v>0</v>
      </c>
      <c r="V148" s="4">
        <v>0</v>
      </c>
    </row>
    <row r="149" spans="3:22">
      <c r="C149" s="9" t="s">
        <v>478</v>
      </c>
      <c r="D149" s="6">
        <v>5</v>
      </c>
      <c r="E149" s="8">
        <v>62</v>
      </c>
      <c r="F149" s="7">
        <v>0</v>
      </c>
      <c r="G149" s="7">
        <v>0</v>
      </c>
      <c r="H149" s="7">
        <v>0</v>
      </c>
      <c r="I149" s="7">
        <v>0</v>
      </c>
      <c r="J149" s="7">
        <v>0</v>
      </c>
      <c r="K149" s="7">
        <v>0</v>
      </c>
      <c r="L149" s="7">
        <v>0</v>
      </c>
      <c r="M149" s="7">
        <v>0</v>
      </c>
      <c r="N149" s="7">
        <v>0</v>
      </c>
      <c r="O149" s="7">
        <v>0</v>
      </c>
      <c r="P149" s="7">
        <v>0</v>
      </c>
      <c r="Q149" s="7">
        <v>0</v>
      </c>
      <c r="R149" s="7">
        <v>0</v>
      </c>
      <c r="S149" s="7">
        <v>0</v>
      </c>
      <c r="T149" s="7">
        <v>0</v>
      </c>
      <c r="U149" s="70">
        <v>0</v>
      </c>
      <c r="V149" s="4">
        <v>0</v>
      </c>
    </row>
    <row r="150" spans="3:22">
      <c r="C150" s="9" t="s">
        <v>213</v>
      </c>
      <c r="D150" s="6">
        <v>1</v>
      </c>
      <c r="E150" s="8">
        <v>71</v>
      </c>
      <c r="F150" s="7">
        <v>0</v>
      </c>
      <c r="G150" s="7">
        <v>0</v>
      </c>
      <c r="H150" s="7">
        <v>0</v>
      </c>
      <c r="I150" s="7">
        <v>0</v>
      </c>
      <c r="J150" s="7">
        <v>0</v>
      </c>
      <c r="K150" s="7">
        <v>0</v>
      </c>
      <c r="L150" s="7">
        <v>0</v>
      </c>
      <c r="M150" s="7">
        <v>0</v>
      </c>
      <c r="N150" s="7">
        <v>1</v>
      </c>
      <c r="O150" s="7">
        <v>0</v>
      </c>
      <c r="P150" s="7">
        <v>0</v>
      </c>
      <c r="Q150" s="7">
        <v>0</v>
      </c>
      <c r="R150" s="7">
        <v>0</v>
      </c>
      <c r="S150" s="7">
        <v>1</v>
      </c>
      <c r="T150" s="7">
        <v>0</v>
      </c>
      <c r="U150" s="70">
        <v>0</v>
      </c>
      <c r="V150" s="4">
        <v>0</v>
      </c>
    </row>
    <row r="151" spans="3:22">
      <c r="C151" s="9" t="s">
        <v>163</v>
      </c>
      <c r="D151" s="6">
        <v>1</v>
      </c>
      <c r="E151" s="8">
        <v>67</v>
      </c>
      <c r="F151" s="7">
        <v>0</v>
      </c>
      <c r="G151" s="7">
        <v>0</v>
      </c>
      <c r="H151" s="7">
        <v>0</v>
      </c>
      <c r="I151" s="7">
        <v>1</v>
      </c>
      <c r="J151" s="7">
        <v>0</v>
      </c>
      <c r="K151" s="7">
        <v>0</v>
      </c>
      <c r="L151" s="7">
        <v>0</v>
      </c>
      <c r="M151" s="7">
        <v>0</v>
      </c>
      <c r="N151" s="7">
        <v>0</v>
      </c>
      <c r="O151" s="7">
        <v>0</v>
      </c>
      <c r="P151" s="7">
        <v>0</v>
      </c>
      <c r="Q151" s="7">
        <v>0</v>
      </c>
      <c r="R151" s="7">
        <v>0</v>
      </c>
      <c r="S151" s="7">
        <v>0</v>
      </c>
      <c r="T151" s="7">
        <v>1</v>
      </c>
      <c r="U151" s="70">
        <v>0</v>
      </c>
      <c r="V151" s="4">
        <v>0</v>
      </c>
    </row>
    <row r="152" spans="3:22">
      <c r="C152" s="9" t="s">
        <v>484</v>
      </c>
      <c r="D152" s="6">
        <v>1</v>
      </c>
      <c r="E152" s="8">
        <v>57</v>
      </c>
      <c r="F152" s="7">
        <v>0</v>
      </c>
      <c r="G152" s="7">
        <v>0</v>
      </c>
      <c r="H152" s="7">
        <v>0</v>
      </c>
      <c r="I152" s="7">
        <v>0</v>
      </c>
      <c r="J152" s="7">
        <v>0</v>
      </c>
      <c r="K152" s="7">
        <v>0</v>
      </c>
      <c r="L152" s="7">
        <v>0</v>
      </c>
      <c r="M152" s="7">
        <v>0</v>
      </c>
      <c r="N152" s="7">
        <v>0</v>
      </c>
      <c r="O152" s="7">
        <v>0</v>
      </c>
      <c r="P152" s="7">
        <v>0</v>
      </c>
      <c r="Q152" s="7">
        <v>0</v>
      </c>
      <c r="R152" s="7">
        <v>0</v>
      </c>
      <c r="S152" s="7">
        <v>0</v>
      </c>
      <c r="T152" s="7">
        <v>0</v>
      </c>
      <c r="U152" s="70">
        <v>0</v>
      </c>
      <c r="V152" s="4">
        <v>0</v>
      </c>
    </row>
    <row r="153" spans="3:22">
      <c r="C153" s="9" t="s">
        <v>229</v>
      </c>
      <c r="D153" s="6">
        <v>1</v>
      </c>
      <c r="E153" s="8">
        <v>39</v>
      </c>
      <c r="F153" s="7">
        <v>0</v>
      </c>
      <c r="G153" s="7">
        <v>0</v>
      </c>
      <c r="H153" s="7">
        <v>0</v>
      </c>
      <c r="I153" s="7">
        <v>1</v>
      </c>
      <c r="J153" s="7">
        <v>0</v>
      </c>
      <c r="K153" s="7">
        <v>0</v>
      </c>
      <c r="L153" s="7">
        <v>0</v>
      </c>
      <c r="M153" s="7">
        <v>0</v>
      </c>
      <c r="N153" s="7">
        <v>0</v>
      </c>
      <c r="O153" s="7">
        <v>0</v>
      </c>
      <c r="P153" s="7">
        <v>0</v>
      </c>
      <c r="Q153" s="7">
        <v>0</v>
      </c>
      <c r="R153" s="7">
        <v>1</v>
      </c>
      <c r="S153" s="7">
        <v>1</v>
      </c>
      <c r="T153" s="7">
        <v>0</v>
      </c>
      <c r="U153" s="70">
        <v>0</v>
      </c>
      <c r="V153" s="4">
        <v>0</v>
      </c>
    </row>
    <row r="154" spans="3:22">
      <c r="C154" s="9" t="s">
        <v>189</v>
      </c>
      <c r="D154" s="6">
        <v>14</v>
      </c>
      <c r="E154" s="8">
        <v>50.214285714285715</v>
      </c>
      <c r="F154" s="7">
        <v>1</v>
      </c>
      <c r="G154" s="7">
        <v>1</v>
      </c>
      <c r="H154" s="7">
        <v>0</v>
      </c>
      <c r="I154" s="7">
        <v>0</v>
      </c>
      <c r="J154" s="7">
        <v>1</v>
      </c>
      <c r="K154" s="7">
        <v>4.5</v>
      </c>
      <c r="L154" s="7">
        <v>2.25</v>
      </c>
      <c r="M154" s="7">
        <v>1</v>
      </c>
      <c r="N154" s="7">
        <v>3</v>
      </c>
      <c r="O154" s="7">
        <v>1.75</v>
      </c>
      <c r="P154" s="7">
        <v>1.5</v>
      </c>
      <c r="Q154" s="7">
        <v>2.75</v>
      </c>
      <c r="R154" s="7">
        <v>4.5</v>
      </c>
      <c r="S154" s="7">
        <v>1.25</v>
      </c>
      <c r="T154" s="7">
        <v>0</v>
      </c>
      <c r="U154" s="70">
        <v>0.5</v>
      </c>
      <c r="V154" s="4">
        <v>0</v>
      </c>
    </row>
    <row r="155" spans="3:22">
      <c r="C155" s="9" t="s">
        <v>133</v>
      </c>
      <c r="D155" s="6">
        <v>4</v>
      </c>
      <c r="E155" s="8">
        <v>70.75</v>
      </c>
      <c r="F155" s="7">
        <v>2.75</v>
      </c>
      <c r="G155" s="7">
        <v>0</v>
      </c>
      <c r="H155" s="7">
        <v>1.75</v>
      </c>
      <c r="I155" s="7">
        <v>0</v>
      </c>
      <c r="J155" s="7">
        <v>0</v>
      </c>
      <c r="K155" s="7">
        <v>0</v>
      </c>
      <c r="L155" s="7">
        <v>0</v>
      </c>
      <c r="M155" s="7">
        <v>0</v>
      </c>
      <c r="N155" s="7">
        <v>0</v>
      </c>
      <c r="O155" s="7">
        <v>1</v>
      </c>
      <c r="P155" s="7">
        <v>0</v>
      </c>
      <c r="Q155" s="7">
        <v>0</v>
      </c>
      <c r="R155" s="7">
        <v>2</v>
      </c>
      <c r="S155" s="7">
        <v>1.75</v>
      </c>
      <c r="T155" s="7">
        <v>0</v>
      </c>
      <c r="U155" s="70">
        <v>0</v>
      </c>
      <c r="V155" s="4">
        <v>0</v>
      </c>
    </row>
    <row r="156" spans="3:22">
      <c r="C156" s="9" t="s">
        <v>166</v>
      </c>
      <c r="D156" s="6">
        <v>2</v>
      </c>
      <c r="E156" s="8">
        <v>69</v>
      </c>
      <c r="F156" s="7">
        <v>0</v>
      </c>
      <c r="G156" s="7">
        <v>0</v>
      </c>
      <c r="H156" s="7">
        <v>0</v>
      </c>
      <c r="I156" s="7">
        <v>0</v>
      </c>
      <c r="J156" s="7">
        <v>0</v>
      </c>
      <c r="K156" s="7">
        <v>0</v>
      </c>
      <c r="L156" s="7">
        <v>0</v>
      </c>
      <c r="M156" s="7">
        <v>0</v>
      </c>
      <c r="N156" s="7">
        <v>0</v>
      </c>
      <c r="O156" s="7">
        <v>0</v>
      </c>
      <c r="P156" s="7">
        <v>0</v>
      </c>
      <c r="Q156" s="7">
        <v>0</v>
      </c>
      <c r="R156" s="7">
        <v>0</v>
      </c>
      <c r="S156" s="7">
        <v>0</v>
      </c>
      <c r="T156" s="7">
        <v>0</v>
      </c>
      <c r="U156" s="70">
        <v>0</v>
      </c>
      <c r="V156" s="4">
        <v>0</v>
      </c>
    </row>
    <row r="157" spans="3:22">
      <c r="C157" s="9" t="s">
        <v>176</v>
      </c>
      <c r="D157" s="6">
        <v>2</v>
      </c>
      <c r="E157" s="8">
        <v>69</v>
      </c>
      <c r="F157" s="7">
        <v>0</v>
      </c>
      <c r="G157" s="7">
        <v>1</v>
      </c>
      <c r="H157" s="7">
        <v>0</v>
      </c>
      <c r="I157" s="7">
        <v>0</v>
      </c>
      <c r="J157" s="7">
        <v>0</v>
      </c>
      <c r="K157" s="7">
        <v>0</v>
      </c>
      <c r="L157" s="7">
        <v>0</v>
      </c>
      <c r="M157" s="7">
        <v>0</v>
      </c>
      <c r="N157" s="7">
        <v>1</v>
      </c>
      <c r="O157" s="7">
        <v>1</v>
      </c>
      <c r="P157" s="7">
        <v>0</v>
      </c>
      <c r="Q157" s="7">
        <v>0</v>
      </c>
      <c r="R157" s="7">
        <v>0</v>
      </c>
      <c r="S157" s="7">
        <v>0</v>
      </c>
      <c r="T157" s="7">
        <v>0</v>
      </c>
      <c r="U157" s="70">
        <v>0</v>
      </c>
      <c r="V157" s="4">
        <v>0</v>
      </c>
    </row>
    <row r="158" spans="3:22">
      <c r="C158" s="9" t="s">
        <v>442</v>
      </c>
      <c r="D158" s="6">
        <v>1</v>
      </c>
      <c r="E158" s="8">
        <v>64</v>
      </c>
      <c r="F158" s="7">
        <v>0</v>
      </c>
      <c r="G158" s="7">
        <v>0</v>
      </c>
      <c r="H158" s="7">
        <v>0</v>
      </c>
      <c r="I158" s="7">
        <v>0</v>
      </c>
      <c r="J158" s="7">
        <v>0</v>
      </c>
      <c r="K158" s="7">
        <v>0</v>
      </c>
      <c r="L158" s="7">
        <v>0</v>
      </c>
      <c r="M158" s="7">
        <v>0</v>
      </c>
      <c r="N158" s="7">
        <v>1</v>
      </c>
      <c r="O158" s="7">
        <v>0</v>
      </c>
      <c r="P158" s="7">
        <v>0</v>
      </c>
      <c r="Q158" s="7">
        <v>1</v>
      </c>
      <c r="R158" s="7">
        <v>1</v>
      </c>
      <c r="S158" s="7">
        <v>0</v>
      </c>
      <c r="T158" s="7">
        <v>0</v>
      </c>
      <c r="U158" s="70">
        <v>0</v>
      </c>
      <c r="V158" s="4">
        <v>0</v>
      </c>
    </row>
    <row r="159" spans="3:22">
      <c r="C159" s="9" t="s">
        <v>244</v>
      </c>
      <c r="D159" s="6">
        <v>7</v>
      </c>
      <c r="E159" s="8">
        <v>44</v>
      </c>
      <c r="F159" s="7">
        <v>0</v>
      </c>
      <c r="G159" s="7">
        <v>2</v>
      </c>
      <c r="H159" s="7">
        <v>0</v>
      </c>
      <c r="I159" s="7">
        <v>2</v>
      </c>
      <c r="J159" s="7">
        <v>0</v>
      </c>
      <c r="K159" s="7">
        <v>3</v>
      </c>
      <c r="L159" s="7">
        <v>0</v>
      </c>
      <c r="M159" s="7">
        <v>1</v>
      </c>
      <c r="N159" s="7">
        <v>0</v>
      </c>
      <c r="O159" s="7">
        <v>1</v>
      </c>
      <c r="P159" s="7">
        <v>1</v>
      </c>
      <c r="Q159" s="7">
        <v>0</v>
      </c>
      <c r="R159" s="7">
        <v>2</v>
      </c>
      <c r="S159" s="7">
        <v>0</v>
      </c>
      <c r="T159" s="7">
        <v>0</v>
      </c>
      <c r="U159" s="70">
        <v>0</v>
      </c>
      <c r="V159" s="4">
        <v>1</v>
      </c>
    </row>
    <row r="160" spans="3:22">
      <c r="C160" s="9" t="s">
        <v>438</v>
      </c>
      <c r="D160" s="6">
        <v>7</v>
      </c>
      <c r="E160" s="8">
        <v>52.285714285714285</v>
      </c>
      <c r="F160" s="7">
        <v>1</v>
      </c>
      <c r="G160" s="7">
        <v>2</v>
      </c>
      <c r="H160" s="7">
        <v>1</v>
      </c>
      <c r="I160" s="7">
        <v>0</v>
      </c>
      <c r="J160" s="7">
        <v>1</v>
      </c>
      <c r="K160" s="7">
        <v>0</v>
      </c>
      <c r="L160" s="7">
        <v>1</v>
      </c>
      <c r="M160" s="7">
        <v>0</v>
      </c>
      <c r="N160" s="7">
        <v>1</v>
      </c>
      <c r="O160" s="7">
        <v>2</v>
      </c>
      <c r="P160" s="7">
        <v>0</v>
      </c>
      <c r="Q160" s="7">
        <v>1</v>
      </c>
      <c r="R160" s="7">
        <v>2</v>
      </c>
      <c r="S160" s="7">
        <v>2</v>
      </c>
      <c r="T160" s="7">
        <v>0</v>
      </c>
      <c r="U160" s="70">
        <v>1</v>
      </c>
      <c r="V160" s="4">
        <v>0</v>
      </c>
    </row>
    <row r="161" spans="3:22">
      <c r="C161" s="9" t="s">
        <v>134</v>
      </c>
      <c r="D161" s="6">
        <v>3</v>
      </c>
      <c r="E161" s="8">
        <v>61.666666666666664</v>
      </c>
      <c r="F161" s="7">
        <v>0.75</v>
      </c>
      <c r="G161" s="7">
        <v>0.75</v>
      </c>
      <c r="H161" s="7">
        <v>1</v>
      </c>
      <c r="I161" s="7">
        <v>0</v>
      </c>
      <c r="J161" s="7">
        <v>0</v>
      </c>
      <c r="K161" s="7">
        <v>0</v>
      </c>
      <c r="L161" s="7">
        <v>2</v>
      </c>
      <c r="M161" s="7">
        <v>0</v>
      </c>
      <c r="N161" s="7">
        <v>1</v>
      </c>
      <c r="O161" s="7">
        <v>0.75</v>
      </c>
      <c r="P161" s="7">
        <v>0</v>
      </c>
      <c r="Q161" s="7">
        <v>0</v>
      </c>
      <c r="R161" s="7">
        <v>0</v>
      </c>
      <c r="S161" s="7">
        <v>1</v>
      </c>
      <c r="T161" s="7">
        <v>0</v>
      </c>
      <c r="U161" s="70">
        <v>0</v>
      </c>
      <c r="V161" s="4">
        <v>0</v>
      </c>
    </row>
    <row r="162" spans="3:22">
      <c r="C162" s="9" t="s">
        <v>193</v>
      </c>
      <c r="D162" s="6">
        <v>17</v>
      </c>
      <c r="E162" s="8">
        <v>50.294117647058826</v>
      </c>
      <c r="F162" s="7">
        <v>1</v>
      </c>
      <c r="G162" s="7">
        <v>2</v>
      </c>
      <c r="H162" s="7">
        <v>1</v>
      </c>
      <c r="I162" s="7">
        <v>1.3333333333333333</v>
      </c>
      <c r="J162" s="7">
        <v>2.333333333333333</v>
      </c>
      <c r="K162" s="7">
        <v>6.333333333333333</v>
      </c>
      <c r="L162" s="7">
        <v>0.66666666666666663</v>
      </c>
      <c r="M162" s="7">
        <v>3.6666666666666665</v>
      </c>
      <c r="N162" s="7">
        <v>1.3333333333333333</v>
      </c>
      <c r="O162" s="7">
        <v>1.3333333333333333</v>
      </c>
      <c r="P162" s="7">
        <v>1.3333333333333333</v>
      </c>
      <c r="Q162" s="7">
        <v>2.6666666666666665</v>
      </c>
      <c r="R162" s="7">
        <v>7.333333333333333</v>
      </c>
      <c r="S162" s="7">
        <v>2.333333333333333</v>
      </c>
      <c r="T162" s="7">
        <v>0</v>
      </c>
      <c r="U162" s="70">
        <v>0.66666666666666663</v>
      </c>
      <c r="V162" s="4">
        <v>0.33333333333333331</v>
      </c>
    </row>
    <row r="163" spans="3:22">
      <c r="C163" s="9" t="s">
        <v>434</v>
      </c>
      <c r="D163" s="6">
        <v>5</v>
      </c>
      <c r="E163" s="8">
        <v>45.2</v>
      </c>
      <c r="F163" s="7">
        <v>0</v>
      </c>
      <c r="G163" s="7">
        <v>0</v>
      </c>
      <c r="H163" s="7">
        <v>0</v>
      </c>
      <c r="I163" s="7">
        <v>0</v>
      </c>
      <c r="J163" s="7">
        <v>0</v>
      </c>
      <c r="K163" s="7">
        <v>1.6</v>
      </c>
      <c r="L163" s="7">
        <v>1</v>
      </c>
      <c r="M163" s="7">
        <v>0</v>
      </c>
      <c r="N163" s="7">
        <v>0.6</v>
      </c>
      <c r="O163" s="7">
        <v>0</v>
      </c>
      <c r="P163" s="7">
        <v>0</v>
      </c>
      <c r="Q163" s="7">
        <v>1</v>
      </c>
      <c r="R163" s="7">
        <v>1.6</v>
      </c>
      <c r="S163" s="7">
        <v>0.6</v>
      </c>
      <c r="T163" s="7">
        <v>0</v>
      </c>
      <c r="U163" s="70">
        <v>2</v>
      </c>
      <c r="V163" s="4">
        <v>0</v>
      </c>
    </row>
    <row r="164" spans="3:22">
      <c r="C164" s="9" t="s">
        <v>205</v>
      </c>
      <c r="D164" s="6">
        <v>5</v>
      </c>
      <c r="E164" s="8">
        <v>49</v>
      </c>
      <c r="F164" s="7">
        <v>1</v>
      </c>
      <c r="G164" s="7">
        <v>1</v>
      </c>
      <c r="H164" s="7">
        <v>1</v>
      </c>
      <c r="I164" s="7">
        <v>1</v>
      </c>
      <c r="J164" s="7">
        <v>0</v>
      </c>
      <c r="K164" s="7">
        <v>0</v>
      </c>
      <c r="L164" s="7">
        <v>0</v>
      </c>
      <c r="M164" s="7">
        <v>0</v>
      </c>
      <c r="N164" s="7">
        <v>0</v>
      </c>
      <c r="O164" s="7">
        <v>2</v>
      </c>
      <c r="P164" s="7">
        <v>0</v>
      </c>
      <c r="Q164" s="7">
        <v>1</v>
      </c>
      <c r="R164" s="7">
        <v>0</v>
      </c>
      <c r="S164" s="7">
        <v>1</v>
      </c>
      <c r="T164" s="7">
        <v>0</v>
      </c>
      <c r="U164" s="70">
        <v>0</v>
      </c>
      <c r="V164" s="4">
        <v>0</v>
      </c>
    </row>
    <row r="165" spans="3:22">
      <c r="C165" s="9" t="s">
        <v>431</v>
      </c>
      <c r="D165" s="6">
        <v>1</v>
      </c>
      <c r="E165" s="8">
        <v>30</v>
      </c>
      <c r="F165" s="7">
        <v>0</v>
      </c>
      <c r="G165" s="7">
        <v>0</v>
      </c>
      <c r="H165" s="7">
        <v>0</v>
      </c>
      <c r="I165" s="7">
        <v>0</v>
      </c>
      <c r="J165" s="7">
        <v>0</v>
      </c>
      <c r="K165" s="7">
        <v>0</v>
      </c>
      <c r="L165" s="7">
        <v>0</v>
      </c>
      <c r="M165" s="7">
        <v>0</v>
      </c>
      <c r="N165" s="7">
        <v>0</v>
      </c>
      <c r="O165" s="7">
        <v>0</v>
      </c>
      <c r="P165" s="7">
        <v>0</v>
      </c>
      <c r="Q165" s="7">
        <v>1</v>
      </c>
      <c r="R165" s="7">
        <v>1</v>
      </c>
      <c r="S165" s="7">
        <v>0</v>
      </c>
      <c r="T165" s="7">
        <v>0</v>
      </c>
      <c r="U165" s="70">
        <v>0</v>
      </c>
      <c r="V165" s="4">
        <v>0</v>
      </c>
    </row>
    <row r="166" spans="3:22">
      <c r="C166" s="9" t="s">
        <v>207</v>
      </c>
      <c r="D166" s="6">
        <v>23</v>
      </c>
      <c r="E166" s="8">
        <v>31.954545454545453</v>
      </c>
      <c r="F166" s="7">
        <v>1</v>
      </c>
      <c r="G166" s="7">
        <v>6.75</v>
      </c>
      <c r="H166" s="7">
        <v>1</v>
      </c>
      <c r="I166" s="7">
        <v>1</v>
      </c>
      <c r="J166" s="7">
        <v>1</v>
      </c>
      <c r="K166" s="7">
        <v>11.5</v>
      </c>
      <c r="L166" s="7">
        <v>0</v>
      </c>
      <c r="M166" s="7">
        <v>0</v>
      </c>
      <c r="N166" s="7">
        <v>2.75</v>
      </c>
      <c r="O166" s="7">
        <v>0</v>
      </c>
      <c r="P166" s="7">
        <v>2</v>
      </c>
      <c r="Q166" s="7">
        <v>2.75</v>
      </c>
      <c r="R166" s="7">
        <v>6.5</v>
      </c>
      <c r="S166" s="7">
        <v>4</v>
      </c>
      <c r="T166" s="7">
        <v>0</v>
      </c>
      <c r="U166" s="70">
        <v>3.75</v>
      </c>
      <c r="V166" s="4">
        <v>1</v>
      </c>
    </row>
    <row r="167" spans="3:22">
      <c r="C167" s="9" t="s">
        <v>439</v>
      </c>
      <c r="D167" s="6">
        <v>3</v>
      </c>
      <c r="E167" s="8">
        <v>45.666666666666664</v>
      </c>
      <c r="F167" s="7">
        <v>0</v>
      </c>
      <c r="G167" s="7">
        <v>0</v>
      </c>
      <c r="H167" s="7">
        <v>0</v>
      </c>
      <c r="I167" s="7">
        <v>1</v>
      </c>
      <c r="J167" s="7">
        <v>0</v>
      </c>
      <c r="K167" s="7">
        <v>2</v>
      </c>
      <c r="L167" s="7">
        <v>2</v>
      </c>
      <c r="M167" s="7">
        <v>0</v>
      </c>
      <c r="N167" s="7">
        <v>1</v>
      </c>
      <c r="O167" s="7">
        <v>1</v>
      </c>
      <c r="P167" s="7">
        <v>0</v>
      </c>
      <c r="Q167" s="7">
        <v>0</v>
      </c>
      <c r="R167" s="7">
        <v>1</v>
      </c>
      <c r="S167" s="7">
        <v>1</v>
      </c>
      <c r="T167" s="7">
        <v>0</v>
      </c>
      <c r="U167" s="70">
        <v>0</v>
      </c>
      <c r="V167" s="4">
        <v>0</v>
      </c>
    </row>
    <row r="168" spans="3:22">
      <c r="C168" s="9" t="s">
        <v>471</v>
      </c>
      <c r="D168" s="6">
        <v>1</v>
      </c>
      <c r="E168" s="8">
        <v>35</v>
      </c>
      <c r="F168" s="7">
        <v>1</v>
      </c>
      <c r="G168" s="7">
        <v>1</v>
      </c>
      <c r="H168" s="7">
        <v>0</v>
      </c>
      <c r="I168" s="7">
        <v>0</v>
      </c>
      <c r="J168" s="7">
        <v>0</v>
      </c>
      <c r="K168" s="7">
        <v>0</v>
      </c>
      <c r="L168" s="7">
        <v>0</v>
      </c>
      <c r="M168" s="7">
        <v>0</v>
      </c>
      <c r="N168" s="7">
        <v>0</v>
      </c>
      <c r="O168" s="7">
        <v>1</v>
      </c>
      <c r="P168" s="7">
        <v>0</v>
      </c>
      <c r="Q168" s="7">
        <v>0</v>
      </c>
      <c r="R168" s="7">
        <v>0</v>
      </c>
      <c r="S168" s="7">
        <v>0</v>
      </c>
      <c r="T168" s="7">
        <v>0</v>
      </c>
      <c r="U168" s="70">
        <v>0</v>
      </c>
      <c r="V168" s="4">
        <v>0</v>
      </c>
    </row>
    <row r="169" spans="3:22">
      <c r="C169" s="9" t="s">
        <v>245</v>
      </c>
      <c r="D169" s="6">
        <v>1</v>
      </c>
      <c r="E169" s="8">
        <v>27</v>
      </c>
      <c r="F169" s="7">
        <v>0</v>
      </c>
      <c r="G169" s="7">
        <v>0</v>
      </c>
      <c r="H169" s="7">
        <v>0</v>
      </c>
      <c r="I169" s="7">
        <v>0</v>
      </c>
      <c r="J169" s="7">
        <v>0</v>
      </c>
      <c r="K169" s="7">
        <v>0</v>
      </c>
      <c r="L169" s="7">
        <v>0</v>
      </c>
      <c r="M169" s="7">
        <v>0</v>
      </c>
      <c r="N169" s="7">
        <v>0</v>
      </c>
      <c r="O169" s="7">
        <v>0</v>
      </c>
      <c r="P169" s="7">
        <v>0</v>
      </c>
      <c r="Q169" s="7">
        <v>0</v>
      </c>
      <c r="R169" s="7">
        <v>0</v>
      </c>
      <c r="S169" s="7">
        <v>0</v>
      </c>
      <c r="T169" s="7">
        <v>0</v>
      </c>
      <c r="U169" s="70">
        <v>0</v>
      </c>
      <c r="V169" s="4">
        <v>0</v>
      </c>
    </row>
    <row r="170" spans="3:22">
      <c r="C170" s="9" t="s">
        <v>225</v>
      </c>
      <c r="D170" s="6">
        <v>1</v>
      </c>
      <c r="E170" s="8">
        <v>21</v>
      </c>
      <c r="F170" s="7">
        <v>0</v>
      </c>
      <c r="G170" s="7">
        <v>0</v>
      </c>
      <c r="H170" s="7">
        <v>1</v>
      </c>
      <c r="I170" s="7">
        <v>0</v>
      </c>
      <c r="J170" s="7">
        <v>0</v>
      </c>
      <c r="K170" s="7">
        <v>0</v>
      </c>
      <c r="L170" s="7">
        <v>0</v>
      </c>
      <c r="M170" s="7">
        <v>0</v>
      </c>
      <c r="N170" s="7">
        <v>0</v>
      </c>
      <c r="O170" s="7">
        <v>0</v>
      </c>
      <c r="P170" s="7">
        <v>0</v>
      </c>
      <c r="Q170" s="7">
        <v>0</v>
      </c>
      <c r="R170" s="7">
        <v>0</v>
      </c>
      <c r="S170" s="7">
        <v>1</v>
      </c>
      <c r="T170" s="7">
        <v>0</v>
      </c>
      <c r="U170" s="70">
        <v>1</v>
      </c>
      <c r="V170" s="4">
        <v>0</v>
      </c>
    </row>
    <row r="171" spans="3:22">
      <c r="C171" s="9" t="s">
        <v>170</v>
      </c>
      <c r="D171" s="6">
        <v>1</v>
      </c>
      <c r="E171" s="8">
        <v>74</v>
      </c>
      <c r="F171" s="7">
        <v>1</v>
      </c>
      <c r="G171" s="7">
        <v>0</v>
      </c>
      <c r="H171" s="7">
        <v>0</v>
      </c>
      <c r="I171" s="7">
        <v>0</v>
      </c>
      <c r="J171" s="7">
        <v>0</v>
      </c>
      <c r="K171" s="7">
        <v>0</v>
      </c>
      <c r="L171" s="7">
        <v>0</v>
      </c>
      <c r="M171" s="7">
        <v>0</v>
      </c>
      <c r="N171" s="7">
        <v>0</v>
      </c>
      <c r="O171" s="7">
        <v>1</v>
      </c>
      <c r="P171" s="7">
        <v>0</v>
      </c>
      <c r="Q171" s="7">
        <v>1</v>
      </c>
      <c r="R171" s="7">
        <v>0</v>
      </c>
      <c r="S171" s="7">
        <v>0</v>
      </c>
      <c r="T171" s="7">
        <v>0</v>
      </c>
      <c r="U171" s="70">
        <v>0</v>
      </c>
      <c r="V171" s="4">
        <v>0</v>
      </c>
    </row>
    <row r="172" spans="3:22">
      <c r="C172" s="9" t="s">
        <v>203</v>
      </c>
      <c r="D172" s="6">
        <v>12</v>
      </c>
      <c r="E172" s="8">
        <v>54.833333333333336</v>
      </c>
      <c r="F172" s="7">
        <v>1.3</v>
      </c>
      <c r="G172" s="7">
        <v>1</v>
      </c>
      <c r="H172" s="7">
        <v>0.3</v>
      </c>
      <c r="I172" s="7">
        <v>0.3</v>
      </c>
      <c r="J172" s="7">
        <v>0</v>
      </c>
      <c r="K172" s="7">
        <v>1.3</v>
      </c>
      <c r="L172" s="7">
        <v>1.3</v>
      </c>
      <c r="M172" s="7">
        <v>0</v>
      </c>
      <c r="N172" s="7">
        <v>4</v>
      </c>
      <c r="O172" s="7">
        <v>0.3</v>
      </c>
      <c r="P172" s="7">
        <v>0</v>
      </c>
      <c r="Q172" s="7">
        <v>3</v>
      </c>
      <c r="R172" s="7">
        <v>2.2999999999999998</v>
      </c>
      <c r="S172" s="7">
        <v>3.3</v>
      </c>
      <c r="T172" s="7">
        <v>0</v>
      </c>
      <c r="U172" s="70">
        <v>0.3</v>
      </c>
      <c r="V172" s="4">
        <v>0</v>
      </c>
    </row>
    <row r="173" spans="3:22">
      <c r="C173" s="9" t="s">
        <v>430</v>
      </c>
      <c r="D173" s="6">
        <v>1</v>
      </c>
      <c r="E173" s="8">
        <v>66</v>
      </c>
      <c r="F173" s="7">
        <v>0</v>
      </c>
      <c r="G173" s="7">
        <v>1</v>
      </c>
      <c r="H173" s="7">
        <v>0</v>
      </c>
      <c r="I173" s="7">
        <v>0</v>
      </c>
      <c r="J173" s="7">
        <v>0</v>
      </c>
      <c r="K173" s="7">
        <v>0</v>
      </c>
      <c r="L173" s="7">
        <v>0</v>
      </c>
      <c r="M173" s="7">
        <v>0</v>
      </c>
      <c r="N173" s="7">
        <v>0</v>
      </c>
      <c r="O173" s="7">
        <v>1</v>
      </c>
      <c r="P173" s="7">
        <v>0</v>
      </c>
      <c r="Q173" s="7">
        <v>0</v>
      </c>
      <c r="R173" s="7">
        <v>0</v>
      </c>
      <c r="S173" s="7">
        <v>0</v>
      </c>
      <c r="T173" s="7">
        <v>0</v>
      </c>
      <c r="U173" s="70">
        <v>0</v>
      </c>
      <c r="V173" s="4">
        <v>0</v>
      </c>
    </row>
    <row r="174" spans="3:22">
      <c r="C174" s="9" t="s">
        <v>167</v>
      </c>
      <c r="D174" s="6">
        <v>3</v>
      </c>
      <c r="E174" s="8">
        <v>56</v>
      </c>
      <c r="F174" s="7">
        <v>1.5</v>
      </c>
      <c r="G174" s="7">
        <v>0.5</v>
      </c>
      <c r="H174" s="7">
        <v>1.5</v>
      </c>
      <c r="I174" s="7">
        <v>0</v>
      </c>
      <c r="J174" s="7">
        <v>0</v>
      </c>
      <c r="K174" s="7">
        <v>0</v>
      </c>
      <c r="L174" s="7">
        <v>0.5</v>
      </c>
      <c r="M174" s="7">
        <v>1</v>
      </c>
      <c r="N174" s="7">
        <v>1</v>
      </c>
      <c r="O174" s="7">
        <v>0.5</v>
      </c>
      <c r="P174" s="7">
        <v>0</v>
      </c>
      <c r="Q174" s="7">
        <v>0</v>
      </c>
      <c r="R174" s="7">
        <v>1</v>
      </c>
      <c r="S174" s="7">
        <v>0</v>
      </c>
      <c r="T174" s="7">
        <v>0</v>
      </c>
      <c r="U174" s="70">
        <v>0</v>
      </c>
      <c r="V174" s="4">
        <v>0</v>
      </c>
    </row>
    <row r="175" spans="3:22">
      <c r="C175" s="9" t="s">
        <v>136</v>
      </c>
      <c r="D175" s="6">
        <v>4</v>
      </c>
      <c r="E175" s="8">
        <v>40.5</v>
      </c>
      <c r="F175" s="7">
        <v>3.2</v>
      </c>
      <c r="G175" s="7">
        <v>0.2</v>
      </c>
      <c r="H175" s="7">
        <v>1.2</v>
      </c>
      <c r="I175" s="7">
        <v>0.2</v>
      </c>
      <c r="J175" s="7">
        <v>1</v>
      </c>
      <c r="K175" s="7">
        <v>0.2</v>
      </c>
      <c r="L175" s="7">
        <v>0</v>
      </c>
      <c r="M175" s="7">
        <v>0</v>
      </c>
      <c r="N175" s="7">
        <v>0.2</v>
      </c>
      <c r="O175" s="7">
        <v>0.2</v>
      </c>
      <c r="P175" s="7">
        <v>0.2</v>
      </c>
      <c r="Q175" s="7">
        <v>0.2</v>
      </c>
      <c r="R175" s="7">
        <v>0.2</v>
      </c>
      <c r="S175" s="7">
        <v>0.2</v>
      </c>
      <c r="T175" s="7">
        <v>0.2</v>
      </c>
      <c r="U175" s="70">
        <v>0.2</v>
      </c>
      <c r="V175" s="4">
        <v>0.2</v>
      </c>
    </row>
    <row r="176" spans="3:22">
      <c r="C176" s="9" t="s">
        <v>141</v>
      </c>
      <c r="D176" s="6">
        <v>2</v>
      </c>
      <c r="E176" s="8">
        <v>63</v>
      </c>
      <c r="F176" s="7">
        <v>1.375</v>
      </c>
      <c r="G176" s="7">
        <v>0</v>
      </c>
      <c r="H176" s="7">
        <v>1.375</v>
      </c>
      <c r="I176" s="7">
        <v>0</v>
      </c>
      <c r="J176" s="7">
        <v>0</v>
      </c>
      <c r="K176" s="7">
        <v>0</v>
      </c>
      <c r="L176" s="7">
        <v>0</v>
      </c>
      <c r="M176" s="7">
        <v>0</v>
      </c>
      <c r="N176" s="7">
        <v>0.375</v>
      </c>
      <c r="O176" s="7">
        <v>0.375</v>
      </c>
      <c r="P176" s="7">
        <v>0</v>
      </c>
      <c r="Q176" s="7">
        <v>0.375</v>
      </c>
      <c r="R176" s="7">
        <v>0</v>
      </c>
      <c r="S176" s="7">
        <v>0.375</v>
      </c>
      <c r="T176" s="7">
        <v>0</v>
      </c>
      <c r="U176" s="70">
        <v>0</v>
      </c>
      <c r="V176" s="4">
        <v>0.375</v>
      </c>
    </row>
    <row r="177" spans="3:22">
      <c r="C177" s="9" t="s">
        <v>158</v>
      </c>
      <c r="D177" s="6">
        <v>1</v>
      </c>
      <c r="E177" s="8">
        <v>61</v>
      </c>
      <c r="F177" s="7">
        <v>0.6</v>
      </c>
      <c r="G177" s="7">
        <v>0.6</v>
      </c>
      <c r="H177" s="7">
        <v>0.6</v>
      </c>
      <c r="I177" s="7">
        <v>0</v>
      </c>
      <c r="J177" s="7">
        <v>0</v>
      </c>
      <c r="K177" s="7">
        <v>0</v>
      </c>
      <c r="L177" s="7">
        <v>0</v>
      </c>
      <c r="M177" s="7">
        <v>0</v>
      </c>
      <c r="N177" s="7">
        <v>0</v>
      </c>
      <c r="O177" s="7">
        <v>0</v>
      </c>
      <c r="P177" s="7">
        <v>0</v>
      </c>
      <c r="Q177" s="7">
        <v>0</v>
      </c>
      <c r="R177" s="7">
        <v>0</v>
      </c>
      <c r="S177" s="7">
        <v>0.6</v>
      </c>
      <c r="T177" s="7">
        <v>0</v>
      </c>
      <c r="U177" s="70">
        <v>0</v>
      </c>
      <c r="V177" s="4">
        <v>0</v>
      </c>
    </row>
    <row r="178" spans="3:22">
      <c r="C178" s="9" t="s">
        <v>436</v>
      </c>
      <c r="D178" s="6">
        <v>3</v>
      </c>
      <c r="E178" s="8">
        <v>37</v>
      </c>
      <c r="F178" s="7">
        <v>0</v>
      </c>
      <c r="G178" s="7">
        <v>1</v>
      </c>
      <c r="H178" s="7">
        <v>0</v>
      </c>
      <c r="I178" s="7">
        <v>2</v>
      </c>
      <c r="J178" s="7">
        <v>0</v>
      </c>
      <c r="K178" s="7">
        <v>0</v>
      </c>
      <c r="L178" s="7">
        <v>0</v>
      </c>
      <c r="M178" s="7">
        <v>0</v>
      </c>
      <c r="N178" s="7">
        <v>2</v>
      </c>
      <c r="O178" s="7">
        <v>1</v>
      </c>
      <c r="P178" s="7">
        <v>0</v>
      </c>
      <c r="Q178" s="7">
        <v>0</v>
      </c>
      <c r="R178" s="7">
        <v>0</v>
      </c>
      <c r="S178" s="7">
        <v>2</v>
      </c>
      <c r="T178" s="7">
        <v>0</v>
      </c>
      <c r="U178" s="70">
        <v>0</v>
      </c>
      <c r="V178" s="4">
        <v>0</v>
      </c>
    </row>
    <row r="179" spans="3:22">
      <c r="C179" s="9" t="s">
        <v>140</v>
      </c>
      <c r="D179" s="6">
        <v>1</v>
      </c>
      <c r="E179" s="8">
        <v>28</v>
      </c>
      <c r="F179" s="7">
        <v>1</v>
      </c>
      <c r="G179" s="7">
        <v>0</v>
      </c>
      <c r="H179" s="7">
        <v>1</v>
      </c>
      <c r="I179" s="7">
        <v>0</v>
      </c>
      <c r="J179" s="7">
        <v>0</v>
      </c>
      <c r="K179" s="7">
        <v>0</v>
      </c>
      <c r="L179" s="7">
        <v>0</v>
      </c>
      <c r="M179" s="7">
        <v>0</v>
      </c>
      <c r="N179" s="7">
        <v>0</v>
      </c>
      <c r="O179" s="7">
        <v>0</v>
      </c>
      <c r="P179" s="7">
        <v>0</v>
      </c>
      <c r="Q179" s="7">
        <v>0</v>
      </c>
      <c r="R179" s="7">
        <v>0</v>
      </c>
      <c r="S179" s="7">
        <v>0</v>
      </c>
      <c r="T179" s="7">
        <v>0</v>
      </c>
      <c r="U179" s="70">
        <v>0</v>
      </c>
      <c r="V179" s="4">
        <v>0</v>
      </c>
    </row>
    <row r="180" spans="3:22">
      <c r="C180" s="9" t="s">
        <v>194</v>
      </c>
      <c r="D180" s="6">
        <v>18</v>
      </c>
      <c r="E180" s="8">
        <v>60.277777777777779</v>
      </c>
      <c r="F180" s="7">
        <v>2.8571428571428572</v>
      </c>
      <c r="G180" s="7">
        <v>4.3571428571428577</v>
      </c>
      <c r="H180" s="7">
        <v>4.3571428571428577</v>
      </c>
      <c r="I180" s="7">
        <v>3.75</v>
      </c>
      <c r="J180" s="7">
        <v>1</v>
      </c>
      <c r="K180" s="7">
        <v>1.75</v>
      </c>
      <c r="L180" s="7">
        <v>3.75</v>
      </c>
      <c r="M180" s="7">
        <v>4</v>
      </c>
      <c r="N180" s="7">
        <v>3.4285714285714288</v>
      </c>
      <c r="O180" s="7">
        <v>1.8571428571428572</v>
      </c>
      <c r="P180" s="7">
        <v>0.75</v>
      </c>
      <c r="Q180" s="7">
        <v>0.42857142857142855</v>
      </c>
      <c r="R180" s="7">
        <v>2.4285714285714288</v>
      </c>
      <c r="S180" s="7">
        <v>3.4285714285714288</v>
      </c>
      <c r="T180" s="7">
        <v>0</v>
      </c>
      <c r="U180" s="70">
        <v>0</v>
      </c>
      <c r="V180" s="4">
        <v>0.42857142857142855</v>
      </c>
    </row>
    <row r="181" spans="3:22">
      <c r="C181" s="9" t="s">
        <v>208</v>
      </c>
      <c r="D181" s="6">
        <v>36</v>
      </c>
      <c r="E181" s="8">
        <v>70.942857142857136</v>
      </c>
      <c r="F181" s="7">
        <v>7.208333333333333</v>
      </c>
      <c r="G181" s="7">
        <v>10.208333333333334</v>
      </c>
      <c r="H181" s="7">
        <v>6.2083333333333339</v>
      </c>
      <c r="I181" s="7">
        <v>2</v>
      </c>
      <c r="J181" s="7">
        <v>1</v>
      </c>
      <c r="K181" s="7">
        <v>5.0833333333333339</v>
      </c>
      <c r="L181" s="7">
        <v>2.5</v>
      </c>
      <c r="M181" s="7">
        <v>4.75</v>
      </c>
      <c r="N181" s="7">
        <v>4.7083333333333339</v>
      </c>
      <c r="O181" s="7">
        <v>4.7083333333333339</v>
      </c>
      <c r="P181" s="7">
        <v>0</v>
      </c>
      <c r="Q181" s="7">
        <v>7.125</v>
      </c>
      <c r="R181" s="7">
        <v>4.583333333333333</v>
      </c>
      <c r="S181" s="7">
        <v>8.7083333333333321</v>
      </c>
      <c r="T181" s="7">
        <v>0</v>
      </c>
      <c r="U181" s="70">
        <v>2</v>
      </c>
      <c r="V181" s="4">
        <v>1</v>
      </c>
    </row>
    <row r="182" spans="3:22">
      <c r="C182" s="9" t="s">
        <v>437</v>
      </c>
      <c r="D182" s="6">
        <v>2</v>
      </c>
      <c r="E182" s="8">
        <v>55</v>
      </c>
      <c r="F182" s="7">
        <v>1</v>
      </c>
      <c r="G182" s="7">
        <v>0</v>
      </c>
      <c r="H182" s="7">
        <v>0</v>
      </c>
      <c r="I182" s="7">
        <v>1</v>
      </c>
      <c r="J182" s="7">
        <v>0</v>
      </c>
      <c r="K182" s="7">
        <v>0</v>
      </c>
      <c r="L182" s="7">
        <v>0</v>
      </c>
      <c r="M182" s="7">
        <v>1</v>
      </c>
      <c r="N182" s="7">
        <v>0</v>
      </c>
      <c r="O182" s="7">
        <v>0</v>
      </c>
      <c r="P182" s="7">
        <v>0</v>
      </c>
      <c r="Q182" s="7">
        <v>1</v>
      </c>
      <c r="R182" s="7">
        <v>0</v>
      </c>
      <c r="S182" s="7">
        <v>0</v>
      </c>
      <c r="T182" s="7">
        <v>0</v>
      </c>
      <c r="U182" s="70">
        <v>0</v>
      </c>
      <c r="V182" s="4">
        <v>1</v>
      </c>
    </row>
    <row r="183" spans="3:22">
      <c r="C183" s="9" t="s">
        <v>126</v>
      </c>
      <c r="D183" s="6">
        <v>14</v>
      </c>
      <c r="E183" s="8">
        <v>54.07692307692308</v>
      </c>
      <c r="F183" s="7">
        <v>7.6875</v>
      </c>
      <c r="G183" s="7">
        <v>1.1875</v>
      </c>
      <c r="H183" s="7">
        <v>3.9375</v>
      </c>
      <c r="I183" s="7">
        <v>3.9375</v>
      </c>
      <c r="J183" s="7">
        <v>0.1875</v>
      </c>
      <c r="K183" s="7">
        <v>0.1875</v>
      </c>
      <c r="L183" s="7">
        <v>1.1875</v>
      </c>
      <c r="M183" s="7">
        <v>0.1875</v>
      </c>
      <c r="N183" s="7">
        <v>3.6875</v>
      </c>
      <c r="O183" s="7">
        <v>0.1875</v>
      </c>
      <c r="P183" s="7">
        <v>0.1875</v>
      </c>
      <c r="Q183" s="7">
        <v>1</v>
      </c>
      <c r="R183" s="7">
        <v>0.1875</v>
      </c>
      <c r="S183" s="7">
        <v>1.9375</v>
      </c>
      <c r="T183" s="7">
        <v>0</v>
      </c>
      <c r="U183" s="70">
        <v>0.1875</v>
      </c>
      <c r="V183" s="4">
        <v>1.1875</v>
      </c>
    </row>
    <row r="184" spans="3:22">
      <c r="C184" s="9" t="s">
        <v>457</v>
      </c>
      <c r="D184" s="6">
        <v>1</v>
      </c>
      <c r="E184" s="8">
        <v>34</v>
      </c>
      <c r="F184" s="7">
        <v>0</v>
      </c>
      <c r="G184" s="7">
        <v>1</v>
      </c>
      <c r="H184" s="7">
        <v>0</v>
      </c>
      <c r="I184" s="7">
        <v>0</v>
      </c>
      <c r="J184" s="7">
        <v>0</v>
      </c>
      <c r="K184" s="7">
        <v>0</v>
      </c>
      <c r="L184" s="7">
        <v>0</v>
      </c>
      <c r="M184" s="7">
        <v>0</v>
      </c>
      <c r="N184" s="7">
        <v>1</v>
      </c>
      <c r="O184" s="7">
        <v>0</v>
      </c>
      <c r="P184" s="7">
        <v>0</v>
      </c>
      <c r="Q184" s="7">
        <v>0</v>
      </c>
      <c r="R184" s="7">
        <v>0</v>
      </c>
      <c r="S184" s="7">
        <v>0</v>
      </c>
      <c r="T184" s="7">
        <v>0</v>
      </c>
      <c r="U184" s="70">
        <v>0</v>
      </c>
      <c r="V184" s="4">
        <v>0</v>
      </c>
    </row>
    <row r="185" spans="3:22">
      <c r="C185" s="9" t="s">
        <v>216</v>
      </c>
      <c r="D185" s="6">
        <v>1</v>
      </c>
      <c r="E185" s="8">
        <v>55</v>
      </c>
      <c r="F185" s="7">
        <v>0</v>
      </c>
      <c r="G185" s="7">
        <v>0</v>
      </c>
      <c r="H185" s="7">
        <v>0</v>
      </c>
      <c r="I185" s="7">
        <v>0</v>
      </c>
      <c r="J185" s="7">
        <v>0</v>
      </c>
      <c r="K185" s="7">
        <v>0</v>
      </c>
      <c r="L185" s="7">
        <v>0</v>
      </c>
      <c r="M185" s="7">
        <v>0</v>
      </c>
      <c r="N185" s="7">
        <v>0</v>
      </c>
      <c r="O185" s="7">
        <v>0</v>
      </c>
      <c r="P185" s="7">
        <v>0</v>
      </c>
      <c r="Q185" s="7">
        <v>0</v>
      </c>
      <c r="R185" s="7">
        <v>1</v>
      </c>
      <c r="S185" s="7">
        <v>0</v>
      </c>
      <c r="T185" s="7">
        <v>0</v>
      </c>
      <c r="U185" s="70">
        <v>1</v>
      </c>
      <c r="V185" s="4">
        <v>0</v>
      </c>
    </row>
    <row r="186" spans="3:22">
      <c r="C186" s="9" t="s">
        <v>246</v>
      </c>
      <c r="D186" s="6">
        <v>3</v>
      </c>
      <c r="E186" s="8">
        <v>42.666666666666664</v>
      </c>
      <c r="F186" s="7">
        <v>0</v>
      </c>
      <c r="G186" s="7">
        <v>0</v>
      </c>
      <c r="H186" s="7">
        <v>0</v>
      </c>
      <c r="I186" s="7">
        <v>1.4285714285714286</v>
      </c>
      <c r="J186" s="7">
        <v>0</v>
      </c>
      <c r="K186" s="7">
        <v>1.4285714285714286</v>
      </c>
      <c r="L186" s="7">
        <v>0</v>
      </c>
      <c r="M186" s="7">
        <v>0</v>
      </c>
      <c r="N186" s="7">
        <v>0.42857142857142855</v>
      </c>
      <c r="O186" s="7">
        <v>0</v>
      </c>
      <c r="P186" s="7">
        <v>0</v>
      </c>
      <c r="Q186" s="7">
        <v>0</v>
      </c>
      <c r="R186" s="7">
        <v>2.4285714285714288</v>
      </c>
      <c r="S186" s="7">
        <v>1.4285714285714286</v>
      </c>
      <c r="T186" s="7">
        <v>0</v>
      </c>
      <c r="U186" s="70">
        <v>0.42857142857142855</v>
      </c>
      <c r="V186" s="4">
        <v>0</v>
      </c>
    </row>
    <row r="187" spans="3:22">
      <c r="C187" s="9" t="s">
        <v>119</v>
      </c>
      <c r="D187" s="6">
        <v>1</v>
      </c>
      <c r="E187" s="8">
        <v>75</v>
      </c>
      <c r="F187" s="7">
        <v>0</v>
      </c>
      <c r="G187" s="7">
        <v>0</v>
      </c>
      <c r="H187" s="7">
        <v>0</v>
      </c>
      <c r="I187" s="7">
        <v>0</v>
      </c>
      <c r="J187" s="7">
        <v>0</v>
      </c>
      <c r="K187" s="7">
        <v>0</v>
      </c>
      <c r="L187" s="7">
        <v>0</v>
      </c>
      <c r="M187" s="7">
        <v>0</v>
      </c>
      <c r="N187" s="7">
        <v>1</v>
      </c>
      <c r="O187" s="7">
        <v>0</v>
      </c>
      <c r="P187" s="7">
        <v>0</v>
      </c>
      <c r="Q187" s="7">
        <v>0</v>
      </c>
      <c r="R187" s="7">
        <v>0</v>
      </c>
      <c r="S187" s="7">
        <v>1</v>
      </c>
      <c r="T187" s="7">
        <v>0</v>
      </c>
      <c r="U187" s="70">
        <v>0</v>
      </c>
      <c r="V187" s="4">
        <v>0</v>
      </c>
    </row>
    <row r="188" spans="3:22">
      <c r="C188" s="9" t="s">
        <v>177</v>
      </c>
      <c r="D188" s="6">
        <v>1</v>
      </c>
      <c r="E188" s="8">
        <v>80</v>
      </c>
      <c r="F188" s="7">
        <v>0.42857142857142855</v>
      </c>
      <c r="G188" s="7">
        <v>0</v>
      </c>
      <c r="H188" s="7">
        <v>0.42857142857142855</v>
      </c>
      <c r="I188" s="7">
        <v>0</v>
      </c>
      <c r="J188" s="7">
        <v>0</v>
      </c>
      <c r="K188" s="7">
        <v>0</v>
      </c>
      <c r="L188" s="7">
        <v>0</v>
      </c>
      <c r="M188" s="7">
        <v>0.42857142857142855</v>
      </c>
      <c r="N188" s="7">
        <v>0.42857142857142855</v>
      </c>
      <c r="O188" s="7">
        <v>0.42857142857142855</v>
      </c>
      <c r="P188" s="7">
        <v>0</v>
      </c>
      <c r="Q188" s="7">
        <v>0</v>
      </c>
      <c r="R188" s="7">
        <v>0</v>
      </c>
      <c r="S188" s="7">
        <v>0</v>
      </c>
      <c r="T188" s="7">
        <v>0</v>
      </c>
      <c r="U188" s="70">
        <v>0</v>
      </c>
      <c r="V188" s="4">
        <v>0.42857142857142855</v>
      </c>
    </row>
    <row r="189" spans="3:22">
      <c r="C189" s="9" t="s">
        <v>228</v>
      </c>
      <c r="D189" s="6">
        <v>8</v>
      </c>
      <c r="E189" s="8">
        <v>38.714285714285715</v>
      </c>
      <c r="F189" s="7">
        <v>3.0833333333333335</v>
      </c>
      <c r="G189" s="7">
        <v>3.083333333333333</v>
      </c>
      <c r="H189" s="7">
        <v>3.0833333333333335</v>
      </c>
      <c r="I189" s="7">
        <v>0.33333333333333331</v>
      </c>
      <c r="J189" s="7">
        <v>1.25</v>
      </c>
      <c r="K189" s="7">
        <v>0.33333333333333331</v>
      </c>
      <c r="L189" s="7">
        <v>0.75</v>
      </c>
      <c r="M189" s="7">
        <v>0</v>
      </c>
      <c r="N189" s="7">
        <v>1.3333333333333333</v>
      </c>
      <c r="O189" s="7">
        <v>0.25</v>
      </c>
      <c r="P189" s="7">
        <v>1.25</v>
      </c>
      <c r="Q189" s="7">
        <v>0.33333333333333331</v>
      </c>
      <c r="R189" s="7">
        <v>0.83333333333333326</v>
      </c>
      <c r="S189" s="7">
        <v>1.25</v>
      </c>
      <c r="T189" s="7">
        <v>0.25</v>
      </c>
      <c r="U189" s="70">
        <v>0.25</v>
      </c>
      <c r="V189" s="4">
        <v>0.25</v>
      </c>
    </row>
    <row r="190" spans="3:22">
      <c r="C190" s="9" t="s">
        <v>234</v>
      </c>
      <c r="D190" s="6">
        <v>7</v>
      </c>
      <c r="E190" s="8">
        <v>47.714285714285715</v>
      </c>
      <c r="F190" s="7">
        <v>0</v>
      </c>
      <c r="G190" s="7">
        <v>0</v>
      </c>
      <c r="H190" s="7">
        <v>0</v>
      </c>
      <c r="I190" s="7">
        <v>2</v>
      </c>
      <c r="J190" s="7">
        <v>1</v>
      </c>
      <c r="K190" s="7">
        <v>3</v>
      </c>
      <c r="L190" s="7">
        <v>0</v>
      </c>
      <c r="M190" s="7">
        <v>1</v>
      </c>
      <c r="N190" s="7">
        <v>3</v>
      </c>
      <c r="O190" s="7">
        <v>1</v>
      </c>
      <c r="P190" s="7">
        <v>0</v>
      </c>
      <c r="Q190" s="7">
        <v>1</v>
      </c>
      <c r="R190" s="7">
        <v>2</v>
      </c>
      <c r="S190" s="7">
        <v>1</v>
      </c>
      <c r="T190" s="7">
        <v>0</v>
      </c>
      <c r="U190" s="70">
        <v>0</v>
      </c>
      <c r="V190" s="4">
        <v>0</v>
      </c>
    </row>
    <row r="191" spans="3:22">
      <c r="C191" s="15" t="s">
        <v>342</v>
      </c>
      <c r="D191" s="19">
        <v>1093</v>
      </c>
      <c r="E191" s="16">
        <v>52.985308521057789</v>
      </c>
      <c r="F191" s="17">
        <v>228.1746545121544</v>
      </c>
      <c r="G191" s="17">
        <v>243.68049866799859</v>
      </c>
      <c r="H191" s="17">
        <v>180.53306277056265</v>
      </c>
      <c r="I191" s="17">
        <v>108.78396187146187</v>
      </c>
      <c r="J191" s="17">
        <v>49.948430735930735</v>
      </c>
      <c r="K191" s="17">
        <v>216.62454628704626</v>
      </c>
      <c r="L191" s="17">
        <v>85.216287878787895</v>
      </c>
      <c r="M191" s="17">
        <v>83.29128787878787</v>
      </c>
      <c r="N191" s="17">
        <v>192.49965451215442</v>
      </c>
      <c r="O191" s="17">
        <v>121.0734307359307</v>
      </c>
      <c r="P191" s="17">
        <v>42.72184065934065</v>
      </c>
      <c r="Q191" s="17">
        <v>159.22979520479518</v>
      </c>
      <c r="R191" s="17">
        <v>224.20311771561768</v>
      </c>
      <c r="S191" s="17">
        <v>191.28883200133194</v>
      </c>
      <c r="T191" s="17">
        <v>29.326115551115549</v>
      </c>
      <c r="U191" s="71">
        <v>79.34716533466532</v>
      </c>
      <c r="V191" s="18">
        <v>46.670758408258408</v>
      </c>
    </row>
  </sheetData>
  <mergeCells count="2">
    <mergeCell ref="A1:W1"/>
    <mergeCell ref="A2:B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1"/>
  <sheetViews>
    <sheetView workbookViewId="0">
      <pane xSplit="3" ySplit="12" topLeftCell="D13" activePane="bottomRight" state="frozen"/>
      <selection pane="topRight" activeCell="D1" sqref="D1"/>
      <selection pane="bottomLeft" activeCell="A13" sqref="A13"/>
      <selection pane="bottomRight" activeCell="D6" sqref="D6"/>
    </sheetView>
  </sheetViews>
  <sheetFormatPr defaultRowHeight="14.5"/>
  <cols>
    <col min="2" max="2" width="29.7265625" customWidth="1"/>
    <col min="3" max="3" width="24.81640625" customWidth="1"/>
    <col min="4" max="4" width="19.6328125" customWidth="1"/>
    <col min="5" max="5" width="11.08984375" customWidth="1"/>
    <col min="6" max="6" width="23.90625" customWidth="1"/>
    <col min="7" max="7" width="15.08984375" customWidth="1"/>
    <col min="8" max="8" width="17.26953125" customWidth="1"/>
    <col min="9" max="10" width="7.7265625" customWidth="1"/>
    <col min="11" max="11" width="6.54296875" customWidth="1"/>
    <col min="12" max="12" width="20.08984375" customWidth="1"/>
    <col min="13" max="13" width="5.54296875" customWidth="1"/>
    <col min="14" max="14" width="19.54296875" customWidth="1"/>
    <col min="15" max="15" width="13.1796875" customWidth="1"/>
    <col min="16" max="16" width="32.6328125" customWidth="1"/>
    <col min="17" max="17" width="9.08984375" customWidth="1"/>
    <col min="18" max="18" width="8.453125" customWidth="1"/>
  </cols>
  <sheetData>
    <row r="1" spans="1:18" ht="35">
      <c r="A1" s="154" t="s">
        <v>395</v>
      </c>
      <c r="B1" s="154"/>
      <c r="C1" s="154"/>
      <c r="D1" s="154"/>
      <c r="E1" s="154"/>
      <c r="F1" s="154"/>
      <c r="G1" s="154"/>
      <c r="H1" s="154"/>
      <c r="I1" s="154"/>
      <c r="J1" s="154"/>
      <c r="K1" s="154"/>
      <c r="L1" s="154"/>
      <c r="M1" s="154"/>
      <c r="N1" s="154"/>
      <c r="O1" s="154"/>
      <c r="P1" s="154"/>
      <c r="Q1" s="154"/>
      <c r="R1" s="154"/>
    </row>
    <row r="2" spans="1:18" ht="16">
      <c r="A2" s="155" t="s">
        <v>353</v>
      </c>
      <c r="B2" s="155"/>
    </row>
    <row r="13" spans="1:18">
      <c r="C13" s="5" t="s">
        <v>354</v>
      </c>
      <c r="D13" s="2" t="s">
        <v>343</v>
      </c>
      <c r="E13" s="3" t="s">
        <v>345</v>
      </c>
      <c r="F13" s="2" t="s">
        <v>390</v>
      </c>
      <c r="G13" s="2" t="s">
        <v>391</v>
      </c>
      <c r="H13" s="2" t="s">
        <v>73</v>
      </c>
      <c r="I13" s="2" t="s">
        <v>76</v>
      </c>
      <c r="J13" s="2" t="s">
        <v>78</v>
      </c>
      <c r="K13" s="2" t="s">
        <v>68</v>
      </c>
      <c r="L13" s="2" t="s">
        <v>392</v>
      </c>
      <c r="M13" s="2" t="s">
        <v>74</v>
      </c>
      <c r="N13" s="2" t="s">
        <v>393</v>
      </c>
      <c r="O13" s="2" t="s">
        <v>394</v>
      </c>
      <c r="P13" s="2" t="s">
        <v>69</v>
      </c>
      <c r="Q13" s="2" t="s">
        <v>72</v>
      </c>
      <c r="R13" s="3" t="s">
        <v>75</v>
      </c>
    </row>
    <row r="14" spans="1:18">
      <c r="C14" s="9" t="s">
        <v>344</v>
      </c>
      <c r="D14" s="6">
        <v>166</v>
      </c>
      <c r="E14" s="8">
        <v>43.968000000000004</v>
      </c>
      <c r="F14" s="6">
        <v>96</v>
      </c>
      <c r="G14" s="6">
        <v>45</v>
      </c>
      <c r="H14" s="6">
        <v>38</v>
      </c>
      <c r="I14" s="6">
        <v>48</v>
      </c>
      <c r="J14" s="6">
        <v>63</v>
      </c>
      <c r="K14" s="6">
        <v>15</v>
      </c>
      <c r="L14" s="6">
        <v>23</v>
      </c>
      <c r="M14" s="6">
        <v>11</v>
      </c>
      <c r="N14" s="6">
        <v>3</v>
      </c>
      <c r="O14" s="6">
        <v>19</v>
      </c>
      <c r="P14" s="6">
        <v>24</v>
      </c>
      <c r="Q14" s="6">
        <v>35</v>
      </c>
      <c r="R14" s="22">
        <v>7</v>
      </c>
    </row>
    <row r="15" spans="1:18">
      <c r="C15" s="72" t="s">
        <v>453</v>
      </c>
      <c r="D15" s="6">
        <v>8</v>
      </c>
      <c r="E15" s="8">
        <v>32.5</v>
      </c>
      <c r="F15" s="6">
        <v>4</v>
      </c>
      <c r="G15" s="6">
        <v>2</v>
      </c>
      <c r="H15" s="6">
        <v>0</v>
      </c>
      <c r="I15" s="6">
        <v>1</v>
      </c>
      <c r="J15" s="6">
        <v>5</v>
      </c>
      <c r="K15" s="6">
        <v>0</v>
      </c>
      <c r="L15" s="6">
        <v>2</v>
      </c>
      <c r="M15" s="6">
        <v>1</v>
      </c>
      <c r="N15" s="6">
        <v>0</v>
      </c>
      <c r="O15" s="6">
        <v>2</v>
      </c>
      <c r="P15" s="6">
        <v>1</v>
      </c>
      <c r="Q15" s="6">
        <v>2</v>
      </c>
      <c r="R15" s="22">
        <v>2</v>
      </c>
    </row>
    <row r="16" spans="1:18">
      <c r="C16" s="9" t="s">
        <v>148</v>
      </c>
      <c r="D16" s="6">
        <v>1</v>
      </c>
      <c r="E16" s="8">
        <v>23</v>
      </c>
      <c r="F16" s="6">
        <v>0</v>
      </c>
      <c r="G16" s="6">
        <v>0</v>
      </c>
      <c r="H16" s="6">
        <v>0</v>
      </c>
      <c r="I16" s="6">
        <v>0</v>
      </c>
      <c r="J16" s="6">
        <v>1</v>
      </c>
      <c r="K16" s="6">
        <v>0</v>
      </c>
      <c r="L16" s="6">
        <v>0</v>
      </c>
      <c r="M16" s="6">
        <v>0</v>
      </c>
      <c r="N16" s="6">
        <v>0</v>
      </c>
      <c r="O16" s="6">
        <v>0</v>
      </c>
      <c r="P16" s="6">
        <v>0</v>
      </c>
      <c r="Q16" s="6">
        <v>0</v>
      </c>
      <c r="R16" s="22">
        <v>0</v>
      </c>
    </row>
    <row r="17" spans="3:18">
      <c r="C17" s="72" t="s">
        <v>444</v>
      </c>
      <c r="D17" s="6">
        <v>2</v>
      </c>
      <c r="E17" s="8">
        <v>44.5</v>
      </c>
      <c r="F17" s="6">
        <v>0</v>
      </c>
      <c r="G17" s="6">
        <v>2</v>
      </c>
      <c r="H17" s="6">
        <v>0</v>
      </c>
      <c r="I17" s="6">
        <v>1</v>
      </c>
      <c r="J17" s="6">
        <v>0</v>
      </c>
      <c r="K17" s="6">
        <v>0</v>
      </c>
      <c r="L17" s="6">
        <v>0</v>
      </c>
      <c r="M17" s="6">
        <v>0</v>
      </c>
      <c r="N17" s="6">
        <v>0</v>
      </c>
      <c r="O17" s="6">
        <v>0</v>
      </c>
      <c r="P17" s="6">
        <v>0</v>
      </c>
      <c r="Q17" s="6">
        <v>0</v>
      </c>
      <c r="R17" s="22">
        <v>1</v>
      </c>
    </row>
    <row r="18" spans="3:18">
      <c r="C18" s="9" t="s">
        <v>247</v>
      </c>
      <c r="D18" s="6">
        <v>2</v>
      </c>
      <c r="E18" s="8">
        <v>40.5</v>
      </c>
      <c r="F18" s="6">
        <v>1</v>
      </c>
      <c r="G18" s="6">
        <v>0</v>
      </c>
      <c r="H18" s="6">
        <v>1</v>
      </c>
      <c r="I18" s="6">
        <v>1</v>
      </c>
      <c r="J18" s="6">
        <v>2</v>
      </c>
      <c r="K18" s="6">
        <v>0</v>
      </c>
      <c r="L18" s="6">
        <v>0</v>
      </c>
      <c r="M18" s="6">
        <v>0</v>
      </c>
      <c r="N18" s="6">
        <v>0</v>
      </c>
      <c r="O18" s="6">
        <v>0</v>
      </c>
      <c r="P18" s="6">
        <v>0</v>
      </c>
      <c r="Q18" s="6">
        <v>1</v>
      </c>
      <c r="R18" s="22">
        <v>0</v>
      </c>
    </row>
    <row r="19" spans="3:18">
      <c r="C19" s="72" t="s">
        <v>495</v>
      </c>
      <c r="D19" s="6">
        <v>1</v>
      </c>
      <c r="E19" s="8">
        <v>70</v>
      </c>
      <c r="F19" s="6">
        <v>1</v>
      </c>
      <c r="G19" s="6">
        <v>1</v>
      </c>
      <c r="H19" s="6">
        <v>0</v>
      </c>
      <c r="I19" s="6">
        <v>0</v>
      </c>
      <c r="J19" s="6">
        <v>0</v>
      </c>
      <c r="K19" s="6">
        <v>0</v>
      </c>
      <c r="L19" s="6">
        <v>0</v>
      </c>
      <c r="M19" s="6">
        <v>0</v>
      </c>
      <c r="N19" s="6">
        <v>0</v>
      </c>
      <c r="O19" s="6">
        <v>0</v>
      </c>
      <c r="P19" s="6">
        <v>0</v>
      </c>
      <c r="Q19" s="6">
        <v>0</v>
      </c>
      <c r="R19" s="22">
        <v>0</v>
      </c>
    </row>
    <row r="20" spans="3:18">
      <c r="C20" s="9" t="s">
        <v>237</v>
      </c>
      <c r="D20" s="6">
        <v>15</v>
      </c>
      <c r="E20" s="8">
        <v>56.5</v>
      </c>
      <c r="F20" s="6">
        <v>12</v>
      </c>
      <c r="G20" s="6">
        <v>6</v>
      </c>
      <c r="H20" s="6">
        <v>3</v>
      </c>
      <c r="I20" s="6">
        <v>1</v>
      </c>
      <c r="J20" s="6">
        <v>6</v>
      </c>
      <c r="K20" s="6">
        <v>4</v>
      </c>
      <c r="L20" s="6">
        <v>3</v>
      </c>
      <c r="M20" s="6">
        <v>5</v>
      </c>
      <c r="N20" s="6">
        <v>1</v>
      </c>
      <c r="O20" s="6">
        <v>1</v>
      </c>
      <c r="P20" s="6">
        <v>2</v>
      </c>
      <c r="Q20" s="6">
        <v>4</v>
      </c>
      <c r="R20" s="22">
        <v>5</v>
      </c>
    </row>
    <row r="21" spans="3:18">
      <c r="C21" s="72" t="s">
        <v>427</v>
      </c>
      <c r="D21" s="6">
        <v>2</v>
      </c>
      <c r="E21" s="8">
        <v>38</v>
      </c>
      <c r="F21" s="6">
        <v>1</v>
      </c>
      <c r="G21" s="6">
        <v>1</v>
      </c>
      <c r="H21" s="6">
        <v>0</v>
      </c>
      <c r="I21" s="6">
        <v>0</v>
      </c>
      <c r="J21" s="6">
        <v>1</v>
      </c>
      <c r="K21" s="6">
        <v>0</v>
      </c>
      <c r="L21" s="6">
        <v>1</v>
      </c>
      <c r="M21" s="6">
        <v>0</v>
      </c>
      <c r="N21" s="6">
        <v>0</v>
      </c>
      <c r="O21" s="6">
        <v>1</v>
      </c>
      <c r="P21" s="6">
        <v>0</v>
      </c>
      <c r="Q21" s="6">
        <v>1</v>
      </c>
      <c r="R21" s="22">
        <v>0</v>
      </c>
    </row>
    <row r="22" spans="3:18">
      <c r="C22" s="9" t="s">
        <v>171</v>
      </c>
      <c r="D22" s="6">
        <v>2</v>
      </c>
      <c r="E22" s="8">
        <v>37</v>
      </c>
      <c r="F22" s="6">
        <v>0</v>
      </c>
      <c r="G22" s="6">
        <v>0</v>
      </c>
      <c r="H22" s="6">
        <v>1</v>
      </c>
      <c r="I22" s="6">
        <v>0</v>
      </c>
      <c r="J22" s="6">
        <v>1</v>
      </c>
      <c r="K22" s="6">
        <v>0</v>
      </c>
      <c r="L22" s="6">
        <v>0</v>
      </c>
      <c r="M22" s="6">
        <v>1</v>
      </c>
      <c r="N22" s="6">
        <v>0</v>
      </c>
      <c r="O22" s="6">
        <v>0</v>
      </c>
      <c r="P22" s="6">
        <v>0</v>
      </c>
      <c r="Q22" s="6">
        <v>1</v>
      </c>
      <c r="R22" s="22">
        <v>0</v>
      </c>
    </row>
    <row r="23" spans="3:18">
      <c r="C23" s="72" t="s">
        <v>456</v>
      </c>
      <c r="D23" s="6">
        <v>1</v>
      </c>
      <c r="E23" s="8">
        <v>45</v>
      </c>
      <c r="F23" s="6">
        <v>1</v>
      </c>
      <c r="G23" s="6">
        <v>1</v>
      </c>
      <c r="H23" s="6">
        <v>0</v>
      </c>
      <c r="I23" s="6">
        <v>0</v>
      </c>
      <c r="J23" s="6">
        <v>0</v>
      </c>
      <c r="K23" s="6">
        <v>0</v>
      </c>
      <c r="L23" s="6">
        <v>0</v>
      </c>
      <c r="M23" s="6">
        <v>0</v>
      </c>
      <c r="N23" s="6">
        <v>0</v>
      </c>
      <c r="O23" s="6">
        <v>0</v>
      </c>
      <c r="P23" s="6">
        <v>0</v>
      </c>
      <c r="Q23" s="6">
        <v>1</v>
      </c>
      <c r="R23" s="22">
        <v>0</v>
      </c>
    </row>
    <row r="24" spans="3:18">
      <c r="C24" s="9" t="s">
        <v>220</v>
      </c>
      <c r="D24" s="6">
        <v>14</v>
      </c>
      <c r="E24" s="8">
        <v>65.333333333333329</v>
      </c>
      <c r="F24" s="6">
        <v>12</v>
      </c>
      <c r="G24" s="6">
        <v>4</v>
      </c>
      <c r="H24" s="6">
        <v>1</v>
      </c>
      <c r="I24" s="6">
        <v>0</v>
      </c>
      <c r="J24" s="6">
        <v>5</v>
      </c>
      <c r="K24" s="6">
        <v>1</v>
      </c>
      <c r="L24" s="6">
        <v>3</v>
      </c>
      <c r="M24" s="6">
        <v>1</v>
      </c>
      <c r="N24" s="6">
        <v>1</v>
      </c>
      <c r="O24" s="6">
        <v>0</v>
      </c>
      <c r="P24" s="6">
        <v>1</v>
      </c>
      <c r="Q24" s="6">
        <v>3</v>
      </c>
      <c r="R24" s="22">
        <v>1</v>
      </c>
    </row>
    <row r="25" spans="3:18">
      <c r="C25" s="9" t="s">
        <v>231</v>
      </c>
      <c r="D25" s="6">
        <v>5</v>
      </c>
      <c r="E25" s="8">
        <v>59.75</v>
      </c>
      <c r="F25" s="6">
        <v>4</v>
      </c>
      <c r="G25" s="6">
        <v>0</v>
      </c>
      <c r="H25" s="6">
        <v>0</v>
      </c>
      <c r="I25" s="6">
        <v>0</v>
      </c>
      <c r="J25" s="6">
        <v>3</v>
      </c>
      <c r="K25" s="6">
        <v>0</v>
      </c>
      <c r="L25" s="6">
        <v>2</v>
      </c>
      <c r="M25" s="6">
        <v>0</v>
      </c>
      <c r="N25" s="6">
        <v>0</v>
      </c>
      <c r="O25" s="6">
        <v>0</v>
      </c>
      <c r="P25" s="6">
        <v>1</v>
      </c>
      <c r="Q25" s="6">
        <v>1</v>
      </c>
      <c r="R25" s="22">
        <v>0</v>
      </c>
    </row>
    <row r="26" spans="3:18">
      <c r="C26" s="9" t="s">
        <v>202</v>
      </c>
      <c r="D26" s="6">
        <v>5</v>
      </c>
      <c r="E26" s="8">
        <v>60</v>
      </c>
      <c r="F26" s="6">
        <v>4</v>
      </c>
      <c r="G26" s="6">
        <v>1</v>
      </c>
      <c r="H26" s="6">
        <v>1</v>
      </c>
      <c r="I26" s="6">
        <v>1</v>
      </c>
      <c r="J26" s="6">
        <v>0</v>
      </c>
      <c r="K26" s="6">
        <v>1</v>
      </c>
      <c r="L26" s="6">
        <v>1</v>
      </c>
      <c r="M26" s="6">
        <v>0</v>
      </c>
      <c r="N26" s="6">
        <v>0</v>
      </c>
      <c r="O26" s="6">
        <v>1</v>
      </c>
      <c r="P26" s="6">
        <v>1</v>
      </c>
      <c r="Q26" s="6">
        <v>0</v>
      </c>
      <c r="R26" s="22">
        <v>0</v>
      </c>
    </row>
    <row r="27" spans="3:18">
      <c r="C27" s="9" t="s">
        <v>151</v>
      </c>
      <c r="D27" s="6">
        <v>2</v>
      </c>
      <c r="E27" s="8">
        <v>33.5</v>
      </c>
      <c r="F27" s="6">
        <v>0</v>
      </c>
      <c r="G27" s="6">
        <v>0</v>
      </c>
      <c r="H27" s="6">
        <v>0</v>
      </c>
      <c r="I27" s="6">
        <v>0</v>
      </c>
      <c r="J27" s="6">
        <v>2</v>
      </c>
      <c r="K27" s="6">
        <v>0</v>
      </c>
      <c r="L27" s="6">
        <v>0</v>
      </c>
      <c r="M27" s="6">
        <v>1</v>
      </c>
      <c r="N27" s="6">
        <v>0</v>
      </c>
      <c r="O27" s="6">
        <v>0</v>
      </c>
      <c r="P27" s="6">
        <v>0</v>
      </c>
      <c r="Q27" s="6">
        <v>2</v>
      </c>
      <c r="R27" s="22">
        <v>0</v>
      </c>
    </row>
    <row r="28" spans="3:18">
      <c r="C28" s="9" t="s">
        <v>129</v>
      </c>
      <c r="D28" s="6">
        <v>13</v>
      </c>
      <c r="E28" s="8">
        <v>57.545454545454547</v>
      </c>
      <c r="F28" s="6">
        <v>9</v>
      </c>
      <c r="G28" s="6">
        <v>2</v>
      </c>
      <c r="H28" s="6">
        <v>0</v>
      </c>
      <c r="I28" s="6">
        <v>0</v>
      </c>
      <c r="J28" s="6">
        <v>2</v>
      </c>
      <c r="K28" s="6">
        <v>1</v>
      </c>
      <c r="L28" s="6">
        <v>1</v>
      </c>
      <c r="M28" s="6">
        <v>0</v>
      </c>
      <c r="N28" s="6">
        <v>0</v>
      </c>
      <c r="O28" s="6">
        <v>0</v>
      </c>
      <c r="P28" s="6">
        <v>2</v>
      </c>
      <c r="Q28" s="6">
        <v>2</v>
      </c>
      <c r="R28" s="22">
        <v>0</v>
      </c>
    </row>
    <row r="29" spans="3:18">
      <c r="C29" s="72" t="s">
        <v>445</v>
      </c>
      <c r="D29" s="6">
        <v>2</v>
      </c>
      <c r="E29" s="8">
        <v>30.5</v>
      </c>
      <c r="F29" s="6">
        <v>0</v>
      </c>
      <c r="G29" s="6">
        <v>0</v>
      </c>
      <c r="H29" s="6">
        <v>0</v>
      </c>
      <c r="I29" s="6">
        <v>1</v>
      </c>
      <c r="J29" s="6">
        <v>2</v>
      </c>
      <c r="K29" s="6">
        <v>0</v>
      </c>
      <c r="L29" s="6">
        <v>0</v>
      </c>
      <c r="M29" s="6">
        <v>1</v>
      </c>
      <c r="N29" s="6">
        <v>0</v>
      </c>
      <c r="O29" s="6">
        <v>0</v>
      </c>
      <c r="P29" s="6">
        <v>0</v>
      </c>
      <c r="Q29" s="6">
        <v>0</v>
      </c>
      <c r="R29" s="22">
        <v>0</v>
      </c>
    </row>
    <row r="30" spans="3:18">
      <c r="C30" s="72" t="s">
        <v>450</v>
      </c>
      <c r="D30" s="6">
        <v>2</v>
      </c>
      <c r="E30" s="8">
        <v>27.5</v>
      </c>
      <c r="F30" s="6">
        <v>0</v>
      </c>
      <c r="G30" s="6">
        <v>0</v>
      </c>
      <c r="H30" s="6">
        <v>1</v>
      </c>
      <c r="I30" s="6">
        <v>1</v>
      </c>
      <c r="J30" s="6">
        <v>2</v>
      </c>
      <c r="K30" s="6">
        <v>0</v>
      </c>
      <c r="L30" s="6">
        <v>0</v>
      </c>
      <c r="M30" s="6">
        <v>0</v>
      </c>
      <c r="N30" s="6">
        <v>0</v>
      </c>
      <c r="O30" s="6">
        <v>0</v>
      </c>
      <c r="P30" s="6">
        <v>0</v>
      </c>
      <c r="Q30" s="6">
        <v>2</v>
      </c>
      <c r="R30" s="22">
        <v>0</v>
      </c>
    </row>
    <row r="31" spans="3:18">
      <c r="C31" s="9" t="s">
        <v>206</v>
      </c>
      <c r="D31" s="6">
        <v>33</v>
      </c>
      <c r="E31" s="8">
        <v>57.87096774193548</v>
      </c>
      <c r="F31" s="6">
        <v>25</v>
      </c>
      <c r="G31" s="6">
        <v>12</v>
      </c>
      <c r="H31" s="6">
        <v>5</v>
      </c>
      <c r="I31" s="6">
        <v>11</v>
      </c>
      <c r="J31" s="6">
        <v>16</v>
      </c>
      <c r="K31" s="6">
        <v>9</v>
      </c>
      <c r="L31" s="6">
        <v>9</v>
      </c>
      <c r="M31" s="6">
        <v>3</v>
      </c>
      <c r="N31" s="6">
        <v>1</v>
      </c>
      <c r="O31" s="6">
        <v>4</v>
      </c>
      <c r="P31" s="6">
        <v>5</v>
      </c>
      <c r="Q31" s="6">
        <v>6</v>
      </c>
      <c r="R31" s="22">
        <v>1</v>
      </c>
    </row>
    <row r="32" spans="3:18">
      <c r="C32" s="72" t="s">
        <v>441</v>
      </c>
      <c r="D32" s="6">
        <v>4</v>
      </c>
      <c r="E32" s="8">
        <v>54.5</v>
      </c>
      <c r="F32" s="6">
        <v>4</v>
      </c>
      <c r="G32" s="6">
        <v>1</v>
      </c>
      <c r="H32" s="6">
        <v>1</v>
      </c>
      <c r="I32" s="6">
        <v>0</v>
      </c>
      <c r="J32" s="6">
        <v>2</v>
      </c>
      <c r="K32" s="6">
        <v>1</v>
      </c>
      <c r="L32" s="6">
        <v>0</v>
      </c>
      <c r="M32" s="6">
        <v>0</v>
      </c>
      <c r="N32" s="6">
        <v>0</v>
      </c>
      <c r="O32" s="6">
        <v>0</v>
      </c>
      <c r="P32" s="6">
        <v>0</v>
      </c>
      <c r="Q32" s="6">
        <v>0</v>
      </c>
      <c r="R32" s="22">
        <v>0</v>
      </c>
    </row>
    <row r="33" spans="3:18">
      <c r="C33" s="72" t="s">
        <v>481</v>
      </c>
      <c r="D33" s="6">
        <v>1</v>
      </c>
      <c r="E33" s="8">
        <v>65</v>
      </c>
      <c r="F33" s="6">
        <v>1</v>
      </c>
      <c r="G33" s="6">
        <v>0</v>
      </c>
      <c r="H33" s="6">
        <v>0</v>
      </c>
      <c r="I33" s="6">
        <v>0</v>
      </c>
      <c r="J33" s="6">
        <v>1</v>
      </c>
      <c r="K33" s="6">
        <v>0</v>
      </c>
      <c r="L33" s="6">
        <v>1</v>
      </c>
      <c r="M33" s="6">
        <v>0</v>
      </c>
      <c r="N33" s="6">
        <v>0</v>
      </c>
      <c r="O33" s="6">
        <v>0</v>
      </c>
      <c r="P33" s="6">
        <v>0</v>
      </c>
      <c r="Q33" s="6">
        <v>0</v>
      </c>
      <c r="R33" s="22">
        <v>0</v>
      </c>
    </row>
    <row r="34" spans="3:18">
      <c r="C34" s="72" t="s">
        <v>446</v>
      </c>
      <c r="D34" s="6">
        <v>1</v>
      </c>
      <c r="E34" s="8">
        <v>40</v>
      </c>
      <c r="F34" s="6">
        <v>0</v>
      </c>
      <c r="G34" s="6">
        <v>0</v>
      </c>
      <c r="H34" s="6">
        <v>0</v>
      </c>
      <c r="I34" s="6">
        <v>1</v>
      </c>
      <c r="J34" s="6">
        <v>0</v>
      </c>
      <c r="K34" s="6">
        <v>0</v>
      </c>
      <c r="L34" s="6">
        <v>0</v>
      </c>
      <c r="M34" s="6">
        <v>0</v>
      </c>
      <c r="N34" s="6">
        <v>0</v>
      </c>
      <c r="O34" s="6">
        <v>0</v>
      </c>
      <c r="P34" s="6">
        <v>0</v>
      </c>
      <c r="Q34" s="6">
        <v>0</v>
      </c>
      <c r="R34" s="22">
        <v>0</v>
      </c>
    </row>
    <row r="35" spans="3:18">
      <c r="C35" s="9" t="s">
        <v>159</v>
      </c>
      <c r="D35" s="6">
        <v>4</v>
      </c>
      <c r="E35" s="8">
        <v>63</v>
      </c>
      <c r="F35" s="6">
        <v>3</v>
      </c>
      <c r="G35" s="6">
        <v>2</v>
      </c>
      <c r="H35" s="6">
        <v>0</v>
      </c>
      <c r="I35" s="6">
        <v>0</v>
      </c>
      <c r="J35" s="6">
        <v>1</v>
      </c>
      <c r="K35" s="6">
        <v>0</v>
      </c>
      <c r="L35" s="6">
        <v>0</v>
      </c>
      <c r="M35" s="6">
        <v>0</v>
      </c>
      <c r="N35" s="6">
        <v>0</v>
      </c>
      <c r="O35" s="6">
        <v>0</v>
      </c>
      <c r="P35" s="6">
        <v>0</v>
      </c>
      <c r="Q35" s="6">
        <v>0</v>
      </c>
      <c r="R35" s="22">
        <v>0</v>
      </c>
    </row>
    <row r="36" spans="3:18">
      <c r="C36" s="9" t="s">
        <v>185</v>
      </c>
      <c r="D36" s="6">
        <v>3</v>
      </c>
      <c r="E36" s="8">
        <v>45.333333333333336</v>
      </c>
      <c r="F36" s="6">
        <v>3</v>
      </c>
      <c r="G36" s="6">
        <v>3</v>
      </c>
      <c r="H36" s="6">
        <v>1</v>
      </c>
      <c r="I36" s="6">
        <v>1</v>
      </c>
      <c r="J36" s="6">
        <v>2</v>
      </c>
      <c r="K36" s="6">
        <v>1</v>
      </c>
      <c r="L36" s="6">
        <v>2</v>
      </c>
      <c r="M36" s="6">
        <v>0</v>
      </c>
      <c r="N36" s="6">
        <v>1</v>
      </c>
      <c r="O36" s="6">
        <v>0</v>
      </c>
      <c r="P36" s="6">
        <v>1</v>
      </c>
      <c r="Q36" s="6">
        <v>1</v>
      </c>
      <c r="R36" s="22">
        <v>2</v>
      </c>
    </row>
    <row r="37" spans="3:18">
      <c r="C37" s="9" t="s">
        <v>128</v>
      </c>
      <c r="D37" s="6">
        <v>1</v>
      </c>
      <c r="E37" s="8">
        <v>68</v>
      </c>
      <c r="F37" s="6">
        <v>0</v>
      </c>
      <c r="G37" s="6">
        <v>1</v>
      </c>
      <c r="H37" s="6">
        <v>0</v>
      </c>
      <c r="I37" s="6">
        <v>0</v>
      </c>
      <c r="J37" s="6">
        <v>1</v>
      </c>
      <c r="K37" s="6">
        <v>1</v>
      </c>
      <c r="L37" s="6">
        <v>0</v>
      </c>
      <c r="M37" s="6">
        <v>0</v>
      </c>
      <c r="N37" s="6">
        <v>0</v>
      </c>
      <c r="O37" s="6">
        <v>0</v>
      </c>
      <c r="P37" s="6">
        <v>0</v>
      </c>
      <c r="Q37" s="6">
        <v>1</v>
      </c>
      <c r="R37" s="22">
        <v>0</v>
      </c>
    </row>
    <row r="38" spans="3:18">
      <c r="C38" s="72" t="s">
        <v>486</v>
      </c>
      <c r="D38" s="6">
        <v>1</v>
      </c>
      <c r="E38" s="8">
        <v>58</v>
      </c>
      <c r="F38" s="6">
        <v>1</v>
      </c>
      <c r="G38" s="6">
        <v>0</v>
      </c>
      <c r="H38" s="6">
        <v>0</v>
      </c>
      <c r="I38" s="6">
        <v>0</v>
      </c>
      <c r="J38" s="6">
        <v>1</v>
      </c>
      <c r="K38" s="6">
        <v>0</v>
      </c>
      <c r="L38" s="6">
        <v>0</v>
      </c>
      <c r="M38" s="6">
        <v>0</v>
      </c>
      <c r="N38" s="6">
        <v>0</v>
      </c>
      <c r="O38" s="6">
        <v>0</v>
      </c>
      <c r="P38" s="6">
        <v>0</v>
      </c>
      <c r="Q38" s="6">
        <v>0</v>
      </c>
      <c r="R38" s="22">
        <v>0</v>
      </c>
    </row>
    <row r="39" spans="3:18">
      <c r="C39" s="9" t="s">
        <v>210</v>
      </c>
      <c r="D39" s="6">
        <v>4</v>
      </c>
      <c r="E39" s="8">
        <v>45</v>
      </c>
      <c r="F39" s="6">
        <v>4</v>
      </c>
      <c r="G39" s="6">
        <v>1</v>
      </c>
      <c r="H39" s="6">
        <v>0</v>
      </c>
      <c r="I39" s="6">
        <v>0</v>
      </c>
      <c r="J39" s="6">
        <v>1</v>
      </c>
      <c r="K39" s="6">
        <v>0</v>
      </c>
      <c r="L39" s="6">
        <v>1</v>
      </c>
      <c r="M39" s="6">
        <v>0</v>
      </c>
      <c r="N39" s="6">
        <v>0</v>
      </c>
      <c r="O39" s="6">
        <v>1</v>
      </c>
      <c r="P39" s="6">
        <v>1</v>
      </c>
      <c r="Q39" s="6">
        <v>1</v>
      </c>
      <c r="R39" s="22">
        <v>0</v>
      </c>
    </row>
    <row r="40" spans="3:18">
      <c r="C40" s="72" t="s">
        <v>452</v>
      </c>
      <c r="D40" s="6">
        <v>1</v>
      </c>
      <c r="E40" s="8">
        <v>40</v>
      </c>
      <c r="F40" s="6">
        <v>0</v>
      </c>
      <c r="G40" s="6">
        <v>0</v>
      </c>
      <c r="H40" s="6">
        <v>0</v>
      </c>
      <c r="I40" s="6">
        <v>0</v>
      </c>
      <c r="J40" s="6">
        <v>1</v>
      </c>
      <c r="K40" s="6">
        <v>0</v>
      </c>
      <c r="L40" s="6">
        <v>0</v>
      </c>
      <c r="M40" s="6">
        <v>0</v>
      </c>
      <c r="N40" s="6">
        <v>0</v>
      </c>
      <c r="O40" s="6">
        <v>0</v>
      </c>
      <c r="P40" s="6">
        <v>0</v>
      </c>
      <c r="Q40" s="6">
        <v>1</v>
      </c>
      <c r="R40" s="22">
        <v>1</v>
      </c>
    </row>
    <row r="41" spans="3:18">
      <c r="C41" s="9" t="s">
        <v>191</v>
      </c>
      <c r="D41" s="6">
        <v>11</v>
      </c>
      <c r="E41" s="8">
        <v>52.272727272727273</v>
      </c>
      <c r="F41" s="6">
        <v>7</v>
      </c>
      <c r="G41" s="6">
        <v>2</v>
      </c>
      <c r="H41" s="6">
        <v>2</v>
      </c>
      <c r="I41" s="6">
        <v>1</v>
      </c>
      <c r="J41" s="6">
        <v>7</v>
      </c>
      <c r="K41" s="6">
        <v>2</v>
      </c>
      <c r="L41" s="6">
        <v>3</v>
      </c>
      <c r="M41" s="6">
        <v>0</v>
      </c>
      <c r="N41" s="6">
        <v>0</v>
      </c>
      <c r="O41" s="6">
        <v>1</v>
      </c>
      <c r="P41" s="6">
        <v>5</v>
      </c>
      <c r="Q41" s="6">
        <v>3</v>
      </c>
      <c r="R41" s="22">
        <v>0</v>
      </c>
    </row>
    <row r="42" spans="3:18">
      <c r="C42" s="72" t="s">
        <v>447</v>
      </c>
      <c r="D42" s="6">
        <v>1</v>
      </c>
      <c r="E42" s="8">
        <v>36</v>
      </c>
      <c r="F42" s="6">
        <v>0</v>
      </c>
      <c r="G42" s="6">
        <v>0</v>
      </c>
      <c r="H42" s="6">
        <v>0</v>
      </c>
      <c r="I42" s="6">
        <v>1</v>
      </c>
      <c r="J42" s="6">
        <v>0</v>
      </c>
      <c r="K42" s="6">
        <v>0</v>
      </c>
      <c r="L42" s="6">
        <v>0</v>
      </c>
      <c r="M42" s="6">
        <v>0</v>
      </c>
      <c r="N42" s="6">
        <v>0</v>
      </c>
      <c r="O42" s="6">
        <v>0</v>
      </c>
      <c r="P42" s="6">
        <v>0</v>
      </c>
      <c r="Q42" s="6">
        <v>0</v>
      </c>
      <c r="R42" s="22">
        <v>0</v>
      </c>
    </row>
    <row r="43" spans="3:18">
      <c r="C43" s="72" t="s">
        <v>429</v>
      </c>
      <c r="D43" s="6">
        <v>4</v>
      </c>
      <c r="E43" s="8">
        <v>61.25</v>
      </c>
      <c r="F43" s="6">
        <v>4</v>
      </c>
      <c r="G43" s="6">
        <v>1</v>
      </c>
      <c r="H43" s="6">
        <v>0</v>
      </c>
      <c r="I43" s="6">
        <v>0</v>
      </c>
      <c r="J43" s="6">
        <v>2</v>
      </c>
      <c r="K43" s="6">
        <v>0</v>
      </c>
      <c r="L43" s="6">
        <v>0</v>
      </c>
      <c r="M43" s="6">
        <v>0</v>
      </c>
      <c r="N43" s="6">
        <v>0</v>
      </c>
      <c r="O43" s="6">
        <v>0</v>
      </c>
      <c r="P43" s="6">
        <v>0</v>
      </c>
      <c r="Q43" s="6">
        <v>1</v>
      </c>
      <c r="R43" s="22">
        <v>1</v>
      </c>
    </row>
    <row r="44" spans="3:18">
      <c r="C44" s="72" t="s">
        <v>463</v>
      </c>
      <c r="D44" s="6">
        <v>1</v>
      </c>
      <c r="E44" s="8">
        <v>41</v>
      </c>
      <c r="F44" s="6">
        <v>0</v>
      </c>
      <c r="G44" s="6">
        <v>0</v>
      </c>
      <c r="H44" s="6">
        <v>0</v>
      </c>
      <c r="I44" s="6">
        <v>0</v>
      </c>
      <c r="J44" s="6">
        <v>0</v>
      </c>
      <c r="K44" s="6">
        <v>0</v>
      </c>
      <c r="L44" s="6">
        <v>1</v>
      </c>
      <c r="M44" s="6">
        <v>0</v>
      </c>
      <c r="N44" s="6">
        <v>0</v>
      </c>
      <c r="O44" s="6">
        <v>1</v>
      </c>
      <c r="P44" s="6">
        <v>1</v>
      </c>
      <c r="Q44" s="6">
        <v>0</v>
      </c>
      <c r="R44" s="22">
        <v>0</v>
      </c>
    </row>
    <row r="45" spans="3:18">
      <c r="C45" s="72" t="s">
        <v>428</v>
      </c>
      <c r="D45" s="6">
        <v>1</v>
      </c>
      <c r="E45" s="8">
        <v>50</v>
      </c>
      <c r="F45" s="6">
        <v>1</v>
      </c>
      <c r="G45" s="6">
        <v>0</v>
      </c>
      <c r="H45" s="6">
        <v>0</v>
      </c>
      <c r="I45" s="6">
        <v>0</v>
      </c>
      <c r="J45" s="6">
        <v>0</v>
      </c>
      <c r="K45" s="6">
        <v>0</v>
      </c>
      <c r="L45" s="6">
        <v>0</v>
      </c>
      <c r="M45" s="6">
        <v>0</v>
      </c>
      <c r="N45" s="6">
        <v>0</v>
      </c>
      <c r="O45" s="6">
        <v>0</v>
      </c>
      <c r="P45" s="6">
        <v>0</v>
      </c>
      <c r="Q45" s="6">
        <v>0</v>
      </c>
      <c r="R45" s="22">
        <v>0</v>
      </c>
    </row>
    <row r="46" spans="3:18">
      <c r="C46" s="9" t="s">
        <v>226</v>
      </c>
      <c r="D46" s="6">
        <v>2</v>
      </c>
      <c r="E46" s="8">
        <v>70</v>
      </c>
      <c r="F46" s="6">
        <v>2</v>
      </c>
      <c r="G46" s="6">
        <v>0</v>
      </c>
      <c r="H46" s="6">
        <v>1</v>
      </c>
      <c r="I46" s="6">
        <v>0</v>
      </c>
      <c r="J46" s="6">
        <v>2</v>
      </c>
      <c r="K46" s="6">
        <v>1</v>
      </c>
      <c r="L46" s="6">
        <v>1</v>
      </c>
      <c r="M46" s="6">
        <v>0</v>
      </c>
      <c r="N46" s="6">
        <v>0</v>
      </c>
      <c r="O46" s="6">
        <v>0</v>
      </c>
      <c r="P46" s="6">
        <v>0</v>
      </c>
      <c r="Q46" s="6">
        <v>0</v>
      </c>
      <c r="R46" s="22">
        <v>1</v>
      </c>
    </row>
    <row r="47" spans="3:18">
      <c r="C47" s="72" t="s">
        <v>494</v>
      </c>
      <c r="D47" s="6">
        <v>1</v>
      </c>
      <c r="E47" s="8">
        <v>76</v>
      </c>
      <c r="F47" s="6">
        <v>1</v>
      </c>
      <c r="G47" s="6">
        <v>0</v>
      </c>
      <c r="H47" s="6">
        <v>0</v>
      </c>
      <c r="I47" s="6">
        <v>0</v>
      </c>
      <c r="J47" s="6">
        <v>0</v>
      </c>
      <c r="K47" s="6">
        <v>0</v>
      </c>
      <c r="L47" s="6">
        <v>0</v>
      </c>
      <c r="M47" s="6">
        <v>0</v>
      </c>
      <c r="N47" s="6">
        <v>0</v>
      </c>
      <c r="O47" s="6">
        <v>0</v>
      </c>
      <c r="P47" s="6">
        <v>0</v>
      </c>
      <c r="Q47" s="6">
        <v>0</v>
      </c>
      <c r="R47" s="22">
        <v>0</v>
      </c>
    </row>
    <row r="48" spans="3:18">
      <c r="C48" s="9" t="s">
        <v>142</v>
      </c>
      <c r="D48" s="6">
        <v>1</v>
      </c>
      <c r="E48" s="8">
        <v>15</v>
      </c>
      <c r="F48" s="6">
        <v>1</v>
      </c>
      <c r="G48" s="6">
        <v>0</v>
      </c>
      <c r="H48" s="6">
        <v>1</v>
      </c>
      <c r="I48" s="6">
        <v>1</v>
      </c>
      <c r="J48" s="6">
        <v>0</v>
      </c>
      <c r="K48" s="6">
        <v>0</v>
      </c>
      <c r="L48" s="6">
        <v>0</v>
      </c>
      <c r="M48" s="6">
        <v>0</v>
      </c>
      <c r="N48" s="6">
        <v>0</v>
      </c>
      <c r="O48" s="6">
        <v>0</v>
      </c>
      <c r="P48" s="6">
        <v>0</v>
      </c>
      <c r="Q48" s="6">
        <v>0</v>
      </c>
      <c r="R48" s="22">
        <v>0</v>
      </c>
    </row>
    <row r="49" spans="3:18">
      <c r="C49" s="9" t="s">
        <v>232</v>
      </c>
      <c r="D49" s="6">
        <v>10</v>
      </c>
      <c r="E49" s="8">
        <v>43.666666666666664</v>
      </c>
      <c r="F49" s="6">
        <v>8</v>
      </c>
      <c r="G49" s="6">
        <v>5</v>
      </c>
      <c r="H49" s="6">
        <v>1</v>
      </c>
      <c r="I49" s="6">
        <v>3</v>
      </c>
      <c r="J49" s="6">
        <v>4</v>
      </c>
      <c r="K49" s="6">
        <v>1</v>
      </c>
      <c r="L49" s="6">
        <v>2</v>
      </c>
      <c r="M49" s="6">
        <v>0</v>
      </c>
      <c r="N49" s="6">
        <v>0</v>
      </c>
      <c r="O49" s="6">
        <v>0</v>
      </c>
      <c r="P49" s="6">
        <v>1</v>
      </c>
      <c r="Q49" s="6">
        <v>0</v>
      </c>
      <c r="R49" s="22">
        <v>1</v>
      </c>
    </row>
    <row r="50" spans="3:18">
      <c r="C50" s="9" t="s">
        <v>196</v>
      </c>
      <c r="D50" s="6">
        <v>7</v>
      </c>
      <c r="E50" s="8">
        <v>54.285714285714285</v>
      </c>
      <c r="F50" s="6">
        <v>7</v>
      </c>
      <c r="G50" s="6">
        <v>2</v>
      </c>
      <c r="H50" s="6">
        <v>0</v>
      </c>
      <c r="I50" s="6">
        <v>1</v>
      </c>
      <c r="J50" s="6">
        <v>3</v>
      </c>
      <c r="K50" s="6">
        <v>0</v>
      </c>
      <c r="L50" s="6">
        <v>1</v>
      </c>
      <c r="M50" s="6">
        <v>0</v>
      </c>
      <c r="N50" s="6">
        <v>0</v>
      </c>
      <c r="O50" s="6">
        <v>0</v>
      </c>
      <c r="P50" s="6">
        <v>2</v>
      </c>
      <c r="Q50" s="6">
        <v>1</v>
      </c>
      <c r="R50" s="22">
        <v>1</v>
      </c>
    </row>
    <row r="51" spans="3:18">
      <c r="C51" s="9" t="s">
        <v>268</v>
      </c>
      <c r="D51" s="6">
        <v>1</v>
      </c>
      <c r="E51" s="8">
        <v>62</v>
      </c>
      <c r="F51" s="6">
        <v>1</v>
      </c>
      <c r="G51" s="6">
        <v>0</v>
      </c>
      <c r="H51" s="6">
        <v>0</v>
      </c>
      <c r="I51" s="6">
        <v>0</v>
      </c>
      <c r="J51" s="6">
        <v>0</v>
      </c>
      <c r="K51" s="6">
        <v>0</v>
      </c>
      <c r="L51" s="6">
        <v>0</v>
      </c>
      <c r="M51" s="6">
        <v>0</v>
      </c>
      <c r="N51" s="6">
        <v>0</v>
      </c>
      <c r="O51" s="6">
        <v>0</v>
      </c>
      <c r="P51" s="6">
        <v>0</v>
      </c>
      <c r="Q51" s="6">
        <v>0</v>
      </c>
      <c r="R51" s="22">
        <v>0</v>
      </c>
    </row>
    <row r="52" spans="3:18">
      <c r="C52" s="9" t="s">
        <v>219</v>
      </c>
      <c r="D52" s="6">
        <v>11</v>
      </c>
      <c r="E52" s="8">
        <v>49.727272727272727</v>
      </c>
      <c r="F52" s="6">
        <v>10</v>
      </c>
      <c r="G52" s="6">
        <v>3</v>
      </c>
      <c r="H52" s="6">
        <v>0</v>
      </c>
      <c r="I52" s="6">
        <v>0</v>
      </c>
      <c r="J52" s="6">
        <v>4</v>
      </c>
      <c r="K52" s="6">
        <v>0</v>
      </c>
      <c r="L52" s="6">
        <v>1</v>
      </c>
      <c r="M52" s="6">
        <v>0</v>
      </c>
      <c r="N52" s="6">
        <v>0</v>
      </c>
      <c r="O52" s="6">
        <v>0</v>
      </c>
      <c r="P52" s="6">
        <v>1</v>
      </c>
      <c r="Q52" s="6">
        <v>1</v>
      </c>
      <c r="R52" s="22">
        <v>2</v>
      </c>
    </row>
    <row r="53" spans="3:18">
      <c r="C53" s="9" t="s">
        <v>184</v>
      </c>
      <c r="D53" s="6">
        <v>7</v>
      </c>
      <c r="E53" s="8">
        <v>68.666666666666671</v>
      </c>
      <c r="F53" s="6">
        <v>7</v>
      </c>
      <c r="G53" s="6">
        <v>2</v>
      </c>
      <c r="H53" s="6">
        <v>0</v>
      </c>
      <c r="I53" s="6">
        <v>0</v>
      </c>
      <c r="J53" s="6">
        <v>2</v>
      </c>
      <c r="K53" s="6">
        <v>1</v>
      </c>
      <c r="L53" s="6">
        <v>0</v>
      </c>
      <c r="M53" s="6">
        <v>0</v>
      </c>
      <c r="N53" s="6">
        <v>0</v>
      </c>
      <c r="O53" s="6">
        <v>0</v>
      </c>
      <c r="P53" s="6">
        <v>1</v>
      </c>
      <c r="Q53" s="6">
        <v>0</v>
      </c>
      <c r="R53" s="22">
        <v>0</v>
      </c>
    </row>
    <row r="54" spans="3:18">
      <c r="C54" s="9" t="s">
        <v>222</v>
      </c>
      <c r="D54" s="6">
        <v>17</v>
      </c>
      <c r="E54" s="8">
        <v>48.058823529411768</v>
      </c>
      <c r="F54" s="6">
        <v>15</v>
      </c>
      <c r="G54" s="6">
        <v>8</v>
      </c>
      <c r="H54" s="6">
        <v>2</v>
      </c>
      <c r="I54" s="6">
        <v>1</v>
      </c>
      <c r="J54" s="6">
        <v>4</v>
      </c>
      <c r="K54" s="6">
        <v>1</v>
      </c>
      <c r="L54" s="6">
        <v>3</v>
      </c>
      <c r="M54" s="6">
        <v>0</v>
      </c>
      <c r="N54" s="6">
        <v>0</v>
      </c>
      <c r="O54" s="6">
        <v>1</v>
      </c>
      <c r="P54" s="6">
        <v>5</v>
      </c>
      <c r="Q54" s="6">
        <v>4</v>
      </c>
      <c r="R54" s="22">
        <v>0</v>
      </c>
    </row>
    <row r="55" spans="3:18">
      <c r="C55" s="9" t="s">
        <v>186</v>
      </c>
      <c r="D55" s="6">
        <v>10</v>
      </c>
      <c r="E55" s="8">
        <v>59.9</v>
      </c>
      <c r="F55" s="6">
        <v>9</v>
      </c>
      <c r="G55" s="6">
        <v>6</v>
      </c>
      <c r="H55" s="6">
        <v>1</v>
      </c>
      <c r="I55" s="6">
        <v>1</v>
      </c>
      <c r="J55" s="6">
        <v>3</v>
      </c>
      <c r="K55" s="6">
        <v>1</v>
      </c>
      <c r="L55" s="6">
        <v>2</v>
      </c>
      <c r="M55" s="6">
        <v>1</v>
      </c>
      <c r="N55" s="6">
        <v>1</v>
      </c>
      <c r="O55" s="6">
        <v>1</v>
      </c>
      <c r="P55" s="6">
        <v>1</v>
      </c>
      <c r="Q55" s="6">
        <v>4</v>
      </c>
      <c r="R55" s="22">
        <v>0</v>
      </c>
    </row>
    <row r="56" spans="3:18">
      <c r="C56" s="9" t="s">
        <v>204</v>
      </c>
      <c r="D56" s="6">
        <v>7</v>
      </c>
      <c r="E56" s="8">
        <v>54</v>
      </c>
      <c r="F56" s="6">
        <v>6</v>
      </c>
      <c r="G56" s="6">
        <v>1</v>
      </c>
      <c r="H56" s="6">
        <v>0</v>
      </c>
      <c r="I56" s="6">
        <v>0</v>
      </c>
      <c r="J56" s="6">
        <v>4</v>
      </c>
      <c r="K56" s="6">
        <v>1</v>
      </c>
      <c r="L56" s="6">
        <v>2</v>
      </c>
      <c r="M56" s="6">
        <v>0</v>
      </c>
      <c r="N56" s="6">
        <v>0</v>
      </c>
      <c r="O56" s="6">
        <v>0</v>
      </c>
      <c r="P56" s="6">
        <v>0</v>
      </c>
      <c r="Q56" s="6">
        <v>1</v>
      </c>
      <c r="R56" s="22">
        <v>0</v>
      </c>
    </row>
    <row r="57" spans="3:18">
      <c r="C57" s="9" t="s">
        <v>173</v>
      </c>
      <c r="D57" s="6">
        <v>1</v>
      </c>
      <c r="E57" s="8">
        <v>27</v>
      </c>
      <c r="F57" s="6">
        <v>0</v>
      </c>
      <c r="G57" s="6">
        <v>1</v>
      </c>
      <c r="H57" s="6">
        <v>0</v>
      </c>
      <c r="I57" s="6">
        <v>0</v>
      </c>
      <c r="J57" s="6">
        <v>1</v>
      </c>
      <c r="K57" s="6">
        <v>0</v>
      </c>
      <c r="L57" s="6">
        <v>0</v>
      </c>
      <c r="M57" s="6">
        <v>0</v>
      </c>
      <c r="N57" s="6">
        <v>0</v>
      </c>
      <c r="O57" s="6">
        <v>0</v>
      </c>
      <c r="P57" s="6">
        <v>0</v>
      </c>
      <c r="Q57" s="6">
        <v>0</v>
      </c>
      <c r="R57" s="22">
        <v>1</v>
      </c>
    </row>
    <row r="58" spans="3:18">
      <c r="C58" s="9" t="s">
        <v>200</v>
      </c>
      <c r="D58" s="6">
        <v>5</v>
      </c>
      <c r="E58" s="8">
        <v>77.25</v>
      </c>
      <c r="F58" s="6">
        <v>3</v>
      </c>
      <c r="G58" s="6">
        <v>1</v>
      </c>
      <c r="H58" s="6">
        <v>0</v>
      </c>
      <c r="I58" s="6">
        <v>0</v>
      </c>
      <c r="J58" s="6">
        <v>2</v>
      </c>
      <c r="K58" s="6">
        <v>1</v>
      </c>
      <c r="L58" s="6">
        <v>0</v>
      </c>
      <c r="M58" s="6">
        <v>0</v>
      </c>
      <c r="N58" s="6">
        <v>0</v>
      </c>
      <c r="O58" s="6">
        <v>0</v>
      </c>
      <c r="P58" s="6">
        <v>0</v>
      </c>
      <c r="Q58" s="6">
        <v>1</v>
      </c>
      <c r="R58" s="22">
        <v>0</v>
      </c>
    </row>
    <row r="59" spans="3:18">
      <c r="C59" s="9" t="s">
        <v>235</v>
      </c>
      <c r="D59" s="6">
        <v>1</v>
      </c>
      <c r="E59" s="8">
        <v>72</v>
      </c>
      <c r="F59" s="6">
        <v>1</v>
      </c>
      <c r="G59" s="6">
        <v>1</v>
      </c>
      <c r="H59" s="6">
        <v>0</v>
      </c>
      <c r="I59" s="6">
        <v>0</v>
      </c>
      <c r="J59" s="6">
        <v>0</v>
      </c>
      <c r="K59" s="6">
        <v>0</v>
      </c>
      <c r="L59" s="6">
        <v>1</v>
      </c>
      <c r="M59" s="6">
        <v>0</v>
      </c>
      <c r="N59" s="6">
        <v>0</v>
      </c>
      <c r="O59" s="6">
        <v>0</v>
      </c>
      <c r="P59" s="6">
        <v>0</v>
      </c>
      <c r="Q59" s="6">
        <v>0</v>
      </c>
      <c r="R59" s="22">
        <v>0</v>
      </c>
    </row>
    <row r="60" spans="3:18">
      <c r="C60" s="9" t="s">
        <v>160</v>
      </c>
      <c r="D60" s="6">
        <v>9</v>
      </c>
      <c r="E60" s="8">
        <v>55.75</v>
      </c>
      <c r="F60" s="6">
        <v>4</v>
      </c>
      <c r="G60" s="6">
        <v>3</v>
      </c>
      <c r="H60" s="6">
        <v>1</v>
      </c>
      <c r="I60" s="6">
        <v>1</v>
      </c>
      <c r="J60" s="6">
        <v>4</v>
      </c>
      <c r="K60" s="6">
        <v>0</v>
      </c>
      <c r="L60" s="6">
        <v>2</v>
      </c>
      <c r="M60" s="6">
        <v>1</v>
      </c>
      <c r="N60" s="6">
        <v>0</v>
      </c>
      <c r="O60" s="6">
        <v>2</v>
      </c>
      <c r="P60" s="6">
        <v>0</v>
      </c>
      <c r="Q60" s="6">
        <v>2</v>
      </c>
      <c r="R60" s="22">
        <v>0</v>
      </c>
    </row>
    <row r="61" spans="3:18">
      <c r="C61" s="9" t="s">
        <v>198</v>
      </c>
      <c r="D61" s="6">
        <v>7</v>
      </c>
      <c r="E61" s="8">
        <v>41.714285714285715</v>
      </c>
      <c r="F61" s="6">
        <v>6</v>
      </c>
      <c r="G61" s="6">
        <v>2</v>
      </c>
      <c r="H61" s="6">
        <v>2</v>
      </c>
      <c r="I61" s="6">
        <v>2</v>
      </c>
      <c r="J61" s="6">
        <v>4</v>
      </c>
      <c r="K61" s="6">
        <v>0</v>
      </c>
      <c r="L61" s="6">
        <v>1</v>
      </c>
      <c r="M61" s="6">
        <v>0</v>
      </c>
      <c r="N61" s="6">
        <v>0</v>
      </c>
      <c r="O61" s="6">
        <v>1</v>
      </c>
      <c r="P61" s="6">
        <v>0</v>
      </c>
      <c r="Q61" s="6">
        <v>0</v>
      </c>
      <c r="R61" s="22">
        <v>0</v>
      </c>
    </row>
    <row r="62" spans="3:18">
      <c r="C62" s="9" t="s">
        <v>154</v>
      </c>
      <c r="D62" s="6">
        <v>2</v>
      </c>
      <c r="E62" s="8">
        <v>74</v>
      </c>
      <c r="F62" s="6">
        <v>2</v>
      </c>
      <c r="G62" s="6">
        <v>0</v>
      </c>
      <c r="H62" s="6">
        <v>0</v>
      </c>
      <c r="I62" s="6">
        <v>0</v>
      </c>
      <c r="J62" s="6">
        <v>0</v>
      </c>
      <c r="K62" s="6">
        <v>0</v>
      </c>
      <c r="L62" s="6">
        <v>0</v>
      </c>
      <c r="M62" s="6">
        <v>0</v>
      </c>
      <c r="N62" s="6">
        <v>0</v>
      </c>
      <c r="O62" s="6">
        <v>0</v>
      </c>
      <c r="P62" s="6">
        <v>0</v>
      </c>
      <c r="Q62" s="6">
        <v>0</v>
      </c>
      <c r="R62" s="22">
        <v>0</v>
      </c>
    </row>
    <row r="63" spans="3:18">
      <c r="C63" s="9" t="s">
        <v>211</v>
      </c>
      <c r="D63" s="6">
        <v>9</v>
      </c>
      <c r="E63" s="8">
        <v>68.333333333333329</v>
      </c>
      <c r="F63" s="6">
        <v>7</v>
      </c>
      <c r="G63" s="6">
        <v>5</v>
      </c>
      <c r="H63" s="6">
        <v>1</v>
      </c>
      <c r="I63" s="6">
        <v>1</v>
      </c>
      <c r="J63" s="6">
        <v>3</v>
      </c>
      <c r="K63" s="6">
        <v>0</v>
      </c>
      <c r="L63" s="6">
        <v>5</v>
      </c>
      <c r="M63" s="6">
        <v>1</v>
      </c>
      <c r="N63" s="6">
        <v>0</v>
      </c>
      <c r="O63" s="6">
        <v>0</v>
      </c>
      <c r="P63" s="6">
        <v>3</v>
      </c>
      <c r="Q63" s="6">
        <v>3</v>
      </c>
      <c r="R63" s="22">
        <v>1</v>
      </c>
    </row>
    <row r="64" spans="3:18">
      <c r="C64" s="9" t="s">
        <v>217</v>
      </c>
      <c r="D64" s="6">
        <v>1</v>
      </c>
      <c r="E64" s="8">
        <v>25</v>
      </c>
      <c r="F64" s="6">
        <v>0</v>
      </c>
      <c r="G64" s="6">
        <v>1</v>
      </c>
      <c r="H64" s="6">
        <v>0</v>
      </c>
      <c r="I64" s="6">
        <v>0</v>
      </c>
      <c r="J64" s="6">
        <v>1</v>
      </c>
      <c r="K64" s="6">
        <v>0</v>
      </c>
      <c r="L64" s="6">
        <v>0</v>
      </c>
      <c r="M64" s="6">
        <v>0</v>
      </c>
      <c r="N64" s="6">
        <v>1</v>
      </c>
      <c r="O64" s="6">
        <v>0</v>
      </c>
      <c r="P64" s="6">
        <v>0</v>
      </c>
      <c r="Q64" s="6">
        <v>0</v>
      </c>
      <c r="R64" s="22">
        <v>0</v>
      </c>
    </row>
    <row r="65" spans="3:18">
      <c r="C65" s="9" t="s">
        <v>155</v>
      </c>
      <c r="D65" s="6">
        <v>1</v>
      </c>
      <c r="E65" s="8">
        <v>29</v>
      </c>
      <c r="F65" s="6">
        <v>1</v>
      </c>
      <c r="G65" s="6">
        <v>1</v>
      </c>
      <c r="H65" s="6">
        <v>0</v>
      </c>
      <c r="I65" s="6">
        <v>1</v>
      </c>
      <c r="J65" s="6">
        <v>1</v>
      </c>
      <c r="K65" s="6">
        <v>0</v>
      </c>
      <c r="L65" s="6">
        <v>0</v>
      </c>
      <c r="M65" s="6">
        <v>0</v>
      </c>
      <c r="N65" s="6">
        <v>0</v>
      </c>
      <c r="O65" s="6">
        <v>1</v>
      </c>
      <c r="P65" s="6">
        <v>0</v>
      </c>
      <c r="Q65" s="6">
        <v>0</v>
      </c>
      <c r="R65" s="22">
        <v>1</v>
      </c>
    </row>
    <row r="66" spans="3:18">
      <c r="C66" s="72" t="s">
        <v>466</v>
      </c>
      <c r="D66" s="6">
        <v>3</v>
      </c>
      <c r="E66" s="8">
        <v>44.666666666666664</v>
      </c>
      <c r="F66" s="6">
        <v>3</v>
      </c>
      <c r="G66" s="6">
        <v>1</v>
      </c>
      <c r="H66" s="6">
        <v>0</v>
      </c>
      <c r="I66" s="6">
        <v>0</v>
      </c>
      <c r="J66" s="6">
        <v>2</v>
      </c>
      <c r="K66" s="6">
        <v>0</v>
      </c>
      <c r="L66" s="6">
        <v>1</v>
      </c>
      <c r="M66" s="6">
        <v>0</v>
      </c>
      <c r="N66" s="6">
        <v>0</v>
      </c>
      <c r="O66" s="6">
        <v>0</v>
      </c>
      <c r="P66" s="6">
        <v>1</v>
      </c>
      <c r="Q66" s="6">
        <v>0</v>
      </c>
      <c r="R66" s="22">
        <v>0</v>
      </c>
    </row>
    <row r="67" spans="3:18">
      <c r="C67" s="9" t="s">
        <v>150</v>
      </c>
      <c r="D67" s="6">
        <v>2</v>
      </c>
      <c r="E67" s="8">
        <v>62</v>
      </c>
      <c r="F67" s="6">
        <v>2</v>
      </c>
      <c r="G67" s="6">
        <v>0</v>
      </c>
      <c r="H67" s="6">
        <v>0</v>
      </c>
      <c r="I67" s="6">
        <v>0</v>
      </c>
      <c r="J67" s="6">
        <v>2</v>
      </c>
      <c r="K67" s="6">
        <v>0</v>
      </c>
      <c r="L67" s="6">
        <v>1</v>
      </c>
      <c r="M67" s="6">
        <v>0</v>
      </c>
      <c r="N67" s="6">
        <v>0</v>
      </c>
      <c r="O67" s="6">
        <v>0</v>
      </c>
      <c r="P67" s="6">
        <v>0</v>
      </c>
      <c r="Q67" s="6">
        <v>0</v>
      </c>
      <c r="R67" s="22">
        <v>0</v>
      </c>
    </row>
    <row r="68" spans="3:18">
      <c r="C68" s="72" t="s">
        <v>483</v>
      </c>
      <c r="D68" s="6">
        <v>1</v>
      </c>
      <c r="E68" s="8">
        <v>37</v>
      </c>
      <c r="F68" s="6">
        <v>0</v>
      </c>
      <c r="G68" s="6">
        <v>0</v>
      </c>
      <c r="H68" s="6">
        <v>0</v>
      </c>
      <c r="I68" s="6">
        <v>0</v>
      </c>
      <c r="J68" s="6">
        <v>0</v>
      </c>
      <c r="K68" s="6">
        <v>0</v>
      </c>
      <c r="L68" s="6">
        <v>0</v>
      </c>
      <c r="M68" s="6">
        <v>0</v>
      </c>
      <c r="N68" s="6">
        <v>0</v>
      </c>
      <c r="O68" s="6">
        <v>0</v>
      </c>
      <c r="P68" s="6">
        <v>0</v>
      </c>
      <c r="Q68" s="6">
        <v>0</v>
      </c>
      <c r="R68" s="22">
        <v>0</v>
      </c>
    </row>
    <row r="69" spans="3:18">
      <c r="C69" s="9" t="s">
        <v>218</v>
      </c>
      <c r="D69" s="6">
        <v>1</v>
      </c>
      <c r="E69" s="8">
        <v>42</v>
      </c>
      <c r="F69" s="6">
        <v>1</v>
      </c>
      <c r="G69" s="6">
        <v>1</v>
      </c>
      <c r="H69" s="6">
        <v>0</v>
      </c>
      <c r="I69" s="6">
        <v>0</v>
      </c>
      <c r="J69" s="6">
        <v>1</v>
      </c>
      <c r="K69" s="6">
        <v>0</v>
      </c>
      <c r="L69" s="6">
        <v>0</v>
      </c>
      <c r="M69" s="6">
        <v>0</v>
      </c>
      <c r="N69" s="6">
        <v>0</v>
      </c>
      <c r="O69" s="6">
        <v>0</v>
      </c>
      <c r="P69" s="6">
        <v>0</v>
      </c>
      <c r="Q69" s="6">
        <v>0</v>
      </c>
      <c r="R69" s="22">
        <v>0</v>
      </c>
    </row>
    <row r="70" spans="3:18">
      <c r="C70" s="9" t="s">
        <v>165</v>
      </c>
      <c r="D70" s="6">
        <v>6</v>
      </c>
      <c r="E70" s="8">
        <v>34</v>
      </c>
      <c r="F70" s="6">
        <v>6</v>
      </c>
      <c r="G70" s="6">
        <v>0</v>
      </c>
      <c r="H70" s="6">
        <v>2</v>
      </c>
      <c r="I70" s="6">
        <v>2</v>
      </c>
      <c r="J70" s="6">
        <v>1</v>
      </c>
      <c r="K70" s="6">
        <v>0</v>
      </c>
      <c r="L70" s="6">
        <v>1</v>
      </c>
      <c r="M70" s="6">
        <v>0</v>
      </c>
      <c r="N70" s="6">
        <v>0</v>
      </c>
      <c r="O70" s="6">
        <v>0</v>
      </c>
      <c r="P70" s="6">
        <v>2</v>
      </c>
      <c r="Q70" s="6">
        <v>0</v>
      </c>
      <c r="R70" s="22">
        <v>0</v>
      </c>
    </row>
    <row r="71" spans="3:18">
      <c r="C71" s="72" t="s">
        <v>489</v>
      </c>
      <c r="D71" s="6">
        <v>2</v>
      </c>
      <c r="E71" s="8">
        <v>61.5</v>
      </c>
      <c r="F71" s="6">
        <v>2</v>
      </c>
      <c r="G71" s="6">
        <v>1</v>
      </c>
      <c r="H71" s="6">
        <v>0</v>
      </c>
      <c r="I71" s="6">
        <v>1</v>
      </c>
      <c r="J71" s="6">
        <v>2</v>
      </c>
      <c r="K71" s="6">
        <v>0</v>
      </c>
      <c r="L71" s="6">
        <v>0</v>
      </c>
      <c r="M71" s="6">
        <v>0</v>
      </c>
      <c r="N71" s="6">
        <v>0</v>
      </c>
      <c r="O71" s="6">
        <v>0</v>
      </c>
      <c r="P71" s="6">
        <v>1</v>
      </c>
      <c r="Q71" s="6">
        <v>0</v>
      </c>
      <c r="R71" s="22">
        <v>0</v>
      </c>
    </row>
    <row r="72" spans="3:18">
      <c r="C72" s="72" t="s">
        <v>488</v>
      </c>
      <c r="D72" s="6">
        <v>2</v>
      </c>
      <c r="E72" s="8">
        <v>57</v>
      </c>
      <c r="F72" s="6">
        <v>2</v>
      </c>
      <c r="G72" s="6">
        <v>1</v>
      </c>
      <c r="H72" s="6">
        <v>0</v>
      </c>
      <c r="I72" s="6">
        <v>1</v>
      </c>
      <c r="J72" s="6">
        <v>0</v>
      </c>
      <c r="K72" s="6">
        <v>0</v>
      </c>
      <c r="L72" s="6">
        <v>0</v>
      </c>
      <c r="M72" s="6">
        <v>0</v>
      </c>
      <c r="N72" s="6">
        <v>0</v>
      </c>
      <c r="O72" s="6">
        <v>0</v>
      </c>
      <c r="P72" s="6">
        <v>0</v>
      </c>
      <c r="Q72" s="6">
        <v>1</v>
      </c>
      <c r="R72" s="22">
        <v>0</v>
      </c>
    </row>
    <row r="73" spans="3:18">
      <c r="C73" s="9" t="s">
        <v>138</v>
      </c>
      <c r="D73" s="6">
        <v>13</v>
      </c>
      <c r="E73" s="8">
        <v>56.307692307692307</v>
      </c>
      <c r="F73" s="6">
        <v>10</v>
      </c>
      <c r="G73" s="6">
        <v>3</v>
      </c>
      <c r="H73" s="6">
        <v>2</v>
      </c>
      <c r="I73" s="6">
        <v>1</v>
      </c>
      <c r="J73" s="6">
        <v>3</v>
      </c>
      <c r="K73" s="6">
        <v>1</v>
      </c>
      <c r="L73" s="6">
        <v>1</v>
      </c>
      <c r="M73" s="6">
        <v>0</v>
      </c>
      <c r="N73" s="6">
        <v>0</v>
      </c>
      <c r="O73" s="6">
        <v>0</v>
      </c>
      <c r="P73" s="6">
        <v>0</v>
      </c>
      <c r="Q73" s="6">
        <v>1</v>
      </c>
      <c r="R73" s="22">
        <v>1</v>
      </c>
    </row>
    <row r="74" spans="3:18">
      <c r="C74" s="9" t="s">
        <v>195</v>
      </c>
      <c r="D74" s="6">
        <v>7</v>
      </c>
      <c r="E74" s="8">
        <v>56.571428571428569</v>
      </c>
      <c r="F74" s="6">
        <v>6</v>
      </c>
      <c r="G74" s="6">
        <v>1</v>
      </c>
      <c r="H74" s="6">
        <v>1</v>
      </c>
      <c r="I74" s="6">
        <v>1</v>
      </c>
      <c r="J74" s="6">
        <v>3</v>
      </c>
      <c r="K74" s="6">
        <v>1</v>
      </c>
      <c r="L74" s="6">
        <v>2</v>
      </c>
      <c r="M74" s="6">
        <v>0</v>
      </c>
      <c r="N74" s="6">
        <v>0</v>
      </c>
      <c r="O74" s="6">
        <v>1</v>
      </c>
      <c r="P74" s="6">
        <v>0</v>
      </c>
      <c r="Q74" s="6">
        <v>1</v>
      </c>
      <c r="R74" s="22">
        <v>1</v>
      </c>
    </row>
    <row r="75" spans="3:18">
      <c r="C75" s="72" t="s">
        <v>496</v>
      </c>
      <c r="D75" s="6">
        <v>1</v>
      </c>
      <c r="E75" s="8">
        <v>30</v>
      </c>
      <c r="F75" s="6">
        <v>1</v>
      </c>
      <c r="G75" s="6">
        <v>1</v>
      </c>
      <c r="H75" s="6">
        <v>0</v>
      </c>
      <c r="I75" s="6">
        <v>0</v>
      </c>
      <c r="J75" s="6">
        <v>1</v>
      </c>
      <c r="K75" s="6">
        <v>0</v>
      </c>
      <c r="L75" s="6">
        <v>0</v>
      </c>
      <c r="M75" s="6">
        <v>0</v>
      </c>
      <c r="N75" s="6">
        <v>0</v>
      </c>
      <c r="O75" s="6">
        <v>0</v>
      </c>
      <c r="P75" s="6">
        <v>0</v>
      </c>
      <c r="Q75" s="6">
        <v>0</v>
      </c>
      <c r="R75" s="22">
        <v>0</v>
      </c>
    </row>
    <row r="76" spans="3:18">
      <c r="C76" s="9" t="s">
        <v>123</v>
      </c>
      <c r="D76" s="6">
        <v>18</v>
      </c>
      <c r="E76" s="8">
        <v>64.764705882352942</v>
      </c>
      <c r="F76" s="6">
        <v>17</v>
      </c>
      <c r="G76" s="6">
        <v>5</v>
      </c>
      <c r="H76" s="6">
        <v>1</v>
      </c>
      <c r="I76" s="6">
        <v>2</v>
      </c>
      <c r="J76" s="6">
        <v>6</v>
      </c>
      <c r="K76" s="6">
        <v>2</v>
      </c>
      <c r="L76" s="6">
        <v>5</v>
      </c>
      <c r="M76" s="6">
        <v>1</v>
      </c>
      <c r="N76" s="6">
        <v>0</v>
      </c>
      <c r="O76" s="6">
        <v>1</v>
      </c>
      <c r="P76" s="6">
        <v>2</v>
      </c>
      <c r="Q76" s="6">
        <v>3</v>
      </c>
      <c r="R76" s="22">
        <v>0</v>
      </c>
    </row>
    <row r="77" spans="3:18">
      <c r="C77" s="72" t="s">
        <v>460</v>
      </c>
      <c r="D77" s="6">
        <v>1</v>
      </c>
      <c r="E77" s="8">
        <v>21</v>
      </c>
      <c r="F77" s="6">
        <v>0</v>
      </c>
      <c r="G77" s="6">
        <v>0</v>
      </c>
      <c r="H77" s="6">
        <v>0</v>
      </c>
      <c r="I77" s="6">
        <v>1</v>
      </c>
      <c r="J77" s="6">
        <v>1</v>
      </c>
      <c r="K77" s="6">
        <v>0</v>
      </c>
      <c r="L77" s="6">
        <v>0</v>
      </c>
      <c r="M77" s="6">
        <v>0</v>
      </c>
      <c r="N77" s="6">
        <v>0</v>
      </c>
      <c r="O77" s="6">
        <v>0</v>
      </c>
      <c r="P77" s="6">
        <v>0</v>
      </c>
      <c r="Q77" s="6">
        <v>0</v>
      </c>
      <c r="R77" s="22">
        <v>0</v>
      </c>
    </row>
    <row r="78" spans="3:18">
      <c r="C78" s="72" t="s">
        <v>487</v>
      </c>
      <c r="D78" s="6">
        <v>1</v>
      </c>
      <c r="E78" s="8">
        <v>83</v>
      </c>
      <c r="F78" s="6">
        <v>1</v>
      </c>
      <c r="G78" s="6">
        <v>1</v>
      </c>
      <c r="H78" s="6">
        <v>0</v>
      </c>
      <c r="I78" s="6">
        <v>0</v>
      </c>
      <c r="J78" s="6">
        <v>1</v>
      </c>
      <c r="K78" s="6">
        <v>0</v>
      </c>
      <c r="L78" s="6">
        <v>0</v>
      </c>
      <c r="M78" s="6">
        <v>0</v>
      </c>
      <c r="N78" s="6">
        <v>0</v>
      </c>
      <c r="O78" s="6">
        <v>0</v>
      </c>
      <c r="P78" s="6">
        <v>0</v>
      </c>
      <c r="Q78" s="6">
        <v>0</v>
      </c>
      <c r="R78" s="22">
        <v>0</v>
      </c>
    </row>
    <row r="79" spans="3:18">
      <c r="C79" s="9" t="s">
        <v>145</v>
      </c>
      <c r="D79" s="6">
        <v>3</v>
      </c>
      <c r="E79" s="8">
        <v>72</v>
      </c>
      <c r="F79" s="6">
        <v>3</v>
      </c>
      <c r="G79" s="6">
        <v>0</v>
      </c>
      <c r="H79" s="6">
        <v>0</v>
      </c>
      <c r="I79" s="6">
        <v>0</v>
      </c>
      <c r="J79" s="6">
        <v>0</v>
      </c>
      <c r="K79" s="6">
        <v>0</v>
      </c>
      <c r="L79" s="6">
        <v>0</v>
      </c>
      <c r="M79" s="6">
        <v>0</v>
      </c>
      <c r="N79" s="6">
        <v>0</v>
      </c>
      <c r="O79" s="6">
        <v>0</v>
      </c>
      <c r="P79" s="6">
        <v>0</v>
      </c>
      <c r="Q79" s="6">
        <v>0</v>
      </c>
      <c r="R79" s="22">
        <v>0</v>
      </c>
    </row>
    <row r="80" spans="3:18">
      <c r="C80" s="9" t="s">
        <v>143</v>
      </c>
      <c r="D80" s="6">
        <v>7</v>
      </c>
      <c r="E80" s="8">
        <v>71.666666666666671</v>
      </c>
      <c r="F80" s="6">
        <v>1</v>
      </c>
      <c r="G80" s="6">
        <v>2</v>
      </c>
      <c r="H80" s="6">
        <v>0</v>
      </c>
      <c r="I80" s="6">
        <v>1</v>
      </c>
      <c r="J80" s="6">
        <v>2</v>
      </c>
      <c r="K80" s="6">
        <v>1</v>
      </c>
      <c r="L80" s="6">
        <v>2</v>
      </c>
      <c r="M80" s="6">
        <v>1</v>
      </c>
      <c r="N80" s="6">
        <v>0</v>
      </c>
      <c r="O80" s="6">
        <v>0</v>
      </c>
      <c r="P80" s="6">
        <v>1</v>
      </c>
      <c r="Q80" s="6">
        <v>4</v>
      </c>
      <c r="R80" s="22">
        <v>0</v>
      </c>
    </row>
    <row r="81" spans="3:18">
      <c r="C81" s="9" t="s">
        <v>175</v>
      </c>
      <c r="D81" s="6">
        <v>1</v>
      </c>
      <c r="E81" s="8">
        <v>61</v>
      </c>
      <c r="F81" s="6">
        <v>1</v>
      </c>
      <c r="G81" s="6">
        <v>0</v>
      </c>
      <c r="H81" s="6">
        <v>0</v>
      </c>
      <c r="I81" s="6">
        <v>0</v>
      </c>
      <c r="J81" s="6">
        <v>0</v>
      </c>
      <c r="K81" s="6">
        <v>0</v>
      </c>
      <c r="L81" s="6">
        <v>0</v>
      </c>
      <c r="M81" s="6">
        <v>0</v>
      </c>
      <c r="N81" s="6">
        <v>0</v>
      </c>
      <c r="O81" s="6">
        <v>0</v>
      </c>
      <c r="P81" s="6">
        <v>0</v>
      </c>
      <c r="Q81" s="6">
        <v>0</v>
      </c>
      <c r="R81" s="22">
        <v>0</v>
      </c>
    </row>
    <row r="82" spans="3:18">
      <c r="C82" s="72" t="s">
        <v>493</v>
      </c>
      <c r="D82" s="6">
        <v>1</v>
      </c>
      <c r="E82" s="8">
        <v>88</v>
      </c>
      <c r="F82" s="6">
        <v>1</v>
      </c>
      <c r="G82" s="6">
        <v>0</v>
      </c>
      <c r="H82" s="6">
        <v>0</v>
      </c>
      <c r="I82" s="6">
        <v>0</v>
      </c>
      <c r="J82" s="6">
        <v>0</v>
      </c>
      <c r="K82" s="6">
        <v>0</v>
      </c>
      <c r="L82" s="6">
        <v>0</v>
      </c>
      <c r="M82" s="6">
        <v>0</v>
      </c>
      <c r="N82" s="6">
        <v>0</v>
      </c>
      <c r="O82" s="6">
        <v>0</v>
      </c>
      <c r="P82" s="6">
        <v>0</v>
      </c>
      <c r="Q82" s="6">
        <v>0</v>
      </c>
      <c r="R82" s="22">
        <v>0</v>
      </c>
    </row>
    <row r="83" spans="3:18">
      <c r="C83" s="9" t="s">
        <v>124</v>
      </c>
      <c r="D83" s="6">
        <v>7</v>
      </c>
      <c r="E83" s="8">
        <v>60</v>
      </c>
      <c r="F83" s="6">
        <v>4</v>
      </c>
      <c r="G83" s="6">
        <v>2</v>
      </c>
      <c r="H83" s="6">
        <v>0</v>
      </c>
      <c r="I83" s="6">
        <v>1</v>
      </c>
      <c r="J83" s="6">
        <v>1</v>
      </c>
      <c r="K83" s="6">
        <v>1</v>
      </c>
      <c r="L83" s="6">
        <v>0</v>
      </c>
      <c r="M83" s="6">
        <v>0</v>
      </c>
      <c r="N83" s="6">
        <v>0</v>
      </c>
      <c r="O83" s="6">
        <v>0</v>
      </c>
      <c r="P83" s="6">
        <v>0</v>
      </c>
      <c r="Q83" s="6">
        <v>2</v>
      </c>
      <c r="R83" s="22">
        <v>0</v>
      </c>
    </row>
    <row r="84" spans="3:18">
      <c r="C84" s="72" t="s">
        <v>492</v>
      </c>
      <c r="D84" s="6">
        <v>1</v>
      </c>
      <c r="E84" s="8">
        <v>78</v>
      </c>
      <c r="F84" s="6">
        <v>1</v>
      </c>
      <c r="G84" s="6">
        <v>0</v>
      </c>
      <c r="H84" s="6">
        <v>0</v>
      </c>
      <c r="I84" s="6">
        <v>0</v>
      </c>
      <c r="J84" s="6">
        <v>1</v>
      </c>
      <c r="K84" s="6">
        <v>0</v>
      </c>
      <c r="L84" s="6">
        <v>0</v>
      </c>
      <c r="M84" s="6">
        <v>0</v>
      </c>
      <c r="N84" s="6">
        <v>0</v>
      </c>
      <c r="O84" s="6">
        <v>0</v>
      </c>
      <c r="P84" s="6">
        <v>0</v>
      </c>
      <c r="Q84" s="6">
        <v>0</v>
      </c>
      <c r="R84" s="22">
        <v>0</v>
      </c>
    </row>
    <row r="85" spans="3:18">
      <c r="C85" s="72" t="s">
        <v>491</v>
      </c>
      <c r="D85" s="6">
        <v>2</v>
      </c>
      <c r="E85" s="8">
        <v>57.5</v>
      </c>
      <c r="F85" s="6">
        <v>2</v>
      </c>
      <c r="G85" s="6">
        <v>1</v>
      </c>
      <c r="H85" s="6">
        <v>0</v>
      </c>
      <c r="I85" s="6">
        <v>0</v>
      </c>
      <c r="J85" s="6">
        <v>1</v>
      </c>
      <c r="K85" s="6">
        <v>0</v>
      </c>
      <c r="L85" s="6">
        <v>0</v>
      </c>
      <c r="M85" s="6">
        <v>0</v>
      </c>
      <c r="N85" s="6">
        <v>0</v>
      </c>
      <c r="O85" s="6">
        <v>0</v>
      </c>
      <c r="P85" s="6">
        <v>0</v>
      </c>
      <c r="Q85" s="6">
        <v>0</v>
      </c>
      <c r="R85" s="22">
        <v>0</v>
      </c>
    </row>
    <row r="86" spans="3:18">
      <c r="C86" s="72" t="s">
        <v>458</v>
      </c>
      <c r="D86" s="6">
        <v>1</v>
      </c>
      <c r="E86" s="8">
        <v>19</v>
      </c>
      <c r="F86" s="6">
        <v>0</v>
      </c>
      <c r="G86" s="6">
        <v>0</v>
      </c>
      <c r="H86" s="6">
        <v>1</v>
      </c>
      <c r="I86" s="6">
        <v>0</v>
      </c>
      <c r="J86" s="6">
        <v>0</v>
      </c>
      <c r="K86" s="6">
        <v>0</v>
      </c>
      <c r="L86" s="6">
        <v>0</v>
      </c>
      <c r="M86" s="6">
        <v>0</v>
      </c>
      <c r="N86" s="6">
        <v>1</v>
      </c>
      <c r="O86" s="6">
        <v>0</v>
      </c>
      <c r="P86" s="6">
        <v>0</v>
      </c>
      <c r="Q86" s="6">
        <v>0</v>
      </c>
      <c r="R86" s="22">
        <v>0</v>
      </c>
    </row>
    <row r="87" spans="3:18">
      <c r="C87" s="72" t="s">
        <v>476</v>
      </c>
      <c r="D87" s="6">
        <v>1</v>
      </c>
      <c r="E87" s="8">
        <v>66</v>
      </c>
      <c r="F87" s="6">
        <v>1</v>
      </c>
      <c r="G87" s="6">
        <v>1</v>
      </c>
      <c r="H87" s="6">
        <v>1</v>
      </c>
      <c r="I87" s="6">
        <v>0</v>
      </c>
      <c r="J87" s="6">
        <v>1</v>
      </c>
      <c r="K87" s="6">
        <v>1</v>
      </c>
      <c r="L87" s="6">
        <v>1</v>
      </c>
      <c r="M87" s="6">
        <v>1</v>
      </c>
      <c r="N87" s="6">
        <v>0</v>
      </c>
      <c r="O87" s="6">
        <v>0</v>
      </c>
      <c r="P87" s="6">
        <v>1</v>
      </c>
      <c r="Q87" s="6">
        <v>1</v>
      </c>
      <c r="R87" s="22">
        <v>0</v>
      </c>
    </row>
    <row r="88" spans="3:18">
      <c r="C88" s="72" t="s">
        <v>490</v>
      </c>
      <c r="D88" s="6">
        <v>1</v>
      </c>
      <c r="E88" s="8">
        <v>87</v>
      </c>
      <c r="F88" s="6">
        <v>1</v>
      </c>
      <c r="G88" s="6">
        <v>0</v>
      </c>
      <c r="H88" s="6">
        <v>0</v>
      </c>
      <c r="I88" s="6">
        <v>0</v>
      </c>
      <c r="J88" s="6">
        <v>1</v>
      </c>
      <c r="K88" s="6">
        <v>0</v>
      </c>
      <c r="L88" s="6">
        <v>1</v>
      </c>
      <c r="M88" s="6">
        <v>0</v>
      </c>
      <c r="N88" s="6">
        <v>0</v>
      </c>
      <c r="O88" s="6">
        <v>0</v>
      </c>
      <c r="P88" s="6">
        <v>0</v>
      </c>
      <c r="Q88" s="6">
        <v>0</v>
      </c>
      <c r="R88" s="22">
        <v>0</v>
      </c>
    </row>
    <row r="89" spans="3:18">
      <c r="C89" s="72" t="s">
        <v>473</v>
      </c>
      <c r="D89" s="6">
        <v>1</v>
      </c>
      <c r="E89" s="8">
        <v>76</v>
      </c>
      <c r="F89" s="6">
        <v>1</v>
      </c>
      <c r="G89" s="6">
        <v>0</v>
      </c>
      <c r="H89" s="6">
        <v>0</v>
      </c>
      <c r="I89" s="6">
        <v>0</v>
      </c>
      <c r="J89" s="6">
        <v>0</v>
      </c>
      <c r="K89" s="6">
        <v>1</v>
      </c>
      <c r="L89" s="6">
        <v>0</v>
      </c>
      <c r="M89" s="6">
        <v>0</v>
      </c>
      <c r="N89" s="6">
        <v>0</v>
      </c>
      <c r="O89" s="6">
        <v>0</v>
      </c>
      <c r="P89" s="6">
        <v>0</v>
      </c>
      <c r="Q89" s="6">
        <v>1</v>
      </c>
      <c r="R89" s="22">
        <v>0</v>
      </c>
    </row>
    <row r="90" spans="3:18">
      <c r="C90" s="72" t="s">
        <v>426</v>
      </c>
      <c r="D90" s="6">
        <v>4</v>
      </c>
      <c r="E90" s="8">
        <v>61.25</v>
      </c>
      <c r="F90" s="6">
        <v>3</v>
      </c>
      <c r="G90" s="6">
        <v>2</v>
      </c>
      <c r="H90" s="6">
        <v>1</v>
      </c>
      <c r="I90" s="6">
        <v>1</v>
      </c>
      <c r="J90" s="6">
        <v>3</v>
      </c>
      <c r="K90" s="6">
        <v>0</v>
      </c>
      <c r="L90" s="6">
        <v>1</v>
      </c>
      <c r="M90" s="6">
        <v>0</v>
      </c>
      <c r="N90" s="6">
        <v>0</v>
      </c>
      <c r="O90" s="6">
        <v>0</v>
      </c>
      <c r="P90" s="6">
        <v>1</v>
      </c>
      <c r="Q90" s="6">
        <v>0</v>
      </c>
      <c r="R90" s="22">
        <v>0</v>
      </c>
    </row>
    <row r="91" spans="3:18">
      <c r="C91" s="72" t="s">
        <v>440</v>
      </c>
      <c r="D91" s="6">
        <v>12</v>
      </c>
      <c r="E91" s="8">
        <v>38.333333333333336</v>
      </c>
      <c r="F91" s="6">
        <v>10</v>
      </c>
      <c r="G91" s="6">
        <v>1</v>
      </c>
      <c r="H91" s="6">
        <v>0</v>
      </c>
      <c r="I91" s="6">
        <v>2</v>
      </c>
      <c r="J91" s="6">
        <v>4</v>
      </c>
      <c r="K91" s="6">
        <v>1</v>
      </c>
      <c r="L91" s="6">
        <v>2</v>
      </c>
      <c r="M91" s="6">
        <v>0</v>
      </c>
      <c r="N91" s="6">
        <v>0</v>
      </c>
      <c r="O91" s="6">
        <v>0</v>
      </c>
      <c r="P91" s="6">
        <v>0</v>
      </c>
      <c r="Q91" s="6">
        <v>1</v>
      </c>
      <c r="R91" s="22">
        <v>0</v>
      </c>
    </row>
    <row r="92" spans="3:18">
      <c r="C92" s="9" t="s">
        <v>146</v>
      </c>
      <c r="D92" s="6">
        <v>18</v>
      </c>
      <c r="E92" s="8">
        <v>33.588235294117645</v>
      </c>
      <c r="F92" s="6">
        <v>9</v>
      </c>
      <c r="G92" s="6">
        <v>4</v>
      </c>
      <c r="H92" s="6">
        <v>2</v>
      </c>
      <c r="I92" s="6">
        <v>6</v>
      </c>
      <c r="J92" s="6">
        <v>7</v>
      </c>
      <c r="K92" s="6">
        <v>1</v>
      </c>
      <c r="L92" s="6">
        <v>1</v>
      </c>
      <c r="M92" s="6">
        <v>1</v>
      </c>
      <c r="N92" s="6">
        <v>0</v>
      </c>
      <c r="O92" s="6">
        <v>3</v>
      </c>
      <c r="P92" s="6">
        <v>2</v>
      </c>
      <c r="Q92" s="6">
        <v>3</v>
      </c>
      <c r="R92" s="22">
        <v>0</v>
      </c>
    </row>
    <row r="93" spans="3:18">
      <c r="C93" s="9" t="s">
        <v>169</v>
      </c>
      <c r="D93" s="6">
        <v>1</v>
      </c>
      <c r="E93" s="8">
        <v>72</v>
      </c>
      <c r="F93" s="6">
        <v>0</v>
      </c>
      <c r="G93" s="6">
        <v>0</v>
      </c>
      <c r="H93" s="6">
        <v>0</v>
      </c>
      <c r="I93" s="6">
        <v>0</v>
      </c>
      <c r="J93" s="6">
        <v>1</v>
      </c>
      <c r="K93" s="6">
        <v>1</v>
      </c>
      <c r="L93" s="6">
        <v>0</v>
      </c>
      <c r="M93" s="6">
        <v>0</v>
      </c>
      <c r="N93" s="6">
        <v>0</v>
      </c>
      <c r="O93" s="6">
        <v>0</v>
      </c>
      <c r="P93" s="6">
        <v>0</v>
      </c>
      <c r="Q93" s="6">
        <v>0</v>
      </c>
      <c r="R93" s="22">
        <v>0</v>
      </c>
    </row>
    <row r="94" spans="3:18">
      <c r="C94" s="9" t="s">
        <v>135</v>
      </c>
      <c r="D94" s="6">
        <v>11</v>
      </c>
      <c r="E94" s="8">
        <v>50</v>
      </c>
      <c r="F94" s="6">
        <v>6</v>
      </c>
      <c r="G94" s="6">
        <v>3</v>
      </c>
      <c r="H94" s="6">
        <v>0</v>
      </c>
      <c r="I94" s="6">
        <v>1</v>
      </c>
      <c r="J94" s="6">
        <v>5</v>
      </c>
      <c r="K94" s="6">
        <v>1</v>
      </c>
      <c r="L94" s="6">
        <v>2</v>
      </c>
      <c r="M94" s="6">
        <v>2</v>
      </c>
      <c r="N94" s="6">
        <v>0</v>
      </c>
      <c r="O94" s="6">
        <v>0</v>
      </c>
      <c r="P94" s="6">
        <v>1</v>
      </c>
      <c r="Q94" s="6">
        <v>3</v>
      </c>
      <c r="R94" s="22">
        <v>0</v>
      </c>
    </row>
    <row r="95" spans="3:18">
      <c r="C95" s="9" t="s">
        <v>214</v>
      </c>
      <c r="D95" s="6">
        <v>7</v>
      </c>
      <c r="E95" s="8">
        <v>50.857142857142854</v>
      </c>
      <c r="F95" s="6">
        <v>6</v>
      </c>
      <c r="G95" s="6">
        <v>1</v>
      </c>
      <c r="H95" s="6">
        <v>0</v>
      </c>
      <c r="I95" s="6">
        <v>1</v>
      </c>
      <c r="J95" s="6">
        <v>3</v>
      </c>
      <c r="K95" s="6">
        <v>2</v>
      </c>
      <c r="L95" s="6">
        <v>1</v>
      </c>
      <c r="M95" s="6">
        <v>0</v>
      </c>
      <c r="N95" s="6">
        <v>0</v>
      </c>
      <c r="O95" s="6">
        <v>0</v>
      </c>
      <c r="P95" s="6">
        <v>0</v>
      </c>
      <c r="Q95" s="6">
        <v>2</v>
      </c>
      <c r="R95" s="22">
        <v>0</v>
      </c>
    </row>
    <row r="96" spans="3:18">
      <c r="C96" s="9" t="s">
        <v>188</v>
      </c>
      <c r="D96" s="6">
        <v>3</v>
      </c>
      <c r="E96" s="8">
        <v>60.666666666666664</v>
      </c>
      <c r="F96" s="6">
        <v>3</v>
      </c>
      <c r="G96" s="6">
        <v>2</v>
      </c>
      <c r="H96" s="6">
        <v>0</v>
      </c>
      <c r="I96" s="6">
        <v>0</v>
      </c>
      <c r="J96" s="6">
        <v>1</v>
      </c>
      <c r="K96" s="6">
        <v>0</v>
      </c>
      <c r="L96" s="6">
        <v>1</v>
      </c>
      <c r="M96" s="6">
        <v>0</v>
      </c>
      <c r="N96" s="6">
        <v>0</v>
      </c>
      <c r="O96" s="6">
        <v>0</v>
      </c>
      <c r="P96" s="6">
        <v>0</v>
      </c>
      <c r="Q96" s="6">
        <v>0</v>
      </c>
      <c r="R96" s="22">
        <v>0</v>
      </c>
    </row>
    <row r="97" spans="3:18">
      <c r="C97" s="9" t="s">
        <v>224</v>
      </c>
      <c r="D97" s="6">
        <v>13</v>
      </c>
      <c r="E97" s="8">
        <v>58.769230769230766</v>
      </c>
      <c r="F97" s="6">
        <v>12</v>
      </c>
      <c r="G97" s="6">
        <v>4</v>
      </c>
      <c r="H97" s="6">
        <v>1</v>
      </c>
      <c r="I97" s="6">
        <v>0</v>
      </c>
      <c r="J97" s="6">
        <v>4</v>
      </c>
      <c r="K97" s="6">
        <v>1</v>
      </c>
      <c r="L97" s="6">
        <v>1</v>
      </c>
      <c r="M97" s="6">
        <v>1</v>
      </c>
      <c r="N97" s="6">
        <v>0</v>
      </c>
      <c r="O97" s="6">
        <v>0</v>
      </c>
      <c r="P97" s="6">
        <v>1</v>
      </c>
      <c r="Q97" s="6">
        <v>0</v>
      </c>
      <c r="R97" s="22">
        <v>0</v>
      </c>
    </row>
    <row r="98" spans="3:18">
      <c r="C98" s="9" t="s">
        <v>197</v>
      </c>
      <c r="D98" s="6">
        <v>5</v>
      </c>
      <c r="E98" s="8">
        <v>68.400000000000006</v>
      </c>
      <c r="F98" s="6">
        <v>4</v>
      </c>
      <c r="G98" s="6">
        <v>1</v>
      </c>
      <c r="H98" s="6">
        <v>1</v>
      </c>
      <c r="I98" s="6">
        <v>0</v>
      </c>
      <c r="J98" s="6">
        <v>3</v>
      </c>
      <c r="K98" s="6">
        <v>0</v>
      </c>
      <c r="L98" s="6">
        <v>2</v>
      </c>
      <c r="M98" s="6">
        <v>1</v>
      </c>
      <c r="N98" s="6">
        <v>0</v>
      </c>
      <c r="O98" s="6">
        <v>0</v>
      </c>
      <c r="P98" s="6">
        <v>0</v>
      </c>
      <c r="Q98" s="6">
        <v>2</v>
      </c>
      <c r="R98" s="22">
        <v>1</v>
      </c>
    </row>
    <row r="99" spans="3:18">
      <c r="C99" s="9" t="s">
        <v>172</v>
      </c>
      <c r="D99" s="6">
        <v>1</v>
      </c>
      <c r="E99" s="8">
        <v>48</v>
      </c>
      <c r="F99" s="6">
        <v>1</v>
      </c>
      <c r="G99" s="6">
        <v>0</v>
      </c>
      <c r="H99" s="6">
        <v>0</v>
      </c>
      <c r="I99" s="6">
        <v>0</v>
      </c>
      <c r="J99" s="6">
        <v>0</v>
      </c>
      <c r="K99" s="6">
        <v>0</v>
      </c>
      <c r="L99" s="6">
        <v>0</v>
      </c>
      <c r="M99" s="6">
        <v>0</v>
      </c>
      <c r="N99" s="6">
        <v>0</v>
      </c>
      <c r="O99" s="6">
        <v>0</v>
      </c>
      <c r="P99" s="6">
        <v>0</v>
      </c>
      <c r="Q99" s="6">
        <v>0</v>
      </c>
      <c r="R99" s="22">
        <v>0</v>
      </c>
    </row>
    <row r="100" spans="3:18">
      <c r="C100" s="72" t="s">
        <v>470</v>
      </c>
      <c r="D100" s="6">
        <v>1</v>
      </c>
      <c r="E100" s="8">
        <v>35</v>
      </c>
      <c r="F100" s="6">
        <v>1</v>
      </c>
      <c r="G100" s="6">
        <v>0</v>
      </c>
      <c r="H100" s="6">
        <v>1</v>
      </c>
      <c r="I100" s="6">
        <v>1</v>
      </c>
      <c r="J100" s="6">
        <v>0</v>
      </c>
      <c r="K100" s="6">
        <v>0</v>
      </c>
      <c r="L100" s="6">
        <v>0</v>
      </c>
      <c r="M100" s="6">
        <v>0</v>
      </c>
      <c r="N100" s="6">
        <v>0</v>
      </c>
      <c r="O100" s="6">
        <v>0</v>
      </c>
      <c r="P100" s="6">
        <v>0</v>
      </c>
      <c r="Q100" s="6">
        <v>0</v>
      </c>
      <c r="R100" s="22">
        <v>0</v>
      </c>
    </row>
    <row r="101" spans="3:18">
      <c r="C101" s="9" t="s">
        <v>241</v>
      </c>
      <c r="D101" s="6">
        <v>7</v>
      </c>
      <c r="E101" s="8">
        <v>60.857142857142854</v>
      </c>
      <c r="F101" s="6">
        <v>4</v>
      </c>
      <c r="G101" s="6">
        <v>3</v>
      </c>
      <c r="H101" s="6">
        <v>1</v>
      </c>
      <c r="I101" s="6">
        <v>1</v>
      </c>
      <c r="J101" s="6">
        <v>2</v>
      </c>
      <c r="K101" s="6">
        <v>1</v>
      </c>
      <c r="L101" s="6">
        <v>4</v>
      </c>
      <c r="M101" s="6">
        <v>1</v>
      </c>
      <c r="N101" s="6">
        <v>0</v>
      </c>
      <c r="O101" s="6">
        <v>0</v>
      </c>
      <c r="P101" s="6">
        <v>2</v>
      </c>
      <c r="Q101" s="6">
        <v>1</v>
      </c>
      <c r="R101" s="22">
        <v>2</v>
      </c>
    </row>
    <row r="102" spans="3:18">
      <c r="C102" s="9" t="s">
        <v>230</v>
      </c>
      <c r="D102" s="6">
        <v>7</v>
      </c>
      <c r="E102" s="8">
        <v>57.5</v>
      </c>
      <c r="F102" s="6">
        <v>5</v>
      </c>
      <c r="G102" s="6">
        <v>0</v>
      </c>
      <c r="H102" s="6">
        <v>0</v>
      </c>
      <c r="I102" s="6">
        <v>0</v>
      </c>
      <c r="J102" s="6">
        <v>2</v>
      </c>
      <c r="K102" s="6">
        <v>3</v>
      </c>
      <c r="L102" s="6">
        <v>1</v>
      </c>
      <c r="M102" s="6">
        <v>0</v>
      </c>
      <c r="N102" s="6">
        <v>0</v>
      </c>
      <c r="O102" s="6">
        <v>0</v>
      </c>
      <c r="P102" s="6">
        <v>0</v>
      </c>
      <c r="Q102" s="6">
        <v>1</v>
      </c>
      <c r="R102" s="22">
        <v>0</v>
      </c>
    </row>
    <row r="103" spans="3:18">
      <c r="C103" s="9" t="s">
        <v>168</v>
      </c>
      <c r="D103" s="6">
        <v>4</v>
      </c>
      <c r="E103" s="8">
        <v>66.5</v>
      </c>
      <c r="F103" s="6">
        <v>4</v>
      </c>
      <c r="G103" s="6">
        <v>2</v>
      </c>
      <c r="H103" s="6">
        <v>0</v>
      </c>
      <c r="I103" s="6">
        <v>0</v>
      </c>
      <c r="J103" s="6">
        <v>0</v>
      </c>
      <c r="K103" s="6">
        <v>0</v>
      </c>
      <c r="L103" s="6">
        <v>1</v>
      </c>
      <c r="M103" s="6">
        <v>0</v>
      </c>
      <c r="N103" s="6">
        <v>0</v>
      </c>
      <c r="O103" s="6">
        <v>0</v>
      </c>
      <c r="P103" s="6">
        <v>0</v>
      </c>
      <c r="Q103" s="6">
        <v>0</v>
      </c>
      <c r="R103" s="22">
        <v>0</v>
      </c>
    </row>
    <row r="104" spans="3:18">
      <c r="C104" s="9" t="s">
        <v>192</v>
      </c>
      <c r="D104" s="6">
        <v>8</v>
      </c>
      <c r="E104" s="8">
        <v>41.25</v>
      </c>
      <c r="F104" s="6">
        <v>7</v>
      </c>
      <c r="G104" s="6">
        <v>1</v>
      </c>
      <c r="H104" s="6">
        <v>1</v>
      </c>
      <c r="I104" s="6">
        <v>1</v>
      </c>
      <c r="J104" s="6">
        <v>4</v>
      </c>
      <c r="K104" s="6">
        <v>0</v>
      </c>
      <c r="L104" s="6">
        <v>0</v>
      </c>
      <c r="M104" s="6">
        <v>0</v>
      </c>
      <c r="N104" s="6">
        <v>0</v>
      </c>
      <c r="O104" s="6">
        <v>1</v>
      </c>
      <c r="P104" s="6">
        <v>2</v>
      </c>
      <c r="Q104" s="6">
        <v>1</v>
      </c>
      <c r="R104" s="22">
        <v>0</v>
      </c>
    </row>
    <row r="105" spans="3:18">
      <c r="C105" s="9" t="s">
        <v>242</v>
      </c>
      <c r="D105" s="6">
        <v>5</v>
      </c>
      <c r="E105" s="8">
        <v>43.8</v>
      </c>
      <c r="F105" s="6">
        <v>3</v>
      </c>
      <c r="G105" s="6">
        <v>1</v>
      </c>
      <c r="H105" s="6">
        <v>0</v>
      </c>
      <c r="I105" s="6">
        <v>0</v>
      </c>
      <c r="J105" s="6">
        <v>1</v>
      </c>
      <c r="K105" s="6">
        <v>0</v>
      </c>
      <c r="L105" s="6">
        <v>0</v>
      </c>
      <c r="M105" s="6">
        <v>0</v>
      </c>
      <c r="N105" s="6">
        <v>0</v>
      </c>
      <c r="O105" s="6">
        <v>1</v>
      </c>
      <c r="P105" s="6">
        <v>0</v>
      </c>
      <c r="Q105" s="6">
        <v>0</v>
      </c>
      <c r="R105" s="22">
        <v>0</v>
      </c>
    </row>
    <row r="106" spans="3:18">
      <c r="C106" s="9" t="s">
        <v>223</v>
      </c>
      <c r="D106" s="6">
        <v>4</v>
      </c>
      <c r="E106" s="8">
        <v>40.5</v>
      </c>
      <c r="F106" s="6">
        <v>3</v>
      </c>
      <c r="G106" s="6">
        <v>2</v>
      </c>
      <c r="H106" s="6">
        <v>2</v>
      </c>
      <c r="I106" s="6">
        <v>1</v>
      </c>
      <c r="J106" s="6">
        <v>3</v>
      </c>
      <c r="K106" s="6">
        <v>1</v>
      </c>
      <c r="L106" s="6">
        <v>0</v>
      </c>
      <c r="M106" s="6">
        <v>0</v>
      </c>
      <c r="N106" s="6">
        <v>0</v>
      </c>
      <c r="O106" s="6">
        <v>0</v>
      </c>
      <c r="P106" s="6">
        <v>0</v>
      </c>
      <c r="Q106" s="6">
        <v>0</v>
      </c>
      <c r="R106" s="22">
        <v>1</v>
      </c>
    </row>
    <row r="107" spans="3:18">
      <c r="C107" s="9" t="s">
        <v>156</v>
      </c>
      <c r="D107" s="6">
        <v>8</v>
      </c>
      <c r="E107" s="8">
        <v>61.75</v>
      </c>
      <c r="F107" s="6">
        <v>6</v>
      </c>
      <c r="G107" s="6">
        <v>3</v>
      </c>
      <c r="H107" s="6">
        <v>0</v>
      </c>
      <c r="I107" s="6">
        <v>0</v>
      </c>
      <c r="J107" s="6">
        <v>5</v>
      </c>
      <c r="K107" s="6">
        <v>1</v>
      </c>
      <c r="L107" s="6">
        <v>2</v>
      </c>
      <c r="M107" s="6">
        <v>0</v>
      </c>
      <c r="N107" s="6">
        <v>0</v>
      </c>
      <c r="O107" s="6">
        <v>0</v>
      </c>
      <c r="P107" s="6">
        <v>1</v>
      </c>
      <c r="Q107" s="6">
        <v>1</v>
      </c>
      <c r="R107" s="22">
        <v>0</v>
      </c>
    </row>
    <row r="108" spans="3:18">
      <c r="C108" s="9" t="s">
        <v>190</v>
      </c>
      <c r="D108" s="6">
        <v>32</v>
      </c>
      <c r="E108" s="8">
        <v>56.862068965517238</v>
      </c>
      <c r="F108" s="6">
        <v>21</v>
      </c>
      <c r="G108" s="6">
        <v>6</v>
      </c>
      <c r="H108" s="6">
        <v>3</v>
      </c>
      <c r="I108" s="6">
        <v>3</v>
      </c>
      <c r="J108" s="6">
        <v>14</v>
      </c>
      <c r="K108" s="6">
        <v>3</v>
      </c>
      <c r="L108" s="6">
        <v>6</v>
      </c>
      <c r="M108" s="6">
        <v>1</v>
      </c>
      <c r="N108" s="6">
        <v>0</v>
      </c>
      <c r="O108" s="6">
        <v>1</v>
      </c>
      <c r="P108" s="6">
        <v>6</v>
      </c>
      <c r="Q108" s="6">
        <v>10</v>
      </c>
      <c r="R108" s="22">
        <v>1</v>
      </c>
    </row>
    <row r="109" spans="3:18">
      <c r="C109" s="72" t="s">
        <v>464</v>
      </c>
      <c r="D109" s="6">
        <v>1</v>
      </c>
      <c r="E109" s="8">
        <v>61</v>
      </c>
      <c r="F109" s="6">
        <v>1</v>
      </c>
      <c r="G109" s="6">
        <v>1</v>
      </c>
      <c r="H109" s="6">
        <v>0</v>
      </c>
      <c r="I109" s="6">
        <v>0</v>
      </c>
      <c r="J109" s="6">
        <v>1</v>
      </c>
      <c r="K109" s="6">
        <v>0</v>
      </c>
      <c r="L109" s="6">
        <v>0</v>
      </c>
      <c r="M109" s="6">
        <v>0</v>
      </c>
      <c r="N109" s="6">
        <v>0</v>
      </c>
      <c r="O109" s="6">
        <v>0</v>
      </c>
      <c r="P109" s="6">
        <v>0</v>
      </c>
      <c r="Q109" s="6">
        <v>0</v>
      </c>
      <c r="R109" s="22">
        <v>0</v>
      </c>
    </row>
    <row r="110" spans="3:18">
      <c r="C110" s="9" t="s">
        <v>164</v>
      </c>
      <c r="D110" s="6">
        <v>1</v>
      </c>
      <c r="E110" s="8">
        <v>79</v>
      </c>
      <c r="F110" s="6">
        <v>1</v>
      </c>
      <c r="G110" s="6">
        <v>0</v>
      </c>
      <c r="H110" s="6">
        <v>0</v>
      </c>
      <c r="I110" s="6">
        <v>0</v>
      </c>
      <c r="J110" s="6">
        <v>0</v>
      </c>
      <c r="K110" s="6">
        <v>0</v>
      </c>
      <c r="L110" s="6">
        <v>0</v>
      </c>
      <c r="M110" s="6">
        <v>0</v>
      </c>
      <c r="N110" s="6">
        <v>0</v>
      </c>
      <c r="O110" s="6">
        <v>0</v>
      </c>
      <c r="P110" s="6">
        <v>1</v>
      </c>
      <c r="Q110" s="6">
        <v>0</v>
      </c>
      <c r="R110" s="22">
        <v>0</v>
      </c>
    </row>
    <row r="111" spans="3:18">
      <c r="C111" s="9" t="s">
        <v>153</v>
      </c>
      <c r="D111" s="6">
        <v>4</v>
      </c>
      <c r="E111" s="8">
        <v>52.5</v>
      </c>
      <c r="F111" s="6">
        <v>3</v>
      </c>
      <c r="G111" s="6">
        <v>0</v>
      </c>
      <c r="H111" s="6">
        <v>1</v>
      </c>
      <c r="I111" s="6">
        <v>0</v>
      </c>
      <c r="J111" s="6">
        <v>3</v>
      </c>
      <c r="K111" s="6">
        <v>1</v>
      </c>
      <c r="L111" s="6">
        <v>1</v>
      </c>
      <c r="M111" s="6">
        <v>0</v>
      </c>
      <c r="N111" s="6">
        <v>0</v>
      </c>
      <c r="O111" s="6">
        <v>0</v>
      </c>
      <c r="P111" s="6">
        <v>1</v>
      </c>
      <c r="Q111" s="6">
        <v>1</v>
      </c>
      <c r="R111" s="22">
        <v>0</v>
      </c>
    </row>
    <row r="112" spans="3:18">
      <c r="C112" s="9" t="s">
        <v>162</v>
      </c>
      <c r="D112" s="6">
        <v>1</v>
      </c>
      <c r="E112" s="8">
        <v>65</v>
      </c>
      <c r="F112" s="6">
        <v>1</v>
      </c>
      <c r="G112" s="6">
        <v>0</v>
      </c>
      <c r="H112" s="6">
        <v>0</v>
      </c>
      <c r="I112" s="6">
        <v>0</v>
      </c>
      <c r="J112" s="6">
        <v>0</v>
      </c>
      <c r="K112" s="6">
        <v>0</v>
      </c>
      <c r="L112" s="6">
        <v>0</v>
      </c>
      <c r="M112" s="6">
        <v>0</v>
      </c>
      <c r="N112" s="6">
        <v>0</v>
      </c>
      <c r="O112" s="6">
        <v>0</v>
      </c>
      <c r="P112" s="6">
        <v>0</v>
      </c>
      <c r="Q112" s="6">
        <v>0</v>
      </c>
      <c r="R112" s="22">
        <v>0</v>
      </c>
    </row>
    <row r="113" spans="3:18">
      <c r="C113" s="9" t="s">
        <v>147</v>
      </c>
      <c r="D113" s="6">
        <v>3</v>
      </c>
      <c r="E113" s="8">
        <v>70.666666666666671</v>
      </c>
      <c r="F113" s="6">
        <v>3</v>
      </c>
      <c r="G113" s="6">
        <v>1</v>
      </c>
      <c r="H113" s="6">
        <v>0</v>
      </c>
      <c r="I113" s="6">
        <v>0</v>
      </c>
      <c r="J113" s="6">
        <v>1</v>
      </c>
      <c r="K113" s="6">
        <v>2</v>
      </c>
      <c r="L113" s="6">
        <v>2</v>
      </c>
      <c r="M113" s="6">
        <v>0</v>
      </c>
      <c r="N113" s="6">
        <v>0</v>
      </c>
      <c r="O113" s="6">
        <v>0</v>
      </c>
      <c r="P113" s="6">
        <v>1</v>
      </c>
      <c r="Q113" s="6">
        <v>1</v>
      </c>
      <c r="R113" s="22">
        <v>0</v>
      </c>
    </row>
    <row r="114" spans="3:18">
      <c r="C114" s="9" t="s">
        <v>127</v>
      </c>
      <c r="D114" s="6">
        <v>3</v>
      </c>
      <c r="E114" s="8">
        <v>68.5</v>
      </c>
      <c r="F114" s="6">
        <v>2</v>
      </c>
      <c r="G114" s="6">
        <v>0</v>
      </c>
      <c r="H114" s="6">
        <v>0</v>
      </c>
      <c r="I114" s="6">
        <v>0</v>
      </c>
      <c r="J114" s="6">
        <v>1</v>
      </c>
      <c r="K114" s="6">
        <v>1</v>
      </c>
      <c r="L114" s="6">
        <v>1</v>
      </c>
      <c r="M114" s="6">
        <v>0</v>
      </c>
      <c r="N114" s="6">
        <v>0</v>
      </c>
      <c r="O114" s="6">
        <v>0</v>
      </c>
      <c r="P114" s="6">
        <v>0</v>
      </c>
      <c r="Q114" s="6">
        <v>2</v>
      </c>
      <c r="R114" s="22">
        <v>0</v>
      </c>
    </row>
    <row r="115" spans="3:18">
      <c r="C115" s="9" t="s">
        <v>209</v>
      </c>
      <c r="D115" s="6">
        <v>5</v>
      </c>
      <c r="E115" s="8">
        <v>44</v>
      </c>
      <c r="F115" s="6">
        <v>3</v>
      </c>
      <c r="G115" s="6">
        <v>2</v>
      </c>
      <c r="H115" s="6">
        <v>3</v>
      </c>
      <c r="I115" s="6">
        <v>2</v>
      </c>
      <c r="J115" s="6">
        <v>4</v>
      </c>
      <c r="K115" s="6">
        <v>0</v>
      </c>
      <c r="L115" s="6">
        <v>2</v>
      </c>
      <c r="M115" s="6">
        <v>2</v>
      </c>
      <c r="N115" s="6">
        <v>0</v>
      </c>
      <c r="O115" s="6">
        <v>1</v>
      </c>
      <c r="P115" s="6">
        <v>1</v>
      </c>
      <c r="Q115" s="6">
        <v>1</v>
      </c>
      <c r="R115" s="22">
        <v>2</v>
      </c>
    </row>
    <row r="116" spans="3:18">
      <c r="C116" s="9" t="s">
        <v>144</v>
      </c>
      <c r="D116" s="6">
        <v>4</v>
      </c>
      <c r="E116" s="8">
        <v>69.25</v>
      </c>
      <c r="F116" s="6">
        <v>1</v>
      </c>
      <c r="G116" s="6">
        <v>1</v>
      </c>
      <c r="H116" s="6">
        <v>0</v>
      </c>
      <c r="I116" s="6">
        <v>0</v>
      </c>
      <c r="J116" s="6">
        <v>2</v>
      </c>
      <c r="K116" s="6">
        <v>1</v>
      </c>
      <c r="L116" s="6">
        <v>0</v>
      </c>
      <c r="M116" s="6">
        <v>0</v>
      </c>
      <c r="N116" s="6">
        <v>0</v>
      </c>
      <c r="O116" s="6">
        <v>0</v>
      </c>
      <c r="P116" s="6">
        <v>0</v>
      </c>
      <c r="Q116" s="6">
        <v>2</v>
      </c>
      <c r="R116" s="22">
        <v>0</v>
      </c>
    </row>
    <row r="117" spans="3:18">
      <c r="C117" s="9" t="s">
        <v>131</v>
      </c>
      <c r="D117" s="6">
        <v>6</v>
      </c>
      <c r="E117" s="8">
        <v>55.833333333333336</v>
      </c>
      <c r="F117" s="6">
        <v>6</v>
      </c>
      <c r="G117" s="6">
        <v>2</v>
      </c>
      <c r="H117" s="6">
        <v>1</v>
      </c>
      <c r="I117" s="6">
        <v>2</v>
      </c>
      <c r="J117" s="6">
        <v>3</v>
      </c>
      <c r="K117" s="6">
        <v>0</v>
      </c>
      <c r="L117" s="6">
        <v>0</v>
      </c>
      <c r="M117" s="6">
        <v>0</v>
      </c>
      <c r="N117" s="6">
        <v>0</v>
      </c>
      <c r="O117" s="6">
        <v>0</v>
      </c>
      <c r="P117" s="6">
        <v>1</v>
      </c>
      <c r="Q117" s="6">
        <v>1</v>
      </c>
      <c r="R117" s="22">
        <v>0</v>
      </c>
    </row>
    <row r="118" spans="3:18">
      <c r="C118" s="9" t="s">
        <v>243</v>
      </c>
      <c r="D118" s="6">
        <v>6</v>
      </c>
      <c r="E118" s="8">
        <v>52</v>
      </c>
      <c r="F118" s="6">
        <v>6</v>
      </c>
      <c r="G118" s="6">
        <v>1</v>
      </c>
      <c r="H118" s="6">
        <v>1</v>
      </c>
      <c r="I118" s="6">
        <v>2</v>
      </c>
      <c r="J118" s="6">
        <v>3</v>
      </c>
      <c r="K118" s="6">
        <v>0</v>
      </c>
      <c r="L118" s="6">
        <v>2</v>
      </c>
      <c r="M118" s="6">
        <v>0</v>
      </c>
      <c r="N118" s="6">
        <v>0</v>
      </c>
      <c r="O118" s="6">
        <v>0</v>
      </c>
      <c r="P118" s="6">
        <v>0</v>
      </c>
      <c r="Q118" s="6">
        <v>1</v>
      </c>
      <c r="R118" s="22">
        <v>2</v>
      </c>
    </row>
    <row r="119" spans="3:18">
      <c r="C119" s="9" t="s">
        <v>212</v>
      </c>
      <c r="D119" s="6">
        <v>5</v>
      </c>
      <c r="E119" s="8">
        <v>41.2</v>
      </c>
      <c r="F119" s="6">
        <v>4</v>
      </c>
      <c r="G119" s="6">
        <v>1</v>
      </c>
      <c r="H119" s="6">
        <v>0</v>
      </c>
      <c r="I119" s="6">
        <v>1</v>
      </c>
      <c r="J119" s="6">
        <v>1</v>
      </c>
      <c r="K119" s="6">
        <v>1</v>
      </c>
      <c r="L119" s="6">
        <v>2</v>
      </c>
      <c r="M119" s="6">
        <v>0</v>
      </c>
      <c r="N119" s="6">
        <v>0</v>
      </c>
      <c r="O119" s="6">
        <v>1</v>
      </c>
      <c r="P119" s="6">
        <v>0</v>
      </c>
      <c r="Q119" s="6">
        <v>1</v>
      </c>
      <c r="R119" s="22">
        <v>0</v>
      </c>
    </row>
    <row r="120" spans="3:18">
      <c r="C120" s="72" t="s">
        <v>454</v>
      </c>
      <c r="D120" s="6">
        <v>1</v>
      </c>
      <c r="E120" s="8">
        <v>69</v>
      </c>
      <c r="F120" s="6">
        <v>0</v>
      </c>
      <c r="G120" s="6">
        <v>1</v>
      </c>
      <c r="H120" s="6">
        <v>0</v>
      </c>
      <c r="I120" s="6">
        <v>0</v>
      </c>
      <c r="J120" s="6">
        <v>0</v>
      </c>
      <c r="K120" s="6">
        <v>0</v>
      </c>
      <c r="L120" s="6">
        <v>0</v>
      </c>
      <c r="M120" s="6">
        <v>0</v>
      </c>
      <c r="N120" s="6">
        <v>0</v>
      </c>
      <c r="O120" s="6">
        <v>0</v>
      </c>
      <c r="P120" s="6">
        <v>1</v>
      </c>
      <c r="Q120" s="6">
        <v>0</v>
      </c>
      <c r="R120" s="22">
        <v>0</v>
      </c>
    </row>
    <row r="121" spans="3:18">
      <c r="C121" s="9" t="s">
        <v>215</v>
      </c>
      <c r="D121" s="6">
        <v>12</v>
      </c>
      <c r="E121" s="8">
        <v>51.454545454545453</v>
      </c>
      <c r="F121" s="6">
        <v>10</v>
      </c>
      <c r="G121" s="6">
        <v>3</v>
      </c>
      <c r="H121" s="6">
        <v>1</v>
      </c>
      <c r="I121" s="6">
        <v>2</v>
      </c>
      <c r="J121" s="6">
        <v>5</v>
      </c>
      <c r="K121" s="6">
        <v>0</v>
      </c>
      <c r="L121" s="6">
        <v>1</v>
      </c>
      <c r="M121" s="6">
        <v>0</v>
      </c>
      <c r="N121" s="6">
        <v>0</v>
      </c>
      <c r="O121" s="6">
        <v>2</v>
      </c>
      <c r="P121" s="6">
        <v>0</v>
      </c>
      <c r="Q121" s="6">
        <v>2</v>
      </c>
      <c r="R121" s="22">
        <v>0</v>
      </c>
    </row>
    <row r="122" spans="3:18">
      <c r="C122" s="9" t="s">
        <v>201</v>
      </c>
      <c r="D122" s="6">
        <v>4</v>
      </c>
      <c r="E122" s="8">
        <v>44.75</v>
      </c>
      <c r="F122" s="6">
        <v>4</v>
      </c>
      <c r="G122" s="6">
        <v>2</v>
      </c>
      <c r="H122" s="6">
        <v>0</v>
      </c>
      <c r="I122" s="6">
        <v>0</v>
      </c>
      <c r="J122" s="6">
        <v>1</v>
      </c>
      <c r="K122" s="6">
        <v>0</v>
      </c>
      <c r="L122" s="6">
        <v>0</v>
      </c>
      <c r="M122" s="6">
        <v>0</v>
      </c>
      <c r="N122" s="6">
        <v>0</v>
      </c>
      <c r="O122" s="6">
        <v>1</v>
      </c>
      <c r="P122" s="6">
        <v>1</v>
      </c>
      <c r="Q122" s="6">
        <v>0</v>
      </c>
      <c r="R122" s="22">
        <v>0</v>
      </c>
    </row>
    <row r="123" spans="3:18">
      <c r="C123" s="9" t="s">
        <v>149</v>
      </c>
      <c r="D123" s="6">
        <v>8</v>
      </c>
      <c r="E123" s="8">
        <v>60.875</v>
      </c>
      <c r="F123" s="6">
        <v>7</v>
      </c>
      <c r="G123" s="6">
        <v>2</v>
      </c>
      <c r="H123" s="6">
        <v>1</v>
      </c>
      <c r="I123" s="6">
        <v>1</v>
      </c>
      <c r="J123" s="6">
        <v>3</v>
      </c>
      <c r="K123" s="6">
        <v>0</v>
      </c>
      <c r="L123" s="6">
        <v>2</v>
      </c>
      <c r="M123" s="6">
        <v>0</v>
      </c>
      <c r="N123" s="6">
        <v>1</v>
      </c>
      <c r="O123" s="6">
        <v>0</v>
      </c>
      <c r="P123" s="6">
        <v>3</v>
      </c>
      <c r="Q123" s="6">
        <v>4</v>
      </c>
      <c r="R123" s="22">
        <v>0</v>
      </c>
    </row>
    <row r="124" spans="3:18">
      <c r="C124" s="9" t="s">
        <v>236</v>
      </c>
      <c r="D124" s="6">
        <v>2</v>
      </c>
      <c r="E124" s="8">
        <v>36</v>
      </c>
      <c r="F124" s="6">
        <v>2</v>
      </c>
      <c r="G124" s="6">
        <v>0</v>
      </c>
      <c r="H124" s="6">
        <v>0</v>
      </c>
      <c r="I124" s="6">
        <v>0</v>
      </c>
      <c r="J124" s="6">
        <v>1</v>
      </c>
      <c r="K124" s="6">
        <v>0</v>
      </c>
      <c r="L124" s="6">
        <v>0</v>
      </c>
      <c r="M124" s="6">
        <v>0</v>
      </c>
      <c r="N124" s="6">
        <v>0</v>
      </c>
      <c r="O124" s="6">
        <v>0</v>
      </c>
      <c r="P124" s="6">
        <v>1</v>
      </c>
      <c r="Q124" s="6">
        <v>0</v>
      </c>
      <c r="R124" s="22">
        <v>0</v>
      </c>
    </row>
    <row r="125" spans="3:18">
      <c r="C125" s="72" t="s">
        <v>433</v>
      </c>
      <c r="D125" s="6">
        <v>10</v>
      </c>
      <c r="E125" s="8">
        <v>47.2</v>
      </c>
      <c r="F125" s="6">
        <v>6</v>
      </c>
      <c r="G125" s="6">
        <v>3</v>
      </c>
      <c r="H125" s="6">
        <v>0</v>
      </c>
      <c r="I125" s="6">
        <v>2</v>
      </c>
      <c r="J125" s="6">
        <v>5</v>
      </c>
      <c r="K125" s="6">
        <v>0</v>
      </c>
      <c r="L125" s="6">
        <v>2</v>
      </c>
      <c r="M125" s="6">
        <v>0</v>
      </c>
      <c r="N125" s="6">
        <v>0</v>
      </c>
      <c r="O125" s="6">
        <v>0</v>
      </c>
      <c r="P125" s="6">
        <v>2</v>
      </c>
      <c r="Q125" s="6">
        <v>1</v>
      </c>
      <c r="R125" s="22">
        <v>0</v>
      </c>
    </row>
    <row r="126" spans="3:18">
      <c r="C126" s="9" t="s">
        <v>130</v>
      </c>
      <c r="D126" s="6">
        <v>8</v>
      </c>
      <c r="E126" s="8">
        <v>64.125</v>
      </c>
      <c r="F126" s="6">
        <v>6</v>
      </c>
      <c r="G126" s="6">
        <v>4</v>
      </c>
      <c r="H126" s="6">
        <v>0</v>
      </c>
      <c r="I126" s="6">
        <v>2</v>
      </c>
      <c r="J126" s="6">
        <v>4</v>
      </c>
      <c r="K126" s="6">
        <v>2</v>
      </c>
      <c r="L126" s="6">
        <v>4</v>
      </c>
      <c r="M126" s="6">
        <v>1</v>
      </c>
      <c r="N126" s="6">
        <v>0</v>
      </c>
      <c r="O126" s="6">
        <v>0</v>
      </c>
      <c r="P126" s="6">
        <v>1</v>
      </c>
      <c r="Q126" s="6">
        <v>2</v>
      </c>
      <c r="R126" s="22">
        <v>1</v>
      </c>
    </row>
    <row r="127" spans="3:18">
      <c r="C127" s="9" t="s">
        <v>199</v>
      </c>
      <c r="D127" s="6">
        <v>10</v>
      </c>
      <c r="E127" s="8">
        <v>60.5</v>
      </c>
      <c r="F127" s="6">
        <v>7</v>
      </c>
      <c r="G127" s="6">
        <v>1</v>
      </c>
      <c r="H127" s="6">
        <v>2</v>
      </c>
      <c r="I127" s="6">
        <v>1</v>
      </c>
      <c r="J127" s="6">
        <v>3</v>
      </c>
      <c r="K127" s="6">
        <v>1</v>
      </c>
      <c r="L127" s="6">
        <v>2</v>
      </c>
      <c r="M127" s="6">
        <v>0</v>
      </c>
      <c r="N127" s="6">
        <v>0</v>
      </c>
      <c r="O127" s="6">
        <v>0</v>
      </c>
      <c r="P127" s="6">
        <v>1</v>
      </c>
      <c r="Q127" s="6">
        <v>2</v>
      </c>
      <c r="R127" s="22">
        <v>0</v>
      </c>
    </row>
    <row r="128" spans="3:18">
      <c r="C128" s="72" t="s">
        <v>461</v>
      </c>
      <c r="D128" s="6">
        <v>1</v>
      </c>
      <c r="E128" s="8">
        <v>45</v>
      </c>
      <c r="F128" s="6">
        <v>1</v>
      </c>
      <c r="G128" s="6">
        <v>0</v>
      </c>
      <c r="H128" s="6">
        <v>0</v>
      </c>
      <c r="I128" s="6">
        <v>1</v>
      </c>
      <c r="J128" s="6">
        <v>1</v>
      </c>
      <c r="K128" s="6">
        <v>0</v>
      </c>
      <c r="L128" s="6">
        <v>0</v>
      </c>
      <c r="M128" s="6">
        <v>0</v>
      </c>
      <c r="N128" s="6">
        <v>0</v>
      </c>
      <c r="O128" s="6">
        <v>0</v>
      </c>
      <c r="P128" s="6">
        <v>0</v>
      </c>
      <c r="Q128" s="6">
        <v>0</v>
      </c>
      <c r="R128" s="22">
        <v>0</v>
      </c>
    </row>
    <row r="129" spans="3:18">
      <c r="C129" s="9" t="s">
        <v>221</v>
      </c>
      <c r="D129" s="6">
        <v>9</v>
      </c>
      <c r="E129" s="8">
        <v>44.333333333333336</v>
      </c>
      <c r="F129" s="6">
        <v>5</v>
      </c>
      <c r="G129" s="6">
        <v>3</v>
      </c>
      <c r="H129" s="6">
        <v>1</v>
      </c>
      <c r="I129" s="6">
        <v>2</v>
      </c>
      <c r="J129" s="6">
        <v>1</v>
      </c>
      <c r="K129" s="6">
        <v>0</v>
      </c>
      <c r="L129" s="6">
        <v>2</v>
      </c>
      <c r="M129" s="6">
        <v>0</v>
      </c>
      <c r="N129" s="6">
        <v>0</v>
      </c>
      <c r="O129" s="6">
        <v>1</v>
      </c>
      <c r="P129" s="6">
        <v>1</v>
      </c>
      <c r="Q129" s="6">
        <v>2</v>
      </c>
      <c r="R129" s="22">
        <v>0</v>
      </c>
    </row>
    <row r="130" spans="3:18">
      <c r="C130" s="9" t="s">
        <v>152</v>
      </c>
      <c r="D130" s="6">
        <v>18</v>
      </c>
      <c r="E130" s="8">
        <v>62.722222222222221</v>
      </c>
      <c r="F130" s="6">
        <v>13</v>
      </c>
      <c r="G130" s="6">
        <v>2</v>
      </c>
      <c r="H130" s="6">
        <v>2</v>
      </c>
      <c r="I130" s="6">
        <v>0</v>
      </c>
      <c r="J130" s="6">
        <v>7</v>
      </c>
      <c r="K130" s="6">
        <v>3</v>
      </c>
      <c r="L130" s="6">
        <v>6</v>
      </c>
      <c r="M130" s="6">
        <v>1</v>
      </c>
      <c r="N130" s="6">
        <v>1</v>
      </c>
      <c r="O130" s="6">
        <v>0</v>
      </c>
      <c r="P130" s="6">
        <v>3</v>
      </c>
      <c r="Q130" s="6">
        <v>6</v>
      </c>
      <c r="R130" s="22">
        <v>0</v>
      </c>
    </row>
    <row r="131" spans="3:18">
      <c r="C131" s="72" t="s">
        <v>480</v>
      </c>
      <c r="D131" s="6">
        <v>1</v>
      </c>
      <c r="E131" s="8">
        <v>72</v>
      </c>
      <c r="F131" s="6">
        <v>0</v>
      </c>
      <c r="G131" s="6">
        <v>0</v>
      </c>
      <c r="H131" s="6">
        <v>0</v>
      </c>
      <c r="I131" s="6">
        <v>0</v>
      </c>
      <c r="J131" s="6">
        <v>0</v>
      </c>
      <c r="K131" s="6">
        <v>0</v>
      </c>
      <c r="L131" s="6">
        <v>0</v>
      </c>
      <c r="M131" s="6">
        <v>0</v>
      </c>
      <c r="N131" s="6">
        <v>0</v>
      </c>
      <c r="O131" s="6">
        <v>0</v>
      </c>
      <c r="P131" s="6">
        <v>0</v>
      </c>
      <c r="Q131" s="6">
        <v>0</v>
      </c>
      <c r="R131" s="22">
        <v>0</v>
      </c>
    </row>
    <row r="132" spans="3:18">
      <c r="C132" s="9" t="s">
        <v>267</v>
      </c>
      <c r="D132" s="6">
        <v>1</v>
      </c>
      <c r="E132" s="8">
        <v>64</v>
      </c>
      <c r="F132" s="6">
        <v>1</v>
      </c>
      <c r="G132" s="6">
        <v>0</v>
      </c>
      <c r="H132" s="6">
        <v>1</v>
      </c>
      <c r="I132" s="6">
        <v>1</v>
      </c>
      <c r="J132" s="6">
        <v>1</v>
      </c>
      <c r="K132" s="6">
        <v>0</v>
      </c>
      <c r="L132" s="6">
        <v>0</v>
      </c>
      <c r="M132" s="6">
        <v>0</v>
      </c>
      <c r="N132" s="6">
        <v>0</v>
      </c>
      <c r="O132" s="6">
        <v>0</v>
      </c>
      <c r="P132" s="6">
        <v>1</v>
      </c>
      <c r="Q132" s="6">
        <v>1</v>
      </c>
      <c r="R132" s="22">
        <v>0</v>
      </c>
    </row>
    <row r="133" spans="3:18">
      <c r="C133" s="9" t="s">
        <v>238</v>
      </c>
      <c r="D133" s="6">
        <v>10</v>
      </c>
      <c r="E133" s="8">
        <v>65</v>
      </c>
      <c r="F133" s="6">
        <v>10</v>
      </c>
      <c r="G133" s="6">
        <v>4</v>
      </c>
      <c r="H133" s="6">
        <v>2</v>
      </c>
      <c r="I133" s="6">
        <v>0</v>
      </c>
      <c r="J133" s="6">
        <v>4</v>
      </c>
      <c r="K133" s="6">
        <v>1</v>
      </c>
      <c r="L133" s="6">
        <v>2</v>
      </c>
      <c r="M133" s="6">
        <v>0</v>
      </c>
      <c r="N133" s="6">
        <v>0</v>
      </c>
      <c r="O133" s="6">
        <v>0</v>
      </c>
      <c r="P133" s="6">
        <v>0</v>
      </c>
      <c r="Q133" s="6">
        <v>1</v>
      </c>
      <c r="R133" s="22">
        <v>0</v>
      </c>
    </row>
    <row r="134" spans="3:18">
      <c r="C134" s="72" t="s">
        <v>474</v>
      </c>
      <c r="D134" s="6">
        <v>1</v>
      </c>
      <c r="E134" s="8">
        <v>69</v>
      </c>
      <c r="F134" s="6">
        <v>1</v>
      </c>
      <c r="G134" s="6">
        <v>1</v>
      </c>
      <c r="H134" s="6">
        <v>0</v>
      </c>
      <c r="I134" s="6">
        <v>0</v>
      </c>
      <c r="J134" s="6">
        <v>1</v>
      </c>
      <c r="K134" s="6">
        <v>0</v>
      </c>
      <c r="L134" s="6">
        <v>1</v>
      </c>
      <c r="M134" s="6">
        <v>0</v>
      </c>
      <c r="N134" s="6">
        <v>0</v>
      </c>
      <c r="O134" s="6">
        <v>0</v>
      </c>
      <c r="P134" s="6">
        <v>0</v>
      </c>
      <c r="Q134" s="6">
        <v>0</v>
      </c>
      <c r="R134" s="22">
        <v>0</v>
      </c>
    </row>
    <row r="135" spans="3:18">
      <c r="C135" s="9" t="s">
        <v>174</v>
      </c>
      <c r="D135" s="6">
        <v>1</v>
      </c>
      <c r="E135" s="8">
        <v>89</v>
      </c>
      <c r="F135" s="6">
        <v>1</v>
      </c>
      <c r="G135" s="6">
        <v>0</v>
      </c>
      <c r="H135" s="6">
        <v>0</v>
      </c>
      <c r="I135" s="6">
        <v>0</v>
      </c>
      <c r="J135" s="6">
        <v>0</v>
      </c>
      <c r="K135" s="6">
        <v>0</v>
      </c>
      <c r="L135" s="6">
        <v>0</v>
      </c>
      <c r="M135" s="6">
        <v>0</v>
      </c>
      <c r="N135" s="6">
        <v>0</v>
      </c>
      <c r="O135" s="6">
        <v>0</v>
      </c>
      <c r="P135" s="6">
        <v>0</v>
      </c>
      <c r="Q135" s="6">
        <v>0</v>
      </c>
      <c r="R135" s="22">
        <v>0</v>
      </c>
    </row>
    <row r="136" spans="3:18">
      <c r="C136" s="72" t="s">
        <v>472</v>
      </c>
      <c r="D136" s="6">
        <v>3</v>
      </c>
      <c r="E136" s="8">
        <v>63</v>
      </c>
      <c r="F136" s="6">
        <v>2</v>
      </c>
      <c r="G136" s="6">
        <v>1</v>
      </c>
      <c r="H136" s="6">
        <v>1</v>
      </c>
      <c r="I136" s="6">
        <v>0</v>
      </c>
      <c r="J136" s="6">
        <v>1</v>
      </c>
      <c r="K136" s="6">
        <v>1</v>
      </c>
      <c r="L136" s="6">
        <v>1</v>
      </c>
      <c r="M136" s="6">
        <v>1</v>
      </c>
      <c r="N136" s="6">
        <v>0</v>
      </c>
      <c r="O136" s="6">
        <v>1</v>
      </c>
      <c r="P136" s="6">
        <v>1</v>
      </c>
      <c r="Q136" s="6">
        <v>1</v>
      </c>
      <c r="R136" s="22">
        <v>1</v>
      </c>
    </row>
    <row r="137" spans="3:18">
      <c r="C137" s="9" t="s">
        <v>227</v>
      </c>
      <c r="D137" s="6">
        <v>6</v>
      </c>
      <c r="E137" s="8">
        <v>67</v>
      </c>
      <c r="F137" s="6">
        <v>4</v>
      </c>
      <c r="G137" s="6">
        <v>2</v>
      </c>
      <c r="H137" s="6">
        <v>2</v>
      </c>
      <c r="I137" s="6">
        <v>0</v>
      </c>
      <c r="J137" s="6">
        <v>1</v>
      </c>
      <c r="K137" s="6">
        <v>0</v>
      </c>
      <c r="L137" s="6">
        <v>2</v>
      </c>
      <c r="M137" s="6">
        <v>0</v>
      </c>
      <c r="N137" s="6">
        <v>0</v>
      </c>
      <c r="O137" s="6">
        <v>0</v>
      </c>
      <c r="P137" s="6">
        <v>0</v>
      </c>
      <c r="Q137" s="6">
        <v>1</v>
      </c>
      <c r="R137" s="22">
        <v>0</v>
      </c>
    </row>
    <row r="138" spans="3:18">
      <c r="C138" s="9" t="s">
        <v>240</v>
      </c>
      <c r="D138" s="6">
        <v>5</v>
      </c>
      <c r="E138" s="8">
        <v>64.8</v>
      </c>
      <c r="F138" s="6">
        <v>5</v>
      </c>
      <c r="G138" s="6">
        <v>2</v>
      </c>
      <c r="H138" s="6">
        <v>0</v>
      </c>
      <c r="I138" s="6">
        <v>0</v>
      </c>
      <c r="J138" s="6">
        <v>1</v>
      </c>
      <c r="K138" s="6">
        <v>0</v>
      </c>
      <c r="L138" s="6">
        <v>2</v>
      </c>
      <c r="M138" s="6">
        <v>1</v>
      </c>
      <c r="N138" s="6">
        <v>0</v>
      </c>
      <c r="O138" s="6">
        <v>0</v>
      </c>
      <c r="P138" s="6">
        <v>1</v>
      </c>
      <c r="Q138" s="6">
        <v>2</v>
      </c>
      <c r="R138" s="22">
        <v>1</v>
      </c>
    </row>
    <row r="139" spans="3:18">
      <c r="C139" s="9" t="s">
        <v>122</v>
      </c>
      <c r="D139" s="6">
        <v>2</v>
      </c>
      <c r="E139" s="8">
        <v>80.5</v>
      </c>
      <c r="F139" s="6">
        <v>2</v>
      </c>
      <c r="G139" s="6">
        <v>0</v>
      </c>
      <c r="H139" s="6">
        <v>0</v>
      </c>
      <c r="I139" s="6">
        <v>0</v>
      </c>
      <c r="J139" s="6">
        <v>0</v>
      </c>
      <c r="K139" s="6">
        <v>0</v>
      </c>
      <c r="L139" s="6">
        <v>0</v>
      </c>
      <c r="M139" s="6">
        <v>0</v>
      </c>
      <c r="N139" s="6">
        <v>0</v>
      </c>
      <c r="O139" s="6">
        <v>0</v>
      </c>
      <c r="P139" s="6">
        <v>0</v>
      </c>
      <c r="Q139" s="6">
        <v>0</v>
      </c>
      <c r="R139" s="22">
        <v>0</v>
      </c>
    </row>
    <row r="140" spans="3:18">
      <c r="C140" s="9" t="s">
        <v>132</v>
      </c>
      <c r="D140" s="6">
        <v>1</v>
      </c>
      <c r="E140" s="8">
        <v>59</v>
      </c>
      <c r="F140" s="6">
        <v>0</v>
      </c>
      <c r="G140" s="6">
        <v>0</v>
      </c>
      <c r="H140" s="6">
        <v>0</v>
      </c>
      <c r="I140" s="6">
        <v>0</v>
      </c>
      <c r="J140" s="6">
        <v>1</v>
      </c>
      <c r="K140" s="6">
        <v>0</v>
      </c>
      <c r="L140" s="6">
        <v>0</v>
      </c>
      <c r="M140" s="6">
        <v>0</v>
      </c>
      <c r="N140" s="6">
        <v>0</v>
      </c>
      <c r="O140" s="6">
        <v>0</v>
      </c>
      <c r="P140" s="6">
        <v>0</v>
      </c>
      <c r="Q140" s="6">
        <v>0</v>
      </c>
      <c r="R140" s="22">
        <v>0</v>
      </c>
    </row>
    <row r="141" spans="3:18">
      <c r="C141" s="72" t="s">
        <v>451</v>
      </c>
      <c r="D141" s="6">
        <v>1</v>
      </c>
      <c r="E141" s="8">
        <v>40</v>
      </c>
      <c r="F141" s="6">
        <v>0</v>
      </c>
      <c r="G141" s="6">
        <v>0</v>
      </c>
      <c r="H141" s="6">
        <v>0</v>
      </c>
      <c r="I141" s="6">
        <v>0</v>
      </c>
      <c r="J141" s="6">
        <v>1</v>
      </c>
      <c r="K141" s="6">
        <v>0</v>
      </c>
      <c r="L141" s="6">
        <v>0</v>
      </c>
      <c r="M141" s="6">
        <v>0</v>
      </c>
      <c r="N141" s="6">
        <v>0</v>
      </c>
      <c r="O141" s="6">
        <v>0</v>
      </c>
      <c r="P141" s="6">
        <v>0</v>
      </c>
      <c r="Q141" s="6">
        <v>1</v>
      </c>
      <c r="R141" s="22">
        <v>0</v>
      </c>
    </row>
    <row r="142" spans="3:18">
      <c r="C142" s="9" t="s">
        <v>183</v>
      </c>
      <c r="D142" s="6">
        <v>15</v>
      </c>
      <c r="E142" s="8">
        <v>48.533333333333331</v>
      </c>
      <c r="F142" s="6">
        <v>15</v>
      </c>
      <c r="G142" s="6">
        <v>7</v>
      </c>
      <c r="H142" s="6">
        <v>6</v>
      </c>
      <c r="I142" s="6">
        <v>1</v>
      </c>
      <c r="J142" s="6">
        <v>10</v>
      </c>
      <c r="K142" s="6">
        <v>4</v>
      </c>
      <c r="L142" s="6">
        <v>2</v>
      </c>
      <c r="M142" s="6">
        <v>0</v>
      </c>
      <c r="N142" s="6">
        <v>0</v>
      </c>
      <c r="O142" s="6">
        <v>2</v>
      </c>
      <c r="P142" s="6">
        <v>4</v>
      </c>
      <c r="Q142" s="6">
        <v>2</v>
      </c>
      <c r="R142" s="22">
        <v>2</v>
      </c>
    </row>
    <row r="143" spans="3:18">
      <c r="C143" s="72" t="s">
        <v>449</v>
      </c>
      <c r="D143" s="6">
        <v>1</v>
      </c>
      <c r="E143" s="8">
        <v>20</v>
      </c>
      <c r="F143" s="6">
        <v>1</v>
      </c>
      <c r="G143" s="6">
        <v>0</v>
      </c>
      <c r="H143" s="6">
        <v>0</v>
      </c>
      <c r="I143" s="6">
        <v>0</v>
      </c>
      <c r="J143" s="6">
        <v>0</v>
      </c>
      <c r="K143" s="6">
        <v>1</v>
      </c>
      <c r="L143" s="6">
        <v>0</v>
      </c>
      <c r="M143" s="6">
        <v>1</v>
      </c>
      <c r="N143" s="6">
        <v>0</v>
      </c>
      <c r="O143" s="6">
        <v>0</v>
      </c>
      <c r="P143" s="6">
        <v>0</v>
      </c>
      <c r="Q143" s="6">
        <v>0</v>
      </c>
      <c r="R143" s="22">
        <v>0</v>
      </c>
    </row>
    <row r="144" spans="3:18">
      <c r="C144" s="9" t="s">
        <v>121</v>
      </c>
      <c r="D144" s="6">
        <v>10</v>
      </c>
      <c r="E144" s="8">
        <v>65.8</v>
      </c>
      <c r="F144" s="6">
        <v>5</v>
      </c>
      <c r="G144" s="6">
        <v>3</v>
      </c>
      <c r="H144" s="6">
        <v>0</v>
      </c>
      <c r="I144" s="6">
        <v>1</v>
      </c>
      <c r="J144" s="6">
        <v>5</v>
      </c>
      <c r="K144" s="6">
        <v>1</v>
      </c>
      <c r="L144" s="6">
        <v>2</v>
      </c>
      <c r="M144" s="6">
        <v>0</v>
      </c>
      <c r="N144" s="6">
        <v>0</v>
      </c>
      <c r="O144" s="6">
        <v>0</v>
      </c>
      <c r="P144" s="6">
        <v>1</v>
      </c>
      <c r="Q144" s="6">
        <v>1</v>
      </c>
      <c r="R144" s="22">
        <v>0</v>
      </c>
    </row>
    <row r="145" spans="3:18">
      <c r="C145" s="9" t="s">
        <v>239</v>
      </c>
      <c r="D145" s="6">
        <v>22</v>
      </c>
      <c r="E145" s="8">
        <v>49.136363636363633</v>
      </c>
      <c r="F145" s="6">
        <v>15</v>
      </c>
      <c r="G145" s="6">
        <v>7</v>
      </c>
      <c r="H145" s="6">
        <v>0</v>
      </c>
      <c r="I145" s="6">
        <v>2</v>
      </c>
      <c r="J145" s="6">
        <v>3</v>
      </c>
      <c r="K145" s="6">
        <v>1</v>
      </c>
      <c r="L145" s="6">
        <v>5</v>
      </c>
      <c r="M145" s="6">
        <v>1</v>
      </c>
      <c r="N145" s="6">
        <v>0</v>
      </c>
      <c r="O145" s="6">
        <v>0</v>
      </c>
      <c r="P145" s="6">
        <v>5</v>
      </c>
      <c r="Q145" s="6">
        <v>4</v>
      </c>
      <c r="R145" s="22">
        <v>1</v>
      </c>
    </row>
    <row r="146" spans="3:18">
      <c r="C146" s="72" t="s">
        <v>479</v>
      </c>
      <c r="D146" s="6">
        <v>2</v>
      </c>
      <c r="E146" s="8">
        <v>35.5</v>
      </c>
      <c r="F146" s="6">
        <v>1</v>
      </c>
      <c r="G146" s="6">
        <v>0</v>
      </c>
      <c r="H146" s="6">
        <v>0</v>
      </c>
      <c r="I146" s="6">
        <v>0</v>
      </c>
      <c r="J146" s="6">
        <v>0</v>
      </c>
      <c r="K146" s="6">
        <v>1</v>
      </c>
      <c r="L146" s="6">
        <v>0</v>
      </c>
      <c r="M146" s="6">
        <v>0</v>
      </c>
      <c r="N146" s="6">
        <v>0</v>
      </c>
      <c r="O146" s="6">
        <v>0</v>
      </c>
      <c r="P146" s="6">
        <v>0</v>
      </c>
      <c r="Q146" s="6">
        <v>0</v>
      </c>
      <c r="R146" s="22">
        <v>0</v>
      </c>
    </row>
    <row r="147" spans="3:18">
      <c r="C147" s="9" t="s">
        <v>187</v>
      </c>
      <c r="D147" s="6">
        <v>1</v>
      </c>
      <c r="E147" s="8">
        <v>63</v>
      </c>
      <c r="F147" s="6">
        <v>0</v>
      </c>
      <c r="G147" s="6">
        <v>1</v>
      </c>
      <c r="H147" s="6">
        <v>0</v>
      </c>
      <c r="I147" s="6">
        <v>0</v>
      </c>
      <c r="J147" s="6">
        <v>0</v>
      </c>
      <c r="K147" s="6">
        <v>0</v>
      </c>
      <c r="L147" s="6">
        <v>0</v>
      </c>
      <c r="M147" s="6">
        <v>0</v>
      </c>
      <c r="N147" s="6">
        <v>0</v>
      </c>
      <c r="O147" s="6">
        <v>0</v>
      </c>
      <c r="P147" s="6">
        <v>0</v>
      </c>
      <c r="Q147" s="6">
        <v>0</v>
      </c>
      <c r="R147" s="22">
        <v>0</v>
      </c>
    </row>
    <row r="148" spans="3:18">
      <c r="C148" s="9" t="s">
        <v>125</v>
      </c>
      <c r="D148" s="6">
        <v>3</v>
      </c>
      <c r="E148" s="8">
        <v>76.333333333333329</v>
      </c>
      <c r="F148" s="6">
        <v>1</v>
      </c>
      <c r="G148" s="6">
        <v>0</v>
      </c>
      <c r="H148" s="6">
        <v>0</v>
      </c>
      <c r="I148" s="6">
        <v>0</v>
      </c>
      <c r="J148" s="6">
        <v>1</v>
      </c>
      <c r="K148" s="6">
        <v>0</v>
      </c>
      <c r="L148" s="6">
        <v>0</v>
      </c>
      <c r="M148" s="6">
        <v>0</v>
      </c>
      <c r="N148" s="6">
        <v>0</v>
      </c>
      <c r="O148" s="6">
        <v>0</v>
      </c>
      <c r="P148" s="6">
        <v>0</v>
      </c>
      <c r="Q148" s="6">
        <v>2</v>
      </c>
      <c r="R148" s="22">
        <v>0</v>
      </c>
    </row>
    <row r="149" spans="3:18">
      <c r="C149" s="72" t="s">
        <v>478</v>
      </c>
      <c r="D149" s="6">
        <v>5</v>
      </c>
      <c r="E149" s="8">
        <v>62</v>
      </c>
      <c r="F149" s="6">
        <v>3</v>
      </c>
      <c r="G149" s="6">
        <v>4</v>
      </c>
      <c r="H149" s="6">
        <v>0</v>
      </c>
      <c r="I149" s="6">
        <v>1</v>
      </c>
      <c r="J149" s="6">
        <v>1</v>
      </c>
      <c r="K149" s="6">
        <v>1</v>
      </c>
      <c r="L149" s="6">
        <v>2</v>
      </c>
      <c r="M149" s="6">
        <v>0</v>
      </c>
      <c r="N149" s="6">
        <v>0</v>
      </c>
      <c r="O149" s="6">
        <v>0</v>
      </c>
      <c r="P149" s="6">
        <v>0</v>
      </c>
      <c r="Q149" s="6">
        <v>0</v>
      </c>
      <c r="R149" s="22">
        <v>0</v>
      </c>
    </row>
    <row r="150" spans="3:18">
      <c r="C150" s="9" t="s">
        <v>213</v>
      </c>
      <c r="D150" s="6">
        <v>1</v>
      </c>
      <c r="E150" s="8">
        <v>71</v>
      </c>
      <c r="F150" s="6">
        <v>1</v>
      </c>
      <c r="G150" s="6">
        <v>1</v>
      </c>
      <c r="H150" s="6">
        <v>0</v>
      </c>
      <c r="I150" s="6">
        <v>0</v>
      </c>
      <c r="J150" s="6">
        <v>0</v>
      </c>
      <c r="K150" s="6">
        <v>0</v>
      </c>
      <c r="L150" s="6">
        <v>1</v>
      </c>
      <c r="M150" s="6">
        <v>0</v>
      </c>
      <c r="N150" s="6">
        <v>0</v>
      </c>
      <c r="O150" s="6">
        <v>0</v>
      </c>
      <c r="P150" s="6">
        <v>0</v>
      </c>
      <c r="Q150" s="6">
        <v>0</v>
      </c>
      <c r="R150" s="22">
        <v>0</v>
      </c>
    </row>
    <row r="151" spans="3:18">
      <c r="C151" s="9" t="s">
        <v>163</v>
      </c>
      <c r="D151" s="6">
        <v>1</v>
      </c>
      <c r="E151" s="8">
        <v>67</v>
      </c>
      <c r="F151" s="6">
        <v>0</v>
      </c>
      <c r="G151" s="6">
        <v>0</v>
      </c>
      <c r="H151" s="6">
        <v>0</v>
      </c>
      <c r="I151" s="6">
        <v>0</v>
      </c>
      <c r="J151" s="6">
        <v>0</v>
      </c>
      <c r="K151" s="6">
        <v>0</v>
      </c>
      <c r="L151" s="6">
        <v>0</v>
      </c>
      <c r="M151" s="6">
        <v>0</v>
      </c>
      <c r="N151" s="6">
        <v>0</v>
      </c>
      <c r="O151" s="6">
        <v>0</v>
      </c>
      <c r="P151" s="6">
        <v>0</v>
      </c>
      <c r="Q151" s="6">
        <v>0</v>
      </c>
      <c r="R151" s="22">
        <v>0</v>
      </c>
    </row>
    <row r="152" spans="3:18">
      <c r="C152" s="72" t="s">
        <v>484</v>
      </c>
      <c r="D152" s="6">
        <v>1</v>
      </c>
      <c r="E152" s="8">
        <v>57</v>
      </c>
      <c r="F152" s="6">
        <v>1</v>
      </c>
      <c r="G152" s="6">
        <v>0</v>
      </c>
      <c r="H152" s="6">
        <v>0</v>
      </c>
      <c r="I152" s="6">
        <v>0</v>
      </c>
      <c r="J152" s="6">
        <v>0</v>
      </c>
      <c r="K152" s="6">
        <v>0</v>
      </c>
      <c r="L152" s="6">
        <v>0</v>
      </c>
      <c r="M152" s="6">
        <v>0</v>
      </c>
      <c r="N152" s="6">
        <v>0</v>
      </c>
      <c r="O152" s="6">
        <v>0</v>
      </c>
      <c r="P152" s="6">
        <v>0</v>
      </c>
      <c r="Q152" s="6">
        <v>0</v>
      </c>
      <c r="R152" s="22">
        <v>0</v>
      </c>
    </row>
    <row r="153" spans="3:18">
      <c r="C153" s="9" t="s">
        <v>229</v>
      </c>
      <c r="D153" s="6">
        <v>1</v>
      </c>
      <c r="E153" s="8">
        <v>39</v>
      </c>
      <c r="F153" s="6">
        <v>0</v>
      </c>
      <c r="G153" s="6">
        <v>1</v>
      </c>
      <c r="H153" s="6">
        <v>0</v>
      </c>
      <c r="I153" s="6">
        <v>1</v>
      </c>
      <c r="J153" s="6">
        <v>1</v>
      </c>
      <c r="K153" s="6">
        <v>0</v>
      </c>
      <c r="L153" s="6">
        <v>0</v>
      </c>
      <c r="M153" s="6">
        <v>0</v>
      </c>
      <c r="N153" s="6">
        <v>0</v>
      </c>
      <c r="O153" s="6">
        <v>1</v>
      </c>
      <c r="P153" s="6">
        <v>0</v>
      </c>
      <c r="Q153" s="6">
        <v>1</v>
      </c>
      <c r="R153" s="22">
        <v>0</v>
      </c>
    </row>
    <row r="154" spans="3:18">
      <c r="C154" s="9" t="s">
        <v>189</v>
      </c>
      <c r="D154" s="6">
        <v>14</v>
      </c>
      <c r="E154" s="8">
        <v>50.214285714285715</v>
      </c>
      <c r="F154" s="6">
        <v>7</v>
      </c>
      <c r="G154" s="6">
        <v>3</v>
      </c>
      <c r="H154" s="6">
        <v>1</v>
      </c>
      <c r="I154" s="6">
        <v>2</v>
      </c>
      <c r="J154" s="6">
        <v>6</v>
      </c>
      <c r="K154" s="6">
        <v>2</v>
      </c>
      <c r="L154" s="6">
        <v>1</v>
      </c>
      <c r="M154" s="6">
        <v>0</v>
      </c>
      <c r="N154" s="6">
        <v>0</v>
      </c>
      <c r="O154" s="6">
        <v>3</v>
      </c>
      <c r="P154" s="6">
        <v>2</v>
      </c>
      <c r="Q154" s="6">
        <v>2</v>
      </c>
      <c r="R154" s="22">
        <v>1</v>
      </c>
    </row>
    <row r="155" spans="3:18">
      <c r="C155" s="9" t="s">
        <v>133</v>
      </c>
      <c r="D155" s="6">
        <v>4</v>
      </c>
      <c r="E155" s="8">
        <v>70.75</v>
      </c>
      <c r="F155" s="6">
        <v>4</v>
      </c>
      <c r="G155" s="6">
        <v>1</v>
      </c>
      <c r="H155" s="6">
        <v>0</v>
      </c>
      <c r="I155" s="6">
        <v>0</v>
      </c>
      <c r="J155" s="6">
        <v>1</v>
      </c>
      <c r="K155" s="6">
        <v>0</v>
      </c>
      <c r="L155" s="6">
        <v>0</v>
      </c>
      <c r="M155" s="6">
        <v>0</v>
      </c>
      <c r="N155" s="6">
        <v>0</v>
      </c>
      <c r="O155" s="6">
        <v>0</v>
      </c>
      <c r="P155" s="6">
        <v>2</v>
      </c>
      <c r="Q155" s="6">
        <v>2</v>
      </c>
      <c r="R155" s="22">
        <v>0</v>
      </c>
    </row>
    <row r="156" spans="3:18">
      <c r="C156" s="9" t="s">
        <v>166</v>
      </c>
      <c r="D156" s="6">
        <v>2</v>
      </c>
      <c r="E156" s="8">
        <v>69</v>
      </c>
      <c r="F156" s="6">
        <v>2</v>
      </c>
      <c r="G156" s="6">
        <v>2</v>
      </c>
      <c r="H156" s="6">
        <v>0</v>
      </c>
      <c r="I156" s="6">
        <v>0</v>
      </c>
      <c r="J156" s="6">
        <v>0</v>
      </c>
      <c r="K156" s="6">
        <v>0</v>
      </c>
      <c r="L156" s="6">
        <v>2</v>
      </c>
      <c r="M156" s="6">
        <v>0</v>
      </c>
      <c r="N156" s="6">
        <v>0</v>
      </c>
      <c r="O156" s="6">
        <v>0</v>
      </c>
      <c r="P156" s="6">
        <v>0</v>
      </c>
      <c r="Q156" s="6">
        <v>2</v>
      </c>
      <c r="R156" s="22">
        <v>0</v>
      </c>
    </row>
    <row r="157" spans="3:18">
      <c r="C157" s="9" t="s">
        <v>176</v>
      </c>
      <c r="D157" s="6">
        <v>2</v>
      </c>
      <c r="E157" s="8">
        <v>69</v>
      </c>
      <c r="F157" s="6">
        <v>2</v>
      </c>
      <c r="G157" s="6">
        <v>0</v>
      </c>
      <c r="H157" s="6">
        <v>0</v>
      </c>
      <c r="I157" s="6">
        <v>0</v>
      </c>
      <c r="J157" s="6">
        <v>1</v>
      </c>
      <c r="K157" s="6">
        <v>0</v>
      </c>
      <c r="L157" s="6">
        <v>1</v>
      </c>
      <c r="M157" s="6">
        <v>0</v>
      </c>
      <c r="N157" s="6">
        <v>0</v>
      </c>
      <c r="O157" s="6">
        <v>0</v>
      </c>
      <c r="P157" s="6">
        <v>0</v>
      </c>
      <c r="Q157" s="6">
        <v>0</v>
      </c>
      <c r="R157" s="22">
        <v>0</v>
      </c>
    </row>
    <row r="158" spans="3:18">
      <c r="C158" s="72" t="s">
        <v>442</v>
      </c>
      <c r="D158" s="6">
        <v>1</v>
      </c>
      <c r="E158" s="8">
        <v>64</v>
      </c>
      <c r="F158" s="6">
        <v>1</v>
      </c>
      <c r="G158" s="6">
        <v>0</v>
      </c>
      <c r="H158" s="6">
        <v>0</v>
      </c>
      <c r="I158" s="6">
        <v>0</v>
      </c>
      <c r="J158" s="6">
        <v>1</v>
      </c>
      <c r="K158" s="6">
        <v>0</v>
      </c>
      <c r="L158" s="6">
        <v>0</v>
      </c>
      <c r="M158" s="6">
        <v>0</v>
      </c>
      <c r="N158" s="6">
        <v>0</v>
      </c>
      <c r="O158" s="6">
        <v>0</v>
      </c>
      <c r="P158" s="6">
        <v>0</v>
      </c>
      <c r="Q158" s="6">
        <v>0</v>
      </c>
      <c r="R158" s="22">
        <v>0</v>
      </c>
    </row>
    <row r="159" spans="3:18">
      <c r="C159" s="9" t="s">
        <v>244</v>
      </c>
      <c r="D159" s="6">
        <v>7</v>
      </c>
      <c r="E159" s="8">
        <v>44</v>
      </c>
      <c r="F159" s="6">
        <v>4</v>
      </c>
      <c r="G159" s="6">
        <v>3</v>
      </c>
      <c r="H159" s="6">
        <v>0</v>
      </c>
      <c r="I159" s="6">
        <v>1</v>
      </c>
      <c r="J159" s="6">
        <v>3</v>
      </c>
      <c r="K159" s="6">
        <v>1</v>
      </c>
      <c r="L159" s="6">
        <v>0</v>
      </c>
      <c r="M159" s="6">
        <v>0</v>
      </c>
      <c r="N159" s="6">
        <v>0</v>
      </c>
      <c r="O159" s="6">
        <v>0</v>
      </c>
      <c r="P159" s="6">
        <v>0</v>
      </c>
      <c r="Q159" s="6">
        <v>0</v>
      </c>
      <c r="R159" s="22">
        <v>1</v>
      </c>
    </row>
    <row r="160" spans="3:18">
      <c r="C160" s="72" t="s">
        <v>438</v>
      </c>
      <c r="D160" s="6">
        <v>7</v>
      </c>
      <c r="E160" s="8">
        <v>52.285714285714285</v>
      </c>
      <c r="F160" s="6">
        <v>6</v>
      </c>
      <c r="G160" s="6">
        <v>3</v>
      </c>
      <c r="H160" s="6">
        <v>1</v>
      </c>
      <c r="I160" s="6">
        <v>1</v>
      </c>
      <c r="J160" s="6">
        <v>4</v>
      </c>
      <c r="K160" s="6">
        <v>2</v>
      </c>
      <c r="L160" s="6">
        <v>1</v>
      </c>
      <c r="M160" s="6">
        <v>1</v>
      </c>
      <c r="N160" s="6">
        <v>1</v>
      </c>
      <c r="O160" s="6">
        <v>0</v>
      </c>
      <c r="P160" s="6">
        <v>1</v>
      </c>
      <c r="Q160" s="6">
        <v>2</v>
      </c>
      <c r="R160" s="22">
        <v>0</v>
      </c>
    </row>
    <row r="161" spans="3:18">
      <c r="C161" s="9" t="s">
        <v>134</v>
      </c>
      <c r="D161" s="6">
        <v>3</v>
      </c>
      <c r="E161" s="8">
        <v>61.666666666666664</v>
      </c>
      <c r="F161" s="6">
        <v>1</v>
      </c>
      <c r="G161" s="6">
        <v>2</v>
      </c>
      <c r="H161" s="6">
        <v>0</v>
      </c>
      <c r="I161" s="6">
        <v>0</v>
      </c>
      <c r="J161" s="6">
        <v>1</v>
      </c>
      <c r="K161" s="6">
        <v>0</v>
      </c>
      <c r="L161" s="6">
        <v>0</v>
      </c>
      <c r="M161" s="6">
        <v>0</v>
      </c>
      <c r="N161" s="6">
        <v>0</v>
      </c>
      <c r="O161" s="6">
        <v>0</v>
      </c>
      <c r="P161" s="6">
        <v>0</v>
      </c>
      <c r="Q161" s="6">
        <v>1</v>
      </c>
      <c r="R161" s="22">
        <v>0</v>
      </c>
    </row>
    <row r="162" spans="3:18">
      <c r="C162" s="9" t="s">
        <v>193</v>
      </c>
      <c r="D162" s="6">
        <v>17</v>
      </c>
      <c r="E162" s="8">
        <v>50.294117647058826</v>
      </c>
      <c r="F162" s="6">
        <v>15</v>
      </c>
      <c r="G162" s="6">
        <v>6</v>
      </c>
      <c r="H162" s="6">
        <v>2</v>
      </c>
      <c r="I162" s="6">
        <v>1</v>
      </c>
      <c r="J162" s="6">
        <v>6</v>
      </c>
      <c r="K162" s="6">
        <v>1</v>
      </c>
      <c r="L162" s="6">
        <v>2</v>
      </c>
      <c r="M162" s="6">
        <v>0</v>
      </c>
      <c r="N162" s="6">
        <v>0</v>
      </c>
      <c r="O162" s="6">
        <v>0</v>
      </c>
      <c r="P162" s="6">
        <v>5</v>
      </c>
      <c r="Q162" s="6">
        <v>5</v>
      </c>
      <c r="R162" s="22">
        <v>3</v>
      </c>
    </row>
    <row r="163" spans="3:18">
      <c r="C163" s="72" t="s">
        <v>434</v>
      </c>
      <c r="D163" s="6">
        <v>5</v>
      </c>
      <c r="E163" s="8">
        <v>45.2</v>
      </c>
      <c r="F163" s="6">
        <v>5</v>
      </c>
      <c r="G163" s="6">
        <v>1</v>
      </c>
      <c r="H163" s="6">
        <v>1</v>
      </c>
      <c r="I163" s="6">
        <v>0</v>
      </c>
      <c r="J163" s="6">
        <v>2</v>
      </c>
      <c r="K163" s="6">
        <v>0</v>
      </c>
      <c r="L163" s="6">
        <v>0</v>
      </c>
      <c r="M163" s="6">
        <v>0</v>
      </c>
      <c r="N163" s="6">
        <v>0</v>
      </c>
      <c r="O163" s="6">
        <v>1</v>
      </c>
      <c r="P163" s="6">
        <v>0</v>
      </c>
      <c r="Q163" s="6">
        <v>0</v>
      </c>
      <c r="R163" s="22">
        <v>0</v>
      </c>
    </row>
    <row r="164" spans="3:18">
      <c r="C164" s="9" t="s">
        <v>205</v>
      </c>
      <c r="D164" s="6">
        <v>5</v>
      </c>
      <c r="E164" s="8">
        <v>49</v>
      </c>
      <c r="F164" s="6">
        <v>5</v>
      </c>
      <c r="G164" s="6">
        <v>0</v>
      </c>
      <c r="H164" s="6">
        <v>1</v>
      </c>
      <c r="I164" s="6">
        <v>0</v>
      </c>
      <c r="J164" s="6">
        <v>1</v>
      </c>
      <c r="K164" s="6">
        <v>0</v>
      </c>
      <c r="L164" s="6">
        <v>1</v>
      </c>
      <c r="M164" s="6">
        <v>0</v>
      </c>
      <c r="N164" s="6">
        <v>0</v>
      </c>
      <c r="O164" s="6">
        <v>0</v>
      </c>
      <c r="P164" s="6">
        <v>0</v>
      </c>
      <c r="Q164" s="6">
        <v>1</v>
      </c>
      <c r="R164" s="22">
        <v>0</v>
      </c>
    </row>
    <row r="165" spans="3:18">
      <c r="C165" s="72" t="s">
        <v>431</v>
      </c>
      <c r="D165" s="6">
        <v>1</v>
      </c>
      <c r="E165" s="8">
        <v>30</v>
      </c>
      <c r="F165" s="6">
        <v>1</v>
      </c>
      <c r="G165" s="6">
        <v>1</v>
      </c>
      <c r="H165" s="6">
        <v>0</v>
      </c>
      <c r="I165" s="6">
        <v>1</v>
      </c>
      <c r="J165" s="6">
        <v>1</v>
      </c>
      <c r="K165" s="6">
        <v>1</v>
      </c>
      <c r="L165" s="6">
        <v>1</v>
      </c>
      <c r="M165" s="6">
        <v>0</v>
      </c>
      <c r="N165" s="6">
        <v>0</v>
      </c>
      <c r="O165" s="6">
        <v>0</v>
      </c>
      <c r="P165" s="6">
        <v>0</v>
      </c>
      <c r="Q165" s="6">
        <v>1</v>
      </c>
      <c r="R165" s="22">
        <v>0</v>
      </c>
    </row>
    <row r="166" spans="3:18">
      <c r="C166" s="9" t="s">
        <v>207</v>
      </c>
      <c r="D166" s="6">
        <v>23</v>
      </c>
      <c r="E166" s="8">
        <v>31.954545454545453</v>
      </c>
      <c r="F166" s="6">
        <v>18</v>
      </c>
      <c r="G166" s="6">
        <v>6</v>
      </c>
      <c r="H166" s="6">
        <v>3</v>
      </c>
      <c r="I166" s="6">
        <v>5</v>
      </c>
      <c r="J166" s="6">
        <v>5</v>
      </c>
      <c r="K166" s="6">
        <v>1</v>
      </c>
      <c r="L166" s="6">
        <v>1</v>
      </c>
      <c r="M166" s="6">
        <v>1</v>
      </c>
      <c r="N166" s="6">
        <v>0</v>
      </c>
      <c r="O166" s="6">
        <v>2</v>
      </c>
      <c r="P166" s="6">
        <v>4</v>
      </c>
      <c r="Q166" s="6">
        <v>5</v>
      </c>
      <c r="R166" s="22">
        <v>0</v>
      </c>
    </row>
    <row r="167" spans="3:18">
      <c r="C167" s="72" t="s">
        <v>439</v>
      </c>
      <c r="D167" s="6">
        <v>3</v>
      </c>
      <c r="E167" s="8">
        <v>45.666666666666664</v>
      </c>
      <c r="F167" s="6">
        <v>3</v>
      </c>
      <c r="G167" s="6">
        <v>1</v>
      </c>
      <c r="H167" s="6">
        <v>0</v>
      </c>
      <c r="I167" s="6">
        <v>0</v>
      </c>
      <c r="J167" s="6">
        <v>0</v>
      </c>
      <c r="K167" s="6">
        <v>0</v>
      </c>
      <c r="L167" s="6">
        <v>0</v>
      </c>
      <c r="M167" s="6">
        <v>0</v>
      </c>
      <c r="N167" s="6">
        <v>0</v>
      </c>
      <c r="O167" s="6">
        <v>0</v>
      </c>
      <c r="P167" s="6">
        <v>1</v>
      </c>
      <c r="Q167" s="6">
        <v>1</v>
      </c>
      <c r="R167" s="22">
        <v>0</v>
      </c>
    </row>
    <row r="168" spans="3:18">
      <c r="C168" s="72" t="s">
        <v>471</v>
      </c>
      <c r="D168" s="6">
        <v>1</v>
      </c>
      <c r="E168" s="8">
        <v>35</v>
      </c>
      <c r="F168" s="6">
        <v>1</v>
      </c>
      <c r="G168" s="6">
        <v>1</v>
      </c>
      <c r="H168" s="6">
        <v>0</v>
      </c>
      <c r="I168" s="6">
        <v>0</v>
      </c>
      <c r="J168" s="6">
        <v>1</v>
      </c>
      <c r="K168" s="6">
        <v>0</v>
      </c>
      <c r="L168" s="6">
        <v>0</v>
      </c>
      <c r="M168" s="6">
        <v>0</v>
      </c>
      <c r="N168" s="6">
        <v>0</v>
      </c>
      <c r="O168" s="6">
        <v>0</v>
      </c>
      <c r="P168" s="6">
        <v>0</v>
      </c>
      <c r="Q168" s="6">
        <v>0</v>
      </c>
      <c r="R168" s="22">
        <v>0</v>
      </c>
    </row>
    <row r="169" spans="3:18">
      <c r="C169" s="9" t="s">
        <v>245</v>
      </c>
      <c r="D169" s="6">
        <v>1</v>
      </c>
      <c r="E169" s="8">
        <v>27</v>
      </c>
      <c r="F169" s="6">
        <v>0</v>
      </c>
      <c r="G169" s="6">
        <v>0</v>
      </c>
      <c r="H169" s="6">
        <v>0</v>
      </c>
      <c r="I169" s="6">
        <v>0</v>
      </c>
      <c r="J169" s="6">
        <v>0</v>
      </c>
      <c r="K169" s="6">
        <v>0</v>
      </c>
      <c r="L169" s="6">
        <v>0</v>
      </c>
      <c r="M169" s="6">
        <v>0</v>
      </c>
      <c r="N169" s="6">
        <v>0</v>
      </c>
      <c r="O169" s="6">
        <v>0</v>
      </c>
      <c r="P169" s="6">
        <v>0</v>
      </c>
      <c r="Q169" s="6">
        <v>0</v>
      </c>
      <c r="R169" s="22">
        <v>0</v>
      </c>
    </row>
    <row r="170" spans="3:18">
      <c r="C170" s="9" t="s">
        <v>225</v>
      </c>
      <c r="D170" s="6">
        <v>1</v>
      </c>
      <c r="E170" s="8">
        <v>21</v>
      </c>
      <c r="F170" s="6">
        <v>0</v>
      </c>
      <c r="G170" s="6">
        <v>0</v>
      </c>
      <c r="H170" s="6">
        <v>0</v>
      </c>
      <c r="I170" s="6">
        <v>0</v>
      </c>
      <c r="J170" s="6">
        <v>0</v>
      </c>
      <c r="K170" s="6">
        <v>0</v>
      </c>
      <c r="L170" s="6">
        <v>0</v>
      </c>
      <c r="M170" s="6">
        <v>0</v>
      </c>
      <c r="N170" s="6">
        <v>0</v>
      </c>
      <c r="O170" s="6">
        <v>0</v>
      </c>
      <c r="P170" s="6">
        <v>1</v>
      </c>
      <c r="Q170" s="6">
        <v>1</v>
      </c>
      <c r="R170" s="22">
        <v>0</v>
      </c>
    </row>
    <row r="171" spans="3:18">
      <c r="C171" s="9" t="s">
        <v>170</v>
      </c>
      <c r="D171" s="6">
        <v>1</v>
      </c>
      <c r="E171" s="8">
        <v>74</v>
      </c>
      <c r="F171" s="6">
        <v>0</v>
      </c>
      <c r="G171" s="6">
        <v>1</v>
      </c>
      <c r="H171" s="6">
        <v>0</v>
      </c>
      <c r="I171" s="6">
        <v>0</v>
      </c>
      <c r="J171" s="6">
        <v>0</v>
      </c>
      <c r="K171" s="6">
        <v>0</v>
      </c>
      <c r="L171" s="6">
        <v>0</v>
      </c>
      <c r="M171" s="6">
        <v>0</v>
      </c>
      <c r="N171" s="6">
        <v>0</v>
      </c>
      <c r="O171" s="6">
        <v>0</v>
      </c>
      <c r="P171" s="6">
        <v>0</v>
      </c>
      <c r="Q171" s="6">
        <v>0</v>
      </c>
      <c r="R171" s="22">
        <v>0</v>
      </c>
    </row>
    <row r="172" spans="3:18">
      <c r="C172" s="9" t="s">
        <v>203</v>
      </c>
      <c r="D172" s="6">
        <v>12</v>
      </c>
      <c r="E172" s="8">
        <v>54.833333333333336</v>
      </c>
      <c r="F172" s="6">
        <v>9</v>
      </c>
      <c r="G172" s="6">
        <v>4</v>
      </c>
      <c r="H172" s="6">
        <v>0</v>
      </c>
      <c r="I172" s="6">
        <v>3</v>
      </c>
      <c r="J172" s="6">
        <v>3</v>
      </c>
      <c r="K172" s="6">
        <v>0</v>
      </c>
      <c r="L172" s="6">
        <v>0</v>
      </c>
      <c r="M172" s="6">
        <v>0</v>
      </c>
      <c r="N172" s="6">
        <v>0</v>
      </c>
      <c r="O172" s="6">
        <v>0</v>
      </c>
      <c r="P172" s="6">
        <v>0</v>
      </c>
      <c r="Q172" s="6">
        <v>1</v>
      </c>
      <c r="R172" s="22">
        <v>0</v>
      </c>
    </row>
    <row r="173" spans="3:18">
      <c r="C173" s="72" t="s">
        <v>430</v>
      </c>
      <c r="D173" s="6">
        <v>1</v>
      </c>
      <c r="E173" s="8">
        <v>66</v>
      </c>
      <c r="F173" s="6">
        <v>1</v>
      </c>
      <c r="G173" s="6">
        <v>0</v>
      </c>
      <c r="H173" s="6">
        <v>0</v>
      </c>
      <c r="I173" s="6">
        <v>0</v>
      </c>
      <c r="J173" s="6">
        <v>0</v>
      </c>
      <c r="K173" s="6">
        <v>0</v>
      </c>
      <c r="L173" s="6">
        <v>0</v>
      </c>
      <c r="M173" s="6">
        <v>0</v>
      </c>
      <c r="N173" s="6">
        <v>0</v>
      </c>
      <c r="O173" s="6">
        <v>0</v>
      </c>
      <c r="P173" s="6">
        <v>0</v>
      </c>
      <c r="Q173" s="6">
        <v>0</v>
      </c>
      <c r="R173" s="22">
        <v>0</v>
      </c>
    </row>
    <row r="174" spans="3:18">
      <c r="C174" s="9" t="s">
        <v>167</v>
      </c>
      <c r="D174" s="6">
        <v>3</v>
      </c>
      <c r="E174" s="8">
        <v>56</v>
      </c>
      <c r="F174" s="6">
        <v>2</v>
      </c>
      <c r="G174" s="6">
        <v>0</v>
      </c>
      <c r="H174" s="6">
        <v>0</v>
      </c>
      <c r="I174" s="6">
        <v>0</v>
      </c>
      <c r="J174" s="6">
        <v>1</v>
      </c>
      <c r="K174" s="6">
        <v>0</v>
      </c>
      <c r="L174" s="6">
        <v>0</v>
      </c>
      <c r="M174" s="6">
        <v>0</v>
      </c>
      <c r="N174" s="6">
        <v>0</v>
      </c>
      <c r="O174" s="6">
        <v>0</v>
      </c>
      <c r="P174" s="6">
        <v>0</v>
      </c>
      <c r="Q174" s="6">
        <v>0</v>
      </c>
      <c r="R174" s="22">
        <v>0</v>
      </c>
    </row>
    <row r="175" spans="3:18">
      <c r="C175" s="9" t="s">
        <v>136</v>
      </c>
      <c r="D175" s="6">
        <v>4</v>
      </c>
      <c r="E175" s="8">
        <v>40.5</v>
      </c>
      <c r="F175" s="6">
        <v>2</v>
      </c>
      <c r="G175" s="6">
        <v>1</v>
      </c>
      <c r="H175" s="6">
        <v>0</v>
      </c>
      <c r="I175" s="6">
        <v>1</v>
      </c>
      <c r="J175" s="6">
        <v>1</v>
      </c>
      <c r="K175" s="6">
        <v>1</v>
      </c>
      <c r="L175" s="6">
        <v>0</v>
      </c>
      <c r="M175" s="6">
        <v>1</v>
      </c>
      <c r="N175" s="6">
        <v>0</v>
      </c>
      <c r="O175" s="6">
        <v>0</v>
      </c>
      <c r="P175" s="6">
        <v>1</v>
      </c>
      <c r="Q175" s="6">
        <v>1</v>
      </c>
      <c r="R175" s="22">
        <v>0</v>
      </c>
    </row>
    <row r="176" spans="3:18">
      <c r="C176" s="9" t="s">
        <v>141</v>
      </c>
      <c r="D176" s="6">
        <v>2</v>
      </c>
      <c r="E176" s="8">
        <v>63</v>
      </c>
      <c r="F176" s="6">
        <v>1</v>
      </c>
      <c r="G176" s="6">
        <v>2</v>
      </c>
      <c r="H176" s="6">
        <v>0</v>
      </c>
      <c r="I176" s="6">
        <v>0</v>
      </c>
      <c r="J176" s="6">
        <v>2</v>
      </c>
      <c r="K176" s="6">
        <v>0</v>
      </c>
      <c r="L176" s="6">
        <v>1</v>
      </c>
      <c r="M176" s="6">
        <v>0</v>
      </c>
      <c r="N176" s="6">
        <v>0</v>
      </c>
      <c r="O176" s="6">
        <v>0</v>
      </c>
      <c r="P176" s="6">
        <v>2</v>
      </c>
      <c r="Q176" s="6">
        <v>1</v>
      </c>
      <c r="R176" s="22">
        <v>0</v>
      </c>
    </row>
    <row r="177" spans="3:18">
      <c r="C177" s="9" t="s">
        <v>158</v>
      </c>
      <c r="D177" s="6">
        <v>1</v>
      </c>
      <c r="E177" s="8">
        <v>61</v>
      </c>
      <c r="F177" s="6">
        <v>1</v>
      </c>
      <c r="G177" s="6">
        <v>1</v>
      </c>
      <c r="H177" s="6">
        <v>0</v>
      </c>
      <c r="I177" s="6">
        <v>0</v>
      </c>
      <c r="J177" s="6">
        <v>1</v>
      </c>
      <c r="K177" s="6">
        <v>0</v>
      </c>
      <c r="L177" s="6">
        <v>0</v>
      </c>
      <c r="M177" s="6">
        <v>0</v>
      </c>
      <c r="N177" s="6">
        <v>0</v>
      </c>
      <c r="O177" s="6">
        <v>0</v>
      </c>
      <c r="P177" s="6">
        <v>1</v>
      </c>
      <c r="Q177" s="6">
        <v>1</v>
      </c>
      <c r="R177" s="22">
        <v>0</v>
      </c>
    </row>
    <row r="178" spans="3:18">
      <c r="C178" s="72" t="s">
        <v>436</v>
      </c>
      <c r="D178" s="6">
        <v>3</v>
      </c>
      <c r="E178" s="8">
        <v>37</v>
      </c>
      <c r="F178" s="6">
        <v>3</v>
      </c>
      <c r="G178" s="6">
        <v>2</v>
      </c>
      <c r="H178" s="6">
        <v>0</v>
      </c>
      <c r="I178" s="6">
        <v>0</v>
      </c>
      <c r="J178" s="6">
        <v>1</v>
      </c>
      <c r="K178" s="6">
        <v>0</v>
      </c>
      <c r="L178" s="6">
        <v>0</v>
      </c>
      <c r="M178" s="6">
        <v>0</v>
      </c>
      <c r="N178" s="6">
        <v>0</v>
      </c>
      <c r="O178" s="6">
        <v>1</v>
      </c>
      <c r="P178" s="6">
        <v>0</v>
      </c>
      <c r="Q178" s="6">
        <v>0</v>
      </c>
      <c r="R178" s="22">
        <v>0</v>
      </c>
    </row>
    <row r="179" spans="3:18">
      <c r="C179" s="9" t="s">
        <v>140</v>
      </c>
      <c r="D179" s="6">
        <v>1</v>
      </c>
      <c r="E179" s="8">
        <v>28</v>
      </c>
      <c r="F179" s="6">
        <v>1</v>
      </c>
      <c r="G179" s="6">
        <v>0</v>
      </c>
      <c r="H179" s="6">
        <v>0</v>
      </c>
      <c r="I179" s="6">
        <v>0</v>
      </c>
      <c r="J179" s="6">
        <v>1</v>
      </c>
      <c r="K179" s="6">
        <v>0</v>
      </c>
      <c r="L179" s="6">
        <v>0</v>
      </c>
      <c r="M179" s="6">
        <v>0</v>
      </c>
      <c r="N179" s="6">
        <v>0</v>
      </c>
      <c r="O179" s="6">
        <v>0</v>
      </c>
      <c r="P179" s="6">
        <v>0</v>
      </c>
      <c r="Q179" s="6">
        <v>0</v>
      </c>
      <c r="R179" s="22">
        <v>0</v>
      </c>
    </row>
    <row r="180" spans="3:18">
      <c r="C180" s="9" t="s">
        <v>194</v>
      </c>
      <c r="D180" s="6">
        <v>18</v>
      </c>
      <c r="E180" s="8">
        <v>60.277777777777779</v>
      </c>
      <c r="F180" s="6">
        <v>13</v>
      </c>
      <c r="G180" s="6">
        <v>3</v>
      </c>
      <c r="H180" s="6">
        <v>0</v>
      </c>
      <c r="I180" s="6">
        <v>2</v>
      </c>
      <c r="J180" s="6">
        <v>6</v>
      </c>
      <c r="K180" s="6">
        <v>2</v>
      </c>
      <c r="L180" s="6">
        <v>5</v>
      </c>
      <c r="M180" s="6">
        <v>2</v>
      </c>
      <c r="N180" s="6">
        <v>2</v>
      </c>
      <c r="O180" s="6">
        <v>1</v>
      </c>
      <c r="P180" s="6">
        <v>2</v>
      </c>
      <c r="Q180" s="6">
        <v>6</v>
      </c>
      <c r="R180" s="22">
        <v>1</v>
      </c>
    </row>
    <row r="181" spans="3:18">
      <c r="C181" s="9" t="s">
        <v>208</v>
      </c>
      <c r="D181" s="6">
        <v>36</v>
      </c>
      <c r="E181" s="8">
        <v>70.942857142857136</v>
      </c>
      <c r="F181" s="6">
        <v>29</v>
      </c>
      <c r="G181" s="6">
        <v>12</v>
      </c>
      <c r="H181" s="6">
        <v>1</v>
      </c>
      <c r="I181" s="6">
        <v>8</v>
      </c>
      <c r="J181" s="6">
        <v>12</v>
      </c>
      <c r="K181" s="6">
        <v>7</v>
      </c>
      <c r="L181" s="6">
        <v>12</v>
      </c>
      <c r="M181" s="6">
        <v>3</v>
      </c>
      <c r="N181" s="6">
        <v>0</v>
      </c>
      <c r="O181" s="6">
        <v>0</v>
      </c>
      <c r="P181" s="6">
        <v>1</v>
      </c>
      <c r="Q181" s="6">
        <v>8</v>
      </c>
      <c r="R181" s="22">
        <v>2</v>
      </c>
    </row>
    <row r="182" spans="3:18">
      <c r="C182" s="72" t="s">
        <v>437</v>
      </c>
      <c r="D182" s="6">
        <v>2</v>
      </c>
      <c r="E182" s="8">
        <v>55</v>
      </c>
      <c r="F182" s="6">
        <v>2</v>
      </c>
      <c r="G182" s="6">
        <v>1</v>
      </c>
      <c r="H182" s="6">
        <v>1</v>
      </c>
      <c r="I182" s="6">
        <v>0</v>
      </c>
      <c r="J182" s="6">
        <v>2</v>
      </c>
      <c r="K182" s="6">
        <v>0</v>
      </c>
      <c r="L182" s="6">
        <v>1</v>
      </c>
      <c r="M182" s="6">
        <v>0</v>
      </c>
      <c r="N182" s="6">
        <v>0</v>
      </c>
      <c r="O182" s="6">
        <v>0</v>
      </c>
      <c r="P182" s="6">
        <v>0</v>
      </c>
      <c r="Q182" s="6">
        <v>1</v>
      </c>
      <c r="R182" s="22">
        <v>0</v>
      </c>
    </row>
    <row r="183" spans="3:18">
      <c r="C183" s="9" t="s">
        <v>126</v>
      </c>
      <c r="D183" s="6">
        <v>14</v>
      </c>
      <c r="E183" s="8">
        <v>54.07692307692308</v>
      </c>
      <c r="F183" s="6">
        <v>9</v>
      </c>
      <c r="G183" s="6">
        <v>3</v>
      </c>
      <c r="H183" s="6">
        <v>0</v>
      </c>
      <c r="I183" s="6">
        <v>1</v>
      </c>
      <c r="J183" s="6">
        <v>6</v>
      </c>
      <c r="K183" s="6">
        <v>3</v>
      </c>
      <c r="L183" s="6">
        <v>1</v>
      </c>
      <c r="M183" s="6">
        <v>0</v>
      </c>
      <c r="N183" s="6">
        <v>0</v>
      </c>
      <c r="O183" s="6">
        <v>1</v>
      </c>
      <c r="P183" s="6">
        <v>0</v>
      </c>
      <c r="Q183" s="6">
        <v>1</v>
      </c>
      <c r="R183" s="22">
        <v>0</v>
      </c>
    </row>
    <row r="184" spans="3:18">
      <c r="C184" s="72" t="s">
        <v>457</v>
      </c>
      <c r="D184" s="6">
        <v>1</v>
      </c>
      <c r="E184" s="8">
        <v>34</v>
      </c>
      <c r="F184" s="6">
        <v>0</v>
      </c>
      <c r="G184" s="6">
        <v>0</v>
      </c>
      <c r="H184" s="6">
        <v>1</v>
      </c>
      <c r="I184" s="6">
        <v>0</v>
      </c>
      <c r="J184" s="6">
        <v>1</v>
      </c>
      <c r="K184" s="6">
        <v>0</v>
      </c>
      <c r="L184" s="6">
        <v>0</v>
      </c>
      <c r="M184" s="6">
        <v>0</v>
      </c>
      <c r="N184" s="6">
        <v>0</v>
      </c>
      <c r="O184" s="6">
        <v>1</v>
      </c>
      <c r="P184" s="6">
        <v>0</v>
      </c>
      <c r="Q184" s="6">
        <v>0</v>
      </c>
      <c r="R184" s="22">
        <v>0</v>
      </c>
    </row>
    <row r="185" spans="3:18">
      <c r="C185" s="9" t="s">
        <v>216</v>
      </c>
      <c r="D185" s="6">
        <v>1</v>
      </c>
      <c r="E185" s="8">
        <v>55</v>
      </c>
      <c r="F185" s="6">
        <v>1</v>
      </c>
      <c r="G185" s="6">
        <v>1</v>
      </c>
      <c r="H185" s="6">
        <v>0</v>
      </c>
      <c r="I185" s="6">
        <v>0</v>
      </c>
      <c r="J185" s="6">
        <v>0</v>
      </c>
      <c r="K185" s="6">
        <v>0</v>
      </c>
      <c r="L185" s="6">
        <v>0</v>
      </c>
      <c r="M185" s="6">
        <v>0</v>
      </c>
      <c r="N185" s="6">
        <v>0</v>
      </c>
      <c r="O185" s="6">
        <v>1</v>
      </c>
      <c r="P185" s="6">
        <v>0</v>
      </c>
      <c r="Q185" s="6">
        <v>0</v>
      </c>
      <c r="R185" s="22">
        <v>0</v>
      </c>
    </row>
    <row r="186" spans="3:18">
      <c r="C186" s="9" t="s">
        <v>246</v>
      </c>
      <c r="D186" s="6">
        <v>3</v>
      </c>
      <c r="E186" s="8">
        <v>42.666666666666664</v>
      </c>
      <c r="F186" s="6">
        <v>3</v>
      </c>
      <c r="G186" s="6">
        <v>1</v>
      </c>
      <c r="H186" s="6">
        <v>1</v>
      </c>
      <c r="I186" s="6">
        <v>0</v>
      </c>
      <c r="J186" s="6">
        <v>1</v>
      </c>
      <c r="K186" s="6">
        <v>0</v>
      </c>
      <c r="L186" s="6">
        <v>1</v>
      </c>
      <c r="M186" s="6">
        <v>0</v>
      </c>
      <c r="N186" s="6">
        <v>0</v>
      </c>
      <c r="O186" s="6">
        <v>1</v>
      </c>
      <c r="P186" s="6">
        <v>1</v>
      </c>
      <c r="Q186" s="6">
        <v>1</v>
      </c>
      <c r="R186" s="22">
        <v>1</v>
      </c>
    </row>
    <row r="187" spans="3:18">
      <c r="C187" s="9" t="s">
        <v>119</v>
      </c>
      <c r="D187" s="6">
        <v>1</v>
      </c>
      <c r="E187" s="8">
        <v>75</v>
      </c>
      <c r="F187" s="6">
        <v>1</v>
      </c>
      <c r="G187" s="6">
        <v>0</v>
      </c>
      <c r="H187" s="6">
        <v>0</v>
      </c>
      <c r="I187" s="6">
        <v>0</v>
      </c>
      <c r="J187" s="6">
        <v>0</v>
      </c>
      <c r="K187" s="6">
        <v>0</v>
      </c>
      <c r="L187" s="6">
        <v>1</v>
      </c>
      <c r="M187" s="6">
        <v>0</v>
      </c>
      <c r="N187" s="6">
        <v>0</v>
      </c>
      <c r="O187" s="6">
        <v>0</v>
      </c>
      <c r="P187" s="6">
        <v>0</v>
      </c>
      <c r="Q187" s="6">
        <v>0</v>
      </c>
      <c r="R187" s="22">
        <v>0</v>
      </c>
    </row>
    <row r="188" spans="3:18">
      <c r="C188" s="9" t="s">
        <v>177</v>
      </c>
      <c r="D188" s="6">
        <v>1</v>
      </c>
      <c r="E188" s="8">
        <v>80</v>
      </c>
      <c r="F188" s="6">
        <v>1</v>
      </c>
      <c r="G188" s="6">
        <v>0</v>
      </c>
      <c r="H188" s="6">
        <v>0</v>
      </c>
      <c r="I188" s="6">
        <v>0</v>
      </c>
      <c r="J188" s="6">
        <v>0</v>
      </c>
      <c r="K188" s="6">
        <v>0</v>
      </c>
      <c r="L188" s="6">
        <v>0</v>
      </c>
      <c r="M188" s="6">
        <v>0</v>
      </c>
      <c r="N188" s="6">
        <v>0</v>
      </c>
      <c r="O188" s="6">
        <v>0</v>
      </c>
      <c r="P188" s="6">
        <v>0</v>
      </c>
      <c r="Q188" s="6">
        <v>0</v>
      </c>
      <c r="R188" s="22">
        <v>0</v>
      </c>
    </row>
    <row r="189" spans="3:18">
      <c r="C189" s="9" t="s">
        <v>228</v>
      </c>
      <c r="D189" s="6">
        <v>8</v>
      </c>
      <c r="E189" s="8">
        <v>38.714285714285715</v>
      </c>
      <c r="F189" s="6">
        <v>5</v>
      </c>
      <c r="G189" s="6">
        <v>1</v>
      </c>
      <c r="H189" s="6">
        <v>3</v>
      </c>
      <c r="I189" s="6">
        <v>4</v>
      </c>
      <c r="J189" s="6">
        <v>1</v>
      </c>
      <c r="K189" s="6">
        <v>1</v>
      </c>
      <c r="L189" s="6">
        <v>1</v>
      </c>
      <c r="M189" s="6">
        <v>0</v>
      </c>
      <c r="N189" s="6">
        <v>1</v>
      </c>
      <c r="O189" s="6">
        <v>1</v>
      </c>
      <c r="P189" s="6">
        <v>0</v>
      </c>
      <c r="Q189" s="6">
        <v>1</v>
      </c>
      <c r="R189" s="22">
        <v>0</v>
      </c>
    </row>
    <row r="190" spans="3:18">
      <c r="C190" s="9" t="s">
        <v>234</v>
      </c>
      <c r="D190" s="6">
        <v>7</v>
      </c>
      <c r="E190" s="8">
        <v>47.714285714285715</v>
      </c>
      <c r="F190" s="6">
        <v>6</v>
      </c>
      <c r="G190" s="6">
        <v>1</v>
      </c>
      <c r="H190" s="6">
        <v>1</v>
      </c>
      <c r="I190" s="6">
        <v>2</v>
      </c>
      <c r="J190" s="6">
        <v>5</v>
      </c>
      <c r="K190" s="6">
        <v>1</v>
      </c>
      <c r="L190" s="6">
        <v>0</v>
      </c>
      <c r="M190" s="6">
        <v>0</v>
      </c>
      <c r="N190" s="6">
        <v>0</v>
      </c>
      <c r="O190" s="6">
        <v>2</v>
      </c>
      <c r="P190" s="6">
        <v>1</v>
      </c>
      <c r="Q190" s="6">
        <v>1</v>
      </c>
      <c r="R190" s="22">
        <v>2</v>
      </c>
    </row>
    <row r="191" spans="3:18">
      <c r="C191" s="15" t="s">
        <v>342</v>
      </c>
      <c r="D191" s="19">
        <v>1093</v>
      </c>
      <c r="E191" s="16">
        <v>52.985308521057789</v>
      </c>
      <c r="F191" s="23">
        <v>790</v>
      </c>
      <c r="G191" s="23">
        <v>315</v>
      </c>
      <c r="H191" s="23">
        <v>128</v>
      </c>
      <c r="I191" s="23">
        <v>168</v>
      </c>
      <c r="J191" s="23">
        <v>423</v>
      </c>
      <c r="K191" s="23">
        <v>113</v>
      </c>
      <c r="L191" s="23">
        <v>196</v>
      </c>
      <c r="M191" s="23">
        <v>53</v>
      </c>
      <c r="N191" s="23">
        <v>16</v>
      </c>
      <c r="O191" s="23">
        <v>70</v>
      </c>
      <c r="P191" s="23">
        <v>140</v>
      </c>
      <c r="Q191" s="23">
        <v>217</v>
      </c>
      <c r="R191" s="24">
        <v>57</v>
      </c>
    </row>
  </sheetData>
  <mergeCells count="2">
    <mergeCell ref="A1:R1"/>
    <mergeCell ref="A2:B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workbookViewId="0">
      <selection sqref="A1:E1"/>
    </sheetView>
  </sheetViews>
  <sheetFormatPr defaultRowHeight="14.5"/>
  <cols>
    <col min="1" max="1" width="93.54296875" customWidth="1"/>
    <col min="2" max="2" width="36" customWidth="1"/>
    <col min="3" max="3" width="8" style="7" customWidth="1"/>
    <col min="4" max="4" width="10.7265625" customWidth="1"/>
    <col min="5" max="5" width="5.26953125" customWidth="1"/>
    <col min="6" max="6" width="6.7265625" style="20" customWidth="1"/>
  </cols>
  <sheetData>
    <row r="1" spans="1:7" ht="16">
      <c r="A1" s="156" t="s">
        <v>500</v>
      </c>
      <c r="B1" s="156"/>
      <c r="C1" s="156"/>
      <c r="D1" s="156"/>
      <c r="E1" s="156"/>
    </row>
    <row r="2" spans="1:7" ht="16">
      <c r="A2" s="48" t="s">
        <v>421</v>
      </c>
      <c r="B2" s="49" t="s">
        <v>422</v>
      </c>
      <c r="C2" s="75" t="s">
        <v>423</v>
      </c>
      <c r="D2" s="49" t="s">
        <v>424</v>
      </c>
      <c r="E2" s="50" t="s">
        <v>425</v>
      </c>
    </row>
    <row r="3" spans="1:7" ht="16">
      <c r="A3" s="51" t="s">
        <v>1</v>
      </c>
      <c r="B3" s="62"/>
      <c r="C3" s="76"/>
      <c r="D3" s="62"/>
      <c r="E3" s="52"/>
    </row>
    <row r="4" spans="1:7" ht="16">
      <c r="A4" s="33"/>
      <c r="B4" s="2" t="s">
        <v>19</v>
      </c>
      <c r="C4" s="2">
        <v>104.15457875457875</v>
      </c>
      <c r="D4" s="63">
        <v>0.14836834580424324</v>
      </c>
      <c r="E4" s="34">
        <v>1</v>
      </c>
      <c r="F4" s="74"/>
      <c r="G4" s="73"/>
    </row>
    <row r="5" spans="1:7" ht="16">
      <c r="A5" s="33"/>
      <c r="B5" s="2" t="s">
        <v>26</v>
      </c>
      <c r="C5" s="2">
        <v>97.829578754578748</v>
      </c>
      <c r="D5" s="63">
        <v>0.13935837429427173</v>
      </c>
      <c r="E5" s="34">
        <v>2</v>
      </c>
      <c r="F5" s="74"/>
      <c r="G5" s="73"/>
    </row>
    <row r="6" spans="1:7" ht="16">
      <c r="A6" s="33"/>
      <c r="B6" s="2" t="s">
        <v>347</v>
      </c>
      <c r="C6" s="2">
        <v>84.172435897435903</v>
      </c>
      <c r="D6" s="63">
        <v>0.11990375483965228</v>
      </c>
      <c r="E6" s="34">
        <v>3</v>
      </c>
      <c r="F6" s="74"/>
      <c r="G6" s="73"/>
    </row>
    <row r="7" spans="1:7" ht="16">
      <c r="A7" s="33"/>
      <c r="B7" s="2" t="s">
        <v>348</v>
      </c>
      <c r="C7" s="2">
        <v>77.726007326007334</v>
      </c>
      <c r="D7" s="63">
        <v>0.11072080815670561</v>
      </c>
      <c r="E7" s="34">
        <v>4</v>
      </c>
      <c r="F7" s="74"/>
      <c r="G7" s="73"/>
    </row>
    <row r="8" spans="1:7" ht="16">
      <c r="A8" s="33"/>
      <c r="B8" s="2" t="s">
        <v>351</v>
      </c>
      <c r="C8" s="2">
        <v>70.567673992674003</v>
      </c>
      <c r="D8" s="63">
        <v>0.10052375212631624</v>
      </c>
      <c r="E8" s="34">
        <v>5</v>
      </c>
      <c r="F8" s="74"/>
      <c r="G8" s="73"/>
    </row>
    <row r="9" spans="1:7" ht="16">
      <c r="A9" s="51" t="s">
        <v>2</v>
      </c>
      <c r="B9" s="62"/>
      <c r="C9" s="76"/>
      <c r="D9" s="62"/>
      <c r="E9" s="44"/>
      <c r="F9" s="74"/>
    </row>
    <row r="10" spans="1:7" ht="16">
      <c r="A10" s="33"/>
      <c r="B10" s="55" t="s">
        <v>348</v>
      </c>
      <c r="C10" s="78">
        <v>116.25833333333333</v>
      </c>
      <c r="D10" s="63">
        <v>0.17096813725490195</v>
      </c>
      <c r="E10" s="34">
        <v>1</v>
      </c>
      <c r="F10" s="74"/>
    </row>
    <row r="11" spans="1:7" ht="16">
      <c r="A11" s="33"/>
      <c r="B11" s="55" t="s">
        <v>19</v>
      </c>
      <c r="C11" s="77">
        <v>98.75833333333334</v>
      </c>
      <c r="D11" s="63">
        <v>0.1452328431372549</v>
      </c>
      <c r="E11" s="34">
        <v>2</v>
      </c>
      <c r="F11" s="74"/>
    </row>
    <row r="12" spans="1:7" ht="16">
      <c r="A12" s="33"/>
      <c r="B12" s="55" t="s">
        <v>26</v>
      </c>
      <c r="C12" s="78">
        <v>91.525000000000006</v>
      </c>
      <c r="D12" s="63">
        <v>0.13459558823529413</v>
      </c>
      <c r="E12" s="34">
        <v>3</v>
      </c>
      <c r="F12" s="74"/>
    </row>
    <row r="13" spans="1:7" ht="16">
      <c r="A13" s="33"/>
      <c r="B13" s="55" t="s">
        <v>351</v>
      </c>
      <c r="C13" s="78">
        <v>72.45</v>
      </c>
      <c r="D13" s="63">
        <v>0.10654411764705883</v>
      </c>
      <c r="E13" s="34">
        <v>4</v>
      </c>
      <c r="F13" s="74"/>
    </row>
    <row r="14" spans="1:7" ht="16">
      <c r="A14" s="33"/>
      <c r="B14" s="55" t="s">
        <v>352</v>
      </c>
      <c r="C14" s="77">
        <v>64.558333333333337</v>
      </c>
      <c r="D14" s="63">
        <v>9.493872549019608E-2</v>
      </c>
      <c r="E14" s="34">
        <v>5</v>
      </c>
      <c r="F14" s="74"/>
    </row>
    <row r="15" spans="1:7" ht="16">
      <c r="A15" s="51" t="s">
        <v>3</v>
      </c>
      <c r="B15" s="62"/>
      <c r="C15" s="76"/>
      <c r="D15" s="62"/>
      <c r="E15" s="44"/>
      <c r="F15" s="74"/>
    </row>
    <row r="16" spans="1:7" ht="16">
      <c r="A16" s="33"/>
      <c r="B16" s="55" t="s">
        <v>363</v>
      </c>
      <c r="C16" s="64">
        <v>119.85</v>
      </c>
      <c r="D16" s="63">
        <v>0.19908637873754151</v>
      </c>
      <c r="E16" s="65">
        <v>1</v>
      </c>
      <c r="F16" s="74"/>
    </row>
    <row r="17" spans="1:6" ht="16">
      <c r="A17" s="33"/>
      <c r="B17" s="55" t="s">
        <v>365</v>
      </c>
      <c r="C17" s="64">
        <v>87.278571428571425</v>
      </c>
      <c r="D17" s="63">
        <v>0.14498101566207877</v>
      </c>
      <c r="E17" s="65">
        <v>2</v>
      </c>
      <c r="F17" s="74"/>
    </row>
    <row r="18" spans="1:6" ht="16">
      <c r="A18" s="33"/>
      <c r="B18" s="55" t="s">
        <v>360</v>
      </c>
      <c r="C18" s="77">
        <v>76.778571428571425</v>
      </c>
      <c r="D18" s="63">
        <v>0.12753915519696249</v>
      </c>
      <c r="E18" s="65">
        <v>3</v>
      </c>
      <c r="F18" s="74"/>
    </row>
    <row r="19" spans="1:6" ht="16">
      <c r="A19" s="33"/>
      <c r="B19" s="55" t="s">
        <v>359</v>
      </c>
      <c r="C19" s="64">
        <v>64.928571428571431</v>
      </c>
      <c r="D19" s="63">
        <v>0.1078547698149027</v>
      </c>
      <c r="E19" s="65">
        <v>4</v>
      </c>
      <c r="F19" s="74"/>
    </row>
    <row r="20" spans="1:6" ht="16">
      <c r="A20" s="33"/>
      <c r="B20" s="55" t="s">
        <v>362</v>
      </c>
      <c r="C20" s="64">
        <v>48.678571428571431</v>
      </c>
      <c r="D20" s="63">
        <v>8.0861414333175133E-2</v>
      </c>
      <c r="E20" s="65">
        <v>5</v>
      </c>
      <c r="F20" s="74"/>
    </row>
    <row r="21" spans="1:6" ht="16">
      <c r="A21" s="51" t="s">
        <v>4</v>
      </c>
      <c r="B21" s="62"/>
      <c r="C21" s="76"/>
      <c r="D21" s="62"/>
      <c r="E21" s="44"/>
      <c r="F21" s="74"/>
    </row>
    <row r="22" spans="1:6" ht="16">
      <c r="A22" s="33"/>
      <c r="B22" s="55" t="s">
        <v>366</v>
      </c>
      <c r="C22" s="64">
        <v>113.51547619047619</v>
      </c>
      <c r="D22" s="63">
        <v>0.16917358597686466</v>
      </c>
      <c r="E22" s="65">
        <v>1</v>
      </c>
      <c r="F22" s="74"/>
    </row>
    <row r="23" spans="1:6" ht="16">
      <c r="A23" s="33"/>
      <c r="B23" s="55" t="s">
        <v>368</v>
      </c>
      <c r="C23" s="64">
        <v>104.56071428571428</v>
      </c>
      <c r="D23" s="63">
        <v>0.15582818820523739</v>
      </c>
      <c r="E23" s="65">
        <v>2</v>
      </c>
      <c r="F23" s="74"/>
    </row>
    <row r="24" spans="1:6" ht="16">
      <c r="A24" s="33"/>
      <c r="B24" s="55" t="s">
        <v>376</v>
      </c>
      <c r="C24" s="64">
        <v>73.99404761904762</v>
      </c>
      <c r="D24" s="63">
        <v>0.11027428855297708</v>
      </c>
      <c r="E24" s="65">
        <v>3</v>
      </c>
      <c r="F24" s="74"/>
    </row>
    <row r="25" spans="1:6" ht="16">
      <c r="A25" s="33"/>
      <c r="B25" s="55" t="s">
        <v>370</v>
      </c>
      <c r="C25" s="64">
        <v>63.444047619047616</v>
      </c>
      <c r="D25" s="63">
        <v>9.4551486764601511E-2</v>
      </c>
      <c r="E25" s="65">
        <v>4</v>
      </c>
      <c r="F25" s="74"/>
    </row>
    <row r="26" spans="1:6" ht="16">
      <c r="A26" s="33"/>
      <c r="B26" s="55" t="s">
        <v>369</v>
      </c>
      <c r="C26" s="64">
        <v>51.603571428571428</v>
      </c>
      <c r="D26" s="63">
        <v>7.6905471577602719E-2</v>
      </c>
      <c r="E26" s="65">
        <v>5</v>
      </c>
      <c r="F26" s="74"/>
    </row>
    <row r="27" spans="1:6" ht="16">
      <c r="A27" s="51" t="s">
        <v>5</v>
      </c>
      <c r="B27" s="62"/>
      <c r="C27" s="76"/>
      <c r="D27" s="62"/>
      <c r="E27" s="44"/>
      <c r="F27" s="74"/>
    </row>
    <row r="28" spans="1:6" ht="16">
      <c r="A28" s="33"/>
      <c r="B28" s="55" t="s">
        <v>377</v>
      </c>
      <c r="C28" s="64">
        <v>102.47202380952382</v>
      </c>
      <c r="D28" s="63">
        <v>0.14173170651386421</v>
      </c>
      <c r="E28" s="65">
        <v>1</v>
      </c>
      <c r="F28" s="74"/>
    </row>
    <row r="29" spans="1:6" ht="16">
      <c r="A29" s="33"/>
      <c r="B29" s="55" t="s">
        <v>57</v>
      </c>
      <c r="C29" s="64">
        <v>81.351785714285725</v>
      </c>
      <c r="D29" s="63">
        <v>0.11251975894092078</v>
      </c>
      <c r="E29" s="65">
        <v>2</v>
      </c>
      <c r="F29" s="74"/>
    </row>
    <row r="30" spans="1:6" ht="16">
      <c r="A30" s="33"/>
      <c r="B30" s="55" t="s">
        <v>19</v>
      </c>
      <c r="C30" s="64">
        <v>66.732738095238105</v>
      </c>
      <c r="D30" s="63">
        <v>9.229977606533625E-2</v>
      </c>
      <c r="E30" s="65">
        <v>3</v>
      </c>
      <c r="F30" s="74"/>
    </row>
    <row r="31" spans="1:6" ht="16">
      <c r="A31" s="33"/>
      <c r="B31" s="55" t="s">
        <v>383</v>
      </c>
      <c r="C31" s="64">
        <v>53.164880952380962</v>
      </c>
      <c r="D31" s="63">
        <v>7.3533721925838125E-2</v>
      </c>
      <c r="E31" s="65">
        <v>4</v>
      </c>
      <c r="F31" s="74"/>
    </row>
    <row r="32" spans="1:6" ht="16">
      <c r="A32" s="66"/>
      <c r="B32" s="56" t="s">
        <v>56</v>
      </c>
      <c r="C32" s="79">
        <v>46.402976190476203</v>
      </c>
      <c r="D32" s="63">
        <v>6.4181156556675251E-2</v>
      </c>
      <c r="E32" s="68">
        <v>5</v>
      </c>
      <c r="F32" s="74"/>
    </row>
    <row r="33" spans="1:6" ht="16">
      <c r="A33" s="57" t="s">
        <v>395</v>
      </c>
      <c r="B33" s="58"/>
      <c r="C33" s="80"/>
      <c r="D33" s="58"/>
      <c r="E33" s="59"/>
      <c r="F33" s="74"/>
    </row>
    <row r="34" spans="1:6" ht="16">
      <c r="A34" s="41"/>
      <c r="B34" s="60" t="s">
        <v>390</v>
      </c>
      <c r="C34" s="64">
        <v>203</v>
      </c>
      <c r="D34" s="63">
        <v>0.26126126126126126</v>
      </c>
      <c r="E34" s="69">
        <v>1</v>
      </c>
      <c r="F34" s="74"/>
    </row>
    <row r="35" spans="1:6" ht="16">
      <c r="A35" s="33"/>
      <c r="B35" s="55" t="s">
        <v>78</v>
      </c>
      <c r="C35" s="64">
        <v>121</v>
      </c>
      <c r="D35" s="63">
        <v>0.15572715572715573</v>
      </c>
      <c r="E35" s="65">
        <v>2</v>
      </c>
      <c r="F35" s="74"/>
    </row>
    <row r="36" spans="1:6" ht="16">
      <c r="A36" s="33"/>
      <c r="B36" s="55" t="s">
        <v>391</v>
      </c>
      <c r="C36" s="64">
        <v>80</v>
      </c>
      <c r="D36" s="63">
        <v>0.10296010296010295</v>
      </c>
      <c r="E36" s="65">
        <v>3</v>
      </c>
      <c r="F36" s="74"/>
    </row>
    <row r="37" spans="1:6" ht="16">
      <c r="A37" s="33"/>
      <c r="B37" s="55" t="s">
        <v>72</v>
      </c>
      <c r="C37" s="64">
        <v>66</v>
      </c>
      <c r="D37" s="63">
        <v>8.4942084942084939E-2</v>
      </c>
      <c r="E37" s="65">
        <v>4</v>
      </c>
      <c r="F37" s="74"/>
    </row>
    <row r="38" spans="1:6" ht="16">
      <c r="A38" s="66"/>
      <c r="B38" s="61" t="s">
        <v>392</v>
      </c>
      <c r="C38" s="79">
        <v>51</v>
      </c>
      <c r="D38" s="67">
        <v>6.5637065637065631E-2</v>
      </c>
      <c r="E38" s="68">
        <v>5</v>
      </c>
      <c r="F38" s="74"/>
    </row>
    <row r="39" spans="1:6" ht="16">
      <c r="A39" s="38"/>
      <c r="B39" s="38"/>
      <c r="C39" s="77"/>
      <c r="D39" s="38"/>
      <c r="E39" s="38"/>
    </row>
    <row r="40" spans="1:6" ht="16">
      <c r="A40" s="38"/>
      <c r="B40" s="38"/>
      <c r="C40" s="77"/>
      <c r="D40" s="38"/>
      <c r="E40" s="38"/>
    </row>
    <row r="41" spans="1:6" ht="16">
      <c r="A41" s="38"/>
      <c r="B41" s="38"/>
      <c r="C41" s="77"/>
      <c r="D41" s="38"/>
      <c r="E41" s="38"/>
    </row>
    <row r="42" spans="1:6" ht="16">
      <c r="A42" s="38"/>
      <c r="B42" s="38"/>
      <c r="C42" s="77"/>
      <c r="D42" s="38"/>
      <c r="E42" s="38"/>
    </row>
  </sheetData>
  <sortState ref="H34:I46">
    <sortCondition descending="1" ref="I34:I46"/>
  </sortState>
  <mergeCells count="1">
    <mergeCell ref="A1:E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workbookViewId="0">
      <selection sqref="A1:E1"/>
    </sheetView>
  </sheetViews>
  <sheetFormatPr defaultRowHeight="14.5"/>
  <cols>
    <col min="1" max="1" width="93.54296875" customWidth="1"/>
    <col min="2" max="2" width="36" customWidth="1"/>
    <col min="3" max="3" width="8" style="7" customWidth="1"/>
    <col min="4" max="4" width="10.7265625" customWidth="1"/>
    <col min="5" max="5" width="5.08984375" customWidth="1"/>
    <col min="6" max="6" width="5.26953125" customWidth="1"/>
  </cols>
  <sheetData>
    <row r="1" spans="1:8" ht="16">
      <c r="A1" s="156" t="s">
        <v>499</v>
      </c>
      <c r="B1" s="156"/>
      <c r="C1" s="156"/>
      <c r="D1" s="156"/>
      <c r="E1" s="156"/>
    </row>
    <row r="2" spans="1:8" ht="16">
      <c r="A2" s="48" t="s">
        <v>421</v>
      </c>
      <c r="B2" s="49" t="s">
        <v>422</v>
      </c>
      <c r="C2" s="75" t="s">
        <v>423</v>
      </c>
      <c r="D2" s="49" t="s">
        <v>424</v>
      </c>
      <c r="E2" s="50" t="s">
        <v>425</v>
      </c>
    </row>
    <row r="3" spans="1:8" ht="16">
      <c r="A3" s="51" t="s">
        <v>1</v>
      </c>
      <c r="B3" s="62"/>
      <c r="C3" s="76"/>
      <c r="D3" s="62"/>
      <c r="E3" s="52"/>
    </row>
    <row r="4" spans="1:8" ht="16">
      <c r="A4" s="33"/>
      <c r="B4" s="38" t="s">
        <v>347</v>
      </c>
      <c r="C4" s="77">
        <v>282.47619047619037</v>
      </c>
      <c r="D4" s="63">
        <v>0.1619702927042376</v>
      </c>
      <c r="E4" s="34">
        <v>1</v>
      </c>
      <c r="H4" s="55"/>
    </row>
    <row r="5" spans="1:8" ht="16">
      <c r="A5" s="33"/>
      <c r="B5" s="38" t="s">
        <v>19</v>
      </c>
      <c r="C5" s="54">
        <v>282.15476190476181</v>
      </c>
      <c r="D5" s="63">
        <v>0.17525140490978994</v>
      </c>
      <c r="E5" s="34">
        <v>2</v>
      </c>
    </row>
    <row r="6" spans="1:8" ht="16">
      <c r="A6" s="33"/>
      <c r="B6" s="53" t="s">
        <v>350</v>
      </c>
      <c r="C6" s="54">
        <v>177.6880952380952</v>
      </c>
      <c r="D6" s="63">
        <v>0.11036527654540075</v>
      </c>
      <c r="E6" s="34">
        <v>3</v>
      </c>
      <c r="H6" s="2"/>
    </row>
    <row r="7" spans="1:8" ht="16">
      <c r="A7" s="33"/>
      <c r="B7" s="53" t="s">
        <v>351</v>
      </c>
      <c r="C7" s="54">
        <v>171.56785714285712</v>
      </c>
      <c r="D7" s="63">
        <v>0.10656388642413486</v>
      </c>
      <c r="E7" s="34">
        <v>4</v>
      </c>
      <c r="H7" s="2"/>
    </row>
    <row r="8" spans="1:8" ht="16">
      <c r="A8" s="33"/>
      <c r="B8" s="53" t="s">
        <v>348</v>
      </c>
      <c r="C8" s="54">
        <v>144.80714285714282</v>
      </c>
      <c r="D8" s="63">
        <v>8.9942324755989331E-2</v>
      </c>
      <c r="E8" s="34">
        <v>5</v>
      </c>
      <c r="H8" s="2"/>
    </row>
    <row r="9" spans="1:8" ht="16">
      <c r="A9" s="51" t="s">
        <v>2</v>
      </c>
      <c r="B9" s="62"/>
      <c r="C9" s="76"/>
      <c r="D9" s="62"/>
      <c r="E9" s="44"/>
      <c r="H9" s="55"/>
    </row>
    <row r="10" spans="1:8" ht="16">
      <c r="A10" s="33"/>
      <c r="B10" s="55" t="s">
        <v>348</v>
      </c>
      <c r="C10" s="78">
        <v>221.85714285714286</v>
      </c>
      <c r="D10" s="63">
        <v>0.13779946761313222</v>
      </c>
      <c r="E10" s="34">
        <v>1</v>
      </c>
      <c r="H10" s="2"/>
    </row>
    <row r="11" spans="1:8" ht="16">
      <c r="A11" s="33"/>
      <c r="B11" s="55" t="s">
        <v>19</v>
      </c>
      <c r="C11" s="78">
        <v>212.60714285714283</v>
      </c>
      <c r="D11" s="63">
        <v>0.13205412599822536</v>
      </c>
      <c r="E11" s="34">
        <v>2</v>
      </c>
      <c r="H11" s="2"/>
    </row>
    <row r="12" spans="1:8" ht="16">
      <c r="A12" s="33"/>
      <c r="B12" s="55" t="s">
        <v>351</v>
      </c>
      <c r="C12" s="78">
        <v>186.45</v>
      </c>
      <c r="D12" s="63">
        <v>0.11580745341614906</v>
      </c>
      <c r="E12" s="34">
        <v>3</v>
      </c>
      <c r="H12" s="2"/>
    </row>
    <row r="13" spans="1:8" ht="16">
      <c r="A13" s="33"/>
      <c r="B13" s="55" t="s">
        <v>352</v>
      </c>
      <c r="C13" s="78">
        <v>178.39999999999998</v>
      </c>
      <c r="D13" s="63">
        <v>0.11080745341614906</v>
      </c>
      <c r="E13" s="34">
        <v>4</v>
      </c>
      <c r="H13" s="2"/>
    </row>
    <row r="14" spans="1:8" ht="16">
      <c r="A14" s="33"/>
      <c r="B14" s="55" t="s">
        <v>350</v>
      </c>
      <c r="C14" s="78">
        <v>127.62857142857142</v>
      </c>
      <c r="D14" s="63">
        <v>7.927240461401952E-2</v>
      </c>
      <c r="E14" s="34">
        <v>5</v>
      </c>
      <c r="H14" s="2"/>
    </row>
    <row r="15" spans="1:8" ht="16">
      <c r="A15" s="51" t="s">
        <v>3</v>
      </c>
      <c r="B15" s="62"/>
      <c r="C15" s="76"/>
      <c r="D15" s="62"/>
      <c r="E15" s="44"/>
      <c r="H15" s="2"/>
    </row>
    <row r="16" spans="1:8" ht="16">
      <c r="A16" s="33"/>
      <c r="B16" s="55" t="s">
        <v>363</v>
      </c>
      <c r="C16" s="7">
        <v>291.24404761904759</v>
      </c>
      <c r="D16" s="63">
        <v>0.19559707697719786</v>
      </c>
      <c r="E16" s="65">
        <v>1</v>
      </c>
      <c r="H16" s="2"/>
    </row>
    <row r="17" spans="1:8" ht="16">
      <c r="A17" s="33"/>
      <c r="B17" s="55" t="s">
        <v>365</v>
      </c>
      <c r="C17" s="64">
        <v>234.54404761904757</v>
      </c>
      <c r="D17" s="63">
        <v>0.15751782915987078</v>
      </c>
      <c r="E17" s="65">
        <v>2</v>
      </c>
      <c r="H17" s="55"/>
    </row>
    <row r="18" spans="1:8" ht="16">
      <c r="A18" s="33"/>
      <c r="B18" s="55" t="s">
        <v>360</v>
      </c>
      <c r="C18" s="64">
        <v>211.19404761904758</v>
      </c>
      <c r="D18" s="63">
        <v>0.14183616361252355</v>
      </c>
      <c r="E18" s="65">
        <v>3</v>
      </c>
    </row>
    <row r="19" spans="1:8" ht="16">
      <c r="A19" s="33"/>
      <c r="B19" s="55" t="s">
        <v>359</v>
      </c>
      <c r="C19" s="64">
        <v>148.9154761904762</v>
      </c>
      <c r="D19" s="63">
        <v>0.10001039368064217</v>
      </c>
      <c r="E19" s="65">
        <v>4</v>
      </c>
    </row>
    <row r="20" spans="1:8" ht="16">
      <c r="A20" s="33"/>
      <c r="B20" s="55" t="s">
        <v>39</v>
      </c>
      <c r="C20" s="64">
        <v>122.24404761904762</v>
      </c>
      <c r="D20" s="63">
        <v>8.2098084364706253E-2</v>
      </c>
      <c r="E20" s="65">
        <v>5</v>
      </c>
      <c r="H20" s="2"/>
    </row>
    <row r="21" spans="1:8" ht="16">
      <c r="A21" s="51" t="s">
        <v>4</v>
      </c>
      <c r="B21" s="62"/>
      <c r="C21" s="76"/>
      <c r="D21" s="62"/>
      <c r="E21" s="44"/>
    </row>
    <row r="22" spans="1:8" ht="16">
      <c r="A22" s="33"/>
      <c r="B22" s="55" t="s">
        <v>368</v>
      </c>
      <c r="C22" s="64">
        <v>211.24761904761903</v>
      </c>
      <c r="D22" s="63">
        <v>0.12589250241216868</v>
      </c>
      <c r="E22" s="65">
        <v>1</v>
      </c>
    </row>
    <row r="23" spans="1:8" ht="16">
      <c r="A23" s="33"/>
      <c r="B23" s="55" t="s">
        <v>370</v>
      </c>
      <c r="C23" s="64">
        <v>199.15119047619049</v>
      </c>
      <c r="D23" s="63">
        <v>0.11868366536125774</v>
      </c>
      <c r="E23" s="65">
        <v>2</v>
      </c>
      <c r="H23" s="55"/>
    </row>
    <row r="24" spans="1:8" ht="16">
      <c r="A24" s="33"/>
      <c r="B24" s="55" t="s">
        <v>366</v>
      </c>
      <c r="C24" s="64">
        <v>196.2011904761905</v>
      </c>
      <c r="D24" s="63">
        <v>0.11692562006924345</v>
      </c>
      <c r="E24" s="65">
        <v>3</v>
      </c>
    </row>
    <row r="25" spans="1:8" ht="16">
      <c r="A25" s="33"/>
      <c r="B25" s="38" t="s">
        <v>367</v>
      </c>
      <c r="C25" s="64">
        <v>188.58571428571429</v>
      </c>
      <c r="D25" s="63">
        <v>0.1123871956410693</v>
      </c>
      <c r="E25" s="65">
        <v>4</v>
      </c>
      <c r="H25" s="55"/>
    </row>
    <row r="26" spans="1:8" ht="16">
      <c r="A26" s="33"/>
      <c r="B26" s="55" t="s">
        <v>369</v>
      </c>
      <c r="C26" s="64">
        <v>133.17619047619047</v>
      </c>
      <c r="D26" s="63">
        <v>7.9366025313581931E-2</v>
      </c>
      <c r="E26" s="65">
        <v>5</v>
      </c>
      <c r="H26" s="2"/>
    </row>
    <row r="27" spans="1:8" ht="16">
      <c r="A27" s="51" t="s">
        <v>5</v>
      </c>
      <c r="B27" s="62"/>
      <c r="C27" s="76"/>
      <c r="D27" s="62"/>
      <c r="E27" s="44"/>
    </row>
    <row r="28" spans="1:8" ht="16">
      <c r="A28" s="33"/>
      <c r="B28" s="55" t="s">
        <v>386</v>
      </c>
      <c r="C28" s="64">
        <v>163.06561771561766</v>
      </c>
      <c r="D28" s="63">
        <v>8.0169920214167981E-2</v>
      </c>
      <c r="E28" s="65">
        <v>1</v>
      </c>
    </row>
    <row r="29" spans="1:8" ht="16">
      <c r="A29" s="33"/>
      <c r="B29" s="55" t="s">
        <v>380</v>
      </c>
      <c r="C29" s="64">
        <v>155.03347485847485</v>
      </c>
      <c r="D29" s="63">
        <v>7.6220980756378981E-2</v>
      </c>
      <c r="E29" s="65">
        <v>2</v>
      </c>
    </row>
    <row r="30" spans="1:8" ht="16">
      <c r="A30" s="33"/>
      <c r="B30" s="55" t="s">
        <v>19</v>
      </c>
      <c r="C30" s="64">
        <v>148.36442723942719</v>
      </c>
      <c r="D30" s="63">
        <v>7.2942196282904215E-2</v>
      </c>
      <c r="E30" s="65">
        <v>3</v>
      </c>
    </row>
    <row r="31" spans="1:8" ht="16">
      <c r="A31" s="33"/>
      <c r="B31" s="53" t="s">
        <v>56</v>
      </c>
      <c r="C31" s="77">
        <v>125.38585581085579</v>
      </c>
      <c r="D31" s="63">
        <v>6.1644963525494485E-2</v>
      </c>
      <c r="E31" s="65">
        <v>4</v>
      </c>
    </row>
    <row r="32" spans="1:8" ht="16">
      <c r="A32" s="66"/>
      <c r="B32" s="61" t="s">
        <v>383</v>
      </c>
      <c r="C32" s="81">
        <v>121.73477355977352</v>
      </c>
      <c r="D32" s="63">
        <v>5.984993783666348E-2</v>
      </c>
      <c r="E32" s="68">
        <v>5</v>
      </c>
    </row>
    <row r="33" spans="1:5" ht="16">
      <c r="A33" s="57" t="s">
        <v>395</v>
      </c>
      <c r="B33" s="58"/>
      <c r="C33" s="80"/>
      <c r="D33" s="62"/>
      <c r="E33" s="59"/>
    </row>
    <row r="34" spans="1:5" ht="16">
      <c r="A34" s="41"/>
      <c r="B34" s="60" t="s">
        <v>390</v>
      </c>
      <c r="C34" s="82">
        <v>546</v>
      </c>
      <c r="D34" s="63">
        <v>0.42622950819672129</v>
      </c>
      <c r="E34" s="69">
        <v>1</v>
      </c>
    </row>
    <row r="35" spans="1:5" ht="16">
      <c r="A35" s="33"/>
      <c r="B35" s="55" t="s">
        <v>78</v>
      </c>
      <c r="C35" s="64">
        <v>265</v>
      </c>
      <c r="D35" s="63">
        <v>0.2068696330991413</v>
      </c>
      <c r="E35" s="65">
        <v>2</v>
      </c>
    </row>
    <row r="36" spans="1:5" ht="16">
      <c r="A36" s="33"/>
      <c r="B36" s="55" t="s">
        <v>391</v>
      </c>
      <c r="C36" s="64">
        <v>216</v>
      </c>
      <c r="D36" s="63">
        <v>0.16861826697892271</v>
      </c>
      <c r="E36" s="65">
        <v>3</v>
      </c>
    </row>
    <row r="37" spans="1:5" ht="16">
      <c r="A37" s="33"/>
      <c r="B37" s="55" t="s">
        <v>392</v>
      </c>
      <c r="C37" s="64">
        <v>135</v>
      </c>
      <c r="D37" s="63">
        <v>0.1053864168618267</v>
      </c>
      <c r="E37" s="65">
        <v>3</v>
      </c>
    </row>
    <row r="38" spans="1:5" ht="16">
      <c r="A38" s="66"/>
      <c r="B38" s="61" t="s">
        <v>72</v>
      </c>
      <c r="C38" s="81">
        <v>133</v>
      </c>
      <c r="D38" s="67">
        <v>0.10382513661202186</v>
      </c>
      <c r="E38" s="68">
        <v>5</v>
      </c>
    </row>
  </sheetData>
  <sortState ref="H34:I46">
    <sortCondition descending="1" ref="I34:I46"/>
  </sortState>
  <mergeCells count="1">
    <mergeCell ref="A1:E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topLeftCell="A28" workbookViewId="0">
      <selection activeCell="E51" sqref="E51"/>
    </sheetView>
  </sheetViews>
  <sheetFormatPr defaultRowHeight="13"/>
  <cols>
    <col min="1" max="1" width="3.1796875" style="88" bestFit="1" customWidth="1"/>
    <col min="2" max="2" width="15.90625" style="112" bestFit="1" customWidth="1"/>
    <col min="3" max="3" width="39.54296875" style="112" bestFit="1" customWidth="1"/>
    <col min="4" max="4" width="9.54296875" style="113" bestFit="1" customWidth="1"/>
    <col min="5" max="5" width="39.54296875" style="112" bestFit="1" customWidth="1"/>
    <col min="6" max="6" width="10" style="114" bestFit="1" customWidth="1"/>
    <col min="7" max="16384" width="8.7265625" style="88"/>
  </cols>
  <sheetData>
    <row r="1" spans="1:6" s="83" customFormat="1">
      <c r="A1" s="83" t="s">
        <v>504</v>
      </c>
      <c r="B1" s="84" t="s">
        <v>514</v>
      </c>
      <c r="C1" s="85" t="s">
        <v>505</v>
      </c>
      <c r="D1" s="86" t="s">
        <v>424</v>
      </c>
      <c r="E1" s="85" t="s">
        <v>506</v>
      </c>
      <c r="F1" s="87" t="s">
        <v>507</v>
      </c>
    </row>
    <row r="2" spans="1:6">
      <c r="B2" s="89">
        <v>1</v>
      </c>
      <c r="C2" s="90" t="s">
        <v>347</v>
      </c>
      <c r="D2" s="91">
        <v>0.1619702927042376</v>
      </c>
      <c r="E2" s="92" t="s">
        <v>19</v>
      </c>
      <c r="F2" s="93">
        <v>0.14836834580424324</v>
      </c>
    </row>
    <row r="3" spans="1:6">
      <c r="B3" s="94">
        <v>2</v>
      </c>
      <c r="C3" s="95" t="s">
        <v>19</v>
      </c>
      <c r="D3" s="96">
        <v>0.17525140490978994</v>
      </c>
      <c r="E3" s="97" t="s">
        <v>26</v>
      </c>
      <c r="F3" s="98">
        <v>0.13935837429427173</v>
      </c>
    </row>
    <row r="4" spans="1:6">
      <c r="B4" s="94">
        <v>3</v>
      </c>
      <c r="C4" s="95" t="s">
        <v>350</v>
      </c>
      <c r="D4" s="96">
        <v>0.11036527654540075</v>
      </c>
      <c r="E4" s="97" t="s">
        <v>347</v>
      </c>
      <c r="F4" s="98">
        <v>0.11990375483965228</v>
      </c>
    </row>
    <row r="5" spans="1:6">
      <c r="B5" s="94">
        <v>4</v>
      </c>
      <c r="C5" s="95" t="s">
        <v>351</v>
      </c>
      <c r="D5" s="96">
        <v>0.10656388642413486</v>
      </c>
      <c r="E5" s="97" t="s">
        <v>348</v>
      </c>
      <c r="F5" s="98">
        <v>0.11072080815670561</v>
      </c>
    </row>
    <row r="6" spans="1:6">
      <c r="B6" s="94">
        <v>5</v>
      </c>
      <c r="C6" s="99" t="s">
        <v>348</v>
      </c>
      <c r="D6" s="100">
        <v>8.9942324755989331E-2</v>
      </c>
      <c r="E6" s="101" t="s">
        <v>351</v>
      </c>
      <c r="F6" s="102">
        <v>0.10052375212631624</v>
      </c>
    </row>
    <row r="7" spans="1:6" s="83" customFormat="1" ht="13.5" thickBot="1">
      <c r="B7" s="103"/>
      <c r="C7" s="104" t="s">
        <v>508</v>
      </c>
      <c r="D7" s="105">
        <f>SUM(D2:D6)</f>
        <v>0.6440931853395524</v>
      </c>
      <c r="E7" s="106"/>
      <c r="F7" s="107">
        <f>SUM(F2:F6)</f>
        <v>0.61887503522118914</v>
      </c>
    </row>
    <row r="8" spans="1:6" s="83" customFormat="1" ht="13.5" thickBot="1">
      <c r="B8" s="108"/>
      <c r="C8" s="109"/>
      <c r="D8" s="110"/>
      <c r="E8" s="108"/>
      <c r="F8" s="110"/>
    </row>
    <row r="9" spans="1:6" s="83" customFormat="1">
      <c r="A9" s="83" t="s">
        <v>509</v>
      </c>
      <c r="B9" s="84" t="s">
        <v>514</v>
      </c>
      <c r="C9" s="85" t="s">
        <v>505</v>
      </c>
      <c r="D9" s="86" t="s">
        <v>424</v>
      </c>
      <c r="E9" s="85" t="s">
        <v>506</v>
      </c>
      <c r="F9" s="87" t="s">
        <v>507</v>
      </c>
    </row>
    <row r="10" spans="1:6">
      <c r="B10" s="89">
        <v>1</v>
      </c>
      <c r="C10" s="90" t="s">
        <v>348</v>
      </c>
      <c r="D10" s="91">
        <v>0.13779946761313222</v>
      </c>
      <c r="E10" s="92" t="s">
        <v>348</v>
      </c>
      <c r="F10" s="93">
        <v>0.17096813725490195</v>
      </c>
    </row>
    <row r="11" spans="1:6">
      <c r="B11" s="94">
        <v>2</v>
      </c>
      <c r="C11" s="95" t="s">
        <v>19</v>
      </c>
      <c r="D11" s="96">
        <v>0.13205412599822536</v>
      </c>
      <c r="E11" s="97" t="s">
        <v>19</v>
      </c>
      <c r="F11" s="98">
        <v>0.1452328431372549</v>
      </c>
    </row>
    <row r="12" spans="1:6">
      <c r="B12" s="94">
        <v>3</v>
      </c>
      <c r="C12" s="95" t="s">
        <v>351</v>
      </c>
      <c r="D12" s="96">
        <v>0.11580745341614906</v>
      </c>
      <c r="E12" s="97" t="s">
        <v>26</v>
      </c>
      <c r="F12" s="98">
        <v>0.13459558823529413</v>
      </c>
    </row>
    <row r="13" spans="1:6">
      <c r="B13" s="94">
        <v>4</v>
      </c>
      <c r="C13" s="95" t="s">
        <v>352</v>
      </c>
      <c r="D13" s="96">
        <v>0.11080745341614906</v>
      </c>
      <c r="E13" s="97" t="s">
        <v>351</v>
      </c>
      <c r="F13" s="98">
        <v>0.10654411764705883</v>
      </c>
    </row>
    <row r="14" spans="1:6">
      <c r="B14" s="94">
        <v>5</v>
      </c>
      <c r="C14" s="99" t="s">
        <v>350</v>
      </c>
      <c r="D14" s="100">
        <v>7.927240461401952E-2</v>
      </c>
      <c r="E14" s="101" t="s">
        <v>352</v>
      </c>
      <c r="F14" s="102">
        <v>9.493872549019608E-2</v>
      </c>
    </row>
    <row r="15" spans="1:6" s="83" customFormat="1" ht="13.5" thickBot="1">
      <c r="B15" s="103"/>
      <c r="C15" s="104" t="s">
        <v>508</v>
      </c>
      <c r="D15" s="105">
        <f>SUM(D10:D14)</f>
        <v>0.57574090505767517</v>
      </c>
      <c r="E15" s="106"/>
      <c r="F15" s="107">
        <f>SUM(F10:F14)</f>
        <v>0.65227941176470594</v>
      </c>
    </row>
    <row r="16" spans="1:6" s="83" customFormat="1" ht="13.5" thickBot="1">
      <c r="B16" s="108"/>
      <c r="C16" s="109"/>
      <c r="D16" s="110"/>
      <c r="E16" s="108"/>
      <c r="F16" s="110"/>
    </row>
    <row r="17" spans="1:6" s="83" customFormat="1">
      <c r="A17" s="83" t="s">
        <v>510</v>
      </c>
      <c r="B17" s="84" t="s">
        <v>514</v>
      </c>
      <c r="C17" s="85" t="s">
        <v>505</v>
      </c>
      <c r="D17" s="86" t="s">
        <v>424</v>
      </c>
      <c r="E17" s="85" t="s">
        <v>506</v>
      </c>
      <c r="F17" s="87" t="s">
        <v>507</v>
      </c>
    </row>
    <row r="18" spans="1:6">
      <c r="B18" s="89">
        <v>1</v>
      </c>
      <c r="C18" s="90" t="s">
        <v>363</v>
      </c>
      <c r="D18" s="91">
        <v>0.19559707697719786</v>
      </c>
      <c r="E18" s="92" t="s">
        <v>363</v>
      </c>
      <c r="F18" s="93">
        <v>0.19908637873754151</v>
      </c>
    </row>
    <row r="19" spans="1:6">
      <c r="B19" s="94">
        <v>2</v>
      </c>
      <c r="C19" s="95" t="s">
        <v>365</v>
      </c>
      <c r="D19" s="96">
        <v>0.15751782915987078</v>
      </c>
      <c r="E19" s="97" t="s">
        <v>365</v>
      </c>
      <c r="F19" s="98">
        <v>0.14498101566207877</v>
      </c>
    </row>
    <row r="20" spans="1:6">
      <c r="B20" s="94">
        <v>3</v>
      </c>
      <c r="C20" s="95" t="s">
        <v>360</v>
      </c>
      <c r="D20" s="96">
        <v>0.14183616361252355</v>
      </c>
      <c r="E20" s="97" t="s">
        <v>360</v>
      </c>
      <c r="F20" s="98">
        <v>0.12753915519696249</v>
      </c>
    </row>
    <row r="21" spans="1:6">
      <c r="B21" s="94">
        <v>4</v>
      </c>
      <c r="C21" s="95" t="s">
        <v>359</v>
      </c>
      <c r="D21" s="96">
        <v>0.10001039368064217</v>
      </c>
      <c r="E21" s="97" t="s">
        <v>359</v>
      </c>
      <c r="F21" s="98">
        <v>0.1078547698149027</v>
      </c>
    </row>
    <row r="22" spans="1:6">
      <c r="B22" s="94">
        <v>5</v>
      </c>
      <c r="C22" s="99" t="s">
        <v>39</v>
      </c>
      <c r="D22" s="100">
        <v>8.2098084364706253E-2</v>
      </c>
      <c r="E22" s="101" t="s">
        <v>362</v>
      </c>
      <c r="F22" s="102">
        <v>8.0861414333175133E-2</v>
      </c>
    </row>
    <row r="23" spans="1:6" s="83" customFormat="1" ht="13.5" thickBot="1">
      <c r="B23" s="103"/>
      <c r="C23" s="104" t="s">
        <v>508</v>
      </c>
      <c r="D23" s="105">
        <f>SUM(D18:D22)</f>
        <v>0.6770595477949406</v>
      </c>
      <c r="E23" s="106"/>
      <c r="F23" s="107">
        <f>SUM(F18:F22)</f>
        <v>0.66032273374466066</v>
      </c>
    </row>
    <row r="24" spans="1:6" s="83" customFormat="1" ht="13.5" thickBot="1">
      <c r="B24" s="108"/>
      <c r="C24" s="109"/>
      <c r="D24" s="110"/>
      <c r="E24" s="108"/>
      <c r="F24" s="110"/>
    </row>
    <row r="25" spans="1:6" s="83" customFormat="1">
      <c r="A25" s="83" t="s">
        <v>511</v>
      </c>
      <c r="B25" s="84" t="s">
        <v>514</v>
      </c>
      <c r="C25" s="85" t="s">
        <v>505</v>
      </c>
      <c r="D25" s="86" t="s">
        <v>424</v>
      </c>
      <c r="E25" s="85" t="s">
        <v>506</v>
      </c>
      <c r="F25" s="87" t="s">
        <v>507</v>
      </c>
    </row>
    <row r="26" spans="1:6">
      <c r="B26" s="89">
        <v>1</v>
      </c>
      <c r="C26" s="90" t="s">
        <v>368</v>
      </c>
      <c r="D26" s="91">
        <v>0.12589250241216868</v>
      </c>
      <c r="E26" s="92" t="s">
        <v>366</v>
      </c>
      <c r="F26" s="93">
        <v>0.16917358597686466</v>
      </c>
    </row>
    <row r="27" spans="1:6">
      <c r="B27" s="94">
        <v>2</v>
      </c>
      <c r="C27" s="95" t="s">
        <v>370</v>
      </c>
      <c r="D27" s="96">
        <v>0.11868366536125774</v>
      </c>
      <c r="E27" s="97" t="s">
        <v>368</v>
      </c>
      <c r="F27" s="98">
        <v>0.15582818820523739</v>
      </c>
    </row>
    <row r="28" spans="1:6">
      <c r="B28" s="94">
        <v>3</v>
      </c>
      <c r="C28" s="95" t="s">
        <v>366</v>
      </c>
      <c r="D28" s="96">
        <v>0.11692562006924345</v>
      </c>
      <c r="E28" s="97" t="s">
        <v>376</v>
      </c>
      <c r="F28" s="98">
        <v>0.11027428855297708</v>
      </c>
    </row>
    <row r="29" spans="1:6">
      <c r="B29" s="94">
        <v>4</v>
      </c>
      <c r="C29" s="95" t="s">
        <v>367</v>
      </c>
      <c r="D29" s="96">
        <v>0.1123871956410693</v>
      </c>
      <c r="E29" s="97" t="s">
        <v>370</v>
      </c>
      <c r="F29" s="98">
        <v>9.4551486764601511E-2</v>
      </c>
    </row>
    <row r="30" spans="1:6">
      <c r="B30" s="94">
        <v>5</v>
      </c>
      <c r="C30" s="99" t="s">
        <v>369</v>
      </c>
      <c r="D30" s="100">
        <v>7.9366025313581931E-2</v>
      </c>
      <c r="E30" s="101" t="s">
        <v>369</v>
      </c>
      <c r="F30" s="102">
        <v>7.6905471577602719E-2</v>
      </c>
    </row>
    <row r="31" spans="1:6" s="83" customFormat="1" ht="13.5" thickBot="1">
      <c r="B31" s="103"/>
      <c r="C31" s="104" t="s">
        <v>508</v>
      </c>
      <c r="D31" s="105">
        <f>SUM(D26:D30)</f>
        <v>0.55325500879732104</v>
      </c>
      <c r="E31" s="106"/>
      <c r="F31" s="107">
        <f>SUM(F26:F30)</f>
        <v>0.60673302107728344</v>
      </c>
    </row>
    <row r="32" spans="1:6" s="83" customFormat="1" ht="13.5" thickBot="1">
      <c r="B32" s="108"/>
      <c r="C32" s="109"/>
      <c r="D32" s="110"/>
      <c r="E32" s="108"/>
      <c r="F32" s="110"/>
    </row>
    <row r="33" spans="1:6" s="83" customFormat="1">
      <c r="A33" s="83" t="s">
        <v>512</v>
      </c>
      <c r="B33" s="84" t="s">
        <v>514</v>
      </c>
      <c r="C33" s="85" t="s">
        <v>505</v>
      </c>
      <c r="D33" s="86" t="s">
        <v>424</v>
      </c>
      <c r="E33" s="85" t="s">
        <v>506</v>
      </c>
      <c r="F33" s="87" t="s">
        <v>507</v>
      </c>
    </row>
    <row r="34" spans="1:6">
      <c r="B34" s="89">
        <v>1</v>
      </c>
      <c r="C34" s="90" t="s">
        <v>386</v>
      </c>
      <c r="D34" s="91">
        <v>8.0169920214167981E-2</v>
      </c>
      <c r="E34" s="92" t="s">
        <v>377</v>
      </c>
      <c r="F34" s="93">
        <v>0.14173170651386421</v>
      </c>
    </row>
    <row r="35" spans="1:6">
      <c r="B35" s="94">
        <v>2</v>
      </c>
      <c r="C35" s="95" t="s">
        <v>380</v>
      </c>
      <c r="D35" s="96">
        <v>7.6220980756378981E-2</v>
      </c>
      <c r="E35" s="97" t="s">
        <v>57</v>
      </c>
      <c r="F35" s="98">
        <v>0.11251975894092078</v>
      </c>
    </row>
    <row r="36" spans="1:6">
      <c r="B36" s="94">
        <v>3</v>
      </c>
      <c r="C36" s="95" t="s">
        <v>19</v>
      </c>
      <c r="D36" s="96">
        <v>7.2942196282904215E-2</v>
      </c>
      <c r="E36" s="97" t="s">
        <v>19</v>
      </c>
      <c r="F36" s="98">
        <v>9.229977606533625E-2</v>
      </c>
    </row>
    <row r="37" spans="1:6">
      <c r="B37" s="94">
        <v>4</v>
      </c>
      <c r="C37" s="95" t="s">
        <v>56</v>
      </c>
      <c r="D37" s="96">
        <v>6.1644963525494485E-2</v>
      </c>
      <c r="E37" s="97" t="s">
        <v>383</v>
      </c>
      <c r="F37" s="98">
        <v>7.3533721925838125E-2</v>
      </c>
    </row>
    <row r="38" spans="1:6">
      <c r="B38" s="94">
        <v>5</v>
      </c>
      <c r="C38" s="99" t="s">
        <v>383</v>
      </c>
      <c r="D38" s="100">
        <v>5.984993783666348E-2</v>
      </c>
      <c r="E38" s="101" t="s">
        <v>56</v>
      </c>
      <c r="F38" s="102">
        <v>6.4181156556675251E-2</v>
      </c>
    </row>
    <row r="39" spans="1:6" s="83" customFormat="1" ht="13.5" thickBot="1">
      <c r="B39" s="103"/>
      <c r="C39" s="104" t="s">
        <v>508</v>
      </c>
      <c r="D39" s="105">
        <f>SUM(D34:D38)</f>
        <v>0.35082799861560915</v>
      </c>
      <c r="E39" s="106"/>
      <c r="F39" s="107">
        <f>SUM(F34:F38)</f>
        <v>0.48426612000263458</v>
      </c>
    </row>
    <row r="40" spans="1:6" s="83" customFormat="1" ht="13.5" thickBot="1">
      <c r="B40" s="108"/>
      <c r="C40" s="109"/>
      <c r="D40" s="110"/>
      <c r="E40" s="108"/>
      <c r="F40" s="111"/>
    </row>
    <row r="41" spans="1:6" s="83" customFormat="1">
      <c r="A41" s="83" t="s">
        <v>513</v>
      </c>
      <c r="B41" s="84" t="s">
        <v>514</v>
      </c>
      <c r="C41" s="85" t="s">
        <v>505</v>
      </c>
      <c r="D41" s="86" t="s">
        <v>424</v>
      </c>
      <c r="E41" s="85" t="s">
        <v>506</v>
      </c>
      <c r="F41" s="87" t="s">
        <v>507</v>
      </c>
    </row>
    <row r="42" spans="1:6">
      <c r="B42" s="89">
        <v>1</v>
      </c>
      <c r="C42" s="90" t="s">
        <v>390</v>
      </c>
      <c r="D42" s="91">
        <v>0.42622950819672129</v>
      </c>
      <c r="E42" s="92" t="s">
        <v>390</v>
      </c>
      <c r="F42" s="93">
        <v>0.26126126126126126</v>
      </c>
    </row>
    <row r="43" spans="1:6">
      <c r="B43" s="94">
        <v>2</v>
      </c>
      <c r="C43" s="95" t="s">
        <v>78</v>
      </c>
      <c r="D43" s="96">
        <v>0.2068696330991413</v>
      </c>
      <c r="E43" s="97" t="s">
        <v>78</v>
      </c>
      <c r="F43" s="98">
        <v>0.15572715572715573</v>
      </c>
    </row>
    <row r="44" spans="1:6">
      <c r="B44" s="94">
        <v>3</v>
      </c>
      <c r="C44" s="95" t="s">
        <v>391</v>
      </c>
      <c r="D44" s="96">
        <v>0.16861826697892271</v>
      </c>
      <c r="E44" s="97" t="s">
        <v>391</v>
      </c>
      <c r="F44" s="98">
        <v>0.10296010296010295</v>
      </c>
    </row>
    <row r="45" spans="1:6">
      <c r="B45" s="94">
        <v>4</v>
      </c>
      <c r="C45" s="95" t="s">
        <v>392</v>
      </c>
      <c r="D45" s="96">
        <v>0.1053864168618267</v>
      </c>
      <c r="E45" s="97" t="s">
        <v>72</v>
      </c>
      <c r="F45" s="98">
        <v>8.4942084942084939E-2</v>
      </c>
    </row>
    <row r="46" spans="1:6">
      <c r="B46" s="94">
        <v>5</v>
      </c>
      <c r="C46" s="99" t="s">
        <v>72</v>
      </c>
      <c r="D46" s="100">
        <v>0.10382513661202186</v>
      </c>
      <c r="E46" s="101" t="s">
        <v>392</v>
      </c>
      <c r="F46" s="102">
        <v>6.5637065637065631E-2</v>
      </c>
    </row>
    <row r="47" spans="1:6" s="83" customFormat="1" ht="13.5" thickBot="1">
      <c r="B47" s="103"/>
      <c r="C47" s="104" t="s">
        <v>508</v>
      </c>
      <c r="D47" s="105">
        <f>SUM(D42:D46)</f>
        <v>1.0109289617486339</v>
      </c>
      <c r="E47" s="106"/>
      <c r="F47" s="107">
        <f>SUM(F42:F46)</f>
        <v>0.67052767052767048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94"/>
  <sheetViews>
    <sheetView showZeros="0" workbookViewId="0"/>
  </sheetViews>
  <sheetFormatPr defaultRowHeight="14.5"/>
  <cols>
    <col min="1" max="1" width="11" style="128" customWidth="1"/>
    <col min="2" max="2" width="19.81640625" style="115" customWidth="1"/>
    <col min="3" max="3" width="7" style="115" customWidth="1"/>
    <col min="4" max="4" width="21.1796875" style="115" customWidth="1"/>
    <col min="5" max="5" width="6.54296875" style="115" customWidth="1"/>
    <col min="6" max="6" width="45.26953125" style="115" customWidth="1"/>
    <col min="7" max="7" width="27.7265625" style="115" customWidth="1"/>
    <col min="8" max="8" width="22.26953125" style="115" customWidth="1"/>
    <col min="9" max="9" width="26.26953125" style="115" customWidth="1"/>
    <col min="10" max="10" width="8.81640625" style="115" customWidth="1"/>
    <col min="11" max="11" width="31.54296875" style="115" customWidth="1"/>
    <col min="12" max="12" width="20.7265625" style="115" customWidth="1"/>
    <col min="13" max="13" width="21.54296875" style="115" customWidth="1"/>
    <col min="14" max="14" width="25" style="115" customWidth="1"/>
    <col min="15" max="15" width="11" style="115" customWidth="1"/>
    <col min="16" max="16" width="3" style="115" customWidth="1"/>
    <col min="17" max="17" width="12" style="115" customWidth="1"/>
    <col min="18" max="18" width="11" style="115" customWidth="1"/>
    <col min="19" max="21" width="12" style="115" customWidth="1"/>
    <col min="22" max="31" width="12" style="123" customWidth="1"/>
    <col min="32" max="33" width="11" style="115" customWidth="1"/>
    <col min="34" max="34" width="2" style="115" customWidth="1"/>
    <col min="35" max="35" width="3" style="115" customWidth="1"/>
    <col min="36" max="36" width="7.453125" style="115" customWidth="1"/>
    <col min="37" max="37" width="11" style="115" customWidth="1"/>
    <col min="38" max="38" width="7.54296875" style="118" customWidth="1"/>
    <col min="39" max="39" width="3" style="115" customWidth="1"/>
    <col min="40" max="40" width="7.26953125" style="115" customWidth="1"/>
    <col min="41" max="41" width="26.7265625" style="115" customWidth="1"/>
    <col min="42" max="42" width="22.453125" style="115" customWidth="1"/>
    <col min="43" max="43" width="4" style="115" customWidth="1"/>
    <col min="44" max="44" width="88.7265625" style="115" customWidth="1"/>
    <col min="45" max="45" width="18.1796875" style="115" customWidth="1"/>
    <col min="46" max="46" width="19.7265625" style="115" customWidth="1"/>
    <col min="47" max="47" width="35.1796875" style="115" customWidth="1"/>
    <col min="48" max="48" width="22" style="115" customWidth="1"/>
    <col min="49" max="49" width="4" style="115" customWidth="1"/>
    <col min="50" max="16384" width="8.7265625" style="115"/>
  </cols>
  <sheetData>
    <row r="1" spans="1:49" ht="16">
      <c r="A1" s="119" t="s">
        <v>0</v>
      </c>
      <c r="B1" s="120" t="s">
        <v>18</v>
      </c>
      <c r="C1" s="120" t="s">
        <v>19</v>
      </c>
      <c r="D1" s="120" t="s">
        <v>20</v>
      </c>
      <c r="E1" s="120" t="s">
        <v>21</v>
      </c>
      <c r="F1" s="120" t="s">
        <v>22</v>
      </c>
      <c r="G1" s="120" t="s">
        <v>23</v>
      </c>
      <c r="H1" s="120" t="s">
        <v>24</v>
      </c>
      <c r="I1" s="120" t="s">
        <v>25</v>
      </c>
      <c r="J1" s="120" t="s">
        <v>26</v>
      </c>
      <c r="K1" s="120" t="s">
        <v>27</v>
      </c>
      <c r="L1" s="120" t="s">
        <v>28</v>
      </c>
      <c r="M1" s="120" t="s">
        <v>29</v>
      </c>
      <c r="N1" s="121" t="s">
        <v>30</v>
      </c>
      <c r="O1" s="115" t="s">
        <v>269</v>
      </c>
      <c r="P1" s="53" t="s">
        <v>249</v>
      </c>
      <c r="Q1" s="53" t="s">
        <v>250</v>
      </c>
      <c r="R1" s="115" t="s">
        <v>270</v>
      </c>
      <c r="S1" s="122" t="s">
        <v>251</v>
      </c>
      <c r="T1" s="122" t="s">
        <v>252</v>
      </c>
      <c r="U1" s="122" t="s">
        <v>253</v>
      </c>
      <c r="V1" s="123" t="s">
        <v>254</v>
      </c>
      <c r="W1" s="123" t="s">
        <v>255</v>
      </c>
      <c r="X1" s="123" t="s">
        <v>256</v>
      </c>
      <c r="Y1" s="123" t="s">
        <v>257</v>
      </c>
      <c r="Z1" s="123" t="s">
        <v>258</v>
      </c>
      <c r="AA1" s="123" t="s">
        <v>259</v>
      </c>
      <c r="AB1" s="123" t="s">
        <v>260</v>
      </c>
      <c r="AC1" s="123" t="s">
        <v>261</v>
      </c>
      <c r="AD1" s="123" t="s">
        <v>262</v>
      </c>
      <c r="AE1" s="123" t="s">
        <v>263</v>
      </c>
      <c r="AF1" s="115" t="s">
        <v>271</v>
      </c>
      <c r="AG1" s="115" t="s">
        <v>272</v>
      </c>
      <c r="AH1" s="53" t="s">
        <v>264</v>
      </c>
      <c r="AI1" s="53" t="s">
        <v>265</v>
      </c>
      <c r="AJ1" s="115" t="s">
        <v>266</v>
      </c>
      <c r="AK1" s="115" t="s">
        <v>273</v>
      </c>
      <c r="AL1" s="124" t="s">
        <v>7</v>
      </c>
      <c r="AM1" s="122" t="s">
        <v>8</v>
      </c>
      <c r="AN1" s="122" t="s">
        <v>9</v>
      </c>
      <c r="AO1" s="122" t="s">
        <v>248</v>
      </c>
      <c r="AP1" s="122" t="s">
        <v>10</v>
      </c>
      <c r="AQ1" s="122" t="s">
        <v>11</v>
      </c>
      <c r="AR1" s="122" t="s">
        <v>12</v>
      </c>
      <c r="AS1" s="122" t="s">
        <v>13</v>
      </c>
      <c r="AT1" s="122" t="s">
        <v>14</v>
      </c>
      <c r="AU1" s="122" t="s">
        <v>15</v>
      </c>
      <c r="AV1" s="122" t="s">
        <v>16</v>
      </c>
      <c r="AW1" s="122" t="s">
        <v>17</v>
      </c>
    </row>
    <row r="2" spans="1:49">
      <c r="A2" s="115">
        <v>5596064310</v>
      </c>
      <c r="C2" s="115" t="s">
        <v>19</v>
      </c>
      <c r="J2" s="115" t="s">
        <v>26</v>
      </c>
      <c r="L2" s="115" t="s">
        <v>28</v>
      </c>
      <c r="O2" s="125"/>
      <c r="P2" s="125">
        <f t="shared" ref="P2:P65" si="0">COUNTA(B2:N2)</f>
        <v>3</v>
      </c>
      <c r="Q2" s="125">
        <f t="shared" ref="Q2:Q65" si="1">3/P2</f>
        <v>1</v>
      </c>
      <c r="R2" s="125"/>
      <c r="S2" s="125">
        <f t="shared" ref="S2:S65" si="2">IF($P2&lt;3,IF($B2=$B$1,1,0),IF($B2=$B$1,$Q2,0))</f>
        <v>0</v>
      </c>
      <c r="T2" s="125">
        <f t="shared" ref="T2:T65" si="3">IF($P2&lt;3,IF($C2=$C$1,1,0),IF($C2=$C$1,$Q2,0))</f>
        <v>1</v>
      </c>
      <c r="U2" s="125">
        <f t="shared" ref="U2:U65" si="4">IF($P2&lt;3,IF($D2=$D$1,1,0),IF($D2=$D$1,$Q2,0))</f>
        <v>0</v>
      </c>
      <c r="V2" s="126">
        <f t="shared" ref="V2:V65" si="5">IF($P2&lt;3,IF($E2=$E$1,1,0),IF($E2=$E$1,$Q2,0))</f>
        <v>0</v>
      </c>
      <c r="W2" s="126">
        <f t="shared" ref="W2:W65" si="6">IF($P2&lt;3,IF($F2=$F$1,1,0),IF($F2=$F$1,$Q2,0))</f>
        <v>0</v>
      </c>
      <c r="X2" s="126">
        <f t="shared" ref="X2:X65" si="7">IF($P2&lt;3,IF($G2=$G$1,1,0),IF($G2=$G$1,$Q2,0))</f>
        <v>0</v>
      </c>
      <c r="Y2" s="126">
        <f t="shared" ref="Y2:Y65" si="8">IF($P2&lt;3,IF($H2=$H$1,1,0),IF($H2=$H$1,$Q2,0))</f>
        <v>0</v>
      </c>
      <c r="Z2" s="126">
        <f t="shared" ref="Z2:Z65" si="9">IF($P2&lt;3,IF($I2=$I$1,1,0),IF($I2=$I$1,$Q2,0))</f>
        <v>0</v>
      </c>
      <c r="AA2" s="126">
        <f t="shared" ref="AA2:AA65" si="10">IF($P2&lt;3,IF($J2=$J$1,1,0),IF($J2=$J$1,$Q2,0))</f>
        <v>1</v>
      </c>
      <c r="AB2" s="126">
        <f t="shared" ref="AB2:AB65" si="11">IF($P2&lt;3,IF($K2=$K$1,1,0),IF($K2=$K$1,$Q2,0))</f>
        <v>0</v>
      </c>
      <c r="AC2" s="126">
        <f t="shared" ref="AC2:AC65" si="12">IF($P2&lt;3,IF($L2=$L$1,1,0),IF($L2=$L$1,$Q2,0))</f>
        <v>1</v>
      </c>
      <c r="AD2" s="126">
        <f t="shared" ref="AD2:AD65" si="13">IF($P2&lt;3,IF($M2=$M$1,1,0),IF($M2=$M$1,$Q2,0))</f>
        <v>0</v>
      </c>
      <c r="AE2" s="126">
        <f t="shared" ref="AE2:AE65" si="14">IF($P2&lt;3,IF($N2=$N$1,1,0),IF($N2=$N$1,$Q2,0))</f>
        <v>0</v>
      </c>
      <c r="AF2" s="127"/>
      <c r="AG2" s="125"/>
      <c r="AH2" s="125">
        <f t="shared" ref="AH2:AH65" si="15">SUM(S2:AE2)</f>
        <v>3</v>
      </c>
      <c r="AI2" s="125">
        <f t="shared" ref="AI2:AI65" si="16">P2</f>
        <v>3</v>
      </c>
      <c r="AJ2" s="125" t="str">
        <f t="shared" ref="AJ2:AJ65" si="17">IF(AH2=AI2,"Correct",IF(AH2=3,"Correct","Wrong"))</f>
        <v>Correct</v>
      </c>
      <c r="AK2" s="125"/>
      <c r="AL2" s="115" t="s">
        <v>83</v>
      </c>
      <c r="AM2" s="115">
        <v>23</v>
      </c>
      <c r="AN2" s="115" t="s">
        <v>181</v>
      </c>
      <c r="AO2" s="115" t="s">
        <v>234</v>
      </c>
      <c r="AP2" s="115" t="s">
        <v>443</v>
      </c>
      <c r="AQ2" s="115" t="s">
        <v>91</v>
      </c>
      <c r="AR2" s="115" t="s">
        <v>108</v>
      </c>
      <c r="AS2" s="115" t="s">
        <v>93</v>
      </c>
      <c r="AT2" s="115" t="s">
        <v>114</v>
      </c>
      <c r="AU2" s="115" t="s">
        <v>95</v>
      </c>
      <c r="AV2" s="115" t="s">
        <v>91</v>
      </c>
    </row>
    <row r="3" spans="1:49">
      <c r="A3" s="115">
        <v>5600128503</v>
      </c>
      <c r="K3" s="115" t="s">
        <v>27</v>
      </c>
      <c r="L3" s="115" t="s">
        <v>28</v>
      </c>
      <c r="N3" s="115" t="s">
        <v>30</v>
      </c>
      <c r="O3" s="125"/>
      <c r="P3" s="125">
        <f t="shared" si="0"/>
        <v>3</v>
      </c>
      <c r="Q3" s="125">
        <f t="shared" si="1"/>
        <v>1</v>
      </c>
      <c r="R3" s="125"/>
      <c r="S3" s="125">
        <f t="shared" si="2"/>
        <v>0</v>
      </c>
      <c r="T3" s="125">
        <f t="shared" si="3"/>
        <v>0</v>
      </c>
      <c r="U3" s="125">
        <f t="shared" si="4"/>
        <v>0</v>
      </c>
      <c r="V3" s="126">
        <f t="shared" si="5"/>
        <v>0</v>
      </c>
      <c r="W3" s="126">
        <f t="shared" si="6"/>
        <v>0</v>
      </c>
      <c r="X3" s="126">
        <f t="shared" si="7"/>
        <v>0</v>
      </c>
      <c r="Y3" s="126">
        <f t="shared" si="8"/>
        <v>0</v>
      </c>
      <c r="Z3" s="126">
        <f t="shared" si="9"/>
        <v>0</v>
      </c>
      <c r="AA3" s="126">
        <f t="shared" si="10"/>
        <v>0</v>
      </c>
      <c r="AB3" s="126">
        <f t="shared" si="11"/>
        <v>1</v>
      </c>
      <c r="AC3" s="126">
        <f t="shared" si="12"/>
        <v>1</v>
      </c>
      <c r="AD3" s="126">
        <f t="shared" si="13"/>
        <v>0</v>
      </c>
      <c r="AE3" s="126">
        <f t="shared" si="14"/>
        <v>1</v>
      </c>
      <c r="AF3" s="127"/>
      <c r="AG3" s="125"/>
      <c r="AH3" s="125">
        <f t="shared" si="15"/>
        <v>3</v>
      </c>
      <c r="AI3" s="125">
        <f t="shared" si="16"/>
        <v>3</v>
      </c>
      <c r="AJ3" s="125" t="str">
        <f t="shared" si="17"/>
        <v>Correct</v>
      </c>
      <c r="AK3" s="125"/>
      <c r="AL3" s="115"/>
    </row>
    <row r="4" spans="1:49">
      <c r="A4" s="115">
        <v>5595231908</v>
      </c>
      <c r="H4" s="115" t="s">
        <v>24</v>
      </c>
      <c r="K4" s="115" t="s">
        <v>27</v>
      </c>
      <c r="N4" s="115" t="s">
        <v>30</v>
      </c>
      <c r="O4" s="125"/>
      <c r="P4" s="125">
        <f t="shared" si="0"/>
        <v>3</v>
      </c>
      <c r="Q4" s="125">
        <f t="shared" si="1"/>
        <v>1</v>
      </c>
      <c r="R4" s="125"/>
      <c r="S4" s="125">
        <f t="shared" si="2"/>
        <v>0</v>
      </c>
      <c r="T4" s="125">
        <f t="shared" si="3"/>
        <v>0</v>
      </c>
      <c r="U4" s="125">
        <f t="shared" si="4"/>
        <v>0</v>
      </c>
      <c r="V4" s="126">
        <f t="shared" si="5"/>
        <v>0</v>
      </c>
      <c r="W4" s="126">
        <f t="shared" si="6"/>
        <v>0</v>
      </c>
      <c r="X4" s="126">
        <f t="shared" si="7"/>
        <v>0</v>
      </c>
      <c r="Y4" s="126">
        <f t="shared" si="8"/>
        <v>1</v>
      </c>
      <c r="Z4" s="126">
        <f t="shared" si="9"/>
        <v>0</v>
      </c>
      <c r="AA4" s="126">
        <f t="shared" si="10"/>
        <v>0</v>
      </c>
      <c r="AB4" s="126">
        <f t="shared" si="11"/>
        <v>1</v>
      </c>
      <c r="AC4" s="126">
        <f t="shared" si="12"/>
        <v>0</v>
      </c>
      <c r="AD4" s="126">
        <f t="shared" si="13"/>
        <v>0</v>
      </c>
      <c r="AE4" s="126">
        <f t="shared" si="14"/>
        <v>1</v>
      </c>
      <c r="AF4" s="127"/>
      <c r="AG4" s="125"/>
      <c r="AH4" s="125">
        <f t="shared" si="15"/>
        <v>3</v>
      </c>
      <c r="AI4" s="125">
        <f t="shared" si="16"/>
        <v>3</v>
      </c>
      <c r="AJ4" s="125" t="str">
        <f t="shared" si="17"/>
        <v>Correct</v>
      </c>
      <c r="AK4" s="125"/>
      <c r="AL4" s="115" t="s">
        <v>83</v>
      </c>
      <c r="AM4" s="115">
        <v>34</v>
      </c>
      <c r="AN4" s="115" t="s">
        <v>84</v>
      </c>
      <c r="AO4" s="115" t="s">
        <v>457</v>
      </c>
      <c r="AP4" s="115" t="s">
        <v>443</v>
      </c>
      <c r="AQ4" s="115" t="s">
        <v>91</v>
      </c>
      <c r="AR4" s="115" t="s">
        <v>108</v>
      </c>
      <c r="AS4" s="115" t="s">
        <v>93</v>
      </c>
      <c r="AT4" s="115" t="s">
        <v>102</v>
      </c>
      <c r="AU4" s="115" t="s">
        <v>98</v>
      </c>
      <c r="AV4" s="115" t="s">
        <v>91</v>
      </c>
    </row>
    <row r="5" spans="1:49">
      <c r="A5" s="115">
        <v>5598586707</v>
      </c>
      <c r="E5" s="115" t="s">
        <v>21</v>
      </c>
      <c r="L5" s="115" t="s">
        <v>28</v>
      </c>
      <c r="O5" s="125"/>
      <c r="P5" s="125">
        <f t="shared" si="0"/>
        <v>2</v>
      </c>
      <c r="Q5" s="125">
        <f t="shared" si="1"/>
        <v>1.5</v>
      </c>
      <c r="R5" s="125"/>
      <c r="S5" s="125">
        <f t="shared" si="2"/>
        <v>0</v>
      </c>
      <c r="T5" s="125">
        <f t="shared" si="3"/>
        <v>0</v>
      </c>
      <c r="U5" s="125">
        <f t="shared" si="4"/>
        <v>0</v>
      </c>
      <c r="V5" s="126">
        <f t="shared" si="5"/>
        <v>1</v>
      </c>
      <c r="W5" s="126">
        <f t="shared" si="6"/>
        <v>0</v>
      </c>
      <c r="X5" s="126">
        <f t="shared" si="7"/>
        <v>0</v>
      </c>
      <c r="Y5" s="126">
        <f t="shared" si="8"/>
        <v>0</v>
      </c>
      <c r="Z5" s="126">
        <f t="shared" si="9"/>
        <v>0</v>
      </c>
      <c r="AA5" s="126">
        <f t="shared" si="10"/>
        <v>0</v>
      </c>
      <c r="AB5" s="126">
        <f t="shared" si="11"/>
        <v>0</v>
      </c>
      <c r="AC5" s="126">
        <f t="shared" si="12"/>
        <v>1</v>
      </c>
      <c r="AD5" s="126">
        <f t="shared" si="13"/>
        <v>0</v>
      </c>
      <c r="AE5" s="126">
        <f t="shared" si="14"/>
        <v>0</v>
      </c>
      <c r="AF5" s="127"/>
      <c r="AG5" s="125"/>
      <c r="AH5" s="125">
        <f t="shared" si="15"/>
        <v>2</v>
      </c>
      <c r="AI5" s="125">
        <f t="shared" si="16"/>
        <v>2</v>
      </c>
      <c r="AJ5" s="125" t="str">
        <f t="shared" si="17"/>
        <v>Correct</v>
      </c>
      <c r="AK5" s="125"/>
      <c r="AL5" s="115" t="s">
        <v>99</v>
      </c>
      <c r="AM5" s="115">
        <v>45</v>
      </c>
      <c r="AN5" s="115" t="s">
        <v>84</v>
      </c>
      <c r="AO5" s="115" t="s">
        <v>456</v>
      </c>
      <c r="AP5" s="115" t="s">
        <v>85</v>
      </c>
      <c r="AQ5" s="115" t="s">
        <v>91</v>
      </c>
      <c r="AR5" s="115" t="s">
        <v>108</v>
      </c>
      <c r="AS5" s="115" t="s">
        <v>93</v>
      </c>
      <c r="AT5" s="115" t="s">
        <v>102</v>
      </c>
      <c r="AU5" s="115" t="s">
        <v>90</v>
      </c>
      <c r="AV5" s="115" t="s">
        <v>91</v>
      </c>
    </row>
    <row r="6" spans="1:49">
      <c r="A6" s="115">
        <v>5582038637</v>
      </c>
      <c r="C6" s="115" t="s">
        <v>19</v>
      </c>
      <c r="D6" s="115" t="s">
        <v>20</v>
      </c>
      <c r="J6" s="115" t="s">
        <v>26</v>
      </c>
      <c r="O6" s="125"/>
      <c r="P6" s="125">
        <f t="shared" si="0"/>
        <v>3</v>
      </c>
      <c r="Q6" s="125">
        <f t="shared" si="1"/>
        <v>1</v>
      </c>
      <c r="R6" s="125"/>
      <c r="S6" s="125">
        <f t="shared" si="2"/>
        <v>0</v>
      </c>
      <c r="T6" s="125">
        <f t="shared" si="3"/>
        <v>1</v>
      </c>
      <c r="U6" s="125">
        <f t="shared" si="4"/>
        <v>1</v>
      </c>
      <c r="V6" s="126">
        <f t="shared" si="5"/>
        <v>0</v>
      </c>
      <c r="W6" s="126">
        <f t="shared" si="6"/>
        <v>0</v>
      </c>
      <c r="X6" s="126">
        <f t="shared" si="7"/>
        <v>0</v>
      </c>
      <c r="Y6" s="126">
        <f t="shared" si="8"/>
        <v>0</v>
      </c>
      <c r="Z6" s="126">
        <f t="shared" si="9"/>
        <v>0</v>
      </c>
      <c r="AA6" s="126">
        <f t="shared" si="10"/>
        <v>1</v>
      </c>
      <c r="AB6" s="126">
        <f t="shared" si="11"/>
        <v>0</v>
      </c>
      <c r="AC6" s="126">
        <f t="shared" si="12"/>
        <v>0</v>
      </c>
      <c r="AD6" s="126">
        <f t="shared" si="13"/>
        <v>0</v>
      </c>
      <c r="AE6" s="126">
        <f t="shared" si="14"/>
        <v>0</v>
      </c>
      <c r="AF6" s="127"/>
      <c r="AG6" s="125"/>
      <c r="AH6" s="125">
        <f t="shared" si="15"/>
        <v>3</v>
      </c>
      <c r="AI6" s="125">
        <f t="shared" si="16"/>
        <v>3</v>
      </c>
      <c r="AJ6" s="125" t="str">
        <f t="shared" si="17"/>
        <v>Correct</v>
      </c>
      <c r="AK6" s="125"/>
      <c r="AL6" s="115" t="s">
        <v>99</v>
      </c>
      <c r="AM6" s="115">
        <v>45</v>
      </c>
      <c r="AN6" s="115" t="s">
        <v>181</v>
      </c>
      <c r="AO6" s="115" t="s">
        <v>461</v>
      </c>
      <c r="AP6" s="115" t="s">
        <v>85</v>
      </c>
      <c r="AQ6" s="115" t="s">
        <v>91</v>
      </c>
      <c r="AR6" s="115" t="s">
        <v>108</v>
      </c>
      <c r="AS6" s="115" t="s">
        <v>93</v>
      </c>
      <c r="AT6" s="115" t="s">
        <v>102</v>
      </c>
      <c r="AU6" s="115" t="s">
        <v>90</v>
      </c>
      <c r="AV6" s="115" t="s">
        <v>91</v>
      </c>
    </row>
    <row r="7" spans="1:49">
      <c r="A7" s="115">
        <v>5581409665</v>
      </c>
      <c r="M7" s="115" t="s">
        <v>29</v>
      </c>
      <c r="O7" s="125"/>
      <c r="P7" s="125">
        <f t="shared" si="0"/>
        <v>1</v>
      </c>
      <c r="Q7" s="125">
        <f t="shared" si="1"/>
        <v>3</v>
      </c>
      <c r="R7" s="125"/>
      <c r="S7" s="125">
        <f t="shared" si="2"/>
        <v>0</v>
      </c>
      <c r="T7" s="125">
        <f t="shared" si="3"/>
        <v>0</v>
      </c>
      <c r="U7" s="125">
        <f t="shared" si="4"/>
        <v>0</v>
      </c>
      <c r="V7" s="126">
        <f t="shared" si="5"/>
        <v>0</v>
      </c>
      <c r="W7" s="126">
        <f t="shared" si="6"/>
        <v>0</v>
      </c>
      <c r="X7" s="126">
        <f t="shared" si="7"/>
        <v>0</v>
      </c>
      <c r="Y7" s="126">
        <f t="shared" si="8"/>
        <v>0</v>
      </c>
      <c r="Z7" s="126">
        <f t="shared" si="9"/>
        <v>0</v>
      </c>
      <c r="AA7" s="126">
        <f t="shared" si="10"/>
        <v>0</v>
      </c>
      <c r="AB7" s="126">
        <f t="shared" si="11"/>
        <v>0</v>
      </c>
      <c r="AC7" s="126">
        <f t="shared" si="12"/>
        <v>0</v>
      </c>
      <c r="AD7" s="126">
        <f t="shared" si="13"/>
        <v>1</v>
      </c>
      <c r="AE7" s="126">
        <f t="shared" si="14"/>
        <v>0</v>
      </c>
      <c r="AF7" s="127"/>
      <c r="AG7" s="125"/>
      <c r="AH7" s="125">
        <f t="shared" si="15"/>
        <v>1</v>
      </c>
      <c r="AI7" s="125">
        <f t="shared" si="16"/>
        <v>1</v>
      </c>
      <c r="AJ7" s="125" t="str">
        <f t="shared" si="17"/>
        <v>Correct</v>
      </c>
      <c r="AK7" s="125"/>
      <c r="AL7" s="115" t="s">
        <v>83</v>
      </c>
      <c r="AM7" s="115">
        <v>21</v>
      </c>
      <c r="AN7" s="115" t="s">
        <v>432</v>
      </c>
      <c r="AP7" s="115" t="s">
        <v>85</v>
      </c>
      <c r="AQ7" s="115" t="s">
        <v>91</v>
      </c>
      <c r="AR7" s="115" t="s">
        <v>462</v>
      </c>
      <c r="AS7" s="115" t="s">
        <v>100</v>
      </c>
      <c r="AT7" s="115" t="s">
        <v>111</v>
      </c>
      <c r="AU7" s="115" t="s">
        <v>95</v>
      </c>
      <c r="AV7" s="115" t="s">
        <v>91</v>
      </c>
    </row>
    <row r="8" spans="1:49">
      <c r="A8" s="115">
        <v>5608867859</v>
      </c>
      <c r="K8" s="115" t="s">
        <v>27</v>
      </c>
      <c r="M8" s="115" t="s">
        <v>29</v>
      </c>
      <c r="N8" s="115" t="s">
        <v>30</v>
      </c>
      <c r="O8" s="125"/>
      <c r="P8" s="125">
        <f t="shared" si="0"/>
        <v>3</v>
      </c>
      <c r="Q8" s="125">
        <f t="shared" si="1"/>
        <v>1</v>
      </c>
      <c r="R8" s="125"/>
      <c r="S8" s="125">
        <f t="shared" si="2"/>
        <v>0</v>
      </c>
      <c r="T8" s="125">
        <f t="shared" si="3"/>
        <v>0</v>
      </c>
      <c r="U8" s="125">
        <f t="shared" si="4"/>
        <v>0</v>
      </c>
      <c r="V8" s="126">
        <f t="shared" si="5"/>
        <v>0</v>
      </c>
      <c r="W8" s="126">
        <f t="shared" si="6"/>
        <v>0</v>
      </c>
      <c r="X8" s="126">
        <f t="shared" si="7"/>
        <v>0</v>
      </c>
      <c r="Y8" s="126">
        <f t="shared" si="8"/>
        <v>0</v>
      </c>
      <c r="Z8" s="126">
        <f t="shared" si="9"/>
        <v>0</v>
      </c>
      <c r="AA8" s="126">
        <f t="shared" si="10"/>
        <v>0</v>
      </c>
      <c r="AB8" s="126">
        <f t="shared" si="11"/>
        <v>1</v>
      </c>
      <c r="AC8" s="126">
        <f t="shared" si="12"/>
        <v>0</v>
      </c>
      <c r="AD8" s="126">
        <f t="shared" si="13"/>
        <v>1</v>
      </c>
      <c r="AE8" s="126">
        <f t="shared" si="14"/>
        <v>1</v>
      </c>
      <c r="AF8" s="127"/>
      <c r="AG8" s="125"/>
      <c r="AH8" s="125">
        <f t="shared" si="15"/>
        <v>3</v>
      </c>
      <c r="AI8" s="125">
        <f t="shared" si="16"/>
        <v>3</v>
      </c>
      <c r="AJ8" s="125" t="str">
        <f t="shared" si="17"/>
        <v>Correct</v>
      </c>
      <c r="AK8" s="125"/>
      <c r="AL8" s="115" t="s">
        <v>83</v>
      </c>
      <c r="AM8" s="115">
        <v>54</v>
      </c>
      <c r="AN8" s="115" t="s">
        <v>432</v>
      </c>
    </row>
    <row r="9" spans="1:49">
      <c r="A9" s="115">
        <v>5584503887</v>
      </c>
      <c r="C9" s="115" t="s">
        <v>19</v>
      </c>
      <c r="F9" s="115" t="s">
        <v>22</v>
      </c>
      <c r="L9" s="115" t="s">
        <v>28</v>
      </c>
      <c r="O9" s="125"/>
      <c r="P9" s="125">
        <f t="shared" si="0"/>
        <v>3</v>
      </c>
      <c r="Q9" s="125">
        <f t="shared" si="1"/>
        <v>1</v>
      </c>
      <c r="R9" s="125"/>
      <c r="S9" s="125">
        <f t="shared" si="2"/>
        <v>0</v>
      </c>
      <c r="T9" s="125">
        <f t="shared" si="3"/>
        <v>1</v>
      </c>
      <c r="U9" s="125">
        <f t="shared" si="4"/>
        <v>0</v>
      </c>
      <c r="V9" s="126">
        <f t="shared" si="5"/>
        <v>0</v>
      </c>
      <c r="W9" s="126">
        <f t="shared" si="6"/>
        <v>1</v>
      </c>
      <c r="X9" s="126">
        <f t="shared" si="7"/>
        <v>0</v>
      </c>
      <c r="Y9" s="126">
        <f t="shared" si="8"/>
        <v>0</v>
      </c>
      <c r="Z9" s="126">
        <f t="shared" si="9"/>
        <v>0</v>
      </c>
      <c r="AA9" s="126">
        <f t="shared" si="10"/>
        <v>0</v>
      </c>
      <c r="AB9" s="126">
        <f t="shared" si="11"/>
        <v>0</v>
      </c>
      <c r="AC9" s="126">
        <f t="shared" si="12"/>
        <v>1</v>
      </c>
      <c r="AD9" s="126">
        <f t="shared" si="13"/>
        <v>0</v>
      </c>
      <c r="AE9" s="126">
        <f t="shared" si="14"/>
        <v>0</v>
      </c>
      <c r="AF9" s="127"/>
      <c r="AG9" s="125"/>
      <c r="AH9" s="125">
        <f t="shared" si="15"/>
        <v>3</v>
      </c>
      <c r="AI9" s="125">
        <f t="shared" si="16"/>
        <v>3</v>
      </c>
      <c r="AJ9" s="125" t="str">
        <f t="shared" si="17"/>
        <v>Correct</v>
      </c>
      <c r="AK9" s="125"/>
      <c r="AL9" s="115" t="s">
        <v>99</v>
      </c>
      <c r="AM9" s="115">
        <v>15</v>
      </c>
      <c r="AN9" s="115" t="s">
        <v>84</v>
      </c>
    </row>
    <row r="10" spans="1:49">
      <c r="A10" s="115">
        <v>5587766540</v>
      </c>
      <c r="E10" s="115" t="s">
        <v>21</v>
      </c>
      <c r="I10" s="115" t="s">
        <v>25</v>
      </c>
      <c r="L10" s="115" t="s">
        <v>28</v>
      </c>
      <c r="O10" s="125"/>
      <c r="P10" s="125">
        <f t="shared" si="0"/>
        <v>3</v>
      </c>
      <c r="Q10" s="125">
        <f t="shared" si="1"/>
        <v>1</v>
      </c>
      <c r="R10" s="125"/>
      <c r="S10" s="125">
        <f t="shared" si="2"/>
        <v>0</v>
      </c>
      <c r="T10" s="125">
        <f t="shared" si="3"/>
        <v>0</v>
      </c>
      <c r="U10" s="125">
        <f t="shared" si="4"/>
        <v>0</v>
      </c>
      <c r="V10" s="126">
        <f t="shared" si="5"/>
        <v>1</v>
      </c>
      <c r="W10" s="126">
        <f t="shared" si="6"/>
        <v>0</v>
      </c>
      <c r="X10" s="126">
        <f t="shared" si="7"/>
        <v>0</v>
      </c>
      <c r="Y10" s="126">
        <f t="shared" si="8"/>
        <v>0</v>
      </c>
      <c r="Z10" s="126">
        <f t="shared" si="9"/>
        <v>1</v>
      </c>
      <c r="AA10" s="126">
        <f t="shared" si="10"/>
        <v>0</v>
      </c>
      <c r="AB10" s="126">
        <f t="shared" si="11"/>
        <v>0</v>
      </c>
      <c r="AC10" s="126">
        <f t="shared" si="12"/>
        <v>1</v>
      </c>
      <c r="AD10" s="126">
        <f t="shared" si="13"/>
        <v>0</v>
      </c>
      <c r="AE10" s="126">
        <f t="shared" si="14"/>
        <v>0</v>
      </c>
      <c r="AF10" s="127"/>
      <c r="AG10" s="125"/>
      <c r="AH10" s="125">
        <f t="shared" si="15"/>
        <v>3</v>
      </c>
      <c r="AI10" s="125">
        <f t="shared" si="16"/>
        <v>3</v>
      </c>
      <c r="AJ10" s="125" t="str">
        <f t="shared" si="17"/>
        <v>Correct</v>
      </c>
      <c r="AK10" s="125"/>
      <c r="AL10" s="115" t="s">
        <v>99</v>
      </c>
      <c r="AM10" s="115">
        <v>28</v>
      </c>
      <c r="AN10" s="115" t="s">
        <v>432</v>
      </c>
      <c r="AP10" s="115" t="s">
        <v>443</v>
      </c>
      <c r="AQ10" s="115" t="s">
        <v>91</v>
      </c>
      <c r="AR10" s="115" t="s">
        <v>108</v>
      </c>
      <c r="AS10" s="115" t="s">
        <v>93</v>
      </c>
      <c r="AT10" s="115" t="s">
        <v>102</v>
      </c>
      <c r="AU10" s="115" t="s">
        <v>90</v>
      </c>
      <c r="AV10" s="115" t="s">
        <v>91</v>
      </c>
    </row>
    <row r="11" spans="1:49">
      <c r="A11" s="115">
        <v>5593207446</v>
      </c>
      <c r="E11" s="115" t="s">
        <v>21</v>
      </c>
      <c r="H11" s="115" t="s">
        <v>24</v>
      </c>
      <c r="L11" s="115" t="s">
        <v>28</v>
      </c>
      <c r="O11" s="125"/>
      <c r="P11" s="125">
        <f t="shared" si="0"/>
        <v>3</v>
      </c>
      <c r="Q11" s="125">
        <f t="shared" si="1"/>
        <v>1</v>
      </c>
      <c r="R11" s="125"/>
      <c r="S11" s="125">
        <f t="shared" si="2"/>
        <v>0</v>
      </c>
      <c r="T11" s="125">
        <f t="shared" si="3"/>
        <v>0</v>
      </c>
      <c r="U11" s="125">
        <f t="shared" si="4"/>
        <v>0</v>
      </c>
      <c r="V11" s="126">
        <f t="shared" si="5"/>
        <v>1</v>
      </c>
      <c r="W11" s="126">
        <f t="shared" si="6"/>
        <v>0</v>
      </c>
      <c r="X11" s="126">
        <f t="shared" si="7"/>
        <v>0</v>
      </c>
      <c r="Y11" s="126">
        <f t="shared" si="8"/>
        <v>1</v>
      </c>
      <c r="Z11" s="126">
        <f t="shared" si="9"/>
        <v>0</v>
      </c>
      <c r="AA11" s="126">
        <f t="shared" si="10"/>
        <v>0</v>
      </c>
      <c r="AB11" s="126">
        <f t="shared" si="11"/>
        <v>0</v>
      </c>
      <c r="AC11" s="126">
        <f t="shared" si="12"/>
        <v>1</v>
      </c>
      <c r="AD11" s="126">
        <f t="shared" si="13"/>
        <v>0</v>
      </c>
      <c r="AE11" s="126">
        <f t="shared" si="14"/>
        <v>0</v>
      </c>
      <c r="AF11" s="127"/>
      <c r="AG11" s="125"/>
      <c r="AH11" s="125">
        <f t="shared" si="15"/>
        <v>3</v>
      </c>
      <c r="AI11" s="125">
        <f t="shared" si="16"/>
        <v>3</v>
      </c>
      <c r="AJ11" s="125" t="str">
        <f t="shared" si="17"/>
        <v>Correct</v>
      </c>
      <c r="AK11" s="125"/>
      <c r="AL11" s="115" t="s">
        <v>99</v>
      </c>
      <c r="AM11" s="115">
        <v>23</v>
      </c>
      <c r="AN11" s="115" t="s">
        <v>84</v>
      </c>
      <c r="AO11" s="115" t="s">
        <v>148</v>
      </c>
      <c r="AP11" s="115" t="s">
        <v>85</v>
      </c>
      <c r="AQ11" s="115" t="s">
        <v>91</v>
      </c>
      <c r="AR11" s="115" t="s">
        <v>108</v>
      </c>
      <c r="AS11" s="115" t="s">
        <v>104</v>
      </c>
      <c r="AT11" s="115" t="s">
        <v>112</v>
      </c>
      <c r="AU11" s="115" t="s">
        <v>90</v>
      </c>
      <c r="AV11" s="115" t="s">
        <v>91</v>
      </c>
    </row>
    <row r="12" spans="1:49">
      <c r="A12" s="115">
        <v>7011540857</v>
      </c>
      <c r="E12" s="115" t="s">
        <v>21</v>
      </c>
      <c r="H12" s="115" t="s">
        <v>24</v>
      </c>
      <c r="O12" s="125"/>
      <c r="P12" s="125">
        <f t="shared" si="0"/>
        <v>2</v>
      </c>
      <c r="Q12" s="125">
        <f t="shared" si="1"/>
        <v>1.5</v>
      </c>
      <c r="R12" s="125"/>
      <c r="S12" s="125">
        <f t="shared" si="2"/>
        <v>0</v>
      </c>
      <c r="T12" s="125">
        <f t="shared" si="3"/>
        <v>0</v>
      </c>
      <c r="U12" s="125">
        <f t="shared" si="4"/>
        <v>0</v>
      </c>
      <c r="V12" s="126">
        <f t="shared" si="5"/>
        <v>1</v>
      </c>
      <c r="W12" s="126">
        <f t="shared" si="6"/>
        <v>0</v>
      </c>
      <c r="X12" s="126">
        <f t="shared" si="7"/>
        <v>0</v>
      </c>
      <c r="Y12" s="126">
        <f t="shared" si="8"/>
        <v>1</v>
      </c>
      <c r="Z12" s="126">
        <f t="shared" si="9"/>
        <v>0</v>
      </c>
      <c r="AA12" s="126">
        <f t="shared" si="10"/>
        <v>0</v>
      </c>
      <c r="AB12" s="126">
        <f t="shared" si="11"/>
        <v>0</v>
      </c>
      <c r="AC12" s="126">
        <f t="shared" si="12"/>
        <v>0</v>
      </c>
      <c r="AD12" s="126">
        <f t="shared" si="13"/>
        <v>0</v>
      </c>
      <c r="AE12" s="126">
        <f t="shared" si="14"/>
        <v>0</v>
      </c>
      <c r="AF12" s="127"/>
      <c r="AG12" s="125"/>
      <c r="AH12" s="125">
        <f t="shared" si="15"/>
        <v>2</v>
      </c>
      <c r="AI12" s="125">
        <f t="shared" si="16"/>
        <v>2</v>
      </c>
      <c r="AJ12" s="125" t="str">
        <f t="shared" si="17"/>
        <v>Correct</v>
      </c>
      <c r="AK12" s="125"/>
      <c r="AL12" s="115" t="s">
        <v>83</v>
      </c>
      <c r="AM12" s="115">
        <v>63</v>
      </c>
      <c r="AN12" s="115" t="s">
        <v>181</v>
      </c>
      <c r="AO12" s="115" t="s">
        <v>197</v>
      </c>
      <c r="AP12" s="115" t="s">
        <v>85</v>
      </c>
      <c r="AQ12" s="115" t="s">
        <v>86</v>
      </c>
      <c r="AR12" s="115" t="s">
        <v>87</v>
      </c>
      <c r="AS12" s="115" t="s">
        <v>88</v>
      </c>
      <c r="AT12" s="115" t="s">
        <v>89</v>
      </c>
      <c r="AU12" s="115" t="s">
        <v>90</v>
      </c>
      <c r="AV12" s="115" t="s">
        <v>91</v>
      </c>
      <c r="AW12" s="115" t="s">
        <v>91</v>
      </c>
    </row>
    <row r="13" spans="1:49">
      <c r="A13" s="115">
        <v>7020358197</v>
      </c>
      <c r="C13" s="115" t="s">
        <v>19</v>
      </c>
      <c r="O13" s="125"/>
      <c r="P13" s="125">
        <f t="shared" si="0"/>
        <v>1</v>
      </c>
      <c r="Q13" s="125">
        <f t="shared" si="1"/>
        <v>3</v>
      </c>
      <c r="R13" s="125"/>
      <c r="S13" s="125">
        <f t="shared" si="2"/>
        <v>0</v>
      </c>
      <c r="T13" s="125">
        <f t="shared" si="3"/>
        <v>1</v>
      </c>
      <c r="U13" s="125">
        <f t="shared" si="4"/>
        <v>0</v>
      </c>
      <c r="V13" s="126">
        <f t="shared" si="5"/>
        <v>0</v>
      </c>
      <c r="W13" s="126">
        <f t="shared" si="6"/>
        <v>0</v>
      </c>
      <c r="X13" s="126">
        <f t="shared" si="7"/>
        <v>0</v>
      </c>
      <c r="Y13" s="126">
        <f t="shared" si="8"/>
        <v>0</v>
      </c>
      <c r="Z13" s="126">
        <f t="shared" si="9"/>
        <v>0</v>
      </c>
      <c r="AA13" s="126">
        <f t="shared" si="10"/>
        <v>0</v>
      </c>
      <c r="AB13" s="126">
        <f t="shared" si="11"/>
        <v>0</v>
      </c>
      <c r="AC13" s="126">
        <f t="shared" si="12"/>
        <v>0</v>
      </c>
      <c r="AD13" s="126">
        <f t="shared" si="13"/>
        <v>0</v>
      </c>
      <c r="AE13" s="126">
        <f t="shared" si="14"/>
        <v>0</v>
      </c>
      <c r="AF13" s="127"/>
      <c r="AG13" s="125"/>
      <c r="AH13" s="125">
        <f t="shared" si="15"/>
        <v>1</v>
      </c>
      <c r="AI13" s="125">
        <f t="shared" si="16"/>
        <v>1</v>
      </c>
      <c r="AJ13" s="125" t="str">
        <f t="shared" si="17"/>
        <v>Correct</v>
      </c>
      <c r="AK13" s="125"/>
      <c r="AL13" s="115" t="s">
        <v>99</v>
      </c>
      <c r="AM13" s="115">
        <v>33</v>
      </c>
      <c r="AN13" s="115" t="s">
        <v>181</v>
      </c>
      <c r="AP13" s="115" t="s">
        <v>85</v>
      </c>
      <c r="AQ13" s="115" t="s">
        <v>86</v>
      </c>
      <c r="AR13" s="115" t="s">
        <v>87</v>
      </c>
      <c r="AS13" s="115" t="s">
        <v>96</v>
      </c>
      <c r="AT13" s="115" t="s">
        <v>102</v>
      </c>
      <c r="AU13" s="115" t="s">
        <v>98</v>
      </c>
      <c r="AV13" s="115" t="s">
        <v>91</v>
      </c>
      <c r="AW13" s="115" t="s">
        <v>91</v>
      </c>
    </row>
    <row r="14" spans="1:49">
      <c r="A14" s="115">
        <v>7020339612</v>
      </c>
      <c r="C14" s="115" t="s">
        <v>19</v>
      </c>
      <c r="D14" s="115" t="s">
        <v>20</v>
      </c>
      <c r="F14" s="115" t="s">
        <v>22</v>
      </c>
      <c r="G14" s="115" t="s">
        <v>23</v>
      </c>
      <c r="I14" s="115" t="s">
        <v>25</v>
      </c>
      <c r="K14" s="115" t="s">
        <v>27</v>
      </c>
      <c r="L14" s="115" t="s">
        <v>28</v>
      </c>
      <c r="M14" s="115" t="s">
        <v>29</v>
      </c>
      <c r="O14" s="125"/>
      <c r="P14" s="125">
        <f t="shared" si="0"/>
        <v>8</v>
      </c>
      <c r="Q14" s="125">
        <f t="shared" si="1"/>
        <v>0.375</v>
      </c>
      <c r="R14" s="125"/>
      <c r="S14" s="125">
        <f t="shared" si="2"/>
        <v>0</v>
      </c>
      <c r="T14" s="125">
        <f t="shared" si="3"/>
        <v>0.375</v>
      </c>
      <c r="U14" s="125">
        <f t="shared" si="4"/>
        <v>0.375</v>
      </c>
      <c r="V14" s="126">
        <f t="shared" si="5"/>
        <v>0</v>
      </c>
      <c r="W14" s="126">
        <f t="shared" si="6"/>
        <v>0.375</v>
      </c>
      <c r="X14" s="126">
        <f t="shared" si="7"/>
        <v>0.375</v>
      </c>
      <c r="Y14" s="126">
        <f t="shared" si="8"/>
        <v>0</v>
      </c>
      <c r="Z14" s="126">
        <f t="shared" si="9"/>
        <v>0.375</v>
      </c>
      <c r="AA14" s="126">
        <f t="shared" si="10"/>
        <v>0</v>
      </c>
      <c r="AB14" s="126">
        <f t="shared" si="11"/>
        <v>0.375</v>
      </c>
      <c r="AC14" s="126">
        <f t="shared" si="12"/>
        <v>0.375</v>
      </c>
      <c r="AD14" s="126">
        <f t="shared" si="13"/>
        <v>0.375</v>
      </c>
      <c r="AE14" s="126">
        <f t="shared" si="14"/>
        <v>0</v>
      </c>
      <c r="AF14" s="127"/>
      <c r="AG14" s="125"/>
      <c r="AH14" s="125">
        <f t="shared" si="15"/>
        <v>3</v>
      </c>
      <c r="AI14" s="125">
        <f t="shared" si="16"/>
        <v>8</v>
      </c>
      <c r="AJ14" s="125" t="str">
        <f t="shared" si="17"/>
        <v>Correct</v>
      </c>
      <c r="AK14" s="125"/>
      <c r="AL14" s="115" t="s">
        <v>83</v>
      </c>
      <c r="AM14" s="115">
        <v>53</v>
      </c>
      <c r="AN14" s="115" t="s">
        <v>84</v>
      </c>
      <c r="AO14" s="115" t="s">
        <v>126</v>
      </c>
      <c r="AP14" s="115" t="s">
        <v>97</v>
      </c>
      <c r="AQ14" s="115" t="s">
        <v>86</v>
      </c>
      <c r="AR14" s="115" t="s">
        <v>87</v>
      </c>
      <c r="AS14" s="115" t="s">
        <v>104</v>
      </c>
      <c r="AT14" s="115" t="s">
        <v>94</v>
      </c>
      <c r="AU14" s="115" t="s">
        <v>90</v>
      </c>
      <c r="AV14" s="115" t="s">
        <v>91</v>
      </c>
      <c r="AW14" s="115" t="s">
        <v>91</v>
      </c>
    </row>
    <row r="15" spans="1:49">
      <c r="A15" s="115">
        <v>7045756469</v>
      </c>
      <c r="B15" s="115" t="s">
        <v>18</v>
      </c>
      <c r="C15" s="115" t="s">
        <v>19</v>
      </c>
      <c r="D15" s="115" t="s">
        <v>20</v>
      </c>
      <c r="E15" s="115" t="s">
        <v>21</v>
      </c>
      <c r="I15" s="115" t="s">
        <v>25</v>
      </c>
      <c r="J15" s="115" t="s">
        <v>26</v>
      </c>
      <c r="K15" s="115" t="s">
        <v>27</v>
      </c>
      <c r="L15" s="115" t="s">
        <v>28</v>
      </c>
      <c r="M15" s="115" t="s">
        <v>29</v>
      </c>
      <c r="N15" s="115" t="s">
        <v>30</v>
      </c>
      <c r="O15" s="125"/>
      <c r="P15" s="125">
        <f t="shared" si="0"/>
        <v>10</v>
      </c>
      <c r="Q15" s="125">
        <f t="shared" si="1"/>
        <v>0.3</v>
      </c>
      <c r="R15" s="125"/>
      <c r="S15" s="125">
        <f t="shared" si="2"/>
        <v>0.3</v>
      </c>
      <c r="T15" s="125">
        <f t="shared" si="3"/>
        <v>0.3</v>
      </c>
      <c r="U15" s="125">
        <f t="shared" si="4"/>
        <v>0.3</v>
      </c>
      <c r="V15" s="126">
        <f t="shared" si="5"/>
        <v>0.3</v>
      </c>
      <c r="W15" s="126">
        <f t="shared" si="6"/>
        <v>0</v>
      </c>
      <c r="X15" s="126">
        <f t="shared" si="7"/>
        <v>0</v>
      </c>
      <c r="Y15" s="126">
        <f t="shared" si="8"/>
        <v>0</v>
      </c>
      <c r="Z15" s="126">
        <f t="shared" si="9"/>
        <v>0.3</v>
      </c>
      <c r="AA15" s="126">
        <f t="shared" si="10"/>
        <v>0.3</v>
      </c>
      <c r="AB15" s="126">
        <f t="shared" si="11"/>
        <v>0.3</v>
      </c>
      <c r="AC15" s="126">
        <f t="shared" si="12"/>
        <v>0.3</v>
      </c>
      <c r="AD15" s="126">
        <f t="shared" si="13"/>
        <v>0.3</v>
      </c>
      <c r="AE15" s="126">
        <f t="shared" si="14"/>
        <v>0.3</v>
      </c>
      <c r="AF15" s="127"/>
      <c r="AG15" s="125"/>
      <c r="AH15" s="125">
        <f t="shared" si="15"/>
        <v>2.9999999999999996</v>
      </c>
      <c r="AI15" s="125">
        <f t="shared" si="16"/>
        <v>10</v>
      </c>
      <c r="AJ15" s="125" t="str">
        <f t="shared" si="17"/>
        <v>Correct</v>
      </c>
      <c r="AK15" s="125"/>
      <c r="AL15" s="115" t="s">
        <v>83</v>
      </c>
      <c r="AM15" s="115">
        <v>65</v>
      </c>
      <c r="AN15" s="115" t="s">
        <v>181</v>
      </c>
      <c r="AO15" s="115" t="s">
        <v>206</v>
      </c>
      <c r="AP15" s="115" t="s">
        <v>85</v>
      </c>
      <c r="AQ15" s="115" t="s">
        <v>86</v>
      </c>
      <c r="AS15" s="115" t="s">
        <v>100</v>
      </c>
      <c r="AT15" s="115" t="s">
        <v>89</v>
      </c>
      <c r="AU15" s="115" t="s">
        <v>90</v>
      </c>
      <c r="AV15" s="115" t="s">
        <v>91</v>
      </c>
      <c r="AW15" s="115" t="s">
        <v>91</v>
      </c>
    </row>
    <row r="16" spans="1:49">
      <c r="A16" s="115">
        <v>7007913480</v>
      </c>
      <c r="B16" s="115" t="s">
        <v>18</v>
      </c>
      <c r="C16" s="115" t="s">
        <v>19</v>
      </c>
      <c r="D16" s="115" t="s">
        <v>20</v>
      </c>
      <c r="E16" s="115" t="s">
        <v>21</v>
      </c>
      <c r="F16" s="115" t="s">
        <v>22</v>
      </c>
      <c r="G16" s="115" t="s">
        <v>23</v>
      </c>
      <c r="H16" s="115" t="s">
        <v>24</v>
      </c>
      <c r="I16" s="115" t="s">
        <v>25</v>
      </c>
      <c r="J16" s="115" t="s">
        <v>26</v>
      </c>
      <c r="K16" s="115" t="s">
        <v>27</v>
      </c>
      <c r="L16" s="115" t="s">
        <v>28</v>
      </c>
      <c r="M16" s="115" t="s">
        <v>29</v>
      </c>
      <c r="N16" s="115" t="s">
        <v>30</v>
      </c>
      <c r="O16" s="125"/>
      <c r="P16" s="125">
        <f t="shared" si="0"/>
        <v>13</v>
      </c>
      <c r="Q16" s="125">
        <f t="shared" si="1"/>
        <v>0.23076923076923078</v>
      </c>
      <c r="R16" s="125"/>
      <c r="S16" s="125">
        <f t="shared" si="2"/>
        <v>0.23076923076923078</v>
      </c>
      <c r="T16" s="125">
        <f t="shared" si="3"/>
        <v>0.23076923076923078</v>
      </c>
      <c r="U16" s="125">
        <f t="shared" si="4"/>
        <v>0.23076923076923078</v>
      </c>
      <c r="V16" s="126">
        <f t="shared" si="5"/>
        <v>0.23076923076923078</v>
      </c>
      <c r="W16" s="126">
        <f t="shared" si="6"/>
        <v>0.23076923076923078</v>
      </c>
      <c r="X16" s="126">
        <f t="shared" si="7"/>
        <v>0.23076923076923078</v>
      </c>
      <c r="Y16" s="126">
        <f t="shared" si="8"/>
        <v>0.23076923076923078</v>
      </c>
      <c r="Z16" s="126">
        <f t="shared" si="9"/>
        <v>0.23076923076923078</v>
      </c>
      <c r="AA16" s="126">
        <f t="shared" si="10"/>
        <v>0.23076923076923078</v>
      </c>
      <c r="AB16" s="126">
        <f t="shared" si="11"/>
        <v>0.23076923076923078</v>
      </c>
      <c r="AC16" s="126">
        <f t="shared" si="12"/>
        <v>0.23076923076923078</v>
      </c>
      <c r="AD16" s="126">
        <f t="shared" si="13"/>
        <v>0.23076923076923078</v>
      </c>
      <c r="AE16" s="126">
        <f t="shared" si="14"/>
        <v>0.23076923076923078</v>
      </c>
      <c r="AF16" s="127"/>
      <c r="AG16" s="125"/>
      <c r="AH16" s="125">
        <f t="shared" si="15"/>
        <v>3.0000000000000004</v>
      </c>
      <c r="AI16" s="125">
        <f t="shared" si="16"/>
        <v>13</v>
      </c>
      <c r="AJ16" s="125" t="str">
        <f t="shared" si="17"/>
        <v>Correct</v>
      </c>
      <c r="AK16" s="125"/>
      <c r="AL16" s="115" t="s">
        <v>83</v>
      </c>
      <c r="AN16" s="115" t="s">
        <v>84</v>
      </c>
      <c r="AO16" s="115" t="s">
        <v>160</v>
      </c>
      <c r="AP16" s="115" t="s">
        <v>97</v>
      </c>
      <c r="AQ16" s="115" t="s">
        <v>86</v>
      </c>
      <c r="AR16" s="115" t="s">
        <v>87</v>
      </c>
      <c r="AS16" s="115" t="s">
        <v>93</v>
      </c>
      <c r="AT16" s="115" t="s">
        <v>102</v>
      </c>
      <c r="AU16" s="115" t="s">
        <v>106</v>
      </c>
      <c r="AV16" s="115" t="s">
        <v>91</v>
      </c>
      <c r="AW16" s="115" t="s">
        <v>91</v>
      </c>
    </row>
    <row r="17" spans="1:49">
      <c r="A17" s="115">
        <v>6985128250</v>
      </c>
      <c r="E17" s="115" t="s">
        <v>21</v>
      </c>
      <c r="F17" s="115" t="s">
        <v>22</v>
      </c>
      <c r="L17" s="115" t="s">
        <v>28</v>
      </c>
      <c r="M17" s="115" t="s">
        <v>29</v>
      </c>
      <c r="O17" s="125"/>
      <c r="P17" s="125">
        <f t="shared" si="0"/>
        <v>4</v>
      </c>
      <c r="Q17" s="125">
        <f t="shared" si="1"/>
        <v>0.75</v>
      </c>
      <c r="R17" s="125"/>
      <c r="S17" s="125">
        <f t="shared" si="2"/>
        <v>0</v>
      </c>
      <c r="T17" s="125">
        <f t="shared" si="3"/>
        <v>0</v>
      </c>
      <c r="U17" s="125">
        <f t="shared" si="4"/>
        <v>0</v>
      </c>
      <c r="V17" s="126">
        <f t="shared" si="5"/>
        <v>0.75</v>
      </c>
      <c r="W17" s="126">
        <f t="shared" si="6"/>
        <v>0.75</v>
      </c>
      <c r="X17" s="126">
        <f t="shared" si="7"/>
        <v>0</v>
      </c>
      <c r="Y17" s="126">
        <f t="shared" si="8"/>
        <v>0</v>
      </c>
      <c r="Z17" s="126">
        <f t="shared" si="9"/>
        <v>0</v>
      </c>
      <c r="AA17" s="126">
        <f t="shared" si="10"/>
        <v>0</v>
      </c>
      <c r="AB17" s="126">
        <f t="shared" si="11"/>
        <v>0</v>
      </c>
      <c r="AC17" s="126">
        <f t="shared" si="12"/>
        <v>0.75</v>
      </c>
      <c r="AD17" s="126">
        <f t="shared" si="13"/>
        <v>0.75</v>
      </c>
      <c r="AE17" s="126">
        <f t="shared" si="14"/>
        <v>0</v>
      </c>
      <c r="AF17" s="127"/>
      <c r="AG17" s="125"/>
      <c r="AH17" s="125">
        <f t="shared" si="15"/>
        <v>3</v>
      </c>
      <c r="AI17" s="125">
        <f t="shared" si="16"/>
        <v>4</v>
      </c>
      <c r="AJ17" s="125" t="str">
        <f t="shared" si="17"/>
        <v>Correct</v>
      </c>
      <c r="AK17" s="125"/>
      <c r="AL17" s="115" t="s">
        <v>83</v>
      </c>
      <c r="AM17" s="115">
        <v>20</v>
      </c>
      <c r="AN17" s="115" t="s">
        <v>181</v>
      </c>
      <c r="AO17" s="115" t="s">
        <v>228</v>
      </c>
      <c r="AP17" s="115" t="s">
        <v>114</v>
      </c>
      <c r="AQ17" s="115" t="s">
        <v>91</v>
      </c>
      <c r="AR17" s="115" t="s">
        <v>87</v>
      </c>
      <c r="AT17" s="115" t="s">
        <v>114</v>
      </c>
      <c r="AU17" s="115" t="s">
        <v>95</v>
      </c>
      <c r="AV17" s="115" t="s">
        <v>91</v>
      </c>
      <c r="AW17" s="115" t="s">
        <v>91</v>
      </c>
    </row>
    <row r="18" spans="1:49">
      <c r="A18" s="115">
        <v>7020356613</v>
      </c>
      <c r="M18" s="115" t="s">
        <v>29</v>
      </c>
      <c r="O18" s="125"/>
      <c r="P18" s="125">
        <f t="shared" si="0"/>
        <v>1</v>
      </c>
      <c r="Q18" s="125">
        <f t="shared" si="1"/>
        <v>3</v>
      </c>
      <c r="R18" s="125"/>
      <c r="S18" s="125">
        <f t="shared" si="2"/>
        <v>0</v>
      </c>
      <c r="T18" s="125">
        <f t="shared" si="3"/>
        <v>0</v>
      </c>
      <c r="U18" s="125">
        <f t="shared" si="4"/>
        <v>0</v>
      </c>
      <c r="V18" s="126">
        <f t="shared" si="5"/>
        <v>0</v>
      </c>
      <c r="W18" s="126">
        <f t="shared" si="6"/>
        <v>0</v>
      </c>
      <c r="X18" s="126">
        <f t="shared" si="7"/>
        <v>0</v>
      </c>
      <c r="Y18" s="126">
        <f t="shared" si="8"/>
        <v>0</v>
      </c>
      <c r="Z18" s="126">
        <f t="shared" si="9"/>
        <v>0</v>
      </c>
      <c r="AA18" s="126">
        <f t="shared" si="10"/>
        <v>0</v>
      </c>
      <c r="AB18" s="126">
        <f t="shared" si="11"/>
        <v>0</v>
      </c>
      <c r="AC18" s="126">
        <f t="shared" si="12"/>
        <v>0</v>
      </c>
      <c r="AD18" s="126">
        <f t="shared" si="13"/>
        <v>1</v>
      </c>
      <c r="AE18" s="126">
        <f t="shared" si="14"/>
        <v>0</v>
      </c>
      <c r="AF18" s="127"/>
      <c r="AG18" s="125"/>
      <c r="AH18" s="125">
        <f t="shared" si="15"/>
        <v>1</v>
      </c>
      <c r="AI18" s="125">
        <f t="shared" si="16"/>
        <v>1</v>
      </c>
      <c r="AJ18" s="125" t="str">
        <f t="shared" si="17"/>
        <v>Correct</v>
      </c>
      <c r="AK18" s="125"/>
      <c r="AL18" s="115" t="s">
        <v>83</v>
      </c>
      <c r="AM18" s="115">
        <v>65</v>
      </c>
      <c r="AN18" s="115" t="s">
        <v>181</v>
      </c>
      <c r="AO18" s="115" t="s">
        <v>196</v>
      </c>
      <c r="AP18" s="115" t="s">
        <v>97</v>
      </c>
      <c r="AS18" s="115" t="s">
        <v>101</v>
      </c>
      <c r="AT18" s="115" t="s">
        <v>89</v>
      </c>
      <c r="AU18" s="115" t="s">
        <v>106</v>
      </c>
      <c r="AV18" s="115" t="s">
        <v>91</v>
      </c>
      <c r="AW18" s="115" t="s">
        <v>86</v>
      </c>
    </row>
    <row r="19" spans="1:49">
      <c r="A19" s="115">
        <v>7020568966</v>
      </c>
      <c r="L19" s="115" t="s">
        <v>28</v>
      </c>
      <c r="O19" s="125"/>
      <c r="P19" s="125">
        <f t="shared" si="0"/>
        <v>1</v>
      </c>
      <c r="Q19" s="125">
        <f t="shared" si="1"/>
        <v>3</v>
      </c>
      <c r="R19" s="125"/>
      <c r="S19" s="125">
        <f t="shared" si="2"/>
        <v>0</v>
      </c>
      <c r="T19" s="125">
        <f t="shared" si="3"/>
        <v>0</v>
      </c>
      <c r="U19" s="125">
        <f t="shared" si="4"/>
        <v>0</v>
      </c>
      <c r="V19" s="126">
        <f t="shared" si="5"/>
        <v>0</v>
      </c>
      <c r="W19" s="126">
        <f t="shared" si="6"/>
        <v>0</v>
      </c>
      <c r="X19" s="126">
        <f t="shared" si="7"/>
        <v>0</v>
      </c>
      <c r="Y19" s="126">
        <f t="shared" si="8"/>
        <v>0</v>
      </c>
      <c r="Z19" s="126">
        <f t="shared" si="9"/>
        <v>0</v>
      </c>
      <c r="AA19" s="126">
        <f t="shared" si="10"/>
        <v>0</v>
      </c>
      <c r="AB19" s="126">
        <f t="shared" si="11"/>
        <v>0</v>
      </c>
      <c r="AC19" s="126">
        <f t="shared" si="12"/>
        <v>1</v>
      </c>
      <c r="AD19" s="126">
        <f t="shared" si="13"/>
        <v>0</v>
      </c>
      <c r="AE19" s="126">
        <f t="shared" si="14"/>
        <v>0</v>
      </c>
      <c r="AF19" s="127"/>
      <c r="AG19" s="125"/>
      <c r="AH19" s="125">
        <f t="shared" si="15"/>
        <v>1</v>
      </c>
      <c r="AI19" s="125">
        <f t="shared" si="16"/>
        <v>1</v>
      </c>
      <c r="AJ19" s="125" t="str">
        <f t="shared" si="17"/>
        <v>Correct</v>
      </c>
      <c r="AK19" s="125"/>
      <c r="AL19" s="115" t="s">
        <v>83</v>
      </c>
      <c r="AM19" s="115">
        <v>26</v>
      </c>
      <c r="AN19" s="115" t="s">
        <v>84</v>
      </c>
      <c r="AO19" s="115" t="s">
        <v>146</v>
      </c>
      <c r="AQ19" s="115" t="s">
        <v>91</v>
      </c>
      <c r="AR19" s="115" t="s">
        <v>108</v>
      </c>
      <c r="AS19" s="115" t="s">
        <v>93</v>
      </c>
      <c r="AT19" s="115" t="s">
        <v>89</v>
      </c>
      <c r="AU19" s="115" t="s">
        <v>98</v>
      </c>
      <c r="AV19" s="115" t="s">
        <v>86</v>
      </c>
    </row>
    <row r="20" spans="1:49">
      <c r="A20" s="115">
        <v>5580958246</v>
      </c>
      <c r="F20" s="115" t="s">
        <v>22</v>
      </c>
      <c r="J20" s="115" t="s">
        <v>26</v>
      </c>
      <c r="N20" s="115" t="s">
        <v>30</v>
      </c>
      <c r="O20" s="125"/>
      <c r="P20" s="125">
        <f t="shared" si="0"/>
        <v>3</v>
      </c>
      <c r="Q20" s="125">
        <f t="shared" si="1"/>
        <v>1</v>
      </c>
      <c r="R20" s="125"/>
      <c r="S20" s="125">
        <f t="shared" si="2"/>
        <v>0</v>
      </c>
      <c r="T20" s="125">
        <f t="shared" si="3"/>
        <v>0</v>
      </c>
      <c r="U20" s="125">
        <f t="shared" si="4"/>
        <v>0</v>
      </c>
      <c r="V20" s="126">
        <f t="shared" si="5"/>
        <v>0</v>
      </c>
      <c r="W20" s="126">
        <f t="shared" si="6"/>
        <v>1</v>
      </c>
      <c r="X20" s="126">
        <f t="shared" si="7"/>
        <v>0</v>
      </c>
      <c r="Y20" s="126">
        <f t="shared" si="8"/>
        <v>0</v>
      </c>
      <c r="Z20" s="126">
        <f t="shared" si="9"/>
        <v>0</v>
      </c>
      <c r="AA20" s="126">
        <f t="shared" si="10"/>
        <v>1</v>
      </c>
      <c r="AB20" s="126">
        <f t="shared" si="11"/>
        <v>0</v>
      </c>
      <c r="AC20" s="126">
        <f t="shared" si="12"/>
        <v>0</v>
      </c>
      <c r="AD20" s="126">
        <f t="shared" si="13"/>
        <v>0</v>
      </c>
      <c r="AE20" s="126">
        <f t="shared" si="14"/>
        <v>1</v>
      </c>
      <c r="AF20" s="127"/>
      <c r="AG20" s="125"/>
      <c r="AH20" s="125">
        <f t="shared" si="15"/>
        <v>3</v>
      </c>
      <c r="AI20" s="125">
        <f t="shared" si="16"/>
        <v>3</v>
      </c>
      <c r="AJ20" s="125" t="str">
        <f t="shared" si="17"/>
        <v>Correct</v>
      </c>
      <c r="AK20" s="125"/>
      <c r="AL20" s="115" t="s">
        <v>83</v>
      </c>
      <c r="AM20" s="115">
        <v>42</v>
      </c>
      <c r="AN20" s="115" t="s">
        <v>181</v>
      </c>
      <c r="AO20" s="115" t="s">
        <v>247</v>
      </c>
      <c r="AP20" s="115" t="s">
        <v>85</v>
      </c>
      <c r="AQ20" s="115" t="s">
        <v>91</v>
      </c>
      <c r="AR20" s="115" t="s">
        <v>108</v>
      </c>
      <c r="AS20" s="115" t="s">
        <v>93</v>
      </c>
      <c r="AT20" s="115" t="s">
        <v>109</v>
      </c>
      <c r="AU20" s="115" t="s">
        <v>90</v>
      </c>
      <c r="AV20" s="115" t="s">
        <v>91</v>
      </c>
    </row>
    <row r="21" spans="1:49">
      <c r="A21" s="115">
        <v>5584687783</v>
      </c>
      <c r="N21" s="115" t="s">
        <v>30</v>
      </c>
      <c r="O21" s="125"/>
      <c r="P21" s="125">
        <f t="shared" si="0"/>
        <v>1</v>
      </c>
      <c r="Q21" s="125">
        <f t="shared" si="1"/>
        <v>3</v>
      </c>
      <c r="R21" s="125"/>
      <c r="S21" s="125">
        <f t="shared" si="2"/>
        <v>0</v>
      </c>
      <c r="T21" s="125">
        <f t="shared" si="3"/>
        <v>0</v>
      </c>
      <c r="U21" s="125">
        <f t="shared" si="4"/>
        <v>0</v>
      </c>
      <c r="V21" s="126">
        <f t="shared" si="5"/>
        <v>0</v>
      </c>
      <c r="W21" s="126">
        <f t="shared" si="6"/>
        <v>0</v>
      </c>
      <c r="X21" s="126">
        <f t="shared" si="7"/>
        <v>0</v>
      </c>
      <c r="Y21" s="126">
        <f t="shared" si="8"/>
        <v>0</v>
      </c>
      <c r="Z21" s="126">
        <f t="shared" si="9"/>
        <v>0</v>
      </c>
      <c r="AA21" s="126">
        <f t="shared" si="10"/>
        <v>0</v>
      </c>
      <c r="AB21" s="126">
        <f t="shared" si="11"/>
        <v>0</v>
      </c>
      <c r="AC21" s="126">
        <f t="shared" si="12"/>
        <v>0</v>
      </c>
      <c r="AD21" s="126">
        <f t="shared" si="13"/>
        <v>0</v>
      </c>
      <c r="AE21" s="126">
        <f t="shared" si="14"/>
        <v>1</v>
      </c>
      <c r="AF21" s="127"/>
      <c r="AG21" s="125"/>
      <c r="AH21" s="125">
        <f t="shared" si="15"/>
        <v>1</v>
      </c>
      <c r="AI21" s="125">
        <f t="shared" si="16"/>
        <v>1</v>
      </c>
      <c r="AJ21" s="125" t="str">
        <f t="shared" si="17"/>
        <v>Correct</v>
      </c>
      <c r="AK21" s="125"/>
      <c r="AL21" s="115" t="s">
        <v>99</v>
      </c>
      <c r="AM21" s="115">
        <v>19</v>
      </c>
      <c r="AN21" s="115" t="s">
        <v>84</v>
      </c>
      <c r="AO21" s="115" t="s">
        <v>458</v>
      </c>
      <c r="AP21" s="115" t="s">
        <v>110</v>
      </c>
      <c r="AQ21" s="115" t="s">
        <v>91</v>
      </c>
      <c r="AR21" s="115" t="s">
        <v>108</v>
      </c>
      <c r="AS21" s="115" t="s">
        <v>104</v>
      </c>
      <c r="AT21" s="115" t="s">
        <v>102</v>
      </c>
      <c r="AU21" s="115" t="s">
        <v>95</v>
      </c>
      <c r="AV21" s="115" t="s">
        <v>91</v>
      </c>
    </row>
    <row r="22" spans="1:49">
      <c r="A22" s="115">
        <v>7007920056</v>
      </c>
      <c r="C22" s="115" t="s">
        <v>19</v>
      </c>
      <c r="D22" s="115" t="s">
        <v>20</v>
      </c>
      <c r="E22" s="115" t="s">
        <v>21</v>
      </c>
      <c r="H22" s="115" t="s">
        <v>24</v>
      </c>
      <c r="K22" s="115" t="s">
        <v>27</v>
      </c>
      <c r="N22" s="115" t="s">
        <v>30</v>
      </c>
      <c r="O22" s="125"/>
      <c r="P22" s="125">
        <f t="shared" si="0"/>
        <v>6</v>
      </c>
      <c r="Q22" s="125">
        <f t="shared" si="1"/>
        <v>0.5</v>
      </c>
      <c r="R22" s="125"/>
      <c r="S22" s="125">
        <f t="shared" si="2"/>
        <v>0</v>
      </c>
      <c r="T22" s="125">
        <f t="shared" si="3"/>
        <v>0.5</v>
      </c>
      <c r="U22" s="125">
        <f t="shared" si="4"/>
        <v>0.5</v>
      </c>
      <c r="V22" s="126">
        <f t="shared" si="5"/>
        <v>0.5</v>
      </c>
      <c r="W22" s="126">
        <f t="shared" si="6"/>
        <v>0</v>
      </c>
      <c r="X22" s="126">
        <f t="shared" si="7"/>
        <v>0</v>
      </c>
      <c r="Y22" s="126">
        <f t="shared" si="8"/>
        <v>0.5</v>
      </c>
      <c r="Z22" s="126">
        <f t="shared" si="9"/>
        <v>0</v>
      </c>
      <c r="AA22" s="126">
        <f t="shared" si="10"/>
        <v>0</v>
      </c>
      <c r="AB22" s="126">
        <f t="shared" si="11"/>
        <v>0.5</v>
      </c>
      <c r="AC22" s="126">
        <f t="shared" si="12"/>
        <v>0</v>
      </c>
      <c r="AD22" s="126">
        <f t="shared" si="13"/>
        <v>0</v>
      </c>
      <c r="AE22" s="126">
        <f t="shared" si="14"/>
        <v>0.5</v>
      </c>
      <c r="AF22" s="127"/>
      <c r="AG22" s="125"/>
      <c r="AH22" s="125">
        <f t="shared" si="15"/>
        <v>3</v>
      </c>
      <c r="AI22" s="125">
        <f t="shared" si="16"/>
        <v>6</v>
      </c>
      <c r="AJ22" s="125" t="str">
        <f t="shared" si="17"/>
        <v>Correct</v>
      </c>
      <c r="AK22" s="125"/>
      <c r="AL22" s="115" t="s">
        <v>99</v>
      </c>
      <c r="AM22" s="115">
        <v>67</v>
      </c>
      <c r="AN22" s="115" t="s">
        <v>84</v>
      </c>
      <c r="AO22" s="115" t="s">
        <v>130</v>
      </c>
      <c r="AP22" s="115" t="s">
        <v>85</v>
      </c>
      <c r="AR22" s="115" t="s">
        <v>87</v>
      </c>
      <c r="AS22" s="115" t="s">
        <v>101</v>
      </c>
      <c r="AT22" s="115" t="s">
        <v>94</v>
      </c>
      <c r="AU22" s="115" t="s">
        <v>113</v>
      </c>
      <c r="AV22" s="115" t="s">
        <v>91</v>
      </c>
      <c r="AW22" s="115" t="s">
        <v>91</v>
      </c>
    </row>
    <row r="23" spans="1:49">
      <c r="A23" s="115">
        <v>6988285005</v>
      </c>
      <c r="M23" s="115" t="s">
        <v>29</v>
      </c>
      <c r="O23" s="125"/>
      <c r="P23" s="125">
        <f t="shared" si="0"/>
        <v>1</v>
      </c>
      <c r="Q23" s="125">
        <f t="shared" si="1"/>
        <v>3</v>
      </c>
      <c r="R23" s="125"/>
      <c r="S23" s="125">
        <f t="shared" si="2"/>
        <v>0</v>
      </c>
      <c r="T23" s="125">
        <f t="shared" si="3"/>
        <v>0</v>
      </c>
      <c r="U23" s="125">
        <f t="shared" si="4"/>
        <v>0</v>
      </c>
      <c r="V23" s="126">
        <f t="shared" si="5"/>
        <v>0</v>
      </c>
      <c r="W23" s="126">
        <f t="shared" si="6"/>
        <v>0</v>
      </c>
      <c r="X23" s="126">
        <f t="shared" si="7"/>
        <v>0</v>
      </c>
      <c r="Y23" s="126">
        <f t="shared" si="8"/>
        <v>0</v>
      </c>
      <c r="Z23" s="126">
        <f t="shared" si="9"/>
        <v>0</v>
      </c>
      <c r="AA23" s="126">
        <f t="shared" si="10"/>
        <v>0</v>
      </c>
      <c r="AB23" s="126">
        <f t="shared" si="11"/>
        <v>0</v>
      </c>
      <c r="AC23" s="126">
        <f t="shared" si="12"/>
        <v>0</v>
      </c>
      <c r="AD23" s="126">
        <f t="shared" si="13"/>
        <v>1</v>
      </c>
      <c r="AE23" s="126">
        <f t="shared" si="14"/>
        <v>0</v>
      </c>
      <c r="AF23" s="127"/>
      <c r="AG23" s="125"/>
      <c r="AH23" s="125">
        <f t="shared" si="15"/>
        <v>1</v>
      </c>
      <c r="AI23" s="125">
        <f t="shared" si="16"/>
        <v>1</v>
      </c>
      <c r="AJ23" s="125" t="str">
        <f t="shared" si="17"/>
        <v>Correct</v>
      </c>
      <c r="AK23" s="125"/>
      <c r="AL23" s="115" t="s">
        <v>83</v>
      </c>
      <c r="AM23" s="115">
        <v>74</v>
      </c>
      <c r="AN23" s="115" t="s">
        <v>84</v>
      </c>
      <c r="AO23" s="115" t="s">
        <v>121</v>
      </c>
      <c r="AP23" s="115" t="s">
        <v>85</v>
      </c>
      <c r="AQ23" s="115" t="s">
        <v>86</v>
      </c>
      <c r="AR23" s="115" t="s">
        <v>87</v>
      </c>
      <c r="AV23" s="115" t="s">
        <v>91</v>
      </c>
      <c r="AW23" s="115" t="s">
        <v>91</v>
      </c>
    </row>
    <row r="24" spans="1:49">
      <c r="A24" s="115">
        <v>7011271863</v>
      </c>
      <c r="D24" s="115" t="s">
        <v>20</v>
      </c>
      <c r="I24" s="115" t="s">
        <v>25</v>
      </c>
      <c r="J24" s="115" t="s">
        <v>26</v>
      </c>
      <c r="N24" s="115" t="s">
        <v>30</v>
      </c>
      <c r="O24" s="125"/>
      <c r="P24" s="125">
        <f t="shared" si="0"/>
        <v>4</v>
      </c>
      <c r="Q24" s="125">
        <f t="shared" si="1"/>
        <v>0.75</v>
      </c>
      <c r="R24" s="125"/>
      <c r="S24" s="125">
        <f t="shared" si="2"/>
        <v>0</v>
      </c>
      <c r="T24" s="125">
        <f t="shared" si="3"/>
        <v>0</v>
      </c>
      <c r="U24" s="125">
        <f t="shared" si="4"/>
        <v>0.75</v>
      </c>
      <c r="V24" s="126">
        <f t="shared" si="5"/>
        <v>0</v>
      </c>
      <c r="W24" s="126">
        <f t="shared" si="6"/>
        <v>0</v>
      </c>
      <c r="X24" s="126">
        <f t="shared" si="7"/>
        <v>0</v>
      </c>
      <c r="Y24" s="126">
        <f t="shared" si="8"/>
        <v>0</v>
      </c>
      <c r="Z24" s="126">
        <f t="shared" si="9"/>
        <v>0.75</v>
      </c>
      <c r="AA24" s="126">
        <f t="shared" si="10"/>
        <v>0.75</v>
      </c>
      <c r="AB24" s="126">
        <f t="shared" si="11"/>
        <v>0</v>
      </c>
      <c r="AC24" s="126">
        <f t="shared" si="12"/>
        <v>0</v>
      </c>
      <c r="AD24" s="126">
        <f t="shared" si="13"/>
        <v>0</v>
      </c>
      <c r="AE24" s="126">
        <f t="shared" si="14"/>
        <v>0.75</v>
      </c>
      <c r="AF24" s="127"/>
      <c r="AG24" s="125"/>
      <c r="AH24" s="125">
        <f t="shared" si="15"/>
        <v>3</v>
      </c>
      <c r="AI24" s="125">
        <f t="shared" si="16"/>
        <v>4</v>
      </c>
      <c r="AJ24" s="125" t="str">
        <f t="shared" si="17"/>
        <v>Correct</v>
      </c>
      <c r="AK24" s="125"/>
      <c r="AL24" s="115" t="s">
        <v>83</v>
      </c>
      <c r="AM24" s="115">
        <v>39</v>
      </c>
      <c r="AN24" s="115" t="s">
        <v>84</v>
      </c>
      <c r="AO24" s="115" t="s">
        <v>135</v>
      </c>
      <c r="AP24" s="115" t="s">
        <v>92</v>
      </c>
      <c r="AQ24" s="115" t="s">
        <v>86</v>
      </c>
      <c r="AR24" s="115" t="s">
        <v>87</v>
      </c>
      <c r="AS24" s="115" t="s">
        <v>101</v>
      </c>
      <c r="AT24" s="115" t="s">
        <v>111</v>
      </c>
      <c r="AU24" s="115" t="s">
        <v>90</v>
      </c>
      <c r="AV24" s="115" t="s">
        <v>91</v>
      </c>
      <c r="AW24" s="115" t="s">
        <v>91</v>
      </c>
    </row>
    <row r="25" spans="1:49">
      <c r="A25" s="115">
        <v>7020351623</v>
      </c>
      <c r="B25" s="115" t="s">
        <v>18</v>
      </c>
      <c r="E25" s="115" t="s">
        <v>21</v>
      </c>
      <c r="K25" s="115" t="s">
        <v>27</v>
      </c>
      <c r="O25" s="125"/>
      <c r="P25" s="125">
        <f t="shared" si="0"/>
        <v>3</v>
      </c>
      <c r="Q25" s="125">
        <f t="shared" si="1"/>
        <v>1</v>
      </c>
      <c r="R25" s="125"/>
      <c r="S25" s="125">
        <f t="shared" si="2"/>
        <v>1</v>
      </c>
      <c r="T25" s="125">
        <f t="shared" si="3"/>
        <v>0</v>
      </c>
      <c r="U25" s="125">
        <f t="shared" si="4"/>
        <v>0</v>
      </c>
      <c r="V25" s="126">
        <f t="shared" si="5"/>
        <v>1</v>
      </c>
      <c r="W25" s="126">
        <f t="shared" si="6"/>
        <v>0</v>
      </c>
      <c r="X25" s="126">
        <f t="shared" si="7"/>
        <v>0</v>
      </c>
      <c r="Y25" s="126">
        <f t="shared" si="8"/>
        <v>0</v>
      </c>
      <c r="Z25" s="126">
        <f t="shared" si="9"/>
        <v>0</v>
      </c>
      <c r="AA25" s="126">
        <f t="shared" si="10"/>
        <v>0</v>
      </c>
      <c r="AB25" s="126">
        <f t="shared" si="11"/>
        <v>1</v>
      </c>
      <c r="AC25" s="126">
        <f t="shared" si="12"/>
        <v>0</v>
      </c>
      <c r="AD25" s="126">
        <f t="shared" si="13"/>
        <v>0</v>
      </c>
      <c r="AE25" s="126">
        <f t="shared" si="14"/>
        <v>0</v>
      </c>
      <c r="AF25" s="127"/>
      <c r="AG25" s="125"/>
      <c r="AH25" s="125">
        <f t="shared" si="15"/>
        <v>3</v>
      </c>
      <c r="AI25" s="125">
        <f t="shared" si="16"/>
        <v>3</v>
      </c>
      <c r="AJ25" s="125" t="str">
        <f t="shared" si="17"/>
        <v>Correct</v>
      </c>
      <c r="AK25" s="125"/>
      <c r="AL25" s="115" t="s">
        <v>83</v>
      </c>
      <c r="AM25" s="115">
        <v>35</v>
      </c>
      <c r="AN25" s="115" t="s">
        <v>181</v>
      </c>
      <c r="AP25" s="115" t="s">
        <v>85</v>
      </c>
      <c r="AQ25" s="115" t="s">
        <v>86</v>
      </c>
      <c r="AR25" s="115" t="s">
        <v>87</v>
      </c>
      <c r="AS25" s="115" t="s">
        <v>93</v>
      </c>
      <c r="AT25" s="115" t="s">
        <v>94</v>
      </c>
      <c r="AV25" s="115" t="s">
        <v>91</v>
      </c>
    </row>
    <row r="26" spans="1:49">
      <c r="A26" s="115">
        <v>6985129742</v>
      </c>
      <c r="B26" s="115" t="s">
        <v>18</v>
      </c>
      <c r="H26" s="115" t="s">
        <v>24</v>
      </c>
      <c r="J26" s="115" t="s">
        <v>26</v>
      </c>
      <c r="O26" s="125"/>
      <c r="P26" s="125">
        <f t="shared" si="0"/>
        <v>3</v>
      </c>
      <c r="Q26" s="125">
        <f t="shared" si="1"/>
        <v>1</v>
      </c>
      <c r="R26" s="125"/>
      <c r="S26" s="125">
        <f t="shared" si="2"/>
        <v>1</v>
      </c>
      <c r="T26" s="125">
        <f t="shared" si="3"/>
        <v>0</v>
      </c>
      <c r="U26" s="125">
        <f t="shared" si="4"/>
        <v>0</v>
      </c>
      <c r="V26" s="126">
        <f t="shared" si="5"/>
        <v>0</v>
      </c>
      <c r="W26" s="126">
        <f t="shared" si="6"/>
        <v>0</v>
      </c>
      <c r="X26" s="126">
        <f t="shared" si="7"/>
        <v>0</v>
      </c>
      <c r="Y26" s="126">
        <f t="shared" si="8"/>
        <v>1</v>
      </c>
      <c r="Z26" s="126">
        <f t="shared" si="9"/>
        <v>0</v>
      </c>
      <c r="AA26" s="126">
        <f t="shared" si="10"/>
        <v>1</v>
      </c>
      <c r="AB26" s="126">
        <f t="shared" si="11"/>
        <v>0</v>
      </c>
      <c r="AC26" s="126">
        <f t="shared" si="12"/>
        <v>0</v>
      </c>
      <c r="AD26" s="126">
        <f t="shared" si="13"/>
        <v>0</v>
      </c>
      <c r="AE26" s="126">
        <f t="shared" si="14"/>
        <v>0</v>
      </c>
      <c r="AF26" s="127"/>
      <c r="AG26" s="125"/>
      <c r="AH26" s="125">
        <f t="shared" si="15"/>
        <v>3</v>
      </c>
      <c r="AI26" s="125">
        <f t="shared" si="16"/>
        <v>3</v>
      </c>
      <c r="AJ26" s="125" t="str">
        <f t="shared" si="17"/>
        <v>Correct</v>
      </c>
      <c r="AK26" s="125"/>
      <c r="AL26" s="115" t="s">
        <v>83</v>
      </c>
      <c r="AM26" s="115">
        <v>41</v>
      </c>
      <c r="AN26" s="115" t="s">
        <v>181</v>
      </c>
      <c r="AO26" s="115" t="s">
        <v>228</v>
      </c>
      <c r="AQ26" s="115" t="s">
        <v>91</v>
      </c>
      <c r="AR26" s="115" t="s">
        <v>108</v>
      </c>
      <c r="AS26" s="115" t="s">
        <v>96</v>
      </c>
      <c r="AT26" s="115" t="s">
        <v>112</v>
      </c>
      <c r="AU26" s="115" t="s">
        <v>98</v>
      </c>
      <c r="AV26" s="115" t="s">
        <v>91</v>
      </c>
    </row>
    <row r="27" spans="1:49">
      <c r="A27" s="115">
        <v>7020338842</v>
      </c>
      <c r="C27" s="115" t="s">
        <v>19</v>
      </c>
      <c r="E27" s="115" t="s">
        <v>21</v>
      </c>
      <c r="I27" s="115" t="s">
        <v>25</v>
      </c>
      <c r="O27" s="125"/>
      <c r="P27" s="125">
        <f t="shared" si="0"/>
        <v>3</v>
      </c>
      <c r="Q27" s="125">
        <f t="shared" si="1"/>
        <v>1</v>
      </c>
      <c r="R27" s="125"/>
      <c r="S27" s="125">
        <f t="shared" si="2"/>
        <v>0</v>
      </c>
      <c r="T27" s="125">
        <f t="shared" si="3"/>
        <v>1</v>
      </c>
      <c r="U27" s="125">
        <f t="shared" si="4"/>
        <v>0</v>
      </c>
      <c r="V27" s="126">
        <f t="shared" si="5"/>
        <v>1</v>
      </c>
      <c r="W27" s="126">
        <f t="shared" si="6"/>
        <v>0</v>
      </c>
      <c r="X27" s="126">
        <f t="shared" si="7"/>
        <v>0</v>
      </c>
      <c r="Y27" s="126">
        <f t="shared" si="8"/>
        <v>0</v>
      </c>
      <c r="Z27" s="126">
        <f t="shared" si="9"/>
        <v>1</v>
      </c>
      <c r="AA27" s="126">
        <f t="shared" si="10"/>
        <v>0</v>
      </c>
      <c r="AB27" s="126">
        <f t="shared" si="11"/>
        <v>0</v>
      </c>
      <c r="AC27" s="126">
        <f t="shared" si="12"/>
        <v>0</v>
      </c>
      <c r="AD27" s="126">
        <f t="shared" si="13"/>
        <v>0</v>
      </c>
      <c r="AE27" s="126">
        <f t="shared" si="14"/>
        <v>0</v>
      </c>
      <c r="AF27" s="127"/>
      <c r="AG27" s="125"/>
      <c r="AH27" s="125">
        <f t="shared" si="15"/>
        <v>3</v>
      </c>
      <c r="AI27" s="125">
        <f t="shared" si="16"/>
        <v>3</v>
      </c>
      <c r="AJ27" s="125" t="str">
        <f t="shared" si="17"/>
        <v>Correct</v>
      </c>
      <c r="AK27" s="125"/>
      <c r="AL27" s="115"/>
    </row>
    <row r="28" spans="1:49">
      <c r="A28" s="115">
        <v>7020566674</v>
      </c>
      <c r="J28" s="115" t="s">
        <v>26</v>
      </c>
      <c r="N28" s="115" t="s">
        <v>30</v>
      </c>
      <c r="O28" s="125"/>
      <c r="P28" s="125">
        <f t="shared" si="0"/>
        <v>2</v>
      </c>
      <c r="Q28" s="125">
        <f t="shared" si="1"/>
        <v>1.5</v>
      </c>
      <c r="R28" s="125"/>
      <c r="S28" s="125">
        <f t="shared" si="2"/>
        <v>0</v>
      </c>
      <c r="T28" s="125">
        <f t="shared" si="3"/>
        <v>0</v>
      </c>
      <c r="U28" s="125">
        <f t="shared" si="4"/>
        <v>0</v>
      </c>
      <c r="V28" s="126">
        <f t="shared" si="5"/>
        <v>0</v>
      </c>
      <c r="W28" s="126">
        <f t="shared" si="6"/>
        <v>0</v>
      </c>
      <c r="X28" s="126">
        <f t="shared" si="7"/>
        <v>0</v>
      </c>
      <c r="Y28" s="126">
        <f t="shared" si="8"/>
        <v>0</v>
      </c>
      <c r="Z28" s="126">
        <f t="shared" si="9"/>
        <v>0</v>
      </c>
      <c r="AA28" s="126">
        <f t="shared" si="10"/>
        <v>1</v>
      </c>
      <c r="AB28" s="126">
        <f t="shared" si="11"/>
        <v>0</v>
      </c>
      <c r="AC28" s="126">
        <f t="shared" si="12"/>
        <v>0</v>
      </c>
      <c r="AD28" s="126">
        <f t="shared" si="13"/>
        <v>0</v>
      </c>
      <c r="AE28" s="126">
        <f t="shared" si="14"/>
        <v>1</v>
      </c>
      <c r="AF28" s="127"/>
      <c r="AG28" s="125"/>
      <c r="AH28" s="125">
        <f t="shared" si="15"/>
        <v>2</v>
      </c>
      <c r="AI28" s="125">
        <f t="shared" si="16"/>
        <v>2</v>
      </c>
      <c r="AJ28" s="125" t="str">
        <f t="shared" si="17"/>
        <v>Correct</v>
      </c>
      <c r="AK28" s="125"/>
      <c r="AL28" s="115" t="s">
        <v>83</v>
      </c>
      <c r="AM28" s="115">
        <v>32</v>
      </c>
      <c r="AN28" s="115" t="s">
        <v>84</v>
      </c>
      <c r="AO28" s="115" t="s">
        <v>146</v>
      </c>
      <c r="AQ28" s="115" t="s">
        <v>91</v>
      </c>
      <c r="AR28" s="115" t="s">
        <v>108</v>
      </c>
      <c r="AS28" s="115" t="s">
        <v>93</v>
      </c>
      <c r="AT28" s="115" t="s">
        <v>105</v>
      </c>
      <c r="AU28" s="115" t="s">
        <v>90</v>
      </c>
      <c r="AV28" s="115" t="s">
        <v>86</v>
      </c>
      <c r="AW28" s="115" t="s">
        <v>86</v>
      </c>
    </row>
    <row r="29" spans="1:49">
      <c r="A29" s="115">
        <v>7011541450</v>
      </c>
      <c r="C29" s="115" t="s">
        <v>19</v>
      </c>
      <c r="M29" s="115" t="s">
        <v>29</v>
      </c>
      <c r="O29" s="125"/>
      <c r="P29" s="125">
        <f t="shared" si="0"/>
        <v>2</v>
      </c>
      <c r="Q29" s="125">
        <f t="shared" si="1"/>
        <v>1.5</v>
      </c>
      <c r="R29" s="125"/>
      <c r="S29" s="125">
        <f t="shared" si="2"/>
        <v>0</v>
      </c>
      <c r="T29" s="125">
        <f t="shared" si="3"/>
        <v>1</v>
      </c>
      <c r="U29" s="125">
        <f t="shared" si="4"/>
        <v>0</v>
      </c>
      <c r="V29" s="126">
        <f t="shared" si="5"/>
        <v>0</v>
      </c>
      <c r="W29" s="126">
        <f t="shared" si="6"/>
        <v>0</v>
      </c>
      <c r="X29" s="126">
        <f t="shared" si="7"/>
        <v>0</v>
      </c>
      <c r="Y29" s="126">
        <f t="shared" si="8"/>
        <v>0</v>
      </c>
      <c r="Z29" s="126">
        <f t="shared" si="9"/>
        <v>0</v>
      </c>
      <c r="AA29" s="126">
        <f t="shared" si="10"/>
        <v>0</v>
      </c>
      <c r="AB29" s="126">
        <f t="shared" si="11"/>
        <v>0</v>
      </c>
      <c r="AC29" s="126">
        <f t="shared" si="12"/>
        <v>0</v>
      </c>
      <c r="AD29" s="126">
        <f t="shared" si="13"/>
        <v>1</v>
      </c>
      <c r="AE29" s="126">
        <f t="shared" si="14"/>
        <v>0</v>
      </c>
      <c r="AF29" s="127"/>
      <c r="AG29" s="125"/>
      <c r="AH29" s="125">
        <f t="shared" si="15"/>
        <v>2</v>
      </c>
      <c r="AI29" s="125">
        <f t="shared" si="16"/>
        <v>2</v>
      </c>
      <c r="AJ29" s="125" t="str">
        <f t="shared" si="17"/>
        <v>Correct</v>
      </c>
      <c r="AK29" s="125"/>
      <c r="AL29" s="115" t="s">
        <v>83</v>
      </c>
      <c r="AM29" s="115">
        <v>44</v>
      </c>
      <c r="AN29" s="115" t="s">
        <v>181</v>
      </c>
      <c r="AO29" s="115" t="s">
        <v>215</v>
      </c>
      <c r="AP29" s="115" t="s">
        <v>97</v>
      </c>
      <c r="AQ29" s="115" t="s">
        <v>91</v>
      </c>
      <c r="AR29" s="115" t="s">
        <v>137</v>
      </c>
      <c r="AS29" s="115" t="s">
        <v>88</v>
      </c>
      <c r="AT29" s="115" t="s">
        <v>111</v>
      </c>
      <c r="AU29" s="115" t="s">
        <v>90</v>
      </c>
      <c r="AV29" s="115" t="s">
        <v>91</v>
      </c>
      <c r="AW29" s="115" t="s">
        <v>91</v>
      </c>
    </row>
    <row r="30" spans="1:49">
      <c r="A30" s="115">
        <v>5602856318</v>
      </c>
      <c r="E30" s="115" t="s">
        <v>21</v>
      </c>
      <c r="J30" s="115" t="s">
        <v>26</v>
      </c>
      <c r="N30" s="115" t="s">
        <v>30</v>
      </c>
      <c r="O30" s="125"/>
      <c r="P30" s="125">
        <f t="shared" si="0"/>
        <v>3</v>
      </c>
      <c r="Q30" s="125">
        <f t="shared" si="1"/>
        <v>1</v>
      </c>
      <c r="R30" s="125"/>
      <c r="S30" s="125">
        <f t="shared" si="2"/>
        <v>0</v>
      </c>
      <c r="T30" s="125">
        <f t="shared" si="3"/>
        <v>0</v>
      </c>
      <c r="U30" s="125">
        <f t="shared" si="4"/>
        <v>0</v>
      </c>
      <c r="V30" s="126">
        <f t="shared" si="5"/>
        <v>1</v>
      </c>
      <c r="W30" s="126">
        <f t="shared" si="6"/>
        <v>0</v>
      </c>
      <c r="X30" s="126">
        <f t="shared" si="7"/>
        <v>0</v>
      </c>
      <c r="Y30" s="126">
        <f t="shared" si="8"/>
        <v>0</v>
      </c>
      <c r="Z30" s="126">
        <f t="shared" si="9"/>
        <v>0</v>
      </c>
      <c r="AA30" s="126">
        <f t="shared" si="10"/>
        <v>1</v>
      </c>
      <c r="AB30" s="126">
        <f t="shared" si="11"/>
        <v>0</v>
      </c>
      <c r="AC30" s="126">
        <f t="shared" si="12"/>
        <v>0</v>
      </c>
      <c r="AD30" s="126">
        <f t="shared" si="13"/>
        <v>0</v>
      </c>
      <c r="AE30" s="126">
        <f t="shared" si="14"/>
        <v>1</v>
      </c>
      <c r="AF30" s="127"/>
      <c r="AG30" s="125"/>
      <c r="AH30" s="125">
        <f t="shared" si="15"/>
        <v>3</v>
      </c>
      <c r="AI30" s="125">
        <f t="shared" si="16"/>
        <v>3</v>
      </c>
      <c r="AJ30" s="125" t="str">
        <f t="shared" si="17"/>
        <v>Correct</v>
      </c>
      <c r="AK30" s="125"/>
      <c r="AL30" s="115"/>
    </row>
    <row r="31" spans="1:49">
      <c r="A31" s="115">
        <v>7008107063</v>
      </c>
      <c r="D31" s="115" t="s">
        <v>20</v>
      </c>
      <c r="J31" s="115" t="s">
        <v>26</v>
      </c>
      <c r="K31" s="115" t="s">
        <v>27</v>
      </c>
      <c r="N31" s="115" t="s">
        <v>30</v>
      </c>
      <c r="O31" s="125"/>
      <c r="P31" s="125">
        <f t="shared" si="0"/>
        <v>4</v>
      </c>
      <c r="Q31" s="125">
        <f t="shared" si="1"/>
        <v>0.75</v>
      </c>
      <c r="R31" s="125"/>
      <c r="S31" s="125">
        <f t="shared" si="2"/>
        <v>0</v>
      </c>
      <c r="T31" s="125">
        <f t="shared" si="3"/>
        <v>0</v>
      </c>
      <c r="U31" s="125">
        <f t="shared" si="4"/>
        <v>0.75</v>
      </c>
      <c r="V31" s="126">
        <f t="shared" si="5"/>
        <v>0</v>
      </c>
      <c r="W31" s="126">
        <f t="shared" si="6"/>
        <v>0</v>
      </c>
      <c r="X31" s="126">
        <f t="shared" si="7"/>
        <v>0</v>
      </c>
      <c r="Y31" s="126">
        <f t="shared" si="8"/>
        <v>0</v>
      </c>
      <c r="Z31" s="126">
        <f t="shared" si="9"/>
        <v>0</v>
      </c>
      <c r="AA31" s="126">
        <f t="shared" si="10"/>
        <v>0.75</v>
      </c>
      <c r="AB31" s="126">
        <f t="shared" si="11"/>
        <v>0.75</v>
      </c>
      <c r="AC31" s="126">
        <f t="shared" si="12"/>
        <v>0</v>
      </c>
      <c r="AD31" s="126">
        <f t="shared" si="13"/>
        <v>0</v>
      </c>
      <c r="AE31" s="126">
        <f t="shared" si="14"/>
        <v>0.75</v>
      </c>
      <c r="AF31" s="127"/>
      <c r="AG31" s="125"/>
      <c r="AH31" s="125">
        <f t="shared" si="15"/>
        <v>3</v>
      </c>
      <c r="AI31" s="125">
        <f t="shared" si="16"/>
        <v>4</v>
      </c>
      <c r="AJ31" s="125" t="str">
        <f t="shared" si="17"/>
        <v>Correct</v>
      </c>
      <c r="AK31" s="125"/>
      <c r="AL31" s="115" t="s">
        <v>83</v>
      </c>
      <c r="AM31" s="115">
        <v>55</v>
      </c>
      <c r="AN31" s="115" t="s">
        <v>84</v>
      </c>
      <c r="AO31" s="115" t="s">
        <v>136</v>
      </c>
      <c r="AQ31" s="115" t="s">
        <v>86</v>
      </c>
      <c r="AR31" s="115" t="s">
        <v>87</v>
      </c>
      <c r="AS31" s="115" t="s">
        <v>101</v>
      </c>
      <c r="AT31" s="115" t="s">
        <v>111</v>
      </c>
      <c r="AU31" s="115" t="s">
        <v>90</v>
      </c>
      <c r="AV31" s="115" t="s">
        <v>91</v>
      </c>
    </row>
    <row r="32" spans="1:49">
      <c r="A32" s="115">
        <v>7045761778</v>
      </c>
      <c r="B32" s="115" t="s">
        <v>18</v>
      </c>
      <c r="C32" s="115" t="s">
        <v>19</v>
      </c>
      <c r="I32" s="115" t="s">
        <v>25</v>
      </c>
      <c r="J32" s="115" t="s">
        <v>26</v>
      </c>
      <c r="K32" s="115" t="s">
        <v>27</v>
      </c>
      <c r="L32" s="115" t="s">
        <v>28</v>
      </c>
      <c r="M32" s="115" t="s">
        <v>29</v>
      </c>
      <c r="O32" s="125"/>
      <c r="P32" s="125">
        <f t="shared" si="0"/>
        <v>7</v>
      </c>
      <c r="Q32" s="125">
        <f t="shared" si="1"/>
        <v>0.42857142857142855</v>
      </c>
      <c r="R32" s="125"/>
      <c r="S32" s="125">
        <f t="shared" si="2"/>
        <v>0.42857142857142855</v>
      </c>
      <c r="T32" s="125">
        <f t="shared" si="3"/>
        <v>0.42857142857142855</v>
      </c>
      <c r="U32" s="125">
        <f t="shared" si="4"/>
        <v>0</v>
      </c>
      <c r="V32" s="126">
        <f t="shared" si="5"/>
        <v>0</v>
      </c>
      <c r="W32" s="126">
        <f t="shared" si="6"/>
        <v>0</v>
      </c>
      <c r="X32" s="126">
        <f t="shared" si="7"/>
        <v>0</v>
      </c>
      <c r="Y32" s="126">
        <f t="shared" si="8"/>
        <v>0</v>
      </c>
      <c r="Z32" s="126">
        <f t="shared" si="9"/>
        <v>0.42857142857142855</v>
      </c>
      <c r="AA32" s="126">
        <f t="shared" si="10"/>
        <v>0.42857142857142855</v>
      </c>
      <c r="AB32" s="126">
        <f t="shared" si="11"/>
        <v>0.42857142857142855</v>
      </c>
      <c r="AC32" s="126">
        <f t="shared" si="12"/>
        <v>0.42857142857142855</v>
      </c>
      <c r="AD32" s="126">
        <f t="shared" si="13"/>
        <v>0.42857142857142855</v>
      </c>
      <c r="AE32" s="126">
        <f t="shared" si="14"/>
        <v>0</v>
      </c>
      <c r="AF32" s="127"/>
      <c r="AG32" s="125"/>
      <c r="AH32" s="125">
        <f t="shared" si="15"/>
        <v>2.9999999999999996</v>
      </c>
      <c r="AI32" s="125">
        <f t="shared" si="16"/>
        <v>7</v>
      </c>
      <c r="AJ32" s="125" t="str">
        <f t="shared" si="17"/>
        <v>Correct</v>
      </c>
      <c r="AK32" s="125"/>
      <c r="AL32" s="115" t="s">
        <v>83</v>
      </c>
      <c r="AM32" s="115">
        <v>59</v>
      </c>
      <c r="AN32" s="115" t="s">
        <v>181</v>
      </c>
      <c r="AO32" s="115" t="s">
        <v>224</v>
      </c>
      <c r="AP32" s="115" t="s">
        <v>85</v>
      </c>
      <c r="AQ32" s="115" t="s">
        <v>86</v>
      </c>
      <c r="AR32" s="115" t="s">
        <v>87</v>
      </c>
      <c r="AS32" s="115" t="s">
        <v>93</v>
      </c>
      <c r="AT32" s="115" t="s">
        <v>114</v>
      </c>
      <c r="AU32" s="115" t="s">
        <v>90</v>
      </c>
      <c r="AV32" s="115" t="s">
        <v>91</v>
      </c>
      <c r="AW32" s="115" t="s">
        <v>91</v>
      </c>
    </row>
    <row r="33" spans="1:49">
      <c r="A33" s="115">
        <v>6985468494</v>
      </c>
      <c r="F33" s="115" t="s">
        <v>22</v>
      </c>
      <c r="K33" s="115" t="s">
        <v>27</v>
      </c>
      <c r="L33" s="115" t="s">
        <v>28</v>
      </c>
      <c r="O33" s="125"/>
      <c r="P33" s="125">
        <f t="shared" si="0"/>
        <v>3</v>
      </c>
      <c r="Q33" s="125">
        <f t="shared" si="1"/>
        <v>1</v>
      </c>
      <c r="R33" s="125"/>
      <c r="S33" s="125">
        <f t="shared" si="2"/>
        <v>0</v>
      </c>
      <c r="T33" s="125">
        <f t="shared" si="3"/>
        <v>0</v>
      </c>
      <c r="U33" s="125">
        <f t="shared" si="4"/>
        <v>0</v>
      </c>
      <c r="V33" s="126">
        <f t="shared" si="5"/>
        <v>0</v>
      </c>
      <c r="W33" s="126">
        <f t="shared" si="6"/>
        <v>1</v>
      </c>
      <c r="X33" s="126">
        <f t="shared" si="7"/>
        <v>0</v>
      </c>
      <c r="Y33" s="126">
        <f t="shared" si="8"/>
        <v>0</v>
      </c>
      <c r="Z33" s="126">
        <f t="shared" si="9"/>
        <v>0</v>
      </c>
      <c r="AA33" s="126">
        <f t="shared" si="10"/>
        <v>0</v>
      </c>
      <c r="AB33" s="126">
        <f t="shared" si="11"/>
        <v>1</v>
      </c>
      <c r="AC33" s="126">
        <f t="shared" si="12"/>
        <v>1</v>
      </c>
      <c r="AD33" s="126">
        <f t="shared" si="13"/>
        <v>0</v>
      </c>
      <c r="AE33" s="126">
        <f t="shared" si="14"/>
        <v>0</v>
      </c>
      <c r="AF33" s="127"/>
      <c r="AG33" s="125"/>
      <c r="AH33" s="125">
        <f t="shared" si="15"/>
        <v>3</v>
      </c>
      <c r="AI33" s="125">
        <f t="shared" si="16"/>
        <v>3</v>
      </c>
      <c r="AJ33" s="125" t="str">
        <f t="shared" si="17"/>
        <v>Correct</v>
      </c>
      <c r="AK33" s="125"/>
      <c r="AL33" s="115" t="s">
        <v>83</v>
      </c>
      <c r="AM33" s="115">
        <v>20</v>
      </c>
      <c r="AN33" s="115" t="s">
        <v>181</v>
      </c>
      <c r="AP33" s="115" t="s">
        <v>92</v>
      </c>
      <c r="AQ33" s="115" t="s">
        <v>86</v>
      </c>
      <c r="AR33" s="115" t="s">
        <v>87</v>
      </c>
      <c r="AS33" s="115" t="s">
        <v>101</v>
      </c>
      <c r="AT33" s="115" t="s">
        <v>94</v>
      </c>
      <c r="AU33" s="115" t="s">
        <v>90</v>
      </c>
      <c r="AV33" s="115" t="s">
        <v>91</v>
      </c>
      <c r="AW33" s="115" t="s">
        <v>91</v>
      </c>
    </row>
    <row r="34" spans="1:49">
      <c r="A34" s="115">
        <v>6985451620</v>
      </c>
      <c r="F34" s="115" t="s">
        <v>22</v>
      </c>
      <c r="K34" s="115" t="s">
        <v>27</v>
      </c>
      <c r="L34" s="115" t="s">
        <v>28</v>
      </c>
      <c r="O34" s="125"/>
      <c r="P34" s="125">
        <f t="shared" si="0"/>
        <v>3</v>
      </c>
      <c r="Q34" s="125">
        <f t="shared" si="1"/>
        <v>1</v>
      </c>
      <c r="R34" s="125"/>
      <c r="S34" s="125">
        <f t="shared" si="2"/>
        <v>0</v>
      </c>
      <c r="T34" s="125">
        <f t="shared" si="3"/>
        <v>0</v>
      </c>
      <c r="U34" s="125">
        <f t="shared" si="4"/>
        <v>0</v>
      </c>
      <c r="V34" s="126">
        <f t="shared" si="5"/>
        <v>0</v>
      </c>
      <c r="W34" s="126">
        <f t="shared" si="6"/>
        <v>1</v>
      </c>
      <c r="X34" s="126">
        <f t="shared" si="7"/>
        <v>0</v>
      </c>
      <c r="Y34" s="126">
        <f t="shared" si="8"/>
        <v>0</v>
      </c>
      <c r="Z34" s="126">
        <f t="shared" si="9"/>
        <v>0</v>
      </c>
      <c r="AA34" s="126">
        <f t="shared" si="10"/>
        <v>0</v>
      </c>
      <c r="AB34" s="126">
        <f t="shared" si="11"/>
        <v>1</v>
      </c>
      <c r="AC34" s="126">
        <f t="shared" si="12"/>
        <v>1</v>
      </c>
      <c r="AD34" s="126">
        <f t="shared" si="13"/>
        <v>0</v>
      </c>
      <c r="AE34" s="126">
        <f t="shared" si="14"/>
        <v>0</v>
      </c>
      <c r="AF34" s="127"/>
      <c r="AG34" s="125"/>
      <c r="AH34" s="125">
        <f t="shared" si="15"/>
        <v>3</v>
      </c>
      <c r="AI34" s="125">
        <f t="shared" si="16"/>
        <v>3</v>
      </c>
      <c r="AJ34" s="125" t="str">
        <f t="shared" si="17"/>
        <v>Correct</v>
      </c>
      <c r="AK34" s="125"/>
      <c r="AL34" s="115" t="s">
        <v>83</v>
      </c>
      <c r="AM34" s="115">
        <v>20</v>
      </c>
      <c r="AN34" s="115" t="s">
        <v>181</v>
      </c>
      <c r="AP34" s="115" t="s">
        <v>92</v>
      </c>
      <c r="AQ34" s="115" t="s">
        <v>86</v>
      </c>
      <c r="AR34" s="115" t="s">
        <v>87</v>
      </c>
      <c r="AS34" s="115" t="s">
        <v>101</v>
      </c>
      <c r="AT34" s="115" t="s">
        <v>94</v>
      </c>
      <c r="AU34" s="115" t="s">
        <v>90</v>
      </c>
      <c r="AV34" s="115" t="s">
        <v>91</v>
      </c>
      <c r="AW34" s="115" t="s">
        <v>91</v>
      </c>
    </row>
    <row r="35" spans="1:49">
      <c r="A35" s="115">
        <v>7020571014</v>
      </c>
      <c r="C35" s="115" t="s">
        <v>19</v>
      </c>
      <c r="J35" s="115" t="s">
        <v>26</v>
      </c>
      <c r="O35" s="125"/>
      <c r="P35" s="125">
        <f t="shared" si="0"/>
        <v>2</v>
      </c>
      <c r="Q35" s="125">
        <f t="shared" si="1"/>
        <v>1.5</v>
      </c>
      <c r="R35" s="125"/>
      <c r="S35" s="125">
        <f t="shared" si="2"/>
        <v>0</v>
      </c>
      <c r="T35" s="125">
        <f t="shared" si="3"/>
        <v>1</v>
      </c>
      <c r="U35" s="125">
        <f t="shared" si="4"/>
        <v>0</v>
      </c>
      <c r="V35" s="126">
        <f t="shared" si="5"/>
        <v>0</v>
      </c>
      <c r="W35" s="126">
        <f t="shared" si="6"/>
        <v>0</v>
      </c>
      <c r="X35" s="126">
        <f t="shared" si="7"/>
        <v>0</v>
      </c>
      <c r="Y35" s="126">
        <f t="shared" si="8"/>
        <v>0</v>
      </c>
      <c r="Z35" s="126">
        <f t="shared" si="9"/>
        <v>0</v>
      </c>
      <c r="AA35" s="126">
        <f t="shared" si="10"/>
        <v>1</v>
      </c>
      <c r="AB35" s="126">
        <f t="shared" si="11"/>
        <v>0</v>
      </c>
      <c r="AC35" s="126">
        <f t="shared" si="12"/>
        <v>0</v>
      </c>
      <c r="AD35" s="126">
        <f t="shared" si="13"/>
        <v>0</v>
      </c>
      <c r="AE35" s="126">
        <f t="shared" si="14"/>
        <v>0</v>
      </c>
      <c r="AF35" s="127"/>
      <c r="AG35" s="125"/>
      <c r="AH35" s="125">
        <f t="shared" si="15"/>
        <v>2</v>
      </c>
      <c r="AI35" s="125">
        <f t="shared" si="16"/>
        <v>2</v>
      </c>
      <c r="AJ35" s="125" t="str">
        <f t="shared" si="17"/>
        <v>Correct</v>
      </c>
      <c r="AK35" s="125"/>
      <c r="AL35" s="115" t="s">
        <v>83</v>
      </c>
      <c r="AM35" s="115">
        <v>25</v>
      </c>
      <c r="AN35" s="115" t="s">
        <v>84</v>
      </c>
      <c r="AO35" s="115" t="s">
        <v>130</v>
      </c>
      <c r="AQ35" s="115" t="s">
        <v>91</v>
      </c>
      <c r="AR35" s="115" t="s">
        <v>108</v>
      </c>
      <c r="AS35" s="115" t="s">
        <v>93</v>
      </c>
      <c r="AU35" s="115" t="s">
        <v>113</v>
      </c>
      <c r="AV35" s="115" t="s">
        <v>91</v>
      </c>
      <c r="AW35" s="115" t="s">
        <v>91</v>
      </c>
    </row>
    <row r="36" spans="1:49">
      <c r="A36" s="115">
        <v>5604317314</v>
      </c>
      <c r="C36" s="115" t="s">
        <v>19</v>
      </c>
      <c r="F36" s="115" t="s">
        <v>22</v>
      </c>
      <c r="I36" s="115" t="s">
        <v>25</v>
      </c>
      <c r="O36" s="125"/>
      <c r="P36" s="125">
        <f t="shared" si="0"/>
        <v>3</v>
      </c>
      <c r="Q36" s="125">
        <f t="shared" si="1"/>
        <v>1</v>
      </c>
      <c r="R36" s="125"/>
      <c r="S36" s="125">
        <f t="shared" si="2"/>
        <v>0</v>
      </c>
      <c r="T36" s="125">
        <f t="shared" si="3"/>
        <v>1</v>
      </c>
      <c r="U36" s="125">
        <f t="shared" si="4"/>
        <v>0</v>
      </c>
      <c r="V36" s="126">
        <f t="shared" si="5"/>
        <v>0</v>
      </c>
      <c r="W36" s="126">
        <f t="shared" si="6"/>
        <v>1</v>
      </c>
      <c r="X36" s="126">
        <f t="shared" si="7"/>
        <v>0</v>
      </c>
      <c r="Y36" s="126">
        <f t="shared" si="8"/>
        <v>0</v>
      </c>
      <c r="Z36" s="126">
        <f t="shared" si="9"/>
        <v>1</v>
      </c>
      <c r="AA36" s="126">
        <f t="shared" si="10"/>
        <v>0</v>
      </c>
      <c r="AB36" s="126">
        <f t="shared" si="11"/>
        <v>0</v>
      </c>
      <c r="AC36" s="126">
        <f t="shared" si="12"/>
        <v>0</v>
      </c>
      <c r="AD36" s="126">
        <f t="shared" si="13"/>
        <v>0</v>
      </c>
      <c r="AE36" s="126">
        <f t="shared" si="14"/>
        <v>0</v>
      </c>
      <c r="AF36" s="127"/>
      <c r="AG36" s="125"/>
      <c r="AH36" s="125">
        <f t="shared" si="15"/>
        <v>3</v>
      </c>
      <c r="AI36" s="125">
        <f t="shared" si="16"/>
        <v>3</v>
      </c>
      <c r="AJ36" s="125" t="str">
        <f t="shared" si="17"/>
        <v>Correct</v>
      </c>
      <c r="AK36" s="125"/>
      <c r="AL36" s="115" t="s">
        <v>83</v>
      </c>
      <c r="AM36" s="115">
        <v>40</v>
      </c>
      <c r="AN36" s="115" t="s">
        <v>181</v>
      </c>
      <c r="AO36" s="115" t="s">
        <v>221</v>
      </c>
      <c r="AP36" s="115" t="s">
        <v>85</v>
      </c>
      <c r="AQ36" s="115" t="s">
        <v>86</v>
      </c>
      <c r="AR36" s="115" t="s">
        <v>87</v>
      </c>
      <c r="AS36" s="115" t="s">
        <v>93</v>
      </c>
      <c r="AT36" s="115" t="s">
        <v>94</v>
      </c>
      <c r="AU36" s="115" t="s">
        <v>90</v>
      </c>
      <c r="AV36" s="115" t="s">
        <v>91</v>
      </c>
      <c r="AW36" s="115" t="s">
        <v>91</v>
      </c>
    </row>
    <row r="37" spans="1:49">
      <c r="A37" s="115">
        <v>7044845272</v>
      </c>
      <c r="C37" s="115" t="s">
        <v>19</v>
      </c>
      <c r="J37" s="115" t="s">
        <v>26</v>
      </c>
      <c r="K37" s="115" t="s">
        <v>27</v>
      </c>
      <c r="L37" s="115" t="s">
        <v>28</v>
      </c>
      <c r="O37" s="125"/>
      <c r="P37" s="125">
        <f t="shared" si="0"/>
        <v>4</v>
      </c>
      <c r="Q37" s="125">
        <f t="shared" si="1"/>
        <v>0.75</v>
      </c>
      <c r="R37" s="125"/>
      <c r="S37" s="125">
        <f t="shared" si="2"/>
        <v>0</v>
      </c>
      <c r="T37" s="125">
        <f t="shared" si="3"/>
        <v>0.75</v>
      </c>
      <c r="U37" s="125">
        <f t="shared" si="4"/>
        <v>0</v>
      </c>
      <c r="V37" s="126">
        <f t="shared" si="5"/>
        <v>0</v>
      </c>
      <c r="W37" s="126">
        <f t="shared" si="6"/>
        <v>0</v>
      </c>
      <c r="X37" s="126">
        <f t="shared" si="7"/>
        <v>0</v>
      </c>
      <c r="Y37" s="126">
        <f t="shared" si="8"/>
        <v>0</v>
      </c>
      <c r="Z37" s="126">
        <f t="shared" si="9"/>
        <v>0</v>
      </c>
      <c r="AA37" s="126">
        <f t="shared" si="10"/>
        <v>0.75</v>
      </c>
      <c r="AB37" s="126">
        <f t="shared" si="11"/>
        <v>0.75</v>
      </c>
      <c r="AC37" s="126">
        <f t="shared" si="12"/>
        <v>0.75</v>
      </c>
      <c r="AD37" s="126">
        <f t="shared" si="13"/>
        <v>0</v>
      </c>
      <c r="AE37" s="126">
        <f t="shared" si="14"/>
        <v>0</v>
      </c>
      <c r="AF37" s="127"/>
      <c r="AG37" s="125"/>
      <c r="AH37" s="125">
        <f t="shared" si="15"/>
        <v>3</v>
      </c>
      <c r="AI37" s="125">
        <f t="shared" si="16"/>
        <v>4</v>
      </c>
      <c r="AJ37" s="125" t="str">
        <f t="shared" si="17"/>
        <v>Correct</v>
      </c>
      <c r="AK37" s="125"/>
      <c r="AL37" s="115" t="s">
        <v>83</v>
      </c>
      <c r="AM37" s="115">
        <v>74</v>
      </c>
      <c r="AN37" s="115" t="s">
        <v>181</v>
      </c>
      <c r="AO37" s="115" t="s">
        <v>240</v>
      </c>
      <c r="AP37" s="115" t="s">
        <v>85</v>
      </c>
      <c r="AQ37" s="115" t="s">
        <v>86</v>
      </c>
      <c r="AR37" s="115" t="s">
        <v>87</v>
      </c>
      <c r="AS37" s="115" t="s">
        <v>96</v>
      </c>
      <c r="AT37" s="115" t="s">
        <v>89</v>
      </c>
      <c r="AU37" s="115" t="s">
        <v>106</v>
      </c>
      <c r="AV37" s="115" t="s">
        <v>91</v>
      </c>
      <c r="AW37" s="115" t="s">
        <v>86</v>
      </c>
    </row>
    <row r="38" spans="1:49">
      <c r="A38" s="115">
        <v>7045755681</v>
      </c>
      <c r="C38" s="115" t="s">
        <v>19</v>
      </c>
      <c r="J38" s="115" t="s">
        <v>26</v>
      </c>
      <c r="K38" s="115" t="s">
        <v>27</v>
      </c>
      <c r="O38" s="125"/>
      <c r="P38" s="125">
        <f t="shared" si="0"/>
        <v>3</v>
      </c>
      <c r="Q38" s="125">
        <f t="shared" si="1"/>
        <v>1</v>
      </c>
      <c r="R38" s="125"/>
      <c r="S38" s="125">
        <f t="shared" si="2"/>
        <v>0</v>
      </c>
      <c r="T38" s="125">
        <f t="shared" si="3"/>
        <v>1</v>
      </c>
      <c r="U38" s="125">
        <f t="shared" si="4"/>
        <v>0</v>
      </c>
      <c r="V38" s="126">
        <f t="shared" si="5"/>
        <v>0</v>
      </c>
      <c r="W38" s="126">
        <f t="shared" si="6"/>
        <v>0</v>
      </c>
      <c r="X38" s="126">
        <f t="shared" si="7"/>
        <v>0</v>
      </c>
      <c r="Y38" s="126">
        <f t="shared" si="8"/>
        <v>0</v>
      </c>
      <c r="Z38" s="126">
        <f t="shared" si="9"/>
        <v>0</v>
      </c>
      <c r="AA38" s="126">
        <f t="shared" si="10"/>
        <v>1</v>
      </c>
      <c r="AB38" s="126">
        <f t="shared" si="11"/>
        <v>1</v>
      </c>
      <c r="AC38" s="126">
        <f t="shared" si="12"/>
        <v>0</v>
      </c>
      <c r="AD38" s="126">
        <f t="shared" si="13"/>
        <v>0</v>
      </c>
      <c r="AE38" s="126">
        <f t="shared" si="14"/>
        <v>0</v>
      </c>
      <c r="AF38" s="127"/>
      <c r="AG38" s="125"/>
      <c r="AH38" s="125">
        <f t="shared" si="15"/>
        <v>3</v>
      </c>
      <c r="AI38" s="125">
        <f t="shared" si="16"/>
        <v>3</v>
      </c>
      <c r="AJ38" s="125" t="str">
        <f t="shared" si="17"/>
        <v>Correct</v>
      </c>
      <c r="AK38" s="125"/>
      <c r="AL38" s="115" t="s">
        <v>83</v>
      </c>
      <c r="AM38" s="115">
        <v>57</v>
      </c>
      <c r="AN38" s="115" t="s">
        <v>181</v>
      </c>
      <c r="AO38" s="115" t="s">
        <v>215</v>
      </c>
      <c r="AP38" s="115" t="s">
        <v>85</v>
      </c>
      <c r="AQ38" s="115" t="s">
        <v>86</v>
      </c>
      <c r="AR38" s="115" t="s">
        <v>87</v>
      </c>
      <c r="AS38" s="115" t="s">
        <v>96</v>
      </c>
      <c r="AT38" s="115" t="s">
        <v>112</v>
      </c>
      <c r="AU38" s="115" t="s">
        <v>106</v>
      </c>
      <c r="AV38" s="115" t="s">
        <v>91</v>
      </c>
      <c r="AW38" s="115" t="s">
        <v>91</v>
      </c>
    </row>
    <row r="39" spans="1:49">
      <c r="A39" s="115">
        <v>7020343073</v>
      </c>
      <c r="C39" s="115" t="s">
        <v>19</v>
      </c>
      <c r="L39" s="115" t="s">
        <v>28</v>
      </c>
      <c r="N39" s="115" t="s">
        <v>30</v>
      </c>
      <c r="O39" s="125"/>
      <c r="P39" s="125">
        <f t="shared" si="0"/>
        <v>3</v>
      </c>
      <c r="Q39" s="125">
        <f t="shared" si="1"/>
        <v>1</v>
      </c>
      <c r="R39" s="125"/>
      <c r="S39" s="125">
        <f t="shared" si="2"/>
        <v>0</v>
      </c>
      <c r="T39" s="125">
        <f t="shared" si="3"/>
        <v>1</v>
      </c>
      <c r="U39" s="125">
        <f t="shared" si="4"/>
        <v>0</v>
      </c>
      <c r="V39" s="126">
        <f t="shared" si="5"/>
        <v>0</v>
      </c>
      <c r="W39" s="126">
        <f t="shared" si="6"/>
        <v>0</v>
      </c>
      <c r="X39" s="126">
        <f t="shared" si="7"/>
        <v>0</v>
      </c>
      <c r="Y39" s="126">
        <f t="shared" si="8"/>
        <v>0</v>
      </c>
      <c r="Z39" s="126">
        <f t="shared" si="9"/>
        <v>0</v>
      </c>
      <c r="AA39" s="126">
        <f t="shared" si="10"/>
        <v>0</v>
      </c>
      <c r="AB39" s="126">
        <f t="shared" si="11"/>
        <v>0</v>
      </c>
      <c r="AC39" s="126">
        <f t="shared" si="12"/>
        <v>1</v>
      </c>
      <c r="AD39" s="126">
        <f t="shared" si="13"/>
        <v>0</v>
      </c>
      <c r="AE39" s="126">
        <f t="shared" si="14"/>
        <v>1</v>
      </c>
      <c r="AF39" s="127"/>
      <c r="AG39" s="125"/>
      <c r="AH39" s="125">
        <f t="shared" si="15"/>
        <v>3</v>
      </c>
      <c r="AI39" s="125">
        <f t="shared" si="16"/>
        <v>3</v>
      </c>
      <c r="AJ39" s="125" t="str">
        <f t="shared" si="17"/>
        <v>Correct</v>
      </c>
      <c r="AK39" s="125"/>
      <c r="AL39" s="115" t="s">
        <v>99</v>
      </c>
      <c r="AM39" s="115">
        <v>29</v>
      </c>
      <c r="AN39" s="115" t="s">
        <v>181</v>
      </c>
      <c r="AO39" s="115" t="s">
        <v>206</v>
      </c>
      <c r="AP39" s="115" t="s">
        <v>85</v>
      </c>
      <c r="AR39" s="115" t="s">
        <v>87</v>
      </c>
      <c r="AS39" s="115" t="s">
        <v>101</v>
      </c>
      <c r="AT39" s="115" t="s">
        <v>102</v>
      </c>
      <c r="AU39" s="115" t="s">
        <v>90</v>
      </c>
      <c r="AV39" s="115" t="s">
        <v>91</v>
      </c>
      <c r="AW39" s="115" t="s">
        <v>91</v>
      </c>
    </row>
    <row r="40" spans="1:49">
      <c r="A40" s="115">
        <v>7020566393</v>
      </c>
      <c r="B40" s="115" t="s">
        <v>18</v>
      </c>
      <c r="C40" s="115" t="s">
        <v>19</v>
      </c>
      <c r="J40" s="115" t="s">
        <v>26</v>
      </c>
      <c r="O40" s="125"/>
      <c r="P40" s="125">
        <f t="shared" si="0"/>
        <v>3</v>
      </c>
      <c r="Q40" s="125">
        <f t="shared" si="1"/>
        <v>1</v>
      </c>
      <c r="R40" s="125"/>
      <c r="S40" s="125">
        <f t="shared" si="2"/>
        <v>1</v>
      </c>
      <c r="T40" s="125">
        <f t="shared" si="3"/>
        <v>1</v>
      </c>
      <c r="U40" s="125">
        <f t="shared" si="4"/>
        <v>0</v>
      </c>
      <c r="V40" s="126">
        <f t="shared" si="5"/>
        <v>0</v>
      </c>
      <c r="W40" s="126">
        <f t="shared" si="6"/>
        <v>0</v>
      </c>
      <c r="X40" s="126">
        <f t="shared" si="7"/>
        <v>0</v>
      </c>
      <c r="Y40" s="126">
        <f t="shared" si="8"/>
        <v>0</v>
      </c>
      <c r="Z40" s="126">
        <f t="shared" si="9"/>
        <v>0</v>
      </c>
      <c r="AA40" s="126">
        <f t="shared" si="10"/>
        <v>1</v>
      </c>
      <c r="AB40" s="126">
        <f t="shared" si="11"/>
        <v>0</v>
      </c>
      <c r="AC40" s="126">
        <f t="shared" si="12"/>
        <v>0</v>
      </c>
      <c r="AD40" s="126">
        <f t="shared" si="13"/>
        <v>0</v>
      </c>
      <c r="AE40" s="126">
        <f t="shared" si="14"/>
        <v>0</v>
      </c>
      <c r="AF40" s="127"/>
      <c r="AG40" s="125"/>
      <c r="AH40" s="125">
        <f t="shared" si="15"/>
        <v>3</v>
      </c>
      <c r="AI40" s="125">
        <f t="shared" si="16"/>
        <v>3</v>
      </c>
      <c r="AJ40" s="125" t="str">
        <f t="shared" si="17"/>
        <v>Correct</v>
      </c>
      <c r="AK40" s="125"/>
      <c r="AL40" s="115" t="s">
        <v>83</v>
      </c>
      <c r="AM40" s="115">
        <v>21</v>
      </c>
      <c r="AN40" s="115" t="s">
        <v>84</v>
      </c>
      <c r="AO40" s="115" t="s">
        <v>146</v>
      </c>
      <c r="AQ40" s="115" t="s">
        <v>91</v>
      </c>
      <c r="AR40" s="115" t="s">
        <v>108</v>
      </c>
      <c r="AS40" s="115" t="s">
        <v>93</v>
      </c>
      <c r="AT40" s="115" t="s">
        <v>105</v>
      </c>
      <c r="AU40" s="115" t="s">
        <v>98</v>
      </c>
      <c r="AV40" s="115" t="s">
        <v>91</v>
      </c>
      <c r="AW40" s="115" t="s">
        <v>91</v>
      </c>
    </row>
    <row r="41" spans="1:49">
      <c r="A41" s="115">
        <v>7020569233</v>
      </c>
      <c r="F41" s="115" t="s">
        <v>22</v>
      </c>
      <c r="H41" s="115" t="s">
        <v>24</v>
      </c>
      <c r="L41" s="115" t="s">
        <v>28</v>
      </c>
      <c r="O41" s="125"/>
      <c r="P41" s="125">
        <f t="shared" si="0"/>
        <v>3</v>
      </c>
      <c r="Q41" s="125">
        <f t="shared" si="1"/>
        <v>1</v>
      </c>
      <c r="R41" s="125"/>
      <c r="S41" s="125">
        <f t="shared" si="2"/>
        <v>0</v>
      </c>
      <c r="T41" s="125">
        <f t="shared" si="3"/>
        <v>0</v>
      </c>
      <c r="U41" s="125">
        <f t="shared" si="4"/>
        <v>0</v>
      </c>
      <c r="V41" s="126">
        <f t="shared" si="5"/>
        <v>0</v>
      </c>
      <c r="W41" s="126">
        <f t="shared" si="6"/>
        <v>1</v>
      </c>
      <c r="X41" s="126">
        <f t="shared" si="7"/>
        <v>0</v>
      </c>
      <c r="Y41" s="126">
        <f t="shared" si="8"/>
        <v>1</v>
      </c>
      <c r="Z41" s="126">
        <f t="shared" si="9"/>
        <v>0</v>
      </c>
      <c r="AA41" s="126">
        <f t="shared" si="10"/>
        <v>0</v>
      </c>
      <c r="AB41" s="126">
        <f t="shared" si="11"/>
        <v>0</v>
      </c>
      <c r="AC41" s="126">
        <f t="shared" si="12"/>
        <v>1</v>
      </c>
      <c r="AD41" s="126">
        <f t="shared" si="13"/>
        <v>0</v>
      </c>
      <c r="AE41" s="126">
        <f t="shared" si="14"/>
        <v>0</v>
      </c>
      <c r="AF41" s="127"/>
      <c r="AG41" s="125"/>
      <c r="AH41" s="125">
        <f t="shared" si="15"/>
        <v>3</v>
      </c>
      <c r="AI41" s="125">
        <f t="shared" si="16"/>
        <v>3</v>
      </c>
      <c r="AJ41" s="125" t="str">
        <f t="shared" si="17"/>
        <v>Correct</v>
      </c>
      <c r="AK41" s="125"/>
      <c r="AL41" s="115" t="s">
        <v>83</v>
      </c>
      <c r="AM41" s="115">
        <v>27</v>
      </c>
      <c r="AN41" s="115" t="s">
        <v>84</v>
      </c>
      <c r="AO41" s="115" t="s">
        <v>160</v>
      </c>
      <c r="AQ41" s="115" t="s">
        <v>91</v>
      </c>
      <c r="AR41" s="115" t="s">
        <v>108</v>
      </c>
      <c r="AS41" s="115" t="s">
        <v>93</v>
      </c>
      <c r="AT41" s="115" t="s">
        <v>105</v>
      </c>
      <c r="AU41" s="115" t="s">
        <v>98</v>
      </c>
      <c r="AV41" s="115" t="s">
        <v>91</v>
      </c>
      <c r="AW41" s="115" t="s">
        <v>86</v>
      </c>
    </row>
    <row r="42" spans="1:49">
      <c r="A42" s="115">
        <v>6985718327</v>
      </c>
      <c r="K42" s="115" t="s">
        <v>27</v>
      </c>
      <c r="O42" s="125"/>
      <c r="P42" s="125">
        <f t="shared" si="0"/>
        <v>1</v>
      </c>
      <c r="Q42" s="125">
        <f t="shared" si="1"/>
        <v>3</v>
      </c>
      <c r="R42" s="125"/>
      <c r="S42" s="125">
        <f t="shared" si="2"/>
        <v>0</v>
      </c>
      <c r="T42" s="125">
        <f t="shared" si="3"/>
        <v>0</v>
      </c>
      <c r="U42" s="125">
        <f t="shared" si="4"/>
        <v>0</v>
      </c>
      <c r="V42" s="126">
        <f t="shared" si="5"/>
        <v>0</v>
      </c>
      <c r="W42" s="126">
        <f t="shared" si="6"/>
        <v>0</v>
      </c>
      <c r="X42" s="126">
        <f t="shared" si="7"/>
        <v>0</v>
      </c>
      <c r="Y42" s="126">
        <f t="shared" si="8"/>
        <v>0</v>
      </c>
      <c r="Z42" s="126">
        <f t="shared" si="9"/>
        <v>0</v>
      </c>
      <c r="AA42" s="126">
        <f t="shared" si="10"/>
        <v>0</v>
      </c>
      <c r="AB42" s="126">
        <f t="shared" si="11"/>
        <v>1</v>
      </c>
      <c r="AC42" s="126">
        <f t="shared" si="12"/>
        <v>0</v>
      </c>
      <c r="AD42" s="126">
        <f t="shared" si="13"/>
        <v>0</v>
      </c>
      <c r="AE42" s="126">
        <f t="shared" si="14"/>
        <v>0</v>
      </c>
      <c r="AF42" s="127"/>
      <c r="AG42" s="125"/>
      <c r="AH42" s="125">
        <f t="shared" si="15"/>
        <v>1</v>
      </c>
      <c r="AI42" s="125">
        <f t="shared" si="16"/>
        <v>1</v>
      </c>
      <c r="AJ42" s="125" t="str">
        <f t="shared" si="17"/>
        <v>Correct</v>
      </c>
      <c r="AK42" s="125"/>
      <c r="AL42" s="115" t="s">
        <v>99</v>
      </c>
      <c r="AM42" s="115">
        <v>24</v>
      </c>
      <c r="AN42" s="115" t="s">
        <v>181</v>
      </c>
      <c r="AO42" s="115" t="s">
        <v>433</v>
      </c>
      <c r="AP42" s="115" t="s">
        <v>85</v>
      </c>
      <c r="AQ42" s="115" t="s">
        <v>86</v>
      </c>
      <c r="AS42" s="115" t="s">
        <v>93</v>
      </c>
      <c r="AT42" s="115" t="s">
        <v>94</v>
      </c>
      <c r="AU42" s="115" t="s">
        <v>95</v>
      </c>
      <c r="AV42" s="115" t="s">
        <v>91</v>
      </c>
      <c r="AW42" s="115" t="s">
        <v>91</v>
      </c>
    </row>
    <row r="43" spans="1:49">
      <c r="A43" s="115">
        <v>7020571360</v>
      </c>
      <c r="E43" s="115" t="s">
        <v>21</v>
      </c>
      <c r="J43" s="115" t="s">
        <v>26</v>
      </c>
      <c r="N43" s="115" t="s">
        <v>30</v>
      </c>
      <c r="O43" s="125"/>
      <c r="P43" s="125">
        <f t="shared" si="0"/>
        <v>3</v>
      </c>
      <c r="Q43" s="125">
        <f t="shared" si="1"/>
        <v>1</v>
      </c>
      <c r="R43" s="125"/>
      <c r="S43" s="125">
        <f t="shared" si="2"/>
        <v>0</v>
      </c>
      <c r="T43" s="125">
        <f t="shared" si="3"/>
        <v>0</v>
      </c>
      <c r="U43" s="125">
        <f t="shared" si="4"/>
        <v>0</v>
      </c>
      <c r="V43" s="126">
        <f t="shared" si="5"/>
        <v>1</v>
      </c>
      <c r="W43" s="126">
        <f t="shared" si="6"/>
        <v>0</v>
      </c>
      <c r="X43" s="126">
        <f t="shared" si="7"/>
        <v>0</v>
      </c>
      <c r="Y43" s="126">
        <f t="shared" si="8"/>
        <v>0</v>
      </c>
      <c r="Z43" s="126">
        <f t="shared" si="9"/>
        <v>0</v>
      </c>
      <c r="AA43" s="126">
        <f t="shared" si="10"/>
        <v>1</v>
      </c>
      <c r="AB43" s="126">
        <f t="shared" si="11"/>
        <v>0</v>
      </c>
      <c r="AC43" s="126">
        <f t="shared" si="12"/>
        <v>0</v>
      </c>
      <c r="AD43" s="126">
        <f t="shared" si="13"/>
        <v>0</v>
      </c>
      <c r="AE43" s="126">
        <f t="shared" si="14"/>
        <v>1</v>
      </c>
      <c r="AF43" s="127"/>
      <c r="AG43" s="125"/>
      <c r="AH43" s="125">
        <f t="shared" si="15"/>
        <v>3</v>
      </c>
      <c r="AI43" s="125">
        <f t="shared" si="16"/>
        <v>3</v>
      </c>
      <c r="AJ43" s="125" t="str">
        <f t="shared" si="17"/>
        <v>Correct</v>
      </c>
      <c r="AK43" s="125"/>
      <c r="AL43" s="115" t="s">
        <v>99</v>
      </c>
      <c r="AM43" s="115">
        <v>23</v>
      </c>
      <c r="AN43" s="115" t="s">
        <v>84</v>
      </c>
      <c r="AO43" s="115" t="s">
        <v>165</v>
      </c>
      <c r="AP43" s="115" t="s">
        <v>110</v>
      </c>
      <c r="AQ43" s="115" t="s">
        <v>91</v>
      </c>
      <c r="AR43" s="115" t="s">
        <v>108</v>
      </c>
      <c r="AS43" s="115" t="s">
        <v>104</v>
      </c>
      <c r="AT43" s="115" t="s">
        <v>112</v>
      </c>
      <c r="AU43" s="115" t="s">
        <v>113</v>
      </c>
      <c r="AV43" s="115" t="s">
        <v>91</v>
      </c>
      <c r="AW43" s="115" t="s">
        <v>91</v>
      </c>
    </row>
    <row r="44" spans="1:49">
      <c r="A44" s="115">
        <v>7020345168</v>
      </c>
      <c r="M44" s="115" t="s">
        <v>29</v>
      </c>
      <c r="O44" s="125"/>
      <c r="P44" s="125">
        <f t="shared" si="0"/>
        <v>1</v>
      </c>
      <c r="Q44" s="125">
        <f t="shared" si="1"/>
        <v>3</v>
      </c>
      <c r="R44" s="125"/>
      <c r="S44" s="125">
        <f t="shared" si="2"/>
        <v>0</v>
      </c>
      <c r="T44" s="125">
        <f t="shared" si="3"/>
        <v>0</v>
      </c>
      <c r="U44" s="125">
        <f t="shared" si="4"/>
        <v>0</v>
      </c>
      <c r="V44" s="126">
        <f t="shared" si="5"/>
        <v>0</v>
      </c>
      <c r="W44" s="126">
        <f t="shared" si="6"/>
        <v>0</v>
      </c>
      <c r="X44" s="126">
        <f t="shared" si="7"/>
        <v>0</v>
      </c>
      <c r="Y44" s="126">
        <f t="shared" si="8"/>
        <v>0</v>
      </c>
      <c r="Z44" s="126">
        <f t="shared" si="9"/>
        <v>0</v>
      </c>
      <c r="AA44" s="126">
        <f t="shared" si="10"/>
        <v>0</v>
      </c>
      <c r="AB44" s="126">
        <f t="shared" si="11"/>
        <v>0</v>
      </c>
      <c r="AC44" s="126">
        <f t="shared" si="12"/>
        <v>0</v>
      </c>
      <c r="AD44" s="126">
        <f t="shared" si="13"/>
        <v>1</v>
      </c>
      <c r="AE44" s="126">
        <f t="shared" si="14"/>
        <v>0</v>
      </c>
      <c r="AF44" s="127"/>
      <c r="AG44" s="125"/>
      <c r="AH44" s="125">
        <f t="shared" si="15"/>
        <v>1</v>
      </c>
      <c r="AI44" s="125">
        <f t="shared" si="16"/>
        <v>1</v>
      </c>
      <c r="AJ44" s="125" t="str">
        <f t="shared" si="17"/>
        <v>Correct</v>
      </c>
      <c r="AK44" s="125"/>
      <c r="AL44" s="115" t="s">
        <v>99</v>
      </c>
      <c r="AM44" s="115">
        <v>20</v>
      </c>
      <c r="AN44" s="115" t="s">
        <v>181</v>
      </c>
      <c r="AP44" s="115" t="s">
        <v>85</v>
      </c>
      <c r="AQ44" s="115" t="s">
        <v>86</v>
      </c>
      <c r="AR44" s="115" t="s">
        <v>87</v>
      </c>
      <c r="AS44" s="115" t="s">
        <v>88</v>
      </c>
      <c r="AT44" s="115" t="s">
        <v>94</v>
      </c>
      <c r="AU44" s="115" t="s">
        <v>90</v>
      </c>
      <c r="AW44" s="115" t="s">
        <v>91</v>
      </c>
    </row>
    <row r="45" spans="1:49">
      <c r="A45" s="115">
        <v>7020565957</v>
      </c>
      <c r="B45" s="115" t="s">
        <v>18</v>
      </c>
      <c r="J45" s="115" t="s">
        <v>26</v>
      </c>
      <c r="L45" s="115" t="s">
        <v>28</v>
      </c>
      <c r="O45" s="125"/>
      <c r="P45" s="125">
        <f t="shared" si="0"/>
        <v>3</v>
      </c>
      <c r="Q45" s="125">
        <f t="shared" si="1"/>
        <v>1</v>
      </c>
      <c r="R45" s="125"/>
      <c r="S45" s="125">
        <f t="shared" si="2"/>
        <v>1</v>
      </c>
      <c r="T45" s="125">
        <f t="shared" si="3"/>
        <v>0</v>
      </c>
      <c r="U45" s="125">
        <f t="shared" si="4"/>
        <v>0</v>
      </c>
      <c r="V45" s="126">
        <f t="shared" si="5"/>
        <v>0</v>
      </c>
      <c r="W45" s="126">
        <f t="shared" si="6"/>
        <v>0</v>
      </c>
      <c r="X45" s="126">
        <f t="shared" si="7"/>
        <v>0</v>
      </c>
      <c r="Y45" s="126">
        <f t="shared" si="8"/>
        <v>0</v>
      </c>
      <c r="Z45" s="126">
        <f t="shared" si="9"/>
        <v>0</v>
      </c>
      <c r="AA45" s="126">
        <f t="shared" si="10"/>
        <v>1</v>
      </c>
      <c r="AB45" s="126">
        <f t="shared" si="11"/>
        <v>0</v>
      </c>
      <c r="AC45" s="126">
        <f t="shared" si="12"/>
        <v>1</v>
      </c>
      <c r="AD45" s="126">
        <f t="shared" si="13"/>
        <v>0</v>
      </c>
      <c r="AE45" s="126">
        <f t="shared" si="14"/>
        <v>0</v>
      </c>
      <c r="AF45" s="127"/>
      <c r="AG45" s="125"/>
      <c r="AH45" s="125">
        <f t="shared" si="15"/>
        <v>3</v>
      </c>
      <c r="AI45" s="125">
        <f t="shared" si="16"/>
        <v>3</v>
      </c>
      <c r="AJ45" s="125" t="str">
        <f t="shared" si="17"/>
        <v>Correct</v>
      </c>
      <c r="AK45" s="125"/>
      <c r="AL45" s="115" t="s">
        <v>83</v>
      </c>
      <c r="AM45" s="115">
        <v>22</v>
      </c>
      <c r="AN45" s="115" t="s">
        <v>84</v>
      </c>
      <c r="AO45" s="115" t="s">
        <v>146</v>
      </c>
      <c r="AP45" s="115" t="s">
        <v>85</v>
      </c>
      <c r="AQ45" s="115" t="s">
        <v>91</v>
      </c>
      <c r="AR45" s="115" t="s">
        <v>108</v>
      </c>
      <c r="AT45" s="115" t="s">
        <v>89</v>
      </c>
      <c r="AU45" s="115" t="s">
        <v>98</v>
      </c>
      <c r="AV45" s="115" t="s">
        <v>91</v>
      </c>
      <c r="AW45" s="115" t="s">
        <v>91</v>
      </c>
    </row>
    <row r="46" spans="1:49">
      <c r="A46" s="115">
        <v>6985117812</v>
      </c>
      <c r="D46" s="115" t="s">
        <v>20</v>
      </c>
      <c r="J46" s="115" t="s">
        <v>26</v>
      </c>
      <c r="K46" s="115" t="s">
        <v>27</v>
      </c>
      <c r="N46" s="115" t="s">
        <v>30</v>
      </c>
      <c r="O46" s="125"/>
      <c r="P46" s="125">
        <f t="shared" si="0"/>
        <v>4</v>
      </c>
      <c r="Q46" s="125">
        <f t="shared" si="1"/>
        <v>0.75</v>
      </c>
      <c r="R46" s="125"/>
      <c r="S46" s="125">
        <f t="shared" si="2"/>
        <v>0</v>
      </c>
      <c r="T46" s="125">
        <f t="shared" si="3"/>
        <v>0</v>
      </c>
      <c r="U46" s="125">
        <f t="shared" si="4"/>
        <v>0.75</v>
      </c>
      <c r="V46" s="126">
        <f t="shared" si="5"/>
        <v>0</v>
      </c>
      <c r="W46" s="126">
        <f t="shared" si="6"/>
        <v>0</v>
      </c>
      <c r="X46" s="126">
        <f t="shared" si="7"/>
        <v>0</v>
      </c>
      <c r="Y46" s="126">
        <f t="shared" si="8"/>
        <v>0</v>
      </c>
      <c r="Z46" s="126">
        <f t="shared" si="9"/>
        <v>0</v>
      </c>
      <c r="AA46" s="126">
        <f t="shared" si="10"/>
        <v>0.75</v>
      </c>
      <c r="AB46" s="126">
        <f t="shared" si="11"/>
        <v>0.75</v>
      </c>
      <c r="AC46" s="126">
        <f t="shared" si="12"/>
        <v>0</v>
      </c>
      <c r="AD46" s="126">
        <f t="shared" si="13"/>
        <v>0</v>
      </c>
      <c r="AE46" s="126">
        <f t="shared" si="14"/>
        <v>0.75</v>
      </c>
      <c r="AF46" s="127"/>
      <c r="AG46" s="125"/>
      <c r="AH46" s="125">
        <f t="shared" si="15"/>
        <v>3</v>
      </c>
      <c r="AI46" s="125">
        <f t="shared" si="16"/>
        <v>4</v>
      </c>
      <c r="AJ46" s="125" t="str">
        <f t="shared" si="17"/>
        <v>Correct</v>
      </c>
      <c r="AK46" s="125"/>
      <c r="AL46" s="115" t="s">
        <v>99</v>
      </c>
      <c r="AM46" s="115">
        <v>62</v>
      </c>
      <c r="AN46" s="115" t="s">
        <v>181</v>
      </c>
      <c r="AO46" s="115" t="s">
        <v>220</v>
      </c>
      <c r="AP46" s="115" t="s">
        <v>114</v>
      </c>
      <c r="AR46" s="115" t="s">
        <v>87</v>
      </c>
      <c r="AT46" s="115" t="s">
        <v>102</v>
      </c>
      <c r="AU46" s="115" t="s">
        <v>106</v>
      </c>
      <c r="AV46" s="115" t="s">
        <v>91</v>
      </c>
    </row>
    <row r="47" spans="1:49">
      <c r="A47" s="115">
        <v>5585022258</v>
      </c>
      <c r="E47" s="115" t="s">
        <v>21</v>
      </c>
      <c r="G47" s="115" t="s">
        <v>23</v>
      </c>
      <c r="L47" s="115" t="s">
        <v>28</v>
      </c>
      <c r="O47" s="125"/>
      <c r="P47" s="125">
        <f t="shared" si="0"/>
        <v>3</v>
      </c>
      <c r="Q47" s="125">
        <f t="shared" si="1"/>
        <v>1</v>
      </c>
      <c r="R47" s="125"/>
      <c r="S47" s="125">
        <f t="shared" si="2"/>
        <v>0</v>
      </c>
      <c r="T47" s="125">
        <f t="shared" si="3"/>
        <v>0</v>
      </c>
      <c r="U47" s="125">
        <f t="shared" si="4"/>
        <v>0</v>
      </c>
      <c r="V47" s="126">
        <f t="shared" si="5"/>
        <v>1</v>
      </c>
      <c r="W47" s="126">
        <f t="shared" si="6"/>
        <v>0</v>
      </c>
      <c r="X47" s="126">
        <f t="shared" si="7"/>
        <v>1</v>
      </c>
      <c r="Y47" s="126">
        <f t="shared" si="8"/>
        <v>0</v>
      </c>
      <c r="Z47" s="126">
        <f t="shared" si="9"/>
        <v>0</v>
      </c>
      <c r="AA47" s="126">
        <f t="shared" si="10"/>
        <v>0</v>
      </c>
      <c r="AB47" s="126">
        <f t="shared" si="11"/>
        <v>0</v>
      </c>
      <c r="AC47" s="126">
        <f t="shared" si="12"/>
        <v>1</v>
      </c>
      <c r="AD47" s="126">
        <f t="shared" si="13"/>
        <v>0</v>
      </c>
      <c r="AE47" s="126">
        <f t="shared" si="14"/>
        <v>0</v>
      </c>
      <c r="AF47" s="127"/>
      <c r="AG47" s="125"/>
      <c r="AH47" s="125">
        <f t="shared" si="15"/>
        <v>3</v>
      </c>
      <c r="AI47" s="125">
        <f t="shared" si="16"/>
        <v>3</v>
      </c>
      <c r="AJ47" s="125" t="str">
        <f t="shared" si="17"/>
        <v>Correct</v>
      </c>
      <c r="AK47" s="125"/>
      <c r="AL47" s="115" t="s">
        <v>99</v>
      </c>
      <c r="AM47" s="115">
        <v>67</v>
      </c>
      <c r="AN47" s="115" t="s">
        <v>181</v>
      </c>
      <c r="AO47" s="115" t="s">
        <v>205</v>
      </c>
      <c r="AP47" s="115" t="s">
        <v>85</v>
      </c>
      <c r="AQ47" s="115" t="s">
        <v>86</v>
      </c>
      <c r="AR47" s="115" t="s">
        <v>87</v>
      </c>
      <c r="AS47" s="115" t="s">
        <v>101</v>
      </c>
      <c r="AT47" s="115" t="s">
        <v>94</v>
      </c>
      <c r="AU47" s="115" t="s">
        <v>90</v>
      </c>
      <c r="AV47" s="115" t="s">
        <v>91</v>
      </c>
      <c r="AW47" s="115" t="s">
        <v>91</v>
      </c>
    </row>
    <row r="48" spans="1:49">
      <c r="A48" s="115">
        <v>5582680487</v>
      </c>
      <c r="D48" s="115" t="s">
        <v>20</v>
      </c>
      <c r="E48" s="115" t="s">
        <v>21</v>
      </c>
      <c r="L48" s="115" t="s">
        <v>28</v>
      </c>
      <c r="O48" s="125"/>
      <c r="P48" s="125">
        <f t="shared" si="0"/>
        <v>3</v>
      </c>
      <c r="Q48" s="125">
        <f t="shared" si="1"/>
        <v>1</v>
      </c>
      <c r="R48" s="125"/>
      <c r="S48" s="125">
        <f t="shared" si="2"/>
        <v>0</v>
      </c>
      <c r="T48" s="125">
        <f t="shared" si="3"/>
        <v>0</v>
      </c>
      <c r="U48" s="125">
        <f t="shared" si="4"/>
        <v>1</v>
      </c>
      <c r="V48" s="126">
        <f t="shared" si="5"/>
        <v>1</v>
      </c>
      <c r="W48" s="126">
        <f t="shared" si="6"/>
        <v>0</v>
      </c>
      <c r="X48" s="126">
        <f t="shared" si="7"/>
        <v>0</v>
      </c>
      <c r="Y48" s="126">
        <f t="shared" si="8"/>
        <v>0</v>
      </c>
      <c r="Z48" s="126">
        <f t="shared" si="9"/>
        <v>0</v>
      </c>
      <c r="AA48" s="126">
        <f t="shared" si="10"/>
        <v>0</v>
      </c>
      <c r="AB48" s="126">
        <f t="shared" si="11"/>
        <v>0</v>
      </c>
      <c r="AC48" s="126">
        <f t="shared" si="12"/>
        <v>1</v>
      </c>
      <c r="AD48" s="126">
        <f t="shared" si="13"/>
        <v>0</v>
      </c>
      <c r="AE48" s="126">
        <f t="shared" si="14"/>
        <v>0</v>
      </c>
      <c r="AF48" s="127"/>
      <c r="AG48" s="125"/>
      <c r="AH48" s="125">
        <f t="shared" si="15"/>
        <v>3</v>
      </c>
      <c r="AI48" s="125">
        <f t="shared" si="16"/>
        <v>3</v>
      </c>
      <c r="AJ48" s="125" t="str">
        <f t="shared" si="17"/>
        <v>Correct</v>
      </c>
      <c r="AK48" s="125"/>
      <c r="AL48" s="115" t="s">
        <v>83</v>
      </c>
      <c r="AM48" s="115">
        <v>13</v>
      </c>
      <c r="AN48" s="115" t="s">
        <v>432</v>
      </c>
      <c r="AP48" s="115" t="s">
        <v>85</v>
      </c>
      <c r="AQ48" s="115" t="s">
        <v>91</v>
      </c>
      <c r="AR48" s="115" t="s">
        <v>108</v>
      </c>
      <c r="AS48" s="115" t="s">
        <v>96</v>
      </c>
      <c r="AT48" s="115" t="s">
        <v>112</v>
      </c>
      <c r="AU48" s="115" t="s">
        <v>95</v>
      </c>
      <c r="AV48" s="115" t="s">
        <v>91</v>
      </c>
    </row>
    <row r="49" spans="1:49">
      <c r="A49" s="115">
        <v>5606294744</v>
      </c>
      <c r="C49" s="115" t="s">
        <v>19</v>
      </c>
      <c r="K49" s="115" t="s">
        <v>27</v>
      </c>
      <c r="N49" s="115" t="s">
        <v>30</v>
      </c>
      <c r="O49" s="125"/>
      <c r="P49" s="125">
        <f t="shared" si="0"/>
        <v>3</v>
      </c>
      <c r="Q49" s="125">
        <f t="shared" si="1"/>
        <v>1</v>
      </c>
      <c r="R49" s="125"/>
      <c r="S49" s="125">
        <f t="shared" si="2"/>
        <v>0</v>
      </c>
      <c r="T49" s="125">
        <f t="shared" si="3"/>
        <v>1</v>
      </c>
      <c r="U49" s="125">
        <f t="shared" si="4"/>
        <v>0</v>
      </c>
      <c r="V49" s="126">
        <f t="shared" si="5"/>
        <v>0</v>
      </c>
      <c r="W49" s="126">
        <f t="shared" si="6"/>
        <v>0</v>
      </c>
      <c r="X49" s="126">
        <f t="shared" si="7"/>
        <v>0</v>
      </c>
      <c r="Y49" s="126">
        <f t="shared" si="8"/>
        <v>0</v>
      </c>
      <c r="Z49" s="126">
        <f t="shared" si="9"/>
        <v>0</v>
      </c>
      <c r="AA49" s="126">
        <f t="shared" si="10"/>
        <v>0</v>
      </c>
      <c r="AB49" s="126">
        <f t="shared" si="11"/>
        <v>1</v>
      </c>
      <c r="AC49" s="126">
        <f t="shared" si="12"/>
        <v>0</v>
      </c>
      <c r="AD49" s="126">
        <f t="shared" si="13"/>
        <v>0</v>
      </c>
      <c r="AE49" s="126">
        <f t="shared" si="14"/>
        <v>1</v>
      </c>
      <c r="AF49" s="127"/>
      <c r="AG49" s="125"/>
      <c r="AH49" s="125">
        <f t="shared" si="15"/>
        <v>3</v>
      </c>
      <c r="AI49" s="125">
        <f t="shared" si="16"/>
        <v>3</v>
      </c>
      <c r="AJ49" s="125" t="str">
        <f t="shared" si="17"/>
        <v>Correct</v>
      </c>
      <c r="AK49" s="125"/>
      <c r="AL49" s="115" t="s">
        <v>83</v>
      </c>
      <c r="AM49" s="115">
        <v>37</v>
      </c>
      <c r="AN49" s="115" t="s">
        <v>84</v>
      </c>
      <c r="AO49" s="115" t="s">
        <v>450</v>
      </c>
      <c r="AP49" s="115" t="s">
        <v>443</v>
      </c>
      <c r="AQ49" s="115" t="s">
        <v>91</v>
      </c>
      <c r="AR49" s="115" t="s">
        <v>108</v>
      </c>
      <c r="AS49" s="115" t="s">
        <v>93</v>
      </c>
      <c r="AT49" s="115" t="s">
        <v>89</v>
      </c>
      <c r="AU49" s="115" t="s">
        <v>113</v>
      </c>
      <c r="AV49" s="115" t="s">
        <v>91</v>
      </c>
    </row>
    <row r="50" spans="1:49">
      <c r="A50" s="115">
        <v>5582253562</v>
      </c>
      <c r="I50" s="115" t="s">
        <v>25</v>
      </c>
      <c r="L50" s="115" t="s">
        <v>28</v>
      </c>
      <c r="N50" s="115" t="s">
        <v>30</v>
      </c>
      <c r="O50" s="125"/>
      <c r="P50" s="125">
        <f t="shared" si="0"/>
        <v>3</v>
      </c>
      <c r="Q50" s="125">
        <f t="shared" si="1"/>
        <v>1</v>
      </c>
      <c r="R50" s="125"/>
      <c r="S50" s="125">
        <f t="shared" si="2"/>
        <v>0</v>
      </c>
      <c r="T50" s="125">
        <f t="shared" si="3"/>
        <v>0</v>
      </c>
      <c r="U50" s="125">
        <f t="shared" si="4"/>
        <v>0</v>
      </c>
      <c r="V50" s="126">
        <f t="shared" si="5"/>
        <v>0</v>
      </c>
      <c r="W50" s="126">
        <f t="shared" si="6"/>
        <v>0</v>
      </c>
      <c r="X50" s="126">
        <f t="shared" si="7"/>
        <v>0</v>
      </c>
      <c r="Y50" s="126">
        <f t="shared" si="8"/>
        <v>0</v>
      </c>
      <c r="Z50" s="126">
        <f t="shared" si="9"/>
        <v>1</v>
      </c>
      <c r="AA50" s="126">
        <f t="shared" si="10"/>
        <v>0</v>
      </c>
      <c r="AB50" s="126">
        <f t="shared" si="11"/>
        <v>0</v>
      </c>
      <c r="AC50" s="126">
        <f t="shared" si="12"/>
        <v>1</v>
      </c>
      <c r="AD50" s="126">
        <f t="shared" si="13"/>
        <v>0</v>
      </c>
      <c r="AE50" s="126">
        <f t="shared" si="14"/>
        <v>1</v>
      </c>
      <c r="AF50" s="127"/>
      <c r="AG50" s="125"/>
      <c r="AH50" s="125">
        <f t="shared" si="15"/>
        <v>3</v>
      </c>
      <c r="AI50" s="125">
        <f t="shared" si="16"/>
        <v>3</v>
      </c>
      <c r="AJ50" s="125" t="str">
        <f t="shared" si="17"/>
        <v>Correct</v>
      </c>
      <c r="AK50" s="125"/>
      <c r="AL50" s="115" t="s">
        <v>99</v>
      </c>
      <c r="AM50" s="115">
        <v>28</v>
      </c>
      <c r="AN50" s="115" t="s">
        <v>84</v>
      </c>
    </row>
    <row r="51" spans="1:49">
      <c r="A51" s="115">
        <v>7008117822</v>
      </c>
      <c r="C51" s="115" t="s">
        <v>19</v>
      </c>
      <c r="D51" s="115" t="s">
        <v>20</v>
      </c>
      <c r="K51" s="115" t="s">
        <v>27</v>
      </c>
      <c r="O51" s="125"/>
      <c r="P51" s="125">
        <f t="shared" si="0"/>
        <v>3</v>
      </c>
      <c r="Q51" s="125">
        <f t="shared" si="1"/>
        <v>1</v>
      </c>
      <c r="R51" s="125"/>
      <c r="S51" s="125">
        <f t="shared" si="2"/>
        <v>0</v>
      </c>
      <c r="T51" s="125">
        <f t="shared" si="3"/>
        <v>1</v>
      </c>
      <c r="U51" s="125">
        <f t="shared" si="4"/>
        <v>1</v>
      </c>
      <c r="V51" s="126">
        <f t="shared" si="5"/>
        <v>0</v>
      </c>
      <c r="W51" s="126">
        <f t="shared" si="6"/>
        <v>0</v>
      </c>
      <c r="X51" s="126">
        <f t="shared" si="7"/>
        <v>0</v>
      </c>
      <c r="Y51" s="126">
        <f t="shared" si="8"/>
        <v>0</v>
      </c>
      <c r="Z51" s="126">
        <f t="shared" si="9"/>
        <v>0</v>
      </c>
      <c r="AA51" s="126">
        <f t="shared" si="10"/>
        <v>0</v>
      </c>
      <c r="AB51" s="126">
        <f t="shared" si="11"/>
        <v>1</v>
      </c>
      <c r="AC51" s="126">
        <f t="shared" si="12"/>
        <v>0</v>
      </c>
      <c r="AD51" s="126">
        <f t="shared" si="13"/>
        <v>0</v>
      </c>
      <c r="AE51" s="126">
        <f t="shared" si="14"/>
        <v>0</v>
      </c>
      <c r="AF51" s="127"/>
      <c r="AG51" s="125"/>
      <c r="AH51" s="125">
        <f t="shared" si="15"/>
        <v>3</v>
      </c>
      <c r="AI51" s="125">
        <f t="shared" si="16"/>
        <v>3</v>
      </c>
      <c r="AJ51" s="125" t="str">
        <f t="shared" si="17"/>
        <v>Correct</v>
      </c>
      <c r="AK51" s="125"/>
      <c r="AL51" s="115" t="s">
        <v>83</v>
      </c>
      <c r="AM51" s="115">
        <v>61</v>
      </c>
      <c r="AN51" s="115" t="s">
        <v>84</v>
      </c>
      <c r="AO51" s="115" t="s">
        <v>152</v>
      </c>
      <c r="AP51" s="115" t="s">
        <v>85</v>
      </c>
      <c r="AQ51" s="115" t="s">
        <v>86</v>
      </c>
      <c r="AR51" s="115" t="s">
        <v>87</v>
      </c>
      <c r="AS51" s="115" t="s">
        <v>101</v>
      </c>
      <c r="AT51" s="115" t="s">
        <v>111</v>
      </c>
      <c r="AU51" s="115" t="s">
        <v>106</v>
      </c>
      <c r="AV51" s="115" t="s">
        <v>91</v>
      </c>
      <c r="AW51" s="115" t="s">
        <v>91</v>
      </c>
    </row>
    <row r="52" spans="1:49">
      <c r="A52" s="115">
        <v>7044851575</v>
      </c>
      <c r="E52" s="115" t="s">
        <v>21</v>
      </c>
      <c r="M52" s="115" t="s">
        <v>29</v>
      </c>
      <c r="N52" s="115" t="s">
        <v>30</v>
      </c>
      <c r="O52" s="125"/>
      <c r="P52" s="125">
        <f t="shared" si="0"/>
        <v>3</v>
      </c>
      <c r="Q52" s="125">
        <f t="shared" si="1"/>
        <v>1</v>
      </c>
      <c r="R52" s="125"/>
      <c r="S52" s="125">
        <f t="shared" si="2"/>
        <v>0</v>
      </c>
      <c r="T52" s="125">
        <f t="shared" si="3"/>
        <v>0</v>
      </c>
      <c r="U52" s="125">
        <f t="shared" si="4"/>
        <v>0</v>
      </c>
      <c r="V52" s="126">
        <f t="shared" si="5"/>
        <v>1</v>
      </c>
      <c r="W52" s="126">
        <f t="shared" si="6"/>
        <v>0</v>
      </c>
      <c r="X52" s="126">
        <f t="shared" si="7"/>
        <v>0</v>
      </c>
      <c r="Y52" s="126">
        <f t="shared" si="8"/>
        <v>0</v>
      </c>
      <c r="Z52" s="126">
        <f t="shared" si="9"/>
        <v>0</v>
      </c>
      <c r="AA52" s="126">
        <f t="shared" si="10"/>
        <v>0</v>
      </c>
      <c r="AB52" s="126">
        <f t="shared" si="11"/>
        <v>0</v>
      </c>
      <c r="AC52" s="126">
        <f t="shared" si="12"/>
        <v>0</v>
      </c>
      <c r="AD52" s="126">
        <f t="shared" si="13"/>
        <v>1</v>
      </c>
      <c r="AE52" s="126">
        <f t="shared" si="14"/>
        <v>1</v>
      </c>
      <c r="AF52" s="127"/>
      <c r="AG52" s="125"/>
      <c r="AH52" s="125">
        <f t="shared" si="15"/>
        <v>3</v>
      </c>
      <c r="AI52" s="125">
        <f t="shared" si="16"/>
        <v>3</v>
      </c>
      <c r="AJ52" s="125" t="str">
        <f t="shared" si="17"/>
        <v>Correct</v>
      </c>
      <c r="AK52" s="125"/>
      <c r="AL52" s="115" t="s">
        <v>83</v>
      </c>
      <c r="AM52" s="115">
        <v>51</v>
      </c>
      <c r="AN52" s="115" t="s">
        <v>84</v>
      </c>
      <c r="AO52" s="115" t="s">
        <v>152</v>
      </c>
      <c r="AP52" s="115" t="s">
        <v>85</v>
      </c>
      <c r="AQ52" s="115" t="s">
        <v>86</v>
      </c>
      <c r="AR52" s="115" t="s">
        <v>87</v>
      </c>
      <c r="AT52" s="115" t="s">
        <v>102</v>
      </c>
      <c r="AV52" s="115" t="s">
        <v>91</v>
      </c>
      <c r="AW52" s="115" t="s">
        <v>86</v>
      </c>
    </row>
    <row r="53" spans="1:49">
      <c r="A53" s="117">
        <v>5577180139</v>
      </c>
      <c r="B53" s="117" t="s">
        <v>18</v>
      </c>
      <c r="C53" s="117" t="s">
        <v>19</v>
      </c>
      <c r="D53" s="117"/>
      <c r="E53" s="117"/>
      <c r="F53" s="117"/>
      <c r="G53" s="117"/>
      <c r="H53" s="117"/>
      <c r="I53" s="117" t="s">
        <v>25</v>
      </c>
      <c r="J53" s="117"/>
      <c r="K53" s="117"/>
      <c r="L53" s="117"/>
      <c r="M53" s="117"/>
      <c r="N53" s="117"/>
      <c r="O53" s="125"/>
      <c r="P53" s="125">
        <f t="shared" si="0"/>
        <v>3</v>
      </c>
      <c r="Q53" s="125">
        <f t="shared" si="1"/>
        <v>1</v>
      </c>
      <c r="R53" s="125"/>
      <c r="S53" s="125">
        <f t="shared" si="2"/>
        <v>1</v>
      </c>
      <c r="T53" s="125">
        <f t="shared" si="3"/>
        <v>1</v>
      </c>
      <c r="U53" s="125">
        <f t="shared" si="4"/>
        <v>0</v>
      </c>
      <c r="V53" s="126">
        <f t="shared" si="5"/>
        <v>0</v>
      </c>
      <c r="W53" s="126">
        <f t="shared" si="6"/>
        <v>0</v>
      </c>
      <c r="X53" s="126">
        <f t="shared" si="7"/>
        <v>0</v>
      </c>
      <c r="Y53" s="126">
        <f t="shared" si="8"/>
        <v>0</v>
      </c>
      <c r="Z53" s="126">
        <f t="shared" si="9"/>
        <v>1</v>
      </c>
      <c r="AA53" s="126">
        <f t="shared" si="10"/>
        <v>0</v>
      </c>
      <c r="AB53" s="126">
        <f t="shared" si="11"/>
        <v>0</v>
      </c>
      <c r="AC53" s="126">
        <f t="shared" si="12"/>
        <v>0</v>
      </c>
      <c r="AD53" s="126">
        <f t="shared" si="13"/>
        <v>0</v>
      </c>
      <c r="AE53" s="126">
        <f t="shared" si="14"/>
        <v>0</v>
      </c>
      <c r="AF53" s="127"/>
      <c r="AG53" s="125"/>
      <c r="AH53" s="125">
        <f t="shared" si="15"/>
        <v>3</v>
      </c>
      <c r="AI53" s="125">
        <f t="shared" si="16"/>
        <v>3</v>
      </c>
      <c r="AJ53" s="125" t="str">
        <f t="shared" si="17"/>
        <v>Correct</v>
      </c>
      <c r="AK53" s="125"/>
      <c r="AL53" s="117" t="s">
        <v>83</v>
      </c>
      <c r="AM53" s="117">
        <v>62</v>
      </c>
      <c r="AN53" s="117" t="s">
        <v>84</v>
      </c>
      <c r="AO53" s="117" t="s">
        <v>147</v>
      </c>
      <c r="AP53" s="117" t="s">
        <v>85</v>
      </c>
      <c r="AQ53" s="117" t="s">
        <v>86</v>
      </c>
      <c r="AR53" s="117" t="s">
        <v>87</v>
      </c>
      <c r="AS53" s="117" t="s">
        <v>88</v>
      </c>
      <c r="AT53" s="117" t="s">
        <v>114</v>
      </c>
      <c r="AU53" s="117" t="s">
        <v>90</v>
      </c>
      <c r="AV53" s="117" t="s">
        <v>91</v>
      </c>
      <c r="AW53" s="117" t="s">
        <v>91</v>
      </c>
    </row>
    <row r="54" spans="1:49">
      <c r="A54" s="115">
        <v>7011089385</v>
      </c>
      <c r="I54" s="115" t="s">
        <v>25</v>
      </c>
      <c r="J54" s="115" t="s">
        <v>26</v>
      </c>
      <c r="O54" s="125"/>
      <c r="P54" s="125">
        <f t="shared" si="0"/>
        <v>2</v>
      </c>
      <c r="Q54" s="125">
        <f t="shared" si="1"/>
        <v>1.5</v>
      </c>
      <c r="R54" s="125"/>
      <c r="S54" s="125">
        <f t="shared" si="2"/>
        <v>0</v>
      </c>
      <c r="T54" s="125">
        <f t="shared" si="3"/>
        <v>0</v>
      </c>
      <c r="U54" s="125">
        <f t="shared" si="4"/>
        <v>0</v>
      </c>
      <c r="V54" s="126">
        <f t="shared" si="5"/>
        <v>0</v>
      </c>
      <c r="W54" s="126">
        <f t="shared" si="6"/>
        <v>0</v>
      </c>
      <c r="X54" s="126">
        <f t="shared" si="7"/>
        <v>0</v>
      </c>
      <c r="Y54" s="126">
        <f t="shared" si="8"/>
        <v>0</v>
      </c>
      <c r="Z54" s="126">
        <f t="shared" si="9"/>
        <v>1</v>
      </c>
      <c r="AA54" s="126">
        <f t="shared" si="10"/>
        <v>1</v>
      </c>
      <c r="AB54" s="126">
        <f t="shared" si="11"/>
        <v>0</v>
      </c>
      <c r="AC54" s="126">
        <f t="shared" si="12"/>
        <v>0</v>
      </c>
      <c r="AD54" s="126">
        <f t="shared" si="13"/>
        <v>0</v>
      </c>
      <c r="AE54" s="126">
        <f t="shared" si="14"/>
        <v>0</v>
      </c>
      <c r="AF54" s="127"/>
      <c r="AG54" s="125"/>
      <c r="AH54" s="125">
        <f t="shared" si="15"/>
        <v>2</v>
      </c>
      <c r="AI54" s="125">
        <f t="shared" si="16"/>
        <v>2</v>
      </c>
      <c r="AJ54" s="125" t="str">
        <f t="shared" si="17"/>
        <v>Correct</v>
      </c>
      <c r="AK54" s="125"/>
      <c r="AL54" s="115" t="s">
        <v>83</v>
      </c>
      <c r="AM54" s="115">
        <v>40</v>
      </c>
      <c r="AN54" s="115" t="s">
        <v>181</v>
      </c>
      <c r="AO54" s="115" t="s">
        <v>433</v>
      </c>
      <c r="AP54" s="115" t="s">
        <v>92</v>
      </c>
      <c r="AQ54" s="115" t="s">
        <v>86</v>
      </c>
      <c r="AR54" s="115" t="s">
        <v>87</v>
      </c>
      <c r="AS54" s="115" t="s">
        <v>101</v>
      </c>
      <c r="AT54" s="115" t="s">
        <v>89</v>
      </c>
      <c r="AU54" s="115" t="s">
        <v>90</v>
      </c>
      <c r="AV54" s="115" t="s">
        <v>91</v>
      </c>
      <c r="AW54" s="115" t="s">
        <v>91</v>
      </c>
    </row>
    <row r="55" spans="1:49">
      <c r="A55" s="115">
        <v>6985140585</v>
      </c>
      <c r="B55" s="115" t="s">
        <v>18</v>
      </c>
      <c r="C55" s="115" t="s">
        <v>19</v>
      </c>
      <c r="H55" s="115" t="s">
        <v>24</v>
      </c>
      <c r="O55" s="125"/>
      <c r="P55" s="125">
        <f t="shared" si="0"/>
        <v>3</v>
      </c>
      <c r="Q55" s="125">
        <f t="shared" si="1"/>
        <v>1</v>
      </c>
      <c r="R55" s="125"/>
      <c r="S55" s="125">
        <f t="shared" si="2"/>
        <v>1</v>
      </c>
      <c r="T55" s="125">
        <f t="shared" si="3"/>
        <v>1</v>
      </c>
      <c r="U55" s="125">
        <f t="shared" si="4"/>
        <v>0</v>
      </c>
      <c r="V55" s="126">
        <f t="shared" si="5"/>
        <v>0</v>
      </c>
      <c r="W55" s="126">
        <f t="shared" si="6"/>
        <v>0</v>
      </c>
      <c r="X55" s="126">
        <f t="shared" si="7"/>
        <v>0</v>
      </c>
      <c r="Y55" s="126">
        <f t="shared" si="8"/>
        <v>1</v>
      </c>
      <c r="Z55" s="126">
        <f t="shared" si="9"/>
        <v>0</v>
      </c>
      <c r="AA55" s="126">
        <f t="shared" si="10"/>
        <v>0</v>
      </c>
      <c r="AB55" s="126">
        <f t="shared" si="11"/>
        <v>0</v>
      </c>
      <c r="AC55" s="126">
        <f t="shared" si="12"/>
        <v>0</v>
      </c>
      <c r="AD55" s="126">
        <f t="shared" si="13"/>
        <v>0</v>
      </c>
      <c r="AE55" s="126">
        <f t="shared" si="14"/>
        <v>0</v>
      </c>
      <c r="AF55" s="127"/>
      <c r="AG55" s="125"/>
      <c r="AH55" s="125">
        <f t="shared" si="15"/>
        <v>3</v>
      </c>
      <c r="AI55" s="125">
        <f t="shared" si="16"/>
        <v>3</v>
      </c>
      <c r="AJ55" s="125" t="str">
        <f t="shared" si="17"/>
        <v>Correct</v>
      </c>
      <c r="AK55" s="125"/>
      <c r="AL55" s="115" t="s">
        <v>83</v>
      </c>
      <c r="AM55" s="115">
        <v>28</v>
      </c>
      <c r="AN55" s="115" t="s">
        <v>181</v>
      </c>
      <c r="AO55" s="115" t="s">
        <v>228</v>
      </c>
      <c r="AQ55" s="115" t="s">
        <v>91</v>
      </c>
      <c r="AR55" s="115" t="s">
        <v>108</v>
      </c>
      <c r="AS55" s="115" t="s">
        <v>96</v>
      </c>
      <c r="AT55" s="115" t="s">
        <v>112</v>
      </c>
      <c r="AU55" s="115" t="s">
        <v>113</v>
      </c>
      <c r="AV55" s="115" t="s">
        <v>86</v>
      </c>
      <c r="AW55" s="115" t="s">
        <v>91</v>
      </c>
    </row>
    <row r="56" spans="1:49">
      <c r="A56" s="115">
        <v>5609177656</v>
      </c>
      <c r="B56" s="115" t="s">
        <v>18</v>
      </c>
      <c r="D56" s="115" t="s">
        <v>20</v>
      </c>
      <c r="J56" s="115" t="s">
        <v>26</v>
      </c>
      <c r="O56" s="125"/>
      <c r="P56" s="125">
        <f t="shared" si="0"/>
        <v>3</v>
      </c>
      <c r="Q56" s="125">
        <f t="shared" si="1"/>
        <v>1</v>
      </c>
      <c r="R56" s="125"/>
      <c r="S56" s="125">
        <f t="shared" si="2"/>
        <v>1</v>
      </c>
      <c r="T56" s="125">
        <f t="shared" si="3"/>
        <v>0</v>
      </c>
      <c r="U56" s="125">
        <f t="shared" si="4"/>
        <v>1</v>
      </c>
      <c r="V56" s="126">
        <f t="shared" si="5"/>
        <v>0</v>
      </c>
      <c r="W56" s="126">
        <f t="shared" si="6"/>
        <v>0</v>
      </c>
      <c r="X56" s="126">
        <f t="shared" si="7"/>
        <v>0</v>
      </c>
      <c r="Y56" s="126">
        <f t="shared" si="8"/>
        <v>0</v>
      </c>
      <c r="Z56" s="126">
        <f t="shared" si="9"/>
        <v>0</v>
      </c>
      <c r="AA56" s="126">
        <f t="shared" si="10"/>
        <v>1</v>
      </c>
      <c r="AB56" s="126">
        <f t="shared" si="11"/>
        <v>0</v>
      </c>
      <c r="AC56" s="126">
        <f t="shared" si="12"/>
        <v>0</v>
      </c>
      <c r="AD56" s="126">
        <f t="shared" si="13"/>
        <v>0</v>
      </c>
      <c r="AE56" s="126">
        <f t="shared" si="14"/>
        <v>0</v>
      </c>
      <c r="AF56" s="127"/>
      <c r="AG56" s="125"/>
      <c r="AH56" s="125">
        <f t="shared" si="15"/>
        <v>3</v>
      </c>
      <c r="AI56" s="125">
        <f t="shared" si="16"/>
        <v>3</v>
      </c>
      <c r="AJ56" s="125" t="str">
        <f t="shared" si="17"/>
        <v>Correct</v>
      </c>
      <c r="AK56" s="125"/>
      <c r="AL56" s="115" t="s">
        <v>99</v>
      </c>
      <c r="AM56" s="115">
        <v>30</v>
      </c>
      <c r="AN56" s="115" t="s">
        <v>432</v>
      </c>
    </row>
    <row r="57" spans="1:49">
      <c r="A57" s="115">
        <v>5584115991</v>
      </c>
      <c r="F57" s="115" t="s">
        <v>22</v>
      </c>
      <c r="L57" s="115" t="s">
        <v>28</v>
      </c>
      <c r="O57" s="125"/>
      <c r="P57" s="125">
        <f t="shared" si="0"/>
        <v>2</v>
      </c>
      <c r="Q57" s="125">
        <f t="shared" si="1"/>
        <v>1.5</v>
      </c>
      <c r="R57" s="125"/>
      <c r="S57" s="125">
        <f t="shared" si="2"/>
        <v>0</v>
      </c>
      <c r="T57" s="125">
        <f t="shared" si="3"/>
        <v>0</v>
      </c>
      <c r="U57" s="125">
        <f t="shared" si="4"/>
        <v>0</v>
      </c>
      <c r="V57" s="126">
        <f t="shared" si="5"/>
        <v>0</v>
      </c>
      <c r="W57" s="126">
        <f t="shared" si="6"/>
        <v>1</v>
      </c>
      <c r="X57" s="126">
        <f t="shared" si="7"/>
        <v>0</v>
      </c>
      <c r="Y57" s="126">
        <f t="shared" si="8"/>
        <v>0</v>
      </c>
      <c r="Z57" s="126">
        <f t="shared" si="9"/>
        <v>0</v>
      </c>
      <c r="AA57" s="126">
        <f t="shared" si="10"/>
        <v>0</v>
      </c>
      <c r="AB57" s="126">
        <f t="shared" si="11"/>
        <v>0</v>
      </c>
      <c r="AC57" s="126">
        <f t="shared" si="12"/>
        <v>1</v>
      </c>
      <c r="AD57" s="126">
        <f t="shared" si="13"/>
        <v>0</v>
      </c>
      <c r="AE57" s="126">
        <f t="shared" si="14"/>
        <v>0</v>
      </c>
      <c r="AF57" s="127"/>
      <c r="AG57" s="125"/>
      <c r="AH57" s="125">
        <f t="shared" si="15"/>
        <v>2</v>
      </c>
      <c r="AI57" s="125">
        <f t="shared" si="16"/>
        <v>2</v>
      </c>
      <c r="AJ57" s="125" t="str">
        <f t="shared" si="17"/>
        <v>Correct</v>
      </c>
      <c r="AK57" s="125"/>
      <c r="AL57" s="115" t="s">
        <v>99</v>
      </c>
      <c r="AM57" s="115">
        <v>21</v>
      </c>
      <c r="AN57" s="115" t="s">
        <v>181</v>
      </c>
      <c r="AO57" s="115" t="s">
        <v>427</v>
      </c>
      <c r="AP57" s="115" t="s">
        <v>85</v>
      </c>
      <c r="AQ57" s="115" t="s">
        <v>86</v>
      </c>
      <c r="AR57" s="115" t="s">
        <v>459</v>
      </c>
      <c r="AS57" s="115" t="s">
        <v>93</v>
      </c>
      <c r="AT57" s="115" t="s">
        <v>105</v>
      </c>
      <c r="AU57" s="115" t="s">
        <v>113</v>
      </c>
      <c r="AV57" s="115" t="s">
        <v>86</v>
      </c>
    </row>
    <row r="58" spans="1:49">
      <c r="A58" s="115">
        <v>6988289922</v>
      </c>
      <c r="E58" s="115" t="s">
        <v>21</v>
      </c>
      <c r="J58" s="115" t="s">
        <v>26</v>
      </c>
      <c r="N58" s="115" t="s">
        <v>30</v>
      </c>
      <c r="O58" s="125"/>
      <c r="P58" s="125">
        <f t="shared" si="0"/>
        <v>3</v>
      </c>
      <c r="Q58" s="125">
        <f t="shared" si="1"/>
        <v>1</v>
      </c>
      <c r="R58" s="125"/>
      <c r="S58" s="125">
        <f t="shared" si="2"/>
        <v>0</v>
      </c>
      <c r="T58" s="125">
        <f t="shared" si="3"/>
        <v>0</v>
      </c>
      <c r="U58" s="125">
        <f t="shared" si="4"/>
        <v>0</v>
      </c>
      <c r="V58" s="126">
        <f t="shared" si="5"/>
        <v>1</v>
      </c>
      <c r="W58" s="126">
        <f t="shared" si="6"/>
        <v>0</v>
      </c>
      <c r="X58" s="126">
        <f t="shared" si="7"/>
        <v>0</v>
      </c>
      <c r="Y58" s="126">
        <f t="shared" si="8"/>
        <v>0</v>
      </c>
      <c r="Z58" s="126">
        <f t="shared" si="9"/>
        <v>0</v>
      </c>
      <c r="AA58" s="126">
        <f t="shared" si="10"/>
        <v>1</v>
      </c>
      <c r="AB58" s="126">
        <f t="shared" si="11"/>
        <v>0</v>
      </c>
      <c r="AC58" s="126">
        <f t="shared" si="12"/>
        <v>0</v>
      </c>
      <c r="AD58" s="126">
        <f t="shared" si="13"/>
        <v>0</v>
      </c>
      <c r="AE58" s="126">
        <f t="shared" si="14"/>
        <v>1</v>
      </c>
      <c r="AF58" s="127"/>
      <c r="AG58" s="125"/>
      <c r="AH58" s="125">
        <f t="shared" si="15"/>
        <v>3</v>
      </c>
      <c r="AI58" s="125">
        <f t="shared" si="16"/>
        <v>3</v>
      </c>
      <c r="AJ58" s="125" t="str">
        <f t="shared" si="17"/>
        <v>Correct</v>
      </c>
      <c r="AK58" s="125"/>
      <c r="AL58" s="115" t="s">
        <v>99</v>
      </c>
      <c r="AM58" s="115">
        <v>72</v>
      </c>
      <c r="AN58" s="115" t="s">
        <v>84</v>
      </c>
      <c r="AO58" s="115" t="s">
        <v>149</v>
      </c>
      <c r="AP58" s="115" t="s">
        <v>97</v>
      </c>
      <c r="AQ58" s="115" t="s">
        <v>86</v>
      </c>
      <c r="AR58" s="115" t="s">
        <v>87</v>
      </c>
      <c r="AT58" s="115" t="s">
        <v>102</v>
      </c>
      <c r="AU58" s="115" t="s">
        <v>90</v>
      </c>
      <c r="AV58" s="115" t="s">
        <v>91</v>
      </c>
      <c r="AW58" s="115" t="s">
        <v>86</v>
      </c>
    </row>
    <row r="59" spans="1:49">
      <c r="A59" s="115">
        <v>7020567816</v>
      </c>
      <c r="H59" s="115" t="s">
        <v>24</v>
      </c>
      <c r="L59" s="115" t="s">
        <v>28</v>
      </c>
      <c r="M59" s="115" t="s">
        <v>29</v>
      </c>
      <c r="O59" s="125"/>
      <c r="P59" s="125">
        <f t="shared" si="0"/>
        <v>3</v>
      </c>
      <c r="Q59" s="125">
        <f t="shared" si="1"/>
        <v>1</v>
      </c>
      <c r="R59" s="125"/>
      <c r="S59" s="125">
        <f t="shared" si="2"/>
        <v>0</v>
      </c>
      <c r="T59" s="125">
        <f t="shared" si="3"/>
        <v>0</v>
      </c>
      <c r="U59" s="125">
        <f t="shared" si="4"/>
        <v>0</v>
      </c>
      <c r="V59" s="126">
        <f t="shared" si="5"/>
        <v>0</v>
      </c>
      <c r="W59" s="126">
        <f t="shared" si="6"/>
        <v>0</v>
      </c>
      <c r="X59" s="126">
        <f t="shared" si="7"/>
        <v>0</v>
      </c>
      <c r="Y59" s="126">
        <f t="shared" si="8"/>
        <v>1</v>
      </c>
      <c r="Z59" s="126">
        <f t="shared" si="9"/>
        <v>0</v>
      </c>
      <c r="AA59" s="126">
        <f t="shared" si="10"/>
        <v>0</v>
      </c>
      <c r="AB59" s="126">
        <f t="shared" si="11"/>
        <v>0</v>
      </c>
      <c r="AC59" s="126">
        <f t="shared" si="12"/>
        <v>1</v>
      </c>
      <c r="AD59" s="126">
        <f t="shared" si="13"/>
        <v>1</v>
      </c>
      <c r="AE59" s="126">
        <f t="shared" si="14"/>
        <v>0</v>
      </c>
      <c r="AF59" s="127"/>
      <c r="AG59" s="125"/>
      <c r="AH59" s="125">
        <f t="shared" si="15"/>
        <v>3</v>
      </c>
      <c r="AI59" s="125">
        <f t="shared" si="16"/>
        <v>3</v>
      </c>
      <c r="AJ59" s="125" t="str">
        <f t="shared" si="17"/>
        <v>Correct</v>
      </c>
      <c r="AK59" s="125"/>
      <c r="AL59" s="115" t="s">
        <v>83</v>
      </c>
      <c r="AM59" s="115">
        <v>33</v>
      </c>
      <c r="AN59" s="115" t="s">
        <v>84</v>
      </c>
      <c r="AQ59" s="115" t="s">
        <v>91</v>
      </c>
      <c r="AR59" s="115" t="s">
        <v>108</v>
      </c>
      <c r="AS59" s="115" t="s">
        <v>93</v>
      </c>
      <c r="AT59" s="115" t="s">
        <v>105</v>
      </c>
      <c r="AU59" s="115" t="s">
        <v>98</v>
      </c>
      <c r="AV59" s="115" t="s">
        <v>91</v>
      </c>
      <c r="AW59" s="115" t="s">
        <v>91</v>
      </c>
    </row>
    <row r="60" spans="1:49">
      <c r="A60" s="115">
        <v>5584412974</v>
      </c>
      <c r="B60" s="115" t="s">
        <v>18</v>
      </c>
      <c r="D60" s="115" t="s">
        <v>20</v>
      </c>
      <c r="L60" s="115" t="s">
        <v>28</v>
      </c>
      <c r="O60" s="125"/>
      <c r="P60" s="125">
        <f t="shared" si="0"/>
        <v>3</v>
      </c>
      <c r="Q60" s="125">
        <f t="shared" si="1"/>
        <v>1</v>
      </c>
      <c r="R60" s="125"/>
      <c r="S60" s="125">
        <f t="shared" si="2"/>
        <v>1</v>
      </c>
      <c r="T60" s="125">
        <f t="shared" si="3"/>
        <v>0</v>
      </c>
      <c r="U60" s="125">
        <f t="shared" si="4"/>
        <v>1</v>
      </c>
      <c r="V60" s="126">
        <f t="shared" si="5"/>
        <v>0</v>
      </c>
      <c r="W60" s="126">
        <f t="shared" si="6"/>
        <v>0</v>
      </c>
      <c r="X60" s="126">
        <f t="shared" si="7"/>
        <v>0</v>
      </c>
      <c r="Y60" s="126">
        <f t="shared" si="8"/>
        <v>0</v>
      </c>
      <c r="Z60" s="126">
        <f t="shared" si="9"/>
        <v>0</v>
      </c>
      <c r="AA60" s="126">
        <f t="shared" si="10"/>
        <v>0</v>
      </c>
      <c r="AB60" s="126">
        <f t="shared" si="11"/>
        <v>0</v>
      </c>
      <c r="AC60" s="126">
        <f t="shared" si="12"/>
        <v>1</v>
      </c>
      <c r="AD60" s="126">
        <f t="shared" si="13"/>
        <v>0</v>
      </c>
      <c r="AE60" s="126">
        <f t="shared" si="14"/>
        <v>0</v>
      </c>
      <c r="AF60" s="127"/>
      <c r="AG60" s="125"/>
      <c r="AH60" s="125">
        <f t="shared" si="15"/>
        <v>3</v>
      </c>
      <c r="AI60" s="125">
        <f t="shared" si="16"/>
        <v>3</v>
      </c>
      <c r="AJ60" s="125" t="str">
        <f t="shared" si="17"/>
        <v>Correct</v>
      </c>
      <c r="AK60" s="125"/>
      <c r="AL60" s="115" t="s">
        <v>83</v>
      </c>
      <c r="AM60" s="115">
        <v>52</v>
      </c>
      <c r="AN60" s="115" t="s">
        <v>181</v>
      </c>
      <c r="AO60" s="115" t="s">
        <v>438</v>
      </c>
      <c r="AP60" s="115" t="s">
        <v>85</v>
      </c>
      <c r="AQ60" s="115" t="s">
        <v>86</v>
      </c>
      <c r="AR60" s="115" t="s">
        <v>87</v>
      </c>
      <c r="AS60" s="115" t="s">
        <v>88</v>
      </c>
      <c r="AT60" s="115" t="s">
        <v>94</v>
      </c>
      <c r="AU60" s="115" t="s">
        <v>90</v>
      </c>
      <c r="AV60" s="115" t="s">
        <v>91</v>
      </c>
      <c r="AW60" s="115" t="s">
        <v>91</v>
      </c>
    </row>
    <row r="61" spans="1:49">
      <c r="A61" s="115">
        <v>7011540571</v>
      </c>
      <c r="J61" s="115" t="s">
        <v>26</v>
      </c>
      <c r="K61" s="115" t="s">
        <v>27</v>
      </c>
      <c r="L61" s="115" t="s">
        <v>28</v>
      </c>
      <c r="O61" s="125"/>
      <c r="P61" s="125">
        <f t="shared" si="0"/>
        <v>3</v>
      </c>
      <c r="Q61" s="125">
        <f t="shared" si="1"/>
        <v>1</v>
      </c>
      <c r="R61" s="125"/>
      <c r="S61" s="125">
        <f t="shared" si="2"/>
        <v>0</v>
      </c>
      <c r="T61" s="125">
        <f t="shared" si="3"/>
        <v>0</v>
      </c>
      <c r="U61" s="125">
        <f t="shared" si="4"/>
        <v>0</v>
      </c>
      <c r="V61" s="126">
        <f t="shared" si="5"/>
        <v>0</v>
      </c>
      <c r="W61" s="126">
        <f t="shared" si="6"/>
        <v>0</v>
      </c>
      <c r="X61" s="126">
        <f t="shared" si="7"/>
        <v>0</v>
      </c>
      <c r="Y61" s="126">
        <f t="shared" si="8"/>
        <v>0</v>
      </c>
      <c r="Z61" s="126">
        <f t="shared" si="9"/>
        <v>0</v>
      </c>
      <c r="AA61" s="126">
        <f t="shared" si="10"/>
        <v>1</v>
      </c>
      <c r="AB61" s="126">
        <f t="shared" si="11"/>
        <v>1</v>
      </c>
      <c r="AC61" s="126">
        <f t="shared" si="12"/>
        <v>1</v>
      </c>
      <c r="AD61" s="126">
        <f t="shared" si="13"/>
        <v>0</v>
      </c>
      <c r="AE61" s="126">
        <f t="shared" si="14"/>
        <v>0</v>
      </c>
      <c r="AF61" s="127"/>
      <c r="AG61" s="125"/>
      <c r="AH61" s="125">
        <f t="shared" si="15"/>
        <v>3</v>
      </c>
      <c r="AI61" s="125">
        <f t="shared" si="16"/>
        <v>3</v>
      </c>
      <c r="AJ61" s="125" t="str">
        <f t="shared" si="17"/>
        <v>Correct</v>
      </c>
      <c r="AK61" s="125"/>
      <c r="AL61" s="115" t="s">
        <v>83</v>
      </c>
      <c r="AN61" s="115" t="s">
        <v>84</v>
      </c>
      <c r="AO61" s="115" t="s">
        <v>143</v>
      </c>
      <c r="AQ61" s="115" t="s">
        <v>91</v>
      </c>
      <c r="AR61" s="115" t="s">
        <v>108</v>
      </c>
      <c r="AS61" s="115" t="s">
        <v>93</v>
      </c>
      <c r="AT61" s="115" t="s">
        <v>89</v>
      </c>
      <c r="AV61" s="115" t="s">
        <v>91</v>
      </c>
      <c r="AW61" s="115" t="s">
        <v>86</v>
      </c>
    </row>
    <row r="62" spans="1:49">
      <c r="A62" s="115">
        <v>7020347529</v>
      </c>
      <c r="C62" s="115" t="s">
        <v>19</v>
      </c>
      <c r="D62" s="115" t="s">
        <v>20</v>
      </c>
      <c r="L62" s="115" t="s">
        <v>28</v>
      </c>
      <c r="N62" s="115" t="s">
        <v>30</v>
      </c>
      <c r="O62" s="125"/>
      <c r="P62" s="125">
        <f t="shared" si="0"/>
        <v>4</v>
      </c>
      <c r="Q62" s="125">
        <f t="shared" si="1"/>
        <v>0.75</v>
      </c>
      <c r="R62" s="125"/>
      <c r="S62" s="125">
        <f t="shared" si="2"/>
        <v>0</v>
      </c>
      <c r="T62" s="125">
        <f t="shared" si="3"/>
        <v>0.75</v>
      </c>
      <c r="U62" s="125">
        <f t="shared" si="4"/>
        <v>0.75</v>
      </c>
      <c r="V62" s="126">
        <f t="shared" si="5"/>
        <v>0</v>
      </c>
      <c r="W62" s="126">
        <f t="shared" si="6"/>
        <v>0</v>
      </c>
      <c r="X62" s="126">
        <f t="shared" si="7"/>
        <v>0</v>
      </c>
      <c r="Y62" s="126">
        <f t="shared" si="8"/>
        <v>0</v>
      </c>
      <c r="Z62" s="126">
        <f t="shared" si="9"/>
        <v>0</v>
      </c>
      <c r="AA62" s="126">
        <f t="shared" si="10"/>
        <v>0</v>
      </c>
      <c r="AB62" s="126">
        <f t="shared" si="11"/>
        <v>0</v>
      </c>
      <c r="AC62" s="126">
        <f t="shared" si="12"/>
        <v>0.75</v>
      </c>
      <c r="AD62" s="126">
        <f t="shared" si="13"/>
        <v>0</v>
      </c>
      <c r="AE62" s="126">
        <f t="shared" si="14"/>
        <v>0.75</v>
      </c>
      <c r="AF62" s="127"/>
      <c r="AG62" s="125"/>
      <c r="AH62" s="125">
        <f t="shared" si="15"/>
        <v>3</v>
      </c>
      <c r="AI62" s="125">
        <f t="shared" si="16"/>
        <v>4</v>
      </c>
      <c r="AJ62" s="125" t="str">
        <f t="shared" si="17"/>
        <v>Correct</v>
      </c>
      <c r="AK62" s="125"/>
      <c r="AL62" s="115" t="s">
        <v>99</v>
      </c>
      <c r="AM62" s="115">
        <v>37</v>
      </c>
      <c r="AN62" s="115" t="s">
        <v>181</v>
      </c>
      <c r="AO62" s="115" t="s">
        <v>221</v>
      </c>
      <c r="AP62" s="115" t="s">
        <v>85</v>
      </c>
      <c r="AQ62" s="115" t="s">
        <v>86</v>
      </c>
      <c r="AR62" s="115" t="s">
        <v>87</v>
      </c>
      <c r="AS62" s="115" t="s">
        <v>101</v>
      </c>
      <c r="AT62" s="115" t="s">
        <v>102</v>
      </c>
      <c r="AU62" s="115" t="s">
        <v>90</v>
      </c>
      <c r="AV62" s="115" t="s">
        <v>91</v>
      </c>
      <c r="AW62" s="115" t="s">
        <v>91</v>
      </c>
    </row>
    <row r="63" spans="1:49">
      <c r="A63" s="115">
        <v>5588240909</v>
      </c>
      <c r="I63" s="115" t="s">
        <v>25</v>
      </c>
      <c r="L63" s="115" t="s">
        <v>28</v>
      </c>
      <c r="M63" s="115" t="s">
        <v>29</v>
      </c>
      <c r="O63" s="125"/>
      <c r="P63" s="125">
        <f t="shared" si="0"/>
        <v>3</v>
      </c>
      <c r="Q63" s="125">
        <f t="shared" si="1"/>
        <v>1</v>
      </c>
      <c r="R63" s="125"/>
      <c r="S63" s="125">
        <f t="shared" si="2"/>
        <v>0</v>
      </c>
      <c r="T63" s="125">
        <f t="shared" si="3"/>
        <v>0</v>
      </c>
      <c r="U63" s="125">
        <f t="shared" si="4"/>
        <v>0</v>
      </c>
      <c r="V63" s="126">
        <f t="shared" si="5"/>
        <v>0</v>
      </c>
      <c r="W63" s="126">
        <f t="shared" si="6"/>
        <v>0</v>
      </c>
      <c r="X63" s="126">
        <f t="shared" si="7"/>
        <v>0</v>
      </c>
      <c r="Y63" s="126">
        <f t="shared" si="8"/>
        <v>0</v>
      </c>
      <c r="Z63" s="126">
        <f t="shared" si="9"/>
        <v>1</v>
      </c>
      <c r="AA63" s="126">
        <f t="shared" si="10"/>
        <v>0</v>
      </c>
      <c r="AB63" s="126">
        <f t="shared" si="11"/>
        <v>0</v>
      </c>
      <c r="AC63" s="126">
        <f t="shared" si="12"/>
        <v>1</v>
      </c>
      <c r="AD63" s="126">
        <f t="shared" si="13"/>
        <v>1</v>
      </c>
      <c r="AE63" s="126">
        <f t="shared" si="14"/>
        <v>0</v>
      </c>
      <c r="AF63" s="127"/>
      <c r="AG63" s="125"/>
      <c r="AH63" s="125">
        <f t="shared" si="15"/>
        <v>3</v>
      </c>
      <c r="AI63" s="125">
        <f t="shared" si="16"/>
        <v>3</v>
      </c>
      <c r="AJ63" s="125" t="str">
        <f t="shared" si="17"/>
        <v>Correct</v>
      </c>
      <c r="AK63" s="125"/>
      <c r="AL63" s="115" t="s">
        <v>99</v>
      </c>
      <c r="AM63" s="115">
        <v>28</v>
      </c>
      <c r="AN63" s="115" t="s">
        <v>432</v>
      </c>
      <c r="AP63" s="115" t="s">
        <v>443</v>
      </c>
      <c r="AQ63" s="115" t="s">
        <v>91</v>
      </c>
      <c r="AR63" s="115" t="s">
        <v>108</v>
      </c>
      <c r="AS63" s="115" t="s">
        <v>93</v>
      </c>
      <c r="AT63" s="115" t="s">
        <v>102</v>
      </c>
      <c r="AU63" s="115" t="s">
        <v>90</v>
      </c>
      <c r="AV63" s="115" t="s">
        <v>91</v>
      </c>
    </row>
    <row r="64" spans="1:49">
      <c r="A64" s="115">
        <v>5597267091</v>
      </c>
      <c r="M64" s="115" t="s">
        <v>29</v>
      </c>
      <c r="O64" s="125"/>
      <c r="P64" s="125">
        <f t="shared" si="0"/>
        <v>1</v>
      </c>
      <c r="Q64" s="125">
        <f t="shared" si="1"/>
        <v>3</v>
      </c>
      <c r="R64" s="125"/>
      <c r="S64" s="125">
        <f t="shared" si="2"/>
        <v>0</v>
      </c>
      <c r="T64" s="125">
        <f t="shared" si="3"/>
        <v>0</v>
      </c>
      <c r="U64" s="125">
        <f t="shared" si="4"/>
        <v>0</v>
      </c>
      <c r="V64" s="126">
        <f t="shared" si="5"/>
        <v>0</v>
      </c>
      <c r="W64" s="126">
        <f t="shared" si="6"/>
        <v>0</v>
      </c>
      <c r="X64" s="126">
        <f t="shared" si="7"/>
        <v>0</v>
      </c>
      <c r="Y64" s="126">
        <f t="shared" si="8"/>
        <v>0</v>
      </c>
      <c r="Z64" s="126">
        <f t="shared" si="9"/>
        <v>0</v>
      </c>
      <c r="AA64" s="126">
        <f t="shared" si="10"/>
        <v>0</v>
      </c>
      <c r="AB64" s="126">
        <f t="shared" si="11"/>
        <v>0</v>
      </c>
      <c r="AC64" s="126">
        <f t="shared" si="12"/>
        <v>0</v>
      </c>
      <c r="AD64" s="126">
        <f t="shared" si="13"/>
        <v>1</v>
      </c>
      <c r="AE64" s="126">
        <f t="shared" si="14"/>
        <v>0</v>
      </c>
      <c r="AF64" s="127"/>
      <c r="AG64" s="125"/>
      <c r="AH64" s="125">
        <f t="shared" si="15"/>
        <v>1</v>
      </c>
      <c r="AI64" s="125">
        <f t="shared" si="16"/>
        <v>1</v>
      </c>
      <c r="AJ64" s="125" t="str">
        <f t="shared" si="17"/>
        <v>Correct</v>
      </c>
      <c r="AK64" s="125"/>
      <c r="AL64" s="115" t="s">
        <v>99</v>
      </c>
      <c r="AM64" s="115">
        <v>32</v>
      </c>
      <c r="AN64" s="115" t="s">
        <v>84</v>
      </c>
      <c r="AO64" s="115" t="s">
        <v>453</v>
      </c>
      <c r="AP64" s="115" t="s">
        <v>443</v>
      </c>
      <c r="AQ64" s="115" t="s">
        <v>91</v>
      </c>
      <c r="AR64" s="115" t="s">
        <v>108</v>
      </c>
      <c r="AS64" s="115" t="s">
        <v>93</v>
      </c>
      <c r="AT64" s="115" t="s">
        <v>109</v>
      </c>
      <c r="AU64" s="115" t="s">
        <v>113</v>
      </c>
      <c r="AV64" s="115" t="s">
        <v>91</v>
      </c>
    </row>
    <row r="65" spans="1:49">
      <c r="A65" s="115">
        <v>5602845451</v>
      </c>
      <c r="D65" s="115" t="s">
        <v>20</v>
      </c>
      <c r="J65" s="115" t="s">
        <v>26</v>
      </c>
      <c r="L65" s="115" t="s">
        <v>28</v>
      </c>
      <c r="O65" s="125"/>
      <c r="P65" s="125">
        <f t="shared" si="0"/>
        <v>3</v>
      </c>
      <c r="Q65" s="125">
        <f t="shared" si="1"/>
        <v>1</v>
      </c>
      <c r="R65" s="125"/>
      <c r="S65" s="125">
        <f t="shared" si="2"/>
        <v>0</v>
      </c>
      <c r="T65" s="125">
        <f t="shared" si="3"/>
        <v>0</v>
      </c>
      <c r="U65" s="125">
        <f t="shared" si="4"/>
        <v>1</v>
      </c>
      <c r="V65" s="126">
        <f t="shared" si="5"/>
        <v>0</v>
      </c>
      <c r="W65" s="126">
        <f t="shared" si="6"/>
        <v>0</v>
      </c>
      <c r="X65" s="126">
        <f t="shared" si="7"/>
        <v>0</v>
      </c>
      <c r="Y65" s="126">
        <f t="shared" si="8"/>
        <v>0</v>
      </c>
      <c r="Z65" s="126">
        <f t="shared" si="9"/>
        <v>0</v>
      </c>
      <c r="AA65" s="126">
        <f t="shared" si="10"/>
        <v>1</v>
      </c>
      <c r="AB65" s="126">
        <f t="shared" si="11"/>
        <v>0</v>
      </c>
      <c r="AC65" s="126">
        <f t="shared" si="12"/>
        <v>1</v>
      </c>
      <c r="AD65" s="126">
        <f t="shared" si="13"/>
        <v>0</v>
      </c>
      <c r="AE65" s="126">
        <f t="shared" si="14"/>
        <v>0</v>
      </c>
      <c r="AF65" s="127"/>
      <c r="AG65" s="125"/>
      <c r="AH65" s="125">
        <f t="shared" si="15"/>
        <v>3</v>
      </c>
      <c r="AI65" s="125">
        <f t="shared" si="16"/>
        <v>3</v>
      </c>
      <c r="AJ65" s="125" t="str">
        <f t="shared" si="17"/>
        <v>Correct</v>
      </c>
      <c r="AK65" s="125"/>
      <c r="AL65" s="115"/>
    </row>
    <row r="66" spans="1:49">
      <c r="A66" s="115">
        <v>7011078670</v>
      </c>
      <c r="C66" s="115" t="s">
        <v>19</v>
      </c>
      <c r="E66" s="115" t="s">
        <v>21</v>
      </c>
      <c r="L66" s="115" t="s">
        <v>28</v>
      </c>
      <c r="O66" s="125"/>
      <c r="P66" s="125">
        <f t="shared" ref="P66:P129" si="18">COUNTA(B66:N66)</f>
        <v>3</v>
      </c>
      <c r="Q66" s="125">
        <f t="shared" ref="Q66:Q129" si="19">3/P66</f>
        <v>1</v>
      </c>
      <c r="R66" s="125"/>
      <c r="S66" s="125">
        <f t="shared" ref="S66:S129" si="20">IF($P66&lt;3,IF($B66=$B$1,1,0),IF($B66=$B$1,$Q66,0))</f>
        <v>0</v>
      </c>
      <c r="T66" s="125">
        <f t="shared" ref="T66:T129" si="21">IF($P66&lt;3,IF($C66=$C$1,1,0),IF($C66=$C$1,$Q66,0))</f>
        <v>1</v>
      </c>
      <c r="U66" s="125">
        <f t="shared" ref="U66:U129" si="22">IF($P66&lt;3,IF($D66=$D$1,1,0),IF($D66=$D$1,$Q66,0))</f>
        <v>0</v>
      </c>
      <c r="V66" s="126">
        <f t="shared" ref="V66:V129" si="23">IF($P66&lt;3,IF($E66=$E$1,1,0),IF($E66=$E$1,$Q66,0))</f>
        <v>1</v>
      </c>
      <c r="W66" s="126">
        <f t="shared" ref="W66:W129" si="24">IF($P66&lt;3,IF($F66=$F$1,1,0),IF($F66=$F$1,$Q66,0))</f>
        <v>0</v>
      </c>
      <c r="X66" s="126">
        <f t="shared" ref="X66:X129" si="25">IF($P66&lt;3,IF($G66=$G$1,1,0),IF($G66=$G$1,$Q66,0))</f>
        <v>0</v>
      </c>
      <c r="Y66" s="126">
        <f t="shared" ref="Y66:Y129" si="26">IF($P66&lt;3,IF($H66=$H$1,1,0),IF($H66=$H$1,$Q66,0))</f>
        <v>0</v>
      </c>
      <c r="Z66" s="126">
        <f t="shared" ref="Z66:Z129" si="27">IF($P66&lt;3,IF($I66=$I$1,1,0),IF($I66=$I$1,$Q66,0))</f>
        <v>0</v>
      </c>
      <c r="AA66" s="126">
        <f t="shared" ref="AA66:AA129" si="28">IF($P66&lt;3,IF($J66=$J$1,1,0),IF($J66=$J$1,$Q66,0))</f>
        <v>0</v>
      </c>
      <c r="AB66" s="126">
        <f t="shared" ref="AB66:AB129" si="29">IF($P66&lt;3,IF($K66=$K$1,1,0),IF($K66=$K$1,$Q66,0))</f>
        <v>0</v>
      </c>
      <c r="AC66" s="126">
        <f t="shared" ref="AC66:AC129" si="30">IF($P66&lt;3,IF($L66=$L$1,1,0),IF($L66=$L$1,$Q66,0))</f>
        <v>1</v>
      </c>
      <c r="AD66" s="126">
        <f t="shared" ref="AD66:AD129" si="31">IF($P66&lt;3,IF($M66=$M$1,1,0),IF($M66=$M$1,$Q66,0))</f>
        <v>0</v>
      </c>
      <c r="AE66" s="126">
        <f t="shared" ref="AE66:AE129" si="32">IF($P66&lt;3,IF($N66=$N$1,1,0),IF($N66=$N$1,$Q66,0))</f>
        <v>0</v>
      </c>
      <c r="AF66" s="127"/>
      <c r="AG66" s="125"/>
      <c r="AH66" s="125">
        <f t="shared" ref="AH66:AH129" si="33">SUM(S66:AE66)</f>
        <v>3</v>
      </c>
      <c r="AI66" s="125">
        <f t="shared" ref="AI66:AI129" si="34">P66</f>
        <v>3</v>
      </c>
      <c r="AJ66" s="125" t="str">
        <f t="shared" ref="AJ66:AJ129" si="35">IF(AH66=AI66,"Correct",IF(AH66=3,"Correct","Wrong"))</f>
        <v>Correct</v>
      </c>
      <c r="AK66" s="125"/>
      <c r="AL66" s="115" t="s">
        <v>83</v>
      </c>
      <c r="AM66" s="115">
        <v>31</v>
      </c>
      <c r="AN66" s="115" t="s">
        <v>181</v>
      </c>
      <c r="AO66" s="115" t="s">
        <v>223</v>
      </c>
      <c r="AP66" s="115" t="s">
        <v>92</v>
      </c>
      <c r="AQ66" s="115" t="s">
        <v>86</v>
      </c>
      <c r="AR66" s="115" t="s">
        <v>87</v>
      </c>
      <c r="AS66" s="115" t="s">
        <v>88</v>
      </c>
      <c r="AT66" s="115" t="s">
        <v>89</v>
      </c>
      <c r="AU66" s="115" t="s">
        <v>90</v>
      </c>
      <c r="AV66" s="115" t="s">
        <v>91</v>
      </c>
      <c r="AW66" s="115" t="s">
        <v>91</v>
      </c>
    </row>
    <row r="67" spans="1:49">
      <c r="A67" s="115">
        <v>6985160673</v>
      </c>
      <c r="B67" s="115" t="s">
        <v>18</v>
      </c>
      <c r="C67" s="115" t="s">
        <v>19</v>
      </c>
      <c r="D67" s="115" t="s">
        <v>20</v>
      </c>
      <c r="J67" s="115" t="s">
        <v>26</v>
      </c>
      <c r="L67" s="115" t="s">
        <v>28</v>
      </c>
      <c r="O67" s="125"/>
      <c r="P67" s="125">
        <f t="shared" si="18"/>
        <v>5</v>
      </c>
      <c r="Q67" s="125">
        <f t="shared" si="19"/>
        <v>0.6</v>
      </c>
      <c r="R67" s="125"/>
      <c r="S67" s="125">
        <f t="shared" si="20"/>
        <v>0.6</v>
      </c>
      <c r="T67" s="125">
        <f t="shared" si="21"/>
        <v>0.6</v>
      </c>
      <c r="U67" s="125">
        <f t="shared" si="22"/>
        <v>0.6</v>
      </c>
      <c r="V67" s="126">
        <f t="shared" si="23"/>
        <v>0</v>
      </c>
      <c r="W67" s="126">
        <f t="shared" si="24"/>
        <v>0</v>
      </c>
      <c r="X67" s="126">
        <f t="shared" si="25"/>
        <v>0</v>
      </c>
      <c r="Y67" s="126">
        <f t="shared" si="26"/>
        <v>0</v>
      </c>
      <c r="Z67" s="126">
        <f t="shared" si="27"/>
        <v>0</v>
      </c>
      <c r="AA67" s="126">
        <f t="shared" si="28"/>
        <v>0.6</v>
      </c>
      <c r="AB67" s="126">
        <f t="shared" si="29"/>
        <v>0</v>
      </c>
      <c r="AC67" s="126">
        <f t="shared" si="30"/>
        <v>0.6</v>
      </c>
      <c r="AD67" s="126">
        <f t="shared" si="31"/>
        <v>0</v>
      </c>
      <c r="AE67" s="126">
        <f t="shared" si="32"/>
        <v>0</v>
      </c>
      <c r="AF67" s="127"/>
      <c r="AG67" s="125"/>
      <c r="AH67" s="125">
        <f t="shared" si="33"/>
        <v>3</v>
      </c>
      <c r="AI67" s="125">
        <f t="shared" si="34"/>
        <v>5</v>
      </c>
      <c r="AJ67" s="125" t="str">
        <f t="shared" si="35"/>
        <v>Correct</v>
      </c>
      <c r="AK67" s="125"/>
      <c r="AL67" s="115" t="s">
        <v>99</v>
      </c>
      <c r="AM67" s="115">
        <v>58</v>
      </c>
      <c r="AN67" s="115" t="s">
        <v>181</v>
      </c>
      <c r="AO67" s="115" t="s">
        <v>239</v>
      </c>
      <c r="AP67" s="115" t="s">
        <v>85</v>
      </c>
      <c r="AQ67" s="115" t="s">
        <v>86</v>
      </c>
      <c r="AR67" s="115" t="s">
        <v>87</v>
      </c>
      <c r="AS67" s="115" t="s">
        <v>100</v>
      </c>
      <c r="AT67" s="115" t="s">
        <v>102</v>
      </c>
      <c r="AU67" s="115" t="s">
        <v>90</v>
      </c>
      <c r="AV67" s="115" t="s">
        <v>91</v>
      </c>
      <c r="AW67" s="115" t="s">
        <v>91</v>
      </c>
    </row>
    <row r="68" spans="1:49">
      <c r="A68" s="115">
        <v>5586741974</v>
      </c>
      <c r="C68" s="115" t="s">
        <v>19</v>
      </c>
      <c r="D68" s="115" t="s">
        <v>20</v>
      </c>
      <c r="I68" s="115" t="s">
        <v>25</v>
      </c>
      <c r="O68" s="125"/>
      <c r="P68" s="125">
        <f t="shared" si="18"/>
        <v>3</v>
      </c>
      <c r="Q68" s="125">
        <f t="shared" si="19"/>
        <v>1</v>
      </c>
      <c r="R68" s="125"/>
      <c r="S68" s="125">
        <f t="shared" si="20"/>
        <v>0</v>
      </c>
      <c r="T68" s="125">
        <f t="shared" si="21"/>
        <v>1</v>
      </c>
      <c r="U68" s="125">
        <f t="shared" si="22"/>
        <v>1</v>
      </c>
      <c r="V68" s="126">
        <f t="shared" si="23"/>
        <v>0</v>
      </c>
      <c r="W68" s="126">
        <f t="shared" si="24"/>
        <v>0</v>
      </c>
      <c r="X68" s="126">
        <f t="shared" si="25"/>
        <v>0</v>
      </c>
      <c r="Y68" s="126">
        <f t="shared" si="26"/>
        <v>0</v>
      </c>
      <c r="Z68" s="126">
        <f t="shared" si="27"/>
        <v>1</v>
      </c>
      <c r="AA68" s="126">
        <f t="shared" si="28"/>
        <v>0</v>
      </c>
      <c r="AB68" s="126">
        <f t="shared" si="29"/>
        <v>0</v>
      </c>
      <c r="AC68" s="126">
        <f t="shared" si="30"/>
        <v>0</v>
      </c>
      <c r="AD68" s="126">
        <f t="shared" si="31"/>
        <v>0</v>
      </c>
      <c r="AE68" s="126">
        <f t="shared" si="32"/>
        <v>0</v>
      </c>
      <c r="AF68" s="127"/>
      <c r="AG68" s="125"/>
      <c r="AH68" s="125">
        <f t="shared" si="33"/>
        <v>3</v>
      </c>
      <c r="AI68" s="125">
        <f t="shared" si="34"/>
        <v>3</v>
      </c>
      <c r="AJ68" s="125" t="str">
        <f t="shared" si="35"/>
        <v>Correct</v>
      </c>
      <c r="AK68" s="125"/>
      <c r="AL68" s="115" t="s">
        <v>83</v>
      </c>
      <c r="AM68" s="115">
        <v>80</v>
      </c>
      <c r="AN68" s="115" t="s">
        <v>181</v>
      </c>
      <c r="AO68" s="115" t="s">
        <v>211</v>
      </c>
      <c r="AP68" s="115" t="s">
        <v>85</v>
      </c>
      <c r="AQ68" s="115" t="s">
        <v>86</v>
      </c>
      <c r="AR68" s="115" t="s">
        <v>87</v>
      </c>
      <c r="AS68" s="115" t="s">
        <v>93</v>
      </c>
      <c r="AT68" s="115" t="s">
        <v>102</v>
      </c>
      <c r="AU68" s="115" t="s">
        <v>106</v>
      </c>
      <c r="AV68" s="115" t="s">
        <v>91</v>
      </c>
      <c r="AW68" s="115" t="s">
        <v>86</v>
      </c>
    </row>
    <row r="69" spans="1:49">
      <c r="A69" s="115">
        <v>7011536823</v>
      </c>
      <c r="D69" s="115" t="s">
        <v>20</v>
      </c>
      <c r="L69" s="115" t="s">
        <v>28</v>
      </c>
      <c r="M69" s="115" t="s">
        <v>29</v>
      </c>
      <c r="O69" s="125"/>
      <c r="P69" s="125">
        <f t="shared" si="18"/>
        <v>3</v>
      </c>
      <c r="Q69" s="125">
        <f t="shared" si="19"/>
        <v>1</v>
      </c>
      <c r="R69" s="125"/>
      <c r="S69" s="125">
        <f t="shared" si="20"/>
        <v>0</v>
      </c>
      <c r="T69" s="125">
        <f t="shared" si="21"/>
        <v>0</v>
      </c>
      <c r="U69" s="125">
        <f t="shared" si="22"/>
        <v>1</v>
      </c>
      <c r="V69" s="126">
        <f t="shared" si="23"/>
        <v>0</v>
      </c>
      <c r="W69" s="126">
        <f t="shared" si="24"/>
        <v>0</v>
      </c>
      <c r="X69" s="126">
        <f t="shared" si="25"/>
        <v>0</v>
      </c>
      <c r="Y69" s="126">
        <f t="shared" si="26"/>
        <v>0</v>
      </c>
      <c r="Z69" s="126">
        <f t="shared" si="27"/>
        <v>0</v>
      </c>
      <c r="AA69" s="126">
        <f t="shared" si="28"/>
        <v>0</v>
      </c>
      <c r="AB69" s="126">
        <f t="shared" si="29"/>
        <v>0</v>
      </c>
      <c r="AC69" s="126">
        <f t="shared" si="30"/>
        <v>1</v>
      </c>
      <c r="AD69" s="126">
        <f t="shared" si="31"/>
        <v>1</v>
      </c>
      <c r="AE69" s="126">
        <f t="shared" si="32"/>
        <v>0</v>
      </c>
      <c r="AF69" s="127"/>
      <c r="AG69" s="125"/>
      <c r="AH69" s="125">
        <f t="shared" si="33"/>
        <v>3</v>
      </c>
      <c r="AI69" s="125">
        <f t="shared" si="34"/>
        <v>3</v>
      </c>
      <c r="AJ69" s="125" t="str">
        <f t="shared" si="35"/>
        <v>Correct</v>
      </c>
      <c r="AK69" s="125"/>
      <c r="AL69" s="115" t="s">
        <v>83</v>
      </c>
      <c r="AM69" s="115">
        <v>89</v>
      </c>
      <c r="AN69" s="115" t="s">
        <v>181</v>
      </c>
      <c r="AO69" s="115" t="s">
        <v>208</v>
      </c>
      <c r="AP69" s="115" t="s">
        <v>85</v>
      </c>
      <c r="AQ69" s="115" t="s">
        <v>86</v>
      </c>
      <c r="AR69" s="115" t="s">
        <v>87</v>
      </c>
      <c r="AT69" s="115" t="s">
        <v>111</v>
      </c>
      <c r="AU69" s="115" t="s">
        <v>106</v>
      </c>
      <c r="AV69" s="115" t="s">
        <v>91</v>
      </c>
      <c r="AW69" s="115" t="s">
        <v>86</v>
      </c>
    </row>
    <row r="70" spans="1:49">
      <c r="A70" s="115">
        <v>7020356056</v>
      </c>
      <c r="B70" s="115" t="s">
        <v>18</v>
      </c>
      <c r="M70" s="115" t="s">
        <v>29</v>
      </c>
      <c r="O70" s="125"/>
      <c r="P70" s="125">
        <f t="shared" si="18"/>
        <v>2</v>
      </c>
      <c r="Q70" s="125">
        <f t="shared" si="19"/>
        <v>1.5</v>
      </c>
      <c r="R70" s="125"/>
      <c r="S70" s="125">
        <f t="shared" si="20"/>
        <v>1</v>
      </c>
      <c r="T70" s="125">
        <f t="shared" si="21"/>
        <v>0</v>
      </c>
      <c r="U70" s="125">
        <f t="shared" si="22"/>
        <v>0</v>
      </c>
      <c r="V70" s="126">
        <f t="shared" si="23"/>
        <v>0</v>
      </c>
      <c r="W70" s="126">
        <f t="shared" si="24"/>
        <v>0</v>
      </c>
      <c r="X70" s="126">
        <f t="shared" si="25"/>
        <v>0</v>
      </c>
      <c r="Y70" s="126">
        <f t="shared" si="26"/>
        <v>0</v>
      </c>
      <c r="Z70" s="126">
        <f t="shared" si="27"/>
        <v>0</v>
      </c>
      <c r="AA70" s="126">
        <f t="shared" si="28"/>
        <v>0</v>
      </c>
      <c r="AB70" s="126">
        <f t="shared" si="29"/>
        <v>0</v>
      </c>
      <c r="AC70" s="126">
        <f t="shared" si="30"/>
        <v>0</v>
      </c>
      <c r="AD70" s="126">
        <f t="shared" si="31"/>
        <v>1</v>
      </c>
      <c r="AE70" s="126">
        <f t="shared" si="32"/>
        <v>0</v>
      </c>
      <c r="AF70" s="127"/>
      <c r="AG70" s="125"/>
      <c r="AH70" s="125">
        <f t="shared" si="33"/>
        <v>2</v>
      </c>
      <c r="AI70" s="125">
        <f t="shared" si="34"/>
        <v>2</v>
      </c>
      <c r="AJ70" s="125" t="str">
        <f t="shared" si="35"/>
        <v>Correct</v>
      </c>
      <c r="AK70" s="125"/>
      <c r="AL70" s="115" t="s">
        <v>83</v>
      </c>
      <c r="AM70" s="115">
        <v>52</v>
      </c>
      <c r="AN70" s="115" t="s">
        <v>181</v>
      </c>
      <c r="AO70" s="115" t="s">
        <v>240</v>
      </c>
      <c r="AP70" s="115" t="s">
        <v>85</v>
      </c>
      <c r="AQ70" s="115" t="s">
        <v>86</v>
      </c>
      <c r="AR70" s="115" t="s">
        <v>87</v>
      </c>
      <c r="AS70" s="115" t="s">
        <v>104</v>
      </c>
      <c r="AT70" s="115" t="s">
        <v>102</v>
      </c>
      <c r="AU70" s="115" t="s">
        <v>90</v>
      </c>
      <c r="AV70" s="115" t="s">
        <v>91</v>
      </c>
      <c r="AW70" s="115" t="s">
        <v>91</v>
      </c>
    </row>
    <row r="71" spans="1:49">
      <c r="A71" s="115">
        <v>5587765516</v>
      </c>
      <c r="E71" s="115" t="s">
        <v>21</v>
      </c>
      <c r="G71" s="115" t="s">
        <v>23</v>
      </c>
      <c r="L71" s="115" t="s">
        <v>28</v>
      </c>
      <c r="O71" s="125"/>
      <c r="P71" s="125">
        <f t="shared" si="18"/>
        <v>3</v>
      </c>
      <c r="Q71" s="125">
        <f t="shared" si="19"/>
        <v>1</v>
      </c>
      <c r="R71" s="125"/>
      <c r="S71" s="125">
        <f t="shared" si="20"/>
        <v>0</v>
      </c>
      <c r="T71" s="125">
        <f t="shared" si="21"/>
        <v>0</v>
      </c>
      <c r="U71" s="125">
        <f t="shared" si="22"/>
        <v>0</v>
      </c>
      <c r="V71" s="126">
        <f t="shared" si="23"/>
        <v>1</v>
      </c>
      <c r="W71" s="126">
        <f t="shared" si="24"/>
        <v>0</v>
      </c>
      <c r="X71" s="126">
        <f t="shared" si="25"/>
        <v>1</v>
      </c>
      <c r="Y71" s="126">
        <f t="shared" si="26"/>
        <v>0</v>
      </c>
      <c r="Z71" s="126">
        <f t="shared" si="27"/>
        <v>0</v>
      </c>
      <c r="AA71" s="126">
        <f t="shared" si="28"/>
        <v>0</v>
      </c>
      <c r="AB71" s="126">
        <f t="shared" si="29"/>
        <v>0</v>
      </c>
      <c r="AC71" s="126">
        <f t="shared" si="30"/>
        <v>1</v>
      </c>
      <c r="AD71" s="126">
        <f t="shared" si="31"/>
        <v>0</v>
      </c>
      <c r="AE71" s="126">
        <f t="shared" si="32"/>
        <v>0</v>
      </c>
      <c r="AF71" s="127"/>
      <c r="AG71" s="125"/>
      <c r="AH71" s="125">
        <f t="shared" si="33"/>
        <v>3</v>
      </c>
      <c r="AI71" s="125">
        <f t="shared" si="34"/>
        <v>3</v>
      </c>
      <c r="AJ71" s="125" t="str">
        <f t="shared" si="35"/>
        <v>Correct</v>
      </c>
      <c r="AK71" s="125"/>
      <c r="AL71" s="115" t="s">
        <v>99</v>
      </c>
      <c r="AM71" s="115">
        <v>28</v>
      </c>
      <c r="AN71" s="115" t="s">
        <v>432</v>
      </c>
    </row>
    <row r="72" spans="1:49">
      <c r="A72" s="115">
        <v>5605324773</v>
      </c>
      <c r="C72" s="115" t="s">
        <v>19</v>
      </c>
      <c r="J72" s="115" t="s">
        <v>26</v>
      </c>
      <c r="L72" s="115" t="s">
        <v>28</v>
      </c>
      <c r="O72" s="125"/>
      <c r="P72" s="125">
        <f t="shared" si="18"/>
        <v>3</v>
      </c>
      <c r="Q72" s="125">
        <f t="shared" si="19"/>
        <v>1</v>
      </c>
      <c r="R72" s="125"/>
      <c r="S72" s="125">
        <f t="shared" si="20"/>
        <v>0</v>
      </c>
      <c r="T72" s="125">
        <f t="shared" si="21"/>
        <v>1</v>
      </c>
      <c r="U72" s="125">
        <f t="shared" si="22"/>
        <v>0</v>
      </c>
      <c r="V72" s="126">
        <f t="shared" si="23"/>
        <v>0</v>
      </c>
      <c r="W72" s="126">
        <f t="shared" si="24"/>
        <v>0</v>
      </c>
      <c r="X72" s="126">
        <f t="shared" si="25"/>
        <v>0</v>
      </c>
      <c r="Y72" s="126">
        <f t="shared" si="26"/>
        <v>0</v>
      </c>
      <c r="Z72" s="126">
        <f t="shared" si="27"/>
        <v>0</v>
      </c>
      <c r="AA72" s="126">
        <f t="shared" si="28"/>
        <v>1</v>
      </c>
      <c r="AB72" s="126">
        <f t="shared" si="29"/>
        <v>0</v>
      </c>
      <c r="AC72" s="126">
        <f t="shared" si="30"/>
        <v>1</v>
      </c>
      <c r="AD72" s="126">
        <f t="shared" si="31"/>
        <v>0</v>
      </c>
      <c r="AE72" s="126">
        <f t="shared" si="32"/>
        <v>0</v>
      </c>
      <c r="AF72" s="127"/>
      <c r="AG72" s="125"/>
      <c r="AH72" s="125">
        <f t="shared" si="33"/>
        <v>3</v>
      </c>
      <c r="AI72" s="125">
        <f t="shared" si="34"/>
        <v>3</v>
      </c>
      <c r="AJ72" s="125" t="str">
        <f t="shared" si="35"/>
        <v>Correct</v>
      </c>
      <c r="AK72" s="125"/>
      <c r="AL72" s="115" t="s">
        <v>99</v>
      </c>
      <c r="AM72" s="115">
        <v>26</v>
      </c>
      <c r="AN72" s="115" t="s">
        <v>432</v>
      </c>
    </row>
    <row r="73" spans="1:49">
      <c r="A73" s="115">
        <v>5607812248</v>
      </c>
      <c r="J73" s="115" t="s">
        <v>26</v>
      </c>
      <c r="O73" s="125"/>
      <c r="P73" s="125">
        <f t="shared" si="18"/>
        <v>1</v>
      </c>
      <c r="Q73" s="125">
        <f t="shared" si="19"/>
        <v>3</v>
      </c>
      <c r="R73" s="125"/>
      <c r="S73" s="125">
        <f t="shared" si="20"/>
        <v>0</v>
      </c>
      <c r="T73" s="125">
        <f t="shared" si="21"/>
        <v>0</v>
      </c>
      <c r="U73" s="125">
        <f t="shared" si="22"/>
        <v>0</v>
      </c>
      <c r="V73" s="126">
        <f t="shared" si="23"/>
        <v>0</v>
      </c>
      <c r="W73" s="126">
        <f t="shared" si="24"/>
        <v>0</v>
      </c>
      <c r="X73" s="126">
        <f t="shared" si="25"/>
        <v>0</v>
      </c>
      <c r="Y73" s="126">
        <f t="shared" si="26"/>
        <v>0</v>
      </c>
      <c r="Z73" s="126">
        <f t="shared" si="27"/>
        <v>0</v>
      </c>
      <c r="AA73" s="126">
        <f t="shared" si="28"/>
        <v>1</v>
      </c>
      <c r="AB73" s="126">
        <f t="shared" si="29"/>
        <v>0</v>
      </c>
      <c r="AC73" s="126">
        <f t="shared" si="30"/>
        <v>0</v>
      </c>
      <c r="AD73" s="126">
        <f t="shared" si="31"/>
        <v>0</v>
      </c>
      <c r="AE73" s="126">
        <f t="shared" si="32"/>
        <v>0</v>
      </c>
      <c r="AF73" s="127"/>
      <c r="AG73" s="125"/>
      <c r="AH73" s="125">
        <f t="shared" si="33"/>
        <v>1</v>
      </c>
      <c r="AI73" s="125">
        <f t="shared" si="34"/>
        <v>1</v>
      </c>
      <c r="AJ73" s="125" t="str">
        <f t="shared" si="35"/>
        <v>Correct</v>
      </c>
      <c r="AK73" s="125"/>
      <c r="AL73" s="115" t="s">
        <v>99</v>
      </c>
      <c r="AM73" s="115">
        <v>37</v>
      </c>
      <c r="AN73" s="115" t="s">
        <v>84</v>
      </c>
      <c r="AO73" s="115" t="s">
        <v>159</v>
      </c>
      <c r="AP73" s="115" t="s">
        <v>107</v>
      </c>
      <c r="AQ73" s="115" t="s">
        <v>91</v>
      </c>
      <c r="AR73" s="115" t="s">
        <v>108</v>
      </c>
      <c r="AS73" s="115" t="s">
        <v>96</v>
      </c>
      <c r="AT73" s="115" t="s">
        <v>102</v>
      </c>
      <c r="AU73" s="115" t="s">
        <v>113</v>
      </c>
      <c r="AV73" s="115" t="s">
        <v>91</v>
      </c>
    </row>
    <row r="74" spans="1:49">
      <c r="A74" s="115">
        <v>5607811928</v>
      </c>
      <c r="J74" s="115" t="s">
        <v>26</v>
      </c>
      <c r="O74" s="125"/>
      <c r="P74" s="125">
        <f t="shared" si="18"/>
        <v>1</v>
      </c>
      <c r="Q74" s="125">
        <f t="shared" si="19"/>
        <v>3</v>
      </c>
      <c r="R74" s="125"/>
      <c r="S74" s="125">
        <f t="shared" si="20"/>
        <v>0</v>
      </c>
      <c r="T74" s="125">
        <f t="shared" si="21"/>
        <v>0</v>
      </c>
      <c r="U74" s="125">
        <f t="shared" si="22"/>
        <v>0</v>
      </c>
      <c r="V74" s="126">
        <f t="shared" si="23"/>
        <v>0</v>
      </c>
      <c r="W74" s="126">
        <f t="shared" si="24"/>
        <v>0</v>
      </c>
      <c r="X74" s="126">
        <f t="shared" si="25"/>
        <v>0</v>
      </c>
      <c r="Y74" s="126">
        <f t="shared" si="26"/>
        <v>0</v>
      </c>
      <c r="Z74" s="126">
        <f t="shared" si="27"/>
        <v>0</v>
      </c>
      <c r="AA74" s="126">
        <f t="shared" si="28"/>
        <v>1</v>
      </c>
      <c r="AB74" s="126">
        <f t="shared" si="29"/>
        <v>0</v>
      </c>
      <c r="AC74" s="126">
        <f t="shared" si="30"/>
        <v>0</v>
      </c>
      <c r="AD74" s="126">
        <f t="shared" si="31"/>
        <v>0</v>
      </c>
      <c r="AE74" s="126">
        <f t="shared" si="32"/>
        <v>0</v>
      </c>
      <c r="AF74" s="127"/>
      <c r="AG74" s="125"/>
      <c r="AH74" s="125">
        <f t="shared" si="33"/>
        <v>1</v>
      </c>
      <c r="AI74" s="125">
        <f t="shared" si="34"/>
        <v>1</v>
      </c>
      <c r="AJ74" s="125" t="str">
        <f t="shared" si="35"/>
        <v>Correct</v>
      </c>
      <c r="AK74" s="125"/>
      <c r="AL74" s="115" t="s">
        <v>99</v>
      </c>
      <c r="AM74" s="115">
        <v>40</v>
      </c>
      <c r="AN74" s="115" t="s">
        <v>84</v>
      </c>
      <c r="AO74" s="115" t="s">
        <v>444</v>
      </c>
      <c r="AP74" s="115" t="s">
        <v>107</v>
      </c>
      <c r="AQ74" s="115" t="s">
        <v>91</v>
      </c>
      <c r="AR74" s="115" t="s">
        <v>108</v>
      </c>
      <c r="AS74" s="115" t="s">
        <v>93</v>
      </c>
      <c r="AT74" s="115" t="s">
        <v>102</v>
      </c>
      <c r="AU74" s="115" t="s">
        <v>90</v>
      </c>
      <c r="AV74" s="115" t="s">
        <v>91</v>
      </c>
    </row>
    <row r="75" spans="1:49">
      <c r="A75" s="115">
        <v>5607810974</v>
      </c>
      <c r="J75" s="115" t="s">
        <v>26</v>
      </c>
      <c r="O75" s="125"/>
      <c r="P75" s="125">
        <f t="shared" si="18"/>
        <v>1</v>
      </c>
      <c r="Q75" s="125">
        <f t="shared" si="19"/>
        <v>3</v>
      </c>
      <c r="R75" s="125"/>
      <c r="S75" s="125">
        <f t="shared" si="20"/>
        <v>0</v>
      </c>
      <c r="T75" s="125">
        <f t="shared" si="21"/>
        <v>0</v>
      </c>
      <c r="U75" s="125">
        <f t="shared" si="22"/>
        <v>0</v>
      </c>
      <c r="V75" s="126">
        <f t="shared" si="23"/>
        <v>0</v>
      </c>
      <c r="W75" s="126">
        <f t="shared" si="24"/>
        <v>0</v>
      </c>
      <c r="X75" s="126">
        <f t="shared" si="25"/>
        <v>0</v>
      </c>
      <c r="Y75" s="126">
        <f t="shared" si="26"/>
        <v>0</v>
      </c>
      <c r="Z75" s="126">
        <f t="shared" si="27"/>
        <v>0</v>
      </c>
      <c r="AA75" s="126">
        <f t="shared" si="28"/>
        <v>1</v>
      </c>
      <c r="AB75" s="126">
        <f t="shared" si="29"/>
        <v>0</v>
      </c>
      <c r="AC75" s="126">
        <f t="shared" si="30"/>
        <v>0</v>
      </c>
      <c r="AD75" s="126">
        <f t="shared" si="31"/>
        <v>0</v>
      </c>
      <c r="AE75" s="126">
        <f t="shared" si="32"/>
        <v>0</v>
      </c>
      <c r="AF75" s="127"/>
      <c r="AG75" s="125"/>
      <c r="AH75" s="125">
        <f t="shared" si="33"/>
        <v>1</v>
      </c>
      <c r="AI75" s="125">
        <f t="shared" si="34"/>
        <v>1</v>
      </c>
      <c r="AJ75" s="125" t="str">
        <f t="shared" si="35"/>
        <v>Correct</v>
      </c>
      <c r="AK75" s="125"/>
      <c r="AL75" s="115" t="s">
        <v>99</v>
      </c>
      <c r="AM75" s="115">
        <v>36</v>
      </c>
      <c r="AN75" s="115" t="s">
        <v>84</v>
      </c>
      <c r="AO75" s="115" t="s">
        <v>447</v>
      </c>
      <c r="AP75" s="115" t="s">
        <v>107</v>
      </c>
      <c r="AQ75" s="115" t="s">
        <v>91</v>
      </c>
      <c r="AR75" s="115" t="s">
        <v>108</v>
      </c>
      <c r="AS75" s="115" t="s">
        <v>93</v>
      </c>
      <c r="AT75" s="115" t="s">
        <v>102</v>
      </c>
      <c r="AU75" s="115" t="s">
        <v>113</v>
      </c>
      <c r="AV75" s="115" t="s">
        <v>91</v>
      </c>
    </row>
    <row r="76" spans="1:49">
      <c r="A76" s="115">
        <v>6988293259</v>
      </c>
      <c r="D76" s="115" t="s">
        <v>20</v>
      </c>
      <c r="J76" s="115" t="s">
        <v>26</v>
      </c>
      <c r="O76" s="125"/>
      <c r="P76" s="125">
        <f t="shared" si="18"/>
        <v>2</v>
      </c>
      <c r="Q76" s="125">
        <f t="shared" si="19"/>
        <v>1.5</v>
      </c>
      <c r="R76" s="125"/>
      <c r="S76" s="125">
        <f t="shared" si="20"/>
        <v>0</v>
      </c>
      <c r="T76" s="125">
        <f t="shared" si="21"/>
        <v>0</v>
      </c>
      <c r="U76" s="125">
        <f t="shared" si="22"/>
        <v>1</v>
      </c>
      <c r="V76" s="126">
        <f t="shared" si="23"/>
        <v>0</v>
      </c>
      <c r="W76" s="126">
        <f t="shared" si="24"/>
        <v>0</v>
      </c>
      <c r="X76" s="126">
        <f t="shared" si="25"/>
        <v>0</v>
      </c>
      <c r="Y76" s="126">
        <f t="shared" si="26"/>
        <v>0</v>
      </c>
      <c r="Z76" s="126">
        <f t="shared" si="27"/>
        <v>0</v>
      </c>
      <c r="AA76" s="126">
        <f t="shared" si="28"/>
        <v>1</v>
      </c>
      <c r="AB76" s="126">
        <f t="shared" si="29"/>
        <v>0</v>
      </c>
      <c r="AC76" s="126">
        <f t="shared" si="30"/>
        <v>0</v>
      </c>
      <c r="AD76" s="126">
        <f t="shared" si="31"/>
        <v>0</v>
      </c>
      <c r="AE76" s="126">
        <f t="shared" si="32"/>
        <v>0</v>
      </c>
      <c r="AF76" s="127"/>
      <c r="AG76" s="125"/>
      <c r="AH76" s="125">
        <f t="shared" si="33"/>
        <v>2</v>
      </c>
      <c r="AI76" s="125">
        <f t="shared" si="34"/>
        <v>2</v>
      </c>
      <c r="AJ76" s="125" t="str">
        <f t="shared" si="35"/>
        <v>Correct</v>
      </c>
      <c r="AK76" s="125"/>
      <c r="AL76" s="115" t="s">
        <v>99</v>
      </c>
      <c r="AM76" s="115">
        <v>69</v>
      </c>
      <c r="AN76" s="115" t="s">
        <v>84</v>
      </c>
      <c r="AO76" s="115" t="s">
        <v>149</v>
      </c>
      <c r="AP76" s="115" t="s">
        <v>114</v>
      </c>
      <c r="AR76" s="115" t="s">
        <v>435</v>
      </c>
      <c r="AS76" s="115" t="s">
        <v>101</v>
      </c>
      <c r="AT76" s="115" t="s">
        <v>111</v>
      </c>
      <c r="AU76" s="115" t="s">
        <v>106</v>
      </c>
      <c r="AV76" s="115" t="s">
        <v>91</v>
      </c>
    </row>
    <row r="77" spans="1:49">
      <c r="A77" s="115">
        <v>5585032998</v>
      </c>
      <c r="C77" s="115" t="s">
        <v>19</v>
      </c>
      <c r="K77" s="115" t="s">
        <v>27</v>
      </c>
      <c r="L77" s="115" t="s">
        <v>28</v>
      </c>
      <c r="O77" s="125"/>
      <c r="P77" s="125">
        <f t="shared" si="18"/>
        <v>3</v>
      </c>
      <c r="Q77" s="125">
        <f t="shared" si="19"/>
        <v>1</v>
      </c>
      <c r="R77" s="125"/>
      <c r="S77" s="125">
        <f t="shared" si="20"/>
        <v>0</v>
      </c>
      <c r="T77" s="125">
        <f t="shared" si="21"/>
        <v>1</v>
      </c>
      <c r="U77" s="125">
        <f t="shared" si="22"/>
        <v>0</v>
      </c>
      <c r="V77" s="126">
        <f t="shared" si="23"/>
        <v>0</v>
      </c>
      <c r="W77" s="126">
        <f t="shared" si="24"/>
        <v>0</v>
      </c>
      <c r="X77" s="126">
        <f t="shared" si="25"/>
        <v>0</v>
      </c>
      <c r="Y77" s="126">
        <f t="shared" si="26"/>
        <v>0</v>
      </c>
      <c r="Z77" s="126">
        <f t="shared" si="27"/>
        <v>0</v>
      </c>
      <c r="AA77" s="126">
        <f t="shared" si="28"/>
        <v>0</v>
      </c>
      <c r="AB77" s="126">
        <f t="shared" si="29"/>
        <v>1</v>
      </c>
      <c r="AC77" s="126">
        <f t="shared" si="30"/>
        <v>1</v>
      </c>
      <c r="AD77" s="126">
        <f t="shared" si="31"/>
        <v>0</v>
      </c>
      <c r="AE77" s="126">
        <f t="shared" si="32"/>
        <v>0</v>
      </c>
      <c r="AF77" s="127"/>
      <c r="AG77" s="125"/>
      <c r="AH77" s="125">
        <f t="shared" si="33"/>
        <v>3</v>
      </c>
      <c r="AI77" s="125">
        <f t="shared" si="34"/>
        <v>3</v>
      </c>
      <c r="AJ77" s="125" t="str">
        <f t="shared" si="35"/>
        <v>Correct</v>
      </c>
      <c r="AK77" s="125"/>
      <c r="AL77" s="115" t="s">
        <v>83</v>
      </c>
      <c r="AM77" s="115">
        <v>50</v>
      </c>
      <c r="AN77" s="115" t="s">
        <v>181</v>
      </c>
      <c r="AO77" s="115" t="s">
        <v>223</v>
      </c>
      <c r="AP77" s="115" t="s">
        <v>85</v>
      </c>
      <c r="AQ77" s="115" t="s">
        <v>86</v>
      </c>
      <c r="AR77" s="115" t="s">
        <v>87</v>
      </c>
      <c r="AS77" s="115" t="s">
        <v>101</v>
      </c>
      <c r="AT77" s="115" t="s">
        <v>102</v>
      </c>
      <c r="AU77" s="115" t="s">
        <v>90</v>
      </c>
      <c r="AV77" s="115" t="s">
        <v>91</v>
      </c>
      <c r="AW77" s="115" t="s">
        <v>91</v>
      </c>
    </row>
    <row r="78" spans="1:49">
      <c r="A78" s="115">
        <v>7011538957</v>
      </c>
      <c r="C78" s="115" t="s">
        <v>19</v>
      </c>
      <c r="D78" s="115" t="s">
        <v>20</v>
      </c>
      <c r="L78" s="115" t="s">
        <v>28</v>
      </c>
      <c r="O78" s="125"/>
      <c r="P78" s="125">
        <f t="shared" si="18"/>
        <v>3</v>
      </c>
      <c r="Q78" s="125">
        <f t="shared" si="19"/>
        <v>1</v>
      </c>
      <c r="R78" s="125"/>
      <c r="S78" s="125">
        <f t="shared" si="20"/>
        <v>0</v>
      </c>
      <c r="T78" s="125">
        <f t="shared" si="21"/>
        <v>1</v>
      </c>
      <c r="U78" s="125">
        <f t="shared" si="22"/>
        <v>1</v>
      </c>
      <c r="V78" s="126">
        <f t="shared" si="23"/>
        <v>0</v>
      </c>
      <c r="W78" s="126">
        <f t="shared" si="24"/>
        <v>0</v>
      </c>
      <c r="X78" s="126">
        <f t="shared" si="25"/>
        <v>0</v>
      </c>
      <c r="Y78" s="126">
        <f t="shared" si="26"/>
        <v>0</v>
      </c>
      <c r="Z78" s="126">
        <f t="shared" si="27"/>
        <v>0</v>
      </c>
      <c r="AA78" s="126">
        <f t="shared" si="28"/>
        <v>0</v>
      </c>
      <c r="AB78" s="126">
        <f t="shared" si="29"/>
        <v>0</v>
      </c>
      <c r="AC78" s="126">
        <f t="shared" si="30"/>
        <v>1</v>
      </c>
      <c r="AD78" s="126">
        <f t="shared" si="31"/>
        <v>0</v>
      </c>
      <c r="AE78" s="126">
        <f t="shared" si="32"/>
        <v>0</v>
      </c>
      <c r="AF78" s="127"/>
      <c r="AG78" s="125"/>
      <c r="AH78" s="125">
        <f t="shared" si="33"/>
        <v>3</v>
      </c>
      <c r="AI78" s="125">
        <f t="shared" si="34"/>
        <v>3</v>
      </c>
      <c r="AJ78" s="125" t="str">
        <f t="shared" si="35"/>
        <v>Correct</v>
      </c>
      <c r="AK78" s="125"/>
      <c r="AL78" s="115" t="s">
        <v>99</v>
      </c>
      <c r="AM78" s="115">
        <v>71</v>
      </c>
      <c r="AN78" s="115" t="s">
        <v>181</v>
      </c>
      <c r="AP78" s="115" t="s">
        <v>85</v>
      </c>
      <c r="AQ78" s="115" t="s">
        <v>86</v>
      </c>
      <c r="AR78" s="115" t="s">
        <v>87</v>
      </c>
      <c r="AS78" s="115" t="s">
        <v>100</v>
      </c>
      <c r="AT78" s="115" t="s">
        <v>94</v>
      </c>
      <c r="AU78" s="115" t="s">
        <v>106</v>
      </c>
      <c r="AV78" s="115" t="s">
        <v>91</v>
      </c>
      <c r="AW78" s="115" t="s">
        <v>86</v>
      </c>
    </row>
    <row r="79" spans="1:49">
      <c r="A79" s="115">
        <v>5595846890</v>
      </c>
      <c r="J79" s="115" t="s">
        <v>26</v>
      </c>
      <c r="O79" s="125"/>
      <c r="P79" s="125">
        <f t="shared" si="18"/>
        <v>1</v>
      </c>
      <c r="Q79" s="125">
        <f t="shared" si="19"/>
        <v>3</v>
      </c>
      <c r="R79" s="125"/>
      <c r="S79" s="125">
        <f t="shared" si="20"/>
        <v>0</v>
      </c>
      <c r="T79" s="125">
        <f t="shared" si="21"/>
        <v>0</v>
      </c>
      <c r="U79" s="125">
        <f t="shared" si="22"/>
        <v>0</v>
      </c>
      <c r="V79" s="126">
        <f t="shared" si="23"/>
        <v>0</v>
      </c>
      <c r="W79" s="126">
        <f t="shared" si="24"/>
        <v>0</v>
      </c>
      <c r="X79" s="126">
        <f t="shared" si="25"/>
        <v>0</v>
      </c>
      <c r="Y79" s="126">
        <f t="shared" si="26"/>
        <v>0</v>
      </c>
      <c r="Z79" s="126">
        <f t="shared" si="27"/>
        <v>0</v>
      </c>
      <c r="AA79" s="126">
        <f t="shared" si="28"/>
        <v>1</v>
      </c>
      <c r="AB79" s="126">
        <f t="shared" si="29"/>
        <v>0</v>
      </c>
      <c r="AC79" s="126">
        <f t="shared" si="30"/>
        <v>0</v>
      </c>
      <c r="AD79" s="126">
        <f t="shared" si="31"/>
        <v>0</v>
      </c>
      <c r="AE79" s="126">
        <f t="shared" si="32"/>
        <v>0</v>
      </c>
      <c r="AF79" s="127"/>
      <c r="AG79" s="125"/>
      <c r="AH79" s="125">
        <f t="shared" si="33"/>
        <v>1</v>
      </c>
      <c r="AI79" s="125">
        <f t="shared" si="34"/>
        <v>1</v>
      </c>
      <c r="AJ79" s="125" t="str">
        <f t="shared" si="35"/>
        <v>Correct</v>
      </c>
      <c r="AK79" s="125"/>
      <c r="AL79" s="115"/>
    </row>
    <row r="80" spans="1:49">
      <c r="A80" s="115">
        <v>5593603303</v>
      </c>
      <c r="C80" s="115" t="s">
        <v>19</v>
      </c>
      <c r="O80" s="125"/>
      <c r="P80" s="125">
        <f t="shared" si="18"/>
        <v>1</v>
      </c>
      <c r="Q80" s="125">
        <f t="shared" si="19"/>
        <v>3</v>
      </c>
      <c r="R80" s="125"/>
      <c r="S80" s="125">
        <f t="shared" si="20"/>
        <v>0</v>
      </c>
      <c r="T80" s="125">
        <f t="shared" si="21"/>
        <v>1</v>
      </c>
      <c r="U80" s="125">
        <f t="shared" si="22"/>
        <v>0</v>
      </c>
      <c r="V80" s="126">
        <f t="shared" si="23"/>
        <v>0</v>
      </c>
      <c r="W80" s="126">
        <f t="shared" si="24"/>
        <v>0</v>
      </c>
      <c r="X80" s="126">
        <f t="shared" si="25"/>
        <v>0</v>
      </c>
      <c r="Y80" s="126">
        <f t="shared" si="26"/>
        <v>0</v>
      </c>
      <c r="Z80" s="126">
        <f t="shared" si="27"/>
        <v>0</v>
      </c>
      <c r="AA80" s="126">
        <f t="shared" si="28"/>
        <v>0</v>
      </c>
      <c r="AB80" s="126">
        <f t="shared" si="29"/>
        <v>0</v>
      </c>
      <c r="AC80" s="126">
        <f t="shared" si="30"/>
        <v>0</v>
      </c>
      <c r="AD80" s="126">
        <f t="shared" si="31"/>
        <v>0</v>
      </c>
      <c r="AE80" s="126">
        <f t="shared" si="32"/>
        <v>0</v>
      </c>
      <c r="AF80" s="127"/>
      <c r="AG80" s="125"/>
      <c r="AH80" s="125">
        <f t="shared" si="33"/>
        <v>1</v>
      </c>
      <c r="AI80" s="125">
        <f t="shared" si="34"/>
        <v>1</v>
      </c>
      <c r="AJ80" s="125" t="str">
        <f t="shared" si="35"/>
        <v>Correct</v>
      </c>
      <c r="AK80" s="125"/>
      <c r="AL80" s="115"/>
    </row>
    <row r="81" spans="1:48">
      <c r="A81" s="115">
        <v>5583706480</v>
      </c>
      <c r="E81" s="115" t="s">
        <v>21</v>
      </c>
      <c r="L81" s="115" t="s">
        <v>28</v>
      </c>
      <c r="O81" s="125"/>
      <c r="P81" s="125">
        <f t="shared" si="18"/>
        <v>2</v>
      </c>
      <c r="Q81" s="125">
        <f t="shared" si="19"/>
        <v>1.5</v>
      </c>
      <c r="R81" s="125"/>
      <c r="S81" s="125">
        <f t="shared" si="20"/>
        <v>0</v>
      </c>
      <c r="T81" s="125">
        <f t="shared" si="21"/>
        <v>0</v>
      </c>
      <c r="U81" s="125">
        <f t="shared" si="22"/>
        <v>0</v>
      </c>
      <c r="V81" s="126">
        <f t="shared" si="23"/>
        <v>1</v>
      </c>
      <c r="W81" s="126">
        <f t="shared" si="24"/>
        <v>0</v>
      </c>
      <c r="X81" s="126">
        <f t="shared" si="25"/>
        <v>0</v>
      </c>
      <c r="Y81" s="126">
        <f t="shared" si="26"/>
        <v>0</v>
      </c>
      <c r="Z81" s="126">
        <f t="shared" si="27"/>
        <v>0</v>
      </c>
      <c r="AA81" s="126">
        <f t="shared" si="28"/>
        <v>0</v>
      </c>
      <c r="AB81" s="126">
        <f t="shared" si="29"/>
        <v>0</v>
      </c>
      <c r="AC81" s="126">
        <f t="shared" si="30"/>
        <v>1</v>
      </c>
      <c r="AD81" s="126">
        <f t="shared" si="31"/>
        <v>0</v>
      </c>
      <c r="AE81" s="126">
        <f t="shared" si="32"/>
        <v>0</v>
      </c>
      <c r="AF81" s="127"/>
      <c r="AG81" s="125"/>
      <c r="AH81" s="125">
        <f t="shared" si="33"/>
        <v>2</v>
      </c>
      <c r="AI81" s="125">
        <f t="shared" si="34"/>
        <v>2</v>
      </c>
      <c r="AJ81" s="125" t="str">
        <f t="shared" si="35"/>
        <v>Correct</v>
      </c>
      <c r="AK81" s="125"/>
      <c r="AL81" s="115" t="s">
        <v>83</v>
      </c>
      <c r="AM81" s="115">
        <v>21</v>
      </c>
      <c r="AN81" s="115" t="s">
        <v>84</v>
      </c>
      <c r="AO81" s="115" t="s">
        <v>460</v>
      </c>
      <c r="AP81" s="115" t="s">
        <v>110</v>
      </c>
      <c r="AQ81" s="115" t="s">
        <v>91</v>
      </c>
      <c r="AR81" s="115" t="s">
        <v>108</v>
      </c>
      <c r="AS81" s="115" t="s">
        <v>93</v>
      </c>
      <c r="AT81" s="115" t="s">
        <v>102</v>
      </c>
      <c r="AU81" s="115" t="s">
        <v>95</v>
      </c>
      <c r="AV81" s="115" t="s">
        <v>86</v>
      </c>
    </row>
    <row r="82" spans="1:48">
      <c r="A82" s="115">
        <v>5610771399</v>
      </c>
      <c r="B82" s="115" t="s">
        <v>18</v>
      </c>
      <c r="M82" s="115" t="s">
        <v>29</v>
      </c>
      <c r="O82" s="125"/>
      <c r="P82" s="125">
        <f t="shared" si="18"/>
        <v>2</v>
      </c>
      <c r="Q82" s="125">
        <f t="shared" si="19"/>
        <v>1.5</v>
      </c>
      <c r="R82" s="125"/>
      <c r="S82" s="125">
        <f t="shared" si="20"/>
        <v>1</v>
      </c>
      <c r="T82" s="125">
        <f t="shared" si="21"/>
        <v>0</v>
      </c>
      <c r="U82" s="125">
        <f t="shared" si="22"/>
        <v>0</v>
      </c>
      <c r="V82" s="126">
        <f t="shared" si="23"/>
        <v>0</v>
      </c>
      <c r="W82" s="126">
        <f t="shared" si="24"/>
        <v>0</v>
      </c>
      <c r="X82" s="126">
        <f t="shared" si="25"/>
        <v>0</v>
      </c>
      <c r="Y82" s="126">
        <f t="shared" si="26"/>
        <v>0</v>
      </c>
      <c r="Z82" s="126">
        <f t="shared" si="27"/>
        <v>0</v>
      </c>
      <c r="AA82" s="126">
        <f t="shared" si="28"/>
        <v>0</v>
      </c>
      <c r="AB82" s="126">
        <f t="shared" si="29"/>
        <v>0</v>
      </c>
      <c r="AC82" s="126">
        <f t="shared" si="30"/>
        <v>0</v>
      </c>
      <c r="AD82" s="126">
        <f t="shared" si="31"/>
        <v>1</v>
      </c>
      <c r="AE82" s="126">
        <f t="shared" si="32"/>
        <v>0</v>
      </c>
      <c r="AF82" s="127"/>
      <c r="AG82" s="125"/>
      <c r="AH82" s="125">
        <f t="shared" si="33"/>
        <v>2</v>
      </c>
      <c r="AI82" s="125">
        <f t="shared" si="34"/>
        <v>2</v>
      </c>
      <c r="AJ82" s="125" t="str">
        <f t="shared" si="35"/>
        <v>Correct</v>
      </c>
      <c r="AK82" s="125"/>
      <c r="AL82" s="115"/>
    </row>
    <row r="83" spans="1:48">
      <c r="A83" s="115">
        <v>5580902656</v>
      </c>
      <c r="E83" s="115" t="s">
        <v>21</v>
      </c>
      <c r="H83" s="115" t="s">
        <v>24</v>
      </c>
      <c r="O83" s="125"/>
      <c r="P83" s="125">
        <f t="shared" si="18"/>
        <v>2</v>
      </c>
      <c r="Q83" s="125">
        <f t="shared" si="19"/>
        <v>1.5</v>
      </c>
      <c r="R83" s="125"/>
      <c r="S83" s="125">
        <f t="shared" si="20"/>
        <v>0</v>
      </c>
      <c r="T83" s="125">
        <f t="shared" si="21"/>
        <v>0</v>
      </c>
      <c r="U83" s="125">
        <f t="shared" si="22"/>
        <v>0</v>
      </c>
      <c r="V83" s="126">
        <f t="shared" si="23"/>
        <v>1</v>
      </c>
      <c r="W83" s="126">
        <f t="shared" si="24"/>
        <v>0</v>
      </c>
      <c r="X83" s="126">
        <f t="shared" si="25"/>
        <v>0</v>
      </c>
      <c r="Y83" s="126">
        <f t="shared" si="26"/>
        <v>1</v>
      </c>
      <c r="Z83" s="126">
        <f t="shared" si="27"/>
        <v>0</v>
      </c>
      <c r="AA83" s="126">
        <f t="shared" si="28"/>
        <v>0</v>
      </c>
      <c r="AB83" s="126">
        <f t="shared" si="29"/>
        <v>0</v>
      </c>
      <c r="AC83" s="126">
        <f t="shared" si="30"/>
        <v>0</v>
      </c>
      <c r="AD83" s="126">
        <f t="shared" si="31"/>
        <v>0</v>
      </c>
      <c r="AE83" s="126">
        <f t="shared" si="32"/>
        <v>0</v>
      </c>
      <c r="AF83" s="127"/>
      <c r="AG83" s="125"/>
      <c r="AH83" s="125">
        <f t="shared" si="33"/>
        <v>2</v>
      </c>
      <c r="AI83" s="125">
        <f t="shared" si="34"/>
        <v>2</v>
      </c>
      <c r="AJ83" s="125" t="str">
        <f t="shared" si="35"/>
        <v>Correct</v>
      </c>
      <c r="AK83" s="125"/>
      <c r="AL83" s="115" t="s">
        <v>99</v>
      </c>
      <c r="AM83" s="115">
        <v>13</v>
      </c>
      <c r="AN83" s="115" t="s">
        <v>84</v>
      </c>
      <c r="AO83" s="115" t="s">
        <v>453</v>
      </c>
      <c r="AP83" s="115" t="s">
        <v>85</v>
      </c>
      <c r="AQ83" s="115" t="s">
        <v>91</v>
      </c>
      <c r="AR83" s="115" t="s">
        <v>108</v>
      </c>
      <c r="AS83" s="115" t="s">
        <v>101</v>
      </c>
      <c r="AT83" s="115" t="s">
        <v>112</v>
      </c>
      <c r="AU83" s="115" t="s">
        <v>95</v>
      </c>
      <c r="AV83" s="115" t="s">
        <v>91</v>
      </c>
    </row>
    <row r="84" spans="1:48">
      <c r="A84" s="115">
        <v>5603726809</v>
      </c>
      <c r="F84" s="115" t="s">
        <v>22</v>
      </c>
      <c r="H84" s="115" t="s">
        <v>24</v>
      </c>
      <c r="L84" s="115" t="s">
        <v>28</v>
      </c>
      <c r="O84" s="125"/>
      <c r="P84" s="125">
        <f t="shared" si="18"/>
        <v>3</v>
      </c>
      <c r="Q84" s="125">
        <f t="shared" si="19"/>
        <v>1</v>
      </c>
      <c r="R84" s="125"/>
      <c r="S84" s="125">
        <f t="shared" si="20"/>
        <v>0</v>
      </c>
      <c r="T84" s="125">
        <f t="shared" si="21"/>
        <v>0</v>
      </c>
      <c r="U84" s="125">
        <f t="shared" si="22"/>
        <v>0</v>
      </c>
      <c r="V84" s="126">
        <f t="shared" si="23"/>
        <v>0</v>
      </c>
      <c r="W84" s="126">
        <f t="shared" si="24"/>
        <v>1</v>
      </c>
      <c r="X84" s="126">
        <f t="shared" si="25"/>
        <v>0</v>
      </c>
      <c r="Y84" s="126">
        <f t="shared" si="26"/>
        <v>1</v>
      </c>
      <c r="Z84" s="126">
        <f t="shared" si="27"/>
        <v>0</v>
      </c>
      <c r="AA84" s="126">
        <f t="shared" si="28"/>
        <v>0</v>
      </c>
      <c r="AB84" s="126">
        <f t="shared" si="29"/>
        <v>0</v>
      </c>
      <c r="AC84" s="126">
        <f t="shared" si="30"/>
        <v>1</v>
      </c>
      <c r="AD84" s="126">
        <f t="shared" si="31"/>
        <v>0</v>
      </c>
      <c r="AE84" s="126">
        <f t="shared" si="32"/>
        <v>0</v>
      </c>
      <c r="AF84" s="127"/>
      <c r="AG84" s="125"/>
      <c r="AH84" s="125">
        <f t="shared" si="33"/>
        <v>3</v>
      </c>
      <c r="AI84" s="125">
        <f t="shared" si="34"/>
        <v>3</v>
      </c>
      <c r="AJ84" s="125" t="str">
        <f t="shared" si="35"/>
        <v>Correct</v>
      </c>
      <c r="AK84" s="125"/>
      <c r="AL84" s="115" t="s">
        <v>83</v>
      </c>
      <c r="AM84" s="115">
        <v>25</v>
      </c>
      <c r="AN84" s="115" t="s">
        <v>181</v>
      </c>
      <c r="AO84" s="115" t="s">
        <v>217</v>
      </c>
      <c r="AP84" s="115" t="s">
        <v>85</v>
      </c>
      <c r="AQ84" s="115" t="s">
        <v>91</v>
      </c>
      <c r="AR84" s="115" t="s">
        <v>137</v>
      </c>
      <c r="AS84" s="115" t="s">
        <v>96</v>
      </c>
      <c r="AT84" s="115" t="s">
        <v>114</v>
      </c>
      <c r="AU84" s="115" t="s">
        <v>98</v>
      </c>
      <c r="AV84" s="115" t="s">
        <v>91</v>
      </c>
    </row>
    <row r="85" spans="1:48">
      <c r="A85" s="115">
        <v>5596704684</v>
      </c>
      <c r="H85" s="115" t="s">
        <v>24</v>
      </c>
      <c r="K85" s="115" t="s">
        <v>27</v>
      </c>
      <c r="L85" s="115" t="s">
        <v>28</v>
      </c>
      <c r="O85" s="125"/>
      <c r="P85" s="125">
        <f t="shared" si="18"/>
        <v>3</v>
      </c>
      <c r="Q85" s="125">
        <f t="shared" si="19"/>
        <v>1</v>
      </c>
      <c r="R85" s="125"/>
      <c r="S85" s="125">
        <f t="shared" si="20"/>
        <v>0</v>
      </c>
      <c r="T85" s="125">
        <f t="shared" si="21"/>
        <v>0</v>
      </c>
      <c r="U85" s="125">
        <f t="shared" si="22"/>
        <v>0</v>
      </c>
      <c r="V85" s="126">
        <f t="shared" si="23"/>
        <v>0</v>
      </c>
      <c r="W85" s="126">
        <f t="shared" si="24"/>
        <v>0</v>
      </c>
      <c r="X85" s="126">
        <f t="shared" si="25"/>
        <v>0</v>
      </c>
      <c r="Y85" s="126">
        <f t="shared" si="26"/>
        <v>1</v>
      </c>
      <c r="Z85" s="126">
        <f t="shared" si="27"/>
        <v>0</v>
      </c>
      <c r="AA85" s="126">
        <f t="shared" si="28"/>
        <v>0</v>
      </c>
      <c r="AB85" s="126">
        <f t="shared" si="29"/>
        <v>1</v>
      </c>
      <c r="AC85" s="126">
        <f t="shared" si="30"/>
        <v>1</v>
      </c>
      <c r="AD85" s="126">
        <f t="shared" si="31"/>
        <v>0</v>
      </c>
      <c r="AE85" s="126">
        <f t="shared" si="32"/>
        <v>0</v>
      </c>
      <c r="AF85" s="127"/>
      <c r="AG85" s="125"/>
      <c r="AH85" s="125">
        <f t="shared" si="33"/>
        <v>3</v>
      </c>
      <c r="AI85" s="125">
        <f t="shared" si="34"/>
        <v>3</v>
      </c>
      <c r="AJ85" s="125" t="str">
        <f t="shared" si="35"/>
        <v>Correct</v>
      </c>
      <c r="AK85" s="125"/>
      <c r="AL85" s="115"/>
    </row>
    <row r="86" spans="1:48">
      <c r="A86" s="115">
        <v>5595938893</v>
      </c>
      <c r="F86" s="115" t="s">
        <v>22</v>
      </c>
      <c r="K86" s="115" t="s">
        <v>27</v>
      </c>
      <c r="L86" s="115" t="s">
        <v>28</v>
      </c>
      <c r="O86" s="125"/>
      <c r="P86" s="125">
        <f t="shared" si="18"/>
        <v>3</v>
      </c>
      <c r="Q86" s="125">
        <f t="shared" si="19"/>
        <v>1</v>
      </c>
      <c r="R86" s="125"/>
      <c r="S86" s="125">
        <f t="shared" si="20"/>
        <v>0</v>
      </c>
      <c r="T86" s="125">
        <f t="shared" si="21"/>
        <v>0</v>
      </c>
      <c r="U86" s="125">
        <f t="shared" si="22"/>
        <v>0</v>
      </c>
      <c r="V86" s="126">
        <f t="shared" si="23"/>
        <v>0</v>
      </c>
      <c r="W86" s="126">
        <f t="shared" si="24"/>
        <v>1</v>
      </c>
      <c r="X86" s="126">
        <f t="shared" si="25"/>
        <v>0</v>
      </c>
      <c r="Y86" s="126">
        <f t="shared" si="26"/>
        <v>0</v>
      </c>
      <c r="Z86" s="126">
        <f t="shared" si="27"/>
        <v>0</v>
      </c>
      <c r="AA86" s="126">
        <f t="shared" si="28"/>
        <v>0</v>
      </c>
      <c r="AB86" s="126">
        <f t="shared" si="29"/>
        <v>1</v>
      </c>
      <c r="AC86" s="126">
        <f t="shared" si="30"/>
        <v>1</v>
      </c>
      <c r="AD86" s="126">
        <f t="shared" si="31"/>
        <v>0</v>
      </c>
      <c r="AE86" s="126">
        <f t="shared" si="32"/>
        <v>0</v>
      </c>
      <c r="AF86" s="127"/>
      <c r="AG86" s="125"/>
      <c r="AH86" s="125">
        <f t="shared" si="33"/>
        <v>3</v>
      </c>
      <c r="AI86" s="125">
        <f t="shared" si="34"/>
        <v>3</v>
      </c>
      <c r="AJ86" s="125" t="str">
        <f t="shared" si="35"/>
        <v>Correct</v>
      </c>
      <c r="AK86" s="125"/>
      <c r="AL86" s="115" t="s">
        <v>83</v>
      </c>
      <c r="AM86" s="115">
        <v>22</v>
      </c>
      <c r="AN86" s="115" t="s">
        <v>432</v>
      </c>
    </row>
    <row r="87" spans="1:48">
      <c r="A87" s="115">
        <v>5607808643</v>
      </c>
      <c r="H87" s="115" t="s">
        <v>24</v>
      </c>
      <c r="J87" s="115" t="s">
        <v>26</v>
      </c>
      <c r="L87" s="115" t="s">
        <v>28</v>
      </c>
      <c r="O87" s="125"/>
      <c r="P87" s="125">
        <f t="shared" si="18"/>
        <v>3</v>
      </c>
      <c r="Q87" s="125">
        <f t="shared" si="19"/>
        <v>1</v>
      </c>
      <c r="R87" s="125"/>
      <c r="S87" s="125">
        <f t="shared" si="20"/>
        <v>0</v>
      </c>
      <c r="T87" s="125">
        <f t="shared" si="21"/>
        <v>0</v>
      </c>
      <c r="U87" s="125">
        <f t="shared" si="22"/>
        <v>0</v>
      </c>
      <c r="V87" s="126">
        <f t="shared" si="23"/>
        <v>0</v>
      </c>
      <c r="W87" s="126">
        <f t="shared" si="24"/>
        <v>0</v>
      </c>
      <c r="X87" s="126">
        <f t="shared" si="25"/>
        <v>0</v>
      </c>
      <c r="Y87" s="126">
        <f t="shared" si="26"/>
        <v>1</v>
      </c>
      <c r="Z87" s="126">
        <f t="shared" si="27"/>
        <v>0</v>
      </c>
      <c r="AA87" s="126">
        <f t="shared" si="28"/>
        <v>1</v>
      </c>
      <c r="AB87" s="126">
        <f t="shared" si="29"/>
        <v>0</v>
      </c>
      <c r="AC87" s="126">
        <f t="shared" si="30"/>
        <v>1</v>
      </c>
      <c r="AD87" s="126">
        <f t="shared" si="31"/>
        <v>0</v>
      </c>
      <c r="AE87" s="126">
        <f t="shared" si="32"/>
        <v>0</v>
      </c>
      <c r="AF87" s="127"/>
      <c r="AG87" s="125"/>
      <c r="AH87" s="125">
        <f t="shared" si="33"/>
        <v>3</v>
      </c>
      <c r="AI87" s="125">
        <f t="shared" si="34"/>
        <v>3</v>
      </c>
      <c r="AJ87" s="125" t="str">
        <f t="shared" si="35"/>
        <v>Correct</v>
      </c>
      <c r="AK87" s="125"/>
      <c r="AL87" s="115" t="s">
        <v>99</v>
      </c>
      <c r="AM87" s="115">
        <v>20</v>
      </c>
      <c r="AN87" s="115" t="s">
        <v>84</v>
      </c>
      <c r="AO87" s="115" t="s">
        <v>449</v>
      </c>
      <c r="AP87" s="115" t="s">
        <v>97</v>
      </c>
      <c r="AQ87" s="115" t="s">
        <v>91</v>
      </c>
      <c r="AR87" s="115" t="s">
        <v>108</v>
      </c>
      <c r="AS87" s="115" t="s">
        <v>93</v>
      </c>
      <c r="AT87" s="115" t="s">
        <v>102</v>
      </c>
      <c r="AU87" s="115" t="s">
        <v>98</v>
      </c>
      <c r="AV87" s="115" t="s">
        <v>86</v>
      </c>
    </row>
    <row r="88" spans="1:48">
      <c r="A88" s="115">
        <v>5607690183</v>
      </c>
      <c r="C88" s="115" t="s">
        <v>19</v>
      </c>
      <c r="F88" s="115" t="s">
        <v>22</v>
      </c>
      <c r="L88" s="115" t="s">
        <v>28</v>
      </c>
      <c r="O88" s="125"/>
      <c r="P88" s="125">
        <f t="shared" si="18"/>
        <v>3</v>
      </c>
      <c r="Q88" s="125">
        <f t="shared" si="19"/>
        <v>1</v>
      </c>
      <c r="R88" s="125"/>
      <c r="S88" s="125">
        <f t="shared" si="20"/>
        <v>0</v>
      </c>
      <c r="T88" s="125">
        <f t="shared" si="21"/>
        <v>1</v>
      </c>
      <c r="U88" s="125">
        <f t="shared" si="22"/>
        <v>0</v>
      </c>
      <c r="V88" s="126">
        <f t="shared" si="23"/>
        <v>0</v>
      </c>
      <c r="W88" s="126">
        <f t="shared" si="24"/>
        <v>1</v>
      </c>
      <c r="X88" s="126">
        <f t="shared" si="25"/>
        <v>0</v>
      </c>
      <c r="Y88" s="126">
        <f t="shared" si="26"/>
        <v>0</v>
      </c>
      <c r="Z88" s="126">
        <f t="shared" si="27"/>
        <v>0</v>
      </c>
      <c r="AA88" s="126">
        <f t="shared" si="28"/>
        <v>0</v>
      </c>
      <c r="AB88" s="126">
        <f t="shared" si="29"/>
        <v>0</v>
      </c>
      <c r="AC88" s="126">
        <f t="shared" si="30"/>
        <v>1</v>
      </c>
      <c r="AD88" s="126">
        <f t="shared" si="31"/>
        <v>0</v>
      </c>
      <c r="AE88" s="126">
        <f t="shared" si="32"/>
        <v>0</v>
      </c>
      <c r="AF88" s="127"/>
      <c r="AG88" s="125"/>
      <c r="AH88" s="125">
        <f t="shared" si="33"/>
        <v>3</v>
      </c>
      <c r="AI88" s="125">
        <f t="shared" si="34"/>
        <v>3</v>
      </c>
      <c r="AJ88" s="125" t="str">
        <f t="shared" si="35"/>
        <v>Correct</v>
      </c>
      <c r="AK88" s="125"/>
      <c r="AL88" s="115" t="s">
        <v>99</v>
      </c>
      <c r="AM88" s="115">
        <v>40</v>
      </c>
      <c r="AN88" s="115" t="s">
        <v>181</v>
      </c>
      <c r="AO88" s="115" t="s">
        <v>452</v>
      </c>
      <c r="AP88" s="115" t="s">
        <v>97</v>
      </c>
      <c r="AQ88" s="115" t="s">
        <v>91</v>
      </c>
      <c r="AR88" s="115" t="s">
        <v>137</v>
      </c>
      <c r="AS88" s="115" t="s">
        <v>96</v>
      </c>
      <c r="AT88" s="115" t="s">
        <v>102</v>
      </c>
      <c r="AU88" s="115" t="s">
        <v>113</v>
      </c>
      <c r="AV88" s="115" t="s">
        <v>91</v>
      </c>
    </row>
    <row r="89" spans="1:48">
      <c r="A89" s="115">
        <v>5607693037</v>
      </c>
      <c r="C89" s="115" t="s">
        <v>19</v>
      </c>
      <c r="J89" s="115" t="s">
        <v>26</v>
      </c>
      <c r="L89" s="115" t="s">
        <v>28</v>
      </c>
      <c r="O89" s="125"/>
      <c r="P89" s="125">
        <f t="shared" si="18"/>
        <v>3</v>
      </c>
      <c r="Q89" s="125">
        <f t="shared" si="19"/>
        <v>1</v>
      </c>
      <c r="R89" s="125"/>
      <c r="S89" s="125">
        <f t="shared" si="20"/>
        <v>0</v>
      </c>
      <c r="T89" s="125">
        <f t="shared" si="21"/>
        <v>1</v>
      </c>
      <c r="U89" s="125">
        <f t="shared" si="22"/>
        <v>0</v>
      </c>
      <c r="V89" s="126">
        <f t="shared" si="23"/>
        <v>0</v>
      </c>
      <c r="W89" s="126">
        <f t="shared" si="24"/>
        <v>0</v>
      </c>
      <c r="X89" s="126">
        <f t="shared" si="25"/>
        <v>0</v>
      </c>
      <c r="Y89" s="126">
        <f t="shared" si="26"/>
        <v>0</v>
      </c>
      <c r="Z89" s="126">
        <f t="shared" si="27"/>
        <v>0</v>
      </c>
      <c r="AA89" s="126">
        <f t="shared" si="28"/>
        <v>1</v>
      </c>
      <c r="AB89" s="126">
        <f t="shared" si="29"/>
        <v>0</v>
      </c>
      <c r="AC89" s="126">
        <f t="shared" si="30"/>
        <v>1</v>
      </c>
      <c r="AD89" s="126">
        <f t="shared" si="31"/>
        <v>0</v>
      </c>
      <c r="AE89" s="126">
        <f t="shared" si="32"/>
        <v>0</v>
      </c>
      <c r="AF89" s="127"/>
      <c r="AG89" s="125"/>
      <c r="AH89" s="125">
        <f t="shared" si="33"/>
        <v>3</v>
      </c>
      <c r="AI89" s="125">
        <f t="shared" si="34"/>
        <v>3</v>
      </c>
      <c r="AJ89" s="125" t="str">
        <f t="shared" si="35"/>
        <v>Correct</v>
      </c>
      <c r="AK89" s="125"/>
      <c r="AL89" s="115" t="s">
        <v>99</v>
      </c>
      <c r="AM89" s="115">
        <v>40</v>
      </c>
      <c r="AN89" s="115" t="s">
        <v>181</v>
      </c>
      <c r="AO89" s="115" t="s">
        <v>451</v>
      </c>
      <c r="AP89" s="115" t="s">
        <v>97</v>
      </c>
      <c r="AQ89" s="115" t="s">
        <v>91</v>
      </c>
      <c r="AR89" s="115" t="s">
        <v>137</v>
      </c>
      <c r="AS89" s="115" t="s">
        <v>96</v>
      </c>
      <c r="AT89" s="115" t="s">
        <v>102</v>
      </c>
      <c r="AU89" s="115" t="s">
        <v>113</v>
      </c>
      <c r="AV89" s="115" t="s">
        <v>91</v>
      </c>
    </row>
    <row r="90" spans="1:48">
      <c r="A90" s="115">
        <v>5595978420</v>
      </c>
      <c r="C90" s="115" t="s">
        <v>19</v>
      </c>
      <c r="J90" s="115" t="s">
        <v>26</v>
      </c>
      <c r="O90" s="125"/>
      <c r="P90" s="125">
        <f t="shared" si="18"/>
        <v>2</v>
      </c>
      <c r="Q90" s="125">
        <f t="shared" si="19"/>
        <v>1.5</v>
      </c>
      <c r="R90" s="125"/>
      <c r="S90" s="125">
        <f t="shared" si="20"/>
        <v>0</v>
      </c>
      <c r="T90" s="125">
        <f t="shared" si="21"/>
        <v>1</v>
      </c>
      <c r="U90" s="125">
        <f t="shared" si="22"/>
        <v>0</v>
      </c>
      <c r="V90" s="126">
        <f t="shared" si="23"/>
        <v>0</v>
      </c>
      <c r="W90" s="126">
        <f t="shared" si="24"/>
        <v>0</v>
      </c>
      <c r="X90" s="126">
        <f t="shared" si="25"/>
        <v>0</v>
      </c>
      <c r="Y90" s="126">
        <f t="shared" si="26"/>
        <v>0</v>
      </c>
      <c r="Z90" s="126">
        <f t="shared" si="27"/>
        <v>0</v>
      </c>
      <c r="AA90" s="126">
        <f t="shared" si="28"/>
        <v>1</v>
      </c>
      <c r="AB90" s="126">
        <f t="shared" si="29"/>
        <v>0</v>
      </c>
      <c r="AC90" s="126">
        <f t="shared" si="30"/>
        <v>0</v>
      </c>
      <c r="AD90" s="126">
        <f t="shared" si="31"/>
        <v>0</v>
      </c>
      <c r="AE90" s="126">
        <f t="shared" si="32"/>
        <v>0</v>
      </c>
      <c r="AF90" s="127"/>
      <c r="AG90" s="125"/>
      <c r="AH90" s="125">
        <f t="shared" si="33"/>
        <v>2</v>
      </c>
      <c r="AI90" s="125">
        <f t="shared" si="34"/>
        <v>2</v>
      </c>
      <c r="AJ90" s="125" t="str">
        <f t="shared" si="35"/>
        <v>Correct</v>
      </c>
      <c r="AK90" s="125"/>
      <c r="AL90" s="115" t="s">
        <v>83</v>
      </c>
      <c r="AM90" s="115">
        <v>18</v>
      </c>
      <c r="AN90" s="115" t="s">
        <v>84</v>
      </c>
      <c r="AO90" s="115" t="s">
        <v>149</v>
      </c>
      <c r="AP90" s="115" t="s">
        <v>85</v>
      </c>
      <c r="AQ90" s="115" t="s">
        <v>91</v>
      </c>
      <c r="AR90" s="115" t="s">
        <v>108</v>
      </c>
      <c r="AS90" s="115" t="s">
        <v>100</v>
      </c>
      <c r="AT90" s="115" t="s">
        <v>102</v>
      </c>
      <c r="AU90" s="115" t="s">
        <v>113</v>
      </c>
      <c r="AV90" s="115" t="s">
        <v>86</v>
      </c>
    </row>
    <row r="91" spans="1:48">
      <c r="A91" s="115">
        <v>5579830464</v>
      </c>
      <c r="N91" s="115" t="s">
        <v>30</v>
      </c>
      <c r="O91" s="125"/>
      <c r="P91" s="125">
        <f t="shared" si="18"/>
        <v>1</v>
      </c>
      <c r="Q91" s="125">
        <f t="shared" si="19"/>
        <v>3</v>
      </c>
      <c r="R91" s="125"/>
      <c r="S91" s="125">
        <f t="shared" si="20"/>
        <v>0</v>
      </c>
      <c r="T91" s="125">
        <f t="shared" si="21"/>
        <v>0</v>
      </c>
      <c r="U91" s="125">
        <f t="shared" si="22"/>
        <v>0</v>
      </c>
      <c r="V91" s="126">
        <f t="shared" si="23"/>
        <v>0</v>
      </c>
      <c r="W91" s="126">
        <f t="shared" si="24"/>
        <v>0</v>
      </c>
      <c r="X91" s="126">
        <f t="shared" si="25"/>
        <v>0</v>
      </c>
      <c r="Y91" s="126">
        <f t="shared" si="26"/>
        <v>0</v>
      </c>
      <c r="Z91" s="126">
        <f t="shared" si="27"/>
        <v>0</v>
      </c>
      <c r="AA91" s="126">
        <f t="shared" si="28"/>
        <v>0</v>
      </c>
      <c r="AB91" s="126">
        <f t="shared" si="29"/>
        <v>0</v>
      </c>
      <c r="AC91" s="126">
        <f t="shared" si="30"/>
        <v>0</v>
      </c>
      <c r="AD91" s="126">
        <f t="shared" si="31"/>
        <v>0</v>
      </c>
      <c r="AE91" s="126">
        <f t="shared" si="32"/>
        <v>1</v>
      </c>
      <c r="AF91" s="127"/>
      <c r="AG91" s="125"/>
      <c r="AH91" s="125">
        <f t="shared" si="33"/>
        <v>1</v>
      </c>
      <c r="AI91" s="125">
        <f t="shared" si="34"/>
        <v>1</v>
      </c>
      <c r="AJ91" s="125" t="str">
        <f t="shared" si="35"/>
        <v>Correct</v>
      </c>
      <c r="AK91" s="125"/>
      <c r="AL91" s="115"/>
    </row>
    <row r="92" spans="1:48">
      <c r="A92" s="115">
        <v>5579450347</v>
      </c>
      <c r="K92" s="115" t="s">
        <v>27</v>
      </c>
      <c r="L92" s="115" t="s">
        <v>28</v>
      </c>
      <c r="N92" s="115" t="s">
        <v>30</v>
      </c>
      <c r="O92" s="125"/>
      <c r="P92" s="125">
        <f t="shared" si="18"/>
        <v>3</v>
      </c>
      <c r="Q92" s="125">
        <f t="shared" si="19"/>
        <v>1</v>
      </c>
      <c r="R92" s="125"/>
      <c r="S92" s="125">
        <f t="shared" si="20"/>
        <v>0</v>
      </c>
      <c r="T92" s="125">
        <f t="shared" si="21"/>
        <v>0</v>
      </c>
      <c r="U92" s="125">
        <f t="shared" si="22"/>
        <v>0</v>
      </c>
      <c r="V92" s="126">
        <f t="shared" si="23"/>
        <v>0</v>
      </c>
      <c r="W92" s="126">
        <f t="shared" si="24"/>
        <v>0</v>
      </c>
      <c r="X92" s="126">
        <f t="shared" si="25"/>
        <v>0</v>
      </c>
      <c r="Y92" s="126">
        <f t="shared" si="26"/>
        <v>0</v>
      </c>
      <c r="Z92" s="126">
        <f t="shared" si="27"/>
        <v>0</v>
      </c>
      <c r="AA92" s="126">
        <f t="shared" si="28"/>
        <v>0</v>
      </c>
      <c r="AB92" s="126">
        <f t="shared" si="29"/>
        <v>1</v>
      </c>
      <c r="AC92" s="126">
        <f t="shared" si="30"/>
        <v>1</v>
      </c>
      <c r="AD92" s="126">
        <f t="shared" si="31"/>
        <v>0</v>
      </c>
      <c r="AE92" s="126">
        <f t="shared" si="32"/>
        <v>1</v>
      </c>
      <c r="AF92" s="127"/>
      <c r="AG92" s="125"/>
      <c r="AH92" s="125">
        <f t="shared" si="33"/>
        <v>3</v>
      </c>
      <c r="AI92" s="125">
        <f t="shared" si="34"/>
        <v>3</v>
      </c>
      <c r="AJ92" s="125" t="str">
        <f t="shared" si="35"/>
        <v>Correct</v>
      </c>
      <c r="AK92" s="125"/>
      <c r="AL92" s="115"/>
    </row>
    <row r="93" spans="1:48">
      <c r="A93" s="115">
        <v>5590394964</v>
      </c>
      <c r="C93" s="115" t="s">
        <v>19</v>
      </c>
      <c r="J93" s="115" t="s">
        <v>26</v>
      </c>
      <c r="L93" s="115" t="s">
        <v>28</v>
      </c>
      <c r="O93" s="125"/>
      <c r="P93" s="125">
        <f t="shared" si="18"/>
        <v>3</v>
      </c>
      <c r="Q93" s="125">
        <f t="shared" si="19"/>
        <v>1</v>
      </c>
      <c r="R93" s="125"/>
      <c r="S93" s="125">
        <f t="shared" si="20"/>
        <v>0</v>
      </c>
      <c r="T93" s="125">
        <f t="shared" si="21"/>
        <v>1</v>
      </c>
      <c r="U93" s="125">
        <f t="shared" si="22"/>
        <v>0</v>
      </c>
      <c r="V93" s="126">
        <f t="shared" si="23"/>
        <v>0</v>
      </c>
      <c r="W93" s="126">
        <f t="shared" si="24"/>
        <v>0</v>
      </c>
      <c r="X93" s="126">
        <f t="shared" si="25"/>
        <v>0</v>
      </c>
      <c r="Y93" s="126">
        <f t="shared" si="26"/>
        <v>0</v>
      </c>
      <c r="Z93" s="126">
        <f t="shared" si="27"/>
        <v>0</v>
      </c>
      <c r="AA93" s="126">
        <f t="shared" si="28"/>
        <v>1</v>
      </c>
      <c r="AB93" s="126">
        <f t="shared" si="29"/>
        <v>0</v>
      </c>
      <c r="AC93" s="126">
        <f t="shared" si="30"/>
        <v>1</v>
      </c>
      <c r="AD93" s="126">
        <f t="shared" si="31"/>
        <v>0</v>
      </c>
      <c r="AE93" s="126">
        <f t="shared" si="32"/>
        <v>0</v>
      </c>
      <c r="AF93" s="127"/>
      <c r="AG93" s="125"/>
      <c r="AH93" s="125">
        <f t="shared" si="33"/>
        <v>3</v>
      </c>
      <c r="AI93" s="125">
        <f t="shared" si="34"/>
        <v>3</v>
      </c>
      <c r="AJ93" s="125" t="str">
        <f t="shared" si="35"/>
        <v>Correct</v>
      </c>
      <c r="AK93" s="125"/>
      <c r="AL93" s="115" t="s">
        <v>83</v>
      </c>
      <c r="AM93" s="115">
        <v>44</v>
      </c>
      <c r="AN93" s="115" t="s">
        <v>432</v>
      </c>
    </row>
    <row r="94" spans="1:48">
      <c r="A94" s="115">
        <v>5607810385</v>
      </c>
      <c r="E94" s="115" t="s">
        <v>21</v>
      </c>
      <c r="G94" s="115" t="s">
        <v>23</v>
      </c>
      <c r="J94" s="115" t="s">
        <v>26</v>
      </c>
      <c r="O94" s="125"/>
      <c r="P94" s="125">
        <f t="shared" si="18"/>
        <v>3</v>
      </c>
      <c r="Q94" s="125">
        <f t="shared" si="19"/>
        <v>1</v>
      </c>
      <c r="R94" s="125"/>
      <c r="S94" s="125">
        <f t="shared" si="20"/>
        <v>0</v>
      </c>
      <c r="T94" s="125">
        <f t="shared" si="21"/>
        <v>0</v>
      </c>
      <c r="U94" s="125">
        <f t="shared" si="22"/>
        <v>0</v>
      </c>
      <c r="V94" s="126">
        <f t="shared" si="23"/>
        <v>1</v>
      </c>
      <c r="W94" s="126">
        <f t="shared" si="24"/>
        <v>0</v>
      </c>
      <c r="X94" s="126">
        <f t="shared" si="25"/>
        <v>1</v>
      </c>
      <c r="Y94" s="126">
        <f t="shared" si="26"/>
        <v>0</v>
      </c>
      <c r="Z94" s="126">
        <f t="shared" si="27"/>
        <v>0</v>
      </c>
      <c r="AA94" s="126">
        <f t="shared" si="28"/>
        <v>1</v>
      </c>
      <c r="AB94" s="126">
        <f t="shared" si="29"/>
        <v>0</v>
      </c>
      <c r="AC94" s="126">
        <f t="shared" si="30"/>
        <v>0</v>
      </c>
      <c r="AD94" s="126">
        <f t="shared" si="31"/>
        <v>0</v>
      </c>
      <c r="AE94" s="126">
        <f t="shared" si="32"/>
        <v>0</v>
      </c>
      <c r="AF94" s="127"/>
      <c r="AG94" s="125"/>
      <c r="AH94" s="125">
        <f t="shared" si="33"/>
        <v>3</v>
      </c>
      <c r="AI94" s="125">
        <f t="shared" si="34"/>
        <v>3</v>
      </c>
      <c r="AJ94" s="125" t="str">
        <f t="shared" si="35"/>
        <v>Correct</v>
      </c>
      <c r="AK94" s="125"/>
      <c r="AL94" s="115" t="s">
        <v>99</v>
      </c>
      <c r="AM94" s="115">
        <v>28</v>
      </c>
      <c r="AN94" s="115" t="s">
        <v>84</v>
      </c>
      <c r="AO94" s="115" t="s">
        <v>151</v>
      </c>
      <c r="AP94" s="115" t="s">
        <v>107</v>
      </c>
      <c r="AQ94" s="115" t="s">
        <v>91</v>
      </c>
      <c r="AR94" s="115" t="s">
        <v>108</v>
      </c>
      <c r="AS94" s="115" t="s">
        <v>96</v>
      </c>
      <c r="AT94" s="115" t="s">
        <v>102</v>
      </c>
      <c r="AU94" s="115" t="s">
        <v>90</v>
      </c>
      <c r="AV94" s="115" t="s">
        <v>91</v>
      </c>
    </row>
    <row r="95" spans="1:48">
      <c r="A95" s="115">
        <v>5607810003</v>
      </c>
      <c r="H95" s="115" t="s">
        <v>24</v>
      </c>
      <c r="L95" s="115" t="s">
        <v>28</v>
      </c>
      <c r="M95" s="115" t="s">
        <v>29</v>
      </c>
      <c r="O95" s="125"/>
      <c r="P95" s="125">
        <f t="shared" si="18"/>
        <v>3</v>
      </c>
      <c r="Q95" s="125">
        <f t="shared" si="19"/>
        <v>1</v>
      </c>
      <c r="R95" s="125"/>
      <c r="S95" s="125">
        <f t="shared" si="20"/>
        <v>0</v>
      </c>
      <c r="T95" s="125">
        <f t="shared" si="21"/>
        <v>0</v>
      </c>
      <c r="U95" s="125">
        <f t="shared" si="22"/>
        <v>0</v>
      </c>
      <c r="V95" s="126">
        <f t="shared" si="23"/>
        <v>0</v>
      </c>
      <c r="W95" s="126">
        <f t="shared" si="24"/>
        <v>0</v>
      </c>
      <c r="X95" s="126">
        <f t="shared" si="25"/>
        <v>0</v>
      </c>
      <c r="Y95" s="126">
        <f t="shared" si="26"/>
        <v>1</v>
      </c>
      <c r="Z95" s="126">
        <f t="shared" si="27"/>
        <v>0</v>
      </c>
      <c r="AA95" s="126">
        <f t="shared" si="28"/>
        <v>0</v>
      </c>
      <c r="AB95" s="126">
        <f t="shared" si="29"/>
        <v>0</v>
      </c>
      <c r="AC95" s="126">
        <f t="shared" si="30"/>
        <v>1</v>
      </c>
      <c r="AD95" s="126">
        <f t="shared" si="31"/>
        <v>1</v>
      </c>
      <c r="AE95" s="126">
        <f t="shared" si="32"/>
        <v>0</v>
      </c>
      <c r="AF95" s="127"/>
      <c r="AG95" s="125"/>
      <c r="AH95" s="125">
        <f t="shared" si="33"/>
        <v>3</v>
      </c>
      <c r="AI95" s="125">
        <f t="shared" si="34"/>
        <v>3</v>
      </c>
      <c r="AJ95" s="125" t="str">
        <f t="shared" si="35"/>
        <v>Correct</v>
      </c>
      <c r="AK95" s="125"/>
      <c r="AL95" s="115" t="s">
        <v>83</v>
      </c>
      <c r="AM95" s="115">
        <v>39</v>
      </c>
      <c r="AN95" s="115" t="s">
        <v>84</v>
      </c>
      <c r="AO95" s="115" t="s">
        <v>151</v>
      </c>
      <c r="AP95" s="115" t="s">
        <v>107</v>
      </c>
      <c r="AQ95" s="115" t="s">
        <v>91</v>
      </c>
      <c r="AR95" s="115" t="s">
        <v>448</v>
      </c>
      <c r="AS95" s="115" t="s">
        <v>93</v>
      </c>
      <c r="AT95" s="115" t="s">
        <v>102</v>
      </c>
      <c r="AU95" s="115" t="s">
        <v>113</v>
      </c>
      <c r="AV95" s="115" t="s">
        <v>91</v>
      </c>
    </row>
    <row r="96" spans="1:48">
      <c r="A96" s="115">
        <v>5607809344</v>
      </c>
      <c r="H96" s="115" t="s">
        <v>24</v>
      </c>
      <c r="L96" s="115" t="s">
        <v>28</v>
      </c>
      <c r="M96" s="115" t="s">
        <v>29</v>
      </c>
      <c r="O96" s="125"/>
      <c r="P96" s="125">
        <f t="shared" si="18"/>
        <v>3</v>
      </c>
      <c r="Q96" s="125">
        <f t="shared" si="19"/>
        <v>1</v>
      </c>
      <c r="R96" s="125"/>
      <c r="S96" s="125">
        <f t="shared" si="20"/>
        <v>0</v>
      </c>
      <c r="T96" s="125">
        <f t="shared" si="21"/>
        <v>0</v>
      </c>
      <c r="U96" s="125">
        <f t="shared" si="22"/>
        <v>0</v>
      </c>
      <c r="V96" s="126">
        <f t="shared" si="23"/>
        <v>0</v>
      </c>
      <c r="W96" s="126">
        <f t="shared" si="24"/>
        <v>0</v>
      </c>
      <c r="X96" s="126">
        <f t="shared" si="25"/>
        <v>0</v>
      </c>
      <c r="Y96" s="126">
        <f t="shared" si="26"/>
        <v>1</v>
      </c>
      <c r="Z96" s="126">
        <f t="shared" si="27"/>
        <v>0</v>
      </c>
      <c r="AA96" s="126">
        <f t="shared" si="28"/>
        <v>0</v>
      </c>
      <c r="AB96" s="126">
        <f t="shared" si="29"/>
        <v>0</v>
      </c>
      <c r="AC96" s="126">
        <f t="shared" si="30"/>
        <v>1</v>
      </c>
      <c r="AD96" s="126">
        <f t="shared" si="31"/>
        <v>1</v>
      </c>
      <c r="AE96" s="126">
        <f t="shared" si="32"/>
        <v>0</v>
      </c>
      <c r="AF96" s="127"/>
      <c r="AG96" s="125"/>
      <c r="AH96" s="125">
        <f t="shared" si="33"/>
        <v>3</v>
      </c>
      <c r="AI96" s="125">
        <f t="shared" si="34"/>
        <v>3</v>
      </c>
      <c r="AJ96" s="125" t="str">
        <f t="shared" si="35"/>
        <v>Correct</v>
      </c>
      <c r="AK96" s="125"/>
      <c r="AL96" s="115" t="s">
        <v>83</v>
      </c>
      <c r="AM96" s="115">
        <v>35</v>
      </c>
      <c r="AN96" s="115" t="s">
        <v>84</v>
      </c>
      <c r="AO96" s="115" t="s">
        <v>445</v>
      </c>
      <c r="AP96" s="115" t="s">
        <v>110</v>
      </c>
      <c r="AQ96" s="115" t="s">
        <v>91</v>
      </c>
      <c r="AR96" s="115" t="s">
        <v>448</v>
      </c>
      <c r="AS96" s="115" t="s">
        <v>96</v>
      </c>
      <c r="AT96" s="115" t="s">
        <v>89</v>
      </c>
      <c r="AU96" s="115" t="s">
        <v>90</v>
      </c>
      <c r="AV96" s="115" t="s">
        <v>91</v>
      </c>
    </row>
    <row r="97" spans="1:49">
      <c r="A97" s="115">
        <v>5602460274</v>
      </c>
      <c r="D97" s="115" t="s">
        <v>20</v>
      </c>
      <c r="O97" s="125"/>
      <c r="P97" s="125">
        <f t="shared" si="18"/>
        <v>1</v>
      </c>
      <c r="Q97" s="125">
        <f t="shared" si="19"/>
        <v>3</v>
      </c>
      <c r="R97" s="125"/>
      <c r="S97" s="125">
        <f t="shared" si="20"/>
        <v>0</v>
      </c>
      <c r="T97" s="125">
        <f t="shared" si="21"/>
        <v>0</v>
      </c>
      <c r="U97" s="125">
        <f t="shared" si="22"/>
        <v>1</v>
      </c>
      <c r="V97" s="126">
        <f t="shared" si="23"/>
        <v>0</v>
      </c>
      <c r="W97" s="126">
        <f t="shared" si="24"/>
        <v>0</v>
      </c>
      <c r="X97" s="126">
        <f t="shared" si="25"/>
        <v>0</v>
      </c>
      <c r="Y97" s="126">
        <f t="shared" si="26"/>
        <v>0</v>
      </c>
      <c r="Z97" s="126">
        <f t="shared" si="27"/>
        <v>0</v>
      </c>
      <c r="AA97" s="126">
        <f t="shared" si="28"/>
        <v>0</v>
      </c>
      <c r="AB97" s="126">
        <f t="shared" si="29"/>
        <v>0</v>
      </c>
      <c r="AC97" s="126">
        <f t="shared" si="30"/>
        <v>0</v>
      </c>
      <c r="AD97" s="126">
        <f t="shared" si="31"/>
        <v>0</v>
      </c>
      <c r="AE97" s="126">
        <f t="shared" si="32"/>
        <v>0</v>
      </c>
      <c r="AF97" s="127"/>
      <c r="AG97" s="125"/>
      <c r="AH97" s="125">
        <f t="shared" si="33"/>
        <v>1</v>
      </c>
      <c r="AI97" s="125">
        <f t="shared" si="34"/>
        <v>1</v>
      </c>
      <c r="AJ97" s="125" t="str">
        <f t="shared" si="35"/>
        <v>Correct</v>
      </c>
      <c r="AK97" s="125"/>
      <c r="AL97" s="115" t="s">
        <v>83</v>
      </c>
      <c r="AM97" s="115">
        <v>69</v>
      </c>
      <c r="AN97" s="115" t="s">
        <v>181</v>
      </c>
      <c r="AO97" s="115" t="s">
        <v>454</v>
      </c>
      <c r="AP97" s="115" t="s">
        <v>110</v>
      </c>
      <c r="AQ97" s="115" t="s">
        <v>91</v>
      </c>
      <c r="AR97" s="115" t="s">
        <v>455</v>
      </c>
      <c r="AS97" s="115" t="s">
        <v>101</v>
      </c>
      <c r="AT97" s="115" t="s">
        <v>114</v>
      </c>
      <c r="AU97" s="115" t="s">
        <v>90</v>
      </c>
      <c r="AV97" s="115" t="s">
        <v>86</v>
      </c>
    </row>
    <row r="98" spans="1:49">
      <c r="A98" s="115">
        <v>5610052143</v>
      </c>
      <c r="C98" s="115" t="s">
        <v>19</v>
      </c>
      <c r="K98" s="115" t="s">
        <v>27</v>
      </c>
      <c r="L98" s="115" t="s">
        <v>28</v>
      </c>
      <c r="O98" s="125"/>
      <c r="P98" s="125">
        <f t="shared" si="18"/>
        <v>3</v>
      </c>
      <c r="Q98" s="125">
        <f t="shared" si="19"/>
        <v>1</v>
      </c>
      <c r="R98" s="125"/>
      <c r="S98" s="125">
        <f t="shared" si="20"/>
        <v>0</v>
      </c>
      <c r="T98" s="125">
        <f t="shared" si="21"/>
        <v>1</v>
      </c>
      <c r="U98" s="125">
        <f t="shared" si="22"/>
        <v>0</v>
      </c>
      <c r="V98" s="126">
        <f t="shared" si="23"/>
        <v>0</v>
      </c>
      <c r="W98" s="126">
        <f t="shared" si="24"/>
        <v>0</v>
      </c>
      <c r="X98" s="126">
        <f t="shared" si="25"/>
        <v>0</v>
      </c>
      <c r="Y98" s="126">
        <f t="shared" si="26"/>
        <v>0</v>
      </c>
      <c r="Z98" s="126">
        <f t="shared" si="27"/>
        <v>0</v>
      </c>
      <c r="AA98" s="126">
        <f t="shared" si="28"/>
        <v>0</v>
      </c>
      <c r="AB98" s="126">
        <f t="shared" si="29"/>
        <v>1</v>
      </c>
      <c r="AC98" s="126">
        <f t="shared" si="30"/>
        <v>1</v>
      </c>
      <c r="AD98" s="126">
        <f t="shared" si="31"/>
        <v>0</v>
      </c>
      <c r="AE98" s="126">
        <f t="shared" si="32"/>
        <v>0</v>
      </c>
      <c r="AF98" s="127"/>
      <c r="AG98" s="125"/>
      <c r="AH98" s="125">
        <f t="shared" si="33"/>
        <v>3</v>
      </c>
      <c r="AI98" s="125">
        <f t="shared" si="34"/>
        <v>3</v>
      </c>
      <c r="AJ98" s="125" t="str">
        <f t="shared" si="35"/>
        <v>Correct</v>
      </c>
      <c r="AK98" s="125"/>
      <c r="AL98" s="115"/>
    </row>
    <row r="99" spans="1:49">
      <c r="A99" s="115">
        <v>5610064978</v>
      </c>
      <c r="C99" s="115" t="s">
        <v>19</v>
      </c>
      <c r="K99" s="115" t="s">
        <v>27</v>
      </c>
      <c r="L99" s="115" t="s">
        <v>28</v>
      </c>
      <c r="O99" s="125"/>
      <c r="P99" s="125">
        <f t="shared" si="18"/>
        <v>3</v>
      </c>
      <c r="Q99" s="125">
        <f t="shared" si="19"/>
        <v>1</v>
      </c>
      <c r="R99" s="125"/>
      <c r="S99" s="125">
        <f t="shared" si="20"/>
        <v>0</v>
      </c>
      <c r="T99" s="125">
        <f t="shared" si="21"/>
        <v>1</v>
      </c>
      <c r="U99" s="125">
        <f t="shared" si="22"/>
        <v>0</v>
      </c>
      <c r="V99" s="126">
        <f t="shared" si="23"/>
        <v>0</v>
      </c>
      <c r="W99" s="126">
        <f t="shared" si="24"/>
        <v>0</v>
      </c>
      <c r="X99" s="126">
        <f t="shared" si="25"/>
        <v>0</v>
      </c>
      <c r="Y99" s="126">
        <f t="shared" si="26"/>
        <v>0</v>
      </c>
      <c r="Z99" s="126">
        <f t="shared" si="27"/>
        <v>0</v>
      </c>
      <c r="AA99" s="126">
        <f t="shared" si="28"/>
        <v>0</v>
      </c>
      <c r="AB99" s="126">
        <f t="shared" si="29"/>
        <v>1</v>
      </c>
      <c r="AC99" s="126">
        <f t="shared" si="30"/>
        <v>1</v>
      </c>
      <c r="AD99" s="126">
        <f t="shared" si="31"/>
        <v>0</v>
      </c>
      <c r="AE99" s="126">
        <f t="shared" si="32"/>
        <v>0</v>
      </c>
      <c r="AF99" s="127"/>
      <c r="AG99" s="125"/>
      <c r="AH99" s="125">
        <f t="shared" si="33"/>
        <v>3</v>
      </c>
      <c r="AI99" s="125">
        <f t="shared" si="34"/>
        <v>3</v>
      </c>
      <c r="AJ99" s="125" t="str">
        <f t="shared" si="35"/>
        <v>Correct</v>
      </c>
      <c r="AK99" s="125"/>
      <c r="AL99" s="115"/>
    </row>
    <row r="100" spans="1:49">
      <c r="A100" s="115">
        <v>5578652103</v>
      </c>
      <c r="B100" s="115" t="s">
        <v>18</v>
      </c>
      <c r="I100" s="115" t="s">
        <v>25</v>
      </c>
      <c r="M100" s="115" t="s">
        <v>29</v>
      </c>
      <c r="O100" s="125"/>
      <c r="P100" s="125">
        <f t="shared" si="18"/>
        <v>3</v>
      </c>
      <c r="Q100" s="125">
        <f t="shared" si="19"/>
        <v>1</v>
      </c>
      <c r="R100" s="125"/>
      <c r="S100" s="125">
        <f t="shared" si="20"/>
        <v>1</v>
      </c>
      <c r="T100" s="125">
        <f t="shared" si="21"/>
        <v>0</v>
      </c>
      <c r="U100" s="125">
        <f t="shared" si="22"/>
        <v>0</v>
      </c>
      <c r="V100" s="126">
        <f t="shared" si="23"/>
        <v>0</v>
      </c>
      <c r="W100" s="126">
        <f t="shared" si="24"/>
        <v>0</v>
      </c>
      <c r="X100" s="126">
        <f t="shared" si="25"/>
        <v>0</v>
      </c>
      <c r="Y100" s="126">
        <f t="shared" si="26"/>
        <v>0</v>
      </c>
      <c r="Z100" s="126">
        <f t="shared" si="27"/>
        <v>1</v>
      </c>
      <c r="AA100" s="126">
        <f t="shared" si="28"/>
        <v>0</v>
      </c>
      <c r="AB100" s="126">
        <f t="shared" si="29"/>
        <v>0</v>
      </c>
      <c r="AC100" s="126">
        <f t="shared" si="30"/>
        <v>0</v>
      </c>
      <c r="AD100" s="126">
        <f t="shared" si="31"/>
        <v>1</v>
      </c>
      <c r="AE100" s="126">
        <f t="shared" si="32"/>
        <v>0</v>
      </c>
      <c r="AF100" s="127"/>
      <c r="AG100" s="125"/>
      <c r="AH100" s="125">
        <f t="shared" si="33"/>
        <v>3</v>
      </c>
      <c r="AI100" s="125">
        <f t="shared" si="34"/>
        <v>3</v>
      </c>
      <c r="AJ100" s="125" t="str">
        <f t="shared" si="35"/>
        <v>Correct</v>
      </c>
      <c r="AK100" s="125"/>
      <c r="AL100" s="115" t="s">
        <v>83</v>
      </c>
      <c r="AM100" s="115">
        <v>18</v>
      </c>
      <c r="AN100" s="115" t="s">
        <v>432</v>
      </c>
    </row>
    <row r="101" spans="1:49">
      <c r="A101" s="115">
        <v>6982473532</v>
      </c>
      <c r="B101" s="115" t="s">
        <v>18</v>
      </c>
      <c r="K101" s="115" t="s">
        <v>27</v>
      </c>
      <c r="N101" s="115" t="s">
        <v>30</v>
      </c>
      <c r="O101" s="125"/>
      <c r="P101" s="125">
        <f t="shared" si="18"/>
        <v>3</v>
      </c>
      <c r="Q101" s="125">
        <f t="shared" si="19"/>
        <v>1</v>
      </c>
      <c r="R101" s="125"/>
      <c r="S101" s="125">
        <f t="shared" si="20"/>
        <v>1</v>
      </c>
      <c r="T101" s="125">
        <f t="shared" si="21"/>
        <v>0</v>
      </c>
      <c r="U101" s="125">
        <f t="shared" si="22"/>
        <v>0</v>
      </c>
      <c r="V101" s="126">
        <f t="shared" si="23"/>
        <v>0</v>
      </c>
      <c r="W101" s="126">
        <f t="shared" si="24"/>
        <v>0</v>
      </c>
      <c r="X101" s="126">
        <f t="shared" si="25"/>
        <v>0</v>
      </c>
      <c r="Y101" s="126">
        <f t="shared" si="26"/>
        <v>0</v>
      </c>
      <c r="Z101" s="126">
        <f t="shared" si="27"/>
        <v>0</v>
      </c>
      <c r="AA101" s="126">
        <f t="shared" si="28"/>
        <v>0</v>
      </c>
      <c r="AB101" s="126">
        <f t="shared" si="29"/>
        <v>1</v>
      </c>
      <c r="AC101" s="126">
        <f t="shared" si="30"/>
        <v>0</v>
      </c>
      <c r="AD101" s="126">
        <f t="shared" si="31"/>
        <v>0</v>
      </c>
      <c r="AE101" s="126">
        <f t="shared" si="32"/>
        <v>1</v>
      </c>
      <c r="AF101" s="127"/>
      <c r="AG101" s="125"/>
      <c r="AH101" s="125">
        <f t="shared" si="33"/>
        <v>3</v>
      </c>
      <c r="AI101" s="125">
        <f t="shared" si="34"/>
        <v>3</v>
      </c>
      <c r="AJ101" s="125" t="str">
        <f t="shared" si="35"/>
        <v>Correct</v>
      </c>
      <c r="AK101" s="125"/>
      <c r="AL101" s="115" t="s">
        <v>83</v>
      </c>
      <c r="AM101" s="115">
        <v>47</v>
      </c>
      <c r="AN101" s="115" t="s">
        <v>181</v>
      </c>
      <c r="AO101" s="115" t="s">
        <v>193</v>
      </c>
      <c r="AP101" s="115" t="s">
        <v>85</v>
      </c>
      <c r="AQ101" s="115" t="s">
        <v>86</v>
      </c>
      <c r="AR101" s="115" t="s">
        <v>87</v>
      </c>
      <c r="AS101" s="115" t="s">
        <v>101</v>
      </c>
      <c r="AT101" s="115" t="s">
        <v>89</v>
      </c>
      <c r="AU101" s="115" t="s">
        <v>90</v>
      </c>
      <c r="AV101" s="115" t="s">
        <v>91</v>
      </c>
      <c r="AW101" s="115" t="s">
        <v>91</v>
      </c>
    </row>
    <row r="102" spans="1:49">
      <c r="A102" s="115">
        <v>6987666367</v>
      </c>
      <c r="C102" s="115" t="s">
        <v>19</v>
      </c>
      <c r="N102" s="115" t="s">
        <v>30</v>
      </c>
      <c r="O102" s="125"/>
      <c r="P102" s="125">
        <f t="shared" si="18"/>
        <v>2</v>
      </c>
      <c r="Q102" s="125">
        <f t="shared" si="19"/>
        <v>1.5</v>
      </c>
      <c r="R102" s="125"/>
      <c r="S102" s="125">
        <f t="shared" si="20"/>
        <v>0</v>
      </c>
      <c r="T102" s="125">
        <f t="shared" si="21"/>
        <v>1</v>
      </c>
      <c r="U102" s="125">
        <f t="shared" si="22"/>
        <v>0</v>
      </c>
      <c r="V102" s="126">
        <f t="shared" si="23"/>
        <v>0</v>
      </c>
      <c r="W102" s="126">
        <f t="shared" si="24"/>
        <v>0</v>
      </c>
      <c r="X102" s="126">
        <f t="shared" si="25"/>
        <v>0</v>
      </c>
      <c r="Y102" s="126">
        <f t="shared" si="26"/>
        <v>0</v>
      </c>
      <c r="Z102" s="126">
        <f t="shared" si="27"/>
        <v>0</v>
      </c>
      <c r="AA102" s="126">
        <f t="shared" si="28"/>
        <v>0</v>
      </c>
      <c r="AB102" s="126">
        <f t="shared" si="29"/>
        <v>0</v>
      </c>
      <c r="AC102" s="126">
        <f t="shared" si="30"/>
        <v>0</v>
      </c>
      <c r="AD102" s="126">
        <f t="shared" si="31"/>
        <v>0</v>
      </c>
      <c r="AE102" s="126">
        <f t="shared" si="32"/>
        <v>1</v>
      </c>
      <c r="AF102" s="127"/>
      <c r="AG102" s="125"/>
      <c r="AH102" s="125">
        <f t="shared" si="33"/>
        <v>2</v>
      </c>
      <c r="AI102" s="125">
        <f t="shared" si="34"/>
        <v>2</v>
      </c>
      <c r="AJ102" s="125" t="str">
        <f t="shared" si="35"/>
        <v>Correct</v>
      </c>
      <c r="AK102" s="125"/>
      <c r="AL102" s="115" t="s">
        <v>83</v>
      </c>
      <c r="AM102" s="115">
        <v>60</v>
      </c>
      <c r="AN102" s="115" t="s">
        <v>181</v>
      </c>
      <c r="AP102" s="115" t="s">
        <v>85</v>
      </c>
      <c r="AR102" s="115" t="s">
        <v>87</v>
      </c>
      <c r="AS102" s="115" t="s">
        <v>101</v>
      </c>
      <c r="AT102" s="115" t="s">
        <v>111</v>
      </c>
      <c r="AU102" s="115" t="s">
        <v>106</v>
      </c>
      <c r="AV102" s="115" t="s">
        <v>91</v>
      </c>
      <c r="AW102" s="115" t="s">
        <v>91</v>
      </c>
    </row>
    <row r="103" spans="1:49">
      <c r="A103" s="115">
        <v>7044847900</v>
      </c>
      <c r="J103" s="115" t="s">
        <v>26</v>
      </c>
      <c r="O103" s="125"/>
      <c r="P103" s="125">
        <f t="shared" si="18"/>
        <v>1</v>
      </c>
      <c r="Q103" s="125">
        <f t="shared" si="19"/>
        <v>3</v>
      </c>
      <c r="R103" s="125"/>
      <c r="S103" s="125">
        <f t="shared" si="20"/>
        <v>0</v>
      </c>
      <c r="T103" s="125">
        <f t="shared" si="21"/>
        <v>0</v>
      </c>
      <c r="U103" s="125">
        <f t="shared" si="22"/>
        <v>0</v>
      </c>
      <c r="V103" s="126">
        <f t="shared" si="23"/>
        <v>0</v>
      </c>
      <c r="W103" s="126">
        <f t="shared" si="24"/>
        <v>0</v>
      </c>
      <c r="X103" s="126">
        <f t="shared" si="25"/>
        <v>0</v>
      </c>
      <c r="Y103" s="126">
        <f t="shared" si="26"/>
        <v>0</v>
      </c>
      <c r="Z103" s="126">
        <f t="shared" si="27"/>
        <v>0</v>
      </c>
      <c r="AA103" s="126">
        <f t="shared" si="28"/>
        <v>1</v>
      </c>
      <c r="AB103" s="126">
        <f t="shared" si="29"/>
        <v>0</v>
      </c>
      <c r="AC103" s="126">
        <f t="shared" si="30"/>
        <v>0</v>
      </c>
      <c r="AD103" s="126">
        <f t="shared" si="31"/>
        <v>0</v>
      </c>
      <c r="AE103" s="126">
        <f t="shared" si="32"/>
        <v>0</v>
      </c>
      <c r="AF103" s="127"/>
      <c r="AG103" s="125"/>
      <c r="AH103" s="125">
        <f t="shared" si="33"/>
        <v>1</v>
      </c>
      <c r="AI103" s="125">
        <f t="shared" si="34"/>
        <v>1</v>
      </c>
      <c r="AJ103" s="125" t="str">
        <f t="shared" si="35"/>
        <v>Correct</v>
      </c>
      <c r="AK103" s="125"/>
      <c r="AL103" s="115" t="s">
        <v>99</v>
      </c>
      <c r="AM103" s="115">
        <v>84</v>
      </c>
      <c r="AN103" s="115" t="s">
        <v>181</v>
      </c>
      <c r="AO103" s="115" t="s">
        <v>237</v>
      </c>
      <c r="AP103" s="115" t="s">
        <v>85</v>
      </c>
      <c r="AR103" s="115" t="s">
        <v>87</v>
      </c>
      <c r="AS103" s="115" t="s">
        <v>101</v>
      </c>
      <c r="AT103" s="115" t="s">
        <v>102</v>
      </c>
      <c r="AU103" s="115" t="s">
        <v>106</v>
      </c>
      <c r="AV103" s="115" t="s">
        <v>91</v>
      </c>
      <c r="AW103" s="115" t="s">
        <v>91</v>
      </c>
    </row>
    <row r="104" spans="1:49">
      <c r="A104" s="115">
        <v>6982459554</v>
      </c>
      <c r="H104" s="115" t="s">
        <v>24</v>
      </c>
      <c r="I104" s="115" t="s">
        <v>25</v>
      </c>
      <c r="L104" s="115" t="s">
        <v>28</v>
      </c>
      <c r="O104" s="125"/>
      <c r="P104" s="125">
        <f t="shared" si="18"/>
        <v>3</v>
      </c>
      <c r="Q104" s="125">
        <f t="shared" si="19"/>
        <v>1</v>
      </c>
      <c r="R104" s="125"/>
      <c r="S104" s="125">
        <f t="shared" si="20"/>
        <v>0</v>
      </c>
      <c r="T104" s="125">
        <f t="shared" si="21"/>
        <v>0</v>
      </c>
      <c r="U104" s="125">
        <f t="shared" si="22"/>
        <v>0</v>
      </c>
      <c r="V104" s="126">
        <f t="shared" si="23"/>
        <v>0</v>
      </c>
      <c r="W104" s="126">
        <f t="shared" si="24"/>
        <v>0</v>
      </c>
      <c r="X104" s="126">
        <f t="shared" si="25"/>
        <v>0</v>
      </c>
      <c r="Y104" s="126">
        <f t="shared" si="26"/>
        <v>1</v>
      </c>
      <c r="Z104" s="126">
        <f t="shared" si="27"/>
        <v>1</v>
      </c>
      <c r="AA104" s="126">
        <f t="shared" si="28"/>
        <v>0</v>
      </c>
      <c r="AB104" s="126">
        <f t="shared" si="29"/>
        <v>0</v>
      </c>
      <c r="AC104" s="126">
        <f t="shared" si="30"/>
        <v>1</v>
      </c>
      <c r="AD104" s="126">
        <f t="shared" si="31"/>
        <v>0</v>
      </c>
      <c r="AE104" s="126">
        <f t="shared" si="32"/>
        <v>0</v>
      </c>
      <c r="AF104" s="127"/>
      <c r="AG104" s="125"/>
      <c r="AH104" s="125">
        <f t="shared" si="33"/>
        <v>3</v>
      </c>
      <c r="AI104" s="125">
        <f t="shared" si="34"/>
        <v>3</v>
      </c>
      <c r="AJ104" s="125" t="str">
        <f t="shared" si="35"/>
        <v>Correct</v>
      </c>
      <c r="AK104" s="125"/>
      <c r="AL104" s="115" t="s">
        <v>99</v>
      </c>
      <c r="AM104" s="115">
        <v>35</v>
      </c>
      <c r="AN104" s="115" t="s">
        <v>181</v>
      </c>
      <c r="AO104" s="115" t="s">
        <v>206</v>
      </c>
      <c r="AP104" s="115" t="s">
        <v>107</v>
      </c>
      <c r="AQ104" s="115" t="s">
        <v>91</v>
      </c>
      <c r="AR104" s="115" t="s">
        <v>108</v>
      </c>
      <c r="AS104" s="115" t="s">
        <v>93</v>
      </c>
      <c r="AT104" s="115" t="s">
        <v>94</v>
      </c>
      <c r="AU104" s="115" t="s">
        <v>113</v>
      </c>
      <c r="AV104" s="115" t="s">
        <v>86</v>
      </c>
    </row>
    <row r="105" spans="1:49">
      <c r="A105" s="115">
        <v>6985142741</v>
      </c>
      <c r="F105" s="115" t="s">
        <v>22</v>
      </c>
      <c r="H105" s="115" t="s">
        <v>24</v>
      </c>
      <c r="I105" s="115" t="s">
        <v>25</v>
      </c>
      <c r="K105" s="115" t="s">
        <v>27</v>
      </c>
      <c r="L105" s="115" t="s">
        <v>28</v>
      </c>
      <c r="M105" s="115" t="s">
        <v>29</v>
      </c>
      <c r="N105" s="115" t="s">
        <v>30</v>
      </c>
      <c r="O105" s="125"/>
      <c r="P105" s="125">
        <f t="shared" si="18"/>
        <v>7</v>
      </c>
      <c r="Q105" s="125">
        <f t="shared" si="19"/>
        <v>0.42857142857142855</v>
      </c>
      <c r="R105" s="125"/>
      <c r="S105" s="125">
        <f t="shared" si="20"/>
        <v>0</v>
      </c>
      <c r="T105" s="125">
        <f t="shared" si="21"/>
        <v>0</v>
      </c>
      <c r="U105" s="125">
        <f t="shared" si="22"/>
        <v>0</v>
      </c>
      <c r="V105" s="126">
        <f t="shared" si="23"/>
        <v>0</v>
      </c>
      <c r="W105" s="126">
        <f t="shared" si="24"/>
        <v>0.42857142857142855</v>
      </c>
      <c r="X105" s="126">
        <f t="shared" si="25"/>
        <v>0</v>
      </c>
      <c r="Y105" s="126">
        <f t="shared" si="26"/>
        <v>0.42857142857142855</v>
      </c>
      <c r="Z105" s="126">
        <f t="shared" si="27"/>
        <v>0.42857142857142855</v>
      </c>
      <c r="AA105" s="126">
        <f t="shared" si="28"/>
        <v>0</v>
      </c>
      <c r="AB105" s="126">
        <f t="shared" si="29"/>
        <v>0.42857142857142855</v>
      </c>
      <c r="AC105" s="126">
        <f t="shared" si="30"/>
        <v>0.42857142857142855</v>
      </c>
      <c r="AD105" s="126">
        <f t="shared" si="31"/>
        <v>0.42857142857142855</v>
      </c>
      <c r="AE105" s="126">
        <f t="shared" si="32"/>
        <v>0.42857142857142855</v>
      </c>
      <c r="AF105" s="127"/>
      <c r="AG105" s="125"/>
      <c r="AH105" s="125">
        <f t="shared" si="33"/>
        <v>2.9999999999999996</v>
      </c>
      <c r="AI105" s="125">
        <f t="shared" si="34"/>
        <v>7</v>
      </c>
      <c r="AJ105" s="125" t="str">
        <f t="shared" si="35"/>
        <v>Correct</v>
      </c>
      <c r="AK105" s="125"/>
      <c r="AL105" s="115" t="s">
        <v>83</v>
      </c>
      <c r="AM105" s="115">
        <v>21</v>
      </c>
      <c r="AN105" s="115" t="s">
        <v>181</v>
      </c>
      <c r="AO105" s="115" t="s">
        <v>246</v>
      </c>
      <c r="AP105" s="115" t="s">
        <v>107</v>
      </c>
      <c r="AQ105" s="115" t="s">
        <v>86</v>
      </c>
      <c r="AR105" s="115" t="s">
        <v>115</v>
      </c>
      <c r="AS105" s="115" t="s">
        <v>101</v>
      </c>
      <c r="AT105" s="115" t="s">
        <v>94</v>
      </c>
      <c r="AU105" s="115" t="s">
        <v>90</v>
      </c>
      <c r="AV105" s="115" t="s">
        <v>91</v>
      </c>
      <c r="AW105" s="115" t="s">
        <v>91</v>
      </c>
    </row>
    <row r="106" spans="1:49">
      <c r="A106" s="115">
        <v>7020342963</v>
      </c>
      <c r="B106" s="115" t="s">
        <v>18</v>
      </c>
      <c r="F106" s="115" t="s">
        <v>22</v>
      </c>
      <c r="J106" s="115" t="s">
        <v>26</v>
      </c>
      <c r="K106" s="115" t="s">
        <v>27</v>
      </c>
      <c r="L106" s="115" t="s">
        <v>28</v>
      </c>
      <c r="O106" s="125"/>
      <c r="P106" s="125">
        <f t="shared" si="18"/>
        <v>5</v>
      </c>
      <c r="Q106" s="125">
        <f t="shared" si="19"/>
        <v>0.6</v>
      </c>
      <c r="R106" s="125"/>
      <c r="S106" s="125">
        <f t="shared" si="20"/>
        <v>0.6</v>
      </c>
      <c r="T106" s="125">
        <f t="shared" si="21"/>
        <v>0</v>
      </c>
      <c r="U106" s="125">
        <f t="shared" si="22"/>
        <v>0</v>
      </c>
      <c r="V106" s="126">
        <f t="shared" si="23"/>
        <v>0</v>
      </c>
      <c r="W106" s="126">
        <f t="shared" si="24"/>
        <v>0.6</v>
      </c>
      <c r="X106" s="126">
        <f t="shared" si="25"/>
        <v>0</v>
      </c>
      <c r="Y106" s="126">
        <f t="shared" si="26"/>
        <v>0</v>
      </c>
      <c r="Z106" s="126">
        <f t="shared" si="27"/>
        <v>0</v>
      </c>
      <c r="AA106" s="126">
        <f t="shared" si="28"/>
        <v>0.6</v>
      </c>
      <c r="AB106" s="126">
        <f t="shared" si="29"/>
        <v>0.6</v>
      </c>
      <c r="AC106" s="126">
        <f t="shared" si="30"/>
        <v>0.6</v>
      </c>
      <c r="AD106" s="126">
        <f t="shared" si="31"/>
        <v>0</v>
      </c>
      <c r="AE106" s="126">
        <f t="shared" si="32"/>
        <v>0</v>
      </c>
      <c r="AF106" s="127"/>
      <c r="AG106" s="125"/>
      <c r="AH106" s="125">
        <f t="shared" si="33"/>
        <v>3</v>
      </c>
      <c r="AI106" s="125">
        <f t="shared" si="34"/>
        <v>5</v>
      </c>
      <c r="AJ106" s="125" t="str">
        <f t="shared" si="35"/>
        <v>Correct</v>
      </c>
      <c r="AK106" s="125"/>
      <c r="AL106" s="115" t="s">
        <v>83</v>
      </c>
      <c r="AM106" s="115">
        <v>25</v>
      </c>
      <c r="AN106" s="115" t="s">
        <v>181</v>
      </c>
      <c r="AO106" s="115" t="s">
        <v>212</v>
      </c>
      <c r="AP106" s="115" t="s">
        <v>97</v>
      </c>
      <c r="AQ106" s="115" t="s">
        <v>86</v>
      </c>
      <c r="AR106" s="115" t="s">
        <v>87</v>
      </c>
      <c r="AS106" s="115" t="s">
        <v>93</v>
      </c>
      <c r="AT106" s="115" t="s">
        <v>94</v>
      </c>
      <c r="AU106" s="115" t="s">
        <v>90</v>
      </c>
      <c r="AW106" s="115" t="s">
        <v>91</v>
      </c>
    </row>
    <row r="107" spans="1:49">
      <c r="A107" s="115">
        <v>5584549559</v>
      </c>
      <c r="C107" s="115" t="s">
        <v>19</v>
      </c>
      <c r="E107" s="115" t="s">
        <v>21</v>
      </c>
      <c r="N107" s="115" t="s">
        <v>30</v>
      </c>
      <c r="O107" s="125"/>
      <c r="P107" s="125">
        <f t="shared" si="18"/>
        <v>3</v>
      </c>
      <c r="Q107" s="125">
        <f t="shared" si="19"/>
        <v>1</v>
      </c>
      <c r="R107" s="125"/>
      <c r="S107" s="125">
        <f t="shared" si="20"/>
        <v>0</v>
      </c>
      <c r="T107" s="125">
        <f t="shared" si="21"/>
        <v>1</v>
      </c>
      <c r="U107" s="125">
        <f t="shared" si="22"/>
        <v>0</v>
      </c>
      <c r="V107" s="126">
        <f t="shared" si="23"/>
        <v>1</v>
      </c>
      <c r="W107" s="126">
        <f t="shared" si="24"/>
        <v>0</v>
      </c>
      <c r="X107" s="126">
        <f t="shared" si="25"/>
        <v>0</v>
      </c>
      <c r="Y107" s="126">
        <f t="shared" si="26"/>
        <v>0</v>
      </c>
      <c r="Z107" s="126">
        <f t="shared" si="27"/>
        <v>0</v>
      </c>
      <c r="AA107" s="126">
        <f t="shared" si="28"/>
        <v>0</v>
      </c>
      <c r="AB107" s="126">
        <f t="shared" si="29"/>
        <v>0</v>
      </c>
      <c r="AC107" s="126">
        <f t="shared" si="30"/>
        <v>0</v>
      </c>
      <c r="AD107" s="126">
        <f t="shared" si="31"/>
        <v>0</v>
      </c>
      <c r="AE107" s="126">
        <f t="shared" si="32"/>
        <v>1</v>
      </c>
      <c r="AF107" s="127"/>
      <c r="AG107" s="125"/>
      <c r="AH107" s="125">
        <f t="shared" si="33"/>
        <v>3</v>
      </c>
      <c r="AI107" s="125">
        <f t="shared" si="34"/>
        <v>3</v>
      </c>
      <c r="AJ107" s="125" t="str">
        <f t="shared" si="35"/>
        <v>Correct</v>
      </c>
      <c r="AK107" s="125"/>
      <c r="AL107" s="115" t="s">
        <v>83</v>
      </c>
      <c r="AM107" s="115">
        <v>65</v>
      </c>
      <c r="AN107" s="115" t="s">
        <v>181</v>
      </c>
      <c r="AO107" s="115" t="s">
        <v>243</v>
      </c>
      <c r="AP107" s="115" t="s">
        <v>85</v>
      </c>
      <c r="AQ107" s="115" t="s">
        <v>86</v>
      </c>
      <c r="AR107" s="115" t="s">
        <v>87</v>
      </c>
      <c r="AS107" s="115" t="s">
        <v>100</v>
      </c>
      <c r="AT107" s="115" t="s">
        <v>89</v>
      </c>
      <c r="AU107" s="115" t="s">
        <v>90</v>
      </c>
      <c r="AV107" s="115" t="s">
        <v>91</v>
      </c>
      <c r="AW107" s="115" t="s">
        <v>86</v>
      </c>
    </row>
    <row r="108" spans="1:49">
      <c r="A108" s="115">
        <v>7020571181</v>
      </c>
      <c r="D108" s="115" t="s">
        <v>20</v>
      </c>
      <c r="L108" s="115" t="s">
        <v>28</v>
      </c>
      <c r="N108" s="115" t="s">
        <v>30</v>
      </c>
      <c r="O108" s="125"/>
      <c r="P108" s="125">
        <f t="shared" si="18"/>
        <v>3</v>
      </c>
      <c r="Q108" s="125">
        <f t="shared" si="19"/>
        <v>1</v>
      </c>
      <c r="R108" s="125"/>
      <c r="S108" s="125">
        <f t="shared" si="20"/>
        <v>0</v>
      </c>
      <c r="T108" s="125">
        <f t="shared" si="21"/>
        <v>0</v>
      </c>
      <c r="U108" s="125">
        <f t="shared" si="22"/>
        <v>1</v>
      </c>
      <c r="V108" s="126">
        <f t="shared" si="23"/>
        <v>0</v>
      </c>
      <c r="W108" s="126">
        <f t="shared" si="24"/>
        <v>0</v>
      </c>
      <c r="X108" s="126">
        <f t="shared" si="25"/>
        <v>0</v>
      </c>
      <c r="Y108" s="126">
        <f t="shared" si="26"/>
        <v>0</v>
      </c>
      <c r="Z108" s="126">
        <f t="shared" si="27"/>
        <v>0</v>
      </c>
      <c r="AA108" s="126">
        <f t="shared" si="28"/>
        <v>0</v>
      </c>
      <c r="AB108" s="126">
        <f t="shared" si="29"/>
        <v>0</v>
      </c>
      <c r="AC108" s="126">
        <f t="shared" si="30"/>
        <v>1</v>
      </c>
      <c r="AD108" s="126">
        <f t="shared" si="31"/>
        <v>0</v>
      </c>
      <c r="AE108" s="126">
        <f t="shared" si="32"/>
        <v>1</v>
      </c>
      <c r="AF108" s="127"/>
      <c r="AG108" s="125"/>
      <c r="AH108" s="125">
        <f t="shared" si="33"/>
        <v>3</v>
      </c>
      <c r="AI108" s="125">
        <f t="shared" si="34"/>
        <v>3</v>
      </c>
      <c r="AJ108" s="125" t="str">
        <f t="shared" si="35"/>
        <v>Correct</v>
      </c>
      <c r="AK108" s="125"/>
      <c r="AL108" s="115" t="s">
        <v>99</v>
      </c>
      <c r="AM108" s="115">
        <v>47</v>
      </c>
      <c r="AN108" s="115" t="s">
        <v>84</v>
      </c>
      <c r="AO108" s="115" t="s">
        <v>165</v>
      </c>
      <c r="AQ108" s="115" t="s">
        <v>91</v>
      </c>
      <c r="AR108" s="115" t="s">
        <v>108</v>
      </c>
      <c r="AS108" s="115" t="s">
        <v>96</v>
      </c>
      <c r="AT108" s="115" t="s">
        <v>105</v>
      </c>
      <c r="AU108" s="115" t="s">
        <v>103</v>
      </c>
      <c r="AV108" s="115" t="s">
        <v>91</v>
      </c>
      <c r="AW108" s="115" t="s">
        <v>91</v>
      </c>
    </row>
    <row r="109" spans="1:49">
      <c r="A109" s="115">
        <v>7020357451</v>
      </c>
      <c r="K109" s="115" t="s">
        <v>27</v>
      </c>
      <c r="L109" s="115" t="s">
        <v>28</v>
      </c>
      <c r="O109" s="125"/>
      <c r="P109" s="125">
        <f t="shared" si="18"/>
        <v>2</v>
      </c>
      <c r="Q109" s="125">
        <f t="shared" si="19"/>
        <v>1.5</v>
      </c>
      <c r="R109" s="125"/>
      <c r="S109" s="125">
        <f t="shared" si="20"/>
        <v>0</v>
      </c>
      <c r="T109" s="125">
        <f t="shared" si="21"/>
        <v>0</v>
      </c>
      <c r="U109" s="125">
        <f t="shared" si="22"/>
        <v>0</v>
      </c>
      <c r="V109" s="126">
        <f t="shared" si="23"/>
        <v>0</v>
      </c>
      <c r="W109" s="126">
        <f t="shared" si="24"/>
        <v>0</v>
      </c>
      <c r="X109" s="126">
        <f t="shared" si="25"/>
        <v>0</v>
      </c>
      <c r="Y109" s="126">
        <f t="shared" si="26"/>
        <v>0</v>
      </c>
      <c r="Z109" s="126">
        <f t="shared" si="27"/>
        <v>0</v>
      </c>
      <c r="AA109" s="126">
        <f t="shared" si="28"/>
        <v>0</v>
      </c>
      <c r="AB109" s="126">
        <f t="shared" si="29"/>
        <v>1</v>
      </c>
      <c r="AC109" s="126">
        <f t="shared" si="30"/>
        <v>1</v>
      </c>
      <c r="AD109" s="126">
        <f t="shared" si="31"/>
        <v>0</v>
      </c>
      <c r="AE109" s="126">
        <f t="shared" si="32"/>
        <v>0</v>
      </c>
      <c r="AF109" s="127"/>
      <c r="AG109" s="125"/>
      <c r="AH109" s="125">
        <f t="shared" si="33"/>
        <v>2</v>
      </c>
      <c r="AI109" s="125">
        <f t="shared" si="34"/>
        <v>2</v>
      </c>
      <c r="AJ109" s="125" t="str">
        <f t="shared" si="35"/>
        <v>Correct</v>
      </c>
      <c r="AK109" s="125"/>
      <c r="AL109" s="115" t="s">
        <v>99</v>
      </c>
      <c r="AM109" s="115">
        <v>42</v>
      </c>
      <c r="AN109" s="115" t="s">
        <v>181</v>
      </c>
      <c r="AO109" s="115" t="s">
        <v>189</v>
      </c>
      <c r="AP109" s="115" t="s">
        <v>114</v>
      </c>
      <c r="AQ109" s="115" t="s">
        <v>91</v>
      </c>
      <c r="AR109" s="115" t="s">
        <v>137</v>
      </c>
      <c r="AS109" s="115" t="s">
        <v>93</v>
      </c>
      <c r="AT109" s="115" t="s">
        <v>112</v>
      </c>
      <c r="AU109" s="115" t="s">
        <v>98</v>
      </c>
      <c r="AV109" s="115" t="s">
        <v>91</v>
      </c>
      <c r="AW109" s="115" t="s">
        <v>91</v>
      </c>
    </row>
    <row r="110" spans="1:49">
      <c r="A110" s="115">
        <v>7044848423</v>
      </c>
      <c r="C110" s="115" t="s">
        <v>19</v>
      </c>
      <c r="D110" s="115" t="s">
        <v>20</v>
      </c>
      <c r="N110" s="115" t="s">
        <v>30</v>
      </c>
      <c r="O110" s="125"/>
      <c r="P110" s="125">
        <f t="shared" si="18"/>
        <v>3</v>
      </c>
      <c r="Q110" s="125">
        <f t="shared" si="19"/>
        <v>1</v>
      </c>
      <c r="R110" s="125"/>
      <c r="S110" s="125">
        <f t="shared" si="20"/>
        <v>0</v>
      </c>
      <c r="T110" s="125">
        <f t="shared" si="21"/>
        <v>1</v>
      </c>
      <c r="U110" s="125">
        <f t="shared" si="22"/>
        <v>1</v>
      </c>
      <c r="V110" s="126">
        <f t="shared" si="23"/>
        <v>0</v>
      </c>
      <c r="W110" s="126">
        <f t="shared" si="24"/>
        <v>0</v>
      </c>
      <c r="X110" s="126">
        <f t="shared" si="25"/>
        <v>0</v>
      </c>
      <c r="Y110" s="126">
        <f t="shared" si="26"/>
        <v>0</v>
      </c>
      <c r="Z110" s="126">
        <f t="shared" si="27"/>
        <v>0</v>
      </c>
      <c r="AA110" s="126">
        <f t="shared" si="28"/>
        <v>0</v>
      </c>
      <c r="AB110" s="126">
        <f t="shared" si="29"/>
        <v>0</v>
      </c>
      <c r="AC110" s="126">
        <f t="shared" si="30"/>
        <v>0</v>
      </c>
      <c r="AD110" s="126">
        <f t="shared" si="31"/>
        <v>0</v>
      </c>
      <c r="AE110" s="126">
        <f t="shared" si="32"/>
        <v>1</v>
      </c>
      <c r="AF110" s="127"/>
      <c r="AG110" s="125"/>
      <c r="AH110" s="125">
        <f t="shared" si="33"/>
        <v>3</v>
      </c>
      <c r="AI110" s="125">
        <f t="shared" si="34"/>
        <v>3</v>
      </c>
      <c r="AJ110" s="125" t="str">
        <f t="shared" si="35"/>
        <v>Correct</v>
      </c>
      <c r="AK110" s="125"/>
      <c r="AL110" s="115" t="s">
        <v>83</v>
      </c>
      <c r="AM110" s="115">
        <v>87</v>
      </c>
      <c r="AN110" s="115" t="s">
        <v>181</v>
      </c>
      <c r="AO110" s="115" t="s">
        <v>184</v>
      </c>
      <c r="AP110" s="115" t="s">
        <v>85</v>
      </c>
      <c r="AQ110" s="115" t="s">
        <v>86</v>
      </c>
      <c r="AR110" s="115" t="s">
        <v>87</v>
      </c>
      <c r="AT110" s="115" t="s">
        <v>102</v>
      </c>
      <c r="AU110" s="115" t="s">
        <v>106</v>
      </c>
      <c r="AV110" s="115" t="s">
        <v>91</v>
      </c>
      <c r="AW110" s="115" t="s">
        <v>86</v>
      </c>
    </row>
    <row r="111" spans="1:49">
      <c r="A111" s="115">
        <v>7044849483</v>
      </c>
      <c r="B111" s="115" t="s">
        <v>18</v>
      </c>
      <c r="J111" s="115" t="s">
        <v>26</v>
      </c>
      <c r="O111" s="125"/>
      <c r="P111" s="125">
        <f t="shared" si="18"/>
        <v>2</v>
      </c>
      <c r="Q111" s="125">
        <f t="shared" si="19"/>
        <v>1.5</v>
      </c>
      <c r="R111" s="125"/>
      <c r="S111" s="125">
        <f t="shared" si="20"/>
        <v>1</v>
      </c>
      <c r="T111" s="125">
        <f t="shared" si="21"/>
        <v>0</v>
      </c>
      <c r="U111" s="125">
        <f t="shared" si="22"/>
        <v>0</v>
      </c>
      <c r="V111" s="126">
        <f t="shared" si="23"/>
        <v>0</v>
      </c>
      <c r="W111" s="126">
        <f t="shared" si="24"/>
        <v>0</v>
      </c>
      <c r="X111" s="126">
        <f t="shared" si="25"/>
        <v>0</v>
      </c>
      <c r="Y111" s="126">
        <f t="shared" si="26"/>
        <v>0</v>
      </c>
      <c r="Z111" s="126">
        <f t="shared" si="27"/>
        <v>0</v>
      </c>
      <c r="AA111" s="126">
        <f t="shared" si="28"/>
        <v>1</v>
      </c>
      <c r="AB111" s="126">
        <f t="shared" si="29"/>
        <v>0</v>
      </c>
      <c r="AC111" s="126">
        <f t="shared" si="30"/>
        <v>0</v>
      </c>
      <c r="AD111" s="126">
        <f t="shared" si="31"/>
        <v>0</v>
      </c>
      <c r="AE111" s="126">
        <f t="shared" si="32"/>
        <v>0</v>
      </c>
      <c r="AF111" s="127"/>
      <c r="AG111" s="125"/>
      <c r="AH111" s="125">
        <f t="shared" si="33"/>
        <v>2</v>
      </c>
      <c r="AI111" s="125">
        <f t="shared" si="34"/>
        <v>2</v>
      </c>
      <c r="AJ111" s="125" t="str">
        <f t="shared" si="35"/>
        <v>Correct</v>
      </c>
      <c r="AK111" s="125"/>
      <c r="AL111" s="115" t="s">
        <v>99</v>
      </c>
      <c r="AM111" s="115">
        <v>70</v>
      </c>
      <c r="AN111" s="115" t="s">
        <v>181</v>
      </c>
      <c r="AO111" s="115" t="s">
        <v>495</v>
      </c>
      <c r="AP111" s="115" t="s">
        <v>107</v>
      </c>
      <c r="AQ111" s="115" t="s">
        <v>86</v>
      </c>
      <c r="AR111" s="115" t="s">
        <v>87</v>
      </c>
      <c r="AS111" s="115" t="s">
        <v>96</v>
      </c>
      <c r="AT111" s="115" t="s">
        <v>89</v>
      </c>
      <c r="AU111" s="115" t="s">
        <v>106</v>
      </c>
      <c r="AV111" s="115" t="s">
        <v>91</v>
      </c>
      <c r="AW111" s="115" t="s">
        <v>91</v>
      </c>
    </row>
    <row r="112" spans="1:49">
      <c r="A112" s="115">
        <v>7011090490</v>
      </c>
      <c r="D112" s="115" t="s">
        <v>20</v>
      </c>
      <c r="O112" s="125"/>
      <c r="P112" s="125">
        <f t="shared" si="18"/>
        <v>1</v>
      </c>
      <c r="Q112" s="125">
        <f t="shared" si="19"/>
        <v>3</v>
      </c>
      <c r="R112" s="125"/>
      <c r="S112" s="125">
        <f t="shared" si="20"/>
        <v>0</v>
      </c>
      <c r="T112" s="125">
        <f t="shared" si="21"/>
        <v>0</v>
      </c>
      <c r="U112" s="125">
        <f t="shared" si="22"/>
        <v>1</v>
      </c>
      <c r="V112" s="126">
        <f t="shared" si="23"/>
        <v>0</v>
      </c>
      <c r="W112" s="126">
        <f t="shared" si="24"/>
        <v>0</v>
      </c>
      <c r="X112" s="126">
        <f t="shared" si="25"/>
        <v>0</v>
      </c>
      <c r="Y112" s="126">
        <f t="shared" si="26"/>
        <v>0</v>
      </c>
      <c r="Z112" s="126">
        <f t="shared" si="27"/>
        <v>0</v>
      </c>
      <c r="AA112" s="126">
        <f t="shared" si="28"/>
        <v>0</v>
      </c>
      <c r="AB112" s="126">
        <f t="shared" si="29"/>
        <v>0</v>
      </c>
      <c r="AC112" s="126">
        <f t="shared" si="30"/>
        <v>0</v>
      </c>
      <c r="AD112" s="126">
        <f t="shared" si="31"/>
        <v>0</v>
      </c>
      <c r="AE112" s="126">
        <f t="shared" si="32"/>
        <v>0</v>
      </c>
      <c r="AF112" s="127"/>
      <c r="AG112" s="125"/>
      <c r="AH112" s="125">
        <f t="shared" si="33"/>
        <v>1</v>
      </c>
      <c r="AI112" s="125">
        <f t="shared" si="34"/>
        <v>1</v>
      </c>
      <c r="AJ112" s="125" t="str">
        <f t="shared" si="35"/>
        <v>Correct</v>
      </c>
      <c r="AK112" s="125"/>
      <c r="AL112" s="115" t="s">
        <v>99</v>
      </c>
      <c r="AM112" s="115">
        <v>53</v>
      </c>
      <c r="AN112" s="115" t="s">
        <v>84</v>
      </c>
      <c r="AO112" s="115" t="s">
        <v>134</v>
      </c>
      <c r="AP112" s="115" t="s">
        <v>92</v>
      </c>
      <c r="AQ112" s="115" t="s">
        <v>86</v>
      </c>
      <c r="AR112" s="115" t="s">
        <v>157</v>
      </c>
      <c r="AS112" s="115" t="s">
        <v>101</v>
      </c>
      <c r="AT112" s="115" t="s">
        <v>111</v>
      </c>
      <c r="AU112" s="115" t="s">
        <v>90</v>
      </c>
      <c r="AV112" s="115" t="s">
        <v>91</v>
      </c>
      <c r="AW112" s="115" t="s">
        <v>91</v>
      </c>
    </row>
    <row r="113" spans="1:49">
      <c r="A113" s="115">
        <v>6985139436</v>
      </c>
      <c r="C113" s="115" t="s">
        <v>19</v>
      </c>
      <c r="F113" s="115" t="s">
        <v>22</v>
      </c>
      <c r="L113" s="115" t="s">
        <v>28</v>
      </c>
      <c r="O113" s="125"/>
      <c r="P113" s="125">
        <f t="shared" si="18"/>
        <v>3</v>
      </c>
      <c r="Q113" s="125">
        <f t="shared" si="19"/>
        <v>1</v>
      </c>
      <c r="R113" s="125"/>
      <c r="S113" s="125">
        <f t="shared" si="20"/>
        <v>0</v>
      </c>
      <c r="T113" s="125">
        <f t="shared" si="21"/>
        <v>1</v>
      </c>
      <c r="U113" s="125">
        <f t="shared" si="22"/>
        <v>0</v>
      </c>
      <c r="V113" s="126">
        <f t="shared" si="23"/>
        <v>0</v>
      </c>
      <c r="W113" s="126">
        <f t="shared" si="24"/>
        <v>1</v>
      </c>
      <c r="X113" s="126">
        <f t="shared" si="25"/>
        <v>0</v>
      </c>
      <c r="Y113" s="126">
        <f t="shared" si="26"/>
        <v>0</v>
      </c>
      <c r="Z113" s="126">
        <f t="shared" si="27"/>
        <v>0</v>
      </c>
      <c r="AA113" s="126">
        <f t="shared" si="28"/>
        <v>0</v>
      </c>
      <c r="AB113" s="126">
        <f t="shared" si="29"/>
        <v>0</v>
      </c>
      <c r="AC113" s="126">
        <f t="shared" si="30"/>
        <v>1</v>
      </c>
      <c r="AD113" s="126">
        <f t="shared" si="31"/>
        <v>0</v>
      </c>
      <c r="AE113" s="126">
        <f t="shared" si="32"/>
        <v>0</v>
      </c>
      <c r="AF113" s="127"/>
      <c r="AG113" s="125"/>
      <c r="AH113" s="125">
        <f t="shared" si="33"/>
        <v>3</v>
      </c>
      <c r="AI113" s="125">
        <f t="shared" si="34"/>
        <v>3</v>
      </c>
      <c r="AJ113" s="125" t="str">
        <f t="shared" si="35"/>
        <v>Correct</v>
      </c>
      <c r="AK113" s="125"/>
      <c r="AL113" s="115" t="s">
        <v>83</v>
      </c>
      <c r="AM113" s="115">
        <v>20</v>
      </c>
      <c r="AN113" s="115" t="s">
        <v>181</v>
      </c>
      <c r="AO113" s="115" t="s">
        <v>238</v>
      </c>
      <c r="AP113" s="115" t="s">
        <v>97</v>
      </c>
      <c r="AQ113" s="115" t="s">
        <v>86</v>
      </c>
      <c r="AR113" s="115" t="s">
        <v>87</v>
      </c>
      <c r="AS113" s="115" t="s">
        <v>93</v>
      </c>
      <c r="AT113" s="115" t="s">
        <v>94</v>
      </c>
      <c r="AU113" s="115" t="s">
        <v>95</v>
      </c>
      <c r="AV113" s="115" t="s">
        <v>86</v>
      </c>
      <c r="AW113" s="115" t="s">
        <v>91</v>
      </c>
    </row>
    <row r="114" spans="1:49">
      <c r="A114" s="115">
        <v>7044841783</v>
      </c>
      <c r="C114" s="115" t="s">
        <v>19</v>
      </c>
      <c r="L114" s="115" t="s">
        <v>28</v>
      </c>
      <c r="N114" s="115" t="s">
        <v>30</v>
      </c>
      <c r="O114" s="125"/>
      <c r="P114" s="125">
        <f t="shared" si="18"/>
        <v>3</v>
      </c>
      <c r="Q114" s="125">
        <f t="shared" si="19"/>
        <v>1</v>
      </c>
      <c r="R114" s="125"/>
      <c r="S114" s="125">
        <f t="shared" si="20"/>
        <v>0</v>
      </c>
      <c r="T114" s="125">
        <f t="shared" si="21"/>
        <v>1</v>
      </c>
      <c r="U114" s="125">
        <f t="shared" si="22"/>
        <v>0</v>
      </c>
      <c r="V114" s="126">
        <f t="shared" si="23"/>
        <v>0</v>
      </c>
      <c r="W114" s="126">
        <f t="shared" si="24"/>
        <v>0</v>
      </c>
      <c r="X114" s="126">
        <f t="shared" si="25"/>
        <v>0</v>
      </c>
      <c r="Y114" s="126">
        <f t="shared" si="26"/>
        <v>0</v>
      </c>
      <c r="Z114" s="126">
        <f t="shared" si="27"/>
        <v>0</v>
      </c>
      <c r="AA114" s="126">
        <f t="shared" si="28"/>
        <v>0</v>
      </c>
      <c r="AB114" s="126">
        <f t="shared" si="29"/>
        <v>0</v>
      </c>
      <c r="AC114" s="126">
        <f t="shared" si="30"/>
        <v>1</v>
      </c>
      <c r="AD114" s="126">
        <f t="shared" si="31"/>
        <v>0</v>
      </c>
      <c r="AE114" s="126">
        <f t="shared" si="32"/>
        <v>1</v>
      </c>
      <c r="AF114" s="127"/>
      <c r="AG114" s="125"/>
      <c r="AH114" s="125">
        <f t="shared" si="33"/>
        <v>3</v>
      </c>
      <c r="AI114" s="125">
        <f t="shared" si="34"/>
        <v>3</v>
      </c>
      <c r="AJ114" s="125" t="str">
        <f t="shared" si="35"/>
        <v>Correct</v>
      </c>
      <c r="AK114" s="125"/>
      <c r="AL114" s="115" t="s">
        <v>83</v>
      </c>
      <c r="AM114" s="115">
        <v>56</v>
      </c>
      <c r="AN114" s="115" t="s">
        <v>181</v>
      </c>
      <c r="AO114" s="115" t="s">
        <v>191</v>
      </c>
      <c r="AQ114" s="115" t="s">
        <v>91</v>
      </c>
      <c r="AR114" s="115" t="s">
        <v>108</v>
      </c>
      <c r="AS114" s="115" t="s">
        <v>100</v>
      </c>
      <c r="AT114" s="115" t="s">
        <v>94</v>
      </c>
      <c r="AU114" s="115" t="s">
        <v>90</v>
      </c>
      <c r="AV114" s="115" t="s">
        <v>91</v>
      </c>
      <c r="AW114" s="115" t="s">
        <v>91</v>
      </c>
    </row>
    <row r="115" spans="1:49">
      <c r="A115" s="115">
        <v>6984058086</v>
      </c>
      <c r="C115" s="115" t="s">
        <v>19</v>
      </c>
      <c r="D115" s="115" t="s">
        <v>20</v>
      </c>
      <c r="N115" s="115" t="s">
        <v>30</v>
      </c>
      <c r="O115" s="125"/>
      <c r="P115" s="125">
        <f t="shared" si="18"/>
        <v>3</v>
      </c>
      <c r="Q115" s="125">
        <f t="shared" si="19"/>
        <v>1</v>
      </c>
      <c r="R115" s="125"/>
      <c r="S115" s="125">
        <f t="shared" si="20"/>
        <v>0</v>
      </c>
      <c r="T115" s="125">
        <f t="shared" si="21"/>
        <v>1</v>
      </c>
      <c r="U115" s="125">
        <f t="shared" si="22"/>
        <v>1</v>
      </c>
      <c r="V115" s="126">
        <f t="shared" si="23"/>
        <v>0</v>
      </c>
      <c r="W115" s="126">
        <f t="shared" si="24"/>
        <v>0</v>
      </c>
      <c r="X115" s="126">
        <f t="shared" si="25"/>
        <v>0</v>
      </c>
      <c r="Y115" s="126">
        <f t="shared" si="26"/>
        <v>0</v>
      </c>
      <c r="Z115" s="126">
        <f t="shared" si="27"/>
        <v>0</v>
      </c>
      <c r="AA115" s="126">
        <f t="shared" si="28"/>
        <v>0</v>
      </c>
      <c r="AB115" s="126">
        <f t="shared" si="29"/>
        <v>0</v>
      </c>
      <c r="AC115" s="126">
        <f t="shared" si="30"/>
        <v>0</v>
      </c>
      <c r="AD115" s="126">
        <f t="shared" si="31"/>
        <v>0</v>
      </c>
      <c r="AE115" s="126">
        <f t="shared" si="32"/>
        <v>1</v>
      </c>
      <c r="AF115" s="127"/>
      <c r="AG115" s="125"/>
      <c r="AH115" s="125">
        <f t="shared" si="33"/>
        <v>3</v>
      </c>
      <c r="AI115" s="125">
        <f t="shared" si="34"/>
        <v>3</v>
      </c>
      <c r="AJ115" s="125" t="str">
        <f t="shared" si="35"/>
        <v>Correct</v>
      </c>
      <c r="AK115" s="125"/>
      <c r="AL115" s="115" t="s">
        <v>99</v>
      </c>
      <c r="AM115" s="115">
        <v>74</v>
      </c>
      <c r="AN115" s="115" t="s">
        <v>181</v>
      </c>
      <c r="AO115" s="115" t="s">
        <v>238</v>
      </c>
      <c r="AR115" s="115" t="s">
        <v>87</v>
      </c>
      <c r="AT115" s="115" t="s">
        <v>89</v>
      </c>
      <c r="AU115" s="115" t="s">
        <v>106</v>
      </c>
      <c r="AV115" s="115" t="s">
        <v>91</v>
      </c>
      <c r="AW115" s="115" t="s">
        <v>91</v>
      </c>
    </row>
    <row r="116" spans="1:49">
      <c r="A116" s="115">
        <v>6987649353</v>
      </c>
      <c r="C116" s="115" t="s">
        <v>19</v>
      </c>
      <c r="J116" s="115" t="s">
        <v>26</v>
      </c>
      <c r="L116" s="115" t="s">
        <v>28</v>
      </c>
      <c r="O116" s="125"/>
      <c r="P116" s="125">
        <f t="shared" si="18"/>
        <v>3</v>
      </c>
      <c r="Q116" s="125">
        <f t="shared" si="19"/>
        <v>1</v>
      </c>
      <c r="R116" s="125"/>
      <c r="S116" s="125">
        <f t="shared" si="20"/>
        <v>0</v>
      </c>
      <c r="T116" s="125">
        <f t="shared" si="21"/>
        <v>1</v>
      </c>
      <c r="U116" s="125">
        <f t="shared" si="22"/>
        <v>0</v>
      </c>
      <c r="V116" s="126">
        <f t="shared" si="23"/>
        <v>0</v>
      </c>
      <c r="W116" s="126">
        <f t="shared" si="24"/>
        <v>0</v>
      </c>
      <c r="X116" s="126">
        <f t="shared" si="25"/>
        <v>0</v>
      </c>
      <c r="Y116" s="126">
        <f t="shared" si="26"/>
        <v>0</v>
      </c>
      <c r="Z116" s="126">
        <f t="shared" si="27"/>
        <v>0</v>
      </c>
      <c r="AA116" s="126">
        <f t="shared" si="28"/>
        <v>1</v>
      </c>
      <c r="AB116" s="126">
        <f t="shared" si="29"/>
        <v>0</v>
      </c>
      <c r="AC116" s="126">
        <f t="shared" si="30"/>
        <v>1</v>
      </c>
      <c r="AD116" s="126">
        <f t="shared" si="31"/>
        <v>0</v>
      </c>
      <c r="AE116" s="126">
        <f t="shared" si="32"/>
        <v>0</v>
      </c>
      <c r="AF116" s="127"/>
      <c r="AG116" s="125"/>
      <c r="AH116" s="125">
        <f t="shared" si="33"/>
        <v>3</v>
      </c>
      <c r="AI116" s="125">
        <f t="shared" si="34"/>
        <v>3</v>
      </c>
      <c r="AJ116" s="125" t="str">
        <f t="shared" si="35"/>
        <v>Correct</v>
      </c>
      <c r="AK116" s="125"/>
      <c r="AL116" s="115" t="s">
        <v>83</v>
      </c>
      <c r="AM116" s="115">
        <v>57</v>
      </c>
      <c r="AN116" s="115" t="s">
        <v>181</v>
      </c>
      <c r="AO116" s="115" t="s">
        <v>183</v>
      </c>
      <c r="AP116" s="115" t="s">
        <v>85</v>
      </c>
      <c r="AQ116" s="115" t="s">
        <v>86</v>
      </c>
      <c r="AR116" s="115" t="s">
        <v>87</v>
      </c>
      <c r="AT116" s="115" t="s">
        <v>102</v>
      </c>
      <c r="AU116" s="115" t="s">
        <v>90</v>
      </c>
      <c r="AV116" s="115" t="s">
        <v>91</v>
      </c>
      <c r="AW116" s="115" t="s">
        <v>91</v>
      </c>
    </row>
    <row r="117" spans="1:49">
      <c r="A117" s="115">
        <v>7045785380</v>
      </c>
      <c r="C117" s="115" t="s">
        <v>19</v>
      </c>
      <c r="J117" s="115" t="s">
        <v>26</v>
      </c>
      <c r="N117" s="115" t="s">
        <v>30</v>
      </c>
      <c r="O117" s="125"/>
      <c r="P117" s="125">
        <f t="shared" si="18"/>
        <v>3</v>
      </c>
      <c r="Q117" s="125">
        <f t="shared" si="19"/>
        <v>1</v>
      </c>
      <c r="R117" s="125"/>
      <c r="S117" s="125">
        <f t="shared" si="20"/>
        <v>0</v>
      </c>
      <c r="T117" s="125">
        <f t="shared" si="21"/>
        <v>1</v>
      </c>
      <c r="U117" s="125">
        <f t="shared" si="22"/>
        <v>0</v>
      </c>
      <c r="V117" s="126">
        <f t="shared" si="23"/>
        <v>0</v>
      </c>
      <c r="W117" s="126">
        <f t="shared" si="24"/>
        <v>0</v>
      </c>
      <c r="X117" s="126">
        <f t="shared" si="25"/>
        <v>0</v>
      </c>
      <c r="Y117" s="126">
        <f t="shared" si="26"/>
        <v>0</v>
      </c>
      <c r="Z117" s="126">
        <f t="shared" si="27"/>
        <v>0</v>
      </c>
      <c r="AA117" s="126">
        <f t="shared" si="28"/>
        <v>1</v>
      </c>
      <c r="AB117" s="126">
        <f t="shared" si="29"/>
        <v>0</v>
      </c>
      <c r="AC117" s="126">
        <f t="shared" si="30"/>
        <v>0</v>
      </c>
      <c r="AD117" s="126">
        <f t="shared" si="31"/>
        <v>0</v>
      </c>
      <c r="AE117" s="126">
        <f t="shared" si="32"/>
        <v>1</v>
      </c>
      <c r="AF117" s="127"/>
      <c r="AG117" s="125"/>
      <c r="AH117" s="125">
        <f t="shared" si="33"/>
        <v>3</v>
      </c>
      <c r="AI117" s="125">
        <f t="shared" si="34"/>
        <v>3</v>
      </c>
      <c r="AJ117" s="125" t="str">
        <f t="shared" si="35"/>
        <v>Correct</v>
      </c>
      <c r="AK117" s="125"/>
      <c r="AL117" s="115" t="s">
        <v>83</v>
      </c>
      <c r="AM117" s="115">
        <v>35</v>
      </c>
      <c r="AN117" s="115" t="s">
        <v>181</v>
      </c>
      <c r="AO117" s="115" t="s">
        <v>194</v>
      </c>
      <c r="AP117" s="115" t="s">
        <v>85</v>
      </c>
      <c r="AR117" s="115" t="s">
        <v>87</v>
      </c>
      <c r="AS117" s="115" t="s">
        <v>100</v>
      </c>
      <c r="AT117" s="115" t="s">
        <v>89</v>
      </c>
      <c r="AU117" s="115" t="s">
        <v>90</v>
      </c>
      <c r="AV117" s="115" t="s">
        <v>91</v>
      </c>
      <c r="AW117" s="115" t="s">
        <v>91</v>
      </c>
    </row>
    <row r="118" spans="1:49">
      <c r="A118" s="115">
        <v>7011080190</v>
      </c>
      <c r="C118" s="115" t="s">
        <v>19</v>
      </c>
      <c r="D118" s="115" t="s">
        <v>20</v>
      </c>
      <c r="I118" s="115" t="s">
        <v>25</v>
      </c>
      <c r="O118" s="125"/>
      <c r="P118" s="125">
        <f t="shared" si="18"/>
        <v>3</v>
      </c>
      <c r="Q118" s="125">
        <f t="shared" si="19"/>
        <v>1</v>
      </c>
      <c r="R118" s="125"/>
      <c r="S118" s="125">
        <f t="shared" si="20"/>
        <v>0</v>
      </c>
      <c r="T118" s="125">
        <f t="shared" si="21"/>
        <v>1</v>
      </c>
      <c r="U118" s="125">
        <f t="shared" si="22"/>
        <v>1</v>
      </c>
      <c r="V118" s="126">
        <f t="shared" si="23"/>
        <v>0</v>
      </c>
      <c r="W118" s="126">
        <f t="shared" si="24"/>
        <v>0</v>
      </c>
      <c r="X118" s="126">
        <f t="shared" si="25"/>
        <v>0</v>
      </c>
      <c r="Y118" s="126">
        <f t="shared" si="26"/>
        <v>0</v>
      </c>
      <c r="Z118" s="126">
        <f t="shared" si="27"/>
        <v>1</v>
      </c>
      <c r="AA118" s="126">
        <f t="shared" si="28"/>
        <v>0</v>
      </c>
      <c r="AB118" s="126">
        <f t="shared" si="29"/>
        <v>0</v>
      </c>
      <c r="AC118" s="126">
        <f t="shared" si="30"/>
        <v>0</v>
      </c>
      <c r="AD118" s="126">
        <f t="shared" si="31"/>
        <v>0</v>
      </c>
      <c r="AE118" s="126">
        <f t="shared" si="32"/>
        <v>0</v>
      </c>
      <c r="AF118" s="127"/>
      <c r="AG118" s="125"/>
      <c r="AH118" s="125">
        <f t="shared" si="33"/>
        <v>3</v>
      </c>
      <c r="AI118" s="125">
        <f t="shared" si="34"/>
        <v>3</v>
      </c>
      <c r="AJ118" s="125" t="str">
        <f t="shared" si="35"/>
        <v>Correct</v>
      </c>
      <c r="AK118" s="125"/>
      <c r="AL118" s="115" t="s">
        <v>83</v>
      </c>
      <c r="AM118" s="115">
        <v>40</v>
      </c>
      <c r="AN118" s="115" t="s">
        <v>181</v>
      </c>
      <c r="AO118" s="115" t="s">
        <v>192</v>
      </c>
      <c r="AP118" s="115" t="s">
        <v>85</v>
      </c>
      <c r="AQ118" s="115" t="s">
        <v>86</v>
      </c>
      <c r="AR118" s="115" t="s">
        <v>87</v>
      </c>
      <c r="AS118" s="115" t="s">
        <v>88</v>
      </c>
      <c r="AT118" s="115" t="s">
        <v>111</v>
      </c>
      <c r="AU118" s="115" t="s">
        <v>90</v>
      </c>
      <c r="AV118" s="115" t="s">
        <v>91</v>
      </c>
      <c r="AW118" s="115" t="s">
        <v>91</v>
      </c>
    </row>
    <row r="119" spans="1:49">
      <c r="A119" s="115">
        <v>7045773232</v>
      </c>
      <c r="B119" s="115" t="s">
        <v>18</v>
      </c>
      <c r="K119" s="115" t="s">
        <v>27</v>
      </c>
      <c r="O119" s="125"/>
      <c r="P119" s="125">
        <f t="shared" si="18"/>
        <v>2</v>
      </c>
      <c r="Q119" s="125">
        <f t="shared" si="19"/>
        <v>1.5</v>
      </c>
      <c r="R119" s="125"/>
      <c r="S119" s="125">
        <f t="shared" si="20"/>
        <v>1</v>
      </c>
      <c r="T119" s="125">
        <f t="shared" si="21"/>
        <v>0</v>
      </c>
      <c r="U119" s="125">
        <f t="shared" si="22"/>
        <v>0</v>
      </c>
      <c r="V119" s="126">
        <f t="shared" si="23"/>
        <v>0</v>
      </c>
      <c r="W119" s="126">
        <f t="shared" si="24"/>
        <v>0</v>
      </c>
      <c r="X119" s="126">
        <f t="shared" si="25"/>
        <v>0</v>
      </c>
      <c r="Y119" s="126">
        <f t="shared" si="26"/>
        <v>0</v>
      </c>
      <c r="Z119" s="126">
        <f t="shared" si="27"/>
        <v>0</v>
      </c>
      <c r="AA119" s="126">
        <f t="shared" si="28"/>
        <v>0</v>
      </c>
      <c r="AB119" s="126">
        <f t="shared" si="29"/>
        <v>1</v>
      </c>
      <c r="AC119" s="126">
        <f t="shared" si="30"/>
        <v>0</v>
      </c>
      <c r="AD119" s="126">
        <f t="shared" si="31"/>
        <v>0</v>
      </c>
      <c r="AE119" s="126">
        <f t="shared" si="32"/>
        <v>0</v>
      </c>
      <c r="AF119" s="127"/>
      <c r="AG119" s="125"/>
      <c r="AH119" s="125">
        <f t="shared" si="33"/>
        <v>2</v>
      </c>
      <c r="AI119" s="125">
        <f t="shared" si="34"/>
        <v>2</v>
      </c>
      <c r="AJ119" s="125" t="str">
        <f t="shared" si="35"/>
        <v>Correct</v>
      </c>
      <c r="AK119" s="125"/>
      <c r="AL119" s="115" t="s">
        <v>83</v>
      </c>
      <c r="AM119" s="115">
        <v>62</v>
      </c>
      <c r="AN119" s="115" t="s">
        <v>181</v>
      </c>
      <c r="AO119" s="115" t="s">
        <v>191</v>
      </c>
      <c r="AP119" s="115" t="s">
        <v>107</v>
      </c>
      <c r="AQ119" s="115" t="s">
        <v>91</v>
      </c>
      <c r="AR119" s="115" t="s">
        <v>137</v>
      </c>
      <c r="AS119" s="115" t="s">
        <v>100</v>
      </c>
      <c r="AT119" s="115" t="s">
        <v>111</v>
      </c>
      <c r="AU119" s="115" t="s">
        <v>90</v>
      </c>
      <c r="AV119" s="115" t="s">
        <v>91</v>
      </c>
      <c r="AW119" s="115" t="s">
        <v>91</v>
      </c>
    </row>
    <row r="120" spans="1:49">
      <c r="A120" s="115">
        <v>7020568221</v>
      </c>
      <c r="C120" s="115" t="s">
        <v>19</v>
      </c>
      <c r="F120" s="115" t="s">
        <v>22</v>
      </c>
      <c r="L120" s="115" t="s">
        <v>28</v>
      </c>
      <c r="O120" s="125"/>
      <c r="P120" s="125">
        <f t="shared" si="18"/>
        <v>3</v>
      </c>
      <c r="Q120" s="125">
        <f t="shared" si="19"/>
        <v>1</v>
      </c>
      <c r="R120" s="125"/>
      <c r="S120" s="125">
        <f t="shared" si="20"/>
        <v>0</v>
      </c>
      <c r="T120" s="125">
        <f t="shared" si="21"/>
        <v>1</v>
      </c>
      <c r="U120" s="125">
        <f t="shared" si="22"/>
        <v>0</v>
      </c>
      <c r="V120" s="126">
        <f t="shared" si="23"/>
        <v>0</v>
      </c>
      <c r="W120" s="126">
        <f t="shared" si="24"/>
        <v>1</v>
      </c>
      <c r="X120" s="126">
        <f t="shared" si="25"/>
        <v>0</v>
      </c>
      <c r="Y120" s="126">
        <f t="shared" si="26"/>
        <v>0</v>
      </c>
      <c r="Z120" s="126">
        <f t="shared" si="27"/>
        <v>0</v>
      </c>
      <c r="AA120" s="126">
        <f t="shared" si="28"/>
        <v>0</v>
      </c>
      <c r="AB120" s="126">
        <f t="shared" si="29"/>
        <v>0</v>
      </c>
      <c r="AC120" s="126">
        <f t="shared" si="30"/>
        <v>1</v>
      </c>
      <c r="AD120" s="126">
        <f t="shared" si="31"/>
        <v>0</v>
      </c>
      <c r="AE120" s="126">
        <f t="shared" si="32"/>
        <v>0</v>
      </c>
      <c r="AF120" s="127"/>
      <c r="AG120" s="125"/>
      <c r="AH120" s="125">
        <f t="shared" si="33"/>
        <v>3</v>
      </c>
      <c r="AI120" s="125">
        <f t="shared" si="34"/>
        <v>3</v>
      </c>
      <c r="AJ120" s="125" t="str">
        <f t="shared" si="35"/>
        <v>Correct</v>
      </c>
      <c r="AK120" s="125"/>
      <c r="AL120" s="115" t="s">
        <v>83</v>
      </c>
      <c r="AM120" s="115">
        <v>23</v>
      </c>
      <c r="AN120" s="115" t="s">
        <v>84</v>
      </c>
      <c r="AO120" s="115" t="s">
        <v>146</v>
      </c>
      <c r="AQ120" s="115" t="s">
        <v>91</v>
      </c>
      <c r="AR120" s="115" t="s">
        <v>108</v>
      </c>
      <c r="AT120" s="115" t="s">
        <v>89</v>
      </c>
      <c r="AU120" s="115" t="s">
        <v>103</v>
      </c>
      <c r="AV120" s="115" t="s">
        <v>91</v>
      </c>
    </row>
    <row r="121" spans="1:49">
      <c r="A121" s="115">
        <v>7020353627</v>
      </c>
      <c r="E121" s="115" t="s">
        <v>21</v>
      </c>
      <c r="L121" s="115" t="s">
        <v>28</v>
      </c>
      <c r="O121" s="125"/>
      <c r="P121" s="125">
        <f t="shared" si="18"/>
        <v>2</v>
      </c>
      <c r="Q121" s="125">
        <f t="shared" si="19"/>
        <v>1.5</v>
      </c>
      <c r="R121" s="125"/>
      <c r="S121" s="125">
        <f t="shared" si="20"/>
        <v>0</v>
      </c>
      <c r="T121" s="125">
        <f t="shared" si="21"/>
        <v>0</v>
      </c>
      <c r="U121" s="125">
        <f t="shared" si="22"/>
        <v>0</v>
      </c>
      <c r="V121" s="126">
        <f t="shared" si="23"/>
        <v>1</v>
      </c>
      <c r="W121" s="126">
        <f t="shared" si="24"/>
        <v>0</v>
      </c>
      <c r="X121" s="126">
        <f t="shared" si="25"/>
        <v>0</v>
      </c>
      <c r="Y121" s="126">
        <f t="shared" si="26"/>
        <v>0</v>
      </c>
      <c r="Z121" s="126">
        <f t="shared" si="27"/>
        <v>0</v>
      </c>
      <c r="AA121" s="126">
        <f t="shared" si="28"/>
        <v>0</v>
      </c>
      <c r="AB121" s="126">
        <f t="shared" si="29"/>
        <v>0</v>
      </c>
      <c r="AC121" s="126">
        <f t="shared" si="30"/>
        <v>1</v>
      </c>
      <c r="AD121" s="126">
        <f t="shared" si="31"/>
        <v>0</v>
      </c>
      <c r="AE121" s="126">
        <f t="shared" si="32"/>
        <v>0</v>
      </c>
      <c r="AF121" s="127"/>
      <c r="AG121" s="125"/>
      <c r="AH121" s="125">
        <f t="shared" si="33"/>
        <v>2</v>
      </c>
      <c r="AI121" s="125">
        <f t="shared" si="34"/>
        <v>2</v>
      </c>
      <c r="AJ121" s="125" t="str">
        <f t="shared" si="35"/>
        <v>Correct</v>
      </c>
      <c r="AK121" s="125"/>
      <c r="AL121" s="115" t="s">
        <v>99</v>
      </c>
      <c r="AM121" s="115">
        <v>39</v>
      </c>
      <c r="AN121" s="115" t="s">
        <v>181</v>
      </c>
      <c r="AO121" s="115" t="s">
        <v>222</v>
      </c>
      <c r="AP121" s="115" t="s">
        <v>85</v>
      </c>
      <c r="AR121" s="115" t="s">
        <v>87</v>
      </c>
      <c r="AS121" s="115" t="s">
        <v>93</v>
      </c>
      <c r="AT121" s="115" t="s">
        <v>89</v>
      </c>
      <c r="AU121" s="115" t="s">
        <v>98</v>
      </c>
      <c r="AV121" s="115" t="s">
        <v>91</v>
      </c>
      <c r="AW121" s="115" t="s">
        <v>91</v>
      </c>
    </row>
    <row r="122" spans="1:49">
      <c r="A122" s="115">
        <v>7045766657</v>
      </c>
      <c r="C122" s="115" t="s">
        <v>19</v>
      </c>
      <c r="L122" s="115" t="s">
        <v>28</v>
      </c>
      <c r="M122" s="115" t="s">
        <v>29</v>
      </c>
      <c r="O122" s="125"/>
      <c r="P122" s="125">
        <f t="shared" si="18"/>
        <v>3</v>
      </c>
      <c r="Q122" s="125">
        <f t="shared" si="19"/>
        <v>1</v>
      </c>
      <c r="R122" s="125"/>
      <c r="S122" s="125">
        <f t="shared" si="20"/>
        <v>0</v>
      </c>
      <c r="T122" s="125">
        <f t="shared" si="21"/>
        <v>1</v>
      </c>
      <c r="U122" s="125">
        <f t="shared" si="22"/>
        <v>0</v>
      </c>
      <c r="V122" s="126">
        <f t="shared" si="23"/>
        <v>0</v>
      </c>
      <c r="W122" s="126">
        <f t="shared" si="24"/>
        <v>0</v>
      </c>
      <c r="X122" s="126">
        <f t="shared" si="25"/>
        <v>0</v>
      </c>
      <c r="Y122" s="126">
        <f t="shared" si="26"/>
        <v>0</v>
      </c>
      <c r="Z122" s="126">
        <f t="shared" si="27"/>
        <v>0</v>
      </c>
      <c r="AA122" s="126">
        <f t="shared" si="28"/>
        <v>0</v>
      </c>
      <c r="AB122" s="126">
        <f t="shared" si="29"/>
        <v>0</v>
      </c>
      <c r="AC122" s="126">
        <f t="shared" si="30"/>
        <v>1</v>
      </c>
      <c r="AD122" s="126">
        <f t="shared" si="31"/>
        <v>1</v>
      </c>
      <c r="AE122" s="126">
        <f t="shared" si="32"/>
        <v>0</v>
      </c>
      <c r="AF122" s="127"/>
      <c r="AG122" s="125"/>
      <c r="AH122" s="125">
        <f t="shared" si="33"/>
        <v>3</v>
      </c>
      <c r="AI122" s="125">
        <f t="shared" si="34"/>
        <v>3</v>
      </c>
      <c r="AJ122" s="125" t="str">
        <f t="shared" si="35"/>
        <v>Correct</v>
      </c>
      <c r="AK122" s="125"/>
      <c r="AL122" s="115" t="s">
        <v>83</v>
      </c>
      <c r="AN122" s="115" t="s">
        <v>181</v>
      </c>
      <c r="AO122" s="115" t="s">
        <v>190</v>
      </c>
      <c r="AP122" s="115" t="s">
        <v>85</v>
      </c>
      <c r="AQ122" s="115" t="s">
        <v>86</v>
      </c>
      <c r="AR122" s="115" t="s">
        <v>87</v>
      </c>
      <c r="AU122" s="115" t="s">
        <v>106</v>
      </c>
      <c r="AV122" s="115" t="s">
        <v>91</v>
      </c>
      <c r="AW122" s="115" t="s">
        <v>91</v>
      </c>
    </row>
    <row r="123" spans="1:49">
      <c r="A123" s="115">
        <v>5577957912</v>
      </c>
      <c r="J123" s="115" t="s">
        <v>26</v>
      </c>
      <c r="L123" s="115" t="s">
        <v>28</v>
      </c>
      <c r="N123" s="115" t="s">
        <v>30</v>
      </c>
      <c r="O123" s="125"/>
      <c r="P123" s="125">
        <f t="shared" si="18"/>
        <v>3</v>
      </c>
      <c r="Q123" s="125">
        <f t="shared" si="19"/>
        <v>1</v>
      </c>
      <c r="R123" s="125"/>
      <c r="S123" s="125">
        <f t="shared" si="20"/>
        <v>0</v>
      </c>
      <c r="T123" s="125">
        <f t="shared" si="21"/>
        <v>0</v>
      </c>
      <c r="U123" s="125">
        <f t="shared" si="22"/>
        <v>0</v>
      </c>
      <c r="V123" s="126">
        <f t="shared" si="23"/>
        <v>0</v>
      </c>
      <c r="W123" s="126">
        <f t="shared" si="24"/>
        <v>0</v>
      </c>
      <c r="X123" s="126">
        <f t="shared" si="25"/>
        <v>0</v>
      </c>
      <c r="Y123" s="126">
        <f t="shared" si="26"/>
        <v>0</v>
      </c>
      <c r="Z123" s="126">
        <f t="shared" si="27"/>
        <v>0</v>
      </c>
      <c r="AA123" s="126">
        <f t="shared" si="28"/>
        <v>1</v>
      </c>
      <c r="AB123" s="126">
        <f t="shared" si="29"/>
        <v>0</v>
      </c>
      <c r="AC123" s="126">
        <f t="shared" si="30"/>
        <v>1</v>
      </c>
      <c r="AD123" s="126">
        <f t="shared" si="31"/>
        <v>0</v>
      </c>
      <c r="AE123" s="126">
        <f t="shared" si="32"/>
        <v>1</v>
      </c>
      <c r="AF123" s="127"/>
      <c r="AG123" s="125"/>
      <c r="AH123" s="125">
        <f t="shared" si="33"/>
        <v>3</v>
      </c>
      <c r="AI123" s="125">
        <f t="shared" si="34"/>
        <v>3</v>
      </c>
      <c r="AJ123" s="125" t="str">
        <f t="shared" si="35"/>
        <v>Correct</v>
      </c>
      <c r="AK123" s="125"/>
      <c r="AL123" s="115" t="s">
        <v>83</v>
      </c>
      <c r="AM123" s="115">
        <v>31</v>
      </c>
      <c r="AN123" s="115" t="s">
        <v>181</v>
      </c>
    </row>
    <row r="124" spans="1:49">
      <c r="A124" s="115">
        <v>5596602210</v>
      </c>
      <c r="L124" s="115" t="s">
        <v>28</v>
      </c>
      <c r="N124" s="115" t="s">
        <v>30</v>
      </c>
      <c r="O124" s="125"/>
      <c r="P124" s="125">
        <f t="shared" si="18"/>
        <v>2</v>
      </c>
      <c r="Q124" s="125">
        <f t="shared" si="19"/>
        <v>1.5</v>
      </c>
      <c r="R124" s="125"/>
      <c r="S124" s="125">
        <f t="shared" si="20"/>
        <v>0</v>
      </c>
      <c r="T124" s="125">
        <f t="shared" si="21"/>
        <v>0</v>
      </c>
      <c r="U124" s="125">
        <f t="shared" si="22"/>
        <v>0</v>
      </c>
      <c r="V124" s="126">
        <f t="shared" si="23"/>
        <v>0</v>
      </c>
      <c r="W124" s="126">
        <f t="shared" si="24"/>
        <v>0</v>
      </c>
      <c r="X124" s="126">
        <f t="shared" si="25"/>
        <v>0</v>
      </c>
      <c r="Y124" s="126">
        <f t="shared" si="26"/>
        <v>0</v>
      </c>
      <c r="Z124" s="126">
        <f t="shared" si="27"/>
        <v>0</v>
      </c>
      <c r="AA124" s="126">
        <f t="shared" si="28"/>
        <v>0</v>
      </c>
      <c r="AB124" s="126">
        <f t="shared" si="29"/>
        <v>0</v>
      </c>
      <c r="AC124" s="126">
        <f t="shared" si="30"/>
        <v>1</v>
      </c>
      <c r="AD124" s="126">
        <f t="shared" si="31"/>
        <v>0</v>
      </c>
      <c r="AE124" s="126">
        <f t="shared" si="32"/>
        <v>1</v>
      </c>
      <c r="AF124" s="127"/>
      <c r="AG124" s="125"/>
      <c r="AH124" s="125">
        <f t="shared" si="33"/>
        <v>2</v>
      </c>
      <c r="AI124" s="125">
        <f t="shared" si="34"/>
        <v>2</v>
      </c>
      <c r="AJ124" s="125" t="str">
        <f t="shared" si="35"/>
        <v>Correct</v>
      </c>
      <c r="AK124" s="125"/>
      <c r="AL124" s="115"/>
    </row>
    <row r="125" spans="1:49">
      <c r="A125" s="115">
        <v>5608036985</v>
      </c>
      <c r="E125" s="115" t="s">
        <v>21</v>
      </c>
      <c r="K125" s="115" t="s">
        <v>27</v>
      </c>
      <c r="O125" s="125"/>
      <c r="P125" s="125">
        <f t="shared" si="18"/>
        <v>2</v>
      </c>
      <c r="Q125" s="125">
        <f t="shared" si="19"/>
        <v>1.5</v>
      </c>
      <c r="R125" s="125"/>
      <c r="S125" s="125">
        <f t="shared" si="20"/>
        <v>0</v>
      </c>
      <c r="T125" s="125">
        <f t="shared" si="21"/>
        <v>0</v>
      </c>
      <c r="U125" s="125">
        <f t="shared" si="22"/>
        <v>0</v>
      </c>
      <c r="V125" s="126">
        <f t="shared" si="23"/>
        <v>1</v>
      </c>
      <c r="W125" s="126">
        <f t="shared" si="24"/>
        <v>0</v>
      </c>
      <c r="X125" s="126">
        <f t="shared" si="25"/>
        <v>0</v>
      </c>
      <c r="Y125" s="126">
        <f t="shared" si="26"/>
        <v>0</v>
      </c>
      <c r="Z125" s="126">
        <f t="shared" si="27"/>
        <v>0</v>
      </c>
      <c r="AA125" s="126">
        <f t="shared" si="28"/>
        <v>0</v>
      </c>
      <c r="AB125" s="126">
        <f t="shared" si="29"/>
        <v>1</v>
      </c>
      <c r="AC125" s="126">
        <f t="shared" si="30"/>
        <v>0</v>
      </c>
      <c r="AD125" s="126">
        <f t="shared" si="31"/>
        <v>0</v>
      </c>
      <c r="AE125" s="126">
        <f t="shared" si="32"/>
        <v>0</v>
      </c>
      <c r="AF125" s="127"/>
      <c r="AG125" s="125"/>
      <c r="AH125" s="125">
        <f t="shared" si="33"/>
        <v>2</v>
      </c>
      <c r="AI125" s="125">
        <f t="shared" si="34"/>
        <v>2</v>
      </c>
      <c r="AJ125" s="125" t="str">
        <f t="shared" si="35"/>
        <v>Correct</v>
      </c>
      <c r="AK125" s="125"/>
      <c r="AL125" s="115" t="s">
        <v>83</v>
      </c>
      <c r="AM125" s="115">
        <v>27</v>
      </c>
      <c r="AN125" s="115" t="s">
        <v>84</v>
      </c>
      <c r="AO125" s="115" t="s">
        <v>173</v>
      </c>
    </row>
    <row r="126" spans="1:49">
      <c r="A126" s="115">
        <v>5591180436</v>
      </c>
      <c r="E126" s="115" t="s">
        <v>21</v>
      </c>
      <c r="J126" s="115" t="s">
        <v>26</v>
      </c>
      <c r="L126" s="115" t="s">
        <v>28</v>
      </c>
      <c r="O126" s="125"/>
      <c r="P126" s="125">
        <f t="shared" si="18"/>
        <v>3</v>
      </c>
      <c r="Q126" s="125">
        <f t="shared" si="19"/>
        <v>1</v>
      </c>
      <c r="R126" s="125"/>
      <c r="S126" s="125">
        <f t="shared" si="20"/>
        <v>0</v>
      </c>
      <c r="T126" s="125">
        <f t="shared" si="21"/>
        <v>0</v>
      </c>
      <c r="U126" s="125">
        <f t="shared" si="22"/>
        <v>0</v>
      </c>
      <c r="V126" s="126">
        <f t="shared" si="23"/>
        <v>1</v>
      </c>
      <c r="W126" s="126">
        <f t="shared" si="24"/>
        <v>0</v>
      </c>
      <c r="X126" s="126">
        <f t="shared" si="25"/>
        <v>0</v>
      </c>
      <c r="Y126" s="126">
        <f t="shared" si="26"/>
        <v>0</v>
      </c>
      <c r="Z126" s="126">
        <f t="shared" si="27"/>
        <v>0</v>
      </c>
      <c r="AA126" s="126">
        <f t="shared" si="28"/>
        <v>1</v>
      </c>
      <c r="AB126" s="126">
        <f t="shared" si="29"/>
        <v>0</v>
      </c>
      <c r="AC126" s="126">
        <f t="shared" si="30"/>
        <v>1</v>
      </c>
      <c r="AD126" s="126">
        <f t="shared" si="31"/>
        <v>0</v>
      </c>
      <c r="AE126" s="126">
        <f t="shared" si="32"/>
        <v>0</v>
      </c>
      <c r="AF126" s="127"/>
      <c r="AG126" s="125"/>
      <c r="AH126" s="125">
        <f t="shared" si="33"/>
        <v>3</v>
      </c>
      <c r="AI126" s="125">
        <f t="shared" si="34"/>
        <v>3</v>
      </c>
      <c r="AJ126" s="125" t="str">
        <f t="shared" si="35"/>
        <v>Correct</v>
      </c>
      <c r="AK126" s="125"/>
      <c r="AL126" s="115" t="s">
        <v>99</v>
      </c>
      <c r="AM126" s="115">
        <v>44</v>
      </c>
      <c r="AN126" s="115" t="s">
        <v>84</v>
      </c>
      <c r="AO126" s="115" t="s">
        <v>453</v>
      </c>
      <c r="AP126" s="115" t="s">
        <v>443</v>
      </c>
      <c r="AQ126" s="115" t="s">
        <v>91</v>
      </c>
      <c r="AR126" s="115" t="s">
        <v>108</v>
      </c>
      <c r="AS126" s="115" t="s">
        <v>101</v>
      </c>
      <c r="AT126" s="115" t="s">
        <v>102</v>
      </c>
      <c r="AU126" s="115" t="s">
        <v>90</v>
      </c>
      <c r="AV126" s="115" t="s">
        <v>91</v>
      </c>
    </row>
    <row r="127" spans="1:49">
      <c r="A127" s="115">
        <v>5597632052</v>
      </c>
      <c r="C127" s="115" t="s">
        <v>19</v>
      </c>
      <c r="F127" s="115" t="s">
        <v>22</v>
      </c>
      <c r="H127" s="115" t="s">
        <v>24</v>
      </c>
      <c r="O127" s="125"/>
      <c r="P127" s="125">
        <f t="shared" si="18"/>
        <v>3</v>
      </c>
      <c r="Q127" s="125">
        <f t="shared" si="19"/>
        <v>1</v>
      </c>
      <c r="R127" s="125"/>
      <c r="S127" s="125">
        <f t="shared" si="20"/>
        <v>0</v>
      </c>
      <c r="T127" s="125">
        <f t="shared" si="21"/>
        <v>1</v>
      </c>
      <c r="U127" s="125">
        <f t="shared" si="22"/>
        <v>0</v>
      </c>
      <c r="V127" s="126">
        <f t="shared" si="23"/>
        <v>0</v>
      </c>
      <c r="W127" s="126">
        <f t="shared" si="24"/>
        <v>1</v>
      </c>
      <c r="X127" s="126">
        <f t="shared" si="25"/>
        <v>0</v>
      </c>
      <c r="Y127" s="126">
        <f t="shared" si="26"/>
        <v>1</v>
      </c>
      <c r="Z127" s="126">
        <f t="shared" si="27"/>
        <v>0</v>
      </c>
      <c r="AA127" s="126">
        <f t="shared" si="28"/>
        <v>0</v>
      </c>
      <c r="AB127" s="126">
        <f t="shared" si="29"/>
        <v>0</v>
      </c>
      <c r="AC127" s="126">
        <f t="shared" si="30"/>
        <v>0</v>
      </c>
      <c r="AD127" s="126">
        <f t="shared" si="31"/>
        <v>0</v>
      </c>
      <c r="AE127" s="126">
        <f t="shared" si="32"/>
        <v>0</v>
      </c>
      <c r="AF127" s="127"/>
      <c r="AG127" s="125"/>
      <c r="AH127" s="125">
        <f t="shared" si="33"/>
        <v>3</v>
      </c>
      <c r="AI127" s="125">
        <f t="shared" si="34"/>
        <v>3</v>
      </c>
      <c r="AJ127" s="125" t="str">
        <f t="shared" si="35"/>
        <v>Correct</v>
      </c>
      <c r="AK127" s="125"/>
      <c r="AL127" s="115"/>
    </row>
    <row r="128" spans="1:49">
      <c r="A128" s="115">
        <v>5606036064</v>
      </c>
      <c r="E128" s="115" t="s">
        <v>21</v>
      </c>
      <c r="J128" s="115" t="s">
        <v>26</v>
      </c>
      <c r="N128" s="115" t="s">
        <v>30</v>
      </c>
      <c r="O128" s="125"/>
      <c r="P128" s="125">
        <f t="shared" si="18"/>
        <v>3</v>
      </c>
      <c r="Q128" s="125">
        <f t="shared" si="19"/>
        <v>1</v>
      </c>
      <c r="R128" s="125"/>
      <c r="S128" s="125">
        <f t="shared" si="20"/>
        <v>0</v>
      </c>
      <c r="T128" s="125">
        <f t="shared" si="21"/>
        <v>0</v>
      </c>
      <c r="U128" s="125">
        <f t="shared" si="22"/>
        <v>0</v>
      </c>
      <c r="V128" s="126">
        <f t="shared" si="23"/>
        <v>1</v>
      </c>
      <c r="W128" s="126">
        <f t="shared" si="24"/>
        <v>0</v>
      </c>
      <c r="X128" s="126">
        <f t="shared" si="25"/>
        <v>0</v>
      </c>
      <c r="Y128" s="126">
        <f t="shared" si="26"/>
        <v>0</v>
      </c>
      <c r="Z128" s="126">
        <f t="shared" si="27"/>
        <v>0</v>
      </c>
      <c r="AA128" s="126">
        <f t="shared" si="28"/>
        <v>1</v>
      </c>
      <c r="AB128" s="126">
        <f t="shared" si="29"/>
        <v>0</v>
      </c>
      <c r="AC128" s="126">
        <f t="shared" si="30"/>
        <v>0</v>
      </c>
      <c r="AD128" s="126">
        <f t="shared" si="31"/>
        <v>0</v>
      </c>
      <c r="AE128" s="126">
        <f t="shared" si="32"/>
        <v>1</v>
      </c>
      <c r="AF128" s="127"/>
      <c r="AG128" s="125"/>
      <c r="AH128" s="125">
        <f t="shared" si="33"/>
        <v>3</v>
      </c>
      <c r="AI128" s="125">
        <f t="shared" si="34"/>
        <v>3</v>
      </c>
      <c r="AJ128" s="125" t="str">
        <f t="shared" si="35"/>
        <v>Correct</v>
      </c>
      <c r="AK128" s="125"/>
      <c r="AL128" s="115"/>
    </row>
    <row r="129" spans="1:49">
      <c r="A129" s="115">
        <v>5595499227</v>
      </c>
      <c r="B129" s="115" t="s">
        <v>18</v>
      </c>
      <c r="C129" s="115" t="s">
        <v>19</v>
      </c>
      <c r="L129" s="115" t="s">
        <v>28</v>
      </c>
      <c r="O129" s="125"/>
      <c r="P129" s="125">
        <f t="shared" si="18"/>
        <v>3</v>
      </c>
      <c r="Q129" s="125">
        <f t="shared" si="19"/>
        <v>1</v>
      </c>
      <c r="R129" s="125"/>
      <c r="S129" s="125">
        <f t="shared" si="20"/>
        <v>1</v>
      </c>
      <c r="T129" s="125">
        <f t="shared" si="21"/>
        <v>1</v>
      </c>
      <c r="U129" s="125">
        <f t="shared" si="22"/>
        <v>0</v>
      </c>
      <c r="V129" s="126">
        <f t="shared" si="23"/>
        <v>0</v>
      </c>
      <c r="W129" s="126">
        <f t="shared" si="24"/>
        <v>0</v>
      </c>
      <c r="X129" s="126">
        <f t="shared" si="25"/>
        <v>0</v>
      </c>
      <c r="Y129" s="126">
        <f t="shared" si="26"/>
        <v>0</v>
      </c>
      <c r="Z129" s="126">
        <f t="shared" si="27"/>
        <v>0</v>
      </c>
      <c r="AA129" s="126">
        <f t="shared" si="28"/>
        <v>0</v>
      </c>
      <c r="AB129" s="126">
        <f t="shared" si="29"/>
        <v>0</v>
      </c>
      <c r="AC129" s="126">
        <f t="shared" si="30"/>
        <v>1</v>
      </c>
      <c r="AD129" s="126">
        <f t="shared" si="31"/>
        <v>0</v>
      </c>
      <c r="AE129" s="126">
        <f t="shared" si="32"/>
        <v>0</v>
      </c>
      <c r="AF129" s="127"/>
      <c r="AG129" s="125"/>
      <c r="AH129" s="125">
        <f t="shared" si="33"/>
        <v>3</v>
      </c>
      <c r="AI129" s="125">
        <f t="shared" si="34"/>
        <v>3</v>
      </c>
      <c r="AJ129" s="125" t="str">
        <f t="shared" si="35"/>
        <v>Correct</v>
      </c>
      <c r="AK129" s="125"/>
      <c r="AL129" s="115" t="s">
        <v>83</v>
      </c>
      <c r="AM129" s="115">
        <v>62</v>
      </c>
      <c r="AN129" s="115" t="s">
        <v>432</v>
      </c>
    </row>
    <row r="130" spans="1:49">
      <c r="A130" s="115">
        <v>5610662116</v>
      </c>
      <c r="E130" s="115" t="s">
        <v>21</v>
      </c>
      <c r="H130" s="115" t="s">
        <v>24</v>
      </c>
      <c r="L130" s="115" t="s">
        <v>28</v>
      </c>
      <c r="O130" s="125"/>
      <c r="P130" s="125">
        <f t="shared" ref="P130:P193" si="36">COUNTA(B130:N130)</f>
        <v>3</v>
      </c>
      <c r="Q130" s="125">
        <f t="shared" ref="Q130:Q193" si="37">3/P130</f>
        <v>1</v>
      </c>
      <c r="R130" s="125"/>
      <c r="S130" s="125">
        <f t="shared" ref="S130:S193" si="38">IF($P130&lt;3,IF($B130=$B$1,1,0),IF($B130=$B$1,$Q130,0))</f>
        <v>0</v>
      </c>
      <c r="T130" s="125">
        <f t="shared" ref="T130:T193" si="39">IF($P130&lt;3,IF($C130=$C$1,1,0),IF($C130=$C$1,$Q130,0))</f>
        <v>0</v>
      </c>
      <c r="U130" s="125">
        <f t="shared" ref="U130:U193" si="40">IF($P130&lt;3,IF($D130=$D$1,1,0),IF($D130=$D$1,$Q130,0))</f>
        <v>0</v>
      </c>
      <c r="V130" s="126">
        <f t="shared" ref="V130:V193" si="41">IF($P130&lt;3,IF($E130=$E$1,1,0),IF($E130=$E$1,$Q130,0))</f>
        <v>1</v>
      </c>
      <c r="W130" s="126">
        <f t="shared" ref="W130:W193" si="42">IF($P130&lt;3,IF($F130=$F$1,1,0),IF($F130=$F$1,$Q130,0))</f>
        <v>0</v>
      </c>
      <c r="X130" s="126">
        <f t="shared" ref="X130:X193" si="43">IF($P130&lt;3,IF($G130=$G$1,1,0),IF($G130=$G$1,$Q130,0))</f>
        <v>0</v>
      </c>
      <c r="Y130" s="126">
        <f t="shared" ref="Y130:Y193" si="44">IF($P130&lt;3,IF($H130=$H$1,1,0),IF($H130=$H$1,$Q130,0))</f>
        <v>1</v>
      </c>
      <c r="Z130" s="126">
        <f t="shared" ref="Z130:Z193" si="45">IF($P130&lt;3,IF($I130=$I$1,1,0),IF($I130=$I$1,$Q130,0))</f>
        <v>0</v>
      </c>
      <c r="AA130" s="126">
        <f t="shared" ref="AA130:AA193" si="46">IF($P130&lt;3,IF($J130=$J$1,1,0),IF($J130=$J$1,$Q130,0))</f>
        <v>0</v>
      </c>
      <c r="AB130" s="126">
        <f t="shared" ref="AB130:AB193" si="47">IF($P130&lt;3,IF($K130=$K$1,1,0),IF($K130=$K$1,$Q130,0))</f>
        <v>0</v>
      </c>
      <c r="AC130" s="126">
        <f t="shared" ref="AC130:AC193" si="48">IF($P130&lt;3,IF($L130=$L$1,1,0),IF($L130=$L$1,$Q130,0))</f>
        <v>1</v>
      </c>
      <c r="AD130" s="126">
        <f t="shared" ref="AD130:AD193" si="49">IF($P130&lt;3,IF($M130=$M$1,1,0),IF($M130=$M$1,$Q130,0))</f>
        <v>0</v>
      </c>
      <c r="AE130" s="126">
        <f t="shared" ref="AE130:AE193" si="50">IF($P130&lt;3,IF($N130=$N$1,1,0),IF($N130=$N$1,$Q130,0))</f>
        <v>0</v>
      </c>
      <c r="AF130" s="127"/>
      <c r="AG130" s="125"/>
      <c r="AH130" s="125">
        <f t="shared" ref="AH130:AH193" si="51">SUM(S130:AE130)</f>
        <v>3</v>
      </c>
      <c r="AI130" s="125">
        <f t="shared" ref="AI130:AI193" si="52">P130</f>
        <v>3</v>
      </c>
      <c r="AJ130" s="125" t="str">
        <f t="shared" ref="AJ130:AJ193" si="53">IF(AH130=AI130,"Correct",IF(AH130=3,"Correct","Wrong"))</f>
        <v>Correct</v>
      </c>
      <c r="AK130" s="125"/>
      <c r="AL130" s="115"/>
    </row>
    <row r="131" spans="1:49">
      <c r="A131" s="115">
        <v>5579205747</v>
      </c>
      <c r="E131" s="115" t="s">
        <v>21</v>
      </c>
      <c r="H131" s="115" t="s">
        <v>24</v>
      </c>
      <c r="K131" s="115" t="s">
        <v>27</v>
      </c>
      <c r="O131" s="125"/>
      <c r="P131" s="125">
        <f t="shared" si="36"/>
        <v>3</v>
      </c>
      <c r="Q131" s="125">
        <f t="shared" si="37"/>
        <v>1</v>
      </c>
      <c r="R131" s="125"/>
      <c r="S131" s="125">
        <f t="shared" si="38"/>
        <v>0</v>
      </c>
      <c r="T131" s="125">
        <f t="shared" si="39"/>
        <v>0</v>
      </c>
      <c r="U131" s="125">
        <f t="shared" si="40"/>
        <v>0</v>
      </c>
      <c r="V131" s="126">
        <f t="shared" si="41"/>
        <v>1</v>
      </c>
      <c r="W131" s="126">
        <f t="shared" si="42"/>
        <v>0</v>
      </c>
      <c r="X131" s="126">
        <f t="shared" si="43"/>
        <v>0</v>
      </c>
      <c r="Y131" s="126">
        <f t="shared" si="44"/>
        <v>1</v>
      </c>
      <c r="Z131" s="126">
        <f t="shared" si="45"/>
        <v>0</v>
      </c>
      <c r="AA131" s="126">
        <f t="shared" si="46"/>
        <v>0</v>
      </c>
      <c r="AB131" s="126">
        <f t="shared" si="47"/>
        <v>1</v>
      </c>
      <c r="AC131" s="126">
        <f t="shared" si="48"/>
        <v>0</v>
      </c>
      <c r="AD131" s="126">
        <f t="shared" si="49"/>
        <v>0</v>
      </c>
      <c r="AE131" s="126">
        <f t="shared" si="50"/>
        <v>0</v>
      </c>
      <c r="AF131" s="127"/>
      <c r="AG131" s="125"/>
      <c r="AH131" s="125">
        <f t="shared" si="51"/>
        <v>3</v>
      </c>
      <c r="AI131" s="125">
        <f t="shared" si="52"/>
        <v>3</v>
      </c>
      <c r="AJ131" s="125" t="str">
        <f t="shared" si="53"/>
        <v>Correct</v>
      </c>
      <c r="AK131" s="125"/>
      <c r="AL131" s="115" t="s">
        <v>99</v>
      </c>
      <c r="AM131" s="115">
        <v>41</v>
      </c>
      <c r="AN131" s="115" t="s">
        <v>181</v>
      </c>
      <c r="AO131" s="115" t="s">
        <v>185</v>
      </c>
    </row>
    <row r="132" spans="1:49">
      <c r="A132" s="115">
        <v>5605112079</v>
      </c>
      <c r="C132" s="115" t="s">
        <v>19</v>
      </c>
      <c r="F132" s="115" t="s">
        <v>22</v>
      </c>
      <c r="J132" s="115" t="s">
        <v>26</v>
      </c>
      <c r="O132" s="125"/>
      <c r="P132" s="125">
        <f t="shared" si="36"/>
        <v>3</v>
      </c>
      <c r="Q132" s="125">
        <f t="shared" si="37"/>
        <v>1</v>
      </c>
      <c r="R132" s="125"/>
      <c r="S132" s="125">
        <f t="shared" si="38"/>
        <v>0</v>
      </c>
      <c r="T132" s="125">
        <f t="shared" si="39"/>
        <v>1</v>
      </c>
      <c r="U132" s="125">
        <f t="shared" si="40"/>
        <v>0</v>
      </c>
      <c r="V132" s="126">
        <f t="shared" si="41"/>
        <v>0</v>
      </c>
      <c r="W132" s="126">
        <f t="shared" si="42"/>
        <v>1</v>
      </c>
      <c r="X132" s="126">
        <f t="shared" si="43"/>
        <v>0</v>
      </c>
      <c r="Y132" s="126">
        <f t="shared" si="44"/>
        <v>0</v>
      </c>
      <c r="Z132" s="126">
        <f t="shared" si="45"/>
        <v>0</v>
      </c>
      <c r="AA132" s="126">
        <f t="shared" si="46"/>
        <v>1</v>
      </c>
      <c r="AB132" s="126">
        <f t="shared" si="47"/>
        <v>0</v>
      </c>
      <c r="AC132" s="126">
        <f t="shared" si="48"/>
        <v>0</v>
      </c>
      <c r="AD132" s="126">
        <f t="shared" si="49"/>
        <v>0</v>
      </c>
      <c r="AE132" s="126">
        <f t="shared" si="50"/>
        <v>0</v>
      </c>
      <c r="AF132" s="127"/>
      <c r="AG132" s="125"/>
      <c r="AH132" s="125">
        <f t="shared" si="51"/>
        <v>3</v>
      </c>
      <c r="AI132" s="125">
        <f t="shared" si="52"/>
        <v>3</v>
      </c>
      <c r="AJ132" s="125" t="str">
        <f t="shared" si="53"/>
        <v>Correct</v>
      </c>
      <c r="AK132" s="125"/>
      <c r="AL132" s="115" t="s">
        <v>83</v>
      </c>
      <c r="AM132" s="115">
        <v>27</v>
      </c>
      <c r="AN132" s="115" t="s">
        <v>432</v>
      </c>
    </row>
    <row r="133" spans="1:49">
      <c r="A133" s="115">
        <v>5596575556</v>
      </c>
      <c r="B133" s="115" t="s">
        <v>18</v>
      </c>
      <c r="K133" s="115" t="s">
        <v>27</v>
      </c>
      <c r="L133" s="115" t="s">
        <v>28</v>
      </c>
      <c r="O133" s="125"/>
      <c r="P133" s="125">
        <f t="shared" si="36"/>
        <v>3</v>
      </c>
      <c r="Q133" s="125">
        <f t="shared" si="37"/>
        <v>1</v>
      </c>
      <c r="R133" s="125"/>
      <c r="S133" s="125">
        <f t="shared" si="38"/>
        <v>1</v>
      </c>
      <c r="T133" s="125">
        <f t="shared" si="39"/>
        <v>0</v>
      </c>
      <c r="U133" s="125">
        <f t="shared" si="40"/>
        <v>0</v>
      </c>
      <c r="V133" s="126">
        <f t="shared" si="41"/>
        <v>0</v>
      </c>
      <c r="W133" s="126">
        <f t="shared" si="42"/>
        <v>0</v>
      </c>
      <c r="X133" s="126">
        <f t="shared" si="43"/>
        <v>0</v>
      </c>
      <c r="Y133" s="126">
        <f t="shared" si="44"/>
        <v>0</v>
      </c>
      <c r="Z133" s="126">
        <f t="shared" si="45"/>
        <v>0</v>
      </c>
      <c r="AA133" s="126">
        <f t="shared" si="46"/>
        <v>0</v>
      </c>
      <c r="AB133" s="126">
        <f t="shared" si="47"/>
        <v>1</v>
      </c>
      <c r="AC133" s="126">
        <f t="shared" si="48"/>
        <v>1</v>
      </c>
      <c r="AD133" s="126">
        <f t="shared" si="49"/>
        <v>0</v>
      </c>
      <c r="AE133" s="126">
        <f t="shared" si="50"/>
        <v>0</v>
      </c>
      <c r="AF133" s="127"/>
      <c r="AG133" s="125"/>
      <c r="AH133" s="125">
        <f t="shared" si="51"/>
        <v>3</v>
      </c>
      <c r="AI133" s="125">
        <f t="shared" si="52"/>
        <v>3</v>
      </c>
      <c r="AJ133" s="125" t="str">
        <f t="shared" si="53"/>
        <v>Correct</v>
      </c>
      <c r="AK133" s="125"/>
      <c r="AL133" s="115" t="s">
        <v>83</v>
      </c>
      <c r="AM133" s="115">
        <v>15</v>
      </c>
      <c r="AN133" s="115" t="s">
        <v>432</v>
      </c>
    </row>
    <row r="134" spans="1:49">
      <c r="A134" s="115">
        <v>5608845193</v>
      </c>
      <c r="C134" s="115" t="s">
        <v>19</v>
      </c>
      <c r="J134" s="115" t="s">
        <v>26</v>
      </c>
      <c r="L134" s="115" t="s">
        <v>28</v>
      </c>
      <c r="O134" s="125"/>
      <c r="P134" s="125">
        <f t="shared" si="36"/>
        <v>3</v>
      </c>
      <c r="Q134" s="125">
        <f t="shared" si="37"/>
        <v>1</v>
      </c>
      <c r="R134" s="125"/>
      <c r="S134" s="125">
        <f t="shared" si="38"/>
        <v>0</v>
      </c>
      <c r="T134" s="125">
        <f t="shared" si="39"/>
        <v>1</v>
      </c>
      <c r="U134" s="125">
        <f t="shared" si="40"/>
        <v>0</v>
      </c>
      <c r="V134" s="126">
        <f t="shared" si="41"/>
        <v>0</v>
      </c>
      <c r="W134" s="126">
        <f t="shared" si="42"/>
        <v>0</v>
      </c>
      <c r="X134" s="126">
        <f t="shared" si="43"/>
        <v>0</v>
      </c>
      <c r="Y134" s="126">
        <f t="shared" si="44"/>
        <v>0</v>
      </c>
      <c r="Z134" s="126">
        <f t="shared" si="45"/>
        <v>0</v>
      </c>
      <c r="AA134" s="126">
        <f t="shared" si="46"/>
        <v>1</v>
      </c>
      <c r="AB134" s="126">
        <f t="shared" si="47"/>
        <v>0</v>
      </c>
      <c r="AC134" s="126">
        <f t="shared" si="48"/>
        <v>1</v>
      </c>
      <c r="AD134" s="126">
        <f t="shared" si="49"/>
        <v>0</v>
      </c>
      <c r="AE134" s="126">
        <f t="shared" si="50"/>
        <v>0</v>
      </c>
      <c r="AF134" s="127"/>
      <c r="AG134" s="125"/>
      <c r="AH134" s="125">
        <f t="shared" si="51"/>
        <v>3</v>
      </c>
      <c r="AI134" s="125">
        <f t="shared" si="52"/>
        <v>3</v>
      </c>
      <c r="AJ134" s="125" t="str">
        <f t="shared" si="53"/>
        <v>Correct</v>
      </c>
      <c r="AK134" s="125"/>
      <c r="AL134" s="115" t="s">
        <v>99</v>
      </c>
      <c r="AM134" s="115">
        <v>54</v>
      </c>
      <c r="AN134" s="115" t="s">
        <v>84</v>
      </c>
    </row>
    <row r="135" spans="1:49">
      <c r="A135" s="115">
        <v>5607810768</v>
      </c>
      <c r="C135" s="115" t="s">
        <v>19</v>
      </c>
      <c r="J135" s="115" t="s">
        <v>26</v>
      </c>
      <c r="O135" s="125"/>
      <c r="P135" s="125">
        <f t="shared" si="36"/>
        <v>2</v>
      </c>
      <c r="Q135" s="125">
        <f t="shared" si="37"/>
        <v>1.5</v>
      </c>
      <c r="R135" s="125"/>
      <c r="S135" s="125">
        <f t="shared" si="38"/>
        <v>0</v>
      </c>
      <c r="T135" s="125">
        <f t="shared" si="39"/>
        <v>1</v>
      </c>
      <c r="U135" s="125">
        <f t="shared" si="40"/>
        <v>0</v>
      </c>
      <c r="V135" s="126">
        <f t="shared" si="41"/>
        <v>0</v>
      </c>
      <c r="W135" s="126">
        <f t="shared" si="42"/>
        <v>0</v>
      </c>
      <c r="X135" s="126">
        <f t="shared" si="43"/>
        <v>0</v>
      </c>
      <c r="Y135" s="126">
        <f t="shared" si="44"/>
        <v>0</v>
      </c>
      <c r="Z135" s="126">
        <f t="shared" si="45"/>
        <v>0</v>
      </c>
      <c r="AA135" s="126">
        <f t="shared" si="46"/>
        <v>1</v>
      </c>
      <c r="AB135" s="126">
        <f t="shared" si="47"/>
        <v>0</v>
      </c>
      <c r="AC135" s="126">
        <f t="shared" si="48"/>
        <v>0</v>
      </c>
      <c r="AD135" s="126">
        <f t="shared" si="49"/>
        <v>0</v>
      </c>
      <c r="AE135" s="126">
        <f t="shared" si="50"/>
        <v>0</v>
      </c>
      <c r="AF135" s="127"/>
      <c r="AG135" s="125"/>
      <c r="AH135" s="125">
        <f t="shared" si="51"/>
        <v>2</v>
      </c>
      <c r="AI135" s="125">
        <f t="shared" si="52"/>
        <v>2</v>
      </c>
      <c r="AJ135" s="125" t="str">
        <f t="shared" si="53"/>
        <v>Correct</v>
      </c>
      <c r="AK135" s="125"/>
      <c r="AL135" s="115" t="s">
        <v>99</v>
      </c>
      <c r="AM135" s="115">
        <v>29</v>
      </c>
      <c r="AN135" s="115" t="s">
        <v>84</v>
      </c>
      <c r="AO135" s="115" t="s">
        <v>171</v>
      </c>
      <c r="AP135" s="115" t="s">
        <v>107</v>
      </c>
      <c r="AQ135" s="115" t="s">
        <v>91</v>
      </c>
      <c r="AR135" s="115" t="s">
        <v>108</v>
      </c>
      <c r="AS135" s="115" t="s">
        <v>104</v>
      </c>
      <c r="AT135" s="115" t="s">
        <v>112</v>
      </c>
      <c r="AU135" s="115" t="s">
        <v>113</v>
      </c>
      <c r="AV135" s="115" t="s">
        <v>91</v>
      </c>
    </row>
    <row r="136" spans="1:49">
      <c r="A136" s="115">
        <v>5584707350</v>
      </c>
      <c r="H136" s="115" t="s">
        <v>24</v>
      </c>
      <c r="J136" s="115" t="s">
        <v>26</v>
      </c>
      <c r="M136" s="115" t="s">
        <v>29</v>
      </c>
      <c r="O136" s="125"/>
      <c r="P136" s="125">
        <f t="shared" si="36"/>
        <v>3</v>
      </c>
      <c r="Q136" s="125">
        <f t="shared" si="37"/>
        <v>1</v>
      </c>
      <c r="R136" s="125"/>
      <c r="S136" s="125">
        <f t="shared" si="38"/>
        <v>0</v>
      </c>
      <c r="T136" s="125">
        <f t="shared" si="39"/>
        <v>0</v>
      </c>
      <c r="U136" s="125">
        <f t="shared" si="40"/>
        <v>0</v>
      </c>
      <c r="V136" s="126">
        <f t="shared" si="41"/>
        <v>0</v>
      </c>
      <c r="W136" s="126">
        <f t="shared" si="42"/>
        <v>0</v>
      </c>
      <c r="X136" s="126">
        <f t="shared" si="43"/>
        <v>0</v>
      </c>
      <c r="Y136" s="126">
        <f t="shared" si="44"/>
        <v>1</v>
      </c>
      <c r="Z136" s="126">
        <f t="shared" si="45"/>
        <v>0</v>
      </c>
      <c r="AA136" s="126">
        <f t="shared" si="46"/>
        <v>1</v>
      </c>
      <c r="AB136" s="126">
        <f t="shared" si="47"/>
        <v>0</v>
      </c>
      <c r="AC136" s="126">
        <f t="shared" si="48"/>
        <v>0</v>
      </c>
      <c r="AD136" s="126">
        <f t="shared" si="49"/>
        <v>1</v>
      </c>
      <c r="AE136" s="126">
        <f t="shared" si="50"/>
        <v>0</v>
      </c>
      <c r="AF136" s="127"/>
      <c r="AG136" s="125"/>
      <c r="AH136" s="125">
        <f t="shared" si="51"/>
        <v>3</v>
      </c>
      <c r="AI136" s="125">
        <f t="shared" si="52"/>
        <v>3</v>
      </c>
      <c r="AJ136" s="125" t="str">
        <f t="shared" si="53"/>
        <v>Correct</v>
      </c>
      <c r="AK136" s="125"/>
      <c r="AL136" s="115" t="s">
        <v>83</v>
      </c>
      <c r="AM136" s="115">
        <v>39</v>
      </c>
      <c r="AN136" s="115" t="s">
        <v>181</v>
      </c>
      <c r="AO136" s="115" t="s">
        <v>247</v>
      </c>
    </row>
    <row r="137" spans="1:49">
      <c r="A137" s="115">
        <v>5603728986</v>
      </c>
      <c r="E137" s="115" t="s">
        <v>21</v>
      </c>
      <c r="J137" s="115" t="s">
        <v>26</v>
      </c>
      <c r="O137" s="125"/>
      <c r="P137" s="125">
        <f t="shared" si="36"/>
        <v>2</v>
      </c>
      <c r="Q137" s="125">
        <f t="shared" si="37"/>
        <v>1.5</v>
      </c>
      <c r="R137" s="125"/>
      <c r="S137" s="125">
        <f t="shared" si="38"/>
        <v>0</v>
      </c>
      <c r="T137" s="125">
        <f t="shared" si="39"/>
        <v>0</v>
      </c>
      <c r="U137" s="125">
        <f t="shared" si="40"/>
        <v>0</v>
      </c>
      <c r="V137" s="126">
        <f t="shared" si="41"/>
        <v>1</v>
      </c>
      <c r="W137" s="126">
        <f t="shared" si="42"/>
        <v>0</v>
      </c>
      <c r="X137" s="126">
        <f t="shared" si="43"/>
        <v>0</v>
      </c>
      <c r="Y137" s="126">
        <f t="shared" si="44"/>
        <v>0</v>
      </c>
      <c r="Z137" s="126">
        <f t="shared" si="45"/>
        <v>0</v>
      </c>
      <c r="AA137" s="126">
        <f t="shared" si="46"/>
        <v>1</v>
      </c>
      <c r="AB137" s="126">
        <f t="shared" si="47"/>
        <v>0</v>
      </c>
      <c r="AC137" s="126">
        <f t="shared" si="48"/>
        <v>0</v>
      </c>
      <c r="AD137" s="126">
        <f t="shared" si="49"/>
        <v>0</v>
      </c>
      <c r="AE137" s="126">
        <f t="shared" si="50"/>
        <v>0</v>
      </c>
      <c r="AF137" s="127"/>
      <c r="AG137" s="125"/>
      <c r="AH137" s="125">
        <f t="shared" si="51"/>
        <v>2</v>
      </c>
      <c r="AI137" s="125">
        <f t="shared" si="52"/>
        <v>2</v>
      </c>
      <c r="AJ137" s="125" t="str">
        <f t="shared" si="53"/>
        <v>Correct</v>
      </c>
      <c r="AK137" s="125"/>
      <c r="AL137" s="115" t="s">
        <v>83</v>
      </c>
      <c r="AM137" s="115">
        <v>26</v>
      </c>
      <c r="AN137" s="115" t="s">
        <v>432</v>
      </c>
      <c r="AP137" s="115" t="s">
        <v>443</v>
      </c>
      <c r="AQ137" s="115" t="s">
        <v>86</v>
      </c>
      <c r="AR137" s="115" t="s">
        <v>108</v>
      </c>
      <c r="AS137" s="115" t="s">
        <v>93</v>
      </c>
      <c r="AT137" s="115" t="s">
        <v>102</v>
      </c>
      <c r="AU137" s="115" t="s">
        <v>95</v>
      </c>
      <c r="AV137" s="115" t="s">
        <v>91</v>
      </c>
    </row>
    <row r="138" spans="1:49">
      <c r="A138" s="115">
        <v>5603728697</v>
      </c>
      <c r="E138" s="115" t="s">
        <v>21</v>
      </c>
      <c r="J138" s="115" t="s">
        <v>26</v>
      </c>
      <c r="O138" s="125"/>
      <c r="P138" s="125">
        <f t="shared" si="36"/>
        <v>2</v>
      </c>
      <c r="Q138" s="125">
        <f t="shared" si="37"/>
        <v>1.5</v>
      </c>
      <c r="R138" s="125"/>
      <c r="S138" s="125">
        <f t="shared" si="38"/>
        <v>0</v>
      </c>
      <c r="T138" s="125">
        <f t="shared" si="39"/>
        <v>0</v>
      </c>
      <c r="U138" s="125">
        <f t="shared" si="40"/>
        <v>0</v>
      </c>
      <c r="V138" s="126">
        <f t="shared" si="41"/>
        <v>1</v>
      </c>
      <c r="W138" s="126">
        <f t="shared" si="42"/>
        <v>0</v>
      </c>
      <c r="X138" s="126">
        <f t="shared" si="43"/>
        <v>0</v>
      </c>
      <c r="Y138" s="126">
        <f t="shared" si="44"/>
        <v>0</v>
      </c>
      <c r="Z138" s="126">
        <f t="shared" si="45"/>
        <v>0</v>
      </c>
      <c r="AA138" s="126">
        <f t="shared" si="46"/>
        <v>1</v>
      </c>
      <c r="AB138" s="126">
        <f t="shared" si="47"/>
        <v>0</v>
      </c>
      <c r="AC138" s="126">
        <f t="shared" si="48"/>
        <v>0</v>
      </c>
      <c r="AD138" s="126">
        <f t="shared" si="49"/>
        <v>0</v>
      </c>
      <c r="AE138" s="126">
        <f t="shared" si="50"/>
        <v>0</v>
      </c>
      <c r="AF138" s="127"/>
      <c r="AG138" s="125"/>
      <c r="AH138" s="125">
        <f t="shared" si="51"/>
        <v>2</v>
      </c>
      <c r="AI138" s="125">
        <f t="shared" si="52"/>
        <v>2</v>
      </c>
      <c r="AJ138" s="125" t="str">
        <f t="shared" si="53"/>
        <v>Correct</v>
      </c>
      <c r="AK138" s="125"/>
      <c r="AL138" s="115"/>
    </row>
    <row r="139" spans="1:49">
      <c r="A139" s="115">
        <v>5591160069</v>
      </c>
      <c r="C139" s="115" t="s">
        <v>19</v>
      </c>
      <c r="G139" s="115" t="s">
        <v>23</v>
      </c>
      <c r="J139" s="115" t="s">
        <v>26</v>
      </c>
      <c r="O139" s="125"/>
      <c r="P139" s="125">
        <f t="shared" si="36"/>
        <v>3</v>
      </c>
      <c r="Q139" s="125">
        <f t="shared" si="37"/>
        <v>1</v>
      </c>
      <c r="R139" s="125"/>
      <c r="S139" s="125">
        <f t="shared" si="38"/>
        <v>0</v>
      </c>
      <c r="T139" s="125">
        <f t="shared" si="39"/>
        <v>1</v>
      </c>
      <c r="U139" s="125">
        <f t="shared" si="40"/>
        <v>0</v>
      </c>
      <c r="V139" s="126">
        <f t="shared" si="41"/>
        <v>0</v>
      </c>
      <c r="W139" s="126">
        <f t="shared" si="42"/>
        <v>0</v>
      </c>
      <c r="X139" s="126">
        <f t="shared" si="43"/>
        <v>1</v>
      </c>
      <c r="Y139" s="126">
        <f t="shared" si="44"/>
        <v>0</v>
      </c>
      <c r="Z139" s="126">
        <f t="shared" si="45"/>
        <v>0</v>
      </c>
      <c r="AA139" s="126">
        <f t="shared" si="46"/>
        <v>1</v>
      </c>
      <c r="AB139" s="126">
        <f t="shared" si="47"/>
        <v>0</v>
      </c>
      <c r="AC139" s="126">
        <f t="shared" si="48"/>
        <v>0</v>
      </c>
      <c r="AD139" s="126">
        <f t="shared" si="49"/>
        <v>0</v>
      </c>
      <c r="AE139" s="126">
        <f t="shared" si="50"/>
        <v>0</v>
      </c>
      <c r="AF139" s="127"/>
      <c r="AG139" s="125"/>
      <c r="AH139" s="125">
        <f t="shared" si="51"/>
        <v>3</v>
      </c>
      <c r="AI139" s="125">
        <f t="shared" si="52"/>
        <v>3</v>
      </c>
      <c r="AJ139" s="125" t="str">
        <f t="shared" si="53"/>
        <v>Correct</v>
      </c>
      <c r="AK139" s="125"/>
      <c r="AL139" s="115" t="s">
        <v>83</v>
      </c>
      <c r="AM139" s="115">
        <v>16</v>
      </c>
      <c r="AN139" s="115" t="s">
        <v>84</v>
      </c>
    </row>
    <row r="140" spans="1:49">
      <c r="A140" s="115">
        <v>5610801429</v>
      </c>
      <c r="C140" s="115" t="s">
        <v>19</v>
      </c>
      <c r="F140" s="115" t="s">
        <v>22</v>
      </c>
      <c r="L140" s="115" t="s">
        <v>28</v>
      </c>
      <c r="O140" s="125"/>
      <c r="P140" s="125">
        <f t="shared" si="36"/>
        <v>3</v>
      </c>
      <c r="Q140" s="125">
        <f t="shared" si="37"/>
        <v>1</v>
      </c>
      <c r="R140" s="125"/>
      <c r="S140" s="125">
        <f t="shared" si="38"/>
        <v>0</v>
      </c>
      <c r="T140" s="125">
        <f t="shared" si="39"/>
        <v>1</v>
      </c>
      <c r="U140" s="125">
        <f t="shared" si="40"/>
        <v>0</v>
      </c>
      <c r="V140" s="126">
        <f t="shared" si="41"/>
        <v>0</v>
      </c>
      <c r="W140" s="126">
        <f t="shared" si="42"/>
        <v>1</v>
      </c>
      <c r="X140" s="126">
        <f t="shared" si="43"/>
        <v>0</v>
      </c>
      <c r="Y140" s="126">
        <f t="shared" si="44"/>
        <v>0</v>
      </c>
      <c r="Z140" s="126">
        <f t="shared" si="45"/>
        <v>0</v>
      </c>
      <c r="AA140" s="126">
        <f t="shared" si="46"/>
        <v>0</v>
      </c>
      <c r="AB140" s="126">
        <f t="shared" si="47"/>
        <v>0</v>
      </c>
      <c r="AC140" s="126">
        <f t="shared" si="48"/>
        <v>1</v>
      </c>
      <c r="AD140" s="126">
        <f t="shared" si="49"/>
        <v>0</v>
      </c>
      <c r="AE140" s="126">
        <f t="shared" si="50"/>
        <v>0</v>
      </c>
      <c r="AF140" s="127"/>
      <c r="AG140" s="125"/>
      <c r="AH140" s="125">
        <f t="shared" si="51"/>
        <v>3</v>
      </c>
      <c r="AI140" s="125">
        <f t="shared" si="52"/>
        <v>3</v>
      </c>
      <c r="AJ140" s="125" t="str">
        <f t="shared" si="53"/>
        <v>Correct</v>
      </c>
      <c r="AK140" s="125"/>
      <c r="AL140" s="115"/>
    </row>
    <row r="141" spans="1:49">
      <c r="A141" s="115">
        <v>5607811208</v>
      </c>
      <c r="J141" s="115" t="s">
        <v>26</v>
      </c>
      <c r="O141" s="125"/>
      <c r="P141" s="125">
        <f t="shared" si="36"/>
        <v>1</v>
      </c>
      <c r="Q141" s="125">
        <f t="shared" si="37"/>
        <v>3</v>
      </c>
      <c r="R141" s="125"/>
      <c r="S141" s="125">
        <f t="shared" si="38"/>
        <v>0</v>
      </c>
      <c r="T141" s="125">
        <f t="shared" si="39"/>
        <v>0</v>
      </c>
      <c r="U141" s="125">
        <f t="shared" si="40"/>
        <v>0</v>
      </c>
      <c r="V141" s="126">
        <f t="shared" si="41"/>
        <v>0</v>
      </c>
      <c r="W141" s="126">
        <f t="shared" si="42"/>
        <v>0</v>
      </c>
      <c r="X141" s="126">
        <f t="shared" si="43"/>
        <v>0</v>
      </c>
      <c r="Y141" s="126">
        <f t="shared" si="44"/>
        <v>0</v>
      </c>
      <c r="Z141" s="126">
        <f t="shared" si="45"/>
        <v>0</v>
      </c>
      <c r="AA141" s="126">
        <f t="shared" si="46"/>
        <v>1</v>
      </c>
      <c r="AB141" s="126">
        <f t="shared" si="47"/>
        <v>0</v>
      </c>
      <c r="AC141" s="126">
        <f t="shared" si="48"/>
        <v>0</v>
      </c>
      <c r="AD141" s="126">
        <f t="shared" si="49"/>
        <v>0</v>
      </c>
      <c r="AE141" s="126">
        <f t="shared" si="50"/>
        <v>0</v>
      </c>
      <c r="AF141" s="127"/>
      <c r="AG141" s="125"/>
      <c r="AH141" s="125">
        <f t="shared" si="51"/>
        <v>1</v>
      </c>
      <c r="AI141" s="125">
        <f t="shared" si="52"/>
        <v>1</v>
      </c>
      <c r="AJ141" s="125" t="str">
        <f t="shared" si="53"/>
        <v>Correct</v>
      </c>
      <c r="AK141" s="125"/>
      <c r="AL141" s="115" t="s">
        <v>99</v>
      </c>
      <c r="AM141" s="115">
        <v>40</v>
      </c>
      <c r="AN141" s="115" t="s">
        <v>84</v>
      </c>
      <c r="AO141" s="115" t="s">
        <v>446</v>
      </c>
      <c r="AP141" s="115" t="s">
        <v>107</v>
      </c>
      <c r="AQ141" s="115" t="s">
        <v>91</v>
      </c>
      <c r="AR141" s="115" t="s">
        <v>108</v>
      </c>
      <c r="AS141" s="115" t="s">
        <v>96</v>
      </c>
      <c r="AT141" s="115" t="s">
        <v>112</v>
      </c>
      <c r="AU141" s="115" t="s">
        <v>90</v>
      </c>
      <c r="AV141" s="115" t="s">
        <v>91</v>
      </c>
    </row>
    <row r="142" spans="1:49">
      <c r="A142" s="115">
        <v>5595580555</v>
      </c>
      <c r="E142" s="115" t="s">
        <v>21</v>
      </c>
      <c r="G142" s="115" t="s">
        <v>23</v>
      </c>
      <c r="K142" s="115" t="s">
        <v>27</v>
      </c>
      <c r="O142" s="125"/>
      <c r="P142" s="125">
        <f t="shared" si="36"/>
        <v>3</v>
      </c>
      <c r="Q142" s="125">
        <f t="shared" si="37"/>
        <v>1</v>
      </c>
      <c r="R142" s="125"/>
      <c r="S142" s="125">
        <f t="shared" si="38"/>
        <v>0</v>
      </c>
      <c r="T142" s="125">
        <f t="shared" si="39"/>
        <v>0</v>
      </c>
      <c r="U142" s="125">
        <f t="shared" si="40"/>
        <v>0</v>
      </c>
      <c r="V142" s="126">
        <f t="shared" si="41"/>
        <v>1</v>
      </c>
      <c r="W142" s="126">
        <f t="shared" si="42"/>
        <v>0</v>
      </c>
      <c r="X142" s="126">
        <f t="shared" si="43"/>
        <v>1</v>
      </c>
      <c r="Y142" s="126">
        <f t="shared" si="44"/>
        <v>0</v>
      </c>
      <c r="Z142" s="126">
        <f t="shared" si="45"/>
        <v>0</v>
      </c>
      <c r="AA142" s="126">
        <f t="shared" si="46"/>
        <v>0</v>
      </c>
      <c r="AB142" s="126">
        <f t="shared" si="47"/>
        <v>1</v>
      </c>
      <c r="AC142" s="126">
        <f t="shared" si="48"/>
        <v>0</v>
      </c>
      <c r="AD142" s="126">
        <f t="shared" si="49"/>
        <v>0</v>
      </c>
      <c r="AE142" s="126">
        <f t="shared" si="50"/>
        <v>0</v>
      </c>
      <c r="AF142" s="127"/>
      <c r="AG142" s="125"/>
      <c r="AH142" s="125">
        <f t="shared" si="51"/>
        <v>3</v>
      </c>
      <c r="AI142" s="125">
        <f t="shared" si="52"/>
        <v>3</v>
      </c>
      <c r="AJ142" s="125" t="str">
        <f t="shared" si="53"/>
        <v>Correct</v>
      </c>
      <c r="AK142" s="125"/>
      <c r="AL142" s="115" t="s">
        <v>99</v>
      </c>
      <c r="AM142" s="115">
        <v>45</v>
      </c>
      <c r="AN142" s="115" t="s">
        <v>432</v>
      </c>
    </row>
    <row r="143" spans="1:49">
      <c r="A143" s="115">
        <v>5597977185</v>
      </c>
      <c r="E143" s="115" t="s">
        <v>21</v>
      </c>
      <c r="L143" s="115" t="s">
        <v>28</v>
      </c>
      <c r="N143" s="115" t="s">
        <v>30</v>
      </c>
      <c r="O143" s="125"/>
      <c r="P143" s="125">
        <f t="shared" si="36"/>
        <v>3</v>
      </c>
      <c r="Q143" s="125">
        <f t="shared" si="37"/>
        <v>1</v>
      </c>
      <c r="R143" s="125"/>
      <c r="S143" s="125">
        <f t="shared" si="38"/>
        <v>0</v>
      </c>
      <c r="T143" s="125">
        <f t="shared" si="39"/>
        <v>0</v>
      </c>
      <c r="U143" s="125">
        <f t="shared" si="40"/>
        <v>0</v>
      </c>
      <c r="V143" s="126">
        <f t="shared" si="41"/>
        <v>1</v>
      </c>
      <c r="W143" s="126">
        <f t="shared" si="42"/>
        <v>0</v>
      </c>
      <c r="X143" s="126">
        <f t="shared" si="43"/>
        <v>0</v>
      </c>
      <c r="Y143" s="126">
        <f t="shared" si="44"/>
        <v>0</v>
      </c>
      <c r="Z143" s="126">
        <f t="shared" si="45"/>
        <v>0</v>
      </c>
      <c r="AA143" s="126">
        <f t="shared" si="46"/>
        <v>0</v>
      </c>
      <c r="AB143" s="126">
        <f t="shared" si="47"/>
        <v>0</v>
      </c>
      <c r="AC143" s="126">
        <f t="shared" si="48"/>
        <v>1</v>
      </c>
      <c r="AD143" s="126">
        <f t="shared" si="49"/>
        <v>0</v>
      </c>
      <c r="AE143" s="126">
        <f t="shared" si="50"/>
        <v>1</v>
      </c>
      <c r="AF143" s="127"/>
      <c r="AG143" s="125"/>
      <c r="AH143" s="125">
        <f t="shared" si="51"/>
        <v>3</v>
      </c>
      <c r="AI143" s="125">
        <f t="shared" si="52"/>
        <v>3</v>
      </c>
      <c r="AJ143" s="125" t="str">
        <f t="shared" si="53"/>
        <v>Correct</v>
      </c>
      <c r="AK143" s="125"/>
      <c r="AL143" s="115" t="s">
        <v>83</v>
      </c>
      <c r="AM143" s="115">
        <v>16</v>
      </c>
      <c r="AN143" s="115" t="s">
        <v>84</v>
      </c>
    </row>
    <row r="144" spans="1:49">
      <c r="A144" s="115">
        <v>5609434900</v>
      </c>
      <c r="I144" s="115" t="s">
        <v>25</v>
      </c>
      <c r="L144" s="115" t="s">
        <v>28</v>
      </c>
      <c r="N144" s="115" t="s">
        <v>30</v>
      </c>
      <c r="O144" s="125"/>
      <c r="P144" s="125">
        <f t="shared" si="36"/>
        <v>3</v>
      </c>
      <c r="Q144" s="125">
        <f t="shared" si="37"/>
        <v>1</v>
      </c>
      <c r="R144" s="125"/>
      <c r="S144" s="125">
        <f t="shared" si="38"/>
        <v>0</v>
      </c>
      <c r="T144" s="125">
        <f t="shared" si="39"/>
        <v>0</v>
      </c>
      <c r="U144" s="125">
        <f t="shared" si="40"/>
        <v>0</v>
      </c>
      <c r="V144" s="126">
        <f t="shared" si="41"/>
        <v>0</v>
      </c>
      <c r="W144" s="126">
        <f t="shared" si="42"/>
        <v>0</v>
      </c>
      <c r="X144" s="126">
        <f t="shared" si="43"/>
        <v>0</v>
      </c>
      <c r="Y144" s="126">
        <f t="shared" si="44"/>
        <v>0</v>
      </c>
      <c r="Z144" s="126">
        <f t="shared" si="45"/>
        <v>1</v>
      </c>
      <c r="AA144" s="126">
        <f t="shared" si="46"/>
        <v>0</v>
      </c>
      <c r="AB144" s="126">
        <f t="shared" si="47"/>
        <v>0</v>
      </c>
      <c r="AC144" s="126">
        <f t="shared" si="48"/>
        <v>1</v>
      </c>
      <c r="AD144" s="126">
        <f t="shared" si="49"/>
        <v>0</v>
      </c>
      <c r="AE144" s="126">
        <f t="shared" si="50"/>
        <v>1</v>
      </c>
      <c r="AF144" s="127"/>
      <c r="AG144" s="125"/>
      <c r="AH144" s="125">
        <f t="shared" si="51"/>
        <v>3</v>
      </c>
      <c r="AI144" s="125">
        <f t="shared" si="52"/>
        <v>3</v>
      </c>
      <c r="AJ144" s="125" t="str">
        <f t="shared" si="53"/>
        <v>Correct</v>
      </c>
      <c r="AK144" s="125"/>
      <c r="AL144" s="115" t="s">
        <v>83</v>
      </c>
      <c r="AM144" s="115">
        <v>35</v>
      </c>
      <c r="AN144" s="115" t="s">
        <v>181</v>
      </c>
      <c r="AO144" s="115" t="s">
        <v>234</v>
      </c>
      <c r="AP144" s="115" t="s">
        <v>85</v>
      </c>
      <c r="AQ144" s="115" t="s">
        <v>91</v>
      </c>
      <c r="AR144" s="115" t="s">
        <v>87</v>
      </c>
      <c r="AS144" s="115" t="s">
        <v>88</v>
      </c>
      <c r="AT144" s="115" t="s">
        <v>111</v>
      </c>
      <c r="AU144" s="115" t="s">
        <v>95</v>
      </c>
      <c r="AV144" s="115" t="s">
        <v>91</v>
      </c>
      <c r="AW144" s="115" t="s">
        <v>91</v>
      </c>
    </row>
    <row r="145" spans="1:49">
      <c r="A145" s="115">
        <v>6985444890</v>
      </c>
      <c r="B145" s="115" t="s">
        <v>18</v>
      </c>
      <c r="C145" s="115" t="s">
        <v>19</v>
      </c>
      <c r="D145" s="115" t="s">
        <v>20</v>
      </c>
      <c r="E145" s="115" t="s">
        <v>21</v>
      </c>
      <c r="F145" s="115" t="s">
        <v>22</v>
      </c>
      <c r="I145" s="115" t="s">
        <v>25</v>
      </c>
      <c r="K145" s="115" t="s">
        <v>27</v>
      </c>
      <c r="M145" s="115" t="s">
        <v>29</v>
      </c>
      <c r="O145" s="125"/>
      <c r="P145" s="125">
        <f t="shared" si="36"/>
        <v>8</v>
      </c>
      <c r="Q145" s="125">
        <f t="shared" si="37"/>
        <v>0.375</v>
      </c>
      <c r="R145" s="125"/>
      <c r="S145" s="125">
        <f t="shared" si="38"/>
        <v>0.375</v>
      </c>
      <c r="T145" s="125">
        <f t="shared" si="39"/>
        <v>0.375</v>
      </c>
      <c r="U145" s="125">
        <f t="shared" si="40"/>
        <v>0.375</v>
      </c>
      <c r="V145" s="126">
        <f t="shared" si="41"/>
        <v>0.375</v>
      </c>
      <c r="W145" s="126">
        <f t="shared" si="42"/>
        <v>0.375</v>
      </c>
      <c r="X145" s="126">
        <f t="shared" si="43"/>
        <v>0</v>
      </c>
      <c r="Y145" s="126">
        <f t="shared" si="44"/>
        <v>0</v>
      </c>
      <c r="Z145" s="126">
        <f t="shared" si="45"/>
        <v>0.375</v>
      </c>
      <c r="AA145" s="126">
        <f t="shared" si="46"/>
        <v>0</v>
      </c>
      <c r="AB145" s="126">
        <f t="shared" si="47"/>
        <v>0.375</v>
      </c>
      <c r="AC145" s="126">
        <f t="shared" si="48"/>
        <v>0</v>
      </c>
      <c r="AD145" s="126">
        <f t="shared" si="49"/>
        <v>0.375</v>
      </c>
      <c r="AE145" s="126">
        <f t="shared" si="50"/>
        <v>0</v>
      </c>
      <c r="AF145" s="127"/>
      <c r="AG145" s="125"/>
      <c r="AH145" s="125">
        <f t="shared" si="51"/>
        <v>3</v>
      </c>
      <c r="AI145" s="125">
        <f t="shared" si="52"/>
        <v>8</v>
      </c>
      <c r="AJ145" s="125" t="str">
        <f t="shared" si="53"/>
        <v>Correct</v>
      </c>
      <c r="AK145" s="125"/>
      <c r="AL145" s="115" t="s">
        <v>83</v>
      </c>
      <c r="AM145" s="115">
        <v>80</v>
      </c>
      <c r="AN145" s="115" t="s">
        <v>84</v>
      </c>
      <c r="AO145" s="115" t="s">
        <v>147</v>
      </c>
      <c r="AP145" s="115" t="s">
        <v>85</v>
      </c>
      <c r="AQ145" s="115" t="s">
        <v>86</v>
      </c>
      <c r="AR145" s="115" t="s">
        <v>87</v>
      </c>
      <c r="AS145" s="115" t="s">
        <v>100</v>
      </c>
      <c r="AT145" s="115" t="s">
        <v>94</v>
      </c>
      <c r="AU145" s="115" t="s">
        <v>106</v>
      </c>
      <c r="AV145" s="115" t="s">
        <v>91</v>
      </c>
      <c r="AW145" s="115" t="s">
        <v>91</v>
      </c>
    </row>
    <row r="146" spans="1:49">
      <c r="A146" s="115">
        <v>5588362318</v>
      </c>
      <c r="C146" s="115" t="s">
        <v>19</v>
      </c>
      <c r="I146" s="115" t="s">
        <v>25</v>
      </c>
      <c r="N146" s="115" t="s">
        <v>30</v>
      </c>
      <c r="O146" s="125"/>
      <c r="P146" s="125">
        <f t="shared" si="36"/>
        <v>3</v>
      </c>
      <c r="Q146" s="125">
        <f t="shared" si="37"/>
        <v>1</v>
      </c>
      <c r="R146" s="125"/>
      <c r="S146" s="125">
        <f t="shared" si="38"/>
        <v>0</v>
      </c>
      <c r="T146" s="125">
        <f t="shared" si="39"/>
        <v>1</v>
      </c>
      <c r="U146" s="125">
        <f t="shared" si="40"/>
        <v>0</v>
      </c>
      <c r="V146" s="126">
        <f t="shared" si="41"/>
        <v>0</v>
      </c>
      <c r="W146" s="126">
        <f t="shared" si="42"/>
        <v>0</v>
      </c>
      <c r="X146" s="126">
        <f t="shared" si="43"/>
        <v>0</v>
      </c>
      <c r="Y146" s="126">
        <f t="shared" si="44"/>
        <v>0</v>
      </c>
      <c r="Z146" s="126">
        <f t="shared" si="45"/>
        <v>1</v>
      </c>
      <c r="AA146" s="126">
        <f t="shared" si="46"/>
        <v>0</v>
      </c>
      <c r="AB146" s="126">
        <f t="shared" si="47"/>
        <v>0</v>
      </c>
      <c r="AC146" s="126">
        <f t="shared" si="48"/>
        <v>0</v>
      </c>
      <c r="AD146" s="126">
        <f t="shared" si="49"/>
        <v>0</v>
      </c>
      <c r="AE146" s="126">
        <f t="shared" si="50"/>
        <v>1</v>
      </c>
      <c r="AF146" s="127"/>
      <c r="AG146" s="125"/>
      <c r="AH146" s="125">
        <f t="shared" si="51"/>
        <v>3</v>
      </c>
      <c r="AI146" s="125">
        <f t="shared" si="52"/>
        <v>3</v>
      </c>
      <c r="AJ146" s="125" t="str">
        <f t="shared" si="53"/>
        <v>Correct</v>
      </c>
      <c r="AK146" s="125"/>
      <c r="AL146" s="115" t="s">
        <v>83</v>
      </c>
      <c r="AM146" s="115">
        <v>38</v>
      </c>
      <c r="AN146" s="115" t="s">
        <v>181</v>
      </c>
      <c r="AO146" s="115" t="s">
        <v>183</v>
      </c>
      <c r="AP146" s="115" t="s">
        <v>85</v>
      </c>
      <c r="AQ146" s="115" t="s">
        <v>86</v>
      </c>
      <c r="AR146" s="115" t="s">
        <v>87</v>
      </c>
      <c r="AS146" s="115" t="s">
        <v>88</v>
      </c>
      <c r="AT146" s="115" t="s">
        <v>111</v>
      </c>
      <c r="AU146" s="115" t="s">
        <v>90</v>
      </c>
      <c r="AV146" s="115" t="s">
        <v>91</v>
      </c>
      <c r="AW146" s="115" t="s">
        <v>91</v>
      </c>
    </row>
    <row r="147" spans="1:49">
      <c r="A147" s="115">
        <v>7011080461</v>
      </c>
      <c r="C147" s="115" t="s">
        <v>19</v>
      </c>
      <c r="D147" s="115" t="s">
        <v>20</v>
      </c>
      <c r="J147" s="115" t="s">
        <v>26</v>
      </c>
      <c r="N147" s="115" t="s">
        <v>30</v>
      </c>
      <c r="O147" s="125"/>
      <c r="P147" s="125">
        <f t="shared" si="36"/>
        <v>4</v>
      </c>
      <c r="Q147" s="125">
        <f t="shared" si="37"/>
        <v>0.75</v>
      </c>
      <c r="R147" s="125"/>
      <c r="S147" s="125">
        <f t="shared" si="38"/>
        <v>0</v>
      </c>
      <c r="T147" s="125">
        <f t="shared" si="39"/>
        <v>0.75</v>
      </c>
      <c r="U147" s="125">
        <f t="shared" si="40"/>
        <v>0.75</v>
      </c>
      <c r="V147" s="126">
        <f t="shared" si="41"/>
        <v>0</v>
      </c>
      <c r="W147" s="126">
        <f t="shared" si="42"/>
        <v>0</v>
      </c>
      <c r="X147" s="126">
        <f t="shared" si="43"/>
        <v>0</v>
      </c>
      <c r="Y147" s="126">
        <f t="shared" si="44"/>
        <v>0</v>
      </c>
      <c r="Z147" s="126">
        <f t="shared" si="45"/>
        <v>0</v>
      </c>
      <c r="AA147" s="126">
        <f t="shared" si="46"/>
        <v>0.75</v>
      </c>
      <c r="AB147" s="126">
        <f t="shared" si="47"/>
        <v>0</v>
      </c>
      <c r="AC147" s="126">
        <f t="shared" si="48"/>
        <v>0</v>
      </c>
      <c r="AD147" s="126">
        <f t="shared" si="49"/>
        <v>0</v>
      </c>
      <c r="AE147" s="126">
        <f t="shared" si="50"/>
        <v>0.75</v>
      </c>
      <c r="AF147" s="127"/>
      <c r="AG147" s="125"/>
      <c r="AH147" s="125">
        <f t="shared" si="51"/>
        <v>3</v>
      </c>
      <c r="AI147" s="125">
        <f t="shared" si="52"/>
        <v>4</v>
      </c>
      <c r="AJ147" s="125" t="str">
        <f t="shared" si="53"/>
        <v>Correct</v>
      </c>
      <c r="AK147" s="125"/>
      <c r="AL147" s="115" t="s">
        <v>83</v>
      </c>
      <c r="AM147" s="115">
        <v>51</v>
      </c>
      <c r="AN147" s="115" t="s">
        <v>181</v>
      </c>
      <c r="AP147" s="115" t="s">
        <v>85</v>
      </c>
      <c r="AQ147" s="115" t="s">
        <v>86</v>
      </c>
      <c r="AR147" s="115" t="s">
        <v>87</v>
      </c>
      <c r="AS147" s="115" t="s">
        <v>88</v>
      </c>
      <c r="AT147" s="115" t="s">
        <v>94</v>
      </c>
      <c r="AU147" s="115" t="s">
        <v>90</v>
      </c>
      <c r="AV147" s="115" t="s">
        <v>91</v>
      </c>
      <c r="AW147" s="115" t="s">
        <v>91</v>
      </c>
    </row>
    <row r="148" spans="1:49">
      <c r="A148" s="115">
        <v>7011092764</v>
      </c>
      <c r="C148" s="115" t="s">
        <v>19</v>
      </c>
      <c r="D148" s="115" t="s">
        <v>20</v>
      </c>
      <c r="I148" s="115" t="s">
        <v>25</v>
      </c>
      <c r="N148" s="115" t="s">
        <v>30</v>
      </c>
      <c r="O148" s="125"/>
      <c r="P148" s="125">
        <f t="shared" si="36"/>
        <v>4</v>
      </c>
      <c r="Q148" s="125">
        <f t="shared" si="37"/>
        <v>0.75</v>
      </c>
      <c r="R148" s="125"/>
      <c r="S148" s="125">
        <f t="shared" si="38"/>
        <v>0</v>
      </c>
      <c r="T148" s="125">
        <f t="shared" si="39"/>
        <v>0.75</v>
      </c>
      <c r="U148" s="125">
        <f t="shared" si="40"/>
        <v>0.75</v>
      </c>
      <c r="V148" s="126">
        <f t="shared" si="41"/>
        <v>0</v>
      </c>
      <c r="W148" s="126">
        <f t="shared" si="42"/>
        <v>0</v>
      </c>
      <c r="X148" s="126">
        <f t="shared" si="43"/>
        <v>0</v>
      </c>
      <c r="Y148" s="126">
        <f t="shared" si="44"/>
        <v>0</v>
      </c>
      <c r="Z148" s="126">
        <f t="shared" si="45"/>
        <v>0.75</v>
      </c>
      <c r="AA148" s="126">
        <f t="shared" si="46"/>
        <v>0</v>
      </c>
      <c r="AB148" s="126">
        <f t="shared" si="47"/>
        <v>0</v>
      </c>
      <c r="AC148" s="126">
        <f t="shared" si="48"/>
        <v>0</v>
      </c>
      <c r="AD148" s="126">
        <f t="shared" si="49"/>
        <v>0</v>
      </c>
      <c r="AE148" s="126">
        <f t="shared" si="50"/>
        <v>0.75</v>
      </c>
      <c r="AF148" s="127"/>
      <c r="AG148" s="125"/>
      <c r="AH148" s="125">
        <f t="shared" si="51"/>
        <v>3</v>
      </c>
      <c r="AI148" s="125">
        <f t="shared" si="52"/>
        <v>4</v>
      </c>
      <c r="AJ148" s="125" t="str">
        <f t="shared" si="53"/>
        <v>Correct</v>
      </c>
      <c r="AK148" s="125"/>
      <c r="AL148" s="115" t="s">
        <v>83</v>
      </c>
      <c r="AM148" s="115">
        <v>50</v>
      </c>
      <c r="AN148" s="115" t="s">
        <v>181</v>
      </c>
      <c r="AO148" s="115" t="s">
        <v>219</v>
      </c>
      <c r="AP148" s="115" t="s">
        <v>85</v>
      </c>
      <c r="AR148" s="115" t="s">
        <v>87</v>
      </c>
      <c r="AS148" s="115" t="s">
        <v>101</v>
      </c>
      <c r="AT148" s="115" t="s">
        <v>94</v>
      </c>
      <c r="AU148" s="115" t="s">
        <v>90</v>
      </c>
      <c r="AV148" s="115" t="s">
        <v>91</v>
      </c>
      <c r="AW148" s="115" t="s">
        <v>91</v>
      </c>
    </row>
    <row r="149" spans="1:49">
      <c r="A149" s="115">
        <v>7045771204</v>
      </c>
      <c r="J149" s="115" t="s">
        <v>26</v>
      </c>
      <c r="L149" s="115" t="s">
        <v>28</v>
      </c>
      <c r="N149" s="115" t="s">
        <v>30</v>
      </c>
      <c r="O149" s="125"/>
      <c r="P149" s="125">
        <f t="shared" si="36"/>
        <v>3</v>
      </c>
      <c r="Q149" s="125">
        <f t="shared" si="37"/>
        <v>1</v>
      </c>
      <c r="R149" s="125"/>
      <c r="S149" s="125">
        <f t="shared" si="38"/>
        <v>0</v>
      </c>
      <c r="T149" s="125">
        <f t="shared" si="39"/>
        <v>0</v>
      </c>
      <c r="U149" s="125">
        <f t="shared" si="40"/>
        <v>0</v>
      </c>
      <c r="V149" s="126">
        <f t="shared" si="41"/>
        <v>0</v>
      </c>
      <c r="W149" s="126">
        <f t="shared" si="42"/>
        <v>0</v>
      </c>
      <c r="X149" s="126">
        <f t="shared" si="43"/>
        <v>0</v>
      </c>
      <c r="Y149" s="126">
        <f t="shared" si="44"/>
        <v>0</v>
      </c>
      <c r="Z149" s="126">
        <f t="shared" si="45"/>
        <v>0</v>
      </c>
      <c r="AA149" s="126">
        <f t="shared" si="46"/>
        <v>1</v>
      </c>
      <c r="AB149" s="126">
        <f t="shared" si="47"/>
        <v>0</v>
      </c>
      <c r="AC149" s="126">
        <f t="shared" si="48"/>
        <v>1</v>
      </c>
      <c r="AD149" s="126">
        <f t="shared" si="49"/>
        <v>0</v>
      </c>
      <c r="AE149" s="126">
        <f t="shared" si="50"/>
        <v>1</v>
      </c>
      <c r="AF149" s="127"/>
      <c r="AG149" s="125"/>
      <c r="AH149" s="125">
        <f t="shared" si="51"/>
        <v>3</v>
      </c>
      <c r="AI149" s="125">
        <f t="shared" si="52"/>
        <v>3</v>
      </c>
      <c r="AJ149" s="125" t="str">
        <f t="shared" si="53"/>
        <v>Correct</v>
      </c>
      <c r="AK149" s="125"/>
      <c r="AL149" s="115" t="s">
        <v>83</v>
      </c>
      <c r="AM149" s="115">
        <v>68</v>
      </c>
      <c r="AN149" s="115" t="s">
        <v>181</v>
      </c>
      <c r="AO149" s="115" t="s">
        <v>241</v>
      </c>
      <c r="AP149" s="115" t="s">
        <v>85</v>
      </c>
      <c r="AQ149" s="115" t="s">
        <v>86</v>
      </c>
      <c r="AR149" s="115" t="s">
        <v>87</v>
      </c>
      <c r="AU149" s="115" t="s">
        <v>106</v>
      </c>
      <c r="AV149" s="115" t="s">
        <v>91</v>
      </c>
      <c r="AW149" s="115" t="s">
        <v>91</v>
      </c>
    </row>
    <row r="150" spans="1:49">
      <c r="A150" s="115">
        <v>7044840890</v>
      </c>
      <c r="E150" s="115" t="s">
        <v>21</v>
      </c>
      <c r="M150" s="115" t="s">
        <v>29</v>
      </c>
      <c r="N150" s="115" t="s">
        <v>30</v>
      </c>
      <c r="O150" s="125"/>
      <c r="P150" s="125">
        <f t="shared" si="36"/>
        <v>3</v>
      </c>
      <c r="Q150" s="125">
        <f t="shared" si="37"/>
        <v>1</v>
      </c>
      <c r="R150" s="125"/>
      <c r="S150" s="125">
        <f t="shared" si="38"/>
        <v>0</v>
      </c>
      <c r="T150" s="125">
        <f t="shared" si="39"/>
        <v>0</v>
      </c>
      <c r="U150" s="125">
        <f t="shared" si="40"/>
        <v>0</v>
      </c>
      <c r="V150" s="126">
        <f t="shared" si="41"/>
        <v>1</v>
      </c>
      <c r="W150" s="126">
        <f t="shared" si="42"/>
        <v>0</v>
      </c>
      <c r="X150" s="126">
        <f t="shared" si="43"/>
        <v>0</v>
      </c>
      <c r="Y150" s="126">
        <f t="shared" si="44"/>
        <v>0</v>
      </c>
      <c r="Z150" s="126">
        <f t="shared" si="45"/>
        <v>0</v>
      </c>
      <c r="AA150" s="126">
        <f t="shared" si="46"/>
        <v>0</v>
      </c>
      <c r="AB150" s="126">
        <f t="shared" si="47"/>
        <v>0</v>
      </c>
      <c r="AC150" s="126">
        <f t="shared" si="48"/>
        <v>0</v>
      </c>
      <c r="AD150" s="126">
        <f t="shared" si="49"/>
        <v>1</v>
      </c>
      <c r="AE150" s="126">
        <f t="shared" si="50"/>
        <v>1</v>
      </c>
      <c r="AF150" s="127"/>
      <c r="AG150" s="125"/>
      <c r="AH150" s="125">
        <f t="shared" si="51"/>
        <v>3</v>
      </c>
      <c r="AI150" s="125">
        <f t="shared" si="52"/>
        <v>3</v>
      </c>
      <c r="AJ150" s="125" t="str">
        <f t="shared" si="53"/>
        <v>Correct</v>
      </c>
      <c r="AK150" s="125"/>
      <c r="AL150" s="115" t="s">
        <v>99</v>
      </c>
      <c r="AM150" s="115">
        <v>27</v>
      </c>
      <c r="AN150" s="115" t="s">
        <v>181</v>
      </c>
      <c r="AO150" s="115" t="s">
        <v>206</v>
      </c>
      <c r="AP150" s="115" t="s">
        <v>85</v>
      </c>
      <c r="AQ150" s="115" t="s">
        <v>86</v>
      </c>
      <c r="AR150" s="115" t="s">
        <v>87</v>
      </c>
      <c r="AS150" s="115" t="s">
        <v>88</v>
      </c>
      <c r="AT150" s="115" t="s">
        <v>89</v>
      </c>
      <c r="AU150" s="115" t="s">
        <v>90</v>
      </c>
      <c r="AV150" s="115" t="s">
        <v>91</v>
      </c>
      <c r="AW150" s="115" t="s">
        <v>91</v>
      </c>
    </row>
    <row r="151" spans="1:49">
      <c r="A151" s="115">
        <v>5587000463</v>
      </c>
      <c r="C151" s="115" t="s">
        <v>19</v>
      </c>
      <c r="D151" s="115" t="s">
        <v>20</v>
      </c>
      <c r="N151" s="115" t="s">
        <v>30</v>
      </c>
      <c r="O151" s="125"/>
      <c r="P151" s="125">
        <f t="shared" si="36"/>
        <v>3</v>
      </c>
      <c r="Q151" s="125">
        <f t="shared" si="37"/>
        <v>1</v>
      </c>
      <c r="R151" s="125"/>
      <c r="S151" s="125">
        <f t="shared" si="38"/>
        <v>0</v>
      </c>
      <c r="T151" s="125">
        <f t="shared" si="39"/>
        <v>1</v>
      </c>
      <c r="U151" s="125">
        <f t="shared" si="40"/>
        <v>1</v>
      </c>
      <c r="V151" s="126">
        <f t="shared" si="41"/>
        <v>0</v>
      </c>
      <c r="W151" s="126">
        <f t="shared" si="42"/>
        <v>0</v>
      </c>
      <c r="X151" s="126">
        <f t="shared" si="43"/>
        <v>0</v>
      </c>
      <c r="Y151" s="126">
        <f t="shared" si="44"/>
        <v>0</v>
      </c>
      <c r="Z151" s="126">
        <f t="shared" si="45"/>
        <v>0</v>
      </c>
      <c r="AA151" s="126">
        <f t="shared" si="46"/>
        <v>0</v>
      </c>
      <c r="AB151" s="126">
        <f t="shared" si="47"/>
        <v>0</v>
      </c>
      <c r="AC151" s="126">
        <f t="shared" si="48"/>
        <v>0</v>
      </c>
      <c r="AD151" s="126">
        <f t="shared" si="49"/>
        <v>0</v>
      </c>
      <c r="AE151" s="126">
        <f t="shared" si="50"/>
        <v>1</v>
      </c>
      <c r="AF151" s="127"/>
      <c r="AG151" s="125"/>
      <c r="AH151" s="125">
        <f t="shared" si="51"/>
        <v>3</v>
      </c>
      <c r="AI151" s="125">
        <f t="shared" si="52"/>
        <v>3</v>
      </c>
      <c r="AJ151" s="125" t="str">
        <f t="shared" si="53"/>
        <v>Correct</v>
      </c>
      <c r="AK151" s="125"/>
      <c r="AL151" s="115" t="s">
        <v>83</v>
      </c>
      <c r="AM151" s="115">
        <v>38</v>
      </c>
      <c r="AN151" s="115" t="s">
        <v>181</v>
      </c>
      <c r="AO151" s="115" t="s">
        <v>438</v>
      </c>
      <c r="AP151" s="115" t="s">
        <v>85</v>
      </c>
      <c r="AQ151" s="115" t="s">
        <v>86</v>
      </c>
      <c r="AR151" s="115" t="s">
        <v>87</v>
      </c>
      <c r="AS151" s="115" t="s">
        <v>88</v>
      </c>
      <c r="AT151" s="115" t="s">
        <v>111</v>
      </c>
      <c r="AU151" s="115" t="s">
        <v>90</v>
      </c>
      <c r="AV151" s="115" t="s">
        <v>91</v>
      </c>
      <c r="AW151" s="115" t="s">
        <v>91</v>
      </c>
    </row>
    <row r="152" spans="1:49">
      <c r="A152" s="115">
        <v>6985474531</v>
      </c>
      <c r="N152" s="115" t="s">
        <v>30</v>
      </c>
      <c r="O152" s="125"/>
      <c r="P152" s="125">
        <f t="shared" si="36"/>
        <v>1</v>
      </c>
      <c r="Q152" s="125">
        <f t="shared" si="37"/>
        <v>3</v>
      </c>
      <c r="R152" s="125"/>
      <c r="S152" s="125">
        <f t="shared" si="38"/>
        <v>0</v>
      </c>
      <c r="T152" s="125">
        <f t="shared" si="39"/>
        <v>0</v>
      </c>
      <c r="U152" s="125">
        <f t="shared" si="40"/>
        <v>0</v>
      </c>
      <c r="V152" s="126">
        <f t="shared" si="41"/>
        <v>0</v>
      </c>
      <c r="W152" s="126">
        <f t="shared" si="42"/>
        <v>0</v>
      </c>
      <c r="X152" s="126">
        <f t="shared" si="43"/>
        <v>0</v>
      </c>
      <c r="Y152" s="126">
        <f t="shared" si="44"/>
        <v>0</v>
      </c>
      <c r="Z152" s="126">
        <f t="shared" si="45"/>
        <v>0</v>
      </c>
      <c r="AA152" s="126">
        <f t="shared" si="46"/>
        <v>0</v>
      </c>
      <c r="AB152" s="126">
        <f t="shared" si="47"/>
        <v>0</v>
      </c>
      <c r="AC152" s="126">
        <f t="shared" si="48"/>
        <v>0</v>
      </c>
      <c r="AD152" s="126">
        <f t="shared" si="49"/>
        <v>0</v>
      </c>
      <c r="AE152" s="126">
        <f t="shared" si="50"/>
        <v>1</v>
      </c>
      <c r="AF152" s="127"/>
      <c r="AG152" s="125"/>
      <c r="AH152" s="125">
        <f t="shared" si="51"/>
        <v>1</v>
      </c>
      <c r="AI152" s="125">
        <f t="shared" si="52"/>
        <v>1</v>
      </c>
      <c r="AJ152" s="125" t="str">
        <f t="shared" si="53"/>
        <v>Correct</v>
      </c>
      <c r="AK152" s="125"/>
      <c r="AL152" s="115" t="s">
        <v>83</v>
      </c>
      <c r="AM152" s="115">
        <v>48</v>
      </c>
      <c r="AN152" s="115" t="s">
        <v>181</v>
      </c>
      <c r="AO152" s="115" t="s">
        <v>212</v>
      </c>
      <c r="AP152" s="115" t="s">
        <v>85</v>
      </c>
      <c r="AQ152" s="115" t="s">
        <v>86</v>
      </c>
      <c r="AR152" s="115" t="s">
        <v>87</v>
      </c>
      <c r="AS152" s="115" t="s">
        <v>100</v>
      </c>
      <c r="AT152" s="115" t="s">
        <v>111</v>
      </c>
      <c r="AU152" s="115" t="s">
        <v>90</v>
      </c>
      <c r="AV152" s="115" t="s">
        <v>91</v>
      </c>
      <c r="AW152" s="115" t="s">
        <v>91</v>
      </c>
    </row>
    <row r="153" spans="1:49">
      <c r="A153" s="115">
        <v>7044859853</v>
      </c>
      <c r="C153" s="115" t="s">
        <v>19</v>
      </c>
      <c r="D153" s="115" t="s">
        <v>20</v>
      </c>
      <c r="F153" s="115" t="s">
        <v>22</v>
      </c>
      <c r="J153" s="115" t="s">
        <v>26</v>
      </c>
      <c r="K153" s="115" t="s">
        <v>27</v>
      </c>
      <c r="L153" s="115" t="s">
        <v>28</v>
      </c>
      <c r="M153" s="115" t="s">
        <v>29</v>
      </c>
      <c r="N153" s="115" t="s">
        <v>30</v>
      </c>
      <c r="O153" s="125"/>
      <c r="P153" s="125">
        <f t="shared" si="36"/>
        <v>8</v>
      </c>
      <c r="Q153" s="125">
        <f t="shared" si="37"/>
        <v>0.375</v>
      </c>
      <c r="R153" s="125"/>
      <c r="S153" s="125">
        <f t="shared" si="38"/>
        <v>0</v>
      </c>
      <c r="T153" s="125">
        <f t="shared" si="39"/>
        <v>0.375</v>
      </c>
      <c r="U153" s="125">
        <f t="shared" si="40"/>
        <v>0.375</v>
      </c>
      <c r="V153" s="126">
        <f t="shared" si="41"/>
        <v>0</v>
      </c>
      <c r="W153" s="126">
        <f t="shared" si="42"/>
        <v>0.375</v>
      </c>
      <c r="X153" s="126">
        <f t="shared" si="43"/>
        <v>0</v>
      </c>
      <c r="Y153" s="126">
        <f t="shared" si="44"/>
        <v>0</v>
      </c>
      <c r="Z153" s="126">
        <f t="shared" si="45"/>
        <v>0</v>
      </c>
      <c r="AA153" s="126">
        <f t="shared" si="46"/>
        <v>0.375</v>
      </c>
      <c r="AB153" s="126">
        <f t="shared" si="47"/>
        <v>0.375</v>
      </c>
      <c r="AC153" s="126">
        <f t="shared" si="48"/>
        <v>0.375</v>
      </c>
      <c r="AD153" s="126">
        <f t="shared" si="49"/>
        <v>0.375</v>
      </c>
      <c r="AE153" s="126">
        <f t="shared" si="50"/>
        <v>0.375</v>
      </c>
      <c r="AF153" s="127"/>
      <c r="AG153" s="125"/>
      <c r="AH153" s="125">
        <f t="shared" si="51"/>
        <v>3</v>
      </c>
      <c r="AI153" s="125">
        <f t="shared" si="52"/>
        <v>8</v>
      </c>
      <c r="AJ153" s="125" t="str">
        <f t="shared" si="53"/>
        <v>Correct</v>
      </c>
      <c r="AK153" s="125"/>
      <c r="AL153" s="115" t="s">
        <v>83</v>
      </c>
      <c r="AM153" s="115">
        <v>66</v>
      </c>
      <c r="AN153" s="115" t="s">
        <v>84</v>
      </c>
      <c r="AO153" s="115" t="s">
        <v>138</v>
      </c>
      <c r="AP153" s="115" t="s">
        <v>114</v>
      </c>
      <c r="AQ153" s="115" t="s">
        <v>91</v>
      </c>
      <c r="AR153" s="115" t="s">
        <v>87</v>
      </c>
      <c r="AS153" s="115" t="s">
        <v>101</v>
      </c>
      <c r="AT153" s="115" t="s">
        <v>111</v>
      </c>
      <c r="AU153" s="115" t="s">
        <v>90</v>
      </c>
      <c r="AV153" s="115" t="s">
        <v>91</v>
      </c>
      <c r="AW153" s="115" t="s">
        <v>91</v>
      </c>
    </row>
    <row r="154" spans="1:49">
      <c r="A154" s="115">
        <v>6985416063</v>
      </c>
      <c r="C154" s="115" t="s">
        <v>19</v>
      </c>
      <c r="E154" s="115" t="s">
        <v>21</v>
      </c>
      <c r="M154" s="115" t="s">
        <v>29</v>
      </c>
      <c r="O154" s="125"/>
      <c r="P154" s="125">
        <f t="shared" si="36"/>
        <v>3</v>
      </c>
      <c r="Q154" s="125">
        <f t="shared" si="37"/>
        <v>1</v>
      </c>
      <c r="R154" s="125"/>
      <c r="S154" s="125">
        <f t="shared" si="38"/>
        <v>0</v>
      </c>
      <c r="T154" s="125">
        <f t="shared" si="39"/>
        <v>1</v>
      </c>
      <c r="U154" s="125">
        <f t="shared" si="40"/>
        <v>0</v>
      </c>
      <c r="V154" s="126">
        <f t="shared" si="41"/>
        <v>1</v>
      </c>
      <c r="W154" s="126">
        <f t="shared" si="42"/>
        <v>0</v>
      </c>
      <c r="X154" s="126">
        <f t="shared" si="43"/>
        <v>0</v>
      </c>
      <c r="Y154" s="126">
        <f t="shared" si="44"/>
        <v>0</v>
      </c>
      <c r="Z154" s="126">
        <f t="shared" si="45"/>
        <v>0</v>
      </c>
      <c r="AA154" s="126">
        <f t="shared" si="46"/>
        <v>0</v>
      </c>
      <c r="AB154" s="126">
        <f t="shared" si="47"/>
        <v>0</v>
      </c>
      <c r="AC154" s="126">
        <f t="shared" si="48"/>
        <v>0</v>
      </c>
      <c r="AD154" s="126">
        <f t="shared" si="49"/>
        <v>1</v>
      </c>
      <c r="AE154" s="126">
        <f t="shared" si="50"/>
        <v>0</v>
      </c>
      <c r="AF154" s="127"/>
      <c r="AG154" s="125"/>
      <c r="AH154" s="125">
        <f t="shared" si="51"/>
        <v>3</v>
      </c>
      <c r="AI154" s="125">
        <f t="shared" si="52"/>
        <v>3</v>
      </c>
      <c r="AJ154" s="125" t="str">
        <f t="shared" si="53"/>
        <v>Correct</v>
      </c>
      <c r="AK154" s="125"/>
      <c r="AL154" s="115" t="s">
        <v>99</v>
      </c>
      <c r="AM154" s="115">
        <v>71</v>
      </c>
      <c r="AN154" s="115" t="s">
        <v>181</v>
      </c>
      <c r="AO154" s="115" t="s">
        <v>203</v>
      </c>
      <c r="AP154" s="115" t="s">
        <v>85</v>
      </c>
      <c r="AR154" s="115" t="s">
        <v>87</v>
      </c>
      <c r="AS154" s="115" t="s">
        <v>101</v>
      </c>
      <c r="AT154" s="115" t="s">
        <v>111</v>
      </c>
      <c r="AU154" s="115" t="s">
        <v>106</v>
      </c>
      <c r="AV154" s="115" t="s">
        <v>91</v>
      </c>
      <c r="AW154" s="115" t="s">
        <v>91</v>
      </c>
    </row>
    <row r="155" spans="1:49">
      <c r="A155" s="115">
        <v>7045779729</v>
      </c>
      <c r="C155" s="115" t="s">
        <v>19</v>
      </c>
      <c r="J155" s="115" t="s">
        <v>26</v>
      </c>
      <c r="L155" s="115" t="s">
        <v>28</v>
      </c>
      <c r="O155" s="125"/>
      <c r="P155" s="125">
        <f t="shared" si="36"/>
        <v>3</v>
      </c>
      <c r="Q155" s="125">
        <f t="shared" si="37"/>
        <v>1</v>
      </c>
      <c r="R155" s="125"/>
      <c r="S155" s="125">
        <f t="shared" si="38"/>
        <v>0</v>
      </c>
      <c r="T155" s="125">
        <f t="shared" si="39"/>
        <v>1</v>
      </c>
      <c r="U155" s="125">
        <f t="shared" si="40"/>
        <v>0</v>
      </c>
      <c r="V155" s="126">
        <f t="shared" si="41"/>
        <v>0</v>
      </c>
      <c r="W155" s="126">
        <f t="shared" si="42"/>
        <v>0</v>
      </c>
      <c r="X155" s="126">
        <f t="shared" si="43"/>
        <v>0</v>
      </c>
      <c r="Y155" s="126">
        <f t="shared" si="44"/>
        <v>0</v>
      </c>
      <c r="Z155" s="126">
        <f t="shared" si="45"/>
        <v>0</v>
      </c>
      <c r="AA155" s="126">
        <f t="shared" si="46"/>
        <v>1</v>
      </c>
      <c r="AB155" s="126">
        <f t="shared" si="47"/>
        <v>0</v>
      </c>
      <c r="AC155" s="126">
        <f t="shared" si="48"/>
        <v>1</v>
      </c>
      <c r="AD155" s="126">
        <f t="shared" si="49"/>
        <v>0</v>
      </c>
      <c r="AE155" s="126">
        <f t="shared" si="50"/>
        <v>0</v>
      </c>
      <c r="AF155" s="127"/>
      <c r="AG155" s="125"/>
      <c r="AH155" s="125">
        <f t="shared" si="51"/>
        <v>3</v>
      </c>
      <c r="AI155" s="125">
        <f t="shared" si="52"/>
        <v>3</v>
      </c>
      <c r="AJ155" s="125" t="str">
        <f t="shared" si="53"/>
        <v>Correct</v>
      </c>
      <c r="AK155" s="125"/>
      <c r="AL155" s="115" t="s">
        <v>83</v>
      </c>
      <c r="AM155" s="115">
        <v>91</v>
      </c>
      <c r="AN155" s="115" t="s">
        <v>181</v>
      </c>
      <c r="AO155" s="115" t="s">
        <v>208</v>
      </c>
      <c r="AP155" s="115" t="s">
        <v>110</v>
      </c>
      <c r="AQ155" s="115" t="s">
        <v>86</v>
      </c>
      <c r="AR155" s="115" t="s">
        <v>87</v>
      </c>
      <c r="AS155" s="115" t="s">
        <v>93</v>
      </c>
      <c r="AT155" s="115" t="s">
        <v>102</v>
      </c>
      <c r="AU155" s="115" t="s">
        <v>113</v>
      </c>
      <c r="AV155" s="115" t="s">
        <v>91</v>
      </c>
      <c r="AW155" s="115" t="s">
        <v>86</v>
      </c>
    </row>
    <row r="156" spans="1:49">
      <c r="A156" s="115">
        <v>7011082122</v>
      </c>
      <c r="C156" s="115" t="s">
        <v>19</v>
      </c>
      <c r="N156" s="115" t="s">
        <v>30</v>
      </c>
      <c r="O156" s="125"/>
      <c r="P156" s="125">
        <f t="shared" si="36"/>
        <v>2</v>
      </c>
      <c r="Q156" s="125">
        <f t="shared" si="37"/>
        <v>1.5</v>
      </c>
      <c r="R156" s="125"/>
      <c r="S156" s="125">
        <f t="shared" si="38"/>
        <v>0</v>
      </c>
      <c r="T156" s="125">
        <f t="shared" si="39"/>
        <v>1</v>
      </c>
      <c r="U156" s="125">
        <f t="shared" si="40"/>
        <v>0</v>
      </c>
      <c r="V156" s="126">
        <f t="shared" si="41"/>
        <v>0</v>
      </c>
      <c r="W156" s="126">
        <f t="shared" si="42"/>
        <v>0</v>
      </c>
      <c r="X156" s="126">
        <f t="shared" si="43"/>
        <v>0</v>
      </c>
      <c r="Y156" s="126">
        <f t="shared" si="44"/>
        <v>0</v>
      </c>
      <c r="Z156" s="126">
        <f t="shared" si="45"/>
        <v>0</v>
      </c>
      <c r="AA156" s="126">
        <f t="shared" si="46"/>
        <v>0</v>
      </c>
      <c r="AB156" s="126">
        <f t="shared" si="47"/>
        <v>0</v>
      </c>
      <c r="AC156" s="126">
        <f t="shared" si="48"/>
        <v>0</v>
      </c>
      <c r="AD156" s="126">
        <f t="shared" si="49"/>
        <v>0</v>
      </c>
      <c r="AE156" s="126">
        <f t="shared" si="50"/>
        <v>1</v>
      </c>
      <c r="AF156" s="127"/>
      <c r="AG156" s="125"/>
      <c r="AH156" s="125">
        <f t="shared" si="51"/>
        <v>2</v>
      </c>
      <c r="AI156" s="125">
        <f t="shared" si="52"/>
        <v>2</v>
      </c>
      <c r="AJ156" s="125" t="str">
        <f t="shared" si="53"/>
        <v>Correct</v>
      </c>
      <c r="AK156" s="125"/>
      <c r="AL156" s="115" t="s">
        <v>83</v>
      </c>
      <c r="AM156" s="115">
        <v>65</v>
      </c>
      <c r="AN156" s="115" t="s">
        <v>181</v>
      </c>
      <c r="AO156" s="115" t="s">
        <v>208</v>
      </c>
      <c r="AP156" s="115" t="s">
        <v>85</v>
      </c>
      <c r="AQ156" s="115" t="s">
        <v>86</v>
      </c>
      <c r="AR156" s="115" t="s">
        <v>87</v>
      </c>
      <c r="AS156" s="115" t="s">
        <v>100</v>
      </c>
      <c r="AT156" s="115" t="s">
        <v>94</v>
      </c>
      <c r="AU156" s="115" t="s">
        <v>90</v>
      </c>
      <c r="AV156" s="115" t="s">
        <v>91</v>
      </c>
      <c r="AW156" s="115" t="s">
        <v>91</v>
      </c>
    </row>
    <row r="157" spans="1:49">
      <c r="A157" s="115">
        <v>5582829495</v>
      </c>
      <c r="C157" s="115" t="s">
        <v>19</v>
      </c>
      <c r="D157" s="115" t="s">
        <v>20</v>
      </c>
      <c r="L157" s="115" t="s">
        <v>28</v>
      </c>
      <c r="O157" s="125"/>
      <c r="P157" s="125">
        <f t="shared" si="36"/>
        <v>3</v>
      </c>
      <c r="Q157" s="125">
        <f t="shared" si="37"/>
        <v>1</v>
      </c>
      <c r="R157" s="125"/>
      <c r="S157" s="125">
        <f t="shared" si="38"/>
        <v>0</v>
      </c>
      <c r="T157" s="125">
        <f t="shared" si="39"/>
        <v>1</v>
      </c>
      <c r="U157" s="125">
        <f t="shared" si="40"/>
        <v>1</v>
      </c>
      <c r="V157" s="126">
        <f t="shared" si="41"/>
        <v>0</v>
      </c>
      <c r="W157" s="126">
        <f t="shared" si="42"/>
        <v>0</v>
      </c>
      <c r="X157" s="126">
        <f t="shared" si="43"/>
        <v>0</v>
      </c>
      <c r="Y157" s="126">
        <f t="shared" si="44"/>
        <v>0</v>
      </c>
      <c r="Z157" s="126">
        <f t="shared" si="45"/>
        <v>0</v>
      </c>
      <c r="AA157" s="126">
        <f t="shared" si="46"/>
        <v>0</v>
      </c>
      <c r="AB157" s="126">
        <f t="shared" si="47"/>
        <v>0</v>
      </c>
      <c r="AC157" s="126">
        <f t="shared" si="48"/>
        <v>1</v>
      </c>
      <c r="AD157" s="126">
        <f t="shared" si="49"/>
        <v>0</v>
      </c>
      <c r="AE157" s="126">
        <f t="shared" si="50"/>
        <v>0</v>
      </c>
      <c r="AF157" s="127"/>
      <c r="AG157" s="125"/>
      <c r="AH157" s="125">
        <f t="shared" si="51"/>
        <v>3</v>
      </c>
      <c r="AI157" s="125">
        <f t="shared" si="52"/>
        <v>3</v>
      </c>
      <c r="AJ157" s="125" t="str">
        <f t="shared" si="53"/>
        <v>Correct</v>
      </c>
      <c r="AK157" s="125"/>
      <c r="AL157" s="115" t="s">
        <v>83</v>
      </c>
      <c r="AM157" s="115">
        <v>76</v>
      </c>
      <c r="AN157" s="115" t="s">
        <v>181</v>
      </c>
      <c r="AO157" s="115" t="s">
        <v>208</v>
      </c>
      <c r="AP157" s="115" t="s">
        <v>85</v>
      </c>
      <c r="AQ157" s="115" t="s">
        <v>86</v>
      </c>
      <c r="AR157" s="115" t="s">
        <v>87</v>
      </c>
      <c r="AS157" s="115" t="s">
        <v>100</v>
      </c>
      <c r="AT157" s="115" t="s">
        <v>102</v>
      </c>
      <c r="AU157" s="115" t="s">
        <v>106</v>
      </c>
      <c r="AV157" s="115" t="s">
        <v>91</v>
      </c>
      <c r="AW157" s="115" t="s">
        <v>91</v>
      </c>
    </row>
    <row r="158" spans="1:49">
      <c r="A158" s="115">
        <v>7045771777</v>
      </c>
      <c r="D158" s="115" t="s">
        <v>20</v>
      </c>
      <c r="I158" s="115" t="s">
        <v>25</v>
      </c>
      <c r="J158" s="115" t="s">
        <v>26</v>
      </c>
      <c r="K158" s="115" t="s">
        <v>27</v>
      </c>
      <c r="L158" s="115" t="s">
        <v>28</v>
      </c>
      <c r="N158" s="115" t="s">
        <v>30</v>
      </c>
      <c r="O158" s="125"/>
      <c r="P158" s="125">
        <f t="shared" si="36"/>
        <v>6</v>
      </c>
      <c r="Q158" s="125">
        <f t="shared" si="37"/>
        <v>0.5</v>
      </c>
      <c r="R158" s="125"/>
      <c r="S158" s="125">
        <f t="shared" si="38"/>
        <v>0</v>
      </c>
      <c r="T158" s="125">
        <f t="shared" si="39"/>
        <v>0</v>
      </c>
      <c r="U158" s="125">
        <f t="shared" si="40"/>
        <v>0.5</v>
      </c>
      <c r="V158" s="126">
        <f t="shared" si="41"/>
        <v>0</v>
      </c>
      <c r="W158" s="126">
        <f t="shared" si="42"/>
        <v>0</v>
      </c>
      <c r="X158" s="126">
        <f t="shared" si="43"/>
        <v>0</v>
      </c>
      <c r="Y158" s="126">
        <f t="shared" si="44"/>
        <v>0</v>
      </c>
      <c r="Z158" s="126">
        <f t="shared" si="45"/>
        <v>0.5</v>
      </c>
      <c r="AA158" s="126">
        <f t="shared" si="46"/>
        <v>0.5</v>
      </c>
      <c r="AB158" s="126">
        <f t="shared" si="47"/>
        <v>0.5</v>
      </c>
      <c r="AC158" s="126">
        <f t="shared" si="48"/>
        <v>0.5</v>
      </c>
      <c r="AD158" s="126">
        <f t="shared" si="49"/>
        <v>0</v>
      </c>
      <c r="AE158" s="126">
        <f t="shared" si="50"/>
        <v>0.5</v>
      </c>
      <c r="AF158" s="127"/>
      <c r="AG158" s="125"/>
      <c r="AH158" s="125">
        <f t="shared" si="51"/>
        <v>3</v>
      </c>
      <c r="AI158" s="125">
        <f t="shared" si="52"/>
        <v>6</v>
      </c>
      <c r="AJ158" s="125" t="str">
        <f t="shared" si="53"/>
        <v>Correct</v>
      </c>
      <c r="AK158" s="125"/>
      <c r="AL158" s="115" t="s">
        <v>83</v>
      </c>
      <c r="AM158" s="115">
        <v>62</v>
      </c>
      <c r="AN158" s="115" t="s">
        <v>181</v>
      </c>
      <c r="AO158" s="115" t="s">
        <v>191</v>
      </c>
      <c r="AP158" s="115" t="s">
        <v>85</v>
      </c>
      <c r="AQ158" s="115" t="s">
        <v>86</v>
      </c>
      <c r="AR158" s="115" t="s">
        <v>87</v>
      </c>
      <c r="AS158" s="115" t="s">
        <v>101</v>
      </c>
      <c r="AT158" s="115" t="s">
        <v>111</v>
      </c>
      <c r="AU158" s="115" t="s">
        <v>90</v>
      </c>
      <c r="AV158" s="115" t="s">
        <v>91</v>
      </c>
      <c r="AW158" s="115" t="s">
        <v>91</v>
      </c>
    </row>
    <row r="159" spans="1:49">
      <c r="A159" s="115">
        <v>7011273398</v>
      </c>
      <c r="D159" s="115" t="s">
        <v>20</v>
      </c>
      <c r="J159" s="115" t="s">
        <v>26</v>
      </c>
      <c r="N159" s="115" t="s">
        <v>30</v>
      </c>
      <c r="O159" s="125"/>
      <c r="P159" s="125">
        <f t="shared" si="36"/>
        <v>3</v>
      </c>
      <c r="Q159" s="125">
        <f t="shared" si="37"/>
        <v>1</v>
      </c>
      <c r="R159" s="125"/>
      <c r="S159" s="125">
        <f t="shared" si="38"/>
        <v>0</v>
      </c>
      <c r="T159" s="125">
        <f t="shared" si="39"/>
        <v>0</v>
      </c>
      <c r="U159" s="125">
        <f t="shared" si="40"/>
        <v>1</v>
      </c>
      <c r="V159" s="126">
        <f t="shared" si="41"/>
        <v>0</v>
      </c>
      <c r="W159" s="126">
        <f t="shared" si="42"/>
        <v>0</v>
      </c>
      <c r="X159" s="126">
        <f t="shared" si="43"/>
        <v>0</v>
      </c>
      <c r="Y159" s="126">
        <f t="shared" si="44"/>
        <v>0</v>
      </c>
      <c r="Z159" s="126">
        <f t="shared" si="45"/>
        <v>0</v>
      </c>
      <c r="AA159" s="126">
        <f t="shared" si="46"/>
        <v>1</v>
      </c>
      <c r="AB159" s="126">
        <f t="shared" si="47"/>
        <v>0</v>
      </c>
      <c r="AC159" s="126">
        <f t="shared" si="48"/>
        <v>0</v>
      </c>
      <c r="AD159" s="126">
        <f t="shared" si="49"/>
        <v>0</v>
      </c>
      <c r="AE159" s="126">
        <f t="shared" si="50"/>
        <v>1</v>
      </c>
      <c r="AF159" s="127"/>
      <c r="AG159" s="125"/>
      <c r="AH159" s="125">
        <f t="shared" si="51"/>
        <v>3</v>
      </c>
      <c r="AI159" s="125">
        <f t="shared" si="52"/>
        <v>3</v>
      </c>
      <c r="AJ159" s="125" t="str">
        <f t="shared" si="53"/>
        <v>Correct</v>
      </c>
      <c r="AK159" s="125"/>
      <c r="AL159" s="115" t="s">
        <v>99</v>
      </c>
      <c r="AM159" s="115">
        <v>45</v>
      </c>
      <c r="AN159" s="115" t="s">
        <v>84</v>
      </c>
      <c r="AO159" s="115" t="s">
        <v>126</v>
      </c>
      <c r="AP159" s="115" t="s">
        <v>97</v>
      </c>
      <c r="AQ159" s="115" t="s">
        <v>86</v>
      </c>
      <c r="AR159" s="115" t="s">
        <v>87</v>
      </c>
      <c r="AS159" s="115" t="s">
        <v>88</v>
      </c>
      <c r="AT159" s="115" t="s">
        <v>89</v>
      </c>
      <c r="AU159" s="115" t="s">
        <v>90</v>
      </c>
      <c r="AV159" s="115" t="s">
        <v>91</v>
      </c>
      <c r="AW159" s="115" t="s">
        <v>91</v>
      </c>
    </row>
    <row r="160" spans="1:49">
      <c r="A160" s="115">
        <v>5587018229</v>
      </c>
      <c r="B160" s="115" t="s">
        <v>18</v>
      </c>
      <c r="C160" s="115" t="s">
        <v>19</v>
      </c>
      <c r="L160" s="115" t="s">
        <v>28</v>
      </c>
      <c r="O160" s="125"/>
      <c r="P160" s="125">
        <f t="shared" si="36"/>
        <v>3</v>
      </c>
      <c r="Q160" s="125">
        <f t="shared" si="37"/>
        <v>1</v>
      </c>
      <c r="R160" s="125"/>
      <c r="S160" s="125">
        <f t="shared" si="38"/>
        <v>1</v>
      </c>
      <c r="T160" s="125">
        <f t="shared" si="39"/>
        <v>1</v>
      </c>
      <c r="U160" s="125">
        <f t="shared" si="40"/>
        <v>0</v>
      </c>
      <c r="V160" s="126">
        <f t="shared" si="41"/>
        <v>0</v>
      </c>
      <c r="W160" s="126">
        <f t="shared" si="42"/>
        <v>0</v>
      </c>
      <c r="X160" s="126">
        <f t="shared" si="43"/>
        <v>0</v>
      </c>
      <c r="Y160" s="126">
        <f t="shared" si="44"/>
        <v>0</v>
      </c>
      <c r="Z160" s="126">
        <f t="shared" si="45"/>
        <v>0</v>
      </c>
      <c r="AA160" s="126">
        <f t="shared" si="46"/>
        <v>0</v>
      </c>
      <c r="AB160" s="126">
        <f t="shared" si="47"/>
        <v>0</v>
      </c>
      <c r="AC160" s="126">
        <f t="shared" si="48"/>
        <v>1</v>
      </c>
      <c r="AD160" s="126">
        <f t="shared" si="49"/>
        <v>0</v>
      </c>
      <c r="AE160" s="126">
        <f t="shared" si="50"/>
        <v>0</v>
      </c>
      <c r="AF160" s="127"/>
      <c r="AG160" s="125"/>
      <c r="AH160" s="125">
        <f t="shared" si="51"/>
        <v>3</v>
      </c>
      <c r="AI160" s="125">
        <f t="shared" si="52"/>
        <v>3</v>
      </c>
      <c r="AJ160" s="125" t="str">
        <f t="shared" si="53"/>
        <v>Correct</v>
      </c>
      <c r="AK160" s="125"/>
      <c r="AL160" s="115" t="s">
        <v>83</v>
      </c>
      <c r="AM160" s="115">
        <v>32</v>
      </c>
      <c r="AN160" s="115" t="s">
        <v>181</v>
      </c>
      <c r="AO160" s="115" t="s">
        <v>206</v>
      </c>
      <c r="AP160" s="115" t="s">
        <v>85</v>
      </c>
      <c r="AQ160" s="115" t="s">
        <v>86</v>
      </c>
      <c r="AR160" s="115" t="s">
        <v>87</v>
      </c>
      <c r="AS160" s="115" t="s">
        <v>100</v>
      </c>
      <c r="AT160" s="115" t="s">
        <v>94</v>
      </c>
      <c r="AU160" s="115" t="s">
        <v>90</v>
      </c>
      <c r="AV160" s="115" t="s">
        <v>91</v>
      </c>
      <c r="AW160" s="115" t="s">
        <v>91</v>
      </c>
    </row>
    <row r="161" spans="1:49">
      <c r="A161" s="115">
        <v>5587017954</v>
      </c>
      <c r="B161" s="115" t="s">
        <v>18</v>
      </c>
      <c r="C161" s="115" t="s">
        <v>19</v>
      </c>
      <c r="L161" s="115" t="s">
        <v>28</v>
      </c>
      <c r="O161" s="125"/>
      <c r="P161" s="125">
        <f t="shared" si="36"/>
        <v>3</v>
      </c>
      <c r="Q161" s="125">
        <f t="shared" si="37"/>
        <v>1</v>
      </c>
      <c r="R161" s="125"/>
      <c r="S161" s="125">
        <f t="shared" si="38"/>
        <v>1</v>
      </c>
      <c r="T161" s="125">
        <f t="shared" si="39"/>
        <v>1</v>
      </c>
      <c r="U161" s="125">
        <f t="shared" si="40"/>
        <v>0</v>
      </c>
      <c r="V161" s="126">
        <f t="shared" si="41"/>
        <v>0</v>
      </c>
      <c r="W161" s="126">
        <f t="shared" si="42"/>
        <v>0</v>
      </c>
      <c r="X161" s="126">
        <f t="shared" si="43"/>
        <v>0</v>
      </c>
      <c r="Y161" s="126">
        <f t="shared" si="44"/>
        <v>0</v>
      </c>
      <c r="Z161" s="126">
        <f t="shared" si="45"/>
        <v>0</v>
      </c>
      <c r="AA161" s="126">
        <f t="shared" si="46"/>
        <v>0</v>
      </c>
      <c r="AB161" s="126">
        <f t="shared" si="47"/>
        <v>0</v>
      </c>
      <c r="AC161" s="126">
        <f t="shared" si="48"/>
        <v>1</v>
      </c>
      <c r="AD161" s="126">
        <f t="shared" si="49"/>
        <v>0</v>
      </c>
      <c r="AE161" s="126">
        <f t="shared" si="50"/>
        <v>0</v>
      </c>
      <c r="AF161" s="127"/>
      <c r="AG161" s="125"/>
      <c r="AH161" s="125">
        <f t="shared" si="51"/>
        <v>3</v>
      </c>
      <c r="AI161" s="125">
        <f t="shared" si="52"/>
        <v>3</v>
      </c>
      <c r="AJ161" s="125" t="str">
        <f t="shared" si="53"/>
        <v>Correct</v>
      </c>
      <c r="AK161" s="125"/>
      <c r="AL161" s="115"/>
    </row>
    <row r="162" spans="1:49">
      <c r="A162" s="115">
        <v>7045787020</v>
      </c>
      <c r="C162" s="115" t="s">
        <v>19</v>
      </c>
      <c r="O162" s="125"/>
      <c r="P162" s="125">
        <f t="shared" si="36"/>
        <v>1</v>
      </c>
      <c r="Q162" s="125">
        <f t="shared" si="37"/>
        <v>3</v>
      </c>
      <c r="R162" s="125"/>
      <c r="S162" s="125">
        <f t="shared" si="38"/>
        <v>0</v>
      </c>
      <c r="T162" s="125">
        <f t="shared" si="39"/>
        <v>1</v>
      </c>
      <c r="U162" s="125">
        <f t="shared" si="40"/>
        <v>0</v>
      </c>
      <c r="V162" s="126">
        <f t="shared" si="41"/>
        <v>0</v>
      </c>
      <c r="W162" s="126">
        <f t="shared" si="42"/>
        <v>0</v>
      </c>
      <c r="X162" s="126">
        <f t="shared" si="43"/>
        <v>0</v>
      </c>
      <c r="Y162" s="126">
        <f t="shared" si="44"/>
        <v>0</v>
      </c>
      <c r="Z162" s="126">
        <f t="shared" si="45"/>
        <v>0</v>
      </c>
      <c r="AA162" s="126">
        <f t="shared" si="46"/>
        <v>0</v>
      </c>
      <c r="AB162" s="126">
        <f t="shared" si="47"/>
        <v>0</v>
      </c>
      <c r="AC162" s="126">
        <f t="shared" si="48"/>
        <v>0</v>
      </c>
      <c r="AD162" s="126">
        <f t="shared" si="49"/>
        <v>0</v>
      </c>
      <c r="AE162" s="126">
        <f t="shared" si="50"/>
        <v>0</v>
      </c>
      <c r="AF162" s="127"/>
      <c r="AG162" s="125"/>
      <c r="AH162" s="125">
        <f t="shared" si="51"/>
        <v>1</v>
      </c>
      <c r="AI162" s="125">
        <f t="shared" si="52"/>
        <v>1</v>
      </c>
      <c r="AJ162" s="125" t="str">
        <f t="shared" si="53"/>
        <v>Correct</v>
      </c>
      <c r="AK162" s="125"/>
      <c r="AL162" s="115" t="s">
        <v>83</v>
      </c>
      <c r="AM162" s="115">
        <v>79</v>
      </c>
      <c r="AN162" s="115" t="s">
        <v>181</v>
      </c>
      <c r="AO162" s="115" t="s">
        <v>186</v>
      </c>
      <c r="AP162" s="115" t="s">
        <v>85</v>
      </c>
      <c r="AQ162" s="115" t="s">
        <v>86</v>
      </c>
      <c r="AR162" s="115" t="s">
        <v>87</v>
      </c>
      <c r="AT162" s="115" t="s">
        <v>94</v>
      </c>
      <c r="AU162" s="115" t="s">
        <v>106</v>
      </c>
      <c r="AV162" s="115" t="s">
        <v>91</v>
      </c>
    </row>
    <row r="163" spans="1:49">
      <c r="A163" s="115">
        <v>7011088639</v>
      </c>
      <c r="O163" s="125"/>
      <c r="P163" s="125">
        <f t="shared" si="36"/>
        <v>0</v>
      </c>
      <c r="Q163" s="125" t="e">
        <f t="shared" si="37"/>
        <v>#DIV/0!</v>
      </c>
      <c r="R163" s="125"/>
      <c r="S163" s="125">
        <f t="shared" si="38"/>
        <v>0</v>
      </c>
      <c r="T163" s="125">
        <f t="shared" si="39"/>
        <v>0</v>
      </c>
      <c r="U163" s="125">
        <f t="shared" si="40"/>
        <v>0</v>
      </c>
      <c r="V163" s="126">
        <f t="shared" si="41"/>
        <v>0</v>
      </c>
      <c r="W163" s="126">
        <f t="shared" si="42"/>
        <v>0</v>
      </c>
      <c r="X163" s="126">
        <f t="shared" si="43"/>
        <v>0</v>
      </c>
      <c r="Y163" s="126">
        <f t="shared" si="44"/>
        <v>0</v>
      </c>
      <c r="Z163" s="126">
        <f t="shared" si="45"/>
        <v>0</v>
      </c>
      <c r="AA163" s="126">
        <f t="shared" si="46"/>
        <v>0</v>
      </c>
      <c r="AB163" s="126">
        <f t="shared" si="47"/>
        <v>0</v>
      </c>
      <c r="AC163" s="126">
        <f t="shared" si="48"/>
        <v>0</v>
      </c>
      <c r="AD163" s="126">
        <f t="shared" si="49"/>
        <v>0</v>
      </c>
      <c r="AE163" s="126">
        <f t="shared" si="50"/>
        <v>0</v>
      </c>
      <c r="AF163" s="127"/>
      <c r="AG163" s="125"/>
      <c r="AH163" s="125">
        <f t="shared" si="51"/>
        <v>0</v>
      </c>
      <c r="AI163" s="125">
        <f t="shared" si="52"/>
        <v>0</v>
      </c>
      <c r="AJ163" s="125" t="str">
        <f t="shared" si="53"/>
        <v>Correct</v>
      </c>
      <c r="AK163" s="125"/>
      <c r="AL163" s="115" t="s">
        <v>83</v>
      </c>
      <c r="AM163" s="115">
        <v>43</v>
      </c>
      <c r="AN163" s="115" t="s">
        <v>84</v>
      </c>
      <c r="AP163" s="115" t="s">
        <v>92</v>
      </c>
      <c r="AQ163" s="115" t="s">
        <v>86</v>
      </c>
      <c r="AR163" s="115" t="s">
        <v>161</v>
      </c>
      <c r="AS163" s="115" t="s">
        <v>100</v>
      </c>
      <c r="AT163" s="115" t="s">
        <v>102</v>
      </c>
      <c r="AU163" s="115" t="s">
        <v>90</v>
      </c>
      <c r="AV163" s="115" t="s">
        <v>91</v>
      </c>
      <c r="AW163" s="115" t="s">
        <v>91</v>
      </c>
    </row>
    <row r="164" spans="1:49">
      <c r="A164" s="115">
        <v>6985116283</v>
      </c>
      <c r="B164" s="115" t="s">
        <v>18</v>
      </c>
      <c r="L164" s="115" t="s">
        <v>28</v>
      </c>
      <c r="M164" s="115" t="s">
        <v>29</v>
      </c>
      <c r="O164" s="125"/>
      <c r="P164" s="125">
        <f t="shared" si="36"/>
        <v>3</v>
      </c>
      <c r="Q164" s="125">
        <f t="shared" si="37"/>
        <v>1</v>
      </c>
      <c r="R164" s="125"/>
      <c r="S164" s="125">
        <f t="shared" si="38"/>
        <v>1</v>
      </c>
      <c r="T164" s="125">
        <f t="shared" si="39"/>
        <v>0</v>
      </c>
      <c r="U164" s="125">
        <f t="shared" si="40"/>
        <v>0</v>
      </c>
      <c r="V164" s="126">
        <f t="shared" si="41"/>
        <v>0</v>
      </c>
      <c r="W164" s="126">
        <f t="shared" si="42"/>
        <v>0</v>
      </c>
      <c r="X164" s="126">
        <f t="shared" si="43"/>
        <v>0</v>
      </c>
      <c r="Y164" s="126">
        <f t="shared" si="44"/>
        <v>0</v>
      </c>
      <c r="Z164" s="126">
        <f t="shared" si="45"/>
        <v>0</v>
      </c>
      <c r="AA164" s="126">
        <f t="shared" si="46"/>
        <v>0</v>
      </c>
      <c r="AB164" s="126">
        <f t="shared" si="47"/>
        <v>0</v>
      </c>
      <c r="AC164" s="126">
        <f t="shared" si="48"/>
        <v>1</v>
      </c>
      <c r="AD164" s="126">
        <f t="shared" si="49"/>
        <v>1</v>
      </c>
      <c r="AE164" s="126">
        <f t="shared" si="50"/>
        <v>0</v>
      </c>
      <c r="AF164" s="127"/>
      <c r="AG164" s="125"/>
      <c r="AH164" s="125">
        <f t="shared" si="51"/>
        <v>3</v>
      </c>
      <c r="AI164" s="125">
        <f t="shared" si="52"/>
        <v>3</v>
      </c>
      <c r="AJ164" s="125" t="str">
        <f t="shared" si="53"/>
        <v>Correct</v>
      </c>
      <c r="AK164" s="125"/>
      <c r="AL164" s="115" t="s">
        <v>99</v>
      </c>
      <c r="AM164" s="115">
        <v>26</v>
      </c>
      <c r="AN164" s="115" t="s">
        <v>181</v>
      </c>
      <c r="AO164" s="115" t="s">
        <v>190</v>
      </c>
      <c r="AP164" s="115" t="s">
        <v>97</v>
      </c>
      <c r="AQ164" s="115" t="s">
        <v>86</v>
      </c>
      <c r="AR164" s="115" t="s">
        <v>87</v>
      </c>
      <c r="AS164" s="115" t="s">
        <v>104</v>
      </c>
      <c r="AT164" s="115" t="s">
        <v>102</v>
      </c>
      <c r="AU164" s="115" t="s">
        <v>98</v>
      </c>
      <c r="AV164" s="115" t="s">
        <v>91</v>
      </c>
    </row>
    <row r="165" spans="1:49">
      <c r="A165" s="115">
        <v>6985457657</v>
      </c>
      <c r="H165" s="115" t="s">
        <v>24</v>
      </c>
      <c r="L165" s="115" t="s">
        <v>28</v>
      </c>
      <c r="O165" s="125"/>
      <c r="P165" s="125">
        <f t="shared" si="36"/>
        <v>2</v>
      </c>
      <c r="Q165" s="125">
        <f t="shared" si="37"/>
        <v>1.5</v>
      </c>
      <c r="R165" s="125"/>
      <c r="S165" s="125">
        <f t="shared" si="38"/>
        <v>0</v>
      </c>
      <c r="T165" s="125">
        <f t="shared" si="39"/>
        <v>0</v>
      </c>
      <c r="U165" s="125">
        <f t="shared" si="40"/>
        <v>0</v>
      </c>
      <c r="V165" s="126">
        <f t="shared" si="41"/>
        <v>0</v>
      </c>
      <c r="W165" s="126">
        <f t="shared" si="42"/>
        <v>0</v>
      </c>
      <c r="X165" s="126">
        <f t="shared" si="43"/>
        <v>0</v>
      </c>
      <c r="Y165" s="126">
        <f t="shared" si="44"/>
        <v>1</v>
      </c>
      <c r="Z165" s="126">
        <f t="shared" si="45"/>
        <v>0</v>
      </c>
      <c r="AA165" s="126">
        <f t="shared" si="46"/>
        <v>0</v>
      </c>
      <c r="AB165" s="126">
        <f t="shared" si="47"/>
        <v>0</v>
      </c>
      <c r="AC165" s="126">
        <f t="shared" si="48"/>
        <v>1</v>
      </c>
      <c r="AD165" s="126">
        <f t="shared" si="49"/>
        <v>0</v>
      </c>
      <c r="AE165" s="126">
        <f t="shared" si="50"/>
        <v>0</v>
      </c>
      <c r="AF165" s="127"/>
      <c r="AG165" s="125"/>
      <c r="AH165" s="125">
        <f t="shared" si="51"/>
        <v>2</v>
      </c>
      <c r="AI165" s="125">
        <f t="shared" si="52"/>
        <v>2</v>
      </c>
      <c r="AJ165" s="125" t="str">
        <f t="shared" si="53"/>
        <v>Correct</v>
      </c>
      <c r="AK165" s="125"/>
      <c r="AL165" s="115" t="s">
        <v>83</v>
      </c>
      <c r="AM165" s="115">
        <v>36</v>
      </c>
      <c r="AN165" s="115" t="s">
        <v>181</v>
      </c>
      <c r="AP165" s="115" t="s">
        <v>85</v>
      </c>
      <c r="AQ165" s="115" t="s">
        <v>86</v>
      </c>
      <c r="AS165" s="115" t="s">
        <v>88</v>
      </c>
      <c r="AU165" s="115" t="s">
        <v>90</v>
      </c>
      <c r="AV165" s="115" t="s">
        <v>91</v>
      </c>
      <c r="AW165" s="115" t="s">
        <v>91</v>
      </c>
    </row>
    <row r="166" spans="1:49">
      <c r="A166" s="115">
        <v>7044842756</v>
      </c>
      <c r="D166" s="115" t="s">
        <v>20</v>
      </c>
      <c r="J166" s="115" t="s">
        <v>26</v>
      </c>
      <c r="O166" s="125"/>
      <c r="P166" s="125">
        <f t="shared" si="36"/>
        <v>2</v>
      </c>
      <c r="Q166" s="125">
        <f t="shared" si="37"/>
        <v>1.5</v>
      </c>
      <c r="R166" s="125"/>
      <c r="S166" s="125">
        <f t="shared" si="38"/>
        <v>0</v>
      </c>
      <c r="T166" s="125">
        <f t="shared" si="39"/>
        <v>0</v>
      </c>
      <c r="U166" s="125">
        <f t="shared" si="40"/>
        <v>1</v>
      </c>
      <c r="V166" s="126">
        <f t="shared" si="41"/>
        <v>0</v>
      </c>
      <c r="W166" s="126">
        <f t="shared" si="42"/>
        <v>0</v>
      </c>
      <c r="X166" s="126">
        <f t="shared" si="43"/>
        <v>0</v>
      </c>
      <c r="Y166" s="126">
        <f t="shared" si="44"/>
        <v>0</v>
      </c>
      <c r="Z166" s="126">
        <f t="shared" si="45"/>
        <v>0</v>
      </c>
      <c r="AA166" s="126">
        <f t="shared" si="46"/>
        <v>1</v>
      </c>
      <c r="AB166" s="126">
        <f t="shared" si="47"/>
        <v>0</v>
      </c>
      <c r="AC166" s="126">
        <f t="shared" si="48"/>
        <v>0</v>
      </c>
      <c r="AD166" s="126">
        <f t="shared" si="49"/>
        <v>0</v>
      </c>
      <c r="AE166" s="126">
        <f t="shared" si="50"/>
        <v>0</v>
      </c>
      <c r="AF166" s="127"/>
      <c r="AG166" s="125"/>
      <c r="AH166" s="125">
        <f t="shared" si="51"/>
        <v>2</v>
      </c>
      <c r="AI166" s="125">
        <f t="shared" si="52"/>
        <v>2</v>
      </c>
      <c r="AJ166" s="125" t="str">
        <f t="shared" si="53"/>
        <v>Correct</v>
      </c>
      <c r="AK166" s="125"/>
      <c r="AL166" s="115" t="s">
        <v>83</v>
      </c>
      <c r="AM166" s="115">
        <v>49</v>
      </c>
      <c r="AN166" s="115" t="s">
        <v>181</v>
      </c>
      <c r="AO166" s="115" t="s">
        <v>214</v>
      </c>
      <c r="AP166" s="115" t="s">
        <v>85</v>
      </c>
      <c r="AQ166" s="115" t="s">
        <v>86</v>
      </c>
      <c r="AR166" s="115" t="s">
        <v>87</v>
      </c>
      <c r="AS166" s="115" t="s">
        <v>88</v>
      </c>
      <c r="AT166" s="115" t="s">
        <v>111</v>
      </c>
      <c r="AU166" s="115" t="s">
        <v>90</v>
      </c>
      <c r="AW166" s="115" t="s">
        <v>91</v>
      </c>
    </row>
    <row r="167" spans="1:49">
      <c r="A167" s="115">
        <v>6985143652</v>
      </c>
      <c r="B167" s="115" t="s">
        <v>18</v>
      </c>
      <c r="C167" s="115" t="s">
        <v>19</v>
      </c>
      <c r="F167" s="115" t="s">
        <v>22</v>
      </c>
      <c r="H167" s="115" t="s">
        <v>24</v>
      </c>
      <c r="J167" s="115" t="s">
        <v>26</v>
      </c>
      <c r="K167" s="115" t="s">
        <v>27</v>
      </c>
      <c r="L167" s="115" t="s">
        <v>28</v>
      </c>
      <c r="O167" s="125"/>
      <c r="P167" s="125">
        <f t="shared" si="36"/>
        <v>7</v>
      </c>
      <c r="Q167" s="125">
        <f t="shared" si="37"/>
        <v>0.42857142857142855</v>
      </c>
      <c r="R167" s="125"/>
      <c r="S167" s="125">
        <f t="shared" si="38"/>
        <v>0.42857142857142855</v>
      </c>
      <c r="T167" s="125">
        <f t="shared" si="39"/>
        <v>0.42857142857142855</v>
      </c>
      <c r="U167" s="125">
        <f t="shared" si="40"/>
        <v>0</v>
      </c>
      <c r="V167" s="126">
        <f t="shared" si="41"/>
        <v>0</v>
      </c>
      <c r="W167" s="126">
        <f t="shared" si="42"/>
        <v>0.42857142857142855</v>
      </c>
      <c r="X167" s="126">
        <f t="shared" si="43"/>
        <v>0</v>
      </c>
      <c r="Y167" s="126">
        <f t="shared" si="44"/>
        <v>0.42857142857142855</v>
      </c>
      <c r="Z167" s="126">
        <f t="shared" si="45"/>
        <v>0</v>
      </c>
      <c r="AA167" s="126">
        <f t="shared" si="46"/>
        <v>0.42857142857142855</v>
      </c>
      <c r="AB167" s="126">
        <f t="shared" si="47"/>
        <v>0.42857142857142855</v>
      </c>
      <c r="AC167" s="126">
        <f t="shared" si="48"/>
        <v>0.42857142857142855</v>
      </c>
      <c r="AD167" s="126">
        <f t="shared" si="49"/>
        <v>0</v>
      </c>
      <c r="AE167" s="126">
        <f t="shared" si="50"/>
        <v>0</v>
      </c>
      <c r="AF167" s="127"/>
      <c r="AG167" s="125"/>
      <c r="AH167" s="125">
        <f t="shared" si="51"/>
        <v>2.9999999999999996</v>
      </c>
      <c r="AI167" s="125">
        <f t="shared" si="52"/>
        <v>7</v>
      </c>
      <c r="AJ167" s="125" t="str">
        <f t="shared" si="53"/>
        <v>Correct</v>
      </c>
      <c r="AK167" s="125"/>
      <c r="AL167" s="115" t="s">
        <v>83</v>
      </c>
      <c r="AM167" s="115">
        <v>59</v>
      </c>
      <c r="AN167" s="115" t="s">
        <v>181</v>
      </c>
      <c r="AP167" s="115" t="s">
        <v>85</v>
      </c>
      <c r="AQ167" s="115" t="s">
        <v>86</v>
      </c>
      <c r="AR167" s="115" t="s">
        <v>87</v>
      </c>
      <c r="AS167" s="115" t="s">
        <v>104</v>
      </c>
      <c r="AT167" s="115" t="s">
        <v>102</v>
      </c>
      <c r="AU167" s="115" t="s">
        <v>113</v>
      </c>
      <c r="AV167" s="115" t="s">
        <v>91</v>
      </c>
      <c r="AW167" s="115" t="s">
        <v>91</v>
      </c>
    </row>
    <row r="168" spans="1:49">
      <c r="A168" s="115">
        <v>5584575401</v>
      </c>
      <c r="H168" s="115" t="s">
        <v>24</v>
      </c>
      <c r="K168" s="115" t="s">
        <v>27</v>
      </c>
      <c r="N168" s="115" t="s">
        <v>30</v>
      </c>
      <c r="O168" s="125"/>
      <c r="P168" s="125">
        <f t="shared" si="36"/>
        <v>3</v>
      </c>
      <c r="Q168" s="125">
        <f t="shared" si="37"/>
        <v>1</v>
      </c>
      <c r="R168" s="125"/>
      <c r="S168" s="125">
        <f t="shared" si="38"/>
        <v>0</v>
      </c>
      <c r="T168" s="125">
        <f t="shared" si="39"/>
        <v>0</v>
      </c>
      <c r="U168" s="125">
        <f t="shared" si="40"/>
        <v>0</v>
      </c>
      <c r="V168" s="126">
        <f t="shared" si="41"/>
        <v>0</v>
      </c>
      <c r="W168" s="126">
        <f t="shared" si="42"/>
        <v>0</v>
      </c>
      <c r="X168" s="126">
        <f t="shared" si="43"/>
        <v>0</v>
      </c>
      <c r="Y168" s="126">
        <f t="shared" si="44"/>
        <v>1</v>
      </c>
      <c r="Z168" s="126">
        <f t="shared" si="45"/>
        <v>0</v>
      </c>
      <c r="AA168" s="126">
        <f t="shared" si="46"/>
        <v>0</v>
      </c>
      <c r="AB168" s="126">
        <f t="shared" si="47"/>
        <v>1</v>
      </c>
      <c r="AC168" s="126">
        <f t="shared" si="48"/>
        <v>0</v>
      </c>
      <c r="AD168" s="126">
        <f t="shared" si="49"/>
        <v>0</v>
      </c>
      <c r="AE168" s="126">
        <f t="shared" si="50"/>
        <v>1</v>
      </c>
      <c r="AF168" s="127"/>
      <c r="AG168" s="125"/>
      <c r="AH168" s="125">
        <f t="shared" si="51"/>
        <v>3</v>
      </c>
      <c r="AI168" s="125">
        <f t="shared" si="52"/>
        <v>3</v>
      </c>
      <c r="AJ168" s="125" t="str">
        <f t="shared" si="53"/>
        <v>Correct</v>
      </c>
      <c r="AK168" s="125"/>
      <c r="AL168" s="115" t="s">
        <v>99</v>
      </c>
      <c r="AM168" s="115">
        <v>55</v>
      </c>
      <c r="AN168" s="115" t="s">
        <v>181</v>
      </c>
      <c r="AO168" s="115" t="s">
        <v>204</v>
      </c>
    </row>
    <row r="169" spans="1:49">
      <c r="A169" s="115">
        <v>7008109527</v>
      </c>
      <c r="K169" s="115" t="s">
        <v>27</v>
      </c>
      <c r="L169" s="115" t="s">
        <v>28</v>
      </c>
      <c r="M169" s="115" t="s">
        <v>29</v>
      </c>
      <c r="N169" s="115" t="s">
        <v>30</v>
      </c>
      <c r="O169" s="125"/>
      <c r="P169" s="125">
        <f t="shared" si="36"/>
        <v>4</v>
      </c>
      <c r="Q169" s="125">
        <f t="shared" si="37"/>
        <v>0.75</v>
      </c>
      <c r="R169" s="125"/>
      <c r="S169" s="125">
        <f t="shared" si="38"/>
        <v>0</v>
      </c>
      <c r="T169" s="125">
        <f t="shared" si="39"/>
        <v>0</v>
      </c>
      <c r="U169" s="125">
        <f t="shared" si="40"/>
        <v>0</v>
      </c>
      <c r="V169" s="126">
        <f t="shared" si="41"/>
        <v>0</v>
      </c>
      <c r="W169" s="126">
        <f t="shared" si="42"/>
        <v>0</v>
      </c>
      <c r="X169" s="126">
        <f t="shared" si="43"/>
        <v>0</v>
      </c>
      <c r="Y169" s="126">
        <f t="shared" si="44"/>
        <v>0</v>
      </c>
      <c r="Z169" s="126">
        <f t="shared" si="45"/>
        <v>0</v>
      </c>
      <c r="AA169" s="126">
        <f t="shared" si="46"/>
        <v>0</v>
      </c>
      <c r="AB169" s="126">
        <f t="shared" si="47"/>
        <v>0.75</v>
      </c>
      <c r="AC169" s="126">
        <f t="shared" si="48"/>
        <v>0.75</v>
      </c>
      <c r="AD169" s="126">
        <f t="shared" si="49"/>
        <v>0.75</v>
      </c>
      <c r="AE169" s="126">
        <f t="shared" si="50"/>
        <v>0.75</v>
      </c>
      <c r="AF169" s="127"/>
      <c r="AG169" s="125"/>
      <c r="AH169" s="125">
        <f t="shared" si="51"/>
        <v>3</v>
      </c>
      <c r="AI169" s="125">
        <f t="shared" si="52"/>
        <v>4</v>
      </c>
      <c r="AJ169" s="125" t="str">
        <f t="shared" si="53"/>
        <v>Correct</v>
      </c>
      <c r="AK169" s="125"/>
      <c r="AL169" s="115" t="s">
        <v>83</v>
      </c>
      <c r="AM169" s="115">
        <v>54</v>
      </c>
      <c r="AN169" s="115" t="s">
        <v>181</v>
      </c>
      <c r="AO169" s="115" t="s">
        <v>214</v>
      </c>
      <c r="AP169" s="115" t="s">
        <v>85</v>
      </c>
      <c r="AR169" s="115" t="s">
        <v>87</v>
      </c>
      <c r="AS169" s="115" t="s">
        <v>101</v>
      </c>
      <c r="AT169" s="115" t="s">
        <v>111</v>
      </c>
      <c r="AU169" s="115" t="s">
        <v>90</v>
      </c>
      <c r="AV169" s="115" t="s">
        <v>91</v>
      </c>
    </row>
    <row r="170" spans="1:49">
      <c r="A170" s="115">
        <v>6985464673</v>
      </c>
      <c r="I170" s="115" t="s">
        <v>25</v>
      </c>
      <c r="K170" s="115" t="s">
        <v>27</v>
      </c>
      <c r="L170" s="115" t="s">
        <v>28</v>
      </c>
      <c r="N170" s="115" t="s">
        <v>30</v>
      </c>
      <c r="O170" s="125"/>
      <c r="P170" s="125">
        <f t="shared" si="36"/>
        <v>4</v>
      </c>
      <c r="Q170" s="125">
        <f t="shared" si="37"/>
        <v>0.75</v>
      </c>
      <c r="R170" s="125"/>
      <c r="S170" s="125">
        <f t="shared" si="38"/>
        <v>0</v>
      </c>
      <c r="T170" s="125">
        <f t="shared" si="39"/>
        <v>0</v>
      </c>
      <c r="U170" s="125">
        <f t="shared" si="40"/>
        <v>0</v>
      </c>
      <c r="V170" s="126">
        <f t="shared" si="41"/>
        <v>0</v>
      </c>
      <c r="W170" s="126">
        <f t="shared" si="42"/>
        <v>0</v>
      </c>
      <c r="X170" s="126">
        <f t="shared" si="43"/>
        <v>0</v>
      </c>
      <c r="Y170" s="126">
        <f t="shared" si="44"/>
        <v>0</v>
      </c>
      <c r="Z170" s="126">
        <f t="shared" si="45"/>
        <v>0.75</v>
      </c>
      <c r="AA170" s="126">
        <f t="shared" si="46"/>
        <v>0</v>
      </c>
      <c r="AB170" s="126">
        <f t="shared" si="47"/>
        <v>0.75</v>
      </c>
      <c r="AC170" s="126">
        <f t="shared" si="48"/>
        <v>0.75</v>
      </c>
      <c r="AD170" s="126">
        <f t="shared" si="49"/>
        <v>0</v>
      </c>
      <c r="AE170" s="126">
        <f t="shared" si="50"/>
        <v>0.75</v>
      </c>
      <c r="AF170" s="127"/>
      <c r="AG170" s="125"/>
      <c r="AH170" s="125">
        <f t="shared" si="51"/>
        <v>3</v>
      </c>
      <c r="AI170" s="125">
        <f t="shared" si="52"/>
        <v>4</v>
      </c>
      <c r="AJ170" s="125" t="str">
        <f t="shared" si="53"/>
        <v>Correct</v>
      </c>
      <c r="AK170" s="125"/>
      <c r="AL170" s="115" t="s">
        <v>83</v>
      </c>
      <c r="AM170" s="115">
        <v>52</v>
      </c>
      <c r="AN170" s="115" t="s">
        <v>181</v>
      </c>
      <c r="AO170" s="115" t="s">
        <v>203</v>
      </c>
      <c r="AP170" s="115" t="s">
        <v>85</v>
      </c>
      <c r="AQ170" s="115" t="s">
        <v>86</v>
      </c>
      <c r="AS170" s="115" t="s">
        <v>88</v>
      </c>
      <c r="AT170" s="115" t="s">
        <v>111</v>
      </c>
      <c r="AU170" s="115" t="s">
        <v>113</v>
      </c>
      <c r="AV170" s="115" t="s">
        <v>91</v>
      </c>
      <c r="AW170" s="115" t="s">
        <v>91</v>
      </c>
    </row>
    <row r="171" spans="1:49">
      <c r="A171" s="115">
        <v>7020354004</v>
      </c>
      <c r="O171" s="125"/>
      <c r="P171" s="125">
        <f t="shared" si="36"/>
        <v>0</v>
      </c>
      <c r="Q171" s="125" t="e">
        <f t="shared" si="37"/>
        <v>#DIV/0!</v>
      </c>
      <c r="R171" s="125"/>
      <c r="S171" s="125">
        <f t="shared" si="38"/>
        <v>0</v>
      </c>
      <c r="T171" s="125">
        <f t="shared" si="39"/>
        <v>0</v>
      </c>
      <c r="U171" s="125">
        <f t="shared" si="40"/>
        <v>0</v>
      </c>
      <c r="V171" s="126">
        <f t="shared" si="41"/>
        <v>0</v>
      </c>
      <c r="W171" s="126">
        <f t="shared" si="42"/>
        <v>0</v>
      </c>
      <c r="X171" s="126">
        <f t="shared" si="43"/>
        <v>0</v>
      </c>
      <c r="Y171" s="126">
        <f t="shared" si="44"/>
        <v>0</v>
      </c>
      <c r="Z171" s="126">
        <f t="shared" si="45"/>
        <v>0</v>
      </c>
      <c r="AA171" s="126">
        <f t="shared" si="46"/>
        <v>0</v>
      </c>
      <c r="AB171" s="126">
        <f t="shared" si="47"/>
        <v>0</v>
      </c>
      <c r="AC171" s="126">
        <f t="shared" si="48"/>
        <v>0</v>
      </c>
      <c r="AD171" s="126">
        <f t="shared" si="49"/>
        <v>0</v>
      </c>
      <c r="AE171" s="126">
        <f t="shared" si="50"/>
        <v>0</v>
      </c>
      <c r="AF171" s="127"/>
      <c r="AG171" s="125"/>
      <c r="AH171" s="125">
        <f t="shared" si="51"/>
        <v>0</v>
      </c>
      <c r="AI171" s="125">
        <f t="shared" si="52"/>
        <v>0</v>
      </c>
      <c r="AJ171" s="125" t="str">
        <f t="shared" si="53"/>
        <v>Correct</v>
      </c>
      <c r="AK171" s="125"/>
      <c r="AL171" s="115" t="s">
        <v>99</v>
      </c>
      <c r="AM171" s="115">
        <v>28</v>
      </c>
      <c r="AN171" s="115" t="s">
        <v>181</v>
      </c>
      <c r="AO171" s="115" t="s">
        <v>219</v>
      </c>
      <c r="AP171" s="115" t="s">
        <v>85</v>
      </c>
      <c r="AQ171" s="115" t="s">
        <v>91</v>
      </c>
      <c r="AR171" s="115" t="s">
        <v>87</v>
      </c>
      <c r="AS171" s="115" t="s">
        <v>101</v>
      </c>
      <c r="AT171" s="115" t="s">
        <v>89</v>
      </c>
      <c r="AU171" s="115" t="s">
        <v>90</v>
      </c>
      <c r="AV171" s="115" t="s">
        <v>91</v>
      </c>
      <c r="AW171" s="115" t="s">
        <v>91</v>
      </c>
    </row>
    <row r="172" spans="1:49">
      <c r="A172" s="115">
        <v>6984063531</v>
      </c>
      <c r="L172" s="115" t="s">
        <v>28</v>
      </c>
      <c r="N172" s="115" t="s">
        <v>30</v>
      </c>
      <c r="O172" s="125"/>
      <c r="P172" s="125">
        <f t="shared" si="36"/>
        <v>2</v>
      </c>
      <c r="Q172" s="125">
        <f t="shared" si="37"/>
        <v>1.5</v>
      </c>
      <c r="R172" s="125"/>
      <c r="S172" s="125">
        <f t="shared" si="38"/>
        <v>0</v>
      </c>
      <c r="T172" s="125">
        <f t="shared" si="39"/>
        <v>0</v>
      </c>
      <c r="U172" s="125">
        <f t="shared" si="40"/>
        <v>0</v>
      </c>
      <c r="V172" s="126">
        <f t="shared" si="41"/>
        <v>0</v>
      </c>
      <c r="W172" s="126">
        <f t="shared" si="42"/>
        <v>0</v>
      </c>
      <c r="X172" s="126">
        <f t="shared" si="43"/>
        <v>0</v>
      </c>
      <c r="Y172" s="126">
        <f t="shared" si="44"/>
        <v>0</v>
      </c>
      <c r="Z172" s="126">
        <f t="shared" si="45"/>
        <v>0</v>
      </c>
      <c r="AA172" s="126">
        <f t="shared" si="46"/>
        <v>0</v>
      </c>
      <c r="AB172" s="126">
        <f t="shared" si="47"/>
        <v>0</v>
      </c>
      <c r="AC172" s="126">
        <f t="shared" si="48"/>
        <v>1</v>
      </c>
      <c r="AD172" s="126">
        <f t="shared" si="49"/>
        <v>0</v>
      </c>
      <c r="AE172" s="126">
        <f t="shared" si="50"/>
        <v>1</v>
      </c>
      <c r="AF172" s="127"/>
      <c r="AG172" s="125"/>
      <c r="AH172" s="125">
        <f t="shared" si="51"/>
        <v>2</v>
      </c>
      <c r="AI172" s="125">
        <f t="shared" si="52"/>
        <v>2</v>
      </c>
      <c r="AJ172" s="125" t="str">
        <f t="shared" si="53"/>
        <v>Correct</v>
      </c>
      <c r="AK172" s="125"/>
      <c r="AL172" s="115" t="s">
        <v>83</v>
      </c>
      <c r="AM172" s="115">
        <v>39</v>
      </c>
      <c r="AN172" s="115" t="s">
        <v>181</v>
      </c>
      <c r="AO172" s="115" t="s">
        <v>189</v>
      </c>
      <c r="AP172" s="115" t="s">
        <v>85</v>
      </c>
      <c r="AQ172" s="115" t="s">
        <v>86</v>
      </c>
      <c r="AR172" s="115" t="s">
        <v>87</v>
      </c>
      <c r="AS172" s="115" t="s">
        <v>100</v>
      </c>
      <c r="AT172" s="115" t="s">
        <v>94</v>
      </c>
      <c r="AU172" s="115" t="s">
        <v>90</v>
      </c>
      <c r="AV172" s="115" t="s">
        <v>91</v>
      </c>
      <c r="AW172" s="115" t="s">
        <v>91</v>
      </c>
    </row>
    <row r="173" spans="1:49">
      <c r="A173" s="115">
        <v>7020564626</v>
      </c>
      <c r="L173" s="115" t="s">
        <v>28</v>
      </c>
      <c r="O173" s="125"/>
      <c r="P173" s="125">
        <f t="shared" si="36"/>
        <v>1</v>
      </c>
      <c r="Q173" s="125">
        <f t="shared" si="37"/>
        <v>3</v>
      </c>
      <c r="R173" s="125"/>
      <c r="S173" s="125">
        <f t="shared" si="38"/>
        <v>0</v>
      </c>
      <c r="T173" s="125">
        <f t="shared" si="39"/>
        <v>0</v>
      </c>
      <c r="U173" s="125">
        <f t="shared" si="40"/>
        <v>0</v>
      </c>
      <c r="V173" s="126">
        <f t="shared" si="41"/>
        <v>0</v>
      </c>
      <c r="W173" s="126">
        <f t="shared" si="42"/>
        <v>0</v>
      </c>
      <c r="X173" s="126">
        <f t="shared" si="43"/>
        <v>0</v>
      </c>
      <c r="Y173" s="126">
        <f t="shared" si="44"/>
        <v>0</v>
      </c>
      <c r="Z173" s="126">
        <f t="shared" si="45"/>
        <v>0</v>
      </c>
      <c r="AA173" s="126">
        <f t="shared" si="46"/>
        <v>0</v>
      </c>
      <c r="AB173" s="126">
        <f t="shared" si="47"/>
        <v>0</v>
      </c>
      <c r="AC173" s="126">
        <f t="shared" si="48"/>
        <v>1</v>
      </c>
      <c r="AD173" s="126">
        <f t="shared" si="49"/>
        <v>0</v>
      </c>
      <c r="AE173" s="126">
        <f t="shared" si="50"/>
        <v>0</v>
      </c>
      <c r="AF173" s="127"/>
      <c r="AG173" s="125"/>
      <c r="AH173" s="125">
        <f t="shared" si="51"/>
        <v>1</v>
      </c>
      <c r="AI173" s="125">
        <f t="shared" si="52"/>
        <v>1</v>
      </c>
      <c r="AJ173" s="125" t="str">
        <f t="shared" si="53"/>
        <v>Correct</v>
      </c>
      <c r="AK173" s="125"/>
      <c r="AL173" s="115" t="s">
        <v>83</v>
      </c>
      <c r="AM173" s="115">
        <v>50</v>
      </c>
      <c r="AN173" s="115" t="s">
        <v>181</v>
      </c>
      <c r="AO173" s="115" t="s">
        <v>224</v>
      </c>
      <c r="AP173" s="115" t="s">
        <v>85</v>
      </c>
      <c r="AQ173" s="115" t="s">
        <v>86</v>
      </c>
      <c r="AR173" s="115" t="s">
        <v>87</v>
      </c>
      <c r="AT173" s="115" t="s">
        <v>89</v>
      </c>
      <c r="AU173" s="115" t="s">
        <v>90</v>
      </c>
      <c r="AV173" s="115" t="s">
        <v>91</v>
      </c>
      <c r="AW173" s="115" t="s">
        <v>91</v>
      </c>
    </row>
    <row r="174" spans="1:49">
      <c r="A174" s="115">
        <v>5586516688</v>
      </c>
      <c r="B174" s="115" t="s">
        <v>18</v>
      </c>
      <c r="K174" s="115" t="s">
        <v>27</v>
      </c>
      <c r="N174" s="115" t="s">
        <v>30</v>
      </c>
      <c r="O174" s="125"/>
      <c r="P174" s="125">
        <f t="shared" si="36"/>
        <v>3</v>
      </c>
      <c r="Q174" s="125">
        <f t="shared" si="37"/>
        <v>1</v>
      </c>
      <c r="R174" s="125"/>
      <c r="S174" s="125">
        <f t="shared" si="38"/>
        <v>1</v>
      </c>
      <c r="T174" s="125">
        <f t="shared" si="39"/>
        <v>0</v>
      </c>
      <c r="U174" s="125">
        <f t="shared" si="40"/>
        <v>0</v>
      </c>
      <c r="V174" s="126">
        <f t="shared" si="41"/>
        <v>0</v>
      </c>
      <c r="W174" s="126">
        <f t="shared" si="42"/>
        <v>0</v>
      </c>
      <c r="X174" s="126">
        <f t="shared" si="43"/>
        <v>0</v>
      </c>
      <c r="Y174" s="126">
        <f t="shared" si="44"/>
        <v>0</v>
      </c>
      <c r="Z174" s="126">
        <f t="shared" si="45"/>
        <v>0</v>
      </c>
      <c r="AA174" s="126">
        <f t="shared" si="46"/>
        <v>0</v>
      </c>
      <c r="AB174" s="126">
        <f t="shared" si="47"/>
        <v>1</v>
      </c>
      <c r="AC174" s="126">
        <f t="shared" si="48"/>
        <v>0</v>
      </c>
      <c r="AD174" s="126">
        <f t="shared" si="49"/>
        <v>0</v>
      </c>
      <c r="AE174" s="126">
        <f t="shared" si="50"/>
        <v>1</v>
      </c>
      <c r="AF174" s="127"/>
      <c r="AG174" s="125"/>
      <c r="AH174" s="125">
        <f t="shared" si="51"/>
        <v>3</v>
      </c>
      <c r="AI174" s="125">
        <f t="shared" si="52"/>
        <v>3</v>
      </c>
      <c r="AJ174" s="125" t="str">
        <f t="shared" si="53"/>
        <v>Correct</v>
      </c>
      <c r="AK174" s="125"/>
      <c r="AL174" s="115" t="s">
        <v>99</v>
      </c>
      <c r="AM174" s="115">
        <v>55</v>
      </c>
      <c r="AN174" s="115" t="s">
        <v>181</v>
      </c>
      <c r="AO174" s="115" t="s">
        <v>224</v>
      </c>
      <c r="AP174" s="115" t="s">
        <v>92</v>
      </c>
      <c r="AQ174" s="115" t="s">
        <v>86</v>
      </c>
      <c r="AR174" s="115" t="s">
        <v>87</v>
      </c>
      <c r="AS174" s="115" t="s">
        <v>88</v>
      </c>
      <c r="AT174" s="115" t="s">
        <v>120</v>
      </c>
      <c r="AU174" s="115" t="s">
        <v>90</v>
      </c>
      <c r="AV174" s="115" t="s">
        <v>91</v>
      </c>
      <c r="AW174" s="115" t="s">
        <v>91</v>
      </c>
    </row>
    <row r="175" spans="1:49">
      <c r="A175" s="115">
        <v>7020564050</v>
      </c>
      <c r="D175" s="115" t="s">
        <v>20</v>
      </c>
      <c r="K175" s="115" t="s">
        <v>27</v>
      </c>
      <c r="N175" s="115" t="s">
        <v>30</v>
      </c>
      <c r="O175" s="125"/>
      <c r="P175" s="125">
        <f t="shared" si="36"/>
        <v>3</v>
      </c>
      <c r="Q175" s="125">
        <f t="shared" si="37"/>
        <v>1</v>
      </c>
      <c r="R175" s="125"/>
      <c r="S175" s="125">
        <f t="shared" si="38"/>
        <v>0</v>
      </c>
      <c r="T175" s="125">
        <f t="shared" si="39"/>
        <v>0</v>
      </c>
      <c r="U175" s="125">
        <f t="shared" si="40"/>
        <v>1</v>
      </c>
      <c r="V175" s="126">
        <f t="shared" si="41"/>
        <v>0</v>
      </c>
      <c r="W175" s="126">
        <f t="shared" si="42"/>
        <v>0</v>
      </c>
      <c r="X175" s="126">
        <f t="shared" si="43"/>
        <v>0</v>
      </c>
      <c r="Y175" s="126">
        <f t="shared" si="44"/>
        <v>0</v>
      </c>
      <c r="Z175" s="126">
        <f t="shared" si="45"/>
        <v>0</v>
      </c>
      <c r="AA175" s="126">
        <f t="shared" si="46"/>
        <v>0</v>
      </c>
      <c r="AB175" s="126">
        <f t="shared" si="47"/>
        <v>1</v>
      </c>
      <c r="AC175" s="126">
        <f t="shared" si="48"/>
        <v>0</v>
      </c>
      <c r="AD175" s="126">
        <f t="shared" si="49"/>
        <v>0</v>
      </c>
      <c r="AE175" s="126">
        <f t="shared" si="50"/>
        <v>1</v>
      </c>
      <c r="AF175" s="127"/>
      <c r="AG175" s="125"/>
      <c r="AH175" s="125">
        <f t="shared" si="51"/>
        <v>3</v>
      </c>
      <c r="AI175" s="125">
        <f t="shared" si="52"/>
        <v>3</v>
      </c>
      <c r="AJ175" s="125" t="str">
        <f t="shared" si="53"/>
        <v>Correct</v>
      </c>
      <c r="AK175" s="125"/>
      <c r="AL175" s="115" t="s">
        <v>99</v>
      </c>
      <c r="AM175" s="115">
        <v>62</v>
      </c>
      <c r="AN175" s="115" t="s">
        <v>181</v>
      </c>
      <c r="AO175" s="115" t="s">
        <v>224</v>
      </c>
      <c r="AP175" s="115" t="s">
        <v>92</v>
      </c>
      <c r="AQ175" s="115" t="s">
        <v>86</v>
      </c>
      <c r="AR175" s="115" t="s">
        <v>87</v>
      </c>
      <c r="AT175" s="115" t="s">
        <v>89</v>
      </c>
      <c r="AU175" s="115" t="s">
        <v>90</v>
      </c>
      <c r="AV175" s="115" t="s">
        <v>91</v>
      </c>
      <c r="AW175" s="115" t="s">
        <v>91</v>
      </c>
    </row>
    <row r="176" spans="1:49">
      <c r="A176" s="115">
        <v>7045762645</v>
      </c>
      <c r="C176" s="115" t="s">
        <v>19</v>
      </c>
      <c r="D176" s="115" t="s">
        <v>20</v>
      </c>
      <c r="E176" s="115" t="s">
        <v>21</v>
      </c>
      <c r="O176" s="125"/>
      <c r="P176" s="125">
        <f t="shared" si="36"/>
        <v>3</v>
      </c>
      <c r="Q176" s="125">
        <f t="shared" si="37"/>
        <v>1</v>
      </c>
      <c r="R176" s="125"/>
      <c r="S176" s="125">
        <f t="shared" si="38"/>
        <v>0</v>
      </c>
      <c r="T176" s="125">
        <f t="shared" si="39"/>
        <v>1</v>
      </c>
      <c r="U176" s="125">
        <f t="shared" si="40"/>
        <v>1</v>
      </c>
      <c r="V176" s="126">
        <f t="shared" si="41"/>
        <v>1</v>
      </c>
      <c r="W176" s="126">
        <f t="shared" si="42"/>
        <v>0</v>
      </c>
      <c r="X176" s="126">
        <f t="shared" si="43"/>
        <v>0</v>
      </c>
      <c r="Y176" s="126">
        <f t="shared" si="44"/>
        <v>0</v>
      </c>
      <c r="Z176" s="126">
        <f t="shared" si="45"/>
        <v>0</v>
      </c>
      <c r="AA176" s="126">
        <f t="shared" si="46"/>
        <v>0</v>
      </c>
      <c r="AB176" s="126">
        <f t="shared" si="47"/>
        <v>0</v>
      </c>
      <c r="AC176" s="126">
        <f t="shared" si="48"/>
        <v>0</v>
      </c>
      <c r="AD176" s="126">
        <f t="shared" si="49"/>
        <v>0</v>
      </c>
      <c r="AE176" s="126">
        <f t="shared" si="50"/>
        <v>0</v>
      </c>
      <c r="AF176" s="127"/>
      <c r="AG176" s="125"/>
      <c r="AH176" s="125">
        <f t="shared" si="51"/>
        <v>3</v>
      </c>
      <c r="AI176" s="125">
        <f t="shared" si="52"/>
        <v>3</v>
      </c>
      <c r="AJ176" s="125" t="str">
        <f t="shared" si="53"/>
        <v>Correct</v>
      </c>
      <c r="AK176" s="125"/>
      <c r="AL176" s="115" t="s">
        <v>83</v>
      </c>
      <c r="AM176" s="115">
        <v>69</v>
      </c>
      <c r="AN176" s="115" t="s">
        <v>181</v>
      </c>
      <c r="AO176" s="115" t="s">
        <v>196</v>
      </c>
      <c r="AP176" s="115" t="s">
        <v>85</v>
      </c>
      <c r="AQ176" s="115" t="s">
        <v>86</v>
      </c>
      <c r="AR176" s="115" t="s">
        <v>87</v>
      </c>
      <c r="AS176" s="115" t="s">
        <v>96</v>
      </c>
      <c r="AT176" s="115" t="s">
        <v>94</v>
      </c>
      <c r="AU176" s="115" t="s">
        <v>106</v>
      </c>
      <c r="AV176" s="115" t="s">
        <v>91</v>
      </c>
      <c r="AW176" s="115" t="s">
        <v>91</v>
      </c>
    </row>
    <row r="177" spans="1:49">
      <c r="A177" s="115">
        <v>7045776139</v>
      </c>
      <c r="C177" s="115" t="s">
        <v>19</v>
      </c>
      <c r="D177" s="115" t="s">
        <v>20</v>
      </c>
      <c r="K177" s="115" t="s">
        <v>27</v>
      </c>
      <c r="O177" s="125"/>
      <c r="P177" s="125">
        <f t="shared" si="36"/>
        <v>3</v>
      </c>
      <c r="Q177" s="125">
        <f t="shared" si="37"/>
        <v>1</v>
      </c>
      <c r="R177" s="125"/>
      <c r="S177" s="125">
        <f t="shared" si="38"/>
        <v>0</v>
      </c>
      <c r="T177" s="125">
        <f t="shared" si="39"/>
        <v>1</v>
      </c>
      <c r="U177" s="125">
        <f t="shared" si="40"/>
        <v>1</v>
      </c>
      <c r="V177" s="126">
        <f t="shared" si="41"/>
        <v>0</v>
      </c>
      <c r="W177" s="126">
        <f t="shared" si="42"/>
        <v>0</v>
      </c>
      <c r="X177" s="126">
        <f t="shared" si="43"/>
        <v>0</v>
      </c>
      <c r="Y177" s="126">
        <f t="shared" si="44"/>
        <v>0</v>
      </c>
      <c r="Z177" s="126">
        <f t="shared" si="45"/>
        <v>0</v>
      </c>
      <c r="AA177" s="126">
        <f t="shared" si="46"/>
        <v>0</v>
      </c>
      <c r="AB177" s="126">
        <f t="shared" si="47"/>
        <v>1</v>
      </c>
      <c r="AC177" s="126">
        <f t="shared" si="48"/>
        <v>0</v>
      </c>
      <c r="AD177" s="126">
        <f t="shared" si="49"/>
        <v>0</v>
      </c>
      <c r="AE177" s="126">
        <f t="shared" si="50"/>
        <v>0</v>
      </c>
      <c r="AF177" s="127"/>
      <c r="AG177" s="125"/>
      <c r="AH177" s="125">
        <f t="shared" si="51"/>
        <v>3</v>
      </c>
      <c r="AI177" s="125">
        <f t="shared" si="52"/>
        <v>3</v>
      </c>
      <c r="AJ177" s="125" t="str">
        <f t="shared" si="53"/>
        <v>Correct</v>
      </c>
      <c r="AK177" s="125"/>
      <c r="AL177" s="115" t="s">
        <v>83</v>
      </c>
      <c r="AM177" s="115">
        <v>71</v>
      </c>
      <c r="AN177" s="115" t="s">
        <v>181</v>
      </c>
      <c r="AO177" s="115" t="s">
        <v>190</v>
      </c>
      <c r="AP177" s="115" t="s">
        <v>85</v>
      </c>
      <c r="AQ177" s="115" t="s">
        <v>86</v>
      </c>
      <c r="AR177" s="115" t="s">
        <v>87</v>
      </c>
      <c r="AS177" s="115" t="s">
        <v>88</v>
      </c>
      <c r="AT177" s="115" t="s">
        <v>111</v>
      </c>
      <c r="AU177" s="115" t="s">
        <v>106</v>
      </c>
      <c r="AV177" s="115" t="s">
        <v>91</v>
      </c>
      <c r="AW177" s="115" t="s">
        <v>91</v>
      </c>
    </row>
    <row r="178" spans="1:49">
      <c r="A178" s="115">
        <v>6982457295</v>
      </c>
      <c r="J178" s="115" t="s">
        <v>26</v>
      </c>
      <c r="K178" s="115" t="s">
        <v>27</v>
      </c>
      <c r="O178" s="125"/>
      <c r="P178" s="125">
        <f t="shared" si="36"/>
        <v>2</v>
      </c>
      <c r="Q178" s="125">
        <f t="shared" si="37"/>
        <v>1.5</v>
      </c>
      <c r="R178" s="125"/>
      <c r="S178" s="125">
        <f t="shared" si="38"/>
        <v>0</v>
      </c>
      <c r="T178" s="125">
        <f t="shared" si="39"/>
        <v>0</v>
      </c>
      <c r="U178" s="125">
        <f t="shared" si="40"/>
        <v>0</v>
      </c>
      <c r="V178" s="126">
        <f t="shared" si="41"/>
        <v>0</v>
      </c>
      <c r="W178" s="126">
        <f t="shared" si="42"/>
        <v>0</v>
      </c>
      <c r="X178" s="126">
        <f t="shared" si="43"/>
        <v>0</v>
      </c>
      <c r="Y178" s="126">
        <f t="shared" si="44"/>
        <v>0</v>
      </c>
      <c r="Z178" s="126">
        <f t="shared" si="45"/>
        <v>0</v>
      </c>
      <c r="AA178" s="126">
        <f t="shared" si="46"/>
        <v>1</v>
      </c>
      <c r="AB178" s="126">
        <f t="shared" si="47"/>
        <v>1</v>
      </c>
      <c r="AC178" s="126">
        <f t="shared" si="48"/>
        <v>0</v>
      </c>
      <c r="AD178" s="126">
        <f t="shared" si="49"/>
        <v>0</v>
      </c>
      <c r="AE178" s="126">
        <f t="shared" si="50"/>
        <v>0</v>
      </c>
      <c r="AF178" s="127"/>
      <c r="AG178" s="125"/>
      <c r="AH178" s="125">
        <f t="shared" si="51"/>
        <v>2</v>
      </c>
      <c r="AI178" s="125">
        <f t="shared" si="52"/>
        <v>2</v>
      </c>
      <c r="AJ178" s="125" t="str">
        <f t="shared" si="53"/>
        <v>Correct</v>
      </c>
      <c r="AK178" s="125"/>
      <c r="AL178" s="115" t="s">
        <v>83</v>
      </c>
      <c r="AM178" s="115">
        <v>40</v>
      </c>
      <c r="AN178" s="115" t="s">
        <v>181</v>
      </c>
      <c r="AO178" s="115" t="s">
        <v>193</v>
      </c>
      <c r="AP178" s="115" t="s">
        <v>114</v>
      </c>
      <c r="AQ178" s="115" t="s">
        <v>91</v>
      </c>
      <c r="AR178" s="115" t="s">
        <v>108</v>
      </c>
      <c r="AS178" s="115" t="s">
        <v>96</v>
      </c>
      <c r="AT178" s="115" t="s">
        <v>112</v>
      </c>
      <c r="AU178" s="115" t="s">
        <v>90</v>
      </c>
      <c r="AV178" s="115" t="s">
        <v>91</v>
      </c>
      <c r="AW178" s="115" t="s">
        <v>86</v>
      </c>
    </row>
    <row r="179" spans="1:49">
      <c r="A179" s="115">
        <v>7011088935</v>
      </c>
      <c r="C179" s="115" t="s">
        <v>19</v>
      </c>
      <c r="I179" s="115" t="s">
        <v>25</v>
      </c>
      <c r="N179" s="115" t="s">
        <v>30</v>
      </c>
      <c r="O179" s="125"/>
      <c r="P179" s="125">
        <f t="shared" si="36"/>
        <v>3</v>
      </c>
      <c r="Q179" s="125">
        <f t="shared" si="37"/>
        <v>1</v>
      </c>
      <c r="R179" s="125"/>
      <c r="S179" s="125">
        <f t="shared" si="38"/>
        <v>0</v>
      </c>
      <c r="T179" s="125">
        <f t="shared" si="39"/>
        <v>1</v>
      </c>
      <c r="U179" s="125">
        <f t="shared" si="40"/>
        <v>0</v>
      </c>
      <c r="V179" s="126">
        <f t="shared" si="41"/>
        <v>0</v>
      </c>
      <c r="W179" s="126">
        <f t="shared" si="42"/>
        <v>0</v>
      </c>
      <c r="X179" s="126">
        <f t="shared" si="43"/>
        <v>0</v>
      </c>
      <c r="Y179" s="126">
        <f t="shared" si="44"/>
        <v>0</v>
      </c>
      <c r="Z179" s="126">
        <f t="shared" si="45"/>
        <v>1</v>
      </c>
      <c r="AA179" s="126">
        <f t="shared" si="46"/>
        <v>0</v>
      </c>
      <c r="AB179" s="126">
        <f t="shared" si="47"/>
        <v>0</v>
      </c>
      <c r="AC179" s="126">
        <f t="shared" si="48"/>
        <v>0</v>
      </c>
      <c r="AD179" s="126">
        <f t="shared" si="49"/>
        <v>0</v>
      </c>
      <c r="AE179" s="126">
        <f t="shared" si="50"/>
        <v>1</v>
      </c>
      <c r="AF179" s="127"/>
      <c r="AG179" s="125"/>
      <c r="AH179" s="125">
        <f t="shared" si="51"/>
        <v>3</v>
      </c>
      <c r="AI179" s="125">
        <f t="shared" si="52"/>
        <v>3</v>
      </c>
      <c r="AJ179" s="125" t="str">
        <f t="shared" si="53"/>
        <v>Correct</v>
      </c>
      <c r="AK179" s="125"/>
      <c r="AL179" s="115" t="s">
        <v>83</v>
      </c>
      <c r="AM179" s="115">
        <v>43</v>
      </c>
      <c r="AN179" s="115" t="s">
        <v>181</v>
      </c>
      <c r="AO179" s="115" t="s">
        <v>232</v>
      </c>
      <c r="AP179" s="115" t="s">
        <v>85</v>
      </c>
      <c r="AQ179" s="115" t="s">
        <v>86</v>
      </c>
      <c r="AR179" s="115" t="s">
        <v>87</v>
      </c>
      <c r="AS179" s="115" t="s">
        <v>101</v>
      </c>
      <c r="AT179" s="115" t="s">
        <v>111</v>
      </c>
      <c r="AU179" s="115" t="s">
        <v>90</v>
      </c>
      <c r="AV179" s="115" t="s">
        <v>91</v>
      </c>
      <c r="AW179" s="115" t="s">
        <v>91</v>
      </c>
    </row>
    <row r="180" spans="1:49">
      <c r="A180" s="115">
        <v>7045769863</v>
      </c>
      <c r="C180" s="115" t="s">
        <v>19</v>
      </c>
      <c r="L180" s="115" t="s">
        <v>28</v>
      </c>
      <c r="M180" s="115" t="s">
        <v>29</v>
      </c>
      <c r="O180" s="125"/>
      <c r="P180" s="125">
        <f t="shared" si="36"/>
        <v>3</v>
      </c>
      <c r="Q180" s="125">
        <f t="shared" si="37"/>
        <v>1</v>
      </c>
      <c r="R180" s="125"/>
      <c r="S180" s="125">
        <f t="shared" si="38"/>
        <v>0</v>
      </c>
      <c r="T180" s="125">
        <f t="shared" si="39"/>
        <v>1</v>
      </c>
      <c r="U180" s="125">
        <f t="shared" si="40"/>
        <v>0</v>
      </c>
      <c r="V180" s="126">
        <f t="shared" si="41"/>
        <v>0</v>
      </c>
      <c r="W180" s="126">
        <f t="shared" si="42"/>
        <v>0</v>
      </c>
      <c r="X180" s="126">
        <f t="shared" si="43"/>
        <v>0</v>
      </c>
      <c r="Y180" s="126">
        <f t="shared" si="44"/>
        <v>0</v>
      </c>
      <c r="Z180" s="126">
        <f t="shared" si="45"/>
        <v>0</v>
      </c>
      <c r="AA180" s="126">
        <f t="shared" si="46"/>
        <v>0</v>
      </c>
      <c r="AB180" s="126">
        <f t="shared" si="47"/>
        <v>0</v>
      </c>
      <c r="AC180" s="126">
        <f t="shared" si="48"/>
        <v>1</v>
      </c>
      <c r="AD180" s="126">
        <f t="shared" si="49"/>
        <v>1</v>
      </c>
      <c r="AE180" s="126">
        <f t="shared" si="50"/>
        <v>0</v>
      </c>
      <c r="AF180" s="127"/>
      <c r="AG180" s="125"/>
      <c r="AH180" s="125">
        <f t="shared" si="51"/>
        <v>3</v>
      </c>
      <c r="AI180" s="125">
        <f t="shared" si="52"/>
        <v>3</v>
      </c>
      <c r="AJ180" s="125" t="str">
        <f t="shared" si="53"/>
        <v>Correct</v>
      </c>
      <c r="AK180" s="125"/>
      <c r="AL180" s="115" t="s">
        <v>83</v>
      </c>
      <c r="AM180" s="115">
        <v>72</v>
      </c>
      <c r="AN180" s="115" t="s">
        <v>181</v>
      </c>
      <c r="AO180" s="115" t="s">
        <v>208</v>
      </c>
      <c r="AP180" s="115" t="s">
        <v>85</v>
      </c>
      <c r="AQ180" s="115" t="s">
        <v>86</v>
      </c>
      <c r="AR180" s="115" t="s">
        <v>87</v>
      </c>
      <c r="AS180" s="115" t="s">
        <v>101</v>
      </c>
      <c r="AT180" s="115" t="s">
        <v>94</v>
      </c>
      <c r="AU180" s="115" t="s">
        <v>106</v>
      </c>
      <c r="AV180" s="115" t="s">
        <v>91</v>
      </c>
      <c r="AW180" s="115" t="s">
        <v>91</v>
      </c>
    </row>
    <row r="181" spans="1:49">
      <c r="A181" s="115">
        <v>7045765746</v>
      </c>
      <c r="E181" s="115" t="s">
        <v>21</v>
      </c>
      <c r="M181" s="115" t="s">
        <v>29</v>
      </c>
      <c r="O181" s="125"/>
      <c r="P181" s="125">
        <f t="shared" si="36"/>
        <v>2</v>
      </c>
      <c r="Q181" s="125">
        <f t="shared" si="37"/>
        <v>1.5</v>
      </c>
      <c r="R181" s="125"/>
      <c r="S181" s="125">
        <f t="shared" si="38"/>
        <v>0</v>
      </c>
      <c r="T181" s="125">
        <f t="shared" si="39"/>
        <v>0</v>
      </c>
      <c r="U181" s="125">
        <f t="shared" si="40"/>
        <v>0</v>
      </c>
      <c r="V181" s="126">
        <f t="shared" si="41"/>
        <v>1</v>
      </c>
      <c r="W181" s="126">
        <f t="shared" si="42"/>
        <v>0</v>
      </c>
      <c r="X181" s="126">
        <f t="shared" si="43"/>
        <v>0</v>
      </c>
      <c r="Y181" s="126">
        <f t="shared" si="44"/>
        <v>0</v>
      </c>
      <c r="Z181" s="126">
        <f t="shared" si="45"/>
        <v>0</v>
      </c>
      <c r="AA181" s="126">
        <f t="shared" si="46"/>
        <v>0</v>
      </c>
      <c r="AB181" s="126">
        <f t="shared" si="47"/>
        <v>0</v>
      </c>
      <c r="AC181" s="126">
        <f t="shared" si="48"/>
        <v>0</v>
      </c>
      <c r="AD181" s="126">
        <f t="shared" si="49"/>
        <v>1</v>
      </c>
      <c r="AE181" s="126">
        <f t="shared" si="50"/>
        <v>0</v>
      </c>
      <c r="AF181" s="127"/>
      <c r="AG181" s="125"/>
      <c r="AH181" s="125">
        <f t="shared" si="51"/>
        <v>2</v>
      </c>
      <c r="AI181" s="125">
        <f t="shared" si="52"/>
        <v>2</v>
      </c>
      <c r="AJ181" s="125" t="str">
        <f t="shared" si="53"/>
        <v>Correct</v>
      </c>
      <c r="AK181" s="125"/>
      <c r="AL181" s="115" t="s">
        <v>83</v>
      </c>
      <c r="AM181" s="115">
        <v>73</v>
      </c>
      <c r="AN181" s="115" t="s">
        <v>181</v>
      </c>
      <c r="AO181" s="115" t="s">
        <v>206</v>
      </c>
      <c r="AP181" s="115" t="s">
        <v>85</v>
      </c>
      <c r="AQ181" s="115" t="s">
        <v>86</v>
      </c>
      <c r="AR181" s="115" t="s">
        <v>87</v>
      </c>
      <c r="AS181" s="115" t="s">
        <v>96</v>
      </c>
      <c r="AT181" s="115" t="s">
        <v>89</v>
      </c>
      <c r="AU181" s="115" t="s">
        <v>103</v>
      </c>
      <c r="AV181" s="115" t="s">
        <v>91</v>
      </c>
      <c r="AW181" s="115" t="s">
        <v>86</v>
      </c>
    </row>
    <row r="182" spans="1:49">
      <c r="A182" s="115">
        <v>7044842125</v>
      </c>
      <c r="J182" s="115" t="s">
        <v>26</v>
      </c>
      <c r="L182" s="115" t="s">
        <v>28</v>
      </c>
      <c r="O182" s="125"/>
      <c r="P182" s="125">
        <f t="shared" si="36"/>
        <v>2</v>
      </c>
      <c r="Q182" s="125">
        <f t="shared" si="37"/>
        <v>1.5</v>
      </c>
      <c r="R182" s="125"/>
      <c r="S182" s="125">
        <f t="shared" si="38"/>
        <v>0</v>
      </c>
      <c r="T182" s="125">
        <f t="shared" si="39"/>
        <v>0</v>
      </c>
      <c r="U182" s="125">
        <f t="shared" si="40"/>
        <v>0</v>
      </c>
      <c r="V182" s="126">
        <f t="shared" si="41"/>
        <v>0</v>
      </c>
      <c r="W182" s="126">
        <f t="shared" si="42"/>
        <v>0</v>
      </c>
      <c r="X182" s="126">
        <f t="shared" si="43"/>
        <v>0</v>
      </c>
      <c r="Y182" s="126">
        <f t="shared" si="44"/>
        <v>0</v>
      </c>
      <c r="Z182" s="126">
        <f t="shared" si="45"/>
        <v>0</v>
      </c>
      <c r="AA182" s="126">
        <f t="shared" si="46"/>
        <v>1</v>
      </c>
      <c r="AB182" s="126">
        <f t="shared" si="47"/>
        <v>0</v>
      </c>
      <c r="AC182" s="126">
        <f t="shared" si="48"/>
        <v>1</v>
      </c>
      <c r="AD182" s="126">
        <f t="shared" si="49"/>
        <v>0</v>
      </c>
      <c r="AE182" s="126">
        <f t="shared" si="50"/>
        <v>0</v>
      </c>
      <c r="AF182" s="127"/>
      <c r="AG182" s="125"/>
      <c r="AH182" s="125">
        <f t="shared" si="51"/>
        <v>2</v>
      </c>
      <c r="AI182" s="125">
        <f t="shared" si="52"/>
        <v>2</v>
      </c>
      <c r="AJ182" s="125" t="str">
        <f t="shared" si="53"/>
        <v>Correct</v>
      </c>
      <c r="AK182" s="125"/>
      <c r="AL182" s="115" t="s">
        <v>83</v>
      </c>
      <c r="AM182" s="115">
        <v>41</v>
      </c>
      <c r="AN182" s="115" t="s">
        <v>181</v>
      </c>
      <c r="AO182" s="115" t="s">
        <v>206</v>
      </c>
      <c r="AP182" s="115" t="s">
        <v>107</v>
      </c>
      <c r="AQ182" s="115" t="s">
        <v>91</v>
      </c>
      <c r="AR182" s="115" t="s">
        <v>137</v>
      </c>
      <c r="AS182" s="115" t="s">
        <v>88</v>
      </c>
      <c r="AT182" s="115" t="s">
        <v>89</v>
      </c>
      <c r="AU182" s="115" t="s">
        <v>90</v>
      </c>
      <c r="AV182" s="115" t="s">
        <v>91</v>
      </c>
      <c r="AW182" s="115" t="s">
        <v>91</v>
      </c>
    </row>
    <row r="183" spans="1:49">
      <c r="A183" s="115">
        <v>7045762133</v>
      </c>
      <c r="C183" s="115" t="s">
        <v>19</v>
      </c>
      <c r="I183" s="115" t="s">
        <v>25</v>
      </c>
      <c r="K183" s="115" t="s">
        <v>27</v>
      </c>
      <c r="O183" s="125"/>
      <c r="P183" s="125">
        <f t="shared" si="36"/>
        <v>3</v>
      </c>
      <c r="Q183" s="125">
        <f t="shared" si="37"/>
        <v>1</v>
      </c>
      <c r="R183" s="125"/>
      <c r="S183" s="125">
        <f t="shared" si="38"/>
        <v>0</v>
      </c>
      <c r="T183" s="125">
        <f t="shared" si="39"/>
        <v>1</v>
      </c>
      <c r="U183" s="125">
        <f t="shared" si="40"/>
        <v>0</v>
      </c>
      <c r="V183" s="126">
        <f t="shared" si="41"/>
        <v>0</v>
      </c>
      <c r="W183" s="126">
        <f t="shared" si="42"/>
        <v>0</v>
      </c>
      <c r="X183" s="126">
        <f t="shared" si="43"/>
        <v>0</v>
      </c>
      <c r="Y183" s="126">
        <f t="shared" si="44"/>
        <v>0</v>
      </c>
      <c r="Z183" s="126">
        <f t="shared" si="45"/>
        <v>1</v>
      </c>
      <c r="AA183" s="126">
        <f t="shared" si="46"/>
        <v>0</v>
      </c>
      <c r="AB183" s="126">
        <f t="shared" si="47"/>
        <v>1</v>
      </c>
      <c r="AC183" s="126">
        <f t="shared" si="48"/>
        <v>0</v>
      </c>
      <c r="AD183" s="126">
        <f t="shared" si="49"/>
        <v>0</v>
      </c>
      <c r="AE183" s="126">
        <f t="shared" si="50"/>
        <v>0</v>
      </c>
      <c r="AF183" s="127"/>
      <c r="AG183" s="125"/>
      <c r="AH183" s="125">
        <f t="shared" si="51"/>
        <v>3</v>
      </c>
      <c r="AI183" s="125">
        <f t="shared" si="52"/>
        <v>3</v>
      </c>
      <c r="AJ183" s="125" t="str">
        <f t="shared" si="53"/>
        <v>Correct</v>
      </c>
      <c r="AK183" s="125"/>
      <c r="AL183" s="115" t="s">
        <v>83</v>
      </c>
      <c r="AM183" s="115">
        <v>50</v>
      </c>
      <c r="AN183" s="115" t="s">
        <v>181</v>
      </c>
      <c r="AO183" s="115" t="s">
        <v>231</v>
      </c>
      <c r="AP183" s="115" t="s">
        <v>85</v>
      </c>
      <c r="AR183" s="115" t="s">
        <v>87</v>
      </c>
      <c r="AS183" s="115" t="s">
        <v>100</v>
      </c>
      <c r="AT183" s="115" t="s">
        <v>109</v>
      </c>
      <c r="AU183" s="115" t="s">
        <v>106</v>
      </c>
      <c r="AV183" s="115" t="s">
        <v>91</v>
      </c>
      <c r="AW183" s="115" t="s">
        <v>86</v>
      </c>
    </row>
    <row r="184" spans="1:49">
      <c r="A184" s="115">
        <v>7011079591</v>
      </c>
      <c r="B184" s="115" t="s">
        <v>18</v>
      </c>
      <c r="C184" s="115" t="s">
        <v>19</v>
      </c>
      <c r="D184" s="115" t="s">
        <v>20</v>
      </c>
      <c r="K184" s="115" t="s">
        <v>27</v>
      </c>
      <c r="O184" s="125"/>
      <c r="P184" s="125">
        <f t="shared" si="36"/>
        <v>4</v>
      </c>
      <c r="Q184" s="125">
        <f t="shared" si="37"/>
        <v>0.75</v>
      </c>
      <c r="R184" s="125"/>
      <c r="S184" s="125">
        <f t="shared" si="38"/>
        <v>0.75</v>
      </c>
      <c r="T184" s="125">
        <f t="shared" si="39"/>
        <v>0.75</v>
      </c>
      <c r="U184" s="125">
        <f t="shared" si="40"/>
        <v>0.75</v>
      </c>
      <c r="V184" s="126">
        <f t="shared" si="41"/>
        <v>0</v>
      </c>
      <c r="W184" s="126">
        <f t="shared" si="42"/>
        <v>0</v>
      </c>
      <c r="X184" s="126">
        <f t="shared" si="43"/>
        <v>0</v>
      </c>
      <c r="Y184" s="126">
        <f t="shared" si="44"/>
        <v>0</v>
      </c>
      <c r="Z184" s="126">
        <f t="shared" si="45"/>
        <v>0</v>
      </c>
      <c r="AA184" s="126">
        <f t="shared" si="46"/>
        <v>0</v>
      </c>
      <c r="AB184" s="126">
        <f t="shared" si="47"/>
        <v>0.75</v>
      </c>
      <c r="AC184" s="126">
        <f t="shared" si="48"/>
        <v>0</v>
      </c>
      <c r="AD184" s="126">
        <f t="shared" si="49"/>
        <v>0</v>
      </c>
      <c r="AE184" s="126">
        <f t="shared" si="50"/>
        <v>0</v>
      </c>
      <c r="AF184" s="127"/>
      <c r="AG184" s="125"/>
      <c r="AH184" s="125">
        <f t="shared" si="51"/>
        <v>3</v>
      </c>
      <c r="AI184" s="125">
        <f t="shared" si="52"/>
        <v>4</v>
      </c>
      <c r="AJ184" s="125" t="str">
        <f t="shared" si="53"/>
        <v>Correct</v>
      </c>
      <c r="AK184" s="125"/>
      <c r="AL184" s="115" t="s">
        <v>83</v>
      </c>
      <c r="AM184" s="115">
        <v>55</v>
      </c>
      <c r="AN184" s="115" t="s">
        <v>181</v>
      </c>
      <c r="AO184" s="115" t="s">
        <v>204</v>
      </c>
      <c r="AP184" s="115" t="s">
        <v>85</v>
      </c>
      <c r="AQ184" s="115" t="s">
        <v>91</v>
      </c>
      <c r="AR184" s="115" t="s">
        <v>87</v>
      </c>
      <c r="AS184" s="115" t="s">
        <v>101</v>
      </c>
      <c r="AT184" s="115" t="s">
        <v>89</v>
      </c>
      <c r="AU184" s="115" t="s">
        <v>90</v>
      </c>
      <c r="AV184" s="115" t="s">
        <v>91</v>
      </c>
      <c r="AW184" s="115" t="s">
        <v>91</v>
      </c>
    </row>
    <row r="185" spans="1:49">
      <c r="A185" s="115">
        <v>7045795942</v>
      </c>
      <c r="K185" s="115" t="s">
        <v>27</v>
      </c>
      <c r="L185" s="115" t="s">
        <v>28</v>
      </c>
      <c r="M185" s="115" t="s">
        <v>29</v>
      </c>
      <c r="O185" s="125"/>
      <c r="P185" s="125">
        <f t="shared" si="36"/>
        <v>3</v>
      </c>
      <c r="Q185" s="125">
        <f t="shared" si="37"/>
        <v>1</v>
      </c>
      <c r="R185" s="125"/>
      <c r="S185" s="125">
        <f t="shared" si="38"/>
        <v>0</v>
      </c>
      <c r="T185" s="125">
        <f t="shared" si="39"/>
        <v>0</v>
      </c>
      <c r="U185" s="125">
        <f t="shared" si="40"/>
        <v>0</v>
      </c>
      <c r="V185" s="126">
        <f t="shared" si="41"/>
        <v>0</v>
      </c>
      <c r="W185" s="126">
        <f t="shared" si="42"/>
        <v>0</v>
      </c>
      <c r="X185" s="126">
        <f t="shared" si="43"/>
        <v>0</v>
      </c>
      <c r="Y185" s="126">
        <f t="shared" si="44"/>
        <v>0</v>
      </c>
      <c r="Z185" s="126">
        <f t="shared" si="45"/>
        <v>0</v>
      </c>
      <c r="AA185" s="126">
        <f t="shared" si="46"/>
        <v>0</v>
      </c>
      <c r="AB185" s="126">
        <f t="shared" si="47"/>
        <v>1</v>
      </c>
      <c r="AC185" s="126">
        <f t="shared" si="48"/>
        <v>1</v>
      </c>
      <c r="AD185" s="126">
        <f t="shared" si="49"/>
        <v>1</v>
      </c>
      <c r="AE185" s="126">
        <f t="shared" si="50"/>
        <v>0</v>
      </c>
      <c r="AF185" s="127"/>
      <c r="AG185" s="125"/>
      <c r="AH185" s="125">
        <f t="shared" si="51"/>
        <v>3</v>
      </c>
      <c r="AI185" s="125">
        <f t="shared" si="52"/>
        <v>3</v>
      </c>
      <c r="AJ185" s="125" t="str">
        <f t="shared" si="53"/>
        <v>Correct</v>
      </c>
      <c r="AK185" s="125"/>
      <c r="AL185" s="115" t="s">
        <v>83</v>
      </c>
      <c r="AM185" s="115">
        <v>67</v>
      </c>
      <c r="AN185" s="115" t="s">
        <v>181</v>
      </c>
      <c r="AO185" s="115" t="s">
        <v>186</v>
      </c>
      <c r="AP185" s="115" t="s">
        <v>85</v>
      </c>
      <c r="AR185" s="115" t="s">
        <v>87</v>
      </c>
      <c r="AS185" s="115" t="s">
        <v>104</v>
      </c>
      <c r="AT185" s="115" t="s">
        <v>102</v>
      </c>
      <c r="AU185" s="115" t="s">
        <v>106</v>
      </c>
      <c r="AV185" s="115" t="s">
        <v>91</v>
      </c>
      <c r="AW185" s="115" t="s">
        <v>91</v>
      </c>
    </row>
    <row r="186" spans="1:49">
      <c r="A186" s="115">
        <v>6985144629</v>
      </c>
      <c r="H186" s="115" t="s">
        <v>24</v>
      </c>
      <c r="I186" s="115" t="s">
        <v>25</v>
      </c>
      <c r="K186" s="115" t="s">
        <v>27</v>
      </c>
      <c r="L186" s="115" t="s">
        <v>28</v>
      </c>
      <c r="M186" s="115" t="s">
        <v>29</v>
      </c>
      <c r="N186" s="115" t="s">
        <v>30</v>
      </c>
      <c r="O186" s="125"/>
      <c r="P186" s="125">
        <f t="shared" si="36"/>
        <v>6</v>
      </c>
      <c r="Q186" s="125">
        <f t="shared" si="37"/>
        <v>0.5</v>
      </c>
      <c r="R186" s="125"/>
      <c r="S186" s="125">
        <f t="shared" si="38"/>
        <v>0</v>
      </c>
      <c r="T186" s="125">
        <f t="shared" si="39"/>
        <v>0</v>
      </c>
      <c r="U186" s="125">
        <f t="shared" si="40"/>
        <v>0</v>
      </c>
      <c r="V186" s="126">
        <f t="shared" si="41"/>
        <v>0</v>
      </c>
      <c r="W186" s="126">
        <f t="shared" si="42"/>
        <v>0</v>
      </c>
      <c r="X186" s="126">
        <f t="shared" si="43"/>
        <v>0</v>
      </c>
      <c r="Y186" s="126">
        <f t="shared" si="44"/>
        <v>0.5</v>
      </c>
      <c r="Z186" s="126">
        <f t="shared" si="45"/>
        <v>0.5</v>
      </c>
      <c r="AA186" s="126">
        <f t="shared" si="46"/>
        <v>0</v>
      </c>
      <c r="AB186" s="126">
        <f t="shared" si="47"/>
        <v>0.5</v>
      </c>
      <c r="AC186" s="126">
        <f t="shared" si="48"/>
        <v>0.5</v>
      </c>
      <c r="AD186" s="126">
        <f t="shared" si="49"/>
        <v>0.5</v>
      </c>
      <c r="AE186" s="126">
        <f t="shared" si="50"/>
        <v>0.5</v>
      </c>
      <c r="AF186" s="127"/>
      <c r="AG186" s="125"/>
      <c r="AH186" s="125">
        <f t="shared" si="51"/>
        <v>3</v>
      </c>
      <c r="AI186" s="125">
        <f t="shared" si="52"/>
        <v>6</v>
      </c>
      <c r="AJ186" s="125" t="str">
        <f t="shared" si="53"/>
        <v>Correct</v>
      </c>
      <c r="AK186" s="125"/>
      <c r="AL186" s="115" t="s">
        <v>83</v>
      </c>
      <c r="AM186" s="115">
        <v>77</v>
      </c>
      <c r="AN186" s="115" t="s">
        <v>181</v>
      </c>
      <c r="AO186" s="115" t="s">
        <v>206</v>
      </c>
      <c r="AP186" s="115" t="s">
        <v>107</v>
      </c>
      <c r="AQ186" s="115" t="s">
        <v>86</v>
      </c>
      <c r="AR186" s="115" t="s">
        <v>87</v>
      </c>
      <c r="AS186" s="115" t="s">
        <v>96</v>
      </c>
      <c r="AT186" s="115" t="s">
        <v>111</v>
      </c>
      <c r="AU186" s="115" t="s">
        <v>106</v>
      </c>
      <c r="AV186" s="115" t="s">
        <v>91</v>
      </c>
      <c r="AW186" s="115" t="s">
        <v>86</v>
      </c>
    </row>
    <row r="187" spans="1:49">
      <c r="A187" s="115">
        <v>5578005003</v>
      </c>
      <c r="D187" s="115" t="s">
        <v>20</v>
      </c>
      <c r="E187" s="115" t="s">
        <v>21</v>
      </c>
      <c r="N187" s="115" t="s">
        <v>30</v>
      </c>
      <c r="O187" s="125"/>
      <c r="P187" s="125">
        <f t="shared" si="36"/>
        <v>3</v>
      </c>
      <c r="Q187" s="125">
        <f t="shared" si="37"/>
        <v>1</v>
      </c>
      <c r="R187" s="125"/>
      <c r="S187" s="125">
        <f t="shared" si="38"/>
        <v>0</v>
      </c>
      <c r="T187" s="125">
        <f t="shared" si="39"/>
        <v>0</v>
      </c>
      <c r="U187" s="125">
        <f t="shared" si="40"/>
        <v>1</v>
      </c>
      <c r="V187" s="126">
        <f t="shared" si="41"/>
        <v>1</v>
      </c>
      <c r="W187" s="126">
        <f t="shared" si="42"/>
        <v>0</v>
      </c>
      <c r="X187" s="126">
        <f t="shared" si="43"/>
        <v>0</v>
      </c>
      <c r="Y187" s="126">
        <f t="shared" si="44"/>
        <v>0</v>
      </c>
      <c r="Z187" s="126">
        <f t="shared" si="45"/>
        <v>0</v>
      </c>
      <c r="AA187" s="126">
        <f t="shared" si="46"/>
        <v>0</v>
      </c>
      <c r="AB187" s="126">
        <f t="shared" si="47"/>
        <v>0</v>
      </c>
      <c r="AC187" s="126">
        <f t="shared" si="48"/>
        <v>0</v>
      </c>
      <c r="AD187" s="126">
        <f t="shared" si="49"/>
        <v>0</v>
      </c>
      <c r="AE187" s="126">
        <f t="shared" si="50"/>
        <v>1</v>
      </c>
      <c r="AF187" s="127"/>
      <c r="AG187" s="125"/>
      <c r="AH187" s="125">
        <f t="shared" si="51"/>
        <v>3</v>
      </c>
      <c r="AI187" s="125">
        <f t="shared" si="52"/>
        <v>3</v>
      </c>
      <c r="AJ187" s="125" t="str">
        <f t="shared" si="53"/>
        <v>Correct</v>
      </c>
      <c r="AK187" s="125"/>
      <c r="AL187" s="115" t="s">
        <v>99</v>
      </c>
      <c r="AM187" s="115">
        <v>90</v>
      </c>
      <c r="AN187" s="115" t="s">
        <v>432</v>
      </c>
      <c r="AP187" s="115" t="s">
        <v>85</v>
      </c>
      <c r="AQ187" s="115" t="s">
        <v>86</v>
      </c>
      <c r="AR187" s="115" t="s">
        <v>87</v>
      </c>
      <c r="AS187" s="115" t="s">
        <v>101</v>
      </c>
      <c r="AT187" s="115" t="s">
        <v>111</v>
      </c>
      <c r="AU187" s="115" t="s">
        <v>106</v>
      </c>
      <c r="AV187" s="115" t="s">
        <v>91</v>
      </c>
      <c r="AW187" s="115" t="s">
        <v>86</v>
      </c>
    </row>
    <row r="188" spans="1:49">
      <c r="A188" s="115">
        <v>5584555328</v>
      </c>
      <c r="C188" s="115" t="s">
        <v>19</v>
      </c>
      <c r="M188" s="115" t="s">
        <v>29</v>
      </c>
      <c r="O188" s="125"/>
      <c r="P188" s="125">
        <f t="shared" si="36"/>
        <v>2</v>
      </c>
      <c r="Q188" s="125">
        <f t="shared" si="37"/>
        <v>1.5</v>
      </c>
      <c r="R188" s="125"/>
      <c r="S188" s="125">
        <f t="shared" si="38"/>
        <v>0</v>
      </c>
      <c r="T188" s="125">
        <f t="shared" si="39"/>
        <v>1</v>
      </c>
      <c r="U188" s="125">
        <f t="shared" si="40"/>
        <v>0</v>
      </c>
      <c r="V188" s="126">
        <f t="shared" si="41"/>
        <v>0</v>
      </c>
      <c r="W188" s="126">
        <f t="shared" si="42"/>
        <v>0</v>
      </c>
      <c r="X188" s="126">
        <f t="shared" si="43"/>
        <v>0</v>
      </c>
      <c r="Y188" s="126">
        <f t="shared" si="44"/>
        <v>0</v>
      </c>
      <c r="Z188" s="126">
        <f t="shared" si="45"/>
        <v>0</v>
      </c>
      <c r="AA188" s="126">
        <f t="shared" si="46"/>
        <v>0</v>
      </c>
      <c r="AB188" s="126">
        <f t="shared" si="47"/>
        <v>0</v>
      </c>
      <c r="AC188" s="126">
        <f t="shared" si="48"/>
        <v>0</v>
      </c>
      <c r="AD188" s="126">
        <f t="shared" si="49"/>
        <v>1</v>
      </c>
      <c r="AE188" s="126">
        <f t="shared" si="50"/>
        <v>0</v>
      </c>
      <c r="AF188" s="127"/>
      <c r="AG188" s="125"/>
      <c r="AH188" s="125">
        <f t="shared" si="51"/>
        <v>2</v>
      </c>
      <c r="AI188" s="125">
        <f t="shared" si="52"/>
        <v>2</v>
      </c>
      <c r="AJ188" s="125" t="str">
        <f t="shared" si="53"/>
        <v>Correct</v>
      </c>
      <c r="AK188" s="125"/>
      <c r="AL188" s="115" t="s">
        <v>83</v>
      </c>
      <c r="AM188" s="115">
        <v>58</v>
      </c>
      <c r="AN188" s="115" t="s">
        <v>181</v>
      </c>
    </row>
    <row r="189" spans="1:49">
      <c r="A189" s="115">
        <v>7044841420</v>
      </c>
      <c r="J189" s="115" t="s">
        <v>26</v>
      </c>
      <c r="K189" s="115" t="s">
        <v>27</v>
      </c>
      <c r="N189" s="115" t="s">
        <v>30</v>
      </c>
      <c r="O189" s="125"/>
      <c r="P189" s="125">
        <f t="shared" si="36"/>
        <v>3</v>
      </c>
      <c r="Q189" s="125">
        <f t="shared" si="37"/>
        <v>1</v>
      </c>
      <c r="R189" s="125"/>
      <c r="S189" s="125">
        <f t="shared" si="38"/>
        <v>0</v>
      </c>
      <c r="T189" s="125">
        <f t="shared" si="39"/>
        <v>0</v>
      </c>
      <c r="U189" s="125">
        <f t="shared" si="40"/>
        <v>0</v>
      </c>
      <c r="V189" s="126">
        <f t="shared" si="41"/>
        <v>0</v>
      </c>
      <c r="W189" s="126">
        <f t="shared" si="42"/>
        <v>0</v>
      </c>
      <c r="X189" s="126">
        <f t="shared" si="43"/>
        <v>0</v>
      </c>
      <c r="Y189" s="126">
        <f t="shared" si="44"/>
        <v>0</v>
      </c>
      <c r="Z189" s="126">
        <f t="shared" si="45"/>
        <v>0</v>
      </c>
      <c r="AA189" s="126">
        <f t="shared" si="46"/>
        <v>1</v>
      </c>
      <c r="AB189" s="126">
        <f t="shared" si="47"/>
        <v>1</v>
      </c>
      <c r="AC189" s="126">
        <f t="shared" si="48"/>
        <v>0</v>
      </c>
      <c r="AD189" s="126">
        <f t="shared" si="49"/>
        <v>0</v>
      </c>
      <c r="AE189" s="126">
        <f t="shared" si="50"/>
        <v>1</v>
      </c>
      <c r="AF189" s="127"/>
      <c r="AG189" s="125"/>
      <c r="AH189" s="125">
        <f t="shared" si="51"/>
        <v>3</v>
      </c>
      <c r="AI189" s="125">
        <f t="shared" si="52"/>
        <v>3</v>
      </c>
      <c r="AJ189" s="125" t="str">
        <f t="shared" si="53"/>
        <v>Correct</v>
      </c>
      <c r="AK189" s="125"/>
      <c r="AL189" s="115" t="s">
        <v>99</v>
      </c>
      <c r="AM189" s="115">
        <v>62</v>
      </c>
      <c r="AN189" s="115" t="s">
        <v>181</v>
      </c>
      <c r="AO189" s="115" t="s">
        <v>220</v>
      </c>
      <c r="AP189" s="115" t="s">
        <v>85</v>
      </c>
      <c r="AQ189" s="115" t="s">
        <v>86</v>
      </c>
      <c r="AR189" s="115" t="s">
        <v>87</v>
      </c>
      <c r="AS189" s="115" t="s">
        <v>88</v>
      </c>
      <c r="AT189" s="115" t="s">
        <v>111</v>
      </c>
      <c r="AU189" s="115" t="s">
        <v>106</v>
      </c>
      <c r="AV189" s="115" t="s">
        <v>91</v>
      </c>
      <c r="AW189" s="115" t="s">
        <v>91</v>
      </c>
    </row>
    <row r="190" spans="1:49">
      <c r="A190" s="115">
        <v>7045794933</v>
      </c>
      <c r="C190" s="115" t="s">
        <v>19</v>
      </c>
      <c r="G190" s="115" t="s">
        <v>23</v>
      </c>
      <c r="J190" s="115" t="s">
        <v>26</v>
      </c>
      <c r="K190" s="115" t="s">
        <v>27</v>
      </c>
      <c r="L190" s="115" t="s">
        <v>28</v>
      </c>
      <c r="O190" s="125"/>
      <c r="P190" s="125">
        <f t="shared" si="36"/>
        <v>5</v>
      </c>
      <c r="Q190" s="125">
        <f t="shared" si="37"/>
        <v>0.6</v>
      </c>
      <c r="R190" s="125"/>
      <c r="S190" s="125">
        <f t="shared" si="38"/>
        <v>0</v>
      </c>
      <c r="T190" s="125">
        <f t="shared" si="39"/>
        <v>0.6</v>
      </c>
      <c r="U190" s="125">
        <f t="shared" si="40"/>
        <v>0</v>
      </c>
      <c r="V190" s="126">
        <f t="shared" si="41"/>
        <v>0</v>
      </c>
      <c r="W190" s="126">
        <f t="shared" si="42"/>
        <v>0</v>
      </c>
      <c r="X190" s="126">
        <f t="shared" si="43"/>
        <v>0.6</v>
      </c>
      <c r="Y190" s="126">
        <f t="shared" si="44"/>
        <v>0</v>
      </c>
      <c r="Z190" s="126">
        <f t="shared" si="45"/>
        <v>0</v>
      </c>
      <c r="AA190" s="126">
        <f t="shared" si="46"/>
        <v>0.6</v>
      </c>
      <c r="AB190" s="126">
        <f t="shared" si="47"/>
        <v>0.6</v>
      </c>
      <c r="AC190" s="126">
        <f t="shared" si="48"/>
        <v>0.6</v>
      </c>
      <c r="AD190" s="126">
        <f t="shared" si="49"/>
        <v>0</v>
      </c>
      <c r="AE190" s="126">
        <f t="shared" si="50"/>
        <v>0</v>
      </c>
      <c r="AF190" s="127"/>
      <c r="AG190" s="125"/>
      <c r="AH190" s="125">
        <f t="shared" si="51"/>
        <v>3</v>
      </c>
      <c r="AI190" s="125">
        <f t="shared" si="52"/>
        <v>5</v>
      </c>
      <c r="AJ190" s="125" t="str">
        <f t="shared" si="53"/>
        <v>Correct</v>
      </c>
      <c r="AK190" s="125"/>
      <c r="AL190" s="115" t="s">
        <v>83</v>
      </c>
      <c r="AM190" s="115">
        <v>74</v>
      </c>
      <c r="AN190" s="115" t="s">
        <v>181</v>
      </c>
      <c r="AO190" s="115" t="s">
        <v>194</v>
      </c>
      <c r="AP190" s="115" t="s">
        <v>85</v>
      </c>
      <c r="AT190" s="115" t="s">
        <v>94</v>
      </c>
      <c r="AU190" s="115" t="s">
        <v>106</v>
      </c>
      <c r="AV190" s="115" t="s">
        <v>91</v>
      </c>
      <c r="AW190" s="115" t="s">
        <v>91</v>
      </c>
    </row>
    <row r="191" spans="1:49">
      <c r="A191" s="115">
        <v>7008116430</v>
      </c>
      <c r="C191" s="115" t="s">
        <v>19</v>
      </c>
      <c r="D191" s="115" t="s">
        <v>20</v>
      </c>
      <c r="M191" s="115" t="s">
        <v>29</v>
      </c>
      <c r="O191" s="125"/>
      <c r="P191" s="125">
        <f t="shared" si="36"/>
        <v>3</v>
      </c>
      <c r="Q191" s="125">
        <f t="shared" si="37"/>
        <v>1</v>
      </c>
      <c r="R191" s="125"/>
      <c r="S191" s="125">
        <f t="shared" si="38"/>
        <v>0</v>
      </c>
      <c r="T191" s="125">
        <f t="shared" si="39"/>
        <v>1</v>
      </c>
      <c r="U191" s="125">
        <f t="shared" si="40"/>
        <v>1</v>
      </c>
      <c r="V191" s="126">
        <f t="shared" si="41"/>
        <v>0</v>
      </c>
      <c r="W191" s="126">
        <f t="shared" si="42"/>
        <v>0</v>
      </c>
      <c r="X191" s="126">
        <f t="shared" si="43"/>
        <v>0</v>
      </c>
      <c r="Y191" s="126">
        <f t="shared" si="44"/>
        <v>0</v>
      </c>
      <c r="Z191" s="126">
        <f t="shared" si="45"/>
        <v>0</v>
      </c>
      <c r="AA191" s="126">
        <f t="shared" si="46"/>
        <v>0</v>
      </c>
      <c r="AB191" s="126">
        <f t="shared" si="47"/>
        <v>0</v>
      </c>
      <c r="AC191" s="126">
        <f t="shared" si="48"/>
        <v>0</v>
      </c>
      <c r="AD191" s="126">
        <f t="shared" si="49"/>
        <v>1</v>
      </c>
      <c r="AE191" s="126">
        <f t="shared" si="50"/>
        <v>0</v>
      </c>
      <c r="AF191" s="127"/>
      <c r="AG191" s="125"/>
      <c r="AH191" s="125">
        <f t="shared" si="51"/>
        <v>3</v>
      </c>
      <c r="AI191" s="125">
        <f t="shared" si="52"/>
        <v>3</v>
      </c>
      <c r="AJ191" s="125" t="str">
        <f t="shared" si="53"/>
        <v>Correct</v>
      </c>
      <c r="AK191" s="125"/>
      <c r="AL191" s="115" t="s">
        <v>83</v>
      </c>
      <c r="AM191" s="115">
        <v>71</v>
      </c>
      <c r="AN191" s="115" t="s">
        <v>84</v>
      </c>
      <c r="AO191" s="115" t="s">
        <v>144</v>
      </c>
      <c r="AP191" s="115" t="s">
        <v>85</v>
      </c>
      <c r="AQ191" s="115" t="s">
        <v>86</v>
      </c>
      <c r="AR191" s="115" t="s">
        <v>87</v>
      </c>
      <c r="AT191" s="115" t="s">
        <v>94</v>
      </c>
      <c r="AU191" s="115" t="s">
        <v>106</v>
      </c>
      <c r="AV191" s="115" t="s">
        <v>91</v>
      </c>
      <c r="AW191" s="115" t="s">
        <v>91</v>
      </c>
    </row>
    <row r="192" spans="1:49">
      <c r="A192" s="115">
        <v>5587888328</v>
      </c>
      <c r="D192" s="115" t="s">
        <v>20</v>
      </c>
      <c r="L192" s="115" t="s">
        <v>28</v>
      </c>
      <c r="N192" s="115" t="s">
        <v>30</v>
      </c>
      <c r="O192" s="125"/>
      <c r="P192" s="125">
        <f t="shared" si="36"/>
        <v>3</v>
      </c>
      <c r="Q192" s="125">
        <f t="shared" si="37"/>
        <v>1</v>
      </c>
      <c r="R192" s="125"/>
      <c r="S192" s="125">
        <f t="shared" si="38"/>
        <v>0</v>
      </c>
      <c r="T192" s="125">
        <f t="shared" si="39"/>
        <v>0</v>
      </c>
      <c r="U192" s="125">
        <f t="shared" si="40"/>
        <v>1</v>
      </c>
      <c r="V192" s="126">
        <f t="shared" si="41"/>
        <v>0</v>
      </c>
      <c r="W192" s="126">
        <f t="shared" si="42"/>
        <v>0</v>
      </c>
      <c r="X192" s="126">
        <f t="shared" si="43"/>
        <v>0</v>
      </c>
      <c r="Y192" s="126">
        <f t="shared" si="44"/>
        <v>0</v>
      </c>
      <c r="Z192" s="126">
        <f t="shared" si="45"/>
        <v>0</v>
      </c>
      <c r="AA192" s="126">
        <f t="shared" si="46"/>
        <v>0</v>
      </c>
      <c r="AB192" s="126">
        <f t="shared" si="47"/>
        <v>0</v>
      </c>
      <c r="AC192" s="126">
        <f t="shared" si="48"/>
        <v>1</v>
      </c>
      <c r="AD192" s="126">
        <f t="shared" si="49"/>
        <v>0</v>
      </c>
      <c r="AE192" s="126">
        <f t="shared" si="50"/>
        <v>1</v>
      </c>
      <c r="AF192" s="127"/>
      <c r="AG192" s="125"/>
      <c r="AH192" s="125">
        <f t="shared" si="51"/>
        <v>3</v>
      </c>
      <c r="AI192" s="125">
        <f t="shared" si="52"/>
        <v>3</v>
      </c>
      <c r="AJ192" s="125" t="str">
        <f t="shared" si="53"/>
        <v>Correct</v>
      </c>
      <c r="AK192" s="125"/>
      <c r="AL192" s="115" t="s">
        <v>83</v>
      </c>
      <c r="AM192" s="115">
        <v>47</v>
      </c>
      <c r="AN192" s="115" t="s">
        <v>181</v>
      </c>
      <c r="AO192" s="115" t="s">
        <v>209</v>
      </c>
      <c r="AP192" s="115" t="s">
        <v>85</v>
      </c>
      <c r="AQ192" s="115" t="s">
        <v>86</v>
      </c>
      <c r="AR192" s="115" t="s">
        <v>87</v>
      </c>
      <c r="AS192" s="115" t="s">
        <v>88</v>
      </c>
      <c r="AT192" s="115" t="s">
        <v>111</v>
      </c>
      <c r="AU192" s="115" t="s">
        <v>90</v>
      </c>
      <c r="AV192" s="115" t="s">
        <v>91</v>
      </c>
      <c r="AW192" s="115" t="s">
        <v>91</v>
      </c>
    </row>
    <row r="193" spans="1:49">
      <c r="A193" s="115">
        <v>7044855191</v>
      </c>
      <c r="C193" s="115" t="s">
        <v>19</v>
      </c>
      <c r="D193" s="115" t="s">
        <v>20</v>
      </c>
      <c r="K193" s="115" t="s">
        <v>27</v>
      </c>
      <c r="N193" s="115" t="s">
        <v>30</v>
      </c>
      <c r="O193" s="125"/>
      <c r="P193" s="125">
        <f t="shared" si="36"/>
        <v>4</v>
      </c>
      <c r="Q193" s="125">
        <f t="shared" si="37"/>
        <v>0.75</v>
      </c>
      <c r="R193" s="125"/>
      <c r="S193" s="125">
        <f t="shared" si="38"/>
        <v>0</v>
      </c>
      <c r="T193" s="125">
        <f t="shared" si="39"/>
        <v>0.75</v>
      </c>
      <c r="U193" s="125">
        <f t="shared" si="40"/>
        <v>0.75</v>
      </c>
      <c r="V193" s="126">
        <f t="shared" si="41"/>
        <v>0</v>
      </c>
      <c r="W193" s="126">
        <f t="shared" si="42"/>
        <v>0</v>
      </c>
      <c r="X193" s="126">
        <f t="shared" si="43"/>
        <v>0</v>
      </c>
      <c r="Y193" s="126">
        <f t="shared" si="44"/>
        <v>0</v>
      </c>
      <c r="Z193" s="126">
        <f t="shared" si="45"/>
        <v>0</v>
      </c>
      <c r="AA193" s="126">
        <f t="shared" si="46"/>
        <v>0</v>
      </c>
      <c r="AB193" s="126">
        <f t="shared" si="47"/>
        <v>0.75</v>
      </c>
      <c r="AC193" s="126">
        <f t="shared" si="48"/>
        <v>0</v>
      </c>
      <c r="AD193" s="126">
        <f t="shared" si="49"/>
        <v>0</v>
      </c>
      <c r="AE193" s="126">
        <f t="shared" si="50"/>
        <v>0.75</v>
      </c>
      <c r="AF193" s="127"/>
      <c r="AG193" s="125"/>
      <c r="AH193" s="125">
        <f t="shared" si="51"/>
        <v>3</v>
      </c>
      <c r="AI193" s="125">
        <f t="shared" si="52"/>
        <v>4</v>
      </c>
      <c r="AJ193" s="125" t="str">
        <f t="shared" si="53"/>
        <v>Correct</v>
      </c>
      <c r="AK193" s="125"/>
      <c r="AL193" s="115" t="s">
        <v>83</v>
      </c>
      <c r="AM193" s="115">
        <v>70</v>
      </c>
      <c r="AN193" s="115" t="s">
        <v>432</v>
      </c>
      <c r="AP193" s="115" t="s">
        <v>85</v>
      </c>
      <c r="AQ193" s="115" t="s">
        <v>86</v>
      </c>
      <c r="AU193" s="115" t="s">
        <v>106</v>
      </c>
      <c r="AV193" s="115" t="s">
        <v>91</v>
      </c>
      <c r="AW193" s="115" t="s">
        <v>91</v>
      </c>
    </row>
    <row r="194" spans="1:49">
      <c r="A194" s="115">
        <v>7044846920</v>
      </c>
      <c r="K194" s="115" t="s">
        <v>27</v>
      </c>
      <c r="L194" s="115" t="s">
        <v>28</v>
      </c>
      <c r="N194" s="115" t="s">
        <v>30</v>
      </c>
      <c r="O194" s="125"/>
      <c r="P194" s="125">
        <f t="shared" ref="P194:P257" si="54">COUNTA(B194:N194)</f>
        <v>3</v>
      </c>
      <c r="Q194" s="125">
        <f t="shared" ref="Q194:Q257" si="55">3/P194</f>
        <v>1</v>
      </c>
      <c r="R194" s="125"/>
      <c r="S194" s="125">
        <f t="shared" ref="S194:S257" si="56">IF($P194&lt;3,IF($B194=$B$1,1,0),IF($B194=$B$1,$Q194,0))</f>
        <v>0</v>
      </c>
      <c r="T194" s="125">
        <f t="shared" ref="T194:T257" si="57">IF($P194&lt;3,IF($C194=$C$1,1,0),IF($C194=$C$1,$Q194,0))</f>
        <v>0</v>
      </c>
      <c r="U194" s="125">
        <f t="shared" ref="U194:U257" si="58">IF($P194&lt;3,IF($D194=$D$1,1,0),IF($D194=$D$1,$Q194,0))</f>
        <v>0</v>
      </c>
      <c r="V194" s="126">
        <f t="shared" ref="V194:V257" si="59">IF($P194&lt;3,IF($E194=$E$1,1,0),IF($E194=$E$1,$Q194,0))</f>
        <v>0</v>
      </c>
      <c r="W194" s="126">
        <f t="shared" ref="W194:W257" si="60">IF($P194&lt;3,IF($F194=$F$1,1,0),IF($F194=$F$1,$Q194,0))</f>
        <v>0</v>
      </c>
      <c r="X194" s="126">
        <f t="shared" ref="X194:X257" si="61">IF($P194&lt;3,IF($G194=$G$1,1,0),IF($G194=$G$1,$Q194,0))</f>
        <v>0</v>
      </c>
      <c r="Y194" s="126">
        <f t="shared" ref="Y194:Y257" si="62">IF($P194&lt;3,IF($H194=$H$1,1,0),IF($H194=$H$1,$Q194,0))</f>
        <v>0</v>
      </c>
      <c r="Z194" s="126">
        <f t="shared" ref="Z194:Z257" si="63">IF($P194&lt;3,IF($I194=$I$1,1,0),IF($I194=$I$1,$Q194,0))</f>
        <v>0</v>
      </c>
      <c r="AA194" s="126">
        <f t="shared" ref="AA194:AA257" si="64">IF($P194&lt;3,IF($J194=$J$1,1,0),IF($J194=$J$1,$Q194,0))</f>
        <v>0</v>
      </c>
      <c r="AB194" s="126">
        <f t="shared" ref="AB194:AB257" si="65">IF($P194&lt;3,IF($K194=$K$1,1,0),IF($K194=$K$1,$Q194,0))</f>
        <v>1</v>
      </c>
      <c r="AC194" s="126">
        <f t="shared" ref="AC194:AC257" si="66">IF($P194&lt;3,IF($L194=$L$1,1,0),IF($L194=$L$1,$Q194,0))</f>
        <v>1</v>
      </c>
      <c r="AD194" s="126">
        <f t="shared" ref="AD194:AD257" si="67">IF($P194&lt;3,IF($M194=$M$1,1,0),IF($M194=$M$1,$Q194,0))</f>
        <v>0</v>
      </c>
      <c r="AE194" s="126">
        <f t="shared" ref="AE194:AE257" si="68">IF($P194&lt;3,IF($N194=$N$1,1,0),IF($N194=$N$1,$Q194,0))</f>
        <v>1</v>
      </c>
      <c r="AF194" s="127"/>
      <c r="AG194" s="125"/>
      <c r="AH194" s="125">
        <f t="shared" ref="AH194:AH257" si="69">SUM(S194:AE194)</f>
        <v>3</v>
      </c>
      <c r="AI194" s="125">
        <f t="shared" ref="AI194:AI257" si="70">P194</f>
        <v>3</v>
      </c>
      <c r="AJ194" s="125" t="str">
        <f t="shared" ref="AJ194:AJ257" si="71">IF(AH194=AI194,"Correct",IF(AH194=3,"Correct","Wrong"))</f>
        <v>Correct</v>
      </c>
      <c r="AK194" s="125"/>
      <c r="AL194" s="115" t="s">
        <v>99</v>
      </c>
      <c r="AM194" s="115">
        <v>57</v>
      </c>
      <c r="AN194" s="115" t="s">
        <v>84</v>
      </c>
      <c r="AO194" s="115" t="s">
        <v>150</v>
      </c>
      <c r="AP194" s="115" t="s">
        <v>85</v>
      </c>
      <c r="AQ194" s="115" t="s">
        <v>86</v>
      </c>
      <c r="AR194" s="115" t="s">
        <v>87</v>
      </c>
      <c r="AS194" s="115" t="s">
        <v>101</v>
      </c>
      <c r="AT194" s="115" t="s">
        <v>89</v>
      </c>
      <c r="AU194" s="115" t="s">
        <v>90</v>
      </c>
      <c r="AV194" s="115" t="s">
        <v>91</v>
      </c>
      <c r="AW194" s="115" t="s">
        <v>91</v>
      </c>
    </row>
    <row r="195" spans="1:49">
      <c r="A195" s="115">
        <v>7011272399</v>
      </c>
      <c r="H195" s="115" t="s">
        <v>24</v>
      </c>
      <c r="I195" s="115" t="s">
        <v>25</v>
      </c>
      <c r="J195" s="115" t="s">
        <v>26</v>
      </c>
      <c r="O195" s="125"/>
      <c r="P195" s="125">
        <f t="shared" si="54"/>
        <v>3</v>
      </c>
      <c r="Q195" s="125">
        <f t="shared" si="55"/>
        <v>1</v>
      </c>
      <c r="R195" s="125"/>
      <c r="S195" s="125">
        <f t="shared" si="56"/>
        <v>0</v>
      </c>
      <c r="T195" s="125">
        <f t="shared" si="57"/>
        <v>0</v>
      </c>
      <c r="U195" s="125">
        <f t="shared" si="58"/>
        <v>0</v>
      </c>
      <c r="V195" s="126">
        <f t="shared" si="59"/>
        <v>0</v>
      </c>
      <c r="W195" s="126">
        <f t="shared" si="60"/>
        <v>0</v>
      </c>
      <c r="X195" s="126">
        <f t="shared" si="61"/>
        <v>0</v>
      </c>
      <c r="Y195" s="126">
        <f t="shared" si="62"/>
        <v>1</v>
      </c>
      <c r="Z195" s="126">
        <f t="shared" si="63"/>
        <v>1</v>
      </c>
      <c r="AA195" s="126">
        <f t="shared" si="64"/>
        <v>1</v>
      </c>
      <c r="AB195" s="126">
        <f t="shared" si="65"/>
        <v>0</v>
      </c>
      <c r="AC195" s="126">
        <f t="shared" si="66"/>
        <v>0</v>
      </c>
      <c r="AD195" s="126">
        <f t="shared" si="67"/>
        <v>0</v>
      </c>
      <c r="AE195" s="126">
        <f t="shared" si="68"/>
        <v>0</v>
      </c>
      <c r="AF195" s="127"/>
      <c r="AG195" s="125"/>
      <c r="AH195" s="125">
        <f t="shared" si="69"/>
        <v>3</v>
      </c>
      <c r="AI195" s="125">
        <f t="shared" si="70"/>
        <v>3</v>
      </c>
      <c r="AJ195" s="125" t="str">
        <f t="shared" si="71"/>
        <v>Correct</v>
      </c>
      <c r="AK195" s="125"/>
      <c r="AL195" s="115"/>
      <c r="AM195" s="115">
        <v>60</v>
      </c>
      <c r="AN195" s="115" t="s">
        <v>84</v>
      </c>
      <c r="AO195" s="115" t="s">
        <v>126</v>
      </c>
      <c r="AQ195" s="115" t="s">
        <v>86</v>
      </c>
      <c r="AR195" s="115" t="s">
        <v>87</v>
      </c>
    </row>
    <row r="196" spans="1:49">
      <c r="A196" s="115">
        <v>7011272704</v>
      </c>
      <c r="O196" s="125"/>
      <c r="P196" s="125">
        <f t="shared" si="54"/>
        <v>0</v>
      </c>
      <c r="Q196" s="125" t="e">
        <f t="shared" si="55"/>
        <v>#DIV/0!</v>
      </c>
      <c r="R196" s="125"/>
      <c r="S196" s="125">
        <f t="shared" si="56"/>
        <v>0</v>
      </c>
      <c r="T196" s="125">
        <f t="shared" si="57"/>
        <v>0</v>
      </c>
      <c r="U196" s="125">
        <f t="shared" si="58"/>
        <v>0</v>
      </c>
      <c r="V196" s="126">
        <f t="shared" si="59"/>
        <v>0</v>
      </c>
      <c r="W196" s="126">
        <f t="shared" si="60"/>
        <v>0</v>
      </c>
      <c r="X196" s="126">
        <f t="shared" si="61"/>
        <v>0</v>
      </c>
      <c r="Y196" s="126">
        <f t="shared" si="62"/>
        <v>0</v>
      </c>
      <c r="Z196" s="126">
        <f t="shared" si="63"/>
        <v>0</v>
      </c>
      <c r="AA196" s="126">
        <f t="shared" si="64"/>
        <v>0</v>
      </c>
      <c r="AB196" s="126">
        <f t="shared" si="65"/>
        <v>0</v>
      </c>
      <c r="AC196" s="126">
        <f t="shared" si="66"/>
        <v>0</v>
      </c>
      <c r="AD196" s="126">
        <f t="shared" si="67"/>
        <v>0</v>
      </c>
      <c r="AE196" s="126">
        <f t="shared" si="68"/>
        <v>0</v>
      </c>
      <c r="AF196" s="127"/>
      <c r="AG196" s="125"/>
      <c r="AH196" s="125">
        <f t="shared" si="69"/>
        <v>0</v>
      </c>
      <c r="AI196" s="125">
        <f t="shared" si="70"/>
        <v>0</v>
      </c>
      <c r="AJ196" s="125" t="str">
        <f t="shared" si="71"/>
        <v>Correct</v>
      </c>
      <c r="AK196" s="125"/>
      <c r="AL196" s="115" t="s">
        <v>83</v>
      </c>
      <c r="AM196" s="115">
        <v>60</v>
      </c>
      <c r="AN196" s="115" t="s">
        <v>84</v>
      </c>
      <c r="AO196" s="115" t="s">
        <v>126</v>
      </c>
      <c r="AP196" s="115" t="s">
        <v>85</v>
      </c>
      <c r="AQ196" s="115" t="s">
        <v>86</v>
      </c>
      <c r="AR196" s="115" t="s">
        <v>87</v>
      </c>
      <c r="AT196" s="115" t="s">
        <v>94</v>
      </c>
      <c r="AU196" s="115" t="s">
        <v>90</v>
      </c>
      <c r="AV196" s="115" t="s">
        <v>91</v>
      </c>
      <c r="AW196" s="115" t="s">
        <v>86</v>
      </c>
    </row>
    <row r="197" spans="1:49">
      <c r="A197" s="115">
        <v>7010994316</v>
      </c>
      <c r="E197" s="115" t="s">
        <v>21</v>
      </c>
      <c r="M197" s="115" t="s">
        <v>29</v>
      </c>
      <c r="O197" s="125"/>
      <c r="P197" s="125">
        <f t="shared" si="54"/>
        <v>2</v>
      </c>
      <c r="Q197" s="125">
        <f t="shared" si="55"/>
        <v>1.5</v>
      </c>
      <c r="R197" s="125"/>
      <c r="S197" s="125">
        <f t="shared" si="56"/>
        <v>0</v>
      </c>
      <c r="T197" s="125">
        <f t="shared" si="57"/>
        <v>0</v>
      </c>
      <c r="U197" s="125">
        <f t="shared" si="58"/>
        <v>0</v>
      </c>
      <c r="V197" s="126">
        <f t="shared" si="59"/>
        <v>1</v>
      </c>
      <c r="W197" s="126">
        <f t="shared" si="60"/>
        <v>0</v>
      </c>
      <c r="X197" s="126">
        <f t="shared" si="61"/>
        <v>0</v>
      </c>
      <c r="Y197" s="126">
        <f t="shared" si="62"/>
        <v>0</v>
      </c>
      <c r="Z197" s="126">
        <f t="shared" si="63"/>
        <v>0</v>
      </c>
      <c r="AA197" s="126">
        <f t="shared" si="64"/>
        <v>0</v>
      </c>
      <c r="AB197" s="126">
        <f t="shared" si="65"/>
        <v>0</v>
      </c>
      <c r="AC197" s="126">
        <f t="shared" si="66"/>
        <v>0</v>
      </c>
      <c r="AD197" s="126">
        <f t="shared" si="67"/>
        <v>1</v>
      </c>
      <c r="AE197" s="126">
        <f t="shared" si="68"/>
        <v>0</v>
      </c>
      <c r="AF197" s="127"/>
      <c r="AG197" s="125"/>
      <c r="AH197" s="125">
        <f t="shared" si="69"/>
        <v>2</v>
      </c>
      <c r="AI197" s="125">
        <f t="shared" si="70"/>
        <v>2</v>
      </c>
      <c r="AJ197" s="125" t="str">
        <f t="shared" si="71"/>
        <v>Correct</v>
      </c>
      <c r="AK197" s="125"/>
      <c r="AL197" s="115" t="s">
        <v>83</v>
      </c>
      <c r="AM197" s="115">
        <v>69</v>
      </c>
      <c r="AN197" s="115" t="s">
        <v>84</v>
      </c>
      <c r="AO197" s="115" t="s">
        <v>126</v>
      </c>
      <c r="AQ197" s="115" t="s">
        <v>86</v>
      </c>
      <c r="AR197" s="115" t="s">
        <v>87</v>
      </c>
      <c r="AS197" s="115" t="s">
        <v>93</v>
      </c>
      <c r="AT197" s="115" t="s">
        <v>89</v>
      </c>
      <c r="AU197" s="115" t="s">
        <v>106</v>
      </c>
      <c r="AV197" s="115" t="s">
        <v>91</v>
      </c>
      <c r="AW197" s="115" t="s">
        <v>91</v>
      </c>
    </row>
    <row r="198" spans="1:49">
      <c r="A198" s="115">
        <v>5584565317</v>
      </c>
      <c r="C198" s="115" t="s">
        <v>19</v>
      </c>
      <c r="D198" s="115" t="s">
        <v>20</v>
      </c>
      <c r="N198" s="115" t="s">
        <v>30</v>
      </c>
      <c r="O198" s="125"/>
      <c r="P198" s="125">
        <f t="shared" si="54"/>
        <v>3</v>
      </c>
      <c r="Q198" s="125">
        <f t="shared" si="55"/>
        <v>1</v>
      </c>
      <c r="R198" s="125"/>
      <c r="S198" s="125">
        <f t="shared" si="56"/>
        <v>0</v>
      </c>
      <c r="T198" s="125">
        <f t="shared" si="57"/>
        <v>1</v>
      </c>
      <c r="U198" s="125">
        <f t="shared" si="58"/>
        <v>1</v>
      </c>
      <c r="V198" s="126">
        <f t="shared" si="59"/>
        <v>0</v>
      </c>
      <c r="W198" s="126">
        <f t="shared" si="60"/>
        <v>0</v>
      </c>
      <c r="X198" s="126">
        <f t="shared" si="61"/>
        <v>0</v>
      </c>
      <c r="Y198" s="126">
        <f t="shared" si="62"/>
        <v>0</v>
      </c>
      <c r="Z198" s="126">
        <f t="shared" si="63"/>
        <v>0</v>
      </c>
      <c r="AA198" s="126">
        <f t="shared" si="64"/>
        <v>0</v>
      </c>
      <c r="AB198" s="126">
        <f t="shared" si="65"/>
        <v>0</v>
      </c>
      <c r="AC198" s="126">
        <f t="shared" si="66"/>
        <v>0</v>
      </c>
      <c r="AD198" s="126">
        <f t="shared" si="67"/>
        <v>0</v>
      </c>
      <c r="AE198" s="126">
        <f t="shared" si="68"/>
        <v>1</v>
      </c>
      <c r="AF198" s="127"/>
      <c r="AG198" s="125"/>
      <c r="AH198" s="125">
        <f t="shared" si="69"/>
        <v>3</v>
      </c>
      <c r="AI198" s="125">
        <f t="shared" si="70"/>
        <v>3</v>
      </c>
      <c r="AJ198" s="125" t="str">
        <f t="shared" si="71"/>
        <v>Correct</v>
      </c>
      <c r="AK198" s="125"/>
      <c r="AL198" s="115" t="s">
        <v>83</v>
      </c>
      <c r="AM198" s="115">
        <v>51</v>
      </c>
      <c r="AN198" s="115" t="s">
        <v>181</v>
      </c>
      <c r="AO198" s="115" t="s">
        <v>242</v>
      </c>
      <c r="AP198" s="115" t="s">
        <v>85</v>
      </c>
      <c r="AQ198" s="115" t="s">
        <v>86</v>
      </c>
      <c r="AR198" s="115" t="s">
        <v>87</v>
      </c>
      <c r="AS198" s="115" t="s">
        <v>101</v>
      </c>
      <c r="AT198" s="115" t="s">
        <v>111</v>
      </c>
      <c r="AU198" s="115" t="s">
        <v>90</v>
      </c>
      <c r="AV198" s="115" t="s">
        <v>91</v>
      </c>
      <c r="AW198" s="115" t="s">
        <v>91</v>
      </c>
    </row>
    <row r="199" spans="1:49">
      <c r="A199" s="115">
        <v>5586915817</v>
      </c>
      <c r="C199" s="115" t="s">
        <v>19</v>
      </c>
      <c r="J199" s="115" t="s">
        <v>26</v>
      </c>
      <c r="L199" s="115" t="s">
        <v>28</v>
      </c>
      <c r="O199" s="125"/>
      <c r="P199" s="125">
        <f t="shared" si="54"/>
        <v>3</v>
      </c>
      <c r="Q199" s="125">
        <f t="shared" si="55"/>
        <v>1</v>
      </c>
      <c r="R199" s="125"/>
      <c r="S199" s="125">
        <f t="shared" si="56"/>
        <v>0</v>
      </c>
      <c r="T199" s="125">
        <f t="shared" si="57"/>
        <v>1</v>
      </c>
      <c r="U199" s="125">
        <f t="shared" si="58"/>
        <v>0</v>
      </c>
      <c r="V199" s="126">
        <f t="shared" si="59"/>
        <v>0</v>
      </c>
      <c r="W199" s="126">
        <f t="shared" si="60"/>
        <v>0</v>
      </c>
      <c r="X199" s="126">
        <f t="shared" si="61"/>
        <v>0</v>
      </c>
      <c r="Y199" s="126">
        <f t="shared" si="62"/>
        <v>0</v>
      </c>
      <c r="Z199" s="126">
        <f t="shared" si="63"/>
        <v>0</v>
      </c>
      <c r="AA199" s="126">
        <f t="shared" si="64"/>
        <v>1</v>
      </c>
      <c r="AB199" s="126">
        <f t="shared" si="65"/>
        <v>0</v>
      </c>
      <c r="AC199" s="126">
        <f t="shared" si="66"/>
        <v>1</v>
      </c>
      <c r="AD199" s="126">
        <f t="shared" si="67"/>
        <v>0</v>
      </c>
      <c r="AE199" s="126">
        <f t="shared" si="68"/>
        <v>0</v>
      </c>
      <c r="AF199" s="127"/>
      <c r="AG199" s="125"/>
      <c r="AH199" s="125">
        <f t="shared" si="69"/>
        <v>3</v>
      </c>
      <c r="AI199" s="125">
        <f t="shared" si="70"/>
        <v>3</v>
      </c>
      <c r="AJ199" s="125" t="str">
        <f t="shared" si="71"/>
        <v>Correct</v>
      </c>
      <c r="AK199" s="125"/>
      <c r="AL199" s="115" t="s">
        <v>83</v>
      </c>
      <c r="AM199" s="115">
        <v>0</v>
      </c>
      <c r="AN199" s="115" t="s">
        <v>181</v>
      </c>
      <c r="AO199" s="115" t="s">
        <v>440</v>
      </c>
      <c r="AP199" s="115" t="s">
        <v>85</v>
      </c>
      <c r="AQ199" s="115" t="s">
        <v>86</v>
      </c>
      <c r="AR199" s="115" t="s">
        <v>87</v>
      </c>
      <c r="AS199" s="115" t="s">
        <v>101</v>
      </c>
      <c r="AT199" s="115" t="s">
        <v>89</v>
      </c>
      <c r="AU199" s="115" t="s">
        <v>90</v>
      </c>
      <c r="AV199" s="115" t="s">
        <v>91</v>
      </c>
      <c r="AW199" s="115" t="s">
        <v>91</v>
      </c>
    </row>
    <row r="200" spans="1:49">
      <c r="A200" s="115">
        <v>6985417975</v>
      </c>
      <c r="E200" s="115" t="s">
        <v>21</v>
      </c>
      <c r="L200" s="115" t="s">
        <v>28</v>
      </c>
      <c r="O200" s="125"/>
      <c r="P200" s="125">
        <f t="shared" si="54"/>
        <v>2</v>
      </c>
      <c r="Q200" s="125">
        <f t="shared" si="55"/>
        <v>1.5</v>
      </c>
      <c r="R200" s="125"/>
      <c r="S200" s="125">
        <f t="shared" si="56"/>
        <v>0</v>
      </c>
      <c r="T200" s="125">
        <f t="shared" si="57"/>
        <v>0</v>
      </c>
      <c r="U200" s="125">
        <f t="shared" si="58"/>
        <v>0</v>
      </c>
      <c r="V200" s="126">
        <f t="shared" si="59"/>
        <v>1</v>
      </c>
      <c r="W200" s="126">
        <f t="shared" si="60"/>
        <v>0</v>
      </c>
      <c r="X200" s="126">
        <f t="shared" si="61"/>
        <v>0</v>
      </c>
      <c r="Y200" s="126">
        <f t="shared" si="62"/>
        <v>0</v>
      </c>
      <c r="Z200" s="126">
        <f t="shared" si="63"/>
        <v>0</v>
      </c>
      <c r="AA200" s="126">
        <f t="shared" si="64"/>
        <v>0</v>
      </c>
      <c r="AB200" s="126">
        <f t="shared" si="65"/>
        <v>0</v>
      </c>
      <c r="AC200" s="126">
        <f t="shared" si="66"/>
        <v>1</v>
      </c>
      <c r="AD200" s="126">
        <f t="shared" si="67"/>
        <v>0</v>
      </c>
      <c r="AE200" s="126">
        <f t="shared" si="68"/>
        <v>0</v>
      </c>
      <c r="AF200" s="127"/>
      <c r="AG200" s="125"/>
      <c r="AH200" s="125">
        <f t="shared" si="69"/>
        <v>2</v>
      </c>
      <c r="AI200" s="125">
        <f t="shared" si="70"/>
        <v>2</v>
      </c>
      <c r="AJ200" s="125" t="str">
        <f t="shared" si="71"/>
        <v>Correct</v>
      </c>
      <c r="AK200" s="125"/>
      <c r="AL200" s="115" t="s">
        <v>99</v>
      </c>
      <c r="AM200" s="115">
        <v>67</v>
      </c>
      <c r="AN200" s="115" t="s">
        <v>181</v>
      </c>
      <c r="AO200" s="115" t="s">
        <v>215</v>
      </c>
      <c r="AP200" s="115" t="s">
        <v>85</v>
      </c>
      <c r="AQ200" s="115" t="s">
        <v>86</v>
      </c>
      <c r="AR200" s="115" t="s">
        <v>87</v>
      </c>
      <c r="AS200" s="115" t="s">
        <v>88</v>
      </c>
      <c r="AT200" s="115" t="s">
        <v>102</v>
      </c>
      <c r="AU200" s="115" t="s">
        <v>106</v>
      </c>
      <c r="AV200" s="115" t="s">
        <v>91</v>
      </c>
      <c r="AW200" s="115" t="s">
        <v>91</v>
      </c>
    </row>
    <row r="201" spans="1:49">
      <c r="A201" s="115">
        <v>5584558442</v>
      </c>
      <c r="D201" s="115" t="s">
        <v>20</v>
      </c>
      <c r="I201" s="115" t="s">
        <v>25</v>
      </c>
      <c r="O201" s="125"/>
      <c r="P201" s="125">
        <f t="shared" si="54"/>
        <v>2</v>
      </c>
      <c r="Q201" s="125">
        <f t="shared" si="55"/>
        <v>1.5</v>
      </c>
      <c r="R201" s="125"/>
      <c r="S201" s="125">
        <f t="shared" si="56"/>
        <v>0</v>
      </c>
      <c r="T201" s="125">
        <f t="shared" si="57"/>
        <v>0</v>
      </c>
      <c r="U201" s="125">
        <f t="shared" si="58"/>
        <v>1</v>
      </c>
      <c r="V201" s="126">
        <f t="shared" si="59"/>
        <v>0</v>
      </c>
      <c r="W201" s="126">
        <f t="shared" si="60"/>
        <v>0</v>
      </c>
      <c r="X201" s="126">
        <f t="shared" si="61"/>
        <v>0</v>
      </c>
      <c r="Y201" s="126">
        <f t="shared" si="62"/>
        <v>0</v>
      </c>
      <c r="Z201" s="126">
        <f t="shared" si="63"/>
        <v>1</v>
      </c>
      <c r="AA201" s="126">
        <f t="shared" si="64"/>
        <v>0</v>
      </c>
      <c r="AB201" s="126">
        <f t="shared" si="65"/>
        <v>0</v>
      </c>
      <c r="AC201" s="126">
        <f t="shared" si="66"/>
        <v>0</v>
      </c>
      <c r="AD201" s="126">
        <f t="shared" si="67"/>
        <v>0</v>
      </c>
      <c r="AE201" s="126">
        <f t="shared" si="68"/>
        <v>0</v>
      </c>
      <c r="AF201" s="127"/>
      <c r="AG201" s="125"/>
      <c r="AH201" s="125">
        <f t="shared" si="69"/>
        <v>2</v>
      </c>
      <c r="AI201" s="125">
        <f t="shared" si="70"/>
        <v>2</v>
      </c>
      <c r="AJ201" s="125" t="str">
        <f t="shared" si="71"/>
        <v>Correct</v>
      </c>
      <c r="AK201" s="125"/>
      <c r="AL201" s="115" t="s">
        <v>83</v>
      </c>
      <c r="AM201" s="115">
        <v>67</v>
      </c>
      <c r="AN201" s="115" t="s">
        <v>181</v>
      </c>
      <c r="AO201" s="115" t="s">
        <v>226</v>
      </c>
      <c r="AP201" s="115" t="s">
        <v>85</v>
      </c>
      <c r="AQ201" s="115" t="s">
        <v>86</v>
      </c>
      <c r="AR201" s="115" t="s">
        <v>87</v>
      </c>
      <c r="AS201" s="115" t="s">
        <v>101</v>
      </c>
      <c r="AT201" s="115" t="s">
        <v>111</v>
      </c>
      <c r="AU201" s="115" t="s">
        <v>90</v>
      </c>
      <c r="AV201" s="115" t="s">
        <v>91</v>
      </c>
      <c r="AW201" s="115" t="s">
        <v>91</v>
      </c>
    </row>
    <row r="202" spans="1:49">
      <c r="A202" s="115">
        <v>5609954186</v>
      </c>
      <c r="L202" s="115" t="s">
        <v>28</v>
      </c>
      <c r="O202" s="125"/>
      <c r="P202" s="125">
        <f t="shared" si="54"/>
        <v>1</v>
      </c>
      <c r="Q202" s="125">
        <f t="shared" si="55"/>
        <v>3</v>
      </c>
      <c r="R202" s="125"/>
      <c r="S202" s="125">
        <f t="shared" si="56"/>
        <v>0</v>
      </c>
      <c r="T202" s="125">
        <f t="shared" si="57"/>
        <v>0</v>
      </c>
      <c r="U202" s="125">
        <f t="shared" si="58"/>
        <v>0</v>
      </c>
      <c r="V202" s="126">
        <f t="shared" si="59"/>
        <v>0</v>
      </c>
      <c r="W202" s="126">
        <f t="shared" si="60"/>
        <v>0</v>
      </c>
      <c r="X202" s="126">
        <f t="shared" si="61"/>
        <v>0</v>
      </c>
      <c r="Y202" s="126">
        <f t="shared" si="62"/>
        <v>0</v>
      </c>
      <c r="Z202" s="126">
        <f t="shared" si="63"/>
        <v>0</v>
      </c>
      <c r="AA202" s="126">
        <f t="shared" si="64"/>
        <v>0</v>
      </c>
      <c r="AB202" s="126">
        <f t="shared" si="65"/>
        <v>0</v>
      </c>
      <c r="AC202" s="126">
        <f t="shared" si="66"/>
        <v>1</v>
      </c>
      <c r="AD202" s="126">
        <f t="shared" si="67"/>
        <v>0</v>
      </c>
      <c r="AE202" s="126">
        <f t="shared" si="68"/>
        <v>0</v>
      </c>
      <c r="AF202" s="127"/>
      <c r="AG202" s="125"/>
      <c r="AH202" s="125">
        <f t="shared" si="69"/>
        <v>1</v>
      </c>
      <c r="AI202" s="125">
        <f t="shared" si="70"/>
        <v>1</v>
      </c>
      <c r="AJ202" s="125" t="str">
        <f t="shared" si="71"/>
        <v>Correct</v>
      </c>
      <c r="AK202" s="125"/>
      <c r="AL202" s="115" t="s">
        <v>83</v>
      </c>
      <c r="AM202" s="115">
        <v>29</v>
      </c>
      <c r="AN202" s="115" t="s">
        <v>84</v>
      </c>
      <c r="AO202" s="115" t="s">
        <v>138</v>
      </c>
      <c r="AP202" s="115" t="s">
        <v>85</v>
      </c>
      <c r="AQ202" s="115" t="s">
        <v>86</v>
      </c>
      <c r="AR202" s="115" t="s">
        <v>87</v>
      </c>
      <c r="AS202" s="115" t="s">
        <v>88</v>
      </c>
      <c r="AT202" s="115" t="s">
        <v>111</v>
      </c>
      <c r="AU202" s="115" t="s">
        <v>90</v>
      </c>
      <c r="AV202" s="115" t="s">
        <v>91</v>
      </c>
      <c r="AW202" s="115" t="s">
        <v>91</v>
      </c>
    </row>
    <row r="203" spans="1:49">
      <c r="A203" s="115">
        <v>7044854800</v>
      </c>
      <c r="C203" s="115" t="s">
        <v>19</v>
      </c>
      <c r="J203" s="115" t="s">
        <v>26</v>
      </c>
      <c r="N203" s="115" t="s">
        <v>30</v>
      </c>
      <c r="O203" s="125"/>
      <c r="P203" s="125">
        <f t="shared" si="54"/>
        <v>3</v>
      </c>
      <c r="Q203" s="125">
        <f t="shared" si="55"/>
        <v>1</v>
      </c>
      <c r="R203" s="125"/>
      <c r="S203" s="125">
        <f t="shared" si="56"/>
        <v>0</v>
      </c>
      <c r="T203" s="125">
        <f t="shared" si="57"/>
        <v>1</v>
      </c>
      <c r="U203" s="125">
        <f t="shared" si="58"/>
        <v>0</v>
      </c>
      <c r="V203" s="126">
        <f t="shared" si="59"/>
        <v>0</v>
      </c>
      <c r="W203" s="126">
        <f t="shared" si="60"/>
        <v>0</v>
      </c>
      <c r="X203" s="126">
        <f t="shared" si="61"/>
        <v>0</v>
      </c>
      <c r="Y203" s="126">
        <f t="shared" si="62"/>
        <v>0</v>
      </c>
      <c r="Z203" s="126">
        <f t="shared" si="63"/>
        <v>0</v>
      </c>
      <c r="AA203" s="126">
        <f t="shared" si="64"/>
        <v>1</v>
      </c>
      <c r="AB203" s="126">
        <f t="shared" si="65"/>
        <v>0</v>
      </c>
      <c r="AC203" s="126">
        <f t="shared" si="66"/>
        <v>0</v>
      </c>
      <c r="AD203" s="126">
        <f t="shared" si="67"/>
        <v>0</v>
      </c>
      <c r="AE203" s="126">
        <f t="shared" si="68"/>
        <v>1</v>
      </c>
      <c r="AF203" s="127"/>
      <c r="AG203" s="125"/>
      <c r="AH203" s="125">
        <f t="shared" si="69"/>
        <v>3</v>
      </c>
      <c r="AI203" s="125">
        <f t="shared" si="70"/>
        <v>3</v>
      </c>
      <c r="AJ203" s="125" t="str">
        <f t="shared" si="71"/>
        <v>Correct</v>
      </c>
      <c r="AK203" s="125"/>
      <c r="AL203" s="115" t="s">
        <v>99</v>
      </c>
      <c r="AM203" s="115">
        <v>74</v>
      </c>
      <c r="AN203" s="115" t="s">
        <v>84</v>
      </c>
      <c r="AO203" s="115" t="s">
        <v>154</v>
      </c>
      <c r="AP203" s="115" t="s">
        <v>85</v>
      </c>
      <c r="AR203" s="115" t="s">
        <v>87</v>
      </c>
      <c r="AS203" s="115" t="s">
        <v>100</v>
      </c>
      <c r="AT203" s="115" t="s">
        <v>94</v>
      </c>
      <c r="AU203" s="115" t="s">
        <v>106</v>
      </c>
      <c r="AV203" s="115" t="s">
        <v>91</v>
      </c>
    </row>
    <row r="204" spans="1:49">
      <c r="A204" s="115">
        <v>7044854509</v>
      </c>
      <c r="C204" s="115" t="s">
        <v>19</v>
      </c>
      <c r="D204" s="115" t="s">
        <v>20</v>
      </c>
      <c r="N204" s="115" t="s">
        <v>30</v>
      </c>
      <c r="O204" s="125"/>
      <c r="P204" s="125">
        <f t="shared" si="54"/>
        <v>3</v>
      </c>
      <c r="Q204" s="125">
        <f t="shared" si="55"/>
        <v>1</v>
      </c>
      <c r="R204" s="125"/>
      <c r="S204" s="125">
        <f t="shared" si="56"/>
        <v>0</v>
      </c>
      <c r="T204" s="125">
        <f t="shared" si="57"/>
        <v>1</v>
      </c>
      <c r="U204" s="125">
        <f t="shared" si="58"/>
        <v>1</v>
      </c>
      <c r="V204" s="126">
        <f t="shared" si="59"/>
        <v>0</v>
      </c>
      <c r="W204" s="126">
        <f t="shared" si="60"/>
        <v>0</v>
      </c>
      <c r="X204" s="126">
        <f t="shared" si="61"/>
        <v>0</v>
      </c>
      <c r="Y204" s="126">
        <f t="shared" si="62"/>
        <v>0</v>
      </c>
      <c r="Z204" s="126">
        <f t="shared" si="63"/>
        <v>0</v>
      </c>
      <c r="AA204" s="126">
        <f t="shared" si="64"/>
        <v>0</v>
      </c>
      <c r="AB204" s="126">
        <f t="shared" si="65"/>
        <v>0</v>
      </c>
      <c r="AC204" s="126">
        <f t="shared" si="66"/>
        <v>0</v>
      </c>
      <c r="AD204" s="126">
        <f t="shared" si="67"/>
        <v>0</v>
      </c>
      <c r="AE204" s="126">
        <f t="shared" si="68"/>
        <v>1</v>
      </c>
      <c r="AF204" s="127"/>
      <c r="AG204" s="125"/>
      <c r="AH204" s="125">
        <f t="shared" si="69"/>
        <v>3</v>
      </c>
      <c r="AI204" s="125">
        <f t="shared" si="70"/>
        <v>3</v>
      </c>
      <c r="AJ204" s="125" t="str">
        <f t="shared" si="71"/>
        <v>Correct</v>
      </c>
      <c r="AK204" s="125"/>
      <c r="AL204" s="115" t="s">
        <v>99</v>
      </c>
      <c r="AM204" s="115">
        <v>47</v>
      </c>
      <c r="AN204" s="115" t="s">
        <v>84</v>
      </c>
      <c r="AO204" s="115" t="s">
        <v>129</v>
      </c>
      <c r="AP204" s="115" t="s">
        <v>85</v>
      </c>
      <c r="AQ204" s="115" t="s">
        <v>86</v>
      </c>
      <c r="AR204" s="115" t="s">
        <v>87</v>
      </c>
      <c r="AS204" s="115" t="s">
        <v>88</v>
      </c>
      <c r="AT204" s="115" t="s">
        <v>111</v>
      </c>
      <c r="AU204" s="115" t="s">
        <v>90</v>
      </c>
      <c r="AV204" s="115" t="s">
        <v>91</v>
      </c>
      <c r="AW204" s="115" t="s">
        <v>91</v>
      </c>
    </row>
    <row r="205" spans="1:49">
      <c r="A205" s="115">
        <v>6985154339</v>
      </c>
      <c r="O205" s="125"/>
      <c r="P205" s="125">
        <f t="shared" si="54"/>
        <v>0</v>
      </c>
      <c r="Q205" s="125" t="e">
        <f t="shared" si="55"/>
        <v>#DIV/0!</v>
      </c>
      <c r="R205" s="125"/>
      <c r="S205" s="125">
        <f t="shared" si="56"/>
        <v>0</v>
      </c>
      <c r="T205" s="125">
        <f t="shared" si="57"/>
        <v>0</v>
      </c>
      <c r="U205" s="125">
        <f t="shared" si="58"/>
        <v>0</v>
      </c>
      <c r="V205" s="126">
        <f t="shared" si="59"/>
        <v>0</v>
      </c>
      <c r="W205" s="126">
        <f t="shared" si="60"/>
        <v>0</v>
      </c>
      <c r="X205" s="126">
        <f t="shared" si="61"/>
        <v>0</v>
      </c>
      <c r="Y205" s="126">
        <f t="shared" si="62"/>
        <v>0</v>
      </c>
      <c r="Z205" s="126">
        <f t="shared" si="63"/>
        <v>0</v>
      </c>
      <c r="AA205" s="126">
        <f t="shared" si="64"/>
        <v>0</v>
      </c>
      <c r="AB205" s="126">
        <f t="shared" si="65"/>
        <v>0</v>
      </c>
      <c r="AC205" s="126">
        <f t="shared" si="66"/>
        <v>0</v>
      </c>
      <c r="AD205" s="126">
        <f t="shared" si="67"/>
        <v>0</v>
      </c>
      <c r="AE205" s="126">
        <f t="shared" si="68"/>
        <v>0</v>
      </c>
      <c r="AF205" s="127"/>
      <c r="AG205" s="125"/>
      <c r="AH205" s="125">
        <f t="shared" si="69"/>
        <v>0</v>
      </c>
      <c r="AI205" s="125">
        <f t="shared" si="70"/>
        <v>0</v>
      </c>
      <c r="AJ205" s="125" t="str">
        <f t="shared" si="71"/>
        <v>Correct</v>
      </c>
      <c r="AK205" s="125"/>
      <c r="AL205" s="115" t="s">
        <v>99</v>
      </c>
      <c r="AM205" s="115">
        <v>67</v>
      </c>
      <c r="AN205" s="115" t="s">
        <v>181</v>
      </c>
      <c r="AO205" s="115" t="s">
        <v>238</v>
      </c>
      <c r="AP205" s="115" t="s">
        <v>85</v>
      </c>
      <c r="AQ205" s="115" t="s">
        <v>86</v>
      </c>
      <c r="AR205" s="115" t="s">
        <v>87</v>
      </c>
      <c r="AT205" s="115" t="s">
        <v>89</v>
      </c>
      <c r="AU205" s="115" t="s">
        <v>106</v>
      </c>
      <c r="AV205" s="115" t="s">
        <v>91</v>
      </c>
      <c r="AW205" s="115" t="s">
        <v>91</v>
      </c>
    </row>
    <row r="206" spans="1:49">
      <c r="A206" s="115">
        <v>5609431225</v>
      </c>
      <c r="F206" s="115" t="s">
        <v>22</v>
      </c>
      <c r="K206" s="115" t="s">
        <v>27</v>
      </c>
      <c r="L206" s="115" t="s">
        <v>28</v>
      </c>
      <c r="O206" s="125"/>
      <c r="P206" s="125">
        <f t="shared" si="54"/>
        <v>3</v>
      </c>
      <c r="Q206" s="125">
        <f t="shared" si="55"/>
        <v>1</v>
      </c>
      <c r="R206" s="125"/>
      <c r="S206" s="125">
        <f t="shared" si="56"/>
        <v>0</v>
      </c>
      <c r="T206" s="125">
        <f t="shared" si="57"/>
        <v>0</v>
      </c>
      <c r="U206" s="125">
        <f t="shared" si="58"/>
        <v>0</v>
      </c>
      <c r="V206" s="126">
        <f t="shared" si="59"/>
        <v>0</v>
      </c>
      <c r="W206" s="126">
        <f t="shared" si="60"/>
        <v>1</v>
      </c>
      <c r="X206" s="126">
        <f t="shared" si="61"/>
        <v>0</v>
      </c>
      <c r="Y206" s="126">
        <f t="shared" si="62"/>
        <v>0</v>
      </c>
      <c r="Z206" s="126">
        <f t="shared" si="63"/>
        <v>0</v>
      </c>
      <c r="AA206" s="126">
        <f t="shared" si="64"/>
        <v>0</v>
      </c>
      <c r="AB206" s="126">
        <f t="shared" si="65"/>
        <v>1</v>
      </c>
      <c r="AC206" s="126">
        <f t="shared" si="66"/>
        <v>1</v>
      </c>
      <c r="AD206" s="126">
        <f t="shared" si="67"/>
        <v>0</v>
      </c>
      <c r="AE206" s="126">
        <f t="shared" si="68"/>
        <v>0</v>
      </c>
      <c r="AF206" s="127"/>
      <c r="AG206" s="125"/>
      <c r="AH206" s="125">
        <f t="shared" si="69"/>
        <v>3</v>
      </c>
      <c r="AI206" s="125">
        <f t="shared" si="70"/>
        <v>3</v>
      </c>
      <c r="AJ206" s="125" t="str">
        <f t="shared" si="71"/>
        <v>Correct</v>
      </c>
      <c r="AK206" s="125"/>
      <c r="AL206" s="115" t="s">
        <v>83</v>
      </c>
      <c r="AM206" s="115">
        <v>37</v>
      </c>
      <c r="AN206" s="115" t="s">
        <v>181</v>
      </c>
      <c r="AO206" s="115" t="s">
        <v>230</v>
      </c>
      <c r="AP206" s="115" t="s">
        <v>114</v>
      </c>
      <c r="AQ206" s="115" t="s">
        <v>91</v>
      </c>
      <c r="AR206" s="115" t="s">
        <v>87</v>
      </c>
      <c r="AS206" s="115" t="s">
        <v>100</v>
      </c>
      <c r="AT206" s="115" t="s">
        <v>89</v>
      </c>
      <c r="AU206" s="115" t="s">
        <v>90</v>
      </c>
      <c r="AV206" s="115" t="s">
        <v>91</v>
      </c>
      <c r="AW206" s="115" t="s">
        <v>91</v>
      </c>
    </row>
    <row r="207" spans="1:49">
      <c r="A207" s="115">
        <v>7045796123</v>
      </c>
      <c r="L207" s="115" t="s">
        <v>28</v>
      </c>
      <c r="N207" s="115" t="s">
        <v>30</v>
      </c>
      <c r="O207" s="125"/>
      <c r="P207" s="125">
        <f t="shared" si="54"/>
        <v>2</v>
      </c>
      <c r="Q207" s="125">
        <f t="shared" si="55"/>
        <v>1.5</v>
      </c>
      <c r="R207" s="125"/>
      <c r="S207" s="125">
        <f t="shared" si="56"/>
        <v>0</v>
      </c>
      <c r="T207" s="125">
        <f t="shared" si="57"/>
        <v>0</v>
      </c>
      <c r="U207" s="125">
        <f t="shared" si="58"/>
        <v>0</v>
      </c>
      <c r="V207" s="126">
        <f t="shared" si="59"/>
        <v>0</v>
      </c>
      <c r="W207" s="126">
        <f t="shared" si="60"/>
        <v>0</v>
      </c>
      <c r="X207" s="126">
        <f t="shared" si="61"/>
        <v>0</v>
      </c>
      <c r="Y207" s="126">
        <f t="shared" si="62"/>
        <v>0</v>
      </c>
      <c r="Z207" s="126">
        <f t="shared" si="63"/>
        <v>0</v>
      </c>
      <c r="AA207" s="126">
        <f t="shared" si="64"/>
        <v>0</v>
      </c>
      <c r="AB207" s="126">
        <f t="shared" si="65"/>
        <v>0</v>
      </c>
      <c r="AC207" s="126">
        <f t="shared" si="66"/>
        <v>1</v>
      </c>
      <c r="AD207" s="126">
        <f t="shared" si="67"/>
        <v>0</v>
      </c>
      <c r="AE207" s="126">
        <f t="shared" si="68"/>
        <v>1</v>
      </c>
      <c r="AF207" s="127"/>
      <c r="AG207" s="125"/>
      <c r="AH207" s="125">
        <f t="shared" si="69"/>
        <v>2</v>
      </c>
      <c r="AI207" s="125">
        <f t="shared" si="70"/>
        <v>2</v>
      </c>
      <c r="AJ207" s="125" t="str">
        <f t="shared" si="71"/>
        <v>Correct</v>
      </c>
      <c r="AK207" s="125"/>
      <c r="AL207" s="115" t="s">
        <v>83</v>
      </c>
      <c r="AM207" s="115">
        <v>86</v>
      </c>
      <c r="AN207" s="115" t="s">
        <v>181</v>
      </c>
      <c r="AO207" s="115" t="s">
        <v>194</v>
      </c>
      <c r="AP207" s="115" t="s">
        <v>85</v>
      </c>
      <c r="AQ207" s="115" t="s">
        <v>86</v>
      </c>
      <c r="AR207" s="115" t="s">
        <v>87</v>
      </c>
      <c r="AS207" s="115" t="s">
        <v>93</v>
      </c>
      <c r="AT207" s="115" t="s">
        <v>102</v>
      </c>
      <c r="AU207" s="115" t="s">
        <v>106</v>
      </c>
      <c r="AV207" s="115" t="s">
        <v>91</v>
      </c>
      <c r="AW207" s="115" t="s">
        <v>86</v>
      </c>
    </row>
    <row r="208" spans="1:49">
      <c r="A208" s="115">
        <v>7045779436</v>
      </c>
      <c r="M208" s="115" t="s">
        <v>29</v>
      </c>
      <c r="O208" s="125"/>
      <c r="P208" s="125">
        <f t="shared" si="54"/>
        <v>1</v>
      </c>
      <c r="Q208" s="125">
        <f t="shared" si="55"/>
        <v>3</v>
      </c>
      <c r="R208" s="125"/>
      <c r="S208" s="125">
        <f t="shared" si="56"/>
        <v>0</v>
      </c>
      <c r="T208" s="125">
        <f t="shared" si="57"/>
        <v>0</v>
      </c>
      <c r="U208" s="125">
        <f t="shared" si="58"/>
        <v>0</v>
      </c>
      <c r="V208" s="126">
        <f t="shared" si="59"/>
        <v>0</v>
      </c>
      <c r="W208" s="126">
        <f t="shared" si="60"/>
        <v>0</v>
      </c>
      <c r="X208" s="126">
        <f t="shared" si="61"/>
        <v>0</v>
      </c>
      <c r="Y208" s="126">
        <f t="shared" si="62"/>
        <v>0</v>
      </c>
      <c r="Z208" s="126">
        <f t="shared" si="63"/>
        <v>0</v>
      </c>
      <c r="AA208" s="126">
        <f t="shared" si="64"/>
        <v>0</v>
      </c>
      <c r="AB208" s="126">
        <f t="shared" si="65"/>
        <v>0</v>
      </c>
      <c r="AC208" s="126">
        <f t="shared" si="66"/>
        <v>0</v>
      </c>
      <c r="AD208" s="126">
        <f t="shared" si="67"/>
        <v>1</v>
      </c>
      <c r="AE208" s="126">
        <f t="shared" si="68"/>
        <v>0</v>
      </c>
      <c r="AF208" s="127"/>
      <c r="AG208" s="125"/>
      <c r="AH208" s="125">
        <f t="shared" si="69"/>
        <v>1</v>
      </c>
      <c r="AI208" s="125">
        <f t="shared" si="70"/>
        <v>1</v>
      </c>
      <c r="AJ208" s="125" t="str">
        <f t="shared" si="71"/>
        <v>Correct</v>
      </c>
      <c r="AK208" s="125"/>
      <c r="AL208" s="115" t="s">
        <v>83</v>
      </c>
      <c r="AM208" s="115">
        <v>90</v>
      </c>
      <c r="AN208" s="115" t="s">
        <v>181</v>
      </c>
      <c r="AO208" s="115" t="s">
        <v>206</v>
      </c>
      <c r="AP208" s="115" t="s">
        <v>85</v>
      </c>
      <c r="AQ208" s="115" t="s">
        <v>86</v>
      </c>
      <c r="AS208" s="115" t="s">
        <v>93</v>
      </c>
      <c r="AT208" s="115" t="s">
        <v>102</v>
      </c>
      <c r="AU208" s="115" t="s">
        <v>106</v>
      </c>
      <c r="AV208" s="115" t="s">
        <v>91</v>
      </c>
      <c r="AW208" s="115" t="s">
        <v>86</v>
      </c>
    </row>
    <row r="209" spans="1:49">
      <c r="A209" s="115">
        <v>7045776404</v>
      </c>
      <c r="C209" s="115" t="s">
        <v>19</v>
      </c>
      <c r="D209" s="115" t="s">
        <v>20</v>
      </c>
      <c r="K209" s="115" t="s">
        <v>27</v>
      </c>
      <c r="O209" s="125"/>
      <c r="P209" s="125">
        <f t="shared" si="54"/>
        <v>3</v>
      </c>
      <c r="Q209" s="125">
        <f t="shared" si="55"/>
        <v>1</v>
      </c>
      <c r="R209" s="125"/>
      <c r="S209" s="125">
        <f t="shared" si="56"/>
        <v>0</v>
      </c>
      <c r="T209" s="125">
        <f t="shared" si="57"/>
        <v>1</v>
      </c>
      <c r="U209" s="125">
        <f t="shared" si="58"/>
        <v>1</v>
      </c>
      <c r="V209" s="126">
        <f t="shared" si="59"/>
        <v>0</v>
      </c>
      <c r="W209" s="126">
        <f t="shared" si="60"/>
        <v>0</v>
      </c>
      <c r="X209" s="126">
        <f t="shared" si="61"/>
        <v>0</v>
      </c>
      <c r="Y209" s="126">
        <f t="shared" si="62"/>
        <v>0</v>
      </c>
      <c r="Z209" s="126">
        <f t="shared" si="63"/>
        <v>0</v>
      </c>
      <c r="AA209" s="126">
        <f t="shared" si="64"/>
        <v>0</v>
      </c>
      <c r="AB209" s="126">
        <f t="shared" si="65"/>
        <v>1</v>
      </c>
      <c r="AC209" s="126">
        <f t="shared" si="66"/>
        <v>0</v>
      </c>
      <c r="AD209" s="126">
        <f t="shared" si="67"/>
        <v>0</v>
      </c>
      <c r="AE209" s="126">
        <f t="shared" si="68"/>
        <v>0</v>
      </c>
      <c r="AF209" s="127"/>
      <c r="AG209" s="125"/>
      <c r="AH209" s="125">
        <f t="shared" si="69"/>
        <v>3</v>
      </c>
      <c r="AI209" s="125">
        <f t="shared" si="70"/>
        <v>3</v>
      </c>
      <c r="AJ209" s="125" t="str">
        <f t="shared" si="71"/>
        <v>Correct</v>
      </c>
      <c r="AK209" s="125"/>
      <c r="AL209" s="115" t="s">
        <v>83</v>
      </c>
      <c r="AM209" s="115">
        <v>68</v>
      </c>
      <c r="AN209" s="115" t="s">
        <v>181</v>
      </c>
      <c r="AO209" s="115" t="s">
        <v>190</v>
      </c>
      <c r="AP209" s="115" t="s">
        <v>85</v>
      </c>
      <c r="AQ209" s="115" t="s">
        <v>86</v>
      </c>
      <c r="AR209" s="115" t="s">
        <v>87</v>
      </c>
      <c r="AS209" s="115" t="s">
        <v>88</v>
      </c>
      <c r="AT209" s="115" t="s">
        <v>111</v>
      </c>
      <c r="AU209" s="115" t="s">
        <v>106</v>
      </c>
      <c r="AV209" s="115" t="s">
        <v>91</v>
      </c>
      <c r="AW209" s="115" t="s">
        <v>91</v>
      </c>
    </row>
    <row r="210" spans="1:49">
      <c r="A210" s="115">
        <v>7020341005</v>
      </c>
      <c r="L210" s="115" t="s">
        <v>28</v>
      </c>
      <c r="O210" s="125"/>
      <c r="P210" s="125">
        <f t="shared" si="54"/>
        <v>1</v>
      </c>
      <c r="Q210" s="125">
        <f t="shared" si="55"/>
        <v>3</v>
      </c>
      <c r="R210" s="125"/>
      <c r="S210" s="125">
        <f t="shared" si="56"/>
        <v>0</v>
      </c>
      <c r="T210" s="125">
        <f t="shared" si="57"/>
        <v>0</v>
      </c>
      <c r="U210" s="125">
        <f t="shared" si="58"/>
        <v>0</v>
      </c>
      <c r="V210" s="126">
        <f t="shared" si="59"/>
        <v>0</v>
      </c>
      <c r="W210" s="126">
        <f t="shared" si="60"/>
        <v>0</v>
      </c>
      <c r="X210" s="126">
        <f t="shared" si="61"/>
        <v>0</v>
      </c>
      <c r="Y210" s="126">
        <f t="shared" si="62"/>
        <v>0</v>
      </c>
      <c r="Z210" s="126">
        <f t="shared" si="63"/>
        <v>0</v>
      </c>
      <c r="AA210" s="126">
        <f t="shared" si="64"/>
        <v>0</v>
      </c>
      <c r="AB210" s="126">
        <f t="shared" si="65"/>
        <v>0</v>
      </c>
      <c r="AC210" s="126">
        <f t="shared" si="66"/>
        <v>1</v>
      </c>
      <c r="AD210" s="126">
        <f t="shared" si="67"/>
        <v>0</v>
      </c>
      <c r="AE210" s="126">
        <f t="shared" si="68"/>
        <v>0</v>
      </c>
      <c r="AF210" s="127"/>
      <c r="AG210" s="125"/>
      <c r="AH210" s="125">
        <f t="shared" si="69"/>
        <v>1</v>
      </c>
      <c r="AI210" s="125">
        <f t="shared" si="70"/>
        <v>1</v>
      </c>
      <c r="AJ210" s="125" t="str">
        <f t="shared" si="71"/>
        <v>Correct</v>
      </c>
      <c r="AK210" s="125"/>
      <c r="AL210" s="115" t="s">
        <v>83</v>
      </c>
      <c r="AM210" s="115">
        <v>35</v>
      </c>
      <c r="AN210" s="115" t="s">
        <v>181</v>
      </c>
      <c r="AO210" s="115" t="s">
        <v>207</v>
      </c>
      <c r="AQ210" s="115" t="s">
        <v>91</v>
      </c>
      <c r="AR210" s="115" t="s">
        <v>87</v>
      </c>
      <c r="AS210" s="115" t="s">
        <v>100</v>
      </c>
      <c r="AT210" s="115" t="s">
        <v>94</v>
      </c>
      <c r="AU210" s="115" t="s">
        <v>90</v>
      </c>
      <c r="AV210" s="115" t="s">
        <v>91</v>
      </c>
      <c r="AW210" s="115" t="s">
        <v>91</v>
      </c>
    </row>
    <row r="211" spans="1:49">
      <c r="A211" s="115">
        <v>7045756828</v>
      </c>
      <c r="D211" s="115" t="s">
        <v>20</v>
      </c>
      <c r="J211" s="115" t="s">
        <v>26</v>
      </c>
      <c r="M211" s="115" t="s">
        <v>29</v>
      </c>
      <c r="O211" s="125"/>
      <c r="P211" s="125">
        <f t="shared" si="54"/>
        <v>3</v>
      </c>
      <c r="Q211" s="125">
        <f t="shared" si="55"/>
        <v>1</v>
      </c>
      <c r="R211" s="125"/>
      <c r="S211" s="125">
        <f t="shared" si="56"/>
        <v>0</v>
      </c>
      <c r="T211" s="125">
        <f t="shared" si="57"/>
        <v>0</v>
      </c>
      <c r="U211" s="125">
        <f t="shared" si="58"/>
        <v>1</v>
      </c>
      <c r="V211" s="126">
        <f t="shared" si="59"/>
        <v>0</v>
      </c>
      <c r="W211" s="126">
        <f t="shared" si="60"/>
        <v>0</v>
      </c>
      <c r="X211" s="126">
        <f t="shared" si="61"/>
        <v>0</v>
      </c>
      <c r="Y211" s="126">
        <f t="shared" si="62"/>
        <v>0</v>
      </c>
      <c r="Z211" s="126">
        <f t="shared" si="63"/>
        <v>0</v>
      </c>
      <c r="AA211" s="126">
        <f t="shared" si="64"/>
        <v>1</v>
      </c>
      <c r="AB211" s="126">
        <f t="shared" si="65"/>
        <v>0</v>
      </c>
      <c r="AC211" s="126">
        <f t="shared" si="66"/>
        <v>0</v>
      </c>
      <c r="AD211" s="126">
        <f t="shared" si="67"/>
        <v>1</v>
      </c>
      <c r="AE211" s="126">
        <f t="shared" si="68"/>
        <v>0</v>
      </c>
      <c r="AF211" s="127"/>
      <c r="AG211" s="125"/>
      <c r="AH211" s="125">
        <f t="shared" si="69"/>
        <v>3</v>
      </c>
      <c r="AI211" s="125">
        <f t="shared" si="70"/>
        <v>3</v>
      </c>
      <c r="AJ211" s="125" t="str">
        <f t="shared" si="71"/>
        <v>Correct</v>
      </c>
      <c r="AK211" s="125"/>
      <c r="AL211" s="115" t="s">
        <v>99</v>
      </c>
      <c r="AM211" s="115">
        <v>70</v>
      </c>
      <c r="AN211" s="115" t="s">
        <v>181</v>
      </c>
      <c r="AO211" s="115" t="s">
        <v>207</v>
      </c>
      <c r="AP211" s="115" t="s">
        <v>85</v>
      </c>
      <c r="AQ211" s="115" t="s">
        <v>86</v>
      </c>
      <c r="AR211" s="115" t="s">
        <v>87</v>
      </c>
      <c r="AS211" s="115" t="s">
        <v>88</v>
      </c>
      <c r="AT211" s="115" t="s">
        <v>111</v>
      </c>
      <c r="AU211" s="115" t="s">
        <v>106</v>
      </c>
      <c r="AV211" s="115" t="s">
        <v>91</v>
      </c>
      <c r="AW211" s="115" t="s">
        <v>91</v>
      </c>
    </row>
    <row r="212" spans="1:49">
      <c r="A212" s="115">
        <v>7011000913</v>
      </c>
      <c r="E212" s="115" t="s">
        <v>21</v>
      </c>
      <c r="L212" s="115" t="s">
        <v>28</v>
      </c>
      <c r="M212" s="115" t="s">
        <v>29</v>
      </c>
      <c r="O212" s="125"/>
      <c r="P212" s="125">
        <f t="shared" si="54"/>
        <v>3</v>
      </c>
      <c r="Q212" s="125">
        <f t="shared" si="55"/>
        <v>1</v>
      </c>
      <c r="R212" s="125"/>
      <c r="S212" s="125">
        <f t="shared" si="56"/>
        <v>0</v>
      </c>
      <c r="T212" s="125">
        <f t="shared" si="57"/>
        <v>0</v>
      </c>
      <c r="U212" s="125">
        <f t="shared" si="58"/>
        <v>0</v>
      </c>
      <c r="V212" s="126">
        <f t="shared" si="59"/>
        <v>1</v>
      </c>
      <c r="W212" s="126">
        <f t="shared" si="60"/>
        <v>0</v>
      </c>
      <c r="X212" s="126">
        <f t="shared" si="61"/>
        <v>0</v>
      </c>
      <c r="Y212" s="126">
        <f t="shared" si="62"/>
        <v>0</v>
      </c>
      <c r="Z212" s="126">
        <f t="shared" si="63"/>
        <v>0</v>
      </c>
      <c r="AA212" s="126">
        <f t="shared" si="64"/>
        <v>0</v>
      </c>
      <c r="AB212" s="126">
        <f t="shared" si="65"/>
        <v>0</v>
      </c>
      <c r="AC212" s="126">
        <f t="shared" si="66"/>
        <v>1</v>
      </c>
      <c r="AD212" s="126">
        <f t="shared" si="67"/>
        <v>1</v>
      </c>
      <c r="AE212" s="126">
        <f t="shared" si="68"/>
        <v>0</v>
      </c>
      <c r="AF212" s="127"/>
      <c r="AG212" s="125"/>
      <c r="AH212" s="125">
        <f t="shared" si="69"/>
        <v>3</v>
      </c>
      <c r="AI212" s="125">
        <f t="shared" si="70"/>
        <v>3</v>
      </c>
      <c r="AJ212" s="125" t="str">
        <f t="shared" si="71"/>
        <v>Correct</v>
      </c>
      <c r="AK212" s="125"/>
      <c r="AL212" s="115" t="s">
        <v>83</v>
      </c>
      <c r="AM212" s="115">
        <v>65</v>
      </c>
      <c r="AN212" s="115" t="s">
        <v>84</v>
      </c>
      <c r="AO212" s="115" t="s">
        <v>125</v>
      </c>
      <c r="AP212" s="115" t="s">
        <v>85</v>
      </c>
      <c r="AQ212" s="115" t="s">
        <v>86</v>
      </c>
      <c r="AR212" s="115" t="s">
        <v>87</v>
      </c>
      <c r="AT212" s="115" t="s">
        <v>111</v>
      </c>
      <c r="AU212" s="115" t="s">
        <v>106</v>
      </c>
      <c r="AV212" s="115" t="s">
        <v>91</v>
      </c>
      <c r="AW212" s="115" t="s">
        <v>91</v>
      </c>
    </row>
    <row r="213" spans="1:49">
      <c r="A213" s="115">
        <v>6985120206</v>
      </c>
      <c r="E213" s="115" t="s">
        <v>21</v>
      </c>
      <c r="F213" s="115" t="s">
        <v>22</v>
      </c>
      <c r="L213" s="115" t="s">
        <v>28</v>
      </c>
      <c r="O213" s="125"/>
      <c r="P213" s="125">
        <f t="shared" si="54"/>
        <v>3</v>
      </c>
      <c r="Q213" s="125">
        <f t="shared" si="55"/>
        <v>1</v>
      </c>
      <c r="R213" s="125"/>
      <c r="S213" s="125">
        <f t="shared" si="56"/>
        <v>0</v>
      </c>
      <c r="T213" s="125">
        <f t="shared" si="57"/>
        <v>0</v>
      </c>
      <c r="U213" s="125">
        <f t="shared" si="58"/>
        <v>0</v>
      </c>
      <c r="V213" s="126">
        <f t="shared" si="59"/>
        <v>1</v>
      </c>
      <c r="W213" s="126">
        <f t="shared" si="60"/>
        <v>1</v>
      </c>
      <c r="X213" s="126">
        <f t="shared" si="61"/>
        <v>0</v>
      </c>
      <c r="Y213" s="126">
        <f t="shared" si="62"/>
        <v>0</v>
      </c>
      <c r="Z213" s="126">
        <f t="shared" si="63"/>
        <v>0</v>
      </c>
      <c r="AA213" s="126">
        <f t="shared" si="64"/>
        <v>0</v>
      </c>
      <c r="AB213" s="126">
        <f t="shared" si="65"/>
        <v>0</v>
      </c>
      <c r="AC213" s="126">
        <f t="shared" si="66"/>
        <v>1</v>
      </c>
      <c r="AD213" s="126">
        <f t="shared" si="67"/>
        <v>0</v>
      </c>
      <c r="AE213" s="126">
        <f t="shared" si="68"/>
        <v>0</v>
      </c>
      <c r="AF213" s="127"/>
      <c r="AG213" s="125"/>
      <c r="AH213" s="125">
        <f t="shared" si="69"/>
        <v>3</v>
      </c>
      <c r="AI213" s="125">
        <f t="shared" si="70"/>
        <v>3</v>
      </c>
      <c r="AJ213" s="125" t="str">
        <f t="shared" si="71"/>
        <v>Correct</v>
      </c>
      <c r="AK213" s="125"/>
      <c r="AL213" s="115" t="s">
        <v>99</v>
      </c>
      <c r="AN213" s="115" t="s">
        <v>181</v>
      </c>
      <c r="AO213" s="115" t="s">
        <v>204</v>
      </c>
      <c r="AP213" s="115" t="s">
        <v>85</v>
      </c>
      <c r="AR213" s="115" t="s">
        <v>87</v>
      </c>
      <c r="AS213" s="115" t="s">
        <v>93</v>
      </c>
      <c r="AT213" s="115" t="s">
        <v>94</v>
      </c>
      <c r="AU213" s="115" t="s">
        <v>98</v>
      </c>
      <c r="AV213" s="115" t="s">
        <v>86</v>
      </c>
    </row>
    <row r="214" spans="1:49">
      <c r="A214" s="115">
        <v>7045771436</v>
      </c>
      <c r="C214" s="115" t="s">
        <v>19</v>
      </c>
      <c r="K214" s="115" t="s">
        <v>27</v>
      </c>
      <c r="L214" s="115" t="s">
        <v>28</v>
      </c>
      <c r="O214" s="125"/>
      <c r="P214" s="125">
        <f t="shared" si="54"/>
        <v>3</v>
      </c>
      <c r="Q214" s="125">
        <f t="shared" si="55"/>
        <v>1</v>
      </c>
      <c r="R214" s="125"/>
      <c r="S214" s="125">
        <f t="shared" si="56"/>
        <v>0</v>
      </c>
      <c r="T214" s="125">
        <f t="shared" si="57"/>
        <v>1</v>
      </c>
      <c r="U214" s="125">
        <f t="shared" si="58"/>
        <v>0</v>
      </c>
      <c r="V214" s="126">
        <f t="shared" si="59"/>
        <v>0</v>
      </c>
      <c r="W214" s="126">
        <f t="shared" si="60"/>
        <v>0</v>
      </c>
      <c r="X214" s="126">
        <f t="shared" si="61"/>
        <v>0</v>
      </c>
      <c r="Y214" s="126">
        <f t="shared" si="62"/>
        <v>0</v>
      </c>
      <c r="Z214" s="126">
        <f t="shared" si="63"/>
        <v>0</v>
      </c>
      <c r="AA214" s="126">
        <f t="shared" si="64"/>
        <v>0</v>
      </c>
      <c r="AB214" s="126">
        <f t="shared" si="65"/>
        <v>1</v>
      </c>
      <c r="AC214" s="126">
        <f t="shared" si="66"/>
        <v>1</v>
      </c>
      <c r="AD214" s="126">
        <f t="shared" si="67"/>
        <v>0</v>
      </c>
      <c r="AE214" s="126">
        <f t="shared" si="68"/>
        <v>0</v>
      </c>
      <c r="AF214" s="127"/>
      <c r="AG214" s="125"/>
      <c r="AH214" s="125">
        <f t="shared" si="69"/>
        <v>3</v>
      </c>
      <c r="AI214" s="125">
        <f t="shared" si="70"/>
        <v>3</v>
      </c>
      <c r="AJ214" s="125" t="str">
        <f t="shared" si="71"/>
        <v>Correct</v>
      </c>
      <c r="AK214" s="125"/>
      <c r="AL214" s="115" t="s">
        <v>83</v>
      </c>
      <c r="AM214" s="115">
        <v>62</v>
      </c>
      <c r="AN214" s="115" t="s">
        <v>181</v>
      </c>
      <c r="AO214" s="115" t="s">
        <v>243</v>
      </c>
      <c r="AP214" s="115" t="s">
        <v>85</v>
      </c>
      <c r="AQ214" s="115" t="s">
        <v>86</v>
      </c>
      <c r="AR214" s="115" t="s">
        <v>87</v>
      </c>
      <c r="AS214" s="115" t="s">
        <v>88</v>
      </c>
      <c r="AT214" s="115" t="s">
        <v>89</v>
      </c>
      <c r="AU214" s="115" t="s">
        <v>106</v>
      </c>
      <c r="AV214" s="115" t="s">
        <v>91</v>
      </c>
      <c r="AW214" s="115" t="s">
        <v>91</v>
      </c>
    </row>
    <row r="215" spans="1:49">
      <c r="A215" s="115">
        <v>7020354649</v>
      </c>
      <c r="O215" s="125"/>
      <c r="P215" s="125">
        <f t="shared" si="54"/>
        <v>0</v>
      </c>
      <c r="Q215" s="125" t="e">
        <f t="shared" si="55"/>
        <v>#DIV/0!</v>
      </c>
      <c r="R215" s="125"/>
      <c r="S215" s="125">
        <f t="shared" si="56"/>
        <v>0</v>
      </c>
      <c r="T215" s="125">
        <f t="shared" si="57"/>
        <v>0</v>
      </c>
      <c r="U215" s="125">
        <f t="shared" si="58"/>
        <v>0</v>
      </c>
      <c r="V215" s="126">
        <f t="shared" si="59"/>
        <v>0</v>
      </c>
      <c r="W215" s="126">
        <f t="shared" si="60"/>
        <v>0</v>
      </c>
      <c r="X215" s="126">
        <f t="shared" si="61"/>
        <v>0</v>
      </c>
      <c r="Y215" s="126">
        <f t="shared" si="62"/>
        <v>0</v>
      </c>
      <c r="Z215" s="126">
        <f t="shared" si="63"/>
        <v>0</v>
      </c>
      <c r="AA215" s="126">
        <f t="shared" si="64"/>
        <v>0</v>
      </c>
      <c r="AB215" s="126">
        <f t="shared" si="65"/>
        <v>0</v>
      </c>
      <c r="AC215" s="126">
        <f t="shared" si="66"/>
        <v>0</v>
      </c>
      <c r="AD215" s="126">
        <f t="shared" si="67"/>
        <v>0</v>
      </c>
      <c r="AE215" s="126">
        <f t="shared" si="68"/>
        <v>0</v>
      </c>
      <c r="AF215" s="127"/>
      <c r="AG215" s="125"/>
      <c r="AH215" s="125">
        <f t="shared" si="69"/>
        <v>0</v>
      </c>
      <c r="AI215" s="125">
        <f t="shared" si="70"/>
        <v>0</v>
      </c>
      <c r="AJ215" s="125" t="str">
        <f t="shared" si="71"/>
        <v>Correct</v>
      </c>
      <c r="AK215" s="125"/>
      <c r="AL215" s="115" t="s">
        <v>83</v>
      </c>
      <c r="AM215" s="115">
        <v>51</v>
      </c>
      <c r="AN215" s="115" t="s">
        <v>181</v>
      </c>
      <c r="AO215" s="115" t="s">
        <v>192</v>
      </c>
      <c r="AP215" s="115" t="s">
        <v>85</v>
      </c>
      <c r="AQ215" s="115" t="s">
        <v>86</v>
      </c>
      <c r="AR215" s="115" t="s">
        <v>87</v>
      </c>
      <c r="AS215" s="115" t="s">
        <v>93</v>
      </c>
      <c r="AT215" s="115" t="s">
        <v>89</v>
      </c>
      <c r="AU215" s="115" t="s">
        <v>90</v>
      </c>
      <c r="AV215" s="115" t="s">
        <v>91</v>
      </c>
      <c r="AW215" s="115" t="s">
        <v>91</v>
      </c>
    </row>
    <row r="216" spans="1:49">
      <c r="A216" s="115">
        <v>7010995038</v>
      </c>
      <c r="C216" s="115" t="s">
        <v>19</v>
      </c>
      <c r="K216" s="115" t="s">
        <v>27</v>
      </c>
      <c r="O216" s="125"/>
      <c r="P216" s="125">
        <f t="shared" si="54"/>
        <v>2</v>
      </c>
      <c r="Q216" s="125">
        <f t="shared" si="55"/>
        <v>1.5</v>
      </c>
      <c r="R216" s="125"/>
      <c r="S216" s="125">
        <f t="shared" si="56"/>
        <v>0</v>
      </c>
      <c r="T216" s="125">
        <f t="shared" si="57"/>
        <v>1</v>
      </c>
      <c r="U216" s="125">
        <f t="shared" si="58"/>
        <v>0</v>
      </c>
      <c r="V216" s="126">
        <f t="shared" si="59"/>
        <v>0</v>
      </c>
      <c r="W216" s="126">
        <f t="shared" si="60"/>
        <v>0</v>
      </c>
      <c r="X216" s="126">
        <f t="shared" si="61"/>
        <v>0</v>
      </c>
      <c r="Y216" s="126">
        <f t="shared" si="62"/>
        <v>0</v>
      </c>
      <c r="Z216" s="126">
        <f t="shared" si="63"/>
        <v>0</v>
      </c>
      <c r="AA216" s="126">
        <f t="shared" si="64"/>
        <v>0</v>
      </c>
      <c r="AB216" s="126">
        <f t="shared" si="65"/>
        <v>1</v>
      </c>
      <c r="AC216" s="126">
        <f t="shared" si="66"/>
        <v>0</v>
      </c>
      <c r="AD216" s="126">
        <f t="shared" si="67"/>
        <v>0</v>
      </c>
      <c r="AE216" s="126">
        <f t="shared" si="68"/>
        <v>0</v>
      </c>
      <c r="AF216" s="127"/>
      <c r="AG216" s="125"/>
      <c r="AH216" s="125">
        <f t="shared" si="69"/>
        <v>2</v>
      </c>
      <c r="AI216" s="125">
        <f t="shared" si="70"/>
        <v>2</v>
      </c>
      <c r="AJ216" s="125" t="str">
        <f t="shared" si="71"/>
        <v>Correct</v>
      </c>
      <c r="AK216" s="125"/>
      <c r="AL216" s="115" t="s">
        <v>83</v>
      </c>
      <c r="AM216" s="115">
        <v>72</v>
      </c>
      <c r="AN216" s="115" t="s">
        <v>84</v>
      </c>
      <c r="AO216" s="115" t="s">
        <v>123</v>
      </c>
      <c r="AP216" s="115" t="s">
        <v>85</v>
      </c>
      <c r="AQ216" s="115" t="s">
        <v>86</v>
      </c>
      <c r="AR216" s="115" t="s">
        <v>87</v>
      </c>
      <c r="AS216" s="115" t="s">
        <v>96</v>
      </c>
      <c r="AT216" s="115" t="s">
        <v>102</v>
      </c>
      <c r="AU216" s="115" t="s">
        <v>106</v>
      </c>
      <c r="AV216" s="115" t="s">
        <v>91</v>
      </c>
      <c r="AW216" s="115" t="s">
        <v>91</v>
      </c>
    </row>
    <row r="217" spans="1:49">
      <c r="A217" s="115">
        <v>5584656255</v>
      </c>
      <c r="E217" s="115" t="s">
        <v>21</v>
      </c>
      <c r="L217" s="115" t="s">
        <v>28</v>
      </c>
      <c r="M217" s="115" t="s">
        <v>29</v>
      </c>
      <c r="O217" s="125"/>
      <c r="P217" s="125">
        <f t="shared" si="54"/>
        <v>3</v>
      </c>
      <c r="Q217" s="125">
        <f t="shared" si="55"/>
        <v>1</v>
      </c>
      <c r="R217" s="125"/>
      <c r="S217" s="125">
        <f t="shared" si="56"/>
        <v>0</v>
      </c>
      <c r="T217" s="125">
        <f t="shared" si="57"/>
        <v>0</v>
      </c>
      <c r="U217" s="125">
        <f t="shared" si="58"/>
        <v>0</v>
      </c>
      <c r="V217" s="126">
        <f t="shared" si="59"/>
        <v>1</v>
      </c>
      <c r="W217" s="126">
        <f t="shared" si="60"/>
        <v>0</v>
      </c>
      <c r="X217" s="126">
        <f t="shared" si="61"/>
        <v>0</v>
      </c>
      <c r="Y217" s="126">
        <f t="shared" si="62"/>
        <v>0</v>
      </c>
      <c r="Z217" s="126">
        <f t="shared" si="63"/>
        <v>0</v>
      </c>
      <c r="AA217" s="126">
        <f t="shared" si="64"/>
        <v>0</v>
      </c>
      <c r="AB217" s="126">
        <f t="shared" si="65"/>
        <v>0</v>
      </c>
      <c r="AC217" s="126">
        <f t="shared" si="66"/>
        <v>1</v>
      </c>
      <c r="AD217" s="126">
        <f t="shared" si="67"/>
        <v>1</v>
      </c>
      <c r="AE217" s="126">
        <f t="shared" si="68"/>
        <v>0</v>
      </c>
      <c r="AF217" s="127"/>
      <c r="AG217" s="125"/>
      <c r="AH217" s="125">
        <f t="shared" si="69"/>
        <v>3</v>
      </c>
      <c r="AI217" s="125">
        <f t="shared" si="70"/>
        <v>3</v>
      </c>
      <c r="AJ217" s="125" t="str">
        <f t="shared" si="71"/>
        <v>Correct</v>
      </c>
      <c r="AK217" s="125"/>
      <c r="AL217" s="115" t="s">
        <v>83</v>
      </c>
      <c r="AM217" s="115">
        <v>40</v>
      </c>
      <c r="AN217" s="115" t="s">
        <v>181</v>
      </c>
      <c r="AO217" s="115" t="s">
        <v>236</v>
      </c>
      <c r="AP217" s="115" t="s">
        <v>107</v>
      </c>
      <c r="AQ217" s="115" t="s">
        <v>91</v>
      </c>
      <c r="AR217" s="115" t="s">
        <v>87</v>
      </c>
      <c r="AS217" s="115" t="s">
        <v>100</v>
      </c>
      <c r="AT217" s="115" t="s">
        <v>89</v>
      </c>
      <c r="AU217" s="115" t="s">
        <v>90</v>
      </c>
      <c r="AV217" s="115" t="s">
        <v>91</v>
      </c>
      <c r="AW217" s="115" t="s">
        <v>91</v>
      </c>
    </row>
    <row r="218" spans="1:49">
      <c r="A218" s="115">
        <v>7045786541</v>
      </c>
      <c r="E218" s="115" t="s">
        <v>21</v>
      </c>
      <c r="L218" s="115" t="s">
        <v>28</v>
      </c>
      <c r="N218" s="115" t="s">
        <v>30</v>
      </c>
      <c r="O218" s="125"/>
      <c r="P218" s="125">
        <f t="shared" si="54"/>
        <v>3</v>
      </c>
      <c r="Q218" s="125">
        <f t="shared" si="55"/>
        <v>1</v>
      </c>
      <c r="R218" s="125"/>
      <c r="S218" s="125">
        <f t="shared" si="56"/>
        <v>0</v>
      </c>
      <c r="T218" s="125">
        <f t="shared" si="57"/>
        <v>0</v>
      </c>
      <c r="U218" s="125">
        <f t="shared" si="58"/>
        <v>0</v>
      </c>
      <c r="V218" s="126">
        <f t="shared" si="59"/>
        <v>1</v>
      </c>
      <c r="W218" s="126">
        <f t="shared" si="60"/>
        <v>0</v>
      </c>
      <c r="X218" s="126">
        <f t="shared" si="61"/>
        <v>0</v>
      </c>
      <c r="Y218" s="126">
        <f t="shared" si="62"/>
        <v>0</v>
      </c>
      <c r="Z218" s="126">
        <f t="shared" si="63"/>
        <v>0</v>
      </c>
      <c r="AA218" s="126">
        <f t="shared" si="64"/>
        <v>0</v>
      </c>
      <c r="AB218" s="126">
        <f t="shared" si="65"/>
        <v>0</v>
      </c>
      <c r="AC218" s="126">
        <f t="shared" si="66"/>
        <v>1</v>
      </c>
      <c r="AD218" s="126">
        <f t="shared" si="67"/>
        <v>0</v>
      </c>
      <c r="AE218" s="126">
        <f t="shared" si="68"/>
        <v>1</v>
      </c>
      <c r="AF218" s="127"/>
      <c r="AG218" s="125"/>
      <c r="AH218" s="125">
        <f t="shared" si="69"/>
        <v>3</v>
      </c>
      <c r="AI218" s="125">
        <f t="shared" si="70"/>
        <v>3</v>
      </c>
      <c r="AJ218" s="125" t="str">
        <f t="shared" si="71"/>
        <v>Correct</v>
      </c>
      <c r="AK218" s="125"/>
      <c r="AL218" s="115" t="s">
        <v>83</v>
      </c>
      <c r="AM218" s="115">
        <v>50</v>
      </c>
      <c r="AN218" s="115" t="s">
        <v>181</v>
      </c>
      <c r="AO218" s="115" t="s">
        <v>215</v>
      </c>
      <c r="AP218" s="115" t="s">
        <v>85</v>
      </c>
      <c r="AQ218" s="115" t="s">
        <v>86</v>
      </c>
      <c r="AR218" s="115" t="s">
        <v>87</v>
      </c>
      <c r="AS218" s="115" t="s">
        <v>101</v>
      </c>
      <c r="AT218" s="115" t="s">
        <v>89</v>
      </c>
      <c r="AU218" s="115" t="s">
        <v>90</v>
      </c>
      <c r="AV218" s="115" t="s">
        <v>91</v>
      </c>
      <c r="AW218" s="115" t="s">
        <v>91</v>
      </c>
    </row>
    <row r="219" spans="1:49">
      <c r="A219" s="115">
        <v>7007913016</v>
      </c>
      <c r="O219" s="125"/>
      <c r="P219" s="125">
        <f t="shared" si="54"/>
        <v>0</v>
      </c>
      <c r="Q219" s="125" t="e">
        <f t="shared" si="55"/>
        <v>#DIV/0!</v>
      </c>
      <c r="R219" s="125"/>
      <c r="S219" s="125">
        <f t="shared" si="56"/>
        <v>0</v>
      </c>
      <c r="T219" s="125">
        <f t="shared" si="57"/>
        <v>0</v>
      </c>
      <c r="U219" s="125">
        <f t="shared" si="58"/>
        <v>0</v>
      </c>
      <c r="V219" s="126">
        <f t="shared" si="59"/>
        <v>0</v>
      </c>
      <c r="W219" s="126">
        <f t="shared" si="60"/>
        <v>0</v>
      </c>
      <c r="X219" s="126">
        <f t="shared" si="61"/>
        <v>0</v>
      </c>
      <c r="Y219" s="126">
        <f t="shared" si="62"/>
        <v>0</v>
      </c>
      <c r="Z219" s="126">
        <f t="shared" si="63"/>
        <v>0</v>
      </c>
      <c r="AA219" s="126">
        <f t="shared" si="64"/>
        <v>0</v>
      </c>
      <c r="AB219" s="126">
        <f t="shared" si="65"/>
        <v>0</v>
      </c>
      <c r="AC219" s="126">
        <f t="shared" si="66"/>
        <v>0</v>
      </c>
      <c r="AD219" s="126">
        <f t="shared" si="67"/>
        <v>0</v>
      </c>
      <c r="AE219" s="126">
        <f t="shared" si="68"/>
        <v>0</v>
      </c>
      <c r="AF219" s="127"/>
      <c r="AG219" s="125"/>
      <c r="AH219" s="125">
        <f t="shared" si="69"/>
        <v>0</v>
      </c>
      <c r="AI219" s="125">
        <f t="shared" si="70"/>
        <v>0</v>
      </c>
      <c r="AJ219" s="125" t="str">
        <f t="shared" si="71"/>
        <v>Correct</v>
      </c>
      <c r="AK219" s="125"/>
      <c r="AL219" s="115" t="s">
        <v>83</v>
      </c>
      <c r="AM219" s="115">
        <v>83</v>
      </c>
      <c r="AN219" s="115" t="s">
        <v>181</v>
      </c>
      <c r="AO219" s="115" t="s">
        <v>197</v>
      </c>
      <c r="AP219" s="115" t="s">
        <v>85</v>
      </c>
      <c r="AQ219" s="115" t="s">
        <v>86</v>
      </c>
    </row>
    <row r="220" spans="1:49">
      <c r="A220" s="115">
        <v>6985425729</v>
      </c>
      <c r="C220" s="115" t="s">
        <v>19</v>
      </c>
      <c r="D220" s="115" t="s">
        <v>20</v>
      </c>
      <c r="O220" s="125"/>
      <c r="P220" s="125">
        <f t="shared" si="54"/>
        <v>2</v>
      </c>
      <c r="Q220" s="125">
        <f t="shared" si="55"/>
        <v>1.5</v>
      </c>
      <c r="R220" s="125"/>
      <c r="S220" s="125">
        <f t="shared" si="56"/>
        <v>0</v>
      </c>
      <c r="T220" s="125">
        <f t="shared" si="57"/>
        <v>1</v>
      </c>
      <c r="U220" s="125">
        <f t="shared" si="58"/>
        <v>1</v>
      </c>
      <c r="V220" s="126">
        <f t="shared" si="59"/>
        <v>0</v>
      </c>
      <c r="W220" s="126">
        <f t="shared" si="60"/>
        <v>0</v>
      </c>
      <c r="X220" s="126">
        <f t="shared" si="61"/>
        <v>0</v>
      </c>
      <c r="Y220" s="126">
        <f t="shared" si="62"/>
        <v>0</v>
      </c>
      <c r="Z220" s="126">
        <f t="shared" si="63"/>
        <v>0</v>
      </c>
      <c r="AA220" s="126">
        <f t="shared" si="64"/>
        <v>0</v>
      </c>
      <c r="AB220" s="126">
        <f t="shared" si="65"/>
        <v>0</v>
      </c>
      <c r="AC220" s="126">
        <f t="shared" si="66"/>
        <v>0</v>
      </c>
      <c r="AD220" s="126">
        <f t="shared" si="67"/>
        <v>0</v>
      </c>
      <c r="AE220" s="126">
        <f t="shared" si="68"/>
        <v>0</v>
      </c>
      <c r="AF220" s="127"/>
      <c r="AG220" s="125"/>
      <c r="AH220" s="125">
        <f t="shared" si="69"/>
        <v>2</v>
      </c>
      <c r="AI220" s="125">
        <f t="shared" si="70"/>
        <v>2</v>
      </c>
      <c r="AJ220" s="125" t="str">
        <f t="shared" si="71"/>
        <v>Correct</v>
      </c>
      <c r="AK220" s="125"/>
      <c r="AL220" s="115" t="s">
        <v>99</v>
      </c>
      <c r="AM220" s="115">
        <v>64</v>
      </c>
      <c r="AN220" s="115" t="s">
        <v>84</v>
      </c>
      <c r="AO220" s="115" t="s">
        <v>135</v>
      </c>
      <c r="AP220" s="115" t="s">
        <v>85</v>
      </c>
      <c r="AQ220" s="115" t="s">
        <v>86</v>
      </c>
      <c r="AR220" s="115" t="s">
        <v>87</v>
      </c>
      <c r="AS220" s="115" t="s">
        <v>100</v>
      </c>
      <c r="AT220" s="115" t="s">
        <v>89</v>
      </c>
      <c r="AU220" s="115" t="s">
        <v>106</v>
      </c>
      <c r="AV220" s="115" t="s">
        <v>91</v>
      </c>
      <c r="AW220" s="115" t="s">
        <v>91</v>
      </c>
    </row>
    <row r="221" spans="1:49">
      <c r="A221" s="115">
        <v>7020354493</v>
      </c>
      <c r="C221" s="115" t="s">
        <v>19</v>
      </c>
      <c r="L221" s="115" t="s">
        <v>28</v>
      </c>
      <c r="O221" s="125"/>
      <c r="P221" s="125">
        <f t="shared" si="54"/>
        <v>2</v>
      </c>
      <c r="Q221" s="125">
        <f t="shared" si="55"/>
        <v>1.5</v>
      </c>
      <c r="R221" s="125"/>
      <c r="S221" s="125">
        <f t="shared" si="56"/>
        <v>0</v>
      </c>
      <c r="T221" s="125">
        <f t="shared" si="57"/>
        <v>1</v>
      </c>
      <c r="U221" s="125">
        <f t="shared" si="58"/>
        <v>0</v>
      </c>
      <c r="V221" s="126">
        <f t="shared" si="59"/>
        <v>0</v>
      </c>
      <c r="W221" s="126">
        <f t="shared" si="60"/>
        <v>0</v>
      </c>
      <c r="X221" s="126">
        <f t="shared" si="61"/>
        <v>0</v>
      </c>
      <c r="Y221" s="126">
        <f t="shared" si="62"/>
        <v>0</v>
      </c>
      <c r="Z221" s="126">
        <f t="shared" si="63"/>
        <v>0</v>
      </c>
      <c r="AA221" s="126">
        <f t="shared" si="64"/>
        <v>0</v>
      </c>
      <c r="AB221" s="126">
        <f t="shared" si="65"/>
        <v>0</v>
      </c>
      <c r="AC221" s="126">
        <f t="shared" si="66"/>
        <v>1</v>
      </c>
      <c r="AD221" s="126">
        <f t="shared" si="67"/>
        <v>0</v>
      </c>
      <c r="AE221" s="126">
        <f t="shared" si="68"/>
        <v>0</v>
      </c>
      <c r="AF221" s="127"/>
      <c r="AG221" s="125"/>
      <c r="AH221" s="125">
        <f t="shared" si="69"/>
        <v>2</v>
      </c>
      <c r="AI221" s="125">
        <f t="shared" si="70"/>
        <v>2</v>
      </c>
      <c r="AJ221" s="125" t="str">
        <f t="shared" si="71"/>
        <v>Correct</v>
      </c>
      <c r="AK221" s="125"/>
      <c r="AL221" s="115" t="s">
        <v>99</v>
      </c>
      <c r="AM221" s="115">
        <v>49</v>
      </c>
      <c r="AN221" s="115" t="s">
        <v>181</v>
      </c>
      <c r="AO221" s="115" t="s">
        <v>239</v>
      </c>
      <c r="AP221" s="115" t="s">
        <v>85</v>
      </c>
      <c r="AQ221" s="115" t="s">
        <v>86</v>
      </c>
      <c r="AR221" s="115" t="s">
        <v>87</v>
      </c>
      <c r="AS221" s="115" t="s">
        <v>101</v>
      </c>
      <c r="AT221" s="115" t="s">
        <v>94</v>
      </c>
      <c r="AU221" s="115" t="s">
        <v>113</v>
      </c>
      <c r="AV221" s="115" t="s">
        <v>91</v>
      </c>
      <c r="AW221" s="115" t="s">
        <v>91</v>
      </c>
    </row>
    <row r="222" spans="1:49">
      <c r="A222" s="115">
        <v>7020343100</v>
      </c>
      <c r="O222" s="125"/>
      <c r="P222" s="125">
        <f t="shared" si="54"/>
        <v>0</v>
      </c>
      <c r="Q222" s="125" t="e">
        <f t="shared" si="55"/>
        <v>#DIV/0!</v>
      </c>
      <c r="R222" s="125"/>
      <c r="S222" s="125">
        <f t="shared" si="56"/>
        <v>0</v>
      </c>
      <c r="T222" s="125">
        <f t="shared" si="57"/>
        <v>0</v>
      </c>
      <c r="U222" s="125">
        <f t="shared" si="58"/>
        <v>0</v>
      </c>
      <c r="V222" s="126">
        <f t="shared" si="59"/>
        <v>0</v>
      </c>
      <c r="W222" s="126">
        <f t="shared" si="60"/>
        <v>0</v>
      </c>
      <c r="X222" s="126">
        <f t="shared" si="61"/>
        <v>0</v>
      </c>
      <c r="Y222" s="126">
        <f t="shared" si="62"/>
        <v>0</v>
      </c>
      <c r="Z222" s="126">
        <f t="shared" si="63"/>
        <v>0</v>
      </c>
      <c r="AA222" s="126">
        <f t="shared" si="64"/>
        <v>0</v>
      </c>
      <c r="AB222" s="126">
        <f t="shared" si="65"/>
        <v>0</v>
      </c>
      <c r="AC222" s="126">
        <f t="shared" si="66"/>
        <v>0</v>
      </c>
      <c r="AD222" s="126">
        <f t="shared" si="67"/>
        <v>0</v>
      </c>
      <c r="AE222" s="126">
        <f t="shared" si="68"/>
        <v>0</v>
      </c>
      <c r="AF222" s="127"/>
      <c r="AG222" s="125"/>
      <c r="AH222" s="125">
        <f t="shared" si="69"/>
        <v>0</v>
      </c>
      <c r="AI222" s="125">
        <f t="shared" si="70"/>
        <v>0</v>
      </c>
      <c r="AJ222" s="125" t="str">
        <f t="shared" si="71"/>
        <v>Correct</v>
      </c>
      <c r="AK222" s="125"/>
      <c r="AL222" s="115" t="s">
        <v>99</v>
      </c>
      <c r="AM222" s="115">
        <v>32</v>
      </c>
      <c r="AN222" s="115" t="s">
        <v>181</v>
      </c>
      <c r="AO222" s="115" t="s">
        <v>198</v>
      </c>
      <c r="AP222" s="115" t="s">
        <v>85</v>
      </c>
      <c r="AQ222" s="115" t="s">
        <v>86</v>
      </c>
      <c r="AR222" s="115" t="s">
        <v>87</v>
      </c>
      <c r="AS222" s="115" t="s">
        <v>101</v>
      </c>
      <c r="AT222" s="115" t="s">
        <v>94</v>
      </c>
      <c r="AU222" s="115" t="s">
        <v>90</v>
      </c>
      <c r="AV222" s="115" t="s">
        <v>91</v>
      </c>
      <c r="AW222" s="115" t="s">
        <v>91</v>
      </c>
    </row>
    <row r="223" spans="1:49">
      <c r="A223" s="115">
        <v>7007925951</v>
      </c>
      <c r="B223" s="115" t="s">
        <v>18</v>
      </c>
      <c r="E223" s="115" t="s">
        <v>21</v>
      </c>
      <c r="M223" s="115" t="s">
        <v>29</v>
      </c>
      <c r="O223" s="125"/>
      <c r="P223" s="125">
        <f t="shared" si="54"/>
        <v>3</v>
      </c>
      <c r="Q223" s="125">
        <f t="shared" si="55"/>
        <v>1</v>
      </c>
      <c r="R223" s="125"/>
      <c r="S223" s="125">
        <f t="shared" si="56"/>
        <v>1</v>
      </c>
      <c r="T223" s="125">
        <f t="shared" si="57"/>
        <v>0</v>
      </c>
      <c r="U223" s="125">
        <f t="shared" si="58"/>
        <v>0</v>
      </c>
      <c r="V223" s="126">
        <f t="shared" si="59"/>
        <v>1</v>
      </c>
      <c r="W223" s="126">
        <f t="shared" si="60"/>
        <v>0</v>
      </c>
      <c r="X223" s="126">
        <f t="shared" si="61"/>
        <v>0</v>
      </c>
      <c r="Y223" s="126">
        <f t="shared" si="62"/>
        <v>0</v>
      </c>
      <c r="Z223" s="126">
        <f t="shared" si="63"/>
        <v>0</v>
      </c>
      <c r="AA223" s="126">
        <f t="shared" si="64"/>
        <v>0</v>
      </c>
      <c r="AB223" s="126">
        <f t="shared" si="65"/>
        <v>0</v>
      </c>
      <c r="AC223" s="126">
        <f t="shared" si="66"/>
        <v>0</v>
      </c>
      <c r="AD223" s="126">
        <f t="shared" si="67"/>
        <v>1</v>
      </c>
      <c r="AE223" s="126">
        <f t="shared" si="68"/>
        <v>0</v>
      </c>
      <c r="AF223" s="127"/>
      <c r="AG223" s="125"/>
      <c r="AH223" s="125">
        <f t="shared" si="69"/>
        <v>3</v>
      </c>
      <c r="AI223" s="125">
        <f t="shared" si="70"/>
        <v>3</v>
      </c>
      <c r="AJ223" s="125" t="str">
        <f t="shared" si="71"/>
        <v>Correct</v>
      </c>
      <c r="AK223" s="125"/>
      <c r="AL223" s="115" t="s">
        <v>83</v>
      </c>
      <c r="AM223" s="115">
        <v>76</v>
      </c>
      <c r="AN223" s="115" t="s">
        <v>181</v>
      </c>
      <c r="AO223" s="115" t="s">
        <v>473</v>
      </c>
      <c r="AP223" s="115" t="s">
        <v>85</v>
      </c>
      <c r="AR223" s="115" t="s">
        <v>87</v>
      </c>
      <c r="AS223" s="115" t="s">
        <v>104</v>
      </c>
      <c r="AT223" s="115" t="s">
        <v>102</v>
      </c>
      <c r="AU223" s="115" t="s">
        <v>106</v>
      </c>
      <c r="AV223" s="115" t="s">
        <v>91</v>
      </c>
      <c r="AW223" s="115" t="s">
        <v>86</v>
      </c>
    </row>
    <row r="224" spans="1:49">
      <c r="A224" s="115">
        <v>5578261762</v>
      </c>
      <c r="J224" s="115" t="s">
        <v>26</v>
      </c>
      <c r="K224" s="115" t="s">
        <v>27</v>
      </c>
      <c r="L224" s="115" t="s">
        <v>28</v>
      </c>
      <c r="O224" s="125"/>
      <c r="P224" s="125">
        <f t="shared" si="54"/>
        <v>3</v>
      </c>
      <c r="Q224" s="125">
        <f t="shared" si="55"/>
        <v>1</v>
      </c>
      <c r="R224" s="125"/>
      <c r="S224" s="125">
        <f t="shared" si="56"/>
        <v>0</v>
      </c>
      <c r="T224" s="125">
        <f t="shared" si="57"/>
        <v>0</v>
      </c>
      <c r="U224" s="125">
        <f t="shared" si="58"/>
        <v>0</v>
      </c>
      <c r="V224" s="126">
        <f t="shared" si="59"/>
        <v>0</v>
      </c>
      <c r="W224" s="126">
        <f t="shared" si="60"/>
        <v>0</v>
      </c>
      <c r="X224" s="126">
        <f t="shared" si="61"/>
        <v>0</v>
      </c>
      <c r="Y224" s="126">
        <f t="shared" si="62"/>
        <v>0</v>
      </c>
      <c r="Z224" s="126">
        <f t="shared" si="63"/>
        <v>0</v>
      </c>
      <c r="AA224" s="126">
        <f t="shared" si="64"/>
        <v>1</v>
      </c>
      <c r="AB224" s="126">
        <f t="shared" si="65"/>
        <v>1</v>
      </c>
      <c r="AC224" s="126">
        <f t="shared" si="66"/>
        <v>1</v>
      </c>
      <c r="AD224" s="126">
        <f t="shared" si="67"/>
        <v>0</v>
      </c>
      <c r="AE224" s="126">
        <f t="shared" si="68"/>
        <v>0</v>
      </c>
      <c r="AF224" s="127"/>
      <c r="AG224" s="125"/>
      <c r="AH224" s="125">
        <f t="shared" si="69"/>
        <v>3</v>
      </c>
      <c r="AI224" s="125">
        <f t="shared" si="70"/>
        <v>3</v>
      </c>
      <c r="AJ224" s="125" t="str">
        <f t="shared" si="71"/>
        <v>Correct</v>
      </c>
      <c r="AK224" s="125"/>
      <c r="AL224" s="115" t="s">
        <v>83</v>
      </c>
      <c r="AM224" s="115">
        <v>27</v>
      </c>
      <c r="AN224" s="115" t="s">
        <v>84</v>
      </c>
      <c r="AO224" s="115" t="s">
        <v>160</v>
      </c>
      <c r="AP224" s="115" t="s">
        <v>85</v>
      </c>
      <c r="AQ224" s="115" t="s">
        <v>86</v>
      </c>
      <c r="AR224" s="115" t="s">
        <v>87</v>
      </c>
      <c r="AS224" s="115" t="s">
        <v>101</v>
      </c>
      <c r="AT224" s="115" t="s">
        <v>89</v>
      </c>
      <c r="AU224" s="115" t="s">
        <v>90</v>
      </c>
      <c r="AV224" s="115" t="s">
        <v>91</v>
      </c>
      <c r="AW224" s="115" t="s">
        <v>91</v>
      </c>
    </row>
    <row r="225" spans="1:49">
      <c r="A225" s="115">
        <v>7045788405</v>
      </c>
      <c r="C225" s="115" t="s">
        <v>19</v>
      </c>
      <c r="D225" s="115" t="s">
        <v>20</v>
      </c>
      <c r="J225" s="115" t="s">
        <v>26</v>
      </c>
      <c r="O225" s="125"/>
      <c r="P225" s="125">
        <f t="shared" si="54"/>
        <v>3</v>
      </c>
      <c r="Q225" s="125">
        <f t="shared" si="55"/>
        <v>1</v>
      </c>
      <c r="R225" s="125"/>
      <c r="S225" s="125">
        <f t="shared" si="56"/>
        <v>0</v>
      </c>
      <c r="T225" s="125">
        <f t="shared" si="57"/>
        <v>1</v>
      </c>
      <c r="U225" s="125">
        <f t="shared" si="58"/>
        <v>1</v>
      </c>
      <c r="V225" s="126">
        <f t="shared" si="59"/>
        <v>0</v>
      </c>
      <c r="W225" s="126">
        <f t="shared" si="60"/>
        <v>0</v>
      </c>
      <c r="X225" s="126">
        <f t="shared" si="61"/>
        <v>0</v>
      </c>
      <c r="Y225" s="126">
        <f t="shared" si="62"/>
        <v>0</v>
      </c>
      <c r="Z225" s="126">
        <f t="shared" si="63"/>
        <v>0</v>
      </c>
      <c r="AA225" s="126">
        <f t="shared" si="64"/>
        <v>1</v>
      </c>
      <c r="AB225" s="126">
        <f t="shared" si="65"/>
        <v>0</v>
      </c>
      <c r="AC225" s="126">
        <f t="shared" si="66"/>
        <v>0</v>
      </c>
      <c r="AD225" s="126">
        <f t="shared" si="67"/>
        <v>0</v>
      </c>
      <c r="AE225" s="126">
        <f t="shared" si="68"/>
        <v>0</v>
      </c>
      <c r="AF225" s="127"/>
      <c r="AG225" s="125"/>
      <c r="AH225" s="125">
        <f t="shared" si="69"/>
        <v>3</v>
      </c>
      <c r="AI225" s="125">
        <f t="shared" si="70"/>
        <v>3</v>
      </c>
      <c r="AJ225" s="125" t="str">
        <f t="shared" si="71"/>
        <v>Correct</v>
      </c>
      <c r="AK225" s="125"/>
      <c r="AL225" s="115" t="s">
        <v>99</v>
      </c>
      <c r="AM225" s="115">
        <v>75</v>
      </c>
      <c r="AN225" s="115" t="s">
        <v>181</v>
      </c>
      <c r="AO225" s="115" t="s">
        <v>238</v>
      </c>
      <c r="AP225" s="115" t="s">
        <v>85</v>
      </c>
      <c r="AQ225" s="115" t="s">
        <v>86</v>
      </c>
      <c r="AR225" s="115" t="s">
        <v>87</v>
      </c>
      <c r="AS225" s="115" t="s">
        <v>101</v>
      </c>
      <c r="AT225" s="115" t="s">
        <v>89</v>
      </c>
      <c r="AU225" s="115" t="s">
        <v>106</v>
      </c>
      <c r="AV225" s="115" t="s">
        <v>91</v>
      </c>
      <c r="AW225" s="115" t="s">
        <v>91</v>
      </c>
    </row>
    <row r="226" spans="1:49">
      <c r="A226" s="115">
        <v>7045774221</v>
      </c>
      <c r="C226" s="115" t="s">
        <v>19</v>
      </c>
      <c r="D226" s="115" t="s">
        <v>20</v>
      </c>
      <c r="I226" s="115" t="s">
        <v>25</v>
      </c>
      <c r="O226" s="125"/>
      <c r="P226" s="125">
        <f t="shared" si="54"/>
        <v>3</v>
      </c>
      <c r="Q226" s="125">
        <f t="shared" si="55"/>
        <v>1</v>
      </c>
      <c r="R226" s="125"/>
      <c r="S226" s="125">
        <f t="shared" si="56"/>
        <v>0</v>
      </c>
      <c r="T226" s="125">
        <f t="shared" si="57"/>
        <v>1</v>
      </c>
      <c r="U226" s="125">
        <f t="shared" si="58"/>
        <v>1</v>
      </c>
      <c r="V226" s="126">
        <f t="shared" si="59"/>
        <v>0</v>
      </c>
      <c r="W226" s="126">
        <f t="shared" si="60"/>
        <v>0</v>
      </c>
      <c r="X226" s="126">
        <f t="shared" si="61"/>
        <v>0</v>
      </c>
      <c r="Y226" s="126">
        <f t="shared" si="62"/>
        <v>0</v>
      </c>
      <c r="Z226" s="126">
        <f t="shared" si="63"/>
        <v>1</v>
      </c>
      <c r="AA226" s="126">
        <f t="shared" si="64"/>
        <v>0</v>
      </c>
      <c r="AB226" s="126">
        <f t="shared" si="65"/>
        <v>0</v>
      </c>
      <c r="AC226" s="126">
        <f t="shared" si="66"/>
        <v>0</v>
      </c>
      <c r="AD226" s="126">
        <f t="shared" si="67"/>
        <v>0</v>
      </c>
      <c r="AE226" s="126">
        <f t="shared" si="68"/>
        <v>0</v>
      </c>
      <c r="AF226" s="127"/>
      <c r="AG226" s="125"/>
      <c r="AH226" s="125">
        <f t="shared" si="69"/>
        <v>3</v>
      </c>
      <c r="AI226" s="125">
        <f t="shared" si="70"/>
        <v>3</v>
      </c>
      <c r="AJ226" s="125" t="str">
        <f t="shared" si="71"/>
        <v>Correct</v>
      </c>
      <c r="AK226" s="125"/>
      <c r="AL226" s="115" t="s">
        <v>83</v>
      </c>
      <c r="AM226" s="115">
        <v>71</v>
      </c>
      <c r="AN226" s="115" t="s">
        <v>181</v>
      </c>
      <c r="AO226" s="115" t="s">
        <v>190</v>
      </c>
      <c r="AP226" s="115" t="s">
        <v>85</v>
      </c>
      <c r="AQ226" s="115" t="s">
        <v>86</v>
      </c>
      <c r="AR226" s="115" t="s">
        <v>87</v>
      </c>
      <c r="AT226" s="115" t="s">
        <v>111</v>
      </c>
      <c r="AU226" s="115" t="s">
        <v>106</v>
      </c>
      <c r="AV226" s="115" t="s">
        <v>91</v>
      </c>
      <c r="AW226" s="115" t="s">
        <v>91</v>
      </c>
    </row>
    <row r="227" spans="1:49">
      <c r="A227" s="115">
        <v>7020352469</v>
      </c>
      <c r="E227" s="115" t="s">
        <v>21</v>
      </c>
      <c r="O227" s="125"/>
      <c r="P227" s="125">
        <f t="shared" si="54"/>
        <v>1</v>
      </c>
      <c r="Q227" s="125">
        <f t="shared" si="55"/>
        <v>3</v>
      </c>
      <c r="R227" s="125"/>
      <c r="S227" s="125">
        <f t="shared" si="56"/>
        <v>0</v>
      </c>
      <c r="T227" s="125">
        <f t="shared" si="57"/>
        <v>0</v>
      </c>
      <c r="U227" s="125">
        <f t="shared" si="58"/>
        <v>0</v>
      </c>
      <c r="V227" s="126">
        <f t="shared" si="59"/>
        <v>1</v>
      </c>
      <c r="W227" s="126">
        <f t="shared" si="60"/>
        <v>0</v>
      </c>
      <c r="X227" s="126">
        <f t="shared" si="61"/>
        <v>0</v>
      </c>
      <c r="Y227" s="126">
        <f t="shared" si="62"/>
        <v>0</v>
      </c>
      <c r="Z227" s="126">
        <f t="shared" si="63"/>
        <v>0</v>
      </c>
      <c r="AA227" s="126">
        <f t="shared" si="64"/>
        <v>0</v>
      </c>
      <c r="AB227" s="126">
        <f t="shared" si="65"/>
        <v>0</v>
      </c>
      <c r="AC227" s="126">
        <f t="shared" si="66"/>
        <v>0</v>
      </c>
      <c r="AD227" s="126">
        <f t="shared" si="67"/>
        <v>0</v>
      </c>
      <c r="AE227" s="126">
        <f t="shared" si="68"/>
        <v>0</v>
      </c>
      <c r="AF227" s="127"/>
      <c r="AG227" s="125"/>
      <c r="AH227" s="125">
        <f t="shared" si="69"/>
        <v>1</v>
      </c>
      <c r="AI227" s="125">
        <f t="shared" si="70"/>
        <v>1</v>
      </c>
      <c r="AJ227" s="125" t="str">
        <f t="shared" si="71"/>
        <v>Correct</v>
      </c>
      <c r="AK227" s="125"/>
      <c r="AL227" s="115" t="s">
        <v>83</v>
      </c>
      <c r="AM227" s="115">
        <v>27</v>
      </c>
      <c r="AN227" s="115" t="s">
        <v>181</v>
      </c>
      <c r="AP227" s="115" t="s">
        <v>97</v>
      </c>
      <c r="AQ227" s="115" t="s">
        <v>86</v>
      </c>
      <c r="AR227" s="115" t="s">
        <v>87</v>
      </c>
      <c r="AS227" s="115" t="s">
        <v>96</v>
      </c>
      <c r="AT227" s="115" t="s">
        <v>94</v>
      </c>
      <c r="AU227" s="115" t="s">
        <v>90</v>
      </c>
      <c r="AV227" s="115" t="s">
        <v>86</v>
      </c>
      <c r="AW227" s="115" t="s">
        <v>91</v>
      </c>
    </row>
    <row r="228" spans="1:49">
      <c r="A228" s="115">
        <v>5585264764</v>
      </c>
      <c r="D228" s="115" t="s">
        <v>20</v>
      </c>
      <c r="K228" s="115" t="s">
        <v>27</v>
      </c>
      <c r="L228" s="115" t="s">
        <v>28</v>
      </c>
      <c r="O228" s="125"/>
      <c r="P228" s="125">
        <f t="shared" si="54"/>
        <v>3</v>
      </c>
      <c r="Q228" s="125">
        <f t="shared" si="55"/>
        <v>1</v>
      </c>
      <c r="R228" s="125"/>
      <c r="S228" s="125">
        <f t="shared" si="56"/>
        <v>0</v>
      </c>
      <c r="T228" s="125">
        <f t="shared" si="57"/>
        <v>0</v>
      </c>
      <c r="U228" s="125">
        <f t="shared" si="58"/>
        <v>1</v>
      </c>
      <c r="V228" s="126">
        <f t="shared" si="59"/>
        <v>0</v>
      </c>
      <c r="W228" s="126">
        <f t="shared" si="60"/>
        <v>0</v>
      </c>
      <c r="X228" s="126">
        <f t="shared" si="61"/>
        <v>0</v>
      </c>
      <c r="Y228" s="126">
        <f t="shared" si="62"/>
        <v>0</v>
      </c>
      <c r="Z228" s="126">
        <f t="shared" si="63"/>
        <v>0</v>
      </c>
      <c r="AA228" s="126">
        <f t="shared" si="64"/>
        <v>0</v>
      </c>
      <c r="AB228" s="126">
        <f t="shared" si="65"/>
        <v>1</v>
      </c>
      <c r="AC228" s="126">
        <f t="shared" si="66"/>
        <v>1</v>
      </c>
      <c r="AD228" s="126">
        <f t="shared" si="67"/>
        <v>0</v>
      </c>
      <c r="AE228" s="126">
        <f t="shared" si="68"/>
        <v>0</v>
      </c>
      <c r="AF228" s="127"/>
      <c r="AG228" s="125"/>
      <c r="AH228" s="125">
        <f t="shared" si="69"/>
        <v>3</v>
      </c>
      <c r="AI228" s="125">
        <f t="shared" si="70"/>
        <v>3</v>
      </c>
      <c r="AJ228" s="125" t="str">
        <f t="shared" si="71"/>
        <v>Correct</v>
      </c>
      <c r="AK228" s="125"/>
      <c r="AL228" s="115" t="s">
        <v>83</v>
      </c>
      <c r="AM228" s="115">
        <v>55</v>
      </c>
      <c r="AN228" s="115" t="s">
        <v>181</v>
      </c>
      <c r="AO228" s="115" t="s">
        <v>427</v>
      </c>
      <c r="AP228" s="115" t="s">
        <v>85</v>
      </c>
      <c r="AQ228" s="115" t="s">
        <v>91</v>
      </c>
      <c r="AR228" s="115" t="s">
        <v>137</v>
      </c>
      <c r="AS228" s="115" t="s">
        <v>88</v>
      </c>
      <c r="AT228" s="115" t="s">
        <v>111</v>
      </c>
      <c r="AU228" s="115" t="s">
        <v>90</v>
      </c>
      <c r="AV228" s="115" t="s">
        <v>91</v>
      </c>
      <c r="AW228" s="115" t="s">
        <v>91</v>
      </c>
    </row>
    <row r="229" spans="1:49">
      <c r="A229" s="115">
        <v>7020344919</v>
      </c>
      <c r="C229" s="115" t="s">
        <v>19</v>
      </c>
      <c r="D229" s="115" t="s">
        <v>20</v>
      </c>
      <c r="L229" s="115" t="s">
        <v>28</v>
      </c>
      <c r="O229" s="125"/>
      <c r="P229" s="125">
        <f t="shared" si="54"/>
        <v>3</v>
      </c>
      <c r="Q229" s="125">
        <f t="shared" si="55"/>
        <v>1</v>
      </c>
      <c r="R229" s="125"/>
      <c r="S229" s="125">
        <f t="shared" si="56"/>
        <v>0</v>
      </c>
      <c r="T229" s="125">
        <f t="shared" si="57"/>
        <v>1</v>
      </c>
      <c r="U229" s="125">
        <f t="shared" si="58"/>
        <v>1</v>
      </c>
      <c r="V229" s="126">
        <f t="shared" si="59"/>
        <v>0</v>
      </c>
      <c r="W229" s="126">
        <f t="shared" si="60"/>
        <v>0</v>
      </c>
      <c r="X229" s="126">
        <f t="shared" si="61"/>
        <v>0</v>
      </c>
      <c r="Y229" s="126">
        <f t="shared" si="62"/>
        <v>0</v>
      </c>
      <c r="Z229" s="126">
        <f t="shared" si="63"/>
        <v>0</v>
      </c>
      <c r="AA229" s="126">
        <f t="shared" si="64"/>
        <v>0</v>
      </c>
      <c r="AB229" s="126">
        <f t="shared" si="65"/>
        <v>0</v>
      </c>
      <c r="AC229" s="126">
        <f t="shared" si="66"/>
        <v>1</v>
      </c>
      <c r="AD229" s="126">
        <f t="shared" si="67"/>
        <v>0</v>
      </c>
      <c r="AE229" s="126">
        <f t="shared" si="68"/>
        <v>0</v>
      </c>
      <c r="AF229" s="127"/>
      <c r="AG229" s="125"/>
      <c r="AH229" s="125">
        <f t="shared" si="69"/>
        <v>3</v>
      </c>
      <c r="AI229" s="125">
        <f t="shared" si="70"/>
        <v>3</v>
      </c>
      <c r="AJ229" s="125" t="str">
        <f t="shared" si="71"/>
        <v>Correct</v>
      </c>
      <c r="AK229" s="125"/>
      <c r="AL229" s="115" t="s">
        <v>99</v>
      </c>
      <c r="AM229" s="115">
        <v>31</v>
      </c>
      <c r="AN229" s="115" t="s">
        <v>181</v>
      </c>
      <c r="AO229" s="115" t="s">
        <v>244</v>
      </c>
      <c r="AP229" s="115" t="s">
        <v>85</v>
      </c>
      <c r="AR229" s="115" t="s">
        <v>87</v>
      </c>
      <c r="AS229" s="115" t="s">
        <v>100</v>
      </c>
      <c r="AT229" s="115" t="s">
        <v>89</v>
      </c>
      <c r="AU229" s="115" t="s">
        <v>98</v>
      </c>
      <c r="AV229" s="115" t="s">
        <v>91</v>
      </c>
      <c r="AW229" s="115" t="s">
        <v>91</v>
      </c>
    </row>
    <row r="230" spans="1:49">
      <c r="A230" s="115">
        <v>7045769363</v>
      </c>
      <c r="C230" s="115" t="s">
        <v>19</v>
      </c>
      <c r="L230" s="115" t="s">
        <v>28</v>
      </c>
      <c r="O230" s="125"/>
      <c r="P230" s="125">
        <f t="shared" si="54"/>
        <v>2</v>
      </c>
      <c r="Q230" s="125">
        <f t="shared" si="55"/>
        <v>1.5</v>
      </c>
      <c r="R230" s="125"/>
      <c r="S230" s="125">
        <f t="shared" si="56"/>
        <v>0</v>
      </c>
      <c r="T230" s="125">
        <f t="shared" si="57"/>
        <v>1</v>
      </c>
      <c r="U230" s="125">
        <f t="shared" si="58"/>
        <v>0</v>
      </c>
      <c r="V230" s="126">
        <f t="shared" si="59"/>
        <v>0</v>
      </c>
      <c r="W230" s="126">
        <f t="shared" si="60"/>
        <v>0</v>
      </c>
      <c r="X230" s="126">
        <f t="shared" si="61"/>
        <v>0</v>
      </c>
      <c r="Y230" s="126">
        <f t="shared" si="62"/>
        <v>0</v>
      </c>
      <c r="Z230" s="126">
        <f t="shared" si="63"/>
        <v>0</v>
      </c>
      <c r="AA230" s="126">
        <f t="shared" si="64"/>
        <v>0</v>
      </c>
      <c r="AB230" s="126">
        <f t="shared" si="65"/>
        <v>0</v>
      </c>
      <c r="AC230" s="126">
        <f t="shared" si="66"/>
        <v>1</v>
      </c>
      <c r="AD230" s="126">
        <f t="shared" si="67"/>
        <v>0</v>
      </c>
      <c r="AE230" s="126">
        <f t="shared" si="68"/>
        <v>0</v>
      </c>
      <c r="AF230" s="127"/>
      <c r="AG230" s="125"/>
      <c r="AH230" s="125">
        <f t="shared" si="69"/>
        <v>2</v>
      </c>
      <c r="AI230" s="125">
        <f t="shared" si="70"/>
        <v>2</v>
      </c>
      <c r="AJ230" s="125" t="str">
        <f t="shared" si="71"/>
        <v>Correct</v>
      </c>
      <c r="AK230" s="125"/>
      <c r="AL230" s="115" t="s">
        <v>83</v>
      </c>
      <c r="AM230" s="115">
        <v>59</v>
      </c>
      <c r="AN230" s="115" t="s">
        <v>181</v>
      </c>
      <c r="AO230" s="115" t="s">
        <v>232</v>
      </c>
      <c r="AP230" s="115" t="s">
        <v>85</v>
      </c>
      <c r="AQ230" s="115" t="s">
        <v>86</v>
      </c>
      <c r="AR230" s="115" t="s">
        <v>87</v>
      </c>
      <c r="AS230" s="115" t="s">
        <v>88</v>
      </c>
      <c r="AT230" s="115" t="s">
        <v>89</v>
      </c>
      <c r="AU230" s="115" t="s">
        <v>90</v>
      </c>
      <c r="AV230" s="115" t="s">
        <v>91</v>
      </c>
      <c r="AW230" s="115" t="s">
        <v>91</v>
      </c>
    </row>
    <row r="231" spans="1:49">
      <c r="A231" s="115">
        <v>7020355011</v>
      </c>
      <c r="C231" s="115" t="s">
        <v>19</v>
      </c>
      <c r="H231" s="115" t="s">
        <v>24</v>
      </c>
      <c r="L231" s="115" t="s">
        <v>28</v>
      </c>
      <c r="O231" s="125"/>
      <c r="P231" s="125">
        <f t="shared" si="54"/>
        <v>3</v>
      </c>
      <c r="Q231" s="125">
        <f t="shared" si="55"/>
        <v>1</v>
      </c>
      <c r="R231" s="125"/>
      <c r="S231" s="125">
        <f t="shared" si="56"/>
        <v>0</v>
      </c>
      <c r="T231" s="125">
        <f t="shared" si="57"/>
        <v>1</v>
      </c>
      <c r="U231" s="125">
        <f t="shared" si="58"/>
        <v>0</v>
      </c>
      <c r="V231" s="126">
        <f t="shared" si="59"/>
        <v>0</v>
      </c>
      <c r="W231" s="126">
        <f t="shared" si="60"/>
        <v>0</v>
      </c>
      <c r="X231" s="126">
        <f t="shared" si="61"/>
        <v>0</v>
      </c>
      <c r="Y231" s="126">
        <f t="shared" si="62"/>
        <v>1</v>
      </c>
      <c r="Z231" s="126">
        <f t="shared" si="63"/>
        <v>0</v>
      </c>
      <c r="AA231" s="126">
        <f t="shared" si="64"/>
        <v>0</v>
      </c>
      <c r="AB231" s="126">
        <f t="shared" si="65"/>
        <v>0</v>
      </c>
      <c r="AC231" s="126">
        <f t="shared" si="66"/>
        <v>1</v>
      </c>
      <c r="AD231" s="126">
        <f t="shared" si="67"/>
        <v>0</v>
      </c>
      <c r="AE231" s="126">
        <f t="shared" si="68"/>
        <v>0</v>
      </c>
      <c r="AF231" s="127"/>
      <c r="AG231" s="125"/>
      <c r="AH231" s="125">
        <f t="shared" si="69"/>
        <v>3</v>
      </c>
      <c r="AI231" s="125">
        <f t="shared" si="70"/>
        <v>3</v>
      </c>
      <c r="AJ231" s="125" t="str">
        <f t="shared" si="71"/>
        <v>Correct</v>
      </c>
      <c r="AK231" s="125"/>
      <c r="AL231" s="115" t="s">
        <v>99</v>
      </c>
      <c r="AM231" s="115">
        <v>26</v>
      </c>
      <c r="AN231" s="115" t="s">
        <v>181</v>
      </c>
      <c r="AO231" s="115" t="s">
        <v>232</v>
      </c>
      <c r="AP231" s="115" t="s">
        <v>97</v>
      </c>
      <c r="AQ231" s="115" t="s">
        <v>86</v>
      </c>
      <c r="AR231" s="115" t="s">
        <v>87</v>
      </c>
      <c r="AS231" s="115" t="s">
        <v>93</v>
      </c>
      <c r="AT231" s="115" t="s">
        <v>102</v>
      </c>
      <c r="AU231" s="115" t="s">
        <v>90</v>
      </c>
      <c r="AV231" s="115" t="s">
        <v>91</v>
      </c>
      <c r="AW231" s="115" t="s">
        <v>91</v>
      </c>
    </row>
    <row r="232" spans="1:49">
      <c r="A232" s="115">
        <v>7044847621</v>
      </c>
      <c r="B232" s="115" t="s">
        <v>18</v>
      </c>
      <c r="C232" s="115" t="s">
        <v>19</v>
      </c>
      <c r="E232" s="115" t="s">
        <v>21</v>
      </c>
      <c r="O232" s="125"/>
      <c r="P232" s="125">
        <f t="shared" si="54"/>
        <v>3</v>
      </c>
      <c r="Q232" s="125">
        <f t="shared" si="55"/>
        <v>1</v>
      </c>
      <c r="R232" s="125"/>
      <c r="S232" s="125">
        <f t="shared" si="56"/>
        <v>1</v>
      </c>
      <c r="T232" s="125">
        <f t="shared" si="57"/>
        <v>1</v>
      </c>
      <c r="U232" s="125">
        <f t="shared" si="58"/>
        <v>0</v>
      </c>
      <c r="V232" s="126">
        <f t="shared" si="59"/>
        <v>1</v>
      </c>
      <c r="W232" s="126">
        <f t="shared" si="60"/>
        <v>0</v>
      </c>
      <c r="X232" s="126">
        <f t="shared" si="61"/>
        <v>0</v>
      </c>
      <c r="Y232" s="126">
        <f t="shared" si="62"/>
        <v>0</v>
      </c>
      <c r="Z232" s="126">
        <f t="shared" si="63"/>
        <v>0</v>
      </c>
      <c r="AA232" s="126">
        <f t="shared" si="64"/>
        <v>0</v>
      </c>
      <c r="AB232" s="126">
        <f t="shared" si="65"/>
        <v>0</v>
      </c>
      <c r="AC232" s="126">
        <f t="shared" si="66"/>
        <v>0</v>
      </c>
      <c r="AD232" s="126">
        <f t="shared" si="67"/>
        <v>0</v>
      </c>
      <c r="AE232" s="126">
        <f t="shared" si="68"/>
        <v>0</v>
      </c>
      <c r="AF232" s="127"/>
      <c r="AG232" s="125"/>
      <c r="AH232" s="125">
        <f t="shared" si="69"/>
        <v>3</v>
      </c>
      <c r="AI232" s="125">
        <f t="shared" si="70"/>
        <v>3</v>
      </c>
      <c r="AJ232" s="125" t="str">
        <f t="shared" si="71"/>
        <v>Correct</v>
      </c>
      <c r="AK232" s="125"/>
      <c r="AL232" s="115" t="s">
        <v>99</v>
      </c>
      <c r="AM232" s="115">
        <v>83</v>
      </c>
      <c r="AN232" s="115" t="s">
        <v>181</v>
      </c>
      <c r="AO232" s="115" t="s">
        <v>237</v>
      </c>
      <c r="AP232" s="115" t="s">
        <v>85</v>
      </c>
      <c r="AQ232" s="115" t="s">
        <v>86</v>
      </c>
      <c r="AR232" s="115" t="s">
        <v>87</v>
      </c>
      <c r="AS232" s="115" t="s">
        <v>100</v>
      </c>
      <c r="AT232" s="115" t="s">
        <v>94</v>
      </c>
      <c r="AU232" s="115" t="s">
        <v>106</v>
      </c>
      <c r="AV232" s="115" t="s">
        <v>91</v>
      </c>
      <c r="AW232" s="115" t="s">
        <v>86</v>
      </c>
    </row>
    <row r="233" spans="1:49">
      <c r="A233" s="115">
        <v>7045783975</v>
      </c>
      <c r="C233" s="115" t="s">
        <v>19</v>
      </c>
      <c r="M233" s="115" t="s">
        <v>29</v>
      </c>
      <c r="O233" s="125"/>
      <c r="P233" s="125">
        <f t="shared" si="54"/>
        <v>2</v>
      </c>
      <c r="Q233" s="125">
        <f t="shared" si="55"/>
        <v>1.5</v>
      </c>
      <c r="R233" s="125"/>
      <c r="S233" s="125">
        <f t="shared" si="56"/>
        <v>0</v>
      </c>
      <c r="T233" s="125">
        <f t="shared" si="57"/>
        <v>1</v>
      </c>
      <c r="U233" s="125">
        <f t="shared" si="58"/>
        <v>0</v>
      </c>
      <c r="V233" s="126">
        <f t="shared" si="59"/>
        <v>0</v>
      </c>
      <c r="W233" s="126">
        <f t="shared" si="60"/>
        <v>0</v>
      </c>
      <c r="X233" s="126">
        <f t="shared" si="61"/>
        <v>0</v>
      </c>
      <c r="Y233" s="126">
        <f t="shared" si="62"/>
        <v>0</v>
      </c>
      <c r="Z233" s="126">
        <f t="shared" si="63"/>
        <v>0</v>
      </c>
      <c r="AA233" s="126">
        <f t="shared" si="64"/>
        <v>0</v>
      </c>
      <c r="AB233" s="126">
        <f t="shared" si="65"/>
        <v>0</v>
      </c>
      <c r="AC233" s="126">
        <f t="shared" si="66"/>
        <v>0</v>
      </c>
      <c r="AD233" s="126">
        <f t="shared" si="67"/>
        <v>1</v>
      </c>
      <c r="AE233" s="126">
        <f t="shared" si="68"/>
        <v>0</v>
      </c>
      <c r="AF233" s="127"/>
      <c r="AG233" s="125"/>
      <c r="AH233" s="125">
        <f t="shared" si="69"/>
        <v>2</v>
      </c>
      <c r="AI233" s="125">
        <f t="shared" si="70"/>
        <v>2</v>
      </c>
      <c r="AJ233" s="125" t="str">
        <f t="shared" si="71"/>
        <v>Correct</v>
      </c>
      <c r="AK233" s="125"/>
      <c r="AL233" s="115" t="s">
        <v>99</v>
      </c>
      <c r="AM233" s="115">
        <v>78</v>
      </c>
      <c r="AN233" s="115" t="s">
        <v>181</v>
      </c>
      <c r="AO233" s="115" t="s">
        <v>208</v>
      </c>
      <c r="AP233" s="115" t="s">
        <v>85</v>
      </c>
      <c r="AQ233" s="115" t="s">
        <v>91</v>
      </c>
      <c r="AR233" s="115" t="s">
        <v>87</v>
      </c>
      <c r="AS233" s="115" t="s">
        <v>88</v>
      </c>
      <c r="AT233" s="115" t="s">
        <v>111</v>
      </c>
      <c r="AU233" s="115" t="s">
        <v>106</v>
      </c>
      <c r="AV233" s="115" t="s">
        <v>91</v>
      </c>
      <c r="AW233" s="115" t="s">
        <v>91</v>
      </c>
    </row>
    <row r="234" spans="1:49">
      <c r="A234" s="115">
        <v>5598577851</v>
      </c>
      <c r="C234" s="115" t="s">
        <v>19</v>
      </c>
      <c r="G234" s="115" t="s">
        <v>23</v>
      </c>
      <c r="L234" s="115" t="s">
        <v>28</v>
      </c>
      <c r="O234" s="125"/>
      <c r="P234" s="125">
        <f t="shared" si="54"/>
        <v>3</v>
      </c>
      <c r="Q234" s="125">
        <f t="shared" si="55"/>
        <v>1</v>
      </c>
      <c r="R234" s="125"/>
      <c r="S234" s="125">
        <f t="shared" si="56"/>
        <v>0</v>
      </c>
      <c r="T234" s="125">
        <f t="shared" si="57"/>
        <v>1</v>
      </c>
      <c r="U234" s="125">
        <f t="shared" si="58"/>
        <v>0</v>
      </c>
      <c r="V234" s="126">
        <f t="shared" si="59"/>
        <v>0</v>
      </c>
      <c r="W234" s="126">
        <f t="shared" si="60"/>
        <v>0</v>
      </c>
      <c r="X234" s="126">
        <f t="shared" si="61"/>
        <v>1</v>
      </c>
      <c r="Y234" s="126">
        <f t="shared" si="62"/>
        <v>0</v>
      </c>
      <c r="Z234" s="126">
        <f t="shared" si="63"/>
        <v>0</v>
      </c>
      <c r="AA234" s="126">
        <f t="shared" si="64"/>
        <v>0</v>
      </c>
      <c r="AB234" s="126">
        <f t="shared" si="65"/>
        <v>0</v>
      </c>
      <c r="AC234" s="126">
        <f t="shared" si="66"/>
        <v>1</v>
      </c>
      <c r="AD234" s="126">
        <f t="shared" si="67"/>
        <v>0</v>
      </c>
      <c r="AE234" s="126">
        <f t="shared" si="68"/>
        <v>0</v>
      </c>
      <c r="AF234" s="127"/>
      <c r="AG234" s="125"/>
      <c r="AH234" s="125">
        <f t="shared" si="69"/>
        <v>3</v>
      </c>
      <c r="AI234" s="125">
        <f t="shared" si="70"/>
        <v>3</v>
      </c>
      <c r="AJ234" s="125" t="str">
        <f t="shared" si="71"/>
        <v>Correct</v>
      </c>
      <c r="AK234" s="125"/>
      <c r="AL234" s="115" t="s">
        <v>83</v>
      </c>
      <c r="AM234" s="115">
        <v>39</v>
      </c>
      <c r="AN234" s="115" t="s">
        <v>84</v>
      </c>
      <c r="AO234" s="115" t="s">
        <v>123</v>
      </c>
    </row>
    <row r="235" spans="1:49">
      <c r="A235" s="115">
        <v>5585006609</v>
      </c>
      <c r="C235" s="115" t="s">
        <v>19</v>
      </c>
      <c r="L235" s="115" t="s">
        <v>28</v>
      </c>
      <c r="O235" s="125"/>
      <c r="P235" s="125">
        <f t="shared" si="54"/>
        <v>2</v>
      </c>
      <c r="Q235" s="125">
        <f t="shared" si="55"/>
        <v>1.5</v>
      </c>
      <c r="R235" s="125"/>
      <c r="S235" s="125">
        <f t="shared" si="56"/>
        <v>0</v>
      </c>
      <c r="T235" s="125">
        <f t="shared" si="57"/>
        <v>1</v>
      </c>
      <c r="U235" s="125">
        <f t="shared" si="58"/>
        <v>0</v>
      </c>
      <c r="V235" s="126">
        <f t="shared" si="59"/>
        <v>0</v>
      </c>
      <c r="W235" s="126">
        <f t="shared" si="60"/>
        <v>0</v>
      </c>
      <c r="X235" s="126">
        <f t="shared" si="61"/>
        <v>0</v>
      </c>
      <c r="Y235" s="126">
        <f t="shared" si="62"/>
        <v>0</v>
      </c>
      <c r="Z235" s="126">
        <f t="shared" si="63"/>
        <v>0</v>
      </c>
      <c r="AA235" s="126">
        <f t="shared" si="64"/>
        <v>0</v>
      </c>
      <c r="AB235" s="126">
        <f t="shared" si="65"/>
        <v>0</v>
      </c>
      <c r="AC235" s="126">
        <f t="shared" si="66"/>
        <v>1</v>
      </c>
      <c r="AD235" s="126">
        <f t="shared" si="67"/>
        <v>0</v>
      </c>
      <c r="AE235" s="126">
        <f t="shared" si="68"/>
        <v>0</v>
      </c>
      <c r="AF235" s="127"/>
      <c r="AG235" s="125"/>
      <c r="AH235" s="125">
        <f t="shared" si="69"/>
        <v>2</v>
      </c>
      <c r="AI235" s="125">
        <f t="shared" si="70"/>
        <v>2</v>
      </c>
      <c r="AJ235" s="125" t="str">
        <f t="shared" si="71"/>
        <v>Correct</v>
      </c>
      <c r="AK235" s="125"/>
      <c r="AL235" s="115" t="s">
        <v>83</v>
      </c>
      <c r="AM235" s="115">
        <v>45</v>
      </c>
      <c r="AN235" s="115" t="s">
        <v>181</v>
      </c>
      <c r="AO235" s="115" t="s">
        <v>227</v>
      </c>
      <c r="AP235" s="115" t="s">
        <v>85</v>
      </c>
      <c r="AQ235" s="115" t="s">
        <v>86</v>
      </c>
      <c r="AR235" s="115" t="s">
        <v>87</v>
      </c>
      <c r="AS235" s="115" t="s">
        <v>88</v>
      </c>
      <c r="AT235" s="115" t="s">
        <v>89</v>
      </c>
      <c r="AU235" s="115" t="s">
        <v>90</v>
      </c>
      <c r="AV235" s="115" t="s">
        <v>91</v>
      </c>
      <c r="AW235" s="115" t="s">
        <v>91</v>
      </c>
    </row>
    <row r="236" spans="1:49">
      <c r="A236" s="115">
        <v>7011541633</v>
      </c>
      <c r="E236" s="115" t="s">
        <v>21</v>
      </c>
      <c r="M236" s="115" t="s">
        <v>29</v>
      </c>
      <c r="N236" s="115" t="s">
        <v>30</v>
      </c>
      <c r="O236" s="125"/>
      <c r="P236" s="125">
        <f t="shared" si="54"/>
        <v>3</v>
      </c>
      <c r="Q236" s="125">
        <f t="shared" si="55"/>
        <v>1</v>
      </c>
      <c r="R236" s="125"/>
      <c r="S236" s="125">
        <f t="shared" si="56"/>
        <v>0</v>
      </c>
      <c r="T236" s="125">
        <f t="shared" si="57"/>
        <v>0</v>
      </c>
      <c r="U236" s="125">
        <f t="shared" si="58"/>
        <v>0</v>
      </c>
      <c r="V236" s="126">
        <f t="shared" si="59"/>
        <v>1</v>
      </c>
      <c r="W236" s="126">
        <f t="shared" si="60"/>
        <v>0</v>
      </c>
      <c r="X236" s="126">
        <f t="shared" si="61"/>
        <v>0</v>
      </c>
      <c r="Y236" s="126">
        <f t="shared" si="62"/>
        <v>0</v>
      </c>
      <c r="Z236" s="126">
        <f t="shared" si="63"/>
        <v>0</v>
      </c>
      <c r="AA236" s="126">
        <f t="shared" si="64"/>
        <v>0</v>
      </c>
      <c r="AB236" s="126">
        <f t="shared" si="65"/>
        <v>0</v>
      </c>
      <c r="AC236" s="126">
        <f t="shared" si="66"/>
        <v>0</v>
      </c>
      <c r="AD236" s="126">
        <f t="shared" si="67"/>
        <v>1</v>
      </c>
      <c r="AE236" s="126">
        <f t="shared" si="68"/>
        <v>1</v>
      </c>
      <c r="AF236" s="127"/>
      <c r="AG236" s="125"/>
      <c r="AH236" s="125">
        <f t="shared" si="69"/>
        <v>3</v>
      </c>
      <c r="AI236" s="125">
        <f t="shared" si="70"/>
        <v>3</v>
      </c>
      <c r="AJ236" s="125" t="str">
        <f t="shared" si="71"/>
        <v>Correct</v>
      </c>
      <c r="AK236" s="125"/>
      <c r="AL236" s="115" t="s">
        <v>83</v>
      </c>
      <c r="AM236" s="115">
        <v>65</v>
      </c>
      <c r="AN236" s="115" t="s">
        <v>181</v>
      </c>
      <c r="AO236" s="115" t="s">
        <v>194</v>
      </c>
      <c r="AQ236" s="115" t="s">
        <v>91</v>
      </c>
      <c r="AR236" s="115" t="s">
        <v>87</v>
      </c>
      <c r="AS236" s="115" t="s">
        <v>88</v>
      </c>
      <c r="AT236" s="115" t="s">
        <v>94</v>
      </c>
      <c r="AU236" s="115" t="s">
        <v>90</v>
      </c>
      <c r="AW236" s="115" t="s">
        <v>91</v>
      </c>
    </row>
    <row r="237" spans="1:49">
      <c r="A237" s="115">
        <v>7044849937</v>
      </c>
      <c r="M237" s="115" t="s">
        <v>29</v>
      </c>
      <c r="O237" s="125"/>
      <c r="P237" s="125">
        <f t="shared" si="54"/>
        <v>1</v>
      </c>
      <c r="Q237" s="125">
        <f t="shared" si="55"/>
        <v>3</v>
      </c>
      <c r="R237" s="125"/>
      <c r="S237" s="125">
        <f t="shared" si="56"/>
        <v>0</v>
      </c>
      <c r="T237" s="125">
        <f t="shared" si="57"/>
        <v>0</v>
      </c>
      <c r="U237" s="125">
        <f t="shared" si="58"/>
        <v>0</v>
      </c>
      <c r="V237" s="126">
        <f t="shared" si="59"/>
        <v>0</v>
      </c>
      <c r="W237" s="126">
        <f t="shared" si="60"/>
        <v>0</v>
      </c>
      <c r="X237" s="126">
        <f t="shared" si="61"/>
        <v>0</v>
      </c>
      <c r="Y237" s="126">
        <f t="shared" si="62"/>
        <v>0</v>
      </c>
      <c r="Z237" s="126">
        <f t="shared" si="63"/>
        <v>0</v>
      </c>
      <c r="AA237" s="126">
        <f t="shared" si="64"/>
        <v>0</v>
      </c>
      <c r="AB237" s="126">
        <f t="shared" si="65"/>
        <v>0</v>
      </c>
      <c r="AC237" s="126">
        <f t="shared" si="66"/>
        <v>0</v>
      </c>
      <c r="AD237" s="126">
        <f t="shared" si="67"/>
        <v>1</v>
      </c>
      <c r="AE237" s="126">
        <f t="shared" si="68"/>
        <v>0</v>
      </c>
      <c r="AF237" s="127"/>
      <c r="AG237" s="125"/>
      <c r="AH237" s="125">
        <f t="shared" si="69"/>
        <v>1</v>
      </c>
      <c r="AI237" s="125">
        <f t="shared" si="70"/>
        <v>1</v>
      </c>
      <c r="AJ237" s="125" t="str">
        <f t="shared" si="71"/>
        <v>Correct</v>
      </c>
      <c r="AK237" s="125"/>
      <c r="AL237" s="115" t="s">
        <v>99</v>
      </c>
      <c r="AM237" s="115">
        <v>76</v>
      </c>
      <c r="AN237" s="115" t="s">
        <v>84</v>
      </c>
      <c r="AO237" s="115" t="s">
        <v>494</v>
      </c>
      <c r="AP237" s="115" t="s">
        <v>85</v>
      </c>
      <c r="AQ237" s="115" t="s">
        <v>86</v>
      </c>
      <c r="AR237" s="115" t="s">
        <v>87</v>
      </c>
      <c r="AS237" s="115" t="s">
        <v>100</v>
      </c>
      <c r="AT237" s="115" t="s">
        <v>94</v>
      </c>
      <c r="AU237" s="115" t="s">
        <v>106</v>
      </c>
      <c r="AV237" s="115" t="s">
        <v>117</v>
      </c>
      <c r="AW237" s="115" t="s">
        <v>86</v>
      </c>
    </row>
    <row r="238" spans="1:49">
      <c r="A238" s="115">
        <v>7044857865</v>
      </c>
      <c r="E238" s="115" t="s">
        <v>21</v>
      </c>
      <c r="I238" s="115" t="s">
        <v>25</v>
      </c>
      <c r="K238" s="115" t="s">
        <v>27</v>
      </c>
      <c r="L238" s="115" t="s">
        <v>28</v>
      </c>
      <c r="M238" s="115" t="s">
        <v>29</v>
      </c>
      <c r="O238" s="125"/>
      <c r="P238" s="125">
        <f t="shared" si="54"/>
        <v>5</v>
      </c>
      <c r="Q238" s="125">
        <f t="shared" si="55"/>
        <v>0.6</v>
      </c>
      <c r="R238" s="125"/>
      <c r="S238" s="125">
        <f t="shared" si="56"/>
        <v>0</v>
      </c>
      <c r="T238" s="125">
        <f t="shared" si="57"/>
        <v>0</v>
      </c>
      <c r="U238" s="125">
        <f t="shared" si="58"/>
        <v>0</v>
      </c>
      <c r="V238" s="126">
        <f t="shared" si="59"/>
        <v>0.6</v>
      </c>
      <c r="W238" s="126">
        <f t="shared" si="60"/>
        <v>0</v>
      </c>
      <c r="X238" s="126">
        <f t="shared" si="61"/>
        <v>0</v>
      </c>
      <c r="Y238" s="126">
        <f t="shared" si="62"/>
        <v>0</v>
      </c>
      <c r="Z238" s="126">
        <f t="shared" si="63"/>
        <v>0.6</v>
      </c>
      <c r="AA238" s="126">
        <f t="shared" si="64"/>
        <v>0</v>
      </c>
      <c r="AB238" s="126">
        <f t="shared" si="65"/>
        <v>0.6</v>
      </c>
      <c r="AC238" s="126">
        <f t="shared" si="66"/>
        <v>0.6</v>
      </c>
      <c r="AD238" s="126">
        <f t="shared" si="67"/>
        <v>0.6</v>
      </c>
      <c r="AE238" s="126">
        <f t="shared" si="68"/>
        <v>0</v>
      </c>
      <c r="AF238" s="127"/>
      <c r="AG238" s="125"/>
      <c r="AH238" s="125">
        <f t="shared" si="69"/>
        <v>3</v>
      </c>
      <c r="AI238" s="125">
        <f t="shared" si="70"/>
        <v>5</v>
      </c>
      <c r="AJ238" s="125" t="str">
        <f t="shared" si="71"/>
        <v>Correct</v>
      </c>
      <c r="AK238" s="125"/>
      <c r="AL238" s="115" t="s">
        <v>83</v>
      </c>
      <c r="AM238" s="115">
        <v>79</v>
      </c>
      <c r="AN238" s="115" t="s">
        <v>84</v>
      </c>
      <c r="AO238" s="115" t="s">
        <v>153</v>
      </c>
      <c r="AP238" s="115" t="s">
        <v>85</v>
      </c>
      <c r="AQ238" s="115" t="s">
        <v>91</v>
      </c>
      <c r="AR238" s="115" t="s">
        <v>137</v>
      </c>
      <c r="AS238" s="115" t="s">
        <v>93</v>
      </c>
      <c r="AT238" s="115" t="s">
        <v>102</v>
      </c>
      <c r="AU238" s="115" t="s">
        <v>106</v>
      </c>
      <c r="AV238" s="115" t="s">
        <v>91</v>
      </c>
    </row>
    <row r="239" spans="1:49">
      <c r="A239" s="115">
        <v>5585625018</v>
      </c>
      <c r="L239" s="115" t="s">
        <v>28</v>
      </c>
      <c r="O239" s="125"/>
      <c r="P239" s="125">
        <f t="shared" si="54"/>
        <v>1</v>
      </c>
      <c r="Q239" s="125">
        <f t="shared" si="55"/>
        <v>3</v>
      </c>
      <c r="R239" s="125"/>
      <c r="S239" s="125">
        <f t="shared" si="56"/>
        <v>0</v>
      </c>
      <c r="T239" s="125">
        <f t="shared" si="57"/>
        <v>0</v>
      </c>
      <c r="U239" s="125">
        <f t="shared" si="58"/>
        <v>0</v>
      </c>
      <c r="V239" s="126">
        <f t="shared" si="59"/>
        <v>0</v>
      </c>
      <c r="W239" s="126">
        <f t="shared" si="60"/>
        <v>0</v>
      </c>
      <c r="X239" s="126">
        <f t="shared" si="61"/>
        <v>0</v>
      </c>
      <c r="Y239" s="126">
        <f t="shared" si="62"/>
        <v>0</v>
      </c>
      <c r="Z239" s="126">
        <f t="shared" si="63"/>
        <v>0</v>
      </c>
      <c r="AA239" s="126">
        <f t="shared" si="64"/>
        <v>0</v>
      </c>
      <c r="AB239" s="126">
        <f t="shared" si="65"/>
        <v>0</v>
      </c>
      <c r="AC239" s="126">
        <f t="shared" si="66"/>
        <v>1</v>
      </c>
      <c r="AD239" s="126">
        <f t="shared" si="67"/>
        <v>0</v>
      </c>
      <c r="AE239" s="126">
        <f t="shared" si="68"/>
        <v>0</v>
      </c>
      <c r="AF239" s="127"/>
      <c r="AG239" s="125"/>
      <c r="AH239" s="125">
        <f t="shared" si="69"/>
        <v>1</v>
      </c>
      <c r="AI239" s="125">
        <f t="shared" si="70"/>
        <v>1</v>
      </c>
      <c r="AJ239" s="125" t="str">
        <f t="shared" si="71"/>
        <v>Correct</v>
      </c>
      <c r="AK239" s="125"/>
      <c r="AL239" s="115" t="s">
        <v>83</v>
      </c>
      <c r="AM239" s="115">
        <v>21</v>
      </c>
      <c r="AN239" s="115" t="s">
        <v>181</v>
      </c>
      <c r="AO239" s="115" t="s">
        <v>198</v>
      </c>
      <c r="AP239" s="115" t="s">
        <v>85</v>
      </c>
      <c r="AQ239" s="115" t="s">
        <v>86</v>
      </c>
      <c r="AR239" s="115" t="s">
        <v>87</v>
      </c>
      <c r="AS239" s="115" t="s">
        <v>100</v>
      </c>
      <c r="AT239" s="115" t="s">
        <v>94</v>
      </c>
      <c r="AU239" s="115" t="s">
        <v>90</v>
      </c>
      <c r="AV239" s="115" t="s">
        <v>91</v>
      </c>
      <c r="AW239" s="115" t="s">
        <v>91</v>
      </c>
    </row>
    <row r="240" spans="1:49">
      <c r="A240" s="115">
        <v>7020572029</v>
      </c>
      <c r="B240" s="115" t="s">
        <v>18</v>
      </c>
      <c r="D240" s="115" t="s">
        <v>20</v>
      </c>
      <c r="J240" s="115" t="s">
        <v>26</v>
      </c>
      <c r="N240" s="115" t="s">
        <v>30</v>
      </c>
      <c r="O240" s="125"/>
      <c r="P240" s="125">
        <f t="shared" si="54"/>
        <v>4</v>
      </c>
      <c r="Q240" s="125">
        <f t="shared" si="55"/>
        <v>0.75</v>
      </c>
      <c r="R240" s="125"/>
      <c r="S240" s="125">
        <f t="shared" si="56"/>
        <v>0.75</v>
      </c>
      <c r="T240" s="125">
        <f t="shared" si="57"/>
        <v>0</v>
      </c>
      <c r="U240" s="125">
        <f t="shared" si="58"/>
        <v>0.75</v>
      </c>
      <c r="V240" s="126">
        <f t="shared" si="59"/>
        <v>0</v>
      </c>
      <c r="W240" s="126">
        <f t="shared" si="60"/>
        <v>0</v>
      </c>
      <c r="X240" s="126">
        <f t="shared" si="61"/>
        <v>0</v>
      </c>
      <c r="Y240" s="126">
        <f t="shared" si="62"/>
        <v>0</v>
      </c>
      <c r="Z240" s="126">
        <f t="shared" si="63"/>
        <v>0</v>
      </c>
      <c r="AA240" s="126">
        <f t="shared" si="64"/>
        <v>0.75</v>
      </c>
      <c r="AB240" s="126">
        <f t="shared" si="65"/>
        <v>0</v>
      </c>
      <c r="AC240" s="126">
        <f t="shared" si="66"/>
        <v>0</v>
      </c>
      <c r="AD240" s="126">
        <f t="shared" si="67"/>
        <v>0</v>
      </c>
      <c r="AE240" s="126">
        <f t="shared" si="68"/>
        <v>0.75</v>
      </c>
      <c r="AF240" s="127"/>
      <c r="AG240" s="125"/>
      <c r="AH240" s="125">
        <f t="shared" si="69"/>
        <v>3</v>
      </c>
      <c r="AI240" s="125">
        <f t="shared" si="70"/>
        <v>4</v>
      </c>
      <c r="AJ240" s="125" t="str">
        <f t="shared" si="71"/>
        <v>Correct</v>
      </c>
      <c r="AK240" s="125"/>
      <c r="AL240" s="115" t="s">
        <v>99</v>
      </c>
      <c r="AM240" s="115">
        <v>18</v>
      </c>
      <c r="AN240" s="115" t="s">
        <v>84</v>
      </c>
      <c r="AO240" s="115" t="s">
        <v>165</v>
      </c>
      <c r="AP240" s="115" t="s">
        <v>107</v>
      </c>
      <c r="AQ240" s="115" t="s">
        <v>91</v>
      </c>
      <c r="AR240" s="115" t="s">
        <v>108</v>
      </c>
      <c r="AT240" s="115" t="s">
        <v>89</v>
      </c>
      <c r="AU240" s="115" t="s">
        <v>95</v>
      </c>
      <c r="AV240" s="115" t="s">
        <v>91</v>
      </c>
      <c r="AW240" s="115" t="s">
        <v>91</v>
      </c>
    </row>
    <row r="241" spans="1:49">
      <c r="A241" s="115">
        <v>7007932948</v>
      </c>
      <c r="D241" s="115" t="s">
        <v>20</v>
      </c>
      <c r="E241" s="115" t="s">
        <v>21</v>
      </c>
      <c r="O241" s="125"/>
      <c r="P241" s="125">
        <f t="shared" si="54"/>
        <v>2</v>
      </c>
      <c r="Q241" s="125">
        <f t="shared" si="55"/>
        <v>1.5</v>
      </c>
      <c r="R241" s="125"/>
      <c r="S241" s="125">
        <f t="shared" si="56"/>
        <v>0</v>
      </c>
      <c r="T241" s="125">
        <f t="shared" si="57"/>
        <v>0</v>
      </c>
      <c r="U241" s="125">
        <f t="shared" si="58"/>
        <v>1</v>
      </c>
      <c r="V241" s="126">
        <f t="shared" si="59"/>
        <v>1</v>
      </c>
      <c r="W241" s="126">
        <f t="shared" si="60"/>
        <v>0</v>
      </c>
      <c r="X241" s="126">
        <f t="shared" si="61"/>
        <v>0</v>
      </c>
      <c r="Y241" s="126">
        <f t="shared" si="62"/>
        <v>0</v>
      </c>
      <c r="Z241" s="126">
        <f t="shared" si="63"/>
        <v>0</v>
      </c>
      <c r="AA241" s="126">
        <f t="shared" si="64"/>
        <v>0</v>
      </c>
      <c r="AB241" s="126">
        <f t="shared" si="65"/>
        <v>0</v>
      </c>
      <c r="AC241" s="126">
        <f t="shared" si="66"/>
        <v>0</v>
      </c>
      <c r="AD241" s="126">
        <f t="shared" si="67"/>
        <v>0</v>
      </c>
      <c r="AE241" s="126">
        <f t="shared" si="68"/>
        <v>0</v>
      </c>
      <c r="AF241" s="127"/>
      <c r="AG241" s="125"/>
      <c r="AH241" s="125">
        <f t="shared" si="69"/>
        <v>2</v>
      </c>
      <c r="AI241" s="125">
        <f t="shared" si="70"/>
        <v>2</v>
      </c>
      <c r="AJ241" s="125" t="str">
        <f t="shared" si="71"/>
        <v>Correct</v>
      </c>
      <c r="AK241" s="125"/>
      <c r="AL241" s="115" t="s">
        <v>83</v>
      </c>
      <c r="AM241" s="115">
        <v>80</v>
      </c>
      <c r="AN241" s="115" t="s">
        <v>84</v>
      </c>
      <c r="AO241" s="115" t="s">
        <v>124</v>
      </c>
      <c r="AP241" s="115" t="s">
        <v>85</v>
      </c>
      <c r="AQ241" s="115" t="s">
        <v>86</v>
      </c>
      <c r="AR241" s="115" t="s">
        <v>87</v>
      </c>
      <c r="AS241" s="115" t="s">
        <v>104</v>
      </c>
      <c r="AT241" s="115" t="s">
        <v>102</v>
      </c>
      <c r="AU241" s="115" t="s">
        <v>106</v>
      </c>
      <c r="AV241" s="115" t="s">
        <v>91</v>
      </c>
      <c r="AW241" s="115" t="s">
        <v>86</v>
      </c>
    </row>
    <row r="242" spans="1:49">
      <c r="A242" s="115">
        <v>5588212499</v>
      </c>
      <c r="F242" s="115" t="s">
        <v>22</v>
      </c>
      <c r="K242" s="115" t="s">
        <v>27</v>
      </c>
      <c r="L242" s="115" t="s">
        <v>28</v>
      </c>
      <c r="O242" s="125"/>
      <c r="P242" s="125">
        <f t="shared" si="54"/>
        <v>3</v>
      </c>
      <c r="Q242" s="125">
        <f t="shared" si="55"/>
        <v>1</v>
      </c>
      <c r="R242" s="125"/>
      <c r="S242" s="125">
        <f t="shared" si="56"/>
        <v>0</v>
      </c>
      <c r="T242" s="125">
        <f t="shared" si="57"/>
        <v>0</v>
      </c>
      <c r="U242" s="125">
        <f t="shared" si="58"/>
        <v>0</v>
      </c>
      <c r="V242" s="126">
        <f t="shared" si="59"/>
        <v>0</v>
      </c>
      <c r="W242" s="126">
        <f t="shared" si="60"/>
        <v>1</v>
      </c>
      <c r="X242" s="126">
        <f t="shared" si="61"/>
        <v>0</v>
      </c>
      <c r="Y242" s="126">
        <f t="shared" si="62"/>
        <v>0</v>
      </c>
      <c r="Z242" s="126">
        <f t="shared" si="63"/>
        <v>0</v>
      </c>
      <c r="AA242" s="126">
        <f t="shared" si="64"/>
        <v>0</v>
      </c>
      <c r="AB242" s="126">
        <f t="shared" si="65"/>
        <v>1</v>
      </c>
      <c r="AC242" s="126">
        <f t="shared" si="66"/>
        <v>1</v>
      </c>
      <c r="AD242" s="126">
        <f t="shared" si="67"/>
        <v>0</v>
      </c>
      <c r="AE242" s="126">
        <f t="shared" si="68"/>
        <v>0</v>
      </c>
      <c r="AF242" s="127"/>
      <c r="AG242" s="125"/>
      <c r="AH242" s="125">
        <f t="shared" si="69"/>
        <v>3</v>
      </c>
      <c r="AI242" s="125">
        <f t="shared" si="70"/>
        <v>3</v>
      </c>
      <c r="AJ242" s="125" t="str">
        <f t="shared" si="71"/>
        <v>Correct</v>
      </c>
      <c r="AK242" s="125"/>
      <c r="AL242" s="115" t="s">
        <v>83</v>
      </c>
      <c r="AM242" s="115">
        <v>60</v>
      </c>
      <c r="AN242" s="115" t="s">
        <v>181</v>
      </c>
      <c r="AO242" s="115" t="s">
        <v>434</v>
      </c>
      <c r="AP242" s="115" t="s">
        <v>85</v>
      </c>
      <c r="AQ242" s="115" t="s">
        <v>86</v>
      </c>
      <c r="AR242" s="115" t="s">
        <v>87</v>
      </c>
      <c r="AS242" s="115" t="s">
        <v>88</v>
      </c>
      <c r="AT242" s="115" t="s">
        <v>89</v>
      </c>
      <c r="AU242" s="115" t="s">
        <v>90</v>
      </c>
      <c r="AV242" s="115" t="s">
        <v>91</v>
      </c>
      <c r="AW242" s="115" t="s">
        <v>91</v>
      </c>
    </row>
    <row r="243" spans="1:49">
      <c r="A243" s="115">
        <v>7044859265</v>
      </c>
      <c r="C243" s="115" t="s">
        <v>19</v>
      </c>
      <c r="H243" s="115" t="s">
        <v>24</v>
      </c>
      <c r="L243" s="115" t="s">
        <v>28</v>
      </c>
      <c r="O243" s="125"/>
      <c r="P243" s="125">
        <f t="shared" si="54"/>
        <v>3</v>
      </c>
      <c r="Q243" s="125">
        <f t="shared" si="55"/>
        <v>1</v>
      </c>
      <c r="R243" s="125"/>
      <c r="S243" s="125">
        <f t="shared" si="56"/>
        <v>0</v>
      </c>
      <c r="T243" s="125">
        <f t="shared" si="57"/>
        <v>1</v>
      </c>
      <c r="U243" s="125">
        <f t="shared" si="58"/>
        <v>0</v>
      </c>
      <c r="V243" s="126">
        <f t="shared" si="59"/>
        <v>0</v>
      </c>
      <c r="W243" s="126">
        <f t="shared" si="60"/>
        <v>0</v>
      </c>
      <c r="X243" s="126">
        <f t="shared" si="61"/>
        <v>0</v>
      </c>
      <c r="Y243" s="126">
        <f t="shared" si="62"/>
        <v>1</v>
      </c>
      <c r="Z243" s="126">
        <f t="shared" si="63"/>
        <v>0</v>
      </c>
      <c r="AA243" s="126">
        <f t="shared" si="64"/>
        <v>0</v>
      </c>
      <c r="AB243" s="126">
        <f t="shared" si="65"/>
        <v>0</v>
      </c>
      <c r="AC243" s="126">
        <f t="shared" si="66"/>
        <v>1</v>
      </c>
      <c r="AD243" s="126">
        <f t="shared" si="67"/>
        <v>0</v>
      </c>
      <c r="AE243" s="126">
        <f t="shared" si="68"/>
        <v>0</v>
      </c>
      <c r="AF243" s="127"/>
      <c r="AG243" s="125"/>
      <c r="AH243" s="125">
        <f t="shared" si="69"/>
        <v>3</v>
      </c>
      <c r="AI243" s="125">
        <f t="shared" si="70"/>
        <v>3</v>
      </c>
      <c r="AJ243" s="125" t="str">
        <f t="shared" si="71"/>
        <v>Correct</v>
      </c>
      <c r="AK243" s="125"/>
      <c r="AL243" s="115" t="s">
        <v>83</v>
      </c>
      <c r="AM243" s="115">
        <v>82</v>
      </c>
      <c r="AN243" s="115" t="s">
        <v>181</v>
      </c>
      <c r="AO243" s="115" t="s">
        <v>227</v>
      </c>
      <c r="AP243" s="115" t="s">
        <v>85</v>
      </c>
      <c r="AR243" s="115" t="s">
        <v>87</v>
      </c>
      <c r="AS243" s="115" t="s">
        <v>96</v>
      </c>
      <c r="AT243" s="115" t="s">
        <v>89</v>
      </c>
      <c r="AU243" s="115" t="s">
        <v>106</v>
      </c>
      <c r="AV243" s="115" t="s">
        <v>91</v>
      </c>
      <c r="AW243" s="115" t="s">
        <v>86</v>
      </c>
    </row>
    <row r="244" spans="1:49">
      <c r="A244" s="115">
        <v>5609556665</v>
      </c>
      <c r="E244" s="115" t="s">
        <v>21</v>
      </c>
      <c r="K244" s="115" t="s">
        <v>27</v>
      </c>
      <c r="L244" s="115" t="s">
        <v>28</v>
      </c>
      <c r="O244" s="125"/>
      <c r="P244" s="125">
        <f t="shared" si="54"/>
        <v>3</v>
      </c>
      <c r="Q244" s="125">
        <f t="shared" si="55"/>
        <v>1</v>
      </c>
      <c r="R244" s="125"/>
      <c r="S244" s="125">
        <f t="shared" si="56"/>
        <v>0</v>
      </c>
      <c r="T244" s="125">
        <f t="shared" si="57"/>
        <v>0</v>
      </c>
      <c r="U244" s="125">
        <f t="shared" si="58"/>
        <v>0</v>
      </c>
      <c r="V244" s="126">
        <f t="shared" si="59"/>
        <v>1</v>
      </c>
      <c r="W244" s="126">
        <f t="shared" si="60"/>
        <v>0</v>
      </c>
      <c r="X244" s="126">
        <f t="shared" si="61"/>
        <v>0</v>
      </c>
      <c r="Y244" s="126">
        <f t="shared" si="62"/>
        <v>0</v>
      </c>
      <c r="Z244" s="126">
        <f t="shared" si="63"/>
        <v>0</v>
      </c>
      <c r="AA244" s="126">
        <f t="shared" si="64"/>
        <v>0</v>
      </c>
      <c r="AB244" s="126">
        <f t="shared" si="65"/>
        <v>1</v>
      </c>
      <c r="AC244" s="126">
        <f t="shared" si="66"/>
        <v>1</v>
      </c>
      <c r="AD244" s="126">
        <f t="shared" si="67"/>
        <v>0</v>
      </c>
      <c r="AE244" s="126">
        <f t="shared" si="68"/>
        <v>0</v>
      </c>
      <c r="AF244" s="127"/>
      <c r="AG244" s="125"/>
      <c r="AH244" s="125">
        <f t="shared" si="69"/>
        <v>3</v>
      </c>
      <c r="AI244" s="125">
        <f t="shared" si="70"/>
        <v>3</v>
      </c>
      <c r="AJ244" s="125" t="str">
        <f t="shared" si="71"/>
        <v>Correct</v>
      </c>
      <c r="AK244" s="125"/>
      <c r="AL244" s="115" t="s">
        <v>83</v>
      </c>
      <c r="AM244" s="115">
        <v>31</v>
      </c>
      <c r="AN244" s="115" t="s">
        <v>181</v>
      </c>
      <c r="AO244" s="115" t="s">
        <v>212</v>
      </c>
      <c r="AP244" s="115" t="s">
        <v>85</v>
      </c>
      <c r="AQ244" s="115" t="s">
        <v>86</v>
      </c>
      <c r="AR244" s="115" t="s">
        <v>87</v>
      </c>
      <c r="AS244" s="115" t="s">
        <v>101</v>
      </c>
      <c r="AT244" s="115" t="s">
        <v>111</v>
      </c>
      <c r="AU244" s="115" t="s">
        <v>90</v>
      </c>
      <c r="AV244" s="115" t="s">
        <v>91</v>
      </c>
      <c r="AW244" s="115" t="s">
        <v>91</v>
      </c>
    </row>
    <row r="245" spans="1:49">
      <c r="A245" s="115">
        <v>7045786079</v>
      </c>
      <c r="C245" s="115" t="s">
        <v>19</v>
      </c>
      <c r="D245" s="115" t="s">
        <v>20</v>
      </c>
      <c r="I245" s="115" t="s">
        <v>25</v>
      </c>
      <c r="O245" s="125"/>
      <c r="P245" s="125">
        <f t="shared" si="54"/>
        <v>3</v>
      </c>
      <c r="Q245" s="125">
        <f t="shared" si="55"/>
        <v>1</v>
      </c>
      <c r="R245" s="125"/>
      <c r="S245" s="125">
        <f t="shared" si="56"/>
        <v>0</v>
      </c>
      <c r="T245" s="125">
        <f t="shared" si="57"/>
        <v>1</v>
      </c>
      <c r="U245" s="125">
        <f t="shared" si="58"/>
        <v>1</v>
      </c>
      <c r="V245" s="126">
        <f t="shared" si="59"/>
        <v>0</v>
      </c>
      <c r="W245" s="126">
        <f t="shared" si="60"/>
        <v>0</v>
      </c>
      <c r="X245" s="126">
        <f t="shared" si="61"/>
        <v>0</v>
      </c>
      <c r="Y245" s="126">
        <f t="shared" si="62"/>
        <v>0</v>
      </c>
      <c r="Z245" s="126">
        <f t="shared" si="63"/>
        <v>1</v>
      </c>
      <c r="AA245" s="126">
        <f t="shared" si="64"/>
        <v>0</v>
      </c>
      <c r="AB245" s="126">
        <f t="shared" si="65"/>
        <v>0</v>
      </c>
      <c r="AC245" s="126">
        <f t="shared" si="66"/>
        <v>0</v>
      </c>
      <c r="AD245" s="126">
        <f t="shared" si="67"/>
        <v>0</v>
      </c>
      <c r="AE245" s="126">
        <f t="shared" si="68"/>
        <v>0</v>
      </c>
      <c r="AF245" s="127"/>
      <c r="AG245" s="125"/>
      <c r="AH245" s="125">
        <f t="shared" si="69"/>
        <v>3</v>
      </c>
      <c r="AI245" s="125">
        <f t="shared" si="70"/>
        <v>3</v>
      </c>
      <c r="AJ245" s="125" t="str">
        <f t="shared" si="71"/>
        <v>Correct</v>
      </c>
      <c r="AK245" s="125"/>
      <c r="AL245" s="115" t="s">
        <v>83</v>
      </c>
      <c r="AM245" s="115">
        <v>53</v>
      </c>
      <c r="AN245" s="115" t="s">
        <v>181</v>
      </c>
      <c r="AO245" s="115" t="s">
        <v>207</v>
      </c>
      <c r="AP245" s="115" t="s">
        <v>85</v>
      </c>
      <c r="AQ245" s="115" t="s">
        <v>86</v>
      </c>
      <c r="AR245" s="115" t="s">
        <v>87</v>
      </c>
      <c r="AT245" s="115" t="s">
        <v>89</v>
      </c>
      <c r="AU245" s="115" t="s">
        <v>103</v>
      </c>
      <c r="AV245" s="115" t="s">
        <v>91</v>
      </c>
      <c r="AW245" s="115" t="s">
        <v>91</v>
      </c>
    </row>
    <row r="246" spans="1:49">
      <c r="A246" s="115">
        <v>6985122828</v>
      </c>
      <c r="E246" s="115" t="s">
        <v>21</v>
      </c>
      <c r="L246" s="115" t="s">
        <v>28</v>
      </c>
      <c r="O246" s="125"/>
      <c r="P246" s="125">
        <f t="shared" si="54"/>
        <v>2</v>
      </c>
      <c r="Q246" s="125">
        <f t="shared" si="55"/>
        <v>1.5</v>
      </c>
      <c r="R246" s="125"/>
      <c r="S246" s="125">
        <f t="shared" si="56"/>
        <v>0</v>
      </c>
      <c r="T246" s="125">
        <f t="shared" si="57"/>
        <v>0</v>
      </c>
      <c r="U246" s="125">
        <f t="shared" si="58"/>
        <v>0</v>
      </c>
      <c r="V246" s="126">
        <f t="shared" si="59"/>
        <v>1</v>
      </c>
      <c r="W246" s="126">
        <f t="shared" si="60"/>
        <v>0</v>
      </c>
      <c r="X246" s="126">
        <f t="shared" si="61"/>
        <v>0</v>
      </c>
      <c r="Y246" s="126">
        <f t="shared" si="62"/>
        <v>0</v>
      </c>
      <c r="Z246" s="126">
        <f t="shared" si="63"/>
        <v>0</v>
      </c>
      <c r="AA246" s="126">
        <f t="shared" si="64"/>
        <v>0</v>
      </c>
      <c r="AB246" s="126">
        <f t="shared" si="65"/>
        <v>0</v>
      </c>
      <c r="AC246" s="126">
        <f t="shared" si="66"/>
        <v>1</v>
      </c>
      <c r="AD246" s="126">
        <f t="shared" si="67"/>
        <v>0</v>
      </c>
      <c r="AE246" s="126">
        <f t="shared" si="68"/>
        <v>0</v>
      </c>
      <c r="AF246" s="127"/>
      <c r="AG246" s="125"/>
      <c r="AH246" s="125">
        <f t="shared" si="69"/>
        <v>2</v>
      </c>
      <c r="AI246" s="125">
        <f t="shared" si="70"/>
        <v>2</v>
      </c>
      <c r="AJ246" s="125" t="str">
        <f t="shared" si="71"/>
        <v>Correct</v>
      </c>
      <c r="AK246" s="125"/>
      <c r="AL246" s="115" t="s">
        <v>83</v>
      </c>
      <c r="AM246" s="115">
        <v>50</v>
      </c>
      <c r="AN246" s="115" t="s">
        <v>181</v>
      </c>
      <c r="AP246" s="115" t="s">
        <v>85</v>
      </c>
      <c r="AQ246" s="115" t="s">
        <v>86</v>
      </c>
      <c r="AR246" s="115" t="s">
        <v>87</v>
      </c>
      <c r="AS246" s="115" t="s">
        <v>101</v>
      </c>
      <c r="AT246" s="115" t="s">
        <v>89</v>
      </c>
      <c r="AU246" s="115" t="s">
        <v>90</v>
      </c>
      <c r="AV246" s="115" t="s">
        <v>91</v>
      </c>
      <c r="AW246" s="115" t="s">
        <v>91</v>
      </c>
    </row>
    <row r="247" spans="1:49">
      <c r="A247" s="115">
        <v>7045774846</v>
      </c>
      <c r="E247" s="115" t="s">
        <v>21</v>
      </c>
      <c r="O247" s="125"/>
      <c r="P247" s="125">
        <f t="shared" si="54"/>
        <v>1</v>
      </c>
      <c r="Q247" s="125">
        <f t="shared" si="55"/>
        <v>3</v>
      </c>
      <c r="R247" s="125"/>
      <c r="S247" s="125">
        <f t="shared" si="56"/>
        <v>0</v>
      </c>
      <c r="T247" s="125">
        <f t="shared" si="57"/>
        <v>0</v>
      </c>
      <c r="U247" s="125">
        <f t="shared" si="58"/>
        <v>0</v>
      </c>
      <c r="V247" s="126">
        <f t="shared" si="59"/>
        <v>1</v>
      </c>
      <c r="W247" s="126">
        <f t="shared" si="60"/>
        <v>0</v>
      </c>
      <c r="X247" s="126">
        <f t="shared" si="61"/>
        <v>0</v>
      </c>
      <c r="Y247" s="126">
        <f t="shared" si="62"/>
        <v>0</v>
      </c>
      <c r="Z247" s="126">
        <f t="shared" si="63"/>
        <v>0</v>
      </c>
      <c r="AA247" s="126">
        <f t="shared" si="64"/>
        <v>0</v>
      </c>
      <c r="AB247" s="126">
        <f t="shared" si="65"/>
        <v>0</v>
      </c>
      <c r="AC247" s="126">
        <f t="shared" si="66"/>
        <v>0</v>
      </c>
      <c r="AD247" s="126">
        <f t="shared" si="67"/>
        <v>0</v>
      </c>
      <c r="AE247" s="126">
        <f t="shared" si="68"/>
        <v>0</v>
      </c>
      <c r="AF247" s="127"/>
      <c r="AG247" s="125"/>
      <c r="AH247" s="125">
        <f t="shared" si="69"/>
        <v>1</v>
      </c>
      <c r="AI247" s="125">
        <f t="shared" si="70"/>
        <v>1</v>
      </c>
      <c r="AJ247" s="125" t="str">
        <f t="shared" si="71"/>
        <v>Correct</v>
      </c>
      <c r="AK247" s="125"/>
      <c r="AL247" s="115" t="s">
        <v>83</v>
      </c>
      <c r="AM247" s="115">
        <v>84</v>
      </c>
      <c r="AN247" s="115" t="s">
        <v>181</v>
      </c>
      <c r="AO247" s="115" t="s">
        <v>200</v>
      </c>
      <c r="AP247" s="115" t="s">
        <v>85</v>
      </c>
      <c r="AQ247" s="115" t="s">
        <v>86</v>
      </c>
      <c r="AR247" s="115" t="s">
        <v>87</v>
      </c>
      <c r="AS247" s="115" t="s">
        <v>104</v>
      </c>
      <c r="AT247" s="115" t="s">
        <v>102</v>
      </c>
      <c r="AU247" s="115" t="s">
        <v>106</v>
      </c>
      <c r="AV247" s="115" t="s">
        <v>91</v>
      </c>
      <c r="AW247" s="115" t="s">
        <v>86</v>
      </c>
    </row>
    <row r="248" spans="1:49">
      <c r="A248" s="115">
        <v>6988281630</v>
      </c>
      <c r="C248" s="115" t="s">
        <v>19</v>
      </c>
      <c r="N248" s="115" t="s">
        <v>30</v>
      </c>
      <c r="O248" s="125"/>
      <c r="P248" s="125">
        <f t="shared" si="54"/>
        <v>2</v>
      </c>
      <c r="Q248" s="125">
        <f t="shared" si="55"/>
        <v>1.5</v>
      </c>
      <c r="R248" s="125"/>
      <c r="S248" s="125">
        <f t="shared" si="56"/>
        <v>0</v>
      </c>
      <c r="T248" s="125">
        <f t="shared" si="57"/>
        <v>1</v>
      </c>
      <c r="U248" s="125">
        <f t="shared" si="58"/>
        <v>0</v>
      </c>
      <c r="V248" s="126">
        <f t="shared" si="59"/>
        <v>0</v>
      </c>
      <c r="W248" s="126">
        <f t="shared" si="60"/>
        <v>0</v>
      </c>
      <c r="X248" s="126">
        <f t="shared" si="61"/>
        <v>0</v>
      </c>
      <c r="Y248" s="126">
        <f t="shared" si="62"/>
        <v>0</v>
      </c>
      <c r="Z248" s="126">
        <f t="shared" si="63"/>
        <v>0</v>
      </c>
      <c r="AA248" s="126">
        <f t="shared" si="64"/>
        <v>0</v>
      </c>
      <c r="AB248" s="126">
        <f t="shared" si="65"/>
        <v>0</v>
      </c>
      <c r="AC248" s="126">
        <f t="shared" si="66"/>
        <v>0</v>
      </c>
      <c r="AD248" s="126">
        <f t="shared" si="67"/>
        <v>0</v>
      </c>
      <c r="AE248" s="126">
        <f t="shared" si="68"/>
        <v>1</v>
      </c>
      <c r="AF248" s="127"/>
      <c r="AG248" s="125"/>
      <c r="AH248" s="125">
        <f t="shared" si="69"/>
        <v>2</v>
      </c>
      <c r="AI248" s="125">
        <f t="shared" si="70"/>
        <v>2</v>
      </c>
      <c r="AJ248" s="125" t="str">
        <f t="shared" si="71"/>
        <v>Correct</v>
      </c>
      <c r="AK248" s="125"/>
      <c r="AL248" s="115" t="s">
        <v>99</v>
      </c>
      <c r="AM248" s="115">
        <v>70</v>
      </c>
      <c r="AN248" s="115" t="s">
        <v>84</v>
      </c>
      <c r="AO248" s="115" t="s">
        <v>121</v>
      </c>
      <c r="AP248" s="115" t="s">
        <v>85</v>
      </c>
      <c r="AQ248" s="115" t="s">
        <v>86</v>
      </c>
      <c r="AR248" s="115" t="s">
        <v>87</v>
      </c>
      <c r="AS248" s="115" t="s">
        <v>101</v>
      </c>
      <c r="AT248" s="115" t="s">
        <v>94</v>
      </c>
      <c r="AU248" s="115" t="s">
        <v>106</v>
      </c>
      <c r="AV248" s="115" t="s">
        <v>91</v>
      </c>
      <c r="AW248" s="115" t="s">
        <v>91</v>
      </c>
    </row>
    <row r="249" spans="1:49">
      <c r="A249" s="115">
        <v>6985445266</v>
      </c>
      <c r="M249" s="115" t="s">
        <v>29</v>
      </c>
      <c r="O249" s="125"/>
      <c r="P249" s="125">
        <f t="shared" si="54"/>
        <v>1</v>
      </c>
      <c r="Q249" s="125">
        <f t="shared" si="55"/>
        <v>3</v>
      </c>
      <c r="R249" s="125"/>
      <c r="S249" s="125">
        <f t="shared" si="56"/>
        <v>0</v>
      </c>
      <c r="T249" s="125">
        <f t="shared" si="57"/>
        <v>0</v>
      </c>
      <c r="U249" s="125">
        <f t="shared" si="58"/>
        <v>0</v>
      </c>
      <c r="V249" s="126">
        <f t="shared" si="59"/>
        <v>0</v>
      </c>
      <c r="W249" s="126">
        <f t="shared" si="60"/>
        <v>0</v>
      </c>
      <c r="X249" s="126">
        <f t="shared" si="61"/>
        <v>0</v>
      </c>
      <c r="Y249" s="126">
        <f t="shared" si="62"/>
        <v>0</v>
      </c>
      <c r="Z249" s="126">
        <f t="shared" si="63"/>
        <v>0</v>
      </c>
      <c r="AA249" s="126">
        <f t="shared" si="64"/>
        <v>0</v>
      </c>
      <c r="AB249" s="126">
        <f t="shared" si="65"/>
        <v>0</v>
      </c>
      <c r="AC249" s="126">
        <f t="shared" si="66"/>
        <v>0</v>
      </c>
      <c r="AD249" s="126">
        <f t="shared" si="67"/>
        <v>1</v>
      </c>
      <c r="AE249" s="126">
        <f t="shared" si="68"/>
        <v>0</v>
      </c>
      <c r="AF249" s="127"/>
      <c r="AG249" s="125"/>
      <c r="AH249" s="125">
        <f t="shared" si="69"/>
        <v>1</v>
      </c>
      <c r="AI249" s="125">
        <f t="shared" si="70"/>
        <v>1</v>
      </c>
      <c r="AJ249" s="125" t="str">
        <f t="shared" si="71"/>
        <v>Correct</v>
      </c>
      <c r="AK249" s="125"/>
      <c r="AL249" s="115" t="s">
        <v>83</v>
      </c>
      <c r="AM249" s="115">
        <v>74</v>
      </c>
      <c r="AN249" s="115" t="s">
        <v>84</v>
      </c>
      <c r="AO249" s="115" t="s">
        <v>170</v>
      </c>
      <c r="AP249" s="115" t="s">
        <v>85</v>
      </c>
      <c r="AR249" s="115" t="s">
        <v>87</v>
      </c>
      <c r="AS249" s="115" t="s">
        <v>93</v>
      </c>
      <c r="AT249" s="115" t="s">
        <v>94</v>
      </c>
      <c r="AU249" s="115" t="s">
        <v>106</v>
      </c>
      <c r="AV249" s="115" t="s">
        <v>91</v>
      </c>
      <c r="AW249" s="115" t="s">
        <v>86</v>
      </c>
    </row>
    <row r="250" spans="1:49">
      <c r="A250" s="115">
        <v>7007925444</v>
      </c>
      <c r="D250" s="115" t="s">
        <v>20</v>
      </c>
      <c r="I250" s="115" t="s">
        <v>25</v>
      </c>
      <c r="J250" s="115" t="s">
        <v>26</v>
      </c>
      <c r="K250" s="115" t="s">
        <v>27</v>
      </c>
      <c r="N250" s="115" t="s">
        <v>30</v>
      </c>
      <c r="O250" s="125"/>
      <c r="P250" s="125">
        <f t="shared" si="54"/>
        <v>5</v>
      </c>
      <c r="Q250" s="125">
        <f t="shared" si="55"/>
        <v>0.6</v>
      </c>
      <c r="R250" s="125"/>
      <c r="S250" s="125">
        <f t="shared" si="56"/>
        <v>0</v>
      </c>
      <c r="T250" s="125">
        <f t="shared" si="57"/>
        <v>0</v>
      </c>
      <c r="U250" s="125">
        <f t="shared" si="58"/>
        <v>0.6</v>
      </c>
      <c r="V250" s="126">
        <f t="shared" si="59"/>
        <v>0</v>
      </c>
      <c r="W250" s="126">
        <f t="shared" si="60"/>
        <v>0</v>
      </c>
      <c r="X250" s="126">
        <f t="shared" si="61"/>
        <v>0</v>
      </c>
      <c r="Y250" s="126">
        <f t="shared" si="62"/>
        <v>0</v>
      </c>
      <c r="Z250" s="126">
        <f t="shared" si="63"/>
        <v>0.6</v>
      </c>
      <c r="AA250" s="126">
        <f t="shared" si="64"/>
        <v>0.6</v>
      </c>
      <c r="AB250" s="126">
        <f t="shared" si="65"/>
        <v>0.6</v>
      </c>
      <c r="AC250" s="126">
        <f t="shared" si="66"/>
        <v>0</v>
      </c>
      <c r="AD250" s="126">
        <f t="shared" si="67"/>
        <v>0</v>
      </c>
      <c r="AE250" s="126">
        <f t="shared" si="68"/>
        <v>0.6</v>
      </c>
      <c r="AF250" s="127"/>
      <c r="AG250" s="125"/>
      <c r="AH250" s="125">
        <f t="shared" si="69"/>
        <v>3</v>
      </c>
      <c r="AI250" s="125">
        <f t="shared" si="70"/>
        <v>5</v>
      </c>
      <c r="AJ250" s="125" t="str">
        <f t="shared" si="71"/>
        <v>Correct</v>
      </c>
      <c r="AK250" s="125"/>
      <c r="AL250" s="115" t="s">
        <v>83</v>
      </c>
      <c r="AM250" s="115">
        <v>65</v>
      </c>
      <c r="AN250" s="115" t="s">
        <v>84</v>
      </c>
      <c r="AO250" s="115" t="s">
        <v>146</v>
      </c>
      <c r="AP250" s="115" t="s">
        <v>85</v>
      </c>
      <c r="AQ250" s="115" t="s">
        <v>86</v>
      </c>
      <c r="AR250" s="115" t="s">
        <v>87</v>
      </c>
      <c r="AS250" s="115" t="s">
        <v>101</v>
      </c>
      <c r="AT250" s="115" t="s">
        <v>111</v>
      </c>
      <c r="AU250" s="115" t="s">
        <v>90</v>
      </c>
      <c r="AV250" s="115" t="s">
        <v>91</v>
      </c>
      <c r="AW250" s="115" t="s">
        <v>91</v>
      </c>
    </row>
    <row r="251" spans="1:49">
      <c r="A251" s="115">
        <v>5597513354</v>
      </c>
      <c r="C251" s="115" t="s">
        <v>19</v>
      </c>
      <c r="J251" s="115" t="s">
        <v>26</v>
      </c>
      <c r="L251" s="115" t="s">
        <v>28</v>
      </c>
      <c r="O251" s="125"/>
      <c r="P251" s="125">
        <f t="shared" si="54"/>
        <v>3</v>
      </c>
      <c r="Q251" s="125">
        <f t="shared" si="55"/>
        <v>1</v>
      </c>
      <c r="R251" s="125"/>
      <c r="S251" s="125">
        <f t="shared" si="56"/>
        <v>0</v>
      </c>
      <c r="T251" s="125">
        <f t="shared" si="57"/>
        <v>1</v>
      </c>
      <c r="U251" s="125">
        <f t="shared" si="58"/>
        <v>0</v>
      </c>
      <c r="V251" s="126">
        <f t="shared" si="59"/>
        <v>0</v>
      </c>
      <c r="W251" s="126">
        <f t="shared" si="60"/>
        <v>0</v>
      </c>
      <c r="X251" s="126">
        <f t="shared" si="61"/>
        <v>0</v>
      </c>
      <c r="Y251" s="126">
        <f t="shared" si="62"/>
        <v>0</v>
      </c>
      <c r="Z251" s="126">
        <f t="shared" si="63"/>
        <v>0</v>
      </c>
      <c r="AA251" s="126">
        <f t="shared" si="64"/>
        <v>1</v>
      </c>
      <c r="AB251" s="126">
        <f t="shared" si="65"/>
        <v>0</v>
      </c>
      <c r="AC251" s="126">
        <f t="shared" si="66"/>
        <v>1</v>
      </c>
      <c r="AD251" s="126">
        <f t="shared" si="67"/>
        <v>0</v>
      </c>
      <c r="AE251" s="126">
        <f t="shared" si="68"/>
        <v>0</v>
      </c>
      <c r="AF251" s="127"/>
      <c r="AG251" s="125"/>
      <c r="AH251" s="125">
        <f t="shared" si="69"/>
        <v>3</v>
      </c>
      <c r="AI251" s="125">
        <f t="shared" si="70"/>
        <v>3</v>
      </c>
      <c r="AJ251" s="125" t="str">
        <f t="shared" si="71"/>
        <v>Correct</v>
      </c>
      <c r="AK251" s="125"/>
      <c r="AL251" s="115" t="s">
        <v>179</v>
      </c>
      <c r="AM251" s="115">
        <v>64</v>
      </c>
      <c r="AN251" s="115" t="s">
        <v>181</v>
      </c>
      <c r="AO251" s="115" t="s">
        <v>267</v>
      </c>
      <c r="AP251" s="115" t="s">
        <v>443</v>
      </c>
      <c r="AQ251" s="115" t="s">
        <v>91</v>
      </c>
      <c r="AR251" s="115" t="s">
        <v>108</v>
      </c>
      <c r="AS251" s="115" t="s">
        <v>96</v>
      </c>
      <c r="AT251" s="115" t="s">
        <v>89</v>
      </c>
      <c r="AU251" s="115" t="s">
        <v>113</v>
      </c>
      <c r="AV251" s="115" t="s">
        <v>91</v>
      </c>
    </row>
    <row r="252" spans="1:49">
      <c r="A252" s="115">
        <v>5579360789</v>
      </c>
      <c r="C252" s="115" t="s">
        <v>19</v>
      </c>
      <c r="J252" s="115" t="s">
        <v>26</v>
      </c>
      <c r="N252" s="115" t="s">
        <v>30</v>
      </c>
      <c r="O252" s="125"/>
      <c r="P252" s="125">
        <f t="shared" si="54"/>
        <v>3</v>
      </c>
      <c r="Q252" s="125">
        <f t="shared" si="55"/>
        <v>1</v>
      </c>
      <c r="R252" s="125"/>
      <c r="S252" s="125">
        <f t="shared" si="56"/>
        <v>0</v>
      </c>
      <c r="T252" s="125">
        <f t="shared" si="57"/>
        <v>1</v>
      </c>
      <c r="U252" s="125">
        <f t="shared" si="58"/>
        <v>0</v>
      </c>
      <c r="V252" s="126">
        <f t="shared" si="59"/>
        <v>0</v>
      </c>
      <c r="W252" s="126">
        <f t="shared" si="60"/>
        <v>0</v>
      </c>
      <c r="X252" s="126">
        <f t="shared" si="61"/>
        <v>0</v>
      </c>
      <c r="Y252" s="126">
        <f t="shared" si="62"/>
        <v>0</v>
      </c>
      <c r="Z252" s="126">
        <f t="shared" si="63"/>
        <v>0</v>
      </c>
      <c r="AA252" s="126">
        <f t="shared" si="64"/>
        <v>1</v>
      </c>
      <c r="AB252" s="126">
        <f t="shared" si="65"/>
        <v>0</v>
      </c>
      <c r="AC252" s="126">
        <f t="shared" si="66"/>
        <v>0</v>
      </c>
      <c r="AD252" s="126">
        <f t="shared" si="67"/>
        <v>0</v>
      </c>
      <c r="AE252" s="126">
        <f t="shared" si="68"/>
        <v>1</v>
      </c>
      <c r="AF252" s="127"/>
      <c r="AG252" s="125"/>
      <c r="AH252" s="125">
        <f t="shared" si="69"/>
        <v>3</v>
      </c>
      <c r="AI252" s="125">
        <f t="shared" si="70"/>
        <v>3</v>
      </c>
      <c r="AJ252" s="125" t="str">
        <f t="shared" si="71"/>
        <v>Correct</v>
      </c>
      <c r="AK252" s="125"/>
      <c r="AL252" s="115"/>
    </row>
    <row r="253" spans="1:49">
      <c r="A253" s="115">
        <v>5579360196</v>
      </c>
      <c r="C253" s="115" t="s">
        <v>19</v>
      </c>
      <c r="J253" s="115" t="s">
        <v>26</v>
      </c>
      <c r="N253" s="115" t="s">
        <v>30</v>
      </c>
      <c r="O253" s="125"/>
      <c r="P253" s="125">
        <f t="shared" si="54"/>
        <v>3</v>
      </c>
      <c r="Q253" s="125">
        <f t="shared" si="55"/>
        <v>1</v>
      </c>
      <c r="R253" s="125"/>
      <c r="S253" s="125">
        <f t="shared" si="56"/>
        <v>0</v>
      </c>
      <c r="T253" s="125">
        <f t="shared" si="57"/>
        <v>1</v>
      </c>
      <c r="U253" s="125">
        <f t="shared" si="58"/>
        <v>0</v>
      </c>
      <c r="V253" s="126">
        <f t="shared" si="59"/>
        <v>0</v>
      </c>
      <c r="W253" s="126">
        <f t="shared" si="60"/>
        <v>0</v>
      </c>
      <c r="X253" s="126">
        <f t="shared" si="61"/>
        <v>0</v>
      </c>
      <c r="Y253" s="126">
        <f t="shared" si="62"/>
        <v>0</v>
      </c>
      <c r="Z253" s="126">
        <f t="shared" si="63"/>
        <v>0</v>
      </c>
      <c r="AA253" s="126">
        <f t="shared" si="64"/>
        <v>1</v>
      </c>
      <c r="AB253" s="126">
        <f t="shared" si="65"/>
        <v>0</v>
      </c>
      <c r="AC253" s="126">
        <f t="shared" si="66"/>
        <v>0</v>
      </c>
      <c r="AD253" s="126">
        <f t="shared" si="67"/>
        <v>0</v>
      </c>
      <c r="AE253" s="126">
        <f t="shared" si="68"/>
        <v>1</v>
      </c>
      <c r="AF253" s="127"/>
      <c r="AG253" s="125"/>
      <c r="AH253" s="125">
        <f t="shared" si="69"/>
        <v>3</v>
      </c>
      <c r="AI253" s="125">
        <f t="shared" si="70"/>
        <v>3</v>
      </c>
      <c r="AJ253" s="125" t="str">
        <f t="shared" si="71"/>
        <v>Correct</v>
      </c>
      <c r="AK253" s="125"/>
      <c r="AL253" s="115"/>
    </row>
    <row r="254" spans="1:49">
      <c r="A254" s="115">
        <v>6984059080</v>
      </c>
      <c r="D254" s="115" t="s">
        <v>20</v>
      </c>
      <c r="J254" s="115" t="s">
        <v>26</v>
      </c>
      <c r="K254" s="115" t="s">
        <v>27</v>
      </c>
      <c r="L254" s="115" t="s">
        <v>28</v>
      </c>
      <c r="M254" s="115" t="s">
        <v>29</v>
      </c>
      <c r="N254" s="115" t="s">
        <v>30</v>
      </c>
      <c r="O254" s="125"/>
      <c r="P254" s="125">
        <f t="shared" si="54"/>
        <v>6</v>
      </c>
      <c r="Q254" s="125">
        <f t="shared" si="55"/>
        <v>0.5</v>
      </c>
      <c r="R254" s="125"/>
      <c r="S254" s="125">
        <f t="shared" si="56"/>
        <v>0</v>
      </c>
      <c r="T254" s="125">
        <f t="shared" si="57"/>
        <v>0</v>
      </c>
      <c r="U254" s="125">
        <f t="shared" si="58"/>
        <v>0.5</v>
      </c>
      <c r="V254" s="126">
        <f t="shared" si="59"/>
        <v>0</v>
      </c>
      <c r="W254" s="126">
        <f t="shared" si="60"/>
        <v>0</v>
      </c>
      <c r="X254" s="126">
        <f t="shared" si="61"/>
        <v>0</v>
      </c>
      <c r="Y254" s="126">
        <f t="shared" si="62"/>
        <v>0</v>
      </c>
      <c r="Z254" s="126">
        <f t="shared" si="63"/>
        <v>0</v>
      </c>
      <c r="AA254" s="126">
        <f t="shared" si="64"/>
        <v>0.5</v>
      </c>
      <c r="AB254" s="126">
        <f t="shared" si="65"/>
        <v>0.5</v>
      </c>
      <c r="AC254" s="126">
        <f t="shared" si="66"/>
        <v>0.5</v>
      </c>
      <c r="AD254" s="126">
        <f t="shared" si="67"/>
        <v>0.5</v>
      </c>
      <c r="AE254" s="126">
        <f t="shared" si="68"/>
        <v>0.5</v>
      </c>
      <c r="AF254" s="127"/>
      <c r="AG254" s="125"/>
      <c r="AH254" s="125">
        <f t="shared" si="69"/>
        <v>3</v>
      </c>
      <c r="AI254" s="125">
        <f t="shared" si="70"/>
        <v>6</v>
      </c>
      <c r="AJ254" s="125" t="str">
        <f t="shared" si="71"/>
        <v>Correct</v>
      </c>
      <c r="AK254" s="125"/>
      <c r="AL254" s="115" t="s">
        <v>83</v>
      </c>
      <c r="AM254" s="115">
        <v>67</v>
      </c>
      <c r="AN254" s="115" t="s">
        <v>181</v>
      </c>
      <c r="AO254" s="115" t="s">
        <v>206</v>
      </c>
      <c r="AQ254" s="115" t="s">
        <v>86</v>
      </c>
      <c r="AR254" s="115" t="s">
        <v>87</v>
      </c>
      <c r="AS254" s="115" t="s">
        <v>100</v>
      </c>
      <c r="AT254" s="115" t="s">
        <v>111</v>
      </c>
      <c r="AU254" s="115" t="s">
        <v>106</v>
      </c>
    </row>
    <row r="255" spans="1:49">
      <c r="A255" s="115">
        <v>7044862388</v>
      </c>
      <c r="I255" s="115" t="s">
        <v>25</v>
      </c>
      <c r="J255" s="115" t="s">
        <v>26</v>
      </c>
      <c r="K255" s="115" t="s">
        <v>27</v>
      </c>
      <c r="L255" s="115" t="s">
        <v>28</v>
      </c>
      <c r="N255" s="115" t="s">
        <v>30</v>
      </c>
      <c r="O255" s="125"/>
      <c r="P255" s="125">
        <f t="shared" si="54"/>
        <v>5</v>
      </c>
      <c r="Q255" s="125">
        <f t="shared" si="55"/>
        <v>0.6</v>
      </c>
      <c r="R255" s="125"/>
      <c r="S255" s="125">
        <f t="shared" si="56"/>
        <v>0</v>
      </c>
      <c r="T255" s="125">
        <f t="shared" si="57"/>
        <v>0</v>
      </c>
      <c r="U255" s="125">
        <f t="shared" si="58"/>
        <v>0</v>
      </c>
      <c r="V255" s="126">
        <f t="shared" si="59"/>
        <v>0</v>
      </c>
      <c r="W255" s="126">
        <f t="shared" si="60"/>
        <v>0</v>
      </c>
      <c r="X255" s="126">
        <f t="shared" si="61"/>
        <v>0</v>
      </c>
      <c r="Y255" s="126">
        <f t="shared" si="62"/>
        <v>0</v>
      </c>
      <c r="Z255" s="126">
        <f t="shared" si="63"/>
        <v>0.6</v>
      </c>
      <c r="AA255" s="126">
        <f t="shared" si="64"/>
        <v>0.6</v>
      </c>
      <c r="AB255" s="126">
        <f t="shared" si="65"/>
        <v>0.6</v>
      </c>
      <c r="AC255" s="126">
        <f t="shared" si="66"/>
        <v>0.6</v>
      </c>
      <c r="AD255" s="126">
        <f t="shared" si="67"/>
        <v>0</v>
      </c>
      <c r="AE255" s="126">
        <f t="shared" si="68"/>
        <v>0.6</v>
      </c>
      <c r="AF255" s="127"/>
      <c r="AG255" s="125"/>
      <c r="AH255" s="125">
        <f t="shared" si="69"/>
        <v>3</v>
      </c>
      <c r="AI255" s="125">
        <f t="shared" si="70"/>
        <v>5</v>
      </c>
      <c r="AJ255" s="125" t="str">
        <f t="shared" si="71"/>
        <v>Correct</v>
      </c>
      <c r="AK255" s="125"/>
      <c r="AL255" s="115" t="s">
        <v>99</v>
      </c>
      <c r="AM255" s="115">
        <v>52</v>
      </c>
      <c r="AN255" s="115" t="s">
        <v>181</v>
      </c>
      <c r="AO255" s="115" t="s">
        <v>196</v>
      </c>
      <c r="AP255" s="115" t="s">
        <v>97</v>
      </c>
      <c r="AQ255" s="115" t="s">
        <v>86</v>
      </c>
      <c r="AR255" s="115" t="s">
        <v>87</v>
      </c>
      <c r="AS255" s="115" t="s">
        <v>100</v>
      </c>
      <c r="AT255" s="115" t="s">
        <v>89</v>
      </c>
      <c r="AU255" s="115" t="s">
        <v>90</v>
      </c>
      <c r="AV255" s="115" t="s">
        <v>91</v>
      </c>
      <c r="AW255" s="115" t="s">
        <v>91</v>
      </c>
    </row>
    <row r="256" spans="1:49">
      <c r="A256" s="115">
        <v>6988290709</v>
      </c>
      <c r="O256" s="125"/>
      <c r="P256" s="125">
        <f t="shared" si="54"/>
        <v>0</v>
      </c>
      <c r="Q256" s="125" t="e">
        <f t="shared" si="55"/>
        <v>#DIV/0!</v>
      </c>
      <c r="R256" s="125"/>
      <c r="S256" s="125">
        <f t="shared" si="56"/>
        <v>0</v>
      </c>
      <c r="T256" s="125">
        <f t="shared" si="57"/>
        <v>0</v>
      </c>
      <c r="U256" s="125">
        <f t="shared" si="58"/>
        <v>0</v>
      </c>
      <c r="V256" s="126">
        <f t="shared" si="59"/>
        <v>0</v>
      </c>
      <c r="W256" s="126">
        <f t="shared" si="60"/>
        <v>0</v>
      </c>
      <c r="X256" s="126">
        <f t="shared" si="61"/>
        <v>0</v>
      </c>
      <c r="Y256" s="126">
        <f t="shared" si="62"/>
        <v>0</v>
      </c>
      <c r="Z256" s="126">
        <f t="shared" si="63"/>
        <v>0</v>
      </c>
      <c r="AA256" s="126">
        <f t="shared" si="64"/>
        <v>0</v>
      </c>
      <c r="AB256" s="126">
        <f t="shared" si="65"/>
        <v>0</v>
      </c>
      <c r="AC256" s="126">
        <f t="shared" si="66"/>
        <v>0</v>
      </c>
      <c r="AD256" s="126">
        <f t="shared" si="67"/>
        <v>0</v>
      </c>
      <c r="AE256" s="126">
        <f t="shared" si="68"/>
        <v>0</v>
      </c>
      <c r="AF256" s="127"/>
      <c r="AG256" s="125"/>
      <c r="AH256" s="125">
        <f t="shared" si="69"/>
        <v>0</v>
      </c>
      <c r="AI256" s="125">
        <f t="shared" si="70"/>
        <v>0</v>
      </c>
      <c r="AJ256" s="125" t="str">
        <f t="shared" si="71"/>
        <v>Correct</v>
      </c>
      <c r="AK256" s="125"/>
      <c r="AL256" s="115" t="s">
        <v>83</v>
      </c>
      <c r="AM256" s="115">
        <v>57</v>
      </c>
      <c r="AN256" s="115" t="s">
        <v>84</v>
      </c>
      <c r="AO256" s="115" t="s">
        <v>153</v>
      </c>
      <c r="AP256" s="115" t="s">
        <v>85</v>
      </c>
      <c r="AQ256" s="115" t="s">
        <v>86</v>
      </c>
      <c r="AR256" s="115" t="s">
        <v>87</v>
      </c>
      <c r="AS256" s="115" t="s">
        <v>101</v>
      </c>
      <c r="AT256" s="115" t="s">
        <v>111</v>
      </c>
      <c r="AU256" s="115" t="s">
        <v>113</v>
      </c>
      <c r="AV256" s="115" t="s">
        <v>91</v>
      </c>
      <c r="AW256" s="115" t="s">
        <v>91</v>
      </c>
    </row>
    <row r="257" spans="1:49">
      <c r="A257" s="115">
        <v>6985124785</v>
      </c>
      <c r="C257" s="115" t="s">
        <v>19</v>
      </c>
      <c r="D257" s="115" t="s">
        <v>20</v>
      </c>
      <c r="E257" s="115" t="s">
        <v>21</v>
      </c>
      <c r="J257" s="115" t="s">
        <v>26</v>
      </c>
      <c r="O257" s="125"/>
      <c r="P257" s="125">
        <f t="shared" si="54"/>
        <v>4</v>
      </c>
      <c r="Q257" s="125">
        <f t="shared" si="55"/>
        <v>0.75</v>
      </c>
      <c r="R257" s="125"/>
      <c r="S257" s="125">
        <f t="shared" si="56"/>
        <v>0</v>
      </c>
      <c r="T257" s="125">
        <f t="shared" si="57"/>
        <v>0.75</v>
      </c>
      <c r="U257" s="125">
        <f t="shared" si="58"/>
        <v>0.75</v>
      </c>
      <c r="V257" s="126">
        <f t="shared" si="59"/>
        <v>0.75</v>
      </c>
      <c r="W257" s="126">
        <f t="shared" si="60"/>
        <v>0</v>
      </c>
      <c r="X257" s="126">
        <f t="shared" si="61"/>
        <v>0</v>
      </c>
      <c r="Y257" s="126">
        <f t="shared" si="62"/>
        <v>0</v>
      </c>
      <c r="Z257" s="126">
        <f t="shared" si="63"/>
        <v>0</v>
      </c>
      <c r="AA257" s="126">
        <f t="shared" si="64"/>
        <v>0.75</v>
      </c>
      <c r="AB257" s="126">
        <f t="shared" si="65"/>
        <v>0</v>
      </c>
      <c r="AC257" s="126">
        <f t="shared" si="66"/>
        <v>0</v>
      </c>
      <c r="AD257" s="126">
        <f t="shared" si="67"/>
        <v>0</v>
      </c>
      <c r="AE257" s="126">
        <f t="shared" si="68"/>
        <v>0</v>
      </c>
      <c r="AF257" s="127"/>
      <c r="AG257" s="125"/>
      <c r="AH257" s="125">
        <f t="shared" si="69"/>
        <v>3</v>
      </c>
      <c r="AI257" s="125">
        <f t="shared" si="70"/>
        <v>4</v>
      </c>
      <c r="AJ257" s="125" t="str">
        <f t="shared" si="71"/>
        <v>Correct</v>
      </c>
      <c r="AK257" s="125"/>
      <c r="AL257" s="115" t="s">
        <v>99</v>
      </c>
      <c r="AM257" s="115">
        <v>27</v>
      </c>
      <c r="AN257" s="115" t="s">
        <v>181</v>
      </c>
      <c r="AO257" s="115" t="s">
        <v>194</v>
      </c>
      <c r="AP257" s="115" t="s">
        <v>85</v>
      </c>
      <c r="AQ257" s="115" t="s">
        <v>91</v>
      </c>
      <c r="AR257" s="115" t="s">
        <v>87</v>
      </c>
      <c r="AS257" s="115" t="s">
        <v>104</v>
      </c>
      <c r="AT257" s="115" t="s">
        <v>89</v>
      </c>
      <c r="AU257" s="115" t="s">
        <v>90</v>
      </c>
      <c r="AV257" s="115" t="s">
        <v>91</v>
      </c>
      <c r="AW257" s="115" t="s">
        <v>91</v>
      </c>
    </row>
    <row r="258" spans="1:49">
      <c r="A258" s="115">
        <v>7007924315</v>
      </c>
      <c r="C258" s="115" t="s">
        <v>19</v>
      </c>
      <c r="J258" s="115" t="s">
        <v>26</v>
      </c>
      <c r="L258" s="115" t="s">
        <v>28</v>
      </c>
      <c r="O258" s="125"/>
      <c r="P258" s="125">
        <f t="shared" ref="P258:P321" si="72">COUNTA(B258:N258)</f>
        <v>3</v>
      </c>
      <c r="Q258" s="125">
        <f t="shared" ref="Q258:Q321" si="73">3/P258</f>
        <v>1</v>
      </c>
      <c r="R258" s="125"/>
      <c r="S258" s="125">
        <f t="shared" ref="S258:S321" si="74">IF($P258&lt;3,IF($B258=$B$1,1,0),IF($B258=$B$1,$Q258,0))</f>
        <v>0</v>
      </c>
      <c r="T258" s="125">
        <f t="shared" ref="T258:T321" si="75">IF($P258&lt;3,IF($C258=$C$1,1,0),IF($C258=$C$1,$Q258,0))</f>
        <v>1</v>
      </c>
      <c r="U258" s="125">
        <f t="shared" ref="U258:U321" si="76">IF($P258&lt;3,IF($D258=$D$1,1,0),IF($D258=$D$1,$Q258,0))</f>
        <v>0</v>
      </c>
      <c r="V258" s="126">
        <f t="shared" ref="V258:V321" si="77">IF($P258&lt;3,IF($E258=$E$1,1,0),IF($E258=$E$1,$Q258,0))</f>
        <v>0</v>
      </c>
      <c r="W258" s="126">
        <f t="shared" ref="W258:W321" si="78">IF($P258&lt;3,IF($F258=$F$1,1,0),IF($F258=$F$1,$Q258,0))</f>
        <v>0</v>
      </c>
      <c r="X258" s="126">
        <f t="shared" ref="X258:X321" si="79">IF($P258&lt;3,IF($G258=$G$1,1,0),IF($G258=$G$1,$Q258,0))</f>
        <v>0</v>
      </c>
      <c r="Y258" s="126">
        <f t="shared" ref="Y258:Y321" si="80">IF($P258&lt;3,IF($H258=$H$1,1,0),IF($H258=$H$1,$Q258,0))</f>
        <v>0</v>
      </c>
      <c r="Z258" s="126">
        <f t="shared" ref="Z258:Z321" si="81">IF($P258&lt;3,IF($I258=$I$1,1,0),IF($I258=$I$1,$Q258,0))</f>
        <v>0</v>
      </c>
      <c r="AA258" s="126">
        <f t="shared" ref="AA258:AA321" si="82">IF($P258&lt;3,IF($J258=$J$1,1,0),IF($J258=$J$1,$Q258,0))</f>
        <v>1</v>
      </c>
      <c r="AB258" s="126">
        <f t="shared" ref="AB258:AB321" si="83">IF($P258&lt;3,IF($K258=$K$1,1,0),IF($K258=$K$1,$Q258,0))</f>
        <v>0</v>
      </c>
      <c r="AC258" s="126">
        <f t="shared" ref="AC258:AC321" si="84">IF($P258&lt;3,IF($L258=$L$1,1,0),IF($L258=$L$1,$Q258,0))</f>
        <v>1</v>
      </c>
      <c r="AD258" s="126">
        <f t="shared" ref="AD258:AD321" si="85">IF($P258&lt;3,IF($M258=$M$1,1,0),IF($M258=$M$1,$Q258,0))</f>
        <v>0</v>
      </c>
      <c r="AE258" s="126">
        <f t="shared" ref="AE258:AE321" si="86">IF($P258&lt;3,IF($N258=$N$1,1,0),IF($N258=$N$1,$Q258,0))</f>
        <v>0</v>
      </c>
      <c r="AF258" s="127"/>
      <c r="AG258" s="125"/>
      <c r="AH258" s="125">
        <f t="shared" ref="AH258:AH321" si="87">SUM(S258:AE258)</f>
        <v>3</v>
      </c>
      <c r="AI258" s="125">
        <f t="shared" ref="AI258:AI321" si="88">P258</f>
        <v>3</v>
      </c>
      <c r="AJ258" s="125" t="str">
        <f t="shared" ref="AJ258:AJ321" si="89">IF(AH258=AI258,"Correct",IF(AH258=3,"Correct","Wrong"))</f>
        <v>Correct</v>
      </c>
      <c r="AK258" s="125"/>
      <c r="AL258" s="115" t="s">
        <v>99</v>
      </c>
      <c r="AM258" s="115">
        <v>66</v>
      </c>
      <c r="AN258" s="115" t="s">
        <v>84</v>
      </c>
      <c r="AO258" s="115" t="s">
        <v>126</v>
      </c>
      <c r="AP258" s="115" t="s">
        <v>85</v>
      </c>
      <c r="AQ258" s="115" t="s">
        <v>86</v>
      </c>
      <c r="AR258" s="115" t="s">
        <v>87</v>
      </c>
      <c r="AS258" s="115" t="s">
        <v>93</v>
      </c>
      <c r="AT258" s="115" t="s">
        <v>89</v>
      </c>
      <c r="AU258" s="115" t="s">
        <v>103</v>
      </c>
      <c r="AV258" s="115" t="s">
        <v>91</v>
      </c>
      <c r="AW258" s="115" t="s">
        <v>91</v>
      </c>
    </row>
    <row r="259" spans="1:49">
      <c r="A259" s="115">
        <v>5585094947</v>
      </c>
      <c r="D259" s="115" t="s">
        <v>20</v>
      </c>
      <c r="L259" s="115" t="s">
        <v>28</v>
      </c>
      <c r="N259" s="115" t="s">
        <v>30</v>
      </c>
      <c r="O259" s="125"/>
      <c r="P259" s="125">
        <f t="shared" si="72"/>
        <v>3</v>
      </c>
      <c r="Q259" s="125">
        <f t="shared" si="73"/>
        <v>1</v>
      </c>
      <c r="R259" s="125"/>
      <c r="S259" s="125">
        <f t="shared" si="74"/>
        <v>0</v>
      </c>
      <c r="T259" s="125">
        <f t="shared" si="75"/>
        <v>0</v>
      </c>
      <c r="U259" s="125">
        <f t="shared" si="76"/>
        <v>1</v>
      </c>
      <c r="V259" s="126">
        <f t="shared" si="77"/>
        <v>0</v>
      </c>
      <c r="W259" s="126">
        <f t="shared" si="78"/>
        <v>0</v>
      </c>
      <c r="X259" s="126">
        <f t="shared" si="79"/>
        <v>0</v>
      </c>
      <c r="Y259" s="126">
        <f t="shared" si="80"/>
        <v>0</v>
      </c>
      <c r="Z259" s="126">
        <f t="shared" si="81"/>
        <v>0</v>
      </c>
      <c r="AA259" s="126">
        <f t="shared" si="82"/>
        <v>0</v>
      </c>
      <c r="AB259" s="126">
        <f t="shared" si="83"/>
        <v>0</v>
      </c>
      <c r="AC259" s="126">
        <f t="shared" si="84"/>
        <v>1</v>
      </c>
      <c r="AD259" s="126">
        <f t="shared" si="85"/>
        <v>0</v>
      </c>
      <c r="AE259" s="126">
        <f t="shared" si="86"/>
        <v>1</v>
      </c>
      <c r="AF259" s="127"/>
      <c r="AG259" s="125"/>
      <c r="AH259" s="125">
        <f t="shared" si="87"/>
        <v>3</v>
      </c>
      <c r="AI259" s="125">
        <f t="shared" si="88"/>
        <v>3</v>
      </c>
      <c r="AJ259" s="125" t="str">
        <f t="shared" si="89"/>
        <v>Correct</v>
      </c>
      <c r="AK259" s="125"/>
      <c r="AL259" s="115" t="s">
        <v>83</v>
      </c>
      <c r="AM259" s="115">
        <v>55</v>
      </c>
      <c r="AN259" s="115" t="s">
        <v>181</v>
      </c>
      <c r="AO259" s="115" t="s">
        <v>438</v>
      </c>
      <c r="AP259" s="115" t="s">
        <v>85</v>
      </c>
      <c r="AQ259" s="115" t="s">
        <v>86</v>
      </c>
      <c r="AR259" s="115" t="s">
        <v>87</v>
      </c>
      <c r="AS259" s="115" t="s">
        <v>88</v>
      </c>
      <c r="AT259" s="115" t="s">
        <v>111</v>
      </c>
      <c r="AU259" s="115" t="s">
        <v>90</v>
      </c>
      <c r="AV259" s="115" t="s">
        <v>91</v>
      </c>
      <c r="AW259" s="115" t="s">
        <v>91</v>
      </c>
    </row>
    <row r="260" spans="1:49">
      <c r="A260" s="115">
        <v>7044844142</v>
      </c>
      <c r="J260" s="115" t="s">
        <v>26</v>
      </c>
      <c r="L260" s="115" t="s">
        <v>28</v>
      </c>
      <c r="N260" s="115" t="s">
        <v>30</v>
      </c>
      <c r="O260" s="125"/>
      <c r="P260" s="125">
        <f t="shared" si="72"/>
        <v>3</v>
      </c>
      <c r="Q260" s="125">
        <f t="shared" si="73"/>
        <v>1</v>
      </c>
      <c r="R260" s="125"/>
      <c r="S260" s="125">
        <f t="shared" si="74"/>
        <v>0</v>
      </c>
      <c r="T260" s="125">
        <f t="shared" si="75"/>
        <v>0</v>
      </c>
      <c r="U260" s="125">
        <f t="shared" si="76"/>
        <v>0</v>
      </c>
      <c r="V260" s="126">
        <f t="shared" si="77"/>
        <v>0</v>
      </c>
      <c r="W260" s="126">
        <f t="shared" si="78"/>
        <v>0</v>
      </c>
      <c r="X260" s="126">
        <f t="shared" si="79"/>
        <v>0</v>
      </c>
      <c r="Y260" s="126">
        <f t="shared" si="80"/>
        <v>0</v>
      </c>
      <c r="Z260" s="126">
        <f t="shared" si="81"/>
        <v>0</v>
      </c>
      <c r="AA260" s="126">
        <f t="shared" si="82"/>
        <v>1</v>
      </c>
      <c r="AB260" s="126">
        <f t="shared" si="83"/>
        <v>0</v>
      </c>
      <c r="AC260" s="126">
        <f t="shared" si="84"/>
        <v>1</v>
      </c>
      <c r="AD260" s="126">
        <f t="shared" si="85"/>
        <v>0</v>
      </c>
      <c r="AE260" s="126">
        <f t="shared" si="86"/>
        <v>1</v>
      </c>
      <c r="AF260" s="127"/>
      <c r="AG260" s="125"/>
      <c r="AH260" s="125">
        <f t="shared" si="87"/>
        <v>3</v>
      </c>
      <c r="AI260" s="125">
        <f t="shared" si="88"/>
        <v>3</v>
      </c>
      <c r="AJ260" s="125" t="str">
        <f t="shared" si="89"/>
        <v>Correct</v>
      </c>
      <c r="AK260" s="125"/>
      <c r="AL260" s="115" t="s">
        <v>83</v>
      </c>
      <c r="AN260" s="115" t="s">
        <v>84</v>
      </c>
      <c r="AO260" s="115" t="s">
        <v>126</v>
      </c>
      <c r="AP260" s="115" t="s">
        <v>97</v>
      </c>
      <c r="AQ260" s="115" t="s">
        <v>86</v>
      </c>
      <c r="AR260" s="115" t="s">
        <v>115</v>
      </c>
      <c r="AS260" s="115" t="s">
        <v>93</v>
      </c>
      <c r="AT260" s="115" t="s">
        <v>94</v>
      </c>
      <c r="AU260" s="115" t="s">
        <v>95</v>
      </c>
      <c r="AV260" s="115" t="s">
        <v>91</v>
      </c>
      <c r="AW260" s="115" t="s">
        <v>91</v>
      </c>
    </row>
    <row r="261" spans="1:49">
      <c r="A261" s="115">
        <v>6988286526</v>
      </c>
      <c r="D261" s="115" t="s">
        <v>20</v>
      </c>
      <c r="J261" s="115" t="s">
        <v>26</v>
      </c>
      <c r="K261" s="115" t="s">
        <v>27</v>
      </c>
      <c r="N261" s="115" t="s">
        <v>30</v>
      </c>
      <c r="O261" s="125"/>
      <c r="P261" s="125">
        <f t="shared" si="72"/>
        <v>4</v>
      </c>
      <c r="Q261" s="125">
        <f t="shared" si="73"/>
        <v>0.75</v>
      </c>
      <c r="R261" s="125"/>
      <c r="S261" s="125">
        <f t="shared" si="74"/>
        <v>0</v>
      </c>
      <c r="T261" s="125">
        <f t="shared" si="75"/>
        <v>0</v>
      </c>
      <c r="U261" s="125">
        <f t="shared" si="76"/>
        <v>0.75</v>
      </c>
      <c r="V261" s="126">
        <f t="shared" si="77"/>
        <v>0</v>
      </c>
      <c r="W261" s="126">
        <f t="shared" si="78"/>
        <v>0</v>
      </c>
      <c r="X261" s="126">
        <f t="shared" si="79"/>
        <v>0</v>
      </c>
      <c r="Y261" s="126">
        <f t="shared" si="80"/>
        <v>0</v>
      </c>
      <c r="Z261" s="126">
        <f t="shared" si="81"/>
        <v>0</v>
      </c>
      <c r="AA261" s="126">
        <f t="shared" si="82"/>
        <v>0.75</v>
      </c>
      <c r="AB261" s="126">
        <f t="shared" si="83"/>
        <v>0.75</v>
      </c>
      <c r="AC261" s="126">
        <f t="shared" si="84"/>
        <v>0</v>
      </c>
      <c r="AD261" s="126">
        <f t="shared" si="85"/>
        <v>0</v>
      </c>
      <c r="AE261" s="126">
        <f t="shared" si="86"/>
        <v>0.75</v>
      </c>
      <c r="AF261" s="127"/>
      <c r="AG261" s="125"/>
      <c r="AH261" s="125">
        <f t="shared" si="87"/>
        <v>3</v>
      </c>
      <c r="AI261" s="125">
        <f t="shared" si="88"/>
        <v>4</v>
      </c>
      <c r="AJ261" s="125" t="str">
        <f t="shared" si="89"/>
        <v>Correct</v>
      </c>
      <c r="AK261" s="125"/>
      <c r="AL261" s="115" t="s">
        <v>83</v>
      </c>
      <c r="AM261" s="115">
        <v>50</v>
      </c>
      <c r="AN261" s="115" t="s">
        <v>84</v>
      </c>
      <c r="AO261" s="115" t="s">
        <v>152</v>
      </c>
      <c r="AP261" s="115" t="s">
        <v>85</v>
      </c>
      <c r="AQ261" s="115" t="s">
        <v>86</v>
      </c>
      <c r="AR261" s="115" t="s">
        <v>87</v>
      </c>
      <c r="AT261" s="115" t="s">
        <v>109</v>
      </c>
      <c r="AU261" s="115" t="s">
        <v>90</v>
      </c>
      <c r="AV261" s="115" t="s">
        <v>91</v>
      </c>
      <c r="AW261" s="115" t="s">
        <v>86</v>
      </c>
    </row>
    <row r="262" spans="1:49">
      <c r="A262" s="115">
        <v>7020346603</v>
      </c>
      <c r="O262" s="125"/>
      <c r="P262" s="125">
        <f t="shared" si="72"/>
        <v>0</v>
      </c>
      <c r="Q262" s="125" t="e">
        <f t="shared" si="73"/>
        <v>#DIV/0!</v>
      </c>
      <c r="R262" s="125"/>
      <c r="S262" s="125">
        <f t="shared" si="74"/>
        <v>0</v>
      </c>
      <c r="T262" s="125">
        <f t="shared" si="75"/>
        <v>0</v>
      </c>
      <c r="U262" s="125">
        <f t="shared" si="76"/>
        <v>0</v>
      </c>
      <c r="V262" s="126">
        <f t="shared" si="77"/>
        <v>0</v>
      </c>
      <c r="W262" s="126">
        <f t="shared" si="78"/>
        <v>0</v>
      </c>
      <c r="X262" s="126">
        <f t="shared" si="79"/>
        <v>0</v>
      </c>
      <c r="Y262" s="126">
        <f t="shared" si="80"/>
        <v>0</v>
      </c>
      <c r="Z262" s="126">
        <f t="shared" si="81"/>
        <v>0</v>
      </c>
      <c r="AA262" s="126">
        <f t="shared" si="82"/>
        <v>0</v>
      </c>
      <c r="AB262" s="126">
        <f t="shared" si="83"/>
        <v>0</v>
      </c>
      <c r="AC262" s="126">
        <f t="shared" si="84"/>
        <v>0</v>
      </c>
      <c r="AD262" s="126">
        <f t="shared" si="85"/>
        <v>0</v>
      </c>
      <c r="AE262" s="126">
        <f t="shared" si="86"/>
        <v>0</v>
      </c>
      <c r="AF262" s="127"/>
      <c r="AG262" s="125"/>
      <c r="AH262" s="125">
        <f t="shared" si="87"/>
        <v>0</v>
      </c>
      <c r="AI262" s="125">
        <f t="shared" si="88"/>
        <v>0</v>
      </c>
      <c r="AJ262" s="125" t="str">
        <f t="shared" si="89"/>
        <v>Correct</v>
      </c>
      <c r="AK262" s="125"/>
      <c r="AL262" s="115" t="s">
        <v>99</v>
      </c>
      <c r="AM262" s="115">
        <v>32</v>
      </c>
      <c r="AN262" s="115" t="s">
        <v>181</v>
      </c>
      <c r="AO262" s="115" t="s">
        <v>210</v>
      </c>
      <c r="AP262" s="115" t="s">
        <v>97</v>
      </c>
      <c r="AQ262" s="115" t="s">
        <v>86</v>
      </c>
      <c r="AR262" s="115" t="s">
        <v>87</v>
      </c>
      <c r="AS262" s="115" t="s">
        <v>101</v>
      </c>
      <c r="AT262" s="115" t="s">
        <v>102</v>
      </c>
      <c r="AU262" s="115" t="s">
        <v>90</v>
      </c>
      <c r="AV262" s="115" t="s">
        <v>91</v>
      </c>
      <c r="AW262" s="115" t="s">
        <v>91</v>
      </c>
    </row>
    <row r="263" spans="1:49">
      <c r="A263" s="115">
        <v>5586473614</v>
      </c>
      <c r="C263" s="115" t="s">
        <v>19</v>
      </c>
      <c r="D263" s="115" t="s">
        <v>20</v>
      </c>
      <c r="J263" s="115" t="s">
        <v>26</v>
      </c>
      <c r="O263" s="125"/>
      <c r="P263" s="125">
        <f t="shared" si="72"/>
        <v>3</v>
      </c>
      <c r="Q263" s="125">
        <f t="shared" si="73"/>
        <v>1</v>
      </c>
      <c r="R263" s="125"/>
      <c r="S263" s="125">
        <f t="shared" si="74"/>
        <v>0</v>
      </c>
      <c r="T263" s="125">
        <f t="shared" si="75"/>
        <v>1</v>
      </c>
      <c r="U263" s="125">
        <f t="shared" si="76"/>
        <v>1</v>
      </c>
      <c r="V263" s="126">
        <f t="shared" si="77"/>
        <v>0</v>
      </c>
      <c r="W263" s="126">
        <f t="shared" si="78"/>
        <v>0</v>
      </c>
      <c r="X263" s="126">
        <f t="shared" si="79"/>
        <v>0</v>
      </c>
      <c r="Y263" s="126">
        <f t="shared" si="80"/>
        <v>0</v>
      </c>
      <c r="Z263" s="126">
        <f t="shared" si="81"/>
        <v>0</v>
      </c>
      <c r="AA263" s="126">
        <f t="shared" si="82"/>
        <v>1</v>
      </c>
      <c r="AB263" s="126">
        <f t="shared" si="83"/>
        <v>0</v>
      </c>
      <c r="AC263" s="126">
        <f t="shared" si="84"/>
        <v>0</v>
      </c>
      <c r="AD263" s="126">
        <f t="shared" si="85"/>
        <v>0</v>
      </c>
      <c r="AE263" s="126">
        <f t="shared" si="86"/>
        <v>0</v>
      </c>
      <c r="AF263" s="127"/>
      <c r="AG263" s="125"/>
      <c r="AH263" s="125">
        <f t="shared" si="87"/>
        <v>3</v>
      </c>
      <c r="AI263" s="125">
        <f t="shared" si="88"/>
        <v>3</v>
      </c>
      <c r="AJ263" s="125" t="str">
        <f t="shared" si="89"/>
        <v>Correct</v>
      </c>
      <c r="AK263" s="125"/>
      <c r="AL263" s="115" t="s">
        <v>83</v>
      </c>
      <c r="AM263" s="115">
        <v>36</v>
      </c>
      <c r="AN263" s="115" t="s">
        <v>181</v>
      </c>
      <c r="AO263" s="115" t="s">
        <v>237</v>
      </c>
      <c r="AP263" s="115" t="s">
        <v>97</v>
      </c>
      <c r="AQ263" s="115" t="s">
        <v>86</v>
      </c>
      <c r="AR263" s="115" t="s">
        <v>87</v>
      </c>
      <c r="AS263" s="115" t="s">
        <v>104</v>
      </c>
      <c r="AT263" s="115" t="s">
        <v>94</v>
      </c>
      <c r="AU263" s="115" t="s">
        <v>90</v>
      </c>
      <c r="AV263" s="115" t="s">
        <v>91</v>
      </c>
      <c r="AW263" s="115" t="s">
        <v>91</v>
      </c>
    </row>
    <row r="264" spans="1:49">
      <c r="A264" s="115">
        <v>7045760037</v>
      </c>
      <c r="B264" s="115" t="s">
        <v>18</v>
      </c>
      <c r="D264" s="115" t="s">
        <v>20</v>
      </c>
      <c r="J264" s="115" t="s">
        <v>26</v>
      </c>
      <c r="L264" s="115" t="s">
        <v>28</v>
      </c>
      <c r="N264" s="115" t="s">
        <v>30</v>
      </c>
      <c r="O264" s="125"/>
      <c r="P264" s="125">
        <f t="shared" si="72"/>
        <v>5</v>
      </c>
      <c r="Q264" s="125">
        <f t="shared" si="73"/>
        <v>0.6</v>
      </c>
      <c r="R264" s="125"/>
      <c r="S264" s="125">
        <f t="shared" si="74"/>
        <v>0.6</v>
      </c>
      <c r="T264" s="125">
        <f t="shared" si="75"/>
        <v>0</v>
      </c>
      <c r="U264" s="125">
        <f t="shared" si="76"/>
        <v>0.6</v>
      </c>
      <c r="V264" s="126">
        <f t="shared" si="77"/>
        <v>0</v>
      </c>
      <c r="W264" s="126">
        <f t="shared" si="78"/>
        <v>0</v>
      </c>
      <c r="X264" s="126">
        <f t="shared" si="79"/>
        <v>0</v>
      </c>
      <c r="Y264" s="126">
        <f t="shared" si="80"/>
        <v>0</v>
      </c>
      <c r="Z264" s="126">
        <f t="shared" si="81"/>
        <v>0</v>
      </c>
      <c r="AA264" s="126">
        <f t="shared" si="82"/>
        <v>0.6</v>
      </c>
      <c r="AB264" s="126">
        <f t="shared" si="83"/>
        <v>0</v>
      </c>
      <c r="AC264" s="126">
        <f t="shared" si="84"/>
        <v>0.6</v>
      </c>
      <c r="AD264" s="126">
        <f t="shared" si="85"/>
        <v>0</v>
      </c>
      <c r="AE264" s="126">
        <f t="shared" si="86"/>
        <v>0.6</v>
      </c>
      <c r="AF264" s="127"/>
      <c r="AG264" s="125"/>
      <c r="AH264" s="125">
        <f t="shared" si="87"/>
        <v>3</v>
      </c>
      <c r="AI264" s="125">
        <f t="shared" si="88"/>
        <v>5</v>
      </c>
      <c r="AJ264" s="125" t="str">
        <f t="shared" si="89"/>
        <v>Correct</v>
      </c>
      <c r="AK264" s="125"/>
      <c r="AL264" s="115" t="s">
        <v>83</v>
      </c>
      <c r="AM264" s="115">
        <v>40</v>
      </c>
      <c r="AN264" s="115" t="s">
        <v>181</v>
      </c>
      <c r="AO264" s="115" t="s">
        <v>190</v>
      </c>
      <c r="AP264" s="115" t="s">
        <v>85</v>
      </c>
      <c r="AQ264" s="115" t="s">
        <v>91</v>
      </c>
      <c r="AR264" s="115" t="s">
        <v>137</v>
      </c>
      <c r="AS264" s="115" t="s">
        <v>104</v>
      </c>
      <c r="AT264" s="115" t="s">
        <v>109</v>
      </c>
      <c r="AU264" s="115" t="s">
        <v>90</v>
      </c>
      <c r="AV264" s="115" t="s">
        <v>91</v>
      </c>
      <c r="AW264" s="115" t="s">
        <v>91</v>
      </c>
    </row>
    <row r="265" spans="1:49">
      <c r="A265" s="115">
        <v>6985187269</v>
      </c>
      <c r="C265" s="115" t="s">
        <v>19</v>
      </c>
      <c r="D265" s="115" t="s">
        <v>20</v>
      </c>
      <c r="J265" s="115" t="s">
        <v>26</v>
      </c>
      <c r="K265" s="115" t="s">
        <v>27</v>
      </c>
      <c r="L265" s="115" t="s">
        <v>28</v>
      </c>
      <c r="N265" s="115" t="s">
        <v>30</v>
      </c>
      <c r="O265" s="125"/>
      <c r="P265" s="125">
        <f t="shared" si="72"/>
        <v>6</v>
      </c>
      <c r="Q265" s="125">
        <f t="shared" si="73"/>
        <v>0.5</v>
      </c>
      <c r="R265" s="125"/>
      <c r="S265" s="125">
        <f t="shared" si="74"/>
        <v>0</v>
      </c>
      <c r="T265" s="125">
        <f t="shared" si="75"/>
        <v>0.5</v>
      </c>
      <c r="U265" s="125">
        <f t="shared" si="76"/>
        <v>0.5</v>
      </c>
      <c r="V265" s="126">
        <f t="shared" si="77"/>
        <v>0</v>
      </c>
      <c r="W265" s="126">
        <f t="shared" si="78"/>
        <v>0</v>
      </c>
      <c r="X265" s="126">
        <f t="shared" si="79"/>
        <v>0</v>
      </c>
      <c r="Y265" s="126">
        <f t="shared" si="80"/>
        <v>0</v>
      </c>
      <c r="Z265" s="126">
        <f t="shared" si="81"/>
        <v>0</v>
      </c>
      <c r="AA265" s="126">
        <f t="shared" si="82"/>
        <v>0.5</v>
      </c>
      <c r="AB265" s="126">
        <f t="shared" si="83"/>
        <v>0.5</v>
      </c>
      <c r="AC265" s="126">
        <f t="shared" si="84"/>
        <v>0.5</v>
      </c>
      <c r="AD265" s="126">
        <f t="shared" si="85"/>
        <v>0</v>
      </c>
      <c r="AE265" s="126">
        <f t="shared" si="86"/>
        <v>0.5</v>
      </c>
      <c r="AF265" s="127"/>
      <c r="AG265" s="125"/>
      <c r="AH265" s="125">
        <f t="shared" si="87"/>
        <v>3</v>
      </c>
      <c r="AI265" s="125">
        <f t="shared" si="88"/>
        <v>6</v>
      </c>
      <c r="AJ265" s="125" t="str">
        <f t="shared" si="89"/>
        <v>Correct</v>
      </c>
      <c r="AK265" s="125"/>
      <c r="AL265" s="115" t="s">
        <v>83</v>
      </c>
      <c r="AM265" s="115">
        <v>61</v>
      </c>
      <c r="AN265" s="115" t="s">
        <v>181</v>
      </c>
      <c r="AO265" s="115" t="s">
        <v>193</v>
      </c>
      <c r="AP265" s="115" t="s">
        <v>85</v>
      </c>
      <c r="AQ265" s="115" t="s">
        <v>86</v>
      </c>
      <c r="AS265" s="115" t="s">
        <v>96</v>
      </c>
      <c r="AT265" s="115" t="s">
        <v>94</v>
      </c>
      <c r="AU265" s="115" t="s">
        <v>106</v>
      </c>
      <c r="AV265" s="115" t="s">
        <v>91</v>
      </c>
      <c r="AW265" s="115" t="s">
        <v>91</v>
      </c>
    </row>
    <row r="266" spans="1:49">
      <c r="A266" s="115">
        <v>7007933514</v>
      </c>
      <c r="C266" s="115" t="s">
        <v>19</v>
      </c>
      <c r="D266" s="115" t="s">
        <v>20</v>
      </c>
      <c r="I266" s="115" t="s">
        <v>25</v>
      </c>
      <c r="J266" s="115" t="s">
        <v>26</v>
      </c>
      <c r="K266" s="115" t="s">
        <v>27</v>
      </c>
      <c r="M266" s="115" t="s">
        <v>29</v>
      </c>
      <c r="N266" s="115" t="s">
        <v>30</v>
      </c>
      <c r="O266" s="125"/>
      <c r="P266" s="125">
        <f t="shared" si="72"/>
        <v>7</v>
      </c>
      <c r="Q266" s="125">
        <f t="shared" si="73"/>
        <v>0.42857142857142855</v>
      </c>
      <c r="R266" s="125"/>
      <c r="S266" s="125">
        <f t="shared" si="74"/>
        <v>0</v>
      </c>
      <c r="T266" s="125">
        <f t="shared" si="75"/>
        <v>0.42857142857142855</v>
      </c>
      <c r="U266" s="125">
        <f t="shared" si="76"/>
        <v>0.42857142857142855</v>
      </c>
      <c r="V266" s="126">
        <f t="shared" si="77"/>
        <v>0</v>
      </c>
      <c r="W266" s="126">
        <f t="shared" si="78"/>
        <v>0</v>
      </c>
      <c r="X266" s="126">
        <f t="shared" si="79"/>
        <v>0</v>
      </c>
      <c r="Y266" s="126">
        <f t="shared" si="80"/>
        <v>0</v>
      </c>
      <c r="Z266" s="126">
        <f t="shared" si="81"/>
        <v>0.42857142857142855</v>
      </c>
      <c r="AA266" s="126">
        <f t="shared" si="82"/>
        <v>0.42857142857142855</v>
      </c>
      <c r="AB266" s="126">
        <f t="shared" si="83"/>
        <v>0.42857142857142855</v>
      </c>
      <c r="AC266" s="126">
        <f t="shared" si="84"/>
        <v>0</v>
      </c>
      <c r="AD266" s="126">
        <f t="shared" si="85"/>
        <v>0.42857142857142855</v>
      </c>
      <c r="AE266" s="126">
        <f t="shared" si="86"/>
        <v>0.42857142857142855</v>
      </c>
      <c r="AF266" s="127"/>
      <c r="AG266" s="125"/>
      <c r="AH266" s="125">
        <f t="shared" si="87"/>
        <v>2.9999999999999996</v>
      </c>
      <c r="AI266" s="125">
        <f t="shared" si="88"/>
        <v>7</v>
      </c>
      <c r="AJ266" s="125" t="str">
        <f t="shared" si="89"/>
        <v>Correct</v>
      </c>
      <c r="AK266" s="125"/>
      <c r="AL266" s="115" t="s">
        <v>83</v>
      </c>
      <c r="AM266" s="115">
        <v>60</v>
      </c>
      <c r="AN266" s="115" t="s">
        <v>84</v>
      </c>
      <c r="AP266" s="115" t="s">
        <v>85</v>
      </c>
      <c r="AQ266" s="115" t="s">
        <v>86</v>
      </c>
      <c r="AS266" s="115" t="s">
        <v>100</v>
      </c>
      <c r="AT266" s="115" t="s">
        <v>89</v>
      </c>
      <c r="AU266" s="115" t="s">
        <v>90</v>
      </c>
      <c r="AV266" s="115" t="s">
        <v>91</v>
      </c>
      <c r="AW266" s="115" t="s">
        <v>91</v>
      </c>
    </row>
    <row r="267" spans="1:49">
      <c r="A267" s="115">
        <v>5588391522</v>
      </c>
      <c r="H267" s="115" t="s">
        <v>24</v>
      </c>
      <c r="K267" s="115" t="s">
        <v>27</v>
      </c>
      <c r="N267" s="115" t="s">
        <v>30</v>
      </c>
      <c r="O267" s="125"/>
      <c r="P267" s="125">
        <f t="shared" si="72"/>
        <v>3</v>
      </c>
      <c r="Q267" s="125">
        <f t="shared" si="73"/>
        <v>1</v>
      </c>
      <c r="R267" s="125"/>
      <c r="S267" s="125">
        <f t="shared" si="74"/>
        <v>0</v>
      </c>
      <c r="T267" s="125">
        <f t="shared" si="75"/>
        <v>0</v>
      </c>
      <c r="U267" s="125">
        <f t="shared" si="76"/>
        <v>0</v>
      </c>
      <c r="V267" s="126">
        <f t="shared" si="77"/>
        <v>0</v>
      </c>
      <c r="W267" s="126">
        <f t="shared" si="78"/>
        <v>0</v>
      </c>
      <c r="X267" s="126">
        <f t="shared" si="79"/>
        <v>0</v>
      </c>
      <c r="Y267" s="126">
        <f t="shared" si="80"/>
        <v>1</v>
      </c>
      <c r="Z267" s="126">
        <f t="shared" si="81"/>
        <v>0</v>
      </c>
      <c r="AA267" s="126">
        <f t="shared" si="82"/>
        <v>0</v>
      </c>
      <c r="AB267" s="126">
        <f t="shared" si="83"/>
        <v>1</v>
      </c>
      <c r="AC267" s="126">
        <f t="shared" si="84"/>
        <v>0</v>
      </c>
      <c r="AD267" s="126">
        <f t="shared" si="85"/>
        <v>0</v>
      </c>
      <c r="AE267" s="126">
        <f t="shared" si="86"/>
        <v>1</v>
      </c>
      <c r="AF267" s="127"/>
      <c r="AG267" s="125"/>
      <c r="AH267" s="125">
        <f t="shared" si="87"/>
        <v>3</v>
      </c>
      <c r="AI267" s="125">
        <f t="shared" si="88"/>
        <v>3</v>
      </c>
      <c r="AJ267" s="125" t="str">
        <f t="shared" si="89"/>
        <v>Correct</v>
      </c>
      <c r="AK267" s="125"/>
      <c r="AL267" s="115"/>
    </row>
    <row r="268" spans="1:49">
      <c r="A268" s="115">
        <v>5584404268</v>
      </c>
      <c r="C268" s="115" t="s">
        <v>19</v>
      </c>
      <c r="D268" s="115" t="s">
        <v>20</v>
      </c>
      <c r="N268" s="115" t="s">
        <v>30</v>
      </c>
      <c r="O268" s="125"/>
      <c r="P268" s="125">
        <f t="shared" si="72"/>
        <v>3</v>
      </c>
      <c r="Q268" s="125">
        <f t="shared" si="73"/>
        <v>1</v>
      </c>
      <c r="R268" s="125"/>
      <c r="S268" s="125">
        <f t="shared" si="74"/>
        <v>0</v>
      </c>
      <c r="T268" s="125">
        <f t="shared" si="75"/>
        <v>1</v>
      </c>
      <c r="U268" s="125">
        <f t="shared" si="76"/>
        <v>1</v>
      </c>
      <c r="V268" s="126">
        <f t="shared" si="77"/>
        <v>0</v>
      </c>
      <c r="W268" s="126">
        <f t="shared" si="78"/>
        <v>0</v>
      </c>
      <c r="X268" s="126">
        <f t="shared" si="79"/>
        <v>0</v>
      </c>
      <c r="Y268" s="126">
        <f t="shared" si="80"/>
        <v>0</v>
      </c>
      <c r="Z268" s="126">
        <f t="shared" si="81"/>
        <v>0</v>
      </c>
      <c r="AA268" s="126">
        <f t="shared" si="82"/>
        <v>0</v>
      </c>
      <c r="AB268" s="126">
        <f t="shared" si="83"/>
        <v>0</v>
      </c>
      <c r="AC268" s="126">
        <f t="shared" si="84"/>
        <v>0</v>
      </c>
      <c r="AD268" s="126">
        <f t="shared" si="85"/>
        <v>0</v>
      </c>
      <c r="AE268" s="126">
        <f t="shared" si="86"/>
        <v>1</v>
      </c>
      <c r="AF268" s="127"/>
      <c r="AG268" s="125"/>
      <c r="AH268" s="125">
        <f t="shared" si="87"/>
        <v>3</v>
      </c>
      <c r="AI268" s="125">
        <f t="shared" si="88"/>
        <v>3</v>
      </c>
      <c r="AJ268" s="125" t="str">
        <f t="shared" si="89"/>
        <v>Correct</v>
      </c>
      <c r="AK268" s="125"/>
      <c r="AL268" s="115" t="s">
        <v>99</v>
      </c>
      <c r="AM268" s="115">
        <v>45</v>
      </c>
      <c r="AN268" s="115" t="s">
        <v>181</v>
      </c>
      <c r="AO268" s="115" t="s">
        <v>198</v>
      </c>
      <c r="AP268" s="115" t="s">
        <v>85</v>
      </c>
      <c r="AQ268" s="115" t="s">
        <v>86</v>
      </c>
      <c r="AR268" s="115" t="s">
        <v>87</v>
      </c>
      <c r="AS268" s="115" t="s">
        <v>88</v>
      </c>
      <c r="AT268" s="115" t="s">
        <v>111</v>
      </c>
      <c r="AU268" s="115" t="s">
        <v>90</v>
      </c>
      <c r="AV268" s="115" t="s">
        <v>91</v>
      </c>
      <c r="AW268" s="115" t="s">
        <v>91</v>
      </c>
    </row>
    <row r="269" spans="1:49">
      <c r="A269" s="115">
        <v>7020349843</v>
      </c>
      <c r="C269" s="115" t="s">
        <v>19</v>
      </c>
      <c r="H269" s="115" t="s">
        <v>24</v>
      </c>
      <c r="I269" s="115" t="s">
        <v>25</v>
      </c>
      <c r="K269" s="115" t="s">
        <v>27</v>
      </c>
      <c r="L269" s="115" t="s">
        <v>28</v>
      </c>
      <c r="O269" s="125"/>
      <c r="P269" s="125">
        <f t="shared" si="72"/>
        <v>5</v>
      </c>
      <c r="Q269" s="125">
        <f t="shared" si="73"/>
        <v>0.6</v>
      </c>
      <c r="R269" s="125"/>
      <c r="S269" s="125">
        <f t="shared" si="74"/>
        <v>0</v>
      </c>
      <c r="T269" s="125">
        <f t="shared" si="75"/>
        <v>0.6</v>
      </c>
      <c r="U269" s="125">
        <f t="shared" si="76"/>
        <v>0</v>
      </c>
      <c r="V269" s="126">
        <f t="shared" si="77"/>
        <v>0</v>
      </c>
      <c r="W269" s="126">
        <f t="shared" si="78"/>
        <v>0</v>
      </c>
      <c r="X269" s="126">
        <f t="shared" si="79"/>
        <v>0</v>
      </c>
      <c r="Y269" s="126">
        <f t="shared" si="80"/>
        <v>0.6</v>
      </c>
      <c r="Z269" s="126">
        <f t="shared" si="81"/>
        <v>0.6</v>
      </c>
      <c r="AA269" s="126">
        <f t="shared" si="82"/>
        <v>0</v>
      </c>
      <c r="AB269" s="126">
        <f t="shared" si="83"/>
        <v>0.6</v>
      </c>
      <c r="AC269" s="126">
        <f t="shared" si="84"/>
        <v>0.6</v>
      </c>
      <c r="AD269" s="126">
        <f t="shared" si="85"/>
        <v>0</v>
      </c>
      <c r="AE269" s="126">
        <f t="shared" si="86"/>
        <v>0</v>
      </c>
      <c r="AF269" s="127"/>
      <c r="AG269" s="125"/>
      <c r="AH269" s="125">
        <f t="shared" si="87"/>
        <v>3</v>
      </c>
      <c r="AI269" s="125">
        <f t="shared" si="88"/>
        <v>5</v>
      </c>
      <c r="AJ269" s="125" t="str">
        <f t="shared" si="89"/>
        <v>Correct</v>
      </c>
      <c r="AK269" s="125"/>
      <c r="AL269" s="115" t="s">
        <v>83</v>
      </c>
      <c r="AM269" s="115">
        <v>24</v>
      </c>
      <c r="AN269" s="115" t="s">
        <v>181</v>
      </c>
      <c r="AO269" s="115" t="s">
        <v>222</v>
      </c>
      <c r="AP269" s="115" t="s">
        <v>97</v>
      </c>
      <c r="AQ269" s="115" t="s">
        <v>86</v>
      </c>
      <c r="AR269" s="115" t="s">
        <v>87</v>
      </c>
      <c r="AS269" s="115" t="s">
        <v>101</v>
      </c>
      <c r="AT269" s="115" t="s">
        <v>89</v>
      </c>
      <c r="AU269" s="115" t="s">
        <v>90</v>
      </c>
      <c r="AV269" s="115" t="s">
        <v>91</v>
      </c>
      <c r="AW269" s="115" t="s">
        <v>91</v>
      </c>
    </row>
    <row r="270" spans="1:49">
      <c r="A270" s="115">
        <v>7045761476</v>
      </c>
      <c r="K270" s="115" t="s">
        <v>27</v>
      </c>
      <c r="L270" s="115" t="s">
        <v>28</v>
      </c>
      <c r="O270" s="125"/>
      <c r="P270" s="125">
        <f t="shared" si="72"/>
        <v>2</v>
      </c>
      <c r="Q270" s="125">
        <f t="shared" si="73"/>
        <v>1.5</v>
      </c>
      <c r="R270" s="125"/>
      <c r="S270" s="125">
        <f t="shared" si="74"/>
        <v>0</v>
      </c>
      <c r="T270" s="125">
        <f t="shared" si="75"/>
        <v>0</v>
      </c>
      <c r="U270" s="125">
        <f t="shared" si="76"/>
        <v>0</v>
      </c>
      <c r="V270" s="126">
        <f t="shared" si="77"/>
        <v>0</v>
      </c>
      <c r="W270" s="126">
        <f t="shared" si="78"/>
        <v>0</v>
      </c>
      <c r="X270" s="126">
        <f t="shared" si="79"/>
        <v>0</v>
      </c>
      <c r="Y270" s="126">
        <f t="shared" si="80"/>
        <v>0</v>
      </c>
      <c r="Z270" s="126">
        <f t="shared" si="81"/>
        <v>0</v>
      </c>
      <c r="AA270" s="126">
        <f t="shared" si="82"/>
        <v>0</v>
      </c>
      <c r="AB270" s="126">
        <f t="shared" si="83"/>
        <v>1</v>
      </c>
      <c r="AC270" s="126">
        <f t="shared" si="84"/>
        <v>1</v>
      </c>
      <c r="AD270" s="126">
        <f t="shared" si="85"/>
        <v>0</v>
      </c>
      <c r="AE270" s="126">
        <f t="shared" si="86"/>
        <v>0</v>
      </c>
      <c r="AF270" s="127"/>
      <c r="AG270" s="125"/>
      <c r="AH270" s="125">
        <f t="shared" si="87"/>
        <v>2</v>
      </c>
      <c r="AI270" s="125">
        <f t="shared" si="88"/>
        <v>2</v>
      </c>
      <c r="AJ270" s="125" t="str">
        <f t="shared" si="89"/>
        <v>Correct</v>
      </c>
      <c r="AK270" s="125"/>
      <c r="AL270" s="115" t="s">
        <v>83</v>
      </c>
      <c r="AM270" s="115">
        <v>55</v>
      </c>
      <c r="AN270" s="115" t="s">
        <v>181</v>
      </c>
      <c r="AO270" s="115" t="s">
        <v>237</v>
      </c>
      <c r="AP270" s="115" t="s">
        <v>97</v>
      </c>
      <c r="AQ270" s="115" t="s">
        <v>86</v>
      </c>
      <c r="AR270" s="115" t="s">
        <v>87</v>
      </c>
      <c r="AS270" s="115" t="s">
        <v>100</v>
      </c>
      <c r="AT270" s="115" t="s">
        <v>94</v>
      </c>
      <c r="AU270" s="115" t="s">
        <v>90</v>
      </c>
      <c r="AV270" s="115" t="s">
        <v>91</v>
      </c>
      <c r="AW270" s="115" t="s">
        <v>91</v>
      </c>
    </row>
    <row r="271" spans="1:49">
      <c r="A271" s="115">
        <v>6984059621</v>
      </c>
      <c r="B271" s="115" t="s">
        <v>18</v>
      </c>
      <c r="C271" s="115" t="s">
        <v>19</v>
      </c>
      <c r="F271" s="115" t="s">
        <v>22</v>
      </c>
      <c r="H271" s="115" t="s">
        <v>24</v>
      </c>
      <c r="J271" s="115" t="s">
        <v>26</v>
      </c>
      <c r="K271" s="115" t="s">
        <v>27</v>
      </c>
      <c r="L271" s="115" t="s">
        <v>28</v>
      </c>
      <c r="N271" s="115" t="s">
        <v>30</v>
      </c>
      <c r="O271" s="125"/>
      <c r="P271" s="125">
        <f t="shared" si="72"/>
        <v>8</v>
      </c>
      <c r="Q271" s="125">
        <f t="shared" si="73"/>
        <v>0.375</v>
      </c>
      <c r="R271" s="125"/>
      <c r="S271" s="125">
        <f t="shared" si="74"/>
        <v>0.375</v>
      </c>
      <c r="T271" s="125">
        <f t="shared" si="75"/>
        <v>0.375</v>
      </c>
      <c r="U271" s="125">
        <f t="shared" si="76"/>
        <v>0</v>
      </c>
      <c r="V271" s="126">
        <f t="shared" si="77"/>
        <v>0</v>
      </c>
      <c r="W271" s="126">
        <f t="shared" si="78"/>
        <v>0.375</v>
      </c>
      <c r="X271" s="126">
        <f t="shared" si="79"/>
        <v>0</v>
      </c>
      <c r="Y271" s="126">
        <f t="shared" si="80"/>
        <v>0.375</v>
      </c>
      <c r="Z271" s="126">
        <f t="shared" si="81"/>
        <v>0</v>
      </c>
      <c r="AA271" s="126">
        <f t="shared" si="82"/>
        <v>0.375</v>
      </c>
      <c r="AB271" s="126">
        <f t="shared" si="83"/>
        <v>0.375</v>
      </c>
      <c r="AC271" s="126">
        <f t="shared" si="84"/>
        <v>0.375</v>
      </c>
      <c r="AD271" s="126">
        <f t="shared" si="85"/>
        <v>0</v>
      </c>
      <c r="AE271" s="126">
        <f t="shared" si="86"/>
        <v>0.375</v>
      </c>
      <c r="AF271" s="127"/>
      <c r="AG271" s="125"/>
      <c r="AH271" s="125">
        <f t="shared" si="87"/>
        <v>3</v>
      </c>
      <c r="AI271" s="125">
        <f t="shared" si="88"/>
        <v>8</v>
      </c>
      <c r="AJ271" s="125" t="str">
        <f t="shared" si="89"/>
        <v>Correct</v>
      </c>
      <c r="AK271" s="125"/>
      <c r="AL271" s="115" t="s">
        <v>83</v>
      </c>
      <c r="AM271" s="115">
        <v>34</v>
      </c>
      <c r="AN271" s="115" t="s">
        <v>181</v>
      </c>
      <c r="AO271" s="115" t="s">
        <v>212</v>
      </c>
      <c r="AP271" s="115" t="s">
        <v>114</v>
      </c>
      <c r="AQ271" s="115" t="s">
        <v>91</v>
      </c>
      <c r="AR271" s="115" t="s">
        <v>108</v>
      </c>
      <c r="AS271" s="115" t="s">
        <v>101</v>
      </c>
      <c r="AT271" s="115" t="s">
        <v>94</v>
      </c>
      <c r="AU271" s="115" t="s">
        <v>90</v>
      </c>
    </row>
    <row r="272" spans="1:49">
      <c r="A272" s="115">
        <v>5584549814</v>
      </c>
      <c r="D272" s="115" t="s">
        <v>20</v>
      </c>
      <c r="H272" s="115" t="s">
        <v>24</v>
      </c>
      <c r="I272" s="115" t="s">
        <v>25</v>
      </c>
      <c r="O272" s="125"/>
      <c r="P272" s="125">
        <f t="shared" si="72"/>
        <v>3</v>
      </c>
      <c r="Q272" s="125">
        <f t="shared" si="73"/>
        <v>1</v>
      </c>
      <c r="R272" s="125"/>
      <c r="S272" s="125">
        <f t="shared" si="74"/>
        <v>0</v>
      </c>
      <c r="T272" s="125">
        <f t="shared" si="75"/>
        <v>0</v>
      </c>
      <c r="U272" s="125">
        <f t="shared" si="76"/>
        <v>1</v>
      </c>
      <c r="V272" s="126">
        <f t="shared" si="77"/>
        <v>0</v>
      </c>
      <c r="W272" s="126">
        <f t="shared" si="78"/>
        <v>0</v>
      </c>
      <c r="X272" s="126">
        <f t="shared" si="79"/>
        <v>0</v>
      </c>
      <c r="Y272" s="126">
        <f t="shared" si="80"/>
        <v>1</v>
      </c>
      <c r="Z272" s="126">
        <f t="shared" si="81"/>
        <v>1</v>
      </c>
      <c r="AA272" s="126">
        <f t="shared" si="82"/>
        <v>0</v>
      </c>
      <c r="AB272" s="126">
        <f t="shared" si="83"/>
        <v>0</v>
      </c>
      <c r="AC272" s="126">
        <f t="shared" si="84"/>
        <v>0</v>
      </c>
      <c r="AD272" s="126">
        <f t="shared" si="85"/>
        <v>0</v>
      </c>
      <c r="AE272" s="126">
        <f t="shared" si="86"/>
        <v>0</v>
      </c>
      <c r="AF272" s="127"/>
      <c r="AG272" s="125"/>
      <c r="AH272" s="125">
        <f t="shared" si="87"/>
        <v>3</v>
      </c>
      <c r="AI272" s="125">
        <f t="shared" si="88"/>
        <v>3</v>
      </c>
      <c r="AJ272" s="125" t="str">
        <f t="shared" si="89"/>
        <v>Correct</v>
      </c>
      <c r="AK272" s="125"/>
      <c r="AL272" s="115" t="s">
        <v>83</v>
      </c>
      <c r="AM272" s="115">
        <v>42</v>
      </c>
      <c r="AN272" s="115" t="s">
        <v>181</v>
      </c>
      <c r="AO272" s="115" t="s">
        <v>243</v>
      </c>
      <c r="AP272" s="115" t="s">
        <v>85</v>
      </c>
      <c r="AQ272" s="115" t="s">
        <v>86</v>
      </c>
      <c r="AR272" s="115" t="s">
        <v>87</v>
      </c>
      <c r="AS272" s="115" t="s">
        <v>100</v>
      </c>
      <c r="AT272" s="115" t="s">
        <v>89</v>
      </c>
      <c r="AU272" s="115" t="s">
        <v>90</v>
      </c>
      <c r="AV272" s="115" t="s">
        <v>91</v>
      </c>
      <c r="AW272" s="115" t="s">
        <v>91</v>
      </c>
    </row>
    <row r="273" spans="1:49">
      <c r="A273" s="115">
        <v>7020568735</v>
      </c>
      <c r="C273" s="115" t="s">
        <v>19</v>
      </c>
      <c r="F273" s="115" t="s">
        <v>22</v>
      </c>
      <c r="K273" s="115" t="s">
        <v>27</v>
      </c>
      <c r="O273" s="125"/>
      <c r="P273" s="125">
        <f t="shared" si="72"/>
        <v>3</v>
      </c>
      <c r="Q273" s="125">
        <f t="shared" si="73"/>
        <v>1</v>
      </c>
      <c r="R273" s="125"/>
      <c r="S273" s="125">
        <f t="shared" si="74"/>
        <v>0</v>
      </c>
      <c r="T273" s="125">
        <f t="shared" si="75"/>
        <v>1</v>
      </c>
      <c r="U273" s="125">
        <f t="shared" si="76"/>
        <v>0</v>
      </c>
      <c r="V273" s="126">
        <f t="shared" si="77"/>
        <v>0</v>
      </c>
      <c r="W273" s="126">
        <f t="shared" si="78"/>
        <v>1</v>
      </c>
      <c r="X273" s="126">
        <f t="shared" si="79"/>
        <v>0</v>
      </c>
      <c r="Y273" s="126">
        <f t="shared" si="80"/>
        <v>0</v>
      </c>
      <c r="Z273" s="126">
        <f t="shared" si="81"/>
        <v>0</v>
      </c>
      <c r="AA273" s="126">
        <f t="shared" si="82"/>
        <v>0</v>
      </c>
      <c r="AB273" s="126">
        <f t="shared" si="83"/>
        <v>1</v>
      </c>
      <c r="AC273" s="126">
        <f t="shared" si="84"/>
        <v>0</v>
      </c>
      <c r="AD273" s="126">
        <f t="shared" si="85"/>
        <v>0</v>
      </c>
      <c r="AE273" s="126">
        <f t="shared" si="86"/>
        <v>0</v>
      </c>
      <c r="AF273" s="127"/>
      <c r="AG273" s="125"/>
      <c r="AH273" s="125">
        <f t="shared" si="87"/>
        <v>3</v>
      </c>
      <c r="AI273" s="125">
        <f t="shared" si="88"/>
        <v>3</v>
      </c>
      <c r="AJ273" s="125" t="str">
        <f t="shared" si="89"/>
        <v>Correct</v>
      </c>
      <c r="AK273" s="125"/>
      <c r="AL273" s="115" t="s">
        <v>83</v>
      </c>
      <c r="AM273" s="115">
        <v>23</v>
      </c>
      <c r="AN273" s="115" t="s">
        <v>84</v>
      </c>
      <c r="AO273" s="115" t="s">
        <v>146</v>
      </c>
      <c r="AQ273" s="115" t="s">
        <v>91</v>
      </c>
      <c r="AR273" s="115" t="s">
        <v>108</v>
      </c>
      <c r="AS273" s="115" t="s">
        <v>93</v>
      </c>
      <c r="AT273" s="115" t="s">
        <v>89</v>
      </c>
      <c r="AU273" s="115" t="s">
        <v>113</v>
      </c>
      <c r="AV273" s="115" t="s">
        <v>91</v>
      </c>
      <c r="AW273" s="115" t="s">
        <v>91</v>
      </c>
    </row>
    <row r="274" spans="1:49">
      <c r="A274" s="115">
        <v>7044840177</v>
      </c>
      <c r="C274" s="115" t="s">
        <v>19</v>
      </c>
      <c r="H274" s="115" t="s">
        <v>24</v>
      </c>
      <c r="O274" s="125"/>
      <c r="P274" s="125">
        <f t="shared" si="72"/>
        <v>2</v>
      </c>
      <c r="Q274" s="125">
        <f t="shared" si="73"/>
        <v>1.5</v>
      </c>
      <c r="R274" s="125"/>
      <c r="S274" s="125">
        <f t="shared" si="74"/>
        <v>0</v>
      </c>
      <c r="T274" s="125">
        <f t="shared" si="75"/>
        <v>1</v>
      </c>
      <c r="U274" s="125">
        <f t="shared" si="76"/>
        <v>0</v>
      </c>
      <c r="V274" s="126">
        <f t="shared" si="77"/>
        <v>0</v>
      </c>
      <c r="W274" s="126">
        <f t="shared" si="78"/>
        <v>0</v>
      </c>
      <c r="X274" s="126">
        <f t="shared" si="79"/>
        <v>0</v>
      </c>
      <c r="Y274" s="126">
        <f t="shared" si="80"/>
        <v>1</v>
      </c>
      <c r="Z274" s="126">
        <f t="shared" si="81"/>
        <v>0</v>
      </c>
      <c r="AA274" s="126">
        <f t="shared" si="82"/>
        <v>0</v>
      </c>
      <c r="AB274" s="126">
        <f t="shared" si="83"/>
        <v>0</v>
      </c>
      <c r="AC274" s="126">
        <f t="shared" si="84"/>
        <v>0</v>
      </c>
      <c r="AD274" s="126">
        <f t="shared" si="85"/>
        <v>0</v>
      </c>
      <c r="AE274" s="126">
        <f t="shared" si="86"/>
        <v>0</v>
      </c>
      <c r="AF274" s="127"/>
      <c r="AG274" s="125"/>
      <c r="AH274" s="125">
        <f t="shared" si="87"/>
        <v>2</v>
      </c>
      <c r="AI274" s="125">
        <f t="shared" si="88"/>
        <v>2</v>
      </c>
      <c r="AJ274" s="125" t="str">
        <f t="shared" si="89"/>
        <v>Correct</v>
      </c>
      <c r="AK274" s="125"/>
      <c r="AL274" s="115" t="s">
        <v>83</v>
      </c>
      <c r="AM274" s="115">
        <v>47</v>
      </c>
      <c r="AN274" s="115" t="s">
        <v>181</v>
      </c>
      <c r="AO274" s="115" t="s">
        <v>488</v>
      </c>
      <c r="AP274" s="115" t="s">
        <v>85</v>
      </c>
      <c r="AQ274" s="115" t="s">
        <v>86</v>
      </c>
      <c r="AR274" s="115" t="s">
        <v>87</v>
      </c>
      <c r="AS274" s="115" t="s">
        <v>100</v>
      </c>
      <c r="AV274" s="115" t="s">
        <v>91</v>
      </c>
      <c r="AW274" s="115" t="s">
        <v>91</v>
      </c>
    </row>
    <row r="275" spans="1:49">
      <c r="A275" s="115">
        <v>6982453202</v>
      </c>
      <c r="C275" s="115" t="s">
        <v>19</v>
      </c>
      <c r="F275" s="115" t="s">
        <v>22</v>
      </c>
      <c r="O275" s="125"/>
      <c r="P275" s="125">
        <f t="shared" si="72"/>
        <v>2</v>
      </c>
      <c r="Q275" s="125">
        <f t="shared" si="73"/>
        <v>1.5</v>
      </c>
      <c r="R275" s="125"/>
      <c r="S275" s="125">
        <f t="shared" si="74"/>
        <v>0</v>
      </c>
      <c r="T275" s="125">
        <f t="shared" si="75"/>
        <v>1</v>
      </c>
      <c r="U275" s="125">
        <f t="shared" si="76"/>
        <v>0</v>
      </c>
      <c r="V275" s="126">
        <f t="shared" si="77"/>
        <v>0</v>
      </c>
      <c r="W275" s="126">
        <f t="shared" si="78"/>
        <v>1</v>
      </c>
      <c r="X275" s="126">
        <f t="shared" si="79"/>
        <v>0</v>
      </c>
      <c r="Y275" s="126">
        <f t="shared" si="80"/>
        <v>0</v>
      </c>
      <c r="Z275" s="126">
        <f t="shared" si="81"/>
        <v>0</v>
      </c>
      <c r="AA275" s="126">
        <f t="shared" si="82"/>
        <v>0</v>
      </c>
      <c r="AB275" s="126">
        <f t="shared" si="83"/>
        <v>0</v>
      </c>
      <c r="AC275" s="126">
        <f t="shared" si="84"/>
        <v>0</v>
      </c>
      <c r="AD275" s="126">
        <f t="shared" si="85"/>
        <v>0</v>
      </c>
      <c r="AE275" s="126">
        <f t="shared" si="86"/>
        <v>0</v>
      </c>
      <c r="AF275" s="127"/>
      <c r="AG275" s="125"/>
      <c r="AH275" s="125">
        <f t="shared" si="87"/>
        <v>2</v>
      </c>
      <c r="AI275" s="125">
        <f t="shared" si="88"/>
        <v>2</v>
      </c>
      <c r="AJ275" s="125" t="str">
        <f t="shared" si="89"/>
        <v>Correct</v>
      </c>
      <c r="AK275" s="125"/>
      <c r="AL275" s="115" t="s">
        <v>83</v>
      </c>
      <c r="AM275" s="115">
        <v>31</v>
      </c>
      <c r="AN275" s="115" t="s">
        <v>181</v>
      </c>
      <c r="AO275" s="115" t="s">
        <v>191</v>
      </c>
      <c r="AR275" s="115" t="s">
        <v>108</v>
      </c>
      <c r="AT275" s="115" t="s">
        <v>105</v>
      </c>
      <c r="AV275" s="115" t="s">
        <v>86</v>
      </c>
    </row>
    <row r="276" spans="1:49">
      <c r="A276" s="115">
        <v>6985146534</v>
      </c>
      <c r="C276" s="115" t="s">
        <v>19</v>
      </c>
      <c r="E276" s="115" t="s">
        <v>21</v>
      </c>
      <c r="I276" s="115" t="s">
        <v>25</v>
      </c>
      <c r="J276" s="115" t="s">
        <v>26</v>
      </c>
      <c r="K276" s="115" t="s">
        <v>27</v>
      </c>
      <c r="N276" s="115" t="s">
        <v>30</v>
      </c>
      <c r="O276" s="125"/>
      <c r="P276" s="125">
        <f t="shared" si="72"/>
        <v>6</v>
      </c>
      <c r="Q276" s="125">
        <f t="shared" si="73"/>
        <v>0.5</v>
      </c>
      <c r="R276" s="125"/>
      <c r="S276" s="125">
        <f t="shared" si="74"/>
        <v>0</v>
      </c>
      <c r="T276" s="125">
        <f t="shared" si="75"/>
        <v>0.5</v>
      </c>
      <c r="U276" s="125">
        <f t="shared" si="76"/>
        <v>0</v>
      </c>
      <c r="V276" s="126">
        <f t="shared" si="77"/>
        <v>0.5</v>
      </c>
      <c r="W276" s="126">
        <f t="shared" si="78"/>
        <v>0</v>
      </c>
      <c r="X276" s="126">
        <f t="shared" si="79"/>
        <v>0</v>
      </c>
      <c r="Y276" s="126">
        <f t="shared" si="80"/>
        <v>0</v>
      </c>
      <c r="Z276" s="126">
        <f t="shared" si="81"/>
        <v>0.5</v>
      </c>
      <c r="AA276" s="126">
        <f t="shared" si="82"/>
        <v>0.5</v>
      </c>
      <c r="AB276" s="126">
        <f t="shared" si="83"/>
        <v>0.5</v>
      </c>
      <c r="AC276" s="126">
        <f t="shared" si="84"/>
        <v>0</v>
      </c>
      <c r="AD276" s="126">
        <f t="shared" si="85"/>
        <v>0</v>
      </c>
      <c r="AE276" s="126">
        <f t="shared" si="86"/>
        <v>0.5</v>
      </c>
      <c r="AF276" s="127"/>
      <c r="AG276" s="125"/>
      <c r="AH276" s="125">
        <f t="shared" si="87"/>
        <v>3</v>
      </c>
      <c r="AI276" s="125">
        <f t="shared" si="88"/>
        <v>6</v>
      </c>
      <c r="AJ276" s="125" t="str">
        <f t="shared" si="89"/>
        <v>Correct</v>
      </c>
      <c r="AK276" s="125"/>
      <c r="AL276" s="115" t="s">
        <v>83</v>
      </c>
      <c r="AM276" s="115">
        <v>78</v>
      </c>
      <c r="AN276" s="115" t="s">
        <v>181</v>
      </c>
      <c r="AO276" s="115" t="s">
        <v>186</v>
      </c>
      <c r="AP276" s="115" t="s">
        <v>85</v>
      </c>
      <c r="AR276" s="115" t="s">
        <v>87</v>
      </c>
      <c r="AS276" s="115" t="s">
        <v>93</v>
      </c>
      <c r="AT276" s="115" t="s">
        <v>102</v>
      </c>
      <c r="AU276" s="115" t="s">
        <v>106</v>
      </c>
      <c r="AV276" s="115" t="s">
        <v>91</v>
      </c>
      <c r="AW276" s="115" t="s">
        <v>86</v>
      </c>
    </row>
    <row r="277" spans="1:49">
      <c r="A277" s="115">
        <v>6985717402</v>
      </c>
      <c r="B277" s="115" t="s">
        <v>18</v>
      </c>
      <c r="J277" s="115" t="s">
        <v>26</v>
      </c>
      <c r="L277" s="115" t="s">
        <v>28</v>
      </c>
      <c r="O277" s="125"/>
      <c r="P277" s="125">
        <f t="shared" si="72"/>
        <v>3</v>
      </c>
      <c r="Q277" s="125">
        <f t="shared" si="73"/>
        <v>1</v>
      </c>
      <c r="R277" s="125"/>
      <c r="S277" s="125">
        <f t="shared" si="74"/>
        <v>1</v>
      </c>
      <c r="T277" s="125">
        <f t="shared" si="75"/>
        <v>0</v>
      </c>
      <c r="U277" s="125">
        <f t="shared" si="76"/>
        <v>0</v>
      </c>
      <c r="V277" s="126">
        <f t="shared" si="77"/>
        <v>0</v>
      </c>
      <c r="W277" s="126">
        <f t="shared" si="78"/>
        <v>0</v>
      </c>
      <c r="X277" s="126">
        <f t="shared" si="79"/>
        <v>0</v>
      </c>
      <c r="Y277" s="126">
        <f t="shared" si="80"/>
        <v>0</v>
      </c>
      <c r="Z277" s="126">
        <f t="shared" si="81"/>
        <v>0</v>
      </c>
      <c r="AA277" s="126">
        <f t="shared" si="82"/>
        <v>1</v>
      </c>
      <c r="AB277" s="126">
        <f t="shared" si="83"/>
        <v>0</v>
      </c>
      <c r="AC277" s="126">
        <f t="shared" si="84"/>
        <v>1</v>
      </c>
      <c r="AD277" s="126">
        <f t="shared" si="85"/>
        <v>0</v>
      </c>
      <c r="AE277" s="126">
        <f t="shared" si="86"/>
        <v>0</v>
      </c>
      <c r="AF277" s="127"/>
      <c r="AG277" s="125"/>
      <c r="AH277" s="125">
        <f t="shared" si="87"/>
        <v>3</v>
      </c>
      <c r="AI277" s="125">
        <f t="shared" si="88"/>
        <v>3</v>
      </c>
      <c r="AJ277" s="125" t="str">
        <f t="shared" si="89"/>
        <v>Correct</v>
      </c>
      <c r="AK277" s="125"/>
      <c r="AL277" s="115" t="s">
        <v>83</v>
      </c>
      <c r="AM277" s="115">
        <v>20</v>
      </c>
      <c r="AN277" s="115" t="s">
        <v>181</v>
      </c>
      <c r="AO277" s="115" t="s">
        <v>239</v>
      </c>
      <c r="AQ277" s="115" t="s">
        <v>91</v>
      </c>
      <c r="AS277" s="115" t="s">
        <v>96</v>
      </c>
      <c r="AT277" s="115" t="s">
        <v>94</v>
      </c>
      <c r="AU277" s="115" t="s">
        <v>98</v>
      </c>
      <c r="AV277" s="115" t="s">
        <v>91</v>
      </c>
      <c r="AW277" s="115" t="s">
        <v>91</v>
      </c>
    </row>
    <row r="278" spans="1:49">
      <c r="A278" s="115">
        <v>6985121339</v>
      </c>
      <c r="C278" s="115" t="s">
        <v>19</v>
      </c>
      <c r="D278" s="115" t="s">
        <v>20</v>
      </c>
      <c r="F278" s="115" t="s">
        <v>22</v>
      </c>
      <c r="J278" s="115" t="s">
        <v>26</v>
      </c>
      <c r="K278" s="115" t="s">
        <v>27</v>
      </c>
      <c r="L278" s="115" t="s">
        <v>28</v>
      </c>
      <c r="M278" s="115" t="s">
        <v>29</v>
      </c>
      <c r="N278" s="115" t="s">
        <v>30</v>
      </c>
      <c r="O278" s="125"/>
      <c r="P278" s="125">
        <f t="shared" si="72"/>
        <v>8</v>
      </c>
      <c r="Q278" s="125">
        <f t="shared" si="73"/>
        <v>0.375</v>
      </c>
      <c r="R278" s="125"/>
      <c r="S278" s="125">
        <f t="shared" si="74"/>
        <v>0</v>
      </c>
      <c r="T278" s="125">
        <f t="shared" si="75"/>
        <v>0.375</v>
      </c>
      <c r="U278" s="125">
        <f t="shared" si="76"/>
        <v>0.375</v>
      </c>
      <c r="V278" s="126">
        <f t="shared" si="77"/>
        <v>0</v>
      </c>
      <c r="W278" s="126">
        <f t="shared" si="78"/>
        <v>0.375</v>
      </c>
      <c r="X278" s="126">
        <f t="shared" si="79"/>
        <v>0</v>
      </c>
      <c r="Y278" s="126">
        <f t="shared" si="80"/>
        <v>0</v>
      </c>
      <c r="Z278" s="126">
        <f t="shared" si="81"/>
        <v>0</v>
      </c>
      <c r="AA278" s="126">
        <f t="shared" si="82"/>
        <v>0.375</v>
      </c>
      <c r="AB278" s="126">
        <f t="shared" si="83"/>
        <v>0.375</v>
      </c>
      <c r="AC278" s="126">
        <f t="shared" si="84"/>
        <v>0.375</v>
      </c>
      <c r="AD278" s="126">
        <f t="shared" si="85"/>
        <v>0.375</v>
      </c>
      <c r="AE278" s="126">
        <f t="shared" si="86"/>
        <v>0.375</v>
      </c>
      <c r="AF278" s="127"/>
      <c r="AG278" s="125"/>
      <c r="AH278" s="125">
        <f>SUM(S278:AE278)</f>
        <v>3</v>
      </c>
      <c r="AI278" s="125">
        <f t="shared" si="88"/>
        <v>8</v>
      </c>
      <c r="AJ278" s="125" t="str">
        <f>IF(AH278=AI278,"Correct",IF(AH278=3,"Correct","Wrong"))</f>
        <v>Correct</v>
      </c>
      <c r="AK278" s="125"/>
      <c r="AL278" s="115" t="s">
        <v>99</v>
      </c>
      <c r="AM278" s="115">
        <v>66</v>
      </c>
      <c r="AN278" s="115" t="s">
        <v>181</v>
      </c>
      <c r="AO278" s="115" t="s">
        <v>237</v>
      </c>
      <c r="AP278" s="115" t="s">
        <v>85</v>
      </c>
      <c r="AQ278" s="115" t="s">
        <v>86</v>
      </c>
      <c r="AR278" s="115" t="s">
        <v>87</v>
      </c>
      <c r="AT278" s="115" t="s">
        <v>94</v>
      </c>
      <c r="AU278" s="115" t="s">
        <v>98</v>
      </c>
      <c r="AW278" s="115" t="s">
        <v>86</v>
      </c>
    </row>
    <row r="279" spans="1:49">
      <c r="A279" s="115">
        <v>7011000416</v>
      </c>
      <c r="C279" s="115" t="s">
        <v>19</v>
      </c>
      <c r="D279" s="115" t="s">
        <v>20</v>
      </c>
      <c r="J279" s="115" t="s">
        <v>26</v>
      </c>
      <c r="O279" s="125"/>
      <c r="P279" s="125">
        <f t="shared" si="72"/>
        <v>3</v>
      </c>
      <c r="Q279" s="125">
        <f t="shared" si="73"/>
        <v>1</v>
      </c>
      <c r="R279" s="125"/>
      <c r="S279" s="125">
        <f t="shared" si="74"/>
        <v>0</v>
      </c>
      <c r="T279" s="125">
        <f t="shared" si="75"/>
        <v>1</v>
      </c>
      <c r="U279" s="125">
        <f t="shared" si="76"/>
        <v>1</v>
      </c>
      <c r="V279" s="126">
        <f t="shared" si="77"/>
        <v>0</v>
      </c>
      <c r="W279" s="126">
        <f t="shared" si="78"/>
        <v>0</v>
      </c>
      <c r="X279" s="126">
        <f t="shared" si="79"/>
        <v>0</v>
      </c>
      <c r="Y279" s="126">
        <f t="shared" si="80"/>
        <v>0</v>
      </c>
      <c r="Z279" s="126">
        <f t="shared" si="81"/>
        <v>0</v>
      </c>
      <c r="AA279" s="126">
        <f t="shared" si="82"/>
        <v>1</v>
      </c>
      <c r="AB279" s="126">
        <f t="shared" si="83"/>
        <v>0</v>
      </c>
      <c r="AC279" s="126">
        <f t="shared" si="84"/>
        <v>0</v>
      </c>
      <c r="AD279" s="126">
        <f t="shared" si="85"/>
        <v>0</v>
      </c>
      <c r="AE279" s="126">
        <f t="shared" si="86"/>
        <v>0</v>
      </c>
      <c r="AF279" s="127"/>
      <c r="AG279" s="125"/>
      <c r="AH279" s="125">
        <f t="shared" si="87"/>
        <v>3</v>
      </c>
      <c r="AI279" s="125">
        <f t="shared" si="88"/>
        <v>3</v>
      </c>
      <c r="AJ279" s="125" t="str">
        <f t="shared" si="89"/>
        <v>Correct</v>
      </c>
      <c r="AK279" s="125"/>
      <c r="AL279" s="115" t="s">
        <v>99</v>
      </c>
      <c r="AM279" s="115">
        <v>47</v>
      </c>
      <c r="AN279" s="115" t="s">
        <v>84</v>
      </c>
      <c r="AO279" s="115" t="s">
        <v>129</v>
      </c>
      <c r="AP279" s="115" t="s">
        <v>85</v>
      </c>
      <c r="AQ279" s="115" t="s">
        <v>86</v>
      </c>
      <c r="AR279" s="115" t="s">
        <v>87</v>
      </c>
      <c r="AS279" s="115" t="s">
        <v>88</v>
      </c>
      <c r="AT279" s="115" t="s">
        <v>111</v>
      </c>
      <c r="AU279" s="115" t="s">
        <v>90</v>
      </c>
      <c r="AV279" s="115" t="s">
        <v>91</v>
      </c>
      <c r="AW279" s="115" t="s">
        <v>91</v>
      </c>
    </row>
    <row r="280" spans="1:49">
      <c r="A280" s="115">
        <v>6985151171</v>
      </c>
      <c r="C280" s="115" t="s">
        <v>19</v>
      </c>
      <c r="D280" s="115" t="s">
        <v>20</v>
      </c>
      <c r="E280" s="115" t="s">
        <v>21</v>
      </c>
      <c r="I280" s="115" t="s">
        <v>25</v>
      </c>
      <c r="M280" s="115" t="s">
        <v>29</v>
      </c>
      <c r="O280" s="125"/>
      <c r="P280" s="125">
        <f t="shared" si="72"/>
        <v>5</v>
      </c>
      <c r="Q280" s="125">
        <f t="shared" si="73"/>
        <v>0.6</v>
      </c>
      <c r="R280" s="125"/>
      <c r="S280" s="125">
        <f t="shared" si="74"/>
        <v>0</v>
      </c>
      <c r="T280" s="125">
        <f t="shared" si="75"/>
        <v>0.6</v>
      </c>
      <c r="U280" s="125">
        <f t="shared" si="76"/>
        <v>0.6</v>
      </c>
      <c r="V280" s="126">
        <f t="shared" si="77"/>
        <v>0.6</v>
      </c>
      <c r="W280" s="126">
        <f t="shared" si="78"/>
        <v>0</v>
      </c>
      <c r="X280" s="126">
        <f t="shared" si="79"/>
        <v>0</v>
      </c>
      <c r="Y280" s="126">
        <f t="shared" si="80"/>
        <v>0</v>
      </c>
      <c r="Z280" s="126">
        <f t="shared" si="81"/>
        <v>0.6</v>
      </c>
      <c r="AA280" s="126">
        <f t="shared" si="82"/>
        <v>0</v>
      </c>
      <c r="AB280" s="126">
        <f t="shared" si="83"/>
        <v>0</v>
      </c>
      <c r="AC280" s="126">
        <f t="shared" si="84"/>
        <v>0</v>
      </c>
      <c r="AD280" s="126">
        <f t="shared" si="85"/>
        <v>0.6</v>
      </c>
      <c r="AE280" s="126">
        <f t="shared" si="86"/>
        <v>0</v>
      </c>
      <c r="AF280" s="127"/>
      <c r="AG280" s="125"/>
      <c r="AH280" s="125">
        <f t="shared" si="87"/>
        <v>3</v>
      </c>
      <c r="AI280" s="125">
        <f t="shared" si="88"/>
        <v>5</v>
      </c>
      <c r="AJ280" s="125" t="str">
        <f t="shared" si="89"/>
        <v>Correct</v>
      </c>
      <c r="AK280" s="125"/>
      <c r="AL280" s="115" t="s">
        <v>116</v>
      </c>
      <c r="AN280" s="115" t="s">
        <v>181</v>
      </c>
      <c r="AO280" s="115" t="s">
        <v>237</v>
      </c>
      <c r="AQ280" s="115" t="s">
        <v>86</v>
      </c>
      <c r="AR280" s="115" t="s">
        <v>87</v>
      </c>
      <c r="AS280" s="115" t="s">
        <v>93</v>
      </c>
      <c r="AT280" s="115" t="s">
        <v>111</v>
      </c>
      <c r="AU280" s="115" t="s">
        <v>106</v>
      </c>
      <c r="AV280" s="115" t="s">
        <v>86</v>
      </c>
      <c r="AW280" s="115" t="s">
        <v>86</v>
      </c>
    </row>
    <row r="281" spans="1:49">
      <c r="A281" s="115">
        <v>6985459932</v>
      </c>
      <c r="D281" s="115" t="s">
        <v>20</v>
      </c>
      <c r="I281" s="115" t="s">
        <v>25</v>
      </c>
      <c r="L281" s="115" t="s">
        <v>28</v>
      </c>
      <c r="O281" s="125"/>
      <c r="P281" s="125">
        <f t="shared" si="72"/>
        <v>3</v>
      </c>
      <c r="Q281" s="125">
        <f t="shared" si="73"/>
        <v>1</v>
      </c>
      <c r="R281" s="125"/>
      <c r="S281" s="125">
        <f t="shared" si="74"/>
        <v>0</v>
      </c>
      <c r="T281" s="125">
        <f t="shared" si="75"/>
        <v>0</v>
      </c>
      <c r="U281" s="125">
        <f t="shared" si="76"/>
        <v>1</v>
      </c>
      <c r="V281" s="126">
        <f t="shared" si="77"/>
        <v>0</v>
      </c>
      <c r="W281" s="126">
        <f t="shared" si="78"/>
        <v>0</v>
      </c>
      <c r="X281" s="126">
        <f t="shared" si="79"/>
        <v>0</v>
      </c>
      <c r="Y281" s="126">
        <f t="shared" si="80"/>
        <v>0</v>
      </c>
      <c r="Z281" s="126">
        <f t="shared" si="81"/>
        <v>1</v>
      </c>
      <c r="AA281" s="126">
        <f t="shared" si="82"/>
        <v>0</v>
      </c>
      <c r="AB281" s="126">
        <f t="shared" si="83"/>
        <v>0</v>
      </c>
      <c r="AC281" s="126">
        <f t="shared" si="84"/>
        <v>1</v>
      </c>
      <c r="AD281" s="126">
        <f t="shared" si="85"/>
        <v>0</v>
      </c>
      <c r="AE281" s="126">
        <f t="shared" si="86"/>
        <v>0</v>
      </c>
      <c r="AF281" s="127"/>
      <c r="AG281" s="125"/>
      <c r="AH281" s="125">
        <f t="shared" si="87"/>
        <v>3</v>
      </c>
      <c r="AI281" s="125">
        <f t="shared" si="88"/>
        <v>3</v>
      </c>
      <c r="AJ281" s="125" t="str">
        <f t="shared" si="89"/>
        <v>Correct</v>
      </c>
      <c r="AK281" s="125"/>
      <c r="AL281" s="115" t="s">
        <v>83</v>
      </c>
      <c r="AM281" s="115">
        <v>64</v>
      </c>
      <c r="AN281" s="115" t="s">
        <v>181</v>
      </c>
      <c r="AO281" s="115" t="s">
        <v>239</v>
      </c>
      <c r="AP281" s="115" t="s">
        <v>85</v>
      </c>
      <c r="AQ281" s="115" t="s">
        <v>86</v>
      </c>
      <c r="AR281" s="115" t="s">
        <v>87</v>
      </c>
      <c r="AS281" s="115" t="s">
        <v>104</v>
      </c>
      <c r="AT281" s="115" t="s">
        <v>111</v>
      </c>
      <c r="AU281" s="115" t="s">
        <v>90</v>
      </c>
      <c r="AV281" s="115" t="s">
        <v>91</v>
      </c>
      <c r="AW281" s="115" t="s">
        <v>86</v>
      </c>
    </row>
    <row r="282" spans="1:49">
      <c r="A282" s="115">
        <v>6985413172</v>
      </c>
      <c r="C282" s="115" t="s">
        <v>19</v>
      </c>
      <c r="O282" s="125"/>
      <c r="P282" s="125">
        <f t="shared" si="72"/>
        <v>1</v>
      </c>
      <c r="Q282" s="125">
        <f t="shared" si="73"/>
        <v>3</v>
      </c>
      <c r="R282" s="125"/>
      <c r="S282" s="125">
        <f t="shared" si="74"/>
        <v>0</v>
      </c>
      <c r="T282" s="125">
        <f t="shared" si="75"/>
        <v>1</v>
      </c>
      <c r="U282" s="125">
        <f t="shared" si="76"/>
        <v>0</v>
      </c>
      <c r="V282" s="126">
        <f t="shared" si="77"/>
        <v>0</v>
      </c>
      <c r="W282" s="126">
        <f t="shared" si="78"/>
        <v>0</v>
      </c>
      <c r="X282" s="126">
        <f t="shared" si="79"/>
        <v>0</v>
      </c>
      <c r="Y282" s="126">
        <f t="shared" si="80"/>
        <v>0</v>
      </c>
      <c r="Z282" s="126">
        <f t="shared" si="81"/>
        <v>0</v>
      </c>
      <c r="AA282" s="126">
        <f t="shared" si="82"/>
        <v>0</v>
      </c>
      <c r="AB282" s="126">
        <f t="shared" si="83"/>
        <v>0</v>
      </c>
      <c r="AC282" s="126">
        <f t="shared" si="84"/>
        <v>0</v>
      </c>
      <c r="AD282" s="126">
        <f t="shared" si="85"/>
        <v>0</v>
      </c>
      <c r="AE282" s="126">
        <f t="shared" si="86"/>
        <v>0</v>
      </c>
      <c r="AF282" s="127"/>
      <c r="AG282" s="125"/>
      <c r="AH282" s="125">
        <f t="shared" si="87"/>
        <v>1</v>
      </c>
      <c r="AI282" s="125">
        <f t="shared" si="88"/>
        <v>1</v>
      </c>
      <c r="AJ282" s="125" t="str">
        <f t="shared" si="89"/>
        <v>Correct</v>
      </c>
      <c r="AK282" s="125"/>
      <c r="AL282" s="115" t="s">
        <v>99</v>
      </c>
      <c r="AM282" s="115">
        <v>68</v>
      </c>
      <c r="AN282" s="115" t="s">
        <v>181</v>
      </c>
      <c r="AO282" s="115" t="s">
        <v>212</v>
      </c>
      <c r="AP282" s="115" t="s">
        <v>85</v>
      </c>
      <c r="AQ282" s="115" t="s">
        <v>86</v>
      </c>
      <c r="AR282" s="115" t="s">
        <v>87</v>
      </c>
      <c r="AS282" s="115" t="s">
        <v>101</v>
      </c>
      <c r="AT282" s="115" t="s">
        <v>102</v>
      </c>
      <c r="AU282" s="115" t="s">
        <v>106</v>
      </c>
      <c r="AV282" s="115" t="s">
        <v>91</v>
      </c>
      <c r="AW282" s="115" t="s">
        <v>86</v>
      </c>
    </row>
    <row r="283" spans="1:49">
      <c r="A283" s="115">
        <v>7045759762</v>
      </c>
      <c r="B283" s="115" t="s">
        <v>18</v>
      </c>
      <c r="D283" s="115" t="s">
        <v>20</v>
      </c>
      <c r="L283" s="115" t="s">
        <v>28</v>
      </c>
      <c r="N283" s="115" t="s">
        <v>30</v>
      </c>
      <c r="O283" s="125"/>
      <c r="P283" s="125">
        <f t="shared" si="72"/>
        <v>4</v>
      </c>
      <c r="Q283" s="125">
        <f t="shared" si="73"/>
        <v>0.75</v>
      </c>
      <c r="R283" s="125"/>
      <c r="S283" s="125">
        <f t="shared" si="74"/>
        <v>0.75</v>
      </c>
      <c r="T283" s="125">
        <f t="shared" si="75"/>
        <v>0</v>
      </c>
      <c r="U283" s="125">
        <f t="shared" si="76"/>
        <v>0.75</v>
      </c>
      <c r="V283" s="126">
        <f t="shared" si="77"/>
        <v>0</v>
      </c>
      <c r="W283" s="126">
        <f t="shared" si="78"/>
        <v>0</v>
      </c>
      <c r="X283" s="126">
        <f t="shared" si="79"/>
        <v>0</v>
      </c>
      <c r="Y283" s="126">
        <f t="shared" si="80"/>
        <v>0</v>
      </c>
      <c r="Z283" s="126">
        <f t="shared" si="81"/>
        <v>0</v>
      </c>
      <c r="AA283" s="126">
        <f t="shared" si="82"/>
        <v>0</v>
      </c>
      <c r="AB283" s="126">
        <f t="shared" si="83"/>
        <v>0</v>
      </c>
      <c r="AC283" s="126">
        <f t="shared" si="84"/>
        <v>0.75</v>
      </c>
      <c r="AD283" s="126">
        <f t="shared" si="85"/>
        <v>0</v>
      </c>
      <c r="AE283" s="126">
        <f t="shared" si="86"/>
        <v>0.75</v>
      </c>
      <c r="AF283" s="127"/>
      <c r="AG283" s="125"/>
      <c r="AH283" s="125">
        <f t="shared" si="87"/>
        <v>3</v>
      </c>
      <c r="AI283" s="125">
        <f t="shared" si="88"/>
        <v>4</v>
      </c>
      <c r="AJ283" s="125" t="str">
        <f t="shared" si="89"/>
        <v>Correct</v>
      </c>
      <c r="AK283" s="125"/>
      <c r="AL283" s="115" t="s">
        <v>83</v>
      </c>
      <c r="AM283" s="115">
        <v>13</v>
      </c>
      <c r="AN283" s="115" t="s">
        <v>181</v>
      </c>
      <c r="AO283" s="115" t="s">
        <v>190</v>
      </c>
      <c r="AP283" s="115" t="s">
        <v>85</v>
      </c>
      <c r="AQ283" s="115" t="s">
        <v>91</v>
      </c>
      <c r="AR283" s="115" t="s">
        <v>137</v>
      </c>
      <c r="AT283" s="115" t="s">
        <v>105</v>
      </c>
      <c r="AU283" s="115" t="s">
        <v>95</v>
      </c>
      <c r="AV283" s="115" t="s">
        <v>91</v>
      </c>
      <c r="AW283" s="115" t="s">
        <v>91</v>
      </c>
    </row>
    <row r="284" spans="1:49">
      <c r="A284" s="115">
        <v>7011315205</v>
      </c>
      <c r="B284" s="115" t="s">
        <v>18</v>
      </c>
      <c r="D284" s="115" t="s">
        <v>20</v>
      </c>
      <c r="E284" s="115" t="s">
        <v>21</v>
      </c>
      <c r="K284" s="115" t="s">
        <v>27</v>
      </c>
      <c r="L284" s="115" t="s">
        <v>28</v>
      </c>
      <c r="O284" s="125"/>
      <c r="P284" s="125">
        <f t="shared" si="72"/>
        <v>5</v>
      </c>
      <c r="Q284" s="125">
        <f t="shared" si="73"/>
        <v>0.6</v>
      </c>
      <c r="R284" s="125"/>
      <c r="S284" s="125">
        <f t="shared" si="74"/>
        <v>0.6</v>
      </c>
      <c r="T284" s="125">
        <f t="shared" si="75"/>
        <v>0</v>
      </c>
      <c r="U284" s="125">
        <f t="shared" si="76"/>
        <v>0.6</v>
      </c>
      <c r="V284" s="126">
        <f t="shared" si="77"/>
        <v>0.6</v>
      </c>
      <c r="W284" s="126">
        <f t="shared" si="78"/>
        <v>0</v>
      </c>
      <c r="X284" s="126">
        <f t="shared" si="79"/>
        <v>0</v>
      </c>
      <c r="Y284" s="126">
        <f t="shared" si="80"/>
        <v>0</v>
      </c>
      <c r="Z284" s="126">
        <f t="shared" si="81"/>
        <v>0</v>
      </c>
      <c r="AA284" s="126">
        <f t="shared" si="82"/>
        <v>0</v>
      </c>
      <c r="AB284" s="126">
        <f t="shared" si="83"/>
        <v>0.6</v>
      </c>
      <c r="AC284" s="126">
        <f t="shared" si="84"/>
        <v>0.6</v>
      </c>
      <c r="AD284" s="126">
        <f t="shared" si="85"/>
        <v>0</v>
      </c>
      <c r="AE284" s="126">
        <f t="shared" si="86"/>
        <v>0</v>
      </c>
      <c r="AF284" s="127"/>
      <c r="AG284" s="125"/>
      <c r="AH284" s="125">
        <f t="shared" si="87"/>
        <v>3</v>
      </c>
      <c r="AI284" s="125">
        <f t="shared" si="88"/>
        <v>5</v>
      </c>
      <c r="AJ284" s="125" t="str">
        <f t="shared" si="89"/>
        <v>Correct</v>
      </c>
      <c r="AK284" s="125"/>
      <c r="AL284" s="115" t="s">
        <v>83</v>
      </c>
      <c r="AM284" s="115">
        <v>68</v>
      </c>
      <c r="AN284" s="115" t="s">
        <v>181</v>
      </c>
      <c r="AO284" s="115" t="s">
        <v>228</v>
      </c>
      <c r="AP284" s="115" t="s">
        <v>92</v>
      </c>
      <c r="AQ284" s="115" t="s">
        <v>86</v>
      </c>
      <c r="AR284" s="115" t="s">
        <v>87</v>
      </c>
      <c r="AS284" s="115" t="s">
        <v>96</v>
      </c>
      <c r="AT284" s="115" t="s">
        <v>89</v>
      </c>
      <c r="AU284" s="115" t="s">
        <v>106</v>
      </c>
      <c r="AV284" s="115" t="s">
        <v>91</v>
      </c>
      <c r="AW284" s="115" t="s">
        <v>91</v>
      </c>
    </row>
    <row r="285" spans="1:49">
      <c r="A285" s="115">
        <v>5586741329</v>
      </c>
      <c r="C285" s="115" t="s">
        <v>19</v>
      </c>
      <c r="D285" s="115" t="s">
        <v>20</v>
      </c>
      <c r="N285" s="115" t="s">
        <v>30</v>
      </c>
      <c r="O285" s="125"/>
      <c r="P285" s="125">
        <f t="shared" si="72"/>
        <v>3</v>
      </c>
      <c r="Q285" s="125">
        <f t="shared" si="73"/>
        <v>1</v>
      </c>
      <c r="R285" s="125"/>
      <c r="S285" s="125">
        <f t="shared" si="74"/>
        <v>0</v>
      </c>
      <c r="T285" s="125">
        <f t="shared" si="75"/>
        <v>1</v>
      </c>
      <c r="U285" s="125">
        <f t="shared" si="76"/>
        <v>1</v>
      </c>
      <c r="V285" s="126">
        <f t="shared" si="77"/>
        <v>0</v>
      </c>
      <c r="W285" s="126">
        <f t="shared" si="78"/>
        <v>0</v>
      </c>
      <c r="X285" s="126">
        <f t="shared" si="79"/>
        <v>0</v>
      </c>
      <c r="Y285" s="126">
        <f t="shared" si="80"/>
        <v>0</v>
      </c>
      <c r="Z285" s="126">
        <f t="shared" si="81"/>
        <v>0</v>
      </c>
      <c r="AA285" s="126">
        <f t="shared" si="82"/>
        <v>0</v>
      </c>
      <c r="AB285" s="126">
        <f t="shared" si="83"/>
        <v>0</v>
      </c>
      <c r="AC285" s="126">
        <f t="shared" si="84"/>
        <v>0</v>
      </c>
      <c r="AD285" s="126">
        <f t="shared" si="85"/>
        <v>0</v>
      </c>
      <c r="AE285" s="126">
        <f t="shared" si="86"/>
        <v>1</v>
      </c>
      <c r="AF285" s="127"/>
      <c r="AG285" s="125"/>
      <c r="AH285" s="125">
        <f t="shared" si="87"/>
        <v>3</v>
      </c>
      <c r="AI285" s="125">
        <f t="shared" si="88"/>
        <v>3</v>
      </c>
      <c r="AJ285" s="125" t="str">
        <f t="shared" si="89"/>
        <v>Correct</v>
      </c>
      <c r="AK285" s="125"/>
      <c r="AL285" s="115" t="s">
        <v>83</v>
      </c>
      <c r="AM285" s="115">
        <v>76</v>
      </c>
      <c r="AN285" s="115" t="s">
        <v>181</v>
      </c>
      <c r="AO285" s="115" t="s">
        <v>211</v>
      </c>
      <c r="AP285" s="115" t="s">
        <v>85</v>
      </c>
      <c r="AQ285" s="115" t="s">
        <v>86</v>
      </c>
      <c r="AR285" s="115" t="s">
        <v>87</v>
      </c>
      <c r="AS285" s="115" t="s">
        <v>100</v>
      </c>
      <c r="AT285" s="115" t="s">
        <v>102</v>
      </c>
      <c r="AU285" s="115" t="s">
        <v>106</v>
      </c>
      <c r="AV285" s="115" t="s">
        <v>91</v>
      </c>
      <c r="AW285" s="115" t="s">
        <v>91</v>
      </c>
    </row>
    <row r="286" spans="1:49">
      <c r="A286" s="115">
        <v>7020346947</v>
      </c>
      <c r="C286" s="115" t="s">
        <v>19</v>
      </c>
      <c r="K286" s="115" t="s">
        <v>27</v>
      </c>
      <c r="L286" s="115" t="s">
        <v>28</v>
      </c>
      <c r="O286" s="125"/>
      <c r="P286" s="125">
        <f t="shared" si="72"/>
        <v>3</v>
      </c>
      <c r="Q286" s="125">
        <f t="shared" si="73"/>
        <v>1</v>
      </c>
      <c r="R286" s="125"/>
      <c r="S286" s="125">
        <f t="shared" si="74"/>
        <v>0</v>
      </c>
      <c r="T286" s="125">
        <f t="shared" si="75"/>
        <v>1</v>
      </c>
      <c r="U286" s="125">
        <f t="shared" si="76"/>
        <v>0</v>
      </c>
      <c r="V286" s="126">
        <f t="shared" si="77"/>
        <v>0</v>
      </c>
      <c r="W286" s="126">
        <f t="shared" si="78"/>
        <v>0</v>
      </c>
      <c r="X286" s="126">
        <f t="shared" si="79"/>
        <v>0</v>
      </c>
      <c r="Y286" s="126">
        <f t="shared" si="80"/>
        <v>0</v>
      </c>
      <c r="Z286" s="126">
        <f t="shared" si="81"/>
        <v>0</v>
      </c>
      <c r="AA286" s="126">
        <f t="shared" si="82"/>
        <v>0</v>
      </c>
      <c r="AB286" s="126">
        <f t="shared" si="83"/>
        <v>1</v>
      </c>
      <c r="AC286" s="126">
        <f t="shared" si="84"/>
        <v>1</v>
      </c>
      <c r="AD286" s="126">
        <f t="shared" si="85"/>
        <v>0</v>
      </c>
      <c r="AE286" s="126">
        <f t="shared" si="86"/>
        <v>0</v>
      </c>
      <c r="AF286" s="127"/>
      <c r="AG286" s="125"/>
      <c r="AH286" s="125">
        <f t="shared" si="87"/>
        <v>3</v>
      </c>
      <c r="AI286" s="125">
        <f t="shared" si="88"/>
        <v>3</v>
      </c>
      <c r="AJ286" s="125" t="str">
        <f t="shared" si="89"/>
        <v>Correct</v>
      </c>
      <c r="AK286" s="125"/>
      <c r="AL286" s="115" t="s">
        <v>99</v>
      </c>
      <c r="AM286" s="115">
        <v>49</v>
      </c>
      <c r="AN286" s="115" t="s">
        <v>181</v>
      </c>
      <c r="AO286" s="115" t="s">
        <v>189</v>
      </c>
      <c r="AP286" s="115" t="s">
        <v>85</v>
      </c>
      <c r="AQ286" s="115" t="s">
        <v>86</v>
      </c>
      <c r="AR286" s="115" t="s">
        <v>87</v>
      </c>
      <c r="AS286" s="115" t="s">
        <v>93</v>
      </c>
      <c r="AT286" s="115" t="s">
        <v>94</v>
      </c>
      <c r="AU286" s="115" t="s">
        <v>90</v>
      </c>
      <c r="AV286" s="115" t="s">
        <v>91</v>
      </c>
      <c r="AW286" s="115" t="s">
        <v>91</v>
      </c>
    </row>
    <row r="287" spans="1:49">
      <c r="A287" s="115">
        <v>7044864721</v>
      </c>
      <c r="C287" s="115" t="s">
        <v>19</v>
      </c>
      <c r="D287" s="115" t="s">
        <v>20</v>
      </c>
      <c r="E287" s="115" t="s">
        <v>21</v>
      </c>
      <c r="H287" s="115" t="s">
        <v>24</v>
      </c>
      <c r="I287" s="115" t="s">
        <v>25</v>
      </c>
      <c r="J287" s="115" t="s">
        <v>26</v>
      </c>
      <c r="K287" s="115" t="s">
        <v>27</v>
      </c>
      <c r="L287" s="115" t="s">
        <v>28</v>
      </c>
      <c r="N287" s="115" t="s">
        <v>30</v>
      </c>
      <c r="O287" s="125"/>
      <c r="P287" s="125">
        <f t="shared" si="72"/>
        <v>9</v>
      </c>
      <c r="Q287" s="125">
        <f t="shared" si="73"/>
        <v>0.33333333333333331</v>
      </c>
      <c r="R287" s="125"/>
      <c r="S287" s="125">
        <f t="shared" si="74"/>
        <v>0</v>
      </c>
      <c r="T287" s="125">
        <f t="shared" si="75"/>
        <v>0.33333333333333331</v>
      </c>
      <c r="U287" s="125">
        <f t="shared" si="76"/>
        <v>0.33333333333333331</v>
      </c>
      <c r="V287" s="126">
        <f t="shared" si="77"/>
        <v>0.33333333333333331</v>
      </c>
      <c r="W287" s="126">
        <f t="shared" si="78"/>
        <v>0</v>
      </c>
      <c r="X287" s="126">
        <f t="shared" si="79"/>
        <v>0</v>
      </c>
      <c r="Y287" s="126">
        <f t="shared" si="80"/>
        <v>0.33333333333333331</v>
      </c>
      <c r="Z287" s="126">
        <f t="shared" si="81"/>
        <v>0.33333333333333331</v>
      </c>
      <c r="AA287" s="126">
        <f t="shared" si="82"/>
        <v>0.33333333333333331</v>
      </c>
      <c r="AB287" s="126">
        <f t="shared" si="83"/>
        <v>0.33333333333333331</v>
      </c>
      <c r="AC287" s="126">
        <f t="shared" si="84"/>
        <v>0.33333333333333331</v>
      </c>
      <c r="AD287" s="126">
        <f t="shared" si="85"/>
        <v>0</v>
      </c>
      <c r="AE287" s="126">
        <f t="shared" si="86"/>
        <v>0.33333333333333331</v>
      </c>
      <c r="AF287" s="127"/>
      <c r="AG287" s="125"/>
      <c r="AH287" s="125">
        <f t="shared" si="87"/>
        <v>3</v>
      </c>
      <c r="AI287" s="125">
        <f t="shared" si="88"/>
        <v>9</v>
      </c>
      <c r="AJ287" s="125" t="str">
        <f t="shared" si="89"/>
        <v>Correct</v>
      </c>
      <c r="AK287" s="125"/>
      <c r="AL287" s="115" t="s">
        <v>83</v>
      </c>
      <c r="AM287" s="115">
        <v>63</v>
      </c>
      <c r="AN287" s="115" t="s">
        <v>181</v>
      </c>
      <c r="AO287" s="115" t="s">
        <v>228</v>
      </c>
      <c r="AQ287" s="115" t="s">
        <v>86</v>
      </c>
      <c r="AR287" s="115" t="s">
        <v>87</v>
      </c>
      <c r="AT287" s="115" t="s">
        <v>109</v>
      </c>
      <c r="AU287" s="115" t="s">
        <v>90</v>
      </c>
      <c r="AV287" s="115" t="s">
        <v>91</v>
      </c>
      <c r="AW287" s="115" t="s">
        <v>91</v>
      </c>
    </row>
    <row r="288" spans="1:49">
      <c r="A288" s="115">
        <v>6985456800</v>
      </c>
      <c r="C288" s="115" t="s">
        <v>19</v>
      </c>
      <c r="K288" s="115" t="s">
        <v>27</v>
      </c>
      <c r="L288" s="115" t="s">
        <v>28</v>
      </c>
      <c r="O288" s="125"/>
      <c r="P288" s="125">
        <f t="shared" si="72"/>
        <v>3</v>
      </c>
      <c r="Q288" s="125">
        <f t="shared" si="73"/>
        <v>1</v>
      </c>
      <c r="R288" s="125"/>
      <c r="S288" s="125">
        <f t="shared" si="74"/>
        <v>0</v>
      </c>
      <c r="T288" s="125">
        <f t="shared" si="75"/>
        <v>1</v>
      </c>
      <c r="U288" s="125">
        <f t="shared" si="76"/>
        <v>0</v>
      </c>
      <c r="V288" s="126">
        <f t="shared" si="77"/>
        <v>0</v>
      </c>
      <c r="W288" s="126">
        <f t="shared" si="78"/>
        <v>0</v>
      </c>
      <c r="X288" s="126">
        <f t="shared" si="79"/>
        <v>0</v>
      </c>
      <c r="Y288" s="126">
        <f t="shared" si="80"/>
        <v>0</v>
      </c>
      <c r="Z288" s="126">
        <f t="shared" si="81"/>
        <v>0</v>
      </c>
      <c r="AA288" s="126">
        <f t="shared" si="82"/>
        <v>0</v>
      </c>
      <c r="AB288" s="126">
        <f t="shared" si="83"/>
        <v>1</v>
      </c>
      <c r="AC288" s="126">
        <f t="shared" si="84"/>
        <v>1</v>
      </c>
      <c r="AD288" s="126">
        <f t="shared" si="85"/>
        <v>0</v>
      </c>
      <c r="AE288" s="126">
        <f t="shared" si="86"/>
        <v>0</v>
      </c>
      <c r="AF288" s="127"/>
      <c r="AG288" s="125"/>
      <c r="AH288" s="125">
        <f t="shared" si="87"/>
        <v>3</v>
      </c>
      <c r="AI288" s="125">
        <f t="shared" si="88"/>
        <v>3</v>
      </c>
      <c r="AJ288" s="125" t="str">
        <f t="shared" si="89"/>
        <v>Correct</v>
      </c>
      <c r="AK288" s="125"/>
      <c r="AL288" s="115" t="s">
        <v>83</v>
      </c>
      <c r="AM288" s="115">
        <v>19</v>
      </c>
      <c r="AN288" s="115" t="s">
        <v>181</v>
      </c>
      <c r="AP288" s="115" t="s">
        <v>85</v>
      </c>
      <c r="AQ288" s="115" t="s">
        <v>91</v>
      </c>
      <c r="AR288" s="115" t="s">
        <v>108</v>
      </c>
      <c r="AS288" s="115" t="s">
        <v>88</v>
      </c>
      <c r="AT288" s="115" t="s">
        <v>94</v>
      </c>
      <c r="AU288" s="115" t="s">
        <v>95</v>
      </c>
      <c r="AV288" s="115" t="s">
        <v>91</v>
      </c>
      <c r="AW288" s="115" t="s">
        <v>91</v>
      </c>
    </row>
    <row r="289" spans="1:49">
      <c r="A289" s="115">
        <v>7008108640</v>
      </c>
      <c r="C289" s="115" t="s">
        <v>19</v>
      </c>
      <c r="D289" s="115" t="s">
        <v>20</v>
      </c>
      <c r="J289" s="115" t="s">
        <v>26</v>
      </c>
      <c r="O289" s="125"/>
      <c r="P289" s="125">
        <f t="shared" si="72"/>
        <v>3</v>
      </c>
      <c r="Q289" s="125">
        <f t="shared" si="73"/>
        <v>1</v>
      </c>
      <c r="R289" s="125"/>
      <c r="S289" s="125">
        <f t="shared" si="74"/>
        <v>0</v>
      </c>
      <c r="T289" s="125">
        <f t="shared" si="75"/>
        <v>1</v>
      </c>
      <c r="U289" s="125">
        <f t="shared" si="76"/>
        <v>1</v>
      </c>
      <c r="V289" s="126">
        <f t="shared" si="77"/>
        <v>0</v>
      </c>
      <c r="W289" s="126">
        <f t="shared" si="78"/>
        <v>0</v>
      </c>
      <c r="X289" s="126">
        <f t="shared" si="79"/>
        <v>0</v>
      </c>
      <c r="Y289" s="126">
        <f t="shared" si="80"/>
        <v>0</v>
      </c>
      <c r="Z289" s="126">
        <f t="shared" si="81"/>
        <v>0</v>
      </c>
      <c r="AA289" s="126">
        <f t="shared" si="82"/>
        <v>1</v>
      </c>
      <c r="AB289" s="126">
        <f t="shared" si="83"/>
        <v>0</v>
      </c>
      <c r="AC289" s="126">
        <f t="shared" si="84"/>
        <v>0</v>
      </c>
      <c r="AD289" s="126">
        <f t="shared" si="85"/>
        <v>0</v>
      </c>
      <c r="AE289" s="126">
        <f t="shared" si="86"/>
        <v>0</v>
      </c>
      <c r="AF289" s="127"/>
      <c r="AG289" s="125"/>
      <c r="AH289" s="125">
        <f t="shared" si="87"/>
        <v>3</v>
      </c>
      <c r="AI289" s="125">
        <f t="shared" si="88"/>
        <v>3</v>
      </c>
      <c r="AJ289" s="125" t="str">
        <f t="shared" si="89"/>
        <v>Correct</v>
      </c>
      <c r="AK289" s="125"/>
      <c r="AL289" s="115" t="s">
        <v>83</v>
      </c>
      <c r="AM289" s="115">
        <v>43</v>
      </c>
      <c r="AN289" s="115" t="s">
        <v>181</v>
      </c>
      <c r="AO289" s="115" t="s">
        <v>436</v>
      </c>
      <c r="AP289" s="115" t="s">
        <v>85</v>
      </c>
      <c r="AQ289" s="115" t="s">
        <v>86</v>
      </c>
      <c r="AR289" s="115" t="s">
        <v>87</v>
      </c>
      <c r="AS289" s="115" t="s">
        <v>88</v>
      </c>
      <c r="AT289" s="115" t="s">
        <v>111</v>
      </c>
      <c r="AU289" s="115" t="s">
        <v>90</v>
      </c>
      <c r="AV289" s="115" t="s">
        <v>91</v>
      </c>
      <c r="AW289" s="115" t="s">
        <v>91</v>
      </c>
    </row>
    <row r="290" spans="1:49">
      <c r="A290" s="115">
        <v>7020346733</v>
      </c>
      <c r="C290" s="115" t="s">
        <v>19</v>
      </c>
      <c r="H290" s="115" t="s">
        <v>24</v>
      </c>
      <c r="L290" s="115" t="s">
        <v>28</v>
      </c>
      <c r="O290" s="125"/>
      <c r="P290" s="125">
        <f t="shared" si="72"/>
        <v>3</v>
      </c>
      <c r="Q290" s="125">
        <f t="shared" si="73"/>
        <v>1</v>
      </c>
      <c r="R290" s="125"/>
      <c r="S290" s="125">
        <f t="shared" si="74"/>
        <v>0</v>
      </c>
      <c r="T290" s="125">
        <f t="shared" si="75"/>
        <v>1</v>
      </c>
      <c r="U290" s="125">
        <f t="shared" si="76"/>
        <v>0</v>
      </c>
      <c r="V290" s="126">
        <f t="shared" si="77"/>
        <v>0</v>
      </c>
      <c r="W290" s="126">
        <f t="shared" si="78"/>
        <v>0</v>
      </c>
      <c r="X290" s="126">
        <f t="shared" si="79"/>
        <v>0</v>
      </c>
      <c r="Y290" s="126">
        <f t="shared" si="80"/>
        <v>1</v>
      </c>
      <c r="Z290" s="126">
        <f t="shared" si="81"/>
        <v>0</v>
      </c>
      <c r="AA290" s="126">
        <f t="shared" si="82"/>
        <v>0</v>
      </c>
      <c r="AB290" s="126">
        <f t="shared" si="83"/>
        <v>0</v>
      </c>
      <c r="AC290" s="126">
        <f t="shared" si="84"/>
        <v>1</v>
      </c>
      <c r="AD290" s="126">
        <f t="shared" si="85"/>
        <v>0</v>
      </c>
      <c r="AE290" s="126">
        <f t="shared" si="86"/>
        <v>0</v>
      </c>
      <c r="AF290" s="127"/>
      <c r="AG290" s="125"/>
      <c r="AH290" s="125">
        <f t="shared" si="87"/>
        <v>3</v>
      </c>
      <c r="AI290" s="125">
        <f t="shared" si="88"/>
        <v>3</v>
      </c>
      <c r="AJ290" s="125" t="str">
        <f t="shared" si="89"/>
        <v>Correct</v>
      </c>
      <c r="AK290" s="125"/>
      <c r="AL290" s="115" t="s">
        <v>99</v>
      </c>
      <c r="AM290" s="115">
        <v>19</v>
      </c>
      <c r="AN290" s="115" t="s">
        <v>181</v>
      </c>
      <c r="AP290" s="115" t="s">
        <v>85</v>
      </c>
      <c r="AQ290" s="115" t="s">
        <v>91</v>
      </c>
      <c r="AR290" s="115" t="s">
        <v>87</v>
      </c>
      <c r="AS290" s="115" t="s">
        <v>93</v>
      </c>
      <c r="AT290" s="115" t="s">
        <v>102</v>
      </c>
      <c r="AU290" s="115" t="s">
        <v>90</v>
      </c>
      <c r="AV290" s="115" t="s">
        <v>91</v>
      </c>
      <c r="AW290" s="115" t="s">
        <v>91</v>
      </c>
    </row>
    <row r="291" spans="1:49">
      <c r="A291" s="115">
        <v>6985135030</v>
      </c>
      <c r="C291" s="115" t="s">
        <v>19</v>
      </c>
      <c r="L291" s="115" t="s">
        <v>28</v>
      </c>
      <c r="N291" s="115" t="s">
        <v>30</v>
      </c>
      <c r="O291" s="125"/>
      <c r="P291" s="125">
        <f t="shared" si="72"/>
        <v>3</v>
      </c>
      <c r="Q291" s="125">
        <f t="shared" si="73"/>
        <v>1</v>
      </c>
      <c r="R291" s="125"/>
      <c r="S291" s="125">
        <f t="shared" si="74"/>
        <v>0</v>
      </c>
      <c r="T291" s="125">
        <f t="shared" si="75"/>
        <v>1</v>
      </c>
      <c r="U291" s="125">
        <f t="shared" si="76"/>
        <v>0</v>
      </c>
      <c r="V291" s="126">
        <f t="shared" si="77"/>
        <v>0</v>
      </c>
      <c r="W291" s="126">
        <f t="shared" si="78"/>
        <v>0</v>
      </c>
      <c r="X291" s="126">
        <f t="shared" si="79"/>
        <v>0</v>
      </c>
      <c r="Y291" s="126">
        <f t="shared" si="80"/>
        <v>0</v>
      </c>
      <c r="Z291" s="126">
        <f t="shared" si="81"/>
        <v>0</v>
      </c>
      <c r="AA291" s="126">
        <f t="shared" si="82"/>
        <v>0</v>
      </c>
      <c r="AB291" s="126">
        <f t="shared" si="83"/>
        <v>0</v>
      </c>
      <c r="AC291" s="126">
        <f t="shared" si="84"/>
        <v>1</v>
      </c>
      <c r="AD291" s="126">
        <f t="shared" si="85"/>
        <v>0</v>
      </c>
      <c r="AE291" s="126">
        <f t="shared" si="86"/>
        <v>1</v>
      </c>
      <c r="AF291" s="127"/>
      <c r="AG291" s="125"/>
      <c r="AH291" s="125">
        <f t="shared" si="87"/>
        <v>3</v>
      </c>
      <c r="AI291" s="125">
        <f t="shared" si="88"/>
        <v>3</v>
      </c>
      <c r="AJ291" s="125" t="str">
        <f t="shared" si="89"/>
        <v>Correct</v>
      </c>
      <c r="AK291" s="125"/>
      <c r="AL291" s="115" t="s">
        <v>83</v>
      </c>
      <c r="AM291" s="115">
        <v>35</v>
      </c>
      <c r="AN291" s="115" t="s">
        <v>181</v>
      </c>
      <c r="AO291" s="115" t="s">
        <v>186</v>
      </c>
      <c r="AP291" s="115" t="s">
        <v>92</v>
      </c>
      <c r="AQ291" s="115" t="s">
        <v>86</v>
      </c>
      <c r="AR291" s="115" t="s">
        <v>116</v>
      </c>
      <c r="AS291" s="115" t="s">
        <v>93</v>
      </c>
      <c r="AT291" s="115" t="s">
        <v>102</v>
      </c>
      <c r="AU291" s="115" t="s">
        <v>95</v>
      </c>
      <c r="AV291" s="115" t="s">
        <v>91</v>
      </c>
      <c r="AW291" s="115" t="s">
        <v>91</v>
      </c>
    </row>
    <row r="292" spans="1:49">
      <c r="A292" s="115">
        <v>7045785081</v>
      </c>
      <c r="C292" s="115" t="s">
        <v>19</v>
      </c>
      <c r="D292" s="115" t="s">
        <v>20</v>
      </c>
      <c r="J292" s="115" t="s">
        <v>26</v>
      </c>
      <c r="O292" s="125"/>
      <c r="P292" s="125">
        <f t="shared" si="72"/>
        <v>3</v>
      </c>
      <c r="Q292" s="125">
        <f t="shared" si="73"/>
        <v>1</v>
      </c>
      <c r="R292" s="125"/>
      <c r="S292" s="125">
        <f t="shared" si="74"/>
        <v>0</v>
      </c>
      <c r="T292" s="125">
        <f t="shared" si="75"/>
        <v>1</v>
      </c>
      <c r="U292" s="125">
        <f t="shared" si="76"/>
        <v>1</v>
      </c>
      <c r="V292" s="126">
        <f t="shared" si="77"/>
        <v>0</v>
      </c>
      <c r="W292" s="126">
        <f t="shared" si="78"/>
        <v>0</v>
      </c>
      <c r="X292" s="126">
        <f t="shared" si="79"/>
        <v>0</v>
      </c>
      <c r="Y292" s="126">
        <f t="shared" si="80"/>
        <v>0</v>
      </c>
      <c r="Z292" s="126">
        <f t="shared" si="81"/>
        <v>0</v>
      </c>
      <c r="AA292" s="126">
        <f t="shared" si="82"/>
        <v>1</v>
      </c>
      <c r="AB292" s="126">
        <f t="shared" si="83"/>
        <v>0</v>
      </c>
      <c r="AC292" s="126">
        <f t="shared" si="84"/>
        <v>0</v>
      </c>
      <c r="AD292" s="126">
        <f t="shared" si="85"/>
        <v>0</v>
      </c>
      <c r="AE292" s="126">
        <f t="shared" si="86"/>
        <v>0</v>
      </c>
      <c r="AF292" s="127"/>
      <c r="AG292" s="125"/>
      <c r="AH292" s="125">
        <f t="shared" si="87"/>
        <v>3</v>
      </c>
      <c r="AI292" s="125">
        <f t="shared" si="88"/>
        <v>3</v>
      </c>
      <c r="AJ292" s="125" t="str">
        <f t="shared" si="89"/>
        <v>Correct</v>
      </c>
      <c r="AK292" s="125"/>
      <c r="AL292" s="115" t="s">
        <v>83</v>
      </c>
      <c r="AM292" s="115">
        <v>22</v>
      </c>
      <c r="AN292" s="115" t="s">
        <v>432</v>
      </c>
      <c r="AP292" s="115" t="s">
        <v>97</v>
      </c>
      <c r="AQ292" s="115" t="s">
        <v>86</v>
      </c>
      <c r="AR292" s="115" t="s">
        <v>87</v>
      </c>
      <c r="AS292" s="115" t="s">
        <v>93</v>
      </c>
      <c r="AT292" s="115" t="s">
        <v>94</v>
      </c>
      <c r="AU292" s="115" t="s">
        <v>95</v>
      </c>
      <c r="AV292" s="115" t="s">
        <v>91</v>
      </c>
      <c r="AW292" s="115" t="s">
        <v>91</v>
      </c>
    </row>
    <row r="293" spans="1:49">
      <c r="A293" s="115">
        <v>6985154904</v>
      </c>
      <c r="C293" s="115" t="s">
        <v>19</v>
      </c>
      <c r="J293" s="115" t="s">
        <v>26</v>
      </c>
      <c r="L293" s="115" t="s">
        <v>28</v>
      </c>
      <c r="O293" s="125"/>
      <c r="P293" s="125">
        <f t="shared" si="72"/>
        <v>3</v>
      </c>
      <c r="Q293" s="125">
        <f t="shared" si="73"/>
        <v>1</v>
      </c>
      <c r="R293" s="125"/>
      <c r="S293" s="125">
        <f t="shared" si="74"/>
        <v>0</v>
      </c>
      <c r="T293" s="125">
        <f t="shared" si="75"/>
        <v>1</v>
      </c>
      <c r="U293" s="125">
        <f t="shared" si="76"/>
        <v>0</v>
      </c>
      <c r="V293" s="126">
        <f t="shared" si="77"/>
        <v>0</v>
      </c>
      <c r="W293" s="126">
        <f t="shared" si="78"/>
        <v>0</v>
      </c>
      <c r="X293" s="126">
        <f t="shared" si="79"/>
        <v>0</v>
      </c>
      <c r="Y293" s="126">
        <f t="shared" si="80"/>
        <v>0</v>
      </c>
      <c r="Z293" s="126">
        <f t="shared" si="81"/>
        <v>0</v>
      </c>
      <c r="AA293" s="126">
        <f t="shared" si="82"/>
        <v>1</v>
      </c>
      <c r="AB293" s="126">
        <f t="shared" si="83"/>
        <v>0</v>
      </c>
      <c r="AC293" s="126">
        <f t="shared" si="84"/>
        <v>1</v>
      </c>
      <c r="AD293" s="126">
        <f t="shared" si="85"/>
        <v>0</v>
      </c>
      <c r="AE293" s="126">
        <f t="shared" si="86"/>
        <v>0</v>
      </c>
      <c r="AF293" s="127"/>
      <c r="AG293" s="125"/>
      <c r="AH293" s="125">
        <f t="shared" si="87"/>
        <v>3</v>
      </c>
      <c r="AI293" s="125">
        <f t="shared" si="88"/>
        <v>3</v>
      </c>
      <c r="AJ293" s="125" t="str">
        <f t="shared" si="89"/>
        <v>Correct</v>
      </c>
      <c r="AK293" s="125"/>
      <c r="AL293" s="115" t="s">
        <v>99</v>
      </c>
      <c r="AM293" s="115">
        <v>26</v>
      </c>
      <c r="AN293" s="115" t="s">
        <v>181</v>
      </c>
      <c r="AP293" s="115" t="s">
        <v>107</v>
      </c>
      <c r="AQ293" s="115" t="s">
        <v>86</v>
      </c>
      <c r="AR293" s="115" t="s">
        <v>87</v>
      </c>
      <c r="AS293" s="115" t="s">
        <v>93</v>
      </c>
      <c r="AT293" s="115" t="s">
        <v>94</v>
      </c>
      <c r="AU293" s="115" t="s">
        <v>90</v>
      </c>
      <c r="AV293" s="115" t="s">
        <v>91</v>
      </c>
      <c r="AW293" s="115" t="s">
        <v>91</v>
      </c>
    </row>
    <row r="294" spans="1:49">
      <c r="A294" s="115">
        <v>6985155386</v>
      </c>
      <c r="C294" s="115" t="s">
        <v>19</v>
      </c>
      <c r="J294" s="115" t="s">
        <v>26</v>
      </c>
      <c r="L294" s="115" t="s">
        <v>28</v>
      </c>
      <c r="O294" s="125"/>
      <c r="P294" s="125">
        <f t="shared" si="72"/>
        <v>3</v>
      </c>
      <c r="Q294" s="125">
        <f t="shared" si="73"/>
        <v>1</v>
      </c>
      <c r="R294" s="125"/>
      <c r="S294" s="125">
        <f t="shared" si="74"/>
        <v>0</v>
      </c>
      <c r="T294" s="125">
        <f t="shared" si="75"/>
        <v>1</v>
      </c>
      <c r="U294" s="125">
        <f t="shared" si="76"/>
        <v>0</v>
      </c>
      <c r="V294" s="126">
        <f t="shared" si="77"/>
        <v>0</v>
      </c>
      <c r="W294" s="126">
        <f t="shared" si="78"/>
        <v>0</v>
      </c>
      <c r="X294" s="126">
        <f t="shared" si="79"/>
        <v>0</v>
      </c>
      <c r="Y294" s="126">
        <f t="shared" si="80"/>
        <v>0</v>
      </c>
      <c r="Z294" s="126">
        <f t="shared" si="81"/>
        <v>0</v>
      </c>
      <c r="AA294" s="126">
        <f t="shared" si="82"/>
        <v>1</v>
      </c>
      <c r="AB294" s="126">
        <f t="shared" si="83"/>
        <v>0</v>
      </c>
      <c r="AC294" s="126">
        <f t="shared" si="84"/>
        <v>1</v>
      </c>
      <c r="AD294" s="126">
        <f t="shared" si="85"/>
        <v>0</v>
      </c>
      <c r="AE294" s="126">
        <f t="shared" si="86"/>
        <v>0</v>
      </c>
      <c r="AF294" s="127"/>
      <c r="AG294" s="125"/>
      <c r="AH294" s="125">
        <f t="shared" si="87"/>
        <v>3</v>
      </c>
      <c r="AI294" s="125">
        <f t="shared" si="88"/>
        <v>3</v>
      </c>
      <c r="AJ294" s="125" t="str">
        <f t="shared" si="89"/>
        <v>Correct</v>
      </c>
      <c r="AK294" s="125"/>
      <c r="AL294" s="115" t="s">
        <v>83</v>
      </c>
      <c r="AM294" s="115">
        <v>67</v>
      </c>
      <c r="AN294" s="115" t="s">
        <v>181</v>
      </c>
      <c r="AP294" s="115" t="s">
        <v>85</v>
      </c>
      <c r="AQ294" s="115" t="s">
        <v>86</v>
      </c>
      <c r="AR294" s="115" t="s">
        <v>87</v>
      </c>
      <c r="AS294" s="115" t="s">
        <v>93</v>
      </c>
      <c r="AT294" s="115" t="s">
        <v>109</v>
      </c>
      <c r="AU294" s="115" t="s">
        <v>106</v>
      </c>
      <c r="AV294" s="115" t="s">
        <v>91</v>
      </c>
      <c r="AW294" s="115" t="s">
        <v>91</v>
      </c>
    </row>
    <row r="295" spans="1:49">
      <c r="A295" s="115">
        <v>7045764300</v>
      </c>
      <c r="C295" s="115" t="s">
        <v>19</v>
      </c>
      <c r="J295" s="115" t="s">
        <v>26</v>
      </c>
      <c r="L295" s="115" t="s">
        <v>28</v>
      </c>
      <c r="O295" s="125"/>
      <c r="P295" s="125">
        <f t="shared" si="72"/>
        <v>3</v>
      </c>
      <c r="Q295" s="125">
        <f t="shared" si="73"/>
        <v>1</v>
      </c>
      <c r="R295" s="125"/>
      <c r="S295" s="125">
        <f t="shared" si="74"/>
        <v>0</v>
      </c>
      <c r="T295" s="125">
        <f t="shared" si="75"/>
        <v>1</v>
      </c>
      <c r="U295" s="125">
        <f t="shared" si="76"/>
        <v>0</v>
      </c>
      <c r="V295" s="126">
        <f t="shared" si="77"/>
        <v>0</v>
      </c>
      <c r="W295" s="126">
        <f t="shared" si="78"/>
        <v>0</v>
      </c>
      <c r="X295" s="126">
        <f t="shared" si="79"/>
        <v>0</v>
      </c>
      <c r="Y295" s="126">
        <f t="shared" si="80"/>
        <v>0</v>
      </c>
      <c r="Z295" s="126">
        <f t="shared" si="81"/>
        <v>0</v>
      </c>
      <c r="AA295" s="126">
        <f t="shared" si="82"/>
        <v>1</v>
      </c>
      <c r="AB295" s="126">
        <f t="shared" si="83"/>
        <v>0</v>
      </c>
      <c r="AC295" s="126">
        <f t="shared" si="84"/>
        <v>1</v>
      </c>
      <c r="AD295" s="126">
        <f t="shared" si="85"/>
        <v>0</v>
      </c>
      <c r="AE295" s="126">
        <f t="shared" si="86"/>
        <v>0</v>
      </c>
      <c r="AF295" s="127"/>
      <c r="AG295" s="125"/>
      <c r="AH295" s="125">
        <f t="shared" si="87"/>
        <v>3</v>
      </c>
      <c r="AI295" s="125">
        <f t="shared" si="88"/>
        <v>3</v>
      </c>
      <c r="AJ295" s="125" t="str">
        <f t="shared" si="89"/>
        <v>Correct</v>
      </c>
      <c r="AK295" s="125"/>
      <c r="AL295" s="115" t="s">
        <v>83</v>
      </c>
      <c r="AM295" s="115">
        <v>49</v>
      </c>
      <c r="AN295" s="115" t="s">
        <v>181</v>
      </c>
      <c r="AO295" s="115" t="s">
        <v>186</v>
      </c>
      <c r="AP295" s="115" t="s">
        <v>85</v>
      </c>
      <c r="AQ295" s="115" t="s">
        <v>86</v>
      </c>
      <c r="AR295" s="115" t="s">
        <v>87</v>
      </c>
      <c r="AS295" s="115" t="s">
        <v>104</v>
      </c>
      <c r="AT295" s="115" t="s">
        <v>94</v>
      </c>
      <c r="AU295" s="115" t="s">
        <v>90</v>
      </c>
      <c r="AV295" s="115" t="s">
        <v>91</v>
      </c>
      <c r="AW295" s="115" t="s">
        <v>91</v>
      </c>
    </row>
    <row r="296" spans="1:49">
      <c r="A296" s="115">
        <v>7020355649</v>
      </c>
      <c r="B296" s="115" t="s">
        <v>18</v>
      </c>
      <c r="C296" s="115" t="s">
        <v>19</v>
      </c>
      <c r="D296" s="115" t="s">
        <v>20</v>
      </c>
      <c r="I296" s="115" t="s">
        <v>25</v>
      </c>
      <c r="J296" s="115" t="s">
        <v>26</v>
      </c>
      <c r="K296" s="115" t="s">
        <v>27</v>
      </c>
      <c r="N296" s="115" t="s">
        <v>30</v>
      </c>
      <c r="O296" s="125"/>
      <c r="P296" s="125">
        <f t="shared" si="72"/>
        <v>7</v>
      </c>
      <c r="Q296" s="125">
        <f t="shared" si="73"/>
        <v>0.42857142857142855</v>
      </c>
      <c r="R296" s="125"/>
      <c r="S296" s="125">
        <f t="shared" si="74"/>
        <v>0.42857142857142855</v>
      </c>
      <c r="T296" s="125">
        <f t="shared" si="75"/>
        <v>0.42857142857142855</v>
      </c>
      <c r="U296" s="125">
        <f t="shared" si="76"/>
        <v>0.42857142857142855</v>
      </c>
      <c r="V296" s="126">
        <f t="shared" si="77"/>
        <v>0</v>
      </c>
      <c r="W296" s="126">
        <f t="shared" si="78"/>
        <v>0</v>
      </c>
      <c r="X296" s="126">
        <f t="shared" si="79"/>
        <v>0</v>
      </c>
      <c r="Y296" s="126">
        <f t="shared" si="80"/>
        <v>0</v>
      </c>
      <c r="Z296" s="126">
        <f t="shared" si="81"/>
        <v>0.42857142857142855</v>
      </c>
      <c r="AA296" s="126">
        <f t="shared" si="82"/>
        <v>0.42857142857142855</v>
      </c>
      <c r="AB296" s="126">
        <f t="shared" si="83"/>
        <v>0.42857142857142855</v>
      </c>
      <c r="AC296" s="126">
        <f t="shared" si="84"/>
        <v>0</v>
      </c>
      <c r="AD296" s="126">
        <f t="shared" si="85"/>
        <v>0</v>
      </c>
      <c r="AE296" s="126">
        <f t="shared" si="86"/>
        <v>0.42857142857142855</v>
      </c>
      <c r="AF296" s="127"/>
      <c r="AG296" s="125"/>
      <c r="AH296" s="125">
        <f t="shared" si="87"/>
        <v>2.9999999999999996</v>
      </c>
      <c r="AI296" s="125">
        <f t="shared" si="88"/>
        <v>7</v>
      </c>
      <c r="AJ296" s="125" t="str">
        <f t="shared" si="89"/>
        <v>Correct</v>
      </c>
      <c r="AK296" s="125"/>
      <c r="AL296" s="115" t="s">
        <v>83</v>
      </c>
      <c r="AM296" s="115">
        <v>52</v>
      </c>
      <c r="AN296" s="115" t="s">
        <v>181</v>
      </c>
      <c r="AP296" s="115" t="s">
        <v>97</v>
      </c>
      <c r="AQ296" s="115" t="s">
        <v>86</v>
      </c>
      <c r="AR296" s="115" t="s">
        <v>87</v>
      </c>
      <c r="AS296" s="115" t="s">
        <v>100</v>
      </c>
      <c r="AT296" s="115" t="s">
        <v>89</v>
      </c>
      <c r="AU296" s="115" t="s">
        <v>90</v>
      </c>
      <c r="AV296" s="115" t="s">
        <v>91</v>
      </c>
      <c r="AW296" s="115" t="s">
        <v>91</v>
      </c>
    </row>
    <row r="297" spans="1:49">
      <c r="A297" s="115">
        <v>7020570042</v>
      </c>
      <c r="C297" s="115" t="s">
        <v>19</v>
      </c>
      <c r="L297" s="115" t="s">
        <v>28</v>
      </c>
      <c r="N297" s="115" t="s">
        <v>30</v>
      </c>
      <c r="O297" s="125"/>
      <c r="P297" s="125">
        <f t="shared" si="72"/>
        <v>3</v>
      </c>
      <c r="Q297" s="125">
        <f t="shared" si="73"/>
        <v>1</v>
      </c>
      <c r="R297" s="125"/>
      <c r="S297" s="125">
        <f t="shared" si="74"/>
        <v>0</v>
      </c>
      <c r="T297" s="125">
        <f t="shared" si="75"/>
        <v>1</v>
      </c>
      <c r="U297" s="125">
        <f t="shared" si="76"/>
        <v>0</v>
      </c>
      <c r="V297" s="126">
        <f t="shared" si="77"/>
        <v>0</v>
      </c>
      <c r="W297" s="126">
        <f t="shared" si="78"/>
        <v>0</v>
      </c>
      <c r="X297" s="126">
        <f t="shared" si="79"/>
        <v>0</v>
      </c>
      <c r="Y297" s="126">
        <f t="shared" si="80"/>
        <v>0</v>
      </c>
      <c r="Z297" s="126">
        <f t="shared" si="81"/>
        <v>0</v>
      </c>
      <c r="AA297" s="126">
        <f t="shared" si="82"/>
        <v>0</v>
      </c>
      <c r="AB297" s="126">
        <f t="shared" si="83"/>
        <v>0</v>
      </c>
      <c r="AC297" s="126">
        <f t="shared" si="84"/>
        <v>1</v>
      </c>
      <c r="AD297" s="126">
        <f t="shared" si="85"/>
        <v>0</v>
      </c>
      <c r="AE297" s="126">
        <f t="shared" si="86"/>
        <v>1</v>
      </c>
      <c r="AF297" s="127"/>
      <c r="AG297" s="125"/>
      <c r="AH297" s="125">
        <f t="shared" si="87"/>
        <v>3</v>
      </c>
      <c r="AI297" s="125">
        <f t="shared" si="88"/>
        <v>3</v>
      </c>
      <c r="AJ297" s="125" t="str">
        <f t="shared" si="89"/>
        <v>Correct</v>
      </c>
      <c r="AK297" s="125"/>
      <c r="AL297" s="115" t="s">
        <v>83</v>
      </c>
      <c r="AM297" s="115">
        <v>30</v>
      </c>
      <c r="AN297" s="115" t="s">
        <v>84</v>
      </c>
      <c r="AO297" s="115" t="s">
        <v>136</v>
      </c>
      <c r="AQ297" s="115" t="s">
        <v>91</v>
      </c>
      <c r="AR297" s="115" t="s">
        <v>108</v>
      </c>
      <c r="AT297" s="115" t="s">
        <v>89</v>
      </c>
      <c r="AU297" s="115" t="s">
        <v>113</v>
      </c>
      <c r="AV297" s="115" t="s">
        <v>91</v>
      </c>
      <c r="AW297" s="115" t="s">
        <v>91</v>
      </c>
    </row>
    <row r="298" spans="1:49">
      <c r="A298" s="115">
        <v>6985467875</v>
      </c>
      <c r="C298" s="115" t="s">
        <v>19</v>
      </c>
      <c r="O298" s="125"/>
      <c r="P298" s="125">
        <f t="shared" si="72"/>
        <v>1</v>
      </c>
      <c r="Q298" s="125">
        <f t="shared" si="73"/>
        <v>3</v>
      </c>
      <c r="R298" s="125"/>
      <c r="S298" s="125">
        <f t="shared" si="74"/>
        <v>0</v>
      </c>
      <c r="T298" s="125">
        <f t="shared" si="75"/>
        <v>1</v>
      </c>
      <c r="U298" s="125">
        <f t="shared" si="76"/>
        <v>0</v>
      </c>
      <c r="V298" s="126">
        <f t="shared" si="77"/>
        <v>0</v>
      </c>
      <c r="W298" s="126">
        <f t="shared" si="78"/>
        <v>0</v>
      </c>
      <c r="X298" s="126">
        <f t="shared" si="79"/>
        <v>0</v>
      </c>
      <c r="Y298" s="126">
        <f t="shared" si="80"/>
        <v>0</v>
      </c>
      <c r="Z298" s="126">
        <f t="shared" si="81"/>
        <v>0</v>
      </c>
      <c r="AA298" s="126">
        <f t="shared" si="82"/>
        <v>0</v>
      </c>
      <c r="AB298" s="126">
        <f t="shared" si="83"/>
        <v>0</v>
      </c>
      <c r="AC298" s="126">
        <f t="shared" si="84"/>
        <v>0</v>
      </c>
      <c r="AD298" s="126">
        <f t="shared" si="85"/>
        <v>0</v>
      </c>
      <c r="AE298" s="126">
        <f t="shared" si="86"/>
        <v>0</v>
      </c>
      <c r="AF298" s="127"/>
      <c r="AG298" s="125"/>
      <c r="AH298" s="125">
        <f t="shared" si="87"/>
        <v>1</v>
      </c>
      <c r="AI298" s="125">
        <f t="shared" si="88"/>
        <v>1</v>
      </c>
      <c r="AJ298" s="125" t="str">
        <f t="shared" si="89"/>
        <v>Correct</v>
      </c>
      <c r="AK298" s="125"/>
      <c r="AL298" s="115" t="s">
        <v>83</v>
      </c>
      <c r="AM298" s="115">
        <v>40</v>
      </c>
      <c r="AN298" s="115" t="s">
        <v>181</v>
      </c>
      <c r="AO298" s="115" t="s">
        <v>222</v>
      </c>
      <c r="AP298" s="115" t="s">
        <v>114</v>
      </c>
      <c r="AQ298" s="115" t="s">
        <v>91</v>
      </c>
      <c r="AR298" s="115" t="s">
        <v>108</v>
      </c>
      <c r="AS298" s="115" t="s">
        <v>96</v>
      </c>
      <c r="AT298" s="115" t="s">
        <v>112</v>
      </c>
      <c r="AU298" s="115" t="s">
        <v>90</v>
      </c>
      <c r="AV298" s="115" t="s">
        <v>91</v>
      </c>
      <c r="AW298" s="115" t="s">
        <v>91</v>
      </c>
    </row>
    <row r="299" spans="1:49">
      <c r="A299" s="115">
        <v>6985450944</v>
      </c>
      <c r="C299" s="115" t="s">
        <v>19</v>
      </c>
      <c r="O299" s="125"/>
      <c r="P299" s="125">
        <f t="shared" si="72"/>
        <v>1</v>
      </c>
      <c r="Q299" s="125">
        <f t="shared" si="73"/>
        <v>3</v>
      </c>
      <c r="R299" s="125"/>
      <c r="S299" s="125">
        <f t="shared" si="74"/>
        <v>0</v>
      </c>
      <c r="T299" s="125">
        <f t="shared" si="75"/>
        <v>1</v>
      </c>
      <c r="U299" s="125">
        <f t="shared" si="76"/>
        <v>0</v>
      </c>
      <c r="V299" s="126">
        <f t="shared" si="77"/>
        <v>0</v>
      </c>
      <c r="W299" s="126">
        <f t="shared" si="78"/>
        <v>0</v>
      </c>
      <c r="X299" s="126">
        <f t="shared" si="79"/>
        <v>0</v>
      </c>
      <c r="Y299" s="126">
        <f t="shared" si="80"/>
        <v>0</v>
      </c>
      <c r="Z299" s="126">
        <f t="shared" si="81"/>
        <v>0</v>
      </c>
      <c r="AA299" s="126">
        <f t="shared" si="82"/>
        <v>0</v>
      </c>
      <c r="AB299" s="126">
        <f t="shared" si="83"/>
        <v>0</v>
      </c>
      <c r="AC299" s="126">
        <f t="shared" si="84"/>
        <v>0</v>
      </c>
      <c r="AD299" s="126">
        <f t="shared" si="85"/>
        <v>0</v>
      </c>
      <c r="AE299" s="126">
        <f t="shared" si="86"/>
        <v>0</v>
      </c>
      <c r="AF299" s="127"/>
      <c r="AG299" s="125"/>
      <c r="AH299" s="125">
        <f t="shared" si="87"/>
        <v>1</v>
      </c>
      <c r="AI299" s="125">
        <f t="shared" si="88"/>
        <v>1</v>
      </c>
      <c r="AJ299" s="125" t="str">
        <f t="shared" si="89"/>
        <v>Correct</v>
      </c>
      <c r="AK299" s="125"/>
      <c r="AL299" s="115" t="s">
        <v>83</v>
      </c>
      <c r="AM299" s="115">
        <v>40</v>
      </c>
      <c r="AN299" s="115" t="s">
        <v>181</v>
      </c>
      <c r="AO299" s="115" t="s">
        <v>222</v>
      </c>
      <c r="AP299" s="115" t="s">
        <v>114</v>
      </c>
      <c r="AQ299" s="115" t="s">
        <v>91</v>
      </c>
      <c r="AR299" s="115" t="s">
        <v>108</v>
      </c>
      <c r="AS299" s="115" t="s">
        <v>96</v>
      </c>
      <c r="AT299" s="115" t="s">
        <v>112</v>
      </c>
      <c r="AU299" s="115" t="s">
        <v>90</v>
      </c>
      <c r="AV299" s="115" t="s">
        <v>91</v>
      </c>
      <c r="AW299" s="115" t="s">
        <v>91</v>
      </c>
    </row>
    <row r="300" spans="1:49">
      <c r="A300" s="115">
        <v>7020353660</v>
      </c>
      <c r="C300" s="115" t="s">
        <v>19</v>
      </c>
      <c r="D300" s="115" t="s">
        <v>20</v>
      </c>
      <c r="K300" s="115" t="s">
        <v>27</v>
      </c>
      <c r="L300" s="115" t="s">
        <v>28</v>
      </c>
      <c r="N300" s="115" t="s">
        <v>30</v>
      </c>
      <c r="O300" s="125"/>
      <c r="P300" s="125">
        <f t="shared" si="72"/>
        <v>5</v>
      </c>
      <c r="Q300" s="125">
        <f t="shared" si="73"/>
        <v>0.6</v>
      </c>
      <c r="R300" s="125"/>
      <c r="S300" s="125">
        <f t="shared" si="74"/>
        <v>0</v>
      </c>
      <c r="T300" s="125">
        <f t="shared" si="75"/>
        <v>0.6</v>
      </c>
      <c r="U300" s="125">
        <f t="shared" si="76"/>
        <v>0.6</v>
      </c>
      <c r="V300" s="126">
        <f t="shared" si="77"/>
        <v>0</v>
      </c>
      <c r="W300" s="126">
        <f t="shared" si="78"/>
        <v>0</v>
      </c>
      <c r="X300" s="126">
        <f t="shared" si="79"/>
        <v>0</v>
      </c>
      <c r="Y300" s="126">
        <f t="shared" si="80"/>
        <v>0</v>
      </c>
      <c r="Z300" s="126">
        <f t="shared" si="81"/>
        <v>0</v>
      </c>
      <c r="AA300" s="126">
        <f t="shared" si="82"/>
        <v>0</v>
      </c>
      <c r="AB300" s="126">
        <f t="shared" si="83"/>
        <v>0.6</v>
      </c>
      <c r="AC300" s="126">
        <f t="shared" si="84"/>
        <v>0.6</v>
      </c>
      <c r="AD300" s="126">
        <f t="shared" si="85"/>
        <v>0</v>
      </c>
      <c r="AE300" s="126">
        <f t="shared" si="86"/>
        <v>0.6</v>
      </c>
      <c r="AF300" s="127"/>
      <c r="AG300" s="125"/>
      <c r="AH300" s="125">
        <f t="shared" si="87"/>
        <v>3</v>
      </c>
      <c r="AI300" s="125">
        <f t="shared" si="88"/>
        <v>5</v>
      </c>
      <c r="AJ300" s="125" t="str">
        <f t="shared" si="89"/>
        <v>Correct</v>
      </c>
      <c r="AK300" s="125"/>
      <c r="AL300" s="115" t="s">
        <v>99</v>
      </c>
      <c r="AM300" s="115">
        <v>25</v>
      </c>
      <c r="AN300" s="115" t="s">
        <v>181</v>
      </c>
      <c r="AO300" s="115" t="s">
        <v>207</v>
      </c>
      <c r="AP300" s="115" t="s">
        <v>85</v>
      </c>
      <c r="AQ300" s="115" t="s">
        <v>86</v>
      </c>
      <c r="AR300" s="115" t="s">
        <v>87</v>
      </c>
      <c r="AS300" s="115" t="s">
        <v>96</v>
      </c>
      <c r="AT300" s="115" t="s">
        <v>102</v>
      </c>
      <c r="AU300" s="115" t="s">
        <v>90</v>
      </c>
      <c r="AV300" s="115" t="s">
        <v>91</v>
      </c>
      <c r="AW300" s="115" t="s">
        <v>91</v>
      </c>
    </row>
    <row r="301" spans="1:49">
      <c r="A301" s="115">
        <v>7020348715</v>
      </c>
      <c r="C301" s="115" t="s">
        <v>19</v>
      </c>
      <c r="L301" s="115" t="s">
        <v>28</v>
      </c>
      <c r="N301" s="115" t="s">
        <v>30</v>
      </c>
      <c r="O301" s="125"/>
      <c r="P301" s="125">
        <f t="shared" si="72"/>
        <v>3</v>
      </c>
      <c r="Q301" s="125">
        <f t="shared" si="73"/>
        <v>1</v>
      </c>
      <c r="R301" s="125"/>
      <c r="S301" s="125">
        <f t="shared" si="74"/>
        <v>0</v>
      </c>
      <c r="T301" s="125">
        <f t="shared" si="75"/>
        <v>1</v>
      </c>
      <c r="U301" s="125">
        <f t="shared" si="76"/>
        <v>0</v>
      </c>
      <c r="V301" s="126">
        <f t="shared" si="77"/>
        <v>0</v>
      </c>
      <c r="W301" s="126">
        <f t="shared" si="78"/>
        <v>0</v>
      </c>
      <c r="X301" s="126">
        <f t="shared" si="79"/>
        <v>0</v>
      </c>
      <c r="Y301" s="126">
        <f t="shared" si="80"/>
        <v>0</v>
      </c>
      <c r="Z301" s="126">
        <f t="shared" si="81"/>
        <v>0</v>
      </c>
      <c r="AA301" s="126">
        <f t="shared" si="82"/>
        <v>0</v>
      </c>
      <c r="AB301" s="126">
        <f t="shared" si="83"/>
        <v>0</v>
      </c>
      <c r="AC301" s="126">
        <f t="shared" si="84"/>
        <v>1</v>
      </c>
      <c r="AD301" s="126">
        <f t="shared" si="85"/>
        <v>0</v>
      </c>
      <c r="AE301" s="126">
        <f t="shared" si="86"/>
        <v>1</v>
      </c>
      <c r="AF301" s="127"/>
      <c r="AG301" s="125"/>
      <c r="AH301" s="125">
        <f t="shared" si="87"/>
        <v>3</v>
      </c>
      <c r="AI301" s="125">
        <f t="shared" si="88"/>
        <v>3</v>
      </c>
      <c r="AJ301" s="125" t="str">
        <f t="shared" si="89"/>
        <v>Correct</v>
      </c>
      <c r="AK301" s="125"/>
      <c r="AL301" s="115" t="s">
        <v>99</v>
      </c>
      <c r="AM301" s="115">
        <v>31</v>
      </c>
      <c r="AN301" s="115" t="s">
        <v>181</v>
      </c>
      <c r="AO301" s="115" t="s">
        <v>207</v>
      </c>
      <c r="AP301" s="115" t="s">
        <v>107</v>
      </c>
      <c r="AQ301" s="115" t="s">
        <v>91</v>
      </c>
      <c r="AR301" s="115" t="s">
        <v>87</v>
      </c>
      <c r="AS301" s="115" t="s">
        <v>101</v>
      </c>
      <c r="AT301" s="115" t="s">
        <v>94</v>
      </c>
      <c r="AU301" s="115" t="s">
        <v>90</v>
      </c>
      <c r="AV301" s="115" t="s">
        <v>91</v>
      </c>
      <c r="AW301" s="115" t="s">
        <v>91</v>
      </c>
    </row>
    <row r="302" spans="1:49">
      <c r="A302" s="115">
        <v>7020358017</v>
      </c>
      <c r="L302" s="115" t="s">
        <v>28</v>
      </c>
      <c r="N302" s="115" t="s">
        <v>30</v>
      </c>
      <c r="O302" s="125"/>
      <c r="P302" s="125">
        <f t="shared" si="72"/>
        <v>2</v>
      </c>
      <c r="Q302" s="125">
        <f t="shared" si="73"/>
        <v>1.5</v>
      </c>
      <c r="R302" s="125"/>
      <c r="S302" s="125">
        <f t="shared" si="74"/>
        <v>0</v>
      </c>
      <c r="T302" s="125">
        <f t="shared" si="75"/>
        <v>0</v>
      </c>
      <c r="U302" s="125">
        <f t="shared" si="76"/>
        <v>0</v>
      </c>
      <c r="V302" s="126">
        <f t="shared" si="77"/>
        <v>0</v>
      </c>
      <c r="W302" s="126">
        <f t="shared" si="78"/>
        <v>0</v>
      </c>
      <c r="X302" s="126">
        <f t="shared" si="79"/>
        <v>0</v>
      </c>
      <c r="Y302" s="126">
        <f t="shared" si="80"/>
        <v>0</v>
      </c>
      <c r="Z302" s="126">
        <f t="shared" si="81"/>
        <v>0</v>
      </c>
      <c r="AA302" s="126">
        <f t="shared" si="82"/>
        <v>0</v>
      </c>
      <c r="AB302" s="126">
        <f t="shared" si="83"/>
        <v>0</v>
      </c>
      <c r="AC302" s="126">
        <f t="shared" si="84"/>
        <v>1</v>
      </c>
      <c r="AD302" s="126">
        <f t="shared" si="85"/>
        <v>0</v>
      </c>
      <c r="AE302" s="126">
        <f t="shared" si="86"/>
        <v>1</v>
      </c>
      <c r="AF302" s="127"/>
      <c r="AG302" s="125"/>
      <c r="AH302" s="125">
        <f t="shared" si="87"/>
        <v>2</v>
      </c>
      <c r="AI302" s="125">
        <f t="shared" si="88"/>
        <v>2</v>
      </c>
      <c r="AJ302" s="125" t="str">
        <f t="shared" si="89"/>
        <v>Correct</v>
      </c>
      <c r="AK302" s="125"/>
      <c r="AL302" s="115" t="s">
        <v>83</v>
      </c>
      <c r="AM302" s="115">
        <v>27</v>
      </c>
      <c r="AN302" s="115" t="s">
        <v>181</v>
      </c>
      <c r="AO302" s="115" t="s">
        <v>189</v>
      </c>
      <c r="AP302" s="115" t="s">
        <v>85</v>
      </c>
      <c r="AQ302" s="115" t="s">
        <v>86</v>
      </c>
      <c r="AR302" s="115" t="s">
        <v>87</v>
      </c>
      <c r="AS302" s="115" t="s">
        <v>93</v>
      </c>
      <c r="AT302" s="115" t="s">
        <v>94</v>
      </c>
      <c r="AU302" s="115" t="s">
        <v>90</v>
      </c>
      <c r="AV302" s="115" t="s">
        <v>91</v>
      </c>
      <c r="AW302" s="115" t="s">
        <v>91</v>
      </c>
    </row>
    <row r="303" spans="1:49">
      <c r="A303" s="115">
        <v>6984051275</v>
      </c>
      <c r="L303" s="115" t="s">
        <v>28</v>
      </c>
      <c r="N303" s="115" t="s">
        <v>30</v>
      </c>
      <c r="O303" s="125"/>
      <c r="P303" s="125">
        <f t="shared" si="72"/>
        <v>2</v>
      </c>
      <c r="Q303" s="125">
        <f t="shared" si="73"/>
        <v>1.5</v>
      </c>
      <c r="R303" s="125"/>
      <c r="S303" s="125">
        <f t="shared" si="74"/>
        <v>0</v>
      </c>
      <c r="T303" s="125">
        <f t="shared" si="75"/>
        <v>0</v>
      </c>
      <c r="U303" s="125">
        <f t="shared" si="76"/>
        <v>0</v>
      </c>
      <c r="V303" s="126">
        <f t="shared" si="77"/>
        <v>0</v>
      </c>
      <c r="W303" s="126">
        <f t="shared" si="78"/>
        <v>0</v>
      </c>
      <c r="X303" s="126">
        <f t="shared" si="79"/>
        <v>0</v>
      </c>
      <c r="Y303" s="126">
        <f t="shared" si="80"/>
        <v>0</v>
      </c>
      <c r="Z303" s="126">
        <f t="shared" si="81"/>
        <v>0</v>
      </c>
      <c r="AA303" s="126">
        <f t="shared" si="82"/>
        <v>0</v>
      </c>
      <c r="AB303" s="126">
        <f t="shared" si="83"/>
        <v>0</v>
      </c>
      <c r="AC303" s="126">
        <f t="shared" si="84"/>
        <v>1</v>
      </c>
      <c r="AD303" s="126">
        <f t="shared" si="85"/>
        <v>0</v>
      </c>
      <c r="AE303" s="126">
        <f t="shared" si="86"/>
        <v>1</v>
      </c>
      <c r="AF303" s="127"/>
      <c r="AG303" s="125"/>
      <c r="AH303" s="125">
        <f t="shared" si="87"/>
        <v>2</v>
      </c>
      <c r="AI303" s="125">
        <f t="shared" si="88"/>
        <v>2</v>
      </c>
      <c r="AJ303" s="125" t="str">
        <f t="shared" si="89"/>
        <v>Correct</v>
      </c>
      <c r="AK303" s="125"/>
      <c r="AL303" s="115" t="s">
        <v>83</v>
      </c>
      <c r="AM303" s="115">
        <v>23</v>
      </c>
      <c r="AN303" s="115" t="s">
        <v>181</v>
      </c>
      <c r="AO303" s="115" t="s">
        <v>239</v>
      </c>
      <c r="AP303" s="115" t="s">
        <v>85</v>
      </c>
      <c r="AQ303" s="115" t="s">
        <v>86</v>
      </c>
      <c r="AR303" s="115" t="s">
        <v>87</v>
      </c>
      <c r="AS303" s="115" t="s">
        <v>88</v>
      </c>
      <c r="AT303" s="115" t="s">
        <v>89</v>
      </c>
      <c r="AU303" s="115" t="s">
        <v>90</v>
      </c>
    </row>
    <row r="304" spans="1:49">
      <c r="A304" s="115">
        <v>7011091652</v>
      </c>
      <c r="N304" s="115" t="s">
        <v>30</v>
      </c>
      <c r="O304" s="125"/>
      <c r="P304" s="125">
        <f t="shared" si="72"/>
        <v>1</v>
      </c>
      <c r="Q304" s="125">
        <f t="shared" si="73"/>
        <v>3</v>
      </c>
      <c r="R304" s="125"/>
      <c r="S304" s="125">
        <f t="shared" si="74"/>
        <v>0</v>
      </c>
      <c r="T304" s="125">
        <f t="shared" si="75"/>
        <v>0</v>
      </c>
      <c r="U304" s="125">
        <f t="shared" si="76"/>
        <v>0</v>
      </c>
      <c r="V304" s="126">
        <f t="shared" si="77"/>
        <v>0</v>
      </c>
      <c r="W304" s="126">
        <f t="shared" si="78"/>
        <v>0</v>
      </c>
      <c r="X304" s="126">
        <f t="shared" si="79"/>
        <v>0</v>
      </c>
      <c r="Y304" s="126">
        <f t="shared" si="80"/>
        <v>0</v>
      </c>
      <c r="Z304" s="126">
        <f t="shared" si="81"/>
        <v>0</v>
      </c>
      <c r="AA304" s="126">
        <f t="shared" si="82"/>
        <v>0</v>
      </c>
      <c r="AB304" s="126">
        <f t="shared" si="83"/>
        <v>0</v>
      </c>
      <c r="AC304" s="126">
        <f t="shared" si="84"/>
        <v>0</v>
      </c>
      <c r="AD304" s="126">
        <f t="shared" si="85"/>
        <v>0</v>
      </c>
      <c r="AE304" s="126">
        <f t="shared" si="86"/>
        <v>1</v>
      </c>
      <c r="AF304" s="127"/>
      <c r="AG304" s="125"/>
      <c r="AH304" s="125">
        <f t="shared" si="87"/>
        <v>1</v>
      </c>
      <c r="AI304" s="125">
        <f t="shared" si="88"/>
        <v>1</v>
      </c>
      <c r="AJ304" s="125" t="str">
        <f t="shared" si="89"/>
        <v>Correct</v>
      </c>
      <c r="AK304" s="125"/>
      <c r="AL304" s="115" t="s">
        <v>99</v>
      </c>
      <c r="AM304" s="115">
        <v>38</v>
      </c>
      <c r="AN304" s="115" t="s">
        <v>84</v>
      </c>
      <c r="AO304" s="115" t="s">
        <v>146</v>
      </c>
      <c r="AP304" s="115" t="s">
        <v>97</v>
      </c>
      <c r="AQ304" s="115" t="s">
        <v>86</v>
      </c>
      <c r="AR304" s="115" t="s">
        <v>87</v>
      </c>
      <c r="AS304" s="115" t="s">
        <v>100</v>
      </c>
      <c r="AT304" s="115" t="s">
        <v>89</v>
      </c>
      <c r="AU304" s="115" t="s">
        <v>90</v>
      </c>
      <c r="AV304" s="115" t="s">
        <v>91</v>
      </c>
      <c r="AW304" s="115" t="s">
        <v>91</v>
      </c>
    </row>
    <row r="305" spans="1:49">
      <c r="A305" s="115">
        <v>6985473409</v>
      </c>
      <c r="O305" s="125"/>
      <c r="P305" s="125">
        <f t="shared" si="72"/>
        <v>0</v>
      </c>
      <c r="Q305" s="125" t="e">
        <f t="shared" si="73"/>
        <v>#DIV/0!</v>
      </c>
      <c r="R305" s="125"/>
      <c r="S305" s="125">
        <f t="shared" si="74"/>
        <v>0</v>
      </c>
      <c r="T305" s="125">
        <f t="shared" si="75"/>
        <v>0</v>
      </c>
      <c r="U305" s="125">
        <f t="shared" si="76"/>
        <v>0</v>
      </c>
      <c r="V305" s="126">
        <f t="shared" si="77"/>
        <v>0</v>
      </c>
      <c r="W305" s="126">
        <f t="shared" si="78"/>
        <v>0</v>
      </c>
      <c r="X305" s="126">
        <f t="shared" si="79"/>
        <v>0</v>
      </c>
      <c r="Y305" s="126">
        <f t="shared" si="80"/>
        <v>0</v>
      </c>
      <c r="Z305" s="126">
        <f t="shared" si="81"/>
        <v>0</v>
      </c>
      <c r="AA305" s="126">
        <f t="shared" si="82"/>
        <v>0</v>
      </c>
      <c r="AB305" s="126">
        <f t="shared" si="83"/>
        <v>0</v>
      </c>
      <c r="AC305" s="126">
        <f t="shared" si="84"/>
        <v>0</v>
      </c>
      <c r="AD305" s="126">
        <f t="shared" si="85"/>
        <v>0</v>
      </c>
      <c r="AE305" s="126">
        <f t="shared" si="86"/>
        <v>0</v>
      </c>
      <c r="AF305" s="127"/>
      <c r="AG305" s="125"/>
      <c r="AH305" s="125">
        <f t="shared" si="87"/>
        <v>0</v>
      </c>
      <c r="AI305" s="125">
        <f t="shared" si="88"/>
        <v>0</v>
      </c>
      <c r="AJ305" s="125" t="str">
        <f t="shared" si="89"/>
        <v>Correct</v>
      </c>
      <c r="AK305" s="125"/>
      <c r="AL305" s="115" t="s">
        <v>99</v>
      </c>
      <c r="AM305" s="115">
        <v>42</v>
      </c>
      <c r="AN305" s="115" t="s">
        <v>181</v>
      </c>
      <c r="AP305" s="115" t="s">
        <v>97</v>
      </c>
      <c r="AQ305" s="115" t="s">
        <v>86</v>
      </c>
      <c r="AS305" s="115" t="s">
        <v>88</v>
      </c>
      <c r="AT305" s="115" t="s">
        <v>120</v>
      </c>
      <c r="AU305" s="115" t="s">
        <v>90</v>
      </c>
      <c r="AV305" s="115" t="s">
        <v>91</v>
      </c>
      <c r="AW305" s="115" t="s">
        <v>91</v>
      </c>
    </row>
    <row r="306" spans="1:49">
      <c r="A306" s="115">
        <v>7044846374</v>
      </c>
      <c r="C306" s="115" t="s">
        <v>19</v>
      </c>
      <c r="J306" s="115" t="s">
        <v>26</v>
      </c>
      <c r="N306" s="115" t="s">
        <v>30</v>
      </c>
      <c r="O306" s="125"/>
      <c r="P306" s="125">
        <f t="shared" si="72"/>
        <v>3</v>
      </c>
      <c r="Q306" s="125">
        <f t="shared" si="73"/>
        <v>1</v>
      </c>
      <c r="R306" s="125"/>
      <c r="S306" s="125">
        <f t="shared" si="74"/>
        <v>0</v>
      </c>
      <c r="T306" s="125">
        <f t="shared" si="75"/>
        <v>1</v>
      </c>
      <c r="U306" s="125">
        <f t="shared" si="76"/>
        <v>0</v>
      </c>
      <c r="V306" s="126">
        <f t="shared" si="77"/>
        <v>0</v>
      </c>
      <c r="W306" s="126">
        <f t="shared" si="78"/>
        <v>0</v>
      </c>
      <c r="X306" s="126">
        <f t="shared" si="79"/>
        <v>0</v>
      </c>
      <c r="Y306" s="126">
        <f t="shared" si="80"/>
        <v>0</v>
      </c>
      <c r="Z306" s="126">
        <f t="shared" si="81"/>
        <v>0</v>
      </c>
      <c r="AA306" s="126">
        <f t="shared" si="82"/>
        <v>1</v>
      </c>
      <c r="AB306" s="126">
        <f t="shared" si="83"/>
        <v>0</v>
      </c>
      <c r="AC306" s="126">
        <f t="shared" si="84"/>
        <v>0</v>
      </c>
      <c r="AD306" s="126">
        <f t="shared" si="85"/>
        <v>0</v>
      </c>
      <c r="AE306" s="126">
        <f t="shared" si="86"/>
        <v>1</v>
      </c>
      <c r="AF306" s="127"/>
      <c r="AG306" s="125"/>
      <c r="AH306" s="125">
        <f t="shared" si="87"/>
        <v>3</v>
      </c>
      <c r="AI306" s="125">
        <f t="shared" si="88"/>
        <v>3</v>
      </c>
      <c r="AJ306" s="125" t="str">
        <f t="shared" si="89"/>
        <v>Correct</v>
      </c>
      <c r="AK306" s="125"/>
      <c r="AL306" s="115" t="s">
        <v>83</v>
      </c>
      <c r="AM306" s="115">
        <v>29</v>
      </c>
      <c r="AN306" s="115" t="s">
        <v>84</v>
      </c>
      <c r="AO306" s="115" t="s">
        <v>453</v>
      </c>
      <c r="AP306" s="115" t="s">
        <v>92</v>
      </c>
      <c r="AQ306" s="115" t="s">
        <v>86</v>
      </c>
      <c r="AR306" s="115" t="s">
        <v>182</v>
      </c>
      <c r="AS306" s="115" t="s">
        <v>96</v>
      </c>
      <c r="AT306" s="115" t="s">
        <v>89</v>
      </c>
      <c r="AU306" s="115" t="s">
        <v>90</v>
      </c>
      <c r="AV306" s="115" t="s">
        <v>117</v>
      </c>
      <c r="AW306" s="115" t="s">
        <v>91</v>
      </c>
    </row>
    <row r="307" spans="1:49">
      <c r="A307" s="115">
        <v>7011535201</v>
      </c>
      <c r="B307" s="115" t="s">
        <v>18</v>
      </c>
      <c r="C307" s="115" t="s">
        <v>19</v>
      </c>
      <c r="D307" s="115" t="s">
        <v>20</v>
      </c>
      <c r="E307" s="115" t="s">
        <v>21</v>
      </c>
      <c r="H307" s="115" t="s">
        <v>24</v>
      </c>
      <c r="J307" s="115" t="s">
        <v>26</v>
      </c>
      <c r="K307" s="115" t="s">
        <v>27</v>
      </c>
      <c r="L307" s="115" t="s">
        <v>28</v>
      </c>
      <c r="M307" s="115" t="s">
        <v>29</v>
      </c>
      <c r="O307" s="125"/>
      <c r="P307" s="125">
        <f t="shared" si="72"/>
        <v>9</v>
      </c>
      <c r="Q307" s="125">
        <f t="shared" si="73"/>
        <v>0.33333333333333331</v>
      </c>
      <c r="R307" s="125"/>
      <c r="S307" s="125">
        <f t="shared" si="74"/>
        <v>0.33333333333333331</v>
      </c>
      <c r="T307" s="125">
        <f t="shared" si="75"/>
        <v>0.33333333333333331</v>
      </c>
      <c r="U307" s="125">
        <f t="shared" si="76"/>
        <v>0.33333333333333331</v>
      </c>
      <c r="V307" s="126">
        <f t="shared" si="77"/>
        <v>0.33333333333333331</v>
      </c>
      <c r="W307" s="126">
        <f t="shared" si="78"/>
        <v>0</v>
      </c>
      <c r="X307" s="126">
        <f t="shared" si="79"/>
        <v>0</v>
      </c>
      <c r="Y307" s="126">
        <f t="shared" si="80"/>
        <v>0.33333333333333331</v>
      </c>
      <c r="Z307" s="126">
        <f t="shared" si="81"/>
        <v>0</v>
      </c>
      <c r="AA307" s="126">
        <f t="shared" si="82"/>
        <v>0.33333333333333331</v>
      </c>
      <c r="AB307" s="126">
        <f t="shared" si="83"/>
        <v>0.33333333333333331</v>
      </c>
      <c r="AC307" s="126">
        <f t="shared" si="84"/>
        <v>0.33333333333333331</v>
      </c>
      <c r="AD307" s="126">
        <f t="shared" si="85"/>
        <v>0.33333333333333331</v>
      </c>
      <c r="AE307" s="126">
        <f t="shared" si="86"/>
        <v>0</v>
      </c>
      <c r="AF307" s="127"/>
      <c r="AG307" s="125"/>
      <c r="AH307" s="125">
        <f t="shared" si="87"/>
        <v>3</v>
      </c>
      <c r="AI307" s="125">
        <f t="shared" si="88"/>
        <v>9</v>
      </c>
      <c r="AJ307" s="125" t="str">
        <f t="shared" si="89"/>
        <v>Correct</v>
      </c>
      <c r="AK307" s="125"/>
      <c r="AL307" s="115" t="s">
        <v>83</v>
      </c>
      <c r="AM307" s="115">
        <v>81</v>
      </c>
      <c r="AN307" s="115" t="s">
        <v>84</v>
      </c>
      <c r="AP307" s="115" t="s">
        <v>97</v>
      </c>
      <c r="AR307" s="115" t="s">
        <v>87</v>
      </c>
      <c r="AS307" s="115" t="s">
        <v>100</v>
      </c>
      <c r="AT307" s="115" t="s">
        <v>94</v>
      </c>
      <c r="AU307" s="115" t="s">
        <v>106</v>
      </c>
      <c r="AV307" s="115" t="s">
        <v>91</v>
      </c>
      <c r="AW307" s="115" t="s">
        <v>91</v>
      </c>
    </row>
    <row r="308" spans="1:49">
      <c r="A308" s="115">
        <v>7020349553</v>
      </c>
      <c r="C308" s="115" t="s">
        <v>19</v>
      </c>
      <c r="D308" s="115" t="s">
        <v>20</v>
      </c>
      <c r="E308" s="115" t="s">
        <v>21</v>
      </c>
      <c r="J308" s="115" t="s">
        <v>26</v>
      </c>
      <c r="M308" s="115" t="s">
        <v>29</v>
      </c>
      <c r="O308" s="125"/>
      <c r="P308" s="125">
        <f t="shared" si="72"/>
        <v>5</v>
      </c>
      <c r="Q308" s="125">
        <f t="shared" si="73"/>
        <v>0.6</v>
      </c>
      <c r="R308" s="125"/>
      <c r="S308" s="125">
        <f t="shared" si="74"/>
        <v>0</v>
      </c>
      <c r="T308" s="125">
        <f t="shared" si="75"/>
        <v>0.6</v>
      </c>
      <c r="U308" s="125">
        <f t="shared" si="76"/>
        <v>0.6</v>
      </c>
      <c r="V308" s="126">
        <f t="shared" si="77"/>
        <v>0.6</v>
      </c>
      <c r="W308" s="126">
        <f t="shared" si="78"/>
        <v>0</v>
      </c>
      <c r="X308" s="126">
        <f t="shared" si="79"/>
        <v>0</v>
      </c>
      <c r="Y308" s="126">
        <f t="shared" si="80"/>
        <v>0</v>
      </c>
      <c r="Z308" s="126">
        <f t="shared" si="81"/>
        <v>0</v>
      </c>
      <c r="AA308" s="126">
        <f t="shared" si="82"/>
        <v>0.6</v>
      </c>
      <c r="AB308" s="126">
        <f t="shared" si="83"/>
        <v>0</v>
      </c>
      <c r="AC308" s="126">
        <f t="shared" si="84"/>
        <v>0</v>
      </c>
      <c r="AD308" s="126">
        <f t="shared" si="85"/>
        <v>0.6</v>
      </c>
      <c r="AE308" s="126">
        <f t="shared" si="86"/>
        <v>0</v>
      </c>
      <c r="AF308" s="127"/>
      <c r="AG308" s="125"/>
      <c r="AH308" s="125">
        <f t="shared" si="87"/>
        <v>3</v>
      </c>
      <c r="AI308" s="125">
        <f t="shared" si="88"/>
        <v>5</v>
      </c>
      <c r="AJ308" s="125" t="str">
        <f t="shared" si="89"/>
        <v>Correct</v>
      </c>
      <c r="AK308" s="125"/>
      <c r="AL308" s="115" t="s">
        <v>99</v>
      </c>
      <c r="AM308" s="115">
        <v>25</v>
      </c>
      <c r="AN308" s="115" t="s">
        <v>181</v>
      </c>
      <c r="AO308" s="115" t="s">
        <v>207</v>
      </c>
      <c r="AP308" s="115" t="s">
        <v>85</v>
      </c>
      <c r="AQ308" s="115" t="s">
        <v>86</v>
      </c>
      <c r="AR308" s="115" t="s">
        <v>87</v>
      </c>
      <c r="AS308" s="115" t="s">
        <v>88</v>
      </c>
      <c r="AT308" s="115" t="s">
        <v>94</v>
      </c>
      <c r="AU308" s="115" t="s">
        <v>90</v>
      </c>
      <c r="AV308" s="115" t="s">
        <v>91</v>
      </c>
      <c r="AW308" s="115" t="s">
        <v>91</v>
      </c>
    </row>
    <row r="309" spans="1:49">
      <c r="A309" s="115">
        <v>6985472460</v>
      </c>
      <c r="D309" s="115" t="s">
        <v>20</v>
      </c>
      <c r="J309" s="115" t="s">
        <v>26</v>
      </c>
      <c r="K309" s="115" t="s">
        <v>27</v>
      </c>
      <c r="L309" s="115" t="s">
        <v>28</v>
      </c>
      <c r="O309" s="125"/>
      <c r="P309" s="125">
        <f t="shared" si="72"/>
        <v>4</v>
      </c>
      <c r="Q309" s="125">
        <f t="shared" si="73"/>
        <v>0.75</v>
      </c>
      <c r="R309" s="125"/>
      <c r="S309" s="125">
        <f t="shared" si="74"/>
        <v>0</v>
      </c>
      <c r="T309" s="125">
        <f t="shared" si="75"/>
        <v>0</v>
      </c>
      <c r="U309" s="125">
        <f t="shared" si="76"/>
        <v>0.75</v>
      </c>
      <c r="V309" s="126">
        <f t="shared" si="77"/>
        <v>0</v>
      </c>
      <c r="W309" s="126">
        <f t="shared" si="78"/>
        <v>0</v>
      </c>
      <c r="X309" s="126">
        <f t="shared" si="79"/>
        <v>0</v>
      </c>
      <c r="Y309" s="126">
        <f t="shared" si="80"/>
        <v>0</v>
      </c>
      <c r="Z309" s="126">
        <f t="shared" si="81"/>
        <v>0</v>
      </c>
      <c r="AA309" s="126">
        <f t="shared" si="82"/>
        <v>0.75</v>
      </c>
      <c r="AB309" s="126">
        <f t="shared" si="83"/>
        <v>0.75</v>
      </c>
      <c r="AC309" s="126">
        <f t="shared" si="84"/>
        <v>0.75</v>
      </c>
      <c r="AD309" s="126">
        <f t="shared" si="85"/>
        <v>0</v>
      </c>
      <c r="AE309" s="126">
        <f t="shared" si="86"/>
        <v>0</v>
      </c>
      <c r="AF309" s="127"/>
      <c r="AG309" s="125"/>
      <c r="AH309" s="125">
        <f t="shared" si="87"/>
        <v>3</v>
      </c>
      <c r="AI309" s="125">
        <f t="shared" si="88"/>
        <v>4</v>
      </c>
      <c r="AJ309" s="125" t="str">
        <f t="shared" si="89"/>
        <v>Correct</v>
      </c>
      <c r="AK309" s="125"/>
      <c r="AL309" s="115" t="s">
        <v>99</v>
      </c>
      <c r="AM309" s="115">
        <v>50</v>
      </c>
      <c r="AN309" s="115" t="s">
        <v>181</v>
      </c>
      <c r="AO309" s="115" t="s">
        <v>479</v>
      </c>
      <c r="AP309" s="115" t="s">
        <v>85</v>
      </c>
      <c r="AQ309" s="115" t="s">
        <v>91</v>
      </c>
      <c r="AR309" s="115" t="s">
        <v>108</v>
      </c>
      <c r="AS309" s="115" t="s">
        <v>93</v>
      </c>
      <c r="AT309" s="115" t="s">
        <v>105</v>
      </c>
      <c r="AU309" s="115" t="s">
        <v>98</v>
      </c>
      <c r="AV309" s="115" t="s">
        <v>91</v>
      </c>
      <c r="AW309" s="115" t="s">
        <v>91</v>
      </c>
    </row>
    <row r="310" spans="1:49">
      <c r="A310" s="115">
        <v>7020350944</v>
      </c>
      <c r="L310" s="115" t="s">
        <v>28</v>
      </c>
      <c r="O310" s="125"/>
      <c r="P310" s="125">
        <f t="shared" si="72"/>
        <v>1</v>
      </c>
      <c r="Q310" s="125">
        <f t="shared" si="73"/>
        <v>3</v>
      </c>
      <c r="R310" s="125"/>
      <c r="S310" s="125">
        <f t="shared" si="74"/>
        <v>0</v>
      </c>
      <c r="T310" s="125">
        <f t="shared" si="75"/>
        <v>0</v>
      </c>
      <c r="U310" s="125">
        <f t="shared" si="76"/>
        <v>0</v>
      </c>
      <c r="V310" s="126">
        <f t="shared" si="77"/>
        <v>0</v>
      </c>
      <c r="W310" s="126">
        <f t="shared" si="78"/>
        <v>0</v>
      </c>
      <c r="X310" s="126">
        <f t="shared" si="79"/>
        <v>0</v>
      </c>
      <c r="Y310" s="126">
        <f t="shared" si="80"/>
        <v>0</v>
      </c>
      <c r="Z310" s="126">
        <f t="shared" si="81"/>
        <v>0</v>
      </c>
      <c r="AA310" s="126">
        <f t="shared" si="82"/>
        <v>0</v>
      </c>
      <c r="AB310" s="126">
        <f t="shared" si="83"/>
        <v>0</v>
      </c>
      <c r="AC310" s="126">
        <f t="shared" si="84"/>
        <v>1</v>
      </c>
      <c r="AD310" s="126">
        <f t="shared" si="85"/>
        <v>0</v>
      </c>
      <c r="AE310" s="126">
        <f t="shared" si="86"/>
        <v>0</v>
      </c>
      <c r="AF310" s="127"/>
      <c r="AG310" s="125"/>
      <c r="AH310" s="125">
        <f t="shared" si="87"/>
        <v>1</v>
      </c>
      <c r="AI310" s="125">
        <f t="shared" si="88"/>
        <v>1</v>
      </c>
      <c r="AJ310" s="125" t="str">
        <f t="shared" si="89"/>
        <v>Correct</v>
      </c>
      <c r="AK310" s="125"/>
      <c r="AL310" s="115" t="s">
        <v>99</v>
      </c>
      <c r="AM310" s="115">
        <v>59</v>
      </c>
      <c r="AN310" s="115" t="s">
        <v>84</v>
      </c>
      <c r="AO310" s="115" t="s">
        <v>124</v>
      </c>
      <c r="AP310" s="115" t="s">
        <v>97</v>
      </c>
      <c r="AR310" s="115" t="s">
        <v>87</v>
      </c>
      <c r="AS310" s="115" t="s">
        <v>93</v>
      </c>
      <c r="AT310" s="115" t="s">
        <v>102</v>
      </c>
      <c r="AV310" s="115" t="s">
        <v>91</v>
      </c>
      <c r="AW310" s="115" t="s">
        <v>86</v>
      </c>
    </row>
    <row r="311" spans="1:49">
      <c r="A311" s="115">
        <v>7020342438</v>
      </c>
      <c r="C311" s="115" t="s">
        <v>19</v>
      </c>
      <c r="K311" s="115" t="s">
        <v>27</v>
      </c>
      <c r="L311" s="115" t="s">
        <v>28</v>
      </c>
      <c r="O311" s="125"/>
      <c r="P311" s="125">
        <f t="shared" si="72"/>
        <v>3</v>
      </c>
      <c r="Q311" s="125">
        <f t="shared" si="73"/>
        <v>1</v>
      </c>
      <c r="R311" s="125"/>
      <c r="S311" s="125">
        <f t="shared" si="74"/>
        <v>0</v>
      </c>
      <c r="T311" s="125">
        <f t="shared" si="75"/>
        <v>1</v>
      </c>
      <c r="U311" s="125">
        <f t="shared" si="76"/>
        <v>0</v>
      </c>
      <c r="V311" s="126">
        <f t="shared" si="77"/>
        <v>0</v>
      </c>
      <c r="W311" s="126">
        <f t="shared" si="78"/>
        <v>0</v>
      </c>
      <c r="X311" s="126">
        <f t="shared" si="79"/>
        <v>0</v>
      </c>
      <c r="Y311" s="126">
        <f t="shared" si="80"/>
        <v>0</v>
      </c>
      <c r="Z311" s="126">
        <f t="shared" si="81"/>
        <v>0</v>
      </c>
      <c r="AA311" s="126">
        <f t="shared" si="82"/>
        <v>0</v>
      </c>
      <c r="AB311" s="126">
        <f t="shared" si="83"/>
        <v>1</v>
      </c>
      <c r="AC311" s="126">
        <f t="shared" si="84"/>
        <v>1</v>
      </c>
      <c r="AD311" s="126">
        <f t="shared" si="85"/>
        <v>0</v>
      </c>
      <c r="AE311" s="126">
        <f t="shared" si="86"/>
        <v>0</v>
      </c>
      <c r="AF311" s="127"/>
      <c r="AG311" s="125"/>
      <c r="AH311" s="125">
        <f t="shared" si="87"/>
        <v>3</v>
      </c>
      <c r="AI311" s="125">
        <f t="shared" si="88"/>
        <v>3</v>
      </c>
      <c r="AJ311" s="125" t="str">
        <f t="shared" si="89"/>
        <v>Correct</v>
      </c>
      <c r="AK311" s="125"/>
      <c r="AL311" s="115" t="s">
        <v>83</v>
      </c>
      <c r="AN311" s="115" t="s">
        <v>181</v>
      </c>
      <c r="AO311" s="115" t="s">
        <v>232</v>
      </c>
      <c r="AP311" s="115" t="s">
        <v>85</v>
      </c>
      <c r="AQ311" s="115" t="s">
        <v>86</v>
      </c>
      <c r="AR311" s="115" t="s">
        <v>139</v>
      </c>
      <c r="AS311" s="115" t="s">
        <v>96</v>
      </c>
      <c r="AT311" s="115" t="s">
        <v>94</v>
      </c>
    </row>
    <row r="312" spans="1:49">
      <c r="A312" s="115">
        <v>6985443785</v>
      </c>
      <c r="K312" s="115" t="s">
        <v>27</v>
      </c>
      <c r="L312" s="115" t="s">
        <v>28</v>
      </c>
      <c r="O312" s="125"/>
      <c r="P312" s="125">
        <f t="shared" si="72"/>
        <v>2</v>
      </c>
      <c r="Q312" s="125">
        <f t="shared" si="73"/>
        <v>1.5</v>
      </c>
      <c r="R312" s="125"/>
      <c r="S312" s="125">
        <f t="shared" si="74"/>
        <v>0</v>
      </c>
      <c r="T312" s="125">
        <f t="shared" si="75"/>
        <v>0</v>
      </c>
      <c r="U312" s="125">
        <f t="shared" si="76"/>
        <v>0</v>
      </c>
      <c r="V312" s="126">
        <f t="shared" si="77"/>
        <v>0</v>
      </c>
      <c r="W312" s="126">
        <f t="shared" si="78"/>
        <v>0</v>
      </c>
      <c r="X312" s="126">
        <f t="shared" si="79"/>
        <v>0</v>
      </c>
      <c r="Y312" s="126">
        <f t="shared" si="80"/>
        <v>0</v>
      </c>
      <c r="Z312" s="126">
        <f t="shared" si="81"/>
        <v>0</v>
      </c>
      <c r="AA312" s="126">
        <f t="shared" si="82"/>
        <v>0</v>
      </c>
      <c r="AB312" s="126">
        <f t="shared" si="83"/>
        <v>1</v>
      </c>
      <c r="AC312" s="126">
        <f t="shared" si="84"/>
        <v>1</v>
      </c>
      <c r="AD312" s="126">
        <f t="shared" si="85"/>
        <v>0</v>
      </c>
      <c r="AE312" s="126">
        <f t="shared" si="86"/>
        <v>0</v>
      </c>
      <c r="AF312" s="127"/>
      <c r="AG312" s="125"/>
      <c r="AH312" s="125">
        <f t="shared" si="87"/>
        <v>2</v>
      </c>
      <c r="AI312" s="125">
        <f t="shared" si="88"/>
        <v>2</v>
      </c>
      <c r="AJ312" s="125" t="str">
        <f t="shared" si="89"/>
        <v>Correct</v>
      </c>
      <c r="AK312" s="125"/>
      <c r="AL312" s="115" t="s">
        <v>83</v>
      </c>
      <c r="AM312" s="115">
        <v>72</v>
      </c>
      <c r="AN312" s="115" t="s">
        <v>84</v>
      </c>
      <c r="AO312" s="115" t="s">
        <v>159</v>
      </c>
      <c r="AP312" s="115" t="s">
        <v>85</v>
      </c>
      <c r="AQ312" s="115" t="s">
        <v>86</v>
      </c>
      <c r="AR312" s="115" t="s">
        <v>87</v>
      </c>
      <c r="AT312" s="115" t="s">
        <v>89</v>
      </c>
      <c r="AU312" s="115" t="s">
        <v>106</v>
      </c>
      <c r="AV312" s="115" t="s">
        <v>91</v>
      </c>
      <c r="AW312" s="115" t="s">
        <v>86</v>
      </c>
    </row>
    <row r="313" spans="1:49">
      <c r="A313" s="115">
        <v>6985121805</v>
      </c>
      <c r="E313" s="115" t="s">
        <v>21</v>
      </c>
      <c r="L313" s="115" t="s">
        <v>28</v>
      </c>
      <c r="O313" s="125"/>
      <c r="P313" s="125">
        <f t="shared" si="72"/>
        <v>2</v>
      </c>
      <c r="Q313" s="125">
        <f t="shared" si="73"/>
        <v>1.5</v>
      </c>
      <c r="R313" s="125"/>
      <c r="S313" s="125">
        <f t="shared" si="74"/>
        <v>0</v>
      </c>
      <c r="T313" s="125">
        <f t="shared" si="75"/>
        <v>0</v>
      </c>
      <c r="U313" s="125">
        <f t="shared" si="76"/>
        <v>0</v>
      </c>
      <c r="V313" s="126">
        <f t="shared" si="77"/>
        <v>1</v>
      </c>
      <c r="W313" s="126">
        <f t="shared" si="78"/>
        <v>0</v>
      </c>
      <c r="X313" s="126">
        <f t="shared" si="79"/>
        <v>0</v>
      </c>
      <c r="Y313" s="126">
        <f t="shared" si="80"/>
        <v>0</v>
      </c>
      <c r="Z313" s="126">
        <f t="shared" si="81"/>
        <v>0</v>
      </c>
      <c r="AA313" s="126">
        <f t="shared" si="82"/>
        <v>0</v>
      </c>
      <c r="AB313" s="126">
        <f t="shared" si="83"/>
        <v>0</v>
      </c>
      <c r="AC313" s="126">
        <f t="shared" si="84"/>
        <v>1</v>
      </c>
      <c r="AD313" s="126">
        <f t="shared" si="85"/>
        <v>0</v>
      </c>
      <c r="AE313" s="126">
        <f t="shared" si="86"/>
        <v>0</v>
      </c>
      <c r="AF313" s="127"/>
      <c r="AG313" s="125"/>
      <c r="AH313" s="125">
        <f t="shared" si="87"/>
        <v>2</v>
      </c>
      <c r="AI313" s="125">
        <f t="shared" si="88"/>
        <v>2</v>
      </c>
      <c r="AJ313" s="125" t="str">
        <f t="shared" si="89"/>
        <v>Correct</v>
      </c>
      <c r="AK313" s="125"/>
      <c r="AL313" s="115" t="s">
        <v>83</v>
      </c>
      <c r="AM313" s="115">
        <v>54</v>
      </c>
      <c r="AN313" s="115" t="s">
        <v>181</v>
      </c>
      <c r="AO313" s="115" t="s">
        <v>215</v>
      </c>
      <c r="AP313" s="115" t="s">
        <v>85</v>
      </c>
      <c r="AQ313" s="115" t="s">
        <v>86</v>
      </c>
      <c r="AR313" s="115" t="s">
        <v>87</v>
      </c>
      <c r="AS313" s="115" t="s">
        <v>93</v>
      </c>
      <c r="AT313" s="115" t="s">
        <v>89</v>
      </c>
      <c r="AU313" s="115" t="s">
        <v>90</v>
      </c>
      <c r="AV313" s="115" t="s">
        <v>91</v>
      </c>
      <c r="AW313" s="115" t="s">
        <v>91</v>
      </c>
    </row>
    <row r="314" spans="1:49">
      <c r="A314" s="115">
        <v>7020355873</v>
      </c>
      <c r="H314" s="115" t="s">
        <v>24</v>
      </c>
      <c r="M314" s="115" t="s">
        <v>29</v>
      </c>
      <c r="N314" s="115" t="s">
        <v>30</v>
      </c>
      <c r="O314" s="125"/>
      <c r="P314" s="125">
        <f t="shared" si="72"/>
        <v>3</v>
      </c>
      <c r="Q314" s="125">
        <f t="shared" si="73"/>
        <v>1</v>
      </c>
      <c r="R314" s="125"/>
      <c r="S314" s="125">
        <f t="shared" si="74"/>
        <v>0</v>
      </c>
      <c r="T314" s="125">
        <f t="shared" si="75"/>
        <v>0</v>
      </c>
      <c r="U314" s="125">
        <f t="shared" si="76"/>
        <v>0</v>
      </c>
      <c r="V314" s="126">
        <f t="shared" si="77"/>
        <v>0</v>
      </c>
      <c r="W314" s="126">
        <f t="shared" si="78"/>
        <v>0</v>
      </c>
      <c r="X314" s="126">
        <f t="shared" si="79"/>
        <v>0</v>
      </c>
      <c r="Y314" s="126">
        <f t="shared" si="80"/>
        <v>1</v>
      </c>
      <c r="Z314" s="126">
        <f t="shared" si="81"/>
        <v>0</v>
      </c>
      <c r="AA314" s="126">
        <f t="shared" si="82"/>
        <v>0</v>
      </c>
      <c r="AB314" s="126">
        <f t="shared" si="83"/>
        <v>0</v>
      </c>
      <c r="AC314" s="126">
        <f t="shared" si="84"/>
        <v>0</v>
      </c>
      <c r="AD314" s="126">
        <f t="shared" si="85"/>
        <v>1</v>
      </c>
      <c r="AE314" s="126">
        <f t="shared" si="86"/>
        <v>1</v>
      </c>
      <c r="AF314" s="127"/>
      <c r="AG314" s="125"/>
      <c r="AH314" s="125">
        <f t="shared" si="87"/>
        <v>3</v>
      </c>
      <c r="AI314" s="125">
        <f t="shared" si="88"/>
        <v>3</v>
      </c>
      <c r="AJ314" s="125" t="str">
        <f t="shared" si="89"/>
        <v>Correct</v>
      </c>
      <c r="AK314" s="125"/>
      <c r="AL314" s="115" t="s">
        <v>99</v>
      </c>
      <c r="AM314" s="115">
        <v>61</v>
      </c>
      <c r="AN314" s="115" t="s">
        <v>181</v>
      </c>
      <c r="AO314" s="115" t="s">
        <v>206</v>
      </c>
      <c r="AP314" s="115" t="s">
        <v>85</v>
      </c>
      <c r="AQ314" s="115" t="s">
        <v>86</v>
      </c>
      <c r="AR314" s="115" t="s">
        <v>87</v>
      </c>
      <c r="AS314" s="115" t="s">
        <v>93</v>
      </c>
      <c r="AT314" s="115" t="s">
        <v>94</v>
      </c>
      <c r="AU314" s="115" t="s">
        <v>113</v>
      </c>
      <c r="AV314" s="115" t="s">
        <v>91</v>
      </c>
      <c r="AW314" s="115" t="s">
        <v>91</v>
      </c>
    </row>
    <row r="315" spans="1:49">
      <c r="A315" s="115">
        <v>7044865350</v>
      </c>
      <c r="J315" s="115" t="s">
        <v>26</v>
      </c>
      <c r="L315" s="115" t="s">
        <v>28</v>
      </c>
      <c r="O315" s="125"/>
      <c r="P315" s="125">
        <f t="shared" si="72"/>
        <v>2</v>
      </c>
      <c r="Q315" s="125">
        <f t="shared" si="73"/>
        <v>1.5</v>
      </c>
      <c r="R315" s="125"/>
      <c r="S315" s="125">
        <f t="shared" si="74"/>
        <v>0</v>
      </c>
      <c r="T315" s="125">
        <f t="shared" si="75"/>
        <v>0</v>
      </c>
      <c r="U315" s="125">
        <f t="shared" si="76"/>
        <v>0</v>
      </c>
      <c r="V315" s="126">
        <f t="shared" si="77"/>
        <v>0</v>
      </c>
      <c r="W315" s="126">
        <f t="shared" si="78"/>
        <v>0</v>
      </c>
      <c r="X315" s="126">
        <f t="shared" si="79"/>
        <v>0</v>
      </c>
      <c r="Y315" s="126">
        <f t="shared" si="80"/>
        <v>0</v>
      </c>
      <c r="Z315" s="126">
        <f t="shared" si="81"/>
        <v>0</v>
      </c>
      <c r="AA315" s="126">
        <f t="shared" si="82"/>
        <v>1</v>
      </c>
      <c r="AB315" s="126">
        <f t="shared" si="83"/>
        <v>0</v>
      </c>
      <c r="AC315" s="126">
        <f t="shared" si="84"/>
        <v>1</v>
      </c>
      <c r="AD315" s="126">
        <f t="shared" si="85"/>
        <v>0</v>
      </c>
      <c r="AE315" s="126">
        <f t="shared" si="86"/>
        <v>0</v>
      </c>
      <c r="AF315" s="127"/>
      <c r="AG315" s="125"/>
      <c r="AH315" s="125">
        <f t="shared" si="87"/>
        <v>2</v>
      </c>
      <c r="AI315" s="125">
        <f t="shared" si="88"/>
        <v>2</v>
      </c>
      <c r="AJ315" s="125" t="str">
        <f t="shared" si="89"/>
        <v>Correct</v>
      </c>
      <c r="AK315" s="125"/>
      <c r="AL315" s="115" t="s">
        <v>83</v>
      </c>
      <c r="AM315" s="115">
        <v>56</v>
      </c>
      <c r="AN315" s="115" t="s">
        <v>84</v>
      </c>
      <c r="AO315" s="115" t="s">
        <v>138</v>
      </c>
      <c r="AP315" s="115" t="s">
        <v>97</v>
      </c>
      <c r="AQ315" s="115" t="s">
        <v>86</v>
      </c>
      <c r="AR315" s="115" t="s">
        <v>87</v>
      </c>
      <c r="AS315" s="115" t="s">
        <v>100</v>
      </c>
      <c r="AT315" s="115" t="s">
        <v>89</v>
      </c>
      <c r="AU315" s="115" t="s">
        <v>98</v>
      </c>
      <c r="AV315" s="115" t="s">
        <v>91</v>
      </c>
      <c r="AW315" s="115" t="s">
        <v>91</v>
      </c>
    </row>
    <row r="316" spans="1:49">
      <c r="A316" s="115">
        <v>5609561457</v>
      </c>
      <c r="K316" s="115" t="s">
        <v>27</v>
      </c>
      <c r="L316" s="115" t="s">
        <v>28</v>
      </c>
      <c r="N316" s="115" t="s">
        <v>30</v>
      </c>
      <c r="O316" s="125"/>
      <c r="P316" s="125">
        <f t="shared" si="72"/>
        <v>3</v>
      </c>
      <c r="Q316" s="125">
        <f t="shared" si="73"/>
        <v>1</v>
      </c>
      <c r="R316" s="125"/>
      <c r="S316" s="125">
        <f t="shared" si="74"/>
        <v>0</v>
      </c>
      <c r="T316" s="125">
        <f t="shared" si="75"/>
        <v>0</v>
      </c>
      <c r="U316" s="125">
        <f t="shared" si="76"/>
        <v>0</v>
      </c>
      <c r="V316" s="126">
        <f t="shared" si="77"/>
        <v>0</v>
      </c>
      <c r="W316" s="126">
        <f t="shared" si="78"/>
        <v>0</v>
      </c>
      <c r="X316" s="126">
        <f t="shared" si="79"/>
        <v>0</v>
      </c>
      <c r="Y316" s="126">
        <f t="shared" si="80"/>
        <v>0</v>
      </c>
      <c r="Z316" s="126">
        <f t="shared" si="81"/>
        <v>0</v>
      </c>
      <c r="AA316" s="126">
        <f t="shared" si="82"/>
        <v>0</v>
      </c>
      <c r="AB316" s="126">
        <f t="shared" si="83"/>
        <v>1</v>
      </c>
      <c r="AC316" s="126">
        <f t="shared" si="84"/>
        <v>1</v>
      </c>
      <c r="AD316" s="126">
        <f t="shared" si="85"/>
        <v>0</v>
      </c>
      <c r="AE316" s="126">
        <f t="shared" si="86"/>
        <v>1</v>
      </c>
      <c r="AF316" s="127"/>
      <c r="AG316" s="125"/>
      <c r="AH316" s="125">
        <f t="shared" si="87"/>
        <v>3</v>
      </c>
      <c r="AI316" s="125">
        <f t="shared" si="88"/>
        <v>3</v>
      </c>
      <c r="AJ316" s="125" t="str">
        <f t="shared" si="89"/>
        <v>Correct</v>
      </c>
      <c r="AK316" s="125"/>
      <c r="AL316" s="115" t="s">
        <v>83</v>
      </c>
      <c r="AM316" s="115">
        <v>29</v>
      </c>
      <c r="AN316" s="115" t="s">
        <v>181</v>
      </c>
      <c r="AO316" s="115" t="s">
        <v>189</v>
      </c>
      <c r="AP316" s="115" t="s">
        <v>85</v>
      </c>
      <c r="AQ316" s="115" t="s">
        <v>86</v>
      </c>
      <c r="AR316" s="115" t="s">
        <v>87</v>
      </c>
      <c r="AS316" s="115" t="s">
        <v>101</v>
      </c>
      <c r="AT316" s="115" t="s">
        <v>111</v>
      </c>
      <c r="AU316" s="115" t="s">
        <v>90</v>
      </c>
      <c r="AV316" s="115" t="s">
        <v>91</v>
      </c>
      <c r="AW316" s="115" t="s">
        <v>91</v>
      </c>
    </row>
    <row r="317" spans="1:49">
      <c r="A317" s="115">
        <v>7020347904</v>
      </c>
      <c r="E317" s="115" t="s">
        <v>21</v>
      </c>
      <c r="J317" s="115" t="s">
        <v>26</v>
      </c>
      <c r="K317" s="115" t="s">
        <v>27</v>
      </c>
      <c r="L317" s="115" t="s">
        <v>28</v>
      </c>
      <c r="O317" s="125"/>
      <c r="P317" s="125">
        <f t="shared" si="72"/>
        <v>4</v>
      </c>
      <c r="Q317" s="125">
        <f t="shared" si="73"/>
        <v>0.75</v>
      </c>
      <c r="R317" s="125"/>
      <c r="S317" s="125">
        <f t="shared" si="74"/>
        <v>0</v>
      </c>
      <c r="T317" s="125">
        <f t="shared" si="75"/>
        <v>0</v>
      </c>
      <c r="U317" s="125">
        <f t="shared" si="76"/>
        <v>0</v>
      </c>
      <c r="V317" s="126">
        <f t="shared" si="77"/>
        <v>0.75</v>
      </c>
      <c r="W317" s="126">
        <f t="shared" si="78"/>
        <v>0</v>
      </c>
      <c r="X317" s="126">
        <f t="shared" si="79"/>
        <v>0</v>
      </c>
      <c r="Y317" s="126">
        <f t="shared" si="80"/>
        <v>0</v>
      </c>
      <c r="Z317" s="126">
        <f t="shared" si="81"/>
        <v>0</v>
      </c>
      <c r="AA317" s="126">
        <f t="shared" si="82"/>
        <v>0.75</v>
      </c>
      <c r="AB317" s="126">
        <f t="shared" si="83"/>
        <v>0.75</v>
      </c>
      <c r="AC317" s="126">
        <f t="shared" si="84"/>
        <v>0.75</v>
      </c>
      <c r="AD317" s="126">
        <f t="shared" si="85"/>
        <v>0</v>
      </c>
      <c r="AE317" s="126">
        <f t="shared" si="86"/>
        <v>0</v>
      </c>
      <c r="AF317" s="127"/>
      <c r="AG317" s="125"/>
      <c r="AH317" s="125">
        <f t="shared" si="87"/>
        <v>3</v>
      </c>
      <c r="AI317" s="125">
        <f t="shared" si="88"/>
        <v>4</v>
      </c>
      <c r="AJ317" s="125" t="str">
        <f t="shared" si="89"/>
        <v>Correct</v>
      </c>
      <c r="AK317" s="125"/>
      <c r="AL317" s="115" t="s">
        <v>83</v>
      </c>
      <c r="AM317" s="115">
        <v>28</v>
      </c>
      <c r="AN317" s="115" t="s">
        <v>181</v>
      </c>
      <c r="AP317" s="115" t="s">
        <v>85</v>
      </c>
      <c r="AQ317" s="115" t="s">
        <v>86</v>
      </c>
      <c r="AR317" s="115" t="s">
        <v>87</v>
      </c>
      <c r="AT317" s="115" t="s">
        <v>102</v>
      </c>
      <c r="AU317" s="115" t="s">
        <v>98</v>
      </c>
      <c r="AV317" s="115" t="s">
        <v>91</v>
      </c>
      <c r="AW317" s="115" t="s">
        <v>91</v>
      </c>
    </row>
    <row r="318" spans="1:49">
      <c r="A318" s="115">
        <v>7020342683</v>
      </c>
      <c r="C318" s="115" t="s">
        <v>19</v>
      </c>
      <c r="K318" s="115" t="s">
        <v>27</v>
      </c>
      <c r="L318" s="115" t="s">
        <v>28</v>
      </c>
      <c r="O318" s="125"/>
      <c r="P318" s="125">
        <f t="shared" si="72"/>
        <v>3</v>
      </c>
      <c r="Q318" s="125">
        <f t="shared" si="73"/>
        <v>1</v>
      </c>
      <c r="R318" s="125"/>
      <c r="S318" s="125">
        <f t="shared" si="74"/>
        <v>0</v>
      </c>
      <c r="T318" s="125">
        <f t="shared" si="75"/>
        <v>1</v>
      </c>
      <c r="U318" s="125">
        <f t="shared" si="76"/>
        <v>0</v>
      </c>
      <c r="V318" s="126">
        <f t="shared" si="77"/>
        <v>0</v>
      </c>
      <c r="W318" s="126">
        <f t="shared" si="78"/>
        <v>0</v>
      </c>
      <c r="X318" s="126">
        <f t="shared" si="79"/>
        <v>0</v>
      </c>
      <c r="Y318" s="126">
        <f t="shared" si="80"/>
        <v>0</v>
      </c>
      <c r="Z318" s="126">
        <f t="shared" si="81"/>
        <v>0</v>
      </c>
      <c r="AA318" s="126">
        <f t="shared" si="82"/>
        <v>0</v>
      </c>
      <c r="AB318" s="126">
        <f t="shared" si="83"/>
        <v>1</v>
      </c>
      <c r="AC318" s="126">
        <f t="shared" si="84"/>
        <v>1</v>
      </c>
      <c r="AD318" s="126">
        <f t="shared" si="85"/>
        <v>0</v>
      </c>
      <c r="AE318" s="126">
        <f t="shared" si="86"/>
        <v>0</v>
      </c>
      <c r="AF318" s="127"/>
      <c r="AG318" s="125"/>
      <c r="AH318" s="125">
        <f t="shared" si="87"/>
        <v>3</v>
      </c>
      <c r="AI318" s="125">
        <f t="shared" si="88"/>
        <v>3</v>
      </c>
      <c r="AJ318" s="125" t="str">
        <f t="shared" si="89"/>
        <v>Correct</v>
      </c>
      <c r="AK318" s="125"/>
      <c r="AL318" s="115" t="s">
        <v>99</v>
      </c>
      <c r="AM318" s="115">
        <v>17</v>
      </c>
      <c r="AN318" s="115" t="s">
        <v>181</v>
      </c>
      <c r="AO318" s="115" t="s">
        <v>207</v>
      </c>
      <c r="AP318" s="115" t="s">
        <v>85</v>
      </c>
      <c r="AR318" s="115" t="s">
        <v>87</v>
      </c>
      <c r="AT318" s="115" t="s">
        <v>112</v>
      </c>
      <c r="AU318" s="115" t="s">
        <v>98</v>
      </c>
      <c r="AV318" s="115" t="s">
        <v>91</v>
      </c>
      <c r="AW318" s="115" t="s">
        <v>91</v>
      </c>
    </row>
    <row r="319" spans="1:49">
      <c r="A319" s="115">
        <v>7020349293</v>
      </c>
      <c r="D319" s="115" t="s">
        <v>20</v>
      </c>
      <c r="H319" s="115" t="s">
        <v>24</v>
      </c>
      <c r="K319" s="115" t="s">
        <v>27</v>
      </c>
      <c r="L319" s="115" t="s">
        <v>28</v>
      </c>
      <c r="O319" s="125"/>
      <c r="P319" s="125">
        <f t="shared" si="72"/>
        <v>4</v>
      </c>
      <c r="Q319" s="125">
        <f t="shared" si="73"/>
        <v>0.75</v>
      </c>
      <c r="R319" s="125"/>
      <c r="S319" s="125">
        <f t="shared" si="74"/>
        <v>0</v>
      </c>
      <c r="T319" s="125">
        <f t="shared" si="75"/>
        <v>0</v>
      </c>
      <c r="U319" s="125">
        <f t="shared" si="76"/>
        <v>0.75</v>
      </c>
      <c r="V319" s="126">
        <f t="shared" si="77"/>
        <v>0</v>
      </c>
      <c r="W319" s="126">
        <f t="shared" si="78"/>
        <v>0</v>
      </c>
      <c r="X319" s="126">
        <f t="shared" si="79"/>
        <v>0</v>
      </c>
      <c r="Y319" s="126">
        <f t="shared" si="80"/>
        <v>0.75</v>
      </c>
      <c r="Z319" s="126">
        <f t="shared" si="81"/>
        <v>0</v>
      </c>
      <c r="AA319" s="126">
        <f t="shared" si="82"/>
        <v>0</v>
      </c>
      <c r="AB319" s="126">
        <f t="shared" si="83"/>
        <v>0.75</v>
      </c>
      <c r="AC319" s="126">
        <f t="shared" si="84"/>
        <v>0.75</v>
      </c>
      <c r="AD319" s="126">
        <f t="shared" si="85"/>
        <v>0</v>
      </c>
      <c r="AE319" s="126">
        <f t="shared" si="86"/>
        <v>0</v>
      </c>
      <c r="AF319" s="127"/>
      <c r="AG319" s="125"/>
      <c r="AH319" s="125">
        <f t="shared" si="87"/>
        <v>3</v>
      </c>
      <c r="AI319" s="125">
        <f t="shared" si="88"/>
        <v>4</v>
      </c>
      <c r="AJ319" s="125" t="str">
        <f t="shared" si="89"/>
        <v>Correct</v>
      </c>
      <c r="AK319" s="125"/>
      <c r="AL319" s="115" t="s">
        <v>83</v>
      </c>
      <c r="AM319" s="115">
        <v>37</v>
      </c>
      <c r="AN319" s="115" t="s">
        <v>181</v>
      </c>
      <c r="AO319" s="115" t="s">
        <v>193</v>
      </c>
      <c r="AP319" s="115" t="s">
        <v>85</v>
      </c>
      <c r="AQ319" s="115" t="s">
        <v>86</v>
      </c>
      <c r="AR319" s="115" t="s">
        <v>87</v>
      </c>
      <c r="AS319" s="115" t="s">
        <v>101</v>
      </c>
      <c r="AT319" s="115" t="s">
        <v>94</v>
      </c>
      <c r="AU319" s="115" t="s">
        <v>90</v>
      </c>
      <c r="AV319" s="115" t="s">
        <v>91</v>
      </c>
      <c r="AW319" s="115" t="s">
        <v>91</v>
      </c>
    </row>
    <row r="320" spans="1:49">
      <c r="A320" s="115">
        <v>6985412326</v>
      </c>
      <c r="C320" s="115" t="s">
        <v>19</v>
      </c>
      <c r="E320" s="115" t="s">
        <v>21</v>
      </c>
      <c r="L320" s="115" t="s">
        <v>28</v>
      </c>
      <c r="O320" s="125"/>
      <c r="P320" s="125">
        <f t="shared" si="72"/>
        <v>3</v>
      </c>
      <c r="Q320" s="125">
        <f t="shared" si="73"/>
        <v>1</v>
      </c>
      <c r="R320" s="125"/>
      <c r="S320" s="125">
        <f t="shared" si="74"/>
        <v>0</v>
      </c>
      <c r="T320" s="125">
        <f t="shared" si="75"/>
        <v>1</v>
      </c>
      <c r="U320" s="125">
        <f t="shared" si="76"/>
        <v>0</v>
      </c>
      <c r="V320" s="126">
        <f t="shared" si="77"/>
        <v>1</v>
      </c>
      <c r="W320" s="126">
        <f t="shared" si="78"/>
        <v>0</v>
      </c>
      <c r="X320" s="126">
        <f t="shared" si="79"/>
        <v>0</v>
      </c>
      <c r="Y320" s="126">
        <f t="shared" si="80"/>
        <v>0</v>
      </c>
      <c r="Z320" s="126">
        <f t="shared" si="81"/>
        <v>0</v>
      </c>
      <c r="AA320" s="126">
        <f t="shared" si="82"/>
        <v>0</v>
      </c>
      <c r="AB320" s="126">
        <f t="shared" si="83"/>
        <v>0</v>
      </c>
      <c r="AC320" s="126">
        <f t="shared" si="84"/>
        <v>1</v>
      </c>
      <c r="AD320" s="126">
        <f t="shared" si="85"/>
        <v>0</v>
      </c>
      <c r="AE320" s="126">
        <f t="shared" si="86"/>
        <v>0</v>
      </c>
      <c r="AF320" s="127"/>
      <c r="AG320" s="125"/>
      <c r="AH320" s="125">
        <f t="shared" si="87"/>
        <v>3</v>
      </c>
      <c r="AI320" s="125">
        <f t="shared" si="88"/>
        <v>3</v>
      </c>
      <c r="AJ320" s="125" t="str">
        <f t="shared" si="89"/>
        <v>Correct</v>
      </c>
      <c r="AK320" s="125"/>
      <c r="AL320" s="115" t="s">
        <v>99</v>
      </c>
      <c r="AM320" s="115">
        <v>77</v>
      </c>
      <c r="AN320" s="115" t="s">
        <v>181</v>
      </c>
      <c r="AP320" s="115" t="s">
        <v>85</v>
      </c>
      <c r="AR320" s="115" t="s">
        <v>87</v>
      </c>
      <c r="AS320" s="115" t="s">
        <v>101</v>
      </c>
      <c r="AT320" s="115" t="s">
        <v>102</v>
      </c>
      <c r="AU320" s="115" t="s">
        <v>106</v>
      </c>
      <c r="AV320" s="115" t="s">
        <v>91</v>
      </c>
    </row>
    <row r="321" spans="1:49">
      <c r="A321" s="115">
        <v>7020353843</v>
      </c>
      <c r="D321" s="115" t="s">
        <v>20</v>
      </c>
      <c r="K321" s="115" t="s">
        <v>27</v>
      </c>
      <c r="L321" s="115" t="s">
        <v>28</v>
      </c>
      <c r="O321" s="125"/>
      <c r="P321" s="125">
        <f t="shared" si="72"/>
        <v>3</v>
      </c>
      <c r="Q321" s="125">
        <f t="shared" si="73"/>
        <v>1</v>
      </c>
      <c r="R321" s="125"/>
      <c r="S321" s="125">
        <f t="shared" si="74"/>
        <v>0</v>
      </c>
      <c r="T321" s="125">
        <f t="shared" si="75"/>
        <v>0</v>
      </c>
      <c r="U321" s="125">
        <f t="shared" si="76"/>
        <v>1</v>
      </c>
      <c r="V321" s="126">
        <f t="shared" si="77"/>
        <v>0</v>
      </c>
      <c r="W321" s="126">
        <f t="shared" si="78"/>
        <v>0</v>
      </c>
      <c r="X321" s="126">
        <f t="shared" si="79"/>
        <v>0</v>
      </c>
      <c r="Y321" s="126">
        <f t="shared" si="80"/>
        <v>0</v>
      </c>
      <c r="Z321" s="126">
        <f t="shared" si="81"/>
        <v>0</v>
      </c>
      <c r="AA321" s="126">
        <f t="shared" si="82"/>
        <v>0</v>
      </c>
      <c r="AB321" s="126">
        <f t="shared" si="83"/>
        <v>1</v>
      </c>
      <c r="AC321" s="126">
        <f t="shared" si="84"/>
        <v>1</v>
      </c>
      <c r="AD321" s="126">
        <f t="shared" si="85"/>
        <v>0</v>
      </c>
      <c r="AE321" s="126">
        <f t="shared" si="86"/>
        <v>0</v>
      </c>
      <c r="AF321" s="127"/>
      <c r="AG321" s="125"/>
      <c r="AH321" s="125">
        <f t="shared" si="87"/>
        <v>3</v>
      </c>
      <c r="AI321" s="125">
        <f t="shared" si="88"/>
        <v>3</v>
      </c>
      <c r="AJ321" s="125" t="str">
        <f t="shared" si="89"/>
        <v>Correct</v>
      </c>
      <c r="AK321" s="125"/>
      <c r="AL321" s="115" t="s">
        <v>99</v>
      </c>
      <c r="AM321" s="115">
        <v>29</v>
      </c>
      <c r="AN321" s="115" t="s">
        <v>181</v>
      </c>
      <c r="AO321" s="115" t="s">
        <v>207</v>
      </c>
      <c r="AP321" s="115" t="s">
        <v>85</v>
      </c>
      <c r="AQ321" s="115" t="s">
        <v>86</v>
      </c>
      <c r="AR321" s="115" t="s">
        <v>87</v>
      </c>
      <c r="AS321" s="115" t="s">
        <v>104</v>
      </c>
      <c r="AT321" s="115" t="s">
        <v>89</v>
      </c>
      <c r="AU321" s="115" t="s">
        <v>113</v>
      </c>
      <c r="AW321" s="115" t="s">
        <v>91</v>
      </c>
    </row>
    <row r="322" spans="1:49">
      <c r="A322" s="115">
        <v>5587387013</v>
      </c>
      <c r="E322" s="115" t="s">
        <v>21</v>
      </c>
      <c r="L322" s="115" t="s">
        <v>28</v>
      </c>
      <c r="M322" s="115" t="s">
        <v>29</v>
      </c>
      <c r="O322" s="125"/>
      <c r="P322" s="125">
        <f t="shared" ref="P322:P385" si="90">COUNTA(B322:N322)</f>
        <v>3</v>
      </c>
      <c r="Q322" s="125">
        <f t="shared" ref="Q322:Q385" si="91">3/P322</f>
        <v>1</v>
      </c>
      <c r="R322" s="125"/>
      <c r="S322" s="125">
        <f t="shared" ref="S322:S385" si="92">IF($P322&lt;3,IF($B322=$B$1,1,0),IF($B322=$B$1,$Q322,0))</f>
        <v>0</v>
      </c>
      <c r="T322" s="125">
        <f t="shared" ref="T322:T385" si="93">IF($P322&lt;3,IF($C322=$C$1,1,0),IF($C322=$C$1,$Q322,0))</f>
        <v>0</v>
      </c>
      <c r="U322" s="125">
        <f t="shared" ref="U322:U385" si="94">IF($P322&lt;3,IF($D322=$D$1,1,0),IF($D322=$D$1,$Q322,0))</f>
        <v>0</v>
      </c>
      <c r="V322" s="126">
        <f t="shared" ref="V322:V385" si="95">IF($P322&lt;3,IF($E322=$E$1,1,0),IF($E322=$E$1,$Q322,0))</f>
        <v>1</v>
      </c>
      <c r="W322" s="126">
        <f t="shared" ref="W322:W385" si="96">IF($P322&lt;3,IF($F322=$F$1,1,0),IF($F322=$F$1,$Q322,0))</f>
        <v>0</v>
      </c>
      <c r="X322" s="126">
        <f t="shared" ref="X322:X385" si="97">IF($P322&lt;3,IF($G322=$G$1,1,0),IF($G322=$G$1,$Q322,0))</f>
        <v>0</v>
      </c>
      <c r="Y322" s="126">
        <f t="shared" ref="Y322:Y385" si="98">IF($P322&lt;3,IF($H322=$H$1,1,0),IF($H322=$H$1,$Q322,0))</f>
        <v>0</v>
      </c>
      <c r="Z322" s="126">
        <f t="shared" ref="Z322:Z385" si="99">IF($P322&lt;3,IF($I322=$I$1,1,0),IF($I322=$I$1,$Q322,0))</f>
        <v>0</v>
      </c>
      <c r="AA322" s="126">
        <f t="shared" ref="AA322:AA385" si="100">IF($P322&lt;3,IF($J322=$J$1,1,0),IF($J322=$J$1,$Q322,0))</f>
        <v>0</v>
      </c>
      <c r="AB322" s="126">
        <f t="shared" ref="AB322:AB385" si="101">IF($P322&lt;3,IF($K322=$K$1,1,0),IF($K322=$K$1,$Q322,0))</f>
        <v>0</v>
      </c>
      <c r="AC322" s="126">
        <f t="shared" ref="AC322:AC385" si="102">IF($P322&lt;3,IF($L322=$L$1,1,0),IF($L322=$L$1,$Q322,0))</f>
        <v>1</v>
      </c>
      <c r="AD322" s="126">
        <f t="shared" ref="AD322:AD385" si="103">IF($P322&lt;3,IF($M322=$M$1,1,0),IF($M322=$M$1,$Q322,0))</f>
        <v>1</v>
      </c>
      <c r="AE322" s="126">
        <f t="shared" ref="AE322:AE385" si="104">IF($P322&lt;3,IF($N322=$N$1,1,0),IF($N322=$N$1,$Q322,0))</f>
        <v>0</v>
      </c>
      <c r="AF322" s="127"/>
      <c r="AG322" s="125"/>
      <c r="AH322" s="125">
        <f t="shared" ref="AH322:AH385" si="105">SUM(S322:AE322)</f>
        <v>3</v>
      </c>
      <c r="AI322" s="125">
        <f t="shared" ref="AI322:AI385" si="106">P322</f>
        <v>3</v>
      </c>
      <c r="AJ322" s="125" t="str">
        <f t="shared" ref="AJ322:AJ385" si="107">IF(AH322=AI322,"Correct",IF(AH322=3,"Correct","Wrong"))</f>
        <v>Correct</v>
      </c>
      <c r="AK322" s="125"/>
      <c r="AL322" s="115" t="s">
        <v>83</v>
      </c>
      <c r="AM322" s="115">
        <v>60</v>
      </c>
      <c r="AN322" s="115" t="s">
        <v>181</v>
      </c>
      <c r="AO322" s="115" t="s">
        <v>234</v>
      </c>
      <c r="AP322" s="115" t="s">
        <v>85</v>
      </c>
      <c r="AQ322" s="115" t="s">
        <v>86</v>
      </c>
      <c r="AR322" s="115" t="s">
        <v>87</v>
      </c>
      <c r="AS322" s="115" t="s">
        <v>88</v>
      </c>
      <c r="AT322" s="115" t="s">
        <v>89</v>
      </c>
      <c r="AU322" s="115" t="s">
        <v>90</v>
      </c>
      <c r="AV322" s="115" t="s">
        <v>91</v>
      </c>
      <c r="AW322" s="115" t="s">
        <v>91</v>
      </c>
    </row>
    <row r="323" spans="1:49">
      <c r="A323" s="115">
        <v>6985449480</v>
      </c>
      <c r="B323" s="115" t="s">
        <v>18</v>
      </c>
      <c r="C323" s="115" t="s">
        <v>19</v>
      </c>
      <c r="E323" s="115" t="s">
        <v>21</v>
      </c>
      <c r="H323" s="115" t="s">
        <v>24</v>
      </c>
      <c r="I323" s="115" t="s">
        <v>25</v>
      </c>
      <c r="J323" s="115" t="s">
        <v>26</v>
      </c>
      <c r="L323" s="115" t="s">
        <v>28</v>
      </c>
      <c r="M323" s="115" t="s">
        <v>29</v>
      </c>
      <c r="N323" s="115" t="s">
        <v>30</v>
      </c>
      <c r="O323" s="125"/>
      <c r="P323" s="125">
        <f t="shared" si="90"/>
        <v>9</v>
      </c>
      <c r="Q323" s="125">
        <f t="shared" si="91"/>
        <v>0.33333333333333331</v>
      </c>
      <c r="R323" s="125"/>
      <c r="S323" s="125">
        <f t="shared" si="92"/>
        <v>0.33333333333333331</v>
      </c>
      <c r="T323" s="125">
        <f t="shared" si="93"/>
        <v>0.33333333333333331</v>
      </c>
      <c r="U323" s="125">
        <f t="shared" si="94"/>
        <v>0</v>
      </c>
      <c r="V323" s="126">
        <f t="shared" si="95"/>
        <v>0.33333333333333331</v>
      </c>
      <c r="W323" s="126">
        <f t="shared" si="96"/>
        <v>0</v>
      </c>
      <c r="X323" s="126">
        <f t="shared" si="97"/>
        <v>0</v>
      </c>
      <c r="Y323" s="126">
        <f t="shared" si="98"/>
        <v>0.33333333333333331</v>
      </c>
      <c r="Z323" s="126">
        <f t="shared" si="99"/>
        <v>0.33333333333333331</v>
      </c>
      <c r="AA323" s="126">
        <f t="shared" si="100"/>
        <v>0.33333333333333331</v>
      </c>
      <c r="AB323" s="126">
        <f t="shared" si="101"/>
        <v>0</v>
      </c>
      <c r="AC323" s="126">
        <f t="shared" si="102"/>
        <v>0.33333333333333331</v>
      </c>
      <c r="AD323" s="126">
        <f t="shared" si="103"/>
        <v>0.33333333333333331</v>
      </c>
      <c r="AE323" s="126">
        <f t="shared" si="104"/>
        <v>0.33333333333333331</v>
      </c>
      <c r="AF323" s="127"/>
      <c r="AG323" s="125"/>
      <c r="AH323" s="125">
        <f t="shared" si="105"/>
        <v>3</v>
      </c>
      <c r="AI323" s="125">
        <f t="shared" si="106"/>
        <v>9</v>
      </c>
      <c r="AJ323" s="125" t="str">
        <f t="shared" si="107"/>
        <v>Correct</v>
      </c>
      <c r="AK323" s="125"/>
      <c r="AL323" s="115" t="s">
        <v>83</v>
      </c>
      <c r="AM323" s="115">
        <v>50</v>
      </c>
      <c r="AN323" s="115" t="s">
        <v>181</v>
      </c>
      <c r="AO323" s="115" t="s">
        <v>239</v>
      </c>
      <c r="AP323" s="115" t="s">
        <v>85</v>
      </c>
      <c r="AQ323" s="115" t="s">
        <v>91</v>
      </c>
      <c r="AR323" s="115" t="s">
        <v>137</v>
      </c>
      <c r="AS323" s="115" t="s">
        <v>96</v>
      </c>
      <c r="AT323" s="115" t="s">
        <v>109</v>
      </c>
      <c r="AU323" s="115" t="s">
        <v>90</v>
      </c>
      <c r="AV323" s="115" t="s">
        <v>91</v>
      </c>
      <c r="AW323" s="115" t="s">
        <v>91</v>
      </c>
    </row>
    <row r="324" spans="1:49">
      <c r="A324" s="115">
        <v>5584572447</v>
      </c>
      <c r="B324" s="115" t="s">
        <v>18</v>
      </c>
      <c r="E324" s="115" t="s">
        <v>21</v>
      </c>
      <c r="K324" s="115" t="s">
        <v>27</v>
      </c>
      <c r="O324" s="125"/>
      <c r="P324" s="125">
        <f t="shared" si="90"/>
        <v>3</v>
      </c>
      <c r="Q324" s="125">
        <f t="shared" si="91"/>
        <v>1</v>
      </c>
      <c r="R324" s="125"/>
      <c r="S324" s="125">
        <f t="shared" si="92"/>
        <v>1</v>
      </c>
      <c r="T324" s="125">
        <f t="shared" si="93"/>
        <v>0</v>
      </c>
      <c r="U324" s="125">
        <f t="shared" si="94"/>
        <v>0</v>
      </c>
      <c r="V324" s="126">
        <f t="shared" si="95"/>
        <v>1</v>
      </c>
      <c r="W324" s="126">
        <f t="shared" si="96"/>
        <v>0</v>
      </c>
      <c r="X324" s="126">
        <f t="shared" si="97"/>
        <v>0</v>
      </c>
      <c r="Y324" s="126">
        <f t="shared" si="98"/>
        <v>0</v>
      </c>
      <c r="Z324" s="126">
        <f t="shared" si="99"/>
        <v>0</v>
      </c>
      <c r="AA324" s="126">
        <f t="shared" si="100"/>
        <v>0</v>
      </c>
      <c r="AB324" s="126">
        <f t="shared" si="101"/>
        <v>1</v>
      </c>
      <c r="AC324" s="126">
        <f t="shared" si="102"/>
        <v>0</v>
      </c>
      <c r="AD324" s="126">
        <f t="shared" si="103"/>
        <v>0</v>
      </c>
      <c r="AE324" s="126">
        <f t="shared" si="104"/>
        <v>0</v>
      </c>
      <c r="AF324" s="127"/>
      <c r="AG324" s="125"/>
      <c r="AH324" s="125">
        <f t="shared" si="105"/>
        <v>3</v>
      </c>
      <c r="AI324" s="125">
        <f t="shared" si="106"/>
        <v>3</v>
      </c>
      <c r="AJ324" s="125" t="str">
        <f t="shared" si="107"/>
        <v>Correct</v>
      </c>
      <c r="AK324" s="125"/>
      <c r="AL324" s="115" t="s">
        <v>83</v>
      </c>
      <c r="AM324" s="115">
        <v>57</v>
      </c>
      <c r="AN324" s="115" t="s">
        <v>181</v>
      </c>
      <c r="AO324" s="115" t="s">
        <v>246</v>
      </c>
      <c r="AP324" s="115" t="s">
        <v>97</v>
      </c>
      <c r="AQ324" s="115" t="s">
        <v>86</v>
      </c>
      <c r="AR324" s="115" t="s">
        <v>87</v>
      </c>
      <c r="AS324" s="115" t="s">
        <v>101</v>
      </c>
      <c r="AT324" s="115" t="s">
        <v>111</v>
      </c>
      <c r="AU324" s="115" t="s">
        <v>90</v>
      </c>
      <c r="AV324" s="115" t="s">
        <v>91</v>
      </c>
      <c r="AW324" s="115" t="s">
        <v>91</v>
      </c>
    </row>
    <row r="325" spans="1:49">
      <c r="A325" s="115">
        <v>6985123429</v>
      </c>
      <c r="D325" s="115" t="s">
        <v>20</v>
      </c>
      <c r="L325" s="115" t="s">
        <v>28</v>
      </c>
      <c r="N325" s="115" t="s">
        <v>30</v>
      </c>
      <c r="O325" s="125"/>
      <c r="P325" s="125">
        <f t="shared" si="90"/>
        <v>3</v>
      </c>
      <c r="Q325" s="125">
        <f t="shared" si="91"/>
        <v>1</v>
      </c>
      <c r="R325" s="125"/>
      <c r="S325" s="125">
        <f t="shared" si="92"/>
        <v>0</v>
      </c>
      <c r="T325" s="125">
        <f t="shared" si="93"/>
        <v>0</v>
      </c>
      <c r="U325" s="125">
        <f t="shared" si="94"/>
        <v>1</v>
      </c>
      <c r="V325" s="126">
        <f t="shared" si="95"/>
        <v>0</v>
      </c>
      <c r="W325" s="126">
        <f t="shared" si="96"/>
        <v>0</v>
      </c>
      <c r="X325" s="126">
        <f t="shared" si="97"/>
        <v>0</v>
      </c>
      <c r="Y325" s="126">
        <f t="shared" si="98"/>
        <v>0</v>
      </c>
      <c r="Z325" s="126">
        <f t="shared" si="99"/>
        <v>0</v>
      </c>
      <c r="AA325" s="126">
        <f t="shared" si="100"/>
        <v>0</v>
      </c>
      <c r="AB325" s="126">
        <f t="shared" si="101"/>
        <v>0</v>
      </c>
      <c r="AC325" s="126">
        <f t="shared" si="102"/>
        <v>1</v>
      </c>
      <c r="AD325" s="126">
        <f t="shared" si="103"/>
        <v>0</v>
      </c>
      <c r="AE325" s="126">
        <f t="shared" si="104"/>
        <v>1</v>
      </c>
      <c r="AF325" s="127"/>
      <c r="AG325" s="125"/>
      <c r="AH325" s="125">
        <f t="shared" si="105"/>
        <v>3</v>
      </c>
      <c r="AI325" s="125">
        <f t="shared" si="106"/>
        <v>3</v>
      </c>
      <c r="AJ325" s="125" t="str">
        <f t="shared" si="107"/>
        <v>Correct</v>
      </c>
      <c r="AK325" s="125"/>
      <c r="AL325" s="115" t="s">
        <v>99</v>
      </c>
      <c r="AN325" s="115" t="s">
        <v>181</v>
      </c>
      <c r="AO325" s="115" t="s">
        <v>208</v>
      </c>
      <c r="AP325" s="115" t="s">
        <v>85</v>
      </c>
      <c r="AQ325" s="115" t="s">
        <v>86</v>
      </c>
      <c r="AR325" s="115" t="s">
        <v>87</v>
      </c>
      <c r="AS325" s="115" t="s">
        <v>101</v>
      </c>
      <c r="AT325" s="115" t="s">
        <v>102</v>
      </c>
      <c r="AU325" s="115" t="s">
        <v>106</v>
      </c>
      <c r="AV325" s="115" t="s">
        <v>91</v>
      </c>
      <c r="AW325" s="115" t="s">
        <v>91</v>
      </c>
    </row>
    <row r="326" spans="1:49">
      <c r="A326" s="115">
        <v>7020354806</v>
      </c>
      <c r="C326" s="115" t="s">
        <v>19</v>
      </c>
      <c r="K326" s="115" t="s">
        <v>27</v>
      </c>
      <c r="L326" s="115" t="s">
        <v>28</v>
      </c>
      <c r="O326" s="125"/>
      <c r="P326" s="125">
        <f t="shared" si="90"/>
        <v>3</v>
      </c>
      <c r="Q326" s="125">
        <f t="shared" si="91"/>
        <v>1</v>
      </c>
      <c r="R326" s="125"/>
      <c r="S326" s="125">
        <f t="shared" si="92"/>
        <v>0</v>
      </c>
      <c r="T326" s="125">
        <f t="shared" si="93"/>
        <v>1</v>
      </c>
      <c r="U326" s="125">
        <f t="shared" si="94"/>
        <v>0</v>
      </c>
      <c r="V326" s="126">
        <f t="shared" si="95"/>
        <v>0</v>
      </c>
      <c r="W326" s="126">
        <f t="shared" si="96"/>
        <v>0</v>
      </c>
      <c r="X326" s="126">
        <f t="shared" si="97"/>
        <v>0</v>
      </c>
      <c r="Y326" s="126">
        <f t="shared" si="98"/>
        <v>0</v>
      </c>
      <c r="Z326" s="126">
        <f t="shared" si="99"/>
        <v>0</v>
      </c>
      <c r="AA326" s="126">
        <f t="shared" si="100"/>
        <v>0</v>
      </c>
      <c r="AB326" s="126">
        <f t="shared" si="101"/>
        <v>1</v>
      </c>
      <c r="AC326" s="126">
        <f t="shared" si="102"/>
        <v>1</v>
      </c>
      <c r="AD326" s="126">
        <f t="shared" si="103"/>
        <v>0</v>
      </c>
      <c r="AE326" s="126">
        <f t="shared" si="104"/>
        <v>0</v>
      </c>
      <c r="AF326" s="127"/>
      <c r="AG326" s="125"/>
      <c r="AH326" s="125">
        <f t="shared" si="105"/>
        <v>3</v>
      </c>
      <c r="AI326" s="125">
        <f t="shared" si="106"/>
        <v>3</v>
      </c>
      <c r="AJ326" s="125" t="str">
        <f t="shared" si="107"/>
        <v>Correct</v>
      </c>
      <c r="AK326" s="125"/>
      <c r="AL326" s="115" t="s">
        <v>99</v>
      </c>
      <c r="AM326" s="115">
        <v>24</v>
      </c>
      <c r="AN326" s="115" t="s">
        <v>181</v>
      </c>
      <c r="AO326" s="115" t="s">
        <v>193</v>
      </c>
      <c r="AP326" s="115" t="s">
        <v>85</v>
      </c>
      <c r="AQ326" s="115" t="s">
        <v>86</v>
      </c>
      <c r="AR326" s="115" t="s">
        <v>87</v>
      </c>
      <c r="AS326" s="115" t="s">
        <v>93</v>
      </c>
      <c r="AT326" s="115" t="s">
        <v>102</v>
      </c>
      <c r="AU326" s="115" t="s">
        <v>98</v>
      </c>
      <c r="AW326" s="115" t="s">
        <v>91</v>
      </c>
    </row>
    <row r="327" spans="1:49">
      <c r="A327" s="115">
        <v>5584529079</v>
      </c>
      <c r="F327" s="115" t="s">
        <v>22</v>
      </c>
      <c r="K327" s="115" t="s">
        <v>27</v>
      </c>
      <c r="L327" s="115" t="s">
        <v>28</v>
      </c>
      <c r="O327" s="125"/>
      <c r="P327" s="125">
        <f t="shared" si="90"/>
        <v>3</v>
      </c>
      <c r="Q327" s="125">
        <f t="shared" si="91"/>
        <v>1</v>
      </c>
      <c r="R327" s="125"/>
      <c r="S327" s="125">
        <f t="shared" si="92"/>
        <v>0</v>
      </c>
      <c r="T327" s="125">
        <f t="shared" si="93"/>
        <v>0</v>
      </c>
      <c r="U327" s="125">
        <f t="shared" si="94"/>
        <v>0</v>
      </c>
      <c r="V327" s="126">
        <f t="shared" si="95"/>
        <v>0</v>
      </c>
      <c r="W327" s="126">
        <f t="shared" si="96"/>
        <v>1</v>
      </c>
      <c r="X327" s="126">
        <f t="shared" si="97"/>
        <v>0</v>
      </c>
      <c r="Y327" s="126">
        <f t="shared" si="98"/>
        <v>0</v>
      </c>
      <c r="Z327" s="126">
        <f t="shared" si="99"/>
        <v>0</v>
      </c>
      <c r="AA327" s="126">
        <f t="shared" si="100"/>
        <v>0</v>
      </c>
      <c r="AB327" s="126">
        <f t="shared" si="101"/>
        <v>1</v>
      </c>
      <c r="AC327" s="126">
        <f t="shared" si="102"/>
        <v>1</v>
      </c>
      <c r="AD327" s="126">
        <f t="shared" si="103"/>
        <v>0</v>
      </c>
      <c r="AE327" s="126">
        <f t="shared" si="104"/>
        <v>0</v>
      </c>
      <c r="AF327" s="127"/>
      <c r="AG327" s="125"/>
      <c r="AH327" s="125">
        <f t="shared" si="105"/>
        <v>3</v>
      </c>
      <c r="AI327" s="125">
        <f t="shared" si="106"/>
        <v>3</v>
      </c>
      <c r="AJ327" s="125" t="str">
        <f t="shared" si="107"/>
        <v>Correct</v>
      </c>
      <c r="AK327" s="125"/>
      <c r="AL327" s="115" t="s">
        <v>99</v>
      </c>
      <c r="AM327" s="115">
        <v>48</v>
      </c>
      <c r="AN327" s="115" t="s">
        <v>84</v>
      </c>
      <c r="AO327" s="115" t="s">
        <v>153</v>
      </c>
      <c r="AP327" s="115" t="s">
        <v>107</v>
      </c>
      <c r="AQ327" s="115" t="s">
        <v>91</v>
      </c>
      <c r="AR327" s="115" t="s">
        <v>137</v>
      </c>
      <c r="AS327" s="115" t="s">
        <v>88</v>
      </c>
      <c r="AT327" s="115" t="s">
        <v>89</v>
      </c>
      <c r="AU327" s="115" t="s">
        <v>90</v>
      </c>
      <c r="AV327" s="115" t="s">
        <v>91</v>
      </c>
      <c r="AW327" s="115" t="s">
        <v>91</v>
      </c>
    </row>
    <row r="328" spans="1:49">
      <c r="A328" s="115">
        <v>7020353025</v>
      </c>
      <c r="F328" s="115" t="s">
        <v>22</v>
      </c>
      <c r="L328" s="115" t="s">
        <v>28</v>
      </c>
      <c r="N328" s="115" t="s">
        <v>30</v>
      </c>
      <c r="O328" s="125"/>
      <c r="P328" s="125">
        <f t="shared" si="90"/>
        <v>3</v>
      </c>
      <c r="Q328" s="125">
        <f t="shared" si="91"/>
        <v>1</v>
      </c>
      <c r="R328" s="125"/>
      <c r="S328" s="125">
        <f t="shared" si="92"/>
        <v>0</v>
      </c>
      <c r="T328" s="125">
        <f t="shared" si="93"/>
        <v>0</v>
      </c>
      <c r="U328" s="125">
        <f t="shared" si="94"/>
        <v>0</v>
      </c>
      <c r="V328" s="126">
        <f t="shared" si="95"/>
        <v>0</v>
      </c>
      <c r="W328" s="126">
        <f t="shared" si="96"/>
        <v>1</v>
      </c>
      <c r="X328" s="126">
        <f t="shared" si="97"/>
        <v>0</v>
      </c>
      <c r="Y328" s="126">
        <f t="shared" si="98"/>
        <v>0</v>
      </c>
      <c r="Z328" s="126">
        <f t="shared" si="99"/>
        <v>0</v>
      </c>
      <c r="AA328" s="126">
        <f t="shared" si="100"/>
        <v>0</v>
      </c>
      <c r="AB328" s="126">
        <f t="shared" si="101"/>
        <v>0</v>
      </c>
      <c r="AC328" s="126">
        <f t="shared" si="102"/>
        <v>1</v>
      </c>
      <c r="AD328" s="126">
        <f t="shared" si="103"/>
        <v>0</v>
      </c>
      <c r="AE328" s="126">
        <f t="shared" si="104"/>
        <v>1</v>
      </c>
      <c r="AF328" s="127"/>
      <c r="AG328" s="125"/>
      <c r="AH328" s="125">
        <f t="shared" si="105"/>
        <v>3</v>
      </c>
      <c r="AI328" s="125">
        <f t="shared" si="106"/>
        <v>3</v>
      </c>
      <c r="AJ328" s="125" t="str">
        <f t="shared" si="107"/>
        <v>Correct</v>
      </c>
      <c r="AK328" s="125"/>
      <c r="AL328" s="115" t="s">
        <v>99</v>
      </c>
      <c r="AM328" s="115">
        <v>52</v>
      </c>
      <c r="AN328" s="115" t="s">
        <v>181</v>
      </c>
      <c r="AO328" s="115" t="s">
        <v>189</v>
      </c>
      <c r="AP328" s="115" t="s">
        <v>85</v>
      </c>
      <c r="AQ328" s="115" t="s">
        <v>86</v>
      </c>
      <c r="AR328" s="115" t="s">
        <v>87</v>
      </c>
      <c r="AS328" s="115" t="s">
        <v>93</v>
      </c>
      <c r="AT328" s="115" t="s">
        <v>94</v>
      </c>
      <c r="AU328" s="115" t="s">
        <v>90</v>
      </c>
      <c r="AV328" s="115" t="s">
        <v>91</v>
      </c>
      <c r="AW328" s="115" t="s">
        <v>91</v>
      </c>
    </row>
    <row r="329" spans="1:49">
      <c r="A329" s="115">
        <v>5584582904</v>
      </c>
      <c r="C329" s="115" t="s">
        <v>19</v>
      </c>
      <c r="F329" s="115" t="s">
        <v>22</v>
      </c>
      <c r="J329" s="115" t="s">
        <v>26</v>
      </c>
      <c r="O329" s="125"/>
      <c r="P329" s="125">
        <f t="shared" si="90"/>
        <v>3</v>
      </c>
      <c r="Q329" s="125">
        <f t="shared" si="91"/>
        <v>1</v>
      </c>
      <c r="R329" s="125"/>
      <c r="S329" s="125">
        <f t="shared" si="92"/>
        <v>0</v>
      </c>
      <c r="T329" s="125">
        <f t="shared" si="93"/>
        <v>1</v>
      </c>
      <c r="U329" s="125">
        <f t="shared" si="94"/>
        <v>0</v>
      </c>
      <c r="V329" s="126">
        <f t="shared" si="95"/>
        <v>0</v>
      </c>
      <c r="W329" s="126">
        <f t="shared" si="96"/>
        <v>1</v>
      </c>
      <c r="X329" s="126">
        <f t="shared" si="97"/>
        <v>0</v>
      </c>
      <c r="Y329" s="126">
        <f t="shared" si="98"/>
        <v>0</v>
      </c>
      <c r="Z329" s="126">
        <f t="shared" si="99"/>
        <v>0</v>
      </c>
      <c r="AA329" s="126">
        <f t="shared" si="100"/>
        <v>1</v>
      </c>
      <c r="AB329" s="126">
        <f t="shared" si="101"/>
        <v>0</v>
      </c>
      <c r="AC329" s="126">
        <f t="shared" si="102"/>
        <v>0</v>
      </c>
      <c r="AD329" s="126">
        <f t="shared" si="103"/>
        <v>0</v>
      </c>
      <c r="AE329" s="126">
        <f t="shared" si="104"/>
        <v>0</v>
      </c>
      <c r="AF329" s="127"/>
      <c r="AG329" s="125"/>
      <c r="AH329" s="125">
        <f t="shared" si="105"/>
        <v>3</v>
      </c>
      <c r="AI329" s="125">
        <f t="shared" si="106"/>
        <v>3</v>
      </c>
      <c r="AJ329" s="125" t="str">
        <f t="shared" si="107"/>
        <v>Correct</v>
      </c>
      <c r="AK329" s="125"/>
      <c r="AL329" s="115" t="s">
        <v>83</v>
      </c>
      <c r="AM329" s="115">
        <v>38</v>
      </c>
      <c r="AN329" s="115" t="s">
        <v>181</v>
      </c>
      <c r="AO329" s="115" t="s">
        <v>202</v>
      </c>
      <c r="AP329" s="115" t="s">
        <v>97</v>
      </c>
      <c r="AQ329" s="115" t="s">
        <v>86</v>
      </c>
      <c r="AR329" s="115" t="s">
        <v>87</v>
      </c>
      <c r="AS329" s="115" t="s">
        <v>96</v>
      </c>
      <c r="AT329" s="115" t="s">
        <v>109</v>
      </c>
      <c r="AU329" s="115" t="s">
        <v>90</v>
      </c>
      <c r="AV329" s="115" t="s">
        <v>91</v>
      </c>
      <c r="AW329" s="115" t="s">
        <v>91</v>
      </c>
    </row>
    <row r="330" spans="1:49">
      <c r="A330" s="115">
        <v>7020348431</v>
      </c>
      <c r="O330" s="125"/>
      <c r="P330" s="125">
        <f t="shared" si="90"/>
        <v>0</v>
      </c>
      <c r="Q330" s="125" t="e">
        <f t="shared" si="91"/>
        <v>#DIV/0!</v>
      </c>
      <c r="R330" s="125"/>
      <c r="S330" s="125">
        <f t="shared" si="92"/>
        <v>0</v>
      </c>
      <c r="T330" s="125">
        <f t="shared" si="93"/>
        <v>0</v>
      </c>
      <c r="U330" s="125">
        <f t="shared" si="94"/>
        <v>0</v>
      </c>
      <c r="V330" s="126">
        <f t="shared" si="95"/>
        <v>0</v>
      </c>
      <c r="W330" s="126">
        <f t="shared" si="96"/>
        <v>0</v>
      </c>
      <c r="X330" s="126">
        <f t="shared" si="97"/>
        <v>0</v>
      </c>
      <c r="Y330" s="126">
        <f t="shared" si="98"/>
        <v>0</v>
      </c>
      <c r="Z330" s="126">
        <f t="shared" si="99"/>
        <v>0</v>
      </c>
      <c r="AA330" s="126">
        <f t="shared" si="100"/>
        <v>0</v>
      </c>
      <c r="AB330" s="126">
        <f t="shared" si="101"/>
        <v>0</v>
      </c>
      <c r="AC330" s="126">
        <f t="shared" si="102"/>
        <v>0</v>
      </c>
      <c r="AD330" s="126">
        <f t="shared" si="103"/>
        <v>0</v>
      </c>
      <c r="AE330" s="126">
        <f t="shared" si="104"/>
        <v>0</v>
      </c>
      <c r="AF330" s="127"/>
      <c r="AG330" s="125"/>
      <c r="AH330" s="125">
        <f t="shared" si="105"/>
        <v>0</v>
      </c>
      <c r="AI330" s="125">
        <f t="shared" si="106"/>
        <v>0</v>
      </c>
      <c r="AJ330" s="125" t="str">
        <f t="shared" si="107"/>
        <v>Correct</v>
      </c>
      <c r="AK330" s="125"/>
      <c r="AL330" s="115" t="s">
        <v>99</v>
      </c>
      <c r="AM330" s="115">
        <v>18</v>
      </c>
      <c r="AN330" s="115" t="s">
        <v>181</v>
      </c>
      <c r="AO330" s="115" t="s">
        <v>232</v>
      </c>
      <c r="AP330" s="115" t="s">
        <v>97</v>
      </c>
      <c r="AQ330" s="115" t="s">
        <v>91</v>
      </c>
      <c r="AR330" s="115" t="s">
        <v>87</v>
      </c>
      <c r="AT330" s="115" t="s">
        <v>112</v>
      </c>
      <c r="AW330" s="115" t="s">
        <v>91</v>
      </c>
    </row>
    <row r="331" spans="1:49">
      <c r="A331" s="115">
        <v>5609427879</v>
      </c>
      <c r="E331" s="115" t="s">
        <v>21</v>
      </c>
      <c r="K331" s="115" t="s">
        <v>27</v>
      </c>
      <c r="L331" s="115" t="s">
        <v>28</v>
      </c>
      <c r="O331" s="125"/>
      <c r="P331" s="125">
        <f t="shared" si="90"/>
        <v>3</v>
      </c>
      <c r="Q331" s="125">
        <f t="shared" si="91"/>
        <v>1</v>
      </c>
      <c r="R331" s="125"/>
      <c r="S331" s="125">
        <f t="shared" si="92"/>
        <v>0</v>
      </c>
      <c r="T331" s="125">
        <f t="shared" si="93"/>
        <v>0</v>
      </c>
      <c r="U331" s="125">
        <f t="shared" si="94"/>
        <v>0</v>
      </c>
      <c r="V331" s="126">
        <f t="shared" si="95"/>
        <v>1</v>
      </c>
      <c r="W331" s="126">
        <f t="shared" si="96"/>
        <v>0</v>
      </c>
      <c r="X331" s="126">
        <f t="shared" si="97"/>
        <v>0</v>
      </c>
      <c r="Y331" s="126">
        <f t="shared" si="98"/>
        <v>0</v>
      </c>
      <c r="Z331" s="126">
        <f t="shared" si="99"/>
        <v>0</v>
      </c>
      <c r="AA331" s="126">
        <f t="shared" si="100"/>
        <v>0</v>
      </c>
      <c r="AB331" s="126">
        <f t="shared" si="101"/>
        <v>1</v>
      </c>
      <c r="AC331" s="126">
        <f t="shared" si="102"/>
        <v>1</v>
      </c>
      <c r="AD331" s="126">
        <f t="shared" si="103"/>
        <v>0</v>
      </c>
      <c r="AE331" s="126">
        <f t="shared" si="104"/>
        <v>0</v>
      </c>
      <c r="AF331" s="127"/>
      <c r="AG331" s="125"/>
      <c r="AH331" s="125">
        <f t="shared" si="105"/>
        <v>3</v>
      </c>
      <c r="AI331" s="125">
        <f t="shared" si="106"/>
        <v>3</v>
      </c>
      <c r="AJ331" s="125" t="str">
        <f t="shared" si="107"/>
        <v>Correct</v>
      </c>
      <c r="AK331" s="125"/>
      <c r="AL331" s="115" t="s">
        <v>83</v>
      </c>
      <c r="AM331" s="115">
        <v>26</v>
      </c>
      <c r="AN331" s="115" t="s">
        <v>181</v>
      </c>
      <c r="AO331" s="115" t="s">
        <v>183</v>
      </c>
      <c r="AP331" s="115" t="s">
        <v>85</v>
      </c>
      <c r="AQ331" s="115" t="s">
        <v>86</v>
      </c>
      <c r="AR331" s="115" t="s">
        <v>87</v>
      </c>
      <c r="AS331" s="115" t="s">
        <v>101</v>
      </c>
      <c r="AT331" s="115" t="s">
        <v>111</v>
      </c>
      <c r="AU331" s="115" t="s">
        <v>90</v>
      </c>
      <c r="AV331" s="115" t="s">
        <v>91</v>
      </c>
      <c r="AW331" s="115" t="s">
        <v>91</v>
      </c>
    </row>
    <row r="332" spans="1:49">
      <c r="A332" s="115">
        <v>7020567583</v>
      </c>
      <c r="E332" s="115" t="s">
        <v>21</v>
      </c>
      <c r="O332" s="125"/>
      <c r="P332" s="125">
        <f t="shared" si="90"/>
        <v>1</v>
      </c>
      <c r="Q332" s="125">
        <f t="shared" si="91"/>
        <v>3</v>
      </c>
      <c r="R332" s="125"/>
      <c r="S332" s="125">
        <f t="shared" si="92"/>
        <v>0</v>
      </c>
      <c r="T332" s="125">
        <f t="shared" si="93"/>
        <v>0</v>
      </c>
      <c r="U332" s="125">
        <f t="shared" si="94"/>
        <v>0</v>
      </c>
      <c r="V332" s="126">
        <f t="shared" si="95"/>
        <v>1</v>
      </c>
      <c r="W332" s="126">
        <f t="shared" si="96"/>
        <v>0</v>
      </c>
      <c r="X332" s="126">
        <f t="shared" si="97"/>
        <v>0</v>
      </c>
      <c r="Y332" s="126">
        <f t="shared" si="98"/>
        <v>0</v>
      </c>
      <c r="Z332" s="126">
        <f t="shared" si="99"/>
        <v>0</v>
      </c>
      <c r="AA332" s="126">
        <f t="shared" si="100"/>
        <v>0</v>
      </c>
      <c r="AB332" s="126">
        <f t="shared" si="101"/>
        <v>0</v>
      </c>
      <c r="AC332" s="126">
        <f t="shared" si="102"/>
        <v>0</v>
      </c>
      <c r="AD332" s="126">
        <f t="shared" si="103"/>
        <v>0</v>
      </c>
      <c r="AE332" s="126">
        <f t="shared" si="104"/>
        <v>0</v>
      </c>
      <c r="AF332" s="127"/>
      <c r="AG332" s="125"/>
      <c r="AH332" s="125">
        <f t="shared" si="105"/>
        <v>1</v>
      </c>
      <c r="AI332" s="125">
        <f t="shared" si="106"/>
        <v>1</v>
      </c>
      <c r="AJ332" s="125" t="str">
        <f t="shared" si="107"/>
        <v>Correct</v>
      </c>
      <c r="AK332" s="125"/>
      <c r="AL332" s="115" t="s">
        <v>83</v>
      </c>
      <c r="AM332" s="115">
        <v>22</v>
      </c>
      <c r="AN332" s="115" t="s">
        <v>84</v>
      </c>
      <c r="AQ332" s="115" t="s">
        <v>91</v>
      </c>
      <c r="AR332" s="115" t="s">
        <v>108</v>
      </c>
      <c r="AT332" s="115" t="s">
        <v>112</v>
      </c>
      <c r="AU332" s="115" t="s">
        <v>103</v>
      </c>
      <c r="AV332" s="115" t="s">
        <v>91</v>
      </c>
      <c r="AW332" s="115" t="s">
        <v>91</v>
      </c>
    </row>
    <row r="333" spans="1:49">
      <c r="A333" s="115">
        <v>5584549205</v>
      </c>
      <c r="L333" s="115" t="s">
        <v>28</v>
      </c>
      <c r="M333" s="115" t="s">
        <v>29</v>
      </c>
      <c r="N333" s="115" t="s">
        <v>30</v>
      </c>
      <c r="O333" s="125"/>
      <c r="P333" s="125">
        <f t="shared" si="90"/>
        <v>3</v>
      </c>
      <c r="Q333" s="125">
        <f t="shared" si="91"/>
        <v>1</v>
      </c>
      <c r="R333" s="125"/>
      <c r="S333" s="125">
        <f t="shared" si="92"/>
        <v>0</v>
      </c>
      <c r="T333" s="125">
        <f t="shared" si="93"/>
        <v>0</v>
      </c>
      <c r="U333" s="125">
        <f t="shared" si="94"/>
        <v>0</v>
      </c>
      <c r="V333" s="126">
        <f t="shared" si="95"/>
        <v>0</v>
      </c>
      <c r="W333" s="126">
        <f t="shared" si="96"/>
        <v>0</v>
      </c>
      <c r="X333" s="126">
        <f t="shared" si="97"/>
        <v>0</v>
      </c>
      <c r="Y333" s="126">
        <f t="shared" si="98"/>
        <v>0</v>
      </c>
      <c r="Z333" s="126">
        <f t="shared" si="99"/>
        <v>0</v>
      </c>
      <c r="AA333" s="126">
        <f t="shared" si="100"/>
        <v>0</v>
      </c>
      <c r="AB333" s="126">
        <f t="shared" si="101"/>
        <v>0</v>
      </c>
      <c r="AC333" s="126">
        <f t="shared" si="102"/>
        <v>1</v>
      </c>
      <c r="AD333" s="126">
        <f t="shared" si="103"/>
        <v>1</v>
      </c>
      <c r="AE333" s="126">
        <f t="shared" si="104"/>
        <v>1</v>
      </c>
      <c r="AF333" s="127"/>
      <c r="AG333" s="125"/>
      <c r="AH333" s="125">
        <f t="shared" si="105"/>
        <v>3</v>
      </c>
      <c r="AI333" s="125">
        <f t="shared" si="106"/>
        <v>3</v>
      </c>
      <c r="AJ333" s="125" t="str">
        <f t="shared" si="107"/>
        <v>Correct</v>
      </c>
      <c r="AK333" s="125"/>
      <c r="AL333" s="115" t="s">
        <v>83</v>
      </c>
      <c r="AM333" s="115">
        <v>57</v>
      </c>
      <c r="AN333" s="115" t="s">
        <v>181</v>
      </c>
      <c r="AO333" s="115" t="s">
        <v>437</v>
      </c>
      <c r="AP333" s="115" t="s">
        <v>85</v>
      </c>
      <c r="AQ333" s="115" t="s">
        <v>86</v>
      </c>
      <c r="AR333" s="115" t="s">
        <v>87</v>
      </c>
      <c r="AS333" s="115" t="s">
        <v>101</v>
      </c>
      <c r="AT333" s="115" t="s">
        <v>89</v>
      </c>
      <c r="AU333" s="115" t="s">
        <v>90</v>
      </c>
      <c r="AV333" s="115" t="s">
        <v>91</v>
      </c>
      <c r="AW333" s="115" t="s">
        <v>91</v>
      </c>
    </row>
    <row r="334" spans="1:49">
      <c r="A334" s="115">
        <v>5609438209</v>
      </c>
      <c r="K334" s="115" t="s">
        <v>27</v>
      </c>
      <c r="L334" s="115" t="s">
        <v>28</v>
      </c>
      <c r="N334" s="115" t="s">
        <v>30</v>
      </c>
      <c r="O334" s="125"/>
      <c r="P334" s="125">
        <f t="shared" si="90"/>
        <v>3</v>
      </c>
      <c r="Q334" s="125">
        <f t="shared" si="91"/>
        <v>1</v>
      </c>
      <c r="R334" s="125"/>
      <c r="S334" s="125">
        <f t="shared" si="92"/>
        <v>0</v>
      </c>
      <c r="T334" s="125">
        <f t="shared" si="93"/>
        <v>0</v>
      </c>
      <c r="U334" s="125">
        <f t="shared" si="94"/>
        <v>0</v>
      </c>
      <c r="V334" s="126">
        <f t="shared" si="95"/>
        <v>0</v>
      </c>
      <c r="W334" s="126">
        <f t="shared" si="96"/>
        <v>0</v>
      </c>
      <c r="X334" s="126">
        <f t="shared" si="97"/>
        <v>0</v>
      </c>
      <c r="Y334" s="126">
        <f t="shared" si="98"/>
        <v>0</v>
      </c>
      <c r="Z334" s="126">
        <f t="shared" si="99"/>
        <v>0</v>
      </c>
      <c r="AA334" s="126">
        <f t="shared" si="100"/>
        <v>0</v>
      </c>
      <c r="AB334" s="126">
        <f t="shared" si="101"/>
        <v>1</v>
      </c>
      <c r="AC334" s="126">
        <f t="shared" si="102"/>
        <v>1</v>
      </c>
      <c r="AD334" s="126">
        <f t="shared" si="103"/>
        <v>0</v>
      </c>
      <c r="AE334" s="126">
        <f t="shared" si="104"/>
        <v>1</v>
      </c>
      <c r="AF334" s="127"/>
      <c r="AG334" s="125"/>
      <c r="AH334" s="125">
        <f t="shared" si="105"/>
        <v>3</v>
      </c>
      <c r="AI334" s="125">
        <f t="shared" si="106"/>
        <v>3</v>
      </c>
      <c r="AJ334" s="125" t="str">
        <f t="shared" si="107"/>
        <v>Correct</v>
      </c>
      <c r="AK334" s="125"/>
      <c r="AL334" s="115" t="s">
        <v>83</v>
      </c>
      <c r="AM334" s="115">
        <v>46</v>
      </c>
      <c r="AN334" s="115" t="s">
        <v>181</v>
      </c>
      <c r="AO334" s="115" t="s">
        <v>426</v>
      </c>
      <c r="AP334" s="115" t="s">
        <v>85</v>
      </c>
      <c r="AQ334" s="115" t="s">
        <v>86</v>
      </c>
      <c r="AR334" s="115" t="s">
        <v>87</v>
      </c>
      <c r="AS334" s="115" t="s">
        <v>96</v>
      </c>
      <c r="AT334" s="115" t="s">
        <v>89</v>
      </c>
      <c r="AU334" s="115" t="s">
        <v>90</v>
      </c>
      <c r="AV334" s="115" t="s">
        <v>91</v>
      </c>
      <c r="AW334" s="115" t="s">
        <v>91</v>
      </c>
    </row>
    <row r="335" spans="1:49">
      <c r="A335" s="115">
        <v>5584894638</v>
      </c>
      <c r="K335" s="115" t="s">
        <v>27</v>
      </c>
      <c r="N335" s="115" t="s">
        <v>30</v>
      </c>
      <c r="O335" s="125"/>
      <c r="P335" s="125">
        <f t="shared" si="90"/>
        <v>2</v>
      </c>
      <c r="Q335" s="125">
        <f t="shared" si="91"/>
        <v>1.5</v>
      </c>
      <c r="R335" s="125"/>
      <c r="S335" s="125">
        <f t="shared" si="92"/>
        <v>0</v>
      </c>
      <c r="T335" s="125">
        <f t="shared" si="93"/>
        <v>0</v>
      </c>
      <c r="U335" s="125">
        <f t="shared" si="94"/>
        <v>0</v>
      </c>
      <c r="V335" s="126">
        <f t="shared" si="95"/>
        <v>0</v>
      </c>
      <c r="W335" s="126">
        <f t="shared" si="96"/>
        <v>0</v>
      </c>
      <c r="X335" s="126">
        <f t="shared" si="97"/>
        <v>0</v>
      </c>
      <c r="Y335" s="126">
        <f t="shared" si="98"/>
        <v>0</v>
      </c>
      <c r="Z335" s="126">
        <f t="shared" si="99"/>
        <v>0</v>
      </c>
      <c r="AA335" s="126">
        <f t="shared" si="100"/>
        <v>0</v>
      </c>
      <c r="AB335" s="126">
        <f t="shared" si="101"/>
        <v>1</v>
      </c>
      <c r="AC335" s="126">
        <f t="shared" si="102"/>
        <v>0</v>
      </c>
      <c r="AD335" s="126">
        <f t="shared" si="103"/>
        <v>0</v>
      </c>
      <c r="AE335" s="126">
        <f t="shared" si="104"/>
        <v>1</v>
      </c>
      <c r="AF335" s="127"/>
      <c r="AG335" s="125"/>
      <c r="AH335" s="125">
        <f t="shared" si="105"/>
        <v>2</v>
      </c>
      <c r="AI335" s="125">
        <f t="shared" si="106"/>
        <v>2</v>
      </c>
      <c r="AJ335" s="125" t="str">
        <f t="shared" si="107"/>
        <v>Correct</v>
      </c>
      <c r="AK335" s="125"/>
      <c r="AL335" s="115" t="s">
        <v>83</v>
      </c>
      <c r="AM335" s="115">
        <v>64</v>
      </c>
      <c r="AN335" s="115" t="s">
        <v>181</v>
      </c>
      <c r="AO335" s="115" t="s">
        <v>442</v>
      </c>
      <c r="AP335" s="115" t="s">
        <v>85</v>
      </c>
      <c r="AQ335" s="115" t="s">
        <v>86</v>
      </c>
      <c r="AR335" s="115" t="s">
        <v>87</v>
      </c>
      <c r="AS335" s="115" t="s">
        <v>101</v>
      </c>
      <c r="AT335" s="115" t="s">
        <v>89</v>
      </c>
      <c r="AU335" s="115" t="s">
        <v>90</v>
      </c>
      <c r="AV335" s="115" t="s">
        <v>91</v>
      </c>
      <c r="AW335" s="115" t="s">
        <v>91</v>
      </c>
    </row>
    <row r="336" spans="1:49">
      <c r="A336" s="115">
        <v>7045791736</v>
      </c>
      <c r="D336" s="115" t="s">
        <v>20</v>
      </c>
      <c r="M336" s="115" t="s">
        <v>29</v>
      </c>
      <c r="O336" s="125"/>
      <c r="P336" s="125">
        <f t="shared" si="90"/>
        <v>2</v>
      </c>
      <c r="Q336" s="125">
        <f t="shared" si="91"/>
        <v>1.5</v>
      </c>
      <c r="R336" s="125"/>
      <c r="S336" s="125">
        <f t="shared" si="92"/>
        <v>0</v>
      </c>
      <c r="T336" s="125">
        <f t="shared" si="93"/>
        <v>0</v>
      </c>
      <c r="U336" s="125">
        <f t="shared" si="94"/>
        <v>1</v>
      </c>
      <c r="V336" s="126">
        <f t="shared" si="95"/>
        <v>0</v>
      </c>
      <c r="W336" s="126">
        <f t="shared" si="96"/>
        <v>0</v>
      </c>
      <c r="X336" s="126">
        <f t="shared" si="97"/>
        <v>0</v>
      </c>
      <c r="Y336" s="126">
        <f t="shared" si="98"/>
        <v>0</v>
      </c>
      <c r="Z336" s="126">
        <f t="shared" si="99"/>
        <v>0</v>
      </c>
      <c r="AA336" s="126">
        <f t="shared" si="100"/>
        <v>0</v>
      </c>
      <c r="AB336" s="126">
        <f t="shared" si="101"/>
        <v>0</v>
      </c>
      <c r="AC336" s="126">
        <f t="shared" si="102"/>
        <v>0</v>
      </c>
      <c r="AD336" s="126">
        <f t="shared" si="103"/>
        <v>1</v>
      </c>
      <c r="AE336" s="126">
        <f t="shared" si="104"/>
        <v>0</v>
      </c>
      <c r="AF336" s="127"/>
      <c r="AG336" s="125"/>
      <c r="AH336" s="125">
        <f t="shared" si="105"/>
        <v>2</v>
      </c>
      <c r="AI336" s="125">
        <f t="shared" si="106"/>
        <v>2</v>
      </c>
      <c r="AJ336" s="125" t="str">
        <f t="shared" si="107"/>
        <v>Correct</v>
      </c>
      <c r="AK336" s="125"/>
      <c r="AL336" s="115" t="s">
        <v>83</v>
      </c>
      <c r="AM336" s="115">
        <v>59</v>
      </c>
      <c r="AN336" s="115" t="s">
        <v>181</v>
      </c>
      <c r="AO336" s="115" t="s">
        <v>194</v>
      </c>
      <c r="AP336" s="115" t="s">
        <v>85</v>
      </c>
      <c r="AQ336" s="115" t="s">
        <v>86</v>
      </c>
      <c r="AR336" s="115" t="s">
        <v>87</v>
      </c>
      <c r="AS336" s="115" t="s">
        <v>100</v>
      </c>
      <c r="AT336" s="115" t="s">
        <v>94</v>
      </c>
      <c r="AU336" s="115" t="s">
        <v>90</v>
      </c>
      <c r="AV336" s="115" t="s">
        <v>91</v>
      </c>
      <c r="AW336" s="115" t="s">
        <v>91</v>
      </c>
    </row>
    <row r="337" spans="1:49">
      <c r="A337" s="115">
        <v>7045791498</v>
      </c>
      <c r="D337" s="115" t="s">
        <v>20</v>
      </c>
      <c r="M337" s="115" t="s">
        <v>29</v>
      </c>
      <c r="O337" s="125"/>
      <c r="P337" s="125">
        <f t="shared" si="90"/>
        <v>2</v>
      </c>
      <c r="Q337" s="125">
        <f t="shared" si="91"/>
        <v>1.5</v>
      </c>
      <c r="R337" s="125"/>
      <c r="S337" s="125">
        <f t="shared" si="92"/>
        <v>0</v>
      </c>
      <c r="T337" s="125">
        <f t="shared" si="93"/>
        <v>0</v>
      </c>
      <c r="U337" s="125">
        <f t="shared" si="94"/>
        <v>1</v>
      </c>
      <c r="V337" s="126">
        <f t="shared" si="95"/>
        <v>0</v>
      </c>
      <c r="W337" s="126">
        <f t="shared" si="96"/>
        <v>0</v>
      </c>
      <c r="X337" s="126">
        <f t="shared" si="97"/>
        <v>0</v>
      </c>
      <c r="Y337" s="126">
        <f t="shared" si="98"/>
        <v>0</v>
      </c>
      <c r="Z337" s="126">
        <f t="shared" si="99"/>
        <v>0</v>
      </c>
      <c r="AA337" s="126">
        <f t="shared" si="100"/>
        <v>0</v>
      </c>
      <c r="AB337" s="126">
        <f t="shared" si="101"/>
        <v>0</v>
      </c>
      <c r="AC337" s="126">
        <f t="shared" si="102"/>
        <v>0</v>
      </c>
      <c r="AD337" s="126">
        <f t="shared" si="103"/>
        <v>1</v>
      </c>
      <c r="AE337" s="126">
        <f t="shared" si="104"/>
        <v>0</v>
      </c>
      <c r="AF337" s="127"/>
      <c r="AG337" s="125"/>
      <c r="AH337" s="125">
        <f t="shared" si="105"/>
        <v>2</v>
      </c>
      <c r="AI337" s="125">
        <f t="shared" si="106"/>
        <v>2</v>
      </c>
      <c r="AJ337" s="125" t="str">
        <f t="shared" si="107"/>
        <v>Correct</v>
      </c>
      <c r="AK337" s="125"/>
      <c r="AL337" s="115" t="s">
        <v>83</v>
      </c>
      <c r="AM337" s="115">
        <v>59</v>
      </c>
      <c r="AN337" s="115" t="s">
        <v>181</v>
      </c>
    </row>
    <row r="338" spans="1:49">
      <c r="A338" s="115">
        <v>6985427143</v>
      </c>
      <c r="I338" s="115" t="s">
        <v>25</v>
      </c>
      <c r="K338" s="115" t="s">
        <v>27</v>
      </c>
      <c r="L338" s="115" t="s">
        <v>28</v>
      </c>
      <c r="O338" s="125"/>
      <c r="P338" s="125">
        <f t="shared" si="90"/>
        <v>3</v>
      </c>
      <c r="Q338" s="125">
        <f t="shared" si="91"/>
        <v>1</v>
      </c>
      <c r="R338" s="125"/>
      <c r="S338" s="125">
        <f t="shared" si="92"/>
        <v>0</v>
      </c>
      <c r="T338" s="125">
        <f t="shared" si="93"/>
        <v>0</v>
      </c>
      <c r="U338" s="125">
        <f t="shared" si="94"/>
        <v>0</v>
      </c>
      <c r="V338" s="126">
        <f t="shared" si="95"/>
        <v>0</v>
      </c>
      <c r="W338" s="126">
        <f t="shared" si="96"/>
        <v>0</v>
      </c>
      <c r="X338" s="126">
        <f t="shared" si="97"/>
        <v>0</v>
      </c>
      <c r="Y338" s="126">
        <f t="shared" si="98"/>
        <v>0</v>
      </c>
      <c r="Z338" s="126">
        <f t="shared" si="99"/>
        <v>1</v>
      </c>
      <c r="AA338" s="126">
        <f t="shared" si="100"/>
        <v>0</v>
      </c>
      <c r="AB338" s="126">
        <f t="shared" si="101"/>
        <v>1</v>
      </c>
      <c r="AC338" s="126">
        <f t="shared" si="102"/>
        <v>1</v>
      </c>
      <c r="AD338" s="126">
        <f t="shared" si="103"/>
        <v>0</v>
      </c>
      <c r="AE338" s="126">
        <f t="shared" si="104"/>
        <v>0</v>
      </c>
      <c r="AF338" s="127"/>
      <c r="AG338" s="125"/>
      <c r="AH338" s="125">
        <f t="shared" si="105"/>
        <v>3</v>
      </c>
      <c r="AI338" s="125">
        <f t="shared" si="106"/>
        <v>3</v>
      </c>
      <c r="AJ338" s="125" t="str">
        <f t="shared" si="107"/>
        <v>Correct</v>
      </c>
      <c r="AK338" s="125"/>
      <c r="AL338" s="115" t="s">
        <v>99</v>
      </c>
      <c r="AM338" s="115">
        <v>74</v>
      </c>
      <c r="AN338" s="115" t="s">
        <v>84</v>
      </c>
      <c r="AO338" s="115" t="s">
        <v>133</v>
      </c>
      <c r="AP338" s="115" t="s">
        <v>107</v>
      </c>
      <c r="AQ338" s="115" t="s">
        <v>91</v>
      </c>
      <c r="AR338" s="115" t="s">
        <v>137</v>
      </c>
      <c r="AS338" s="115" t="s">
        <v>93</v>
      </c>
      <c r="AT338" s="115" t="s">
        <v>89</v>
      </c>
      <c r="AU338" s="115" t="s">
        <v>106</v>
      </c>
      <c r="AV338" s="115" t="s">
        <v>91</v>
      </c>
      <c r="AW338" s="115" t="s">
        <v>91</v>
      </c>
    </row>
    <row r="339" spans="1:49">
      <c r="A339" s="115">
        <v>5588587137</v>
      </c>
      <c r="K339" s="115" t="s">
        <v>27</v>
      </c>
      <c r="L339" s="115" t="s">
        <v>28</v>
      </c>
      <c r="N339" s="115" t="s">
        <v>30</v>
      </c>
      <c r="O339" s="125"/>
      <c r="P339" s="125">
        <f t="shared" si="90"/>
        <v>3</v>
      </c>
      <c r="Q339" s="125">
        <f t="shared" si="91"/>
        <v>1</v>
      </c>
      <c r="R339" s="125"/>
      <c r="S339" s="125">
        <f t="shared" si="92"/>
        <v>0</v>
      </c>
      <c r="T339" s="125">
        <f t="shared" si="93"/>
        <v>0</v>
      </c>
      <c r="U339" s="125">
        <f t="shared" si="94"/>
        <v>0</v>
      </c>
      <c r="V339" s="126">
        <f t="shared" si="95"/>
        <v>0</v>
      </c>
      <c r="W339" s="126">
        <f t="shared" si="96"/>
        <v>0</v>
      </c>
      <c r="X339" s="126">
        <f t="shared" si="97"/>
        <v>0</v>
      </c>
      <c r="Y339" s="126">
        <f t="shared" si="98"/>
        <v>0</v>
      </c>
      <c r="Z339" s="126">
        <f t="shared" si="99"/>
        <v>0</v>
      </c>
      <c r="AA339" s="126">
        <f t="shared" si="100"/>
        <v>0</v>
      </c>
      <c r="AB339" s="126">
        <f t="shared" si="101"/>
        <v>1</v>
      </c>
      <c r="AC339" s="126">
        <f t="shared" si="102"/>
        <v>1</v>
      </c>
      <c r="AD339" s="126">
        <f t="shared" si="103"/>
        <v>0</v>
      </c>
      <c r="AE339" s="126">
        <f t="shared" si="104"/>
        <v>1</v>
      </c>
      <c r="AF339" s="127"/>
      <c r="AG339" s="125"/>
      <c r="AH339" s="125">
        <f t="shared" si="105"/>
        <v>3</v>
      </c>
      <c r="AI339" s="125">
        <f t="shared" si="106"/>
        <v>3</v>
      </c>
      <c r="AJ339" s="125" t="str">
        <f t="shared" si="107"/>
        <v>Correct</v>
      </c>
      <c r="AK339" s="125"/>
      <c r="AL339" s="115" t="s">
        <v>99</v>
      </c>
      <c r="AM339" s="115">
        <v>26</v>
      </c>
      <c r="AN339" s="115" t="s">
        <v>84</v>
      </c>
      <c r="AO339" s="115" t="s">
        <v>138</v>
      </c>
      <c r="AP339" s="115" t="s">
        <v>85</v>
      </c>
      <c r="AQ339" s="115" t="s">
        <v>86</v>
      </c>
      <c r="AR339" s="115" t="s">
        <v>87</v>
      </c>
      <c r="AS339" s="115" t="s">
        <v>104</v>
      </c>
      <c r="AT339" s="115" t="s">
        <v>114</v>
      </c>
      <c r="AU339" s="115" t="s">
        <v>90</v>
      </c>
      <c r="AV339" s="115" t="s">
        <v>91</v>
      </c>
      <c r="AW339" s="115" t="s">
        <v>91</v>
      </c>
    </row>
    <row r="340" spans="1:49">
      <c r="A340" s="115">
        <v>5584858360</v>
      </c>
      <c r="J340" s="115" t="s">
        <v>26</v>
      </c>
      <c r="K340" s="115" t="s">
        <v>27</v>
      </c>
      <c r="N340" s="115" t="s">
        <v>30</v>
      </c>
      <c r="O340" s="125"/>
      <c r="P340" s="125">
        <f t="shared" si="90"/>
        <v>3</v>
      </c>
      <c r="Q340" s="125">
        <f t="shared" si="91"/>
        <v>1</v>
      </c>
      <c r="R340" s="125"/>
      <c r="S340" s="125">
        <f t="shared" si="92"/>
        <v>0</v>
      </c>
      <c r="T340" s="125">
        <f t="shared" si="93"/>
        <v>0</v>
      </c>
      <c r="U340" s="125">
        <f t="shared" si="94"/>
        <v>0</v>
      </c>
      <c r="V340" s="126">
        <f t="shared" si="95"/>
        <v>0</v>
      </c>
      <c r="W340" s="126">
        <f t="shared" si="96"/>
        <v>0</v>
      </c>
      <c r="X340" s="126">
        <f t="shared" si="97"/>
        <v>0</v>
      </c>
      <c r="Y340" s="126">
        <f t="shared" si="98"/>
        <v>0</v>
      </c>
      <c r="Z340" s="126">
        <f t="shared" si="99"/>
        <v>0</v>
      </c>
      <c r="AA340" s="126">
        <f t="shared" si="100"/>
        <v>1</v>
      </c>
      <c r="AB340" s="126">
        <f t="shared" si="101"/>
        <v>1</v>
      </c>
      <c r="AC340" s="126">
        <f t="shared" si="102"/>
        <v>0</v>
      </c>
      <c r="AD340" s="126">
        <f t="shared" si="103"/>
        <v>0</v>
      </c>
      <c r="AE340" s="126">
        <f t="shared" si="104"/>
        <v>1</v>
      </c>
      <c r="AF340" s="127"/>
      <c r="AG340" s="125"/>
      <c r="AH340" s="125">
        <f t="shared" si="105"/>
        <v>3</v>
      </c>
      <c r="AI340" s="125">
        <f t="shared" si="106"/>
        <v>3</v>
      </c>
      <c r="AJ340" s="125" t="str">
        <f t="shared" si="107"/>
        <v>Correct</v>
      </c>
      <c r="AK340" s="125"/>
      <c r="AL340" s="115" t="s">
        <v>99</v>
      </c>
      <c r="AM340" s="115">
        <v>41</v>
      </c>
      <c r="AN340" s="115" t="s">
        <v>181</v>
      </c>
      <c r="AO340" s="115" t="s">
        <v>232</v>
      </c>
      <c r="AP340" s="115" t="s">
        <v>97</v>
      </c>
      <c r="AQ340" s="115" t="s">
        <v>86</v>
      </c>
      <c r="AR340" s="115" t="s">
        <v>87</v>
      </c>
      <c r="AS340" s="115" t="s">
        <v>88</v>
      </c>
      <c r="AT340" s="115" t="s">
        <v>111</v>
      </c>
      <c r="AU340" s="115" t="s">
        <v>90</v>
      </c>
      <c r="AV340" s="115" t="s">
        <v>91</v>
      </c>
      <c r="AW340" s="115" t="s">
        <v>91</v>
      </c>
    </row>
    <row r="341" spans="1:49">
      <c r="A341" s="115">
        <v>7020340522</v>
      </c>
      <c r="K341" s="115" t="s">
        <v>27</v>
      </c>
      <c r="L341" s="115" t="s">
        <v>28</v>
      </c>
      <c r="O341" s="125"/>
      <c r="P341" s="125">
        <f t="shared" si="90"/>
        <v>2</v>
      </c>
      <c r="Q341" s="125">
        <f t="shared" si="91"/>
        <v>1.5</v>
      </c>
      <c r="R341" s="125"/>
      <c r="S341" s="125">
        <f t="shared" si="92"/>
        <v>0</v>
      </c>
      <c r="T341" s="125">
        <f t="shared" si="93"/>
        <v>0</v>
      </c>
      <c r="U341" s="125">
        <f t="shared" si="94"/>
        <v>0</v>
      </c>
      <c r="V341" s="126">
        <f t="shared" si="95"/>
        <v>0</v>
      </c>
      <c r="W341" s="126">
        <f t="shared" si="96"/>
        <v>0</v>
      </c>
      <c r="X341" s="126">
        <f t="shared" si="97"/>
        <v>0</v>
      </c>
      <c r="Y341" s="126">
        <f t="shared" si="98"/>
        <v>0</v>
      </c>
      <c r="Z341" s="126">
        <f t="shared" si="99"/>
        <v>0</v>
      </c>
      <c r="AA341" s="126">
        <f t="shared" si="100"/>
        <v>0</v>
      </c>
      <c r="AB341" s="126">
        <f t="shared" si="101"/>
        <v>1</v>
      </c>
      <c r="AC341" s="126">
        <f t="shared" si="102"/>
        <v>1</v>
      </c>
      <c r="AD341" s="126">
        <f t="shared" si="103"/>
        <v>0</v>
      </c>
      <c r="AE341" s="126">
        <f t="shared" si="104"/>
        <v>0</v>
      </c>
      <c r="AF341" s="127"/>
      <c r="AG341" s="125"/>
      <c r="AH341" s="125">
        <f t="shared" si="105"/>
        <v>2</v>
      </c>
      <c r="AI341" s="125">
        <f t="shared" si="106"/>
        <v>2</v>
      </c>
      <c r="AJ341" s="125" t="str">
        <f t="shared" si="107"/>
        <v>Correct</v>
      </c>
      <c r="AK341" s="125"/>
      <c r="AL341" s="115" t="s">
        <v>99</v>
      </c>
      <c r="AM341" s="115">
        <v>32</v>
      </c>
      <c r="AN341" s="115" t="s">
        <v>181</v>
      </c>
      <c r="AO341" s="115" t="s">
        <v>221</v>
      </c>
      <c r="AP341" s="115" t="s">
        <v>85</v>
      </c>
      <c r="AQ341" s="115" t="s">
        <v>86</v>
      </c>
      <c r="AR341" s="115" t="s">
        <v>87</v>
      </c>
      <c r="AS341" s="115" t="s">
        <v>104</v>
      </c>
      <c r="AT341" s="115" t="s">
        <v>94</v>
      </c>
      <c r="AU341" s="115" t="s">
        <v>98</v>
      </c>
      <c r="AV341" s="115" t="s">
        <v>91</v>
      </c>
    </row>
    <row r="342" spans="1:49">
      <c r="A342" s="115">
        <v>7020355271</v>
      </c>
      <c r="L342" s="115" t="s">
        <v>28</v>
      </c>
      <c r="O342" s="125"/>
      <c r="P342" s="125">
        <f t="shared" si="90"/>
        <v>1</v>
      </c>
      <c r="Q342" s="125">
        <f t="shared" si="91"/>
        <v>3</v>
      </c>
      <c r="R342" s="125"/>
      <c r="S342" s="125">
        <f t="shared" si="92"/>
        <v>0</v>
      </c>
      <c r="T342" s="125">
        <f t="shared" si="93"/>
        <v>0</v>
      </c>
      <c r="U342" s="125">
        <f t="shared" si="94"/>
        <v>0</v>
      </c>
      <c r="V342" s="126">
        <f t="shared" si="95"/>
        <v>0</v>
      </c>
      <c r="W342" s="126">
        <f t="shared" si="96"/>
        <v>0</v>
      </c>
      <c r="X342" s="126">
        <f t="shared" si="97"/>
        <v>0</v>
      </c>
      <c r="Y342" s="126">
        <f t="shared" si="98"/>
        <v>0</v>
      </c>
      <c r="Z342" s="126">
        <f t="shared" si="99"/>
        <v>0</v>
      </c>
      <c r="AA342" s="126">
        <f t="shared" si="100"/>
        <v>0</v>
      </c>
      <c r="AB342" s="126">
        <f t="shared" si="101"/>
        <v>0</v>
      </c>
      <c r="AC342" s="126">
        <f t="shared" si="102"/>
        <v>1</v>
      </c>
      <c r="AD342" s="126">
        <f t="shared" si="103"/>
        <v>0</v>
      </c>
      <c r="AE342" s="126">
        <f t="shared" si="104"/>
        <v>0</v>
      </c>
      <c r="AF342" s="127"/>
      <c r="AG342" s="125"/>
      <c r="AH342" s="125">
        <f t="shared" si="105"/>
        <v>1</v>
      </c>
      <c r="AI342" s="125">
        <f t="shared" si="106"/>
        <v>1</v>
      </c>
      <c r="AJ342" s="125" t="str">
        <f t="shared" si="107"/>
        <v>Correct</v>
      </c>
      <c r="AK342" s="125"/>
      <c r="AL342" s="115" t="s">
        <v>83</v>
      </c>
      <c r="AM342" s="115">
        <v>47</v>
      </c>
      <c r="AN342" s="115" t="s">
        <v>181</v>
      </c>
      <c r="AO342" s="115" t="s">
        <v>189</v>
      </c>
      <c r="AP342" s="115" t="s">
        <v>97</v>
      </c>
      <c r="AQ342" s="115" t="s">
        <v>91</v>
      </c>
      <c r="AR342" s="115" t="s">
        <v>87</v>
      </c>
      <c r="AS342" s="115" t="s">
        <v>93</v>
      </c>
      <c r="AT342" s="115" t="s">
        <v>89</v>
      </c>
      <c r="AU342" s="115" t="s">
        <v>113</v>
      </c>
      <c r="AV342" s="115" t="s">
        <v>91</v>
      </c>
      <c r="AW342" s="115" t="s">
        <v>91</v>
      </c>
    </row>
    <row r="343" spans="1:49">
      <c r="A343" s="115">
        <v>7008115331</v>
      </c>
      <c r="D343" s="115" t="s">
        <v>20</v>
      </c>
      <c r="E343" s="115" t="s">
        <v>21</v>
      </c>
      <c r="L343" s="115" t="s">
        <v>28</v>
      </c>
      <c r="O343" s="125"/>
      <c r="P343" s="125">
        <f t="shared" si="90"/>
        <v>3</v>
      </c>
      <c r="Q343" s="125">
        <f t="shared" si="91"/>
        <v>1</v>
      </c>
      <c r="R343" s="125"/>
      <c r="S343" s="125">
        <f t="shared" si="92"/>
        <v>0</v>
      </c>
      <c r="T343" s="125">
        <f t="shared" si="93"/>
        <v>0</v>
      </c>
      <c r="U343" s="125">
        <f t="shared" si="94"/>
        <v>1</v>
      </c>
      <c r="V343" s="126">
        <f t="shared" si="95"/>
        <v>1</v>
      </c>
      <c r="W343" s="126">
        <f t="shared" si="96"/>
        <v>0</v>
      </c>
      <c r="X343" s="126">
        <f t="shared" si="97"/>
        <v>0</v>
      </c>
      <c r="Y343" s="126">
        <f t="shared" si="98"/>
        <v>0</v>
      </c>
      <c r="Z343" s="126">
        <f t="shared" si="99"/>
        <v>0</v>
      </c>
      <c r="AA343" s="126">
        <f t="shared" si="100"/>
        <v>0</v>
      </c>
      <c r="AB343" s="126">
        <f t="shared" si="101"/>
        <v>0</v>
      </c>
      <c r="AC343" s="126">
        <f t="shared" si="102"/>
        <v>1</v>
      </c>
      <c r="AD343" s="126">
        <f t="shared" si="103"/>
        <v>0</v>
      </c>
      <c r="AE343" s="126">
        <f t="shared" si="104"/>
        <v>0</v>
      </c>
      <c r="AF343" s="127"/>
      <c r="AG343" s="125"/>
      <c r="AH343" s="125">
        <f t="shared" si="105"/>
        <v>3</v>
      </c>
      <c r="AI343" s="125">
        <f t="shared" si="106"/>
        <v>3</v>
      </c>
      <c r="AJ343" s="125" t="str">
        <f t="shared" si="107"/>
        <v>Correct</v>
      </c>
      <c r="AK343" s="125"/>
      <c r="AL343" s="115" t="s">
        <v>83</v>
      </c>
      <c r="AM343" s="115">
        <v>32</v>
      </c>
      <c r="AN343" s="115" t="s">
        <v>84</v>
      </c>
      <c r="AO343" s="115" t="s">
        <v>126</v>
      </c>
      <c r="AP343" s="115" t="s">
        <v>92</v>
      </c>
      <c r="AQ343" s="115" t="s">
        <v>86</v>
      </c>
      <c r="AR343" s="115" t="s">
        <v>116</v>
      </c>
      <c r="AS343" s="115" t="s">
        <v>101</v>
      </c>
      <c r="AT343" s="115" t="s">
        <v>111</v>
      </c>
      <c r="AU343" s="115" t="s">
        <v>90</v>
      </c>
      <c r="AV343" s="115" t="s">
        <v>91</v>
      </c>
      <c r="AW343" s="115" t="s">
        <v>91</v>
      </c>
    </row>
    <row r="344" spans="1:49">
      <c r="A344" s="115">
        <v>7045758181</v>
      </c>
      <c r="C344" s="115" t="s">
        <v>19</v>
      </c>
      <c r="L344" s="115" t="s">
        <v>28</v>
      </c>
      <c r="M344" s="115" t="s">
        <v>29</v>
      </c>
      <c r="O344" s="125"/>
      <c r="P344" s="125">
        <f t="shared" si="90"/>
        <v>3</v>
      </c>
      <c r="Q344" s="125">
        <f t="shared" si="91"/>
        <v>1</v>
      </c>
      <c r="R344" s="125"/>
      <c r="S344" s="125">
        <f t="shared" si="92"/>
        <v>0</v>
      </c>
      <c r="T344" s="125">
        <f t="shared" si="93"/>
        <v>1</v>
      </c>
      <c r="U344" s="125">
        <f t="shared" si="94"/>
        <v>0</v>
      </c>
      <c r="V344" s="126">
        <f t="shared" si="95"/>
        <v>0</v>
      </c>
      <c r="W344" s="126">
        <f t="shared" si="96"/>
        <v>0</v>
      </c>
      <c r="X344" s="126">
        <f t="shared" si="97"/>
        <v>0</v>
      </c>
      <c r="Y344" s="126">
        <f t="shared" si="98"/>
        <v>0</v>
      </c>
      <c r="Z344" s="126">
        <f t="shared" si="99"/>
        <v>0</v>
      </c>
      <c r="AA344" s="126">
        <f t="shared" si="100"/>
        <v>0</v>
      </c>
      <c r="AB344" s="126">
        <f t="shared" si="101"/>
        <v>0</v>
      </c>
      <c r="AC344" s="126">
        <f t="shared" si="102"/>
        <v>1</v>
      </c>
      <c r="AD344" s="126">
        <f t="shared" si="103"/>
        <v>1</v>
      </c>
      <c r="AE344" s="126">
        <f t="shared" si="104"/>
        <v>0</v>
      </c>
      <c r="AF344" s="127"/>
      <c r="AG344" s="125"/>
      <c r="AH344" s="125">
        <f t="shared" si="105"/>
        <v>3</v>
      </c>
      <c r="AI344" s="125">
        <f t="shared" si="106"/>
        <v>3</v>
      </c>
      <c r="AJ344" s="125" t="str">
        <f t="shared" si="107"/>
        <v>Correct</v>
      </c>
      <c r="AK344" s="125"/>
      <c r="AL344" s="115" t="s">
        <v>83</v>
      </c>
      <c r="AM344" s="115">
        <v>70</v>
      </c>
      <c r="AN344" s="115" t="s">
        <v>181</v>
      </c>
      <c r="AO344" s="115" t="s">
        <v>237</v>
      </c>
      <c r="AP344" s="115" t="s">
        <v>97</v>
      </c>
      <c r="AQ344" s="115" t="s">
        <v>86</v>
      </c>
      <c r="AR344" s="115" t="s">
        <v>87</v>
      </c>
      <c r="AS344" s="115" t="s">
        <v>104</v>
      </c>
      <c r="AT344" s="115" t="s">
        <v>114</v>
      </c>
      <c r="AU344" s="115" t="s">
        <v>90</v>
      </c>
      <c r="AV344" s="115" t="s">
        <v>117</v>
      </c>
      <c r="AW344" s="115" t="s">
        <v>86</v>
      </c>
    </row>
    <row r="345" spans="1:49">
      <c r="A345" s="115">
        <v>7011090217</v>
      </c>
      <c r="K345" s="115" t="s">
        <v>27</v>
      </c>
      <c r="O345" s="125"/>
      <c r="P345" s="125">
        <f t="shared" si="90"/>
        <v>1</v>
      </c>
      <c r="Q345" s="125">
        <f t="shared" si="91"/>
        <v>3</v>
      </c>
      <c r="R345" s="125"/>
      <c r="S345" s="125">
        <f t="shared" si="92"/>
        <v>0</v>
      </c>
      <c r="T345" s="125">
        <f t="shared" si="93"/>
        <v>0</v>
      </c>
      <c r="U345" s="125">
        <f t="shared" si="94"/>
        <v>0</v>
      </c>
      <c r="V345" s="126">
        <f t="shared" si="95"/>
        <v>0</v>
      </c>
      <c r="W345" s="126">
        <f t="shared" si="96"/>
        <v>0</v>
      </c>
      <c r="X345" s="126">
        <f t="shared" si="97"/>
        <v>0</v>
      </c>
      <c r="Y345" s="126">
        <f t="shared" si="98"/>
        <v>0</v>
      </c>
      <c r="Z345" s="126">
        <f t="shared" si="99"/>
        <v>0</v>
      </c>
      <c r="AA345" s="126">
        <f t="shared" si="100"/>
        <v>0</v>
      </c>
      <c r="AB345" s="126">
        <f t="shared" si="101"/>
        <v>1</v>
      </c>
      <c r="AC345" s="126">
        <f t="shared" si="102"/>
        <v>0</v>
      </c>
      <c r="AD345" s="126">
        <f t="shared" si="103"/>
        <v>0</v>
      </c>
      <c r="AE345" s="126">
        <f t="shared" si="104"/>
        <v>0</v>
      </c>
      <c r="AF345" s="127"/>
      <c r="AG345" s="125"/>
      <c r="AH345" s="125">
        <f t="shared" si="105"/>
        <v>1</v>
      </c>
      <c r="AI345" s="125">
        <f t="shared" si="106"/>
        <v>1</v>
      </c>
      <c r="AJ345" s="125" t="str">
        <f t="shared" si="107"/>
        <v>Correct</v>
      </c>
      <c r="AK345" s="125"/>
      <c r="AL345" s="115" t="s">
        <v>83</v>
      </c>
      <c r="AM345" s="115">
        <v>48</v>
      </c>
      <c r="AN345" s="115" t="s">
        <v>181</v>
      </c>
      <c r="AO345" s="115" t="s">
        <v>243</v>
      </c>
      <c r="AP345" s="115" t="s">
        <v>107</v>
      </c>
      <c r="AQ345" s="115" t="s">
        <v>91</v>
      </c>
      <c r="AR345" s="115" t="s">
        <v>435</v>
      </c>
      <c r="AS345" s="115" t="s">
        <v>101</v>
      </c>
      <c r="AT345" s="115" t="s">
        <v>111</v>
      </c>
      <c r="AU345" s="115" t="s">
        <v>90</v>
      </c>
      <c r="AV345" s="115" t="s">
        <v>91</v>
      </c>
      <c r="AW345" s="115" t="s">
        <v>91</v>
      </c>
    </row>
    <row r="346" spans="1:49">
      <c r="A346" s="115">
        <v>7007930163</v>
      </c>
      <c r="K346" s="115" t="s">
        <v>27</v>
      </c>
      <c r="L346" s="115" t="s">
        <v>28</v>
      </c>
      <c r="M346" s="115" t="s">
        <v>29</v>
      </c>
      <c r="O346" s="125"/>
      <c r="P346" s="125">
        <f t="shared" si="90"/>
        <v>3</v>
      </c>
      <c r="Q346" s="125">
        <f t="shared" si="91"/>
        <v>1</v>
      </c>
      <c r="R346" s="125"/>
      <c r="S346" s="125">
        <f t="shared" si="92"/>
        <v>0</v>
      </c>
      <c r="T346" s="125">
        <f t="shared" si="93"/>
        <v>0</v>
      </c>
      <c r="U346" s="125">
        <f t="shared" si="94"/>
        <v>0</v>
      </c>
      <c r="V346" s="126">
        <f t="shared" si="95"/>
        <v>0</v>
      </c>
      <c r="W346" s="126">
        <f t="shared" si="96"/>
        <v>0</v>
      </c>
      <c r="X346" s="126">
        <f t="shared" si="97"/>
        <v>0</v>
      </c>
      <c r="Y346" s="126">
        <f t="shared" si="98"/>
        <v>0</v>
      </c>
      <c r="Z346" s="126">
        <f t="shared" si="99"/>
        <v>0</v>
      </c>
      <c r="AA346" s="126">
        <f t="shared" si="100"/>
        <v>0</v>
      </c>
      <c r="AB346" s="126">
        <f t="shared" si="101"/>
        <v>1</v>
      </c>
      <c r="AC346" s="126">
        <f t="shared" si="102"/>
        <v>1</v>
      </c>
      <c r="AD346" s="126">
        <f t="shared" si="103"/>
        <v>1</v>
      </c>
      <c r="AE346" s="126">
        <f t="shared" si="104"/>
        <v>0</v>
      </c>
      <c r="AF346" s="127"/>
      <c r="AG346" s="125"/>
      <c r="AH346" s="125">
        <f t="shared" si="105"/>
        <v>3</v>
      </c>
      <c r="AI346" s="125">
        <f t="shared" si="106"/>
        <v>3</v>
      </c>
      <c r="AJ346" s="125" t="str">
        <f t="shared" si="107"/>
        <v>Correct</v>
      </c>
      <c r="AK346" s="125"/>
      <c r="AL346" s="115" t="s">
        <v>83</v>
      </c>
      <c r="AN346" s="115" t="s">
        <v>84</v>
      </c>
      <c r="AO346" s="115" t="s">
        <v>135</v>
      </c>
      <c r="AP346" s="115" t="s">
        <v>85</v>
      </c>
      <c r="AQ346" s="115" t="s">
        <v>86</v>
      </c>
      <c r="AR346" s="115" t="s">
        <v>87</v>
      </c>
      <c r="AS346" s="115" t="s">
        <v>93</v>
      </c>
      <c r="AT346" s="115" t="s">
        <v>102</v>
      </c>
      <c r="AU346" s="115" t="s">
        <v>106</v>
      </c>
      <c r="AW346" s="115" t="s">
        <v>86</v>
      </c>
    </row>
    <row r="347" spans="1:49">
      <c r="A347" s="115">
        <v>7044849752</v>
      </c>
      <c r="C347" s="115" t="s">
        <v>19</v>
      </c>
      <c r="J347" s="115" t="s">
        <v>26</v>
      </c>
      <c r="L347" s="115" t="s">
        <v>28</v>
      </c>
      <c r="O347" s="125"/>
      <c r="P347" s="125">
        <f t="shared" si="90"/>
        <v>3</v>
      </c>
      <c r="Q347" s="125">
        <f t="shared" si="91"/>
        <v>1</v>
      </c>
      <c r="R347" s="125"/>
      <c r="S347" s="125">
        <f t="shared" si="92"/>
        <v>0</v>
      </c>
      <c r="T347" s="125">
        <f t="shared" si="93"/>
        <v>1</v>
      </c>
      <c r="U347" s="125">
        <f t="shared" si="94"/>
        <v>0</v>
      </c>
      <c r="V347" s="126">
        <f t="shared" si="95"/>
        <v>0</v>
      </c>
      <c r="W347" s="126">
        <f t="shared" si="96"/>
        <v>0</v>
      </c>
      <c r="X347" s="126">
        <f t="shared" si="97"/>
        <v>0</v>
      </c>
      <c r="Y347" s="126">
        <f t="shared" si="98"/>
        <v>0</v>
      </c>
      <c r="Z347" s="126">
        <f t="shared" si="99"/>
        <v>0</v>
      </c>
      <c r="AA347" s="126">
        <f t="shared" si="100"/>
        <v>1</v>
      </c>
      <c r="AB347" s="126">
        <f t="shared" si="101"/>
        <v>0</v>
      </c>
      <c r="AC347" s="126">
        <f t="shared" si="102"/>
        <v>1</v>
      </c>
      <c r="AD347" s="126">
        <f t="shared" si="103"/>
        <v>0</v>
      </c>
      <c r="AE347" s="126">
        <f t="shared" si="104"/>
        <v>0</v>
      </c>
      <c r="AF347" s="127"/>
      <c r="AG347" s="125"/>
      <c r="AH347" s="125">
        <f t="shared" si="105"/>
        <v>3</v>
      </c>
      <c r="AI347" s="125">
        <f t="shared" si="106"/>
        <v>3</v>
      </c>
      <c r="AJ347" s="125" t="str">
        <f t="shared" si="107"/>
        <v>Correct</v>
      </c>
      <c r="AK347" s="125"/>
      <c r="AL347" s="115" t="s">
        <v>83</v>
      </c>
      <c r="AM347" s="115">
        <v>88</v>
      </c>
      <c r="AN347" s="115" t="s">
        <v>84</v>
      </c>
      <c r="AO347" s="115" t="s">
        <v>138</v>
      </c>
      <c r="AP347" s="115" t="s">
        <v>85</v>
      </c>
      <c r="AR347" s="115" t="s">
        <v>87</v>
      </c>
      <c r="AS347" s="115" t="s">
        <v>104</v>
      </c>
      <c r="AT347" s="115" t="s">
        <v>112</v>
      </c>
      <c r="AU347" s="115" t="s">
        <v>106</v>
      </c>
      <c r="AV347" s="115" t="s">
        <v>91</v>
      </c>
      <c r="AW347" s="115" t="s">
        <v>86</v>
      </c>
    </row>
    <row r="348" spans="1:49">
      <c r="A348" s="115">
        <v>6985445844</v>
      </c>
      <c r="L348" s="115" t="s">
        <v>28</v>
      </c>
      <c r="O348" s="125"/>
      <c r="P348" s="125">
        <f t="shared" si="90"/>
        <v>1</v>
      </c>
      <c r="Q348" s="125">
        <f t="shared" si="91"/>
        <v>3</v>
      </c>
      <c r="R348" s="125"/>
      <c r="S348" s="125">
        <f t="shared" si="92"/>
        <v>0</v>
      </c>
      <c r="T348" s="125">
        <f t="shared" si="93"/>
        <v>0</v>
      </c>
      <c r="U348" s="125">
        <f t="shared" si="94"/>
        <v>0</v>
      </c>
      <c r="V348" s="126">
        <f t="shared" si="95"/>
        <v>0</v>
      </c>
      <c r="W348" s="126">
        <f t="shared" si="96"/>
        <v>0</v>
      </c>
      <c r="X348" s="126">
        <f t="shared" si="97"/>
        <v>0</v>
      </c>
      <c r="Y348" s="126">
        <f t="shared" si="98"/>
        <v>0</v>
      </c>
      <c r="Z348" s="126">
        <f t="shared" si="99"/>
        <v>0</v>
      </c>
      <c r="AA348" s="126">
        <f t="shared" si="100"/>
        <v>0</v>
      </c>
      <c r="AB348" s="126">
        <f t="shared" si="101"/>
        <v>0</v>
      </c>
      <c r="AC348" s="126">
        <f t="shared" si="102"/>
        <v>1</v>
      </c>
      <c r="AD348" s="126">
        <f t="shared" si="103"/>
        <v>0</v>
      </c>
      <c r="AE348" s="126">
        <f t="shared" si="104"/>
        <v>0</v>
      </c>
      <c r="AF348" s="127"/>
      <c r="AG348" s="125"/>
      <c r="AH348" s="125">
        <f t="shared" si="105"/>
        <v>1</v>
      </c>
      <c r="AI348" s="125">
        <f t="shared" si="106"/>
        <v>1</v>
      </c>
      <c r="AJ348" s="125" t="str">
        <f t="shared" si="107"/>
        <v>Correct</v>
      </c>
      <c r="AK348" s="125"/>
      <c r="AL348" s="115" t="s">
        <v>83</v>
      </c>
      <c r="AM348" s="115">
        <v>35</v>
      </c>
      <c r="AN348" s="115" t="s">
        <v>181</v>
      </c>
      <c r="AO348" s="115" t="s">
        <v>193</v>
      </c>
      <c r="AP348" s="115" t="s">
        <v>114</v>
      </c>
      <c r="AQ348" s="115" t="s">
        <v>86</v>
      </c>
      <c r="AR348" s="115" t="s">
        <v>87</v>
      </c>
      <c r="AS348" s="115" t="s">
        <v>100</v>
      </c>
      <c r="AT348" s="115" t="s">
        <v>89</v>
      </c>
      <c r="AU348" s="115" t="s">
        <v>90</v>
      </c>
      <c r="AV348" s="115" t="s">
        <v>91</v>
      </c>
      <c r="AW348" s="115" t="s">
        <v>91</v>
      </c>
    </row>
    <row r="349" spans="1:49">
      <c r="A349" s="115">
        <v>7007932350</v>
      </c>
      <c r="K349" s="115" t="s">
        <v>27</v>
      </c>
      <c r="L349" s="115" t="s">
        <v>28</v>
      </c>
      <c r="N349" s="115" t="s">
        <v>30</v>
      </c>
      <c r="O349" s="125"/>
      <c r="P349" s="125">
        <f t="shared" si="90"/>
        <v>3</v>
      </c>
      <c r="Q349" s="125">
        <f t="shared" si="91"/>
        <v>1</v>
      </c>
      <c r="R349" s="125"/>
      <c r="S349" s="125">
        <f t="shared" si="92"/>
        <v>0</v>
      </c>
      <c r="T349" s="125">
        <f t="shared" si="93"/>
        <v>0</v>
      </c>
      <c r="U349" s="125">
        <f t="shared" si="94"/>
        <v>0</v>
      </c>
      <c r="V349" s="126">
        <f t="shared" si="95"/>
        <v>0</v>
      </c>
      <c r="W349" s="126">
        <f t="shared" si="96"/>
        <v>0</v>
      </c>
      <c r="X349" s="126">
        <f t="shared" si="97"/>
        <v>0</v>
      </c>
      <c r="Y349" s="126">
        <f t="shared" si="98"/>
        <v>0</v>
      </c>
      <c r="Z349" s="126">
        <f t="shared" si="99"/>
        <v>0</v>
      </c>
      <c r="AA349" s="126">
        <f t="shared" si="100"/>
        <v>0</v>
      </c>
      <c r="AB349" s="126">
        <f t="shared" si="101"/>
        <v>1</v>
      </c>
      <c r="AC349" s="126">
        <f t="shared" si="102"/>
        <v>1</v>
      </c>
      <c r="AD349" s="126">
        <f t="shared" si="103"/>
        <v>0</v>
      </c>
      <c r="AE349" s="126">
        <f t="shared" si="104"/>
        <v>1</v>
      </c>
      <c r="AF349" s="127"/>
      <c r="AG349" s="125"/>
      <c r="AH349" s="125">
        <f t="shared" si="105"/>
        <v>3</v>
      </c>
      <c r="AI349" s="125">
        <f t="shared" si="106"/>
        <v>3</v>
      </c>
      <c r="AJ349" s="125" t="str">
        <f t="shared" si="107"/>
        <v>Correct</v>
      </c>
      <c r="AK349" s="125"/>
      <c r="AL349" s="115" t="s">
        <v>83</v>
      </c>
      <c r="AM349" s="115">
        <v>57</v>
      </c>
      <c r="AN349" s="115" t="s">
        <v>84</v>
      </c>
      <c r="AO349" s="115" t="s">
        <v>124</v>
      </c>
      <c r="AP349" s="115" t="s">
        <v>85</v>
      </c>
      <c r="AQ349" s="115" t="s">
        <v>86</v>
      </c>
      <c r="AR349" s="115" t="s">
        <v>87</v>
      </c>
      <c r="AS349" s="115" t="s">
        <v>93</v>
      </c>
      <c r="AT349" s="115" t="s">
        <v>102</v>
      </c>
      <c r="AU349" s="115" t="s">
        <v>90</v>
      </c>
      <c r="AV349" s="115" t="s">
        <v>91</v>
      </c>
      <c r="AW349" s="115" t="s">
        <v>86</v>
      </c>
    </row>
    <row r="350" spans="1:49">
      <c r="A350" s="115">
        <v>7020345822</v>
      </c>
      <c r="E350" s="115" t="s">
        <v>21</v>
      </c>
      <c r="L350" s="115" t="s">
        <v>28</v>
      </c>
      <c r="M350" s="115" t="s">
        <v>29</v>
      </c>
      <c r="O350" s="125"/>
      <c r="P350" s="125">
        <f t="shared" si="90"/>
        <v>3</v>
      </c>
      <c r="Q350" s="125">
        <f t="shared" si="91"/>
        <v>1</v>
      </c>
      <c r="R350" s="125"/>
      <c r="S350" s="125">
        <f t="shared" si="92"/>
        <v>0</v>
      </c>
      <c r="T350" s="125">
        <f t="shared" si="93"/>
        <v>0</v>
      </c>
      <c r="U350" s="125">
        <f t="shared" si="94"/>
        <v>0</v>
      </c>
      <c r="V350" s="126">
        <f t="shared" si="95"/>
        <v>1</v>
      </c>
      <c r="W350" s="126">
        <f t="shared" si="96"/>
        <v>0</v>
      </c>
      <c r="X350" s="126">
        <f t="shared" si="97"/>
        <v>0</v>
      </c>
      <c r="Y350" s="126">
        <f t="shared" si="98"/>
        <v>0</v>
      </c>
      <c r="Z350" s="126">
        <f t="shared" si="99"/>
        <v>0</v>
      </c>
      <c r="AA350" s="126">
        <f t="shared" si="100"/>
        <v>0</v>
      </c>
      <c r="AB350" s="126">
        <f t="shared" si="101"/>
        <v>0</v>
      </c>
      <c r="AC350" s="126">
        <f t="shared" si="102"/>
        <v>1</v>
      </c>
      <c r="AD350" s="126">
        <f t="shared" si="103"/>
        <v>1</v>
      </c>
      <c r="AE350" s="126">
        <f t="shared" si="104"/>
        <v>0</v>
      </c>
      <c r="AF350" s="127"/>
      <c r="AG350" s="125"/>
      <c r="AH350" s="125">
        <f t="shared" si="105"/>
        <v>3</v>
      </c>
      <c r="AI350" s="125">
        <f t="shared" si="106"/>
        <v>3</v>
      </c>
      <c r="AJ350" s="125" t="str">
        <f t="shared" si="107"/>
        <v>Correct</v>
      </c>
      <c r="AK350" s="125"/>
      <c r="AL350" s="115" t="s">
        <v>99</v>
      </c>
      <c r="AM350" s="115">
        <v>33</v>
      </c>
      <c r="AN350" s="115" t="s">
        <v>181</v>
      </c>
      <c r="AO350" s="115" t="s">
        <v>215</v>
      </c>
      <c r="AP350" s="115" t="s">
        <v>85</v>
      </c>
      <c r="AQ350" s="115" t="s">
        <v>86</v>
      </c>
      <c r="AR350" s="115" t="s">
        <v>87</v>
      </c>
      <c r="AT350" s="115" t="s">
        <v>89</v>
      </c>
      <c r="AU350" s="115" t="s">
        <v>113</v>
      </c>
      <c r="AV350" s="115" t="s">
        <v>91</v>
      </c>
      <c r="AW350" s="115" t="s">
        <v>91</v>
      </c>
    </row>
    <row r="351" spans="1:49">
      <c r="A351" s="115">
        <v>7045753184</v>
      </c>
      <c r="K351" s="115" t="s">
        <v>27</v>
      </c>
      <c r="L351" s="115" t="s">
        <v>28</v>
      </c>
      <c r="O351" s="125"/>
      <c r="P351" s="125">
        <f t="shared" si="90"/>
        <v>2</v>
      </c>
      <c r="Q351" s="125">
        <f t="shared" si="91"/>
        <v>1.5</v>
      </c>
      <c r="R351" s="125"/>
      <c r="S351" s="125">
        <f t="shared" si="92"/>
        <v>0</v>
      </c>
      <c r="T351" s="125">
        <f t="shared" si="93"/>
        <v>0</v>
      </c>
      <c r="U351" s="125">
        <f t="shared" si="94"/>
        <v>0</v>
      </c>
      <c r="V351" s="126">
        <f t="shared" si="95"/>
        <v>0</v>
      </c>
      <c r="W351" s="126">
        <f t="shared" si="96"/>
        <v>0</v>
      </c>
      <c r="X351" s="126">
        <f t="shared" si="97"/>
        <v>0</v>
      </c>
      <c r="Y351" s="126">
        <f t="shared" si="98"/>
        <v>0</v>
      </c>
      <c r="Z351" s="126">
        <f t="shared" si="99"/>
        <v>0</v>
      </c>
      <c r="AA351" s="126">
        <f t="shared" si="100"/>
        <v>0</v>
      </c>
      <c r="AB351" s="126">
        <f t="shared" si="101"/>
        <v>1</v>
      </c>
      <c r="AC351" s="126">
        <f t="shared" si="102"/>
        <v>1</v>
      </c>
      <c r="AD351" s="126">
        <f t="shared" si="103"/>
        <v>0</v>
      </c>
      <c r="AE351" s="126">
        <f t="shared" si="104"/>
        <v>0</v>
      </c>
      <c r="AF351" s="127"/>
      <c r="AG351" s="125"/>
      <c r="AH351" s="125">
        <f t="shared" si="105"/>
        <v>2</v>
      </c>
      <c r="AI351" s="125">
        <f t="shared" si="106"/>
        <v>2</v>
      </c>
      <c r="AJ351" s="125" t="str">
        <f t="shared" si="107"/>
        <v>Correct</v>
      </c>
      <c r="AK351" s="125"/>
      <c r="AL351" s="115" t="s">
        <v>99</v>
      </c>
      <c r="AM351" s="115">
        <v>55</v>
      </c>
      <c r="AN351" s="115" t="s">
        <v>181</v>
      </c>
      <c r="AO351" s="115" t="s">
        <v>183</v>
      </c>
      <c r="AP351" s="115" t="s">
        <v>85</v>
      </c>
      <c r="AQ351" s="115" t="s">
        <v>86</v>
      </c>
      <c r="AR351" s="115" t="s">
        <v>87</v>
      </c>
      <c r="AS351" s="115" t="s">
        <v>100</v>
      </c>
      <c r="AT351" s="115" t="s">
        <v>111</v>
      </c>
      <c r="AU351" s="115" t="s">
        <v>90</v>
      </c>
      <c r="AV351" s="115" t="s">
        <v>91</v>
      </c>
      <c r="AW351" s="115" t="s">
        <v>86</v>
      </c>
    </row>
    <row r="352" spans="1:49">
      <c r="A352" s="115">
        <v>5609484168</v>
      </c>
      <c r="J352" s="115" t="s">
        <v>26</v>
      </c>
      <c r="K352" s="115" t="s">
        <v>27</v>
      </c>
      <c r="L352" s="115" t="s">
        <v>28</v>
      </c>
      <c r="O352" s="125"/>
      <c r="P352" s="125">
        <f t="shared" si="90"/>
        <v>3</v>
      </c>
      <c r="Q352" s="125">
        <f t="shared" si="91"/>
        <v>1</v>
      </c>
      <c r="R352" s="125"/>
      <c r="S352" s="125">
        <f t="shared" si="92"/>
        <v>0</v>
      </c>
      <c r="T352" s="125">
        <f t="shared" si="93"/>
        <v>0</v>
      </c>
      <c r="U352" s="125">
        <f t="shared" si="94"/>
        <v>0</v>
      </c>
      <c r="V352" s="126">
        <f t="shared" si="95"/>
        <v>0</v>
      </c>
      <c r="W352" s="126">
        <f t="shared" si="96"/>
        <v>0</v>
      </c>
      <c r="X352" s="126">
        <f t="shared" si="97"/>
        <v>0</v>
      </c>
      <c r="Y352" s="126">
        <f t="shared" si="98"/>
        <v>0</v>
      </c>
      <c r="Z352" s="126">
        <f t="shared" si="99"/>
        <v>0</v>
      </c>
      <c r="AA352" s="126">
        <f t="shared" si="100"/>
        <v>1</v>
      </c>
      <c r="AB352" s="126">
        <f t="shared" si="101"/>
        <v>1</v>
      </c>
      <c r="AC352" s="126">
        <f t="shared" si="102"/>
        <v>1</v>
      </c>
      <c r="AD352" s="126">
        <f t="shared" si="103"/>
        <v>0</v>
      </c>
      <c r="AE352" s="126">
        <f t="shared" si="104"/>
        <v>0</v>
      </c>
      <c r="AF352" s="127"/>
      <c r="AG352" s="125"/>
      <c r="AH352" s="125">
        <f t="shared" si="105"/>
        <v>3</v>
      </c>
      <c r="AI352" s="125">
        <f t="shared" si="106"/>
        <v>3</v>
      </c>
      <c r="AJ352" s="125" t="str">
        <f t="shared" si="107"/>
        <v>Correct</v>
      </c>
      <c r="AK352" s="125"/>
      <c r="AL352" s="115" t="s">
        <v>99</v>
      </c>
      <c r="AM352" s="115">
        <v>64</v>
      </c>
      <c r="AN352" s="115" t="s">
        <v>181</v>
      </c>
      <c r="AO352" s="115" t="s">
        <v>244</v>
      </c>
      <c r="AP352" s="115" t="s">
        <v>114</v>
      </c>
      <c r="AQ352" s="115" t="s">
        <v>86</v>
      </c>
      <c r="AR352" s="115" t="s">
        <v>87</v>
      </c>
      <c r="AS352" s="115" t="s">
        <v>104</v>
      </c>
      <c r="AT352" s="115" t="s">
        <v>89</v>
      </c>
      <c r="AU352" s="115" t="s">
        <v>90</v>
      </c>
      <c r="AV352" s="115" t="s">
        <v>91</v>
      </c>
      <c r="AW352" s="115" t="s">
        <v>91</v>
      </c>
    </row>
    <row r="353" spans="1:49">
      <c r="A353" s="115">
        <v>7020346224</v>
      </c>
      <c r="H353" s="115" t="s">
        <v>24</v>
      </c>
      <c r="K353" s="115" t="s">
        <v>27</v>
      </c>
      <c r="L353" s="115" t="s">
        <v>28</v>
      </c>
      <c r="O353" s="125"/>
      <c r="P353" s="125">
        <f t="shared" si="90"/>
        <v>3</v>
      </c>
      <c r="Q353" s="125">
        <f t="shared" si="91"/>
        <v>1</v>
      </c>
      <c r="R353" s="125"/>
      <c r="S353" s="125">
        <f t="shared" si="92"/>
        <v>0</v>
      </c>
      <c r="T353" s="125">
        <f t="shared" si="93"/>
        <v>0</v>
      </c>
      <c r="U353" s="125">
        <f t="shared" si="94"/>
        <v>0</v>
      </c>
      <c r="V353" s="126">
        <f t="shared" si="95"/>
        <v>0</v>
      </c>
      <c r="W353" s="126">
        <f t="shared" si="96"/>
        <v>0</v>
      </c>
      <c r="X353" s="126">
        <f t="shared" si="97"/>
        <v>0</v>
      </c>
      <c r="Y353" s="126">
        <f t="shared" si="98"/>
        <v>1</v>
      </c>
      <c r="Z353" s="126">
        <f t="shared" si="99"/>
        <v>0</v>
      </c>
      <c r="AA353" s="126">
        <f t="shared" si="100"/>
        <v>0</v>
      </c>
      <c r="AB353" s="126">
        <f t="shared" si="101"/>
        <v>1</v>
      </c>
      <c r="AC353" s="126">
        <f t="shared" si="102"/>
        <v>1</v>
      </c>
      <c r="AD353" s="126">
        <f t="shared" si="103"/>
        <v>0</v>
      </c>
      <c r="AE353" s="126">
        <f t="shared" si="104"/>
        <v>0</v>
      </c>
      <c r="AF353" s="127"/>
      <c r="AG353" s="125"/>
      <c r="AH353" s="125">
        <f t="shared" si="105"/>
        <v>3</v>
      </c>
      <c r="AI353" s="125">
        <f t="shared" si="106"/>
        <v>3</v>
      </c>
      <c r="AJ353" s="125" t="str">
        <f t="shared" si="107"/>
        <v>Correct</v>
      </c>
      <c r="AK353" s="125"/>
      <c r="AL353" s="115" t="s">
        <v>99</v>
      </c>
      <c r="AM353" s="115">
        <v>39</v>
      </c>
      <c r="AN353" s="115" t="s">
        <v>181</v>
      </c>
      <c r="AO353" s="115" t="s">
        <v>229</v>
      </c>
      <c r="AP353" s="115" t="s">
        <v>97</v>
      </c>
      <c r="AQ353" s="115" t="s">
        <v>86</v>
      </c>
      <c r="AR353" s="115" t="s">
        <v>87</v>
      </c>
      <c r="AS353" s="115" t="s">
        <v>93</v>
      </c>
      <c r="AT353" s="115" t="s">
        <v>102</v>
      </c>
      <c r="AU353" s="115" t="s">
        <v>98</v>
      </c>
      <c r="AW353" s="115" t="s">
        <v>86</v>
      </c>
    </row>
    <row r="354" spans="1:49">
      <c r="A354" s="115">
        <v>5589084363</v>
      </c>
      <c r="F354" s="115" t="s">
        <v>22</v>
      </c>
      <c r="K354" s="115" t="s">
        <v>27</v>
      </c>
      <c r="L354" s="115" t="s">
        <v>28</v>
      </c>
      <c r="O354" s="125"/>
      <c r="P354" s="125">
        <f t="shared" si="90"/>
        <v>3</v>
      </c>
      <c r="Q354" s="125">
        <f t="shared" si="91"/>
        <v>1</v>
      </c>
      <c r="R354" s="125"/>
      <c r="S354" s="125">
        <f t="shared" si="92"/>
        <v>0</v>
      </c>
      <c r="T354" s="125">
        <f t="shared" si="93"/>
        <v>0</v>
      </c>
      <c r="U354" s="125">
        <f t="shared" si="94"/>
        <v>0</v>
      </c>
      <c r="V354" s="126">
        <f t="shared" si="95"/>
        <v>0</v>
      </c>
      <c r="W354" s="126">
        <f t="shared" si="96"/>
        <v>1</v>
      </c>
      <c r="X354" s="126">
        <f t="shared" si="97"/>
        <v>0</v>
      </c>
      <c r="Y354" s="126">
        <f t="shared" si="98"/>
        <v>0</v>
      </c>
      <c r="Z354" s="126">
        <f t="shared" si="99"/>
        <v>0</v>
      </c>
      <c r="AA354" s="126">
        <f t="shared" si="100"/>
        <v>0</v>
      </c>
      <c r="AB354" s="126">
        <f t="shared" si="101"/>
        <v>1</v>
      </c>
      <c r="AC354" s="126">
        <f t="shared" si="102"/>
        <v>1</v>
      </c>
      <c r="AD354" s="126">
        <f t="shared" si="103"/>
        <v>0</v>
      </c>
      <c r="AE354" s="126">
        <f t="shared" si="104"/>
        <v>0</v>
      </c>
      <c r="AF354" s="127"/>
      <c r="AG354" s="125"/>
      <c r="AH354" s="125">
        <f t="shared" si="105"/>
        <v>3</v>
      </c>
      <c r="AI354" s="125">
        <f t="shared" si="106"/>
        <v>3</v>
      </c>
      <c r="AJ354" s="125" t="str">
        <f t="shared" si="107"/>
        <v>Correct</v>
      </c>
      <c r="AK354" s="125"/>
      <c r="AL354" s="115" t="s">
        <v>83</v>
      </c>
      <c r="AM354" s="115">
        <v>39</v>
      </c>
      <c r="AN354" s="115" t="s">
        <v>181</v>
      </c>
      <c r="AO354" s="115" t="s">
        <v>243</v>
      </c>
      <c r="AP354" s="115" t="s">
        <v>85</v>
      </c>
      <c r="AQ354" s="115" t="s">
        <v>86</v>
      </c>
      <c r="AR354" s="115" t="s">
        <v>87</v>
      </c>
      <c r="AS354" s="115" t="s">
        <v>101</v>
      </c>
      <c r="AT354" s="115" t="s">
        <v>111</v>
      </c>
      <c r="AU354" s="115" t="s">
        <v>90</v>
      </c>
      <c r="AV354" s="115" t="s">
        <v>91</v>
      </c>
      <c r="AW354" s="115" t="s">
        <v>91</v>
      </c>
    </row>
    <row r="355" spans="1:49">
      <c r="A355" s="115">
        <v>5584582940</v>
      </c>
      <c r="C355" s="115" t="s">
        <v>19</v>
      </c>
      <c r="J355" s="115" t="s">
        <v>26</v>
      </c>
      <c r="L355" s="115" t="s">
        <v>28</v>
      </c>
      <c r="O355" s="125"/>
      <c r="P355" s="125">
        <f t="shared" si="90"/>
        <v>3</v>
      </c>
      <c r="Q355" s="125">
        <f t="shared" si="91"/>
        <v>1</v>
      </c>
      <c r="R355" s="125"/>
      <c r="S355" s="125">
        <f t="shared" si="92"/>
        <v>0</v>
      </c>
      <c r="T355" s="125">
        <f t="shared" si="93"/>
        <v>1</v>
      </c>
      <c r="U355" s="125">
        <f t="shared" si="94"/>
        <v>0</v>
      </c>
      <c r="V355" s="126">
        <f t="shared" si="95"/>
        <v>0</v>
      </c>
      <c r="W355" s="126">
        <f t="shared" si="96"/>
        <v>0</v>
      </c>
      <c r="X355" s="126">
        <f t="shared" si="97"/>
        <v>0</v>
      </c>
      <c r="Y355" s="126">
        <f t="shared" si="98"/>
        <v>0</v>
      </c>
      <c r="Z355" s="126">
        <f t="shared" si="99"/>
        <v>0</v>
      </c>
      <c r="AA355" s="126">
        <f t="shared" si="100"/>
        <v>1</v>
      </c>
      <c r="AB355" s="126">
        <f t="shared" si="101"/>
        <v>0</v>
      </c>
      <c r="AC355" s="126">
        <f t="shared" si="102"/>
        <v>1</v>
      </c>
      <c r="AD355" s="126">
        <f t="shared" si="103"/>
        <v>0</v>
      </c>
      <c r="AE355" s="126">
        <f t="shared" si="104"/>
        <v>0</v>
      </c>
      <c r="AF355" s="127"/>
      <c r="AG355" s="125"/>
      <c r="AH355" s="125">
        <f t="shared" si="105"/>
        <v>3</v>
      </c>
      <c r="AI355" s="125">
        <f t="shared" si="106"/>
        <v>3</v>
      </c>
      <c r="AJ355" s="125" t="str">
        <f t="shared" si="107"/>
        <v>Correct</v>
      </c>
      <c r="AK355" s="125"/>
      <c r="AL355" s="115" t="s">
        <v>83</v>
      </c>
      <c r="AM355" s="115">
        <v>34</v>
      </c>
      <c r="AN355" s="115" t="s">
        <v>181</v>
      </c>
      <c r="AO355" s="115" t="s">
        <v>209</v>
      </c>
      <c r="AP355" s="115" t="s">
        <v>85</v>
      </c>
      <c r="AQ355" s="115" t="s">
        <v>86</v>
      </c>
      <c r="AR355" s="115" t="s">
        <v>87</v>
      </c>
      <c r="AS355" s="115" t="s">
        <v>100</v>
      </c>
      <c r="AT355" s="115" t="s">
        <v>111</v>
      </c>
      <c r="AU355" s="115" t="s">
        <v>90</v>
      </c>
      <c r="AV355" s="115" t="s">
        <v>91</v>
      </c>
      <c r="AW355" s="115" t="s">
        <v>91</v>
      </c>
    </row>
    <row r="356" spans="1:49">
      <c r="A356" s="115">
        <v>7007924577</v>
      </c>
      <c r="D356" s="115" t="s">
        <v>20</v>
      </c>
      <c r="J356" s="115" t="s">
        <v>26</v>
      </c>
      <c r="K356" s="115" t="s">
        <v>27</v>
      </c>
      <c r="O356" s="125"/>
      <c r="P356" s="125">
        <f t="shared" si="90"/>
        <v>3</v>
      </c>
      <c r="Q356" s="125">
        <f t="shared" si="91"/>
        <v>1</v>
      </c>
      <c r="R356" s="125"/>
      <c r="S356" s="125">
        <f t="shared" si="92"/>
        <v>0</v>
      </c>
      <c r="T356" s="125">
        <f t="shared" si="93"/>
        <v>0</v>
      </c>
      <c r="U356" s="125">
        <f t="shared" si="94"/>
        <v>1</v>
      </c>
      <c r="V356" s="126">
        <f t="shared" si="95"/>
        <v>0</v>
      </c>
      <c r="W356" s="126">
        <f t="shared" si="96"/>
        <v>0</v>
      </c>
      <c r="X356" s="126">
        <f t="shared" si="97"/>
        <v>0</v>
      </c>
      <c r="Y356" s="126">
        <f t="shared" si="98"/>
        <v>0</v>
      </c>
      <c r="Z356" s="126">
        <f t="shared" si="99"/>
        <v>0</v>
      </c>
      <c r="AA356" s="126">
        <f t="shared" si="100"/>
        <v>1</v>
      </c>
      <c r="AB356" s="126">
        <f t="shared" si="101"/>
        <v>1</v>
      </c>
      <c r="AC356" s="126">
        <f t="shared" si="102"/>
        <v>0</v>
      </c>
      <c r="AD356" s="126">
        <f t="shared" si="103"/>
        <v>0</v>
      </c>
      <c r="AE356" s="126">
        <f t="shared" si="104"/>
        <v>0</v>
      </c>
      <c r="AF356" s="127"/>
      <c r="AG356" s="125"/>
      <c r="AH356" s="125">
        <f t="shared" si="105"/>
        <v>3</v>
      </c>
      <c r="AI356" s="125">
        <f t="shared" si="106"/>
        <v>3</v>
      </c>
      <c r="AJ356" s="125" t="str">
        <f t="shared" si="107"/>
        <v>Correct</v>
      </c>
      <c r="AK356" s="125"/>
      <c r="AL356" s="115" t="s">
        <v>83</v>
      </c>
      <c r="AM356" s="115">
        <v>63</v>
      </c>
      <c r="AN356" s="115" t="s">
        <v>84</v>
      </c>
      <c r="AO356" s="115" t="s">
        <v>160</v>
      </c>
      <c r="AP356" s="115" t="s">
        <v>97</v>
      </c>
      <c r="AQ356" s="115" t="s">
        <v>86</v>
      </c>
      <c r="AR356" s="115" t="s">
        <v>87</v>
      </c>
      <c r="AS356" s="115" t="s">
        <v>93</v>
      </c>
      <c r="AT356" s="115" t="s">
        <v>105</v>
      </c>
      <c r="AV356" s="115" t="s">
        <v>86</v>
      </c>
      <c r="AW356" s="115" t="s">
        <v>91</v>
      </c>
    </row>
    <row r="357" spans="1:49">
      <c r="A357" s="115">
        <v>7020571786</v>
      </c>
      <c r="J357" s="115" t="s">
        <v>26</v>
      </c>
      <c r="N357" s="115" t="s">
        <v>30</v>
      </c>
      <c r="O357" s="125"/>
      <c r="P357" s="125">
        <f t="shared" si="90"/>
        <v>2</v>
      </c>
      <c r="Q357" s="125">
        <f t="shared" si="91"/>
        <v>1.5</v>
      </c>
      <c r="R357" s="125"/>
      <c r="S357" s="125">
        <f t="shared" si="92"/>
        <v>0</v>
      </c>
      <c r="T357" s="125">
        <f t="shared" si="93"/>
        <v>0</v>
      </c>
      <c r="U357" s="125">
        <f t="shared" si="94"/>
        <v>0</v>
      </c>
      <c r="V357" s="126">
        <f t="shared" si="95"/>
        <v>0</v>
      </c>
      <c r="W357" s="126">
        <f t="shared" si="96"/>
        <v>0</v>
      </c>
      <c r="X357" s="126">
        <f t="shared" si="97"/>
        <v>0</v>
      </c>
      <c r="Y357" s="126">
        <f t="shared" si="98"/>
        <v>0</v>
      </c>
      <c r="Z357" s="126">
        <f t="shared" si="99"/>
        <v>0</v>
      </c>
      <c r="AA357" s="126">
        <f t="shared" si="100"/>
        <v>1</v>
      </c>
      <c r="AB357" s="126">
        <f t="shared" si="101"/>
        <v>0</v>
      </c>
      <c r="AC357" s="126">
        <f t="shared" si="102"/>
        <v>0</v>
      </c>
      <c r="AD357" s="126">
        <f t="shared" si="103"/>
        <v>0</v>
      </c>
      <c r="AE357" s="126">
        <f t="shared" si="104"/>
        <v>1</v>
      </c>
      <c r="AF357" s="127"/>
      <c r="AG357" s="125"/>
      <c r="AH357" s="125">
        <f t="shared" si="105"/>
        <v>2</v>
      </c>
      <c r="AI357" s="125">
        <f t="shared" si="106"/>
        <v>2</v>
      </c>
      <c r="AJ357" s="125" t="str">
        <f t="shared" si="107"/>
        <v>Correct</v>
      </c>
      <c r="AK357" s="125"/>
      <c r="AL357" s="115" t="s">
        <v>83</v>
      </c>
      <c r="AM357" s="115">
        <v>80</v>
      </c>
      <c r="AN357" s="115" t="s">
        <v>84</v>
      </c>
      <c r="AQ357" s="115" t="s">
        <v>91</v>
      </c>
      <c r="AR357" s="115" t="s">
        <v>108</v>
      </c>
      <c r="AT357" s="115" t="s">
        <v>112</v>
      </c>
      <c r="AU357" s="115" t="s">
        <v>106</v>
      </c>
      <c r="AV357" s="115" t="s">
        <v>86</v>
      </c>
      <c r="AW357" s="115" t="s">
        <v>86</v>
      </c>
    </row>
    <row r="358" spans="1:49">
      <c r="A358" s="115">
        <v>5597107369</v>
      </c>
      <c r="C358" s="115" t="s">
        <v>19</v>
      </c>
      <c r="G358" s="115" t="s">
        <v>23</v>
      </c>
      <c r="L358" s="115" t="s">
        <v>28</v>
      </c>
      <c r="O358" s="125"/>
      <c r="P358" s="125">
        <f t="shared" si="90"/>
        <v>3</v>
      </c>
      <c r="Q358" s="125">
        <f t="shared" si="91"/>
        <v>1</v>
      </c>
      <c r="R358" s="125"/>
      <c r="S358" s="125">
        <f t="shared" si="92"/>
        <v>0</v>
      </c>
      <c r="T358" s="125">
        <f t="shared" si="93"/>
        <v>1</v>
      </c>
      <c r="U358" s="125">
        <f t="shared" si="94"/>
        <v>0</v>
      </c>
      <c r="V358" s="126">
        <f t="shared" si="95"/>
        <v>0</v>
      </c>
      <c r="W358" s="126">
        <f t="shared" si="96"/>
        <v>0</v>
      </c>
      <c r="X358" s="126">
        <f t="shared" si="97"/>
        <v>1</v>
      </c>
      <c r="Y358" s="126">
        <f t="shared" si="98"/>
        <v>0</v>
      </c>
      <c r="Z358" s="126">
        <f t="shared" si="99"/>
        <v>0</v>
      </c>
      <c r="AA358" s="126">
        <f t="shared" si="100"/>
        <v>0</v>
      </c>
      <c r="AB358" s="126">
        <f t="shared" si="101"/>
        <v>0</v>
      </c>
      <c r="AC358" s="126">
        <f t="shared" si="102"/>
        <v>1</v>
      </c>
      <c r="AD358" s="126">
        <f t="shared" si="103"/>
        <v>0</v>
      </c>
      <c r="AE358" s="126">
        <f t="shared" si="104"/>
        <v>0</v>
      </c>
      <c r="AF358" s="127"/>
      <c r="AG358" s="125"/>
      <c r="AH358" s="125">
        <f t="shared" si="105"/>
        <v>3</v>
      </c>
      <c r="AI358" s="125">
        <f t="shared" si="106"/>
        <v>3</v>
      </c>
      <c r="AJ358" s="125" t="str">
        <f t="shared" si="107"/>
        <v>Correct</v>
      </c>
      <c r="AK358" s="125"/>
      <c r="AL358" s="115" t="s">
        <v>83</v>
      </c>
      <c r="AM358" s="115">
        <v>29</v>
      </c>
      <c r="AN358" s="115" t="s">
        <v>84</v>
      </c>
      <c r="AO358" s="115" t="s">
        <v>155</v>
      </c>
      <c r="AP358" s="115" t="s">
        <v>85</v>
      </c>
      <c r="AQ358" s="115" t="s">
        <v>86</v>
      </c>
      <c r="AR358" s="115" t="s">
        <v>87</v>
      </c>
      <c r="AS358" s="115" t="s">
        <v>88</v>
      </c>
      <c r="AT358" s="115" t="s">
        <v>120</v>
      </c>
      <c r="AU358" s="115" t="s">
        <v>90</v>
      </c>
      <c r="AV358" s="115" t="s">
        <v>91</v>
      </c>
      <c r="AW358" s="115" t="s">
        <v>91</v>
      </c>
    </row>
    <row r="359" spans="1:49">
      <c r="A359" s="115">
        <v>7044861411</v>
      </c>
      <c r="C359" s="115" t="s">
        <v>19</v>
      </c>
      <c r="I359" s="115" t="s">
        <v>25</v>
      </c>
      <c r="L359" s="115" t="s">
        <v>28</v>
      </c>
      <c r="O359" s="125"/>
      <c r="P359" s="125">
        <f t="shared" si="90"/>
        <v>3</v>
      </c>
      <c r="Q359" s="125">
        <f t="shared" si="91"/>
        <v>1</v>
      </c>
      <c r="R359" s="125"/>
      <c r="S359" s="125">
        <f t="shared" si="92"/>
        <v>0</v>
      </c>
      <c r="T359" s="125">
        <f t="shared" si="93"/>
        <v>1</v>
      </c>
      <c r="U359" s="125">
        <f t="shared" si="94"/>
        <v>0</v>
      </c>
      <c r="V359" s="126">
        <f t="shared" si="95"/>
        <v>0</v>
      </c>
      <c r="W359" s="126">
        <f t="shared" si="96"/>
        <v>0</v>
      </c>
      <c r="X359" s="126">
        <f t="shared" si="97"/>
        <v>0</v>
      </c>
      <c r="Y359" s="126">
        <f t="shared" si="98"/>
        <v>0</v>
      </c>
      <c r="Z359" s="126">
        <f t="shared" si="99"/>
        <v>1</v>
      </c>
      <c r="AA359" s="126">
        <f t="shared" si="100"/>
        <v>0</v>
      </c>
      <c r="AB359" s="126">
        <f t="shared" si="101"/>
        <v>0</v>
      </c>
      <c r="AC359" s="126">
        <f t="shared" si="102"/>
        <v>1</v>
      </c>
      <c r="AD359" s="126">
        <f t="shared" si="103"/>
        <v>0</v>
      </c>
      <c r="AE359" s="126">
        <f t="shared" si="104"/>
        <v>0</v>
      </c>
      <c r="AF359" s="127"/>
      <c r="AG359" s="125"/>
      <c r="AH359" s="125">
        <f t="shared" si="105"/>
        <v>3</v>
      </c>
      <c r="AI359" s="125">
        <f t="shared" si="106"/>
        <v>3</v>
      </c>
      <c r="AJ359" s="125" t="str">
        <f t="shared" si="107"/>
        <v>Correct</v>
      </c>
      <c r="AK359" s="125"/>
      <c r="AL359" s="115" t="s">
        <v>83</v>
      </c>
      <c r="AM359" s="115">
        <v>59</v>
      </c>
      <c r="AN359" s="115" t="s">
        <v>181</v>
      </c>
      <c r="AO359" s="115" t="s">
        <v>190</v>
      </c>
      <c r="AP359" s="115" t="s">
        <v>85</v>
      </c>
      <c r="AQ359" s="115" t="s">
        <v>86</v>
      </c>
      <c r="AR359" s="115" t="s">
        <v>87</v>
      </c>
      <c r="AS359" s="115" t="s">
        <v>96</v>
      </c>
      <c r="AT359" s="115" t="s">
        <v>94</v>
      </c>
      <c r="AU359" s="115" t="s">
        <v>90</v>
      </c>
      <c r="AV359" s="115" t="s">
        <v>91</v>
      </c>
      <c r="AW359" s="115" t="s">
        <v>91</v>
      </c>
    </row>
    <row r="360" spans="1:49">
      <c r="A360" s="115">
        <v>5587091515</v>
      </c>
      <c r="C360" s="115" t="s">
        <v>19</v>
      </c>
      <c r="L360" s="115" t="s">
        <v>28</v>
      </c>
      <c r="N360" s="115" t="s">
        <v>30</v>
      </c>
      <c r="O360" s="125"/>
      <c r="P360" s="125">
        <f t="shared" si="90"/>
        <v>3</v>
      </c>
      <c r="Q360" s="125">
        <f t="shared" si="91"/>
        <v>1</v>
      </c>
      <c r="R360" s="125"/>
      <c r="S360" s="125">
        <f t="shared" si="92"/>
        <v>0</v>
      </c>
      <c r="T360" s="125">
        <f t="shared" si="93"/>
        <v>1</v>
      </c>
      <c r="U360" s="125">
        <f t="shared" si="94"/>
        <v>0</v>
      </c>
      <c r="V360" s="126">
        <f t="shared" si="95"/>
        <v>0</v>
      </c>
      <c r="W360" s="126">
        <f t="shared" si="96"/>
        <v>0</v>
      </c>
      <c r="X360" s="126">
        <f t="shared" si="97"/>
        <v>0</v>
      </c>
      <c r="Y360" s="126">
        <f t="shared" si="98"/>
        <v>0</v>
      </c>
      <c r="Z360" s="126">
        <f t="shared" si="99"/>
        <v>0</v>
      </c>
      <c r="AA360" s="126">
        <f t="shared" si="100"/>
        <v>0</v>
      </c>
      <c r="AB360" s="126">
        <f t="shared" si="101"/>
        <v>0</v>
      </c>
      <c r="AC360" s="126">
        <f t="shared" si="102"/>
        <v>1</v>
      </c>
      <c r="AD360" s="126">
        <f t="shared" si="103"/>
        <v>0</v>
      </c>
      <c r="AE360" s="126">
        <f t="shared" si="104"/>
        <v>1</v>
      </c>
      <c r="AF360" s="127"/>
      <c r="AG360" s="125"/>
      <c r="AH360" s="125">
        <f t="shared" si="105"/>
        <v>3</v>
      </c>
      <c r="AI360" s="125">
        <f t="shared" si="106"/>
        <v>3</v>
      </c>
      <c r="AJ360" s="125" t="str">
        <f t="shared" si="107"/>
        <v>Correct</v>
      </c>
      <c r="AK360" s="125"/>
      <c r="AL360" s="115" t="s">
        <v>83</v>
      </c>
      <c r="AM360" s="115">
        <v>54</v>
      </c>
      <c r="AN360" s="115" t="s">
        <v>181</v>
      </c>
      <c r="AO360" s="115" t="s">
        <v>183</v>
      </c>
      <c r="AP360" s="115" t="s">
        <v>85</v>
      </c>
      <c r="AQ360" s="115" t="s">
        <v>86</v>
      </c>
      <c r="AR360" s="115" t="s">
        <v>87</v>
      </c>
      <c r="AS360" s="115" t="s">
        <v>101</v>
      </c>
      <c r="AT360" s="115" t="s">
        <v>102</v>
      </c>
      <c r="AU360" s="115" t="s">
        <v>98</v>
      </c>
      <c r="AV360" s="115" t="s">
        <v>91</v>
      </c>
      <c r="AW360" s="115" t="s">
        <v>91</v>
      </c>
    </row>
    <row r="361" spans="1:49">
      <c r="A361" s="115">
        <v>7020568006</v>
      </c>
      <c r="C361" s="115" t="s">
        <v>19</v>
      </c>
      <c r="I361" s="115" t="s">
        <v>25</v>
      </c>
      <c r="O361" s="125"/>
      <c r="P361" s="125">
        <f t="shared" si="90"/>
        <v>2</v>
      </c>
      <c r="Q361" s="125">
        <f t="shared" si="91"/>
        <v>1.5</v>
      </c>
      <c r="R361" s="125"/>
      <c r="S361" s="125">
        <f t="shared" si="92"/>
        <v>0</v>
      </c>
      <c r="T361" s="125">
        <f t="shared" si="93"/>
        <v>1</v>
      </c>
      <c r="U361" s="125">
        <f t="shared" si="94"/>
        <v>0</v>
      </c>
      <c r="V361" s="126">
        <f t="shared" si="95"/>
        <v>0</v>
      </c>
      <c r="W361" s="126">
        <f t="shared" si="96"/>
        <v>0</v>
      </c>
      <c r="X361" s="126">
        <f t="shared" si="97"/>
        <v>0</v>
      </c>
      <c r="Y361" s="126">
        <f t="shared" si="98"/>
        <v>0</v>
      </c>
      <c r="Z361" s="126">
        <f t="shared" si="99"/>
        <v>1</v>
      </c>
      <c r="AA361" s="126">
        <f t="shared" si="100"/>
        <v>0</v>
      </c>
      <c r="AB361" s="126">
        <f t="shared" si="101"/>
        <v>0</v>
      </c>
      <c r="AC361" s="126">
        <f t="shared" si="102"/>
        <v>0</v>
      </c>
      <c r="AD361" s="126">
        <f t="shared" si="103"/>
        <v>0</v>
      </c>
      <c r="AE361" s="126">
        <f t="shared" si="104"/>
        <v>0</v>
      </c>
      <c r="AF361" s="127"/>
      <c r="AG361" s="125"/>
      <c r="AH361" s="125">
        <f t="shared" si="105"/>
        <v>2</v>
      </c>
      <c r="AI361" s="125">
        <f t="shared" si="106"/>
        <v>2</v>
      </c>
      <c r="AJ361" s="125" t="str">
        <f t="shared" si="107"/>
        <v>Correct</v>
      </c>
      <c r="AK361" s="125"/>
      <c r="AL361" s="115" t="s">
        <v>83</v>
      </c>
      <c r="AM361" s="115">
        <v>30</v>
      </c>
      <c r="AN361" s="115" t="s">
        <v>84</v>
      </c>
      <c r="AP361" s="115" t="s">
        <v>107</v>
      </c>
      <c r="AQ361" s="115" t="s">
        <v>86</v>
      </c>
      <c r="AR361" s="115" t="s">
        <v>87</v>
      </c>
      <c r="AS361" s="115" t="s">
        <v>93</v>
      </c>
      <c r="AT361" s="115" t="s">
        <v>94</v>
      </c>
      <c r="AU361" s="115" t="s">
        <v>90</v>
      </c>
      <c r="AV361" s="115" t="s">
        <v>91</v>
      </c>
    </row>
    <row r="362" spans="1:49">
      <c r="A362" s="115">
        <v>7020349658</v>
      </c>
      <c r="O362" s="125"/>
      <c r="P362" s="125">
        <f t="shared" si="90"/>
        <v>0</v>
      </c>
      <c r="Q362" s="125" t="e">
        <f t="shared" si="91"/>
        <v>#DIV/0!</v>
      </c>
      <c r="R362" s="125"/>
      <c r="S362" s="125">
        <f t="shared" si="92"/>
        <v>0</v>
      </c>
      <c r="T362" s="125">
        <f t="shared" si="93"/>
        <v>0</v>
      </c>
      <c r="U362" s="125">
        <f t="shared" si="94"/>
        <v>0</v>
      </c>
      <c r="V362" s="126">
        <f t="shared" si="95"/>
        <v>0</v>
      </c>
      <c r="W362" s="126">
        <f t="shared" si="96"/>
        <v>0</v>
      </c>
      <c r="X362" s="126">
        <f t="shared" si="97"/>
        <v>0</v>
      </c>
      <c r="Y362" s="126">
        <f t="shared" si="98"/>
        <v>0</v>
      </c>
      <c r="Z362" s="126">
        <f t="shared" si="99"/>
        <v>0</v>
      </c>
      <c r="AA362" s="126">
        <f t="shared" si="100"/>
        <v>0</v>
      </c>
      <c r="AB362" s="126">
        <f t="shared" si="101"/>
        <v>0</v>
      </c>
      <c r="AC362" s="126">
        <f t="shared" si="102"/>
        <v>0</v>
      </c>
      <c r="AD362" s="126">
        <f t="shared" si="103"/>
        <v>0</v>
      </c>
      <c r="AE362" s="126">
        <f t="shared" si="104"/>
        <v>0</v>
      </c>
      <c r="AF362" s="127"/>
      <c r="AG362" s="125"/>
      <c r="AH362" s="125">
        <f t="shared" si="105"/>
        <v>0</v>
      </c>
      <c r="AI362" s="125">
        <f t="shared" si="106"/>
        <v>0</v>
      </c>
      <c r="AJ362" s="125" t="str">
        <f t="shared" si="107"/>
        <v>Correct</v>
      </c>
      <c r="AK362" s="125"/>
      <c r="AL362" s="115" t="s">
        <v>83</v>
      </c>
      <c r="AM362" s="115">
        <v>47</v>
      </c>
      <c r="AN362" s="115" t="s">
        <v>181</v>
      </c>
      <c r="AO362" s="115" t="s">
        <v>192</v>
      </c>
      <c r="AP362" s="115" t="s">
        <v>85</v>
      </c>
      <c r="AQ362" s="115" t="s">
        <v>86</v>
      </c>
      <c r="AR362" s="115" t="s">
        <v>87</v>
      </c>
      <c r="AS362" s="115" t="s">
        <v>101</v>
      </c>
      <c r="AT362" s="115" t="s">
        <v>94</v>
      </c>
      <c r="AU362" s="115" t="s">
        <v>103</v>
      </c>
      <c r="AV362" s="115" t="s">
        <v>91</v>
      </c>
      <c r="AW362" s="115" t="s">
        <v>91</v>
      </c>
    </row>
    <row r="363" spans="1:49">
      <c r="A363" s="115">
        <v>6985157939</v>
      </c>
      <c r="C363" s="115" t="s">
        <v>19</v>
      </c>
      <c r="D363" s="115" t="s">
        <v>20</v>
      </c>
      <c r="H363" s="115" t="s">
        <v>24</v>
      </c>
      <c r="O363" s="125"/>
      <c r="P363" s="125">
        <f t="shared" si="90"/>
        <v>3</v>
      </c>
      <c r="Q363" s="125">
        <f t="shared" si="91"/>
        <v>1</v>
      </c>
      <c r="R363" s="125"/>
      <c r="S363" s="125">
        <f t="shared" si="92"/>
        <v>0</v>
      </c>
      <c r="T363" s="125">
        <f t="shared" si="93"/>
        <v>1</v>
      </c>
      <c r="U363" s="125">
        <f t="shared" si="94"/>
        <v>1</v>
      </c>
      <c r="V363" s="126">
        <f t="shared" si="95"/>
        <v>0</v>
      </c>
      <c r="W363" s="126">
        <f t="shared" si="96"/>
        <v>0</v>
      </c>
      <c r="X363" s="126">
        <f t="shared" si="97"/>
        <v>0</v>
      </c>
      <c r="Y363" s="126">
        <f t="shared" si="98"/>
        <v>1</v>
      </c>
      <c r="Z363" s="126">
        <f t="shared" si="99"/>
        <v>0</v>
      </c>
      <c r="AA363" s="126">
        <f t="shared" si="100"/>
        <v>0</v>
      </c>
      <c r="AB363" s="126">
        <f t="shared" si="101"/>
        <v>0</v>
      </c>
      <c r="AC363" s="126">
        <f t="shared" si="102"/>
        <v>0</v>
      </c>
      <c r="AD363" s="126">
        <f t="shared" si="103"/>
        <v>0</v>
      </c>
      <c r="AE363" s="126">
        <f t="shared" si="104"/>
        <v>0</v>
      </c>
      <c r="AF363" s="127"/>
      <c r="AG363" s="125"/>
      <c r="AH363" s="125">
        <f t="shared" si="105"/>
        <v>3</v>
      </c>
      <c r="AI363" s="125">
        <f t="shared" si="106"/>
        <v>3</v>
      </c>
      <c r="AJ363" s="125" t="str">
        <f t="shared" si="107"/>
        <v>Correct</v>
      </c>
      <c r="AK363" s="125"/>
      <c r="AL363" s="115" t="s">
        <v>83</v>
      </c>
      <c r="AM363" s="115">
        <v>32</v>
      </c>
      <c r="AN363" s="115" t="s">
        <v>181</v>
      </c>
      <c r="AO363" s="115" t="s">
        <v>236</v>
      </c>
      <c r="AQ363" s="115" t="s">
        <v>91</v>
      </c>
      <c r="AR363" s="115" t="s">
        <v>137</v>
      </c>
      <c r="AS363" s="115" t="s">
        <v>100</v>
      </c>
      <c r="AT363" s="115" t="s">
        <v>89</v>
      </c>
      <c r="AU363" s="115" t="s">
        <v>90</v>
      </c>
      <c r="AV363" s="115" t="s">
        <v>91</v>
      </c>
      <c r="AW363" s="115" t="s">
        <v>91</v>
      </c>
    </row>
    <row r="364" spans="1:49">
      <c r="A364" s="115">
        <v>6984063911</v>
      </c>
      <c r="C364" s="115" t="s">
        <v>19</v>
      </c>
      <c r="D364" s="115" t="s">
        <v>20</v>
      </c>
      <c r="H364" s="115" t="s">
        <v>24</v>
      </c>
      <c r="O364" s="125"/>
      <c r="P364" s="125">
        <f t="shared" si="90"/>
        <v>3</v>
      </c>
      <c r="Q364" s="125">
        <f t="shared" si="91"/>
        <v>1</v>
      </c>
      <c r="R364" s="125"/>
      <c r="S364" s="125">
        <f t="shared" si="92"/>
        <v>0</v>
      </c>
      <c r="T364" s="125">
        <f t="shared" si="93"/>
        <v>1</v>
      </c>
      <c r="U364" s="125">
        <f t="shared" si="94"/>
        <v>1</v>
      </c>
      <c r="V364" s="126">
        <f t="shared" si="95"/>
        <v>0</v>
      </c>
      <c r="W364" s="126">
        <f t="shared" si="96"/>
        <v>0</v>
      </c>
      <c r="X364" s="126">
        <f t="shared" si="97"/>
        <v>0</v>
      </c>
      <c r="Y364" s="126">
        <f t="shared" si="98"/>
        <v>1</v>
      </c>
      <c r="Z364" s="126">
        <f t="shared" si="99"/>
        <v>0</v>
      </c>
      <c r="AA364" s="126">
        <f t="shared" si="100"/>
        <v>0</v>
      </c>
      <c r="AB364" s="126">
        <f t="shared" si="101"/>
        <v>0</v>
      </c>
      <c r="AC364" s="126">
        <f t="shared" si="102"/>
        <v>0</v>
      </c>
      <c r="AD364" s="126">
        <f t="shared" si="103"/>
        <v>0</v>
      </c>
      <c r="AE364" s="126">
        <f t="shared" si="104"/>
        <v>0</v>
      </c>
      <c r="AF364" s="127"/>
      <c r="AG364" s="125"/>
      <c r="AH364" s="125">
        <f t="shared" si="105"/>
        <v>3</v>
      </c>
      <c r="AI364" s="125">
        <f t="shared" si="106"/>
        <v>3</v>
      </c>
      <c r="AJ364" s="125" t="str">
        <f t="shared" si="107"/>
        <v>Correct</v>
      </c>
      <c r="AK364" s="125"/>
      <c r="AL364" s="115" t="s">
        <v>83</v>
      </c>
      <c r="AM364" s="115">
        <v>32</v>
      </c>
      <c r="AN364" s="115" t="s">
        <v>181</v>
      </c>
    </row>
    <row r="365" spans="1:49">
      <c r="A365" s="115">
        <v>7044861110</v>
      </c>
      <c r="C365" s="115" t="s">
        <v>19</v>
      </c>
      <c r="D365" s="115" t="s">
        <v>20</v>
      </c>
      <c r="O365" s="125"/>
      <c r="P365" s="125">
        <f t="shared" si="90"/>
        <v>2</v>
      </c>
      <c r="Q365" s="125">
        <f t="shared" si="91"/>
        <v>1.5</v>
      </c>
      <c r="R365" s="125"/>
      <c r="S365" s="125">
        <f t="shared" si="92"/>
        <v>0</v>
      </c>
      <c r="T365" s="125">
        <f t="shared" si="93"/>
        <v>1</v>
      </c>
      <c r="U365" s="125">
        <f t="shared" si="94"/>
        <v>1</v>
      </c>
      <c r="V365" s="126">
        <f t="shared" si="95"/>
        <v>0</v>
      </c>
      <c r="W365" s="126">
        <f t="shared" si="96"/>
        <v>0</v>
      </c>
      <c r="X365" s="126">
        <f t="shared" si="97"/>
        <v>0</v>
      </c>
      <c r="Y365" s="126">
        <f t="shared" si="98"/>
        <v>0</v>
      </c>
      <c r="Z365" s="126">
        <f t="shared" si="99"/>
        <v>0</v>
      </c>
      <c r="AA365" s="126">
        <f t="shared" si="100"/>
        <v>0</v>
      </c>
      <c r="AB365" s="126">
        <f t="shared" si="101"/>
        <v>0</v>
      </c>
      <c r="AC365" s="126">
        <f t="shared" si="102"/>
        <v>0</v>
      </c>
      <c r="AD365" s="126">
        <f t="shared" si="103"/>
        <v>0</v>
      </c>
      <c r="AE365" s="126">
        <f t="shared" si="104"/>
        <v>0</v>
      </c>
      <c r="AF365" s="127"/>
      <c r="AG365" s="125"/>
      <c r="AH365" s="125">
        <f t="shared" si="105"/>
        <v>2</v>
      </c>
      <c r="AI365" s="125">
        <f t="shared" si="106"/>
        <v>2</v>
      </c>
      <c r="AJ365" s="125" t="str">
        <f t="shared" si="107"/>
        <v>Correct</v>
      </c>
      <c r="AK365" s="125"/>
      <c r="AL365" s="115" t="s">
        <v>99</v>
      </c>
      <c r="AM365" s="115">
        <v>71</v>
      </c>
      <c r="AN365" s="115" t="s">
        <v>84</v>
      </c>
      <c r="AO365" s="115" t="s">
        <v>138</v>
      </c>
      <c r="AP365" s="115" t="s">
        <v>85</v>
      </c>
      <c r="AQ365" s="115" t="s">
        <v>86</v>
      </c>
      <c r="AR365" s="115" t="s">
        <v>87</v>
      </c>
      <c r="AS365" s="115" t="s">
        <v>101</v>
      </c>
      <c r="AT365" s="115" t="s">
        <v>89</v>
      </c>
      <c r="AU365" s="115" t="s">
        <v>106</v>
      </c>
      <c r="AV365" s="115" t="s">
        <v>91</v>
      </c>
      <c r="AW365" s="115" t="s">
        <v>91</v>
      </c>
    </row>
    <row r="366" spans="1:49">
      <c r="A366" s="115">
        <v>6985460355</v>
      </c>
      <c r="C366" s="115" t="s">
        <v>19</v>
      </c>
      <c r="J366" s="115" t="s">
        <v>26</v>
      </c>
      <c r="L366" s="115" t="s">
        <v>28</v>
      </c>
      <c r="O366" s="125"/>
      <c r="P366" s="125">
        <f t="shared" si="90"/>
        <v>3</v>
      </c>
      <c r="Q366" s="125">
        <f t="shared" si="91"/>
        <v>1</v>
      </c>
      <c r="R366" s="125"/>
      <c r="S366" s="125">
        <f t="shared" si="92"/>
        <v>0</v>
      </c>
      <c r="T366" s="125">
        <f t="shared" si="93"/>
        <v>1</v>
      </c>
      <c r="U366" s="125">
        <f t="shared" si="94"/>
        <v>0</v>
      </c>
      <c r="V366" s="126">
        <f t="shared" si="95"/>
        <v>0</v>
      </c>
      <c r="W366" s="126">
        <f t="shared" si="96"/>
        <v>0</v>
      </c>
      <c r="X366" s="126">
        <f t="shared" si="97"/>
        <v>0</v>
      </c>
      <c r="Y366" s="126">
        <f t="shared" si="98"/>
        <v>0</v>
      </c>
      <c r="Z366" s="126">
        <f t="shared" si="99"/>
        <v>0</v>
      </c>
      <c r="AA366" s="126">
        <f t="shared" si="100"/>
        <v>1</v>
      </c>
      <c r="AB366" s="126">
        <f t="shared" si="101"/>
        <v>0</v>
      </c>
      <c r="AC366" s="126">
        <f t="shared" si="102"/>
        <v>1</v>
      </c>
      <c r="AD366" s="126">
        <f t="shared" si="103"/>
        <v>0</v>
      </c>
      <c r="AE366" s="126">
        <f t="shared" si="104"/>
        <v>0</v>
      </c>
      <c r="AF366" s="127"/>
      <c r="AG366" s="125"/>
      <c r="AH366" s="125">
        <f t="shared" si="105"/>
        <v>3</v>
      </c>
      <c r="AI366" s="125">
        <f t="shared" si="106"/>
        <v>3</v>
      </c>
      <c r="AJ366" s="125" t="str">
        <f t="shared" si="107"/>
        <v>Correct</v>
      </c>
      <c r="AK366" s="125"/>
      <c r="AL366" s="115" t="s">
        <v>99</v>
      </c>
      <c r="AM366" s="115">
        <v>49</v>
      </c>
      <c r="AN366" s="115" t="s">
        <v>181</v>
      </c>
      <c r="AO366" s="115" t="s">
        <v>439</v>
      </c>
      <c r="AP366" s="115" t="s">
        <v>85</v>
      </c>
      <c r="AQ366" s="115" t="s">
        <v>86</v>
      </c>
      <c r="AS366" s="115" t="s">
        <v>101</v>
      </c>
      <c r="AT366" s="115" t="s">
        <v>89</v>
      </c>
      <c r="AU366" s="115" t="s">
        <v>90</v>
      </c>
      <c r="AV366" s="115" t="s">
        <v>91</v>
      </c>
      <c r="AW366" s="115" t="s">
        <v>91</v>
      </c>
    </row>
    <row r="367" spans="1:49">
      <c r="A367" s="115">
        <v>5586971605</v>
      </c>
      <c r="D367" s="115" t="s">
        <v>20</v>
      </c>
      <c r="L367" s="115" t="s">
        <v>28</v>
      </c>
      <c r="N367" s="115" t="s">
        <v>30</v>
      </c>
      <c r="O367" s="125"/>
      <c r="P367" s="125">
        <f t="shared" si="90"/>
        <v>3</v>
      </c>
      <c r="Q367" s="125">
        <f t="shared" si="91"/>
        <v>1</v>
      </c>
      <c r="R367" s="125"/>
      <c r="S367" s="125">
        <f t="shared" si="92"/>
        <v>0</v>
      </c>
      <c r="T367" s="125">
        <f t="shared" si="93"/>
        <v>0</v>
      </c>
      <c r="U367" s="125">
        <f t="shared" si="94"/>
        <v>1</v>
      </c>
      <c r="V367" s="126">
        <f t="shared" si="95"/>
        <v>0</v>
      </c>
      <c r="W367" s="126">
        <f t="shared" si="96"/>
        <v>0</v>
      </c>
      <c r="X367" s="126">
        <f t="shared" si="97"/>
        <v>0</v>
      </c>
      <c r="Y367" s="126">
        <f t="shared" si="98"/>
        <v>0</v>
      </c>
      <c r="Z367" s="126">
        <f t="shared" si="99"/>
        <v>0</v>
      </c>
      <c r="AA367" s="126">
        <f t="shared" si="100"/>
        <v>0</v>
      </c>
      <c r="AB367" s="126">
        <f t="shared" si="101"/>
        <v>0</v>
      </c>
      <c r="AC367" s="126">
        <f t="shared" si="102"/>
        <v>1</v>
      </c>
      <c r="AD367" s="126">
        <f t="shared" si="103"/>
        <v>0</v>
      </c>
      <c r="AE367" s="126">
        <f t="shared" si="104"/>
        <v>1</v>
      </c>
      <c r="AF367" s="127"/>
      <c r="AG367" s="125"/>
      <c r="AH367" s="125">
        <f t="shared" si="105"/>
        <v>3</v>
      </c>
      <c r="AI367" s="125">
        <f t="shared" si="106"/>
        <v>3</v>
      </c>
      <c r="AJ367" s="125" t="str">
        <f t="shared" si="107"/>
        <v>Correct</v>
      </c>
      <c r="AK367" s="125"/>
      <c r="AL367" s="115" t="s">
        <v>83</v>
      </c>
      <c r="AM367" s="115">
        <v>62</v>
      </c>
      <c r="AN367" s="115" t="s">
        <v>181</v>
      </c>
      <c r="AO367" s="115" t="s">
        <v>183</v>
      </c>
      <c r="AP367" s="115" t="s">
        <v>85</v>
      </c>
      <c r="AQ367" s="115" t="s">
        <v>86</v>
      </c>
      <c r="AR367" s="115" t="s">
        <v>87</v>
      </c>
      <c r="AS367" s="115" t="s">
        <v>88</v>
      </c>
      <c r="AT367" s="115" t="s">
        <v>111</v>
      </c>
      <c r="AU367" s="115" t="s">
        <v>90</v>
      </c>
      <c r="AV367" s="115" t="s">
        <v>91</v>
      </c>
      <c r="AW367" s="115" t="s">
        <v>91</v>
      </c>
    </row>
    <row r="368" spans="1:49">
      <c r="A368" s="115">
        <v>6985720012</v>
      </c>
      <c r="C368" s="115" t="s">
        <v>19</v>
      </c>
      <c r="L368" s="115" t="s">
        <v>28</v>
      </c>
      <c r="N368" s="115" t="s">
        <v>30</v>
      </c>
      <c r="O368" s="125"/>
      <c r="P368" s="125">
        <f t="shared" si="90"/>
        <v>3</v>
      </c>
      <c r="Q368" s="125">
        <f t="shared" si="91"/>
        <v>1</v>
      </c>
      <c r="R368" s="125"/>
      <c r="S368" s="125">
        <f t="shared" si="92"/>
        <v>0</v>
      </c>
      <c r="T368" s="125">
        <f t="shared" si="93"/>
        <v>1</v>
      </c>
      <c r="U368" s="125">
        <f t="shared" si="94"/>
        <v>0</v>
      </c>
      <c r="V368" s="126">
        <f t="shared" si="95"/>
        <v>0</v>
      </c>
      <c r="W368" s="126">
        <f t="shared" si="96"/>
        <v>0</v>
      </c>
      <c r="X368" s="126">
        <f t="shared" si="97"/>
        <v>0</v>
      </c>
      <c r="Y368" s="126">
        <f t="shared" si="98"/>
        <v>0</v>
      </c>
      <c r="Z368" s="126">
        <f t="shared" si="99"/>
        <v>0</v>
      </c>
      <c r="AA368" s="126">
        <f t="shared" si="100"/>
        <v>0</v>
      </c>
      <c r="AB368" s="126">
        <f t="shared" si="101"/>
        <v>0</v>
      </c>
      <c r="AC368" s="126">
        <f t="shared" si="102"/>
        <v>1</v>
      </c>
      <c r="AD368" s="126">
        <f t="shared" si="103"/>
        <v>0</v>
      </c>
      <c r="AE368" s="126">
        <f t="shared" si="104"/>
        <v>1</v>
      </c>
      <c r="AF368" s="127"/>
      <c r="AG368" s="125"/>
      <c r="AH368" s="125">
        <f t="shared" si="105"/>
        <v>3</v>
      </c>
      <c r="AI368" s="125">
        <f t="shared" si="106"/>
        <v>3</v>
      </c>
      <c r="AJ368" s="125" t="str">
        <f t="shared" si="107"/>
        <v>Correct</v>
      </c>
      <c r="AK368" s="125"/>
      <c r="AL368" s="115" t="s">
        <v>99</v>
      </c>
      <c r="AM368" s="115">
        <v>36</v>
      </c>
      <c r="AN368" s="115" t="s">
        <v>181</v>
      </c>
      <c r="AP368" s="115" t="s">
        <v>85</v>
      </c>
      <c r="AS368" s="115" t="s">
        <v>101</v>
      </c>
      <c r="AT368" s="115" t="s">
        <v>102</v>
      </c>
      <c r="AU368" s="115" t="s">
        <v>90</v>
      </c>
      <c r="AV368" s="115" t="s">
        <v>91</v>
      </c>
      <c r="AW368" s="115" t="s">
        <v>91</v>
      </c>
    </row>
    <row r="369" spans="1:49">
      <c r="A369" s="115">
        <v>6985466249</v>
      </c>
      <c r="D369" s="115" t="s">
        <v>20</v>
      </c>
      <c r="M369" s="115" t="s">
        <v>29</v>
      </c>
      <c r="N369" s="115" t="s">
        <v>30</v>
      </c>
      <c r="O369" s="125"/>
      <c r="P369" s="125">
        <f t="shared" si="90"/>
        <v>3</v>
      </c>
      <c r="Q369" s="125">
        <f t="shared" si="91"/>
        <v>1</v>
      </c>
      <c r="R369" s="125"/>
      <c r="S369" s="125">
        <f t="shared" si="92"/>
        <v>0</v>
      </c>
      <c r="T369" s="125">
        <f t="shared" si="93"/>
        <v>0</v>
      </c>
      <c r="U369" s="125">
        <f t="shared" si="94"/>
        <v>1</v>
      </c>
      <c r="V369" s="126">
        <f t="shared" si="95"/>
        <v>0</v>
      </c>
      <c r="W369" s="126">
        <f t="shared" si="96"/>
        <v>0</v>
      </c>
      <c r="X369" s="126">
        <f t="shared" si="97"/>
        <v>0</v>
      </c>
      <c r="Y369" s="126">
        <f t="shared" si="98"/>
        <v>0</v>
      </c>
      <c r="Z369" s="126">
        <f t="shared" si="99"/>
        <v>0</v>
      </c>
      <c r="AA369" s="126">
        <f t="shared" si="100"/>
        <v>0</v>
      </c>
      <c r="AB369" s="126">
        <f t="shared" si="101"/>
        <v>0</v>
      </c>
      <c r="AC369" s="126">
        <f t="shared" si="102"/>
        <v>0</v>
      </c>
      <c r="AD369" s="126">
        <f t="shared" si="103"/>
        <v>1</v>
      </c>
      <c r="AE369" s="126">
        <f t="shared" si="104"/>
        <v>1</v>
      </c>
      <c r="AF369" s="127"/>
      <c r="AG369" s="125"/>
      <c r="AH369" s="125">
        <f t="shared" si="105"/>
        <v>3</v>
      </c>
      <c r="AI369" s="125">
        <f t="shared" si="106"/>
        <v>3</v>
      </c>
      <c r="AJ369" s="125" t="str">
        <f t="shared" si="107"/>
        <v>Correct</v>
      </c>
      <c r="AK369" s="125"/>
      <c r="AL369" s="115" t="s">
        <v>99</v>
      </c>
      <c r="AM369" s="115">
        <v>59</v>
      </c>
      <c r="AN369" s="115" t="s">
        <v>181</v>
      </c>
      <c r="AO369" s="115" t="s">
        <v>219</v>
      </c>
      <c r="AP369" s="115" t="s">
        <v>85</v>
      </c>
      <c r="AS369" s="115" t="s">
        <v>104</v>
      </c>
      <c r="AT369" s="115" t="s">
        <v>94</v>
      </c>
      <c r="AU369" s="115" t="s">
        <v>113</v>
      </c>
      <c r="AV369" s="115" t="s">
        <v>91</v>
      </c>
      <c r="AW369" s="115" t="s">
        <v>91</v>
      </c>
    </row>
    <row r="370" spans="1:49">
      <c r="A370" s="115">
        <v>6985441868</v>
      </c>
      <c r="O370" s="125"/>
      <c r="P370" s="125">
        <f t="shared" si="90"/>
        <v>0</v>
      </c>
      <c r="Q370" s="125" t="e">
        <f t="shared" si="91"/>
        <v>#DIV/0!</v>
      </c>
      <c r="R370" s="125"/>
      <c r="S370" s="125">
        <f t="shared" si="92"/>
        <v>0</v>
      </c>
      <c r="T370" s="125">
        <f t="shared" si="93"/>
        <v>0</v>
      </c>
      <c r="U370" s="125">
        <f t="shared" si="94"/>
        <v>0</v>
      </c>
      <c r="V370" s="126">
        <f t="shared" si="95"/>
        <v>0</v>
      </c>
      <c r="W370" s="126">
        <f t="shared" si="96"/>
        <v>0</v>
      </c>
      <c r="X370" s="126">
        <f t="shared" si="97"/>
        <v>0</v>
      </c>
      <c r="Y370" s="126">
        <f t="shared" si="98"/>
        <v>0</v>
      </c>
      <c r="Z370" s="126">
        <f t="shared" si="99"/>
        <v>0</v>
      </c>
      <c r="AA370" s="126">
        <f t="shared" si="100"/>
        <v>0</v>
      </c>
      <c r="AB370" s="126">
        <f t="shared" si="101"/>
        <v>0</v>
      </c>
      <c r="AC370" s="126">
        <f t="shared" si="102"/>
        <v>0</v>
      </c>
      <c r="AD370" s="126">
        <f t="shared" si="103"/>
        <v>0</v>
      </c>
      <c r="AE370" s="126">
        <f t="shared" si="104"/>
        <v>0</v>
      </c>
      <c r="AF370" s="127"/>
      <c r="AG370" s="125"/>
      <c r="AH370" s="125">
        <f t="shared" si="105"/>
        <v>0</v>
      </c>
      <c r="AI370" s="125">
        <f t="shared" si="106"/>
        <v>0</v>
      </c>
      <c r="AJ370" s="125" t="str">
        <f t="shared" si="107"/>
        <v>Correct</v>
      </c>
      <c r="AK370" s="125"/>
      <c r="AL370" s="115" t="s">
        <v>99</v>
      </c>
      <c r="AM370" s="115">
        <v>59</v>
      </c>
      <c r="AN370" s="115" t="s">
        <v>84</v>
      </c>
      <c r="AO370" s="115" t="s">
        <v>160</v>
      </c>
      <c r="AP370" s="115" t="s">
        <v>85</v>
      </c>
      <c r="AQ370" s="115" t="s">
        <v>86</v>
      </c>
      <c r="AR370" s="115" t="s">
        <v>87</v>
      </c>
      <c r="AT370" s="115" t="s">
        <v>102</v>
      </c>
      <c r="AU370" s="115" t="s">
        <v>90</v>
      </c>
      <c r="AV370" s="115" t="s">
        <v>91</v>
      </c>
      <c r="AW370" s="115" t="s">
        <v>86</v>
      </c>
    </row>
    <row r="371" spans="1:49">
      <c r="A371" s="115">
        <v>7020350176</v>
      </c>
      <c r="K371" s="115" t="s">
        <v>27</v>
      </c>
      <c r="L371" s="115" t="s">
        <v>28</v>
      </c>
      <c r="O371" s="125"/>
      <c r="P371" s="125">
        <f t="shared" si="90"/>
        <v>2</v>
      </c>
      <c r="Q371" s="125">
        <f t="shared" si="91"/>
        <v>1.5</v>
      </c>
      <c r="R371" s="125"/>
      <c r="S371" s="125">
        <f t="shared" si="92"/>
        <v>0</v>
      </c>
      <c r="T371" s="125">
        <f t="shared" si="93"/>
        <v>0</v>
      </c>
      <c r="U371" s="125">
        <f t="shared" si="94"/>
        <v>0</v>
      </c>
      <c r="V371" s="126">
        <f t="shared" si="95"/>
        <v>0</v>
      </c>
      <c r="W371" s="126">
        <f t="shared" si="96"/>
        <v>0</v>
      </c>
      <c r="X371" s="126">
        <f t="shared" si="97"/>
        <v>0</v>
      </c>
      <c r="Y371" s="126">
        <f t="shared" si="98"/>
        <v>0</v>
      </c>
      <c r="Z371" s="126">
        <f t="shared" si="99"/>
        <v>0</v>
      </c>
      <c r="AA371" s="126">
        <f t="shared" si="100"/>
        <v>0</v>
      </c>
      <c r="AB371" s="126">
        <f t="shared" si="101"/>
        <v>1</v>
      </c>
      <c r="AC371" s="126">
        <f t="shared" si="102"/>
        <v>1</v>
      </c>
      <c r="AD371" s="126">
        <f t="shared" si="103"/>
        <v>0</v>
      </c>
      <c r="AE371" s="126">
        <f t="shared" si="104"/>
        <v>0</v>
      </c>
      <c r="AF371" s="127"/>
      <c r="AG371" s="125"/>
      <c r="AH371" s="125">
        <f t="shared" si="105"/>
        <v>2</v>
      </c>
      <c r="AI371" s="125">
        <f t="shared" si="106"/>
        <v>2</v>
      </c>
      <c r="AJ371" s="125" t="str">
        <f t="shared" si="107"/>
        <v>Correct</v>
      </c>
      <c r="AK371" s="125"/>
      <c r="AL371" s="115" t="s">
        <v>99</v>
      </c>
      <c r="AM371" s="115">
        <v>22</v>
      </c>
      <c r="AN371" s="115" t="s">
        <v>181</v>
      </c>
      <c r="AO371" s="115" t="s">
        <v>440</v>
      </c>
      <c r="AP371" s="115" t="s">
        <v>85</v>
      </c>
      <c r="AQ371" s="115" t="s">
        <v>86</v>
      </c>
      <c r="AR371" s="115" t="s">
        <v>87</v>
      </c>
      <c r="AS371" s="115" t="s">
        <v>96</v>
      </c>
      <c r="AT371" s="115" t="s">
        <v>112</v>
      </c>
      <c r="AU371" s="115" t="s">
        <v>98</v>
      </c>
      <c r="AV371" s="115" t="s">
        <v>91</v>
      </c>
      <c r="AW371" s="115" t="s">
        <v>91</v>
      </c>
    </row>
    <row r="372" spans="1:49">
      <c r="A372" s="115">
        <v>5584638926</v>
      </c>
      <c r="C372" s="115" t="s">
        <v>19</v>
      </c>
      <c r="H372" s="115" t="s">
        <v>24</v>
      </c>
      <c r="L372" s="115" t="s">
        <v>28</v>
      </c>
      <c r="O372" s="125"/>
      <c r="P372" s="125">
        <f t="shared" si="90"/>
        <v>3</v>
      </c>
      <c r="Q372" s="125">
        <f t="shared" si="91"/>
        <v>1</v>
      </c>
      <c r="R372" s="125"/>
      <c r="S372" s="125">
        <f t="shared" si="92"/>
        <v>0</v>
      </c>
      <c r="T372" s="125">
        <f t="shared" si="93"/>
        <v>1</v>
      </c>
      <c r="U372" s="125">
        <f t="shared" si="94"/>
        <v>0</v>
      </c>
      <c r="V372" s="126">
        <f t="shared" si="95"/>
        <v>0</v>
      </c>
      <c r="W372" s="126">
        <f t="shared" si="96"/>
        <v>0</v>
      </c>
      <c r="X372" s="126">
        <f t="shared" si="97"/>
        <v>0</v>
      </c>
      <c r="Y372" s="126">
        <f t="shared" si="98"/>
        <v>1</v>
      </c>
      <c r="Z372" s="126">
        <f t="shared" si="99"/>
        <v>0</v>
      </c>
      <c r="AA372" s="126">
        <f t="shared" si="100"/>
        <v>0</v>
      </c>
      <c r="AB372" s="126">
        <f t="shared" si="101"/>
        <v>0</v>
      </c>
      <c r="AC372" s="126">
        <f t="shared" si="102"/>
        <v>1</v>
      </c>
      <c r="AD372" s="126">
        <f t="shared" si="103"/>
        <v>0</v>
      </c>
      <c r="AE372" s="126">
        <f t="shared" si="104"/>
        <v>0</v>
      </c>
      <c r="AF372" s="127"/>
      <c r="AG372" s="125"/>
      <c r="AH372" s="125">
        <f t="shared" si="105"/>
        <v>3</v>
      </c>
      <c r="AI372" s="125">
        <f t="shared" si="106"/>
        <v>3</v>
      </c>
      <c r="AJ372" s="125" t="str">
        <f t="shared" si="107"/>
        <v>Correct</v>
      </c>
      <c r="AK372" s="125"/>
      <c r="AL372" s="115" t="s">
        <v>83</v>
      </c>
      <c r="AM372" s="115">
        <v>52</v>
      </c>
      <c r="AN372" s="115" t="s">
        <v>181</v>
      </c>
      <c r="AO372" s="115" t="s">
        <v>185</v>
      </c>
      <c r="AP372" s="115" t="s">
        <v>97</v>
      </c>
      <c r="AQ372" s="115" t="s">
        <v>86</v>
      </c>
      <c r="AR372" s="115" t="s">
        <v>87</v>
      </c>
      <c r="AS372" s="115" t="s">
        <v>88</v>
      </c>
      <c r="AT372" s="115" t="s">
        <v>94</v>
      </c>
      <c r="AU372" s="115" t="s">
        <v>90</v>
      </c>
      <c r="AV372" s="115" t="s">
        <v>91</v>
      </c>
      <c r="AW372" s="115" t="s">
        <v>91</v>
      </c>
    </row>
    <row r="373" spans="1:49">
      <c r="A373" s="115">
        <v>7020354320</v>
      </c>
      <c r="E373" s="115" t="s">
        <v>21</v>
      </c>
      <c r="K373" s="115" t="s">
        <v>27</v>
      </c>
      <c r="L373" s="115" t="s">
        <v>28</v>
      </c>
      <c r="O373" s="125"/>
      <c r="P373" s="125">
        <f t="shared" si="90"/>
        <v>3</v>
      </c>
      <c r="Q373" s="125">
        <f t="shared" si="91"/>
        <v>1</v>
      </c>
      <c r="R373" s="125"/>
      <c r="S373" s="125">
        <f t="shared" si="92"/>
        <v>0</v>
      </c>
      <c r="T373" s="125">
        <f t="shared" si="93"/>
        <v>0</v>
      </c>
      <c r="U373" s="125">
        <f t="shared" si="94"/>
        <v>0</v>
      </c>
      <c r="V373" s="126">
        <f t="shared" si="95"/>
        <v>1</v>
      </c>
      <c r="W373" s="126">
        <f t="shared" si="96"/>
        <v>0</v>
      </c>
      <c r="X373" s="126">
        <f t="shared" si="97"/>
        <v>0</v>
      </c>
      <c r="Y373" s="126">
        <f t="shared" si="98"/>
        <v>0</v>
      </c>
      <c r="Z373" s="126">
        <f t="shared" si="99"/>
        <v>0</v>
      </c>
      <c r="AA373" s="126">
        <f t="shared" si="100"/>
        <v>0</v>
      </c>
      <c r="AB373" s="126">
        <f t="shared" si="101"/>
        <v>1</v>
      </c>
      <c r="AC373" s="126">
        <f t="shared" si="102"/>
        <v>1</v>
      </c>
      <c r="AD373" s="126">
        <f t="shared" si="103"/>
        <v>0</v>
      </c>
      <c r="AE373" s="126">
        <f t="shared" si="104"/>
        <v>0</v>
      </c>
      <c r="AF373" s="127"/>
      <c r="AG373" s="125"/>
      <c r="AH373" s="125">
        <f t="shared" si="105"/>
        <v>3</v>
      </c>
      <c r="AI373" s="125">
        <f t="shared" si="106"/>
        <v>3</v>
      </c>
      <c r="AJ373" s="125" t="str">
        <f t="shared" si="107"/>
        <v>Correct</v>
      </c>
      <c r="AK373" s="125"/>
      <c r="AL373" s="115" t="s">
        <v>99</v>
      </c>
      <c r="AM373" s="115">
        <v>18</v>
      </c>
      <c r="AN373" s="115" t="s">
        <v>181</v>
      </c>
      <c r="AO373" s="115" t="s">
        <v>207</v>
      </c>
      <c r="AP373" s="115" t="s">
        <v>85</v>
      </c>
      <c r="AQ373" s="115" t="s">
        <v>86</v>
      </c>
      <c r="AR373" s="115" t="s">
        <v>87</v>
      </c>
      <c r="AS373" s="115" t="s">
        <v>96</v>
      </c>
      <c r="AT373" s="115" t="s">
        <v>112</v>
      </c>
      <c r="AU373" s="115" t="s">
        <v>98</v>
      </c>
      <c r="AV373" s="115" t="s">
        <v>91</v>
      </c>
      <c r="AW373" s="115" t="s">
        <v>86</v>
      </c>
    </row>
    <row r="374" spans="1:49">
      <c r="A374" s="115">
        <v>7020351874</v>
      </c>
      <c r="K374" s="115" t="s">
        <v>27</v>
      </c>
      <c r="L374" s="115" t="s">
        <v>28</v>
      </c>
      <c r="N374" s="115" t="s">
        <v>30</v>
      </c>
      <c r="O374" s="125"/>
      <c r="P374" s="125">
        <f t="shared" si="90"/>
        <v>3</v>
      </c>
      <c r="Q374" s="125">
        <f t="shared" si="91"/>
        <v>1</v>
      </c>
      <c r="R374" s="125"/>
      <c r="S374" s="125">
        <f t="shared" si="92"/>
        <v>0</v>
      </c>
      <c r="T374" s="125">
        <f t="shared" si="93"/>
        <v>0</v>
      </c>
      <c r="U374" s="125">
        <f t="shared" si="94"/>
        <v>0</v>
      </c>
      <c r="V374" s="126">
        <f t="shared" si="95"/>
        <v>0</v>
      </c>
      <c r="W374" s="126">
        <f t="shared" si="96"/>
        <v>0</v>
      </c>
      <c r="X374" s="126">
        <f t="shared" si="97"/>
        <v>0</v>
      </c>
      <c r="Y374" s="126">
        <f t="shared" si="98"/>
        <v>0</v>
      </c>
      <c r="Z374" s="126">
        <f t="shared" si="99"/>
        <v>0</v>
      </c>
      <c r="AA374" s="126">
        <f t="shared" si="100"/>
        <v>0</v>
      </c>
      <c r="AB374" s="126">
        <f t="shared" si="101"/>
        <v>1</v>
      </c>
      <c r="AC374" s="126">
        <f t="shared" si="102"/>
        <v>1</v>
      </c>
      <c r="AD374" s="126">
        <f t="shared" si="103"/>
        <v>0</v>
      </c>
      <c r="AE374" s="126">
        <f t="shared" si="104"/>
        <v>1</v>
      </c>
      <c r="AF374" s="127"/>
      <c r="AG374" s="125"/>
      <c r="AH374" s="125">
        <f t="shared" si="105"/>
        <v>3</v>
      </c>
      <c r="AI374" s="125">
        <f t="shared" si="106"/>
        <v>3</v>
      </c>
      <c r="AJ374" s="125" t="str">
        <f t="shared" si="107"/>
        <v>Correct</v>
      </c>
      <c r="AK374" s="125"/>
      <c r="AL374" s="115" t="s">
        <v>99</v>
      </c>
      <c r="AM374" s="115">
        <v>17</v>
      </c>
      <c r="AN374" s="115" t="s">
        <v>181</v>
      </c>
      <c r="AO374" s="115" t="s">
        <v>219</v>
      </c>
      <c r="AP374" s="115" t="s">
        <v>107</v>
      </c>
      <c r="AQ374" s="115" t="s">
        <v>91</v>
      </c>
      <c r="AR374" s="115" t="s">
        <v>87</v>
      </c>
      <c r="AS374" s="115" t="s">
        <v>101</v>
      </c>
      <c r="AT374" s="115" t="s">
        <v>112</v>
      </c>
      <c r="AU374" s="115" t="s">
        <v>95</v>
      </c>
      <c r="AV374" s="115" t="s">
        <v>91</v>
      </c>
      <c r="AW374" s="115" t="s">
        <v>91</v>
      </c>
    </row>
    <row r="375" spans="1:49">
      <c r="A375" s="115">
        <v>7020348079</v>
      </c>
      <c r="K375" s="115" t="s">
        <v>27</v>
      </c>
      <c r="L375" s="115" t="s">
        <v>28</v>
      </c>
      <c r="O375" s="125"/>
      <c r="P375" s="125">
        <f t="shared" si="90"/>
        <v>2</v>
      </c>
      <c r="Q375" s="125">
        <f t="shared" si="91"/>
        <v>1.5</v>
      </c>
      <c r="R375" s="125"/>
      <c r="S375" s="125">
        <f t="shared" si="92"/>
        <v>0</v>
      </c>
      <c r="T375" s="125">
        <f t="shared" si="93"/>
        <v>0</v>
      </c>
      <c r="U375" s="125">
        <f t="shared" si="94"/>
        <v>0</v>
      </c>
      <c r="V375" s="126">
        <f t="shared" si="95"/>
        <v>0</v>
      </c>
      <c r="W375" s="126">
        <f t="shared" si="96"/>
        <v>0</v>
      </c>
      <c r="X375" s="126">
        <f t="shared" si="97"/>
        <v>0</v>
      </c>
      <c r="Y375" s="126">
        <f t="shared" si="98"/>
        <v>0</v>
      </c>
      <c r="Z375" s="126">
        <f t="shared" si="99"/>
        <v>0</v>
      </c>
      <c r="AA375" s="126">
        <f t="shared" si="100"/>
        <v>0</v>
      </c>
      <c r="AB375" s="126">
        <f t="shared" si="101"/>
        <v>1</v>
      </c>
      <c r="AC375" s="126">
        <f t="shared" si="102"/>
        <v>1</v>
      </c>
      <c r="AD375" s="126">
        <f t="shared" si="103"/>
        <v>0</v>
      </c>
      <c r="AE375" s="126">
        <f t="shared" si="104"/>
        <v>0</v>
      </c>
      <c r="AF375" s="127"/>
      <c r="AG375" s="125"/>
      <c r="AH375" s="125">
        <f t="shared" si="105"/>
        <v>2</v>
      </c>
      <c r="AI375" s="125">
        <f t="shared" si="106"/>
        <v>2</v>
      </c>
      <c r="AJ375" s="125" t="str">
        <f t="shared" si="107"/>
        <v>Correct</v>
      </c>
      <c r="AK375" s="125"/>
      <c r="AL375" s="115" t="s">
        <v>99</v>
      </c>
      <c r="AM375" s="115">
        <v>20</v>
      </c>
      <c r="AN375" s="115" t="s">
        <v>181</v>
      </c>
      <c r="AO375" s="115" t="s">
        <v>207</v>
      </c>
      <c r="AP375" s="115" t="s">
        <v>107</v>
      </c>
      <c r="AQ375" s="115" t="s">
        <v>91</v>
      </c>
      <c r="AR375" s="115" t="s">
        <v>467</v>
      </c>
      <c r="AS375" s="115" t="s">
        <v>93</v>
      </c>
      <c r="AT375" s="115" t="s">
        <v>94</v>
      </c>
      <c r="AU375" s="115" t="s">
        <v>90</v>
      </c>
      <c r="AV375" s="115" t="s">
        <v>91</v>
      </c>
      <c r="AW375" s="115" t="s">
        <v>91</v>
      </c>
    </row>
    <row r="376" spans="1:49">
      <c r="A376" s="115">
        <v>7020348079</v>
      </c>
      <c r="K376" s="115" t="s">
        <v>27</v>
      </c>
      <c r="L376" s="115" t="s">
        <v>28</v>
      </c>
      <c r="O376" s="125"/>
      <c r="P376" s="125">
        <f t="shared" si="90"/>
        <v>2</v>
      </c>
      <c r="Q376" s="125">
        <f t="shared" si="91"/>
        <v>1.5</v>
      </c>
      <c r="R376" s="125"/>
      <c r="S376" s="125">
        <f t="shared" si="92"/>
        <v>0</v>
      </c>
      <c r="T376" s="125">
        <f t="shared" si="93"/>
        <v>0</v>
      </c>
      <c r="U376" s="125">
        <f t="shared" si="94"/>
        <v>0</v>
      </c>
      <c r="V376" s="126">
        <f t="shared" si="95"/>
        <v>0</v>
      </c>
      <c r="W376" s="126">
        <f t="shared" si="96"/>
        <v>0</v>
      </c>
      <c r="X376" s="126">
        <f t="shared" si="97"/>
        <v>0</v>
      </c>
      <c r="Y376" s="126">
        <f t="shared" si="98"/>
        <v>0</v>
      </c>
      <c r="Z376" s="126">
        <f t="shared" si="99"/>
        <v>0</v>
      </c>
      <c r="AA376" s="126">
        <f t="shared" si="100"/>
        <v>0</v>
      </c>
      <c r="AB376" s="126">
        <f t="shared" si="101"/>
        <v>1</v>
      </c>
      <c r="AC376" s="126">
        <f t="shared" si="102"/>
        <v>1</v>
      </c>
      <c r="AD376" s="126">
        <f t="shared" si="103"/>
        <v>0</v>
      </c>
      <c r="AE376" s="126">
        <f t="shared" si="104"/>
        <v>0</v>
      </c>
      <c r="AF376" s="127"/>
      <c r="AG376" s="125"/>
      <c r="AH376" s="125">
        <f t="shared" si="105"/>
        <v>2</v>
      </c>
      <c r="AI376" s="125">
        <f t="shared" si="106"/>
        <v>2</v>
      </c>
      <c r="AJ376" s="125" t="str">
        <f t="shared" si="107"/>
        <v>Correct</v>
      </c>
      <c r="AK376" s="125"/>
      <c r="AL376" s="115" t="s">
        <v>99</v>
      </c>
      <c r="AM376" s="115">
        <v>20</v>
      </c>
      <c r="AN376" s="115" t="s">
        <v>181</v>
      </c>
      <c r="AO376" s="115" t="s">
        <v>207</v>
      </c>
      <c r="AP376" s="115" t="s">
        <v>107</v>
      </c>
      <c r="AQ376" s="115" t="s">
        <v>91</v>
      </c>
      <c r="AR376" s="115" t="s">
        <v>475</v>
      </c>
      <c r="AS376" s="115" t="s">
        <v>93</v>
      </c>
      <c r="AT376" s="115" t="s">
        <v>94</v>
      </c>
      <c r="AU376" s="115" t="s">
        <v>90</v>
      </c>
      <c r="AV376" s="115" t="s">
        <v>91</v>
      </c>
      <c r="AW376" s="115" t="s">
        <v>91</v>
      </c>
    </row>
    <row r="377" spans="1:49">
      <c r="A377" s="115">
        <v>7045793721</v>
      </c>
      <c r="D377" s="115" t="s">
        <v>20</v>
      </c>
      <c r="G377" s="115" t="s">
        <v>23</v>
      </c>
      <c r="J377" s="115" t="s">
        <v>26</v>
      </c>
      <c r="O377" s="125"/>
      <c r="P377" s="125">
        <f t="shared" si="90"/>
        <v>3</v>
      </c>
      <c r="Q377" s="125">
        <f t="shared" si="91"/>
        <v>1</v>
      </c>
      <c r="R377" s="125"/>
      <c r="S377" s="125">
        <f t="shared" si="92"/>
        <v>0</v>
      </c>
      <c r="T377" s="125">
        <f t="shared" si="93"/>
        <v>0</v>
      </c>
      <c r="U377" s="125">
        <f t="shared" si="94"/>
        <v>1</v>
      </c>
      <c r="V377" s="126">
        <f t="shared" si="95"/>
        <v>0</v>
      </c>
      <c r="W377" s="126">
        <f t="shared" si="96"/>
        <v>0</v>
      </c>
      <c r="X377" s="126">
        <f t="shared" si="97"/>
        <v>1</v>
      </c>
      <c r="Y377" s="126">
        <f t="shared" si="98"/>
        <v>0</v>
      </c>
      <c r="Z377" s="126">
        <f t="shared" si="99"/>
        <v>0</v>
      </c>
      <c r="AA377" s="126">
        <f t="shared" si="100"/>
        <v>1</v>
      </c>
      <c r="AB377" s="126">
        <f t="shared" si="101"/>
        <v>0</v>
      </c>
      <c r="AC377" s="126">
        <f t="shared" si="102"/>
        <v>0</v>
      </c>
      <c r="AD377" s="126">
        <f t="shared" si="103"/>
        <v>0</v>
      </c>
      <c r="AE377" s="126">
        <f t="shared" si="104"/>
        <v>0</v>
      </c>
      <c r="AF377" s="127"/>
      <c r="AG377" s="125"/>
      <c r="AH377" s="125">
        <f t="shared" si="105"/>
        <v>3</v>
      </c>
      <c r="AI377" s="125">
        <f t="shared" si="106"/>
        <v>3</v>
      </c>
      <c r="AJ377" s="125" t="str">
        <f t="shared" si="107"/>
        <v>Correct</v>
      </c>
      <c r="AK377" s="125"/>
      <c r="AL377" s="115" t="s">
        <v>83</v>
      </c>
      <c r="AM377" s="115">
        <v>52</v>
      </c>
      <c r="AN377" s="115" t="s">
        <v>181</v>
      </c>
      <c r="AO377" s="115" t="s">
        <v>208</v>
      </c>
      <c r="AP377" s="115" t="s">
        <v>85</v>
      </c>
      <c r="AQ377" s="115" t="s">
        <v>86</v>
      </c>
      <c r="AR377" s="115" t="s">
        <v>87</v>
      </c>
      <c r="AS377" s="115" t="s">
        <v>88</v>
      </c>
      <c r="AT377" s="115" t="s">
        <v>111</v>
      </c>
      <c r="AU377" s="115" t="s">
        <v>90</v>
      </c>
      <c r="AV377" s="115" t="s">
        <v>91</v>
      </c>
      <c r="AW377" s="115" t="s">
        <v>91</v>
      </c>
    </row>
    <row r="378" spans="1:49">
      <c r="A378" s="115">
        <v>7020346866</v>
      </c>
      <c r="K378" s="115" t="s">
        <v>27</v>
      </c>
      <c r="L378" s="115" t="s">
        <v>28</v>
      </c>
      <c r="O378" s="125"/>
      <c r="P378" s="125">
        <f t="shared" si="90"/>
        <v>2</v>
      </c>
      <c r="Q378" s="125">
        <f t="shared" si="91"/>
        <v>1.5</v>
      </c>
      <c r="R378" s="125"/>
      <c r="S378" s="125">
        <f t="shared" si="92"/>
        <v>0</v>
      </c>
      <c r="T378" s="125">
        <f t="shared" si="93"/>
        <v>0</v>
      </c>
      <c r="U378" s="125">
        <f t="shared" si="94"/>
        <v>0</v>
      </c>
      <c r="V378" s="126">
        <f t="shared" si="95"/>
        <v>0</v>
      </c>
      <c r="W378" s="126">
        <f t="shared" si="96"/>
        <v>0</v>
      </c>
      <c r="X378" s="126">
        <f t="shared" si="97"/>
        <v>0</v>
      </c>
      <c r="Y378" s="126">
        <f t="shared" si="98"/>
        <v>0</v>
      </c>
      <c r="Z378" s="126">
        <f t="shared" si="99"/>
        <v>0</v>
      </c>
      <c r="AA378" s="126">
        <f t="shared" si="100"/>
        <v>0</v>
      </c>
      <c r="AB378" s="126">
        <f t="shared" si="101"/>
        <v>1</v>
      </c>
      <c r="AC378" s="126">
        <f t="shared" si="102"/>
        <v>1</v>
      </c>
      <c r="AD378" s="126">
        <f t="shared" si="103"/>
        <v>0</v>
      </c>
      <c r="AE378" s="126">
        <f t="shared" si="104"/>
        <v>0</v>
      </c>
      <c r="AF378" s="127"/>
      <c r="AG378" s="125"/>
      <c r="AH378" s="125">
        <f t="shared" si="105"/>
        <v>2</v>
      </c>
      <c r="AI378" s="125">
        <f t="shared" si="106"/>
        <v>2</v>
      </c>
      <c r="AJ378" s="125" t="str">
        <f t="shared" si="107"/>
        <v>Correct</v>
      </c>
      <c r="AK378" s="125"/>
      <c r="AL378" s="115" t="s">
        <v>83</v>
      </c>
      <c r="AM378" s="115">
        <v>31</v>
      </c>
      <c r="AN378" s="115" t="s">
        <v>181</v>
      </c>
      <c r="AP378" s="115" t="s">
        <v>85</v>
      </c>
      <c r="AQ378" s="115" t="s">
        <v>86</v>
      </c>
      <c r="AR378" s="115" t="s">
        <v>87</v>
      </c>
      <c r="AS378" s="115" t="s">
        <v>93</v>
      </c>
      <c r="AT378" s="115" t="s">
        <v>89</v>
      </c>
      <c r="AU378" s="115" t="s">
        <v>98</v>
      </c>
      <c r="AV378" s="115" t="s">
        <v>91</v>
      </c>
      <c r="AW378" s="115" t="s">
        <v>91</v>
      </c>
    </row>
    <row r="379" spans="1:49">
      <c r="A379" s="115">
        <v>7020353395</v>
      </c>
      <c r="O379" s="125"/>
      <c r="P379" s="125">
        <f t="shared" si="90"/>
        <v>0</v>
      </c>
      <c r="Q379" s="125" t="e">
        <f t="shared" si="91"/>
        <v>#DIV/0!</v>
      </c>
      <c r="R379" s="125"/>
      <c r="S379" s="125">
        <f t="shared" si="92"/>
        <v>0</v>
      </c>
      <c r="T379" s="125">
        <f t="shared" si="93"/>
        <v>0</v>
      </c>
      <c r="U379" s="125">
        <f t="shared" si="94"/>
        <v>0</v>
      </c>
      <c r="V379" s="126">
        <f t="shared" si="95"/>
        <v>0</v>
      </c>
      <c r="W379" s="126">
        <f t="shared" si="96"/>
        <v>0</v>
      </c>
      <c r="X379" s="126">
        <f t="shared" si="97"/>
        <v>0</v>
      </c>
      <c r="Y379" s="126">
        <f t="shared" si="98"/>
        <v>0</v>
      </c>
      <c r="Z379" s="126">
        <f t="shared" si="99"/>
        <v>0</v>
      </c>
      <c r="AA379" s="126">
        <f t="shared" si="100"/>
        <v>0</v>
      </c>
      <c r="AB379" s="126">
        <f t="shared" si="101"/>
        <v>0</v>
      </c>
      <c r="AC379" s="126">
        <f t="shared" si="102"/>
        <v>0</v>
      </c>
      <c r="AD379" s="126">
        <f t="shared" si="103"/>
        <v>0</v>
      </c>
      <c r="AE379" s="126">
        <f t="shared" si="104"/>
        <v>0</v>
      </c>
      <c r="AF379" s="127"/>
      <c r="AG379" s="125"/>
      <c r="AH379" s="125">
        <f t="shared" si="105"/>
        <v>0</v>
      </c>
      <c r="AI379" s="125">
        <f t="shared" si="106"/>
        <v>0</v>
      </c>
      <c r="AJ379" s="125" t="str">
        <f t="shared" si="107"/>
        <v>Correct</v>
      </c>
      <c r="AK379" s="125"/>
      <c r="AL379" s="115" t="s">
        <v>99</v>
      </c>
      <c r="AM379" s="115">
        <v>34</v>
      </c>
      <c r="AN379" s="115" t="s">
        <v>181</v>
      </c>
      <c r="AO379" s="115" t="s">
        <v>223</v>
      </c>
      <c r="AP379" s="115" t="s">
        <v>97</v>
      </c>
      <c r="AQ379" s="115" t="s">
        <v>86</v>
      </c>
      <c r="AR379" s="115" t="s">
        <v>87</v>
      </c>
      <c r="AS379" s="115" t="s">
        <v>93</v>
      </c>
      <c r="AT379" s="115" t="s">
        <v>94</v>
      </c>
      <c r="AU379" s="115" t="s">
        <v>98</v>
      </c>
      <c r="AV379" s="115" t="s">
        <v>91</v>
      </c>
      <c r="AW379" s="115" t="s">
        <v>91</v>
      </c>
    </row>
    <row r="380" spans="1:49">
      <c r="A380" s="115">
        <v>7045786308</v>
      </c>
      <c r="C380" s="115" t="s">
        <v>19</v>
      </c>
      <c r="D380" s="115" t="s">
        <v>20</v>
      </c>
      <c r="L380" s="115" t="s">
        <v>28</v>
      </c>
      <c r="O380" s="125"/>
      <c r="P380" s="125">
        <f t="shared" si="90"/>
        <v>3</v>
      </c>
      <c r="Q380" s="125">
        <f t="shared" si="91"/>
        <v>1</v>
      </c>
      <c r="R380" s="125"/>
      <c r="S380" s="125">
        <f t="shared" si="92"/>
        <v>0</v>
      </c>
      <c r="T380" s="125">
        <f t="shared" si="93"/>
        <v>1</v>
      </c>
      <c r="U380" s="125">
        <f t="shared" si="94"/>
        <v>1</v>
      </c>
      <c r="V380" s="126">
        <f t="shared" si="95"/>
        <v>0</v>
      </c>
      <c r="W380" s="126">
        <f t="shared" si="96"/>
        <v>0</v>
      </c>
      <c r="X380" s="126">
        <f t="shared" si="97"/>
        <v>0</v>
      </c>
      <c r="Y380" s="126">
        <f t="shared" si="98"/>
        <v>0</v>
      </c>
      <c r="Z380" s="126">
        <f t="shared" si="99"/>
        <v>0</v>
      </c>
      <c r="AA380" s="126">
        <f t="shared" si="100"/>
        <v>0</v>
      </c>
      <c r="AB380" s="126">
        <f t="shared" si="101"/>
        <v>0</v>
      </c>
      <c r="AC380" s="126">
        <f t="shared" si="102"/>
        <v>1</v>
      </c>
      <c r="AD380" s="126">
        <f t="shared" si="103"/>
        <v>0</v>
      </c>
      <c r="AE380" s="126">
        <f t="shared" si="104"/>
        <v>0</v>
      </c>
      <c r="AF380" s="127"/>
      <c r="AG380" s="125"/>
      <c r="AH380" s="125">
        <f t="shared" si="105"/>
        <v>3</v>
      </c>
      <c r="AI380" s="125">
        <f t="shared" si="106"/>
        <v>3</v>
      </c>
      <c r="AJ380" s="125" t="str">
        <f t="shared" si="107"/>
        <v>Correct</v>
      </c>
      <c r="AK380" s="125"/>
      <c r="AL380" s="115" t="s">
        <v>83</v>
      </c>
      <c r="AN380" s="115" t="s">
        <v>181</v>
      </c>
      <c r="AO380" s="115" t="s">
        <v>190</v>
      </c>
      <c r="AP380" s="115" t="s">
        <v>85</v>
      </c>
      <c r="AQ380" s="115" t="s">
        <v>86</v>
      </c>
      <c r="AR380" s="115" t="s">
        <v>87</v>
      </c>
      <c r="AS380" s="115" t="s">
        <v>100</v>
      </c>
      <c r="AT380" s="115" t="s">
        <v>94</v>
      </c>
      <c r="AU380" s="115" t="s">
        <v>106</v>
      </c>
      <c r="AV380" s="115" t="s">
        <v>91</v>
      </c>
      <c r="AW380" s="115" t="s">
        <v>86</v>
      </c>
    </row>
    <row r="381" spans="1:49">
      <c r="A381" s="115">
        <v>7011078879</v>
      </c>
      <c r="E381" s="115" t="s">
        <v>21</v>
      </c>
      <c r="M381" s="115" t="s">
        <v>29</v>
      </c>
      <c r="O381" s="125"/>
      <c r="P381" s="125">
        <f t="shared" si="90"/>
        <v>2</v>
      </c>
      <c r="Q381" s="125">
        <f t="shared" si="91"/>
        <v>1.5</v>
      </c>
      <c r="R381" s="125"/>
      <c r="S381" s="125">
        <f t="shared" si="92"/>
        <v>0</v>
      </c>
      <c r="T381" s="125">
        <f t="shared" si="93"/>
        <v>0</v>
      </c>
      <c r="U381" s="125">
        <f t="shared" si="94"/>
        <v>0</v>
      </c>
      <c r="V381" s="126">
        <f t="shared" si="95"/>
        <v>1</v>
      </c>
      <c r="W381" s="126">
        <f t="shared" si="96"/>
        <v>0</v>
      </c>
      <c r="X381" s="126">
        <f t="shared" si="97"/>
        <v>0</v>
      </c>
      <c r="Y381" s="126">
        <f t="shared" si="98"/>
        <v>0</v>
      </c>
      <c r="Z381" s="126">
        <f t="shared" si="99"/>
        <v>0</v>
      </c>
      <c r="AA381" s="126">
        <f t="shared" si="100"/>
        <v>0</v>
      </c>
      <c r="AB381" s="126">
        <f t="shared" si="101"/>
        <v>0</v>
      </c>
      <c r="AC381" s="126">
        <f t="shared" si="102"/>
        <v>0</v>
      </c>
      <c r="AD381" s="126">
        <f t="shared" si="103"/>
        <v>1</v>
      </c>
      <c r="AE381" s="126">
        <f t="shared" si="104"/>
        <v>0</v>
      </c>
      <c r="AF381" s="127"/>
      <c r="AG381" s="125"/>
      <c r="AH381" s="125">
        <f t="shared" si="105"/>
        <v>2</v>
      </c>
      <c r="AI381" s="125">
        <f t="shared" si="106"/>
        <v>2</v>
      </c>
      <c r="AJ381" s="125" t="str">
        <f t="shared" si="107"/>
        <v>Correct</v>
      </c>
      <c r="AK381" s="125"/>
      <c r="AL381" s="115" t="s">
        <v>83</v>
      </c>
      <c r="AM381" s="115">
        <v>42</v>
      </c>
      <c r="AN381" s="115" t="s">
        <v>84</v>
      </c>
      <c r="AO381" s="115" t="s">
        <v>138</v>
      </c>
      <c r="AP381" s="115" t="s">
        <v>85</v>
      </c>
      <c r="AQ381" s="115" t="s">
        <v>86</v>
      </c>
      <c r="AR381" s="115" t="s">
        <v>87</v>
      </c>
      <c r="AT381" s="115" t="s">
        <v>89</v>
      </c>
      <c r="AU381" s="115" t="s">
        <v>90</v>
      </c>
      <c r="AV381" s="115" t="s">
        <v>91</v>
      </c>
      <c r="AW381" s="115" t="s">
        <v>91</v>
      </c>
    </row>
    <row r="382" spans="1:49">
      <c r="A382" s="115">
        <v>7044844527</v>
      </c>
      <c r="D382" s="115" t="s">
        <v>20</v>
      </c>
      <c r="K382" s="115" t="s">
        <v>27</v>
      </c>
      <c r="L382" s="115" t="s">
        <v>28</v>
      </c>
      <c r="O382" s="125"/>
      <c r="P382" s="125">
        <f t="shared" si="90"/>
        <v>3</v>
      </c>
      <c r="Q382" s="125">
        <f t="shared" si="91"/>
        <v>1</v>
      </c>
      <c r="R382" s="125"/>
      <c r="S382" s="125">
        <f t="shared" si="92"/>
        <v>0</v>
      </c>
      <c r="T382" s="125">
        <f t="shared" si="93"/>
        <v>0</v>
      </c>
      <c r="U382" s="125">
        <f t="shared" si="94"/>
        <v>1</v>
      </c>
      <c r="V382" s="126">
        <f t="shared" si="95"/>
        <v>0</v>
      </c>
      <c r="W382" s="126">
        <f t="shared" si="96"/>
        <v>0</v>
      </c>
      <c r="X382" s="126">
        <f t="shared" si="97"/>
        <v>0</v>
      </c>
      <c r="Y382" s="126">
        <f t="shared" si="98"/>
        <v>0</v>
      </c>
      <c r="Z382" s="126">
        <f t="shared" si="99"/>
        <v>0</v>
      </c>
      <c r="AA382" s="126">
        <f t="shared" si="100"/>
        <v>0</v>
      </c>
      <c r="AB382" s="126">
        <f t="shared" si="101"/>
        <v>1</v>
      </c>
      <c r="AC382" s="126">
        <f t="shared" si="102"/>
        <v>1</v>
      </c>
      <c r="AD382" s="126">
        <f t="shared" si="103"/>
        <v>0</v>
      </c>
      <c r="AE382" s="126">
        <f t="shared" si="104"/>
        <v>0</v>
      </c>
      <c r="AF382" s="127"/>
      <c r="AG382" s="125"/>
      <c r="AH382" s="125">
        <f t="shared" si="105"/>
        <v>3</v>
      </c>
      <c r="AI382" s="125">
        <f t="shared" si="106"/>
        <v>3</v>
      </c>
      <c r="AJ382" s="125" t="str">
        <f t="shared" si="107"/>
        <v>Correct</v>
      </c>
      <c r="AK382" s="125"/>
      <c r="AL382" s="115" t="s">
        <v>99</v>
      </c>
      <c r="AM382" s="115">
        <v>31</v>
      </c>
      <c r="AN382" s="115" t="s">
        <v>181</v>
      </c>
      <c r="AO382" s="115" t="s">
        <v>436</v>
      </c>
      <c r="AP382" s="115" t="s">
        <v>85</v>
      </c>
      <c r="AQ382" s="115" t="s">
        <v>86</v>
      </c>
      <c r="AR382" s="115" t="s">
        <v>87</v>
      </c>
      <c r="AS382" s="115" t="s">
        <v>88</v>
      </c>
      <c r="AT382" s="115" t="s">
        <v>94</v>
      </c>
      <c r="AU382" s="115" t="s">
        <v>103</v>
      </c>
      <c r="AV382" s="115" t="s">
        <v>91</v>
      </c>
    </row>
    <row r="383" spans="1:49">
      <c r="A383" s="115">
        <v>6985720384</v>
      </c>
      <c r="C383" s="115" t="s">
        <v>19</v>
      </c>
      <c r="K383" s="115" t="s">
        <v>27</v>
      </c>
      <c r="L383" s="115" t="s">
        <v>28</v>
      </c>
      <c r="O383" s="125"/>
      <c r="P383" s="125">
        <f t="shared" si="90"/>
        <v>3</v>
      </c>
      <c r="Q383" s="125">
        <f t="shared" si="91"/>
        <v>1</v>
      </c>
      <c r="R383" s="125"/>
      <c r="S383" s="125">
        <f t="shared" si="92"/>
        <v>0</v>
      </c>
      <c r="T383" s="125">
        <f t="shared" si="93"/>
        <v>1</v>
      </c>
      <c r="U383" s="125">
        <f t="shared" si="94"/>
        <v>0</v>
      </c>
      <c r="V383" s="126">
        <f t="shared" si="95"/>
        <v>0</v>
      </c>
      <c r="W383" s="126">
        <f t="shared" si="96"/>
        <v>0</v>
      </c>
      <c r="X383" s="126">
        <f t="shared" si="97"/>
        <v>0</v>
      </c>
      <c r="Y383" s="126">
        <f t="shared" si="98"/>
        <v>0</v>
      </c>
      <c r="Z383" s="126">
        <f t="shared" si="99"/>
        <v>0</v>
      </c>
      <c r="AA383" s="126">
        <f t="shared" si="100"/>
        <v>0</v>
      </c>
      <c r="AB383" s="126">
        <f t="shared" si="101"/>
        <v>1</v>
      </c>
      <c r="AC383" s="126">
        <f t="shared" si="102"/>
        <v>1</v>
      </c>
      <c r="AD383" s="126">
        <f t="shared" si="103"/>
        <v>0</v>
      </c>
      <c r="AE383" s="126">
        <f t="shared" si="104"/>
        <v>0</v>
      </c>
      <c r="AF383" s="127"/>
      <c r="AG383" s="125"/>
      <c r="AH383" s="125">
        <f t="shared" si="105"/>
        <v>3</v>
      </c>
      <c r="AI383" s="125">
        <f t="shared" si="106"/>
        <v>3</v>
      </c>
      <c r="AJ383" s="125" t="str">
        <f t="shared" si="107"/>
        <v>Correct</v>
      </c>
      <c r="AK383" s="125"/>
      <c r="AL383" s="115" t="s">
        <v>83</v>
      </c>
      <c r="AM383" s="115">
        <v>46</v>
      </c>
      <c r="AN383" s="115" t="s">
        <v>181</v>
      </c>
      <c r="AO383" s="115" t="s">
        <v>433</v>
      </c>
      <c r="AP383" s="115" t="s">
        <v>85</v>
      </c>
      <c r="AQ383" s="115" t="s">
        <v>86</v>
      </c>
      <c r="AS383" s="115" t="s">
        <v>101</v>
      </c>
      <c r="AT383" s="115" t="s">
        <v>89</v>
      </c>
      <c r="AV383" s="115" t="s">
        <v>91</v>
      </c>
      <c r="AW383" s="115" t="s">
        <v>91</v>
      </c>
    </row>
    <row r="384" spans="1:49">
      <c r="A384" s="115">
        <v>7020356811</v>
      </c>
      <c r="B384" s="115" t="s">
        <v>18</v>
      </c>
      <c r="H384" s="115" t="s">
        <v>24</v>
      </c>
      <c r="L384" s="115" t="s">
        <v>28</v>
      </c>
      <c r="O384" s="125"/>
      <c r="P384" s="125">
        <f t="shared" si="90"/>
        <v>3</v>
      </c>
      <c r="Q384" s="125">
        <f t="shared" si="91"/>
        <v>1</v>
      </c>
      <c r="R384" s="125"/>
      <c r="S384" s="125">
        <f t="shared" si="92"/>
        <v>1</v>
      </c>
      <c r="T384" s="125">
        <f t="shared" si="93"/>
        <v>0</v>
      </c>
      <c r="U384" s="125">
        <f t="shared" si="94"/>
        <v>0</v>
      </c>
      <c r="V384" s="126">
        <f t="shared" si="95"/>
        <v>0</v>
      </c>
      <c r="W384" s="126">
        <f t="shared" si="96"/>
        <v>0</v>
      </c>
      <c r="X384" s="126">
        <f t="shared" si="97"/>
        <v>0</v>
      </c>
      <c r="Y384" s="126">
        <f t="shared" si="98"/>
        <v>1</v>
      </c>
      <c r="Z384" s="126">
        <f t="shared" si="99"/>
        <v>0</v>
      </c>
      <c r="AA384" s="126">
        <f t="shared" si="100"/>
        <v>0</v>
      </c>
      <c r="AB384" s="126">
        <f t="shared" si="101"/>
        <v>0</v>
      </c>
      <c r="AC384" s="126">
        <f t="shared" si="102"/>
        <v>1</v>
      </c>
      <c r="AD384" s="126">
        <f t="shared" si="103"/>
        <v>0</v>
      </c>
      <c r="AE384" s="126">
        <f t="shared" si="104"/>
        <v>0</v>
      </c>
      <c r="AF384" s="127"/>
      <c r="AG384" s="125"/>
      <c r="AH384" s="125">
        <f t="shared" si="105"/>
        <v>3</v>
      </c>
      <c r="AI384" s="125">
        <f t="shared" si="106"/>
        <v>3</v>
      </c>
      <c r="AJ384" s="125" t="str">
        <f t="shared" si="107"/>
        <v>Correct</v>
      </c>
      <c r="AK384" s="125"/>
      <c r="AL384" s="115" t="s">
        <v>99</v>
      </c>
      <c r="AM384" s="115">
        <v>25</v>
      </c>
      <c r="AN384" s="115" t="s">
        <v>181</v>
      </c>
      <c r="AO384" s="115" t="s">
        <v>206</v>
      </c>
      <c r="AP384" s="115" t="s">
        <v>107</v>
      </c>
      <c r="AQ384" s="115" t="s">
        <v>91</v>
      </c>
      <c r="AR384" s="115" t="s">
        <v>465</v>
      </c>
      <c r="AS384" s="115" t="s">
        <v>93</v>
      </c>
      <c r="AT384" s="115" t="s">
        <v>94</v>
      </c>
      <c r="AU384" s="115" t="s">
        <v>90</v>
      </c>
      <c r="AV384" s="115" t="s">
        <v>117</v>
      </c>
      <c r="AW384" s="115" t="s">
        <v>91</v>
      </c>
    </row>
    <row r="385" spans="1:49">
      <c r="A385" s="115">
        <v>7020356811</v>
      </c>
      <c r="B385" s="115" t="s">
        <v>18</v>
      </c>
      <c r="H385" s="115" t="s">
        <v>24</v>
      </c>
      <c r="L385" s="115" t="s">
        <v>28</v>
      </c>
      <c r="O385" s="125"/>
      <c r="P385" s="125">
        <f t="shared" si="90"/>
        <v>3</v>
      </c>
      <c r="Q385" s="125">
        <f t="shared" si="91"/>
        <v>1</v>
      </c>
      <c r="R385" s="125"/>
      <c r="S385" s="125">
        <f t="shared" si="92"/>
        <v>1</v>
      </c>
      <c r="T385" s="125">
        <f t="shared" si="93"/>
        <v>0</v>
      </c>
      <c r="U385" s="125">
        <f t="shared" si="94"/>
        <v>0</v>
      </c>
      <c r="V385" s="126">
        <f t="shared" si="95"/>
        <v>0</v>
      </c>
      <c r="W385" s="126">
        <f t="shared" si="96"/>
        <v>0</v>
      </c>
      <c r="X385" s="126">
        <f t="shared" si="97"/>
        <v>0</v>
      </c>
      <c r="Y385" s="126">
        <f t="shared" si="98"/>
        <v>1</v>
      </c>
      <c r="Z385" s="126">
        <f t="shared" si="99"/>
        <v>0</v>
      </c>
      <c r="AA385" s="126">
        <f t="shared" si="100"/>
        <v>0</v>
      </c>
      <c r="AB385" s="126">
        <f t="shared" si="101"/>
        <v>0</v>
      </c>
      <c r="AC385" s="126">
        <f t="shared" si="102"/>
        <v>1</v>
      </c>
      <c r="AD385" s="126">
        <f t="shared" si="103"/>
        <v>0</v>
      </c>
      <c r="AE385" s="126">
        <f t="shared" si="104"/>
        <v>0</v>
      </c>
      <c r="AF385" s="127"/>
      <c r="AG385" s="125"/>
      <c r="AH385" s="125">
        <f t="shared" si="105"/>
        <v>3</v>
      </c>
      <c r="AI385" s="125">
        <f t="shared" si="106"/>
        <v>3</v>
      </c>
      <c r="AJ385" s="125" t="str">
        <f t="shared" si="107"/>
        <v>Correct</v>
      </c>
      <c r="AK385" s="125"/>
      <c r="AL385" s="115" t="s">
        <v>99</v>
      </c>
      <c r="AM385" s="115">
        <v>25</v>
      </c>
      <c r="AN385" s="115" t="s">
        <v>181</v>
      </c>
      <c r="AO385" s="115" t="s">
        <v>206</v>
      </c>
      <c r="AP385" s="115" t="s">
        <v>107</v>
      </c>
      <c r="AQ385" s="115" t="s">
        <v>91</v>
      </c>
      <c r="AR385" s="115" t="s">
        <v>497</v>
      </c>
      <c r="AS385" s="115" t="s">
        <v>93</v>
      </c>
      <c r="AT385" s="115" t="s">
        <v>94</v>
      </c>
      <c r="AU385" s="115" t="s">
        <v>90</v>
      </c>
      <c r="AV385" s="115" t="s">
        <v>117</v>
      </c>
      <c r="AW385" s="115" t="s">
        <v>91</v>
      </c>
    </row>
    <row r="386" spans="1:49">
      <c r="A386" s="115">
        <v>7020340302</v>
      </c>
      <c r="C386" s="115" t="s">
        <v>19</v>
      </c>
      <c r="I386" s="115" t="s">
        <v>25</v>
      </c>
      <c r="N386" s="115" t="s">
        <v>30</v>
      </c>
      <c r="O386" s="125"/>
      <c r="P386" s="125">
        <f t="shared" ref="P386:P449" si="108">COUNTA(B386:N386)</f>
        <v>3</v>
      </c>
      <c r="Q386" s="125">
        <f t="shared" ref="Q386:Q449" si="109">3/P386</f>
        <v>1</v>
      </c>
      <c r="R386" s="125"/>
      <c r="S386" s="125">
        <f t="shared" ref="S386:S449" si="110">IF($P386&lt;3,IF($B386=$B$1,1,0),IF($B386=$B$1,$Q386,0))</f>
        <v>0</v>
      </c>
      <c r="T386" s="125">
        <f t="shared" ref="T386:T449" si="111">IF($P386&lt;3,IF($C386=$C$1,1,0),IF($C386=$C$1,$Q386,0))</f>
        <v>1</v>
      </c>
      <c r="U386" s="125">
        <f t="shared" ref="U386:U449" si="112">IF($P386&lt;3,IF($D386=$D$1,1,0),IF($D386=$D$1,$Q386,0))</f>
        <v>0</v>
      </c>
      <c r="V386" s="126">
        <f t="shared" ref="V386:V449" si="113">IF($P386&lt;3,IF($E386=$E$1,1,0),IF($E386=$E$1,$Q386,0))</f>
        <v>0</v>
      </c>
      <c r="W386" s="126">
        <f t="shared" ref="W386:W449" si="114">IF($P386&lt;3,IF($F386=$F$1,1,0),IF($F386=$F$1,$Q386,0))</f>
        <v>0</v>
      </c>
      <c r="X386" s="126">
        <f t="shared" ref="X386:X449" si="115">IF($P386&lt;3,IF($G386=$G$1,1,0),IF($G386=$G$1,$Q386,0))</f>
        <v>0</v>
      </c>
      <c r="Y386" s="126">
        <f t="shared" ref="Y386:Y449" si="116">IF($P386&lt;3,IF($H386=$H$1,1,0),IF($H386=$H$1,$Q386,0))</f>
        <v>0</v>
      </c>
      <c r="Z386" s="126">
        <f t="shared" ref="Z386:Z449" si="117">IF($P386&lt;3,IF($I386=$I$1,1,0),IF($I386=$I$1,$Q386,0))</f>
        <v>1</v>
      </c>
      <c r="AA386" s="126">
        <f t="shared" ref="AA386:AA449" si="118">IF($P386&lt;3,IF($J386=$J$1,1,0),IF($J386=$J$1,$Q386,0))</f>
        <v>0</v>
      </c>
      <c r="AB386" s="126">
        <f t="shared" ref="AB386:AB449" si="119">IF($P386&lt;3,IF($K386=$K$1,1,0),IF($K386=$K$1,$Q386,0))</f>
        <v>0</v>
      </c>
      <c r="AC386" s="126">
        <f t="shared" ref="AC386:AC449" si="120">IF($P386&lt;3,IF($L386=$L$1,1,0),IF($L386=$L$1,$Q386,0))</f>
        <v>0</v>
      </c>
      <c r="AD386" s="126">
        <f t="shared" ref="AD386:AD449" si="121">IF($P386&lt;3,IF($M386=$M$1,1,0),IF($M386=$M$1,$Q386,0))</f>
        <v>0</v>
      </c>
      <c r="AE386" s="126">
        <f t="shared" ref="AE386:AE449" si="122">IF($P386&lt;3,IF($N386=$N$1,1,0),IF($N386=$N$1,$Q386,0))</f>
        <v>1</v>
      </c>
      <c r="AF386" s="127"/>
      <c r="AG386" s="125"/>
      <c r="AH386" s="125">
        <f t="shared" ref="AH386:AH449" si="123">SUM(S386:AE386)</f>
        <v>3</v>
      </c>
      <c r="AI386" s="125">
        <f t="shared" ref="AI386:AI449" si="124">P386</f>
        <v>3</v>
      </c>
      <c r="AJ386" s="125" t="str">
        <f t="shared" ref="AJ386:AJ449" si="125">IF(AH386=AI386,"Correct",IF(AH386=3,"Correct","Wrong"))</f>
        <v>Correct</v>
      </c>
      <c r="AK386" s="125"/>
      <c r="AL386" s="115" t="s">
        <v>83</v>
      </c>
      <c r="AM386" s="115">
        <v>51</v>
      </c>
      <c r="AN386" s="115" t="s">
        <v>181</v>
      </c>
      <c r="AO386" s="115" t="s">
        <v>207</v>
      </c>
      <c r="AP386" s="115" t="s">
        <v>85</v>
      </c>
      <c r="AQ386" s="115" t="s">
        <v>86</v>
      </c>
      <c r="AR386" s="115" t="s">
        <v>87</v>
      </c>
      <c r="AS386" s="115" t="s">
        <v>100</v>
      </c>
      <c r="AT386" s="115" t="s">
        <v>89</v>
      </c>
      <c r="AU386" s="115" t="s">
        <v>90</v>
      </c>
      <c r="AV386" s="115" t="s">
        <v>91</v>
      </c>
      <c r="AW386" s="115" t="s">
        <v>91</v>
      </c>
    </row>
    <row r="387" spans="1:49">
      <c r="A387" s="115">
        <v>6985471899</v>
      </c>
      <c r="N387" s="115" t="s">
        <v>30</v>
      </c>
      <c r="O387" s="125"/>
      <c r="P387" s="125">
        <f t="shared" si="108"/>
        <v>1</v>
      </c>
      <c r="Q387" s="125">
        <f t="shared" si="109"/>
        <v>3</v>
      </c>
      <c r="R387" s="125"/>
      <c r="S387" s="125">
        <f t="shared" si="110"/>
        <v>0</v>
      </c>
      <c r="T387" s="125">
        <f t="shared" si="111"/>
        <v>0</v>
      </c>
      <c r="U387" s="125">
        <f t="shared" si="112"/>
        <v>0</v>
      </c>
      <c r="V387" s="126">
        <f t="shared" si="113"/>
        <v>0</v>
      </c>
      <c r="W387" s="126">
        <f t="shared" si="114"/>
        <v>0</v>
      </c>
      <c r="X387" s="126">
        <f t="shared" si="115"/>
        <v>0</v>
      </c>
      <c r="Y387" s="126">
        <f t="shared" si="116"/>
        <v>0</v>
      </c>
      <c r="Z387" s="126">
        <f t="shared" si="117"/>
        <v>0</v>
      </c>
      <c r="AA387" s="126">
        <f t="shared" si="118"/>
        <v>0</v>
      </c>
      <c r="AB387" s="126">
        <f t="shared" si="119"/>
        <v>0</v>
      </c>
      <c r="AC387" s="126">
        <f t="shared" si="120"/>
        <v>0</v>
      </c>
      <c r="AD387" s="126">
        <f t="shared" si="121"/>
        <v>0</v>
      </c>
      <c r="AE387" s="126">
        <f t="shared" si="122"/>
        <v>1</v>
      </c>
      <c r="AF387" s="127"/>
      <c r="AG387" s="125"/>
      <c r="AH387" s="125">
        <f t="shared" si="123"/>
        <v>1</v>
      </c>
      <c r="AI387" s="125">
        <f t="shared" si="124"/>
        <v>1</v>
      </c>
      <c r="AJ387" s="125" t="str">
        <f t="shared" si="125"/>
        <v>Correct</v>
      </c>
      <c r="AK387" s="125"/>
      <c r="AL387" s="115" t="s">
        <v>83</v>
      </c>
      <c r="AM387" s="115">
        <v>62</v>
      </c>
      <c r="AP387" s="115" t="s">
        <v>85</v>
      </c>
      <c r="AQ387" s="115" t="s">
        <v>86</v>
      </c>
      <c r="AS387" s="115" t="s">
        <v>101</v>
      </c>
      <c r="AT387" s="115" t="s">
        <v>89</v>
      </c>
      <c r="AU387" s="115" t="s">
        <v>113</v>
      </c>
      <c r="AV387" s="115" t="s">
        <v>91</v>
      </c>
      <c r="AW387" s="115" t="s">
        <v>91</v>
      </c>
    </row>
    <row r="388" spans="1:49">
      <c r="A388" s="115">
        <v>7020340749</v>
      </c>
      <c r="O388" s="125"/>
      <c r="P388" s="125">
        <f t="shared" si="108"/>
        <v>0</v>
      </c>
      <c r="Q388" s="125" t="e">
        <f t="shared" si="109"/>
        <v>#DIV/0!</v>
      </c>
      <c r="R388" s="125"/>
      <c r="S388" s="125">
        <f t="shared" si="110"/>
        <v>0</v>
      </c>
      <c r="T388" s="125">
        <f t="shared" si="111"/>
        <v>0</v>
      </c>
      <c r="U388" s="125">
        <f t="shared" si="112"/>
        <v>0</v>
      </c>
      <c r="V388" s="126">
        <f t="shared" si="113"/>
        <v>0</v>
      </c>
      <c r="W388" s="126">
        <f t="shared" si="114"/>
        <v>0</v>
      </c>
      <c r="X388" s="126">
        <f t="shared" si="115"/>
        <v>0</v>
      </c>
      <c r="Y388" s="126">
        <f t="shared" si="116"/>
        <v>0</v>
      </c>
      <c r="Z388" s="126">
        <f t="shared" si="117"/>
        <v>0</v>
      </c>
      <c r="AA388" s="126">
        <f t="shared" si="118"/>
        <v>0</v>
      </c>
      <c r="AB388" s="126">
        <f t="shared" si="119"/>
        <v>0</v>
      </c>
      <c r="AC388" s="126">
        <f t="shared" si="120"/>
        <v>0</v>
      </c>
      <c r="AD388" s="126">
        <f t="shared" si="121"/>
        <v>0</v>
      </c>
      <c r="AE388" s="126">
        <f t="shared" si="122"/>
        <v>0</v>
      </c>
      <c r="AF388" s="127"/>
      <c r="AG388" s="125"/>
      <c r="AH388" s="125">
        <f t="shared" si="123"/>
        <v>0</v>
      </c>
      <c r="AI388" s="125">
        <f t="shared" si="124"/>
        <v>0</v>
      </c>
      <c r="AJ388" s="125" t="str">
        <f t="shared" si="125"/>
        <v>Correct</v>
      </c>
      <c r="AK388" s="125"/>
      <c r="AL388" s="115" t="s">
        <v>99</v>
      </c>
      <c r="AM388" s="115">
        <v>27</v>
      </c>
      <c r="AN388" s="115" t="s">
        <v>181</v>
      </c>
      <c r="AO388" s="115" t="s">
        <v>183</v>
      </c>
      <c r="AP388" s="115" t="s">
        <v>85</v>
      </c>
      <c r="AQ388" s="115" t="s">
        <v>86</v>
      </c>
      <c r="AR388" s="115" t="s">
        <v>87</v>
      </c>
      <c r="AS388" s="115" t="s">
        <v>93</v>
      </c>
      <c r="AT388" s="115" t="s">
        <v>102</v>
      </c>
      <c r="AU388" s="115" t="s">
        <v>90</v>
      </c>
      <c r="AV388" s="115" t="s">
        <v>86</v>
      </c>
      <c r="AW388" s="115" t="s">
        <v>91</v>
      </c>
    </row>
    <row r="389" spans="1:49">
      <c r="A389" s="115">
        <v>6985461855</v>
      </c>
      <c r="B389" s="115" t="s">
        <v>18</v>
      </c>
      <c r="N389" s="115" t="s">
        <v>30</v>
      </c>
      <c r="O389" s="125"/>
      <c r="P389" s="125">
        <f t="shared" si="108"/>
        <v>2</v>
      </c>
      <c r="Q389" s="125">
        <f t="shared" si="109"/>
        <v>1.5</v>
      </c>
      <c r="R389" s="125"/>
      <c r="S389" s="125">
        <f t="shared" si="110"/>
        <v>1</v>
      </c>
      <c r="T389" s="125">
        <f t="shared" si="111"/>
        <v>0</v>
      </c>
      <c r="U389" s="125">
        <f t="shared" si="112"/>
        <v>0</v>
      </c>
      <c r="V389" s="126">
        <f t="shared" si="113"/>
        <v>0</v>
      </c>
      <c r="W389" s="126">
        <f t="shared" si="114"/>
        <v>0</v>
      </c>
      <c r="X389" s="126">
        <f t="shared" si="115"/>
        <v>0</v>
      </c>
      <c r="Y389" s="126">
        <f t="shared" si="116"/>
        <v>0</v>
      </c>
      <c r="Z389" s="126">
        <f t="shared" si="117"/>
        <v>0</v>
      </c>
      <c r="AA389" s="126">
        <f t="shared" si="118"/>
        <v>0</v>
      </c>
      <c r="AB389" s="126">
        <f t="shared" si="119"/>
        <v>0</v>
      </c>
      <c r="AC389" s="126">
        <f t="shared" si="120"/>
        <v>0</v>
      </c>
      <c r="AD389" s="126">
        <f t="shared" si="121"/>
        <v>0</v>
      </c>
      <c r="AE389" s="126">
        <f t="shared" si="122"/>
        <v>1</v>
      </c>
      <c r="AF389" s="127"/>
      <c r="AG389" s="125"/>
      <c r="AH389" s="125">
        <f t="shared" si="123"/>
        <v>2</v>
      </c>
      <c r="AI389" s="125">
        <f t="shared" si="124"/>
        <v>2</v>
      </c>
      <c r="AJ389" s="125" t="str">
        <f t="shared" si="125"/>
        <v>Correct</v>
      </c>
      <c r="AK389" s="125"/>
      <c r="AL389" s="115" t="s">
        <v>83</v>
      </c>
      <c r="AM389" s="115">
        <v>39</v>
      </c>
      <c r="AN389" s="115" t="s">
        <v>181</v>
      </c>
      <c r="AO389" s="115" t="s">
        <v>239</v>
      </c>
      <c r="AP389" s="115" t="s">
        <v>85</v>
      </c>
      <c r="AQ389" s="115" t="s">
        <v>86</v>
      </c>
      <c r="AR389" s="115" t="s">
        <v>116</v>
      </c>
      <c r="AS389" s="115" t="s">
        <v>93</v>
      </c>
      <c r="AT389" s="115" t="s">
        <v>94</v>
      </c>
      <c r="AU389" s="115" t="s">
        <v>113</v>
      </c>
      <c r="AV389" s="115" t="s">
        <v>91</v>
      </c>
      <c r="AW389" s="115" t="s">
        <v>91</v>
      </c>
    </row>
    <row r="390" spans="1:49">
      <c r="A390" s="115">
        <v>6982474682</v>
      </c>
      <c r="O390" s="125"/>
      <c r="P390" s="125">
        <f t="shared" si="108"/>
        <v>0</v>
      </c>
      <c r="Q390" s="125" t="e">
        <f t="shared" si="109"/>
        <v>#DIV/0!</v>
      </c>
      <c r="R390" s="125"/>
      <c r="S390" s="125">
        <f t="shared" si="110"/>
        <v>0</v>
      </c>
      <c r="T390" s="125">
        <f t="shared" si="111"/>
        <v>0</v>
      </c>
      <c r="U390" s="125">
        <f t="shared" si="112"/>
        <v>0</v>
      </c>
      <c r="V390" s="126">
        <f t="shared" si="113"/>
        <v>0</v>
      </c>
      <c r="W390" s="126">
        <f t="shared" si="114"/>
        <v>0</v>
      </c>
      <c r="X390" s="126">
        <f t="shared" si="115"/>
        <v>0</v>
      </c>
      <c r="Y390" s="126">
        <f t="shared" si="116"/>
        <v>0</v>
      </c>
      <c r="Z390" s="126">
        <f t="shared" si="117"/>
        <v>0</v>
      </c>
      <c r="AA390" s="126">
        <f t="shared" si="118"/>
        <v>0</v>
      </c>
      <c r="AB390" s="126">
        <f t="shared" si="119"/>
        <v>0</v>
      </c>
      <c r="AC390" s="126">
        <f t="shared" si="120"/>
        <v>0</v>
      </c>
      <c r="AD390" s="126">
        <f t="shared" si="121"/>
        <v>0</v>
      </c>
      <c r="AE390" s="126">
        <f t="shared" si="122"/>
        <v>0</v>
      </c>
      <c r="AF390" s="127"/>
      <c r="AG390" s="125"/>
      <c r="AH390" s="125">
        <f t="shared" si="123"/>
        <v>0</v>
      </c>
      <c r="AI390" s="125">
        <f t="shared" si="124"/>
        <v>0</v>
      </c>
      <c r="AJ390" s="125" t="str">
        <f t="shared" si="125"/>
        <v>Correct</v>
      </c>
      <c r="AK390" s="125"/>
      <c r="AL390" s="115" t="s">
        <v>99</v>
      </c>
      <c r="AM390" s="115">
        <v>58</v>
      </c>
      <c r="AN390" s="115" t="s">
        <v>181</v>
      </c>
      <c r="AO390" s="115" t="s">
        <v>433</v>
      </c>
      <c r="AP390" s="115" t="s">
        <v>85</v>
      </c>
      <c r="AQ390" s="115" t="s">
        <v>86</v>
      </c>
      <c r="AR390" s="115" t="s">
        <v>87</v>
      </c>
      <c r="AS390" s="115" t="s">
        <v>101</v>
      </c>
      <c r="AT390" s="115" t="s">
        <v>89</v>
      </c>
      <c r="AU390" s="115" t="s">
        <v>90</v>
      </c>
      <c r="AV390" s="115" t="s">
        <v>91</v>
      </c>
      <c r="AW390" s="115" t="s">
        <v>91</v>
      </c>
    </row>
    <row r="391" spans="1:49">
      <c r="A391" s="115">
        <v>5607587056</v>
      </c>
      <c r="B391" s="115" t="s">
        <v>18</v>
      </c>
      <c r="H391" s="115" t="s">
        <v>24</v>
      </c>
      <c r="L391" s="115" t="s">
        <v>28</v>
      </c>
      <c r="O391" s="125"/>
      <c r="P391" s="125">
        <f t="shared" si="108"/>
        <v>3</v>
      </c>
      <c r="Q391" s="125">
        <f t="shared" si="109"/>
        <v>1</v>
      </c>
      <c r="R391" s="125"/>
      <c r="S391" s="125">
        <f t="shared" si="110"/>
        <v>1</v>
      </c>
      <c r="T391" s="125">
        <f t="shared" si="111"/>
        <v>0</v>
      </c>
      <c r="U391" s="125">
        <f t="shared" si="112"/>
        <v>0</v>
      </c>
      <c r="V391" s="126">
        <f t="shared" si="113"/>
        <v>0</v>
      </c>
      <c r="W391" s="126">
        <f t="shared" si="114"/>
        <v>0</v>
      </c>
      <c r="X391" s="126">
        <f t="shared" si="115"/>
        <v>0</v>
      </c>
      <c r="Y391" s="126">
        <f t="shared" si="116"/>
        <v>1</v>
      </c>
      <c r="Z391" s="126">
        <f t="shared" si="117"/>
        <v>0</v>
      </c>
      <c r="AA391" s="126">
        <f t="shared" si="118"/>
        <v>0</v>
      </c>
      <c r="AB391" s="126">
        <f t="shared" si="119"/>
        <v>0</v>
      </c>
      <c r="AC391" s="126">
        <f t="shared" si="120"/>
        <v>1</v>
      </c>
      <c r="AD391" s="126">
        <f t="shared" si="121"/>
        <v>0</v>
      </c>
      <c r="AE391" s="126">
        <f t="shared" si="122"/>
        <v>0</v>
      </c>
      <c r="AF391" s="127"/>
      <c r="AG391" s="125"/>
      <c r="AH391" s="125">
        <f t="shared" si="123"/>
        <v>3</v>
      </c>
      <c r="AI391" s="125">
        <f t="shared" si="124"/>
        <v>3</v>
      </c>
      <c r="AJ391" s="125" t="str">
        <f t="shared" si="125"/>
        <v>Correct</v>
      </c>
      <c r="AK391" s="125"/>
      <c r="AL391" s="115"/>
    </row>
    <row r="392" spans="1:49">
      <c r="A392" s="115">
        <v>5580488384</v>
      </c>
      <c r="C392" s="115" t="s">
        <v>19</v>
      </c>
      <c r="J392" s="115" t="s">
        <v>26</v>
      </c>
      <c r="O392" s="125"/>
      <c r="P392" s="125">
        <f t="shared" si="108"/>
        <v>2</v>
      </c>
      <c r="Q392" s="125">
        <f t="shared" si="109"/>
        <v>1.5</v>
      </c>
      <c r="R392" s="125"/>
      <c r="S392" s="125">
        <f t="shared" si="110"/>
        <v>0</v>
      </c>
      <c r="T392" s="125">
        <f t="shared" si="111"/>
        <v>1</v>
      </c>
      <c r="U392" s="125">
        <f t="shared" si="112"/>
        <v>0</v>
      </c>
      <c r="V392" s="126">
        <f t="shared" si="113"/>
        <v>0</v>
      </c>
      <c r="W392" s="126">
        <f t="shared" si="114"/>
        <v>0</v>
      </c>
      <c r="X392" s="126">
        <f t="shared" si="115"/>
        <v>0</v>
      </c>
      <c r="Y392" s="126">
        <f t="shared" si="116"/>
        <v>0</v>
      </c>
      <c r="Z392" s="126">
        <f t="shared" si="117"/>
        <v>0</v>
      </c>
      <c r="AA392" s="126">
        <f t="shared" si="118"/>
        <v>1</v>
      </c>
      <c r="AB392" s="126">
        <f t="shared" si="119"/>
        <v>0</v>
      </c>
      <c r="AC392" s="126">
        <f t="shared" si="120"/>
        <v>0</v>
      </c>
      <c r="AD392" s="126">
        <f t="shared" si="121"/>
        <v>0</v>
      </c>
      <c r="AE392" s="126">
        <f t="shared" si="122"/>
        <v>0</v>
      </c>
      <c r="AF392" s="127"/>
      <c r="AG392" s="125"/>
      <c r="AH392" s="125">
        <f t="shared" si="123"/>
        <v>2</v>
      </c>
      <c r="AI392" s="125">
        <f t="shared" si="124"/>
        <v>2</v>
      </c>
      <c r="AJ392" s="125" t="str">
        <f t="shared" si="125"/>
        <v>Correct</v>
      </c>
      <c r="AK392" s="125"/>
      <c r="AL392" s="115" t="s">
        <v>83</v>
      </c>
      <c r="AM392" s="115">
        <v>51</v>
      </c>
      <c r="AN392" s="115" t="s">
        <v>432</v>
      </c>
      <c r="AP392" s="115" t="s">
        <v>85</v>
      </c>
      <c r="AQ392" s="115" t="s">
        <v>86</v>
      </c>
      <c r="AR392" s="115" t="s">
        <v>108</v>
      </c>
      <c r="AS392" s="115" t="s">
        <v>93</v>
      </c>
      <c r="AT392" s="115" t="s">
        <v>111</v>
      </c>
      <c r="AU392" s="115" t="s">
        <v>90</v>
      </c>
      <c r="AV392" s="115" t="s">
        <v>86</v>
      </c>
    </row>
    <row r="393" spans="1:49">
      <c r="A393" s="115">
        <v>5606236702</v>
      </c>
      <c r="C393" s="115" t="s">
        <v>19</v>
      </c>
      <c r="J393" s="115" t="s">
        <v>26</v>
      </c>
      <c r="L393" s="115" t="s">
        <v>28</v>
      </c>
      <c r="O393" s="125"/>
      <c r="P393" s="125">
        <f t="shared" si="108"/>
        <v>3</v>
      </c>
      <c r="Q393" s="125">
        <f t="shared" si="109"/>
        <v>1</v>
      </c>
      <c r="R393" s="125"/>
      <c r="S393" s="125">
        <f t="shared" si="110"/>
        <v>0</v>
      </c>
      <c r="T393" s="125">
        <f t="shared" si="111"/>
        <v>1</v>
      </c>
      <c r="U393" s="125">
        <f t="shared" si="112"/>
        <v>0</v>
      </c>
      <c r="V393" s="126">
        <f t="shared" si="113"/>
        <v>0</v>
      </c>
      <c r="W393" s="126">
        <f t="shared" si="114"/>
        <v>0</v>
      </c>
      <c r="X393" s="126">
        <f t="shared" si="115"/>
        <v>0</v>
      </c>
      <c r="Y393" s="126">
        <f t="shared" si="116"/>
        <v>0</v>
      </c>
      <c r="Z393" s="126">
        <f t="shared" si="117"/>
        <v>0</v>
      </c>
      <c r="AA393" s="126">
        <f t="shared" si="118"/>
        <v>1</v>
      </c>
      <c r="AB393" s="126">
        <f t="shared" si="119"/>
        <v>0</v>
      </c>
      <c r="AC393" s="126">
        <f t="shared" si="120"/>
        <v>1</v>
      </c>
      <c r="AD393" s="126">
        <f t="shared" si="121"/>
        <v>0</v>
      </c>
      <c r="AE393" s="126">
        <f t="shared" si="122"/>
        <v>0</v>
      </c>
      <c r="AF393" s="127"/>
      <c r="AG393" s="125"/>
      <c r="AH393" s="125">
        <f t="shared" si="123"/>
        <v>3</v>
      </c>
      <c r="AI393" s="125">
        <f t="shared" si="124"/>
        <v>3</v>
      </c>
      <c r="AJ393" s="125" t="str">
        <f t="shared" si="125"/>
        <v>Correct</v>
      </c>
      <c r="AK393" s="125"/>
      <c r="AL393" s="115" t="s">
        <v>99</v>
      </c>
      <c r="AM393" s="115">
        <v>19</v>
      </c>
      <c r="AN393" s="115" t="s">
        <v>181</v>
      </c>
      <c r="AO393" s="115" t="s">
        <v>202</v>
      </c>
    </row>
    <row r="394" spans="1:49">
      <c r="A394" s="115">
        <v>5607839426</v>
      </c>
      <c r="E394" s="115" t="s">
        <v>21</v>
      </c>
      <c r="M394" s="115" t="s">
        <v>29</v>
      </c>
      <c r="O394" s="125"/>
      <c r="P394" s="125">
        <f t="shared" si="108"/>
        <v>2</v>
      </c>
      <c r="Q394" s="125">
        <f t="shared" si="109"/>
        <v>1.5</v>
      </c>
      <c r="R394" s="125"/>
      <c r="S394" s="125">
        <f t="shared" si="110"/>
        <v>0</v>
      </c>
      <c r="T394" s="125">
        <f t="shared" si="111"/>
        <v>0</v>
      </c>
      <c r="U394" s="125">
        <f t="shared" si="112"/>
        <v>0</v>
      </c>
      <c r="V394" s="126">
        <f t="shared" si="113"/>
        <v>1</v>
      </c>
      <c r="W394" s="126">
        <f t="shared" si="114"/>
        <v>0</v>
      </c>
      <c r="X394" s="126">
        <f t="shared" si="115"/>
        <v>0</v>
      </c>
      <c r="Y394" s="126">
        <f t="shared" si="116"/>
        <v>0</v>
      </c>
      <c r="Z394" s="126">
        <f t="shared" si="117"/>
        <v>0</v>
      </c>
      <c r="AA394" s="126">
        <f t="shared" si="118"/>
        <v>0</v>
      </c>
      <c r="AB394" s="126">
        <f t="shared" si="119"/>
        <v>0</v>
      </c>
      <c r="AC394" s="126">
        <f t="shared" si="120"/>
        <v>0</v>
      </c>
      <c r="AD394" s="126">
        <f t="shared" si="121"/>
        <v>1</v>
      </c>
      <c r="AE394" s="126">
        <f t="shared" si="122"/>
        <v>0</v>
      </c>
      <c r="AF394" s="127"/>
      <c r="AG394" s="125"/>
      <c r="AH394" s="125">
        <f t="shared" si="123"/>
        <v>2</v>
      </c>
      <c r="AI394" s="125">
        <f t="shared" si="124"/>
        <v>2</v>
      </c>
      <c r="AJ394" s="125" t="str">
        <f t="shared" si="125"/>
        <v>Correct</v>
      </c>
      <c r="AK394" s="125"/>
      <c r="AL394" s="115" t="s">
        <v>83</v>
      </c>
      <c r="AM394" s="115">
        <v>15</v>
      </c>
      <c r="AN394" s="115" t="s">
        <v>84</v>
      </c>
      <c r="AO394" s="115" t="s">
        <v>142</v>
      </c>
      <c r="AP394" s="115" t="s">
        <v>107</v>
      </c>
      <c r="AQ394" s="115" t="s">
        <v>86</v>
      </c>
      <c r="AR394" s="115" t="s">
        <v>108</v>
      </c>
      <c r="AS394" s="115" t="s">
        <v>104</v>
      </c>
      <c r="AT394" s="115" t="s">
        <v>109</v>
      </c>
      <c r="AU394" s="115" t="s">
        <v>95</v>
      </c>
      <c r="AV394" s="115" t="s">
        <v>86</v>
      </c>
    </row>
    <row r="395" spans="1:49">
      <c r="A395" s="115">
        <v>5578863161</v>
      </c>
      <c r="G395" s="115" t="s">
        <v>23</v>
      </c>
      <c r="H395" s="115" t="s">
        <v>24</v>
      </c>
      <c r="M395" s="115" t="s">
        <v>29</v>
      </c>
      <c r="O395" s="125"/>
      <c r="P395" s="125">
        <f t="shared" si="108"/>
        <v>3</v>
      </c>
      <c r="Q395" s="125">
        <f t="shared" si="109"/>
        <v>1</v>
      </c>
      <c r="R395" s="125"/>
      <c r="S395" s="125">
        <f t="shared" si="110"/>
        <v>0</v>
      </c>
      <c r="T395" s="125">
        <f t="shared" si="111"/>
        <v>0</v>
      </c>
      <c r="U395" s="125">
        <f t="shared" si="112"/>
        <v>0</v>
      </c>
      <c r="V395" s="126">
        <f t="shared" si="113"/>
        <v>0</v>
      </c>
      <c r="W395" s="126">
        <f t="shared" si="114"/>
        <v>0</v>
      </c>
      <c r="X395" s="126">
        <f t="shared" si="115"/>
        <v>1</v>
      </c>
      <c r="Y395" s="126">
        <f t="shared" si="116"/>
        <v>1</v>
      </c>
      <c r="Z395" s="126">
        <f t="shared" si="117"/>
        <v>0</v>
      </c>
      <c r="AA395" s="126">
        <f t="shared" si="118"/>
        <v>0</v>
      </c>
      <c r="AB395" s="126">
        <f t="shared" si="119"/>
        <v>0</v>
      </c>
      <c r="AC395" s="126">
        <f t="shared" si="120"/>
        <v>0</v>
      </c>
      <c r="AD395" s="126">
        <f t="shared" si="121"/>
        <v>1</v>
      </c>
      <c r="AE395" s="126">
        <f t="shared" si="122"/>
        <v>0</v>
      </c>
      <c r="AF395" s="127"/>
      <c r="AG395" s="125"/>
      <c r="AH395" s="125">
        <f t="shared" si="123"/>
        <v>3</v>
      </c>
      <c r="AI395" s="125">
        <f t="shared" si="124"/>
        <v>3</v>
      </c>
      <c r="AJ395" s="125" t="str">
        <f t="shared" si="125"/>
        <v>Correct</v>
      </c>
      <c r="AK395" s="125"/>
      <c r="AL395" s="115" t="s">
        <v>83</v>
      </c>
      <c r="AM395" s="115">
        <v>18</v>
      </c>
      <c r="AN395" s="115" t="s">
        <v>84</v>
      </c>
      <c r="AO395" s="115" t="s">
        <v>453</v>
      </c>
      <c r="AP395" s="115" t="s">
        <v>97</v>
      </c>
      <c r="AQ395" s="115" t="s">
        <v>91</v>
      </c>
      <c r="AR395" s="115" t="s">
        <v>108</v>
      </c>
      <c r="AS395" s="115" t="s">
        <v>88</v>
      </c>
      <c r="AT395" s="115" t="s">
        <v>102</v>
      </c>
      <c r="AU395" s="115" t="s">
        <v>95</v>
      </c>
      <c r="AV395" s="115" t="s">
        <v>86</v>
      </c>
    </row>
    <row r="396" spans="1:49">
      <c r="A396" s="115">
        <v>5580250339</v>
      </c>
      <c r="C396" s="115" t="s">
        <v>19</v>
      </c>
      <c r="I396" s="115" t="s">
        <v>25</v>
      </c>
      <c r="L396" s="115" t="s">
        <v>28</v>
      </c>
      <c r="O396" s="125"/>
      <c r="P396" s="125">
        <f t="shared" si="108"/>
        <v>3</v>
      </c>
      <c r="Q396" s="125">
        <f t="shared" si="109"/>
        <v>1</v>
      </c>
      <c r="R396" s="125"/>
      <c r="S396" s="125">
        <f t="shared" si="110"/>
        <v>0</v>
      </c>
      <c r="T396" s="125">
        <f t="shared" si="111"/>
        <v>1</v>
      </c>
      <c r="U396" s="125">
        <f t="shared" si="112"/>
        <v>0</v>
      </c>
      <c r="V396" s="126">
        <f t="shared" si="113"/>
        <v>0</v>
      </c>
      <c r="W396" s="126">
        <f t="shared" si="114"/>
        <v>0</v>
      </c>
      <c r="X396" s="126">
        <f t="shared" si="115"/>
        <v>0</v>
      </c>
      <c r="Y396" s="126">
        <f t="shared" si="116"/>
        <v>0</v>
      </c>
      <c r="Z396" s="126">
        <f t="shared" si="117"/>
        <v>1</v>
      </c>
      <c r="AA396" s="126">
        <f t="shared" si="118"/>
        <v>0</v>
      </c>
      <c r="AB396" s="126">
        <f t="shared" si="119"/>
        <v>0</v>
      </c>
      <c r="AC396" s="126">
        <f t="shared" si="120"/>
        <v>1</v>
      </c>
      <c r="AD396" s="126">
        <f t="shared" si="121"/>
        <v>0</v>
      </c>
      <c r="AE396" s="126">
        <f t="shared" si="122"/>
        <v>0</v>
      </c>
      <c r="AF396" s="127"/>
      <c r="AG396" s="125"/>
      <c r="AH396" s="125">
        <f t="shared" si="123"/>
        <v>3</v>
      </c>
      <c r="AI396" s="125">
        <f t="shared" si="124"/>
        <v>3</v>
      </c>
      <c r="AJ396" s="125" t="str">
        <f t="shared" si="125"/>
        <v>Correct</v>
      </c>
      <c r="AK396" s="125"/>
      <c r="AL396" s="115"/>
    </row>
    <row r="397" spans="1:49">
      <c r="A397" s="115">
        <v>5604375105</v>
      </c>
      <c r="J397" s="115" t="s">
        <v>26</v>
      </c>
      <c r="L397" s="115" t="s">
        <v>28</v>
      </c>
      <c r="N397" s="115" t="s">
        <v>30</v>
      </c>
      <c r="O397" s="125"/>
      <c r="P397" s="125">
        <f t="shared" si="108"/>
        <v>3</v>
      </c>
      <c r="Q397" s="125">
        <f t="shared" si="109"/>
        <v>1</v>
      </c>
      <c r="R397" s="125"/>
      <c r="S397" s="125">
        <f t="shared" si="110"/>
        <v>0</v>
      </c>
      <c r="T397" s="125">
        <f t="shared" si="111"/>
        <v>0</v>
      </c>
      <c r="U397" s="125">
        <f t="shared" si="112"/>
        <v>0</v>
      </c>
      <c r="V397" s="126">
        <f t="shared" si="113"/>
        <v>0</v>
      </c>
      <c r="W397" s="126">
        <f t="shared" si="114"/>
        <v>0</v>
      </c>
      <c r="X397" s="126">
        <f t="shared" si="115"/>
        <v>0</v>
      </c>
      <c r="Y397" s="126">
        <f t="shared" si="116"/>
        <v>0</v>
      </c>
      <c r="Z397" s="126">
        <f t="shared" si="117"/>
        <v>0</v>
      </c>
      <c r="AA397" s="126">
        <f t="shared" si="118"/>
        <v>1</v>
      </c>
      <c r="AB397" s="126">
        <f t="shared" si="119"/>
        <v>0</v>
      </c>
      <c r="AC397" s="126">
        <f t="shared" si="120"/>
        <v>1</v>
      </c>
      <c r="AD397" s="126">
        <f t="shared" si="121"/>
        <v>0</v>
      </c>
      <c r="AE397" s="126">
        <f t="shared" si="122"/>
        <v>1</v>
      </c>
      <c r="AF397" s="127"/>
      <c r="AG397" s="125"/>
      <c r="AH397" s="125">
        <f t="shared" si="123"/>
        <v>3</v>
      </c>
      <c r="AI397" s="125">
        <f t="shared" si="124"/>
        <v>3</v>
      </c>
      <c r="AJ397" s="125" t="str">
        <f t="shared" si="125"/>
        <v>Correct</v>
      </c>
      <c r="AK397" s="125"/>
      <c r="AL397" s="115"/>
    </row>
    <row r="398" spans="1:49">
      <c r="A398" s="115">
        <v>5580702893</v>
      </c>
      <c r="C398" s="115" t="s">
        <v>19</v>
      </c>
      <c r="F398" s="115" t="s">
        <v>22</v>
      </c>
      <c r="M398" s="115" t="s">
        <v>29</v>
      </c>
      <c r="O398" s="125"/>
      <c r="P398" s="125">
        <f t="shared" si="108"/>
        <v>3</v>
      </c>
      <c r="Q398" s="125">
        <f t="shared" si="109"/>
        <v>1</v>
      </c>
      <c r="R398" s="125"/>
      <c r="S398" s="125">
        <f t="shared" si="110"/>
        <v>0</v>
      </c>
      <c r="T398" s="125">
        <f t="shared" si="111"/>
        <v>1</v>
      </c>
      <c r="U398" s="125">
        <f t="shared" si="112"/>
        <v>0</v>
      </c>
      <c r="V398" s="126">
        <f t="shared" si="113"/>
        <v>0</v>
      </c>
      <c r="W398" s="126">
        <f t="shared" si="114"/>
        <v>1</v>
      </c>
      <c r="X398" s="126">
        <f t="shared" si="115"/>
        <v>0</v>
      </c>
      <c r="Y398" s="126">
        <f t="shared" si="116"/>
        <v>0</v>
      </c>
      <c r="Z398" s="126">
        <f t="shared" si="117"/>
        <v>0</v>
      </c>
      <c r="AA398" s="126">
        <f t="shared" si="118"/>
        <v>0</v>
      </c>
      <c r="AB398" s="126">
        <f t="shared" si="119"/>
        <v>0</v>
      </c>
      <c r="AC398" s="126">
        <f t="shared" si="120"/>
        <v>0</v>
      </c>
      <c r="AD398" s="126">
        <f t="shared" si="121"/>
        <v>1</v>
      </c>
      <c r="AE398" s="126">
        <f t="shared" si="122"/>
        <v>0</v>
      </c>
      <c r="AF398" s="127"/>
      <c r="AG398" s="125"/>
      <c r="AH398" s="125">
        <f t="shared" si="123"/>
        <v>3</v>
      </c>
      <c r="AI398" s="125">
        <f t="shared" si="124"/>
        <v>3</v>
      </c>
      <c r="AJ398" s="125" t="str">
        <f t="shared" si="125"/>
        <v>Correct</v>
      </c>
      <c r="AK398" s="125"/>
      <c r="AL398" s="115" t="s">
        <v>83</v>
      </c>
      <c r="AM398" s="115">
        <v>17</v>
      </c>
      <c r="AN398" s="115" t="s">
        <v>181</v>
      </c>
    </row>
    <row r="399" spans="1:49">
      <c r="A399" s="115">
        <v>6982461297</v>
      </c>
      <c r="B399" s="115" t="s">
        <v>18</v>
      </c>
      <c r="C399" s="115" t="s">
        <v>19</v>
      </c>
      <c r="D399" s="115" t="s">
        <v>20</v>
      </c>
      <c r="F399" s="115" t="s">
        <v>22</v>
      </c>
      <c r="H399" s="115" t="s">
        <v>24</v>
      </c>
      <c r="I399" s="115" t="s">
        <v>25</v>
      </c>
      <c r="K399" s="115" t="s">
        <v>27</v>
      </c>
      <c r="L399" s="115" t="s">
        <v>28</v>
      </c>
      <c r="N399" s="115" t="s">
        <v>30</v>
      </c>
      <c r="O399" s="125"/>
      <c r="P399" s="125">
        <f t="shared" si="108"/>
        <v>9</v>
      </c>
      <c r="Q399" s="125">
        <f t="shared" si="109"/>
        <v>0.33333333333333331</v>
      </c>
      <c r="R399" s="125"/>
      <c r="S399" s="125">
        <f t="shared" si="110"/>
        <v>0.33333333333333331</v>
      </c>
      <c r="T399" s="125">
        <f t="shared" si="111"/>
        <v>0.33333333333333331</v>
      </c>
      <c r="U399" s="125">
        <f t="shared" si="112"/>
        <v>0.33333333333333331</v>
      </c>
      <c r="V399" s="126">
        <f t="shared" si="113"/>
        <v>0</v>
      </c>
      <c r="W399" s="126">
        <f t="shared" si="114"/>
        <v>0.33333333333333331</v>
      </c>
      <c r="X399" s="126">
        <f t="shared" si="115"/>
        <v>0</v>
      </c>
      <c r="Y399" s="126">
        <f t="shared" si="116"/>
        <v>0.33333333333333331</v>
      </c>
      <c r="Z399" s="126">
        <f t="shared" si="117"/>
        <v>0.33333333333333331</v>
      </c>
      <c r="AA399" s="126">
        <f t="shared" si="118"/>
        <v>0</v>
      </c>
      <c r="AB399" s="126">
        <f t="shared" si="119"/>
        <v>0.33333333333333331</v>
      </c>
      <c r="AC399" s="126">
        <f t="shared" si="120"/>
        <v>0.33333333333333331</v>
      </c>
      <c r="AD399" s="126">
        <f t="shared" si="121"/>
        <v>0</v>
      </c>
      <c r="AE399" s="126">
        <f t="shared" si="122"/>
        <v>0.33333333333333331</v>
      </c>
      <c r="AF399" s="127"/>
      <c r="AG399" s="125"/>
      <c r="AH399" s="125">
        <f t="shared" si="123"/>
        <v>3</v>
      </c>
      <c r="AI399" s="125">
        <f t="shared" si="124"/>
        <v>9</v>
      </c>
      <c r="AJ399" s="125" t="str">
        <f t="shared" si="125"/>
        <v>Correct</v>
      </c>
      <c r="AK399" s="125"/>
      <c r="AL399" s="115" t="s">
        <v>99</v>
      </c>
      <c r="AM399" s="115">
        <v>40</v>
      </c>
      <c r="AN399" s="115" t="s">
        <v>181</v>
      </c>
      <c r="AP399" s="115" t="s">
        <v>97</v>
      </c>
      <c r="AR399" s="115" t="s">
        <v>485</v>
      </c>
      <c r="AS399" s="115" t="s">
        <v>96</v>
      </c>
      <c r="AT399" s="115" t="s">
        <v>102</v>
      </c>
      <c r="AU399" s="115" t="s">
        <v>90</v>
      </c>
      <c r="AV399" s="115" t="s">
        <v>91</v>
      </c>
      <c r="AW399" s="115" t="s">
        <v>91</v>
      </c>
    </row>
    <row r="400" spans="1:49">
      <c r="A400" s="115">
        <v>5610221451</v>
      </c>
      <c r="H400" s="115" t="s">
        <v>24</v>
      </c>
      <c r="K400" s="115" t="s">
        <v>27</v>
      </c>
      <c r="L400" s="115" t="s">
        <v>28</v>
      </c>
      <c r="O400" s="125"/>
      <c r="P400" s="125">
        <f t="shared" si="108"/>
        <v>3</v>
      </c>
      <c r="Q400" s="125">
        <f t="shared" si="109"/>
        <v>1</v>
      </c>
      <c r="R400" s="125"/>
      <c r="S400" s="125">
        <f t="shared" si="110"/>
        <v>0</v>
      </c>
      <c r="T400" s="125">
        <f t="shared" si="111"/>
        <v>0</v>
      </c>
      <c r="U400" s="125">
        <f t="shared" si="112"/>
        <v>0</v>
      </c>
      <c r="V400" s="126">
        <f t="shared" si="113"/>
        <v>0</v>
      </c>
      <c r="W400" s="126">
        <f t="shared" si="114"/>
        <v>0</v>
      </c>
      <c r="X400" s="126">
        <f t="shared" si="115"/>
        <v>0</v>
      </c>
      <c r="Y400" s="126">
        <f t="shared" si="116"/>
        <v>1</v>
      </c>
      <c r="Z400" s="126">
        <f t="shared" si="117"/>
        <v>0</v>
      </c>
      <c r="AA400" s="126">
        <f t="shared" si="118"/>
        <v>0</v>
      </c>
      <c r="AB400" s="126">
        <f t="shared" si="119"/>
        <v>1</v>
      </c>
      <c r="AC400" s="126">
        <f t="shared" si="120"/>
        <v>1</v>
      </c>
      <c r="AD400" s="126">
        <f t="shared" si="121"/>
        <v>0</v>
      </c>
      <c r="AE400" s="126">
        <f t="shared" si="122"/>
        <v>0</v>
      </c>
      <c r="AF400" s="127"/>
      <c r="AG400" s="125"/>
      <c r="AH400" s="125">
        <f t="shared" si="123"/>
        <v>3</v>
      </c>
      <c r="AI400" s="125">
        <f t="shared" si="124"/>
        <v>3</v>
      </c>
      <c r="AJ400" s="125" t="str">
        <f t="shared" si="125"/>
        <v>Correct</v>
      </c>
      <c r="AK400" s="125"/>
      <c r="AL400" s="115" t="s">
        <v>83</v>
      </c>
      <c r="AM400" s="115">
        <v>50</v>
      </c>
      <c r="AN400" s="115" t="s">
        <v>181</v>
      </c>
      <c r="AO400" s="115" t="s">
        <v>205</v>
      </c>
      <c r="AP400" s="115" t="s">
        <v>97</v>
      </c>
      <c r="AQ400" s="115" t="s">
        <v>86</v>
      </c>
      <c r="AR400" s="115" t="s">
        <v>87</v>
      </c>
      <c r="AS400" s="115" t="s">
        <v>100</v>
      </c>
      <c r="AT400" s="115" t="s">
        <v>89</v>
      </c>
      <c r="AU400" s="115" t="s">
        <v>90</v>
      </c>
      <c r="AV400" s="115" t="s">
        <v>91</v>
      </c>
      <c r="AW400" s="115" t="s">
        <v>91</v>
      </c>
    </row>
    <row r="401" spans="1:49">
      <c r="A401" s="115">
        <v>5597845595</v>
      </c>
      <c r="C401" s="115" t="s">
        <v>19</v>
      </c>
      <c r="F401" s="115" t="s">
        <v>22</v>
      </c>
      <c r="N401" s="115" t="s">
        <v>30</v>
      </c>
      <c r="O401" s="125"/>
      <c r="P401" s="125">
        <f t="shared" si="108"/>
        <v>3</v>
      </c>
      <c r="Q401" s="125">
        <f t="shared" si="109"/>
        <v>1</v>
      </c>
      <c r="R401" s="125"/>
      <c r="S401" s="125">
        <f t="shared" si="110"/>
        <v>0</v>
      </c>
      <c r="T401" s="125">
        <f t="shared" si="111"/>
        <v>1</v>
      </c>
      <c r="U401" s="125">
        <f t="shared" si="112"/>
        <v>0</v>
      </c>
      <c r="V401" s="126">
        <f t="shared" si="113"/>
        <v>0</v>
      </c>
      <c r="W401" s="126">
        <f t="shared" si="114"/>
        <v>1</v>
      </c>
      <c r="X401" s="126">
        <f t="shared" si="115"/>
        <v>0</v>
      </c>
      <c r="Y401" s="126">
        <f t="shared" si="116"/>
        <v>0</v>
      </c>
      <c r="Z401" s="126">
        <f t="shared" si="117"/>
        <v>0</v>
      </c>
      <c r="AA401" s="126">
        <f t="shared" si="118"/>
        <v>0</v>
      </c>
      <c r="AB401" s="126">
        <f t="shared" si="119"/>
        <v>0</v>
      </c>
      <c r="AC401" s="126">
        <f t="shared" si="120"/>
        <v>0</v>
      </c>
      <c r="AD401" s="126">
        <f t="shared" si="121"/>
        <v>0</v>
      </c>
      <c r="AE401" s="126">
        <f t="shared" si="122"/>
        <v>1</v>
      </c>
      <c r="AF401" s="127"/>
      <c r="AG401" s="125"/>
      <c r="AH401" s="125">
        <f t="shared" si="123"/>
        <v>3</v>
      </c>
      <c r="AI401" s="125">
        <f t="shared" si="124"/>
        <v>3</v>
      </c>
      <c r="AJ401" s="125" t="str">
        <f t="shared" si="125"/>
        <v>Correct</v>
      </c>
      <c r="AK401" s="125"/>
      <c r="AL401" s="115"/>
    </row>
    <row r="402" spans="1:49">
      <c r="A402" s="115">
        <v>7020565222</v>
      </c>
      <c r="C402" s="115" t="s">
        <v>19</v>
      </c>
      <c r="D402" s="115" t="s">
        <v>20</v>
      </c>
      <c r="E402" s="115" t="s">
        <v>21</v>
      </c>
      <c r="H402" s="115" t="s">
        <v>24</v>
      </c>
      <c r="J402" s="115" t="s">
        <v>26</v>
      </c>
      <c r="K402" s="115" t="s">
        <v>27</v>
      </c>
      <c r="L402" s="115" t="s">
        <v>28</v>
      </c>
      <c r="N402" s="115" t="s">
        <v>30</v>
      </c>
      <c r="O402" s="125"/>
      <c r="P402" s="125">
        <f t="shared" si="108"/>
        <v>8</v>
      </c>
      <c r="Q402" s="125">
        <f t="shared" si="109"/>
        <v>0.375</v>
      </c>
      <c r="R402" s="125"/>
      <c r="S402" s="125">
        <f t="shared" si="110"/>
        <v>0</v>
      </c>
      <c r="T402" s="125">
        <f t="shared" si="111"/>
        <v>0.375</v>
      </c>
      <c r="U402" s="125">
        <f t="shared" si="112"/>
        <v>0.375</v>
      </c>
      <c r="V402" s="126">
        <f t="shared" si="113"/>
        <v>0.375</v>
      </c>
      <c r="W402" s="126">
        <f t="shared" si="114"/>
        <v>0</v>
      </c>
      <c r="X402" s="126">
        <f t="shared" si="115"/>
        <v>0</v>
      </c>
      <c r="Y402" s="126">
        <f t="shared" si="116"/>
        <v>0.375</v>
      </c>
      <c r="Z402" s="126">
        <f t="shared" si="117"/>
        <v>0</v>
      </c>
      <c r="AA402" s="126">
        <f t="shared" si="118"/>
        <v>0.375</v>
      </c>
      <c r="AB402" s="126">
        <f t="shared" si="119"/>
        <v>0.375</v>
      </c>
      <c r="AC402" s="126">
        <f t="shared" si="120"/>
        <v>0.375</v>
      </c>
      <c r="AD402" s="126">
        <f t="shared" si="121"/>
        <v>0</v>
      </c>
      <c r="AE402" s="126">
        <f t="shared" si="122"/>
        <v>0.375</v>
      </c>
      <c r="AF402" s="127"/>
      <c r="AG402" s="125"/>
      <c r="AH402" s="125">
        <f t="shared" si="123"/>
        <v>3</v>
      </c>
      <c r="AI402" s="125">
        <f t="shared" si="124"/>
        <v>8</v>
      </c>
      <c r="AJ402" s="125" t="str">
        <f t="shared" si="125"/>
        <v>Correct</v>
      </c>
      <c r="AK402" s="125"/>
      <c r="AL402" s="115" t="s">
        <v>83</v>
      </c>
      <c r="AM402" s="115">
        <v>61</v>
      </c>
      <c r="AN402" s="115" t="s">
        <v>181</v>
      </c>
      <c r="AO402" s="115" t="s">
        <v>464</v>
      </c>
      <c r="AP402" s="115" t="s">
        <v>97</v>
      </c>
      <c r="AQ402" s="115" t="s">
        <v>86</v>
      </c>
      <c r="AR402" s="115" t="s">
        <v>87</v>
      </c>
      <c r="AS402" s="115" t="s">
        <v>88</v>
      </c>
      <c r="AT402" s="115" t="s">
        <v>94</v>
      </c>
      <c r="AU402" s="115" t="s">
        <v>90</v>
      </c>
      <c r="AV402" s="115" t="s">
        <v>91</v>
      </c>
      <c r="AW402" s="115" t="s">
        <v>91</v>
      </c>
    </row>
    <row r="403" spans="1:49">
      <c r="A403" s="115">
        <v>6982458448</v>
      </c>
      <c r="C403" s="115" t="s">
        <v>19</v>
      </c>
      <c r="I403" s="115" t="s">
        <v>25</v>
      </c>
      <c r="K403" s="115" t="s">
        <v>27</v>
      </c>
      <c r="O403" s="125"/>
      <c r="P403" s="125">
        <f t="shared" si="108"/>
        <v>3</v>
      </c>
      <c r="Q403" s="125">
        <f t="shared" si="109"/>
        <v>1</v>
      </c>
      <c r="R403" s="125"/>
      <c r="S403" s="125">
        <f t="shared" si="110"/>
        <v>0</v>
      </c>
      <c r="T403" s="125">
        <f t="shared" si="111"/>
        <v>1</v>
      </c>
      <c r="U403" s="125">
        <f t="shared" si="112"/>
        <v>0</v>
      </c>
      <c r="V403" s="126">
        <f t="shared" si="113"/>
        <v>0</v>
      </c>
      <c r="W403" s="126">
        <f t="shared" si="114"/>
        <v>0</v>
      </c>
      <c r="X403" s="126">
        <f t="shared" si="115"/>
        <v>0</v>
      </c>
      <c r="Y403" s="126">
        <f t="shared" si="116"/>
        <v>0</v>
      </c>
      <c r="Z403" s="126">
        <f t="shared" si="117"/>
        <v>1</v>
      </c>
      <c r="AA403" s="126">
        <f t="shared" si="118"/>
        <v>0</v>
      </c>
      <c r="AB403" s="126">
        <f t="shared" si="119"/>
        <v>1</v>
      </c>
      <c r="AC403" s="126">
        <f t="shared" si="120"/>
        <v>0</v>
      </c>
      <c r="AD403" s="126">
        <f t="shared" si="121"/>
        <v>0</v>
      </c>
      <c r="AE403" s="126">
        <f t="shared" si="122"/>
        <v>0</v>
      </c>
      <c r="AF403" s="127"/>
      <c r="AG403" s="125"/>
      <c r="AH403" s="125">
        <f t="shared" si="123"/>
        <v>3</v>
      </c>
      <c r="AI403" s="125">
        <f t="shared" si="124"/>
        <v>3</v>
      </c>
      <c r="AJ403" s="125" t="str">
        <f t="shared" si="125"/>
        <v>Correct</v>
      </c>
      <c r="AK403" s="125"/>
      <c r="AL403" s="115" t="s">
        <v>83</v>
      </c>
      <c r="AM403" s="115">
        <v>57</v>
      </c>
      <c r="AN403" s="115" t="s">
        <v>181</v>
      </c>
      <c r="AO403" s="115" t="s">
        <v>195</v>
      </c>
      <c r="AP403" s="115" t="s">
        <v>85</v>
      </c>
      <c r="AQ403" s="115" t="s">
        <v>86</v>
      </c>
      <c r="AR403" s="115" t="s">
        <v>87</v>
      </c>
      <c r="AS403" s="115" t="s">
        <v>101</v>
      </c>
      <c r="AT403" s="115" t="s">
        <v>111</v>
      </c>
      <c r="AU403" s="115" t="s">
        <v>90</v>
      </c>
      <c r="AV403" s="115" t="s">
        <v>91</v>
      </c>
      <c r="AW403" s="115" t="s">
        <v>91</v>
      </c>
    </row>
    <row r="404" spans="1:49">
      <c r="A404" s="115">
        <v>6985189816</v>
      </c>
      <c r="D404" s="115" t="s">
        <v>20</v>
      </c>
      <c r="E404" s="115" t="s">
        <v>21</v>
      </c>
      <c r="J404" s="115" t="s">
        <v>26</v>
      </c>
      <c r="O404" s="125"/>
      <c r="P404" s="125">
        <f t="shared" si="108"/>
        <v>3</v>
      </c>
      <c r="Q404" s="125">
        <f t="shared" si="109"/>
        <v>1</v>
      </c>
      <c r="R404" s="125"/>
      <c r="S404" s="125">
        <f t="shared" si="110"/>
        <v>0</v>
      </c>
      <c r="T404" s="125">
        <f t="shared" si="111"/>
        <v>0</v>
      </c>
      <c r="U404" s="125">
        <f t="shared" si="112"/>
        <v>1</v>
      </c>
      <c r="V404" s="126">
        <f t="shared" si="113"/>
        <v>1</v>
      </c>
      <c r="W404" s="126">
        <f t="shared" si="114"/>
        <v>0</v>
      </c>
      <c r="X404" s="126">
        <f t="shared" si="115"/>
        <v>0</v>
      </c>
      <c r="Y404" s="126">
        <f t="shared" si="116"/>
        <v>0</v>
      </c>
      <c r="Z404" s="126">
        <f t="shared" si="117"/>
        <v>0</v>
      </c>
      <c r="AA404" s="126">
        <f t="shared" si="118"/>
        <v>1</v>
      </c>
      <c r="AB404" s="126">
        <f t="shared" si="119"/>
        <v>0</v>
      </c>
      <c r="AC404" s="126">
        <f t="shared" si="120"/>
        <v>0</v>
      </c>
      <c r="AD404" s="126">
        <f t="shared" si="121"/>
        <v>0</v>
      </c>
      <c r="AE404" s="126">
        <f t="shared" si="122"/>
        <v>0</v>
      </c>
      <c r="AF404" s="127"/>
      <c r="AG404" s="125"/>
      <c r="AH404" s="125">
        <f t="shared" si="123"/>
        <v>3</v>
      </c>
      <c r="AI404" s="125">
        <f t="shared" si="124"/>
        <v>3</v>
      </c>
      <c r="AJ404" s="125" t="str">
        <f t="shared" si="125"/>
        <v>Correct</v>
      </c>
      <c r="AK404" s="125"/>
      <c r="AL404" s="115" t="s">
        <v>99</v>
      </c>
      <c r="AM404" s="115">
        <v>55</v>
      </c>
      <c r="AN404" s="115" t="s">
        <v>181</v>
      </c>
      <c r="AP404" s="115" t="s">
        <v>85</v>
      </c>
      <c r="AR404" s="115" t="s">
        <v>87</v>
      </c>
      <c r="AS404" s="115" t="s">
        <v>100</v>
      </c>
      <c r="AT404" s="115" t="s">
        <v>102</v>
      </c>
      <c r="AU404" s="115" t="s">
        <v>90</v>
      </c>
      <c r="AV404" s="115" t="s">
        <v>91</v>
      </c>
      <c r="AW404" s="115" t="s">
        <v>91</v>
      </c>
    </row>
    <row r="405" spans="1:49">
      <c r="A405" s="115">
        <v>5579206559</v>
      </c>
      <c r="E405" s="115" t="s">
        <v>21</v>
      </c>
      <c r="L405" s="115" t="s">
        <v>28</v>
      </c>
      <c r="M405" s="115" t="s">
        <v>29</v>
      </c>
      <c r="O405" s="125"/>
      <c r="P405" s="125">
        <f t="shared" si="108"/>
        <v>3</v>
      </c>
      <c r="Q405" s="125">
        <f t="shared" si="109"/>
        <v>1</v>
      </c>
      <c r="R405" s="125"/>
      <c r="S405" s="125">
        <f t="shared" si="110"/>
        <v>0</v>
      </c>
      <c r="T405" s="125">
        <f t="shared" si="111"/>
        <v>0</v>
      </c>
      <c r="U405" s="125">
        <f t="shared" si="112"/>
        <v>0</v>
      </c>
      <c r="V405" s="126">
        <f t="shared" si="113"/>
        <v>1</v>
      </c>
      <c r="W405" s="126">
        <f t="shared" si="114"/>
        <v>0</v>
      </c>
      <c r="X405" s="126">
        <f t="shared" si="115"/>
        <v>0</v>
      </c>
      <c r="Y405" s="126">
        <f t="shared" si="116"/>
        <v>0</v>
      </c>
      <c r="Z405" s="126">
        <f t="shared" si="117"/>
        <v>0</v>
      </c>
      <c r="AA405" s="126">
        <f t="shared" si="118"/>
        <v>0</v>
      </c>
      <c r="AB405" s="126">
        <f t="shared" si="119"/>
        <v>0</v>
      </c>
      <c r="AC405" s="126">
        <f t="shared" si="120"/>
        <v>1</v>
      </c>
      <c r="AD405" s="126">
        <f t="shared" si="121"/>
        <v>1</v>
      </c>
      <c r="AE405" s="126">
        <f t="shared" si="122"/>
        <v>0</v>
      </c>
      <c r="AF405" s="127"/>
      <c r="AG405" s="125"/>
      <c r="AH405" s="125">
        <f t="shared" si="123"/>
        <v>3</v>
      </c>
      <c r="AI405" s="125">
        <f t="shared" si="124"/>
        <v>3</v>
      </c>
      <c r="AJ405" s="125" t="str">
        <f t="shared" si="125"/>
        <v>Correct</v>
      </c>
      <c r="AK405" s="125"/>
      <c r="AL405" s="115" t="s">
        <v>99</v>
      </c>
      <c r="AM405" s="115">
        <v>41</v>
      </c>
      <c r="AN405" s="115" t="s">
        <v>84</v>
      </c>
      <c r="AO405" s="115" t="s">
        <v>463</v>
      </c>
      <c r="AP405" s="115" t="s">
        <v>85</v>
      </c>
      <c r="AQ405" s="115" t="s">
        <v>91</v>
      </c>
      <c r="AR405" s="115" t="s">
        <v>108</v>
      </c>
      <c r="AS405" s="115" t="s">
        <v>93</v>
      </c>
      <c r="AT405" s="115" t="s">
        <v>102</v>
      </c>
      <c r="AU405" s="115" t="s">
        <v>90</v>
      </c>
      <c r="AV405" s="115" t="s">
        <v>91</v>
      </c>
    </row>
    <row r="406" spans="1:49">
      <c r="A406" s="115">
        <v>5611079722</v>
      </c>
      <c r="K406" s="115" t="s">
        <v>27</v>
      </c>
      <c r="L406" s="115" t="s">
        <v>28</v>
      </c>
      <c r="M406" s="115" t="s">
        <v>29</v>
      </c>
      <c r="O406" s="125"/>
      <c r="P406" s="125">
        <f t="shared" si="108"/>
        <v>3</v>
      </c>
      <c r="Q406" s="125">
        <f t="shared" si="109"/>
        <v>1</v>
      </c>
      <c r="R406" s="125"/>
      <c r="S406" s="125">
        <f t="shared" si="110"/>
        <v>0</v>
      </c>
      <c r="T406" s="125">
        <f t="shared" si="111"/>
        <v>0</v>
      </c>
      <c r="U406" s="125">
        <f t="shared" si="112"/>
        <v>0</v>
      </c>
      <c r="V406" s="126">
        <f t="shared" si="113"/>
        <v>0</v>
      </c>
      <c r="W406" s="126">
        <f t="shared" si="114"/>
        <v>0</v>
      </c>
      <c r="X406" s="126">
        <f t="shared" si="115"/>
        <v>0</v>
      </c>
      <c r="Y406" s="126">
        <f t="shared" si="116"/>
        <v>0</v>
      </c>
      <c r="Z406" s="126">
        <f t="shared" si="117"/>
        <v>0</v>
      </c>
      <c r="AA406" s="126">
        <f t="shared" si="118"/>
        <v>0</v>
      </c>
      <c r="AB406" s="126">
        <f t="shared" si="119"/>
        <v>1</v>
      </c>
      <c r="AC406" s="126">
        <f t="shared" si="120"/>
        <v>1</v>
      </c>
      <c r="AD406" s="126">
        <f t="shared" si="121"/>
        <v>1</v>
      </c>
      <c r="AE406" s="126">
        <f t="shared" si="122"/>
        <v>0</v>
      </c>
      <c r="AF406" s="127"/>
      <c r="AG406" s="125"/>
      <c r="AH406" s="125">
        <f t="shared" si="123"/>
        <v>3</v>
      </c>
      <c r="AI406" s="125">
        <f t="shared" si="124"/>
        <v>3</v>
      </c>
      <c r="AJ406" s="125" t="str">
        <f t="shared" si="125"/>
        <v>Correct</v>
      </c>
      <c r="AK406" s="125"/>
      <c r="AL406" s="115" t="s">
        <v>83</v>
      </c>
      <c r="AM406" s="115">
        <v>24</v>
      </c>
      <c r="AN406" s="115" t="s">
        <v>432</v>
      </c>
      <c r="AP406" s="115" t="s">
        <v>443</v>
      </c>
      <c r="AQ406" s="115" t="s">
        <v>91</v>
      </c>
      <c r="AR406" s="115" t="s">
        <v>108</v>
      </c>
      <c r="AS406" s="115" t="s">
        <v>93</v>
      </c>
      <c r="AT406" s="115" t="s">
        <v>105</v>
      </c>
      <c r="AU406" s="115" t="s">
        <v>90</v>
      </c>
      <c r="AV406" s="115" t="s">
        <v>91</v>
      </c>
    </row>
    <row r="407" spans="1:49">
      <c r="A407" s="115">
        <v>5580852569</v>
      </c>
      <c r="K407" s="115" t="s">
        <v>27</v>
      </c>
      <c r="L407" s="115" t="s">
        <v>28</v>
      </c>
      <c r="N407" s="115" t="s">
        <v>30</v>
      </c>
      <c r="O407" s="125"/>
      <c r="P407" s="125">
        <f t="shared" si="108"/>
        <v>3</v>
      </c>
      <c r="Q407" s="125">
        <f t="shared" si="109"/>
        <v>1</v>
      </c>
      <c r="R407" s="125"/>
      <c r="S407" s="125">
        <f t="shared" si="110"/>
        <v>0</v>
      </c>
      <c r="T407" s="125">
        <f t="shared" si="111"/>
        <v>0</v>
      </c>
      <c r="U407" s="125">
        <f t="shared" si="112"/>
        <v>0</v>
      </c>
      <c r="V407" s="126">
        <f t="shared" si="113"/>
        <v>0</v>
      </c>
      <c r="W407" s="126">
        <f t="shared" si="114"/>
        <v>0</v>
      </c>
      <c r="X407" s="126">
        <f t="shared" si="115"/>
        <v>0</v>
      </c>
      <c r="Y407" s="126">
        <f t="shared" si="116"/>
        <v>0</v>
      </c>
      <c r="Z407" s="126">
        <f t="shared" si="117"/>
        <v>0</v>
      </c>
      <c r="AA407" s="126">
        <f t="shared" si="118"/>
        <v>0</v>
      </c>
      <c r="AB407" s="126">
        <f t="shared" si="119"/>
        <v>1</v>
      </c>
      <c r="AC407" s="126">
        <f t="shared" si="120"/>
        <v>1</v>
      </c>
      <c r="AD407" s="126">
        <f t="shared" si="121"/>
        <v>0</v>
      </c>
      <c r="AE407" s="126">
        <f t="shared" si="122"/>
        <v>1</v>
      </c>
      <c r="AF407" s="127"/>
      <c r="AG407" s="125"/>
      <c r="AH407" s="125">
        <f t="shared" si="123"/>
        <v>3</v>
      </c>
      <c r="AI407" s="125">
        <f t="shared" si="124"/>
        <v>3</v>
      </c>
      <c r="AJ407" s="125" t="str">
        <f t="shared" si="125"/>
        <v>Correct</v>
      </c>
      <c r="AK407" s="125"/>
      <c r="AL407" s="115" t="s">
        <v>99</v>
      </c>
      <c r="AM407" s="115">
        <v>44</v>
      </c>
      <c r="AN407" s="115" t="s">
        <v>432</v>
      </c>
      <c r="AP407" s="115" t="s">
        <v>107</v>
      </c>
      <c r="AQ407" s="115" t="s">
        <v>91</v>
      </c>
      <c r="AR407" s="115" t="s">
        <v>108</v>
      </c>
      <c r="AS407" s="115" t="s">
        <v>104</v>
      </c>
      <c r="AT407" s="115" t="s">
        <v>102</v>
      </c>
      <c r="AU407" s="115" t="s">
        <v>90</v>
      </c>
      <c r="AV407" s="115" t="s">
        <v>91</v>
      </c>
    </row>
    <row r="408" spans="1:49">
      <c r="A408" s="115">
        <v>5589772482</v>
      </c>
      <c r="D408" s="115" t="s">
        <v>20</v>
      </c>
      <c r="E408" s="115" t="s">
        <v>21</v>
      </c>
      <c r="L408" s="115" t="s">
        <v>28</v>
      </c>
      <c r="O408" s="125"/>
      <c r="P408" s="125">
        <f t="shared" si="108"/>
        <v>3</v>
      </c>
      <c r="Q408" s="125">
        <f t="shared" si="109"/>
        <v>1</v>
      </c>
      <c r="R408" s="125"/>
      <c r="S408" s="125">
        <f t="shared" si="110"/>
        <v>0</v>
      </c>
      <c r="T408" s="125">
        <f t="shared" si="111"/>
        <v>0</v>
      </c>
      <c r="U408" s="125">
        <f t="shared" si="112"/>
        <v>1</v>
      </c>
      <c r="V408" s="126">
        <f t="shared" si="113"/>
        <v>1</v>
      </c>
      <c r="W408" s="126">
        <f t="shared" si="114"/>
        <v>0</v>
      </c>
      <c r="X408" s="126">
        <f t="shared" si="115"/>
        <v>0</v>
      </c>
      <c r="Y408" s="126">
        <f t="shared" si="116"/>
        <v>0</v>
      </c>
      <c r="Z408" s="126">
        <f t="shared" si="117"/>
        <v>0</v>
      </c>
      <c r="AA408" s="126">
        <f t="shared" si="118"/>
        <v>0</v>
      </c>
      <c r="AB408" s="126">
        <f t="shared" si="119"/>
        <v>0</v>
      </c>
      <c r="AC408" s="126">
        <f t="shared" si="120"/>
        <v>1</v>
      </c>
      <c r="AD408" s="126">
        <f t="shared" si="121"/>
        <v>0</v>
      </c>
      <c r="AE408" s="126">
        <f t="shared" si="122"/>
        <v>0</v>
      </c>
      <c r="AF408" s="127"/>
      <c r="AG408" s="125"/>
      <c r="AH408" s="125">
        <f t="shared" si="123"/>
        <v>3</v>
      </c>
      <c r="AI408" s="125">
        <f t="shared" si="124"/>
        <v>3</v>
      </c>
      <c r="AJ408" s="125" t="str">
        <f t="shared" si="125"/>
        <v>Correct</v>
      </c>
      <c r="AK408" s="125"/>
      <c r="AL408" s="115" t="s">
        <v>83</v>
      </c>
      <c r="AM408" s="115">
        <v>62</v>
      </c>
      <c r="AN408" s="115" t="s">
        <v>84</v>
      </c>
      <c r="AO408" s="115" t="s">
        <v>123</v>
      </c>
      <c r="AP408" s="115" t="s">
        <v>97</v>
      </c>
      <c r="AQ408" s="115" t="s">
        <v>86</v>
      </c>
      <c r="AR408" s="115" t="s">
        <v>87</v>
      </c>
      <c r="AS408" s="115" t="s">
        <v>88</v>
      </c>
      <c r="AT408" s="115" t="s">
        <v>89</v>
      </c>
      <c r="AU408" s="115" t="s">
        <v>106</v>
      </c>
      <c r="AV408" s="115" t="s">
        <v>91</v>
      </c>
    </row>
    <row r="409" spans="1:49">
      <c r="A409" s="115">
        <v>5610658518</v>
      </c>
      <c r="F409" s="115" t="s">
        <v>22</v>
      </c>
      <c r="J409" s="115" t="s">
        <v>26</v>
      </c>
      <c r="L409" s="115" t="s">
        <v>28</v>
      </c>
      <c r="O409" s="125"/>
      <c r="P409" s="125">
        <f t="shared" si="108"/>
        <v>3</v>
      </c>
      <c r="Q409" s="125">
        <f t="shared" si="109"/>
        <v>1</v>
      </c>
      <c r="R409" s="125"/>
      <c r="S409" s="125">
        <f t="shared" si="110"/>
        <v>0</v>
      </c>
      <c r="T409" s="125">
        <f t="shared" si="111"/>
        <v>0</v>
      </c>
      <c r="U409" s="125">
        <f t="shared" si="112"/>
        <v>0</v>
      </c>
      <c r="V409" s="126">
        <f t="shared" si="113"/>
        <v>0</v>
      </c>
      <c r="W409" s="126">
        <f t="shared" si="114"/>
        <v>1</v>
      </c>
      <c r="X409" s="126">
        <f t="shared" si="115"/>
        <v>0</v>
      </c>
      <c r="Y409" s="126">
        <f t="shared" si="116"/>
        <v>0</v>
      </c>
      <c r="Z409" s="126">
        <f t="shared" si="117"/>
        <v>0</v>
      </c>
      <c r="AA409" s="126">
        <f t="shared" si="118"/>
        <v>1</v>
      </c>
      <c r="AB409" s="126">
        <f t="shared" si="119"/>
        <v>0</v>
      </c>
      <c r="AC409" s="126">
        <f t="shared" si="120"/>
        <v>1</v>
      </c>
      <c r="AD409" s="126">
        <f t="shared" si="121"/>
        <v>0</v>
      </c>
      <c r="AE409" s="126">
        <f t="shared" si="122"/>
        <v>0</v>
      </c>
      <c r="AF409" s="127"/>
      <c r="AG409" s="125"/>
      <c r="AH409" s="125">
        <f t="shared" si="123"/>
        <v>3</v>
      </c>
      <c r="AI409" s="125">
        <f t="shared" si="124"/>
        <v>3</v>
      </c>
      <c r="AJ409" s="125" t="str">
        <f t="shared" si="125"/>
        <v>Correct</v>
      </c>
      <c r="AK409" s="125"/>
      <c r="AL409" s="115"/>
    </row>
    <row r="410" spans="1:49">
      <c r="A410" s="115">
        <v>5595572976</v>
      </c>
      <c r="E410" s="115" t="s">
        <v>21</v>
      </c>
      <c r="H410" s="115" t="s">
        <v>24</v>
      </c>
      <c r="I410" s="115" t="s">
        <v>25</v>
      </c>
      <c r="O410" s="125"/>
      <c r="P410" s="125">
        <f t="shared" si="108"/>
        <v>3</v>
      </c>
      <c r="Q410" s="125">
        <f t="shared" si="109"/>
        <v>1</v>
      </c>
      <c r="R410" s="125"/>
      <c r="S410" s="125">
        <f t="shared" si="110"/>
        <v>0</v>
      </c>
      <c r="T410" s="125">
        <f t="shared" si="111"/>
        <v>0</v>
      </c>
      <c r="U410" s="125">
        <f t="shared" si="112"/>
        <v>0</v>
      </c>
      <c r="V410" s="126">
        <f t="shared" si="113"/>
        <v>1</v>
      </c>
      <c r="W410" s="126">
        <f t="shared" si="114"/>
        <v>0</v>
      </c>
      <c r="X410" s="126">
        <f t="shared" si="115"/>
        <v>0</v>
      </c>
      <c r="Y410" s="126">
        <f t="shared" si="116"/>
        <v>1</v>
      </c>
      <c r="Z410" s="126">
        <f t="shared" si="117"/>
        <v>1</v>
      </c>
      <c r="AA410" s="126">
        <f t="shared" si="118"/>
        <v>0</v>
      </c>
      <c r="AB410" s="126">
        <f t="shared" si="119"/>
        <v>0</v>
      </c>
      <c r="AC410" s="126">
        <f t="shared" si="120"/>
        <v>0</v>
      </c>
      <c r="AD410" s="126">
        <f t="shared" si="121"/>
        <v>0</v>
      </c>
      <c r="AE410" s="126">
        <f t="shared" si="122"/>
        <v>0</v>
      </c>
      <c r="AF410" s="127"/>
      <c r="AG410" s="125"/>
      <c r="AH410" s="125">
        <f t="shared" si="123"/>
        <v>3</v>
      </c>
      <c r="AI410" s="125">
        <f t="shared" si="124"/>
        <v>3</v>
      </c>
      <c r="AJ410" s="125" t="str">
        <f t="shared" si="125"/>
        <v>Correct</v>
      </c>
      <c r="AK410" s="125"/>
      <c r="AL410" s="115" t="s">
        <v>83</v>
      </c>
      <c r="AM410" s="115">
        <v>18</v>
      </c>
      <c r="AN410" s="115" t="s">
        <v>84</v>
      </c>
    </row>
    <row r="411" spans="1:49">
      <c r="A411" s="115">
        <v>5591435525</v>
      </c>
      <c r="C411" s="115" t="s">
        <v>19</v>
      </c>
      <c r="J411" s="115" t="s">
        <v>26</v>
      </c>
      <c r="N411" s="115" t="s">
        <v>30</v>
      </c>
      <c r="O411" s="125"/>
      <c r="P411" s="125">
        <f t="shared" si="108"/>
        <v>3</v>
      </c>
      <c r="Q411" s="125">
        <f t="shared" si="109"/>
        <v>1</v>
      </c>
      <c r="R411" s="125"/>
      <c r="S411" s="125">
        <f t="shared" si="110"/>
        <v>0</v>
      </c>
      <c r="T411" s="125">
        <f t="shared" si="111"/>
        <v>1</v>
      </c>
      <c r="U411" s="125">
        <f t="shared" si="112"/>
        <v>0</v>
      </c>
      <c r="V411" s="126">
        <f t="shared" si="113"/>
        <v>0</v>
      </c>
      <c r="W411" s="126">
        <f t="shared" si="114"/>
        <v>0</v>
      </c>
      <c r="X411" s="126">
        <f t="shared" si="115"/>
        <v>0</v>
      </c>
      <c r="Y411" s="126">
        <f t="shared" si="116"/>
        <v>0</v>
      </c>
      <c r="Z411" s="126">
        <f t="shared" si="117"/>
        <v>0</v>
      </c>
      <c r="AA411" s="126">
        <f t="shared" si="118"/>
        <v>1</v>
      </c>
      <c r="AB411" s="126">
        <f t="shared" si="119"/>
        <v>0</v>
      </c>
      <c r="AC411" s="126">
        <f t="shared" si="120"/>
        <v>0</v>
      </c>
      <c r="AD411" s="126">
        <f t="shared" si="121"/>
        <v>0</v>
      </c>
      <c r="AE411" s="126">
        <f t="shared" si="122"/>
        <v>1</v>
      </c>
      <c r="AF411" s="127"/>
      <c r="AG411" s="125"/>
      <c r="AH411" s="125">
        <f t="shared" si="123"/>
        <v>3</v>
      </c>
      <c r="AI411" s="125">
        <f t="shared" si="124"/>
        <v>3</v>
      </c>
      <c r="AJ411" s="125" t="str">
        <f t="shared" si="125"/>
        <v>Correct</v>
      </c>
      <c r="AK411" s="125"/>
      <c r="AL411" s="115" t="s">
        <v>83</v>
      </c>
      <c r="AM411" s="115">
        <v>21</v>
      </c>
      <c r="AN411" s="115" t="s">
        <v>432</v>
      </c>
    </row>
    <row r="412" spans="1:49">
      <c r="A412" s="115">
        <v>5599268498</v>
      </c>
      <c r="D412" s="115" t="s">
        <v>20</v>
      </c>
      <c r="K412" s="115" t="s">
        <v>27</v>
      </c>
      <c r="L412" s="115" t="s">
        <v>28</v>
      </c>
      <c r="O412" s="125"/>
      <c r="P412" s="125">
        <f t="shared" si="108"/>
        <v>3</v>
      </c>
      <c r="Q412" s="125">
        <f t="shared" si="109"/>
        <v>1</v>
      </c>
      <c r="R412" s="125"/>
      <c r="S412" s="125">
        <f t="shared" si="110"/>
        <v>0</v>
      </c>
      <c r="T412" s="125">
        <f t="shared" si="111"/>
        <v>0</v>
      </c>
      <c r="U412" s="125">
        <f t="shared" si="112"/>
        <v>1</v>
      </c>
      <c r="V412" s="126">
        <f t="shared" si="113"/>
        <v>0</v>
      </c>
      <c r="W412" s="126">
        <f t="shared" si="114"/>
        <v>0</v>
      </c>
      <c r="X412" s="126">
        <f t="shared" si="115"/>
        <v>0</v>
      </c>
      <c r="Y412" s="126">
        <f t="shared" si="116"/>
        <v>0</v>
      </c>
      <c r="Z412" s="126">
        <f t="shared" si="117"/>
        <v>0</v>
      </c>
      <c r="AA412" s="126">
        <f t="shared" si="118"/>
        <v>0</v>
      </c>
      <c r="AB412" s="126">
        <f t="shared" si="119"/>
        <v>1</v>
      </c>
      <c r="AC412" s="126">
        <f t="shared" si="120"/>
        <v>1</v>
      </c>
      <c r="AD412" s="126">
        <f t="shared" si="121"/>
        <v>0</v>
      </c>
      <c r="AE412" s="126">
        <f t="shared" si="122"/>
        <v>0</v>
      </c>
      <c r="AF412" s="127"/>
      <c r="AG412" s="125"/>
      <c r="AH412" s="125">
        <f t="shared" si="123"/>
        <v>3</v>
      </c>
      <c r="AI412" s="125">
        <f t="shared" si="124"/>
        <v>3</v>
      </c>
      <c r="AJ412" s="125" t="str">
        <f t="shared" si="125"/>
        <v>Correct</v>
      </c>
      <c r="AK412" s="125"/>
      <c r="AL412" s="115" t="s">
        <v>83</v>
      </c>
      <c r="AM412" s="115">
        <v>49</v>
      </c>
      <c r="AN412" s="115" t="s">
        <v>84</v>
      </c>
      <c r="AO412" s="115" t="s">
        <v>444</v>
      </c>
      <c r="AP412" s="115" t="s">
        <v>85</v>
      </c>
      <c r="AQ412" s="115" t="s">
        <v>91</v>
      </c>
      <c r="AR412" s="115" t="s">
        <v>108</v>
      </c>
      <c r="AS412" s="115" t="s">
        <v>96</v>
      </c>
      <c r="AT412" s="115" t="s">
        <v>102</v>
      </c>
      <c r="AU412" s="115" t="s">
        <v>113</v>
      </c>
      <c r="AV412" s="115" t="s">
        <v>86</v>
      </c>
    </row>
    <row r="413" spans="1:49">
      <c r="A413" s="115">
        <v>5595782365</v>
      </c>
      <c r="E413" s="115" t="s">
        <v>21</v>
      </c>
      <c r="N413" s="115" t="s">
        <v>30</v>
      </c>
      <c r="O413" s="125"/>
      <c r="P413" s="125">
        <f t="shared" si="108"/>
        <v>2</v>
      </c>
      <c r="Q413" s="125">
        <f t="shared" si="109"/>
        <v>1.5</v>
      </c>
      <c r="R413" s="125"/>
      <c r="S413" s="125">
        <f t="shared" si="110"/>
        <v>0</v>
      </c>
      <c r="T413" s="125">
        <f t="shared" si="111"/>
        <v>0</v>
      </c>
      <c r="U413" s="125">
        <f t="shared" si="112"/>
        <v>0</v>
      </c>
      <c r="V413" s="126">
        <f t="shared" si="113"/>
        <v>1</v>
      </c>
      <c r="W413" s="126">
        <f t="shared" si="114"/>
        <v>0</v>
      </c>
      <c r="X413" s="126">
        <f t="shared" si="115"/>
        <v>0</v>
      </c>
      <c r="Y413" s="126">
        <f t="shared" si="116"/>
        <v>0</v>
      </c>
      <c r="Z413" s="126">
        <f t="shared" si="117"/>
        <v>0</v>
      </c>
      <c r="AA413" s="126">
        <f t="shared" si="118"/>
        <v>0</v>
      </c>
      <c r="AB413" s="126">
        <f t="shared" si="119"/>
        <v>0</v>
      </c>
      <c r="AC413" s="126">
        <f t="shared" si="120"/>
        <v>0</v>
      </c>
      <c r="AD413" s="126">
        <f t="shared" si="121"/>
        <v>0</v>
      </c>
      <c r="AE413" s="126">
        <f t="shared" si="122"/>
        <v>1</v>
      </c>
      <c r="AF413" s="127"/>
      <c r="AG413" s="125"/>
      <c r="AH413" s="125">
        <f t="shared" si="123"/>
        <v>2</v>
      </c>
      <c r="AI413" s="125">
        <f t="shared" si="124"/>
        <v>2</v>
      </c>
      <c r="AJ413" s="125" t="str">
        <f t="shared" si="125"/>
        <v>Correct</v>
      </c>
      <c r="AK413" s="125"/>
      <c r="AL413" s="115"/>
    </row>
    <row r="414" spans="1:49">
      <c r="A414" s="115">
        <v>7044842447</v>
      </c>
      <c r="C414" s="115" t="s">
        <v>19</v>
      </c>
      <c r="K414" s="115" t="s">
        <v>27</v>
      </c>
      <c r="L414" s="115" t="s">
        <v>28</v>
      </c>
      <c r="N414" s="115" t="s">
        <v>30</v>
      </c>
      <c r="O414" s="125"/>
      <c r="P414" s="125">
        <f t="shared" si="108"/>
        <v>4</v>
      </c>
      <c r="Q414" s="125">
        <f t="shared" si="109"/>
        <v>0.75</v>
      </c>
      <c r="R414" s="125"/>
      <c r="S414" s="125">
        <f t="shared" si="110"/>
        <v>0</v>
      </c>
      <c r="T414" s="125">
        <f t="shared" si="111"/>
        <v>0.75</v>
      </c>
      <c r="U414" s="125">
        <f t="shared" si="112"/>
        <v>0</v>
      </c>
      <c r="V414" s="126">
        <f t="shared" si="113"/>
        <v>0</v>
      </c>
      <c r="W414" s="126">
        <f t="shared" si="114"/>
        <v>0</v>
      </c>
      <c r="X414" s="126">
        <f t="shared" si="115"/>
        <v>0</v>
      </c>
      <c r="Y414" s="126">
        <f t="shared" si="116"/>
        <v>0</v>
      </c>
      <c r="Z414" s="126">
        <f t="shared" si="117"/>
        <v>0</v>
      </c>
      <c r="AA414" s="126">
        <f t="shared" si="118"/>
        <v>0</v>
      </c>
      <c r="AB414" s="126">
        <f t="shared" si="119"/>
        <v>0.75</v>
      </c>
      <c r="AC414" s="126">
        <f t="shared" si="120"/>
        <v>0.75</v>
      </c>
      <c r="AD414" s="126">
        <f t="shared" si="121"/>
        <v>0</v>
      </c>
      <c r="AE414" s="126">
        <f t="shared" si="122"/>
        <v>0.75</v>
      </c>
      <c r="AF414" s="127"/>
      <c r="AG414" s="125"/>
      <c r="AH414" s="125">
        <f t="shared" si="123"/>
        <v>3</v>
      </c>
      <c r="AI414" s="125">
        <f t="shared" si="124"/>
        <v>4</v>
      </c>
      <c r="AJ414" s="125" t="str">
        <f t="shared" si="125"/>
        <v>Correct</v>
      </c>
      <c r="AK414" s="125"/>
      <c r="AL414" s="115" t="s">
        <v>83</v>
      </c>
      <c r="AM414" s="115">
        <v>19</v>
      </c>
      <c r="AN414" s="115" t="s">
        <v>181</v>
      </c>
      <c r="AO414" s="115" t="s">
        <v>220</v>
      </c>
      <c r="AP414" s="115" t="s">
        <v>85</v>
      </c>
      <c r="AQ414" s="115" t="s">
        <v>86</v>
      </c>
      <c r="AR414" s="115" t="s">
        <v>87</v>
      </c>
      <c r="AS414" s="115" t="s">
        <v>100</v>
      </c>
      <c r="AT414" s="115" t="s">
        <v>102</v>
      </c>
      <c r="AU414" s="115" t="s">
        <v>95</v>
      </c>
      <c r="AV414" s="115" t="s">
        <v>91</v>
      </c>
      <c r="AW414" s="115" t="s">
        <v>91</v>
      </c>
    </row>
    <row r="415" spans="1:49">
      <c r="A415" s="115">
        <v>7045782626</v>
      </c>
      <c r="C415" s="115" t="s">
        <v>19</v>
      </c>
      <c r="D415" s="115" t="s">
        <v>20</v>
      </c>
      <c r="N415" s="115" t="s">
        <v>30</v>
      </c>
      <c r="O415" s="125"/>
      <c r="P415" s="125">
        <f t="shared" si="108"/>
        <v>3</v>
      </c>
      <c r="Q415" s="125">
        <f t="shared" si="109"/>
        <v>1</v>
      </c>
      <c r="R415" s="125"/>
      <c r="S415" s="125">
        <f t="shared" si="110"/>
        <v>0</v>
      </c>
      <c r="T415" s="125">
        <f t="shared" si="111"/>
        <v>1</v>
      </c>
      <c r="U415" s="125">
        <f t="shared" si="112"/>
        <v>1</v>
      </c>
      <c r="V415" s="126">
        <f t="shared" si="113"/>
        <v>0</v>
      </c>
      <c r="W415" s="126">
        <f t="shared" si="114"/>
        <v>0</v>
      </c>
      <c r="X415" s="126">
        <f t="shared" si="115"/>
        <v>0</v>
      </c>
      <c r="Y415" s="126">
        <f t="shared" si="116"/>
        <v>0</v>
      </c>
      <c r="Z415" s="126">
        <f t="shared" si="117"/>
        <v>0</v>
      </c>
      <c r="AA415" s="126">
        <f t="shared" si="118"/>
        <v>0</v>
      </c>
      <c r="AB415" s="126">
        <f t="shared" si="119"/>
        <v>0</v>
      </c>
      <c r="AC415" s="126">
        <f t="shared" si="120"/>
        <v>0</v>
      </c>
      <c r="AD415" s="126">
        <f t="shared" si="121"/>
        <v>0</v>
      </c>
      <c r="AE415" s="126">
        <f t="shared" si="122"/>
        <v>1</v>
      </c>
      <c r="AF415" s="127"/>
      <c r="AG415" s="125"/>
      <c r="AH415" s="125">
        <f t="shared" si="123"/>
        <v>3</v>
      </c>
      <c r="AI415" s="125">
        <f t="shared" si="124"/>
        <v>3</v>
      </c>
      <c r="AJ415" s="125" t="str">
        <f t="shared" si="125"/>
        <v>Correct</v>
      </c>
      <c r="AK415" s="125"/>
      <c r="AL415" s="115" t="s">
        <v>99</v>
      </c>
      <c r="AM415" s="115">
        <v>65</v>
      </c>
      <c r="AN415" s="115" t="s">
        <v>181</v>
      </c>
      <c r="AO415" s="115" t="s">
        <v>186</v>
      </c>
      <c r="AP415" s="115" t="s">
        <v>85</v>
      </c>
      <c r="AQ415" s="115" t="s">
        <v>86</v>
      </c>
      <c r="AR415" s="115" t="s">
        <v>87</v>
      </c>
      <c r="AT415" s="115" t="s">
        <v>120</v>
      </c>
      <c r="AU415" s="115" t="s">
        <v>106</v>
      </c>
      <c r="AV415" s="115" t="s">
        <v>91</v>
      </c>
      <c r="AW415" s="115" t="s">
        <v>91</v>
      </c>
    </row>
    <row r="416" spans="1:49">
      <c r="A416" s="115">
        <v>5587008069</v>
      </c>
      <c r="C416" s="115" t="s">
        <v>19</v>
      </c>
      <c r="J416" s="115" t="s">
        <v>26</v>
      </c>
      <c r="L416" s="115" t="s">
        <v>28</v>
      </c>
      <c r="O416" s="125"/>
      <c r="P416" s="125">
        <f t="shared" si="108"/>
        <v>3</v>
      </c>
      <c r="Q416" s="125">
        <f t="shared" si="109"/>
        <v>1</v>
      </c>
      <c r="R416" s="125"/>
      <c r="S416" s="125">
        <f t="shared" si="110"/>
        <v>0</v>
      </c>
      <c r="T416" s="125">
        <f t="shared" si="111"/>
        <v>1</v>
      </c>
      <c r="U416" s="125">
        <f t="shared" si="112"/>
        <v>0</v>
      </c>
      <c r="V416" s="126">
        <f t="shared" si="113"/>
        <v>0</v>
      </c>
      <c r="W416" s="126">
        <f t="shared" si="114"/>
        <v>0</v>
      </c>
      <c r="X416" s="126">
        <f t="shared" si="115"/>
        <v>0</v>
      </c>
      <c r="Y416" s="126">
        <f t="shared" si="116"/>
        <v>0</v>
      </c>
      <c r="Z416" s="126">
        <f t="shared" si="117"/>
        <v>0</v>
      </c>
      <c r="AA416" s="126">
        <f t="shared" si="118"/>
        <v>1</v>
      </c>
      <c r="AB416" s="126">
        <f t="shared" si="119"/>
        <v>0</v>
      </c>
      <c r="AC416" s="126">
        <f t="shared" si="120"/>
        <v>1</v>
      </c>
      <c r="AD416" s="126">
        <f t="shared" si="121"/>
        <v>0</v>
      </c>
      <c r="AE416" s="126">
        <f t="shared" si="122"/>
        <v>0</v>
      </c>
      <c r="AF416" s="127"/>
      <c r="AG416" s="125"/>
      <c r="AH416" s="125">
        <f t="shared" si="123"/>
        <v>3</v>
      </c>
      <c r="AI416" s="125">
        <f t="shared" si="124"/>
        <v>3</v>
      </c>
      <c r="AJ416" s="125" t="str">
        <f t="shared" si="125"/>
        <v>Correct</v>
      </c>
      <c r="AK416" s="125"/>
      <c r="AL416" s="115" t="s">
        <v>83</v>
      </c>
      <c r="AM416" s="115">
        <v>53</v>
      </c>
      <c r="AN416" s="115" t="s">
        <v>181</v>
      </c>
      <c r="AO416" s="115" t="s">
        <v>437</v>
      </c>
      <c r="AP416" s="115" t="s">
        <v>85</v>
      </c>
      <c r="AQ416" s="115" t="s">
        <v>86</v>
      </c>
      <c r="AR416" s="115" t="s">
        <v>87</v>
      </c>
      <c r="AS416" s="115" t="s">
        <v>101</v>
      </c>
      <c r="AT416" s="115" t="s">
        <v>111</v>
      </c>
      <c r="AU416" s="115" t="s">
        <v>90</v>
      </c>
      <c r="AV416" s="115" t="s">
        <v>91</v>
      </c>
      <c r="AW416" s="115" t="s">
        <v>91</v>
      </c>
    </row>
    <row r="417" spans="1:49">
      <c r="A417" s="115">
        <v>7011313922</v>
      </c>
      <c r="D417" s="115" t="s">
        <v>20</v>
      </c>
      <c r="L417" s="115" t="s">
        <v>28</v>
      </c>
      <c r="O417" s="125"/>
      <c r="P417" s="125">
        <f t="shared" si="108"/>
        <v>2</v>
      </c>
      <c r="Q417" s="125">
        <f t="shared" si="109"/>
        <v>1.5</v>
      </c>
      <c r="R417" s="125"/>
      <c r="S417" s="125">
        <f t="shared" si="110"/>
        <v>0</v>
      </c>
      <c r="T417" s="125">
        <f t="shared" si="111"/>
        <v>0</v>
      </c>
      <c r="U417" s="125">
        <f t="shared" si="112"/>
        <v>1</v>
      </c>
      <c r="V417" s="126">
        <f t="shared" si="113"/>
        <v>0</v>
      </c>
      <c r="W417" s="126">
        <f t="shared" si="114"/>
        <v>0</v>
      </c>
      <c r="X417" s="126">
        <f t="shared" si="115"/>
        <v>0</v>
      </c>
      <c r="Y417" s="126">
        <f t="shared" si="116"/>
        <v>0</v>
      </c>
      <c r="Z417" s="126">
        <f t="shared" si="117"/>
        <v>0</v>
      </c>
      <c r="AA417" s="126">
        <f t="shared" si="118"/>
        <v>0</v>
      </c>
      <c r="AB417" s="126">
        <f t="shared" si="119"/>
        <v>0</v>
      </c>
      <c r="AC417" s="126">
        <f t="shared" si="120"/>
        <v>1</v>
      </c>
      <c r="AD417" s="126">
        <f t="shared" si="121"/>
        <v>0</v>
      </c>
      <c r="AE417" s="126">
        <f t="shared" si="122"/>
        <v>0</v>
      </c>
      <c r="AF417" s="127"/>
      <c r="AG417" s="125"/>
      <c r="AH417" s="125">
        <f t="shared" si="123"/>
        <v>2</v>
      </c>
      <c r="AI417" s="125">
        <f t="shared" si="124"/>
        <v>2</v>
      </c>
      <c r="AJ417" s="125" t="str">
        <f t="shared" si="125"/>
        <v>Correct</v>
      </c>
      <c r="AK417" s="125"/>
      <c r="AL417" s="115" t="s">
        <v>99</v>
      </c>
      <c r="AM417" s="115">
        <v>47</v>
      </c>
      <c r="AN417" s="115" t="s">
        <v>84</v>
      </c>
      <c r="AO417" s="115" t="s">
        <v>129</v>
      </c>
      <c r="AP417" s="115" t="s">
        <v>85</v>
      </c>
      <c r="AQ417" s="115" t="s">
        <v>86</v>
      </c>
      <c r="AR417" s="115" t="s">
        <v>87</v>
      </c>
      <c r="AS417" s="115" t="s">
        <v>88</v>
      </c>
      <c r="AT417" s="115" t="s">
        <v>111</v>
      </c>
      <c r="AU417" s="115" t="s">
        <v>90</v>
      </c>
      <c r="AV417" s="115" t="s">
        <v>91</v>
      </c>
      <c r="AW417" s="115" t="s">
        <v>91</v>
      </c>
    </row>
    <row r="418" spans="1:49">
      <c r="A418" s="115">
        <v>7045769603</v>
      </c>
      <c r="C418" s="115" t="s">
        <v>19</v>
      </c>
      <c r="D418" s="115" t="s">
        <v>20</v>
      </c>
      <c r="M418" s="115" t="s">
        <v>29</v>
      </c>
      <c r="O418" s="125"/>
      <c r="P418" s="125">
        <f t="shared" si="108"/>
        <v>3</v>
      </c>
      <c r="Q418" s="125">
        <f t="shared" si="109"/>
        <v>1</v>
      </c>
      <c r="R418" s="125"/>
      <c r="S418" s="125">
        <f t="shared" si="110"/>
        <v>0</v>
      </c>
      <c r="T418" s="125">
        <f t="shared" si="111"/>
        <v>1</v>
      </c>
      <c r="U418" s="125">
        <f t="shared" si="112"/>
        <v>1</v>
      </c>
      <c r="V418" s="126">
        <f t="shared" si="113"/>
        <v>0</v>
      </c>
      <c r="W418" s="126">
        <f t="shared" si="114"/>
        <v>0</v>
      </c>
      <c r="X418" s="126">
        <f t="shared" si="115"/>
        <v>0</v>
      </c>
      <c r="Y418" s="126">
        <f t="shared" si="116"/>
        <v>0</v>
      </c>
      <c r="Z418" s="126">
        <f t="shared" si="117"/>
        <v>0</v>
      </c>
      <c r="AA418" s="126">
        <f t="shared" si="118"/>
        <v>0</v>
      </c>
      <c r="AB418" s="126">
        <f t="shared" si="119"/>
        <v>0</v>
      </c>
      <c r="AC418" s="126">
        <f t="shared" si="120"/>
        <v>0</v>
      </c>
      <c r="AD418" s="126">
        <f t="shared" si="121"/>
        <v>1</v>
      </c>
      <c r="AE418" s="126">
        <f t="shared" si="122"/>
        <v>0</v>
      </c>
      <c r="AF418" s="127"/>
      <c r="AG418" s="125"/>
      <c r="AH418" s="125">
        <f t="shared" si="123"/>
        <v>3</v>
      </c>
      <c r="AI418" s="125">
        <f t="shared" si="124"/>
        <v>3</v>
      </c>
      <c r="AJ418" s="125" t="str">
        <f t="shared" si="125"/>
        <v>Correct</v>
      </c>
      <c r="AK418" s="125"/>
      <c r="AL418" s="115" t="s">
        <v>99</v>
      </c>
      <c r="AM418" s="115">
        <v>73</v>
      </c>
      <c r="AN418" s="115" t="s">
        <v>181</v>
      </c>
      <c r="AO418" s="115" t="s">
        <v>206</v>
      </c>
      <c r="AP418" s="115" t="s">
        <v>85</v>
      </c>
      <c r="AR418" s="115" t="s">
        <v>87</v>
      </c>
      <c r="AS418" s="115" t="s">
        <v>101</v>
      </c>
      <c r="AT418" s="115" t="s">
        <v>102</v>
      </c>
      <c r="AU418" s="115" t="s">
        <v>106</v>
      </c>
      <c r="AV418" s="115" t="s">
        <v>91</v>
      </c>
      <c r="AW418" s="115" t="s">
        <v>86</v>
      </c>
    </row>
    <row r="419" spans="1:49">
      <c r="A419" s="115">
        <v>7007926596</v>
      </c>
      <c r="C419" s="115" t="s">
        <v>19</v>
      </c>
      <c r="L419" s="115" t="s">
        <v>28</v>
      </c>
      <c r="M419" s="115" t="s">
        <v>29</v>
      </c>
      <c r="O419" s="125"/>
      <c r="P419" s="125">
        <f t="shared" si="108"/>
        <v>3</v>
      </c>
      <c r="Q419" s="125">
        <f t="shared" si="109"/>
        <v>1</v>
      </c>
      <c r="R419" s="125"/>
      <c r="S419" s="125">
        <f t="shared" si="110"/>
        <v>0</v>
      </c>
      <c r="T419" s="125">
        <f t="shared" si="111"/>
        <v>1</v>
      </c>
      <c r="U419" s="125">
        <f t="shared" si="112"/>
        <v>0</v>
      </c>
      <c r="V419" s="126">
        <f t="shared" si="113"/>
        <v>0</v>
      </c>
      <c r="W419" s="126">
        <f t="shared" si="114"/>
        <v>0</v>
      </c>
      <c r="X419" s="126">
        <f t="shared" si="115"/>
        <v>0</v>
      </c>
      <c r="Y419" s="126">
        <f t="shared" si="116"/>
        <v>0</v>
      </c>
      <c r="Z419" s="126">
        <f t="shared" si="117"/>
        <v>0</v>
      </c>
      <c r="AA419" s="126">
        <f t="shared" si="118"/>
        <v>0</v>
      </c>
      <c r="AB419" s="126">
        <f t="shared" si="119"/>
        <v>0</v>
      </c>
      <c r="AC419" s="126">
        <f t="shared" si="120"/>
        <v>1</v>
      </c>
      <c r="AD419" s="126">
        <f t="shared" si="121"/>
        <v>1</v>
      </c>
      <c r="AE419" s="126">
        <f t="shared" si="122"/>
        <v>0</v>
      </c>
      <c r="AF419" s="127"/>
      <c r="AG419" s="125"/>
      <c r="AH419" s="125">
        <f t="shared" si="123"/>
        <v>3</v>
      </c>
      <c r="AI419" s="125">
        <f t="shared" si="124"/>
        <v>3</v>
      </c>
      <c r="AJ419" s="125" t="str">
        <f t="shared" si="125"/>
        <v>Correct</v>
      </c>
      <c r="AK419" s="125"/>
      <c r="AL419" s="115" t="s">
        <v>99</v>
      </c>
      <c r="AM419" s="115">
        <v>72</v>
      </c>
      <c r="AN419" s="115" t="s">
        <v>84</v>
      </c>
      <c r="AO419" s="115" t="s">
        <v>135</v>
      </c>
      <c r="AP419" s="115" t="s">
        <v>85</v>
      </c>
      <c r="AQ419" s="115" t="s">
        <v>86</v>
      </c>
      <c r="AR419" s="115" t="s">
        <v>87</v>
      </c>
      <c r="AS419" s="115" t="s">
        <v>101</v>
      </c>
      <c r="AT419" s="115" t="s">
        <v>89</v>
      </c>
      <c r="AU419" s="115" t="s">
        <v>106</v>
      </c>
      <c r="AV419" s="115" t="s">
        <v>91</v>
      </c>
      <c r="AW419" s="115" t="s">
        <v>86</v>
      </c>
    </row>
    <row r="420" spans="1:49">
      <c r="A420" s="115">
        <v>7011091941</v>
      </c>
      <c r="D420" s="115" t="s">
        <v>20</v>
      </c>
      <c r="J420" s="115" t="s">
        <v>26</v>
      </c>
      <c r="K420" s="115" t="s">
        <v>27</v>
      </c>
      <c r="O420" s="125"/>
      <c r="P420" s="125">
        <f t="shared" si="108"/>
        <v>3</v>
      </c>
      <c r="Q420" s="125">
        <f t="shared" si="109"/>
        <v>1</v>
      </c>
      <c r="R420" s="125"/>
      <c r="S420" s="125">
        <f t="shared" si="110"/>
        <v>0</v>
      </c>
      <c r="T420" s="125">
        <f t="shared" si="111"/>
        <v>0</v>
      </c>
      <c r="U420" s="125">
        <f t="shared" si="112"/>
        <v>1</v>
      </c>
      <c r="V420" s="126">
        <f t="shared" si="113"/>
        <v>0</v>
      </c>
      <c r="W420" s="126">
        <f t="shared" si="114"/>
        <v>0</v>
      </c>
      <c r="X420" s="126">
        <f t="shared" si="115"/>
        <v>0</v>
      </c>
      <c r="Y420" s="126">
        <f t="shared" si="116"/>
        <v>0</v>
      </c>
      <c r="Z420" s="126">
        <f t="shared" si="117"/>
        <v>0</v>
      </c>
      <c r="AA420" s="126">
        <f t="shared" si="118"/>
        <v>1</v>
      </c>
      <c r="AB420" s="126">
        <f t="shared" si="119"/>
        <v>1</v>
      </c>
      <c r="AC420" s="126">
        <f t="shared" si="120"/>
        <v>0</v>
      </c>
      <c r="AD420" s="126">
        <f t="shared" si="121"/>
        <v>0</v>
      </c>
      <c r="AE420" s="126">
        <f t="shared" si="122"/>
        <v>0</v>
      </c>
      <c r="AF420" s="127"/>
      <c r="AG420" s="125"/>
      <c r="AH420" s="125">
        <f t="shared" si="123"/>
        <v>3</v>
      </c>
      <c r="AI420" s="125">
        <f t="shared" si="124"/>
        <v>3</v>
      </c>
      <c r="AJ420" s="125" t="str">
        <f t="shared" si="125"/>
        <v>Correct</v>
      </c>
      <c r="AK420" s="125"/>
      <c r="AL420" s="115" t="s">
        <v>83</v>
      </c>
      <c r="AM420" s="115">
        <v>30</v>
      </c>
      <c r="AN420" s="115" t="s">
        <v>84</v>
      </c>
      <c r="AO420" s="115" t="s">
        <v>121</v>
      </c>
      <c r="AP420" s="115" t="s">
        <v>92</v>
      </c>
      <c r="AQ420" s="115" t="s">
        <v>86</v>
      </c>
      <c r="AS420" s="115" t="s">
        <v>100</v>
      </c>
      <c r="AT420" s="115" t="s">
        <v>111</v>
      </c>
      <c r="AU420" s="115" t="s">
        <v>90</v>
      </c>
      <c r="AV420" s="115" t="s">
        <v>91</v>
      </c>
      <c r="AW420" s="115" t="s">
        <v>91</v>
      </c>
    </row>
    <row r="421" spans="1:49">
      <c r="A421" s="115">
        <v>5587412949</v>
      </c>
      <c r="C421" s="115" t="s">
        <v>19</v>
      </c>
      <c r="M421" s="115" t="s">
        <v>29</v>
      </c>
      <c r="N421" s="115" t="s">
        <v>30</v>
      </c>
      <c r="O421" s="125"/>
      <c r="P421" s="125">
        <f t="shared" si="108"/>
        <v>3</v>
      </c>
      <c r="Q421" s="125">
        <f t="shared" si="109"/>
        <v>1</v>
      </c>
      <c r="R421" s="125"/>
      <c r="S421" s="125">
        <f t="shared" si="110"/>
        <v>0</v>
      </c>
      <c r="T421" s="125">
        <f t="shared" si="111"/>
        <v>1</v>
      </c>
      <c r="U421" s="125">
        <f t="shared" si="112"/>
        <v>0</v>
      </c>
      <c r="V421" s="126">
        <f t="shared" si="113"/>
        <v>0</v>
      </c>
      <c r="W421" s="126">
        <f t="shared" si="114"/>
        <v>0</v>
      </c>
      <c r="X421" s="126">
        <f t="shared" si="115"/>
        <v>0</v>
      </c>
      <c r="Y421" s="126">
        <f t="shared" si="116"/>
        <v>0</v>
      </c>
      <c r="Z421" s="126">
        <f t="shared" si="117"/>
        <v>0</v>
      </c>
      <c r="AA421" s="126">
        <f t="shared" si="118"/>
        <v>0</v>
      </c>
      <c r="AB421" s="126">
        <f t="shared" si="119"/>
        <v>0</v>
      </c>
      <c r="AC421" s="126">
        <f t="shared" si="120"/>
        <v>0</v>
      </c>
      <c r="AD421" s="126">
        <f t="shared" si="121"/>
        <v>1</v>
      </c>
      <c r="AE421" s="126">
        <f t="shared" si="122"/>
        <v>1</v>
      </c>
      <c r="AF421" s="127"/>
      <c r="AG421" s="125"/>
      <c r="AH421" s="125">
        <f t="shared" si="123"/>
        <v>3</v>
      </c>
      <c r="AI421" s="125">
        <f t="shared" si="124"/>
        <v>3</v>
      </c>
      <c r="AJ421" s="125" t="str">
        <f t="shared" si="125"/>
        <v>Correct</v>
      </c>
      <c r="AK421" s="125"/>
      <c r="AL421" s="115" t="s">
        <v>99</v>
      </c>
      <c r="AM421" s="115">
        <v>37</v>
      </c>
      <c r="AN421" s="115" t="s">
        <v>181</v>
      </c>
      <c r="AO421" s="115" t="s">
        <v>436</v>
      </c>
      <c r="AP421" s="115" t="s">
        <v>85</v>
      </c>
      <c r="AQ421" s="115" t="s">
        <v>86</v>
      </c>
      <c r="AR421" s="115" t="s">
        <v>87</v>
      </c>
      <c r="AS421" s="115" t="s">
        <v>101</v>
      </c>
      <c r="AT421" s="115" t="s">
        <v>89</v>
      </c>
      <c r="AU421" s="115" t="s">
        <v>90</v>
      </c>
      <c r="AV421" s="115" t="s">
        <v>91</v>
      </c>
      <c r="AW421" s="115" t="s">
        <v>91</v>
      </c>
    </row>
    <row r="422" spans="1:49">
      <c r="A422" s="115">
        <v>7044843782</v>
      </c>
      <c r="B422" s="115" t="s">
        <v>18</v>
      </c>
      <c r="C422" s="115" t="s">
        <v>19</v>
      </c>
      <c r="J422" s="115" t="s">
        <v>26</v>
      </c>
      <c r="O422" s="125"/>
      <c r="P422" s="125">
        <f t="shared" si="108"/>
        <v>3</v>
      </c>
      <c r="Q422" s="125">
        <f t="shared" si="109"/>
        <v>1</v>
      </c>
      <c r="R422" s="125"/>
      <c r="S422" s="125">
        <f t="shared" si="110"/>
        <v>1</v>
      </c>
      <c r="T422" s="125">
        <f t="shared" si="111"/>
        <v>1</v>
      </c>
      <c r="U422" s="125">
        <f t="shared" si="112"/>
        <v>0</v>
      </c>
      <c r="V422" s="126">
        <f t="shared" si="113"/>
        <v>0</v>
      </c>
      <c r="W422" s="126">
        <f t="shared" si="114"/>
        <v>0</v>
      </c>
      <c r="X422" s="126">
        <f t="shared" si="115"/>
        <v>0</v>
      </c>
      <c r="Y422" s="126">
        <f t="shared" si="116"/>
        <v>0</v>
      </c>
      <c r="Z422" s="126">
        <f t="shared" si="117"/>
        <v>0</v>
      </c>
      <c r="AA422" s="126">
        <f t="shared" si="118"/>
        <v>1</v>
      </c>
      <c r="AB422" s="126">
        <f t="shared" si="119"/>
        <v>0</v>
      </c>
      <c r="AC422" s="126">
        <f t="shared" si="120"/>
        <v>0</v>
      </c>
      <c r="AD422" s="126">
        <f t="shared" si="121"/>
        <v>0</v>
      </c>
      <c r="AE422" s="126">
        <f t="shared" si="122"/>
        <v>0</v>
      </c>
      <c r="AF422" s="127"/>
      <c r="AG422" s="125"/>
      <c r="AH422" s="125">
        <f t="shared" si="123"/>
        <v>3</v>
      </c>
      <c r="AI422" s="125">
        <f t="shared" si="124"/>
        <v>3</v>
      </c>
      <c r="AJ422" s="125" t="str">
        <f t="shared" si="125"/>
        <v>Correct</v>
      </c>
      <c r="AK422" s="125"/>
      <c r="AL422" s="115" t="s">
        <v>83</v>
      </c>
      <c r="AM422" s="115">
        <v>21</v>
      </c>
      <c r="AN422" s="115" t="s">
        <v>84</v>
      </c>
      <c r="AO422" s="115" t="s">
        <v>165</v>
      </c>
      <c r="AP422" s="115" t="s">
        <v>97</v>
      </c>
      <c r="AQ422" s="115" t="s">
        <v>86</v>
      </c>
      <c r="AR422" s="115" t="s">
        <v>87</v>
      </c>
      <c r="AS422" s="115" t="s">
        <v>88</v>
      </c>
      <c r="AT422" s="115" t="s">
        <v>94</v>
      </c>
      <c r="AU422" s="115" t="s">
        <v>90</v>
      </c>
      <c r="AV422" s="115" t="s">
        <v>91</v>
      </c>
      <c r="AW422" s="115" t="s">
        <v>91</v>
      </c>
    </row>
    <row r="423" spans="1:49">
      <c r="A423" s="115">
        <v>7045787624</v>
      </c>
      <c r="C423" s="115" t="s">
        <v>19</v>
      </c>
      <c r="J423" s="115" t="s">
        <v>26</v>
      </c>
      <c r="N423" s="115" t="s">
        <v>30</v>
      </c>
      <c r="O423" s="125"/>
      <c r="P423" s="125">
        <f t="shared" si="108"/>
        <v>3</v>
      </c>
      <c r="Q423" s="125">
        <f t="shared" si="109"/>
        <v>1</v>
      </c>
      <c r="R423" s="125"/>
      <c r="S423" s="125">
        <f t="shared" si="110"/>
        <v>0</v>
      </c>
      <c r="T423" s="125">
        <f t="shared" si="111"/>
        <v>1</v>
      </c>
      <c r="U423" s="125">
        <f t="shared" si="112"/>
        <v>0</v>
      </c>
      <c r="V423" s="126">
        <f t="shared" si="113"/>
        <v>0</v>
      </c>
      <c r="W423" s="126">
        <f t="shared" si="114"/>
        <v>0</v>
      </c>
      <c r="X423" s="126">
        <f t="shared" si="115"/>
        <v>0</v>
      </c>
      <c r="Y423" s="126">
        <f t="shared" si="116"/>
        <v>0</v>
      </c>
      <c r="Z423" s="126">
        <f t="shared" si="117"/>
        <v>0</v>
      </c>
      <c r="AA423" s="126">
        <f t="shared" si="118"/>
        <v>1</v>
      </c>
      <c r="AB423" s="126">
        <f t="shared" si="119"/>
        <v>0</v>
      </c>
      <c r="AC423" s="126">
        <f t="shared" si="120"/>
        <v>0</v>
      </c>
      <c r="AD423" s="126">
        <f t="shared" si="121"/>
        <v>0</v>
      </c>
      <c r="AE423" s="126">
        <f t="shared" si="122"/>
        <v>1</v>
      </c>
      <c r="AF423" s="127"/>
      <c r="AG423" s="125"/>
      <c r="AH423" s="125">
        <f t="shared" si="123"/>
        <v>3</v>
      </c>
      <c r="AI423" s="125">
        <f t="shared" si="124"/>
        <v>3</v>
      </c>
      <c r="AJ423" s="125" t="str">
        <f t="shared" si="125"/>
        <v>Correct</v>
      </c>
      <c r="AK423" s="125"/>
      <c r="AL423" s="115" t="s">
        <v>83</v>
      </c>
      <c r="AM423" s="115">
        <v>65</v>
      </c>
      <c r="AN423" s="115" t="s">
        <v>181</v>
      </c>
      <c r="AO423" s="115" t="s">
        <v>191</v>
      </c>
      <c r="AQ423" s="115" t="s">
        <v>91</v>
      </c>
      <c r="AR423" s="115" t="s">
        <v>87</v>
      </c>
      <c r="AS423" s="115" t="s">
        <v>101</v>
      </c>
      <c r="AT423" s="115" t="s">
        <v>94</v>
      </c>
      <c r="AU423" s="115" t="s">
        <v>106</v>
      </c>
      <c r="AV423" s="115" t="s">
        <v>91</v>
      </c>
      <c r="AW423" s="115" t="s">
        <v>91</v>
      </c>
    </row>
    <row r="424" spans="1:49">
      <c r="A424" s="115">
        <v>6982471854</v>
      </c>
      <c r="C424" s="115" t="s">
        <v>19</v>
      </c>
      <c r="L424" s="115" t="s">
        <v>28</v>
      </c>
      <c r="N424" s="115" t="s">
        <v>30</v>
      </c>
      <c r="O424" s="125"/>
      <c r="P424" s="125">
        <f t="shared" si="108"/>
        <v>3</v>
      </c>
      <c r="Q424" s="125">
        <f t="shared" si="109"/>
        <v>1</v>
      </c>
      <c r="R424" s="125"/>
      <c r="S424" s="125">
        <f t="shared" si="110"/>
        <v>0</v>
      </c>
      <c r="T424" s="125">
        <f t="shared" si="111"/>
        <v>1</v>
      </c>
      <c r="U424" s="125">
        <f t="shared" si="112"/>
        <v>0</v>
      </c>
      <c r="V424" s="126">
        <f t="shared" si="113"/>
        <v>0</v>
      </c>
      <c r="W424" s="126">
        <f t="shared" si="114"/>
        <v>0</v>
      </c>
      <c r="X424" s="126">
        <f t="shared" si="115"/>
        <v>0</v>
      </c>
      <c r="Y424" s="126">
        <f t="shared" si="116"/>
        <v>0</v>
      </c>
      <c r="Z424" s="126">
        <f t="shared" si="117"/>
        <v>0</v>
      </c>
      <c r="AA424" s="126">
        <f t="shared" si="118"/>
        <v>0</v>
      </c>
      <c r="AB424" s="126">
        <f t="shared" si="119"/>
        <v>0</v>
      </c>
      <c r="AC424" s="126">
        <f t="shared" si="120"/>
        <v>1</v>
      </c>
      <c r="AD424" s="126">
        <f t="shared" si="121"/>
        <v>0</v>
      </c>
      <c r="AE424" s="126">
        <f t="shared" si="122"/>
        <v>1</v>
      </c>
      <c r="AF424" s="127"/>
      <c r="AG424" s="125"/>
      <c r="AH424" s="125">
        <f t="shared" si="123"/>
        <v>3</v>
      </c>
      <c r="AI424" s="125">
        <f t="shared" si="124"/>
        <v>3</v>
      </c>
      <c r="AJ424" s="125" t="str">
        <f t="shared" si="125"/>
        <v>Correct</v>
      </c>
      <c r="AK424" s="125"/>
      <c r="AL424" s="115" t="s">
        <v>99</v>
      </c>
      <c r="AM424" s="115">
        <v>67</v>
      </c>
      <c r="AN424" s="115" t="s">
        <v>181</v>
      </c>
      <c r="AO424" s="115" t="s">
        <v>232</v>
      </c>
      <c r="AP424" s="115" t="s">
        <v>85</v>
      </c>
      <c r="AQ424" s="115" t="s">
        <v>86</v>
      </c>
      <c r="AR424" s="115" t="s">
        <v>87</v>
      </c>
      <c r="AS424" s="115" t="s">
        <v>88</v>
      </c>
      <c r="AT424" s="115" t="s">
        <v>102</v>
      </c>
      <c r="AU424" s="115" t="s">
        <v>90</v>
      </c>
      <c r="AV424" s="115" t="s">
        <v>91</v>
      </c>
      <c r="AW424" s="115" t="s">
        <v>91</v>
      </c>
    </row>
    <row r="425" spans="1:49">
      <c r="A425" s="115">
        <v>7020352212</v>
      </c>
      <c r="H425" s="115" t="s">
        <v>24</v>
      </c>
      <c r="K425" s="115" t="s">
        <v>27</v>
      </c>
      <c r="N425" s="115" t="s">
        <v>30</v>
      </c>
      <c r="O425" s="125"/>
      <c r="P425" s="125">
        <f t="shared" si="108"/>
        <v>3</v>
      </c>
      <c r="Q425" s="125">
        <f t="shared" si="109"/>
        <v>1</v>
      </c>
      <c r="R425" s="125"/>
      <c r="S425" s="125">
        <f t="shared" si="110"/>
        <v>0</v>
      </c>
      <c r="T425" s="125">
        <f t="shared" si="111"/>
        <v>0</v>
      </c>
      <c r="U425" s="125">
        <f t="shared" si="112"/>
        <v>0</v>
      </c>
      <c r="V425" s="126">
        <f t="shared" si="113"/>
        <v>0</v>
      </c>
      <c r="W425" s="126">
        <f t="shared" si="114"/>
        <v>0</v>
      </c>
      <c r="X425" s="126">
        <f t="shared" si="115"/>
        <v>0</v>
      </c>
      <c r="Y425" s="126">
        <f t="shared" si="116"/>
        <v>1</v>
      </c>
      <c r="Z425" s="126">
        <f t="shared" si="117"/>
        <v>0</v>
      </c>
      <c r="AA425" s="126">
        <f t="shared" si="118"/>
        <v>0</v>
      </c>
      <c r="AB425" s="126">
        <f t="shared" si="119"/>
        <v>1</v>
      </c>
      <c r="AC425" s="126">
        <f t="shared" si="120"/>
        <v>0</v>
      </c>
      <c r="AD425" s="126">
        <f t="shared" si="121"/>
        <v>0</v>
      </c>
      <c r="AE425" s="126">
        <f t="shared" si="122"/>
        <v>1</v>
      </c>
      <c r="AF425" s="127"/>
      <c r="AG425" s="125"/>
      <c r="AH425" s="125">
        <f t="shared" si="123"/>
        <v>3</v>
      </c>
      <c r="AI425" s="125">
        <f t="shared" si="124"/>
        <v>3</v>
      </c>
      <c r="AJ425" s="125" t="str">
        <f t="shared" si="125"/>
        <v>Correct</v>
      </c>
      <c r="AK425" s="125"/>
      <c r="AL425" s="115" t="s">
        <v>99</v>
      </c>
      <c r="AM425" s="115">
        <v>43</v>
      </c>
      <c r="AN425" s="115" t="s">
        <v>181</v>
      </c>
      <c r="AO425" s="115" t="s">
        <v>191</v>
      </c>
      <c r="AP425" s="115" t="s">
        <v>85</v>
      </c>
      <c r="AQ425" s="115" t="s">
        <v>91</v>
      </c>
      <c r="AR425" s="115" t="s">
        <v>137</v>
      </c>
      <c r="AS425" s="115" t="s">
        <v>93</v>
      </c>
      <c r="AT425" s="115" t="s">
        <v>102</v>
      </c>
      <c r="AU425" s="115" t="s">
        <v>106</v>
      </c>
      <c r="AV425" s="115" t="s">
        <v>91</v>
      </c>
      <c r="AW425" s="115" t="s">
        <v>91</v>
      </c>
    </row>
    <row r="426" spans="1:49">
      <c r="A426" s="115">
        <v>7010997133</v>
      </c>
      <c r="C426" s="115" t="s">
        <v>19</v>
      </c>
      <c r="D426" s="115" t="s">
        <v>20</v>
      </c>
      <c r="J426" s="115" t="s">
        <v>26</v>
      </c>
      <c r="N426" s="115" t="s">
        <v>30</v>
      </c>
      <c r="O426" s="125"/>
      <c r="P426" s="125">
        <f t="shared" si="108"/>
        <v>4</v>
      </c>
      <c r="Q426" s="125">
        <f t="shared" si="109"/>
        <v>0.75</v>
      </c>
      <c r="R426" s="125"/>
      <c r="S426" s="125">
        <f t="shared" si="110"/>
        <v>0</v>
      </c>
      <c r="T426" s="125">
        <f t="shared" si="111"/>
        <v>0.75</v>
      </c>
      <c r="U426" s="125">
        <f t="shared" si="112"/>
        <v>0.75</v>
      </c>
      <c r="V426" s="126">
        <f t="shared" si="113"/>
        <v>0</v>
      </c>
      <c r="W426" s="126">
        <f t="shared" si="114"/>
        <v>0</v>
      </c>
      <c r="X426" s="126">
        <f t="shared" si="115"/>
        <v>0</v>
      </c>
      <c r="Y426" s="126">
        <f t="shared" si="116"/>
        <v>0</v>
      </c>
      <c r="Z426" s="126">
        <f t="shared" si="117"/>
        <v>0</v>
      </c>
      <c r="AA426" s="126">
        <f t="shared" si="118"/>
        <v>0.75</v>
      </c>
      <c r="AB426" s="126">
        <f t="shared" si="119"/>
        <v>0</v>
      </c>
      <c r="AC426" s="126">
        <f t="shared" si="120"/>
        <v>0</v>
      </c>
      <c r="AD426" s="126">
        <f t="shared" si="121"/>
        <v>0</v>
      </c>
      <c r="AE426" s="126">
        <f t="shared" si="122"/>
        <v>0.75</v>
      </c>
      <c r="AF426" s="127"/>
      <c r="AG426" s="125"/>
      <c r="AH426" s="125">
        <f t="shared" si="123"/>
        <v>3</v>
      </c>
      <c r="AI426" s="125">
        <f t="shared" si="124"/>
        <v>4</v>
      </c>
      <c r="AJ426" s="125" t="str">
        <f t="shared" si="125"/>
        <v>Correct</v>
      </c>
      <c r="AK426" s="125"/>
      <c r="AL426" s="115" t="s">
        <v>99</v>
      </c>
      <c r="AM426" s="115">
        <v>73</v>
      </c>
      <c r="AN426" s="115" t="s">
        <v>84</v>
      </c>
      <c r="AO426" s="115" t="s">
        <v>123</v>
      </c>
      <c r="AP426" s="115" t="s">
        <v>85</v>
      </c>
      <c r="AQ426" s="115" t="s">
        <v>86</v>
      </c>
      <c r="AR426" s="115" t="s">
        <v>87</v>
      </c>
      <c r="AS426" s="115" t="s">
        <v>101</v>
      </c>
      <c r="AT426" s="115" t="s">
        <v>111</v>
      </c>
      <c r="AU426" s="115" t="s">
        <v>106</v>
      </c>
      <c r="AV426" s="115" t="s">
        <v>91</v>
      </c>
      <c r="AW426" s="115" t="s">
        <v>91</v>
      </c>
    </row>
    <row r="427" spans="1:49">
      <c r="A427" s="115">
        <v>7011540265</v>
      </c>
      <c r="D427" s="115" t="s">
        <v>20</v>
      </c>
      <c r="J427" s="115" t="s">
        <v>26</v>
      </c>
      <c r="N427" s="115" t="s">
        <v>30</v>
      </c>
      <c r="O427" s="125"/>
      <c r="P427" s="125">
        <f t="shared" si="108"/>
        <v>3</v>
      </c>
      <c r="Q427" s="125">
        <f t="shared" si="109"/>
        <v>1</v>
      </c>
      <c r="R427" s="125"/>
      <c r="S427" s="125">
        <f t="shared" si="110"/>
        <v>0</v>
      </c>
      <c r="T427" s="125">
        <f t="shared" si="111"/>
        <v>0</v>
      </c>
      <c r="U427" s="125">
        <f t="shared" si="112"/>
        <v>1</v>
      </c>
      <c r="V427" s="126">
        <f t="shared" si="113"/>
        <v>0</v>
      </c>
      <c r="W427" s="126">
        <f t="shared" si="114"/>
        <v>0</v>
      </c>
      <c r="X427" s="126">
        <f t="shared" si="115"/>
        <v>0</v>
      </c>
      <c r="Y427" s="126">
        <f t="shared" si="116"/>
        <v>0</v>
      </c>
      <c r="Z427" s="126">
        <f t="shared" si="117"/>
        <v>0</v>
      </c>
      <c r="AA427" s="126">
        <f t="shared" si="118"/>
        <v>1</v>
      </c>
      <c r="AB427" s="126">
        <f t="shared" si="119"/>
        <v>0</v>
      </c>
      <c r="AC427" s="126">
        <f t="shared" si="120"/>
        <v>0</v>
      </c>
      <c r="AD427" s="126">
        <f t="shared" si="121"/>
        <v>0</v>
      </c>
      <c r="AE427" s="126">
        <f t="shared" si="122"/>
        <v>1</v>
      </c>
      <c r="AF427" s="127"/>
      <c r="AG427" s="125"/>
      <c r="AH427" s="125">
        <f t="shared" si="123"/>
        <v>3</v>
      </c>
      <c r="AI427" s="125">
        <f t="shared" si="124"/>
        <v>3</v>
      </c>
      <c r="AJ427" s="125" t="str">
        <f t="shared" si="125"/>
        <v>Correct</v>
      </c>
      <c r="AK427" s="125"/>
      <c r="AL427" s="115" t="s">
        <v>83</v>
      </c>
      <c r="AM427" s="115">
        <v>62</v>
      </c>
      <c r="AN427" s="115" t="s">
        <v>84</v>
      </c>
      <c r="AO427" s="115" t="s">
        <v>143</v>
      </c>
      <c r="AP427" s="115" t="s">
        <v>85</v>
      </c>
      <c r="AQ427" s="115" t="s">
        <v>91</v>
      </c>
      <c r="AR427" s="115" t="s">
        <v>108</v>
      </c>
      <c r="AS427" s="115" t="s">
        <v>100</v>
      </c>
      <c r="AT427" s="115" t="s">
        <v>89</v>
      </c>
      <c r="AU427" s="115" t="s">
        <v>113</v>
      </c>
      <c r="AV427" s="115" t="s">
        <v>86</v>
      </c>
    </row>
    <row r="428" spans="1:49">
      <c r="A428" s="115">
        <v>7007931422</v>
      </c>
      <c r="C428" s="115" t="s">
        <v>19</v>
      </c>
      <c r="D428" s="115" t="s">
        <v>20</v>
      </c>
      <c r="N428" s="115" t="s">
        <v>30</v>
      </c>
      <c r="O428" s="125"/>
      <c r="P428" s="125">
        <f t="shared" si="108"/>
        <v>3</v>
      </c>
      <c r="Q428" s="125">
        <f t="shared" si="109"/>
        <v>1</v>
      </c>
      <c r="R428" s="125"/>
      <c r="S428" s="125">
        <f t="shared" si="110"/>
        <v>0</v>
      </c>
      <c r="T428" s="125">
        <f t="shared" si="111"/>
        <v>1</v>
      </c>
      <c r="U428" s="125">
        <f t="shared" si="112"/>
        <v>1</v>
      </c>
      <c r="V428" s="126">
        <f t="shared" si="113"/>
        <v>0</v>
      </c>
      <c r="W428" s="126">
        <f t="shared" si="114"/>
        <v>0</v>
      </c>
      <c r="X428" s="126">
        <f t="shared" si="115"/>
        <v>0</v>
      </c>
      <c r="Y428" s="126">
        <f t="shared" si="116"/>
        <v>0</v>
      </c>
      <c r="Z428" s="126">
        <f t="shared" si="117"/>
        <v>0</v>
      </c>
      <c r="AA428" s="126">
        <f t="shared" si="118"/>
        <v>0</v>
      </c>
      <c r="AB428" s="126">
        <f t="shared" si="119"/>
        <v>0</v>
      </c>
      <c r="AC428" s="126">
        <f t="shared" si="120"/>
        <v>0</v>
      </c>
      <c r="AD428" s="126">
        <f t="shared" si="121"/>
        <v>0</v>
      </c>
      <c r="AE428" s="126">
        <f t="shared" si="122"/>
        <v>1</v>
      </c>
      <c r="AF428" s="127"/>
      <c r="AG428" s="125"/>
      <c r="AH428" s="125">
        <f t="shared" si="123"/>
        <v>3</v>
      </c>
      <c r="AI428" s="125">
        <f t="shared" si="124"/>
        <v>3</v>
      </c>
      <c r="AJ428" s="125" t="str">
        <f t="shared" si="125"/>
        <v>Correct</v>
      </c>
      <c r="AK428" s="125"/>
      <c r="AL428" s="115" t="s">
        <v>99</v>
      </c>
      <c r="AM428" s="115">
        <v>73</v>
      </c>
      <c r="AN428" s="115" t="s">
        <v>84</v>
      </c>
      <c r="AO428" s="115" t="s">
        <v>156</v>
      </c>
      <c r="AP428" s="115" t="s">
        <v>85</v>
      </c>
      <c r="AR428" s="115" t="s">
        <v>87</v>
      </c>
      <c r="AS428" s="115" t="s">
        <v>100</v>
      </c>
      <c r="AT428" s="115" t="s">
        <v>89</v>
      </c>
      <c r="AU428" s="115" t="s">
        <v>106</v>
      </c>
      <c r="AV428" s="115" t="s">
        <v>91</v>
      </c>
      <c r="AW428" s="115" t="s">
        <v>91</v>
      </c>
    </row>
    <row r="429" spans="1:49">
      <c r="A429" s="115">
        <v>7020339300</v>
      </c>
      <c r="B429" s="115" t="s">
        <v>18</v>
      </c>
      <c r="J429" s="115" t="s">
        <v>26</v>
      </c>
      <c r="O429" s="125"/>
      <c r="P429" s="125">
        <f t="shared" si="108"/>
        <v>2</v>
      </c>
      <c r="Q429" s="125">
        <f t="shared" si="109"/>
        <v>1.5</v>
      </c>
      <c r="R429" s="125"/>
      <c r="S429" s="125">
        <f t="shared" si="110"/>
        <v>1</v>
      </c>
      <c r="T429" s="125">
        <f t="shared" si="111"/>
        <v>0</v>
      </c>
      <c r="U429" s="125">
        <f t="shared" si="112"/>
        <v>0</v>
      </c>
      <c r="V429" s="126">
        <f t="shared" si="113"/>
        <v>0</v>
      </c>
      <c r="W429" s="126">
        <f t="shared" si="114"/>
        <v>0</v>
      </c>
      <c r="X429" s="126">
        <f t="shared" si="115"/>
        <v>0</v>
      </c>
      <c r="Y429" s="126">
        <f t="shared" si="116"/>
        <v>0</v>
      </c>
      <c r="Z429" s="126">
        <f t="shared" si="117"/>
        <v>0</v>
      </c>
      <c r="AA429" s="126">
        <f t="shared" si="118"/>
        <v>1</v>
      </c>
      <c r="AB429" s="126">
        <f t="shared" si="119"/>
        <v>0</v>
      </c>
      <c r="AC429" s="126">
        <f t="shared" si="120"/>
        <v>0</v>
      </c>
      <c r="AD429" s="126">
        <f t="shared" si="121"/>
        <v>0</v>
      </c>
      <c r="AE429" s="126">
        <f t="shared" si="122"/>
        <v>0</v>
      </c>
      <c r="AF429" s="127"/>
      <c r="AG429" s="125"/>
      <c r="AH429" s="125">
        <f t="shared" si="123"/>
        <v>2</v>
      </c>
      <c r="AI429" s="125">
        <f t="shared" si="124"/>
        <v>2</v>
      </c>
      <c r="AJ429" s="125" t="str">
        <f t="shared" si="125"/>
        <v>Correct</v>
      </c>
      <c r="AK429" s="125"/>
      <c r="AL429" s="115" t="s">
        <v>83</v>
      </c>
      <c r="AM429" s="115">
        <v>50</v>
      </c>
      <c r="AN429" s="115" t="s">
        <v>84</v>
      </c>
      <c r="AO429" s="115" t="s">
        <v>156</v>
      </c>
      <c r="AP429" s="115" t="s">
        <v>97</v>
      </c>
      <c r="AQ429" s="115" t="s">
        <v>86</v>
      </c>
      <c r="AR429" s="115" t="s">
        <v>87</v>
      </c>
      <c r="AS429" s="115" t="s">
        <v>88</v>
      </c>
      <c r="AT429" s="115" t="s">
        <v>111</v>
      </c>
      <c r="AU429" s="115" t="s">
        <v>90</v>
      </c>
      <c r="AV429" s="115" t="s">
        <v>91</v>
      </c>
      <c r="AW429" s="115" t="s">
        <v>91</v>
      </c>
    </row>
    <row r="430" spans="1:49">
      <c r="A430" s="115">
        <v>7007923382</v>
      </c>
      <c r="J430" s="115" t="s">
        <v>26</v>
      </c>
      <c r="N430" s="115" t="s">
        <v>30</v>
      </c>
      <c r="O430" s="125"/>
      <c r="P430" s="125">
        <f t="shared" si="108"/>
        <v>2</v>
      </c>
      <c r="Q430" s="125">
        <f t="shared" si="109"/>
        <v>1.5</v>
      </c>
      <c r="R430" s="125"/>
      <c r="S430" s="125">
        <f t="shared" si="110"/>
        <v>0</v>
      </c>
      <c r="T430" s="125">
        <f t="shared" si="111"/>
        <v>0</v>
      </c>
      <c r="U430" s="125">
        <f t="shared" si="112"/>
        <v>0</v>
      </c>
      <c r="V430" s="126">
        <f t="shared" si="113"/>
        <v>0</v>
      </c>
      <c r="W430" s="126">
        <f t="shared" si="114"/>
        <v>0</v>
      </c>
      <c r="X430" s="126">
        <f t="shared" si="115"/>
        <v>0</v>
      </c>
      <c r="Y430" s="126">
        <f t="shared" si="116"/>
        <v>0</v>
      </c>
      <c r="Z430" s="126">
        <f t="shared" si="117"/>
        <v>0</v>
      </c>
      <c r="AA430" s="126">
        <f t="shared" si="118"/>
        <v>1</v>
      </c>
      <c r="AB430" s="126">
        <f t="shared" si="119"/>
        <v>0</v>
      </c>
      <c r="AC430" s="126">
        <f t="shared" si="120"/>
        <v>0</v>
      </c>
      <c r="AD430" s="126">
        <f t="shared" si="121"/>
        <v>0</v>
      </c>
      <c r="AE430" s="126">
        <f t="shared" si="122"/>
        <v>1</v>
      </c>
      <c r="AF430" s="127"/>
      <c r="AG430" s="125"/>
      <c r="AH430" s="125">
        <f t="shared" si="123"/>
        <v>2</v>
      </c>
      <c r="AI430" s="125">
        <f t="shared" si="124"/>
        <v>2</v>
      </c>
      <c r="AJ430" s="125" t="str">
        <f t="shared" si="125"/>
        <v>Correct</v>
      </c>
      <c r="AK430" s="125"/>
      <c r="AL430" s="115" t="s">
        <v>83</v>
      </c>
      <c r="AM430" s="115">
        <v>61</v>
      </c>
      <c r="AN430" s="115" t="s">
        <v>84</v>
      </c>
      <c r="AO430" s="115" t="s">
        <v>158</v>
      </c>
      <c r="AP430" s="115" t="s">
        <v>92</v>
      </c>
      <c r="AQ430" s="115" t="s">
        <v>86</v>
      </c>
      <c r="AR430" s="115" t="s">
        <v>435</v>
      </c>
      <c r="AS430" s="115" t="s">
        <v>101</v>
      </c>
      <c r="AT430" s="115" t="s">
        <v>89</v>
      </c>
      <c r="AU430" s="115" t="s">
        <v>103</v>
      </c>
      <c r="AV430" s="115" t="s">
        <v>91</v>
      </c>
      <c r="AW430" s="115" t="s">
        <v>91</v>
      </c>
    </row>
    <row r="431" spans="1:49">
      <c r="A431" s="115">
        <v>6985447395</v>
      </c>
      <c r="C431" s="115" t="s">
        <v>19</v>
      </c>
      <c r="I431" s="115" t="s">
        <v>25</v>
      </c>
      <c r="L431" s="115" t="s">
        <v>28</v>
      </c>
      <c r="O431" s="125"/>
      <c r="P431" s="125">
        <f t="shared" si="108"/>
        <v>3</v>
      </c>
      <c r="Q431" s="125">
        <f t="shared" si="109"/>
        <v>1</v>
      </c>
      <c r="R431" s="125"/>
      <c r="S431" s="125">
        <f t="shared" si="110"/>
        <v>0</v>
      </c>
      <c r="T431" s="125">
        <f t="shared" si="111"/>
        <v>1</v>
      </c>
      <c r="U431" s="125">
        <f t="shared" si="112"/>
        <v>0</v>
      </c>
      <c r="V431" s="126">
        <f t="shared" si="113"/>
        <v>0</v>
      </c>
      <c r="W431" s="126">
        <f t="shared" si="114"/>
        <v>0</v>
      </c>
      <c r="X431" s="126">
        <f t="shared" si="115"/>
        <v>0</v>
      </c>
      <c r="Y431" s="126">
        <f t="shared" si="116"/>
        <v>0</v>
      </c>
      <c r="Z431" s="126">
        <f t="shared" si="117"/>
        <v>1</v>
      </c>
      <c r="AA431" s="126">
        <f t="shared" si="118"/>
        <v>0</v>
      </c>
      <c r="AB431" s="126">
        <f t="shared" si="119"/>
        <v>0</v>
      </c>
      <c r="AC431" s="126">
        <f t="shared" si="120"/>
        <v>1</v>
      </c>
      <c r="AD431" s="126">
        <f t="shared" si="121"/>
        <v>0</v>
      </c>
      <c r="AE431" s="126">
        <f t="shared" si="122"/>
        <v>0</v>
      </c>
      <c r="AF431" s="127"/>
      <c r="AG431" s="125"/>
      <c r="AH431" s="125">
        <f t="shared" si="123"/>
        <v>3</v>
      </c>
      <c r="AI431" s="125">
        <f t="shared" si="124"/>
        <v>3</v>
      </c>
      <c r="AJ431" s="125" t="str">
        <f t="shared" si="125"/>
        <v>Correct</v>
      </c>
      <c r="AK431" s="125"/>
      <c r="AL431" s="115" t="s">
        <v>83</v>
      </c>
      <c r="AM431" s="115">
        <v>66</v>
      </c>
      <c r="AN431" s="115" t="s">
        <v>181</v>
      </c>
      <c r="AO431" s="115" t="s">
        <v>193</v>
      </c>
      <c r="AP431" s="115" t="s">
        <v>85</v>
      </c>
      <c r="AQ431" s="115" t="s">
        <v>86</v>
      </c>
      <c r="AR431" s="115" t="s">
        <v>87</v>
      </c>
      <c r="AS431" s="115" t="s">
        <v>100</v>
      </c>
      <c r="AT431" s="115" t="s">
        <v>102</v>
      </c>
      <c r="AU431" s="115" t="s">
        <v>106</v>
      </c>
      <c r="AV431" s="115" t="s">
        <v>91</v>
      </c>
      <c r="AW431" s="115" t="s">
        <v>91</v>
      </c>
    </row>
    <row r="432" spans="1:49">
      <c r="A432" s="115">
        <v>7010999921</v>
      </c>
      <c r="O432" s="125"/>
      <c r="P432" s="125">
        <f t="shared" si="108"/>
        <v>0</v>
      </c>
      <c r="Q432" s="125" t="e">
        <f t="shared" si="109"/>
        <v>#DIV/0!</v>
      </c>
      <c r="R432" s="125"/>
      <c r="S432" s="125">
        <f t="shared" si="110"/>
        <v>0</v>
      </c>
      <c r="T432" s="125">
        <f t="shared" si="111"/>
        <v>0</v>
      </c>
      <c r="U432" s="125">
        <f t="shared" si="112"/>
        <v>0</v>
      </c>
      <c r="V432" s="126">
        <f t="shared" si="113"/>
        <v>0</v>
      </c>
      <c r="W432" s="126">
        <f t="shared" si="114"/>
        <v>0</v>
      </c>
      <c r="X432" s="126">
        <f t="shared" si="115"/>
        <v>0</v>
      </c>
      <c r="Y432" s="126">
        <f t="shared" si="116"/>
        <v>0</v>
      </c>
      <c r="Z432" s="126">
        <f t="shared" si="117"/>
        <v>0</v>
      </c>
      <c r="AA432" s="126">
        <f t="shared" si="118"/>
        <v>0</v>
      </c>
      <c r="AB432" s="126">
        <f t="shared" si="119"/>
        <v>0</v>
      </c>
      <c r="AC432" s="126">
        <f t="shared" si="120"/>
        <v>0</v>
      </c>
      <c r="AD432" s="126">
        <f t="shared" si="121"/>
        <v>0</v>
      </c>
      <c r="AE432" s="126">
        <f t="shared" si="122"/>
        <v>0</v>
      </c>
      <c r="AF432" s="127"/>
      <c r="AG432" s="125"/>
      <c r="AH432" s="125">
        <f t="shared" si="123"/>
        <v>0</v>
      </c>
      <c r="AI432" s="125">
        <f t="shared" si="124"/>
        <v>0</v>
      </c>
      <c r="AJ432" s="125" t="str">
        <f t="shared" si="125"/>
        <v>Correct</v>
      </c>
      <c r="AK432" s="125"/>
      <c r="AL432" s="115" t="s">
        <v>83</v>
      </c>
      <c r="AM432" s="115">
        <v>70</v>
      </c>
      <c r="AN432" s="115" t="s">
        <v>84</v>
      </c>
      <c r="AO432" s="115" t="s">
        <v>129</v>
      </c>
      <c r="AP432" s="115" t="s">
        <v>85</v>
      </c>
      <c r="AR432" s="115" t="s">
        <v>108</v>
      </c>
      <c r="AS432" s="115" t="s">
        <v>101</v>
      </c>
      <c r="AT432" s="115" t="s">
        <v>89</v>
      </c>
      <c r="AU432" s="115" t="s">
        <v>106</v>
      </c>
      <c r="AV432" s="115" t="s">
        <v>91</v>
      </c>
      <c r="AW432" s="115" t="s">
        <v>86</v>
      </c>
    </row>
    <row r="433" spans="1:49">
      <c r="A433" s="115">
        <v>7007923701</v>
      </c>
      <c r="B433" s="115" t="s">
        <v>18</v>
      </c>
      <c r="D433" s="115" t="s">
        <v>20</v>
      </c>
      <c r="J433" s="115" t="s">
        <v>26</v>
      </c>
      <c r="O433" s="125"/>
      <c r="P433" s="125">
        <f t="shared" si="108"/>
        <v>3</v>
      </c>
      <c r="Q433" s="125">
        <f t="shared" si="109"/>
        <v>1</v>
      </c>
      <c r="R433" s="125"/>
      <c r="S433" s="125">
        <f t="shared" si="110"/>
        <v>1</v>
      </c>
      <c r="T433" s="125">
        <f t="shared" si="111"/>
        <v>0</v>
      </c>
      <c r="U433" s="125">
        <f t="shared" si="112"/>
        <v>1</v>
      </c>
      <c r="V433" s="126">
        <f t="shared" si="113"/>
        <v>0</v>
      </c>
      <c r="W433" s="126">
        <f t="shared" si="114"/>
        <v>0</v>
      </c>
      <c r="X433" s="126">
        <f t="shared" si="115"/>
        <v>0</v>
      </c>
      <c r="Y433" s="126">
        <f t="shared" si="116"/>
        <v>0</v>
      </c>
      <c r="Z433" s="126">
        <f t="shared" si="117"/>
        <v>0</v>
      </c>
      <c r="AA433" s="126">
        <f t="shared" si="118"/>
        <v>1</v>
      </c>
      <c r="AB433" s="126">
        <f t="shared" si="119"/>
        <v>0</v>
      </c>
      <c r="AC433" s="126">
        <f t="shared" si="120"/>
        <v>0</v>
      </c>
      <c r="AD433" s="126">
        <f t="shared" si="121"/>
        <v>0</v>
      </c>
      <c r="AE433" s="126">
        <f t="shared" si="122"/>
        <v>0</v>
      </c>
      <c r="AF433" s="127"/>
      <c r="AG433" s="125"/>
      <c r="AH433" s="125">
        <f t="shared" si="123"/>
        <v>3</v>
      </c>
      <c r="AI433" s="125">
        <f t="shared" si="124"/>
        <v>3</v>
      </c>
      <c r="AJ433" s="125" t="str">
        <f t="shared" si="125"/>
        <v>Correct</v>
      </c>
      <c r="AK433" s="125"/>
      <c r="AL433" s="115" t="s">
        <v>83</v>
      </c>
      <c r="AM433" s="115">
        <v>60</v>
      </c>
      <c r="AN433" s="115" t="s">
        <v>84</v>
      </c>
      <c r="AO433" s="115" t="s">
        <v>141</v>
      </c>
      <c r="AP433" s="115" t="s">
        <v>92</v>
      </c>
      <c r="AQ433" s="115" t="s">
        <v>86</v>
      </c>
      <c r="AR433" s="115" t="s">
        <v>116</v>
      </c>
      <c r="AS433" s="115" t="s">
        <v>101</v>
      </c>
      <c r="AT433" s="115" t="s">
        <v>89</v>
      </c>
      <c r="AU433" s="115" t="s">
        <v>113</v>
      </c>
      <c r="AV433" s="115" t="s">
        <v>91</v>
      </c>
      <c r="AW433" s="115" t="s">
        <v>91</v>
      </c>
    </row>
    <row r="434" spans="1:49">
      <c r="A434" s="115">
        <v>6985433409</v>
      </c>
      <c r="C434" s="115" t="s">
        <v>19</v>
      </c>
      <c r="D434" s="115" t="s">
        <v>20</v>
      </c>
      <c r="O434" s="125"/>
      <c r="P434" s="125">
        <f t="shared" si="108"/>
        <v>2</v>
      </c>
      <c r="Q434" s="125">
        <f t="shared" si="109"/>
        <v>1.5</v>
      </c>
      <c r="R434" s="125"/>
      <c r="S434" s="125">
        <f t="shared" si="110"/>
        <v>0</v>
      </c>
      <c r="T434" s="125">
        <f t="shared" si="111"/>
        <v>1</v>
      </c>
      <c r="U434" s="125">
        <f t="shared" si="112"/>
        <v>1</v>
      </c>
      <c r="V434" s="126">
        <f t="shared" si="113"/>
        <v>0</v>
      </c>
      <c r="W434" s="126">
        <f t="shared" si="114"/>
        <v>0</v>
      </c>
      <c r="X434" s="126">
        <f t="shared" si="115"/>
        <v>0</v>
      </c>
      <c r="Y434" s="126">
        <f t="shared" si="116"/>
        <v>0</v>
      </c>
      <c r="Z434" s="126">
        <f t="shared" si="117"/>
        <v>0</v>
      </c>
      <c r="AA434" s="126">
        <f t="shared" si="118"/>
        <v>0</v>
      </c>
      <c r="AB434" s="126">
        <f t="shared" si="119"/>
        <v>0</v>
      </c>
      <c r="AC434" s="126">
        <f t="shared" si="120"/>
        <v>0</v>
      </c>
      <c r="AD434" s="126">
        <f t="shared" si="121"/>
        <v>0</v>
      </c>
      <c r="AE434" s="126">
        <f t="shared" si="122"/>
        <v>0</v>
      </c>
      <c r="AF434" s="127"/>
      <c r="AG434" s="125"/>
      <c r="AH434" s="125">
        <f t="shared" si="123"/>
        <v>2</v>
      </c>
      <c r="AI434" s="125">
        <f t="shared" si="124"/>
        <v>2</v>
      </c>
      <c r="AJ434" s="125" t="str">
        <f t="shared" si="125"/>
        <v>Correct</v>
      </c>
      <c r="AK434" s="125"/>
      <c r="AL434" s="115" t="s">
        <v>99</v>
      </c>
      <c r="AM434" s="115">
        <v>72</v>
      </c>
      <c r="AN434" s="115" t="s">
        <v>84</v>
      </c>
      <c r="AO434" s="115" t="s">
        <v>480</v>
      </c>
      <c r="AP434" s="115" t="s">
        <v>85</v>
      </c>
      <c r="AQ434" s="115" t="s">
        <v>86</v>
      </c>
      <c r="AR434" s="115" t="s">
        <v>87</v>
      </c>
      <c r="AS434" s="115" t="s">
        <v>88</v>
      </c>
      <c r="AT434" s="115" t="s">
        <v>89</v>
      </c>
      <c r="AU434" s="115" t="s">
        <v>106</v>
      </c>
      <c r="AV434" s="115" t="s">
        <v>91</v>
      </c>
      <c r="AW434" s="115" t="s">
        <v>86</v>
      </c>
    </row>
    <row r="435" spans="1:49">
      <c r="A435" s="115">
        <v>6985472999</v>
      </c>
      <c r="C435" s="115" t="s">
        <v>19</v>
      </c>
      <c r="H435" s="115" t="s">
        <v>24</v>
      </c>
      <c r="J435" s="115" t="s">
        <v>26</v>
      </c>
      <c r="K435" s="115" t="s">
        <v>27</v>
      </c>
      <c r="L435" s="115" t="s">
        <v>28</v>
      </c>
      <c r="N435" s="115" t="s">
        <v>30</v>
      </c>
      <c r="O435" s="125"/>
      <c r="P435" s="125">
        <f t="shared" si="108"/>
        <v>6</v>
      </c>
      <c r="Q435" s="125">
        <f t="shared" si="109"/>
        <v>0.5</v>
      </c>
      <c r="R435" s="125"/>
      <c r="S435" s="125">
        <f t="shared" si="110"/>
        <v>0</v>
      </c>
      <c r="T435" s="125">
        <f t="shared" si="111"/>
        <v>0.5</v>
      </c>
      <c r="U435" s="125">
        <f t="shared" si="112"/>
        <v>0</v>
      </c>
      <c r="V435" s="126">
        <f t="shared" si="113"/>
        <v>0</v>
      </c>
      <c r="W435" s="126">
        <f t="shared" si="114"/>
        <v>0</v>
      </c>
      <c r="X435" s="126">
        <f t="shared" si="115"/>
        <v>0</v>
      </c>
      <c r="Y435" s="126">
        <f t="shared" si="116"/>
        <v>0.5</v>
      </c>
      <c r="Z435" s="126">
        <f t="shared" si="117"/>
        <v>0</v>
      </c>
      <c r="AA435" s="126">
        <f t="shared" si="118"/>
        <v>0.5</v>
      </c>
      <c r="AB435" s="126">
        <f t="shared" si="119"/>
        <v>0.5</v>
      </c>
      <c r="AC435" s="126">
        <f t="shared" si="120"/>
        <v>0.5</v>
      </c>
      <c r="AD435" s="126">
        <f t="shared" si="121"/>
        <v>0</v>
      </c>
      <c r="AE435" s="126">
        <f t="shared" si="122"/>
        <v>0.5</v>
      </c>
      <c r="AF435" s="127"/>
      <c r="AG435" s="125"/>
      <c r="AH435" s="125">
        <f t="shared" si="123"/>
        <v>3</v>
      </c>
      <c r="AI435" s="125">
        <f t="shared" si="124"/>
        <v>6</v>
      </c>
      <c r="AJ435" s="125" t="str">
        <f t="shared" si="125"/>
        <v>Correct</v>
      </c>
      <c r="AK435" s="125"/>
      <c r="AL435" s="115" t="s">
        <v>83</v>
      </c>
      <c r="AM435" s="115">
        <v>29</v>
      </c>
      <c r="AN435" s="115" t="s">
        <v>181</v>
      </c>
      <c r="AO435" s="115" t="s">
        <v>239</v>
      </c>
      <c r="AP435" s="115" t="s">
        <v>85</v>
      </c>
      <c r="AQ435" s="115" t="s">
        <v>91</v>
      </c>
      <c r="AR435" s="115" t="s">
        <v>137</v>
      </c>
      <c r="AS435" s="115" t="s">
        <v>100</v>
      </c>
      <c r="AT435" s="115" t="s">
        <v>89</v>
      </c>
      <c r="AU435" s="115" t="s">
        <v>90</v>
      </c>
      <c r="AV435" s="115" t="s">
        <v>91</v>
      </c>
      <c r="AW435" s="115" t="s">
        <v>91</v>
      </c>
    </row>
    <row r="436" spans="1:49">
      <c r="A436" s="115">
        <v>7020563481</v>
      </c>
      <c r="C436" s="115" t="s">
        <v>19</v>
      </c>
      <c r="I436" s="115" t="s">
        <v>25</v>
      </c>
      <c r="L436" s="115" t="s">
        <v>28</v>
      </c>
      <c r="O436" s="125"/>
      <c r="P436" s="125">
        <f t="shared" si="108"/>
        <v>3</v>
      </c>
      <c r="Q436" s="125">
        <f t="shared" si="109"/>
        <v>1</v>
      </c>
      <c r="R436" s="125"/>
      <c r="S436" s="125">
        <f t="shared" si="110"/>
        <v>0</v>
      </c>
      <c r="T436" s="125">
        <f t="shared" si="111"/>
        <v>1</v>
      </c>
      <c r="U436" s="125">
        <f t="shared" si="112"/>
        <v>0</v>
      </c>
      <c r="V436" s="126">
        <f t="shared" si="113"/>
        <v>0</v>
      </c>
      <c r="W436" s="126">
        <f t="shared" si="114"/>
        <v>0</v>
      </c>
      <c r="X436" s="126">
        <f t="shared" si="115"/>
        <v>0</v>
      </c>
      <c r="Y436" s="126">
        <f t="shared" si="116"/>
        <v>0</v>
      </c>
      <c r="Z436" s="126">
        <f t="shared" si="117"/>
        <v>1</v>
      </c>
      <c r="AA436" s="126">
        <f t="shared" si="118"/>
        <v>0</v>
      </c>
      <c r="AB436" s="126">
        <f t="shared" si="119"/>
        <v>0</v>
      </c>
      <c r="AC436" s="126">
        <f t="shared" si="120"/>
        <v>1</v>
      </c>
      <c r="AD436" s="126">
        <f t="shared" si="121"/>
        <v>0</v>
      </c>
      <c r="AE436" s="126">
        <f t="shared" si="122"/>
        <v>0</v>
      </c>
      <c r="AF436" s="127"/>
      <c r="AG436" s="125"/>
      <c r="AH436" s="125">
        <f t="shared" si="123"/>
        <v>3</v>
      </c>
      <c r="AI436" s="125">
        <f t="shared" si="124"/>
        <v>3</v>
      </c>
      <c r="AJ436" s="125" t="str">
        <f t="shared" si="125"/>
        <v>Correct</v>
      </c>
      <c r="AK436" s="125"/>
      <c r="AL436" s="115" t="s">
        <v>83</v>
      </c>
      <c r="AM436" s="115">
        <v>79</v>
      </c>
      <c r="AN436" s="115" t="s">
        <v>181</v>
      </c>
      <c r="AO436" s="115" t="s">
        <v>208</v>
      </c>
      <c r="AP436" s="115" t="s">
        <v>85</v>
      </c>
      <c r="AQ436" s="115" t="s">
        <v>86</v>
      </c>
      <c r="AR436" s="115" t="s">
        <v>87</v>
      </c>
      <c r="AS436" s="115" t="s">
        <v>101</v>
      </c>
      <c r="AT436" s="115" t="s">
        <v>94</v>
      </c>
      <c r="AU436" s="115" t="s">
        <v>106</v>
      </c>
      <c r="AV436" s="115" t="s">
        <v>91</v>
      </c>
      <c r="AW436" s="115" t="s">
        <v>91</v>
      </c>
    </row>
    <row r="437" spans="1:49">
      <c r="A437" s="115">
        <v>6984052193</v>
      </c>
      <c r="C437" s="115" t="s">
        <v>19</v>
      </c>
      <c r="D437" s="115" t="s">
        <v>20</v>
      </c>
      <c r="L437" s="115" t="s">
        <v>28</v>
      </c>
      <c r="N437" s="115" t="s">
        <v>30</v>
      </c>
      <c r="O437" s="125"/>
      <c r="P437" s="125">
        <f t="shared" si="108"/>
        <v>4</v>
      </c>
      <c r="Q437" s="125">
        <f t="shared" si="109"/>
        <v>0.75</v>
      </c>
      <c r="R437" s="125"/>
      <c r="S437" s="125">
        <f t="shared" si="110"/>
        <v>0</v>
      </c>
      <c r="T437" s="125">
        <f t="shared" si="111"/>
        <v>0.75</v>
      </c>
      <c r="U437" s="125">
        <f t="shared" si="112"/>
        <v>0.75</v>
      </c>
      <c r="V437" s="126">
        <f t="shared" si="113"/>
        <v>0</v>
      </c>
      <c r="W437" s="126">
        <f t="shared" si="114"/>
        <v>0</v>
      </c>
      <c r="X437" s="126">
        <f t="shared" si="115"/>
        <v>0</v>
      </c>
      <c r="Y437" s="126">
        <f t="shared" si="116"/>
        <v>0</v>
      </c>
      <c r="Z437" s="126">
        <f t="shared" si="117"/>
        <v>0</v>
      </c>
      <c r="AA437" s="126">
        <f t="shared" si="118"/>
        <v>0</v>
      </c>
      <c r="AB437" s="126">
        <f t="shared" si="119"/>
        <v>0</v>
      </c>
      <c r="AC437" s="126">
        <f t="shared" si="120"/>
        <v>0.75</v>
      </c>
      <c r="AD437" s="126">
        <f t="shared" si="121"/>
        <v>0</v>
      </c>
      <c r="AE437" s="126">
        <f t="shared" si="122"/>
        <v>0.75</v>
      </c>
      <c r="AF437" s="127"/>
      <c r="AG437" s="125"/>
      <c r="AH437" s="125">
        <f t="shared" si="123"/>
        <v>3</v>
      </c>
      <c r="AI437" s="125">
        <f t="shared" si="124"/>
        <v>4</v>
      </c>
      <c r="AJ437" s="125" t="str">
        <f t="shared" si="125"/>
        <v>Correct</v>
      </c>
      <c r="AK437" s="125"/>
      <c r="AL437" s="115" t="s">
        <v>83</v>
      </c>
      <c r="AM437" s="115">
        <v>62</v>
      </c>
      <c r="AN437" s="115" t="s">
        <v>181</v>
      </c>
      <c r="AO437" s="115" t="s">
        <v>222</v>
      </c>
      <c r="AP437" s="115" t="s">
        <v>85</v>
      </c>
      <c r="AQ437" s="115" t="s">
        <v>86</v>
      </c>
      <c r="AR437" s="115" t="s">
        <v>87</v>
      </c>
      <c r="AS437" s="115" t="s">
        <v>101</v>
      </c>
      <c r="AT437" s="115" t="s">
        <v>111</v>
      </c>
      <c r="AU437" s="115" t="s">
        <v>90</v>
      </c>
      <c r="AV437" s="115" t="s">
        <v>91</v>
      </c>
      <c r="AW437" s="115" t="s">
        <v>91</v>
      </c>
    </row>
    <row r="438" spans="1:49">
      <c r="A438" s="115">
        <v>6988277088</v>
      </c>
      <c r="L438" s="115" t="s">
        <v>28</v>
      </c>
      <c r="M438" s="115" t="s">
        <v>29</v>
      </c>
      <c r="N438" s="115" t="s">
        <v>30</v>
      </c>
      <c r="O438" s="125"/>
      <c r="P438" s="125">
        <f t="shared" si="108"/>
        <v>3</v>
      </c>
      <c r="Q438" s="125">
        <f t="shared" si="109"/>
        <v>1</v>
      </c>
      <c r="R438" s="125"/>
      <c r="S438" s="125">
        <f t="shared" si="110"/>
        <v>0</v>
      </c>
      <c r="T438" s="125">
        <f t="shared" si="111"/>
        <v>0</v>
      </c>
      <c r="U438" s="125">
        <f t="shared" si="112"/>
        <v>0</v>
      </c>
      <c r="V438" s="126">
        <f t="shared" si="113"/>
        <v>0</v>
      </c>
      <c r="W438" s="126">
        <f t="shared" si="114"/>
        <v>0</v>
      </c>
      <c r="X438" s="126">
        <f t="shared" si="115"/>
        <v>0</v>
      </c>
      <c r="Y438" s="126">
        <f t="shared" si="116"/>
        <v>0</v>
      </c>
      <c r="Z438" s="126">
        <f t="shared" si="117"/>
        <v>0</v>
      </c>
      <c r="AA438" s="126">
        <f t="shared" si="118"/>
        <v>0</v>
      </c>
      <c r="AB438" s="126">
        <f t="shared" si="119"/>
        <v>0</v>
      </c>
      <c r="AC438" s="126">
        <f t="shared" si="120"/>
        <v>1</v>
      </c>
      <c r="AD438" s="126">
        <f t="shared" si="121"/>
        <v>1</v>
      </c>
      <c r="AE438" s="126">
        <f t="shared" si="122"/>
        <v>1</v>
      </c>
      <c r="AF438" s="127"/>
      <c r="AG438" s="125"/>
      <c r="AH438" s="125">
        <f t="shared" si="123"/>
        <v>3</v>
      </c>
      <c r="AI438" s="125">
        <f t="shared" si="124"/>
        <v>3</v>
      </c>
      <c r="AJ438" s="125" t="str">
        <f t="shared" si="125"/>
        <v>Correct</v>
      </c>
      <c r="AK438" s="125"/>
      <c r="AL438" s="115" t="s">
        <v>99</v>
      </c>
      <c r="AM438" s="115">
        <v>57</v>
      </c>
      <c r="AN438" s="115" t="s">
        <v>84</v>
      </c>
      <c r="AO438" s="115" t="s">
        <v>135</v>
      </c>
      <c r="AP438" s="115" t="s">
        <v>85</v>
      </c>
      <c r="AQ438" s="115" t="s">
        <v>86</v>
      </c>
      <c r="AR438" s="115" t="s">
        <v>87</v>
      </c>
      <c r="AS438" s="115" t="s">
        <v>100</v>
      </c>
      <c r="AT438" s="115" t="s">
        <v>89</v>
      </c>
      <c r="AU438" s="115" t="s">
        <v>113</v>
      </c>
      <c r="AV438" s="115" t="s">
        <v>91</v>
      </c>
      <c r="AW438" s="115" t="s">
        <v>91</v>
      </c>
    </row>
    <row r="439" spans="1:49">
      <c r="A439" s="115">
        <v>7044854212</v>
      </c>
      <c r="I439" s="115" t="s">
        <v>25</v>
      </c>
      <c r="K439" s="115" t="s">
        <v>27</v>
      </c>
      <c r="O439" s="125"/>
      <c r="P439" s="125">
        <f t="shared" si="108"/>
        <v>2</v>
      </c>
      <c r="Q439" s="125">
        <f t="shared" si="109"/>
        <v>1.5</v>
      </c>
      <c r="R439" s="125"/>
      <c r="S439" s="125">
        <f t="shared" si="110"/>
        <v>0</v>
      </c>
      <c r="T439" s="125">
        <f t="shared" si="111"/>
        <v>0</v>
      </c>
      <c r="U439" s="125">
        <f t="shared" si="112"/>
        <v>0</v>
      </c>
      <c r="V439" s="126">
        <f t="shared" si="113"/>
        <v>0</v>
      </c>
      <c r="W439" s="126">
        <f t="shared" si="114"/>
        <v>0</v>
      </c>
      <c r="X439" s="126">
        <f t="shared" si="115"/>
        <v>0</v>
      </c>
      <c r="Y439" s="126">
        <f t="shared" si="116"/>
        <v>0</v>
      </c>
      <c r="Z439" s="126">
        <f t="shared" si="117"/>
        <v>1</v>
      </c>
      <c r="AA439" s="126">
        <f t="shared" si="118"/>
        <v>0</v>
      </c>
      <c r="AB439" s="126">
        <f t="shared" si="119"/>
        <v>1</v>
      </c>
      <c r="AC439" s="126">
        <f t="shared" si="120"/>
        <v>0</v>
      </c>
      <c r="AD439" s="126">
        <f t="shared" si="121"/>
        <v>0</v>
      </c>
      <c r="AE439" s="126">
        <f t="shared" si="122"/>
        <v>0</v>
      </c>
      <c r="AF439" s="127"/>
      <c r="AG439" s="125"/>
      <c r="AH439" s="125">
        <f t="shared" si="123"/>
        <v>2</v>
      </c>
      <c r="AI439" s="125">
        <f t="shared" si="124"/>
        <v>2</v>
      </c>
      <c r="AJ439" s="125" t="str">
        <f t="shared" si="125"/>
        <v>Correct</v>
      </c>
      <c r="AK439" s="125"/>
      <c r="AL439" s="115" t="s">
        <v>83</v>
      </c>
      <c r="AM439" s="115">
        <v>47</v>
      </c>
      <c r="AN439" s="115" t="s">
        <v>84</v>
      </c>
      <c r="AO439" s="115" t="s">
        <v>133</v>
      </c>
      <c r="AP439" s="115" t="s">
        <v>92</v>
      </c>
      <c r="AS439" s="115" t="s">
        <v>96</v>
      </c>
      <c r="AT439" s="115" t="s">
        <v>89</v>
      </c>
      <c r="AU439" s="115" t="s">
        <v>113</v>
      </c>
      <c r="AV439" s="115" t="s">
        <v>91</v>
      </c>
    </row>
    <row r="440" spans="1:49">
      <c r="A440" s="115">
        <v>7020571607</v>
      </c>
      <c r="C440" s="115" t="s">
        <v>19</v>
      </c>
      <c r="N440" s="115" t="s">
        <v>30</v>
      </c>
      <c r="O440" s="125"/>
      <c r="P440" s="125">
        <f t="shared" si="108"/>
        <v>2</v>
      </c>
      <c r="Q440" s="125">
        <f t="shared" si="109"/>
        <v>1.5</v>
      </c>
      <c r="R440" s="125"/>
      <c r="S440" s="125">
        <f t="shared" si="110"/>
        <v>0</v>
      </c>
      <c r="T440" s="125">
        <f t="shared" si="111"/>
        <v>1</v>
      </c>
      <c r="U440" s="125">
        <f t="shared" si="112"/>
        <v>0</v>
      </c>
      <c r="V440" s="126">
        <f t="shared" si="113"/>
        <v>0</v>
      </c>
      <c r="W440" s="126">
        <f t="shared" si="114"/>
        <v>0</v>
      </c>
      <c r="X440" s="126">
        <f t="shared" si="115"/>
        <v>0</v>
      </c>
      <c r="Y440" s="126">
        <f t="shared" si="116"/>
        <v>0</v>
      </c>
      <c r="Z440" s="126">
        <f t="shared" si="117"/>
        <v>0</v>
      </c>
      <c r="AA440" s="126">
        <f t="shared" si="118"/>
        <v>0</v>
      </c>
      <c r="AB440" s="126">
        <f t="shared" si="119"/>
        <v>0</v>
      </c>
      <c r="AC440" s="126">
        <f t="shared" si="120"/>
        <v>0</v>
      </c>
      <c r="AD440" s="126">
        <f t="shared" si="121"/>
        <v>0</v>
      </c>
      <c r="AE440" s="126">
        <f t="shared" si="122"/>
        <v>1</v>
      </c>
      <c r="AF440" s="127"/>
      <c r="AG440" s="125"/>
      <c r="AH440" s="125">
        <f t="shared" si="123"/>
        <v>2</v>
      </c>
      <c r="AI440" s="125">
        <f t="shared" si="124"/>
        <v>2</v>
      </c>
      <c r="AJ440" s="125" t="str">
        <f t="shared" si="125"/>
        <v>Correct</v>
      </c>
      <c r="AK440" s="125"/>
      <c r="AL440" s="115" t="s">
        <v>99</v>
      </c>
      <c r="AM440" s="115">
        <v>29</v>
      </c>
      <c r="AN440" s="115" t="s">
        <v>84</v>
      </c>
      <c r="AO440" s="115" t="s">
        <v>135</v>
      </c>
      <c r="AQ440" s="115" t="s">
        <v>91</v>
      </c>
      <c r="AR440" s="115" t="s">
        <v>108</v>
      </c>
      <c r="AS440" s="115" t="s">
        <v>93</v>
      </c>
      <c r="AT440" s="115" t="s">
        <v>105</v>
      </c>
      <c r="AU440" s="115" t="s">
        <v>113</v>
      </c>
      <c r="AV440" s="115" t="s">
        <v>91</v>
      </c>
      <c r="AW440" s="115" t="s">
        <v>91</v>
      </c>
    </row>
    <row r="441" spans="1:49">
      <c r="A441" s="115">
        <v>7011087608</v>
      </c>
      <c r="C441" s="115" t="s">
        <v>19</v>
      </c>
      <c r="N441" s="115" t="s">
        <v>30</v>
      </c>
      <c r="O441" s="125"/>
      <c r="P441" s="125">
        <f t="shared" si="108"/>
        <v>2</v>
      </c>
      <c r="Q441" s="125">
        <f t="shared" si="109"/>
        <v>1.5</v>
      </c>
      <c r="R441" s="125"/>
      <c r="S441" s="125">
        <f t="shared" si="110"/>
        <v>0</v>
      </c>
      <c r="T441" s="125">
        <f t="shared" si="111"/>
        <v>1</v>
      </c>
      <c r="U441" s="125">
        <f t="shared" si="112"/>
        <v>0</v>
      </c>
      <c r="V441" s="126">
        <f t="shared" si="113"/>
        <v>0</v>
      </c>
      <c r="W441" s="126">
        <f t="shared" si="114"/>
        <v>0</v>
      </c>
      <c r="X441" s="126">
        <f t="shared" si="115"/>
        <v>0</v>
      </c>
      <c r="Y441" s="126">
        <f t="shared" si="116"/>
        <v>0</v>
      </c>
      <c r="Z441" s="126">
        <f t="shared" si="117"/>
        <v>0</v>
      </c>
      <c r="AA441" s="126">
        <f t="shared" si="118"/>
        <v>0</v>
      </c>
      <c r="AB441" s="126">
        <f t="shared" si="119"/>
        <v>0</v>
      </c>
      <c r="AC441" s="126">
        <f t="shared" si="120"/>
        <v>0</v>
      </c>
      <c r="AD441" s="126">
        <f t="shared" si="121"/>
        <v>0</v>
      </c>
      <c r="AE441" s="126">
        <f t="shared" si="122"/>
        <v>1</v>
      </c>
      <c r="AF441" s="127"/>
      <c r="AG441" s="125"/>
      <c r="AH441" s="125">
        <f t="shared" si="123"/>
        <v>2</v>
      </c>
      <c r="AI441" s="125">
        <f t="shared" si="124"/>
        <v>2</v>
      </c>
      <c r="AJ441" s="125" t="str">
        <f t="shared" si="125"/>
        <v>Correct</v>
      </c>
      <c r="AK441" s="125"/>
      <c r="AL441" s="115" t="s">
        <v>83</v>
      </c>
      <c r="AM441" s="115">
        <v>35</v>
      </c>
      <c r="AN441" s="115" t="s">
        <v>84</v>
      </c>
      <c r="AO441" s="115" t="s">
        <v>471</v>
      </c>
      <c r="AQ441" s="115" t="s">
        <v>91</v>
      </c>
      <c r="AS441" s="115" t="s">
        <v>101</v>
      </c>
      <c r="AT441" s="115" t="s">
        <v>89</v>
      </c>
      <c r="AU441" s="115" t="s">
        <v>90</v>
      </c>
      <c r="AV441" s="115" t="s">
        <v>91</v>
      </c>
      <c r="AW441" s="115" t="s">
        <v>91</v>
      </c>
    </row>
    <row r="442" spans="1:49">
      <c r="A442" s="115">
        <v>7020343435</v>
      </c>
      <c r="J442" s="115" t="s">
        <v>26</v>
      </c>
      <c r="K442" s="115" t="s">
        <v>27</v>
      </c>
      <c r="N442" s="115" t="s">
        <v>30</v>
      </c>
      <c r="O442" s="125"/>
      <c r="P442" s="125">
        <f t="shared" si="108"/>
        <v>3</v>
      </c>
      <c r="Q442" s="125">
        <f t="shared" si="109"/>
        <v>1</v>
      </c>
      <c r="R442" s="125"/>
      <c r="S442" s="125">
        <f t="shared" si="110"/>
        <v>0</v>
      </c>
      <c r="T442" s="125">
        <f t="shared" si="111"/>
        <v>0</v>
      </c>
      <c r="U442" s="125">
        <f t="shared" si="112"/>
        <v>0</v>
      </c>
      <c r="V442" s="126">
        <f t="shared" si="113"/>
        <v>0</v>
      </c>
      <c r="W442" s="126">
        <f t="shared" si="114"/>
        <v>0</v>
      </c>
      <c r="X442" s="126">
        <f t="shared" si="115"/>
        <v>0</v>
      </c>
      <c r="Y442" s="126">
        <f t="shared" si="116"/>
        <v>0</v>
      </c>
      <c r="Z442" s="126">
        <f t="shared" si="117"/>
        <v>0</v>
      </c>
      <c r="AA442" s="126">
        <f t="shared" si="118"/>
        <v>1</v>
      </c>
      <c r="AB442" s="126">
        <f t="shared" si="119"/>
        <v>1</v>
      </c>
      <c r="AC442" s="126">
        <f t="shared" si="120"/>
        <v>0</v>
      </c>
      <c r="AD442" s="126">
        <f t="shared" si="121"/>
        <v>0</v>
      </c>
      <c r="AE442" s="126">
        <f t="shared" si="122"/>
        <v>1</v>
      </c>
      <c r="AF442" s="127"/>
      <c r="AG442" s="125"/>
      <c r="AH442" s="125">
        <f t="shared" si="123"/>
        <v>3</v>
      </c>
      <c r="AI442" s="125">
        <f t="shared" si="124"/>
        <v>3</v>
      </c>
      <c r="AJ442" s="125" t="str">
        <f t="shared" si="125"/>
        <v>Correct</v>
      </c>
      <c r="AK442" s="125"/>
      <c r="AL442" s="115" t="s">
        <v>83</v>
      </c>
      <c r="AM442" s="115">
        <v>36</v>
      </c>
      <c r="AN442" s="115" t="s">
        <v>181</v>
      </c>
      <c r="AO442" s="115" t="s">
        <v>434</v>
      </c>
      <c r="AP442" s="115" t="s">
        <v>92</v>
      </c>
      <c r="AQ442" s="115" t="s">
        <v>91</v>
      </c>
      <c r="AR442" s="115" t="s">
        <v>87</v>
      </c>
      <c r="AS442" s="115" t="s">
        <v>93</v>
      </c>
      <c r="AT442" s="115" t="s">
        <v>111</v>
      </c>
      <c r="AU442" s="115" t="s">
        <v>95</v>
      </c>
      <c r="AV442" s="115" t="s">
        <v>91</v>
      </c>
      <c r="AW442" s="115" t="s">
        <v>91</v>
      </c>
    </row>
    <row r="443" spans="1:49">
      <c r="A443" s="115">
        <v>7044860409</v>
      </c>
      <c r="C443" s="115" t="s">
        <v>19</v>
      </c>
      <c r="D443" s="115" t="s">
        <v>20</v>
      </c>
      <c r="J443" s="115" t="s">
        <v>26</v>
      </c>
      <c r="O443" s="125"/>
      <c r="P443" s="125">
        <f t="shared" si="108"/>
        <v>3</v>
      </c>
      <c r="Q443" s="125">
        <f t="shared" si="109"/>
        <v>1</v>
      </c>
      <c r="R443" s="125"/>
      <c r="S443" s="125">
        <f t="shared" si="110"/>
        <v>0</v>
      </c>
      <c r="T443" s="125">
        <f t="shared" si="111"/>
        <v>1</v>
      </c>
      <c r="U443" s="125">
        <f t="shared" si="112"/>
        <v>1</v>
      </c>
      <c r="V443" s="126">
        <f t="shared" si="113"/>
        <v>0</v>
      </c>
      <c r="W443" s="126">
        <f t="shared" si="114"/>
        <v>0</v>
      </c>
      <c r="X443" s="126">
        <f t="shared" si="115"/>
        <v>0</v>
      </c>
      <c r="Y443" s="126">
        <f t="shared" si="116"/>
        <v>0</v>
      </c>
      <c r="Z443" s="126">
        <f t="shared" si="117"/>
        <v>0</v>
      </c>
      <c r="AA443" s="126">
        <f t="shared" si="118"/>
        <v>1</v>
      </c>
      <c r="AB443" s="126">
        <f t="shared" si="119"/>
        <v>0</v>
      </c>
      <c r="AC443" s="126">
        <f t="shared" si="120"/>
        <v>0</v>
      </c>
      <c r="AD443" s="126">
        <f t="shared" si="121"/>
        <v>0</v>
      </c>
      <c r="AE443" s="126">
        <f t="shared" si="122"/>
        <v>0</v>
      </c>
      <c r="AF443" s="127"/>
      <c r="AG443" s="125"/>
      <c r="AH443" s="125">
        <f t="shared" si="123"/>
        <v>3</v>
      </c>
      <c r="AI443" s="125">
        <f t="shared" si="124"/>
        <v>3</v>
      </c>
      <c r="AJ443" s="125" t="str">
        <f t="shared" si="125"/>
        <v>Correct</v>
      </c>
      <c r="AK443" s="125"/>
      <c r="AL443" s="115" t="s">
        <v>99</v>
      </c>
      <c r="AM443" s="115">
        <v>61</v>
      </c>
      <c r="AN443" s="115" t="s">
        <v>84</v>
      </c>
      <c r="AO443" s="115" t="s">
        <v>138</v>
      </c>
      <c r="AP443" s="115" t="s">
        <v>85</v>
      </c>
      <c r="AQ443" s="115" t="s">
        <v>86</v>
      </c>
      <c r="AR443" s="115" t="s">
        <v>87</v>
      </c>
      <c r="AS443" s="115" t="s">
        <v>100</v>
      </c>
      <c r="AT443" s="115" t="s">
        <v>102</v>
      </c>
      <c r="AU443" s="115" t="s">
        <v>90</v>
      </c>
      <c r="AV443" s="115" t="s">
        <v>91</v>
      </c>
      <c r="AW443" s="115" t="s">
        <v>91</v>
      </c>
    </row>
    <row r="444" spans="1:49">
      <c r="A444" s="115">
        <v>7044855874</v>
      </c>
      <c r="C444" s="115" t="s">
        <v>19</v>
      </c>
      <c r="D444" s="115" t="s">
        <v>20</v>
      </c>
      <c r="I444" s="115" t="s">
        <v>25</v>
      </c>
      <c r="O444" s="125"/>
      <c r="P444" s="125">
        <f t="shared" si="108"/>
        <v>3</v>
      </c>
      <c r="Q444" s="125">
        <f t="shared" si="109"/>
        <v>1</v>
      </c>
      <c r="R444" s="125"/>
      <c r="S444" s="125">
        <f t="shared" si="110"/>
        <v>0</v>
      </c>
      <c r="T444" s="125">
        <f t="shared" si="111"/>
        <v>1</v>
      </c>
      <c r="U444" s="125">
        <f t="shared" si="112"/>
        <v>1</v>
      </c>
      <c r="V444" s="126">
        <f t="shared" si="113"/>
        <v>0</v>
      </c>
      <c r="W444" s="126">
        <f t="shared" si="114"/>
        <v>0</v>
      </c>
      <c r="X444" s="126">
        <f t="shared" si="115"/>
        <v>0</v>
      </c>
      <c r="Y444" s="126">
        <f t="shared" si="116"/>
        <v>0</v>
      </c>
      <c r="Z444" s="126">
        <f t="shared" si="117"/>
        <v>1</v>
      </c>
      <c r="AA444" s="126">
        <f t="shared" si="118"/>
        <v>0</v>
      </c>
      <c r="AB444" s="126">
        <f t="shared" si="119"/>
        <v>0</v>
      </c>
      <c r="AC444" s="126">
        <f t="shared" si="120"/>
        <v>0</v>
      </c>
      <c r="AD444" s="126">
        <f t="shared" si="121"/>
        <v>0</v>
      </c>
      <c r="AE444" s="126">
        <f t="shared" si="122"/>
        <v>0</v>
      </c>
      <c r="AF444" s="127"/>
      <c r="AG444" s="125"/>
      <c r="AH444" s="125">
        <f t="shared" si="123"/>
        <v>3</v>
      </c>
      <c r="AI444" s="125">
        <f t="shared" si="124"/>
        <v>3</v>
      </c>
      <c r="AJ444" s="125" t="str">
        <f t="shared" si="125"/>
        <v>Correct</v>
      </c>
      <c r="AK444" s="125"/>
      <c r="AL444" s="115" t="s">
        <v>99</v>
      </c>
      <c r="AM444" s="115">
        <v>78</v>
      </c>
      <c r="AN444" s="115" t="s">
        <v>84</v>
      </c>
      <c r="AO444" s="115" t="s">
        <v>492</v>
      </c>
      <c r="AP444" s="115" t="s">
        <v>85</v>
      </c>
      <c r="AQ444" s="115" t="s">
        <v>86</v>
      </c>
      <c r="AR444" s="115" t="s">
        <v>87</v>
      </c>
      <c r="AS444" s="115" t="s">
        <v>88</v>
      </c>
      <c r="AT444" s="115" t="s">
        <v>120</v>
      </c>
      <c r="AU444" s="115" t="s">
        <v>90</v>
      </c>
      <c r="AV444" s="115" t="s">
        <v>91</v>
      </c>
      <c r="AW444" s="115" t="s">
        <v>86</v>
      </c>
    </row>
    <row r="445" spans="1:49">
      <c r="A445" s="115">
        <v>7011001992</v>
      </c>
      <c r="C445" s="115" t="s">
        <v>19</v>
      </c>
      <c r="I445" s="115" t="s">
        <v>25</v>
      </c>
      <c r="L445" s="115" t="s">
        <v>28</v>
      </c>
      <c r="O445" s="125"/>
      <c r="P445" s="125">
        <f t="shared" si="108"/>
        <v>3</v>
      </c>
      <c r="Q445" s="125">
        <f t="shared" si="109"/>
        <v>1</v>
      </c>
      <c r="R445" s="125"/>
      <c r="S445" s="125">
        <f t="shared" si="110"/>
        <v>0</v>
      </c>
      <c r="T445" s="125">
        <f t="shared" si="111"/>
        <v>1</v>
      </c>
      <c r="U445" s="125">
        <f t="shared" si="112"/>
        <v>0</v>
      </c>
      <c r="V445" s="126">
        <f t="shared" si="113"/>
        <v>0</v>
      </c>
      <c r="W445" s="126">
        <f t="shared" si="114"/>
        <v>0</v>
      </c>
      <c r="X445" s="126">
        <f t="shared" si="115"/>
        <v>0</v>
      </c>
      <c r="Y445" s="126">
        <f t="shared" si="116"/>
        <v>0</v>
      </c>
      <c r="Z445" s="126">
        <f t="shared" si="117"/>
        <v>1</v>
      </c>
      <c r="AA445" s="126">
        <f t="shared" si="118"/>
        <v>0</v>
      </c>
      <c r="AB445" s="126">
        <f t="shared" si="119"/>
        <v>0</v>
      </c>
      <c r="AC445" s="126">
        <f t="shared" si="120"/>
        <v>1</v>
      </c>
      <c r="AD445" s="126">
        <f t="shared" si="121"/>
        <v>0</v>
      </c>
      <c r="AE445" s="126">
        <f t="shared" si="122"/>
        <v>0</v>
      </c>
      <c r="AF445" s="127"/>
      <c r="AG445" s="125"/>
      <c r="AH445" s="125">
        <f t="shared" si="123"/>
        <v>3</v>
      </c>
      <c r="AI445" s="125">
        <f t="shared" si="124"/>
        <v>3</v>
      </c>
      <c r="AJ445" s="125" t="str">
        <f t="shared" si="125"/>
        <v>Correct</v>
      </c>
      <c r="AK445" s="125"/>
      <c r="AL445" s="115" t="s">
        <v>83</v>
      </c>
      <c r="AM445" s="115">
        <v>62</v>
      </c>
      <c r="AN445" s="115" t="s">
        <v>432</v>
      </c>
      <c r="AP445" s="115" t="s">
        <v>85</v>
      </c>
      <c r="AQ445" s="115" t="s">
        <v>86</v>
      </c>
      <c r="AR445" s="115" t="s">
        <v>87</v>
      </c>
      <c r="AS445" s="115" t="s">
        <v>88</v>
      </c>
      <c r="AT445" s="115" t="s">
        <v>109</v>
      </c>
      <c r="AU445" s="115" t="s">
        <v>90</v>
      </c>
      <c r="AV445" s="115" t="s">
        <v>91</v>
      </c>
      <c r="AW445" s="115" t="s">
        <v>91</v>
      </c>
    </row>
    <row r="446" spans="1:49">
      <c r="A446" s="115">
        <v>5586916166</v>
      </c>
      <c r="J446" s="115" t="s">
        <v>26</v>
      </c>
      <c r="K446" s="115" t="s">
        <v>27</v>
      </c>
      <c r="N446" s="115" t="s">
        <v>30</v>
      </c>
      <c r="O446" s="125"/>
      <c r="P446" s="125">
        <f t="shared" si="108"/>
        <v>3</v>
      </c>
      <c r="Q446" s="125">
        <f t="shared" si="109"/>
        <v>1</v>
      </c>
      <c r="R446" s="125"/>
      <c r="S446" s="125">
        <f t="shared" si="110"/>
        <v>0</v>
      </c>
      <c r="T446" s="125">
        <f t="shared" si="111"/>
        <v>0</v>
      </c>
      <c r="U446" s="125">
        <f t="shared" si="112"/>
        <v>0</v>
      </c>
      <c r="V446" s="126">
        <f t="shared" si="113"/>
        <v>0</v>
      </c>
      <c r="W446" s="126">
        <f t="shared" si="114"/>
        <v>0</v>
      </c>
      <c r="X446" s="126">
        <f t="shared" si="115"/>
        <v>0</v>
      </c>
      <c r="Y446" s="126">
        <f t="shared" si="116"/>
        <v>0</v>
      </c>
      <c r="Z446" s="126">
        <f t="shared" si="117"/>
        <v>0</v>
      </c>
      <c r="AA446" s="126">
        <f t="shared" si="118"/>
        <v>1</v>
      </c>
      <c r="AB446" s="126">
        <f t="shared" si="119"/>
        <v>1</v>
      </c>
      <c r="AC446" s="126">
        <f t="shared" si="120"/>
        <v>0</v>
      </c>
      <c r="AD446" s="126">
        <f t="shared" si="121"/>
        <v>0</v>
      </c>
      <c r="AE446" s="126">
        <f t="shared" si="122"/>
        <v>1</v>
      </c>
      <c r="AF446" s="127"/>
      <c r="AG446" s="125"/>
      <c r="AH446" s="125">
        <f t="shared" si="123"/>
        <v>3</v>
      </c>
      <c r="AI446" s="125">
        <f t="shared" si="124"/>
        <v>3</v>
      </c>
      <c r="AJ446" s="125" t="str">
        <f t="shared" si="125"/>
        <v>Correct</v>
      </c>
      <c r="AK446" s="125"/>
      <c r="AL446" s="115" t="s">
        <v>83</v>
      </c>
      <c r="AM446" s="115">
        <v>43</v>
      </c>
      <c r="AN446" s="115" t="s">
        <v>181</v>
      </c>
      <c r="AO446" s="115" t="s">
        <v>183</v>
      </c>
      <c r="AP446" s="115" t="s">
        <v>85</v>
      </c>
      <c r="AQ446" s="115" t="s">
        <v>86</v>
      </c>
      <c r="AR446" s="115" t="s">
        <v>87</v>
      </c>
      <c r="AS446" s="115" t="s">
        <v>100</v>
      </c>
      <c r="AT446" s="115" t="s">
        <v>89</v>
      </c>
      <c r="AU446" s="115" t="s">
        <v>90</v>
      </c>
      <c r="AV446" s="115" t="s">
        <v>91</v>
      </c>
      <c r="AW446" s="115" t="s">
        <v>91</v>
      </c>
    </row>
    <row r="447" spans="1:49">
      <c r="A447" s="115">
        <v>7011080953</v>
      </c>
      <c r="C447" s="115" t="s">
        <v>19</v>
      </c>
      <c r="O447" s="125"/>
      <c r="P447" s="125">
        <f t="shared" si="108"/>
        <v>1</v>
      </c>
      <c r="Q447" s="125">
        <f t="shared" si="109"/>
        <v>3</v>
      </c>
      <c r="R447" s="125"/>
      <c r="S447" s="125">
        <f t="shared" si="110"/>
        <v>0</v>
      </c>
      <c r="T447" s="125">
        <f t="shared" si="111"/>
        <v>1</v>
      </c>
      <c r="U447" s="125">
        <f t="shared" si="112"/>
        <v>0</v>
      </c>
      <c r="V447" s="126">
        <f t="shared" si="113"/>
        <v>0</v>
      </c>
      <c r="W447" s="126">
        <f t="shared" si="114"/>
        <v>0</v>
      </c>
      <c r="X447" s="126">
        <f t="shared" si="115"/>
        <v>0</v>
      </c>
      <c r="Y447" s="126">
        <f t="shared" si="116"/>
        <v>0</v>
      </c>
      <c r="Z447" s="126">
        <f t="shared" si="117"/>
        <v>0</v>
      </c>
      <c r="AA447" s="126">
        <f t="shared" si="118"/>
        <v>0</v>
      </c>
      <c r="AB447" s="126">
        <f t="shared" si="119"/>
        <v>0</v>
      </c>
      <c r="AC447" s="126">
        <f t="shared" si="120"/>
        <v>0</v>
      </c>
      <c r="AD447" s="126">
        <f t="shared" si="121"/>
        <v>0</v>
      </c>
      <c r="AE447" s="126">
        <f t="shared" si="122"/>
        <v>0</v>
      </c>
      <c r="AF447" s="127"/>
      <c r="AG447" s="125"/>
      <c r="AH447" s="125">
        <f t="shared" si="123"/>
        <v>1</v>
      </c>
      <c r="AI447" s="125">
        <f t="shared" si="124"/>
        <v>1</v>
      </c>
      <c r="AJ447" s="125" t="str">
        <f t="shared" si="125"/>
        <v>Correct</v>
      </c>
      <c r="AK447" s="125"/>
      <c r="AL447" s="115" t="s">
        <v>83</v>
      </c>
      <c r="AM447" s="115">
        <v>48</v>
      </c>
      <c r="AN447" s="115" t="s">
        <v>84</v>
      </c>
      <c r="AO447" s="115" t="s">
        <v>131</v>
      </c>
      <c r="AP447" s="115" t="s">
        <v>85</v>
      </c>
      <c r="AQ447" s="115" t="s">
        <v>86</v>
      </c>
      <c r="AR447" s="115" t="s">
        <v>87</v>
      </c>
      <c r="AS447" s="115" t="s">
        <v>88</v>
      </c>
      <c r="AT447" s="115" t="s">
        <v>89</v>
      </c>
      <c r="AU447" s="115" t="s">
        <v>90</v>
      </c>
      <c r="AV447" s="115" t="s">
        <v>91</v>
      </c>
      <c r="AW447" s="115" t="s">
        <v>91</v>
      </c>
    </row>
    <row r="448" spans="1:49">
      <c r="A448" s="115">
        <v>6985113756</v>
      </c>
      <c r="D448" s="115" t="s">
        <v>20</v>
      </c>
      <c r="J448" s="115" t="s">
        <v>26</v>
      </c>
      <c r="N448" s="115" t="s">
        <v>30</v>
      </c>
      <c r="O448" s="125"/>
      <c r="P448" s="125">
        <f t="shared" si="108"/>
        <v>3</v>
      </c>
      <c r="Q448" s="125">
        <f t="shared" si="109"/>
        <v>1</v>
      </c>
      <c r="R448" s="125"/>
      <c r="S448" s="125">
        <f t="shared" si="110"/>
        <v>0</v>
      </c>
      <c r="T448" s="125">
        <f t="shared" si="111"/>
        <v>0</v>
      </c>
      <c r="U448" s="125">
        <f t="shared" si="112"/>
        <v>1</v>
      </c>
      <c r="V448" s="126">
        <f t="shared" si="113"/>
        <v>0</v>
      </c>
      <c r="W448" s="126">
        <f t="shared" si="114"/>
        <v>0</v>
      </c>
      <c r="X448" s="126">
        <f t="shared" si="115"/>
        <v>0</v>
      </c>
      <c r="Y448" s="126">
        <f t="shared" si="116"/>
        <v>0</v>
      </c>
      <c r="Z448" s="126">
        <f t="shared" si="117"/>
        <v>0</v>
      </c>
      <c r="AA448" s="126">
        <f t="shared" si="118"/>
        <v>1</v>
      </c>
      <c r="AB448" s="126">
        <f t="shared" si="119"/>
        <v>0</v>
      </c>
      <c r="AC448" s="126">
        <f t="shared" si="120"/>
        <v>0</v>
      </c>
      <c r="AD448" s="126">
        <f t="shared" si="121"/>
        <v>0</v>
      </c>
      <c r="AE448" s="126">
        <f t="shared" si="122"/>
        <v>1</v>
      </c>
      <c r="AF448" s="127"/>
      <c r="AG448" s="125"/>
      <c r="AH448" s="125">
        <f t="shared" si="123"/>
        <v>3</v>
      </c>
      <c r="AI448" s="125">
        <f t="shared" si="124"/>
        <v>3</v>
      </c>
      <c r="AJ448" s="125" t="str">
        <f t="shared" si="125"/>
        <v>Correct</v>
      </c>
      <c r="AK448" s="125"/>
      <c r="AL448" s="115" t="s">
        <v>83</v>
      </c>
      <c r="AM448" s="115">
        <v>61</v>
      </c>
      <c r="AN448" s="115" t="s">
        <v>181</v>
      </c>
      <c r="AO448" s="115" t="s">
        <v>190</v>
      </c>
      <c r="AP448" s="115" t="s">
        <v>85</v>
      </c>
      <c r="AQ448" s="115" t="s">
        <v>86</v>
      </c>
      <c r="AR448" s="115" t="s">
        <v>87</v>
      </c>
      <c r="AS448" s="115" t="s">
        <v>93</v>
      </c>
      <c r="AT448" s="115" t="s">
        <v>94</v>
      </c>
      <c r="AU448" s="115" t="s">
        <v>90</v>
      </c>
      <c r="AV448" s="115" t="s">
        <v>91</v>
      </c>
    </row>
    <row r="449" spans="1:49">
      <c r="A449" s="115">
        <v>7044863002</v>
      </c>
      <c r="C449" s="115" t="s">
        <v>19</v>
      </c>
      <c r="G449" s="115" t="s">
        <v>23</v>
      </c>
      <c r="K449" s="115" t="s">
        <v>27</v>
      </c>
      <c r="O449" s="125"/>
      <c r="P449" s="125">
        <f t="shared" si="108"/>
        <v>3</v>
      </c>
      <c r="Q449" s="125">
        <f t="shared" si="109"/>
        <v>1</v>
      </c>
      <c r="R449" s="125"/>
      <c r="S449" s="125">
        <f t="shared" si="110"/>
        <v>0</v>
      </c>
      <c r="T449" s="125">
        <f t="shared" si="111"/>
        <v>1</v>
      </c>
      <c r="U449" s="125">
        <f t="shared" si="112"/>
        <v>0</v>
      </c>
      <c r="V449" s="126">
        <f t="shared" si="113"/>
        <v>0</v>
      </c>
      <c r="W449" s="126">
        <f t="shared" si="114"/>
        <v>0</v>
      </c>
      <c r="X449" s="126">
        <f t="shared" si="115"/>
        <v>1</v>
      </c>
      <c r="Y449" s="126">
        <f t="shared" si="116"/>
        <v>0</v>
      </c>
      <c r="Z449" s="126">
        <f t="shared" si="117"/>
        <v>0</v>
      </c>
      <c r="AA449" s="126">
        <f t="shared" si="118"/>
        <v>0</v>
      </c>
      <c r="AB449" s="126">
        <f t="shared" si="119"/>
        <v>1</v>
      </c>
      <c r="AC449" s="126">
        <f t="shared" si="120"/>
        <v>0</v>
      </c>
      <c r="AD449" s="126">
        <f t="shared" si="121"/>
        <v>0</v>
      </c>
      <c r="AE449" s="126">
        <f t="shared" si="122"/>
        <v>0</v>
      </c>
      <c r="AF449" s="127"/>
      <c r="AG449" s="125"/>
      <c r="AH449" s="125">
        <f t="shared" si="123"/>
        <v>3</v>
      </c>
      <c r="AI449" s="125">
        <f t="shared" si="124"/>
        <v>3</v>
      </c>
      <c r="AJ449" s="125" t="str">
        <f t="shared" si="125"/>
        <v>Correct</v>
      </c>
      <c r="AK449" s="125"/>
      <c r="AL449" s="115" t="s">
        <v>99</v>
      </c>
      <c r="AM449" s="115">
        <v>72</v>
      </c>
      <c r="AN449" s="115" t="s">
        <v>181</v>
      </c>
      <c r="AO449" s="115" t="s">
        <v>190</v>
      </c>
      <c r="AP449" s="115" t="s">
        <v>85</v>
      </c>
      <c r="AR449" s="115" t="s">
        <v>87</v>
      </c>
      <c r="AS449" s="115" t="s">
        <v>96</v>
      </c>
      <c r="AT449" s="115" t="s">
        <v>94</v>
      </c>
      <c r="AU449" s="115" t="s">
        <v>106</v>
      </c>
      <c r="AV449" s="115" t="s">
        <v>117</v>
      </c>
    </row>
    <row r="450" spans="1:49">
      <c r="A450" s="115">
        <v>7010993757</v>
      </c>
      <c r="I450" s="115" t="s">
        <v>25</v>
      </c>
      <c r="O450" s="125"/>
      <c r="P450" s="125">
        <f t="shared" ref="P450:P513" si="126">COUNTA(B450:N450)</f>
        <v>1</v>
      </c>
      <c r="Q450" s="125">
        <f t="shared" ref="Q450:Q513" si="127">3/P450</f>
        <v>3</v>
      </c>
      <c r="R450" s="125"/>
      <c r="S450" s="125">
        <f t="shared" ref="S450:S513" si="128">IF($P450&lt;3,IF($B450=$B$1,1,0),IF($B450=$B$1,$Q450,0))</f>
        <v>0</v>
      </c>
      <c r="T450" s="125">
        <f t="shared" ref="T450:T513" si="129">IF($P450&lt;3,IF($C450=$C$1,1,0),IF($C450=$C$1,$Q450,0))</f>
        <v>0</v>
      </c>
      <c r="U450" s="125">
        <f t="shared" ref="U450:U513" si="130">IF($P450&lt;3,IF($D450=$D$1,1,0),IF($D450=$D$1,$Q450,0))</f>
        <v>0</v>
      </c>
      <c r="V450" s="126">
        <f t="shared" ref="V450:V513" si="131">IF($P450&lt;3,IF($E450=$E$1,1,0),IF($E450=$E$1,$Q450,0))</f>
        <v>0</v>
      </c>
      <c r="W450" s="126">
        <f t="shared" ref="W450:W513" si="132">IF($P450&lt;3,IF($F450=$F$1,1,0),IF($F450=$F$1,$Q450,0))</f>
        <v>0</v>
      </c>
      <c r="X450" s="126">
        <f t="shared" ref="X450:X513" si="133">IF($P450&lt;3,IF($G450=$G$1,1,0),IF($G450=$G$1,$Q450,0))</f>
        <v>0</v>
      </c>
      <c r="Y450" s="126">
        <f t="shared" ref="Y450:Y513" si="134">IF($P450&lt;3,IF($H450=$H$1,1,0),IF($H450=$H$1,$Q450,0))</f>
        <v>0</v>
      </c>
      <c r="Z450" s="126">
        <f t="shared" ref="Z450:Z513" si="135">IF($P450&lt;3,IF($I450=$I$1,1,0),IF($I450=$I$1,$Q450,0))</f>
        <v>1</v>
      </c>
      <c r="AA450" s="126">
        <f t="shared" ref="AA450:AA513" si="136">IF($P450&lt;3,IF($J450=$J$1,1,0),IF($J450=$J$1,$Q450,0))</f>
        <v>0</v>
      </c>
      <c r="AB450" s="126">
        <f t="shared" ref="AB450:AB513" si="137">IF($P450&lt;3,IF($K450=$K$1,1,0),IF($K450=$K$1,$Q450,0))</f>
        <v>0</v>
      </c>
      <c r="AC450" s="126">
        <f t="shared" ref="AC450:AC513" si="138">IF($P450&lt;3,IF($L450=$L$1,1,0),IF($L450=$L$1,$Q450,0))</f>
        <v>0</v>
      </c>
      <c r="AD450" s="126">
        <f t="shared" ref="AD450:AD513" si="139">IF($P450&lt;3,IF($M450=$M$1,1,0),IF($M450=$M$1,$Q450,0))</f>
        <v>0</v>
      </c>
      <c r="AE450" s="126">
        <f t="shared" ref="AE450:AE513" si="140">IF($P450&lt;3,IF($N450=$N$1,1,0),IF($N450=$N$1,$Q450,0))</f>
        <v>0</v>
      </c>
      <c r="AF450" s="127"/>
      <c r="AG450" s="125"/>
      <c r="AH450" s="125">
        <f t="shared" ref="AH450:AH513" si="141">SUM(S450:AE450)</f>
        <v>1</v>
      </c>
      <c r="AI450" s="125">
        <f t="shared" ref="AI450:AI513" si="142">P450</f>
        <v>1</v>
      </c>
      <c r="AJ450" s="125" t="str">
        <f t="shared" ref="AJ450:AJ513" si="143">IF(AH450=AI450,"Correct",IF(AH450=3,"Correct","Wrong"))</f>
        <v>Correct</v>
      </c>
      <c r="AK450" s="125"/>
      <c r="AL450" s="115" t="s">
        <v>83</v>
      </c>
      <c r="AN450" s="115" t="s">
        <v>84</v>
      </c>
      <c r="AO450" s="115" t="s">
        <v>127</v>
      </c>
      <c r="AP450" s="115" t="s">
        <v>85</v>
      </c>
      <c r="AQ450" s="115" t="s">
        <v>86</v>
      </c>
      <c r="AR450" s="115" t="s">
        <v>87</v>
      </c>
      <c r="AT450" s="115" t="s">
        <v>111</v>
      </c>
      <c r="AU450" s="115" t="s">
        <v>106</v>
      </c>
      <c r="AV450" s="115" t="s">
        <v>91</v>
      </c>
      <c r="AW450" s="115" t="s">
        <v>86</v>
      </c>
    </row>
    <row r="451" spans="1:49">
      <c r="A451" s="115">
        <v>7044848984</v>
      </c>
      <c r="C451" s="115" t="s">
        <v>19</v>
      </c>
      <c r="D451" s="115" t="s">
        <v>20</v>
      </c>
      <c r="J451" s="115" t="s">
        <v>26</v>
      </c>
      <c r="L451" s="115" t="s">
        <v>28</v>
      </c>
      <c r="O451" s="125"/>
      <c r="P451" s="125">
        <f t="shared" si="126"/>
        <v>4</v>
      </c>
      <c r="Q451" s="125">
        <f t="shared" si="127"/>
        <v>0.75</v>
      </c>
      <c r="R451" s="125"/>
      <c r="S451" s="125">
        <f t="shared" si="128"/>
        <v>0</v>
      </c>
      <c r="T451" s="125">
        <f t="shared" si="129"/>
        <v>0.75</v>
      </c>
      <c r="U451" s="125">
        <f t="shared" si="130"/>
        <v>0.75</v>
      </c>
      <c r="V451" s="126">
        <f t="shared" si="131"/>
        <v>0</v>
      </c>
      <c r="W451" s="126">
        <f t="shared" si="132"/>
        <v>0</v>
      </c>
      <c r="X451" s="126">
        <f t="shared" si="133"/>
        <v>0</v>
      </c>
      <c r="Y451" s="126">
        <f t="shared" si="134"/>
        <v>0</v>
      </c>
      <c r="Z451" s="126">
        <f t="shared" si="135"/>
        <v>0</v>
      </c>
      <c r="AA451" s="126">
        <f t="shared" si="136"/>
        <v>0.75</v>
      </c>
      <c r="AB451" s="126">
        <f t="shared" si="137"/>
        <v>0</v>
      </c>
      <c r="AC451" s="126">
        <f t="shared" si="138"/>
        <v>0.75</v>
      </c>
      <c r="AD451" s="126">
        <f t="shared" si="139"/>
        <v>0</v>
      </c>
      <c r="AE451" s="126">
        <f t="shared" si="140"/>
        <v>0</v>
      </c>
      <c r="AF451" s="127"/>
      <c r="AG451" s="125"/>
      <c r="AH451" s="125">
        <f t="shared" si="141"/>
        <v>3</v>
      </c>
      <c r="AI451" s="125">
        <f t="shared" si="142"/>
        <v>4</v>
      </c>
      <c r="AJ451" s="125" t="str">
        <f t="shared" si="143"/>
        <v>Correct</v>
      </c>
      <c r="AK451" s="125"/>
      <c r="AL451" s="115" t="s">
        <v>83</v>
      </c>
      <c r="AM451" s="115">
        <v>70</v>
      </c>
      <c r="AN451" s="115" t="s">
        <v>181</v>
      </c>
      <c r="AO451" s="115" t="s">
        <v>188</v>
      </c>
      <c r="AP451" s="115" t="s">
        <v>85</v>
      </c>
      <c r="AQ451" s="115" t="s">
        <v>86</v>
      </c>
      <c r="AR451" s="115" t="s">
        <v>87</v>
      </c>
      <c r="AS451" s="115" t="s">
        <v>100</v>
      </c>
      <c r="AT451" s="115" t="s">
        <v>89</v>
      </c>
      <c r="AU451" s="115" t="s">
        <v>90</v>
      </c>
      <c r="AV451" s="115" t="s">
        <v>91</v>
      </c>
      <c r="AW451" s="115" t="s">
        <v>91</v>
      </c>
    </row>
    <row r="452" spans="1:49">
      <c r="A452" s="115">
        <v>6984056785</v>
      </c>
      <c r="D452" s="115" t="s">
        <v>20</v>
      </c>
      <c r="H452" s="115" t="s">
        <v>24</v>
      </c>
      <c r="J452" s="115" t="s">
        <v>26</v>
      </c>
      <c r="O452" s="125"/>
      <c r="P452" s="125">
        <f t="shared" si="126"/>
        <v>3</v>
      </c>
      <c r="Q452" s="125">
        <f t="shared" si="127"/>
        <v>1</v>
      </c>
      <c r="R452" s="125"/>
      <c r="S452" s="125">
        <f t="shared" si="128"/>
        <v>0</v>
      </c>
      <c r="T452" s="125">
        <f t="shared" si="129"/>
        <v>0</v>
      </c>
      <c r="U452" s="125">
        <f t="shared" si="130"/>
        <v>1</v>
      </c>
      <c r="V452" s="126">
        <f t="shared" si="131"/>
        <v>0</v>
      </c>
      <c r="W452" s="126">
        <f t="shared" si="132"/>
        <v>0</v>
      </c>
      <c r="X452" s="126">
        <f t="shared" si="133"/>
        <v>0</v>
      </c>
      <c r="Y452" s="126">
        <f t="shared" si="134"/>
        <v>1</v>
      </c>
      <c r="Z452" s="126">
        <f t="shared" si="135"/>
        <v>0</v>
      </c>
      <c r="AA452" s="126">
        <f t="shared" si="136"/>
        <v>1</v>
      </c>
      <c r="AB452" s="126">
        <f t="shared" si="137"/>
        <v>0</v>
      </c>
      <c r="AC452" s="126">
        <f t="shared" si="138"/>
        <v>0</v>
      </c>
      <c r="AD452" s="126">
        <f t="shared" si="139"/>
        <v>0</v>
      </c>
      <c r="AE452" s="126">
        <f t="shared" si="140"/>
        <v>0</v>
      </c>
      <c r="AF452" s="127"/>
      <c r="AG452" s="125"/>
      <c r="AH452" s="125">
        <f t="shared" si="141"/>
        <v>3</v>
      </c>
      <c r="AI452" s="125">
        <f t="shared" si="142"/>
        <v>3</v>
      </c>
      <c r="AJ452" s="125" t="str">
        <f t="shared" si="143"/>
        <v>Correct</v>
      </c>
      <c r="AK452" s="125"/>
      <c r="AL452" s="115" t="s">
        <v>83</v>
      </c>
      <c r="AM452" s="115">
        <v>74</v>
      </c>
      <c r="AN452" s="115" t="s">
        <v>181</v>
      </c>
      <c r="AO452" s="115" t="s">
        <v>206</v>
      </c>
      <c r="AP452" s="115" t="s">
        <v>85</v>
      </c>
      <c r="AQ452" s="115" t="s">
        <v>86</v>
      </c>
      <c r="AR452" s="115" t="s">
        <v>87</v>
      </c>
      <c r="AS452" s="115" t="s">
        <v>104</v>
      </c>
      <c r="AT452" s="115" t="s">
        <v>112</v>
      </c>
      <c r="AU452" s="115" t="s">
        <v>106</v>
      </c>
      <c r="AV452" s="115" t="s">
        <v>91</v>
      </c>
      <c r="AW452" s="115" t="s">
        <v>86</v>
      </c>
    </row>
    <row r="453" spans="1:49">
      <c r="A453" s="115">
        <v>7011315518</v>
      </c>
      <c r="C453" s="115" t="s">
        <v>19</v>
      </c>
      <c r="D453" s="115" t="s">
        <v>20</v>
      </c>
      <c r="L453" s="115" t="s">
        <v>28</v>
      </c>
      <c r="M453" s="115" t="s">
        <v>29</v>
      </c>
      <c r="N453" s="115" t="s">
        <v>30</v>
      </c>
      <c r="O453" s="125"/>
      <c r="P453" s="125">
        <f t="shared" si="126"/>
        <v>5</v>
      </c>
      <c r="Q453" s="125">
        <f t="shared" si="127"/>
        <v>0.6</v>
      </c>
      <c r="R453" s="125"/>
      <c r="S453" s="125">
        <f t="shared" si="128"/>
        <v>0</v>
      </c>
      <c r="T453" s="125">
        <f t="shared" si="129"/>
        <v>0.6</v>
      </c>
      <c r="U453" s="125">
        <f t="shared" si="130"/>
        <v>0.6</v>
      </c>
      <c r="V453" s="126">
        <f t="shared" si="131"/>
        <v>0</v>
      </c>
      <c r="W453" s="126">
        <f t="shared" si="132"/>
        <v>0</v>
      </c>
      <c r="X453" s="126">
        <f t="shared" si="133"/>
        <v>0</v>
      </c>
      <c r="Y453" s="126">
        <f t="shared" si="134"/>
        <v>0</v>
      </c>
      <c r="Z453" s="126">
        <f t="shared" si="135"/>
        <v>0</v>
      </c>
      <c r="AA453" s="126">
        <f t="shared" si="136"/>
        <v>0</v>
      </c>
      <c r="AB453" s="126">
        <f t="shared" si="137"/>
        <v>0</v>
      </c>
      <c r="AC453" s="126">
        <f t="shared" si="138"/>
        <v>0.6</v>
      </c>
      <c r="AD453" s="126">
        <f t="shared" si="139"/>
        <v>0.6</v>
      </c>
      <c r="AE453" s="126">
        <f t="shared" si="140"/>
        <v>0.6</v>
      </c>
      <c r="AF453" s="127"/>
      <c r="AG453" s="125"/>
      <c r="AH453" s="125">
        <f t="shared" si="141"/>
        <v>3</v>
      </c>
      <c r="AI453" s="125">
        <f t="shared" si="142"/>
        <v>5</v>
      </c>
      <c r="AJ453" s="125" t="str">
        <f t="shared" si="143"/>
        <v>Correct</v>
      </c>
      <c r="AK453" s="125"/>
      <c r="AL453" s="115" t="s">
        <v>99</v>
      </c>
      <c r="AM453" s="115">
        <v>78</v>
      </c>
      <c r="AN453" s="115" t="s">
        <v>181</v>
      </c>
      <c r="AO453" s="115" t="s">
        <v>208</v>
      </c>
      <c r="AP453" s="115" t="s">
        <v>85</v>
      </c>
      <c r="AR453" s="115" t="s">
        <v>87</v>
      </c>
      <c r="AU453" s="115" t="s">
        <v>106</v>
      </c>
      <c r="AV453" s="115" t="s">
        <v>91</v>
      </c>
      <c r="AW453" s="115" t="s">
        <v>91</v>
      </c>
    </row>
    <row r="454" spans="1:49">
      <c r="A454" s="115">
        <v>7044860127</v>
      </c>
      <c r="C454" s="115" t="s">
        <v>19</v>
      </c>
      <c r="O454" s="125"/>
      <c r="P454" s="125">
        <f t="shared" si="126"/>
        <v>1</v>
      </c>
      <c r="Q454" s="125">
        <f t="shared" si="127"/>
        <v>3</v>
      </c>
      <c r="R454" s="125"/>
      <c r="S454" s="125">
        <f t="shared" si="128"/>
        <v>0</v>
      </c>
      <c r="T454" s="125">
        <f t="shared" si="129"/>
        <v>1</v>
      </c>
      <c r="U454" s="125">
        <f t="shared" si="130"/>
        <v>0</v>
      </c>
      <c r="V454" s="126">
        <f t="shared" si="131"/>
        <v>0</v>
      </c>
      <c r="W454" s="126">
        <f t="shared" si="132"/>
        <v>0</v>
      </c>
      <c r="X454" s="126">
        <f t="shared" si="133"/>
        <v>0</v>
      </c>
      <c r="Y454" s="126">
        <f t="shared" si="134"/>
        <v>0</v>
      </c>
      <c r="Z454" s="126">
        <f t="shared" si="135"/>
        <v>0</v>
      </c>
      <c r="AA454" s="126">
        <f t="shared" si="136"/>
        <v>0</v>
      </c>
      <c r="AB454" s="126">
        <f t="shared" si="137"/>
        <v>0</v>
      </c>
      <c r="AC454" s="126">
        <f t="shared" si="138"/>
        <v>0</v>
      </c>
      <c r="AD454" s="126">
        <f t="shared" si="139"/>
        <v>0</v>
      </c>
      <c r="AE454" s="126">
        <f t="shared" si="140"/>
        <v>0</v>
      </c>
      <c r="AF454" s="127"/>
      <c r="AG454" s="125"/>
      <c r="AH454" s="125">
        <f t="shared" si="141"/>
        <v>1</v>
      </c>
      <c r="AI454" s="125">
        <f t="shared" si="142"/>
        <v>1</v>
      </c>
      <c r="AJ454" s="125" t="str">
        <f t="shared" si="143"/>
        <v>Correct</v>
      </c>
      <c r="AK454" s="125"/>
      <c r="AL454" s="115" t="s">
        <v>99</v>
      </c>
      <c r="AM454" s="115">
        <v>78</v>
      </c>
      <c r="AN454" s="115" t="s">
        <v>84</v>
      </c>
      <c r="AO454" s="115" t="s">
        <v>138</v>
      </c>
      <c r="AP454" s="115" t="s">
        <v>85</v>
      </c>
      <c r="AS454" s="115" t="s">
        <v>101</v>
      </c>
      <c r="AU454" s="115" t="s">
        <v>90</v>
      </c>
      <c r="AV454" s="115" t="s">
        <v>91</v>
      </c>
      <c r="AW454" s="115" t="s">
        <v>91</v>
      </c>
    </row>
    <row r="455" spans="1:49">
      <c r="A455" s="115">
        <v>7044859540</v>
      </c>
      <c r="O455" s="125"/>
      <c r="P455" s="125">
        <f t="shared" si="126"/>
        <v>0</v>
      </c>
      <c r="Q455" s="125" t="e">
        <f t="shared" si="127"/>
        <v>#DIV/0!</v>
      </c>
      <c r="R455" s="125"/>
      <c r="S455" s="125">
        <f t="shared" si="128"/>
        <v>0</v>
      </c>
      <c r="T455" s="125">
        <f t="shared" si="129"/>
        <v>0</v>
      </c>
      <c r="U455" s="125">
        <f t="shared" si="130"/>
        <v>0</v>
      </c>
      <c r="V455" s="126">
        <f t="shared" si="131"/>
        <v>0</v>
      </c>
      <c r="W455" s="126">
        <f t="shared" si="132"/>
        <v>0</v>
      </c>
      <c r="X455" s="126">
        <f t="shared" si="133"/>
        <v>0</v>
      </c>
      <c r="Y455" s="126">
        <f t="shared" si="134"/>
        <v>0</v>
      </c>
      <c r="Z455" s="126">
        <f t="shared" si="135"/>
        <v>0</v>
      </c>
      <c r="AA455" s="126">
        <f t="shared" si="136"/>
        <v>0</v>
      </c>
      <c r="AB455" s="126">
        <f t="shared" si="137"/>
        <v>0</v>
      </c>
      <c r="AC455" s="126">
        <f t="shared" si="138"/>
        <v>0</v>
      </c>
      <c r="AD455" s="126">
        <f t="shared" si="139"/>
        <v>0</v>
      </c>
      <c r="AE455" s="126">
        <f t="shared" si="140"/>
        <v>0</v>
      </c>
      <c r="AF455" s="127"/>
      <c r="AG455" s="125"/>
      <c r="AH455" s="125">
        <f t="shared" si="141"/>
        <v>0</v>
      </c>
      <c r="AI455" s="125">
        <f t="shared" si="142"/>
        <v>0</v>
      </c>
      <c r="AJ455" s="125" t="str">
        <f t="shared" si="143"/>
        <v>Correct</v>
      </c>
      <c r="AK455" s="125"/>
      <c r="AL455" s="115" t="s">
        <v>99</v>
      </c>
      <c r="AM455" s="115">
        <v>68</v>
      </c>
      <c r="AN455" s="115" t="s">
        <v>181</v>
      </c>
      <c r="AO455" s="115" t="s">
        <v>227</v>
      </c>
      <c r="AP455" s="115" t="s">
        <v>85</v>
      </c>
      <c r="AQ455" s="115" t="s">
        <v>86</v>
      </c>
      <c r="AR455" s="115" t="s">
        <v>87</v>
      </c>
      <c r="AS455" s="115" t="s">
        <v>101</v>
      </c>
      <c r="AT455" s="115" t="s">
        <v>111</v>
      </c>
      <c r="AU455" s="115" t="s">
        <v>106</v>
      </c>
      <c r="AV455" s="115" t="s">
        <v>91</v>
      </c>
      <c r="AW455" s="115" t="s">
        <v>91</v>
      </c>
    </row>
    <row r="456" spans="1:49">
      <c r="A456" s="115">
        <v>6985462490</v>
      </c>
      <c r="C456" s="115" t="s">
        <v>19</v>
      </c>
      <c r="L456" s="115" t="s">
        <v>28</v>
      </c>
      <c r="N456" s="115" t="s">
        <v>30</v>
      </c>
      <c r="O456" s="125"/>
      <c r="P456" s="125">
        <f t="shared" si="126"/>
        <v>3</v>
      </c>
      <c r="Q456" s="125">
        <f t="shared" si="127"/>
        <v>1</v>
      </c>
      <c r="R456" s="125"/>
      <c r="S456" s="125">
        <f t="shared" si="128"/>
        <v>0</v>
      </c>
      <c r="T456" s="125">
        <f t="shared" si="129"/>
        <v>1</v>
      </c>
      <c r="U456" s="125">
        <f t="shared" si="130"/>
        <v>0</v>
      </c>
      <c r="V456" s="126">
        <f t="shared" si="131"/>
        <v>0</v>
      </c>
      <c r="W456" s="126">
        <f t="shared" si="132"/>
        <v>0</v>
      </c>
      <c r="X456" s="126">
        <f t="shared" si="133"/>
        <v>0</v>
      </c>
      <c r="Y456" s="126">
        <f t="shared" si="134"/>
        <v>0</v>
      </c>
      <c r="Z456" s="126">
        <f t="shared" si="135"/>
        <v>0</v>
      </c>
      <c r="AA456" s="126">
        <f t="shared" si="136"/>
        <v>0</v>
      </c>
      <c r="AB456" s="126">
        <f t="shared" si="137"/>
        <v>0</v>
      </c>
      <c r="AC456" s="126">
        <f t="shared" si="138"/>
        <v>1</v>
      </c>
      <c r="AD456" s="126">
        <f t="shared" si="139"/>
        <v>0</v>
      </c>
      <c r="AE456" s="126">
        <f t="shared" si="140"/>
        <v>1</v>
      </c>
      <c r="AF456" s="127"/>
      <c r="AG456" s="125"/>
      <c r="AH456" s="125">
        <f t="shared" si="141"/>
        <v>3</v>
      </c>
      <c r="AI456" s="125">
        <f t="shared" si="142"/>
        <v>3</v>
      </c>
      <c r="AJ456" s="125" t="str">
        <f t="shared" si="143"/>
        <v>Correct</v>
      </c>
      <c r="AK456" s="125"/>
      <c r="AL456" s="115" t="s">
        <v>99</v>
      </c>
      <c r="AM456" s="115">
        <v>69</v>
      </c>
      <c r="AN456" s="115" t="s">
        <v>181</v>
      </c>
      <c r="AO456" s="115" t="s">
        <v>221</v>
      </c>
      <c r="AP456" s="115" t="s">
        <v>85</v>
      </c>
      <c r="AS456" s="115" t="s">
        <v>88</v>
      </c>
      <c r="AT456" s="115" t="s">
        <v>111</v>
      </c>
      <c r="AU456" s="115" t="s">
        <v>113</v>
      </c>
      <c r="AV456" s="115" t="s">
        <v>91</v>
      </c>
      <c r="AW456" s="115" t="s">
        <v>91</v>
      </c>
    </row>
    <row r="457" spans="1:49">
      <c r="A457" s="115">
        <v>7011087933</v>
      </c>
      <c r="J457" s="115" t="s">
        <v>26</v>
      </c>
      <c r="N457" s="115" t="s">
        <v>30</v>
      </c>
      <c r="O457" s="125"/>
      <c r="P457" s="125">
        <f t="shared" si="126"/>
        <v>2</v>
      </c>
      <c r="Q457" s="125">
        <f t="shared" si="127"/>
        <v>1.5</v>
      </c>
      <c r="R457" s="125"/>
      <c r="S457" s="125">
        <f t="shared" si="128"/>
        <v>0</v>
      </c>
      <c r="T457" s="125">
        <f t="shared" si="129"/>
        <v>0</v>
      </c>
      <c r="U457" s="125">
        <f t="shared" si="130"/>
        <v>0</v>
      </c>
      <c r="V457" s="126">
        <f t="shared" si="131"/>
        <v>0</v>
      </c>
      <c r="W457" s="126">
        <f t="shared" si="132"/>
        <v>0</v>
      </c>
      <c r="X457" s="126">
        <f t="shared" si="133"/>
        <v>0</v>
      </c>
      <c r="Y457" s="126">
        <f t="shared" si="134"/>
        <v>0</v>
      </c>
      <c r="Z457" s="126">
        <f t="shared" si="135"/>
        <v>0</v>
      </c>
      <c r="AA457" s="126">
        <f t="shared" si="136"/>
        <v>1</v>
      </c>
      <c r="AB457" s="126">
        <f t="shared" si="137"/>
        <v>0</v>
      </c>
      <c r="AC457" s="126">
        <f t="shared" si="138"/>
        <v>0</v>
      </c>
      <c r="AD457" s="126">
        <f t="shared" si="139"/>
        <v>0</v>
      </c>
      <c r="AE457" s="126">
        <f t="shared" si="140"/>
        <v>1</v>
      </c>
      <c r="AF457" s="127"/>
      <c r="AG457" s="125"/>
      <c r="AH457" s="125">
        <f t="shared" si="141"/>
        <v>2</v>
      </c>
      <c r="AI457" s="125">
        <f t="shared" si="142"/>
        <v>2</v>
      </c>
      <c r="AJ457" s="125" t="str">
        <f t="shared" si="143"/>
        <v>Correct</v>
      </c>
      <c r="AK457" s="125"/>
      <c r="AL457" s="115" t="s">
        <v>83</v>
      </c>
      <c r="AM457" s="115">
        <v>50</v>
      </c>
      <c r="AN457" s="115" t="s">
        <v>84</v>
      </c>
      <c r="AO457" s="115" t="s">
        <v>136</v>
      </c>
      <c r="AP457" s="115" t="s">
        <v>97</v>
      </c>
      <c r="AQ457" s="115" t="s">
        <v>86</v>
      </c>
      <c r="AR457" s="115" t="s">
        <v>87</v>
      </c>
      <c r="AS457" s="115" t="s">
        <v>101</v>
      </c>
      <c r="AT457" s="115" t="s">
        <v>94</v>
      </c>
      <c r="AU457" s="115" t="s">
        <v>90</v>
      </c>
      <c r="AV457" s="115" t="s">
        <v>91</v>
      </c>
      <c r="AW457" s="115" t="s">
        <v>91</v>
      </c>
    </row>
    <row r="458" spans="1:49">
      <c r="A458" s="115">
        <v>7011091359</v>
      </c>
      <c r="O458" s="125"/>
      <c r="P458" s="125">
        <f t="shared" si="126"/>
        <v>0</v>
      </c>
      <c r="Q458" s="125" t="e">
        <f t="shared" si="127"/>
        <v>#DIV/0!</v>
      </c>
      <c r="R458" s="125"/>
      <c r="S458" s="125">
        <f t="shared" si="128"/>
        <v>0</v>
      </c>
      <c r="T458" s="125">
        <f t="shared" si="129"/>
        <v>0</v>
      </c>
      <c r="U458" s="125">
        <f t="shared" si="130"/>
        <v>0</v>
      </c>
      <c r="V458" s="126">
        <f t="shared" si="131"/>
        <v>0</v>
      </c>
      <c r="W458" s="126">
        <f t="shared" si="132"/>
        <v>0</v>
      </c>
      <c r="X458" s="126">
        <f t="shared" si="133"/>
        <v>0</v>
      </c>
      <c r="Y458" s="126">
        <f t="shared" si="134"/>
        <v>0</v>
      </c>
      <c r="Z458" s="126">
        <f t="shared" si="135"/>
        <v>0</v>
      </c>
      <c r="AA458" s="126">
        <f t="shared" si="136"/>
        <v>0</v>
      </c>
      <c r="AB458" s="126">
        <f t="shared" si="137"/>
        <v>0</v>
      </c>
      <c r="AC458" s="126">
        <f t="shared" si="138"/>
        <v>0</v>
      </c>
      <c r="AD458" s="126">
        <f t="shared" si="139"/>
        <v>0</v>
      </c>
      <c r="AE458" s="126">
        <f t="shared" si="140"/>
        <v>0</v>
      </c>
      <c r="AF458" s="127"/>
      <c r="AG458" s="125"/>
      <c r="AH458" s="125">
        <f t="shared" si="141"/>
        <v>0</v>
      </c>
      <c r="AI458" s="125">
        <f t="shared" si="142"/>
        <v>0</v>
      </c>
      <c r="AJ458" s="125" t="str">
        <f t="shared" si="143"/>
        <v>Correct</v>
      </c>
      <c r="AK458" s="125"/>
      <c r="AL458" s="115" t="s">
        <v>83</v>
      </c>
      <c r="AM458" s="115">
        <v>48</v>
      </c>
      <c r="AN458" s="115" t="s">
        <v>84</v>
      </c>
      <c r="AO458" s="115" t="s">
        <v>126</v>
      </c>
      <c r="AQ458" s="115" t="s">
        <v>91</v>
      </c>
      <c r="AR458" s="115" t="s">
        <v>137</v>
      </c>
      <c r="AS458" s="115" t="s">
        <v>104</v>
      </c>
      <c r="AT458" s="115" t="s">
        <v>89</v>
      </c>
      <c r="AU458" s="115" t="s">
        <v>90</v>
      </c>
      <c r="AV458" s="115" t="s">
        <v>91</v>
      </c>
      <c r="AW458" s="115" t="s">
        <v>91</v>
      </c>
    </row>
    <row r="459" spans="1:49">
      <c r="A459" s="115">
        <v>7045786734</v>
      </c>
      <c r="C459" s="115" t="s">
        <v>19</v>
      </c>
      <c r="D459" s="115" t="s">
        <v>20</v>
      </c>
      <c r="M459" s="115" t="s">
        <v>29</v>
      </c>
      <c r="O459" s="125"/>
      <c r="P459" s="125">
        <f t="shared" si="126"/>
        <v>3</v>
      </c>
      <c r="Q459" s="125">
        <f t="shared" si="127"/>
        <v>1</v>
      </c>
      <c r="R459" s="125"/>
      <c r="S459" s="125">
        <f t="shared" si="128"/>
        <v>0</v>
      </c>
      <c r="T459" s="125">
        <f t="shared" si="129"/>
        <v>1</v>
      </c>
      <c r="U459" s="125">
        <f t="shared" si="130"/>
        <v>1</v>
      </c>
      <c r="V459" s="126">
        <f t="shared" si="131"/>
        <v>0</v>
      </c>
      <c r="W459" s="126">
        <f t="shared" si="132"/>
        <v>0</v>
      </c>
      <c r="X459" s="126">
        <f t="shared" si="133"/>
        <v>0</v>
      </c>
      <c r="Y459" s="126">
        <f t="shared" si="134"/>
        <v>0</v>
      </c>
      <c r="Z459" s="126">
        <f t="shared" si="135"/>
        <v>0</v>
      </c>
      <c r="AA459" s="126">
        <f t="shared" si="136"/>
        <v>0</v>
      </c>
      <c r="AB459" s="126">
        <f t="shared" si="137"/>
        <v>0</v>
      </c>
      <c r="AC459" s="126">
        <f t="shared" si="138"/>
        <v>0</v>
      </c>
      <c r="AD459" s="126">
        <f t="shared" si="139"/>
        <v>1</v>
      </c>
      <c r="AE459" s="126">
        <f t="shared" si="140"/>
        <v>0</v>
      </c>
      <c r="AF459" s="127"/>
      <c r="AG459" s="125"/>
      <c r="AH459" s="125">
        <f t="shared" si="141"/>
        <v>3</v>
      </c>
      <c r="AI459" s="125">
        <f t="shared" si="142"/>
        <v>3</v>
      </c>
      <c r="AJ459" s="125" t="str">
        <f t="shared" si="143"/>
        <v>Correct</v>
      </c>
      <c r="AK459" s="125"/>
      <c r="AL459" s="115" t="s">
        <v>83</v>
      </c>
      <c r="AM459" s="115">
        <v>61</v>
      </c>
      <c r="AN459" s="115" t="s">
        <v>181</v>
      </c>
      <c r="AO459" s="115" t="s">
        <v>241</v>
      </c>
      <c r="AP459" s="115" t="s">
        <v>85</v>
      </c>
      <c r="AQ459" s="115" t="s">
        <v>86</v>
      </c>
      <c r="AR459" s="115" t="s">
        <v>87</v>
      </c>
      <c r="AS459" s="115" t="s">
        <v>88</v>
      </c>
      <c r="AT459" s="115" t="s">
        <v>89</v>
      </c>
      <c r="AU459" s="115" t="s">
        <v>106</v>
      </c>
      <c r="AV459" s="115" t="s">
        <v>91</v>
      </c>
      <c r="AW459" s="115" t="s">
        <v>91</v>
      </c>
    </row>
    <row r="460" spans="1:49">
      <c r="A460" s="115">
        <v>6985442441</v>
      </c>
      <c r="C460" s="115" t="s">
        <v>19</v>
      </c>
      <c r="D460" s="115" t="s">
        <v>20</v>
      </c>
      <c r="K460" s="115" t="s">
        <v>27</v>
      </c>
      <c r="L460" s="115" t="s">
        <v>28</v>
      </c>
      <c r="N460" s="115" t="s">
        <v>30</v>
      </c>
      <c r="O460" s="125"/>
      <c r="P460" s="125">
        <f t="shared" si="126"/>
        <v>5</v>
      </c>
      <c r="Q460" s="125">
        <f t="shared" si="127"/>
        <v>0.6</v>
      </c>
      <c r="R460" s="125"/>
      <c r="S460" s="125">
        <f t="shared" si="128"/>
        <v>0</v>
      </c>
      <c r="T460" s="125">
        <f t="shared" si="129"/>
        <v>0.6</v>
      </c>
      <c r="U460" s="125">
        <f t="shared" si="130"/>
        <v>0.6</v>
      </c>
      <c r="V460" s="126">
        <f t="shared" si="131"/>
        <v>0</v>
      </c>
      <c r="W460" s="126">
        <f t="shared" si="132"/>
        <v>0</v>
      </c>
      <c r="X460" s="126">
        <f t="shared" si="133"/>
        <v>0</v>
      </c>
      <c r="Y460" s="126">
        <f t="shared" si="134"/>
        <v>0</v>
      </c>
      <c r="Z460" s="126">
        <f t="shared" si="135"/>
        <v>0</v>
      </c>
      <c r="AA460" s="126">
        <f t="shared" si="136"/>
        <v>0</v>
      </c>
      <c r="AB460" s="126">
        <f t="shared" si="137"/>
        <v>0.6</v>
      </c>
      <c r="AC460" s="126">
        <f t="shared" si="138"/>
        <v>0.6</v>
      </c>
      <c r="AD460" s="126">
        <f t="shared" si="139"/>
        <v>0</v>
      </c>
      <c r="AE460" s="126">
        <f t="shared" si="140"/>
        <v>0.6</v>
      </c>
      <c r="AF460" s="127"/>
      <c r="AG460" s="125"/>
      <c r="AH460" s="125">
        <f t="shared" si="141"/>
        <v>3</v>
      </c>
      <c r="AI460" s="125">
        <f t="shared" si="142"/>
        <v>5</v>
      </c>
      <c r="AJ460" s="125" t="str">
        <f t="shared" si="143"/>
        <v>Correct</v>
      </c>
      <c r="AK460" s="125"/>
      <c r="AL460" s="115" t="s">
        <v>83</v>
      </c>
      <c r="AM460" s="115">
        <v>72</v>
      </c>
      <c r="AN460" s="115" t="s">
        <v>84</v>
      </c>
      <c r="AO460" s="115" t="s">
        <v>156</v>
      </c>
      <c r="AP460" s="115" t="s">
        <v>85</v>
      </c>
      <c r="AT460" s="115" t="s">
        <v>111</v>
      </c>
      <c r="AU460" s="115" t="s">
        <v>106</v>
      </c>
      <c r="AV460" s="115" t="s">
        <v>91</v>
      </c>
      <c r="AW460" s="115" t="s">
        <v>91</v>
      </c>
    </row>
    <row r="461" spans="1:49">
      <c r="A461" s="115">
        <v>7008116058</v>
      </c>
      <c r="C461" s="115" t="s">
        <v>19</v>
      </c>
      <c r="H461" s="115" t="s">
        <v>24</v>
      </c>
      <c r="I461" s="115" t="s">
        <v>25</v>
      </c>
      <c r="O461" s="125"/>
      <c r="P461" s="125">
        <f t="shared" si="126"/>
        <v>3</v>
      </c>
      <c r="Q461" s="125">
        <f t="shared" si="127"/>
        <v>1</v>
      </c>
      <c r="R461" s="125"/>
      <c r="S461" s="125">
        <f t="shared" si="128"/>
        <v>0</v>
      </c>
      <c r="T461" s="125">
        <f t="shared" si="129"/>
        <v>1</v>
      </c>
      <c r="U461" s="125">
        <f t="shared" si="130"/>
        <v>0</v>
      </c>
      <c r="V461" s="126">
        <f t="shared" si="131"/>
        <v>0</v>
      </c>
      <c r="W461" s="126">
        <f t="shared" si="132"/>
        <v>0</v>
      </c>
      <c r="X461" s="126">
        <f t="shared" si="133"/>
        <v>0</v>
      </c>
      <c r="Y461" s="126">
        <f t="shared" si="134"/>
        <v>1</v>
      </c>
      <c r="Z461" s="126">
        <f t="shared" si="135"/>
        <v>1</v>
      </c>
      <c r="AA461" s="126">
        <f t="shared" si="136"/>
        <v>0</v>
      </c>
      <c r="AB461" s="126">
        <f t="shared" si="137"/>
        <v>0</v>
      </c>
      <c r="AC461" s="126">
        <f t="shared" si="138"/>
        <v>0</v>
      </c>
      <c r="AD461" s="126">
        <f t="shared" si="139"/>
        <v>0</v>
      </c>
      <c r="AE461" s="126">
        <f t="shared" si="140"/>
        <v>0</v>
      </c>
      <c r="AF461" s="127"/>
      <c r="AG461" s="125"/>
      <c r="AH461" s="125">
        <f t="shared" si="141"/>
        <v>3</v>
      </c>
      <c r="AI461" s="125">
        <f t="shared" si="142"/>
        <v>3</v>
      </c>
      <c r="AJ461" s="125" t="str">
        <f t="shared" si="143"/>
        <v>Correct</v>
      </c>
      <c r="AK461" s="125"/>
      <c r="AL461" s="115" t="s">
        <v>83</v>
      </c>
      <c r="AM461" s="115">
        <v>48</v>
      </c>
      <c r="AN461" s="115" t="s">
        <v>181</v>
      </c>
      <c r="AO461" s="115" t="s">
        <v>208</v>
      </c>
      <c r="AP461" s="115" t="s">
        <v>85</v>
      </c>
      <c r="AQ461" s="115" t="s">
        <v>86</v>
      </c>
      <c r="AR461" s="115" t="s">
        <v>87</v>
      </c>
      <c r="AS461" s="115" t="s">
        <v>101</v>
      </c>
      <c r="AT461" s="115" t="s">
        <v>89</v>
      </c>
      <c r="AU461" s="115" t="s">
        <v>90</v>
      </c>
      <c r="AV461" s="115" t="s">
        <v>91</v>
      </c>
      <c r="AW461" s="115" t="s">
        <v>91</v>
      </c>
    </row>
    <row r="462" spans="1:49">
      <c r="A462" s="115">
        <v>5586998287</v>
      </c>
      <c r="K462" s="115" t="s">
        <v>27</v>
      </c>
      <c r="M462" s="115" t="s">
        <v>29</v>
      </c>
      <c r="N462" s="115" t="s">
        <v>30</v>
      </c>
      <c r="O462" s="125"/>
      <c r="P462" s="125">
        <f t="shared" si="126"/>
        <v>3</v>
      </c>
      <c r="Q462" s="125">
        <f t="shared" si="127"/>
        <v>1</v>
      </c>
      <c r="R462" s="125"/>
      <c r="S462" s="125">
        <f t="shared" si="128"/>
        <v>0</v>
      </c>
      <c r="T462" s="125">
        <f t="shared" si="129"/>
        <v>0</v>
      </c>
      <c r="U462" s="125">
        <f t="shared" si="130"/>
        <v>0</v>
      </c>
      <c r="V462" s="126">
        <f t="shared" si="131"/>
        <v>0</v>
      </c>
      <c r="W462" s="126">
        <f t="shared" si="132"/>
        <v>0</v>
      </c>
      <c r="X462" s="126">
        <f t="shared" si="133"/>
        <v>0</v>
      </c>
      <c r="Y462" s="126">
        <f t="shared" si="134"/>
        <v>0</v>
      </c>
      <c r="Z462" s="126">
        <f t="shared" si="135"/>
        <v>0</v>
      </c>
      <c r="AA462" s="126">
        <f t="shared" si="136"/>
        <v>0</v>
      </c>
      <c r="AB462" s="126">
        <f t="shared" si="137"/>
        <v>1</v>
      </c>
      <c r="AC462" s="126">
        <f t="shared" si="138"/>
        <v>0</v>
      </c>
      <c r="AD462" s="126">
        <f t="shared" si="139"/>
        <v>1</v>
      </c>
      <c r="AE462" s="126">
        <f t="shared" si="140"/>
        <v>1</v>
      </c>
      <c r="AF462" s="127"/>
      <c r="AG462" s="125"/>
      <c r="AH462" s="125">
        <f t="shared" si="141"/>
        <v>3</v>
      </c>
      <c r="AI462" s="125">
        <f t="shared" si="142"/>
        <v>3</v>
      </c>
      <c r="AJ462" s="125" t="str">
        <f t="shared" si="143"/>
        <v>Correct</v>
      </c>
      <c r="AK462" s="125"/>
      <c r="AL462" s="115" t="s">
        <v>83</v>
      </c>
      <c r="AM462" s="115">
        <v>39</v>
      </c>
      <c r="AN462" s="115" t="s">
        <v>181</v>
      </c>
      <c r="AO462" s="115" t="s">
        <v>199</v>
      </c>
      <c r="AP462" s="115" t="s">
        <v>85</v>
      </c>
      <c r="AQ462" s="115" t="s">
        <v>86</v>
      </c>
      <c r="AR462" s="115" t="s">
        <v>87</v>
      </c>
      <c r="AS462" s="115" t="s">
        <v>88</v>
      </c>
      <c r="AT462" s="115" t="s">
        <v>111</v>
      </c>
      <c r="AU462" s="115" t="s">
        <v>103</v>
      </c>
      <c r="AV462" s="115" t="s">
        <v>91</v>
      </c>
      <c r="AW462" s="115" t="s">
        <v>91</v>
      </c>
    </row>
    <row r="463" spans="1:49">
      <c r="A463" s="115">
        <v>7045765204</v>
      </c>
      <c r="C463" s="115" t="s">
        <v>19</v>
      </c>
      <c r="D463" s="115" t="s">
        <v>20</v>
      </c>
      <c r="L463" s="115" t="s">
        <v>28</v>
      </c>
      <c r="O463" s="125"/>
      <c r="P463" s="125">
        <f t="shared" si="126"/>
        <v>3</v>
      </c>
      <c r="Q463" s="125">
        <f t="shared" si="127"/>
        <v>1</v>
      </c>
      <c r="R463" s="125"/>
      <c r="S463" s="125">
        <f t="shared" si="128"/>
        <v>0</v>
      </c>
      <c r="T463" s="125">
        <f t="shared" si="129"/>
        <v>1</v>
      </c>
      <c r="U463" s="125">
        <f t="shared" si="130"/>
        <v>1</v>
      </c>
      <c r="V463" s="126">
        <f t="shared" si="131"/>
        <v>0</v>
      </c>
      <c r="W463" s="126">
        <f t="shared" si="132"/>
        <v>0</v>
      </c>
      <c r="X463" s="126">
        <f t="shared" si="133"/>
        <v>0</v>
      </c>
      <c r="Y463" s="126">
        <f t="shared" si="134"/>
        <v>0</v>
      </c>
      <c r="Z463" s="126">
        <f t="shared" si="135"/>
        <v>0</v>
      </c>
      <c r="AA463" s="126">
        <f t="shared" si="136"/>
        <v>0</v>
      </c>
      <c r="AB463" s="126">
        <f t="shared" si="137"/>
        <v>0</v>
      </c>
      <c r="AC463" s="126">
        <f t="shared" si="138"/>
        <v>1</v>
      </c>
      <c r="AD463" s="126">
        <f t="shared" si="139"/>
        <v>0</v>
      </c>
      <c r="AE463" s="126">
        <f t="shared" si="140"/>
        <v>0</v>
      </c>
      <c r="AF463" s="127"/>
      <c r="AG463" s="125"/>
      <c r="AH463" s="125">
        <f t="shared" si="141"/>
        <v>3</v>
      </c>
      <c r="AI463" s="125">
        <f t="shared" si="142"/>
        <v>3</v>
      </c>
      <c r="AJ463" s="125" t="str">
        <f t="shared" si="143"/>
        <v>Correct</v>
      </c>
      <c r="AK463" s="125"/>
      <c r="AL463" s="115" t="s">
        <v>83</v>
      </c>
      <c r="AM463" s="115">
        <v>69</v>
      </c>
      <c r="AN463" s="115" t="s">
        <v>181</v>
      </c>
      <c r="AO463" s="115" t="s">
        <v>208</v>
      </c>
      <c r="AP463" s="115" t="s">
        <v>85</v>
      </c>
      <c r="AQ463" s="115" t="s">
        <v>86</v>
      </c>
      <c r="AR463" s="115" t="s">
        <v>87</v>
      </c>
      <c r="AS463" s="115" t="s">
        <v>101</v>
      </c>
      <c r="AT463" s="115" t="s">
        <v>102</v>
      </c>
      <c r="AU463" s="115" t="s">
        <v>106</v>
      </c>
      <c r="AV463" s="115" t="s">
        <v>91</v>
      </c>
      <c r="AW463" s="115" t="s">
        <v>86</v>
      </c>
    </row>
    <row r="464" spans="1:49">
      <c r="A464" s="115">
        <v>7044852224</v>
      </c>
      <c r="B464" s="115" t="s">
        <v>18</v>
      </c>
      <c r="D464" s="115" t="s">
        <v>20</v>
      </c>
      <c r="O464" s="125"/>
      <c r="P464" s="125">
        <f t="shared" si="126"/>
        <v>2</v>
      </c>
      <c r="Q464" s="125">
        <f t="shared" si="127"/>
        <v>1.5</v>
      </c>
      <c r="R464" s="125"/>
      <c r="S464" s="125">
        <f t="shared" si="128"/>
        <v>1</v>
      </c>
      <c r="T464" s="125">
        <f t="shared" si="129"/>
        <v>0</v>
      </c>
      <c r="U464" s="125">
        <f t="shared" si="130"/>
        <v>1</v>
      </c>
      <c r="V464" s="126">
        <f t="shared" si="131"/>
        <v>0</v>
      </c>
      <c r="W464" s="126">
        <f t="shared" si="132"/>
        <v>0</v>
      </c>
      <c r="X464" s="126">
        <f t="shared" si="133"/>
        <v>0</v>
      </c>
      <c r="Y464" s="126">
        <f t="shared" si="134"/>
        <v>0</v>
      </c>
      <c r="Z464" s="126">
        <f t="shared" si="135"/>
        <v>0</v>
      </c>
      <c r="AA464" s="126">
        <f t="shared" si="136"/>
        <v>0</v>
      </c>
      <c r="AB464" s="126">
        <f t="shared" si="137"/>
        <v>0</v>
      </c>
      <c r="AC464" s="126">
        <f t="shared" si="138"/>
        <v>0</v>
      </c>
      <c r="AD464" s="126">
        <f t="shared" si="139"/>
        <v>0</v>
      </c>
      <c r="AE464" s="126">
        <f t="shared" si="140"/>
        <v>0</v>
      </c>
      <c r="AF464" s="127"/>
      <c r="AG464" s="125"/>
      <c r="AH464" s="125">
        <f t="shared" si="141"/>
        <v>2</v>
      </c>
      <c r="AI464" s="125">
        <f t="shared" si="142"/>
        <v>2</v>
      </c>
      <c r="AJ464" s="125" t="str">
        <f t="shared" si="143"/>
        <v>Correct</v>
      </c>
      <c r="AK464" s="125"/>
      <c r="AL464" s="115" t="s">
        <v>83</v>
      </c>
      <c r="AM464" s="115">
        <v>71</v>
      </c>
      <c r="AN464" s="115" t="s">
        <v>84</v>
      </c>
      <c r="AO464" s="115" t="s">
        <v>152</v>
      </c>
      <c r="AP464" s="115" t="s">
        <v>85</v>
      </c>
      <c r="AQ464" s="115" t="s">
        <v>86</v>
      </c>
      <c r="AR464" s="115" t="s">
        <v>87</v>
      </c>
      <c r="AS464" s="115" t="s">
        <v>100</v>
      </c>
      <c r="AT464" s="115" t="s">
        <v>94</v>
      </c>
      <c r="AU464" s="115" t="s">
        <v>106</v>
      </c>
      <c r="AV464" s="115" t="s">
        <v>91</v>
      </c>
      <c r="AW464" s="115" t="s">
        <v>91</v>
      </c>
    </row>
    <row r="465" spans="1:49">
      <c r="A465" s="115">
        <v>7020563839</v>
      </c>
      <c r="C465" s="115" t="s">
        <v>19</v>
      </c>
      <c r="D465" s="115" t="s">
        <v>20</v>
      </c>
      <c r="N465" s="115" t="s">
        <v>30</v>
      </c>
      <c r="O465" s="125"/>
      <c r="P465" s="125">
        <f t="shared" si="126"/>
        <v>3</v>
      </c>
      <c r="Q465" s="125">
        <f t="shared" si="127"/>
        <v>1</v>
      </c>
      <c r="R465" s="125"/>
      <c r="S465" s="125">
        <f t="shared" si="128"/>
        <v>0</v>
      </c>
      <c r="T465" s="125">
        <f t="shared" si="129"/>
        <v>1</v>
      </c>
      <c r="U465" s="125">
        <f t="shared" si="130"/>
        <v>1</v>
      </c>
      <c r="V465" s="126">
        <f t="shared" si="131"/>
        <v>0</v>
      </c>
      <c r="W465" s="126">
        <f t="shared" si="132"/>
        <v>0</v>
      </c>
      <c r="X465" s="126">
        <f t="shared" si="133"/>
        <v>0</v>
      </c>
      <c r="Y465" s="126">
        <f t="shared" si="134"/>
        <v>0</v>
      </c>
      <c r="Z465" s="126">
        <f t="shared" si="135"/>
        <v>0</v>
      </c>
      <c r="AA465" s="126">
        <f t="shared" si="136"/>
        <v>0</v>
      </c>
      <c r="AB465" s="126">
        <f t="shared" si="137"/>
        <v>0</v>
      </c>
      <c r="AC465" s="126">
        <f t="shared" si="138"/>
        <v>0</v>
      </c>
      <c r="AD465" s="126">
        <f t="shared" si="139"/>
        <v>0</v>
      </c>
      <c r="AE465" s="126">
        <f t="shared" si="140"/>
        <v>1</v>
      </c>
      <c r="AF465" s="127"/>
      <c r="AG465" s="125"/>
      <c r="AH465" s="125">
        <f t="shared" si="141"/>
        <v>3</v>
      </c>
      <c r="AI465" s="125">
        <f t="shared" si="142"/>
        <v>3</v>
      </c>
      <c r="AJ465" s="125" t="str">
        <f t="shared" si="143"/>
        <v>Correct</v>
      </c>
      <c r="AK465" s="125"/>
      <c r="AL465" s="115" t="s">
        <v>83</v>
      </c>
      <c r="AM465" s="115">
        <v>59</v>
      </c>
      <c r="AN465" s="115" t="s">
        <v>181</v>
      </c>
      <c r="AO465" s="115" t="s">
        <v>192</v>
      </c>
      <c r="AP465" s="115" t="s">
        <v>85</v>
      </c>
      <c r="AQ465" s="115" t="s">
        <v>86</v>
      </c>
      <c r="AR465" s="115" t="s">
        <v>87</v>
      </c>
      <c r="AS465" s="115" t="s">
        <v>101</v>
      </c>
      <c r="AT465" s="115" t="s">
        <v>89</v>
      </c>
      <c r="AU465" s="115" t="s">
        <v>90</v>
      </c>
      <c r="AV465" s="115" t="s">
        <v>91</v>
      </c>
      <c r="AW465" s="115" t="s">
        <v>91</v>
      </c>
    </row>
    <row r="466" spans="1:49">
      <c r="A466" s="115">
        <v>7044855632</v>
      </c>
      <c r="G466" s="115" t="s">
        <v>23</v>
      </c>
      <c r="L466" s="115" t="s">
        <v>28</v>
      </c>
      <c r="O466" s="125"/>
      <c r="P466" s="125">
        <f t="shared" si="126"/>
        <v>2</v>
      </c>
      <c r="Q466" s="125">
        <f t="shared" si="127"/>
        <v>1.5</v>
      </c>
      <c r="R466" s="125"/>
      <c r="S466" s="125">
        <f t="shared" si="128"/>
        <v>0</v>
      </c>
      <c r="T466" s="125">
        <f t="shared" si="129"/>
        <v>0</v>
      </c>
      <c r="U466" s="125">
        <f t="shared" si="130"/>
        <v>0</v>
      </c>
      <c r="V466" s="126">
        <f t="shared" si="131"/>
        <v>0</v>
      </c>
      <c r="W466" s="126">
        <f t="shared" si="132"/>
        <v>0</v>
      </c>
      <c r="X466" s="126">
        <f t="shared" si="133"/>
        <v>1</v>
      </c>
      <c r="Y466" s="126">
        <f t="shared" si="134"/>
        <v>0</v>
      </c>
      <c r="Z466" s="126">
        <f t="shared" si="135"/>
        <v>0</v>
      </c>
      <c r="AA466" s="126">
        <f t="shared" si="136"/>
        <v>0</v>
      </c>
      <c r="AB466" s="126">
        <f t="shared" si="137"/>
        <v>0</v>
      </c>
      <c r="AC466" s="126">
        <f t="shared" si="138"/>
        <v>1</v>
      </c>
      <c r="AD466" s="126">
        <f t="shared" si="139"/>
        <v>0</v>
      </c>
      <c r="AE466" s="126">
        <f t="shared" si="140"/>
        <v>0</v>
      </c>
      <c r="AF466" s="127"/>
      <c r="AG466" s="125"/>
      <c r="AH466" s="125">
        <f t="shared" si="141"/>
        <v>2</v>
      </c>
      <c r="AI466" s="125">
        <f t="shared" si="142"/>
        <v>2</v>
      </c>
      <c r="AJ466" s="125" t="str">
        <f t="shared" si="143"/>
        <v>Correct</v>
      </c>
      <c r="AK466" s="125"/>
      <c r="AL466" s="115" t="s">
        <v>83</v>
      </c>
      <c r="AM466" s="115">
        <v>41</v>
      </c>
      <c r="AN466" s="115" t="s">
        <v>84</v>
      </c>
      <c r="AO466" s="115" t="s">
        <v>491</v>
      </c>
      <c r="AP466" s="115" t="s">
        <v>92</v>
      </c>
      <c r="AQ466" s="115" t="s">
        <v>86</v>
      </c>
      <c r="AR466" s="115" t="s">
        <v>498</v>
      </c>
      <c r="AS466" s="115" t="s">
        <v>104</v>
      </c>
      <c r="AT466" s="115" t="s">
        <v>94</v>
      </c>
      <c r="AU466" s="115" t="s">
        <v>113</v>
      </c>
      <c r="AV466" s="115" t="s">
        <v>91</v>
      </c>
      <c r="AW466" s="115" t="s">
        <v>91</v>
      </c>
    </row>
    <row r="467" spans="1:49">
      <c r="A467" s="115">
        <v>6988287392</v>
      </c>
      <c r="I467" s="115" t="s">
        <v>25</v>
      </c>
      <c r="O467" s="125"/>
      <c r="P467" s="125">
        <f t="shared" si="126"/>
        <v>1</v>
      </c>
      <c r="Q467" s="125">
        <f t="shared" si="127"/>
        <v>3</v>
      </c>
      <c r="R467" s="125"/>
      <c r="S467" s="125">
        <f t="shared" si="128"/>
        <v>0</v>
      </c>
      <c r="T467" s="125">
        <f t="shared" si="129"/>
        <v>0</v>
      </c>
      <c r="U467" s="125">
        <f t="shared" si="130"/>
        <v>0</v>
      </c>
      <c r="V467" s="126">
        <f t="shared" si="131"/>
        <v>0</v>
      </c>
      <c r="W467" s="126">
        <f t="shared" si="132"/>
        <v>0</v>
      </c>
      <c r="X467" s="126">
        <f t="shared" si="133"/>
        <v>0</v>
      </c>
      <c r="Y467" s="126">
        <f t="shared" si="134"/>
        <v>0</v>
      </c>
      <c r="Z467" s="126">
        <f t="shared" si="135"/>
        <v>1</v>
      </c>
      <c r="AA467" s="126">
        <f t="shared" si="136"/>
        <v>0</v>
      </c>
      <c r="AB467" s="126">
        <f t="shared" si="137"/>
        <v>0</v>
      </c>
      <c r="AC467" s="126">
        <f t="shared" si="138"/>
        <v>0</v>
      </c>
      <c r="AD467" s="126">
        <f t="shared" si="139"/>
        <v>0</v>
      </c>
      <c r="AE467" s="126">
        <f t="shared" si="140"/>
        <v>0</v>
      </c>
      <c r="AF467" s="127"/>
      <c r="AG467" s="125"/>
      <c r="AH467" s="125">
        <f t="shared" si="141"/>
        <v>1</v>
      </c>
      <c r="AI467" s="125">
        <f t="shared" si="142"/>
        <v>1</v>
      </c>
      <c r="AJ467" s="125" t="str">
        <f t="shared" si="143"/>
        <v>Correct</v>
      </c>
      <c r="AK467" s="125"/>
      <c r="AL467" s="115" t="s">
        <v>83</v>
      </c>
      <c r="AM467" s="115">
        <v>54</v>
      </c>
      <c r="AN467" s="115" t="s">
        <v>432</v>
      </c>
      <c r="AP467" s="115" t="s">
        <v>97</v>
      </c>
      <c r="AQ467" s="115" t="s">
        <v>86</v>
      </c>
      <c r="AR467" s="115" t="s">
        <v>87</v>
      </c>
      <c r="AS467" s="115" t="s">
        <v>88</v>
      </c>
      <c r="AT467" s="115" t="s">
        <v>94</v>
      </c>
      <c r="AU467" s="115" t="s">
        <v>90</v>
      </c>
      <c r="AV467" s="115" t="s">
        <v>91</v>
      </c>
      <c r="AW467" s="115" t="s">
        <v>91</v>
      </c>
    </row>
    <row r="468" spans="1:49">
      <c r="A468" s="115">
        <v>7020564988</v>
      </c>
      <c r="B468" s="115" t="s">
        <v>18</v>
      </c>
      <c r="O468" s="125"/>
      <c r="P468" s="125">
        <f t="shared" si="126"/>
        <v>1</v>
      </c>
      <c r="Q468" s="125">
        <f t="shared" si="127"/>
        <v>3</v>
      </c>
      <c r="R468" s="125"/>
      <c r="S468" s="125">
        <f t="shared" si="128"/>
        <v>1</v>
      </c>
      <c r="T468" s="125">
        <f t="shared" si="129"/>
        <v>0</v>
      </c>
      <c r="U468" s="125">
        <f t="shared" si="130"/>
        <v>0</v>
      </c>
      <c r="V468" s="126">
        <f t="shared" si="131"/>
        <v>0</v>
      </c>
      <c r="W468" s="126">
        <f t="shared" si="132"/>
        <v>0</v>
      </c>
      <c r="X468" s="126">
        <f t="shared" si="133"/>
        <v>0</v>
      </c>
      <c r="Y468" s="126">
        <f t="shared" si="134"/>
        <v>0</v>
      </c>
      <c r="Z468" s="126">
        <f t="shared" si="135"/>
        <v>0</v>
      </c>
      <c r="AA468" s="126">
        <f t="shared" si="136"/>
        <v>0</v>
      </c>
      <c r="AB468" s="126">
        <f t="shared" si="137"/>
        <v>0</v>
      </c>
      <c r="AC468" s="126">
        <f t="shared" si="138"/>
        <v>0</v>
      </c>
      <c r="AD468" s="126">
        <f t="shared" si="139"/>
        <v>0</v>
      </c>
      <c r="AE468" s="126">
        <f t="shared" si="140"/>
        <v>0</v>
      </c>
      <c r="AF468" s="127"/>
      <c r="AG468" s="125"/>
      <c r="AH468" s="125">
        <f t="shared" si="141"/>
        <v>1</v>
      </c>
      <c r="AI468" s="125">
        <f t="shared" si="142"/>
        <v>1</v>
      </c>
      <c r="AJ468" s="125" t="str">
        <f t="shared" si="143"/>
        <v>Correct</v>
      </c>
      <c r="AK468" s="125"/>
      <c r="AL468" s="115" t="s">
        <v>99</v>
      </c>
      <c r="AM468" s="115">
        <v>32</v>
      </c>
      <c r="AN468" s="115" t="s">
        <v>181</v>
      </c>
      <c r="AO468" s="115" t="s">
        <v>192</v>
      </c>
      <c r="AP468" s="115" t="s">
        <v>85</v>
      </c>
      <c r="AQ468" s="115" t="s">
        <v>86</v>
      </c>
      <c r="AR468" s="115" t="s">
        <v>87</v>
      </c>
      <c r="AT468" s="115" t="s">
        <v>89</v>
      </c>
      <c r="AU468" s="115" t="s">
        <v>90</v>
      </c>
      <c r="AV468" s="115" t="s">
        <v>91</v>
      </c>
      <c r="AW468" s="115" t="s">
        <v>91</v>
      </c>
    </row>
    <row r="469" spans="1:49">
      <c r="A469" s="115">
        <v>5609481052</v>
      </c>
      <c r="K469" s="115" t="s">
        <v>27</v>
      </c>
      <c r="L469" s="115" t="s">
        <v>28</v>
      </c>
      <c r="N469" s="115" t="s">
        <v>30</v>
      </c>
      <c r="O469" s="125"/>
      <c r="P469" s="125">
        <f t="shared" si="126"/>
        <v>3</v>
      </c>
      <c r="Q469" s="125">
        <f t="shared" si="127"/>
        <v>1</v>
      </c>
      <c r="R469" s="125"/>
      <c r="S469" s="125">
        <f t="shared" si="128"/>
        <v>0</v>
      </c>
      <c r="T469" s="125">
        <f t="shared" si="129"/>
        <v>0</v>
      </c>
      <c r="U469" s="125">
        <f t="shared" si="130"/>
        <v>0</v>
      </c>
      <c r="V469" s="126">
        <f t="shared" si="131"/>
        <v>0</v>
      </c>
      <c r="W469" s="126">
        <f t="shared" si="132"/>
        <v>0</v>
      </c>
      <c r="X469" s="126">
        <f t="shared" si="133"/>
        <v>0</v>
      </c>
      <c r="Y469" s="126">
        <f t="shared" si="134"/>
        <v>0</v>
      </c>
      <c r="Z469" s="126">
        <f t="shared" si="135"/>
        <v>0</v>
      </c>
      <c r="AA469" s="126">
        <f t="shared" si="136"/>
        <v>0</v>
      </c>
      <c r="AB469" s="126">
        <f t="shared" si="137"/>
        <v>1</v>
      </c>
      <c r="AC469" s="126">
        <f t="shared" si="138"/>
        <v>1</v>
      </c>
      <c r="AD469" s="126">
        <f t="shared" si="139"/>
        <v>0</v>
      </c>
      <c r="AE469" s="126">
        <f t="shared" si="140"/>
        <v>1</v>
      </c>
      <c r="AF469" s="127"/>
      <c r="AG469" s="125"/>
      <c r="AH469" s="125">
        <f t="shared" si="141"/>
        <v>3</v>
      </c>
      <c r="AI469" s="125">
        <f t="shared" si="142"/>
        <v>3</v>
      </c>
      <c r="AJ469" s="125" t="str">
        <f t="shared" si="143"/>
        <v>Correct</v>
      </c>
      <c r="AK469" s="125"/>
      <c r="AL469" s="115" t="s">
        <v>83</v>
      </c>
      <c r="AM469" s="115">
        <v>64</v>
      </c>
      <c r="AN469" s="115" t="s">
        <v>181</v>
      </c>
      <c r="AO469" s="115" t="s">
        <v>209</v>
      </c>
      <c r="AP469" s="115" t="s">
        <v>85</v>
      </c>
      <c r="AQ469" s="115" t="s">
        <v>86</v>
      </c>
      <c r="AR469" s="115" t="s">
        <v>87</v>
      </c>
      <c r="AS469" s="115" t="s">
        <v>88</v>
      </c>
      <c r="AT469" s="115" t="s">
        <v>111</v>
      </c>
      <c r="AU469" s="115" t="s">
        <v>90</v>
      </c>
      <c r="AV469" s="115" t="s">
        <v>91</v>
      </c>
      <c r="AW469" s="115" t="s">
        <v>91</v>
      </c>
    </row>
    <row r="470" spans="1:49">
      <c r="A470" s="115">
        <v>7045757888</v>
      </c>
      <c r="C470" s="115" t="s">
        <v>19</v>
      </c>
      <c r="D470" s="115" t="s">
        <v>20</v>
      </c>
      <c r="I470" s="115" t="s">
        <v>25</v>
      </c>
      <c r="J470" s="115" t="s">
        <v>26</v>
      </c>
      <c r="L470" s="115" t="s">
        <v>28</v>
      </c>
      <c r="M470" s="115" t="s">
        <v>29</v>
      </c>
      <c r="O470" s="125"/>
      <c r="P470" s="125">
        <f t="shared" si="126"/>
        <v>6</v>
      </c>
      <c r="Q470" s="125">
        <f t="shared" si="127"/>
        <v>0.5</v>
      </c>
      <c r="R470" s="125"/>
      <c r="S470" s="125">
        <f t="shared" si="128"/>
        <v>0</v>
      </c>
      <c r="T470" s="125">
        <f t="shared" si="129"/>
        <v>0.5</v>
      </c>
      <c r="U470" s="125">
        <f t="shared" si="130"/>
        <v>0.5</v>
      </c>
      <c r="V470" s="126">
        <f t="shared" si="131"/>
        <v>0</v>
      </c>
      <c r="W470" s="126">
        <f t="shared" si="132"/>
        <v>0</v>
      </c>
      <c r="X470" s="126">
        <f t="shared" si="133"/>
        <v>0</v>
      </c>
      <c r="Y470" s="126">
        <f t="shared" si="134"/>
        <v>0</v>
      </c>
      <c r="Z470" s="126">
        <f t="shared" si="135"/>
        <v>0.5</v>
      </c>
      <c r="AA470" s="126">
        <f t="shared" si="136"/>
        <v>0.5</v>
      </c>
      <c r="AB470" s="126">
        <f t="shared" si="137"/>
        <v>0</v>
      </c>
      <c r="AC470" s="126">
        <f t="shared" si="138"/>
        <v>0.5</v>
      </c>
      <c r="AD470" s="126">
        <f t="shared" si="139"/>
        <v>0.5</v>
      </c>
      <c r="AE470" s="126">
        <f t="shared" si="140"/>
        <v>0</v>
      </c>
      <c r="AF470" s="127"/>
      <c r="AG470" s="125"/>
      <c r="AH470" s="125">
        <f t="shared" si="141"/>
        <v>3</v>
      </c>
      <c r="AI470" s="125">
        <f t="shared" si="142"/>
        <v>6</v>
      </c>
      <c r="AJ470" s="125" t="str">
        <f t="shared" si="143"/>
        <v>Correct</v>
      </c>
      <c r="AK470" s="125"/>
      <c r="AL470" s="115" t="s">
        <v>83</v>
      </c>
      <c r="AM470" s="115">
        <v>63</v>
      </c>
      <c r="AN470" s="115" t="s">
        <v>181</v>
      </c>
      <c r="AO470" s="115" t="s">
        <v>240</v>
      </c>
      <c r="AP470" s="115" t="s">
        <v>107</v>
      </c>
      <c r="AQ470" s="115" t="s">
        <v>91</v>
      </c>
      <c r="AR470" s="115" t="s">
        <v>87</v>
      </c>
      <c r="AT470" s="115" t="s">
        <v>94</v>
      </c>
      <c r="AU470" s="115" t="s">
        <v>106</v>
      </c>
      <c r="AV470" s="115" t="s">
        <v>86</v>
      </c>
    </row>
    <row r="471" spans="1:49">
      <c r="A471" s="115">
        <v>5609565410</v>
      </c>
      <c r="D471" s="115" t="s">
        <v>20</v>
      </c>
      <c r="J471" s="115" t="s">
        <v>26</v>
      </c>
      <c r="N471" s="115" t="s">
        <v>30</v>
      </c>
      <c r="O471" s="125"/>
      <c r="P471" s="125">
        <f t="shared" si="126"/>
        <v>3</v>
      </c>
      <c r="Q471" s="125">
        <f t="shared" si="127"/>
        <v>1</v>
      </c>
      <c r="R471" s="125"/>
      <c r="S471" s="125">
        <f t="shared" si="128"/>
        <v>0</v>
      </c>
      <c r="T471" s="125">
        <f t="shared" si="129"/>
        <v>0</v>
      </c>
      <c r="U471" s="125">
        <f t="shared" si="130"/>
        <v>1</v>
      </c>
      <c r="V471" s="126">
        <f t="shared" si="131"/>
        <v>0</v>
      </c>
      <c r="W471" s="126">
        <f t="shared" si="132"/>
        <v>0</v>
      </c>
      <c r="X471" s="126">
        <f t="shared" si="133"/>
        <v>0</v>
      </c>
      <c r="Y471" s="126">
        <f t="shared" si="134"/>
        <v>0</v>
      </c>
      <c r="Z471" s="126">
        <f t="shared" si="135"/>
        <v>0</v>
      </c>
      <c r="AA471" s="126">
        <f t="shared" si="136"/>
        <v>1</v>
      </c>
      <c r="AB471" s="126">
        <f t="shared" si="137"/>
        <v>0</v>
      </c>
      <c r="AC471" s="126">
        <f t="shared" si="138"/>
        <v>0</v>
      </c>
      <c r="AD471" s="126">
        <f t="shared" si="139"/>
        <v>0</v>
      </c>
      <c r="AE471" s="126">
        <f t="shared" si="140"/>
        <v>1</v>
      </c>
      <c r="AF471" s="127"/>
      <c r="AG471" s="125"/>
      <c r="AH471" s="125">
        <f t="shared" si="141"/>
        <v>3</v>
      </c>
      <c r="AI471" s="125">
        <f t="shared" si="142"/>
        <v>3</v>
      </c>
      <c r="AJ471" s="125" t="str">
        <f t="shared" si="143"/>
        <v>Correct</v>
      </c>
      <c r="AK471" s="125"/>
      <c r="AL471" s="115" t="s">
        <v>99</v>
      </c>
      <c r="AM471" s="115">
        <v>77</v>
      </c>
      <c r="AN471" s="115" t="s">
        <v>181</v>
      </c>
      <c r="AO471" s="115" t="s">
        <v>429</v>
      </c>
      <c r="AP471" s="115" t="s">
        <v>114</v>
      </c>
      <c r="AQ471" s="115" t="s">
        <v>86</v>
      </c>
      <c r="AR471" s="115" t="s">
        <v>87</v>
      </c>
      <c r="AS471" s="115" t="s">
        <v>101</v>
      </c>
      <c r="AT471" s="115" t="s">
        <v>89</v>
      </c>
      <c r="AU471" s="115" t="s">
        <v>90</v>
      </c>
      <c r="AV471" s="115" t="s">
        <v>91</v>
      </c>
      <c r="AW471" s="115" t="s">
        <v>91</v>
      </c>
    </row>
    <row r="472" spans="1:49">
      <c r="A472" s="115">
        <v>6984048160</v>
      </c>
      <c r="C472" s="115" t="s">
        <v>19</v>
      </c>
      <c r="D472" s="115" t="s">
        <v>20</v>
      </c>
      <c r="M472" s="115" t="s">
        <v>29</v>
      </c>
      <c r="O472" s="125"/>
      <c r="P472" s="125">
        <f t="shared" si="126"/>
        <v>3</v>
      </c>
      <c r="Q472" s="125">
        <f t="shared" si="127"/>
        <v>1</v>
      </c>
      <c r="R472" s="125"/>
      <c r="S472" s="125">
        <f t="shared" si="128"/>
        <v>0</v>
      </c>
      <c r="T472" s="125">
        <f t="shared" si="129"/>
        <v>1</v>
      </c>
      <c r="U472" s="125">
        <f t="shared" si="130"/>
        <v>1</v>
      </c>
      <c r="V472" s="126">
        <f t="shared" si="131"/>
        <v>0</v>
      </c>
      <c r="W472" s="126">
        <f t="shared" si="132"/>
        <v>0</v>
      </c>
      <c r="X472" s="126">
        <f t="shared" si="133"/>
        <v>0</v>
      </c>
      <c r="Y472" s="126">
        <f t="shared" si="134"/>
        <v>0</v>
      </c>
      <c r="Z472" s="126">
        <f t="shared" si="135"/>
        <v>0</v>
      </c>
      <c r="AA472" s="126">
        <f t="shared" si="136"/>
        <v>0</v>
      </c>
      <c r="AB472" s="126">
        <f t="shared" si="137"/>
        <v>0</v>
      </c>
      <c r="AC472" s="126">
        <f t="shared" si="138"/>
        <v>0</v>
      </c>
      <c r="AD472" s="126">
        <f t="shared" si="139"/>
        <v>1</v>
      </c>
      <c r="AE472" s="126">
        <f t="shared" si="140"/>
        <v>0</v>
      </c>
      <c r="AF472" s="127"/>
      <c r="AG472" s="125"/>
      <c r="AH472" s="125">
        <f t="shared" si="141"/>
        <v>3</v>
      </c>
      <c r="AI472" s="125">
        <f t="shared" si="142"/>
        <v>3</v>
      </c>
      <c r="AJ472" s="125" t="str">
        <f t="shared" si="143"/>
        <v>Correct</v>
      </c>
      <c r="AK472" s="125"/>
      <c r="AL472" s="115" t="s">
        <v>83</v>
      </c>
      <c r="AM472" s="115">
        <v>75</v>
      </c>
      <c r="AN472" s="115" t="s">
        <v>181</v>
      </c>
      <c r="AO472" s="115" t="s">
        <v>211</v>
      </c>
      <c r="AP472" s="115" t="s">
        <v>85</v>
      </c>
      <c r="AR472" s="115" t="s">
        <v>87</v>
      </c>
      <c r="AS472" s="115" t="s">
        <v>96</v>
      </c>
      <c r="AT472" s="115" t="s">
        <v>94</v>
      </c>
      <c r="AU472" s="115" t="s">
        <v>106</v>
      </c>
      <c r="AV472" s="115" t="s">
        <v>91</v>
      </c>
      <c r="AW472" s="115" t="s">
        <v>91</v>
      </c>
    </row>
    <row r="473" spans="1:49">
      <c r="A473" s="115">
        <v>7011079197</v>
      </c>
      <c r="I473" s="115" t="s">
        <v>25</v>
      </c>
      <c r="J473" s="115" t="s">
        <v>26</v>
      </c>
      <c r="N473" s="115" t="s">
        <v>30</v>
      </c>
      <c r="O473" s="125"/>
      <c r="P473" s="125">
        <f t="shared" si="126"/>
        <v>3</v>
      </c>
      <c r="Q473" s="125">
        <f t="shared" si="127"/>
        <v>1</v>
      </c>
      <c r="R473" s="125"/>
      <c r="S473" s="125">
        <f t="shared" si="128"/>
        <v>0</v>
      </c>
      <c r="T473" s="125">
        <f t="shared" si="129"/>
        <v>0</v>
      </c>
      <c r="U473" s="125">
        <f t="shared" si="130"/>
        <v>0</v>
      </c>
      <c r="V473" s="126">
        <f t="shared" si="131"/>
        <v>0</v>
      </c>
      <c r="W473" s="126">
        <f t="shared" si="132"/>
        <v>0</v>
      </c>
      <c r="X473" s="126">
        <f t="shared" si="133"/>
        <v>0</v>
      </c>
      <c r="Y473" s="126">
        <f t="shared" si="134"/>
        <v>0</v>
      </c>
      <c r="Z473" s="126">
        <f t="shared" si="135"/>
        <v>1</v>
      </c>
      <c r="AA473" s="126">
        <f t="shared" si="136"/>
        <v>1</v>
      </c>
      <c r="AB473" s="126">
        <f t="shared" si="137"/>
        <v>0</v>
      </c>
      <c r="AC473" s="126">
        <f t="shared" si="138"/>
        <v>0</v>
      </c>
      <c r="AD473" s="126">
        <f t="shared" si="139"/>
        <v>0</v>
      </c>
      <c r="AE473" s="126">
        <f t="shared" si="140"/>
        <v>1</v>
      </c>
      <c r="AF473" s="127"/>
      <c r="AG473" s="125"/>
      <c r="AH473" s="125">
        <f t="shared" si="141"/>
        <v>3</v>
      </c>
      <c r="AI473" s="125">
        <f t="shared" si="142"/>
        <v>3</v>
      </c>
      <c r="AJ473" s="125" t="str">
        <f t="shared" si="143"/>
        <v>Correct</v>
      </c>
      <c r="AK473" s="125"/>
      <c r="AL473" s="115" t="s">
        <v>83</v>
      </c>
      <c r="AM473" s="115">
        <v>64</v>
      </c>
      <c r="AN473" s="115" t="s">
        <v>181</v>
      </c>
      <c r="AO473" s="115" t="s">
        <v>206</v>
      </c>
      <c r="AP473" s="115" t="s">
        <v>85</v>
      </c>
      <c r="AQ473" s="115" t="s">
        <v>86</v>
      </c>
      <c r="AR473" s="115" t="s">
        <v>87</v>
      </c>
      <c r="AT473" s="115" t="s">
        <v>89</v>
      </c>
      <c r="AU473" s="115" t="s">
        <v>90</v>
      </c>
      <c r="AV473" s="115" t="s">
        <v>91</v>
      </c>
      <c r="AW473" s="115" t="s">
        <v>91</v>
      </c>
    </row>
    <row r="474" spans="1:49">
      <c r="A474" s="115">
        <v>6988280569</v>
      </c>
      <c r="C474" s="115" t="s">
        <v>19</v>
      </c>
      <c r="J474" s="115" t="s">
        <v>26</v>
      </c>
      <c r="M474" s="115" t="s">
        <v>29</v>
      </c>
      <c r="N474" s="115" t="s">
        <v>30</v>
      </c>
      <c r="O474" s="125"/>
      <c r="P474" s="125">
        <f t="shared" si="126"/>
        <v>4</v>
      </c>
      <c r="Q474" s="125">
        <f t="shared" si="127"/>
        <v>0.75</v>
      </c>
      <c r="R474" s="125"/>
      <c r="S474" s="125">
        <f t="shared" si="128"/>
        <v>0</v>
      </c>
      <c r="T474" s="125">
        <f t="shared" si="129"/>
        <v>0.75</v>
      </c>
      <c r="U474" s="125">
        <f t="shared" si="130"/>
        <v>0</v>
      </c>
      <c r="V474" s="126">
        <f t="shared" si="131"/>
        <v>0</v>
      </c>
      <c r="W474" s="126">
        <f t="shared" si="132"/>
        <v>0</v>
      </c>
      <c r="X474" s="126">
        <f t="shared" si="133"/>
        <v>0</v>
      </c>
      <c r="Y474" s="126">
        <f t="shared" si="134"/>
        <v>0</v>
      </c>
      <c r="Z474" s="126">
        <f t="shared" si="135"/>
        <v>0</v>
      </c>
      <c r="AA474" s="126">
        <f t="shared" si="136"/>
        <v>0.75</v>
      </c>
      <c r="AB474" s="126">
        <f t="shared" si="137"/>
        <v>0</v>
      </c>
      <c r="AC474" s="126">
        <f t="shared" si="138"/>
        <v>0</v>
      </c>
      <c r="AD474" s="126">
        <f t="shared" si="139"/>
        <v>0.75</v>
      </c>
      <c r="AE474" s="126">
        <f t="shared" si="140"/>
        <v>0.75</v>
      </c>
      <c r="AF474" s="127"/>
      <c r="AG474" s="125"/>
      <c r="AH474" s="125">
        <f t="shared" si="141"/>
        <v>3</v>
      </c>
      <c r="AI474" s="125">
        <f t="shared" si="142"/>
        <v>4</v>
      </c>
      <c r="AJ474" s="125" t="str">
        <f t="shared" si="143"/>
        <v>Correct</v>
      </c>
      <c r="AK474" s="125"/>
      <c r="AL474" s="115" t="s">
        <v>83</v>
      </c>
      <c r="AM474" s="115">
        <v>68</v>
      </c>
      <c r="AN474" s="115" t="s">
        <v>84</v>
      </c>
      <c r="AO474" s="115" t="s">
        <v>128</v>
      </c>
      <c r="AP474" s="115" t="s">
        <v>107</v>
      </c>
      <c r="AQ474" s="115" t="s">
        <v>86</v>
      </c>
      <c r="AR474" s="115" t="s">
        <v>87</v>
      </c>
      <c r="AS474" s="115" t="s">
        <v>96</v>
      </c>
      <c r="AT474" s="115" t="s">
        <v>89</v>
      </c>
      <c r="AU474" s="115" t="s">
        <v>106</v>
      </c>
      <c r="AV474" s="115" t="s">
        <v>91</v>
      </c>
      <c r="AW474" s="115" t="s">
        <v>86</v>
      </c>
    </row>
    <row r="475" spans="1:49">
      <c r="A475" s="115">
        <v>7007914634</v>
      </c>
      <c r="C475" s="115" t="s">
        <v>19</v>
      </c>
      <c r="H475" s="115" t="s">
        <v>24</v>
      </c>
      <c r="K475" s="115" t="s">
        <v>27</v>
      </c>
      <c r="O475" s="125"/>
      <c r="P475" s="125">
        <f t="shared" si="126"/>
        <v>3</v>
      </c>
      <c r="Q475" s="125">
        <f t="shared" si="127"/>
        <v>1</v>
      </c>
      <c r="R475" s="125"/>
      <c r="S475" s="125">
        <f t="shared" si="128"/>
        <v>0</v>
      </c>
      <c r="T475" s="125">
        <f t="shared" si="129"/>
        <v>1</v>
      </c>
      <c r="U475" s="125">
        <f t="shared" si="130"/>
        <v>0</v>
      </c>
      <c r="V475" s="126">
        <f t="shared" si="131"/>
        <v>0</v>
      </c>
      <c r="W475" s="126">
        <f t="shared" si="132"/>
        <v>0</v>
      </c>
      <c r="X475" s="126">
        <f t="shared" si="133"/>
        <v>0</v>
      </c>
      <c r="Y475" s="126">
        <f t="shared" si="134"/>
        <v>1</v>
      </c>
      <c r="Z475" s="126">
        <f t="shared" si="135"/>
        <v>0</v>
      </c>
      <c r="AA475" s="126">
        <f t="shared" si="136"/>
        <v>0</v>
      </c>
      <c r="AB475" s="126">
        <f t="shared" si="137"/>
        <v>1</v>
      </c>
      <c r="AC475" s="126">
        <f t="shared" si="138"/>
        <v>0</v>
      </c>
      <c r="AD475" s="126">
        <f t="shared" si="139"/>
        <v>0</v>
      </c>
      <c r="AE475" s="126">
        <f t="shared" si="140"/>
        <v>0</v>
      </c>
      <c r="AF475" s="127"/>
      <c r="AG475" s="125"/>
      <c r="AH475" s="125">
        <f t="shared" si="141"/>
        <v>3</v>
      </c>
      <c r="AI475" s="125">
        <f t="shared" si="142"/>
        <v>3</v>
      </c>
      <c r="AJ475" s="125" t="str">
        <f t="shared" si="143"/>
        <v>Correct</v>
      </c>
      <c r="AK475" s="125"/>
      <c r="AL475" s="115" t="s">
        <v>83</v>
      </c>
      <c r="AM475" s="115">
        <v>31</v>
      </c>
      <c r="AN475" s="115" t="s">
        <v>84</v>
      </c>
      <c r="AO475" s="115" t="s">
        <v>146</v>
      </c>
      <c r="AQ475" s="115" t="s">
        <v>91</v>
      </c>
      <c r="AR475" s="115" t="s">
        <v>137</v>
      </c>
      <c r="AS475" s="115" t="s">
        <v>93</v>
      </c>
      <c r="AT475" s="115" t="s">
        <v>109</v>
      </c>
      <c r="AU475" s="115" t="s">
        <v>90</v>
      </c>
      <c r="AV475" s="115" t="s">
        <v>86</v>
      </c>
      <c r="AW475" s="115" t="s">
        <v>91</v>
      </c>
    </row>
    <row r="476" spans="1:49">
      <c r="A476" s="115">
        <v>7045793996</v>
      </c>
      <c r="B476" s="115" t="s">
        <v>18</v>
      </c>
      <c r="C476" s="115" t="s">
        <v>19</v>
      </c>
      <c r="J476" s="115" t="s">
        <v>26</v>
      </c>
      <c r="L476" s="115" t="s">
        <v>28</v>
      </c>
      <c r="N476" s="115" t="s">
        <v>30</v>
      </c>
      <c r="O476" s="125"/>
      <c r="P476" s="125">
        <f t="shared" si="126"/>
        <v>5</v>
      </c>
      <c r="Q476" s="125">
        <f t="shared" si="127"/>
        <v>0.6</v>
      </c>
      <c r="R476" s="125"/>
      <c r="S476" s="125">
        <f t="shared" si="128"/>
        <v>0.6</v>
      </c>
      <c r="T476" s="125">
        <f t="shared" si="129"/>
        <v>0.6</v>
      </c>
      <c r="U476" s="125">
        <f t="shared" si="130"/>
        <v>0</v>
      </c>
      <c r="V476" s="126">
        <f t="shared" si="131"/>
        <v>0</v>
      </c>
      <c r="W476" s="126">
        <f t="shared" si="132"/>
        <v>0</v>
      </c>
      <c r="X476" s="126">
        <f t="shared" si="133"/>
        <v>0</v>
      </c>
      <c r="Y476" s="126">
        <f t="shared" si="134"/>
        <v>0</v>
      </c>
      <c r="Z476" s="126">
        <f t="shared" si="135"/>
        <v>0</v>
      </c>
      <c r="AA476" s="126">
        <f t="shared" si="136"/>
        <v>0.6</v>
      </c>
      <c r="AB476" s="126">
        <f t="shared" si="137"/>
        <v>0</v>
      </c>
      <c r="AC476" s="126">
        <f t="shared" si="138"/>
        <v>0.6</v>
      </c>
      <c r="AD476" s="126">
        <f t="shared" si="139"/>
        <v>0</v>
      </c>
      <c r="AE476" s="126">
        <f t="shared" si="140"/>
        <v>0.6</v>
      </c>
      <c r="AF476" s="127"/>
      <c r="AG476" s="125"/>
      <c r="AH476" s="125">
        <f t="shared" si="141"/>
        <v>3</v>
      </c>
      <c r="AI476" s="125">
        <f t="shared" si="142"/>
        <v>5</v>
      </c>
      <c r="AJ476" s="125" t="str">
        <f t="shared" si="143"/>
        <v>Correct</v>
      </c>
      <c r="AK476" s="125"/>
      <c r="AL476" s="115" t="s">
        <v>99</v>
      </c>
      <c r="AM476" s="115">
        <v>53</v>
      </c>
      <c r="AN476" s="115" t="s">
        <v>181</v>
      </c>
      <c r="AO476" s="115" t="s">
        <v>208</v>
      </c>
      <c r="AP476" s="115" t="s">
        <v>85</v>
      </c>
      <c r="AQ476" s="115" t="s">
        <v>91</v>
      </c>
      <c r="AS476" s="115" t="s">
        <v>88</v>
      </c>
      <c r="AT476" s="115" t="s">
        <v>94</v>
      </c>
      <c r="AU476" s="115" t="s">
        <v>90</v>
      </c>
      <c r="AV476" s="115" t="s">
        <v>91</v>
      </c>
      <c r="AW476" s="115" t="s">
        <v>91</v>
      </c>
    </row>
    <row r="477" spans="1:49">
      <c r="A477" s="115">
        <v>7020352783</v>
      </c>
      <c r="C477" s="115" t="s">
        <v>19</v>
      </c>
      <c r="M477" s="115" t="s">
        <v>29</v>
      </c>
      <c r="O477" s="125"/>
      <c r="P477" s="125">
        <f t="shared" si="126"/>
        <v>2</v>
      </c>
      <c r="Q477" s="125">
        <f t="shared" si="127"/>
        <v>1.5</v>
      </c>
      <c r="R477" s="125"/>
      <c r="S477" s="125">
        <f t="shared" si="128"/>
        <v>0</v>
      </c>
      <c r="T477" s="125">
        <f t="shared" si="129"/>
        <v>1</v>
      </c>
      <c r="U477" s="125">
        <f t="shared" si="130"/>
        <v>0</v>
      </c>
      <c r="V477" s="126">
        <f t="shared" si="131"/>
        <v>0</v>
      </c>
      <c r="W477" s="126">
        <f t="shared" si="132"/>
        <v>0</v>
      </c>
      <c r="X477" s="126">
        <f t="shared" si="133"/>
        <v>0</v>
      </c>
      <c r="Y477" s="126">
        <f t="shared" si="134"/>
        <v>0</v>
      </c>
      <c r="Z477" s="126">
        <f t="shared" si="135"/>
        <v>0</v>
      </c>
      <c r="AA477" s="126">
        <f t="shared" si="136"/>
        <v>0</v>
      </c>
      <c r="AB477" s="126">
        <f t="shared" si="137"/>
        <v>0</v>
      </c>
      <c r="AC477" s="126">
        <f t="shared" si="138"/>
        <v>0</v>
      </c>
      <c r="AD477" s="126">
        <f t="shared" si="139"/>
        <v>1</v>
      </c>
      <c r="AE477" s="126">
        <f t="shared" si="140"/>
        <v>0</v>
      </c>
      <c r="AF477" s="127"/>
      <c r="AG477" s="125"/>
      <c r="AH477" s="125">
        <f t="shared" si="141"/>
        <v>2</v>
      </c>
      <c r="AI477" s="125">
        <f t="shared" si="142"/>
        <v>2</v>
      </c>
      <c r="AJ477" s="125" t="str">
        <f t="shared" si="143"/>
        <v>Correct</v>
      </c>
      <c r="AK477" s="125"/>
      <c r="AL477" s="115" t="s">
        <v>99</v>
      </c>
      <c r="AM477" s="115">
        <v>18</v>
      </c>
      <c r="AN477" s="115" t="s">
        <v>181</v>
      </c>
      <c r="AO477" s="115" t="s">
        <v>440</v>
      </c>
      <c r="AP477" s="115" t="s">
        <v>85</v>
      </c>
      <c r="AQ477" s="115" t="s">
        <v>86</v>
      </c>
      <c r="AR477" s="115" t="s">
        <v>87</v>
      </c>
      <c r="AS477" s="115" t="s">
        <v>88</v>
      </c>
      <c r="AT477" s="115" t="s">
        <v>102</v>
      </c>
      <c r="AU477" s="115" t="s">
        <v>113</v>
      </c>
      <c r="AV477" s="115" t="s">
        <v>91</v>
      </c>
      <c r="AW477" s="115" t="s">
        <v>91</v>
      </c>
    </row>
    <row r="478" spans="1:49">
      <c r="A478" s="115">
        <v>7045769068</v>
      </c>
      <c r="B478" s="115" t="s">
        <v>18</v>
      </c>
      <c r="I478" s="115" t="s">
        <v>25</v>
      </c>
      <c r="N478" s="115" t="s">
        <v>30</v>
      </c>
      <c r="O478" s="125"/>
      <c r="P478" s="125">
        <f t="shared" si="126"/>
        <v>3</v>
      </c>
      <c r="Q478" s="125">
        <f t="shared" si="127"/>
        <v>1</v>
      </c>
      <c r="R478" s="125"/>
      <c r="S478" s="125">
        <f t="shared" si="128"/>
        <v>1</v>
      </c>
      <c r="T478" s="125">
        <f t="shared" si="129"/>
        <v>0</v>
      </c>
      <c r="U478" s="125">
        <f t="shared" si="130"/>
        <v>0</v>
      </c>
      <c r="V478" s="126">
        <f t="shared" si="131"/>
        <v>0</v>
      </c>
      <c r="W478" s="126">
        <f t="shared" si="132"/>
        <v>0</v>
      </c>
      <c r="X478" s="126">
        <f t="shared" si="133"/>
        <v>0</v>
      </c>
      <c r="Y478" s="126">
        <f t="shared" si="134"/>
        <v>0</v>
      </c>
      <c r="Z478" s="126">
        <f t="shared" si="135"/>
        <v>1</v>
      </c>
      <c r="AA478" s="126">
        <f t="shared" si="136"/>
        <v>0</v>
      </c>
      <c r="AB478" s="126">
        <f t="shared" si="137"/>
        <v>0</v>
      </c>
      <c r="AC478" s="126">
        <f t="shared" si="138"/>
        <v>0</v>
      </c>
      <c r="AD478" s="126">
        <f t="shared" si="139"/>
        <v>0</v>
      </c>
      <c r="AE478" s="126">
        <f t="shared" si="140"/>
        <v>1</v>
      </c>
      <c r="AF478" s="127"/>
      <c r="AG478" s="125"/>
      <c r="AH478" s="125">
        <f t="shared" si="141"/>
        <v>3</v>
      </c>
      <c r="AI478" s="125">
        <f t="shared" si="142"/>
        <v>3</v>
      </c>
      <c r="AJ478" s="125" t="str">
        <f t="shared" si="143"/>
        <v>Correct</v>
      </c>
      <c r="AK478" s="125"/>
      <c r="AL478" s="115" t="s">
        <v>83</v>
      </c>
      <c r="AM478" s="115">
        <v>66</v>
      </c>
      <c r="AN478" s="115" t="s">
        <v>181</v>
      </c>
      <c r="AO478" s="115" t="s">
        <v>203</v>
      </c>
      <c r="AP478" s="115" t="s">
        <v>85</v>
      </c>
      <c r="AQ478" s="115" t="s">
        <v>86</v>
      </c>
      <c r="AR478" s="115" t="s">
        <v>87</v>
      </c>
      <c r="AS478" s="115" t="s">
        <v>101</v>
      </c>
      <c r="AT478" s="115" t="s">
        <v>94</v>
      </c>
      <c r="AU478" s="115" t="s">
        <v>106</v>
      </c>
      <c r="AV478" s="115" t="s">
        <v>91</v>
      </c>
      <c r="AW478" s="115" t="s">
        <v>91</v>
      </c>
    </row>
    <row r="479" spans="1:49">
      <c r="A479" s="115">
        <v>7045760342</v>
      </c>
      <c r="C479" s="115" t="s">
        <v>19</v>
      </c>
      <c r="D479" s="115" t="s">
        <v>20</v>
      </c>
      <c r="J479" s="115" t="s">
        <v>26</v>
      </c>
      <c r="N479" s="115" t="s">
        <v>30</v>
      </c>
      <c r="O479" s="125"/>
      <c r="P479" s="125">
        <f t="shared" si="126"/>
        <v>4</v>
      </c>
      <c r="Q479" s="125">
        <f t="shared" si="127"/>
        <v>0.75</v>
      </c>
      <c r="R479" s="125"/>
      <c r="S479" s="125">
        <f t="shared" si="128"/>
        <v>0</v>
      </c>
      <c r="T479" s="125">
        <f t="shared" si="129"/>
        <v>0.75</v>
      </c>
      <c r="U479" s="125">
        <f t="shared" si="130"/>
        <v>0.75</v>
      </c>
      <c r="V479" s="126">
        <f t="shared" si="131"/>
        <v>0</v>
      </c>
      <c r="W479" s="126">
        <f t="shared" si="132"/>
        <v>0</v>
      </c>
      <c r="X479" s="126">
        <f t="shared" si="133"/>
        <v>0</v>
      </c>
      <c r="Y479" s="126">
        <f t="shared" si="134"/>
        <v>0</v>
      </c>
      <c r="Z479" s="126">
        <f t="shared" si="135"/>
        <v>0</v>
      </c>
      <c r="AA479" s="126">
        <f t="shared" si="136"/>
        <v>0.75</v>
      </c>
      <c r="AB479" s="126">
        <f t="shared" si="137"/>
        <v>0</v>
      </c>
      <c r="AC479" s="126">
        <f t="shared" si="138"/>
        <v>0</v>
      </c>
      <c r="AD479" s="126">
        <f t="shared" si="139"/>
        <v>0</v>
      </c>
      <c r="AE479" s="126">
        <f t="shared" si="140"/>
        <v>0.75</v>
      </c>
      <c r="AF479" s="127"/>
      <c r="AG479" s="125"/>
      <c r="AH479" s="125">
        <f t="shared" si="141"/>
        <v>3</v>
      </c>
      <c r="AI479" s="125">
        <f t="shared" si="142"/>
        <v>4</v>
      </c>
      <c r="AJ479" s="125" t="str">
        <f t="shared" si="143"/>
        <v>Correct</v>
      </c>
      <c r="AK479" s="125"/>
      <c r="AL479" s="115" t="s">
        <v>83</v>
      </c>
      <c r="AM479" s="115">
        <v>60</v>
      </c>
      <c r="AN479" s="115" t="s">
        <v>181</v>
      </c>
      <c r="AO479" s="115" t="s">
        <v>238</v>
      </c>
      <c r="AP479" s="115" t="s">
        <v>97</v>
      </c>
      <c r="AR479" s="115" t="s">
        <v>87</v>
      </c>
      <c r="AS479" s="115" t="s">
        <v>104</v>
      </c>
      <c r="AT479" s="115" t="s">
        <v>94</v>
      </c>
      <c r="AU479" s="115" t="s">
        <v>106</v>
      </c>
      <c r="AV479" s="115" t="s">
        <v>91</v>
      </c>
      <c r="AW479" s="115" t="s">
        <v>91</v>
      </c>
    </row>
    <row r="480" spans="1:49">
      <c r="A480" s="115">
        <v>7045794249</v>
      </c>
      <c r="C480" s="115" t="s">
        <v>19</v>
      </c>
      <c r="J480" s="115" t="s">
        <v>26</v>
      </c>
      <c r="K480" s="115" t="s">
        <v>27</v>
      </c>
      <c r="O480" s="125"/>
      <c r="P480" s="125">
        <f t="shared" si="126"/>
        <v>3</v>
      </c>
      <c r="Q480" s="125">
        <f t="shared" si="127"/>
        <v>1</v>
      </c>
      <c r="R480" s="125"/>
      <c r="S480" s="125">
        <f t="shared" si="128"/>
        <v>0</v>
      </c>
      <c r="T480" s="125">
        <f t="shared" si="129"/>
        <v>1</v>
      </c>
      <c r="U480" s="125">
        <f t="shared" si="130"/>
        <v>0</v>
      </c>
      <c r="V480" s="126">
        <f t="shared" si="131"/>
        <v>0</v>
      </c>
      <c r="W480" s="126">
        <f t="shared" si="132"/>
        <v>0</v>
      </c>
      <c r="X480" s="126">
        <f t="shared" si="133"/>
        <v>0</v>
      </c>
      <c r="Y480" s="126">
        <f t="shared" si="134"/>
        <v>0</v>
      </c>
      <c r="Z480" s="126">
        <f t="shared" si="135"/>
        <v>0</v>
      </c>
      <c r="AA480" s="126">
        <f t="shared" si="136"/>
        <v>1</v>
      </c>
      <c r="AB480" s="126">
        <f t="shared" si="137"/>
        <v>1</v>
      </c>
      <c r="AC480" s="126">
        <f t="shared" si="138"/>
        <v>0</v>
      </c>
      <c r="AD480" s="126">
        <f t="shared" si="139"/>
        <v>0</v>
      </c>
      <c r="AE480" s="126">
        <f t="shared" si="140"/>
        <v>0</v>
      </c>
      <c r="AF480" s="127"/>
      <c r="AG480" s="125"/>
      <c r="AH480" s="125">
        <f t="shared" si="141"/>
        <v>3</v>
      </c>
      <c r="AI480" s="125">
        <f t="shared" si="142"/>
        <v>3</v>
      </c>
      <c r="AJ480" s="125" t="str">
        <f t="shared" si="143"/>
        <v>Correct</v>
      </c>
      <c r="AK480" s="125"/>
      <c r="AL480" s="115" t="s">
        <v>83</v>
      </c>
      <c r="AM480" s="115">
        <v>43</v>
      </c>
      <c r="AN480" s="115" t="s">
        <v>84</v>
      </c>
      <c r="AO480" s="115" t="s">
        <v>149</v>
      </c>
      <c r="AP480" s="115" t="s">
        <v>85</v>
      </c>
      <c r="AQ480" s="115" t="s">
        <v>86</v>
      </c>
      <c r="AR480" s="115" t="s">
        <v>87</v>
      </c>
      <c r="AS480" s="115" t="s">
        <v>100</v>
      </c>
      <c r="AT480" s="115" t="s">
        <v>111</v>
      </c>
      <c r="AU480" s="115" t="s">
        <v>90</v>
      </c>
      <c r="AV480" s="115" t="s">
        <v>91</v>
      </c>
      <c r="AW480" s="115" t="s">
        <v>91</v>
      </c>
    </row>
    <row r="481" spans="1:49">
      <c r="A481" s="115">
        <v>7011273685</v>
      </c>
      <c r="C481" s="115" t="s">
        <v>19</v>
      </c>
      <c r="D481" s="115" t="s">
        <v>20</v>
      </c>
      <c r="O481" s="125"/>
      <c r="P481" s="125">
        <f t="shared" si="126"/>
        <v>2</v>
      </c>
      <c r="Q481" s="125">
        <f t="shared" si="127"/>
        <v>1.5</v>
      </c>
      <c r="R481" s="125"/>
      <c r="S481" s="125">
        <f t="shared" si="128"/>
        <v>0</v>
      </c>
      <c r="T481" s="125">
        <f t="shared" si="129"/>
        <v>1</v>
      </c>
      <c r="U481" s="125">
        <f t="shared" si="130"/>
        <v>1</v>
      </c>
      <c r="V481" s="126">
        <f t="shared" si="131"/>
        <v>0</v>
      </c>
      <c r="W481" s="126">
        <f t="shared" si="132"/>
        <v>0</v>
      </c>
      <c r="X481" s="126">
        <f t="shared" si="133"/>
        <v>0</v>
      </c>
      <c r="Y481" s="126">
        <f t="shared" si="134"/>
        <v>0</v>
      </c>
      <c r="Z481" s="126">
        <f t="shared" si="135"/>
        <v>0</v>
      </c>
      <c r="AA481" s="126">
        <f t="shared" si="136"/>
        <v>0</v>
      </c>
      <c r="AB481" s="126">
        <f t="shared" si="137"/>
        <v>0</v>
      </c>
      <c r="AC481" s="126">
        <f t="shared" si="138"/>
        <v>0</v>
      </c>
      <c r="AD481" s="126">
        <f t="shared" si="139"/>
        <v>0</v>
      </c>
      <c r="AE481" s="126">
        <f t="shared" si="140"/>
        <v>0</v>
      </c>
      <c r="AF481" s="127"/>
      <c r="AG481" s="125"/>
      <c r="AH481" s="125">
        <f t="shared" si="141"/>
        <v>2</v>
      </c>
      <c r="AI481" s="125">
        <f t="shared" si="142"/>
        <v>2</v>
      </c>
      <c r="AJ481" s="125" t="str">
        <f t="shared" si="143"/>
        <v>Correct</v>
      </c>
      <c r="AK481" s="125"/>
      <c r="AL481" s="115" t="s">
        <v>83</v>
      </c>
      <c r="AM481" s="115">
        <v>43</v>
      </c>
      <c r="AN481" s="115" t="s">
        <v>84</v>
      </c>
      <c r="AO481" s="115" t="s">
        <v>126</v>
      </c>
      <c r="AP481" s="115" t="s">
        <v>97</v>
      </c>
      <c r="AQ481" s="115" t="s">
        <v>86</v>
      </c>
      <c r="AR481" s="115" t="s">
        <v>468</v>
      </c>
      <c r="AS481" s="115" t="s">
        <v>100</v>
      </c>
      <c r="AT481" s="115" t="s">
        <v>89</v>
      </c>
      <c r="AU481" s="115" t="s">
        <v>90</v>
      </c>
      <c r="AW481" s="115" t="s">
        <v>91</v>
      </c>
    </row>
    <row r="482" spans="1:49">
      <c r="A482" s="115">
        <v>6985148931</v>
      </c>
      <c r="C482" s="115" t="s">
        <v>19</v>
      </c>
      <c r="L482" s="115" t="s">
        <v>28</v>
      </c>
      <c r="O482" s="125"/>
      <c r="P482" s="125">
        <f t="shared" si="126"/>
        <v>2</v>
      </c>
      <c r="Q482" s="125">
        <f t="shared" si="127"/>
        <v>1.5</v>
      </c>
      <c r="R482" s="125"/>
      <c r="S482" s="125">
        <f t="shared" si="128"/>
        <v>0</v>
      </c>
      <c r="T482" s="125">
        <f t="shared" si="129"/>
        <v>1</v>
      </c>
      <c r="U482" s="125">
        <f t="shared" si="130"/>
        <v>0</v>
      </c>
      <c r="V482" s="126">
        <f t="shared" si="131"/>
        <v>0</v>
      </c>
      <c r="W482" s="126">
        <f t="shared" si="132"/>
        <v>0</v>
      </c>
      <c r="X482" s="126">
        <f t="shared" si="133"/>
        <v>0</v>
      </c>
      <c r="Y482" s="126">
        <f t="shared" si="134"/>
        <v>0</v>
      </c>
      <c r="Z482" s="126">
        <f t="shared" si="135"/>
        <v>0</v>
      </c>
      <c r="AA482" s="126">
        <f t="shared" si="136"/>
        <v>0</v>
      </c>
      <c r="AB482" s="126">
        <f t="shared" si="137"/>
        <v>0</v>
      </c>
      <c r="AC482" s="126">
        <f t="shared" si="138"/>
        <v>1</v>
      </c>
      <c r="AD482" s="126">
        <f t="shared" si="139"/>
        <v>0</v>
      </c>
      <c r="AE482" s="126">
        <f t="shared" si="140"/>
        <v>0</v>
      </c>
      <c r="AF482" s="127"/>
      <c r="AG482" s="125"/>
      <c r="AH482" s="125">
        <f t="shared" si="141"/>
        <v>2</v>
      </c>
      <c r="AI482" s="125">
        <f t="shared" si="142"/>
        <v>2</v>
      </c>
      <c r="AJ482" s="125" t="str">
        <f t="shared" si="143"/>
        <v>Correct</v>
      </c>
      <c r="AK482" s="125"/>
      <c r="AL482" s="115" t="s">
        <v>99</v>
      </c>
      <c r="AM482" s="115">
        <v>45</v>
      </c>
      <c r="AN482" s="115" t="s">
        <v>181</v>
      </c>
      <c r="AP482" s="115" t="s">
        <v>97</v>
      </c>
      <c r="AQ482" s="115" t="s">
        <v>86</v>
      </c>
      <c r="AR482" s="115" t="s">
        <v>87</v>
      </c>
      <c r="AS482" s="115" t="s">
        <v>93</v>
      </c>
      <c r="AT482" s="115" t="s">
        <v>102</v>
      </c>
      <c r="AU482" s="115" t="s">
        <v>90</v>
      </c>
      <c r="AV482" s="115" t="s">
        <v>86</v>
      </c>
      <c r="AW482" s="115" t="s">
        <v>91</v>
      </c>
    </row>
    <row r="483" spans="1:49">
      <c r="A483" s="115">
        <v>7045784878</v>
      </c>
      <c r="C483" s="115" t="s">
        <v>19</v>
      </c>
      <c r="I483" s="115" t="s">
        <v>25</v>
      </c>
      <c r="M483" s="115" t="s">
        <v>29</v>
      </c>
      <c r="O483" s="125"/>
      <c r="P483" s="125">
        <f t="shared" si="126"/>
        <v>3</v>
      </c>
      <c r="Q483" s="125">
        <f t="shared" si="127"/>
        <v>1</v>
      </c>
      <c r="R483" s="125"/>
      <c r="S483" s="125">
        <f t="shared" si="128"/>
        <v>0</v>
      </c>
      <c r="T483" s="125">
        <f t="shared" si="129"/>
        <v>1</v>
      </c>
      <c r="U483" s="125">
        <f t="shared" si="130"/>
        <v>0</v>
      </c>
      <c r="V483" s="126">
        <f t="shared" si="131"/>
        <v>0</v>
      </c>
      <c r="W483" s="126">
        <f t="shared" si="132"/>
        <v>0</v>
      </c>
      <c r="X483" s="126">
        <f t="shared" si="133"/>
        <v>0</v>
      </c>
      <c r="Y483" s="126">
        <f t="shared" si="134"/>
        <v>0</v>
      </c>
      <c r="Z483" s="126">
        <f t="shared" si="135"/>
        <v>1</v>
      </c>
      <c r="AA483" s="126">
        <f t="shared" si="136"/>
        <v>0</v>
      </c>
      <c r="AB483" s="126">
        <f t="shared" si="137"/>
        <v>0</v>
      </c>
      <c r="AC483" s="126">
        <f t="shared" si="138"/>
        <v>0</v>
      </c>
      <c r="AD483" s="126">
        <f t="shared" si="139"/>
        <v>1</v>
      </c>
      <c r="AE483" s="126">
        <f t="shared" si="140"/>
        <v>0</v>
      </c>
      <c r="AF483" s="127"/>
      <c r="AG483" s="125"/>
      <c r="AH483" s="125">
        <f t="shared" si="141"/>
        <v>3</v>
      </c>
      <c r="AI483" s="125">
        <f t="shared" si="142"/>
        <v>3</v>
      </c>
      <c r="AJ483" s="125" t="str">
        <f t="shared" si="143"/>
        <v>Correct</v>
      </c>
      <c r="AK483" s="125"/>
      <c r="AL483" s="115" t="s">
        <v>83</v>
      </c>
      <c r="AM483" s="115">
        <v>58</v>
      </c>
      <c r="AN483" s="115" t="s">
        <v>181</v>
      </c>
      <c r="AO483" s="115" t="s">
        <v>206</v>
      </c>
      <c r="AP483" s="115" t="s">
        <v>85</v>
      </c>
      <c r="AQ483" s="115" t="s">
        <v>86</v>
      </c>
      <c r="AR483" s="115" t="s">
        <v>87</v>
      </c>
      <c r="AS483" s="115" t="s">
        <v>101</v>
      </c>
      <c r="AT483" s="115" t="s">
        <v>102</v>
      </c>
      <c r="AU483" s="115" t="s">
        <v>90</v>
      </c>
      <c r="AV483" s="115" t="s">
        <v>91</v>
      </c>
      <c r="AW483" s="115" t="s">
        <v>91</v>
      </c>
    </row>
    <row r="484" spans="1:49">
      <c r="A484" s="115">
        <v>6984057591</v>
      </c>
      <c r="C484" s="115" t="s">
        <v>19</v>
      </c>
      <c r="D484" s="115" t="s">
        <v>20</v>
      </c>
      <c r="F484" s="115" t="s">
        <v>22</v>
      </c>
      <c r="J484" s="115" t="s">
        <v>26</v>
      </c>
      <c r="K484" s="115" t="s">
        <v>27</v>
      </c>
      <c r="L484" s="115" t="s">
        <v>28</v>
      </c>
      <c r="N484" s="115" t="s">
        <v>30</v>
      </c>
      <c r="O484" s="125"/>
      <c r="P484" s="125">
        <f t="shared" si="126"/>
        <v>7</v>
      </c>
      <c r="Q484" s="125">
        <f t="shared" si="127"/>
        <v>0.42857142857142855</v>
      </c>
      <c r="R484" s="125"/>
      <c r="S484" s="125">
        <f t="shared" si="128"/>
        <v>0</v>
      </c>
      <c r="T484" s="125">
        <f t="shared" si="129"/>
        <v>0.42857142857142855</v>
      </c>
      <c r="U484" s="125">
        <f t="shared" si="130"/>
        <v>0.42857142857142855</v>
      </c>
      <c r="V484" s="126">
        <f t="shared" si="131"/>
        <v>0</v>
      </c>
      <c r="W484" s="126">
        <f t="shared" si="132"/>
        <v>0.42857142857142855</v>
      </c>
      <c r="X484" s="126">
        <f t="shared" si="133"/>
        <v>0</v>
      </c>
      <c r="Y484" s="126">
        <f t="shared" si="134"/>
        <v>0</v>
      </c>
      <c r="Z484" s="126">
        <f t="shared" si="135"/>
        <v>0</v>
      </c>
      <c r="AA484" s="126">
        <f t="shared" si="136"/>
        <v>0.42857142857142855</v>
      </c>
      <c r="AB484" s="126">
        <f t="shared" si="137"/>
        <v>0.42857142857142855</v>
      </c>
      <c r="AC484" s="126">
        <f t="shared" si="138"/>
        <v>0.42857142857142855</v>
      </c>
      <c r="AD484" s="126">
        <f t="shared" si="139"/>
        <v>0</v>
      </c>
      <c r="AE484" s="126">
        <f t="shared" si="140"/>
        <v>0.42857142857142855</v>
      </c>
      <c r="AF484" s="127"/>
      <c r="AG484" s="125"/>
      <c r="AH484" s="125">
        <f t="shared" si="141"/>
        <v>2.9999999999999996</v>
      </c>
      <c r="AI484" s="125">
        <f t="shared" si="142"/>
        <v>7</v>
      </c>
      <c r="AJ484" s="125" t="str">
        <f t="shared" si="143"/>
        <v>Correct</v>
      </c>
      <c r="AK484" s="125"/>
      <c r="AL484" s="115" t="s">
        <v>83</v>
      </c>
      <c r="AM484" s="115">
        <v>23</v>
      </c>
      <c r="AN484" s="115" t="s">
        <v>181</v>
      </c>
      <c r="AO484" s="115" t="s">
        <v>206</v>
      </c>
      <c r="AP484" s="115" t="s">
        <v>85</v>
      </c>
      <c r="AQ484" s="115" t="s">
        <v>91</v>
      </c>
      <c r="AR484" s="115" t="s">
        <v>137</v>
      </c>
      <c r="AS484" s="115" t="s">
        <v>100</v>
      </c>
      <c r="AT484" s="115" t="s">
        <v>94</v>
      </c>
      <c r="AU484" s="115" t="s">
        <v>90</v>
      </c>
      <c r="AW484" s="115" t="s">
        <v>91</v>
      </c>
    </row>
    <row r="485" spans="1:49">
      <c r="A485" s="115">
        <v>7011538670</v>
      </c>
      <c r="F485" s="115" t="s">
        <v>22</v>
      </c>
      <c r="J485" s="115" t="s">
        <v>26</v>
      </c>
      <c r="L485" s="115" t="s">
        <v>28</v>
      </c>
      <c r="O485" s="125"/>
      <c r="P485" s="125">
        <f t="shared" si="126"/>
        <v>3</v>
      </c>
      <c r="Q485" s="125">
        <f t="shared" si="127"/>
        <v>1</v>
      </c>
      <c r="R485" s="125"/>
      <c r="S485" s="125">
        <f t="shared" si="128"/>
        <v>0</v>
      </c>
      <c r="T485" s="125">
        <f t="shared" si="129"/>
        <v>0</v>
      </c>
      <c r="U485" s="125">
        <f t="shared" si="130"/>
        <v>0</v>
      </c>
      <c r="V485" s="126">
        <f t="shared" si="131"/>
        <v>0</v>
      </c>
      <c r="W485" s="126">
        <f t="shared" si="132"/>
        <v>1</v>
      </c>
      <c r="X485" s="126">
        <f t="shared" si="133"/>
        <v>0</v>
      </c>
      <c r="Y485" s="126">
        <f t="shared" si="134"/>
        <v>0</v>
      </c>
      <c r="Z485" s="126">
        <f t="shared" si="135"/>
        <v>0</v>
      </c>
      <c r="AA485" s="126">
        <f t="shared" si="136"/>
        <v>1</v>
      </c>
      <c r="AB485" s="126">
        <f t="shared" si="137"/>
        <v>0</v>
      </c>
      <c r="AC485" s="126">
        <f t="shared" si="138"/>
        <v>1</v>
      </c>
      <c r="AD485" s="126">
        <f t="shared" si="139"/>
        <v>0</v>
      </c>
      <c r="AE485" s="126">
        <f t="shared" si="140"/>
        <v>0</v>
      </c>
      <c r="AF485" s="127"/>
      <c r="AG485" s="125"/>
      <c r="AH485" s="125">
        <f t="shared" si="141"/>
        <v>3</v>
      </c>
      <c r="AI485" s="125">
        <f t="shared" si="142"/>
        <v>3</v>
      </c>
      <c r="AJ485" s="125" t="str">
        <f t="shared" si="143"/>
        <v>Correct</v>
      </c>
      <c r="AK485" s="125"/>
      <c r="AL485" s="115" t="s">
        <v>99</v>
      </c>
      <c r="AM485" s="115">
        <v>66</v>
      </c>
      <c r="AN485" s="115" t="s">
        <v>181</v>
      </c>
      <c r="AO485" s="115" t="s">
        <v>214</v>
      </c>
      <c r="AQ485" s="115" t="s">
        <v>91</v>
      </c>
      <c r="AR485" s="115" t="s">
        <v>137</v>
      </c>
      <c r="AS485" s="115" t="s">
        <v>100</v>
      </c>
      <c r="AT485" s="115" t="s">
        <v>89</v>
      </c>
      <c r="AU485" s="115" t="s">
        <v>106</v>
      </c>
      <c r="AV485" s="115" t="s">
        <v>91</v>
      </c>
      <c r="AW485" s="115" t="s">
        <v>86</v>
      </c>
    </row>
    <row r="486" spans="1:49">
      <c r="A486" s="115">
        <v>5586944551</v>
      </c>
      <c r="K486" s="115" t="s">
        <v>27</v>
      </c>
      <c r="M486" s="115" t="s">
        <v>29</v>
      </c>
      <c r="N486" s="115" t="s">
        <v>30</v>
      </c>
      <c r="O486" s="125"/>
      <c r="P486" s="125">
        <f t="shared" si="126"/>
        <v>3</v>
      </c>
      <c r="Q486" s="125">
        <f t="shared" si="127"/>
        <v>1</v>
      </c>
      <c r="R486" s="125"/>
      <c r="S486" s="125">
        <f t="shared" si="128"/>
        <v>0</v>
      </c>
      <c r="T486" s="125">
        <f t="shared" si="129"/>
        <v>0</v>
      </c>
      <c r="U486" s="125">
        <f t="shared" si="130"/>
        <v>0</v>
      </c>
      <c r="V486" s="126">
        <f t="shared" si="131"/>
        <v>0</v>
      </c>
      <c r="W486" s="126">
        <f t="shared" si="132"/>
        <v>0</v>
      </c>
      <c r="X486" s="126">
        <f t="shared" si="133"/>
        <v>0</v>
      </c>
      <c r="Y486" s="126">
        <f t="shared" si="134"/>
        <v>0</v>
      </c>
      <c r="Z486" s="126">
        <f t="shared" si="135"/>
        <v>0</v>
      </c>
      <c r="AA486" s="126">
        <f t="shared" si="136"/>
        <v>0</v>
      </c>
      <c r="AB486" s="126">
        <f t="shared" si="137"/>
        <v>1</v>
      </c>
      <c r="AC486" s="126">
        <f t="shared" si="138"/>
        <v>0</v>
      </c>
      <c r="AD486" s="126">
        <f t="shared" si="139"/>
        <v>1</v>
      </c>
      <c r="AE486" s="126">
        <f t="shared" si="140"/>
        <v>1</v>
      </c>
      <c r="AF486" s="127"/>
      <c r="AG486" s="125"/>
      <c r="AH486" s="125">
        <f t="shared" si="141"/>
        <v>3</v>
      </c>
      <c r="AI486" s="125">
        <f t="shared" si="142"/>
        <v>3</v>
      </c>
      <c r="AJ486" s="125" t="str">
        <f t="shared" si="143"/>
        <v>Correct</v>
      </c>
      <c r="AK486" s="125"/>
      <c r="AL486" s="115" t="s">
        <v>83</v>
      </c>
      <c r="AM486" s="115">
        <v>31</v>
      </c>
      <c r="AN486" s="115" t="s">
        <v>181</v>
      </c>
      <c r="AO486" s="115" t="s">
        <v>438</v>
      </c>
      <c r="AP486" s="115" t="s">
        <v>85</v>
      </c>
      <c r="AQ486" s="115" t="s">
        <v>86</v>
      </c>
      <c r="AR486" s="115" t="s">
        <v>87</v>
      </c>
      <c r="AS486" s="115" t="s">
        <v>104</v>
      </c>
      <c r="AT486" s="115" t="s">
        <v>111</v>
      </c>
      <c r="AU486" s="115" t="s">
        <v>90</v>
      </c>
      <c r="AV486" s="115" t="s">
        <v>91</v>
      </c>
      <c r="AW486" s="115" t="s">
        <v>91</v>
      </c>
    </row>
    <row r="487" spans="1:49">
      <c r="A487" s="115">
        <v>7044861779</v>
      </c>
      <c r="B487" s="115" t="s">
        <v>18</v>
      </c>
      <c r="C487" s="115" t="s">
        <v>19</v>
      </c>
      <c r="H487" s="115" t="s">
        <v>24</v>
      </c>
      <c r="O487" s="125"/>
      <c r="P487" s="125">
        <f t="shared" si="126"/>
        <v>3</v>
      </c>
      <c r="Q487" s="125">
        <f t="shared" si="127"/>
        <v>1</v>
      </c>
      <c r="R487" s="125"/>
      <c r="S487" s="125">
        <f t="shared" si="128"/>
        <v>1</v>
      </c>
      <c r="T487" s="125">
        <f t="shared" si="129"/>
        <v>1</v>
      </c>
      <c r="U487" s="125">
        <f t="shared" si="130"/>
        <v>0</v>
      </c>
      <c r="V487" s="126">
        <f t="shared" si="131"/>
        <v>0</v>
      </c>
      <c r="W487" s="126">
        <f t="shared" si="132"/>
        <v>0</v>
      </c>
      <c r="X487" s="126">
        <f t="shared" si="133"/>
        <v>0</v>
      </c>
      <c r="Y487" s="126">
        <f t="shared" si="134"/>
        <v>1</v>
      </c>
      <c r="Z487" s="126">
        <f t="shared" si="135"/>
        <v>0</v>
      </c>
      <c r="AA487" s="126">
        <f t="shared" si="136"/>
        <v>0</v>
      </c>
      <c r="AB487" s="126">
        <f t="shared" si="137"/>
        <v>0</v>
      </c>
      <c r="AC487" s="126">
        <f t="shared" si="138"/>
        <v>0</v>
      </c>
      <c r="AD487" s="126">
        <f t="shared" si="139"/>
        <v>0</v>
      </c>
      <c r="AE487" s="126">
        <f t="shared" si="140"/>
        <v>0</v>
      </c>
      <c r="AF487" s="127"/>
      <c r="AG487" s="125"/>
      <c r="AH487" s="125">
        <f t="shared" si="141"/>
        <v>3</v>
      </c>
      <c r="AI487" s="125">
        <f t="shared" si="142"/>
        <v>3</v>
      </c>
      <c r="AJ487" s="125" t="str">
        <f t="shared" si="143"/>
        <v>Correct</v>
      </c>
      <c r="AK487" s="125"/>
      <c r="AL487" s="115" t="s">
        <v>83</v>
      </c>
      <c r="AM487" s="115">
        <v>64</v>
      </c>
      <c r="AN487" s="115" t="s">
        <v>181</v>
      </c>
      <c r="AO487" s="115" t="s">
        <v>208</v>
      </c>
      <c r="AP487" s="115" t="s">
        <v>85</v>
      </c>
      <c r="AQ487" s="115" t="s">
        <v>86</v>
      </c>
      <c r="AR487" s="115" t="s">
        <v>87</v>
      </c>
      <c r="AS487" s="115" t="s">
        <v>101</v>
      </c>
      <c r="AT487" s="115" t="s">
        <v>89</v>
      </c>
      <c r="AU487" s="115" t="s">
        <v>90</v>
      </c>
      <c r="AV487" s="115" t="s">
        <v>91</v>
      </c>
      <c r="AW487" s="115" t="s">
        <v>91</v>
      </c>
    </row>
    <row r="488" spans="1:49">
      <c r="A488" s="115">
        <v>6984048699</v>
      </c>
      <c r="N488" s="115" t="s">
        <v>30</v>
      </c>
      <c r="O488" s="125"/>
      <c r="P488" s="125">
        <f t="shared" si="126"/>
        <v>1</v>
      </c>
      <c r="Q488" s="125">
        <f t="shared" si="127"/>
        <v>3</v>
      </c>
      <c r="R488" s="125"/>
      <c r="S488" s="125">
        <f t="shared" si="128"/>
        <v>0</v>
      </c>
      <c r="T488" s="125">
        <f t="shared" si="129"/>
        <v>0</v>
      </c>
      <c r="U488" s="125">
        <f t="shared" si="130"/>
        <v>0</v>
      </c>
      <c r="V488" s="126">
        <f t="shared" si="131"/>
        <v>0</v>
      </c>
      <c r="W488" s="126">
        <f t="shared" si="132"/>
        <v>0</v>
      </c>
      <c r="X488" s="126">
        <f t="shared" si="133"/>
        <v>0</v>
      </c>
      <c r="Y488" s="126">
        <f t="shared" si="134"/>
        <v>0</v>
      </c>
      <c r="Z488" s="126">
        <f t="shared" si="135"/>
        <v>0</v>
      </c>
      <c r="AA488" s="126">
        <f t="shared" si="136"/>
        <v>0</v>
      </c>
      <c r="AB488" s="126">
        <f t="shared" si="137"/>
        <v>0</v>
      </c>
      <c r="AC488" s="126">
        <f t="shared" si="138"/>
        <v>0</v>
      </c>
      <c r="AD488" s="126">
        <f t="shared" si="139"/>
        <v>0</v>
      </c>
      <c r="AE488" s="126">
        <f t="shared" si="140"/>
        <v>1</v>
      </c>
      <c r="AF488" s="127"/>
      <c r="AG488" s="125"/>
      <c r="AH488" s="125">
        <f t="shared" si="141"/>
        <v>1</v>
      </c>
      <c r="AI488" s="125">
        <f t="shared" si="142"/>
        <v>1</v>
      </c>
      <c r="AJ488" s="125" t="str">
        <f t="shared" si="143"/>
        <v>Correct</v>
      </c>
      <c r="AK488" s="125"/>
      <c r="AL488" s="115" t="s">
        <v>83</v>
      </c>
      <c r="AM488" s="115">
        <v>62</v>
      </c>
      <c r="AN488" s="115" t="s">
        <v>181</v>
      </c>
      <c r="AO488" s="115" t="s">
        <v>222</v>
      </c>
      <c r="AP488" s="115" t="s">
        <v>85</v>
      </c>
      <c r="AQ488" s="115" t="s">
        <v>86</v>
      </c>
      <c r="AR488" s="115" t="s">
        <v>87</v>
      </c>
      <c r="AS488" s="115" t="s">
        <v>93</v>
      </c>
      <c r="AT488" s="115" t="s">
        <v>94</v>
      </c>
      <c r="AU488" s="115" t="s">
        <v>103</v>
      </c>
      <c r="AV488" s="115" t="s">
        <v>91</v>
      </c>
      <c r="AW488" s="115" t="s">
        <v>91</v>
      </c>
    </row>
    <row r="489" spans="1:49">
      <c r="A489" s="115">
        <v>7008109110</v>
      </c>
      <c r="C489" s="115" t="s">
        <v>19</v>
      </c>
      <c r="D489" s="115" t="s">
        <v>20</v>
      </c>
      <c r="J489" s="115" t="s">
        <v>26</v>
      </c>
      <c r="M489" s="115" t="s">
        <v>29</v>
      </c>
      <c r="N489" s="115" t="s">
        <v>30</v>
      </c>
      <c r="O489" s="125"/>
      <c r="P489" s="125">
        <f t="shared" si="126"/>
        <v>5</v>
      </c>
      <c r="Q489" s="125">
        <f t="shared" si="127"/>
        <v>0.6</v>
      </c>
      <c r="R489" s="125"/>
      <c r="S489" s="125">
        <f t="shared" si="128"/>
        <v>0</v>
      </c>
      <c r="T489" s="125">
        <f t="shared" si="129"/>
        <v>0.6</v>
      </c>
      <c r="U489" s="125">
        <f t="shared" si="130"/>
        <v>0.6</v>
      </c>
      <c r="V489" s="126">
        <f t="shared" si="131"/>
        <v>0</v>
      </c>
      <c r="W489" s="126">
        <f t="shared" si="132"/>
        <v>0</v>
      </c>
      <c r="X489" s="126">
        <f t="shared" si="133"/>
        <v>0</v>
      </c>
      <c r="Y489" s="126">
        <f t="shared" si="134"/>
        <v>0</v>
      </c>
      <c r="Z489" s="126">
        <f t="shared" si="135"/>
        <v>0</v>
      </c>
      <c r="AA489" s="126">
        <f t="shared" si="136"/>
        <v>0.6</v>
      </c>
      <c r="AB489" s="126">
        <f t="shared" si="137"/>
        <v>0</v>
      </c>
      <c r="AC489" s="126">
        <f t="shared" si="138"/>
        <v>0</v>
      </c>
      <c r="AD489" s="126">
        <f t="shared" si="139"/>
        <v>0.6</v>
      </c>
      <c r="AE489" s="126">
        <f t="shared" si="140"/>
        <v>0.6</v>
      </c>
      <c r="AF489" s="127"/>
      <c r="AG489" s="125"/>
      <c r="AH489" s="125">
        <f t="shared" si="141"/>
        <v>3</v>
      </c>
      <c r="AI489" s="125">
        <f t="shared" si="142"/>
        <v>5</v>
      </c>
      <c r="AJ489" s="125" t="str">
        <f t="shared" si="143"/>
        <v>Correct</v>
      </c>
      <c r="AK489" s="125"/>
      <c r="AL489" s="115" t="s">
        <v>83</v>
      </c>
      <c r="AM489" s="115">
        <v>67</v>
      </c>
      <c r="AN489" s="115" t="s">
        <v>181</v>
      </c>
      <c r="AO489" s="115" t="s">
        <v>440</v>
      </c>
      <c r="AP489" s="115" t="s">
        <v>85</v>
      </c>
      <c r="AQ489" s="115" t="s">
        <v>86</v>
      </c>
      <c r="AR489" s="115" t="s">
        <v>87</v>
      </c>
      <c r="AS489" s="115" t="s">
        <v>93</v>
      </c>
      <c r="AT489" s="115" t="s">
        <v>102</v>
      </c>
      <c r="AU489" s="115" t="s">
        <v>106</v>
      </c>
      <c r="AV489" s="115" t="s">
        <v>86</v>
      </c>
      <c r="AW489" s="115" t="s">
        <v>86</v>
      </c>
    </row>
    <row r="490" spans="1:49">
      <c r="A490" s="115">
        <v>7007924926</v>
      </c>
      <c r="D490" s="115" t="s">
        <v>20</v>
      </c>
      <c r="J490" s="115" t="s">
        <v>26</v>
      </c>
      <c r="N490" s="115" t="s">
        <v>30</v>
      </c>
      <c r="O490" s="125"/>
      <c r="P490" s="125">
        <f t="shared" si="126"/>
        <v>3</v>
      </c>
      <c r="Q490" s="125">
        <f t="shared" si="127"/>
        <v>1</v>
      </c>
      <c r="R490" s="125"/>
      <c r="S490" s="125">
        <f t="shared" si="128"/>
        <v>0</v>
      </c>
      <c r="T490" s="125">
        <f t="shared" si="129"/>
        <v>0</v>
      </c>
      <c r="U490" s="125">
        <f t="shared" si="130"/>
        <v>1</v>
      </c>
      <c r="V490" s="126">
        <f t="shared" si="131"/>
        <v>0</v>
      </c>
      <c r="W490" s="126">
        <f t="shared" si="132"/>
        <v>0</v>
      </c>
      <c r="X490" s="126">
        <f t="shared" si="133"/>
        <v>0</v>
      </c>
      <c r="Y490" s="126">
        <f t="shared" si="134"/>
        <v>0</v>
      </c>
      <c r="Z490" s="126">
        <f t="shared" si="135"/>
        <v>0</v>
      </c>
      <c r="AA490" s="126">
        <f t="shared" si="136"/>
        <v>1</v>
      </c>
      <c r="AB490" s="126">
        <f t="shared" si="137"/>
        <v>0</v>
      </c>
      <c r="AC490" s="126">
        <f t="shared" si="138"/>
        <v>0</v>
      </c>
      <c r="AD490" s="126">
        <f t="shared" si="139"/>
        <v>0</v>
      </c>
      <c r="AE490" s="126">
        <f t="shared" si="140"/>
        <v>1</v>
      </c>
      <c r="AF490" s="127"/>
      <c r="AG490" s="125"/>
      <c r="AH490" s="125">
        <f t="shared" si="141"/>
        <v>3</v>
      </c>
      <c r="AI490" s="125">
        <f t="shared" si="142"/>
        <v>3</v>
      </c>
      <c r="AJ490" s="125" t="str">
        <f t="shared" si="143"/>
        <v>Correct</v>
      </c>
      <c r="AK490" s="125"/>
      <c r="AL490" s="115" t="s">
        <v>99</v>
      </c>
      <c r="AM490" s="115">
        <v>55</v>
      </c>
      <c r="AN490" s="115" t="s">
        <v>84</v>
      </c>
      <c r="AO490" s="115" t="s">
        <v>146</v>
      </c>
      <c r="AP490" s="115" t="s">
        <v>92</v>
      </c>
      <c r="AQ490" s="115" t="s">
        <v>86</v>
      </c>
      <c r="AR490" s="115" t="s">
        <v>87</v>
      </c>
      <c r="AS490" s="115" t="s">
        <v>93</v>
      </c>
      <c r="AT490" s="115" t="s">
        <v>89</v>
      </c>
      <c r="AU490" s="115" t="s">
        <v>90</v>
      </c>
      <c r="AV490" s="115" t="s">
        <v>86</v>
      </c>
      <c r="AW490" s="115" t="s">
        <v>91</v>
      </c>
    </row>
    <row r="491" spans="1:49">
      <c r="A491" s="115">
        <v>6985147017</v>
      </c>
      <c r="J491" s="115" t="s">
        <v>26</v>
      </c>
      <c r="O491" s="125"/>
      <c r="P491" s="125">
        <f t="shared" si="126"/>
        <v>1</v>
      </c>
      <c r="Q491" s="125">
        <f t="shared" si="127"/>
        <v>3</v>
      </c>
      <c r="R491" s="125"/>
      <c r="S491" s="125">
        <f t="shared" si="128"/>
        <v>0</v>
      </c>
      <c r="T491" s="125">
        <f t="shared" si="129"/>
        <v>0</v>
      </c>
      <c r="U491" s="125">
        <f t="shared" si="130"/>
        <v>0</v>
      </c>
      <c r="V491" s="126">
        <f t="shared" si="131"/>
        <v>0</v>
      </c>
      <c r="W491" s="126">
        <f t="shared" si="132"/>
        <v>0</v>
      </c>
      <c r="X491" s="126">
        <f t="shared" si="133"/>
        <v>0</v>
      </c>
      <c r="Y491" s="126">
        <f t="shared" si="134"/>
        <v>0</v>
      </c>
      <c r="Z491" s="126">
        <f t="shared" si="135"/>
        <v>0</v>
      </c>
      <c r="AA491" s="126">
        <f t="shared" si="136"/>
        <v>1</v>
      </c>
      <c r="AB491" s="126">
        <f t="shared" si="137"/>
        <v>0</v>
      </c>
      <c r="AC491" s="126">
        <f t="shared" si="138"/>
        <v>0</v>
      </c>
      <c r="AD491" s="126">
        <f t="shared" si="139"/>
        <v>0</v>
      </c>
      <c r="AE491" s="126">
        <f t="shared" si="140"/>
        <v>0</v>
      </c>
      <c r="AF491" s="127"/>
      <c r="AG491" s="125"/>
      <c r="AH491" s="125">
        <f t="shared" si="141"/>
        <v>1</v>
      </c>
      <c r="AI491" s="125">
        <f t="shared" si="142"/>
        <v>1</v>
      </c>
      <c r="AJ491" s="125" t="str">
        <f t="shared" si="143"/>
        <v>Correct</v>
      </c>
      <c r="AK491" s="125"/>
      <c r="AL491" s="115" t="s">
        <v>99</v>
      </c>
      <c r="AM491" s="115">
        <v>66</v>
      </c>
      <c r="AN491" s="115" t="s">
        <v>181</v>
      </c>
      <c r="AO491" s="115" t="s">
        <v>238</v>
      </c>
      <c r="AP491" s="115" t="s">
        <v>85</v>
      </c>
      <c r="AQ491" s="115" t="s">
        <v>86</v>
      </c>
      <c r="AR491" s="115" t="s">
        <v>87</v>
      </c>
      <c r="AS491" s="115" t="s">
        <v>93</v>
      </c>
      <c r="AT491" s="115" t="s">
        <v>102</v>
      </c>
      <c r="AU491" s="115" t="s">
        <v>106</v>
      </c>
      <c r="AV491" s="115" t="s">
        <v>91</v>
      </c>
      <c r="AW491" s="115" t="s">
        <v>91</v>
      </c>
    </row>
    <row r="492" spans="1:49">
      <c r="A492" s="115">
        <v>5588383503</v>
      </c>
      <c r="K492" s="115" t="s">
        <v>27</v>
      </c>
      <c r="O492" s="125"/>
      <c r="P492" s="125">
        <f t="shared" si="126"/>
        <v>1</v>
      </c>
      <c r="Q492" s="125">
        <f t="shared" si="127"/>
        <v>3</v>
      </c>
      <c r="R492" s="125"/>
      <c r="S492" s="125">
        <f t="shared" si="128"/>
        <v>0</v>
      </c>
      <c r="T492" s="125">
        <f t="shared" si="129"/>
        <v>0</v>
      </c>
      <c r="U492" s="125">
        <f t="shared" si="130"/>
        <v>0</v>
      </c>
      <c r="V492" s="126">
        <f t="shared" si="131"/>
        <v>0</v>
      </c>
      <c r="W492" s="126">
        <f t="shared" si="132"/>
        <v>0</v>
      </c>
      <c r="X492" s="126">
        <f t="shared" si="133"/>
        <v>0</v>
      </c>
      <c r="Y492" s="126">
        <f t="shared" si="134"/>
        <v>0</v>
      </c>
      <c r="Z492" s="126">
        <f t="shared" si="135"/>
        <v>0</v>
      </c>
      <c r="AA492" s="126">
        <f t="shared" si="136"/>
        <v>0</v>
      </c>
      <c r="AB492" s="126">
        <f t="shared" si="137"/>
        <v>1</v>
      </c>
      <c r="AC492" s="126">
        <f t="shared" si="138"/>
        <v>0</v>
      </c>
      <c r="AD492" s="126">
        <f t="shared" si="139"/>
        <v>0</v>
      </c>
      <c r="AE492" s="126">
        <f t="shared" si="140"/>
        <v>0</v>
      </c>
      <c r="AF492" s="127"/>
      <c r="AG492" s="125"/>
      <c r="AH492" s="125">
        <f t="shared" si="141"/>
        <v>1</v>
      </c>
      <c r="AI492" s="125">
        <f t="shared" si="142"/>
        <v>1</v>
      </c>
      <c r="AJ492" s="125" t="str">
        <f t="shared" si="143"/>
        <v>Correct</v>
      </c>
      <c r="AK492" s="125"/>
      <c r="AL492" s="115" t="s">
        <v>83</v>
      </c>
      <c r="AM492" s="115">
        <v>50</v>
      </c>
      <c r="AN492" s="115" t="s">
        <v>181</v>
      </c>
      <c r="AO492" s="115" t="s">
        <v>246</v>
      </c>
      <c r="AP492" s="115" t="s">
        <v>97</v>
      </c>
      <c r="AQ492" s="115" t="s">
        <v>86</v>
      </c>
      <c r="AR492" s="115" t="s">
        <v>87</v>
      </c>
      <c r="AS492" s="115" t="s">
        <v>101</v>
      </c>
      <c r="AT492" s="115" t="s">
        <v>102</v>
      </c>
      <c r="AU492" s="115" t="s">
        <v>95</v>
      </c>
      <c r="AV492" s="115" t="s">
        <v>91</v>
      </c>
      <c r="AW492" s="115" t="s">
        <v>91</v>
      </c>
    </row>
    <row r="493" spans="1:49">
      <c r="A493" s="115">
        <v>7011000184</v>
      </c>
      <c r="C493" s="115" t="s">
        <v>19</v>
      </c>
      <c r="O493" s="125"/>
      <c r="P493" s="125">
        <f t="shared" si="126"/>
        <v>1</v>
      </c>
      <c r="Q493" s="125">
        <f t="shared" si="127"/>
        <v>3</v>
      </c>
      <c r="R493" s="125"/>
      <c r="S493" s="125">
        <f t="shared" si="128"/>
        <v>0</v>
      </c>
      <c r="T493" s="125">
        <f t="shared" si="129"/>
        <v>1</v>
      </c>
      <c r="U493" s="125">
        <f t="shared" si="130"/>
        <v>0</v>
      </c>
      <c r="V493" s="126">
        <f t="shared" si="131"/>
        <v>0</v>
      </c>
      <c r="W493" s="126">
        <f t="shared" si="132"/>
        <v>0</v>
      </c>
      <c r="X493" s="126">
        <f t="shared" si="133"/>
        <v>0</v>
      </c>
      <c r="Y493" s="126">
        <f t="shared" si="134"/>
        <v>0</v>
      </c>
      <c r="Z493" s="126">
        <f t="shared" si="135"/>
        <v>0</v>
      </c>
      <c r="AA493" s="126">
        <f t="shared" si="136"/>
        <v>0</v>
      </c>
      <c r="AB493" s="126">
        <f t="shared" si="137"/>
        <v>0</v>
      </c>
      <c r="AC493" s="126">
        <f t="shared" si="138"/>
        <v>0</v>
      </c>
      <c r="AD493" s="126">
        <f t="shared" si="139"/>
        <v>0</v>
      </c>
      <c r="AE493" s="126">
        <f t="shared" si="140"/>
        <v>0</v>
      </c>
      <c r="AF493" s="127"/>
      <c r="AG493" s="125"/>
      <c r="AH493" s="125">
        <f t="shared" si="141"/>
        <v>1</v>
      </c>
      <c r="AI493" s="125">
        <f t="shared" si="142"/>
        <v>1</v>
      </c>
      <c r="AJ493" s="125" t="str">
        <f t="shared" si="143"/>
        <v>Correct</v>
      </c>
      <c r="AK493" s="125"/>
      <c r="AL493" s="115" t="s">
        <v>83</v>
      </c>
      <c r="AM493" s="115">
        <v>67</v>
      </c>
      <c r="AN493" s="115" t="s">
        <v>84</v>
      </c>
      <c r="AO493" s="115" t="s">
        <v>163</v>
      </c>
      <c r="AR493" s="115" t="s">
        <v>87</v>
      </c>
      <c r="AS493" s="115" t="s">
        <v>100</v>
      </c>
      <c r="AT493" s="115" t="s">
        <v>89</v>
      </c>
      <c r="AU493" s="115" t="s">
        <v>106</v>
      </c>
      <c r="AV493" s="115" t="s">
        <v>91</v>
      </c>
      <c r="AW493" s="115" t="s">
        <v>91</v>
      </c>
    </row>
    <row r="494" spans="1:49">
      <c r="A494" s="115">
        <v>6985427817</v>
      </c>
      <c r="B494" s="115" t="s">
        <v>18</v>
      </c>
      <c r="C494" s="115" t="s">
        <v>19</v>
      </c>
      <c r="D494" s="115" t="s">
        <v>20</v>
      </c>
      <c r="O494" s="125"/>
      <c r="P494" s="125">
        <f t="shared" si="126"/>
        <v>3</v>
      </c>
      <c r="Q494" s="125">
        <f t="shared" si="127"/>
        <v>1</v>
      </c>
      <c r="R494" s="125"/>
      <c r="S494" s="125">
        <f t="shared" si="128"/>
        <v>1</v>
      </c>
      <c r="T494" s="125">
        <f t="shared" si="129"/>
        <v>1</v>
      </c>
      <c r="U494" s="125">
        <f t="shared" si="130"/>
        <v>1</v>
      </c>
      <c r="V494" s="126">
        <f t="shared" si="131"/>
        <v>0</v>
      </c>
      <c r="W494" s="126">
        <f t="shared" si="132"/>
        <v>0</v>
      </c>
      <c r="X494" s="126">
        <f t="shared" si="133"/>
        <v>0</v>
      </c>
      <c r="Y494" s="126">
        <f t="shared" si="134"/>
        <v>0</v>
      </c>
      <c r="Z494" s="126">
        <f t="shared" si="135"/>
        <v>0</v>
      </c>
      <c r="AA494" s="126">
        <f t="shared" si="136"/>
        <v>0</v>
      </c>
      <c r="AB494" s="126">
        <f t="shared" si="137"/>
        <v>0</v>
      </c>
      <c r="AC494" s="126">
        <f t="shared" si="138"/>
        <v>0</v>
      </c>
      <c r="AD494" s="126">
        <f t="shared" si="139"/>
        <v>0</v>
      </c>
      <c r="AE494" s="126">
        <f t="shared" si="140"/>
        <v>0</v>
      </c>
      <c r="AF494" s="127"/>
      <c r="AG494" s="125"/>
      <c r="AH494" s="125">
        <f t="shared" si="141"/>
        <v>3</v>
      </c>
      <c r="AI494" s="125">
        <f t="shared" si="142"/>
        <v>3</v>
      </c>
      <c r="AJ494" s="125" t="str">
        <f t="shared" si="143"/>
        <v>Correct</v>
      </c>
      <c r="AK494" s="125"/>
      <c r="AL494" s="115" t="s">
        <v>83</v>
      </c>
      <c r="AM494" s="115">
        <v>65</v>
      </c>
      <c r="AN494" s="115" t="s">
        <v>84</v>
      </c>
      <c r="AO494" s="115" t="s">
        <v>481</v>
      </c>
      <c r="AP494" s="115" t="s">
        <v>85</v>
      </c>
      <c r="AQ494" s="115" t="s">
        <v>86</v>
      </c>
      <c r="AR494" s="115" t="s">
        <v>87</v>
      </c>
      <c r="AS494" s="115" t="s">
        <v>100</v>
      </c>
      <c r="AT494" s="115" t="s">
        <v>89</v>
      </c>
      <c r="AU494" s="115" t="s">
        <v>106</v>
      </c>
      <c r="AV494" s="115" t="s">
        <v>91</v>
      </c>
      <c r="AW494" s="115" t="s">
        <v>91</v>
      </c>
    </row>
    <row r="495" spans="1:49">
      <c r="A495" s="115">
        <v>7010998289</v>
      </c>
      <c r="C495" s="115" t="s">
        <v>19</v>
      </c>
      <c r="O495" s="125"/>
      <c r="P495" s="125">
        <f t="shared" si="126"/>
        <v>1</v>
      </c>
      <c r="Q495" s="125">
        <f t="shared" si="127"/>
        <v>3</v>
      </c>
      <c r="R495" s="125"/>
      <c r="S495" s="125">
        <f t="shared" si="128"/>
        <v>0</v>
      </c>
      <c r="T495" s="125">
        <f t="shared" si="129"/>
        <v>1</v>
      </c>
      <c r="U495" s="125">
        <f t="shared" si="130"/>
        <v>0</v>
      </c>
      <c r="V495" s="126">
        <f t="shared" si="131"/>
        <v>0</v>
      </c>
      <c r="W495" s="126">
        <f t="shared" si="132"/>
        <v>0</v>
      </c>
      <c r="X495" s="126">
        <f t="shared" si="133"/>
        <v>0</v>
      </c>
      <c r="Y495" s="126">
        <f t="shared" si="134"/>
        <v>0</v>
      </c>
      <c r="Z495" s="126">
        <f t="shared" si="135"/>
        <v>0</v>
      </c>
      <c r="AA495" s="126">
        <f t="shared" si="136"/>
        <v>0</v>
      </c>
      <c r="AB495" s="126">
        <f t="shared" si="137"/>
        <v>0</v>
      </c>
      <c r="AC495" s="126">
        <f t="shared" si="138"/>
        <v>0</v>
      </c>
      <c r="AD495" s="126">
        <f t="shared" si="139"/>
        <v>0</v>
      </c>
      <c r="AE495" s="126">
        <f t="shared" si="140"/>
        <v>0</v>
      </c>
      <c r="AF495" s="127"/>
      <c r="AG495" s="125"/>
      <c r="AH495" s="125">
        <f t="shared" si="141"/>
        <v>1</v>
      </c>
      <c r="AI495" s="125">
        <f t="shared" si="142"/>
        <v>1</v>
      </c>
      <c r="AJ495" s="125" t="str">
        <f t="shared" si="143"/>
        <v>Correct</v>
      </c>
      <c r="AK495" s="125"/>
      <c r="AL495" s="115" t="s">
        <v>83</v>
      </c>
      <c r="AM495" s="115">
        <v>52</v>
      </c>
      <c r="AN495" s="115" t="s">
        <v>84</v>
      </c>
      <c r="AO495" s="115" t="s">
        <v>129</v>
      </c>
      <c r="AP495" s="115" t="s">
        <v>85</v>
      </c>
      <c r="AQ495" s="115" t="s">
        <v>86</v>
      </c>
      <c r="AR495" s="115" t="s">
        <v>87</v>
      </c>
      <c r="AS495" s="115" t="s">
        <v>104</v>
      </c>
      <c r="AT495" s="115" t="s">
        <v>102</v>
      </c>
      <c r="AU495" s="115" t="s">
        <v>90</v>
      </c>
      <c r="AV495" s="115" t="s">
        <v>91</v>
      </c>
      <c r="AW495" s="115" t="s">
        <v>91</v>
      </c>
    </row>
    <row r="496" spans="1:49">
      <c r="A496" s="115">
        <v>6985454266</v>
      </c>
      <c r="D496" s="115" t="s">
        <v>20</v>
      </c>
      <c r="K496" s="115" t="s">
        <v>27</v>
      </c>
      <c r="N496" s="115" t="s">
        <v>30</v>
      </c>
      <c r="O496" s="125"/>
      <c r="P496" s="125">
        <f t="shared" si="126"/>
        <v>3</v>
      </c>
      <c r="Q496" s="125">
        <f t="shared" si="127"/>
        <v>1</v>
      </c>
      <c r="R496" s="125"/>
      <c r="S496" s="125">
        <f t="shared" si="128"/>
        <v>0</v>
      </c>
      <c r="T496" s="125">
        <f t="shared" si="129"/>
        <v>0</v>
      </c>
      <c r="U496" s="125">
        <f t="shared" si="130"/>
        <v>1</v>
      </c>
      <c r="V496" s="126">
        <f t="shared" si="131"/>
        <v>0</v>
      </c>
      <c r="W496" s="126">
        <f t="shared" si="132"/>
        <v>0</v>
      </c>
      <c r="X496" s="126">
        <f t="shared" si="133"/>
        <v>0</v>
      </c>
      <c r="Y496" s="126">
        <f t="shared" si="134"/>
        <v>0</v>
      </c>
      <c r="Z496" s="126">
        <f t="shared" si="135"/>
        <v>0</v>
      </c>
      <c r="AA496" s="126">
        <f t="shared" si="136"/>
        <v>0</v>
      </c>
      <c r="AB496" s="126">
        <f t="shared" si="137"/>
        <v>1</v>
      </c>
      <c r="AC496" s="126">
        <f t="shared" si="138"/>
        <v>0</v>
      </c>
      <c r="AD496" s="126">
        <f t="shared" si="139"/>
        <v>0</v>
      </c>
      <c r="AE496" s="126">
        <f t="shared" si="140"/>
        <v>1</v>
      </c>
      <c r="AF496" s="127"/>
      <c r="AG496" s="125"/>
      <c r="AH496" s="125">
        <f t="shared" si="141"/>
        <v>3</v>
      </c>
      <c r="AI496" s="125">
        <f t="shared" si="142"/>
        <v>3</v>
      </c>
      <c r="AJ496" s="125" t="str">
        <f t="shared" si="143"/>
        <v>Correct</v>
      </c>
      <c r="AK496" s="125"/>
      <c r="AL496" s="115" t="s">
        <v>99</v>
      </c>
      <c r="AM496" s="115">
        <v>59</v>
      </c>
      <c r="AN496" s="115" t="s">
        <v>181</v>
      </c>
      <c r="AP496" s="115" t="s">
        <v>85</v>
      </c>
      <c r="AQ496" s="115" t="s">
        <v>86</v>
      </c>
      <c r="AR496" s="115" t="s">
        <v>87</v>
      </c>
      <c r="AS496" s="115" t="s">
        <v>96</v>
      </c>
      <c r="AT496" s="115" t="s">
        <v>89</v>
      </c>
      <c r="AU496" s="115" t="s">
        <v>106</v>
      </c>
      <c r="AV496" s="115" t="s">
        <v>91</v>
      </c>
      <c r="AW496" s="115" t="s">
        <v>86</v>
      </c>
    </row>
    <row r="497" spans="1:49">
      <c r="A497" s="115">
        <v>7007914290</v>
      </c>
      <c r="E497" s="115" t="s">
        <v>21</v>
      </c>
      <c r="J497" s="115" t="s">
        <v>26</v>
      </c>
      <c r="K497" s="115" t="s">
        <v>27</v>
      </c>
      <c r="O497" s="125"/>
      <c r="P497" s="125">
        <f t="shared" si="126"/>
        <v>3</v>
      </c>
      <c r="Q497" s="125">
        <f t="shared" si="127"/>
        <v>1</v>
      </c>
      <c r="R497" s="125"/>
      <c r="S497" s="125">
        <f t="shared" si="128"/>
        <v>0</v>
      </c>
      <c r="T497" s="125">
        <f t="shared" si="129"/>
        <v>0</v>
      </c>
      <c r="U497" s="125">
        <f t="shared" si="130"/>
        <v>0</v>
      </c>
      <c r="V497" s="126">
        <f t="shared" si="131"/>
        <v>1</v>
      </c>
      <c r="W497" s="126">
        <f t="shared" si="132"/>
        <v>0</v>
      </c>
      <c r="X497" s="126">
        <f t="shared" si="133"/>
        <v>0</v>
      </c>
      <c r="Y497" s="126">
        <f t="shared" si="134"/>
        <v>0</v>
      </c>
      <c r="Z497" s="126">
        <f t="shared" si="135"/>
        <v>0</v>
      </c>
      <c r="AA497" s="126">
        <f t="shared" si="136"/>
        <v>1</v>
      </c>
      <c r="AB497" s="126">
        <f t="shared" si="137"/>
        <v>1</v>
      </c>
      <c r="AC497" s="126">
        <f t="shared" si="138"/>
        <v>0</v>
      </c>
      <c r="AD497" s="126">
        <f t="shared" si="139"/>
        <v>0</v>
      </c>
      <c r="AE497" s="126">
        <f t="shared" si="140"/>
        <v>0</v>
      </c>
      <c r="AF497" s="127"/>
      <c r="AG497" s="125"/>
      <c r="AH497" s="125">
        <f t="shared" si="141"/>
        <v>3</v>
      </c>
      <c r="AI497" s="125">
        <f t="shared" si="142"/>
        <v>3</v>
      </c>
      <c r="AJ497" s="125" t="str">
        <f t="shared" si="143"/>
        <v>Correct</v>
      </c>
      <c r="AK497" s="125"/>
      <c r="AL497" s="115" t="s">
        <v>83</v>
      </c>
      <c r="AM497" s="115">
        <v>89</v>
      </c>
      <c r="AN497" s="115" t="s">
        <v>84</v>
      </c>
      <c r="AO497" s="115" t="s">
        <v>160</v>
      </c>
      <c r="AP497" s="115" t="s">
        <v>85</v>
      </c>
      <c r="AQ497" s="115" t="s">
        <v>86</v>
      </c>
      <c r="AR497" s="115" t="s">
        <v>87</v>
      </c>
      <c r="AS497" s="115" t="s">
        <v>93</v>
      </c>
      <c r="AT497" s="115" t="s">
        <v>112</v>
      </c>
      <c r="AU497" s="115" t="s">
        <v>106</v>
      </c>
      <c r="AV497" s="115" t="s">
        <v>91</v>
      </c>
      <c r="AW497" s="115" t="s">
        <v>86</v>
      </c>
    </row>
    <row r="498" spans="1:49">
      <c r="A498" s="115">
        <v>7045770957</v>
      </c>
      <c r="I498" s="115" t="s">
        <v>25</v>
      </c>
      <c r="L498" s="115" t="s">
        <v>28</v>
      </c>
      <c r="N498" s="115" t="s">
        <v>30</v>
      </c>
      <c r="O498" s="125"/>
      <c r="P498" s="125">
        <f t="shared" si="126"/>
        <v>3</v>
      </c>
      <c r="Q498" s="125">
        <f t="shared" si="127"/>
        <v>1</v>
      </c>
      <c r="R498" s="125"/>
      <c r="S498" s="125">
        <f t="shared" si="128"/>
        <v>0</v>
      </c>
      <c r="T498" s="125">
        <f t="shared" si="129"/>
        <v>0</v>
      </c>
      <c r="U498" s="125">
        <f t="shared" si="130"/>
        <v>0</v>
      </c>
      <c r="V498" s="126">
        <f t="shared" si="131"/>
        <v>0</v>
      </c>
      <c r="W498" s="126">
        <f t="shared" si="132"/>
        <v>0</v>
      </c>
      <c r="X498" s="126">
        <f t="shared" si="133"/>
        <v>0</v>
      </c>
      <c r="Y498" s="126">
        <f t="shared" si="134"/>
        <v>0</v>
      </c>
      <c r="Z498" s="126">
        <f t="shared" si="135"/>
        <v>1</v>
      </c>
      <c r="AA498" s="126">
        <f t="shared" si="136"/>
        <v>0</v>
      </c>
      <c r="AB498" s="126">
        <f t="shared" si="137"/>
        <v>0</v>
      </c>
      <c r="AC498" s="126">
        <f t="shared" si="138"/>
        <v>1</v>
      </c>
      <c r="AD498" s="126">
        <f t="shared" si="139"/>
        <v>0</v>
      </c>
      <c r="AE498" s="126">
        <f t="shared" si="140"/>
        <v>1</v>
      </c>
      <c r="AF498" s="127"/>
      <c r="AG498" s="125"/>
      <c r="AH498" s="125">
        <f t="shared" si="141"/>
        <v>3</v>
      </c>
      <c r="AI498" s="125">
        <f t="shared" si="142"/>
        <v>3</v>
      </c>
      <c r="AJ498" s="125" t="str">
        <f t="shared" si="143"/>
        <v>Correct</v>
      </c>
      <c r="AK498" s="125"/>
      <c r="AL498" s="115" t="s">
        <v>83</v>
      </c>
      <c r="AM498" s="115">
        <v>70</v>
      </c>
      <c r="AN498" s="115" t="s">
        <v>181</v>
      </c>
      <c r="AO498" s="115" t="s">
        <v>241</v>
      </c>
      <c r="AP498" s="115" t="s">
        <v>85</v>
      </c>
      <c r="AQ498" s="115" t="s">
        <v>86</v>
      </c>
      <c r="AR498" s="115" t="s">
        <v>87</v>
      </c>
      <c r="AS498" s="115" t="s">
        <v>100</v>
      </c>
      <c r="AT498" s="115" t="s">
        <v>94</v>
      </c>
      <c r="AU498" s="115" t="s">
        <v>106</v>
      </c>
      <c r="AV498" s="115" t="s">
        <v>91</v>
      </c>
      <c r="AW498" s="115" t="s">
        <v>91</v>
      </c>
    </row>
    <row r="499" spans="1:49">
      <c r="A499" s="115">
        <v>7011001664</v>
      </c>
      <c r="C499" s="115" t="s">
        <v>19</v>
      </c>
      <c r="J499" s="115" t="s">
        <v>26</v>
      </c>
      <c r="M499" s="115" t="s">
        <v>29</v>
      </c>
      <c r="O499" s="125"/>
      <c r="P499" s="125">
        <f t="shared" si="126"/>
        <v>3</v>
      </c>
      <c r="Q499" s="125">
        <f t="shared" si="127"/>
        <v>1</v>
      </c>
      <c r="R499" s="125"/>
      <c r="S499" s="125">
        <f t="shared" si="128"/>
        <v>0</v>
      </c>
      <c r="T499" s="125">
        <f t="shared" si="129"/>
        <v>1</v>
      </c>
      <c r="U499" s="125">
        <f t="shared" si="130"/>
        <v>0</v>
      </c>
      <c r="V499" s="126">
        <f t="shared" si="131"/>
        <v>0</v>
      </c>
      <c r="W499" s="126">
        <f t="shared" si="132"/>
        <v>0</v>
      </c>
      <c r="X499" s="126">
        <f t="shared" si="133"/>
        <v>0</v>
      </c>
      <c r="Y499" s="126">
        <f t="shared" si="134"/>
        <v>0</v>
      </c>
      <c r="Z499" s="126">
        <f t="shared" si="135"/>
        <v>0</v>
      </c>
      <c r="AA499" s="126">
        <f t="shared" si="136"/>
        <v>1</v>
      </c>
      <c r="AB499" s="126">
        <f t="shared" si="137"/>
        <v>0</v>
      </c>
      <c r="AC499" s="126">
        <f t="shared" si="138"/>
        <v>0</v>
      </c>
      <c r="AD499" s="126">
        <f t="shared" si="139"/>
        <v>1</v>
      </c>
      <c r="AE499" s="126">
        <f t="shared" si="140"/>
        <v>0</v>
      </c>
      <c r="AF499" s="127"/>
      <c r="AG499" s="125"/>
      <c r="AH499" s="125">
        <f t="shared" si="141"/>
        <v>3</v>
      </c>
      <c r="AI499" s="125">
        <f t="shared" si="142"/>
        <v>3</v>
      </c>
      <c r="AJ499" s="125" t="str">
        <f t="shared" si="143"/>
        <v>Correct</v>
      </c>
      <c r="AK499" s="125"/>
      <c r="AL499" s="115" t="s">
        <v>83</v>
      </c>
      <c r="AM499" s="115">
        <v>65</v>
      </c>
      <c r="AN499" s="115" t="s">
        <v>84</v>
      </c>
      <c r="AO499" s="115" t="s">
        <v>131</v>
      </c>
      <c r="AP499" s="115" t="s">
        <v>85</v>
      </c>
      <c r="AR499" s="115" t="s">
        <v>87</v>
      </c>
      <c r="AS499" s="115" t="s">
        <v>88</v>
      </c>
      <c r="AT499" s="115" t="s">
        <v>111</v>
      </c>
      <c r="AU499" s="115" t="s">
        <v>90</v>
      </c>
      <c r="AV499" s="115" t="s">
        <v>91</v>
      </c>
      <c r="AW499" s="115" t="s">
        <v>91</v>
      </c>
    </row>
    <row r="500" spans="1:49">
      <c r="A500" s="115">
        <v>6988289403</v>
      </c>
      <c r="D500" s="115" t="s">
        <v>20</v>
      </c>
      <c r="J500" s="115" t="s">
        <v>26</v>
      </c>
      <c r="N500" s="115" t="s">
        <v>30</v>
      </c>
      <c r="O500" s="125"/>
      <c r="P500" s="125">
        <f t="shared" si="126"/>
        <v>3</v>
      </c>
      <c r="Q500" s="125">
        <f t="shared" si="127"/>
        <v>1</v>
      </c>
      <c r="R500" s="125"/>
      <c r="S500" s="125">
        <f t="shared" si="128"/>
        <v>0</v>
      </c>
      <c r="T500" s="125">
        <f t="shared" si="129"/>
        <v>0</v>
      </c>
      <c r="U500" s="125">
        <f t="shared" si="130"/>
        <v>1</v>
      </c>
      <c r="V500" s="126">
        <f t="shared" si="131"/>
        <v>0</v>
      </c>
      <c r="W500" s="126">
        <f t="shared" si="132"/>
        <v>0</v>
      </c>
      <c r="X500" s="126">
        <f t="shared" si="133"/>
        <v>0</v>
      </c>
      <c r="Y500" s="126">
        <f t="shared" si="134"/>
        <v>0</v>
      </c>
      <c r="Z500" s="126">
        <f t="shared" si="135"/>
        <v>0</v>
      </c>
      <c r="AA500" s="126">
        <f t="shared" si="136"/>
        <v>1</v>
      </c>
      <c r="AB500" s="126">
        <f t="shared" si="137"/>
        <v>0</v>
      </c>
      <c r="AC500" s="126">
        <f t="shared" si="138"/>
        <v>0</v>
      </c>
      <c r="AD500" s="126">
        <f t="shared" si="139"/>
        <v>0</v>
      </c>
      <c r="AE500" s="126">
        <f t="shared" si="140"/>
        <v>1</v>
      </c>
      <c r="AF500" s="127"/>
      <c r="AG500" s="125"/>
      <c r="AH500" s="125">
        <f t="shared" si="141"/>
        <v>3</v>
      </c>
      <c r="AI500" s="125">
        <f t="shared" si="142"/>
        <v>3</v>
      </c>
      <c r="AJ500" s="125" t="str">
        <f t="shared" si="143"/>
        <v>Correct</v>
      </c>
      <c r="AK500" s="125"/>
      <c r="AL500" s="115" t="s">
        <v>99</v>
      </c>
      <c r="AM500" s="115">
        <v>28</v>
      </c>
      <c r="AN500" s="115" t="s">
        <v>84</v>
      </c>
      <c r="AO500" s="115" t="s">
        <v>140</v>
      </c>
      <c r="AP500" s="115" t="s">
        <v>85</v>
      </c>
      <c r="AQ500" s="115" t="s">
        <v>86</v>
      </c>
      <c r="AR500" s="115" t="s">
        <v>475</v>
      </c>
      <c r="AS500" s="115" t="s">
        <v>101</v>
      </c>
      <c r="AT500" s="115" t="s">
        <v>94</v>
      </c>
      <c r="AU500" s="115" t="s">
        <v>113</v>
      </c>
      <c r="AV500" s="115" t="s">
        <v>91</v>
      </c>
      <c r="AW500" s="115" t="s">
        <v>91</v>
      </c>
    </row>
    <row r="501" spans="1:49">
      <c r="A501" s="115">
        <v>5584917497</v>
      </c>
      <c r="C501" s="115" t="s">
        <v>19</v>
      </c>
      <c r="F501" s="115" t="s">
        <v>22</v>
      </c>
      <c r="L501" s="115" t="s">
        <v>28</v>
      </c>
      <c r="O501" s="125"/>
      <c r="P501" s="125">
        <f t="shared" si="126"/>
        <v>3</v>
      </c>
      <c r="Q501" s="125">
        <f t="shared" si="127"/>
        <v>1</v>
      </c>
      <c r="R501" s="125"/>
      <c r="S501" s="125">
        <f t="shared" si="128"/>
        <v>0</v>
      </c>
      <c r="T501" s="125">
        <f t="shared" si="129"/>
        <v>1</v>
      </c>
      <c r="U501" s="125">
        <f t="shared" si="130"/>
        <v>0</v>
      </c>
      <c r="V501" s="126">
        <f t="shared" si="131"/>
        <v>0</v>
      </c>
      <c r="W501" s="126">
        <f t="shared" si="132"/>
        <v>1</v>
      </c>
      <c r="X501" s="126">
        <f t="shared" si="133"/>
        <v>0</v>
      </c>
      <c r="Y501" s="126">
        <f t="shared" si="134"/>
        <v>0</v>
      </c>
      <c r="Z501" s="126">
        <f t="shared" si="135"/>
        <v>0</v>
      </c>
      <c r="AA501" s="126">
        <f t="shared" si="136"/>
        <v>0</v>
      </c>
      <c r="AB501" s="126">
        <f t="shared" si="137"/>
        <v>0</v>
      </c>
      <c r="AC501" s="126">
        <f t="shared" si="138"/>
        <v>1</v>
      </c>
      <c r="AD501" s="126">
        <f t="shared" si="139"/>
        <v>0</v>
      </c>
      <c r="AE501" s="126">
        <f t="shared" si="140"/>
        <v>0</v>
      </c>
      <c r="AF501" s="127"/>
      <c r="AG501" s="125"/>
      <c r="AH501" s="125">
        <f t="shared" si="141"/>
        <v>3</v>
      </c>
      <c r="AI501" s="125">
        <f t="shared" si="142"/>
        <v>3</v>
      </c>
      <c r="AJ501" s="125" t="str">
        <f t="shared" si="143"/>
        <v>Correct</v>
      </c>
      <c r="AK501" s="125"/>
      <c r="AL501" s="115" t="s">
        <v>99</v>
      </c>
      <c r="AM501" s="115">
        <v>58</v>
      </c>
      <c r="AN501" s="115" t="s">
        <v>181</v>
      </c>
      <c r="AO501" s="115" t="s">
        <v>219</v>
      </c>
      <c r="AP501" s="115" t="s">
        <v>85</v>
      </c>
      <c r="AQ501" s="115" t="s">
        <v>86</v>
      </c>
      <c r="AR501" s="115" t="s">
        <v>87</v>
      </c>
      <c r="AS501" s="115" t="s">
        <v>100</v>
      </c>
      <c r="AT501" s="115" t="s">
        <v>112</v>
      </c>
      <c r="AU501" s="115" t="s">
        <v>113</v>
      </c>
      <c r="AV501" s="115" t="s">
        <v>91</v>
      </c>
      <c r="AW501" s="115" t="s">
        <v>91</v>
      </c>
    </row>
    <row r="502" spans="1:49">
      <c r="A502" s="115">
        <v>5586468248</v>
      </c>
      <c r="J502" s="115" t="s">
        <v>26</v>
      </c>
      <c r="K502" s="115" t="s">
        <v>27</v>
      </c>
      <c r="N502" s="115" t="s">
        <v>30</v>
      </c>
      <c r="O502" s="125"/>
      <c r="P502" s="125">
        <f t="shared" si="126"/>
        <v>3</v>
      </c>
      <c r="Q502" s="125">
        <f t="shared" si="127"/>
        <v>1</v>
      </c>
      <c r="R502" s="125"/>
      <c r="S502" s="125">
        <f t="shared" si="128"/>
        <v>0</v>
      </c>
      <c r="T502" s="125">
        <f t="shared" si="129"/>
        <v>0</v>
      </c>
      <c r="U502" s="125">
        <f t="shared" si="130"/>
        <v>0</v>
      </c>
      <c r="V502" s="126">
        <f t="shared" si="131"/>
        <v>0</v>
      </c>
      <c r="W502" s="126">
        <f t="shared" si="132"/>
        <v>0</v>
      </c>
      <c r="X502" s="126">
        <f t="shared" si="133"/>
        <v>0</v>
      </c>
      <c r="Y502" s="126">
        <f t="shared" si="134"/>
        <v>0</v>
      </c>
      <c r="Z502" s="126">
        <f t="shared" si="135"/>
        <v>0</v>
      </c>
      <c r="AA502" s="126">
        <f t="shared" si="136"/>
        <v>1</v>
      </c>
      <c r="AB502" s="126">
        <f t="shared" si="137"/>
        <v>1</v>
      </c>
      <c r="AC502" s="126">
        <f t="shared" si="138"/>
        <v>0</v>
      </c>
      <c r="AD502" s="126">
        <f t="shared" si="139"/>
        <v>0</v>
      </c>
      <c r="AE502" s="126">
        <f t="shared" si="140"/>
        <v>1</v>
      </c>
      <c r="AF502" s="127"/>
      <c r="AG502" s="125"/>
      <c r="AH502" s="125">
        <f t="shared" si="141"/>
        <v>3</v>
      </c>
      <c r="AI502" s="125">
        <f t="shared" si="142"/>
        <v>3</v>
      </c>
      <c r="AJ502" s="125" t="str">
        <f t="shared" si="143"/>
        <v>Correct</v>
      </c>
      <c r="AK502" s="125"/>
      <c r="AL502" s="115" t="s">
        <v>99</v>
      </c>
      <c r="AM502" s="115">
        <v>48</v>
      </c>
      <c r="AN502" s="115" t="s">
        <v>84</v>
      </c>
      <c r="AO502" s="115" t="s">
        <v>172</v>
      </c>
      <c r="AP502" s="115" t="s">
        <v>85</v>
      </c>
      <c r="AQ502" s="115" t="s">
        <v>91</v>
      </c>
      <c r="AR502" s="115" t="s">
        <v>108</v>
      </c>
      <c r="AS502" s="115" t="s">
        <v>101</v>
      </c>
      <c r="AT502" s="115" t="s">
        <v>89</v>
      </c>
      <c r="AU502" s="115" t="s">
        <v>90</v>
      </c>
      <c r="AV502" s="115" t="s">
        <v>91</v>
      </c>
      <c r="AW502" s="115" t="s">
        <v>91</v>
      </c>
    </row>
    <row r="503" spans="1:49">
      <c r="A503" s="115">
        <v>7045789790</v>
      </c>
      <c r="D503" s="115" t="s">
        <v>20</v>
      </c>
      <c r="J503" s="115" t="s">
        <v>26</v>
      </c>
      <c r="N503" s="115" t="s">
        <v>30</v>
      </c>
      <c r="O503" s="125"/>
      <c r="P503" s="125">
        <f t="shared" si="126"/>
        <v>3</v>
      </c>
      <c r="Q503" s="125">
        <f t="shared" si="127"/>
        <v>1</v>
      </c>
      <c r="R503" s="125"/>
      <c r="S503" s="125">
        <f t="shared" si="128"/>
        <v>0</v>
      </c>
      <c r="T503" s="125">
        <f t="shared" si="129"/>
        <v>0</v>
      </c>
      <c r="U503" s="125">
        <f t="shared" si="130"/>
        <v>1</v>
      </c>
      <c r="V503" s="126">
        <f t="shared" si="131"/>
        <v>0</v>
      </c>
      <c r="W503" s="126">
        <f t="shared" si="132"/>
        <v>0</v>
      </c>
      <c r="X503" s="126">
        <f t="shared" si="133"/>
        <v>0</v>
      </c>
      <c r="Y503" s="126">
        <f t="shared" si="134"/>
        <v>0</v>
      </c>
      <c r="Z503" s="126">
        <f t="shared" si="135"/>
        <v>0</v>
      </c>
      <c r="AA503" s="126">
        <f t="shared" si="136"/>
        <v>1</v>
      </c>
      <c r="AB503" s="126">
        <f t="shared" si="137"/>
        <v>0</v>
      </c>
      <c r="AC503" s="126">
        <f t="shared" si="138"/>
        <v>0</v>
      </c>
      <c r="AD503" s="126">
        <f t="shared" si="139"/>
        <v>0</v>
      </c>
      <c r="AE503" s="126">
        <f t="shared" si="140"/>
        <v>1</v>
      </c>
      <c r="AF503" s="127"/>
      <c r="AG503" s="125"/>
      <c r="AH503" s="125">
        <f t="shared" si="141"/>
        <v>3</v>
      </c>
      <c r="AI503" s="125">
        <f t="shared" si="142"/>
        <v>3</v>
      </c>
      <c r="AJ503" s="125" t="str">
        <f t="shared" si="143"/>
        <v>Correct</v>
      </c>
      <c r="AK503" s="125"/>
      <c r="AL503" s="115" t="s">
        <v>83</v>
      </c>
      <c r="AM503" s="115">
        <v>60</v>
      </c>
      <c r="AN503" s="115" t="s">
        <v>181</v>
      </c>
      <c r="AO503" s="115" t="s">
        <v>203</v>
      </c>
      <c r="AP503" s="115" t="s">
        <v>85</v>
      </c>
      <c r="AQ503" s="115" t="s">
        <v>86</v>
      </c>
      <c r="AR503" s="115" t="s">
        <v>137</v>
      </c>
      <c r="AS503" s="115" t="s">
        <v>101</v>
      </c>
      <c r="AT503" s="115" t="s">
        <v>89</v>
      </c>
      <c r="AU503" s="115" t="s">
        <v>106</v>
      </c>
      <c r="AV503" s="115" t="s">
        <v>91</v>
      </c>
      <c r="AW503" s="115" t="s">
        <v>91</v>
      </c>
    </row>
    <row r="504" spans="1:49">
      <c r="A504" s="115">
        <v>6988281250</v>
      </c>
      <c r="J504" s="115" t="s">
        <v>26</v>
      </c>
      <c r="O504" s="125"/>
      <c r="P504" s="125">
        <f t="shared" si="126"/>
        <v>1</v>
      </c>
      <c r="Q504" s="125">
        <f t="shared" si="127"/>
        <v>3</v>
      </c>
      <c r="R504" s="125"/>
      <c r="S504" s="125">
        <f t="shared" si="128"/>
        <v>0</v>
      </c>
      <c r="T504" s="125">
        <f t="shared" si="129"/>
        <v>0</v>
      </c>
      <c r="U504" s="125">
        <f t="shared" si="130"/>
        <v>0</v>
      </c>
      <c r="V504" s="126">
        <f t="shared" si="131"/>
        <v>0</v>
      </c>
      <c r="W504" s="126">
        <f t="shared" si="132"/>
        <v>0</v>
      </c>
      <c r="X504" s="126">
        <f t="shared" si="133"/>
        <v>0</v>
      </c>
      <c r="Y504" s="126">
        <f t="shared" si="134"/>
        <v>0</v>
      </c>
      <c r="Z504" s="126">
        <f t="shared" si="135"/>
        <v>0</v>
      </c>
      <c r="AA504" s="126">
        <f t="shared" si="136"/>
        <v>1</v>
      </c>
      <c r="AB504" s="126">
        <f t="shared" si="137"/>
        <v>0</v>
      </c>
      <c r="AC504" s="126">
        <f t="shared" si="138"/>
        <v>0</v>
      </c>
      <c r="AD504" s="126">
        <f t="shared" si="139"/>
        <v>0</v>
      </c>
      <c r="AE504" s="126">
        <f t="shared" si="140"/>
        <v>0</v>
      </c>
      <c r="AF504" s="127"/>
      <c r="AG504" s="125"/>
      <c r="AH504" s="125">
        <f t="shared" si="141"/>
        <v>1</v>
      </c>
      <c r="AI504" s="125">
        <f t="shared" si="142"/>
        <v>1</v>
      </c>
      <c r="AJ504" s="125" t="str">
        <f t="shared" si="143"/>
        <v>Correct</v>
      </c>
      <c r="AK504" s="125"/>
      <c r="AL504" s="115" t="s">
        <v>99</v>
      </c>
      <c r="AM504" s="115">
        <v>65</v>
      </c>
      <c r="AN504" s="115" t="s">
        <v>84</v>
      </c>
      <c r="AO504" s="115" t="s">
        <v>168</v>
      </c>
      <c r="AP504" s="115" t="s">
        <v>92</v>
      </c>
      <c r="AR504" s="115" t="s">
        <v>477</v>
      </c>
      <c r="AS504" s="115" t="s">
        <v>101</v>
      </c>
      <c r="AT504" s="115" t="s">
        <v>111</v>
      </c>
      <c r="AU504" s="115" t="s">
        <v>106</v>
      </c>
      <c r="AV504" s="115" t="s">
        <v>91</v>
      </c>
      <c r="AW504" s="115" t="s">
        <v>91</v>
      </c>
    </row>
    <row r="505" spans="1:49">
      <c r="A505" s="115">
        <v>7044860628</v>
      </c>
      <c r="M505" s="115" t="s">
        <v>29</v>
      </c>
      <c r="N505" s="115" t="s">
        <v>30</v>
      </c>
      <c r="O505" s="125"/>
      <c r="P505" s="125">
        <f t="shared" si="126"/>
        <v>2</v>
      </c>
      <c r="Q505" s="125">
        <f t="shared" si="127"/>
        <v>1.5</v>
      </c>
      <c r="R505" s="125"/>
      <c r="S505" s="125">
        <f t="shared" si="128"/>
        <v>0</v>
      </c>
      <c r="T505" s="125">
        <f t="shared" si="129"/>
        <v>0</v>
      </c>
      <c r="U505" s="125">
        <f t="shared" si="130"/>
        <v>0</v>
      </c>
      <c r="V505" s="126">
        <f t="shared" si="131"/>
        <v>0</v>
      </c>
      <c r="W505" s="126">
        <f t="shared" si="132"/>
        <v>0</v>
      </c>
      <c r="X505" s="126">
        <f t="shared" si="133"/>
        <v>0</v>
      </c>
      <c r="Y505" s="126">
        <f t="shared" si="134"/>
        <v>0</v>
      </c>
      <c r="Z505" s="126">
        <f t="shared" si="135"/>
        <v>0</v>
      </c>
      <c r="AA505" s="126">
        <f t="shared" si="136"/>
        <v>0</v>
      </c>
      <c r="AB505" s="126">
        <f t="shared" si="137"/>
        <v>0</v>
      </c>
      <c r="AC505" s="126">
        <f t="shared" si="138"/>
        <v>0</v>
      </c>
      <c r="AD505" s="126">
        <f t="shared" si="139"/>
        <v>1</v>
      </c>
      <c r="AE505" s="126">
        <f t="shared" si="140"/>
        <v>1</v>
      </c>
      <c r="AF505" s="127"/>
      <c r="AG505" s="125"/>
      <c r="AH505" s="125">
        <f t="shared" si="141"/>
        <v>2</v>
      </c>
      <c r="AI505" s="125">
        <f t="shared" si="142"/>
        <v>2</v>
      </c>
      <c r="AJ505" s="125" t="str">
        <f t="shared" si="143"/>
        <v>Correct</v>
      </c>
      <c r="AK505" s="125"/>
      <c r="AL505" s="115" t="s">
        <v>83</v>
      </c>
      <c r="AM505" s="115">
        <v>60</v>
      </c>
      <c r="AN505" s="115" t="s">
        <v>84</v>
      </c>
      <c r="AO505" s="115" t="s">
        <v>138</v>
      </c>
      <c r="AP505" s="115" t="s">
        <v>85</v>
      </c>
      <c r="AR505" s="115" t="s">
        <v>87</v>
      </c>
      <c r="AS505" s="115" t="s">
        <v>100</v>
      </c>
      <c r="AT505" s="115" t="s">
        <v>112</v>
      </c>
      <c r="AU505" s="115" t="s">
        <v>103</v>
      </c>
      <c r="AV505" s="115" t="s">
        <v>91</v>
      </c>
      <c r="AW505" s="115" t="s">
        <v>91</v>
      </c>
    </row>
    <row r="506" spans="1:49">
      <c r="A506" s="115">
        <v>7011089646</v>
      </c>
      <c r="D506" s="115" t="s">
        <v>20</v>
      </c>
      <c r="E506" s="115" t="s">
        <v>21</v>
      </c>
      <c r="N506" s="115" t="s">
        <v>30</v>
      </c>
      <c r="O506" s="125"/>
      <c r="P506" s="125">
        <f t="shared" si="126"/>
        <v>3</v>
      </c>
      <c r="Q506" s="125">
        <f t="shared" si="127"/>
        <v>1</v>
      </c>
      <c r="R506" s="125"/>
      <c r="S506" s="125">
        <f t="shared" si="128"/>
        <v>0</v>
      </c>
      <c r="T506" s="125">
        <f t="shared" si="129"/>
        <v>0</v>
      </c>
      <c r="U506" s="125">
        <f t="shared" si="130"/>
        <v>1</v>
      </c>
      <c r="V506" s="126">
        <f t="shared" si="131"/>
        <v>1</v>
      </c>
      <c r="W506" s="126">
        <f t="shared" si="132"/>
        <v>0</v>
      </c>
      <c r="X506" s="126">
        <f t="shared" si="133"/>
        <v>0</v>
      </c>
      <c r="Y506" s="126">
        <f t="shared" si="134"/>
        <v>0</v>
      </c>
      <c r="Z506" s="126">
        <f t="shared" si="135"/>
        <v>0</v>
      </c>
      <c r="AA506" s="126">
        <f t="shared" si="136"/>
        <v>0</v>
      </c>
      <c r="AB506" s="126">
        <f t="shared" si="137"/>
        <v>0</v>
      </c>
      <c r="AC506" s="126">
        <f t="shared" si="138"/>
        <v>0</v>
      </c>
      <c r="AD506" s="126">
        <f t="shared" si="139"/>
        <v>0</v>
      </c>
      <c r="AE506" s="126">
        <f t="shared" si="140"/>
        <v>1</v>
      </c>
      <c r="AF506" s="127"/>
      <c r="AG506" s="125"/>
      <c r="AH506" s="125">
        <f t="shared" si="141"/>
        <v>3</v>
      </c>
      <c r="AI506" s="125">
        <f t="shared" si="142"/>
        <v>3</v>
      </c>
      <c r="AJ506" s="125" t="str">
        <f t="shared" si="143"/>
        <v>Correct</v>
      </c>
      <c r="AK506" s="125"/>
      <c r="AL506" s="115" t="s">
        <v>83</v>
      </c>
      <c r="AM506" s="115">
        <v>64</v>
      </c>
      <c r="AN506" s="115" t="s">
        <v>84</v>
      </c>
      <c r="AP506" s="115" t="s">
        <v>85</v>
      </c>
      <c r="AR506" s="115" t="s">
        <v>87</v>
      </c>
      <c r="AS506" s="115" t="s">
        <v>104</v>
      </c>
      <c r="AT506" s="115" t="s">
        <v>102</v>
      </c>
      <c r="AU506" s="115" t="s">
        <v>90</v>
      </c>
      <c r="AV506" s="115" t="s">
        <v>91</v>
      </c>
      <c r="AW506" s="115" t="s">
        <v>91</v>
      </c>
    </row>
    <row r="507" spans="1:49">
      <c r="A507" s="115">
        <v>6982467521</v>
      </c>
      <c r="C507" s="115" t="s">
        <v>19</v>
      </c>
      <c r="L507" s="115" t="s">
        <v>28</v>
      </c>
      <c r="N507" s="115" t="s">
        <v>30</v>
      </c>
      <c r="O507" s="125"/>
      <c r="P507" s="125">
        <f t="shared" si="126"/>
        <v>3</v>
      </c>
      <c r="Q507" s="125">
        <f t="shared" si="127"/>
        <v>1</v>
      </c>
      <c r="R507" s="125"/>
      <c r="S507" s="125">
        <f t="shared" si="128"/>
        <v>0</v>
      </c>
      <c r="T507" s="125">
        <f t="shared" si="129"/>
        <v>1</v>
      </c>
      <c r="U507" s="125">
        <f t="shared" si="130"/>
        <v>0</v>
      </c>
      <c r="V507" s="126">
        <f t="shared" si="131"/>
        <v>0</v>
      </c>
      <c r="W507" s="126">
        <f t="shared" si="132"/>
        <v>0</v>
      </c>
      <c r="X507" s="126">
        <f t="shared" si="133"/>
        <v>0</v>
      </c>
      <c r="Y507" s="126">
        <f t="shared" si="134"/>
        <v>0</v>
      </c>
      <c r="Z507" s="126">
        <f t="shared" si="135"/>
        <v>0</v>
      </c>
      <c r="AA507" s="126">
        <f t="shared" si="136"/>
        <v>0</v>
      </c>
      <c r="AB507" s="126">
        <f t="shared" si="137"/>
        <v>0</v>
      </c>
      <c r="AC507" s="126">
        <f t="shared" si="138"/>
        <v>1</v>
      </c>
      <c r="AD507" s="126">
        <f t="shared" si="139"/>
        <v>0</v>
      </c>
      <c r="AE507" s="126">
        <f t="shared" si="140"/>
        <v>1</v>
      </c>
      <c r="AF507" s="127"/>
      <c r="AG507" s="125"/>
      <c r="AH507" s="125">
        <f t="shared" si="141"/>
        <v>3</v>
      </c>
      <c r="AI507" s="125">
        <f t="shared" si="142"/>
        <v>3</v>
      </c>
      <c r="AJ507" s="125" t="str">
        <f t="shared" si="143"/>
        <v>Correct</v>
      </c>
      <c r="AK507" s="125"/>
      <c r="AL507" s="115" t="s">
        <v>99</v>
      </c>
      <c r="AM507" s="115">
        <v>55</v>
      </c>
      <c r="AN507" s="115" t="s">
        <v>181</v>
      </c>
      <c r="AO507" s="115" t="s">
        <v>211</v>
      </c>
      <c r="AP507" s="115" t="s">
        <v>107</v>
      </c>
      <c r="AQ507" s="115" t="s">
        <v>86</v>
      </c>
      <c r="AS507" s="115" t="s">
        <v>101</v>
      </c>
      <c r="AT507" s="115" t="s">
        <v>94</v>
      </c>
      <c r="AU507" s="115" t="s">
        <v>113</v>
      </c>
      <c r="AV507" s="115" t="s">
        <v>91</v>
      </c>
      <c r="AW507" s="115" t="s">
        <v>91</v>
      </c>
    </row>
    <row r="508" spans="1:49">
      <c r="A508" s="115">
        <v>7045758702</v>
      </c>
      <c r="C508" s="115" t="s">
        <v>19</v>
      </c>
      <c r="D508" s="115" t="s">
        <v>20</v>
      </c>
      <c r="O508" s="125"/>
      <c r="P508" s="125">
        <f t="shared" si="126"/>
        <v>2</v>
      </c>
      <c r="Q508" s="125">
        <f t="shared" si="127"/>
        <v>1.5</v>
      </c>
      <c r="R508" s="125"/>
      <c r="S508" s="125">
        <f t="shared" si="128"/>
        <v>0</v>
      </c>
      <c r="T508" s="125">
        <f t="shared" si="129"/>
        <v>1</v>
      </c>
      <c r="U508" s="125">
        <f t="shared" si="130"/>
        <v>1</v>
      </c>
      <c r="V508" s="126">
        <f t="shared" si="131"/>
        <v>0</v>
      </c>
      <c r="W508" s="126">
        <f t="shared" si="132"/>
        <v>0</v>
      </c>
      <c r="X508" s="126">
        <f t="shared" si="133"/>
        <v>0</v>
      </c>
      <c r="Y508" s="126">
        <f t="shared" si="134"/>
        <v>0</v>
      </c>
      <c r="Z508" s="126">
        <f t="shared" si="135"/>
        <v>0</v>
      </c>
      <c r="AA508" s="126">
        <f t="shared" si="136"/>
        <v>0</v>
      </c>
      <c r="AB508" s="126">
        <f t="shared" si="137"/>
        <v>0</v>
      </c>
      <c r="AC508" s="126">
        <f t="shared" si="138"/>
        <v>0</v>
      </c>
      <c r="AD508" s="126">
        <f t="shared" si="139"/>
        <v>0</v>
      </c>
      <c r="AE508" s="126">
        <f t="shared" si="140"/>
        <v>0</v>
      </c>
      <c r="AF508" s="127"/>
      <c r="AG508" s="125"/>
      <c r="AH508" s="125">
        <f t="shared" si="141"/>
        <v>2</v>
      </c>
      <c r="AI508" s="125">
        <f t="shared" si="142"/>
        <v>2</v>
      </c>
      <c r="AJ508" s="125" t="str">
        <f t="shared" si="143"/>
        <v>Correct</v>
      </c>
      <c r="AK508" s="125"/>
      <c r="AL508" s="115" t="s">
        <v>83</v>
      </c>
      <c r="AM508" s="115">
        <v>98</v>
      </c>
      <c r="AN508" s="115" t="s">
        <v>181</v>
      </c>
      <c r="AO508" s="115" t="s">
        <v>219</v>
      </c>
      <c r="AP508" s="115" t="s">
        <v>85</v>
      </c>
      <c r="AQ508" s="115" t="s">
        <v>86</v>
      </c>
      <c r="AR508" s="115" t="s">
        <v>87</v>
      </c>
      <c r="AS508" s="115" t="s">
        <v>101</v>
      </c>
      <c r="AT508" s="115" t="s">
        <v>114</v>
      </c>
      <c r="AU508" s="115" t="s">
        <v>106</v>
      </c>
      <c r="AV508" s="115" t="s">
        <v>91</v>
      </c>
      <c r="AW508" s="115" t="s">
        <v>86</v>
      </c>
    </row>
    <row r="509" spans="1:49">
      <c r="A509" s="115">
        <v>6985470348</v>
      </c>
      <c r="E509" s="115" t="s">
        <v>21</v>
      </c>
      <c r="L509" s="115" t="s">
        <v>28</v>
      </c>
      <c r="N509" s="115" t="s">
        <v>30</v>
      </c>
      <c r="O509" s="125"/>
      <c r="P509" s="125">
        <f t="shared" si="126"/>
        <v>3</v>
      </c>
      <c r="Q509" s="125">
        <f t="shared" si="127"/>
        <v>1</v>
      </c>
      <c r="R509" s="125"/>
      <c r="S509" s="125">
        <f t="shared" si="128"/>
        <v>0</v>
      </c>
      <c r="T509" s="125">
        <f t="shared" si="129"/>
        <v>0</v>
      </c>
      <c r="U509" s="125">
        <f t="shared" si="130"/>
        <v>0</v>
      </c>
      <c r="V509" s="126">
        <f t="shared" si="131"/>
        <v>1</v>
      </c>
      <c r="W509" s="126">
        <f t="shared" si="132"/>
        <v>0</v>
      </c>
      <c r="X509" s="126">
        <f t="shared" si="133"/>
        <v>0</v>
      </c>
      <c r="Y509" s="126">
        <f t="shared" si="134"/>
        <v>0</v>
      </c>
      <c r="Z509" s="126">
        <f t="shared" si="135"/>
        <v>0</v>
      </c>
      <c r="AA509" s="126">
        <f t="shared" si="136"/>
        <v>0</v>
      </c>
      <c r="AB509" s="126">
        <f t="shared" si="137"/>
        <v>0</v>
      </c>
      <c r="AC509" s="126">
        <f t="shared" si="138"/>
        <v>1</v>
      </c>
      <c r="AD509" s="126">
        <f t="shared" si="139"/>
        <v>0</v>
      </c>
      <c r="AE509" s="126">
        <f t="shared" si="140"/>
        <v>1</v>
      </c>
      <c r="AF509" s="127"/>
      <c r="AG509" s="125"/>
      <c r="AH509" s="125">
        <f t="shared" si="141"/>
        <v>3</v>
      </c>
      <c r="AI509" s="125">
        <f t="shared" si="142"/>
        <v>3</v>
      </c>
      <c r="AJ509" s="125" t="str">
        <f t="shared" si="143"/>
        <v>Correct</v>
      </c>
      <c r="AK509" s="125"/>
      <c r="AL509" s="115" t="s">
        <v>99</v>
      </c>
      <c r="AM509" s="115">
        <v>75</v>
      </c>
      <c r="AN509" s="115" t="s">
        <v>181</v>
      </c>
      <c r="AO509" s="115" t="s">
        <v>222</v>
      </c>
      <c r="AP509" s="115" t="s">
        <v>85</v>
      </c>
      <c r="AQ509" s="115" t="s">
        <v>86</v>
      </c>
      <c r="AR509" s="115" t="s">
        <v>87</v>
      </c>
      <c r="AS509" s="115" t="s">
        <v>100</v>
      </c>
      <c r="AT509" s="115" t="s">
        <v>89</v>
      </c>
      <c r="AU509" s="115" t="s">
        <v>106</v>
      </c>
      <c r="AV509" s="115" t="s">
        <v>91</v>
      </c>
      <c r="AW509" s="115" t="s">
        <v>91</v>
      </c>
    </row>
    <row r="510" spans="1:49">
      <c r="A510" s="115">
        <v>7044857149</v>
      </c>
      <c r="D510" s="115" t="s">
        <v>20</v>
      </c>
      <c r="J510" s="115" t="s">
        <v>26</v>
      </c>
      <c r="N510" s="115" t="s">
        <v>30</v>
      </c>
      <c r="O510" s="125"/>
      <c r="P510" s="125">
        <f t="shared" si="126"/>
        <v>3</v>
      </c>
      <c r="Q510" s="125">
        <f t="shared" si="127"/>
        <v>1</v>
      </c>
      <c r="R510" s="125"/>
      <c r="S510" s="125">
        <f t="shared" si="128"/>
        <v>0</v>
      </c>
      <c r="T510" s="125">
        <f t="shared" si="129"/>
        <v>0</v>
      </c>
      <c r="U510" s="125">
        <f t="shared" si="130"/>
        <v>1</v>
      </c>
      <c r="V510" s="126">
        <f t="shared" si="131"/>
        <v>0</v>
      </c>
      <c r="W510" s="126">
        <f t="shared" si="132"/>
        <v>0</v>
      </c>
      <c r="X510" s="126">
        <f t="shared" si="133"/>
        <v>0</v>
      </c>
      <c r="Y510" s="126">
        <f t="shared" si="134"/>
        <v>0</v>
      </c>
      <c r="Z510" s="126">
        <f t="shared" si="135"/>
        <v>0</v>
      </c>
      <c r="AA510" s="126">
        <f t="shared" si="136"/>
        <v>1</v>
      </c>
      <c r="AB510" s="126">
        <f t="shared" si="137"/>
        <v>0</v>
      </c>
      <c r="AC510" s="126">
        <f t="shared" si="138"/>
        <v>0</v>
      </c>
      <c r="AD510" s="126">
        <f t="shared" si="139"/>
        <v>0</v>
      </c>
      <c r="AE510" s="126">
        <f t="shared" si="140"/>
        <v>1</v>
      </c>
      <c r="AF510" s="127"/>
      <c r="AG510" s="125"/>
      <c r="AH510" s="125">
        <f t="shared" si="141"/>
        <v>3</v>
      </c>
      <c r="AI510" s="125">
        <f t="shared" si="142"/>
        <v>3</v>
      </c>
      <c r="AJ510" s="125" t="str">
        <f t="shared" si="143"/>
        <v>Correct</v>
      </c>
      <c r="AK510" s="125"/>
      <c r="AL510" s="115" t="s">
        <v>99</v>
      </c>
      <c r="AM510" s="115">
        <v>87</v>
      </c>
      <c r="AN510" s="115" t="s">
        <v>84</v>
      </c>
      <c r="AO510" s="115" t="s">
        <v>490</v>
      </c>
      <c r="AP510" s="115" t="s">
        <v>85</v>
      </c>
      <c r="AQ510" s="115" t="s">
        <v>86</v>
      </c>
      <c r="AS510" s="115" t="s">
        <v>88</v>
      </c>
      <c r="AT510" s="115" t="s">
        <v>120</v>
      </c>
      <c r="AU510" s="115" t="s">
        <v>106</v>
      </c>
      <c r="AV510" s="115" t="s">
        <v>91</v>
      </c>
      <c r="AW510" s="115" t="s">
        <v>86</v>
      </c>
    </row>
    <row r="511" spans="1:49">
      <c r="A511" s="115">
        <v>7044845730</v>
      </c>
      <c r="C511" s="115" t="s">
        <v>19</v>
      </c>
      <c r="D511" s="115" t="s">
        <v>20</v>
      </c>
      <c r="J511" s="115" t="s">
        <v>26</v>
      </c>
      <c r="O511" s="125"/>
      <c r="P511" s="125">
        <f t="shared" si="126"/>
        <v>3</v>
      </c>
      <c r="Q511" s="125">
        <f t="shared" si="127"/>
        <v>1</v>
      </c>
      <c r="R511" s="125"/>
      <c r="S511" s="125">
        <f t="shared" si="128"/>
        <v>0</v>
      </c>
      <c r="T511" s="125">
        <f t="shared" si="129"/>
        <v>1</v>
      </c>
      <c r="U511" s="125">
        <f t="shared" si="130"/>
        <v>1</v>
      </c>
      <c r="V511" s="126">
        <f t="shared" si="131"/>
        <v>0</v>
      </c>
      <c r="W511" s="126">
        <f t="shared" si="132"/>
        <v>0</v>
      </c>
      <c r="X511" s="126">
        <f t="shared" si="133"/>
        <v>0</v>
      </c>
      <c r="Y511" s="126">
        <f t="shared" si="134"/>
        <v>0</v>
      </c>
      <c r="Z511" s="126">
        <f t="shared" si="135"/>
        <v>0</v>
      </c>
      <c r="AA511" s="126">
        <f t="shared" si="136"/>
        <v>1</v>
      </c>
      <c r="AB511" s="126">
        <f t="shared" si="137"/>
        <v>0</v>
      </c>
      <c r="AC511" s="126">
        <f t="shared" si="138"/>
        <v>0</v>
      </c>
      <c r="AD511" s="126">
        <f t="shared" si="139"/>
        <v>0</v>
      </c>
      <c r="AE511" s="126">
        <f t="shared" si="140"/>
        <v>0</v>
      </c>
      <c r="AF511" s="127"/>
      <c r="AG511" s="125"/>
      <c r="AH511" s="125">
        <f t="shared" si="141"/>
        <v>3</v>
      </c>
      <c r="AI511" s="125">
        <f t="shared" si="142"/>
        <v>3</v>
      </c>
      <c r="AJ511" s="125" t="str">
        <f t="shared" si="143"/>
        <v>Correct</v>
      </c>
      <c r="AK511" s="125"/>
      <c r="AL511" s="115" t="s">
        <v>83</v>
      </c>
      <c r="AM511" s="115">
        <v>70</v>
      </c>
      <c r="AN511" s="115" t="s">
        <v>84</v>
      </c>
      <c r="AO511" s="115" t="s">
        <v>176</v>
      </c>
      <c r="AP511" s="115" t="s">
        <v>92</v>
      </c>
      <c r="AR511" s="115" t="s">
        <v>87</v>
      </c>
      <c r="AS511" s="115" t="s">
        <v>101</v>
      </c>
      <c r="AT511" s="115" t="s">
        <v>111</v>
      </c>
      <c r="AU511" s="115" t="s">
        <v>106</v>
      </c>
      <c r="AV511" s="115" t="s">
        <v>91</v>
      </c>
      <c r="AW511" s="115" t="s">
        <v>91</v>
      </c>
    </row>
    <row r="512" spans="1:49">
      <c r="A512" s="115">
        <v>7045761108</v>
      </c>
      <c r="J512" s="115" t="s">
        <v>26</v>
      </c>
      <c r="N512" s="115" t="s">
        <v>30</v>
      </c>
      <c r="O512" s="125"/>
      <c r="P512" s="125">
        <f t="shared" si="126"/>
        <v>2</v>
      </c>
      <c r="Q512" s="125">
        <f t="shared" si="127"/>
        <v>1.5</v>
      </c>
      <c r="R512" s="125"/>
      <c r="S512" s="125">
        <f t="shared" si="128"/>
        <v>0</v>
      </c>
      <c r="T512" s="125">
        <f t="shared" si="129"/>
        <v>0</v>
      </c>
      <c r="U512" s="125">
        <f t="shared" si="130"/>
        <v>0</v>
      </c>
      <c r="V512" s="126">
        <f t="shared" si="131"/>
        <v>0</v>
      </c>
      <c r="W512" s="126">
        <f t="shared" si="132"/>
        <v>0</v>
      </c>
      <c r="X512" s="126">
        <f t="shared" si="133"/>
        <v>0</v>
      </c>
      <c r="Y512" s="126">
        <f t="shared" si="134"/>
        <v>0</v>
      </c>
      <c r="Z512" s="126">
        <f t="shared" si="135"/>
        <v>0</v>
      </c>
      <c r="AA512" s="126">
        <f t="shared" si="136"/>
        <v>1</v>
      </c>
      <c r="AB512" s="126">
        <f t="shared" si="137"/>
        <v>0</v>
      </c>
      <c r="AC512" s="126">
        <f t="shared" si="138"/>
        <v>0</v>
      </c>
      <c r="AD512" s="126">
        <f t="shared" si="139"/>
        <v>0</v>
      </c>
      <c r="AE512" s="126">
        <f t="shared" si="140"/>
        <v>1</v>
      </c>
      <c r="AF512" s="127"/>
      <c r="AG512" s="125"/>
      <c r="AH512" s="125">
        <f t="shared" si="141"/>
        <v>2</v>
      </c>
      <c r="AI512" s="125">
        <f t="shared" si="142"/>
        <v>2</v>
      </c>
      <c r="AJ512" s="125" t="str">
        <f t="shared" si="143"/>
        <v>Correct</v>
      </c>
      <c r="AK512" s="125"/>
      <c r="AL512" s="115" t="s">
        <v>83</v>
      </c>
      <c r="AM512" s="115">
        <v>75</v>
      </c>
      <c r="AN512" s="115" t="s">
        <v>181</v>
      </c>
      <c r="AO512" s="115" t="s">
        <v>195</v>
      </c>
      <c r="AQ512" s="115" t="s">
        <v>86</v>
      </c>
      <c r="AR512" s="115" t="s">
        <v>87</v>
      </c>
      <c r="AS512" s="115" t="s">
        <v>100</v>
      </c>
      <c r="AT512" s="115" t="s">
        <v>111</v>
      </c>
      <c r="AU512" s="115" t="s">
        <v>106</v>
      </c>
      <c r="AV512" s="115" t="s">
        <v>91</v>
      </c>
      <c r="AW512" s="115" t="s">
        <v>91</v>
      </c>
    </row>
    <row r="513" spans="1:49">
      <c r="A513" s="115">
        <v>7045755397</v>
      </c>
      <c r="O513" s="125"/>
      <c r="P513" s="125">
        <f t="shared" si="126"/>
        <v>0</v>
      </c>
      <c r="Q513" s="125" t="e">
        <f t="shared" si="127"/>
        <v>#DIV/0!</v>
      </c>
      <c r="R513" s="125"/>
      <c r="S513" s="125">
        <f t="shared" si="128"/>
        <v>0</v>
      </c>
      <c r="T513" s="125">
        <f t="shared" si="129"/>
        <v>0</v>
      </c>
      <c r="U513" s="125">
        <f t="shared" si="130"/>
        <v>0</v>
      </c>
      <c r="V513" s="126">
        <f t="shared" si="131"/>
        <v>0</v>
      </c>
      <c r="W513" s="126">
        <f t="shared" si="132"/>
        <v>0</v>
      </c>
      <c r="X513" s="126">
        <f t="shared" si="133"/>
        <v>0</v>
      </c>
      <c r="Y513" s="126">
        <f t="shared" si="134"/>
        <v>0</v>
      </c>
      <c r="Z513" s="126">
        <f t="shared" si="135"/>
        <v>0</v>
      </c>
      <c r="AA513" s="126">
        <f t="shared" si="136"/>
        <v>0</v>
      </c>
      <c r="AB513" s="126">
        <f t="shared" si="137"/>
        <v>0</v>
      </c>
      <c r="AC513" s="126">
        <f t="shared" si="138"/>
        <v>0</v>
      </c>
      <c r="AD513" s="126">
        <f t="shared" si="139"/>
        <v>0</v>
      </c>
      <c r="AE513" s="126">
        <f t="shared" si="140"/>
        <v>0</v>
      </c>
      <c r="AF513" s="127"/>
      <c r="AG513" s="125"/>
      <c r="AH513" s="125">
        <f t="shared" si="141"/>
        <v>0</v>
      </c>
      <c r="AI513" s="125">
        <f t="shared" si="142"/>
        <v>0</v>
      </c>
      <c r="AJ513" s="125" t="str">
        <f t="shared" si="143"/>
        <v>Correct</v>
      </c>
      <c r="AK513" s="125"/>
      <c r="AL513" s="115" t="s">
        <v>83</v>
      </c>
      <c r="AM513" s="115">
        <v>53</v>
      </c>
      <c r="AN513" s="115" t="s">
        <v>181</v>
      </c>
      <c r="AO513" s="115" t="s">
        <v>210</v>
      </c>
      <c r="AP513" s="115" t="s">
        <v>85</v>
      </c>
      <c r="AQ513" s="115" t="s">
        <v>86</v>
      </c>
      <c r="AR513" s="115" t="s">
        <v>87</v>
      </c>
      <c r="AS513" s="115" t="s">
        <v>88</v>
      </c>
      <c r="AT513" s="115" t="s">
        <v>111</v>
      </c>
      <c r="AU513" s="115" t="s">
        <v>90</v>
      </c>
      <c r="AV513" s="115" t="s">
        <v>91</v>
      </c>
      <c r="AW513" s="115" t="s">
        <v>91</v>
      </c>
    </row>
    <row r="514" spans="1:49">
      <c r="A514" s="115">
        <v>7045764558</v>
      </c>
      <c r="C514" s="115" t="s">
        <v>19</v>
      </c>
      <c r="J514" s="115" t="s">
        <v>26</v>
      </c>
      <c r="N514" s="115" t="s">
        <v>30</v>
      </c>
      <c r="O514" s="125"/>
      <c r="P514" s="125">
        <f t="shared" ref="P514:P577" si="144">COUNTA(B514:N514)</f>
        <v>3</v>
      </c>
      <c r="Q514" s="125">
        <f t="shared" ref="Q514:Q577" si="145">3/P514</f>
        <v>1</v>
      </c>
      <c r="R514" s="125"/>
      <c r="S514" s="125">
        <f t="shared" ref="S514:S577" si="146">IF($P514&lt;3,IF($B514=$B$1,1,0),IF($B514=$B$1,$Q514,0))</f>
        <v>0</v>
      </c>
      <c r="T514" s="125">
        <f t="shared" ref="T514:T577" si="147">IF($P514&lt;3,IF($C514=$C$1,1,0),IF($C514=$C$1,$Q514,0))</f>
        <v>1</v>
      </c>
      <c r="U514" s="125">
        <f t="shared" ref="U514:U577" si="148">IF($P514&lt;3,IF($D514=$D$1,1,0),IF($D514=$D$1,$Q514,0))</f>
        <v>0</v>
      </c>
      <c r="V514" s="126">
        <f t="shared" ref="V514:V577" si="149">IF($P514&lt;3,IF($E514=$E$1,1,0),IF($E514=$E$1,$Q514,0))</f>
        <v>0</v>
      </c>
      <c r="W514" s="126">
        <f t="shared" ref="W514:W577" si="150">IF($P514&lt;3,IF($F514=$F$1,1,0),IF($F514=$F$1,$Q514,0))</f>
        <v>0</v>
      </c>
      <c r="X514" s="126">
        <f t="shared" ref="X514:X577" si="151">IF($P514&lt;3,IF($G514=$G$1,1,0),IF($G514=$G$1,$Q514,0))</f>
        <v>0</v>
      </c>
      <c r="Y514" s="126">
        <f t="shared" ref="Y514:Y577" si="152">IF($P514&lt;3,IF($H514=$H$1,1,0),IF($H514=$H$1,$Q514,0))</f>
        <v>0</v>
      </c>
      <c r="Z514" s="126">
        <f t="shared" ref="Z514:Z577" si="153">IF($P514&lt;3,IF($I514=$I$1,1,0),IF($I514=$I$1,$Q514,0))</f>
        <v>0</v>
      </c>
      <c r="AA514" s="126">
        <f t="shared" ref="AA514:AA577" si="154">IF($P514&lt;3,IF($J514=$J$1,1,0),IF($J514=$J$1,$Q514,0))</f>
        <v>1</v>
      </c>
      <c r="AB514" s="126">
        <f t="shared" ref="AB514:AB577" si="155">IF($P514&lt;3,IF($K514=$K$1,1,0),IF($K514=$K$1,$Q514,0))</f>
        <v>0</v>
      </c>
      <c r="AC514" s="126">
        <f t="shared" ref="AC514:AC577" si="156">IF($P514&lt;3,IF($L514=$L$1,1,0),IF($L514=$L$1,$Q514,0))</f>
        <v>0</v>
      </c>
      <c r="AD514" s="126">
        <f t="shared" ref="AD514:AD577" si="157">IF($P514&lt;3,IF($M514=$M$1,1,0),IF($M514=$M$1,$Q514,0))</f>
        <v>0</v>
      </c>
      <c r="AE514" s="126">
        <f t="shared" ref="AE514:AE577" si="158">IF($P514&lt;3,IF($N514=$N$1,1,0),IF($N514=$N$1,$Q514,0))</f>
        <v>1</v>
      </c>
      <c r="AF514" s="127"/>
      <c r="AG514" s="125"/>
      <c r="AH514" s="125">
        <f t="shared" ref="AH514:AH577" si="159">SUM(S514:AE514)</f>
        <v>3</v>
      </c>
      <c r="AI514" s="125">
        <f t="shared" ref="AI514:AI577" si="160">P514</f>
        <v>3</v>
      </c>
      <c r="AJ514" s="125" t="str">
        <f t="shared" ref="AJ514:AJ577" si="161">IF(AH514=AI514,"Correct",IF(AH514=3,"Correct","Wrong"))</f>
        <v>Correct</v>
      </c>
      <c r="AK514" s="125"/>
      <c r="AL514" s="115" t="s">
        <v>83</v>
      </c>
      <c r="AM514" s="115">
        <v>77</v>
      </c>
      <c r="AN514" s="115" t="s">
        <v>181</v>
      </c>
      <c r="AO514" s="115" t="s">
        <v>220</v>
      </c>
      <c r="AP514" s="115" t="s">
        <v>85</v>
      </c>
      <c r="AQ514" s="115" t="s">
        <v>86</v>
      </c>
      <c r="AR514" s="115" t="s">
        <v>87</v>
      </c>
      <c r="AS514" s="115" t="s">
        <v>96</v>
      </c>
      <c r="AT514" s="115" t="s">
        <v>102</v>
      </c>
      <c r="AU514" s="115" t="s">
        <v>106</v>
      </c>
      <c r="AV514" s="115" t="s">
        <v>91</v>
      </c>
      <c r="AW514" s="115" t="s">
        <v>86</v>
      </c>
    </row>
    <row r="515" spans="1:49">
      <c r="A515" s="115">
        <v>7044852441</v>
      </c>
      <c r="C515" s="115" t="s">
        <v>19</v>
      </c>
      <c r="D515" s="115" t="s">
        <v>20</v>
      </c>
      <c r="O515" s="125"/>
      <c r="P515" s="125">
        <f t="shared" si="144"/>
        <v>2</v>
      </c>
      <c r="Q515" s="125">
        <f t="shared" si="145"/>
        <v>1.5</v>
      </c>
      <c r="R515" s="125"/>
      <c r="S515" s="125">
        <f t="shared" si="146"/>
        <v>0</v>
      </c>
      <c r="T515" s="125">
        <f t="shared" si="147"/>
        <v>1</v>
      </c>
      <c r="U515" s="125">
        <f t="shared" si="148"/>
        <v>1</v>
      </c>
      <c r="V515" s="126">
        <f t="shared" si="149"/>
        <v>0</v>
      </c>
      <c r="W515" s="126">
        <f t="shared" si="150"/>
        <v>0</v>
      </c>
      <c r="X515" s="126">
        <f t="shared" si="151"/>
        <v>0</v>
      </c>
      <c r="Y515" s="126">
        <f t="shared" si="152"/>
        <v>0</v>
      </c>
      <c r="Z515" s="126">
        <f t="shared" si="153"/>
        <v>0</v>
      </c>
      <c r="AA515" s="126">
        <f t="shared" si="154"/>
        <v>0</v>
      </c>
      <c r="AB515" s="126">
        <f t="shared" si="155"/>
        <v>0</v>
      </c>
      <c r="AC515" s="126">
        <f t="shared" si="156"/>
        <v>0</v>
      </c>
      <c r="AD515" s="126">
        <f t="shared" si="157"/>
        <v>0</v>
      </c>
      <c r="AE515" s="126">
        <f t="shared" si="158"/>
        <v>0</v>
      </c>
      <c r="AF515" s="127"/>
      <c r="AG515" s="125"/>
      <c r="AH515" s="125">
        <f t="shared" si="159"/>
        <v>2</v>
      </c>
      <c r="AI515" s="125">
        <f t="shared" si="160"/>
        <v>2</v>
      </c>
      <c r="AJ515" s="125" t="str">
        <f t="shared" si="161"/>
        <v>Correct</v>
      </c>
      <c r="AK515" s="125"/>
      <c r="AL515" s="115" t="s">
        <v>83</v>
      </c>
      <c r="AM515" s="115">
        <v>67</v>
      </c>
      <c r="AN515" s="115" t="s">
        <v>84</v>
      </c>
      <c r="AO515" s="115" t="s">
        <v>152</v>
      </c>
      <c r="AP515" s="115" t="s">
        <v>85</v>
      </c>
      <c r="AQ515" s="115" t="s">
        <v>86</v>
      </c>
      <c r="AR515" s="115" t="s">
        <v>87</v>
      </c>
      <c r="AS515" s="115" t="s">
        <v>93</v>
      </c>
      <c r="AT515" s="115" t="s">
        <v>94</v>
      </c>
      <c r="AU515" s="115" t="s">
        <v>106</v>
      </c>
      <c r="AV515" s="115" t="s">
        <v>91</v>
      </c>
      <c r="AW515" s="115" t="s">
        <v>86</v>
      </c>
    </row>
    <row r="516" spans="1:49">
      <c r="A516" s="115">
        <v>7045772328</v>
      </c>
      <c r="C516" s="115" t="s">
        <v>19</v>
      </c>
      <c r="O516" s="125"/>
      <c r="P516" s="125">
        <f t="shared" si="144"/>
        <v>1</v>
      </c>
      <c r="Q516" s="125">
        <f t="shared" si="145"/>
        <v>3</v>
      </c>
      <c r="R516" s="125"/>
      <c r="S516" s="125">
        <f t="shared" si="146"/>
        <v>0</v>
      </c>
      <c r="T516" s="125">
        <f t="shared" si="147"/>
        <v>1</v>
      </c>
      <c r="U516" s="125">
        <f t="shared" si="148"/>
        <v>0</v>
      </c>
      <c r="V516" s="126">
        <f t="shared" si="149"/>
        <v>0</v>
      </c>
      <c r="W516" s="126">
        <f t="shared" si="150"/>
        <v>0</v>
      </c>
      <c r="X516" s="126">
        <f t="shared" si="151"/>
        <v>0</v>
      </c>
      <c r="Y516" s="126">
        <f t="shared" si="152"/>
        <v>0</v>
      </c>
      <c r="Z516" s="126">
        <f t="shared" si="153"/>
        <v>0</v>
      </c>
      <c r="AA516" s="126">
        <f t="shared" si="154"/>
        <v>0</v>
      </c>
      <c r="AB516" s="126">
        <f t="shared" si="155"/>
        <v>0</v>
      </c>
      <c r="AC516" s="126">
        <f t="shared" si="156"/>
        <v>0</v>
      </c>
      <c r="AD516" s="126">
        <f t="shared" si="157"/>
        <v>0</v>
      </c>
      <c r="AE516" s="126">
        <f t="shared" si="158"/>
        <v>0</v>
      </c>
      <c r="AF516" s="127"/>
      <c r="AG516" s="125"/>
      <c r="AH516" s="125">
        <f t="shared" si="159"/>
        <v>1</v>
      </c>
      <c r="AI516" s="125">
        <f t="shared" si="160"/>
        <v>1</v>
      </c>
      <c r="AJ516" s="125" t="str">
        <f t="shared" si="161"/>
        <v>Correct</v>
      </c>
      <c r="AK516" s="125"/>
      <c r="AL516" s="115" t="s">
        <v>83</v>
      </c>
      <c r="AM516" s="115">
        <v>54</v>
      </c>
      <c r="AN516" s="115" t="s">
        <v>181</v>
      </c>
      <c r="AO516" s="115" t="s">
        <v>196</v>
      </c>
      <c r="AP516" s="115" t="s">
        <v>85</v>
      </c>
      <c r="AQ516" s="115" t="s">
        <v>86</v>
      </c>
      <c r="AR516" s="115" t="s">
        <v>87</v>
      </c>
      <c r="AS516" s="115" t="s">
        <v>104</v>
      </c>
      <c r="AT516" s="115" t="s">
        <v>89</v>
      </c>
      <c r="AU516" s="115" t="s">
        <v>106</v>
      </c>
      <c r="AV516" s="115" t="s">
        <v>91</v>
      </c>
      <c r="AW516" s="115" t="s">
        <v>86</v>
      </c>
    </row>
    <row r="517" spans="1:49">
      <c r="A517" s="115">
        <v>7011080736</v>
      </c>
      <c r="D517" s="115" t="s">
        <v>20</v>
      </c>
      <c r="J517" s="115" t="s">
        <v>26</v>
      </c>
      <c r="N517" s="115" t="s">
        <v>30</v>
      </c>
      <c r="O517" s="125"/>
      <c r="P517" s="125">
        <f t="shared" si="144"/>
        <v>3</v>
      </c>
      <c r="Q517" s="125">
        <f t="shared" si="145"/>
        <v>1</v>
      </c>
      <c r="R517" s="125"/>
      <c r="S517" s="125">
        <f t="shared" si="146"/>
        <v>0</v>
      </c>
      <c r="T517" s="125">
        <f t="shared" si="147"/>
        <v>0</v>
      </c>
      <c r="U517" s="125">
        <f t="shared" si="148"/>
        <v>1</v>
      </c>
      <c r="V517" s="126">
        <f t="shared" si="149"/>
        <v>0</v>
      </c>
      <c r="W517" s="126">
        <f t="shared" si="150"/>
        <v>0</v>
      </c>
      <c r="X517" s="126">
        <f t="shared" si="151"/>
        <v>0</v>
      </c>
      <c r="Y517" s="126">
        <f t="shared" si="152"/>
        <v>0</v>
      </c>
      <c r="Z517" s="126">
        <f t="shared" si="153"/>
        <v>0</v>
      </c>
      <c r="AA517" s="126">
        <f t="shared" si="154"/>
        <v>1</v>
      </c>
      <c r="AB517" s="126">
        <f t="shared" si="155"/>
        <v>0</v>
      </c>
      <c r="AC517" s="126">
        <f t="shared" si="156"/>
        <v>0</v>
      </c>
      <c r="AD517" s="126">
        <f t="shared" si="157"/>
        <v>0</v>
      </c>
      <c r="AE517" s="126">
        <f t="shared" si="158"/>
        <v>1</v>
      </c>
      <c r="AF517" s="127"/>
      <c r="AG517" s="125"/>
      <c r="AH517" s="125">
        <f t="shared" si="159"/>
        <v>3</v>
      </c>
      <c r="AI517" s="125">
        <f t="shared" si="160"/>
        <v>3</v>
      </c>
      <c r="AJ517" s="125" t="str">
        <f t="shared" si="161"/>
        <v>Correct</v>
      </c>
      <c r="AK517" s="125"/>
      <c r="AL517" s="115" t="s">
        <v>83</v>
      </c>
      <c r="AM517" s="115">
        <v>53</v>
      </c>
      <c r="AN517" s="115" t="s">
        <v>181</v>
      </c>
      <c r="AO517" s="115" t="s">
        <v>221</v>
      </c>
      <c r="AP517" s="115" t="s">
        <v>85</v>
      </c>
      <c r="AQ517" s="115" t="s">
        <v>86</v>
      </c>
      <c r="AR517" s="115" t="s">
        <v>87</v>
      </c>
      <c r="AS517" s="115" t="s">
        <v>88</v>
      </c>
      <c r="AT517" s="115" t="s">
        <v>89</v>
      </c>
      <c r="AU517" s="115" t="s">
        <v>90</v>
      </c>
      <c r="AV517" s="115" t="s">
        <v>91</v>
      </c>
      <c r="AW517" s="115" t="s">
        <v>91</v>
      </c>
    </row>
    <row r="518" spans="1:49">
      <c r="A518" s="115">
        <v>7044862120</v>
      </c>
      <c r="C518" s="115" t="s">
        <v>19</v>
      </c>
      <c r="K518" s="115" t="s">
        <v>27</v>
      </c>
      <c r="N518" s="115" t="s">
        <v>30</v>
      </c>
      <c r="O518" s="125"/>
      <c r="P518" s="125">
        <f t="shared" si="144"/>
        <v>3</v>
      </c>
      <c r="Q518" s="125">
        <f t="shared" si="145"/>
        <v>1</v>
      </c>
      <c r="R518" s="125"/>
      <c r="S518" s="125">
        <f t="shared" si="146"/>
        <v>0</v>
      </c>
      <c r="T518" s="125">
        <f t="shared" si="147"/>
        <v>1</v>
      </c>
      <c r="U518" s="125">
        <f t="shared" si="148"/>
        <v>0</v>
      </c>
      <c r="V518" s="126">
        <f t="shared" si="149"/>
        <v>0</v>
      </c>
      <c r="W518" s="126">
        <f t="shared" si="150"/>
        <v>0</v>
      </c>
      <c r="X518" s="126">
        <f t="shared" si="151"/>
        <v>0</v>
      </c>
      <c r="Y518" s="126">
        <f t="shared" si="152"/>
        <v>0</v>
      </c>
      <c r="Z518" s="126">
        <f t="shared" si="153"/>
        <v>0</v>
      </c>
      <c r="AA518" s="126">
        <f t="shared" si="154"/>
        <v>0</v>
      </c>
      <c r="AB518" s="126">
        <f t="shared" si="155"/>
        <v>1</v>
      </c>
      <c r="AC518" s="126">
        <f t="shared" si="156"/>
        <v>0</v>
      </c>
      <c r="AD518" s="126">
        <f t="shared" si="157"/>
        <v>0</v>
      </c>
      <c r="AE518" s="126">
        <f t="shared" si="158"/>
        <v>1</v>
      </c>
      <c r="AF518" s="127"/>
      <c r="AG518" s="125"/>
      <c r="AH518" s="125">
        <f t="shared" si="159"/>
        <v>3</v>
      </c>
      <c r="AI518" s="125">
        <f t="shared" si="160"/>
        <v>3</v>
      </c>
      <c r="AJ518" s="125" t="str">
        <f t="shared" si="161"/>
        <v>Correct</v>
      </c>
      <c r="AK518" s="125"/>
      <c r="AL518" s="115" t="s">
        <v>83</v>
      </c>
      <c r="AM518" s="115">
        <v>71</v>
      </c>
      <c r="AN518" s="115" t="s">
        <v>181</v>
      </c>
      <c r="AO518" s="115" t="s">
        <v>238</v>
      </c>
      <c r="AP518" s="115" t="s">
        <v>85</v>
      </c>
      <c r="AQ518" s="115" t="s">
        <v>86</v>
      </c>
      <c r="AR518" s="115" t="s">
        <v>87</v>
      </c>
      <c r="AS518" s="115" t="s">
        <v>101</v>
      </c>
      <c r="AT518" s="115" t="s">
        <v>102</v>
      </c>
      <c r="AU518" s="115" t="s">
        <v>106</v>
      </c>
      <c r="AV518" s="115" t="s">
        <v>91</v>
      </c>
      <c r="AW518" s="115" t="s">
        <v>86</v>
      </c>
    </row>
    <row r="519" spans="1:49">
      <c r="A519" s="115">
        <v>7045790768</v>
      </c>
      <c r="O519" s="125"/>
      <c r="P519" s="125">
        <f t="shared" si="144"/>
        <v>0</v>
      </c>
      <c r="Q519" s="125" t="e">
        <f t="shared" si="145"/>
        <v>#DIV/0!</v>
      </c>
      <c r="R519" s="125"/>
      <c r="S519" s="125">
        <f t="shared" si="146"/>
        <v>0</v>
      </c>
      <c r="T519" s="125">
        <f t="shared" si="147"/>
        <v>0</v>
      </c>
      <c r="U519" s="125">
        <f t="shared" si="148"/>
        <v>0</v>
      </c>
      <c r="V519" s="126">
        <f t="shared" si="149"/>
        <v>0</v>
      </c>
      <c r="W519" s="126">
        <f t="shared" si="150"/>
        <v>0</v>
      </c>
      <c r="X519" s="126">
        <f t="shared" si="151"/>
        <v>0</v>
      </c>
      <c r="Y519" s="126">
        <f t="shared" si="152"/>
        <v>0</v>
      </c>
      <c r="Z519" s="126">
        <f t="shared" si="153"/>
        <v>0</v>
      </c>
      <c r="AA519" s="126">
        <f t="shared" si="154"/>
        <v>0</v>
      </c>
      <c r="AB519" s="126">
        <f t="shared" si="155"/>
        <v>0</v>
      </c>
      <c r="AC519" s="126">
        <f t="shared" si="156"/>
        <v>0</v>
      </c>
      <c r="AD519" s="126">
        <f t="shared" si="157"/>
        <v>0</v>
      </c>
      <c r="AE519" s="126">
        <f t="shared" si="158"/>
        <v>0</v>
      </c>
      <c r="AF519" s="127"/>
      <c r="AG519" s="125"/>
      <c r="AH519" s="125">
        <f t="shared" si="159"/>
        <v>0</v>
      </c>
      <c r="AI519" s="125">
        <f t="shared" si="160"/>
        <v>0</v>
      </c>
      <c r="AJ519" s="125" t="str">
        <f t="shared" si="161"/>
        <v>Correct</v>
      </c>
      <c r="AK519" s="125"/>
      <c r="AL519" s="115" t="s">
        <v>83</v>
      </c>
      <c r="AM519" s="115">
        <v>84</v>
      </c>
      <c r="AN519" s="115" t="s">
        <v>181</v>
      </c>
      <c r="AO519" s="115" t="s">
        <v>190</v>
      </c>
      <c r="AP519" s="115" t="s">
        <v>85</v>
      </c>
      <c r="AQ519" s="115" t="s">
        <v>86</v>
      </c>
      <c r="AR519" s="115" t="s">
        <v>139</v>
      </c>
      <c r="AS519" s="115" t="s">
        <v>104</v>
      </c>
      <c r="AT519" s="115" t="s">
        <v>102</v>
      </c>
      <c r="AU519" s="115" t="s">
        <v>106</v>
      </c>
      <c r="AV519" s="115" t="s">
        <v>91</v>
      </c>
      <c r="AW519" s="115" t="s">
        <v>91</v>
      </c>
    </row>
    <row r="520" spans="1:49">
      <c r="A520" s="115">
        <v>7045768707</v>
      </c>
      <c r="L520" s="115" t="s">
        <v>28</v>
      </c>
      <c r="N520" s="115" t="s">
        <v>30</v>
      </c>
      <c r="O520" s="125"/>
      <c r="P520" s="125">
        <f t="shared" si="144"/>
        <v>2</v>
      </c>
      <c r="Q520" s="125">
        <f t="shared" si="145"/>
        <v>1.5</v>
      </c>
      <c r="R520" s="125"/>
      <c r="S520" s="125">
        <f t="shared" si="146"/>
        <v>0</v>
      </c>
      <c r="T520" s="125">
        <f t="shared" si="147"/>
        <v>0</v>
      </c>
      <c r="U520" s="125">
        <f t="shared" si="148"/>
        <v>0</v>
      </c>
      <c r="V520" s="126">
        <f t="shared" si="149"/>
        <v>0</v>
      </c>
      <c r="W520" s="126">
        <f t="shared" si="150"/>
        <v>0</v>
      </c>
      <c r="X520" s="126">
        <f t="shared" si="151"/>
        <v>0</v>
      </c>
      <c r="Y520" s="126">
        <f t="shared" si="152"/>
        <v>0</v>
      </c>
      <c r="Z520" s="126">
        <f t="shared" si="153"/>
        <v>0</v>
      </c>
      <c r="AA520" s="126">
        <f t="shared" si="154"/>
        <v>0</v>
      </c>
      <c r="AB520" s="126">
        <f t="shared" si="155"/>
        <v>0</v>
      </c>
      <c r="AC520" s="126">
        <f t="shared" si="156"/>
        <v>1</v>
      </c>
      <c r="AD520" s="126">
        <f t="shared" si="157"/>
        <v>0</v>
      </c>
      <c r="AE520" s="126">
        <f t="shared" si="158"/>
        <v>1</v>
      </c>
      <c r="AF520" s="127"/>
      <c r="AG520" s="125"/>
      <c r="AH520" s="125">
        <f t="shared" si="159"/>
        <v>2</v>
      </c>
      <c r="AI520" s="125">
        <f t="shared" si="160"/>
        <v>2</v>
      </c>
      <c r="AJ520" s="125" t="str">
        <f t="shared" si="161"/>
        <v>Correct</v>
      </c>
      <c r="AK520" s="125"/>
      <c r="AL520" s="115" t="s">
        <v>99</v>
      </c>
      <c r="AM520" s="115">
        <v>84</v>
      </c>
      <c r="AN520" s="115" t="s">
        <v>181</v>
      </c>
      <c r="AO520" s="115" t="s">
        <v>227</v>
      </c>
      <c r="AP520" s="115" t="s">
        <v>85</v>
      </c>
      <c r="AQ520" s="115" t="s">
        <v>86</v>
      </c>
      <c r="AR520" s="115" t="s">
        <v>87</v>
      </c>
      <c r="AS520" s="115" t="s">
        <v>88</v>
      </c>
      <c r="AT520" s="115" t="s">
        <v>94</v>
      </c>
      <c r="AU520" s="115" t="s">
        <v>106</v>
      </c>
      <c r="AV520" s="115" t="s">
        <v>91</v>
      </c>
      <c r="AW520" s="115" t="s">
        <v>91</v>
      </c>
    </row>
    <row r="521" spans="1:49">
      <c r="A521" s="115">
        <v>6988292853</v>
      </c>
      <c r="O521" s="125"/>
      <c r="P521" s="125">
        <f t="shared" si="144"/>
        <v>0</v>
      </c>
      <c r="Q521" s="125" t="e">
        <f t="shared" si="145"/>
        <v>#DIV/0!</v>
      </c>
      <c r="R521" s="125"/>
      <c r="S521" s="125">
        <f t="shared" si="146"/>
        <v>0</v>
      </c>
      <c r="T521" s="125">
        <f t="shared" si="147"/>
        <v>0</v>
      </c>
      <c r="U521" s="125">
        <f t="shared" si="148"/>
        <v>0</v>
      </c>
      <c r="V521" s="126">
        <f t="shared" si="149"/>
        <v>0</v>
      </c>
      <c r="W521" s="126">
        <f t="shared" si="150"/>
        <v>0</v>
      </c>
      <c r="X521" s="126">
        <f t="shared" si="151"/>
        <v>0</v>
      </c>
      <c r="Y521" s="126">
        <f t="shared" si="152"/>
        <v>0</v>
      </c>
      <c r="Z521" s="126">
        <f t="shared" si="153"/>
        <v>0</v>
      </c>
      <c r="AA521" s="126">
        <f t="shared" si="154"/>
        <v>0</v>
      </c>
      <c r="AB521" s="126">
        <f t="shared" si="155"/>
        <v>0</v>
      </c>
      <c r="AC521" s="126">
        <f t="shared" si="156"/>
        <v>0</v>
      </c>
      <c r="AD521" s="126">
        <f t="shared" si="157"/>
        <v>0</v>
      </c>
      <c r="AE521" s="126">
        <f t="shared" si="158"/>
        <v>0</v>
      </c>
      <c r="AF521" s="127"/>
      <c r="AG521" s="125"/>
      <c r="AH521" s="125">
        <f t="shared" si="159"/>
        <v>0</v>
      </c>
      <c r="AI521" s="125">
        <f t="shared" si="160"/>
        <v>0</v>
      </c>
      <c r="AJ521" s="125" t="str">
        <f t="shared" si="161"/>
        <v>Correct</v>
      </c>
      <c r="AK521" s="125"/>
      <c r="AL521" s="115" t="s">
        <v>83</v>
      </c>
      <c r="AM521" s="115">
        <v>75</v>
      </c>
      <c r="AN521" s="115" t="s">
        <v>84</v>
      </c>
      <c r="AO521" s="115" t="s">
        <v>149</v>
      </c>
      <c r="AP521" s="115" t="s">
        <v>85</v>
      </c>
      <c r="AQ521" s="115" t="s">
        <v>91</v>
      </c>
      <c r="AR521" s="115" t="s">
        <v>87</v>
      </c>
      <c r="AS521" s="115" t="s">
        <v>101</v>
      </c>
      <c r="AT521" s="115" t="s">
        <v>109</v>
      </c>
      <c r="AU521" s="115" t="s">
        <v>106</v>
      </c>
      <c r="AW521" s="115" t="s">
        <v>86</v>
      </c>
    </row>
    <row r="522" spans="1:49">
      <c r="A522" s="115">
        <v>6985187636</v>
      </c>
      <c r="C522" s="115" t="s">
        <v>19</v>
      </c>
      <c r="H522" s="115" t="s">
        <v>24</v>
      </c>
      <c r="O522" s="125"/>
      <c r="P522" s="125">
        <f t="shared" si="144"/>
        <v>2</v>
      </c>
      <c r="Q522" s="125">
        <f t="shared" si="145"/>
        <v>1.5</v>
      </c>
      <c r="R522" s="125"/>
      <c r="S522" s="125">
        <f t="shared" si="146"/>
        <v>0</v>
      </c>
      <c r="T522" s="125">
        <f t="shared" si="147"/>
        <v>1</v>
      </c>
      <c r="U522" s="125">
        <f t="shared" si="148"/>
        <v>0</v>
      </c>
      <c r="V522" s="126">
        <f t="shared" si="149"/>
        <v>0</v>
      </c>
      <c r="W522" s="126">
        <f t="shared" si="150"/>
        <v>0</v>
      </c>
      <c r="X522" s="126">
        <f t="shared" si="151"/>
        <v>0</v>
      </c>
      <c r="Y522" s="126">
        <f t="shared" si="152"/>
        <v>1</v>
      </c>
      <c r="Z522" s="126">
        <f t="shared" si="153"/>
        <v>0</v>
      </c>
      <c r="AA522" s="126">
        <f t="shared" si="154"/>
        <v>0</v>
      </c>
      <c r="AB522" s="126">
        <f t="shared" si="155"/>
        <v>0</v>
      </c>
      <c r="AC522" s="126">
        <f t="shared" si="156"/>
        <v>0</v>
      </c>
      <c r="AD522" s="126">
        <f t="shared" si="157"/>
        <v>0</v>
      </c>
      <c r="AE522" s="126">
        <f t="shared" si="158"/>
        <v>0</v>
      </c>
      <c r="AF522" s="127"/>
      <c r="AG522" s="125"/>
      <c r="AH522" s="125">
        <f t="shared" si="159"/>
        <v>2</v>
      </c>
      <c r="AI522" s="125">
        <f t="shared" si="160"/>
        <v>2</v>
      </c>
      <c r="AJ522" s="125" t="str">
        <f t="shared" si="161"/>
        <v>Correct</v>
      </c>
      <c r="AK522" s="125"/>
      <c r="AL522" s="115" t="s">
        <v>99</v>
      </c>
      <c r="AM522" s="115">
        <v>71</v>
      </c>
      <c r="AN522" s="115" t="s">
        <v>181</v>
      </c>
      <c r="AO522" s="115" t="s">
        <v>433</v>
      </c>
      <c r="AP522" s="115" t="s">
        <v>85</v>
      </c>
      <c r="AQ522" s="115" t="s">
        <v>86</v>
      </c>
      <c r="AR522" s="115" t="s">
        <v>87</v>
      </c>
      <c r="AT522" s="115" t="s">
        <v>111</v>
      </c>
      <c r="AU522" s="115" t="s">
        <v>106</v>
      </c>
      <c r="AV522" s="115" t="s">
        <v>91</v>
      </c>
      <c r="AW522" s="115" t="s">
        <v>91</v>
      </c>
    </row>
    <row r="523" spans="1:49">
      <c r="A523" s="115">
        <v>7044864023</v>
      </c>
      <c r="C523" s="115" t="s">
        <v>19</v>
      </c>
      <c r="D523" s="115" t="s">
        <v>20</v>
      </c>
      <c r="I523" s="115" t="s">
        <v>25</v>
      </c>
      <c r="N523" s="115" t="s">
        <v>30</v>
      </c>
      <c r="O523" s="125"/>
      <c r="P523" s="125">
        <f t="shared" si="144"/>
        <v>4</v>
      </c>
      <c r="Q523" s="125">
        <f t="shared" si="145"/>
        <v>0.75</v>
      </c>
      <c r="R523" s="125"/>
      <c r="S523" s="125">
        <f t="shared" si="146"/>
        <v>0</v>
      </c>
      <c r="T523" s="125">
        <f t="shared" si="147"/>
        <v>0.75</v>
      </c>
      <c r="U523" s="125">
        <f t="shared" si="148"/>
        <v>0.75</v>
      </c>
      <c r="V523" s="126">
        <f t="shared" si="149"/>
        <v>0</v>
      </c>
      <c r="W523" s="126">
        <f t="shared" si="150"/>
        <v>0</v>
      </c>
      <c r="X523" s="126">
        <f t="shared" si="151"/>
        <v>0</v>
      </c>
      <c r="Y523" s="126">
        <f t="shared" si="152"/>
        <v>0</v>
      </c>
      <c r="Z523" s="126">
        <f t="shared" si="153"/>
        <v>0.75</v>
      </c>
      <c r="AA523" s="126">
        <f t="shared" si="154"/>
        <v>0</v>
      </c>
      <c r="AB523" s="126">
        <f t="shared" si="155"/>
        <v>0</v>
      </c>
      <c r="AC523" s="126">
        <f t="shared" si="156"/>
        <v>0</v>
      </c>
      <c r="AD523" s="126">
        <f t="shared" si="157"/>
        <v>0</v>
      </c>
      <c r="AE523" s="126">
        <f t="shared" si="158"/>
        <v>0.75</v>
      </c>
      <c r="AF523" s="127"/>
      <c r="AG523" s="125"/>
      <c r="AH523" s="125">
        <f t="shared" si="159"/>
        <v>3</v>
      </c>
      <c r="AI523" s="125">
        <f t="shared" si="160"/>
        <v>4</v>
      </c>
      <c r="AJ523" s="125" t="str">
        <f t="shared" si="161"/>
        <v>Correct</v>
      </c>
      <c r="AK523" s="125"/>
      <c r="AL523" s="115" t="s">
        <v>83</v>
      </c>
      <c r="AM523" s="115">
        <v>68</v>
      </c>
      <c r="AN523" s="115" t="s">
        <v>181</v>
      </c>
      <c r="AO523" s="115" t="s">
        <v>208</v>
      </c>
      <c r="AP523" s="115" t="s">
        <v>85</v>
      </c>
      <c r="AQ523" s="115" t="s">
        <v>86</v>
      </c>
      <c r="AR523" s="115" t="s">
        <v>87</v>
      </c>
      <c r="AT523" s="115" t="s">
        <v>111</v>
      </c>
      <c r="AU523" s="115" t="s">
        <v>106</v>
      </c>
      <c r="AV523" s="115" t="s">
        <v>91</v>
      </c>
      <c r="AW523" s="115" t="s">
        <v>91</v>
      </c>
    </row>
    <row r="524" spans="1:49">
      <c r="A524" s="115">
        <v>5587457598</v>
      </c>
      <c r="C524" s="115" t="s">
        <v>19</v>
      </c>
      <c r="K524" s="115" t="s">
        <v>27</v>
      </c>
      <c r="L524" s="115" t="s">
        <v>28</v>
      </c>
      <c r="O524" s="125"/>
      <c r="P524" s="125">
        <f t="shared" si="144"/>
        <v>3</v>
      </c>
      <c r="Q524" s="125">
        <f t="shared" si="145"/>
        <v>1</v>
      </c>
      <c r="R524" s="125"/>
      <c r="S524" s="125">
        <f t="shared" si="146"/>
        <v>0</v>
      </c>
      <c r="T524" s="125">
        <f t="shared" si="147"/>
        <v>1</v>
      </c>
      <c r="U524" s="125">
        <f t="shared" si="148"/>
        <v>0</v>
      </c>
      <c r="V524" s="126">
        <f t="shared" si="149"/>
        <v>0</v>
      </c>
      <c r="W524" s="126">
        <f t="shared" si="150"/>
        <v>0</v>
      </c>
      <c r="X524" s="126">
        <f t="shared" si="151"/>
        <v>0</v>
      </c>
      <c r="Y524" s="126">
        <f t="shared" si="152"/>
        <v>0</v>
      </c>
      <c r="Z524" s="126">
        <f t="shared" si="153"/>
        <v>0</v>
      </c>
      <c r="AA524" s="126">
        <f t="shared" si="154"/>
        <v>0</v>
      </c>
      <c r="AB524" s="126">
        <f t="shared" si="155"/>
        <v>1</v>
      </c>
      <c r="AC524" s="126">
        <f t="shared" si="156"/>
        <v>1</v>
      </c>
      <c r="AD524" s="126">
        <f t="shared" si="157"/>
        <v>0</v>
      </c>
      <c r="AE524" s="126">
        <f t="shared" si="158"/>
        <v>0</v>
      </c>
      <c r="AF524" s="127"/>
      <c r="AG524" s="125"/>
      <c r="AH524" s="125">
        <f t="shared" si="159"/>
        <v>3</v>
      </c>
      <c r="AI524" s="125">
        <f t="shared" si="160"/>
        <v>3</v>
      </c>
      <c r="AJ524" s="125" t="str">
        <f t="shared" si="161"/>
        <v>Correct</v>
      </c>
      <c r="AK524" s="125"/>
      <c r="AL524" s="115" t="s">
        <v>83</v>
      </c>
      <c r="AM524" s="115">
        <v>52</v>
      </c>
      <c r="AN524" s="115" t="s">
        <v>181</v>
      </c>
      <c r="AO524" s="115" t="s">
        <v>215</v>
      </c>
      <c r="AP524" s="115" t="s">
        <v>85</v>
      </c>
      <c r="AQ524" s="115" t="s">
        <v>86</v>
      </c>
      <c r="AR524" s="115" t="s">
        <v>87</v>
      </c>
      <c r="AS524" s="115" t="s">
        <v>101</v>
      </c>
      <c r="AT524" s="115" t="s">
        <v>89</v>
      </c>
      <c r="AU524" s="115" t="s">
        <v>90</v>
      </c>
      <c r="AV524" s="115" t="s">
        <v>91</v>
      </c>
      <c r="AW524" s="115" t="s">
        <v>91</v>
      </c>
    </row>
    <row r="525" spans="1:49">
      <c r="A525" s="115">
        <v>7045790517</v>
      </c>
      <c r="C525" s="115" t="s">
        <v>19</v>
      </c>
      <c r="I525" s="115" t="s">
        <v>25</v>
      </c>
      <c r="N525" s="115" t="s">
        <v>30</v>
      </c>
      <c r="O525" s="125"/>
      <c r="P525" s="125">
        <f t="shared" si="144"/>
        <v>3</v>
      </c>
      <c r="Q525" s="125">
        <f t="shared" si="145"/>
        <v>1</v>
      </c>
      <c r="R525" s="125"/>
      <c r="S525" s="125">
        <f t="shared" si="146"/>
        <v>0</v>
      </c>
      <c r="T525" s="125">
        <f t="shared" si="147"/>
        <v>1</v>
      </c>
      <c r="U525" s="125">
        <f t="shared" si="148"/>
        <v>0</v>
      </c>
      <c r="V525" s="126">
        <f t="shared" si="149"/>
        <v>0</v>
      </c>
      <c r="W525" s="126">
        <f t="shared" si="150"/>
        <v>0</v>
      </c>
      <c r="X525" s="126">
        <f t="shared" si="151"/>
        <v>0</v>
      </c>
      <c r="Y525" s="126">
        <f t="shared" si="152"/>
        <v>0</v>
      </c>
      <c r="Z525" s="126">
        <f t="shared" si="153"/>
        <v>1</v>
      </c>
      <c r="AA525" s="126">
        <f t="shared" si="154"/>
        <v>0</v>
      </c>
      <c r="AB525" s="126">
        <f t="shared" si="155"/>
        <v>0</v>
      </c>
      <c r="AC525" s="126">
        <f t="shared" si="156"/>
        <v>0</v>
      </c>
      <c r="AD525" s="126">
        <f t="shared" si="157"/>
        <v>0</v>
      </c>
      <c r="AE525" s="126">
        <f t="shared" si="158"/>
        <v>1</v>
      </c>
      <c r="AF525" s="127"/>
      <c r="AG525" s="125"/>
      <c r="AH525" s="125">
        <f t="shared" si="159"/>
        <v>3</v>
      </c>
      <c r="AI525" s="125">
        <f t="shared" si="160"/>
        <v>3</v>
      </c>
      <c r="AJ525" s="125" t="str">
        <f t="shared" si="161"/>
        <v>Correct</v>
      </c>
      <c r="AK525" s="125"/>
      <c r="AL525" s="115" t="s">
        <v>83</v>
      </c>
      <c r="AM525" s="115">
        <v>78</v>
      </c>
      <c r="AN525" s="115" t="s">
        <v>181</v>
      </c>
      <c r="AO525" s="115" t="s">
        <v>184</v>
      </c>
      <c r="AP525" s="115" t="s">
        <v>85</v>
      </c>
      <c r="AR525" s="115" t="s">
        <v>87</v>
      </c>
      <c r="AT525" s="115" t="s">
        <v>112</v>
      </c>
      <c r="AU525" s="115" t="s">
        <v>106</v>
      </c>
      <c r="AV525" s="115" t="s">
        <v>91</v>
      </c>
      <c r="AW525" s="115" t="s">
        <v>86</v>
      </c>
    </row>
    <row r="526" spans="1:49">
      <c r="A526" s="115">
        <v>6985431544</v>
      </c>
      <c r="C526" s="115" t="s">
        <v>19</v>
      </c>
      <c r="J526" s="115" t="s">
        <v>26</v>
      </c>
      <c r="K526" s="115" t="s">
        <v>27</v>
      </c>
      <c r="N526" s="115" t="s">
        <v>30</v>
      </c>
      <c r="O526" s="125"/>
      <c r="P526" s="125">
        <f t="shared" si="144"/>
        <v>4</v>
      </c>
      <c r="Q526" s="125">
        <f t="shared" si="145"/>
        <v>0.75</v>
      </c>
      <c r="R526" s="125"/>
      <c r="S526" s="125">
        <f t="shared" si="146"/>
        <v>0</v>
      </c>
      <c r="T526" s="125">
        <f t="shared" si="147"/>
        <v>0.75</v>
      </c>
      <c r="U526" s="125">
        <f t="shared" si="148"/>
        <v>0</v>
      </c>
      <c r="V526" s="126">
        <f t="shared" si="149"/>
        <v>0</v>
      </c>
      <c r="W526" s="126">
        <f t="shared" si="150"/>
        <v>0</v>
      </c>
      <c r="X526" s="126">
        <f t="shared" si="151"/>
        <v>0</v>
      </c>
      <c r="Y526" s="126">
        <f t="shared" si="152"/>
        <v>0</v>
      </c>
      <c r="Z526" s="126">
        <f t="shared" si="153"/>
        <v>0</v>
      </c>
      <c r="AA526" s="126">
        <f t="shared" si="154"/>
        <v>0.75</v>
      </c>
      <c r="AB526" s="126">
        <f t="shared" si="155"/>
        <v>0.75</v>
      </c>
      <c r="AC526" s="126">
        <f t="shared" si="156"/>
        <v>0</v>
      </c>
      <c r="AD526" s="126">
        <f t="shared" si="157"/>
        <v>0</v>
      </c>
      <c r="AE526" s="126">
        <f t="shared" si="158"/>
        <v>0.75</v>
      </c>
      <c r="AF526" s="127"/>
      <c r="AG526" s="125"/>
      <c r="AH526" s="125">
        <f t="shared" si="159"/>
        <v>3</v>
      </c>
      <c r="AI526" s="125">
        <f t="shared" si="160"/>
        <v>4</v>
      </c>
      <c r="AJ526" s="125" t="str">
        <f t="shared" si="161"/>
        <v>Correct</v>
      </c>
      <c r="AK526" s="125"/>
      <c r="AL526" s="115" t="s">
        <v>83</v>
      </c>
      <c r="AM526" s="115">
        <v>63</v>
      </c>
      <c r="AN526" s="115" t="s">
        <v>84</v>
      </c>
      <c r="AO526" s="115" t="s">
        <v>127</v>
      </c>
      <c r="AP526" s="115" t="s">
        <v>85</v>
      </c>
      <c r="AQ526" s="115" t="s">
        <v>86</v>
      </c>
      <c r="AS526" s="115" t="s">
        <v>88</v>
      </c>
      <c r="AT526" s="115" t="s">
        <v>111</v>
      </c>
      <c r="AU526" s="115" t="s">
        <v>106</v>
      </c>
      <c r="AV526" s="115" t="s">
        <v>91</v>
      </c>
      <c r="AW526" s="115" t="s">
        <v>91</v>
      </c>
    </row>
    <row r="527" spans="1:49">
      <c r="A527" s="115">
        <v>6982456846</v>
      </c>
      <c r="C527" s="115" t="s">
        <v>19</v>
      </c>
      <c r="I527" s="115" t="s">
        <v>25</v>
      </c>
      <c r="J527" s="115" t="s">
        <v>26</v>
      </c>
      <c r="O527" s="125"/>
      <c r="P527" s="125">
        <f t="shared" si="144"/>
        <v>3</v>
      </c>
      <c r="Q527" s="125">
        <f t="shared" si="145"/>
        <v>1</v>
      </c>
      <c r="R527" s="125"/>
      <c r="S527" s="125">
        <f t="shared" si="146"/>
        <v>0</v>
      </c>
      <c r="T527" s="125">
        <f t="shared" si="147"/>
        <v>1</v>
      </c>
      <c r="U527" s="125">
        <f t="shared" si="148"/>
        <v>0</v>
      </c>
      <c r="V527" s="126">
        <f t="shared" si="149"/>
        <v>0</v>
      </c>
      <c r="W527" s="126">
        <f t="shared" si="150"/>
        <v>0</v>
      </c>
      <c r="X527" s="126">
        <f t="shared" si="151"/>
        <v>0</v>
      </c>
      <c r="Y527" s="126">
        <f t="shared" si="152"/>
        <v>0</v>
      </c>
      <c r="Z527" s="126">
        <f t="shared" si="153"/>
        <v>1</v>
      </c>
      <c r="AA527" s="126">
        <f t="shared" si="154"/>
        <v>1</v>
      </c>
      <c r="AB527" s="126">
        <f t="shared" si="155"/>
        <v>0</v>
      </c>
      <c r="AC527" s="126">
        <f t="shared" si="156"/>
        <v>0</v>
      </c>
      <c r="AD527" s="126">
        <f t="shared" si="157"/>
        <v>0</v>
      </c>
      <c r="AE527" s="126">
        <f t="shared" si="158"/>
        <v>0</v>
      </c>
      <c r="AF527" s="127"/>
      <c r="AG527" s="125"/>
      <c r="AH527" s="125">
        <f t="shared" si="159"/>
        <v>3</v>
      </c>
      <c r="AI527" s="125">
        <f t="shared" si="160"/>
        <v>3</v>
      </c>
      <c r="AJ527" s="125" t="str">
        <f t="shared" si="161"/>
        <v>Correct</v>
      </c>
      <c r="AK527" s="125"/>
      <c r="AL527" s="115" t="s">
        <v>83</v>
      </c>
      <c r="AM527" s="115">
        <v>56</v>
      </c>
      <c r="AN527" s="115" t="s">
        <v>181</v>
      </c>
      <c r="AO527" s="115" t="s">
        <v>241</v>
      </c>
      <c r="AP527" s="115" t="s">
        <v>92</v>
      </c>
      <c r="AQ527" s="115" t="s">
        <v>86</v>
      </c>
      <c r="AR527" s="115" t="s">
        <v>116</v>
      </c>
      <c r="AS527" s="115" t="s">
        <v>96</v>
      </c>
      <c r="AT527" s="115" t="s">
        <v>89</v>
      </c>
      <c r="AU527" s="115" t="s">
        <v>98</v>
      </c>
      <c r="AV527" s="115" t="s">
        <v>91</v>
      </c>
      <c r="AW527" s="115" t="s">
        <v>86</v>
      </c>
    </row>
    <row r="528" spans="1:49">
      <c r="A528" s="115">
        <v>7007929536</v>
      </c>
      <c r="D528" s="115" t="s">
        <v>20</v>
      </c>
      <c r="J528" s="115" t="s">
        <v>26</v>
      </c>
      <c r="N528" s="115" t="s">
        <v>30</v>
      </c>
      <c r="O528" s="125"/>
      <c r="P528" s="125">
        <f t="shared" si="144"/>
        <v>3</v>
      </c>
      <c r="Q528" s="125">
        <f t="shared" si="145"/>
        <v>1</v>
      </c>
      <c r="R528" s="125"/>
      <c r="S528" s="125">
        <f t="shared" si="146"/>
        <v>0</v>
      </c>
      <c r="T528" s="125">
        <f t="shared" si="147"/>
        <v>0</v>
      </c>
      <c r="U528" s="125">
        <f t="shared" si="148"/>
        <v>1</v>
      </c>
      <c r="V528" s="126">
        <f t="shared" si="149"/>
        <v>0</v>
      </c>
      <c r="W528" s="126">
        <f t="shared" si="150"/>
        <v>0</v>
      </c>
      <c r="X528" s="126">
        <f t="shared" si="151"/>
        <v>0</v>
      </c>
      <c r="Y528" s="126">
        <f t="shared" si="152"/>
        <v>0</v>
      </c>
      <c r="Z528" s="126">
        <f t="shared" si="153"/>
        <v>0</v>
      </c>
      <c r="AA528" s="126">
        <f t="shared" si="154"/>
        <v>1</v>
      </c>
      <c r="AB528" s="126">
        <f t="shared" si="155"/>
        <v>0</v>
      </c>
      <c r="AC528" s="126">
        <f t="shared" si="156"/>
        <v>0</v>
      </c>
      <c r="AD528" s="126">
        <f t="shared" si="157"/>
        <v>0</v>
      </c>
      <c r="AE528" s="126">
        <f t="shared" si="158"/>
        <v>1</v>
      </c>
      <c r="AF528" s="127"/>
      <c r="AG528" s="125"/>
      <c r="AH528" s="125">
        <f t="shared" si="159"/>
        <v>3</v>
      </c>
      <c r="AI528" s="125">
        <f t="shared" si="160"/>
        <v>3</v>
      </c>
      <c r="AJ528" s="125" t="str">
        <f t="shared" si="161"/>
        <v>Correct</v>
      </c>
      <c r="AK528" s="125"/>
      <c r="AL528" s="115" t="s">
        <v>99</v>
      </c>
      <c r="AM528" s="115">
        <v>61</v>
      </c>
      <c r="AN528" s="115" t="s">
        <v>84</v>
      </c>
      <c r="AO528" s="115" t="s">
        <v>168</v>
      </c>
      <c r="AP528" s="115" t="s">
        <v>85</v>
      </c>
      <c r="AQ528" s="115" t="s">
        <v>86</v>
      </c>
      <c r="AR528" s="115" t="s">
        <v>87</v>
      </c>
      <c r="AS528" s="115" t="s">
        <v>88</v>
      </c>
      <c r="AT528" s="115" t="s">
        <v>89</v>
      </c>
      <c r="AU528" s="115" t="s">
        <v>90</v>
      </c>
      <c r="AV528" s="115" t="s">
        <v>91</v>
      </c>
      <c r="AW528" s="115" t="s">
        <v>91</v>
      </c>
    </row>
    <row r="529" spans="1:49">
      <c r="A529" s="115">
        <v>6988277523</v>
      </c>
      <c r="E529" s="115" t="s">
        <v>21</v>
      </c>
      <c r="H529" s="115" t="s">
        <v>24</v>
      </c>
      <c r="I529" s="115" t="s">
        <v>25</v>
      </c>
      <c r="O529" s="125"/>
      <c r="P529" s="125">
        <f t="shared" si="144"/>
        <v>3</v>
      </c>
      <c r="Q529" s="125">
        <f t="shared" si="145"/>
        <v>1</v>
      </c>
      <c r="R529" s="125"/>
      <c r="S529" s="125">
        <f t="shared" si="146"/>
        <v>0</v>
      </c>
      <c r="T529" s="125">
        <f t="shared" si="147"/>
        <v>0</v>
      </c>
      <c r="U529" s="125">
        <f t="shared" si="148"/>
        <v>0</v>
      </c>
      <c r="V529" s="126">
        <f t="shared" si="149"/>
        <v>1</v>
      </c>
      <c r="W529" s="126">
        <f t="shared" si="150"/>
        <v>0</v>
      </c>
      <c r="X529" s="126">
        <f t="shared" si="151"/>
        <v>0</v>
      </c>
      <c r="Y529" s="126">
        <f t="shared" si="152"/>
        <v>1</v>
      </c>
      <c r="Z529" s="126">
        <f t="shared" si="153"/>
        <v>1</v>
      </c>
      <c r="AA529" s="126">
        <f t="shared" si="154"/>
        <v>0</v>
      </c>
      <c r="AB529" s="126">
        <f t="shared" si="155"/>
        <v>0</v>
      </c>
      <c r="AC529" s="126">
        <f t="shared" si="156"/>
        <v>0</v>
      </c>
      <c r="AD529" s="126">
        <f t="shared" si="157"/>
        <v>0</v>
      </c>
      <c r="AE529" s="126">
        <f t="shared" si="158"/>
        <v>0</v>
      </c>
      <c r="AF529" s="127"/>
      <c r="AG529" s="125"/>
      <c r="AH529" s="125">
        <f t="shared" si="159"/>
        <v>3</v>
      </c>
      <c r="AI529" s="125">
        <f t="shared" si="160"/>
        <v>3</v>
      </c>
      <c r="AJ529" s="125" t="str">
        <f t="shared" si="161"/>
        <v>Correct</v>
      </c>
      <c r="AK529" s="125"/>
      <c r="AL529" s="115" t="s">
        <v>83</v>
      </c>
      <c r="AM529" s="115">
        <v>88</v>
      </c>
      <c r="AN529" s="115" t="s">
        <v>84</v>
      </c>
      <c r="AO529" s="115" t="s">
        <v>168</v>
      </c>
      <c r="AP529" s="115" t="s">
        <v>85</v>
      </c>
      <c r="AQ529" s="115" t="s">
        <v>86</v>
      </c>
      <c r="AR529" s="115" t="s">
        <v>87</v>
      </c>
      <c r="AS529" s="115" t="s">
        <v>93</v>
      </c>
      <c r="AT529" s="115" t="s">
        <v>102</v>
      </c>
      <c r="AU529" s="115" t="s">
        <v>106</v>
      </c>
      <c r="AV529" s="115" t="s">
        <v>91</v>
      </c>
      <c r="AW529" s="115" t="s">
        <v>91</v>
      </c>
    </row>
    <row r="530" spans="1:49">
      <c r="A530" s="115">
        <v>7045791218</v>
      </c>
      <c r="I530" s="115" t="s">
        <v>25</v>
      </c>
      <c r="K530" s="115" t="s">
        <v>27</v>
      </c>
      <c r="N530" s="115" t="s">
        <v>30</v>
      </c>
      <c r="O530" s="125"/>
      <c r="P530" s="125">
        <f t="shared" si="144"/>
        <v>3</v>
      </c>
      <c r="Q530" s="125">
        <f t="shared" si="145"/>
        <v>1</v>
      </c>
      <c r="R530" s="125"/>
      <c r="S530" s="125">
        <f t="shared" si="146"/>
        <v>0</v>
      </c>
      <c r="T530" s="125">
        <f t="shared" si="147"/>
        <v>0</v>
      </c>
      <c r="U530" s="125">
        <f t="shared" si="148"/>
        <v>0</v>
      </c>
      <c r="V530" s="126">
        <f t="shared" si="149"/>
        <v>0</v>
      </c>
      <c r="W530" s="126">
        <f t="shared" si="150"/>
        <v>0</v>
      </c>
      <c r="X530" s="126">
        <f t="shared" si="151"/>
        <v>0</v>
      </c>
      <c r="Y530" s="126">
        <f t="shared" si="152"/>
        <v>0</v>
      </c>
      <c r="Z530" s="126">
        <f t="shared" si="153"/>
        <v>1</v>
      </c>
      <c r="AA530" s="126">
        <f t="shared" si="154"/>
        <v>0</v>
      </c>
      <c r="AB530" s="126">
        <f t="shared" si="155"/>
        <v>1</v>
      </c>
      <c r="AC530" s="126">
        <f t="shared" si="156"/>
        <v>0</v>
      </c>
      <c r="AD530" s="126">
        <f t="shared" si="157"/>
        <v>0</v>
      </c>
      <c r="AE530" s="126">
        <f t="shared" si="158"/>
        <v>1</v>
      </c>
      <c r="AF530" s="127"/>
      <c r="AG530" s="125"/>
      <c r="AH530" s="125">
        <f t="shared" si="159"/>
        <v>3</v>
      </c>
      <c r="AI530" s="125">
        <f t="shared" si="160"/>
        <v>3</v>
      </c>
      <c r="AJ530" s="125" t="str">
        <f t="shared" si="161"/>
        <v>Correct</v>
      </c>
      <c r="AK530" s="125"/>
      <c r="AL530" s="115" t="s">
        <v>83</v>
      </c>
      <c r="AM530" s="115">
        <v>55</v>
      </c>
      <c r="AN530" s="115" t="s">
        <v>181</v>
      </c>
      <c r="AO530" s="115" t="s">
        <v>241</v>
      </c>
      <c r="AP530" s="115" t="s">
        <v>85</v>
      </c>
      <c r="AQ530" s="115" t="s">
        <v>86</v>
      </c>
      <c r="AR530" s="115" t="s">
        <v>87</v>
      </c>
      <c r="AS530" s="115" t="s">
        <v>88</v>
      </c>
      <c r="AT530" s="115" t="s">
        <v>89</v>
      </c>
      <c r="AU530" s="115" t="s">
        <v>90</v>
      </c>
      <c r="AV530" s="115" t="s">
        <v>91</v>
      </c>
      <c r="AW530" s="115" t="s">
        <v>91</v>
      </c>
    </row>
    <row r="531" spans="1:49">
      <c r="A531" s="115">
        <v>7010997687</v>
      </c>
      <c r="D531" s="115" t="s">
        <v>20</v>
      </c>
      <c r="I531" s="115" t="s">
        <v>25</v>
      </c>
      <c r="N531" s="115" t="s">
        <v>30</v>
      </c>
      <c r="O531" s="125"/>
      <c r="P531" s="125">
        <f t="shared" si="144"/>
        <v>3</v>
      </c>
      <c r="Q531" s="125">
        <f t="shared" si="145"/>
        <v>1</v>
      </c>
      <c r="R531" s="125"/>
      <c r="S531" s="125">
        <f t="shared" si="146"/>
        <v>0</v>
      </c>
      <c r="T531" s="125">
        <f t="shared" si="147"/>
        <v>0</v>
      </c>
      <c r="U531" s="125">
        <f t="shared" si="148"/>
        <v>1</v>
      </c>
      <c r="V531" s="126">
        <f t="shared" si="149"/>
        <v>0</v>
      </c>
      <c r="W531" s="126">
        <f t="shared" si="150"/>
        <v>0</v>
      </c>
      <c r="X531" s="126">
        <f t="shared" si="151"/>
        <v>0</v>
      </c>
      <c r="Y531" s="126">
        <f t="shared" si="152"/>
        <v>0</v>
      </c>
      <c r="Z531" s="126">
        <f t="shared" si="153"/>
        <v>1</v>
      </c>
      <c r="AA531" s="126">
        <f t="shared" si="154"/>
        <v>0</v>
      </c>
      <c r="AB531" s="126">
        <f t="shared" si="155"/>
        <v>0</v>
      </c>
      <c r="AC531" s="126">
        <f t="shared" si="156"/>
        <v>0</v>
      </c>
      <c r="AD531" s="126">
        <f t="shared" si="157"/>
        <v>0</v>
      </c>
      <c r="AE531" s="126">
        <f t="shared" si="158"/>
        <v>1</v>
      </c>
      <c r="AF531" s="127"/>
      <c r="AG531" s="125"/>
      <c r="AH531" s="125">
        <f t="shared" si="159"/>
        <v>3</v>
      </c>
      <c r="AI531" s="125">
        <f t="shared" si="160"/>
        <v>3</v>
      </c>
      <c r="AJ531" s="125" t="str">
        <f t="shared" si="161"/>
        <v>Correct</v>
      </c>
      <c r="AK531" s="125"/>
      <c r="AL531" s="115" t="s">
        <v>99</v>
      </c>
      <c r="AM531" s="115">
        <v>78</v>
      </c>
      <c r="AN531" s="115" t="s">
        <v>84</v>
      </c>
      <c r="AO531" s="115" t="s">
        <v>129</v>
      </c>
      <c r="AP531" s="115" t="s">
        <v>85</v>
      </c>
      <c r="AR531" s="115" t="s">
        <v>87</v>
      </c>
      <c r="AS531" s="115" t="s">
        <v>96</v>
      </c>
      <c r="AT531" s="115" t="s">
        <v>111</v>
      </c>
      <c r="AU531" s="115" t="s">
        <v>106</v>
      </c>
      <c r="AV531" s="115" t="s">
        <v>91</v>
      </c>
      <c r="AW531" s="115" t="s">
        <v>86</v>
      </c>
    </row>
    <row r="532" spans="1:49">
      <c r="A532" s="115">
        <v>6985413545</v>
      </c>
      <c r="C532" s="115" t="s">
        <v>19</v>
      </c>
      <c r="H532" s="115" t="s">
        <v>24</v>
      </c>
      <c r="K532" s="115" t="s">
        <v>27</v>
      </c>
      <c r="O532" s="125"/>
      <c r="P532" s="125">
        <f t="shared" si="144"/>
        <v>3</v>
      </c>
      <c r="Q532" s="125">
        <f t="shared" si="145"/>
        <v>1</v>
      </c>
      <c r="R532" s="125"/>
      <c r="S532" s="125">
        <f t="shared" si="146"/>
        <v>0</v>
      </c>
      <c r="T532" s="125">
        <f t="shared" si="147"/>
        <v>1</v>
      </c>
      <c r="U532" s="125">
        <f t="shared" si="148"/>
        <v>0</v>
      </c>
      <c r="V532" s="126">
        <f t="shared" si="149"/>
        <v>0</v>
      </c>
      <c r="W532" s="126">
        <f t="shared" si="150"/>
        <v>0</v>
      </c>
      <c r="X532" s="126">
        <f t="shared" si="151"/>
        <v>0</v>
      </c>
      <c r="Y532" s="126">
        <f t="shared" si="152"/>
        <v>1</v>
      </c>
      <c r="Z532" s="126">
        <f t="shared" si="153"/>
        <v>0</v>
      </c>
      <c r="AA532" s="126">
        <f t="shared" si="154"/>
        <v>0</v>
      </c>
      <c r="AB532" s="126">
        <f t="shared" si="155"/>
        <v>1</v>
      </c>
      <c r="AC532" s="126">
        <f t="shared" si="156"/>
        <v>0</v>
      </c>
      <c r="AD532" s="126">
        <f t="shared" si="157"/>
        <v>0</v>
      </c>
      <c r="AE532" s="126">
        <f t="shared" si="158"/>
        <v>0</v>
      </c>
      <c r="AF532" s="127"/>
      <c r="AG532" s="125"/>
      <c r="AH532" s="125">
        <f t="shared" si="159"/>
        <v>3</v>
      </c>
      <c r="AI532" s="125">
        <f t="shared" si="160"/>
        <v>3</v>
      </c>
      <c r="AJ532" s="125" t="str">
        <f t="shared" si="161"/>
        <v>Correct</v>
      </c>
      <c r="AK532" s="125"/>
      <c r="AL532" s="115" t="s">
        <v>83</v>
      </c>
      <c r="AM532" s="115">
        <v>57</v>
      </c>
      <c r="AN532" s="115" t="s">
        <v>181</v>
      </c>
      <c r="AO532" s="115" t="s">
        <v>434</v>
      </c>
      <c r="AP532" s="115" t="s">
        <v>85</v>
      </c>
      <c r="AQ532" s="115" t="s">
        <v>86</v>
      </c>
      <c r="AR532" s="115" t="s">
        <v>87</v>
      </c>
      <c r="AS532" s="115" t="s">
        <v>88</v>
      </c>
      <c r="AT532" s="115" t="s">
        <v>120</v>
      </c>
      <c r="AU532" s="115" t="s">
        <v>90</v>
      </c>
      <c r="AV532" s="115" t="s">
        <v>91</v>
      </c>
      <c r="AW532" s="115" t="s">
        <v>91</v>
      </c>
    </row>
    <row r="533" spans="1:49">
      <c r="A533" s="115">
        <v>6988291632</v>
      </c>
      <c r="O533" s="125"/>
      <c r="P533" s="125">
        <f t="shared" si="144"/>
        <v>0</v>
      </c>
      <c r="Q533" s="125" t="e">
        <f t="shared" si="145"/>
        <v>#DIV/0!</v>
      </c>
      <c r="R533" s="125"/>
      <c r="S533" s="125">
        <f t="shared" si="146"/>
        <v>0</v>
      </c>
      <c r="T533" s="125">
        <f t="shared" si="147"/>
        <v>0</v>
      </c>
      <c r="U533" s="125">
        <f t="shared" si="148"/>
        <v>0</v>
      </c>
      <c r="V533" s="126">
        <f t="shared" si="149"/>
        <v>0</v>
      </c>
      <c r="W533" s="126">
        <f t="shared" si="150"/>
        <v>0</v>
      </c>
      <c r="X533" s="126">
        <f t="shared" si="151"/>
        <v>0</v>
      </c>
      <c r="Y533" s="126">
        <f t="shared" si="152"/>
        <v>0</v>
      </c>
      <c r="Z533" s="126">
        <f t="shared" si="153"/>
        <v>0</v>
      </c>
      <c r="AA533" s="126">
        <f t="shared" si="154"/>
        <v>0</v>
      </c>
      <c r="AB533" s="126">
        <f t="shared" si="155"/>
        <v>0</v>
      </c>
      <c r="AC533" s="126">
        <f t="shared" si="156"/>
        <v>0</v>
      </c>
      <c r="AD533" s="126">
        <f t="shared" si="157"/>
        <v>0</v>
      </c>
      <c r="AE533" s="126">
        <f t="shared" si="158"/>
        <v>0</v>
      </c>
      <c r="AF533" s="127"/>
      <c r="AG533" s="125"/>
      <c r="AH533" s="125">
        <f t="shared" si="159"/>
        <v>0</v>
      </c>
      <c r="AI533" s="125">
        <f t="shared" si="160"/>
        <v>0</v>
      </c>
      <c r="AJ533" s="125" t="str">
        <f t="shared" si="161"/>
        <v>Correct</v>
      </c>
      <c r="AK533" s="125"/>
      <c r="AL533" s="115" t="s">
        <v>83</v>
      </c>
      <c r="AM533" s="115">
        <v>74</v>
      </c>
      <c r="AN533" s="115" t="s">
        <v>84</v>
      </c>
      <c r="AP533" s="115" t="s">
        <v>85</v>
      </c>
      <c r="AQ533" s="115" t="s">
        <v>86</v>
      </c>
      <c r="AR533" s="115" t="s">
        <v>87</v>
      </c>
      <c r="AS533" s="115" t="s">
        <v>101</v>
      </c>
      <c r="AT533" s="115" t="s">
        <v>111</v>
      </c>
      <c r="AU533" s="115" t="s">
        <v>106</v>
      </c>
      <c r="AV533" s="115" t="s">
        <v>91</v>
      </c>
      <c r="AW533" s="115" t="s">
        <v>91</v>
      </c>
    </row>
    <row r="534" spans="1:49">
      <c r="A534" s="115">
        <v>6985161485</v>
      </c>
      <c r="C534" s="115" t="s">
        <v>19</v>
      </c>
      <c r="J534" s="115" t="s">
        <v>26</v>
      </c>
      <c r="O534" s="125"/>
      <c r="P534" s="125">
        <f t="shared" si="144"/>
        <v>2</v>
      </c>
      <c r="Q534" s="125">
        <f t="shared" si="145"/>
        <v>1.5</v>
      </c>
      <c r="R534" s="125"/>
      <c r="S534" s="125">
        <f t="shared" si="146"/>
        <v>0</v>
      </c>
      <c r="T534" s="125">
        <f t="shared" si="147"/>
        <v>1</v>
      </c>
      <c r="U534" s="125">
        <f t="shared" si="148"/>
        <v>0</v>
      </c>
      <c r="V534" s="126">
        <f t="shared" si="149"/>
        <v>0</v>
      </c>
      <c r="W534" s="126">
        <f t="shared" si="150"/>
        <v>0</v>
      </c>
      <c r="X534" s="126">
        <f t="shared" si="151"/>
        <v>0</v>
      </c>
      <c r="Y534" s="126">
        <f t="shared" si="152"/>
        <v>0</v>
      </c>
      <c r="Z534" s="126">
        <f t="shared" si="153"/>
        <v>0</v>
      </c>
      <c r="AA534" s="126">
        <f t="shared" si="154"/>
        <v>1</v>
      </c>
      <c r="AB534" s="126">
        <f t="shared" si="155"/>
        <v>0</v>
      </c>
      <c r="AC534" s="126">
        <f t="shared" si="156"/>
        <v>0</v>
      </c>
      <c r="AD534" s="126">
        <f t="shared" si="157"/>
        <v>0</v>
      </c>
      <c r="AE534" s="126">
        <f t="shared" si="158"/>
        <v>0</v>
      </c>
      <c r="AF534" s="127"/>
      <c r="AG534" s="125"/>
      <c r="AH534" s="125">
        <f t="shared" si="159"/>
        <v>2</v>
      </c>
      <c r="AI534" s="125">
        <f t="shared" si="160"/>
        <v>2</v>
      </c>
      <c r="AJ534" s="125" t="str">
        <f t="shared" si="161"/>
        <v>Correct</v>
      </c>
      <c r="AK534" s="125"/>
      <c r="AL534" s="115" t="s">
        <v>83</v>
      </c>
      <c r="AM534" s="115">
        <v>38</v>
      </c>
      <c r="AN534" s="115" t="s">
        <v>181</v>
      </c>
      <c r="AO534" s="115" t="s">
        <v>222</v>
      </c>
      <c r="AP534" s="115" t="s">
        <v>92</v>
      </c>
      <c r="AQ534" s="115" t="s">
        <v>86</v>
      </c>
      <c r="AR534" s="115" t="s">
        <v>157</v>
      </c>
      <c r="AS534" s="115" t="s">
        <v>101</v>
      </c>
      <c r="AT534" s="115" t="s">
        <v>102</v>
      </c>
      <c r="AU534" s="115" t="s">
        <v>90</v>
      </c>
      <c r="AV534" s="115" t="s">
        <v>91</v>
      </c>
      <c r="AW534" s="115" t="s">
        <v>91</v>
      </c>
    </row>
    <row r="535" spans="1:49">
      <c r="A535" s="115">
        <v>6988288965</v>
      </c>
      <c r="E535" s="115" t="s">
        <v>21</v>
      </c>
      <c r="M535" s="115" t="s">
        <v>29</v>
      </c>
      <c r="N535" s="115" t="s">
        <v>30</v>
      </c>
      <c r="O535" s="125"/>
      <c r="P535" s="125">
        <f t="shared" si="144"/>
        <v>3</v>
      </c>
      <c r="Q535" s="125">
        <f t="shared" si="145"/>
        <v>1</v>
      </c>
      <c r="R535" s="125"/>
      <c r="S535" s="125">
        <f t="shared" si="146"/>
        <v>0</v>
      </c>
      <c r="T535" s="125">
        <f t="shared" si="147"/>
        <v>0</v>
      </c>
      <c r="U535" s="125">
        <f t="shared" si="148"/>
        <v>0</v>
      </c>
      <c r="V535" s="126">
        <f t="shared" si="149"/>
        <v>1</v>
      </c>
      <c r="W535" s="126">
        <f t="shared" si="150"/>
        <v>0</v>
      </c>
      <c r="X535" s="126">
        <f t="shared" si="151"/>
        <v>0</v>
      </c>
      <c r="Y535" s="126">
        <f t="shared" si="152"/>
        <v>0</v>
      </c>
      <c r="Z535" s="126">
        <f t="shared" si="153"/>
        <v>0</v>
      </c>
      <c r="AA535" s="126">
        <f t="shared" si="154"/>
        <v>0</v>
      </c>
      <c r="AB535" s="126">
        <f t="shared" si="155"/>
        <v>0</v>
      </c>
      <c r="AC535" s="126">
        <f t="shared" si="156"/>
        <v>0</v>
      </c>
      <c r="AD535" s="126">
        <f t="shared" si="157"/>
        <v>1</v>
      </c>
      <c r="AE535" s="126">
        <f t="shared" si="158"/>
        <v>1</v>
      </c>
      <c r="AF535" s="127"/>
      <c r="AG535" s="125"/>
      <c r="AH535" s="125">
        <f t="shared" si="159"/>
        <v>3</v>
      </c>
      <c r="AI535" s="125">
        <f t="shared" si="160"/>
        <v>3</v>
      </c>
      <c r="AJ535" s="125" t="str">
        <f t="shared" si="161"/>
        <v>Correct</v>
      </c>
      <c r="AK535" s="125"/>
      <c r="AL535" s="115" t="s">
        <v>83</v>
      </c>
      <c r="AM535" s="115">
        <v>66</v>
      </c>
      <c r="AN535" s="115" t="s">
        <v>84</v>
      </c>
      <c r="AO535" s="115" t="s">
        <v>476</v>
      </c>
      <c r="AP535" s="115" t="s">
        <v>85</v>
      </c>
      <c r="AQ535" s="115" t="s">
        <v>86</v>
      </c>
      <c r="AS535" s="115" t="s">
        <v>96</v>
      </c>
      <c r="AT535" s="115" t="s">
        <v>111</v>
      </c>
      <c r="AU535" s="115" t="s">
        <v>106</v>
      </c>
      <c r="AV535" s="115" t="s">
        <v>91</v>
      </c>
      <c r="AW535" s="115" t="s">
        <v>91</v>
      </c>
    </row>
    <row r="536" spans="1:49">
      <c r="A536" s="115">
        <v>7011537014</v>
      </c>
      <c r="C536" s="115" t="s">
        <v>19</v>
      </c>
      <c r="M536" s="115" t="s">
        <v>29</v>
      </c>
      <c r="O536" s="125"/>
      <c r="P536" s="125">
        <f t="shared" si="144"/>
        <v>2</v>
      </c>
      <c r="Q536" s="125">
        <f t="shared" si="145"/>
        <v>1.5</v>
      </c>
      <c r="R536" s="125"/>
      <c r="S536" s="125">
        <f t="shared" si="146"/>
        <v>0</v>
      </c>
      <c r="T536" s="125">
        <f t="shared" si="147"/>
        <v>1</v>
      </c>
      <c r="U536" s="125">
        <f t="shared" si="148"/>
        <v>0</v>
      </c>
      <c r="V536" s="126">
        <f t="shared" si="149"/>
        <v>0</v>
      </c>
      <c r="W536" s="126">
        <f t="shared" si="150"/>
        <v>0</v>
      </c>
      <c r="X536" s="126">
        <f t="shared" si="151"/>
        <v>0</v>
      </c>
      <c r="Y536" s="126">
        <f t="shared" si="152"/>
        <v>0</v>
      </c>
      <c r="Z536" s="126">
        <f t="shared" si="153"/>
        <v>0</v>
      </c>
      <c r="AA536" s="126">
        <f t="shared" si="154"/>
        <v>0</v>
      </c>
      <c r="AB536" s="126">
        <f t="shared" si="155"/>
        <v>0</v>
      </c>
      <c r="AC536" s="126">
        <f t="shared" si="156"/>
        <v>0</v>
      </c>
      <c r="AD536" s="126">
        <f t="shared" si="157"/>
        <v>1</v>
      </c>
      <c r="AE536" s="126">
        <f t="shared" si="158"/>
        <v>0</v>
      </c>
      <c r="AF536" s="127"/>
      <c r="AG536" s="125"/>
      <c r="AH536" s="125">
        <f t="shared" si="159"/>
        <v>2</v>
      </c>
      <c r="AI536" s="125">
        <f t="shared" si="160"/>
        <v>2</v>
      </c>
      <c r="AJ536" s="125" t="str">
        <f t="shared" si="161"/>
        <v>Correct</v>
      </c>
      <c r="AK536" s="125"/>
      <c r="AL536" s="115" t="s">
        <v>83</v>
      </c>
      <c r="AM536" s="115">
        <v>65</v>
      </c>
      <c r="AN536" s="115" t="s">
        <v>181</v>
      </c>
      <c r="AO536" s="115" t="s">
        <v>208</v>
      </c>
      <c r="AP536" s="115" t="s">
        <v>85</v>
      </c>
      <c r="AQ536" s="115" t="s">
        <v>86</v>
      </c>
      <c r="AR536" s="115" t="s">
        <v>87</v>
      </c>
      <c r="AS536" s="115" t="s">
        <v>101</v>
      </c>
      <c r="AT536" s="115" t="s">
        <v>102</v>
      </c>
      <c r="AU536" s="115" t="s">
        <v>106</v>
      </c>
      <c r="AV536" s="115" t="s">
        <v>91</v>
      </c>
      <c r="AW536" s="115" t="s">
        <v>91</v>
      </c>
    </row>
    <row r="537" spans="1:49">
      <c r="A537" s="115">
        <v>6984058457</v>
      </c>
      <c r="C537" s="115" t="s">
        <v>19</v>
      </c>
      <c r="O537" s="125"/>
      <c r="P537" s="125">
        <f t="shared" si="144"/>
        <v>1</v>
      </c>
      <c r="Q537" s="125">
        <f t="shared" si="145"/>
        <v>3</v>
      </c>
      <c r="R537" s="125"/>
      <c r="S537" s="125">
        <f t="shared" si="146"/>
        <v>0</v>
      </c>
      <c r="T537" s="125">
        <f t="shared" si="147"/>
        <v>1</v>
      </c>
      <c r="U537" s="125">
        <f t="shared" si="148"/>
        <v>0</v>
      </c>
      <c r="V537" s="126">
        <f t="shared" si="149"/>
        <v>0</v>
      </c>
      <c r="W537" s="126">
        <f t="shared" si="150"/>
        <v>0</v>
      </c>
      <c r="X537" s="126">
        <f t="shared" si="151"/>
        <v>0</v>
      </c>
      <c r="Y537" s="126">
        <f t="shared" si="152"/>
        <v>0</v>
      </c>
      <c r="Z537" s="126">
        <f t="shared" si="153"/>
        <v>0</v>
      </c>
      <c r="AA537" s="126">
        <f t="shared" si="154"/>
        <v>0</v>
      </c>
      <c r="AB537" s="126">
        <f t="shared" si="155"/>
        <v>0</v>
      </c>
      <c r="AC537" s="126">
        <f t="shared" si="156"/>
        <v>0</v>
      </c>
      <c r="AD537" s="126">
        <f t="shared" si="157"/>
        <v>0</v>
      </c>
      <c r="AE537" s="126">
        <f t="shared" si="158"/>
        <v>0</v>
      </c>
      <c r="AF537" s="127"/>
      <c r="AG537" s="125"/>
      <c r="AH537" s="125">
        <f t="shared" si="159"/>
        <v>1</v>
      </c>
      <c r="AI537" s="125">
        <f t="shared" si="160"/>
        <v>1</v>
      </c>
      <c r="AJ537" s="125" t="str">
        <f t="shared" si="161"/>
        <v>Correct</v>
      </c>
      <c r="AK537" s="125"/>
      <c r="AL537" s="115" t="s">
        <v>83</v>
      </c>
      <c r="AM537" s="115">
        <v>56</v>
      </c>
      <c r="AN537" s="115" t="s">
        <v>181</v>
      </c>
      <c r="AO537" s="115" t="s">
        <v>190</v>
      </c>
      <c r="AP537" s="115" t="s">
        <v>85</v>
      </c>
      <c r="AQ537" s="115" t="s">
        <v>86</v>
      </c>
      <c r="AR537" s="115" t="s">
        <v>87</v>
      </c>
      <c r="AS537" s="115" t="s">
        <v>88</v>
      </c>
      <c r="AT537" s="115" t="s">
        <v>94</v>
      </c>
      <c r="AU537" s="115" t="s">
        <v>90</v>
      </c>
      <c r="AV537" s="115" t="s">
        <v>91</v>
      </c>
      <c r="AW537" s="115" t="s">
        <v>91</v>
      </c>
    </row>
    <row r="538" spans="1:49">
      <c r="A538" s="115">
        <v>7045795683</v>
      </c>
      <c r="L538" s="115" t="s">
        <v>28</v>
      </c>
      <c r="M538" s="115" t="s">
        <v>29</v>
      </c>
      <c r="O538" s="125"/>
      <c r="P538" s="125">
        <f t="shared" si="144"/>
        <v>2</v>
      </c>
      <c r="Q538" s="125">
        <f t="shared" si="145"/>
        <v>1.5</v>
      </c>
      <c r="R538" s="125"/>
      <c r="S538" s="125">
        <f t="shared" si="146"/>
        <v>0</v>
      </c>
      <c r="T538" s="125">
        <f t="shared" si="147"/>
        <v>0</v>
      </c>
      <c r="U538" s="125">
        <f t="shared" si="148"/>
        <v>0</v>
      </c>
      <c r="V538" s="126">
        <f t="shared" si="149"/>
        <v>0</v>
      </c>
      <c r="W538" s="126">
        <f t="shared" si="150"/>
        <v>0</v>
      </c>
      <c r="X538" s="126">
        <f t="shared" si="151"/>
        <v>0</v>
      </c>
      <c r="Y538" s="126">
        <f t="shared" si="152"/>
        <v>0</v>
      </c>
      <c r="Z538" s="126">
        <f t="shared" si="153"/>
        <v>0</v>
      </c>
      <c r="AA538" s="126">
        <f t="shared" si="154"/>
        <v>0</v>
      </c>
      <c r="AB538" s="126">
        <f t="shared" si="155"/>
        <v>0</v>
      </c>
      <c r="AC538" s="126">
        <f t="shared" si="156"/>
        <v>1</v>
      </c>
      <c r="AD538" s="126">
        <f t="shared" si="157"/>
        <v>1</v>
      </c>
      <c r="AE538" s="126">
        <f t="shared" si="158"/>
        <v>0</v>
      </c>
      <c r="AF538" s="127"/>
      <c r="AG538" s="125"/>
      <c r="AH538" s="125">
        <f t="shared" si="159"/>
        <v>2</v>
      </c>
      <c r="AI538" s="125">
        <f t="shared" si="160"/>
        <v>2</v>
      </c>
      <c r="AJ538" s="125" t="str">
        <f t="shared" si="161"/>
        <v>Correct</v>
      </c>
      <c r="AK538" s="125"/>
      <c r="AL538" s="115" t="s">
        <v>83</v>
      </c>
      <c r="AN538" s="115" t="s">
        <v>181</v>
      </c>
      <c r="AO538" s="115" t="s">
        <v>206</v>
      </c>
      <c r="AP538" s="115" t="s">
        <v>85</v>
      </c>
      <c r="AQ538" s="115" t="s">
        <v>86</v>
      </c>
      <c r="AR538" s="115" t="s">
        <v>87</v>
      </c>
      <c r="AS538" s="115" t="s">
        <v>101</v>
      </c>
      <c r="AT538" s="115" t="s">
        <v>94</v>
      </c>
      <c r="AU538" s="115" t="s">
        <v>106</v>
      </c>
      <c r="AV538" s="115" t="s">
        <v>91</v>
      </c>
      <c r="AW538" s="115" t="s">
        <v>91</v>
      </c>
    </row>
    <row r="539" spans="1:49">
      <c r="A539" s="115">
        <v>6988285453</v>
      </c>
      <c r="E539" s="115" t="s">
        <v>21</v>
      </c>
      <c r="K539" s="115" t="s">
        <v>27</v>
      </c>
      <c r="N539" s="115" t="s">
        <v>30</v>
      </c>
      <c r="O539" s="125"/>
      <c r="P539" s="125">
        <f t="shared" si="144"/>
        <v>3</v>
      </c>
      <c r="Q539" s="125">
        <f t="shared" si="145"/>
        <v>1</v>
      </c>
      <c r="R539" s="125"/>
      <c r="S539" s="125">
        <f t="shared" si="146"/>
        <v>0</v>
      </c>
      <c r="T539" s="125">
        <f t="shared" si="147"/>
        <v>0</v>
      </c>
      <c r="U539" s="125">
        <f t="shared" si="148"/>
        <v>0</v>
      </c>
      <c r="V539" s="126">
        <f t="shared" si="149"/>
        <v>1</v>
      </c>
      <c r="W539" s="126">
        <f t="shared" si="150"/>
        <v>0</v>
      </c>
      <c r="X539" s="126">
        <f t="shared" si="151"/>
        <v>0</v>
      </c>
      <c r="Y539" s="126">
        <f t="shared" si="152"/>
        <v>0</v>
      </c>
      <c r="Z539" s="126">
        <f t="shared" si="153"/>
        <v>0</v>
      </c>
      <c r="AA539" s="126">
        <f t="shared" si="154"/>
        <v>0</v>
      </c>
      <c r="AB539" s="126">
        <f t="shared" si="155"/>
        <v>1</v>
      </c>
      <c r="AC539" s="126">
        <f t="shared" si="156"/>
        <v>0</v>
      </c>
      <c r="AD539" s="126">
        <f t="shared" si="157"/>
        <v>0</v>
      </c>
      <c r="AE539" s="126">
        <f t="shared" si="158"/>
        <v>1</v>
      </c>
      <c r="AF539" s="127"/>
      <c r="AG539" s="125"/>
      <c r="AH539" s="125">
        <f t="shared" si="159"/>
        <v>3</v>
      </c>
      <c r="AI539" s="125">
        <f t="shared" si="160"/>
        <v>3</v>
      </c>
      <c r="AJ539" s="125" t="str">
        <f t="shared" si="161"/>
        <v>Correct</v>
      </c>
      <c r="AK539" s="125"/>
      <c r="AL539" s="115" t="s">
        <v>83</v>
      </c>
      <c r="AM539" s="115">
        <v>72</v>
      </c>
      <c r="AN539" s="115" t="s">
        <v>84</v>
      </c>
      <c r="AO539" s="115" t="s">
        <v>169</v>
      </c>
      <c r="AP539" s="115" t="s">
        <v>85</v>
      </c>
      <c r="AQ539" s="115" t="s">
        <v>86</v>
      </c>
      <c r="AR539" s="115" t="s">
        <v>87</v>
      </c>
      <c r="AT539" s="115" t="s">
        <v>102</v>
      </c>
      <c r="AU539" s="115" t="s">
        <v>106</v>
      </c>
      <c r="AV539" s="115" t="s">
        <v>91</v>
      </c>
      <c r="AW539" s="115" t="s">
        <v>86</v>
      </c>
    </row>
    <row r="540" spans="1:49">
      <c r="A540" s="115">
        <v>7011001125</v>
      </c>
      <c r="C540" s="115" t="s">
        <v>19</v>
      </c>
      <c r="D540" s="115" t="s">
        <v>20</v>
      </c>
      <c r="M540" s="115" t="s">
        <v>29</v>
      </c>
      <c r="O540" s="125"/>
      <c r="P540" s="125">
        <f t="shared" si="144"/>
        <v>3</v>
      </c>
      <c r="Q540" s="125">
        <f t="shared" si="145"/>
        <v>1</v>
      </c>
      <c r="R540" s="125"/>
      <c r="S540" s="125">
        <f t="shared" si="146"/>
        <v>0</v>
      </c>
      <c r="T540" s="125">
        <f t="shared" si="147"/>
        <v>1</v>
      </c>
      <c r="U540" s="125">
        <f t="shared" si="148"/>
        <v>1</v>
      </c>
      <c r="V540" s="126">
        <f t="shared" si="149"/>
        <v>0</v>
      </c>
      <c r="W540" s="126">
        <f t="shared" si="150"/>
        <v>0</v>
      </c>
      <c r="X540" s="126">
        <f t="shared" si="151"/>
        <v>0</v>
      </c>
      <c r="Y540" s="126">
        <f t="shared" si="152"/>
        <v>0</v>
      </c>
      <c r="Z540" s="126">
        <f t="shared" si="153"/>
        <v>0</v>
      </c>
      <c r="AA540" s="126">
        <f t="shared" si="154"/>
        <v>0</v>
      </c>
      <c r="AB540" s="126">
        <f t="shared" si="155"/>
        <v>0</v>
      </c>
      <c r="AC540" s="126">
        <f t="shared" si="156"/>
        <v>0</v>
      </c>
      <c r="AD540" s="126">
        <f t="shared" si="157"/>
        <v>1</v>
      </c>
      <c r="AE540" s="126">
        <f t="shared" si="158"/>
        <v>0</v>
      </c>
      <c r="AF540" s="127"/>
      <c r="AG540" s="125"/>
      <c r="AH540" s="125">
        <f t="shared" si="159"/>
        <v>3</v>
      </c>
      <c r="AI540" s="125">
        <f t="shared" si="160"/>
        <v>3</v>
      </c>
      <c r="AJ540" s="125" t="str">
        <f t="shared" si="161"/>
        <v>Correct</v>
      </c>
      <c r="AK540" s="125"/>
      <c r="AL540" s="115" t="s">
        <v>99</v>
      </c>
      <c r="AM540" s="115">
        <v>74</v>
      </c>
      <c r="AN540" s="115" t="s">
        <v>84</v>
      </c>
      <c r="AO540" s="115" t="s">
        <v>127</v>
      </c>
      <c r="AP540" s="115" t="s">
        <v>85</v>
      </c>
      <c r="AR540" s="115" t="s">
        <v>87</v>
      </c>
      <c r="AS540" s="115" t="s">
        <v>101</v>
      </c>
      <c r="AT540" s="115" t="s">
        <v>109</v>
      </c>
      <c r="AU540" s="115" t="s">
        <v>106</v>
      </c>
      <c r="AV540" s="115" t="s">
        <v>91</v>
      </c>
      <c r="AW540" s="115" t="s">
        <v>86</v>
      </c>
    </row>
    <row r="541" spans="1:49">
      <c r="A541" s="115">
        <v>7045755170</v>
      </c>
      <c r="L541" s="115" t="s">
        <v>28</v>
      </c>
      <c r="N541" s="115" t="s">
        <v>30</v>
      </c>
      <c r="O541" s="125"/>
      <c r="P541" s="125">
        <f t="shared" si="144"/>
        <v>2</v>
      </c>
      <c r="Q541" s="125">
        <f t="shared" si="145"/>
        <v>1.5</v>
      </c>
      <c r="R541" s="125"/>
      <c r="S541" s="125">
        <f t="shared" si="146"/>
        <v>0</v>
      </c>
      <c r="T541" s="125">
        <f t="shared" si="147"/>
        <v>0</v>
      </c>
      <c r="U541" s="125">
        <f t="shared" si="148"/>
        <v>0</v>
      </c>
      <c r="V541" s="126">
        <f t="shared" si="149"/>
        <v>0</v>
      </c>
      <c r="W541" s="126">
        <f t="shared" si="150"/>
        <v>0</v>
      </c>
      <c r="X541" s="126">
        <f t="shared" si="151"/>
        <v>0</v>
      </c>
      <c r="Y541" s="126">
        <f t="shared" si="152"/>
        <v>0</v>
      </c>
      <c r="Z541" s="126">
        <f t="shared" si="153"/>
        <v>0</v>
      </c>
      <c r="AA541" s="126">
        <f t="shared" si="154"/>
        <v>0</v>
      </c>
      <c r="AB541" s="126">
        <f t="shared" si="155"/>
        <v>0</v>
      </c>
      <c r="AC541" s="126">
        <f t="shared" si="156"/>
        <v>1</v>
      </c>
      <c r="AD541" s="126">
        <f t="shared" si="157"/>
        <v>0</v>
      </c>
      <c r="AE541" s="126">
        <f t="shared" si="158"/>
        <v>1</v>
      </c>
      <c r="AF541" s="127"/>
      <c r="AG541" s="125"/>
      <c r="AH541" s="125">
        <f t="shared" si="159"/>
        <v>2</v>
      </c>
      <c r="AI541" s="125">
        <f t="shared" si="160"/>
        <v>2</v>
      </c>
      <c r="AJ541" s="125" t="str">
        <f t="shared" si="161"/>
        <v>Correct</v>
      </c>
      <c r="AK541" s="125"/>
      <c r="AL541" s="115" t="s">
        <v>83</v>
      </c>
      <c r="AM541" s="115">
        <v>19</v>
      </c>
      <c r="AN541" s="115" t="s">
        <v>181</v>
      </c>
      <c r="AO541" s="115" t="s">
        <v>210</v>
      </c>
      <c r="AP541" s="115" t="s">
        <v>85</v>
      </c>
      <c r="AQ541" s="115" t="s">
        <v>86</v>
      </c>
      <c r="AR541" s="115" t="s">
        <v>87</v>
      </c>
      <c r="AS541" s="115" t="s">
        <v>88</v>
      </c>
      <c r="AT541" s="115" t="s">
        <v>94</v>
      </c>
      <c r="AU541" s="115" t="s">
        <v>90</v>
      </c>
      <c r="AV541" s="115" t="s">
        <v>91</v>
      </c>
      <c r="AW541" s="115" t="s">
        <v>91</v>
      </c>
    </row>
    <row r="542" spans="1:49">
      <c r="A542" s="115">
        <v>6988292134</v>
      </c>
      <c r="C542" s="115" t="s">
        <v>19</v>
      </c>
      <c r="D542" s="115" t="s">
        <v>20</v>
      </c>
      <c r="E542" s="115" t="s">
        <v>21</v>
      </c>
      <c r="I542" s="115" t="s">
        <v>25</v>
      </c>
      <c r="J542" s="115" t="s">
        <v>26</v>
      </c>
      <c r="K542" s="115" t="s">
        <v>27</v>
      </c>
      <c r="M542" s="115" t="s">
        <v>29</v>
      </c>
      <c r="N542" s="115" t="s">
        <v>30</v>
      </c>
      <c r="O542" s="125"/>
      <c r="P542" s="125">
        <f t="shared" si="144"/>
        <v>8</v>
      </c>
      <c r="Q542" s="125">
        <f t="shared" si="145"/>
        <v>0.375</v>
      </c>
      <c r="R542" s="125"/>
      <c r="S542" s="125">
        <f t="shared" si="146"/>
        <v>0</v>
      </c>
      <c r="T542" s="125">
        <f t="shared" si="147"/>
        <v>0.375</v>
      </c>
      <c r="U542" s="125">
        <f t="shared" si="148"/>
        <v>0.375</v>
      </c>
      <c r="V542" s="126">
        <f t="shared" si="149"/>
        <v>0.375</v>
      </c>
      <c r="W542" s="126">
        <f t="shared" si="150"/>
        <v>0</v>
      </c>
      <c r="X542" s="126">
        <f t="shared" si="151"/>
        <v>0</v>
      </c>
      <c r="Y542" s="126">
        <f t="shared" si="152"/>
        <v>0</v>
      </c>
      <c r="Z542" s="126">
        <f t="shared" si="153"/>
        <v>0.375</v>
      </c>
      <c r="AA542" s="126">
        <f t="shared" si="154"/>
        <v>0.375</v>
      </c>
      <c r="AB542" s="126">
        <f t="shared" si="155"/>
        <v>0.375</v>
      </c>
      <c r="AC542" s="126">
        <f t="shared" si="156"/>
        <v>0</v>
      </c>
      <c r="AD542" s="126">
        <f t="shared" si="157"/>
        <v>0.375</v>
      </c>
      <c r="AE542" s="126">
        <f t="shared" si="158"/>
        <v>0.375</v>
      </c>
      <c r="AF542" s="127"/>
      <c r="AG542" s="125"/>
      <c r="AH542" s="125">
        <f t="shared" si="159"/>
        <v>3</v>
      </c>
      <c r="AI542" s="125">
        <f t="shared" si="160"/>
        <v>8</v>
      </c>
      <c r="AJ542" s="125" t="str">
        <f t="shared" si="161"/>
        <v>Correct</v>
      </c>
      <c r="AK542" s="125"/>
      <c r="AL542" s="115" t="s">
        <v>83</v>
      </c>
      <c r="AM542" s="115">
        <v>66</v>
      </c>
      <c r="AN542" s="115" t="s">
        <v>84</v>
      </c>
      <c r="AO542" s="115" t="s">
        <v>149</v>
      </c>
      <c r="AQ542" s="115" t="s">
        <v>86</v>
      </c>
      <c r="AT542" s="115" t="s">
        <v>89</v>
      </c>
      <c r="AU542" s="115" t="s">
        <v>106</v>
      </c>
      <c r="AV542" s="115" t="s">
        <v>91</v>
      </c>
      <c r="AW542" s="115" t="s">
        <v>91</v>
      </c>
    </row>
    <row r="543" spans="1:49">
      <c r="A543" s="115">
        <v>5586907280</v>
      </c>
      <c r="C543" s="115" t="s">
        <v>19</v>
      </c>
      <c r="D543" s="115" t="s">
        <v>20</v>
      </c>
      <c r="O543" s="125"/>
      <c r="P543" s="125">
        <f t="shared" si="144"/>
        <v>2</v>
      </c>
      <c r="Q543" s="125">
        <f t="shared" si="145"/>
        <v>1.5</v>
      </c>
      <c r="R543" s="125"/>
      <c r="S543" s="125">
        <f t="shared" si="146"/>
        <v>0</v>
      </c>
      <c r="T543" s="125">
        <f t="shared" si="147"/>
        <v>1</v>
      </c>
      <c r="U543" s="125">
        <f t="shared" si="148"/>
        <v>1</v>
      </c>
      <c r="V543" s="126">
        <f t="shared" si="149"/>
        <v>0</v>
      </c>
      <c r="W543" s="126">
        <f t="shared" si="150"/>
        <v>0</v>
      </c>
      <c r="X543" s="126">
        <f t="shared" si="151"/>
        <v>0</v>
      </c>
      <c r="Y543" s="126">
        <f t="shared" si="152"/>
        <v>0</v>
      </c>
      <c r="Z543" s="126">
        <f t="shared" si="153"/>
        <v>0</v>
      </c>
      <c r="AA543" s="126">
        <f t="shared" si="154"/>
        <v>0</v>
      </c>
      <c r="AB543" s="126">
        <f t="shared" si="155"/>
        <v>0</v>
      </c>
      <c r="AC543" s="126">
        <f t="shared" si="156"/>
        <v>0</v>
      </c>
      <c r="AD543" s="126">
        <f t="shared" si="157"/>
        <v>0</v>
      </c>
      <c r="AE543" s="126">
        <f t="shared" si="158"/>
        <v>0</v>
      </c>
      <c r="AF543" s="127"/>
      <c r="AG543" s="125"/>
      <c r="AH543" s="125">
        <f t="shared" si="159"/>
        <v>2</v>
      </c>
      <c r="AI543" s="125">
        <f t="shared" si="160"/>
        <v>2</v>
      </c>
      <c r="AJ543" s="125" t="str">
        <f t="shared" si="161"/>
        <v>Correct</v>
      </c>
      <c r="AK543" s="125"/>
      <c r="AL543" s="115" t="s">
        <v>99</v>
      </c>
      <c r="AM543" s="115">
        <v>50</v>
      </c>
      <c r="AN543" s="115" t="s">
        <v>181</v>
      </c>
      <c r="AO543" s="115" t="s">
        <v>207</v>
      </c>
      <c r="AP543" s="115" t="s">
        <v>85</v>
      </c>
      <c r="AQ543" s="115" t="s">
        <v>86</v>
      </c>
      <c r="AR543" s="115" t="s">
        <v>87</v>
      </c>
      <c r="AS543" s="115" t="s">
        <v>88</v>
      </c>
      <c r="AT543" s="115" t="s">
        <v>89</v>
      </c>
      <c r="AU543" s="115" t="s">
        <v>90</v>
      </c>
      <c r="AV543" s="115" t="s">
        <v>91</v>
      </c>
      <c r="AW543" s="115" t="s">
        <v>91</v>
      </c>
    </row>
    <row r="544" spans="1:49">
      <c r="A544" s="115">
        <v>6985440338</v>
      </c>
      <c r="C544" s="115" t="s">
        <v>19</v>
      </c>
      <c r="O544" s="125"/>
      <c r="P544" s="125">
        <f t="shared" si="144"/>
        <v>1</v>
      </c>
      <c r="Q544" s="125">
        <f t="shared" si="145"/>
        <v>3</v>
      </c>
      <c r="R544" s="125"/>
      <c r="S544" s="125">
        <f t="shared" si="146"/>
        <v>0</v>
      </c>
      <c r="T544" s="125">
        <f t="shared" si="147"/>
        <v>1</v>
      </c>
      <c r="U544" s="125">
        <f t="shared" si="148"/>
        <v>0</v>
      </c>
      <c r="V544" s="126">
        <f t="shared" si="149"/>
        <v>0</v>
      </c>
      <c r="W544" s="126">
        <f t="shared" si="150"/>
        <v>0</v>
      </c>
      <c r="X544" s="126">
        <f t="shared" si="151"/>
        <v>0</v>
      </c>
      <c r="Y544" s="126">
        <f t="shared" si="152"/>
        <v>0</v>
      </c>
      <c r="Z544" s="126">
        <f t="shared" si="153"/>
        <v>0</v>
      </c>
      <c r="AA544" s="126">
        <f t="shared" si="154"/>
        <v>0</v>
      </c>
      <c r="AB544" s="126">
        <f t="shared" si="155"/>
        <v>0</v>
      </c>
      <c r="AC544" s="126">
        <f t="shared" si="156"/>
        <v>0</v>
      </c>
      <c r="AD544" s="126">
        <f t="shared" si="157"/>
        <v>0</v>
      </c>
      <c r="AE544" s="126">
        <f t="shared" si="158"/>
        <v>0</v>
      </c>
      <c r="AF544" s="127"/>
      <c r="AG544" s="125"/>
      <c r="AH544" s="125">
        <f t="shared" si="159"/>
        <v>1</v>
      </c>
      <c r="AI544" s="125">
        <f t="shared" si="160"/>
        <v>1</v>
      </c>
      <c r="AJ544" s="125" t="str">
        <f t="shared" si="161"/>
        <v>Correct</v>
      </c>
      <c r="AK544" s="125"/>
      <c r="AL544" s="115" t="s">
        <v>83</v>
      </c>
      <c r="AM544" s="115">
        <v>80</v>
      </c>
      <c r="AN544" s="115" t="s">
        <v>84</v>
      </c>
      <c r="AO544" s="115" t="s">
        <v>152</v>
      </c>
      <c r="AP544" s="115" t="s">
        <v>85</v>
      </c>
      <c r="AR544" s="115" t="s">
        <v>87</v>
      </c>
      <c r="AS544" s="115" t="s">
        <v>96</v>
      </c>
      <c r="AT544" s="115" t="s">
        <v>102</v>
      </c>
      <c r="AU544" s="115" t="s">
        <v>106</v>
      </c>
      <c r="AV544" s="115" t="s">
        <v>91</v>
      </c>
      <c r="AW544" s="115" t="s">
        <v>86</v>
      </c>
    </row>
    <row r="545" spans="1:49">
      <c r="A545" s="115">
        <v>7044858325</v>
      </c>
      <c r="C545" s="115" t="s">
        <v>19</v>
      </c>
      <c r="O545" s="125"/>
      <c r="P545" s="125">
        <f t="shared" si="144"/>
        <v>1</v>
      </c>
      <c r="Q545" s="125">
        <f t="shared" si="145"/>
        <v>3</v>
      </c>
      <c r="R545" s="125"/>
      <c r="S545" s="125">
        <f t="shared" si="146"/>
        <v>0</v>
      </c>
      <c r="T545" s="125">
        <f t="shared" si="147"/>
        <v>1</v>
      </c>
      <c r="U545" s="125">
        <f t="shared" si="148"/>
        <v>0</v>
      </c>
      <c r="V545" s="126">
        <f t="shared" si="149"/>
        <v>0</v>
      </c>
      <c r="W545" s="126">
        <f t="shared" si="150"/>
        <v>0</v>
      </c>
      <c r="X545" s="126">
        <f t="shared" si="151"/>
        <v>0</v>
      </c>
      <c r="Y545" s="126">
        <f t="shared" si="152"/>
        <v>0</v>
      </c>
      <c r="Z545" s="126">
        <f t="shared" si="153"/>
        <v>0</v>
      </c>
      <c r="AA545" s="126">
        <f t="shared" si="154"/>
        <v>0</v>
      </c>
      <c r="AB545" s="126">
        <f t="shared" si="155"/>
        <v>0</v>
      </c>
      <c r="AC545" s="126">
        <f t="shared" si="156"/>
        <v>0</v>
      </c>
      <c r="AD545" s="126">
        <f t="shared" si="157"/>
        <v>0</v>
      </c>
      <c r="AE545" s="126">
        <f t="shared" si="158"/>
        <v>0</v>
      </c>
      <c r="AF545" s="127"/>
      <c r="AG545" s="125"/>
      <c r="AH545" s="125">
        <f t="shared" si="159"/>
        <v>1</v>
      </c>
      <c r="AI545" s="125">
        <f t="shared" si="160"/>
        <v>1</v>
      </c>
      <c r="AJ545" s="125" t="str">
        <f t="shared" si="161"/>
        <v>Correct</v>
      </c>
      <c r="AK545" s="125"/>
      <c r="AL545" s="115" t="s">
        <v>83</v>
      </c>
      <c r="AM545" s="115">
        <v>68</v>
      </c>
      <c r="AN545" s="115" t="s">
        <v>181</v>
      </c>
      <c r="AO545" s="115" t="s">
        <v>227</v>
      </c>
      <c r="AP545" s="115" t="s">
        <v>85</v>
      </c>
      <c r="AR545" s="115" t="s">
        <v>87</v>
      </c>
      <c r="AS545" s="115" t="s">
        <v>101</v>
      </c>
      <c r="AT545" s="115" t="s">
        <v>89</v>
      </c>
      <c r="AU545" s="115" t="s">
        <v>106</v>
      </c>
      <c r="AV545" s="115" t="s">
        <v>91</v>
      </c>
      <c r="AW545" s="115" t="s">
        <v>91</v>
      </c>
    </row>
    <row r="546" spans="1:49">
      <c r="A546" s="115">
        <v>7020345397</v>
      </c>
      <c r="D546" s="115" t="s">
        <v>20</v>
      </c>
      <c r="K546" s="115" t="s">
        <v>27</v>
      </c>
      <c r="L546" s="115" t="s">
        <v>28</v>
      </c>
      <c r="O546" s="125"/>
      <c r="P546" s="125">
        <f t="shared" si="144"/>
        <v>3</v>
      </c>
      <c r="Q546" s="125">
        <f t="shared" si="145"/>
        <v>1</v>
      </c>
      <c r="R546" s="125"/>
      <c r="S546" s="125">
        <f t="shared" si="146"/>
        <v>0</v>
      </c>
      <c r="T546" s="125">
        <f t="shared" si="147"/>
        <v>0</v>
      </c>
      <c r="U546" s="125">
        <f t="shared" si="148"/>
        <v>1</v>
      </c>
      <c r="V546" s="126">
        <f t="shared" si="149"/>
        <v>0</v>
      </c>
      <c r="W546" s="126">
        <f t="shared" si="150"/>
        <v>0</v>
      </c>
      <c r="X546" s="126">
        <f t="shared" si="151"/>
        <v>0</v>
      </c>
      <c r="Y546" s="126">
        <f t="shared" si="152"/>
        <v>0</v>
      </c>
      <c r="Z546" s="126">
        <f t="shared" si="153"/>
        <v>0</v>
      </c>
      <c r="AA546" s="126">
        <f t="shared" si="154"/>
        <v>0</v>
      </c>
      <c r="AB546" s="126">
        <f t="shared" si="155"/>
        <v>1</v>
      </c>
      <c r="AC546" s="126">
        <f t="shared" si="156"/>
        <v>1</v>
      </c>
      <c r="AD546" s="126">
        <f t="shared" si="157"/>
        <v>0</v>
      </c>
      <c r="AE546" s="126">
        <f t="shared" si="158"/>
        <v>0</v>
      </c>
      <c r="AF546" s="127"/>
      <c r="AG546" s="125"/>
      <c r="AH546" s="125">
        <f t="shared" si="159"/>
        <v>3</v>
      </c>
      <c r="AI546" s="125">
        <f t="shared" si="160"/>
        <v>3</v>
      </c>
      <c r="AJ546" s="125" t="str">
        <f t="shared" si="161"/>
        <v>Correct</v>
      </c>
      <c r="AK546" s="125"/>
      <c r="AL546" s="115" t="s">
        <v>83</v>
      </c>
      <c r="AM546" s="115">
        <v>35</v>
      </c>
      <c r="AN546" s="115" t="s">
        <v>181</v>
      </c>
      <c r="AO546" s="115" t="s">
        <v>440</v>
      </c>
      <c r="AP546" s="115" t="s">
        <v>85</v>
      </c>
      <c r="AQ546" s="115" t="s">
        <v>86</v>
      </c>
      <c r="AR546" s="115" t="s">
        <v>87</v>
      </c>
      <c r="AS546" s="115" t="s">
        <v>100</v>
      </c>
      <c r="AT546" s="115" t="s">
        <v>94</v>
      </c>
      <c r="AU546" s="115" t="s">
        <v>90</v>
      </c>
      <c r="AV546" s="115" t="s">
        <v>91</v>
      </c>
    </row>
    <row r="547" spans="1:49">
      <c r="A547" s="115">
        <v>6982457714</v>
      </c>
      <c r="O547" s="125"/>
      <c r="P547" s="125">
        <f t="shared" si="144"/>
        <v>0</v>
      </c>
      <c r="Q547" s="125" t="e">
        <f t="shared" si="145"/>
        <v>#DIV/0!</v>
      </c>
      <c r="R547" s="125"/>
      <c r="S547" s="125">
        <f t="shared" si="146"/>
        <v>0</v>
      </c>
      <c r="T547" s="125">
        <f t="shared" si="147"/>
        <v>0</v>
      </c>
      <c r="U547" s="125">
        <f t="shared" si="148"/>
        <v>0</v>
      </c>
      <c r="V547" s="126">
        <f t="shared" si="149"/>
        <v>0</v>
      </c>
      <c r="W547" s="126">
        <f t="shared" si="150"/>
        <v>0</v>
      </c>
      <c r="X547" s="126">
        <f t="shared" si="151"/>
        <v>0</v>
      </c>
      <c r="Y547" s="126">
        <f t="shared" si="152"/>
        <v>0</v>
      </c>
      <c r="Z547" s="126">
        <f t="shared" si="153"/>
        <v>0</v>
      </c>
      <c r="AA547" s="126">
        <f t="shared" si="154"/>
        <v>0</v>
      </c>
      <c r="AB547" s="126">
        <f t="shared" si="155"/>
        <v>0</v>
      </c>
      <c r="AC547" s="126">
        <f t="shared" si="156"/>
        <v>0</v>
      </c>
      <c r="AD547" s="126">
        <f t="shared" si="157"/>
        <v>0</v>
      </c>
      <c r="AE547" s="126">
        <f t="shared" si="158"/>
        <v>0</v>
      </c>
      <c r="AF547" s="127"/>
      <c r="AG547" s="125"/>
      <c r="AH547" s="125">
        <f t="shared" si="159"/>
        <v>0</v>
      </c>
      <c r="AI547" s="125">
        <f t="shared" si="160"/>
        <v>0</v>
      </c>
      <c r="AJ547" s="125" t="str">
        <f t="shared" si="161"/>
        <v>Correct</v>
      </c>
      <c r="AK547" s="125"/>
      <c r="AL547" s="115" t="s">
        <v>99</v>
      </c>
      <c r="AM547" s="115">
        <v>48</v>
      </c>
      <c r="AN547" s="115" t="s">
        <v>181</v>
      </c>
      <c r="AO547" s="115" t="s">
        <v>184</v>
      </c>
      <c r="AR547" s="115" t="s">
        <v>108</v>
      </c>
      <c r="AV547" s="115" t="s">
        <v>91</v>
      </c>
    </row>
    <row r="548" spans="1:49">
      <c r="A548" s="115">
        <v>7020357592</v>
      </c>
      <c r="B548" s="115" t="s">
        <v>18</v>
      </c>
      <c r="C548" s="115" t="s">
        <v>19</v>
      </c>
      <c r="D548" s="115" t="s">
        <v>20</v>
      </c>
      <c r="E548" s="115" t="s">
        <v>21</v>
      </c>
      <c r="F548" s="115" t="s">
        <v>22</v>
      </c>
      <c r="H548" s="115" t="s">
        <v>24</v>
      </c>
      <c r="J548" s="115" t="s">
        <v>26</v>
      </c>
      <c r="K548" s="115" t="s">
        <v>27</v>
      </c>
      <c r="L548" s="115" t="s">
        <v>28</v>
      </c>
      <c r="M548" s="115" t="s">
        <v>29</v>
      </c>
      <c r="O548" s="125"/>
      <c r="P548" s="125">
        <f t="shared" si="144"/>
        <v>10</v>
      </c>
      <c r="Q548" s="125">
        <f t="shared" si="145"/>
        <v>0.3</v>
      </c>
      <c r="R548" s="125"/>
      <c r="S548" s="125">
        <f t="shared" si="146"/>
        <v>0.3</v>
      </c>
      <c r="T548" s="125">
        <f t="shared" si="147"/>
        <v>0.3</v>
      </c>
      <c r="U548" s="125">
        <f t="shared" si="148"/>
        <v>0.3</v>
      </c>
      <c r="V548" s="126">
        <f t="shared" si="149"/>
        <v>0.3</v>
      </c>
      <c r="W548" s="126">
        <f t="shared" si="150"/>
        <v>0.3</v>
      </c>
      <c r="X548" s="126">
        <f t="shared" si="151"/>
        <v>0</v>
      </c>
      <c r="Y548" s="126">
        <f t="shared" si="152"/>
        <v>0.3</v>
      </c>
      <c r="Z548" s="126">
        <f t="shared" si="153"/>
        <v>0</v>
      </c>
      <c r="AA548" s="126">
        <f t="shared" si="154"/>
        <v>0.3</v>
      </c>
      <c r="AB548" s="126">
        <f t="shared" si="155"/>
        <v>0.3</v>
      </c>
      <c r="AC548" s="126">
        <f t="shared" si="156"/>
        <v>0.3</v>
      </c>
      <c r="AD548" s="126">
        <f t="shared" si="157"/>
        <v>0.3</v>
      </c>
      <c r="AE548" s="126">
        <f t="shared" si="158"/>
        <v>0</v>
      </c>
      <c r="AF548" s="127"/>
      <c r="AG548" s="125"/>
      <c r="AH548" s="125">
        <f t="shared" si="159"/>
        <v>2.9999999999999996</v>
      </c>
      <c r="AI548" s="125">
        <f t="shared" si="160"/>
        <v>10</v>
      </c>
      <c r="AJ548" s="125" t="str">
        <f t="shared" si="161"/>
        <v>Correct</v>
      </c>
      <c r="AK548" s="125"/>
      <c r="AL548" s="115" t="s">
        <v>99</v>
      </c>
      <c r="AM548" s="115">
        <v>56</v>
      </c>
      <c r="AN548" s="115" t="s">
        <v>181</v>
      </c>
      <c r="AQ548" s="115" t="s">
        <v>86</v>
      </c>
      <c r="AS548" s="115" t="s">
        <v>96</v>
      </c>
      <c r="AT548" s="115" t="s">
        <v>112</v>
      </c>
      <c r="AU548" s="115" t="s">
        <v>90</v>
      </c>
      <c r="AV548" s="115" t="s">
        <v>91</v>
      </c>
    </row>
    <row r="549" spans="1:49">
      <c r="A549" s="115">
        <v>6985114934</v>
      </c>
      <c r="C549" s="115" t="s">
        <v>19</v>
      </c>
      <c r="L549" s="115" t="s">
        <v>28</v>
      </c>
      <c r="N549" s="115" t="s">
        <v>30</v>
      </c>
      <c r="O549" s="125"/>
      <c r="P549" s="125">
        <f t="shared" si="144"/>
        <v>3</v>
      </c>
      <c r="Q549" s="125">
        <f t="shared" si="145"/>
        <v>1</v>
      </c>
      <c r="R549" s="125"/>
      <c r="S549" s="125">
        <f t="shared" si="146"/>
        <v>0</v>
      </c>
      <c r="T549" s="125">
        <f t="shared" si="147"/>
        <v>1</v>
      </c>
      <c r="U549" s="125">
        <f t="shared" si="148"/>
        <v>0</v>
      </c>
      <c r="V549" s="126">
        <f t="shared" si="149"/>
        <v>0</v>
      </c>
      <c r="W549" s="126">
        <f t="shared" si="150"/>
        <v>0</v>
      </c>
      <c r="X549" s="126">
        <f t="shared" si="151"/>
        <v>0</v>
      </c>
      <c r="Y549" s="126">
        <f t="shared" si="152"/>
        <v>0</v>
      </c>
      <c r="Z549" s="126">
        <f t="shared" si="153"/>
        <v>0</v>
      </c>
      <c r="AA549" s="126">
        <f t="shared" si="154"/>
        <v>0</v>
      </c>
      <c r="AB549" s="126">
        <f t="shared" si="155"/>
        <v>0</v>
      </c>
      <c r="AC549" s="126">
        <f t="shared" si="156"/>
        <v>1</v>
      </c>
      <c r="AD549" s="126">
        <f t="shared" si="157"/>
        <v>0</v>
      </c>
      <c r="AE549" s="126">
        <f t="shared" si="158"/>
        <v>1</v>
      </c>
      <c r="AF549" s="127"/>
      <c r="AG549" s="125"/>
      <c r="AH549" s="125">
        <f t="shared" si="159"/>
        <v>3</v>
      </c>
      <c r="AI549" s="125">
        <f t="shared" si="160"/>
        <v>3</v>
      </c>
      <c r="AJ549" s="125" t="str">
        <f t="shared" si="161"/>
        <v>Correct</v>
      </c>
      <c r="AK549" s="125"/>
      <c r="AL549" s="115" t="s">
        <v>99</v>
      </c>
      <c r="AM549" s="115">
        <v>66</v>
      </c>
      <c r="AN549" s="115" t="s">
        <v>181</v>
      </c>
      <c r="AO549" s="115" t="s">
        <v>206</v>
      </c>
      <c r="AP549" s="115" t="s">
        <v>85</v>
      </c>
      <c r="AQ549" s="115" t="s">
        <v>86</v>
      </c>
      <c r="AR549" s="115" t="s">
        <v>87</v>
      </c>
      <c r="AS549" s="115" t="s">
        <v>100</v>
      </c>
      <c r="AT549" s="115" t="s">
        <v>89</v>
      </c>
      <c r="AU549" s="115" t="s">
        <v>113</v>
      </c>
      <c r="AV549" s="115" t="s">
        <v>91</v>
      </c>
      <c r="AW549" s="115" t="s">
        <v>91</v>
      </c>
    </row>
    <row r="550" spans="1:49">
      <c r="A550" s="115">
        <v>7045763386</v>
      </c>
      <c r="C550" s="115" t="s">
        <v>19</v>
      </c>
      <c r="I550" s="115" t="s">
        <v>25</v>
      </c>
      <c r="L550" s="115" t="s">
        <v>28</v>
      </c>
      <c r="O550" s="125"/>
      <c r="P550" s="125">
        <f t="shared" si="144"/>
        <v>3</v>
      </c>
      <c r="Q550" s="125">
        <f t="shared" si="145"/>
        <v>1</v>
      </c>
      <c r="R550" s="125"/>
      <c r="S550" s="125">
        <f t="shared" si="146"/>
        <v>0</v>
      </c>
      <c r="T550" s="125">
        <f t="shared" si="147"/>
        <v>1</v>
      </c>
      <c r="U550" s="125">
        <f t="shared" si="148"/>
        <v>0</v>
      </c>
      <c r="V550" s="126">
        <f t="shared" si="149"/>
        <v>0</v>
      </c>
      <c r="W550" s="126">
        <f t="shared" si="150"/>
        <v>0</v>
      </c>
      <c r="X550" s="126">
        <f t="shared" si="151"/>
        <v>0</v>
      </c>
      <c r="Y550" s="126">
        <f t="shared" si="152"/>
        <v>0</v>
      </c>
      <c r="Z550" s="126">
        <f t="shared" si="153"/>
        <v>1</v>
      </c>
      <c r="AA550" s="126">
        <f t="shared" si="154"/>
        <v>0</v>
      </c>
      <c r="AB550" s="126">
        <f t="shared" si="155"/>
        <v>0</v>
      </c>
      <c r="AC550" s="126">
        <f t="shared" si="156"/>
        <v>1</v>
      </c>
      <c r="AD550" s="126">
        <f t="shared" si="157"/>
        <v>0</v>
      </c>
      <c r="AE550" s="126">
        <f t="shared" si="158"/>
        <v>0</v>
      </c>
      <c r="AF550" s="127"/>
      <c r="AG550" s="125"/>
      <c r="AH550" s="125">
        <f t="shared" si="159"/>
        <v>3</v>
      </c>
      <c r="AI550" s="125">
        <f t="shared" si="160"/>
        <v>3</v>
      </c>
      <c r="AJ550" s="125" t="str">
        <f t="shared" si="161"/>
        <v>Correct</v>
      </c>
      <c r="AK550" s="125"/>
      <c r="AL550" s="115" t="s">
        <v>83</v>
      </c>
      <c r="AM550" s="115">
        <v>67</v>
      </c>
      <c r="AN550" s="115" t="s">
        <v>181</v>
      </c>
      <c r="AO550" s="115" t="s">
        <v>488</v>
      </c>
      <c r="AP550" s="115" t="s">
        <v>85</v>
      </c>
      <c r="AQ550" s="115" t="s">
        <v>86</v>
      </c>
      <c r="AR550" s="115" t="s">
        <v>139</v>
      </c>
      <c r="AT550" s="115" t="s">
        <v>94</v>
      </c>
      <c r="AU550" s="115" t="s">
        <v>113</v>
      </c>
      <c r="AV550" s="115" t="s">
        <v>91</v>
      </c>
    </row>
    <row r="551" spans="1:49">
      <c r="A551" s="115">
        <v>6985420381</v>
      </c>
      <c r="B551" s="115" t="s">
        <v>18</v>
      </c>
      <c r="D551" s="115" t="s">
        <v>20</v>
      </c>
      <c r="I551" s="115" t="s">
        <v>25</v>
      </c>
      <c r="J551" s="115" t="s">
        <v>26</v>
      </c>
      <c r="O551" s="125"/>
      <c r="P551" s="125">
        <f t="shared" si="144"/>
        <v>4</v>
      </c>
      <c r="Q551" s="125">
        <f t="shared" si="145"/>
        <v>0.75</v>
      </c>
      <c r="R551" s="125"/>
      <c r="S551" s="125">
        <f t="shared" si="146"/>
        <v>0.75</v>
      </c>
      <c r="T551" s="125">
        <f t="shared" si="147"/>
        <v>0</v>
      </c>
      <c r="U551" s="125">
        <f t="shared" si="148"/>
        <v>0.75</v>
      </c>
      <c r="V551" s="126">
        <f t="shared" si="149"/>
        <v>0</v>
      </c>
      <c r="W551" s="126">
        <f t="shared" si="150"/>
        <v>0</v>
      </c>
      <c r="X551" s="126">
        <f t="shared" si="151"/>
        <v>0</v>
      </c>
      <c r="Y551" s="126">
        <f t="shared" si="152"/>
        <v>0</v>
      </c>
      <c r="Z551" s="126">
        <f t="shared" si="153"/>
        <v>0.75</v>
      </c>
      <c r="AA551" s="126">
        <f t="shared" si="154"/>
        <v>0.75</v>
      </c>
      <c r="AB551" s="126">
        <f t="shared" si="155"/>
        <v>0</v>
      </c>
      <c r="AC551" s="126">
        <f t="shared" si="156"/>
        <v>0</v>
      </c>
      <c r="AD551" s="126">
        <f t="shared" si="157"/>
        <v>0</v>
      </c>
      <c r="AE551" s="126">
        <f t="shared" si="158"/>
        <v>0</v>
      </c>
      <c r="AF551" s="127"/>
      <c r="AG551" s="125"/>
      <c r="AH551" s="125">
        <f t="shared" si="159"/>
        <v>3</v>
      </c>
      <c r="AI551" s="125">
        <f t="shared" si="160"/>
        <v>4</v>
      </c>
      <c r="AJ551" s="125" t="str">
        <f t="shared" si="161"/>
        <v>Correct</v>
      </c>
      <c r="AK551" s="125"/>
      <c r="AL551" s="115" t="s">
        <v>83</v>
      </c>
      <c r="AM551" s="115">
        <v>72</v>
      </c>
      <c r="AN551" s="115" t="s">
        <v>181</v>
      </c>
      <c r="AO551" s="115" t="s">
        <v>235</v>
      </c>
      <c r="AP551" s="115" t="s">
        <v>85</v>
      </c>
      <c r="AQ551" s="115" t="s">
        <v>86</v>
      </c>
      <c r="AR551" s="115" t="s">
        <v>87</v>
      </c>
      <c r="AS551" s="115" t="s">
        <v>101</v>
      </c>
      <c r="AT551" s="115" t="s">
        <v>111</v>
      </c>
      <c r="AU551" s="115" t="s">
        <v>106</v>
      </c>
      <c r="AV551" s="115" t="s">
        <v>91</v>
      </c>
      <c r="AW551" s="115" t="s">
        <v>86</v>
      </c>
    </row>
    <row r="552" spans="1:49">
      <c r="A552" s="115">
        <v>5600535605</v>
      </c>
      <c r="B552" s="115" t="s">
        <v>18</v>
      </c>
      <c r="C552" s="115" t="s">
        <v>19</v>
      </c>
      <c r="H552" s="115" t="s">
        <v>24</v>
      </c>
      <c r="O552" s="125"/>
      <c r="P552" s="125">
        <f t="shared" si="144"/>
        <v>3</v>
      </c>
      <c r="Q552" s="125">
        <f t="shared" si="145"/>
        <v>1</v>
      </c>
      <c r="R552" s="125"/>
      <c r="S552" s="125">
        <f t="shared" si="146"/>
        <v>1</v>
      </c>
      <c r="T552" s="125">
        <f t="shared" si="147"/>
        <v>1</v>
      </c>
      <c r="U552" s="125">
        <f t="shared" si="148"/>
        <v>0</v>
      </c>
      <c r="V552" s="126">
        <f t="shared" si="149"/>
        <v>0</v>
      </c>
      <c r="W552" s="126">
        <f t="shared" si="150"/>
        <v>0</v>
      </c>
      <c r="X552" s="126">
        <f t="shared" si="151"/>
        <v>0</v>
      </c>
      <c r="Y552" s="126">
        <f t="shared" si="152"/>
        <v>1</v>
      </c>
      <c r="Z552" s="126">
        <f t="shared" si="153"/>
        <v>0</v>
      </c>
      <c r="AA552" s="126">
        <f t="shared" si="154"/>
        <v>0</v>
      </c>
      <c r="AB552" s="126">
        <f t="shared" si="155"/>
        <v>0</v>
      </c>
      <c r="AC552" s="126">
        <f t="shared" si="156"/>
        <v>0</v>
      </c>
      <c r="AD552" s="126">
        <f t="shared" si="157"/>
        <v>0</v>
      </c>
      <c r="AE552" s="126">
        <f t="shared" si="158"/>
        <v>0</v>
      </c>
      <c r="AF552" s="127"/>
      <c r="AG552" s="125"/>
      <c r="AH552" s="125">
        <f t="shared" si="159"/>
        <v>3</v>
      </c>
      <c r="AI552" s="125">
        <f t="shared" si="160"/>
        <v>3</v>
      </c>
      <c r="AJ552" s="125" t="str">
        <f t="shared" si="161"/>
        <v>Correct</v>
      </c>
      <c r="AK552" s="125"/>
      <c r="AL552" s="115" t="s">
        <v>83</v>
      </c>
      <c r="AM552" s="115">
        <v>56</v>
      </c>
      <c r="AN552" s="115" t="s">
        <v>432</v>
      </c>
    </row>
    <row r="553" spans="1:49">
      <c r="A553" s="115">
        <v>7045784577</v>
      </c>
      <c r="C553" s="115" t="s">
        <v>19</v>
      </c>
      <c r="D553" s="115" t="s">
        <v>20</v>
      </c>
      <c r="I553" s="115" t="s">
        <v>25</v>
      </c>
      <c r="O553" s="125"/>
      <c r="P553" s="125">
        <f t="shared" si="144"/>
        <v>3</v>
      </c>
      <c r="Q553" s="125">
        <f t="shared" si="145"/>
        <v>1</v>
      </c>
      <c r="R553" s="125"/>
      <c r="S553" s="125">
        <f t="shared" si="146"/>
        <v>0</v>
      </c>
      <c r="T553" s="125">
        <f t="shared" si="147"/>
        <v>1</v>
      </c>
      <c r="U553" s="125">
        <f t="shared" si="148"/>
        <v>1</v>
      </c>
      <c r="V553" s="126">
        <f t="shared" si="149"/>
        <v>0</v>
      </c>
      <c r="W553" s="126">
        <f t="shared" si="150"/>
        <v>0</v>
      </c>
      <c r="X553" s="126">
        <f t="shared" si="151"/>
        <v>0</v>
      </c>
      <c r="Y553" s="126">
        <f t="shared" si="152"/>
        <v>0</v>
      </c>
      <c r="Z553" s="126">
        <f t="shared" si="153"/>
        <v>1</v>
      </c>
      <c r="AA553" s="126">
        <f t="shared" si="154"/>
        <v>0</v>
      </c>
      <c r="AB553" s="126">
        <f t="shared" si="155"/>
        <v>0</v>
      </c>
      <c r="AC553" s="126">
        <f t="shared" si="156"/>
        <v>0</v>
      </c>
      <c r="AD553" s="126">
        <f t="shared" si="157"/>
        <v>0</v>
      </c>
      <c r="AE553" s="126">
        <f t="shared" si="158"/>
        <v>0</v>
      </c>
      <c r="AF553" s="127"/>
      <c r="AG553" s="125"/>
      <c r="AH553" s="125">
        <f t="shared" si="159"/>
        <v>3</v>
      </c>
      <c r="AI553" s="125">
        <f t="shared" si="160"/>
        <v>3</v>
      </c>
      <c r="AJ553" s="125" t="str">
        <f t="shared" si="161"/>
        <v>Correct</v>
      </c>
      <c r="AK553" s="125"/>
      <c r="AL553" s="115" t="s">
        <v>83</v>
      </c>
      <c r="AM553" s="115">
        <v>67</v>
      </c>
      <c r="AN553" s="115" t="s">
        <v>181</v>
      </c>
      <c r="AO553" s="115" t="s">
        <v>240</v>
      </c>
      <c r="AP553" s="115" t="s">
        <v>85</v>
      </c>
      <c r="AQ553" s="115" t="s">
        <v>86</v>
      </c>
      <c r="AR553" s="115" t="s">
        <v>87</v>
      </c>
      <c r="AS553" s="115" t="s">
        <v>101</v>
      </c>
      <c r="AT553" s="115" t="s">
        <v>109</v>
      </c>
      <c r="AU553" s="115" t="s">
        <v>90</v>
      </c>
      <c r="AV553" s="115" t="s">
        <v>91</v>
      </c>
      <c r="AW553" s="115" t="s">
        <v>91</v>
      </c>
    </row>
    <row r="554" spans="1:49">
      <c r="A554" s="115">
        <v>7045765475</v>
      </c>
      <c r="B554" s="115" t="s">
        <v>18</v>
      </c>
      <c r="C554" s="115" t="s">
        <v>19</v>
      </c>
      <c r="M554" s="115" t="s">
        <v>29</v>
      </c>
      <c r="O554" s="125"/>
      <c r="P554" s="125">
        <f t="shared" si="144"/>
        <v>3</v>
      </c>
      <c r="Q554" s="125">
        <f t="shared" si="145"/>
        <v>1</v>
      </c>
      <c r="R554" s="125"/>
      <c r="S554" s="125">
        <f t="shared" si="146"/>
        <v>1</v>
      </c>
      <c r="T554" s="125">
        <f t="shared" si="147"/>
        <v>1</v>
      </c>
      <c r="U554" s="125">
        <f t="shared" si="148"/>
        <v>0</v>
      </c>
      <c r="V554" s="126">
        <f t="shared" si="149"/>
        <v>0</v>
      </c>
      <c r="W554" s="126">
        <f t="shared" si="150"/>
        <v>0</v>
      </c>
      <c r="X554" s="126">
        <f t="shared" si="151"/>
        <v>0</v>
      </c>
      <c r="Y554" s="126">
        <f t="shared" si="152"/>
        <v>0</v>
      </c>
      <c r="Z554" s="126">
        <f t="shared" si="153"/>
        <v>0</v>
      </c>
      <c r="AA554" s="126">
        <f t="shared" si="154"/>
        <v>0</v>
      </c>
      <c r="AB554" s="126">
        <f t="shared" si="155"/>
        <v>0</v>
      </c>
      <c r="AC554" s="126">
        <f t="shared" si="156"/>
        <v>0</v>
      </c>
      <c r="AD554" s="126">
        <f t="shared" si="157"/>
        <v>1</v>
      </c>
      <c r="AE554" s="126">
        <f t="shared" si="158"/>
        <v>0</v>
      </c>
      <c r="AF554" s="127"/>
      <c r="AG554" s="125"/>
      <c r="AH554" s="125">
        <f t="shared" si="159"/>
        <v>3</v>
      </c>
      <c r="AI554" s="125">
        <f t="shared" si="160"/>
        <v>3</v>
      </c>
      <c r="AJ554" s="125" t="str">
        <f t="shared" si="161"/>
        <v>Correct</v>
      </c>
      <c r="AK554" s="125"/>
      <c r="AL554" s="115" t="s">
        <v>83</v>
      </c>
      <c r="AM554" s="115">
        <v>81</v>
      </c>
      <c r="AN554" s="115" t="s">
        <v>181</v>
      </c>
      <c r="AO554" s="115" t="s">
        <v>208</v>
      </c>
      <c r="AP554" s="115" t="s">
        <v>85</v>
      </c>
      <c r="AR554" s="115" t="s">
        <v>87</v>
      </c>
      <c r="AT554" s="115" t="s">
        <v>109</v>
      </c>
      <c r="AU554" s="115" t="s">
        <v>106</v>
      </c>
      <c r="AV554" s="115" t="s">
        <v>91</v>
      </c>
      <c r="AW554" s="115" t="s">
        <v>91</v>
      </c>
    </row>
    <row r="555" spans="1:49">
      <c r="A555" s="115">
        <v>5596702455</v>
      </c>
      <c r="H555" s="115" t="s">
        <v>24</v>
      </c>
      <c r="K555" s="115" t="s">
        <v>27</v>
      </c>
      <c r="L555" s="115" t="s">
        <v>28</v>
      </c>
      <c r="O555" s="125"/>
      <c r="P555" s="125">
        <f t="shared" si="144"/>
        <v>3</v>
      </c>
      <c r="Q555" s="125">
        <f t="shared" si="145"/>
        <v>1</v>
      </c>
      <c r="R555" s="125"/>
      <c r="S555" s="125">
        <f t="shared" si="146"/>
        <v>0</v>
      </c>
      <c r="T555" s="125">
        <f t="shared" si="147"/>
        <v>0</v>
      </c>
      <c r="U555" s="125">
        <f t="shared" si="148"/>
        <v>0</v>
      </c>
      <c r="V555" s="126">
        <f t="shared" si="149"/>
        <v>0</v>
      </c>
      <c r="W555" s="126">
        <f t="shared" si="150"/>
        <v>0</v>
      </c>
      <c r="X555" s="126">
        <f t="shared" si="151"/>
        <v>0</v>
      </c>
      <c r="Y555" s="126">
        <f t="shared" si="152"/>
        <v>1</v>
      </c>
      <c r="Z555" s="126">
        <f t="shared" si="153"/>
        <v>0</v>
      </c>
      <c r="AA555" s="126">
        <f t="shared" si="154"/>
        <v>0</v>
      </c>
      <c r="AB555" s="126">
        <f t="shared" si="155"/>
        <v>1</v>
      </c>
      <c r="AC555" s="126">
        <f t="shared" si="156"/>
        <v>1</v>
      </c>
      <c r="AD555" s="126">
        <f t="shared" si="157"/>
        <v>0</v>
      </c>
      <c r="AE555" s="126">
        <f t="shared" si="158"/>
        <v>0</v>
      </c>
      <c r="AF555" s="127"/>
      <c r="AG555" s="125"/>
      <c r="AH555" s="125">
        <f t="shared" si="159"/>
        <v>3</v>
      </c>
      <c r="AI555" s="125">
        <f t="shared" si="160"/>
        <v>3</v>
      </c>
      <c r="AJ555" s="125" t="str">
        <f t="shared" si="161"/>
        <v>Correct</v>
      </c>
      <c r="AK555" s="125"/>
      <c r="AL555" s="115" t="s">
        <v>83</v>
      </c>
      <c r="AM555" s="115">
        <v>45</v>
      </c>
      <c r="AN555" s="115" t="s">
        <v>432</v>
      </c>
    </row>
    <row r="556" spans="1:49">
      <c r="A556" s="115">
        <v>5606376890</v>
      </c>
      <c r="E556" s="115" t="s">
        <v>21</v>
      </c>
      <c r="H556" s="115" t="s">
        <v>24</v>
      </c>
      <c r="O556" s="125"/>
      <c r="P556" s="125">
        <f t="shared" si="144"/>
        <v>2</v>
      </c>
      <c r="Q556" s="125">
        <f t="shared" si="145"/>
        <v>1.5</v>
      </c>
      <c r="R556" s="125"/>
      <c r="S556" s="125">
        <f t="shared" si="146"/>
        <v>0</v>
      </c>
      <c r="T556" s="125">
        <f t="shared" si="147"/>
        <v>0</v>
      </c>
      <c r="U556" s="125">
        <f t="shared" si="148"/>
        <v>0</v>
      </c>
      <c r="V556" s="126">
        <f t="shared" si="149"/>
        <v>1</v>
      </c>
      <c r="W556" s="126">
        <f t="shared" si="150"/>
        <v>0</v>
      </c>
      <c r="X556" s="126">
        <f t="shared" si="151"/>
        <v>0</v>
      </c>
      <c r="Y556" s="126">
        <f t="shared" si="152"/>
        <v>1</v>
      </c>
      <c r="Z556" s="126">
        <f t="shared" si="153"/>
        <v>0</v>
      </c>
      <c r="AA556" s="126">
        <f t="shared" si="154"/>
        <v>0</v>
      </c>
      <c r="AB556" s="126">
        <f t="shared" si="155"/>
        <v>0</v>
      </c>
      <c r="AC556" s="126">
        <f t="shared" si="156"/>
        <v>0</v>
      </c>
      <c r="AD556" s="126">
        <f t="shared" si="157"/>
        <v>0</v>
      </c>
      <c r="AE556" s="126">
        <f t="shared" si="158"/>
        <v>0</v>
      </c>
      <c r="AF556" s="127"/>
      <c r="AG556" s="125"/>
      <c r="AH556" s="125">
        <f t="shared" si="159"/>
        <v>2</v>
      </c>
      <c r="AI556" s="125">
        <f t="shared" si="160"/>
        <v>2</v>
      </c>
      <c r="AJ556" s="125" t="str">
        <f t="shared" si="161"/>
        <v>Correct</v>
      </c>
      <c r="AK556" s="125"/>
      <c r="AL556" s="115" t="s">
        <v>99</v>
      </c>
      <c r="AM556" s="115">
        <v>9</v>
      </c>
      <c r="AN556" s="115" t="s">
        <v>432</v>
      </c>
    </row>
    <row r="557" spans="1:49">
      <c r="A557" s="115">
        <v>5578377495</v>
      </c>
      <c r="E557" s="115" t="s">
        <v>21</v>
      </c>
      <c r="H557" s="115" t="s">
        <v>24</v>
      </c>
      <c r="M557" s="115" t="s">
        <v>29</v>
      </c>
      <c r="O557" s="125"/>
      <c r="P557" s="125">
        <f t="shared" si="144"/>
        <v>3</v>
      </c>
      <c r="Q557" s="125">
        <f t="shared" si="145"/>
        <v>1</v>
      </c>
      <c r="R557" s="125"/>
      <c r="S557" s="125">
        <f t="shared" si="146"/>
        <v>0</v>
      </c>
      <c r="T557" s="125">
        <f t="shared" si="147"/>
        <v>0</v>
      </c>
      <c r="U557" s="125">
        <f t="shared" si="148"/>
        <v>0</v>
      </c>
      <c r="V557" s="126">
        <f t="shared" si="149"/>
        <v>1</v>
      </c>
      <c r="W557" s="126">
        <f t="shared" si="150"/>
        <v>0</v>
      </c>
      <c r="X557" s="126">
        <f t="shared" si="151"/>
        <v>0</v>
      </c>
      <c r="Y557" s="126">
        <f t="shared" si="152"/>
        <v>1</v>
      </c>
      <c r="Z557" s="126">
        <f t="shared" si="153"/>
        <v>0</v>
      </c>
      <c r="AA557" s="126">
        <f t="shared" si="154"/>
        <v>0</v>
      </c>
      <c r="AB557" s="126">
        <f t="shared" si="155"/>
        <v>0</v>
      </c>
      <c r="AC557" s="126">
        <f t="shared" si="156"/>
        <v>0</v>
      </c>
      <c r="AD557" s="126">
        <f t="shared" si="157"/>
        <v>1</v>
      </c>
      <c r="AE557" s="126">
        <f t="shared" si="158"/>
        <v>0</v>
      </c>
      <c r="AF557" s="127"/>
      <c r="AG557" s="125"/>
      <c r="AH557" s="125">
        <f t="shared" si="159"/>
        <v>3</v>
      </c>
      <c r="AI557" s="125">
        <f t="shared" si="160"/>
        <v>3</v>
      </c>
      <c r="AJ557" s="125" t="str">
        <f t="shared" si="161"/>
        <v>Correct</v>
      </c>
      <c r="AK557" s="125"/>
      <c r="AL557" s="115"/>
    </row>
    <row r="558" spans="1:49">
      <c r="A558" s="115">
        <v>5593492196</v>
      </c>
      <c r="G558" s="115" t="s">
        <v>23</v>
      </c>
      <c r="H558" s="115" t="s">
        <v>24</v>
      </c>
      <c r="K558" s="115" t="s">
        <v>27</v>
      </c>
      <c r="O558" s="125"/>
      <c r="P558" s="125">
        <f t="shared" si="144"/>
        <v>3</v>
      </c>
      <c r="Q558" s="125">
        <f t="shared" si="145"/>
        <v>1</v>
      </c>
      <c r="R558" s="125"/>
      <c r="S558" s="125">
        <f t="shared" si="146"/>
        <v>0</v>
      </c>
      <c r="T558" s="125">
        <f t="shared" si="147"/>
        <v>0</v>
      </c>
      <c r="U558" s="125">
        <f t="shared" si="148"/>
        <v>0</v>
      </c>
      <c r="V558" s="126">
        <f t="shared" si="149"/>
        <v>0</v>
      </c>
      <c r="W558" s="126">
        <f t="shared" si="150"/>
        <v>0</v>
      </c>
      <c r="X558" s="126">
        <f t="shared" si="151"/>
        <v>1</v>
      </c>
      <c r="Y558" s="126">
        <f t="shared" si="152"/>
        <v>1</v>
      </c>
      <c r="Z558" s="126">
        <f t="shared" si="153"/>
        <v>0</v>
      </c>
      <c r="AA558" s="126">
        <f t="shared" si="154"/>
        <v>0</v>
      </c>
      <c r="AB558" s="126">
        <f t="shared" si="155"/>
        <v>1</v>
      </c>
      <c r="AC558" s="126">
        <f t="shared" si="156"/>
        <v>0</v>
      </c>
      <c r="AD558" s="126">
        <f t="shared" si="157"/>
        <v>0</v>
      </c>
      <c r="AE558" s="126">
        <f t="shared" si="158"/>
        <v>0</v>
      </c>
      <c r="AF558" s="127"/>
      <c r="AG558" s="125"/>
      <c r="AH558" s="125">
        <f t="shared" si="159"/>
        <v>3</v>
      </c>
      <c r="AI558" s="125">
        <f t="shared" si="160"/>
        <v>3</v>
      </c>
      <c r="AJ558" s="125" t="str">
        <f t="shared" si="161"/>
        <v>Correct</v>
      </c>
      <c r="AK558" s="125"/>
      <c r="AL558" s="115" t="s">
        <v>99</v>
      </c>
      <c r="AM558" s="115">
        <v>13</v>
      </c>
      <c r="AN558" s="115" t="s">
        <v>181</v>
      </c>
      <c r="AO558" s="115" t="s">
        <v>237</v>
      </c>
      <c r="AP558" s="115" t="s">
        <v>85</v>
      </c>
      <c r="AQ558" s="115" t="s">
        <v>86</v>
      </c>
      <c r="AR558" s="115" t="s">
        <v>108</v>
      </c>
      <c r="AS558" s="115" t="s">
        <v>93</v>
      </c>
      <c r="AT558" s="115" t="s">
        <v>89</v>
      </c>
      <c r="AU558" s="115" t="s">
        <v>113</v>
      </c>
      <c r="AV558" s="115" t="s">
        <v>91</v>
      </c>
    </row>
    <row r="559" spans="1:49">
      <c r="A559" s="115">
        <v>5606378583</v>
      </c>
      <c r="H559" s="115" t="s">
        <v>24</v>
      </c>
      <c r="L559" s="115" t="s">
        <v>28</v>
      </c>
      <c r="O559" s="125"/>
      <c r="P559" s="125">
        <f t="shared" si="144"/>
        <v>2</v>
      </c>
      <c r="Q559" s="125">
        <f t="shared" si="145"/>
        <v>1.5</v>
      </c>
      <c r="R559" s="125"/>
      <c r="S559" s="125">
        <f t="shared" si="146"/>
        <v>0</v>
      </c>
      <c r="T559" s="125">
        <f t="shared" si="147"/>
        <v>0</v>
      </c>
      <c r="U559" s="125">
        <f t="shared" si="148"/>
        <v>0</v>
      </c>
      <c r="V559" s="126">
        <f t="shared" si="149"/>
        <v>0</v>
      </c>
      <c r="W559" s="126">
        <f t="shared" si="150"/>
        <v>0</v>
      </c>
      <c r="X559" s="126">
        <f t="shared" si="151"/>
        <v>0</v>
      </c>
      <c r="Y559" s="126">
        <f t="shared" si="152"/>
        <v>1</v>
      </c>
      <c r="Z559" s="126">
        <f t="shared" si="153"/>
        <v>0</v>
      </c>
      <c r="AA559" s="126">
        <f t="shared" si="154"/>
        <v>0</v>
      </c>
      <c r="AB559" s="126">
        <f t="shared" si="155"/>
        <v>0</v>
      </c>
      <c r="AC559" s="126">
        <f t="shared" si="156"/>
        <v>1</v>
      </c>
      <c r="AD559" s="126">
        <f t="shared" si="157"/>
        <v>0</v>
      </c>
      <c r="AE559" s="126">
        <f t="shared" si="158"/>
        <v>0</v>
      </c>
      <c r="AF559" s="127"/>
      <c r="AG559" s="125"/>
      <c r="AH559" s="125">
        <f t="shared" si="159"/>
        <v>2</v>
      </c>
      <c r="AI559" s="125">
        <f t="shared" si="160"/>
        <v>2</v>
      </c>
      <c r="AJ559" s="125" t="str">
        <f t="shared" si="161"/>
        <v>Correct</v>
      </c>
      <c r="AK559" s="125"/>
      <c r="AL559" s="115" t="s">
        <v>99</v>
      </c>
      <c r="AM559" s="115">
        <v>9</v>
      </c>
      <c r="AN559" s="115" t="s">
        <v>432</v>
      </c>
      <c r="AP559" s="115" t="s">
        <v>107</v>
      </c>
      <c r="AQ559" s="115" t="s">
        <v>86</v>
      </c>
      <c r="AR559" s="115" t="s">
        <v>108</v>
      </c>
      <c r="AS559" s="115" t="s">
        <v>96</v>
      </c>
      <c r="AT559" s="115" t="s">
        <v>102</v>
      </c>
      <c r="AU559" s="115" t="s">
        <v>95</v>
      </c>
      <c r="AV559" s="115" t="s">
        <v>86</v>
      </c>
    </row>
    <row r="560" spans="1:49">
      <c r="A560" s="115">
        <v>5587188345</v>
      </c>
      <c r="H560" s="115" t="s">
        <v>24</v>
      </c>
      <c r="K560" s="115" t="s">
        <v>27</v>
      </c>
      <c r="L560" s="115" t="s">
        <v>28</v>
      </c>
      <c r="O560" s="125"/>
      <c r="P560" s="125">
        <f t="shared" si="144"/>
        <v>3</v>
      </c>
      <c r="Q560" s="125">
        <f t="shared" si="145"/>
        <v>1</v>
      </c>
      <c r="R560" s="125"/>
      <c r="S560" s="125">
        <f t="shared" si="146"/>
        <v>0</v>
      </c>
      <c r="T560" s="125">
        <f t="shared" si="147"/>
        <v>0</v>
      </c>
      <c r="U560" s="125">
        <f t="shared" si="148"/>
        <v>0</v>
      </c>
      <c r="V560" s="126">
        <f t="shared" si="149"/>
        <v>0</v>
      </c>
      <c r="W560" s="126">
        <f t="shared" si="150"/>
        <v>0</v>
      </c>
      <c r="X560" s="126">
        <f t="shared" si="151"/>
        <v>0</v>
      </c>
      <c r="Y560" s="126">
        <f t="shared" si="152"/>
        <v>1</v>
      </c>
      <c r="Z560" s="126">
        <f t="shared" si="153"/>
        <v>0</v>
      </c>
      <c r="AA560" s="126">
        <f t="shared" si="154"/>
        <v>0</v>
      </c>
      <c r="AB560" s="126">
        <f t="shared" si="155"/>
        <v>1</v>
      </c>
      <c r="AC560" s="126">
        <f t="shared" si="156"/>
        <v>1</v>
      </c>
      <c r="AD560" s="126">
        <f t="shared" si="157"/>
        <v>0</v>
      </c>
      <c r="AE560" s="126">
        <f t="shared" si="158"/>
        <v>0</v>
      </c>
      <c r="AF560" s="127"/>
      <c r="AG560" s="125"/>
      <c r="AH560" s="125">
        <f t="shared" si="159"/>
        <v>3</v>
      </c>
      <c r="AI560" s="125">
        <f t="shared" si="160"/>
        <v>3</v>
      </c>
      <c r="AJ560" s="125" t="str">
        <f t="shared" si="161"/>
        <v>Correct</v>
      </c>
      <c r="AK560" s="125"/>
      <c r="AL560" s="115" t="s">
        <v>83</v>
      </c>
      <c r="AM560" s="115">
        <v>55</v>
      </c>
      <c r="AN560" s="115" t="s">
        <v>84</v>
      </c>
      <c r="AO560" s="115" t="s">
        <v>138</v>
      </c>
    </row>
    <row r="561" spans="1:49">
      <c r="A561" s="115">
        <v>5582939586</v>
      </c>
      <c r="D561" s="115" t="s">
        <v>20</v>
      </c>
      <c r="K561" s="115" t="s">
        <v>27</v>
      </c>
      <c r="L561" s="115" t="s">
        <v>28</v>
      </c>
      <c r="O561" s="125"/>
      <c r="P561" s="125">
        <f t="shared" si="144"/>
        <v>3</v>
      </c>
      <c r="Q561" s="125">
        <f t="shared" si="145"/>
        <v>1</v>
      </c>
      <c r="R561" s="125"/>
      <c r="S561" s="125">
        <f t="shared" si="146"/>
        <v>0</v>
      </c>
      <c r="T561" s="125">
        <f t="shared" si="147"/>
        <v>0</v>
      </c>
      <c r="U561" s="125">
        <f t="shared" si="148"/>
        <v>1</v>
      </c>
      <c r="V561" s="126">
        <f t="shared" si="149"/>
        <v>0</v>
      </c>
      <c r="W561" s="126">
        <f t="shared" si="150"/>
        <v>0</v>
      </c>
      <c r="X561" s="126">
        <f t="shared" si="151"/>
        <v>0</v>
      </c>
      <c r="Y561" s="126">
        <f t="shared" si="152"/>
        <v>0</v>
      </c>
      <c r="Z561" s="126">
        <f t="shared" si="153"/>
        <v>0</v>
      </c>
      <c r="AA561" s="126">
        <f t="shared" si="154"/>
        <v>0</v>
      </c>
      <c r="AB561" s="126">
        <f t="shared" si="155"/>
        <v>1</v>
      </c>
      <c r="AC561" s="126">
        <f t="shared" si="156"/>
        <v>1</v>
      </c>
      <c r="AD561" s="126">
        <f t="shared" si="157"/>
        <v>0</v>
      </c>
      <c r="AE561" s="126">
        <f t="shared" si="158"/>
        <v>0</v>
      </c>
      <c r="AF561" s="127"/>
      <c r="AG561" s="125"/>
      <c r="AH561" s="125">
        <f t="shared" si="159"/>
        <v>3</v>
      </c>
      <c r="AI561" s="125">
        <f t="shared" si="160"/>
        <v>3</v>
      </c>
      <c r="AJ561" s="125" t="str">
        <f t="shared" si="161"/>
        <v>Correct</v>
      </c>
      <c r="AK561" s="125"/>
      <c r="AL561" s="115" t="s">
        <v>83</v>
      </c>
      <c r="AM561" s="115">
        <v>73</v>
      </c>
      <c r="AN561" s="115" t="s">
        <v>181</v>
      </c>
      <c r="AO561" s="115" t="s">
        <v>226</v>
      </c>
      <c r="AP561" s="115" t="s">
        <v>85</v>
      </c>
      <c r="AQ561" s="115" t="s">
        <v>86</v>
      </c>
      <c r="AR561" s="115" t="s">
        <v>87</v>
      </c>
      <c r="AS561" s="115" t="s">
        <v>96</v>
      </c>
      <c r="AT561" s="115" t="s">
        <v>94</v>
      </c>
      <c r="AU561" s="115" t="s">
        <v>106</v>
      </c>
      <c r="AV561" s="115" t="s">
        <v>91</v>
      </c>
      <c r="AW561" s="115" t="s">
        <v>86</v>
      </c>
    </row>
    <row r="562" spans="1:49">
      <c r="A562" s="115">
        <v>5587093240</v>
      </c>
      <c r="K562" s="115" t="s">
        <v>27</v>
      </c>
      <c r="L562" s="115" t="s">
        <v>28</v>
      </c>
      <c r="M562" s="115" t="s">
        <v>29</v>
      </c>
      <c r="O562" s="125"/>
      <c r="P562" s="125">
        <f t="shared" si="144"/>
        <v>3</v>
      </c>
      <c r="Q562" s="125">
        <f t="shared" si="145"/>
        <v>1</v>
      </c>
      <c r="R562" s="125"/>
      <c r="S562" s="125">
        <f t="shared" si="146"/>
        <v>0</v>
      </c>
      <c r="T562" s="125">
        <f t="shared" si="147"/>
        <v>0</v>
      </c>
      <c r="U562" s="125">
        <f t="shared" si="148"/>
        <v>0</v>
      </c>
      <c r="V562" s="126">
        <f t="shared" si="149"/>
        <v>0</v>
      </c>
      <c r="W562" s="126">
        <f t="shared" si="150"/>
        <v>0</v>
      </c>
      <c r="X562" s="126">
        <f t="shared" si="151"/>
        <v>0</v>
      </c>
      <c r="Y562" s="126">
        <f t="shared" si="152"/>
        <v>0</v>
      </c>
      <c r="Z562" s="126">
        <f t="shared" si="153"/>
        <v>0</v>
      </c>
      <c r="AA562" s="126">
        <f t="shared" si="154"/>
        <v>0</v>
      </c>
      <c r="AB562" s="126">
        <f t="shared" si="155"/>
        <v>1</v>
      </c>
      <c r="AC562" s="126">
        <f t="shared" si="156"/>
        <v>1</v>
      </c>
      <c r="AD562" s="126">
        <f t="shared" si="157"/>
        <v>1</v>
      </c>
      <c r="AE562" s="126">
        <f t="shared" si="158"/>
        <v>0</v>
      </c>
      <c r="AF562" s="127"/>
      <c r="AG562" s="125"/>
      <c r="AH562" s="125">
        <f t="shared" si="159"/>
        <v>3</v>
      </c>
      <c r="AI562" s="125">
        <f t="shared" si="160"/>
        <v>3</v>
      </c>
      <c r="AJ562" s="125" t="str">
        <f t="shared" si="161"/>
        <v>Correct</v>
      </c>
      <c r="AK562" s="125"/>
      <c r="AL562" s="115" t="s">
        <v>83</v>
      </c>
      <c r="AM562" s="115">
        <v>36</v>
      </c>
      <c r="AN562" s="115" t="s">
        <v>181</v>
      </c>
      <c r="AO562" s="115" t="s">
        <v>190</v>
      </c>
      <c r="AP562" s="115" t="s">
        <v>85</v>
      </c>
      <c r="AQ562" s="115" t="s">
        <v>86</v>
      </c>
      <c r="AR562" s="115" t="s">
        <v>87</v>
      </c>
      <c r="AS562" s="115" t="s">
        <v>88</v>
      </c>
      <c r="AT562" s="115" t="s">
        <v>111</v>
      </c>
      <c r="AU562" s="115" t="s">
        <v>90</v>
      </c>
      <c r="AV562" s="115" t="s">
        <v>91</v>
      </c>
      <c r="AW562" s="115" t="s">
        <v>91</v>
      </c>
    </row>
    <row r="563" spans="1:49">
      <c r="A563" s="115">
        <v>6985142158</v>
      </c>
      <c r="F563" s="115" t="s">
        <v>22</v>
      </c>
      <c r="H563" s="115" t="s">
        <v>24</v>
      </c>
      <c r="N563" s="115" t="s">
        <v>30</v>
      </c>
      <c r="O563" s="125"/>
      <c r="P563" s="125">
        <f t="shared" si="144"/>
        <v>3</v>
      </c>
      <c r="Q563" s="125">
        <f t="shared" si="145"/>
        <v>1</v>
      </c>
      <c r="R563" s="125"/>
      <c r="S563" s="125">
        <f t="shared" si="146"/>
        <v>0</v>
      </c>
      <c r="T563" s="125">
        <f t="shared" si="147"/>
        <v>0</v>
      </c>
      <c r="U563" s="125">
        <f t="shared" si="148"/>
        <v>0</v>
      </c>
      <c r="V563" s="126">
        <f t="shared" si="149"/>
        <v>0</v>
      </c>
      <c r="W563" s="126">
        <f t="shared" si="150"/>
        <v>1</v>
      </c>
      <c r="X563" s="126">
        <f t="shared" si="151"/>
        <v>0</v>
      </c>
      <c r="Y563" s="126">
        <f t="shared" si="152"/>
        <v>1</v>
      </c>
      <c r="Z563" s="126">
        <f t="shared" si="153"/>
        <v>0</v>
      </c>
      <c r="AA563" s="126">
        <f t="shared" si="154"/>
        <v>0</v>
      </c>
      <c r="AB563" s="126">
        <f t="shared" si="155"/>
        <v>0</v>
      </c>
      <c r="AC563" s="126">
        <f t="shared" si="156"/>
        <v>0</v>
      </c>
      <c r="AD563" s="126">
        <f t="shared" si="157"/>
        <v>0</v>
      </c>
      <c r="AE563" s="126">
        <f t="shared" si="158"/>
        <v>1</v>
      </c>
      <c r="AF563" s="127"/>
      <c r="AG563" s="125"/>
      <c r="AH563" s="125">
        <f t="shared" si="159"/>
        <v>3</v>
      </c>
      <c r="AI563" s="125">
        <f t="shared" si="160"/>
        <v>3</v>
      </c>
      <c r="AJ563" s="125" t="str">
        <f t="shared" si="161"/>
        <v>Correct</v>
      </c>
      <c r="AK563" s="125"/>
      <c r="AL563" s="115" t="s">
        <v>99</v>
      </c>
      <c r="AM563" s="115">
        <v>34</v>
      </c>
      <c r="AN563" s="115" t="s">
        <v>181</v>
      </c>
      <c r="AO563" s="115" t="s">
        <v>237</v>
      </c>
      <c r="AP563" s="115" t="s">
        <v>97</v>
      </c>
      <c r="AR563" s="115" t="s">
        <v>482</v>
      </c>
      <c r="AS563" s="115" t="s">
        <v>100</v>
      </c>
      <c r="AT563" s="115" t="s">
        <v>112</v>
      </c>
      <c r="AU563" s="115" t="s">
        <v>98</v>
      </c>
      <c r="AV563" s="115" t="s">
        <v>86</v>
      </c>
      <c r="AW563" s="115" t="s">
        <v>86</v>
      </c>
    </row>
    <row r="564" spans="1:49">
      <c r="A564" s="115">
        <v>7045783316</v>
      </c>
      <c r="K564" s="115" t="s">
        <v>27</v>
      </c>
      <c r="L564" s="115" t="s">
        <v>28</v>
      </c>
      <c r="O564" s="125"/>
      <c r="P564" s="125">
        <f t="shared" si="144"/>
        <v>2</v>
      </c>
      <c r="Q564" s="125">
        <f t="shared" si="145"/>
        <v>1.5</v>
      </c>
      <c r="R564" s="125"/>
      <c r="S564" s="125">
        <f t="shared" si="146"/>
        <v>0</v>
      </c>
      <c r="T564" s="125">
        <f t="shared" si="147"/>
        <v>0</v>
      </c>
      <c r="U564" s="125">
        <f t="shared" si="148"/>
        <v>0</v>
      </c>
      <c r="V564" s="126">
        <f t="shared" si="149"/>
        <v>0</v>
      </c>
      <c r="W564" s="126">
        <f t="shared" si="150"/>
        <v>0</v>
      </c>
      <c r="X564" s="126">
        <f t="shared" si="151"/>
        <v>0</v>
      </c>
      <c r="Y564" s="126">
        <f t="shared" si="152"/>
        <v>0</v>
      </c>
      <c r="Z564" s="126">
        <f t="shared" si="153"/>
        <v>0</v>
      </c>
      <c r="AA564" s="126">
        <f t="shared" si="154"/>
        <v>0</v>
      </c>
      <c r="AB564" s="126">
        <f t="shared" si="155"/>
        <v>1</v>
      </c>
      <c r="AC564" s="126">
        <f t="shared" si="156"/>
        <v>1</v>
      </c>
      <c r="AD564" s="126">
        <f t="shared" si="157"/>
        <v>0</v>
      </c>
      <c r="AE564" s="126">
        <f t="shared" si="158"/>
        <v>0</v>
      </c>
      <c r="AF564" s="127"/>
      <c r="AG564" s="125"/>
      <c r="AH564" s="125">
        <f t="shared" si="159"/>
        <v>2</v>
      </c>
      <c r="AI564" s="125">
        <f t="shared" si="160"/>
        <v>2</v>
      </c>
      <c r="AJ564" s="125" t="str">
        <f t="shared" si="161"/>
        <v>Correct</v>
      </c>
      <c r="AK564" s="125"/>
      <c r="AL564" s="115" t="s">
        <v>83</v>
      </c>
      <c r="AM564" s="115">
        <v>73</v>
      </c>
      <c r="AN564" s="115" t="s">
        <v>181</v>
      </c>
      <c r="AO564" s="115" t="s">
        <v>193</v>
      </c>
      <c r="AP564" s="115" t="s">
        <v>85</v>
      </c>
      <c r="AQ564" s="115" t="s">
        <v>86</v>
      </c>
      <c r="AR564" s="115" t="s">
        <v>87</v>
      </c>
      <c r="AT564" s="115" t="s">
        <v>89</v>
      </c>
      <c r="AU564" s="115" t="s">
        <v>106</v>
      </c>
      <c r="AV564" s="115" t="s">
        <v>91</v>
      </c>
      <c r="AW564" s="115" t="s">
        <v>91</v>
      </c>
    </row>
    <row r="565" spans="1:49">
      <c r="A565" s="115">
        <v>5585113804</v>
      </c>
      <c r="C565" s="115" t="s">
        <v>19</v>
      </c>
      <c r="K565" s="115" t="s">
        <v>27</v>
      </c>
      <c r="L565" s="115" t="s">
        <v>28</v>
      </c>
      <c r="O565" s="125"/>
      <c r="P565" s="125">
        <f t="shared" si="144"/>
        <v>3</v>
      </c>
      <c r="Q565" s="125">
        <f t="shared" si="145"/>
        <v>1</v>
      </c>
      <c r="R565" s="125"/>
      <c r="S565" s="125">
        <f t="shared" si="146"/>
        <v>0</v>
      </c>
      <c r="T565" s="125">
        <f t="shared" si="147"/>
        <v>1</v>
      </c>
      <c r="U565" s="125">
        <f t="shared" si="148"/>
        <v>0</v>
      </c>
      <c r="V565" s="126">
        <f t="shared" si="149"/>
        <v>0</v>
      </c>
      <c r="W565" s="126">
        <f t="shared" si="150"/>
        <v>0</v>
      </c>
      <c r="X565" s="126">
        <f t="shared" si="151"/>
        <v>0</v>
      </c>
      <c r="Y565" s="126">
        <f t="shared" si="152"/>
        <v>0</v>
      </c>
      <c r="Z565" s="126">
        <f t="shared" si="153"/>
        <v>0</v>
      </c>
      <c r="AA565" s="126">
        <f t="shared" si="154"/>
        <v>0</v>
      </c>
      <c r="AB565" s="126">
        <f t="shared" si="155"/>
        <v>1</v>
      </c>
      <c r="AC565" s="126">
        <f t="shared" si="156"/>
        <v>1</v>
      </c>
      <c r="AD565" s="126">
        <f t="shared" si="157"/>
        <v>0</v>
      </c>
      <c r="AE565" s="126">
        <f t="shared" si="158"/>
        <v>0</v>
      </c>
      <c r="AF565" s="127"/>
      <c r="AG565" s="125"/>
      <c r="AH565" s="125">
        <f t="shared" si="159"/>
        <v>3</v>
      </c>
      <c r="AI565" s="125">
        <f t="shared" si="160"/>
        <v>3</v>
      </c>
      <c r="AJ565" s="125" t="str">
        <f t="shared" si="161"/>
        <v>Correct</v>
      </c>
      <c r="AK565" s="125"/>
      <c r="AL565" s="115" t="s">
        <v>83</v>
      </c>
      <c r="AM565" s="115">
        <v>72</v>
      </c>
      <c r="AN565" s="115" t="s">
        <v>181</v>
      </c>
      <c r="AO565" s="115" t="s">
        <v>244</v>
      </c>
      <c r="AP565" s="115" t="s">
        <v>85</v>
      </c>
      <c r="AQ565" s="115" t="s">
        <v>86</v>
      </c>
      <c r="AR565" s="115" t="s">
        <v>87</v>
      </c>
      <c r="AS565" s="115" t="s">
        <v>101</v>
      </c>
      <c r="AT565" s="115" t="s">
        <v>111</v>
      </c>
      <c r="AU565" s="115" t="s">
        <v>106</v>
      </c>
      <c r="AV565" s="115" t="s">
        <v>91</v>
      </c>
      <c r="AW565" s="115" t="s">
        <v>91</v>
      </c>
    </row>
    <row r="566" spans="1:49">
      <c r="A566" s="115">
        <v>6985185713</v>
      </c>
      <c r="H566" s="115" t="s">
        <v>24</v>
      </c>
      <c r="I566" s="115" t="s">
        <v>25</v>
      </c>
      <c r="O566" s="125"/>
      <c r="P566" s="125">
        <f t="shared" si="144"/>
        <v>2</v>
      </c>
      <c r="Q566" s="125">
        <f t="shared" si="145"/>
        <v>1.5</v>
      </c>
      <c r="R566" s="125"/>
      <c r="S566" s="125">
        <f t="shared" si="146"/>
        <v>0</v>
      </c>
      <c r="T566" s="125">
        <f t="shared" si="147"/>
        <v>0</v>
      </c>
      <c r="U566" s="125">
        <f t="shared" si="148"/>
        <v>0</v>
      </c>
      <c r="V566" s="126">
        <f t="shared" si="149"/>
        <v>0</v>
      </c>
      <c r="W566" s="126">
        <f t="shared" si="150"/>
        <v>0</v>
      </c>
      <c r="X566" s="126">
        <f t="shared" si="151"/>
        <v>0</v>
      </c>
      <c r="Y566" s="126">
        <f t="shared" si="152"/>
        <v>1</v>
      </c>
      <c r="Z566" s="126">
        <f t="shared" si="153"/>
        <v>1</v>
      </c>
      <c r="AA566" s="126">
        <f t="shared" si="154"/>
        <v>0</v>
      </c>
      <c r="AB566" s="126">
        <f t="shared" si="155"/>
        <v>0</v>
      </c>
      <c r="AC566" s="126">
        <f t="shared" si="156"/>
        <v>0</v>
      </c>
      <c r="AD566" s="126">
        <f t="shared" si="157"/>
        <v>0</v>
      </c>
      <c r="AE566" s="126">
        <f t="shared" si="158"/>
        <v>0</v>
      </c>
      <c r="AF566" s="127"/>
      <c r="AG566" s="125"/>
      <c r="AH566" s="125">
        <f t="shared" si="159"/>
        <v>2</v>
      </c>
      <c r="AI566" s="125">
        <f t="shared" si="160"/>
        <v>2</v>
      </c>
      <c r="AJ566" s="125" t="str">
        <f t="shared" si="161"/>
        <v>Correct</v>
      </c>
      <c r="AK566" s="125"/>
      <c r="AL566" s="115" t="s">
        <v>83</v>
      </c>
      <c r="AN566" s="115" t="s">
        <v>181</v>
      </c>
      <c r="AO566" s="115" t="s">
        <v>215</v>
      </c>
      <c r="AP566" s="115" t="s">
        <v>97</v>
      </c>
      <c r="AR566" s="115" t="s">
        <v>87</v>
      </c>
      <c r="AU566" s="115" t="s">
        <v>90</v>
      </c>
      <c r="AV566" s="115" t="s">
        <v>91</v>
      </c>
      <c r="AW566" s="115" t="s">
        <v>91</v>
      </c>
    </row>
    <row r="567" spans="1:49">
      <c r="A567" s="115">
        <v>7008107483</v>
      </c>
      <c r="C567" s="115" t="s">
        <v>19</v>
      </c>
      <c r="K567" s="115" t="s">
        <v>27</v>
      </c>
      <c r="N567" s="115" t="s">
        <v>30</v>
      </c>
      <c r="O567" s="125"/>
      <c r="P567" s="125">
        <f t="shared" si="144"/>
        <v>3</v>
      </c>
      <c r="Q567" s="125">
        <f t="shared" si="145"/>
        <v>1</v>
      </c>
      <c r="R567" s="125"/>
      <c r="S567" s="125">
        <f t="shared" si="146"/>
        <v>0</v>
      </c>
      <c r="T567" s="125">
        <f t="shared" si="147"/>
        <v>1</v>
      </c>
      <c r="U567" s="125">
        <f t="shared" si="148"/>
        <v>0</v>
      </c>
      <c r="V567" s="126">
        <f t="shared" si="149"/>
        <v>0</v>
      </c>
      <c r="W567" s="126">
        <f t="shared" si="150"/>
        <v>0</v>
      </c>
      <c r="X567" s="126">
        <f t="shared" si="151"/>
        <v>0</v>
      </c>
      <c r="Y567" s="126">
        <f t="shared" si="152"/>
        <v>0</v>
      </c>
      <c r="Z567" s="126">
        <f t="shared" si="153"/>
        <v>0</v>
      </c>
      <c r="AA567" s="126">
        <f t="shared" si="154"/>
        <v>0</v>
      </c>
      <c r="AB567" s="126">
        <f t="shared" si="155"/>
        <v>1</v>
      </c>
      <c r="AC567" s="126">
        <f t="shared" si="156"/>
        <v>0</v>
      </c>
      <c r="AD567" s="126">
        <f t="shared" si="157"/>
        <v>0</v>
      </c>
      <c r="AE567" s="126">
        <f t="shared" si="158"/>
        <v>1</v>
      </c>
      <c r="AF567" s="127"/>
      <c r="AG567" s="125"/>
      <c r="AH567" s="125">
        <f t="shared" si="159"/>
        <v>3</v>
      </c>
      <c r="AI567" s="125">
        <f t="shared" si="160"/>
        <v>3</v>
      </c>
      <c r="AJ567" s="125" t="str">
        <f t="shared" si="161"/>
        <v>Correct</v>
      </c>
      <c r="AK567" s="125"/>
      <c r="AL567" s="115" t="s">
        <v>99</v>
      </c>
      <c r="AM567" s="115">
        <v>94</v>
      </c>
      <c r="AN567" s="115" t="s">
        <v>84</v>
      </c>
      <c r="AP567" s="115" t="s">
        <v>85</v>
      </c>
      <c r="AQ567" s="115" t="s">
        <v>86</v>
      </c>
      <c r="AR567" s="115" t="s">
        <v>87</v>
      </c>
      <c r="AT567" s="115" t="s">
        <v>111</v>
      </c>
      <c r="AU567" s="115" t="s">
        <v>106</v>
      </c>
      <c r="AV567" s="115" t="s">
        <v>91</v>
      </c>
      <c r="AW567" s="115" t="s">
        <v>91</v>
      </c>
    </row>
    <row r="568" spans="1:49">
      <c r="A568" s="115">
        <v>7020348946</v>
      </c>
      <c r="B568" s="115" t="s">
        <v>18</v>
      </c>
      <c r="C568" s="115" t="s">
        <v>19</v>
      </c>
      <c r="E568" s="115" t="s">
        <v>21</v>
      </c>
      <c r="O568" s="125"/>
      <c r="P568" s="125">
        <f t="shared" si="144"/>
        <v>3</v>
      </c>
      <c r="Q568" s="125">
        <f t="shared" si="145"/>
        <v>1</v>
      </c>
      <c r="R568" s="125"/>
      <c r="S568" s="125">
        <f t="shared" si="146"/>
        <v>1</v>
      </c>
      <c r="T568" s="125">
        <f t="shared" si="147"/>
        <v>1</v>
      </c>
      <c r="U568" s="125">
        <f t="shared" si="148"/>
        <v>0</v>
      </c>
      <c r="V568" s="126">
        <f t="shared" si="149"/>
        <v>1</v>
      </c>
      <c r="W568" s="126">
        <f t="shared" si="150"/>
        <v>0</v>
      </c>
      <c r="X568" s="126">
        <f t="shared" si="151"/>
        <v>0</v>
      </c>
      <c r="Y568" s="126">
        <f t="shared" si="152"/>
        <v>0</v>
      </c>
      <c r="Z568" s="126">
        <f t="shared" si="153"/>
        <v>0</v>
      </c>
      <c r="AA568" s="126">
        <f t="shared" si="154"/>
        <v>0</v>
      </c>
      <c r="AB568" s="126">
        <f t="shared" si="155"/>
        <v>0</v>
      </c>
      <c r="AC568" s="126">
        <f t="shared" si="156"/>
        <v>0</v>
      </c>
      <c r="AD568" s="126">
        <f t="shared" si="157"/>
        <v>0</v>
      </c>
      <c r="AE568" s="126">
        <f t="shared" si="158"/>
        <v>0</v>
      </c>
      <c r="AF568" s="127"/>
      <c r="AG568" s="125"/>
      <c r="AH568" s="125">
        <f t="shared" si="159"/>
        <v>3</v>
      </c>
      <c r="AI568" s="125">
        <f t="shared" si="160"/>
        <v>3</v>
      </c>
      <c r="AJ568" s="125" t="str">
        <f t="shared" si="161"/>
        <v>Correct</v>
      </c>
      <c r="AK568" s="125"/>
      <c r="AL568" s="115" t="s">
        <v>99</v>
      </c>
      <c r="AM568" s="115">
        <v>34</v>
      </c>
      <c r="AN568" s="115" t="s">
        <v>181</v>
      </c>
      <c r="AP568" s="115" t="s">
        <v>85</v>
      </c>
      <c r="AQ568" s="115" t="s">
        <v>86</v>
      </c>
      <c r="AR568" s="115" t="s">
        <v>87</v>
      </c>
      <c r="AS568" s="115" t="s">
        <v>93</v>
      </c>
    </row>
    <row r="569" spans="1:49">
      <c r="A569" s="115">
        <v>7045754626</v>
      </c>
      <c r="E569" s="115" t="s">
        <v>21</v>
      </c>
      <c r="G569" s="115" t="s">
        <v>23</v>
      </c>
      <c r="H569" s="115" t="s">
        <v>24</v>
      </c>
      <c r="O569" s="125"/>
      <c r="P569" s="125">
        <f t="shared" si="144"/>
        <v>3</v>
      </c>
      <c r="Q569" s="125">
        <f t="shared" si="145"/>
        <v>1</v>
      </c>
      <c r="R569" s="125"/>
      <c r="S569" s="125">
        <f t="shared" si="146"/>
        <v>0</v>
      </c>
      <c r="T569" s="125">
        <f t="shared" si="147"/>
        <v>0</v>
      </c>
      <c r="U569" s="125">
        <f t="shared" si="148"/>
        <v>0</v>
      </c>
      <c r="V569" s="126">
        <f t="shared" si="149"/>
        <v>1</v>
      </c>
      <c r="W569" s="126">
        <f t="shared" si="150"/>
        <v>0</v>
      </c>
      <c r="X569" s="126">
        <f t="shared" si="151"/>
        <v>1</v>
      </c>
      <c r="Y569" s="126">
        <f t="shared" si="152"/>
        <v>1</v>
      </c>
      <c r="Z569" s="126">
        <f t="shared" si="153"/>
        <v>0</v>
      </c>
      <c r="AA569" s="126">
        <f t="shared" si="154"/>
        <v>0</v>
      </c>
      <c r="AB569" s="126">
        <f t="shared" si="155"/>
        <v>0</v>
      </c>
      <c r="AC569" s="126">
        <f t="shared" si="156"/>
        <v>0</v>
      </c>
      <c r="AD569" s="126">
        <f t="shared" si="157"/>
        <v>0</v>
      </c>
      <c r="AE569" s="126">
        <f t="shared" si="158"/>
        <v>0</v>
      </c>
      <c r="AF569" s="127"/>
      <c r="AG569" s="125"/>
      <c r="AH569" s="125">
        <f t="shared" si="159"/>
        <v>3</v>
      </c>
      <c r="AI569" s="125">
        <f t="shared" si="160"/>
        <v>3</v>
      </c>
      <c r="AJ569" s="125" t="str">
        <f t="shared" si="161"/>
        <v>Correct</v>
      </c>
      <c r="AK569" s="125"/>
      <c r="AL569" s="115" t="s">
        <v>83</v>
      </c>
      <c r="AM569" s="115">
        <v>47</v>
      </c>
      <c r="AN569" s="115" t="s">
        <v>181</v>
      </c>
      <c r="AO569" s="115" t="s">
        <v>478</v>
      </c>
      <c r="AP569" s="115" t="s">
        <v>85</v>
      </c>
      <c r="AQ569" s="115" t="s">
        <v>86</v>
      </c>
      <c r="AR569" s="115" t="s">
        <v>87</v>
      </c>
      <c r="AS569" s="115" t="s">
        <v>88</v>
      </c>
      <c r="AT569" s="115" t="s">
        <v>111</v>
      </c>
      <c r="AU569" s="115" t="s">
        <v>90</v>
      </c>
      <c r="AV569" s="115" t="s">
        <v>91</v>
      </c>
      <c r="AW569" s="115" t="s">
        <v>91</v>
      </c>
    </row>
    <row r="570" spans="1:49">
      <c r="A570" s="115">
        <v>7011541797</v>
      </c>
      <c r="C570" s="115" t="s">
        <v>19</v>
      </c>
      <c r="M570" s="115" t="s">
        <v>29</v>
      </c>
      <c r="O570" s="125"/>
      <c r="P570" s="125">
        <f t="shared" si="144"/>
        <v>2</v>
      </c>
      <c r="Q570" s="125">
        <f t="shared" si="145"/>
        <v>1.5</v>
      </c>
      <c r="R570" s="125"/>
      <c r="S570" s="125">
        <f t="shared" si="146"/>
        <v>0</v>
      </c>
      <c r="T570" s="125">
        <f t="shared" si="147"/>
        <v>1</v>
      </c>
      <c r="U570" s="125">
        <f t="shared" si="148"/>
        <v>0</v>
      </c>
      <c r="V570" s="126">
        <f t="shared" si="149"/>
        <v>0</v>
      </c>
      <c r="W570" s="126">
        <f t="shared" si="150"/>
        <v>0</v>
      </c>
      <c r="X570" s="126">
        <f t="shared" si="151"/>
        <v>0</v>
      </c>
      <c r="Y570" s="126">
        <f t="shared" si="152"/>
        <v>0</v>
      </c>
      <c r="Z570" s="126">
        <f t="shared" si="153"/>
        <v>0</v>
      </c>
      <c r="AA570" s="126">
        <f t="shared" si="154"/>
        <v>0</v>
      </c>
      <c r="AB570" s="126">
        <f t="shared" si="155"/>
        <v>0</v>
      </c>
      <c r="AC570" s="126">
        <f t="shared" si="156"/>
        <v>0</v>
      </c>
      <c r="AD570" s="126">
        <f t="shared" si="157"/>
        <v>1</v>
      </c>
      <c r="AE570" s="126">
        <f t="shared" si="158"/>
        <v>0</v>
      </c>
      <c r="AF570" s="127"/>
      <c r="AG570" s="125"/>
      <c r="AH570" s="125">
        <f t="shared" si="159"/>
        <v>2</v>
      </c>
      <c r="AI570" s="125">
        <f t="shared" si="160"/>
        <v>2</v>
      </c>
      <c r="AJ570" s="125" t="str">
        <f t="shared" si="161"/>
        <v>Correct</v>
      </c>
      <c r="AK570" s="125"/>
      <c r="AL570" s="115" t="s">
        <v>83</v>
      </c>
      <c r="AM570" s="115">
        <v>64</v>
      </c>
      <c r="AN570" s="115" t="s">
        <v>181</v>
      </c>
      <c r="AO570" s="115" t="s">
        <v>224</v>
      </c>
      <c r="AP570" s="115" t="s">
        <v>85</v>
      </c>
      <c r="AQ570" s="115" t="s">
        <v>86</v>
      </c>
      <c r="AR570" s="115" t="s">
        <v>87</v>
      </c>
      <c r="AS570" s="115" t="s">
        <v>88</v>
      </c>
      <c r="AT570" s="115" t="s">
        <v>102</v>
      </c>
      <c r="AU570" s="115" t="s">
        <v>90</v>
      </c>
      <c r="AV570" s="115" t="s">
        <v>91</v>
      </c>
      <c r="AW570" s="115" t="s">
        <v>91</v>
      </c>
    </row>
    <row r="571" spans="1:49">
      <c r="A571" s="115">
        <v>7044856191</v>
      </c>
      <c r="C571" s="115" t="s">
        <v>19</v>
      </c>
      <c r="I571" s="115" t="s">
        <v>25</v>
      </c>
      <c r="K571" s="115" t="s">
        <v>27</v>
      </c>
      <c r="L571" s="115" t="s">
        <v>28</v>
      </c>
      <c r="M571" s="115" t="s">
        <v>29</v>
      </c>
      <c r="O571" s="125"/>
      <c r="P571" s="125">
        <f t="shared" si="144"/>
        <v>5</v>
      </c>
      <c r="Q571" s="125">
        <f t="shared" si="145"/>
        <v>0.6</v>
      </c>
      <c r="R571" s="125"/>
      <c r="S571" s="125">
        <f t="shared" si="146"/>
        <v>0</v>
      </c>
      <c r="T571" s="125">
        <f t="shared" si="147"/>
        <v>0.6</v>
      </c>
      <c r="U571" s="125">
        <f t="shared" si="148"/>
        <v>0</v>
      </c>
      <c r="V571" s="126">
        <f t="shared" si="149"/>
        <v>0</v>
      </c>
      <c r="W571" s="126">
        <f t="shared" si="150"/>
        <v>0</v>
      </c>
      <c r="X571" s="126">
        <f t="shared" si="151"/>
        <v>0</v>
      </c>
      <c r="Y571" s="126">
        <f t="shared" si="152"/>
        <v>0</v>
      </c>
      <c r="Z571" s="126">
        <f t="shared" si="153"/>
        <v>0.6</v>
      </c>
      <c r="AA571" s="126">
        <f t="shared" si="154"/>
        <v>0</v>
      </c>
      <c r="AB571" s="126">
        <f t="shared" si="155"/>
        <v>0.6</v>
      </c>
      <c r="AC571" s="126">
        <f t="shared" si="156"/>
        <v>0.6</v>
      </c>
      <c r="AD571" s="126">
        <f t="shared" si="157"/>
        <v>0.6</v>
      </c>
      <c r="AE571" s="126">
        <f t="shared" si="158"/>
        <v>0</v>
      </c>
      <c r="AF571" s="127"/>
      <c r="AG571" s="125"/>
      <c r="AH571" s="125">
        <f t="shared" si="159"/>
        <v>3</v>
      </c>
      <c r="AI571" s="125">
        <f t="shared" si="160"/>
        <v>5</v>
      </c>
      <c r="AJ571" s="125" t="str">
        <f t="shared" si="161"/>
        <v>Correct</v>
      </c>
      <c r="AK571" s="125"/>
      <c r="AL571" s="115" t="s">
        <v>83</v>
      </c>
      <c r="AM571" s="115">
        <v>74</v>
      </c>
      <c r="AN571" s="115" t="s">
        <v>84</v>
      </c>
      <c r="AO571" s="115" t="s">
        <v>491</v>
      </c>
      <c r="AP571" s="115" t="s">
        <v>85</v>
      </c>
      <c r="AR571" s="115" t="s">
        <v>87</v>
      </c>
      <c r="AT571" s="115" t="s">
        <v>89</v>
      </c>
      <c r="AU571" s="115" t="s">
        <v>106</v>
      </c>
      <c r="AV571" s="115" t="s">
        <v>91</v>
      </c>
      <c r="AW571" s="115" t="s">
        <v>91</v>
      </c>
    </row>
    <row r="572" spans="1:49">
      <c r="A572" s="115">
        <v>6985148226</v>
      </c>
      <c r="C572" s="115" t="s">
        <v>19</v>
      </c>
      <c r="E572" s="115" t="s">
        <v>21</v>
      </c>
      <c r="F572" s="115" t="s">
        <v>22</v>
      </c>
      <c r="I572" s="115" t="s">
        <v>25</v>
      </c>
      <c r="K572" s="115" t="s">
        <v>27</v>
      </c>
      <c r="M572" s="115" t="s">
        <v>29</v>
      </c>
      <c r="N572" s="115" t="s">
        <v>30</v>
      </c>
      <c r="O572" s="125"/>
      <c r="P572" s="125">
        <f t="shared" si="144"/>
        <v>7</v>
      </c>
      <c r="Q572" s="125">
        <f t="shared" si="145"/>
        <v>0.42857142857142855</v>
      </c>
      <c r="R572" s="125"/>
      <c r="S572" s="125">
        <f t="shared" si="146"/>
        <v>0</v>
      </c>
      <c r="T572" s="125">
        <f t="shared" si="147"/>
        <v>0.42857142857142855</v>
      </c>
      <c r="U572" s="125">
        <f t="shared" si="148"/>
        <v>0</v>
      </c>
      <c r="V572" s="126">
        <f t="shared" si="149"/>
        <v>0.42857142857142855</v>
      </c>
      <c r="W572" s="126">
        <f t="shared" si="150"/>
        <v>0.42857142857142855</v>
      </c>
      <c r="X572" s="126">
        <f t="shared" si="151"/>
        <v>0</v>
      </c>
      <c r="Y572" s="126">
        <f t="shared" si="152"/>
        <v>0</v>
      </c>
      <c r="Z572" s="126">
        <f t="shared" si="153"/>
        <v>0.42857142857142855</v>
      </c>
      <c r="AA572" s="126">
        <f t="shared" si="154"/>
        <v>0</v>
      </c>
      <c r="AB572" s="126">
        <f t="shared" si="155"/>
        <v>0.42857142857142855</v>
      </c>
      <c r="AC572" s="126">
        <f t="shared" si="156"/>
        <v>0</v>
      </c>
      <c r="AD572" s="126">
        <f t="shared" si="157"/>
        <v>0.42857142857142855</v>
      </c>
      <c r="AE572" s="126">
        <f t="shared" si="158"/>
        <v>0.42857142857142855</v>
      </c>
      <c r="AF572" s="127"/>
      <c r="AG572" s="125"/>
      <c r="AH572" s="125">
        <f t="shared" si="159"/>
        <v>2.9999999999999996</v>
      </c>
      <c r="AI572" s="125">
        <f t="shared" si="160"/>
        <v>7</v>
      </c>
      <c r="AJ572" s="125" t="str">
        <f t="shared" si="161"/>
        <v>Correct</v>
      </c>
      <c r="AK572" s="125"/>
      <c r="AL572" s="115" t="s">
        <v>83</v>
      </c>
      <c r="AN572" s="115" t="s">
        <v>181</v>
      </c>
      <c r="AO572" s="115" t="s">
        <v>190</v>
      </c>
      <c r="AP572" s="115" t="s">
        <v>85</v>
      </c>
      <c r="AQ572" s="115" t="s">
        <v>86</v>
      </c>
      <c r="AR572" s="115" t="s">
        <v>87</v>
      </c>
      <c r="AS572" s="115" t="s">
        <v>93</v>
      </c>
      <c r="AT572" s="115" t="s">
        <v>89</v>
      </c>
      <c r="AV572" s="115" t="s">
        <v>91</v>
      </c>
      <c r="AW572" s="115" t="s">
        <v>91</v>
      </c>
    </row>
    <row r="573" spans="1:49">
      <c r="A573" s="115">
        <v>6985124139</v>
      </c>
      <c r="I573" s="115" t="s">
        <v>25</v>
      </c>
      <c r="K573" s="115" t="s">
        <v>27</v>
      </c>
      <c r="N573" s="115" t="s">
        <v>30</v>
      </c>
      <c r="O573" s="125"/>
      <c r="P573" s="125">
        <f t="shared" si="144"/>
        <v>3</v>
      </c>
      <c r="Q573" s="125">
        <f t="shared" si="145"/>
        <v>1</v>
      </c>
      <c r="R573" s="125"/>
      <c r="S573" s="125">
        <f t="shared" si="146"/>
        <v>0</v>
      </c>
      <c r="T573" s="125">
        <f t="shared" si="147"/>
        <v>0</v>
      </c>
      <c r="U573" s="125">
        <f t="shared" si="148"/>
        <v>0</v>
      </c>
      <c r="V573" s="126">
        <f t="shared" si="149"/>
        <v>0</v>
      </c>
      <c r="W573" s="126">
        <f t="shared" si="150"/>
        <v>0</v>
      </c>
      <c r="X573" s="126">
        <f t="shared" si="151"/>
        <v>0</v>
      </c>
      <c r="Y573" s="126">
        <f t="shared" si="152"/>
        <v>0</v>
      </c>
      <c r="Z573" s="126">
        <f t="shared" si="153"/>
        <v>1</v>
      </c>
      <c r="AA573" s="126">
        <f t="shared" si="154"/>
        <v>0</v>
      </c>
      <c r="AB573" s="126">
        <f t="shared" si="155"/>
        <v>1</v>
      </c>
      <c r="AC573" s="126">
        <f t="shared" si="156"/>
        <v>0</v>
      </c>
      <c r="AD573" s="126">
        <f t="shared" si="157"/>
        <v>0</v>
      </c>
      <c r="AE573" s="126">
        <f t="shared" si="158"/>
        <v>1</v>
      </c>
      <c r="AF573" s="127"/>
      <c r="AG573" s="125"/>
      <c r="AH573" s="125">
        <f t="shared" si="159"/>
        <v>3</v>
      </c>
      <c r="AI573" s="125">
        <f t="shared" si="160"/>
        <v>3</v>
      </c>
      <c r="AJ573" s="125" t="str">
        <f t="shared" si="161"/>
        <v>Correct</v>
      </c>
      <c r="AK573" s="125"/>
      <c r="AL573" s="115" t="s">
        <v>83</v>
      </c>
      <c r="AM573" s="115">
        <v>30</v>
      </c>
      <c r="AN573" s="115" t="s">
        <v>181</v>
      </c>
      <c r="AP573" s="115" t="s">
        <v>85</v>
      </c>
      <c r="AQ573" s="115" t="s">
        <v>91</v>
      </c>
      <c r="AR573" s="115" t="s">
        <v>87</v>
      </c>
      <c r="AS573" s="115" t="s">
        <v>96</v>
      </c>
      <c r="AT573" s="115" t="s">
        <v>109</v>
      </c>
      <c r="AU573" s="115" t="s">
        <v>90</v>
      </c>
      <c r="AV573" s="115" t="s">
        <v>91</v>
      </c>
      <c r="AW573" s="115" t="s">
        <v>91</v>
      </c>
    </row>
    <row r="574" spans="1:49">
      <c r="A574" s="115">
        <v>6985437825</v>
      </c>
      <c r="C574" s="115" t="s">
        <v>19</v>
      </c>
      <c r="K574" s="115" t="s">
        <v>27</v>
      </c>
      <c r="O574" s="125"/>
      <c r="P574" s="125">
        <f t="shared" si="144"/>
        <v>2</v>
      </c>
      <c r="Q574" s="125">
        <f t="shared" si="145"/>
        <v>1.5</v>
      </c>
      <c r="R574" s="125"/>
      <c r="S574" s="125">
        <f t="shared" si="146"/>
        <v>0</v>
      </c>
      <c r="T574" s="125">
        <f t="shared" si="147"/>
        <v>1</v>
      </c>
      <c r="U574" s="125">
        <f t="shared" si="148"/>
        <v>0</v>
      </c>
      <c r="V574" s="126">
        <f t="shared" si="149"/>
        <v>0</v>
      </c>
      <c r="W574" s="126">
        <f t="shared" si="150"/>
        <v>0</v>
      </c>
      <c r="X574" s="126">
        <f t="shared" si="151"/>
        <v>0</v>
      </c>
      <c r="Y574" s="126">
        <f t="shared" si="152"/>
        <v>0</v>
      </c>
      <c r="Z574" s="126">
        <f t="shared" si="153"/>
        <v>0</v>
      </c>
      <c r="AA574" s="126">
        <f t="shared" si="154"/>
        <v>0</v>
      </c>
      <c r="AB574" s="126">
        <f t="shared" si="155"/>
        <v>1</v>
      </c>
      <c r="AC574" s="126">
        <f t="shared" si="156"/>
        <v>0</v>
      </c>
      <c r="AD574" s="126">
        <f t="shared" si="157"/>
        <v>0</v>
      </c>
      <c r="AE574" s="126">
        <f t="shared" si="158"/>
        <v>0</v>
      </c>
      <c r="AF574" s="127"/>
      <c r="AG574" s="125"/>
      <c r="AH574" s="125">
        <f t="shared" si="159"/>
        <v>2</v>
      </c>
      <c r="AI574" s="125">
        <f t="shared" si="160"/>
        <v>2</v>
      </c>
      <c r="AJ574" s="125" t="str">
        <f t="shared" si="161"/>
        <v>Correct</v>
      </c>
      <c r="AK574" s="125"/>
      <c r="AL574" s="115" t="s">
        <v>83</v>
      </c>
      <c r="AM574" s="115">
        <v>72</v>
      </c>
      <c r="AN574" s="115" t="s">
        <v>84</v>
      </c>
      <c r="AO574" s="115" t="s">
        <v>123</v>
      </c>
      <c r="AP574" s="115" t="s">
        <v>85</v>
      </c>
      <c r="AQ574" s="115" t="s">
        <v>86</v>
      </c>
      <c r="AR574" s="115" t="s">
        <v>87</v>
      </c>
      <c r="AS574" s="115" t="s">
        <v>96</v>
      </c>
      <c r="AT574" s="115" t="s">
        <v>102</v>
      </c>
      <c r="AU574" s="115" t="s">
        <v>106</v>
      </c>
      <c r="AV574" s="115" t="s">
        <v>91</v>
      </c>
      <c r="AW574" s="115" t="s">
        <v>86</v>
      </c>
    </row>
    <row r="575" spans="1:49">
      <c r="A575" s="115">
        <v>5584565513</v>
      </c>
      <c r="C575" s="115" t="s">
        <v>19</v>
      </c>
      <c r="M575" s="115" t="s">
        <v>29</v>
      </c>
      <c r="O575" s="125"/>
      <c r="P575" s="125">
        <f t="shared" si="144"/>
        <v>2</v>
      </c>
      <c r="Q575" s="125">
        <f t="shared" si="145"/>
        <v>1.5</v>
      </c>
      <c r="R575" s="125"/>
      <c r="S575" s="125">
        <f t="shared" si="146"/>
        <v>0</v>
      </c>
      <c r="T575" s="125">
        <f t="shared" si="147"/>
        <v>1</v>
      </c>
      <c r="U575" s="125">
        <f t="shared" si="148"/>
        <v>0</v>
      </c>
      <c r="V575" s="126">
        <f t="shared" si="149"/>
        <v>0</v>
      </c>
      <c r="W575" s="126">
        <f t="shared" si="150"/>
        <v>0</v>
      </c>
      <c r="X575" s="126">
        <f t="shared" si="151"/>
        <v>0</v>
      </c>
      <c r="Y575" s="126">
        <f t="shared" si="152"/>
        <v>0</v>
      </c>
      <c r="Z575" s="126">
        <f t="shared" si="153"/>
        <v>0</v>
      </c>
      <c r="AA575" s="126">
        <f t="shared" si="154"/>
        <v>0</v>
      </c>
      <c r="AB575" s="126">
        <f t="shared" si="155"/>
        <v>0</v>
      </c>
      <c r="AC575" s="126">
        <f t="shared" si="156"/>
        <v>0</v>
      </c>
      <c r="AD575" s="126">
        <f t="shared" si="157"/>
        <v>1</v>
      </c>
      <c r="AE575" s="126">
        <f t="shared" si="158"/>
        <v>0</v>
      </c>
      <c r="AF575" s="127"/>
      <c r="AG575" s="125"/>
      <c r="AH575" s="125">
        <f t="shared" si="159"/>
        <v>2</v>
      </c>
      <c r="AI575" s="125">
        <f t="shared" si="160"/>
        <v>2</v>
      </c>
      <c r="AJ575" s="125" t="str">
        <f t="shared" si="161"/>
        <v>Correct</v>
      </c>
      <c r="AK575" s="125"/>
      <c r="AL575" s="115" t="s">
        <v>83</v>
      </c>
      <c r="AM575" s="115">
        <v>34</v>
      </c>
      <c r="AN575" s="115" t="s">
        <v>181</v>
      </c>
      <c r="AO575" s="115" t="s">
        <v>429</v>
      </c>
      <c r="AP575" s="115" t="s">
        <v>85</v>
      </c>
      <c r="AQ575" s="115" t="s">
        <v>91</v>
      </c>
      <c r="AR575" s="115" t="s">
        <v>87</v>
      </c>
      <c r="AS575" s="115" t="s">
        <v>104</v>
      </c>
      <c r="AT575" s="115" t="s">
        <v>102</v>
      </c>
      <c r="AU575" s="115" t="s">
        <v>90</v>
      </c>
      <c r="AV575" s="115" t="s">
        <v>91</v>
      </c>
      <c r="AW575" s="115" t="s">
        <v>91</v>
      </c>
    </row>
    <row r="576" spans="1:49">
      <c r="A576" s="115">
        <v>5587028148</v>
      </c>
      <c r="I576" s="115" t="s">
        <v>25</v>
      </c>
      <c r="J576" s="115" t="s">
        <v>26</v>
      </c>
      <c r="K576" s="115" t="s">
        <v>27</v>
      </c>
      <c r="O576" s="125"/>
      <c r="P576" s="125">
        <f t="shared" si="144"/>
        <v>3</v>
      </c>
      <c r="Q576" s="125">
        <f t="shared" si="145"/>
        <v>1</v>
      </c>
      <c r="R576" s="125"/>
      <c r="S576" s="125">
        <f t="shared" si="146"/>
        <v>0</v>
      </c>
      <c r="T576" s="125">
        <f t="shared" si="147"/>
        <v>0</v>
      </c>
      <c r="U576" s="125">
        <f t="shared" si="148"/>
        <v>0</v>
      </c>
      <c r="V576" s="126">
        <f t="shared" si="149"/>
        <v>0</v>
      </c>
      <c r="W576" s="126">
        <f t="shared" si="150"/>
        <v>0</v>
      </c>
      <c r="X576" s="126">
        <f t="shared" si="151"/>
        <v>0</v>
      </c>
      <c r="Y576" s="126">
        <f t="shared" si="152"/>
        <v>0</v>
      </c>
      <c r="Z576" s="126">
        <f t="shared" si="153"/>
        <v>1</v>
      </c>
      <c r="AA576" s="126">
        <f t="shared" si="154"/>
        <v>1</v>
      </c>
      <c r="AB576" s="126">
        <f t="shared" si="155"/>
        <v>1</v>
      </c>
      <c r="AC576" s="126">
        <f t="shared" si="156"/>
        <v>0</v>
      </c>
      <c r="AD576" s="126">
        <f t="shared" si="157"/>
        <v>0</v>
      </c>
      <c r="AE576" s="126">
        <f t="shared" si="158"/>
        <v>0</v>
      </c>
      <c r="AF576" s="127"/>
      <c r="AG576" s="125"/>
      <c r="AH576" s="125">
        <f t="shared" si="159"/>
        <v>3</v>
      </c>
      <c r="AI576" s="125">
        <f t="shared" si="160"/>
        <v>3</v>
      </c>
      <c r="AJ576" s="125" t="str">
        <f t="shared" si="161"/>
        <v>Correct</v>
      </c>
      <c r="AK576" s="125"/>
      <c r="AL576" s="115" t="s">
        <v>83</v>
      </c>
      <c r="AM576" s="115">
        <v>61</v>
      </c>
      <c r="AN576" s="115" t="s">
        <v>181</v>
      </c>
      <c r="AO576" s="115" t="s">
        <v>190</v>
      </c>
      <c r="AP576" s="115" t="s">
        <v>85</v>
      </c>
      <c r="AQ576" s="115" t="s">
        <v>86</v>
      </c>
      <c r="AR576" s="115" t="s">
        <v>87</v>
      </c>
      <c r="AS576" s="115" t="s">
        <v>93</v>
      </c>
      <c r="AT576" s="115" t="s">
        <v>89</v>
      </c>
      <c r="AU576" s="115" t="s">
        <v>90</v>
      </c>
      <c r="AV576" s="115" t="s">
        <v>91</v>
      </c>
      <c r="AW576" s="115" t="s">
        <v>91</v>
      </c>
    </row>
    <row r="577" spans="1:49">
      <c r="A577" s="115">
        <v>5586909887</v>
      </c>
      <c r="C577" s="115" t="s">
        <v>19</v>
      </c>
      <c r="K577" s="115" t="s">
        <v>27</v>
      </c>
      <c r="L577" s="115" t="s">
        <v>28</v>
      </c>
      <c r="O577" s="125"/>
      <c r="P577" s="125">
        <f t="shared" si="144"/>
        <v>3</v>
      </c>
      <c r="Q577" s="125">
        <f t="shared" si="145"/>
        <v>1</v>
      </c>
      <c r="R577" s="125"/>
      <c r="S577" s="125">
        <f t="shared" si="146"/>
        <v>0</v>
      </c>
      <c r="T577" s="125">
        <f t="shared" si="147"/>
        <v>1</v>
      </c>
      <c r="U577" s="125">
        <f t="shared" si="148"/>
        <v>0</v>
      </c>
      <c r="V577" s="126">
        <f t="shared" si="149"/>
        <v>0</v>
      </c>
      <c r="W577" s="126">
        <f t="shared" si="150"/>
        <v>0</v>
      </c>
      <c r="X577" s="126">
        <f t="shared" si="151"/>
        <v>0</v>
      </c>
      <c r="Y577" s="126">
        <f t="shared" si="152"/>
        <v>0</v>
      </c>
      <c r="Z577" s="126">
        <f t="shared" si="153"/>
        <v>0</v>
      </c>
      <c r="AA577" s="126">
        <f t="shared" si="154"/>
        <v>0</v>
      </c>
      <c r="AB577" s="126">
        <f t="shared" si="155"/>
        <v>1</v>
      </c>
      <c r="AC577" s="126">
        <f t="shared" si="156"/>
        <v>1</v>
      </c>
      <c r="AD577" s="126">
        <f t="shared" si="157"/>
        <v>0</v>
      </c>
      <c r="AE577" s="126">
        <f t="shared" si="158"/>
        <v>0</v>
      </c>
      <c r="AF577" s="127"/>
      <c r="AG577" s="125"/>
      <c r="AH577" s="125">
        <f t="shared" si="159"/>
        <v>3</v>
      </c>
      <c r="AI577" s="125">
        <f t="shared" si="160"/>
        <v>3</v>
      </c>
      <c r="AJ577" s="125" t="str">
        <f t="shared" si="161"/>
        <v>Correct</v>
      </c>
      <c r="AK577" s="125"/>
      <c r="AL577" s="115" t="s">
        <v>83</v>
      </c>
      <c r="AM577" s="115">
        <v>47</v>
      </c>
      <c r="AN577" s="115" t="s">
        <v>181</v>
      </c>
      <c r="AO577" s="115" t="s">
        <v>426</v>
      </c>
      <c r="AP577" s="115" t="s">
        <v>85</v>
      </c>
      <c r="AQ577" s="115" t="s">
        <v>91</v>
      </c>
      <c r="AR577" s="115" t="s">
        <v>137</v>
      </c>
      <c r="AS577" s="115" t="s">
        <v>101</v>
      </c>
      <c r="AT577" s="115" t="s">
        <v>109</v>
      </c>
      <c r="AU577" s="115" t="s">
        <v>90</v>
      </c>
      <c r="AV577" s="115" t="s">
        <v>91</v>
      </c>
      <c r="AW577" s="115" t="s">
        <v>91</v>
      </c>
    </row>
    <row r="578" spans="1:49">
      <c r="A578" s="115">
        <v>5584406091</v>
      </c>
      <c r="C578" s="115" t="s">
        <v>19</v>
      </c>
      <c r="K578" s="115" t="s">
        <v>27</v>
      </c>
      <c r="L578" s="115" t="s">
        <v>28</v>
      </c>
      <c r="O578" s="125"/>
      <c r="P578" s="125">
        <f t="shared" ref="P578:P641" si="162">COUNTA(B578:N578)</f>
        <v>3</v>
      </c>
      <c r="Q578" s="125">
        <f t="shared" ref="Q578:Q641" si="163">3/P578</f>
        <v>1</v>
      </c>
      <c r="R578" s="125"/>
      <c r="S578" s="125">
        <f t="shared" ref="S578:S641" si="164">IF($P578&lt;3,IF($B578=$B$1,1,0),IF($B578=$B$1,$Q578,0))</f>
        <v>0</v>
      </c>
      <c r="T578" s="125">
        <f t="shared" ref="T578:T641" si="165">IF($P578&lt;3,IF($C578=$C$1,1,0),IF($C578=$C$1,$Q578,0))</f>
        <v>1</v>
      </c>
      <c r="U578" s="125">
        <f t="shared" ref="U578:U641" si="166">IF($P578&lt;3,IF($D578=$D$1,1,0),IF($D578=$D$1,$Q578,0))</f>
        <v>0</v>
      </c>
      <c r="V578" s="126">
        <f t="shared" ref="V578:V641" si="167">IF($P578&lt;3,IF($E578=$E$1,1,0),IF($E578=$E$1,$Q578,0))</f>
        <v>0</v>
      </c>
      <c r="W578" s="126">
        <f t="shared" ref="W578:W641" si="168">IF($P578&lt;3,IF($F578=$F$1,1,0),IF($F578=$F$1,$Q578,0))</f>
        <v>0</v>
      </c>
      <c r="X578" s="126">
        <f t="shared" ref="X578:X641" si="169">IF($P578&lt;3,IF($G578=$G$1,1,0),IF($G578=$G$1,$Q578,0))</f>
        <v>0</v>
      </c>
      <c r="Y578" s="126">
        <f t="shared" ref="Y578:Y641" si="170">IF($P578&lt;3,IF($H578=$H$1,1,0),IF($H578=$H$1,$Q578,0))</f>
        <v>0</v>
      </c>
      <c r="Z578" s="126">
        <f t="shared" ref="Z578:Z641" si="171">IF($P578&lt;3,IF($I578=$I$1,1,0),IF($I578=$I$1,$Q578,0))</f>
        <v>0</v>
      </c>
      <c r="AA578" s="126">
        <f t="shared" ref="AA578:AA641" si="172">IF($P578&lt;3,IF($J578=$J$1,1,0),IF($J578=$J$1,$Q578,0))</f>
        <v>0</v>
      </c>
      <c r="AB578" s="126">
        <f t="shared" ref="AB578:AB641" si="173">IF($P578&lt;3,IF($K578=$K$1,1,0),IF($K578=$K$1,$Q578,0))</f>
        <v>1</v>
      </c>
      <c r="AC578" s="126">
        <f t="shared" ref="AC578:AC641" si="174">IF($P578&lt;3,IF($L578=$L$1,1,0),IF($L578=$L$1,$Q578,0))</f>
        <v>1</v>
      </c>
      <c r="AD578" s="126">
        <f t="shared" ref="AD578:AD641" si="175">IF($P578&lt;3,IF($M578=$M$1,1,0),IF($M578=$M$1,$Q578,0))</f>
        <v>0</v>
      </c>
      <c r="AE578" s="126">
        <f t="shared" ref="AE578:AE641" si="176">IF($P578&lt;3,IF($N578=$N$1,1,0),IF($N578=$N$1,$Q578,0))</f>
        <v>0</v>
      </c>
      <c r="AF578" s="127"/>
      <c r="AG578" s="125"/>
      <c r="AH578" s="125">
        <f t="shared" ref="AH578:AH641" si="177">SUM(S578:AE578)</f>
        <v>3</v>
      </c>
      <c r="AI578" s="125">
        <f t="shared" ref="AI578:AI641" si="178">P578</f>
        <v>3</v>
      </c>
      <c r="AJ578" s="125" t="str">
        <f t="shared" ref="AJ578:AJ641" si="179">IF(AH578=AI578,"Correct",IF(AH578=3,"Correct","Wrong"))</f>
        <v>Correct</v>
      </c>
      <c r="AK578" s="125"/>
      <c r="AL578" s="115" t="s">
        <v>83</v>
      </c>
      <c r="AM578" s="115">
        <v>42</v>
      </c>
      <c r="AN578" s="115" t="s">
        <v>181</v>
      </c>
      <c r="AO578" s="115" t="s">
        <v>218</v>
      </c>
      <c r="AP578" s="115" t="s">
        <v>85</v>
      </c>
      <c r="AQ578" s="115" t="s">
        <v>86</v>
      </c>
      <c r="AR578" s="115" t="s">
        <v>87</v>
      </c>
      <c r="AS578" s="115" t="s">
        <v>101</v>
      </c>
      <c r="AT578" s="115" t="s">
        <v>111</v>
      </c>
      <c r="AU578" s="115" t="s">
        <v>90</v>
      </c>
      <c r="AV578" s="115" t="s">
        <v>91</v>
      </c>
      <c r="AW578" s="115" t="s">
        <v>91</v>
      </c>
    </row>
    <row r="579" spans="1:49">
      <c r="A579" s="115">
        <v>7010994591</v>
      </c>
      <c r="D579" s="115" t="s">
        <v>20</v>
      </c>
      <c r="G579" s="115" t="s">
        <v>23</v>
      </c>
      <c r="N579" s="115" t="s">
        <v>30</v>
      </c>
      <c r="O579" s="125"/>
      <c r="P579" s="125">
        <f t="shared" si="162"/>
        <v>3</v>
      </c>
      <c r="Q579" s="125">
        <f t="shared" si="163"/>
        <v>1</v>
      </c>
      <c r="R579" s="125"/>
      <c r="S579" s="125">
        <f t="shared" si="164"/>
        <v>0</v>
      </c>
      <c r="T579" s="125">
        <f t="shared" si="165"/>
        <v>0</v>
      </c>
      <c r="U579" s="125">
        <f t="shared" si="166"/>
        <v>1</v>
      </c>
      <c r="V579" s="126">
        <f t="shared" si="167"/>
        <v>0</v>
      </c>
      <c r="W579" s="126">
        <f t="shared" si="168"/>
        <v>0</v>
      </c>
      <c r="X579" s="126">
        <f t="shared" si="169"/>
        <v>1</v>
      </c>
      <c r="Y579" s="126">
        <f t="shared" si="170"/>
        <v>0</v>
      </c>
      <c r="Z579" s="126">
        <f t="shared" si="171"/>
        <v>0</v>
      </c>
      <c r="AA579" s="126">
        <f t="shared" si="172"/>
        <v>0</v>
      </c>
      <c r="AB579" s="126">
        <f t="shared" si="173"/>
        <v>0</v>
      </c>
      <c r="AC579" s="126">
        <f t="shared" si="174"/>
        <v>0</v>
      </c>
      <c r="AD579" s="126">
        <f t="shared" si="175"/>
        <v>0</v>
      </c>
      <c r="AE579" s="126">
        <f t="shared" si="176"/>
        <v>1</v>
      </c>
      <c r="AF579" s="127"/>
      <c r="AG579" s="125"/>
      <c r="AH579" s="125">
        <f t="shared" si="177"/>
        <v>3</v>
      </c>
      <c r="AI579" s="125">
        <f t="shared" si="178"/>
        <v>3</v>
      </c>
      <c r="AJ579" s="125" t="str">
        <f t="shared" si="179"/>
        <v>Correct</v>
      </c>
      <c r="AK579" s="125"/>
      <c r="AL579" s="115" t="s">
        <v>99</v>
      </c>
      <c r="AM579" s="115">
        <v>72</v>
      </c>
      <c r="AN579" s="115" t="s">
        <v>84</v>
      </c>
      <c r="AO579" s="115" t="s">
        <v>123</v>
      </c>
      <c r="AP579" s="115" t="s">
        <v>85</v>
      </c>
      <c r="AR579" s="115" t="s">
        <v>87</v>
      </c>
      <c r="AT579" s="115" t="s">
        <v>89</v>
      </c>
      <c r="AU579" s="115" t="s">
        <v>106</v>
      </c>
      <c r="AV579" s="115" t="s">
        <v>91</v>
      </c>
      <c r="AW579" s="115" t="s">
        <v>86</v>
      </c>
    </row>
    <row r="580" spans="1:49">
      <c r="A580" s="115">
        <v>6985475347</v>
      </c>
      <c r="B580" s="115" t="s">
        <v>18</v>
      </c>
      <c r="C580" s="115" t="s">
        <v>19</v>
      </c>
      <c r="D580" s="115" t="s">
        <v>20</v>
      </c>
      <c r="I580" s="115" t="s">
        <v>25</v>
      </c>
      <c r="J580" s="115" t="s">
        <v>26</v>
      </c>
      <c r="O580" s="125"/>
      <c r="P580" s="125">
        <f t="shared" si="162"/>
        <v>5</v>
      </c>
      <c r="Q580" s="125">
        <f t="shared" si="163"/>
        <v>0.6</v>
      </c>
      <c r="R580" s="125"/>
      <c r="S580" s="125">
        <f t="shared" si="164"/>
        <v>0.6</v>
      </c>
      <c r="T580" s="125">
        <f t="shared" si="165"/>
        <v>0.6</v>
      </c>
      <c r="U580" s="125">
        <f t="shared" si="166"/>
        <v>0.6</v>
      </c>
      <c r="V580" s="126">
        <f t="shared" si="167"/>
        <v>0</v>
      </c>
      <c r="W580" s="126">
        <f t="shared" si="168"/>
        <v>0</v>
      </c>
      <c r="X580" s="126">
        <f t="shared" si="169"/>
        <v>0</v>
      </c>
      <c r="Y580" s="126">
        <f t="shared" si="170"/>
        <v>0</v>
      </c>
      <c r="Z580" s="126">
        <f t="shared" si="171"/>
        <v>0.6</v>
      </c>
      <c r="AA580" s="126">
        <f t="shared" si="172"/>
        <v>0.6</v>
      </c>
      <c r="AB580" s="126">
        <f t="shared" si="173"/>
        <v>0</v>
      </c>
      <c r="AC580" s="126">
        <f t="shared" si="174"/>
        <v>0</v>
      </c>
      <c r="AD580" s="126">
        <f t="shared" si="175"/>
        <v>0</v>
      </c>
      <c r="AE580" s="126">
        <f t="shared" si="176"/>
        <v>0</v>
      </c>
      <c r="AF580" s="127"/>
      <c r="AG580" s="125"/>
      <c r="AH580" s="125">
        <f t="shared" si="177"/>
        <v>3</v>
      </c>
      <c r="AI580" s="125">
        <f t="shared" si="178"/>
        <v>5</v>
      </c>
      <c r="AJ580" s="125" t="str">
        <f t="shared" si="179"/>
        <v>Correct</v>
      </c>
      <c r="AK580" s="125"/>
      <c r="AL580" s="115" t="s">
        <v>83</v>
      </c>
      <c r="AM580" s="115">
        <v>57</v>
      </c>
      <c r="AN580" s="115" t="s">
        <v>181</v>
      </c>
      <c r="AP580" s="115" t="s">
        <v>85</v>
      </c>
      <c r="AQ580" s="115" t="s">
        <v>86</v>
      </c>
      <c r="AS580" s="115" t="s">
        <v>93</v>
      </c>
      <c r="AT580" s="115" t="s">
        <v>89</v>
      </c>
      <c r="AW580" s="115" t="s">
        <v>86</v>
      </c>
    </row>
    <row r="581" spans="1:49">
      <c r="A581" s="115">
        <v>5586714913</v>
      </c>
      <c r="K581" s="115" t="s">
        <v>27</v>
      </c>
      <c r="L581" s="115" t="s">
        <v>28</v>
      </c>
      <c r="N581" s="115" t="s">
        <v>30</v>
      </c>
      <c r="O581" s="125"/>
      <c r="P581" s="125">
        <f t="shared" si="162"/>
        <v>3</v>
      </c>
      <c r="Q581" s="125">
        <f t="shared" si="163"/>
        <v>1</v>
      </c>
      <c r="R581" s="125"/>
      <c r="S581" s="125">
        <f t="shared" si="164"/>
        <v>0</v>
      </c>
      <c r="T581" s="125">
        <f t="shared" si="165"/>
        <v>0</v>
      </c>
      <c r="U581" s="125">
        <f t="shared" si="166"/>
        <v>0</v>
      </c>
      <c r="V581" s="126">
        <f t="shared" si="167"/>
        <v>0</v>
      </c>
      <c r="W581" s="126">
        <f t="shared" si="168"/>
        <v>0</v>
      </c>
      <c r="X581" s="126">
        <f t="shared" si="169"/>
        <v>0</v>
      </c>
      <c r="Y581" s="126">
        <f t="shared" si="170"/>
        <v>0</v>
      </c>
      <c r="Z581" s="126">
        <f t="shared" si="171"/>
        <v>0</v>
      </c>
      <c r="AA581" s="126">
        <f t="shared" si="172"/>
        <v>0</v>
      </c>
      <c r="AB581" s="126">
        <f t="shared" si="173"/>
        <v>1</v>
      </c>
      <c r="AC581" s="126">
        <f t="shared" si="174"/>
        <v>1</v>
      </c>
      <c r="AD581" s="126">
        <f t="shared" si="175"/>
        <v>0</v>
      </c>
      <c r="AE581" s="126">
        <f t="shared" si="176"/>
        <v>1</v>
      </c>
      <c r="AF581" s="127"/>
      <c r="AG581" s="125"/>
      <c r="AH581" s="125">
        <f t="shared" si="177"/>
        <v>3</v>
      </c>
      <c r="AI581" s="125">
        <f t="shared" si="178"/>
        <v>3</v>
      </c>
      <c r="AJ581" s="125" t="str">
        <f t="shared" si="179"/>
        <v>Correct</v>
      </c>
      <c r="AK581" s="125"/>
      <c r="AL581" s="115" t="s">
        <v>83</v>
      </c>
      <c r="AM581" s="115">
        <v>41</v>
      </c>
      <c r="AN581" s="115" t="s">
        <v>181</v>
      </c>
      <c r="AO581" s="115" t="s">
        <v>230</v>
      </c>
      <c r="AP581" s="115" t="s">
        <v>85</v>
      </c>
      <c r="AQ581" s="115" t="s">
        <v>86</v>
      </c>
      <c r="AR581" s="115" t="s">
        <v>87</v>
      </c>
      <c r="AS581" s="115" t="s">
        <v>88</v>
      </c>
      <c r="AT581" s="115" t="s">
        <v>120</v>
      </c>
      <c r="AU581" s="115" t="s">
        <v>90</v>
      </c>
      <c r="AV581" s="115" t="s">
        <v>91</v>
      </c>
      <c r="AW581" s="115" t="s">
        <v>91</v>
      </c>
    </row>
    <row r="582" spans="1:49">
      <c r="A582" s="115">
        <v>6982455597</v>
      </c>
      <c r="C582" s="115" t="s">
        <v>19</v>
      </c>
      <c r="L582" s="115" t="s">
        <v>28</v>
      </c>
      <c r="N582" s="115" t="s">
        <v>30</v>
      </c>
      <c r="O582" s="125"/>
      <c r="P582" s="125">
        <f t="shared" si="162"/>
        <v>3</v>
      </c>
      <c r="Q582" s="125">
        <f t="shared" si="163"/>
        <v>1</v>
      </c>
      <c r="R582" s="125"/>
      <c r="S582" s="125">
        <f t="shared" si="164"/>
        <v>0</v>
      </c>
      <c r="T582" s="125">
        <f t="shared" si="165"/>
        <v>1</v>
      </c>
      <c r="U582" s="125">
        <f t="shared" si="166"/>
        <v>0</v>
      </c>
      <c r="V582" s="126">
        <f t="shared" si="167"/>
        <v>0</v>
      </c>
      <c r="W582" s="126">
        <f t="shared" si="168"/>
        <v>0</v>
      </c>
      <c r="X582" s="126">
        <f t="shared" si="169"/>
        <v>0</v>
      </c>
      <c r="Y582" s="126">
        <f t="shared" si="170"/>
        <v>0</v>
      </c>
      <c r="Z582" s="126">
        <f t="shared" si="171"/>
        <v>0</v>
      </c>
      <c r="AA582" s="126">
        <f t="shared" si="172"/>
        <v>0</v>
      </c>
      <c r="AB582" s="126">
        <f t="shared" si="173"/>
        <v>0</v>
      </c>
      <c r="AC582" s="126">
        <f t="shared" si="174"/>
        <v>1</v>
      </c>
      <c r="AD582" s="126">
        <f t="shared" si="175"/>
        <v>0</v>
      </c>
      <c r="AE582" s="126">
        <f t="shared" si="176"/>
        <v>1</v>
      </c>
      <c r="AF582" s="127"/>
      <c r="AG582" s="125"/>
      <c r="AH582" s="125">
        <f t="shared" si="177"/>
        <v>3</v>
      </c>
      <c r="AI582" s="125">
        <f t="shared" si="178"/>
        <v>3</v>
      </c>
      <c r="AJ582" s="125" t="str">
        <f t="shared" si="179"/>
        <v>Correct</v>
      </c>
      <c r="AK582" s="125"/>
      <c r="AL582" s="115" t="s">
        <v>83</v>
      </c>
      <c r="AM582" s="115">
        <v>52</v>
      </c>
      <c r="AN582" s="115" t="s">
        <v>181</v>
      </c>
      <c r="AO582" s="115" t="s">
        <v>196</v>
      </c>
      <c r="AP582" s="115" t="s">
        <v>85</v>
      </c>
      <c r="AQ582" s="115" t="s">
        <v>86</v>
      </c>
      <c r="AR582" s="115" t="s">
        <v>87</v>
      </c>
      <c r="AS582" s="115" t="s">
        <v>101</v>
      </c>
      <c r="AT582" s="115" t="s">
        <v>94</v>
      </c>
      <c r="AU582" s="115" t="s">
        <v>90</v>
      </c>
      <c r="AV582" s="115" t="s">
        <v>91</v>
      </c>
      <c r="AW582" s="115" t="s">
        <v>91</v>
      </c>
    </row>
    <row r="583" spans="1:49">
      <c r="A583" s="115">
        <v>5584904294</v>
      </c>
      <c r="C583" s="115" t="s">
        <v>19</v>
      </c>
      <c r="J583" s="115" t="s">
        <v>26</v>
      </c>
      <c r="N583" s="115" t="s">
        <v>30</v>
      </c>
      <c r="O583" s="125"/>
      <c r="P583" s="125">
        <f t="shared" si="162"/>
        <v>3</v>
      </c>
      <c r="Q583" s="125">
        <f t="shared" si="163"/>
        <v>1</v>
      </c>
      <c r="R583" s="125"/>
      <c r="S583" s="125">
        <f t="shared" si="164"/>
        <v>0</v>
      </c>
      <c r="T583" s="125">
        <f t="shared" si="165"/>
        <v>1</v>
      </c>
      <c r="U583" s="125">
        <f t="shared" si="166"/>
        <v>0</v>
      </c>
      <c r="V583" s="126">
        <f t="shared" si="167"/>
        <v>0</v>
      </c>
      <c r="W583" s="126">
        <f t="shared" si="168"/>
        <v>0</v>
      </c>
      <c r="X583" s="126">
        <f t="shared" si="169"/>
        <v>0</v>
      </c>
      <c r="Y583" s="126">
        <f t="shared" si="170"/>
        <v>0</v>
      </c>
      <c r="Z583" s="126">
        <f t="shared" si="171"/>
        <v>0</v>
      </c>
      <c r="AA583" s="126">
        <f t="shared" si="172"/>
        <v>1</v>
      </c>
      <c r="AB583" s="126">
        <f t="shared" si="173"/>
        <v>0</v>
      </c>
      <c r="AC583" s="126">
        <f t="shared" si="174"/>
        <v>0</v>
      </c>
      <c r="AD583" s="126">
        <f t="shared" si="175"/>
        <v>0</v>
      </c>
      <c r="AE583" s="126">
        <f t="shared" si="176"/>
        <v>1</v>
      </c>
      <c r="AF583" s="127"/>
      <c r="AG583" s="125"/>
      <c r="AH583" s="125">
        <f t="shared" si="177"/>
        <v>3</v>
      </c>
      <c r="AI583" s="125">
        <f t="shared" si="178"/>
        <v>3</v>
      </c>
      <c r="AJ583" s="125" t="str">
        <f t="shared" si="179"/>
        <v>Correct</v>
      </c>
      <c r="AK583" s="125"/>
      <c r="AL583" s="115" t="s">
        <v>83</v>
      </c>
      <c r="AM583" s="115">
        <v>24</v>
      </c>
      <c r="AN583" s="115" t="s">
        <v>181</v>
      </c>
      <c r="AO583" s="115" t="s">
        <v>228</v>
      </c>
      <c r="AP583" s="115" t="s">
        <v>97</v>
      </c>
      <c r="AQ583" s="115" t="s">
        <v>86</v>
      </c>
      <c r="AR583" s="115" t="s">
        <v>87</v>
      </c>
      <c r="AS583" s="115" t="s">
        <v>96</v>
      </c>
      <c r="AT583" s="115" t="s">
        <v>94</v>
      </c>
      <c r="AU583" s="115" t="s">
        <v>90</v>
      </c>
      <c r="AV583" s="115" t="s">
        <v>91</v>
      </c>
      <c r="AW583" s="115" t="s">
        <v>91</v>
      </c>
    </row>
    <row r="584" spans="1:49">
      <c r="A584" s="115">
        <v>6982466165</v>
      </c>
      <c r="C584" s="115" t="s">
        <v>19</v>
      </c>
      <c r="D584" s="115" t="s">
        <v>20</v>
      </c>
      <c r="M584" s="115" t="s">
        <v>29</v>
      </c>
      <c r="O584" s="125"/>
      <c r="P584" s="125">
        <f t="shared" si="162"/>
        <v>3</v>
      </c>
      <c r="Q584" s="125">
        <f t="shared" si="163"/>
        <v>1</v>
      </c>
      <c r="R584" s="125"/>
      <c r="S584" s="125">
        <f t="shared" si="164"/>
        <v>0</v>
      </c>
      <c r="T584" s="125">
        <f t="shared" si="165"/>
        <v>1</v>
      </c>
      <c r="U584" s="125">
        <f t="shared" si="166"/>
        <v>1</v>
      </c>
      <c r="V584" s="126">
        <f t="shared" si="167"/>
        <v>0</v>
      </c>
      <c r="W584" s="126">
        <f t="shared" si="168"/>
        <v>0</v>
      </c>
      <c r="X584" s="126">
        <f t="shared" si="169"/>
        <v>0</v>
      </c>
      <c r="Y584" s="126">
        <f t="shared" si="170"/>
        <v>0</v>
      </c>
      <c r="Z584" s="126">
        <f t="shared" si="171"/>
        <v>0</v>
      </c>
      <c r="AA584" s="126">
        <f t="shared" si="172"/>
        <v>0</v>
      </c>
      <c r="AB584" s="126">
        <f t="shared" si="173"/>
        <v>0</v>
      </c>
      <c r="AC584" s="126">
        <f t="shared" si="174"/>
        <v>0</v>
      </c>
      <c r="AD584" s="126">
        <f t="shared" si="175"/>
        <v>1</v>
      </c>
      <c r="AE584" s="126">
        <f t="shared" si="176"/>
        <v>0</v>
      </c>
      <c r="AF584" s="127"/>
      <c r="AG584" s="125"/>
      <c r="AH584" s="125">
        <f t="shared" si="177"/>
        <v>3</v>
      </c>
      <c r="AI584" s="125">
        <f t="shared" si="178"/>
        <v>3</v>
      </c>
      <c r="AJ584" s="125" t="str">
        <f t="shared" si="179"/>
        <v>Correct</v>
      </c>
      <c r="AK584" s="125"/>
      <c r="AL584" s="115" t="s">
        <v>83</v>
      </c>
      <c r="AM584" s="115">
        <v>55</v>
      </c>
      <c r="AN584" s="115" t="s">
        <v>181</v>
      </c>
      <c r="AO584" s="115" t="s">
        <v>215</v>
      </c>
      <c r="AQ584" s="115" t="s">
        <v>91</v>
      </c>
      <c r="AR584" s="115" t="s">
        <v>108</v>
      </c>
      <c r="AS584" s="115" t="s">
        <v>101</v>
      </c>
      <c r="AT584" s="115" t="s">
        <v>120</v>
      </c>
      <c r="AU584" s="115" t="s">
        <v>103</v>
      </c>
      <c r="AV584" s="115" t="s">
        <v>91</v>
      </c>
      <c r="AW584" s="115" t="s">
        <v>91</v>
      </c>
    </row>
    <row r="585" spans="1:49">
      <c r="A585" s="115">
        <v>6985717909</v>
      </c>
      <c r="K585" s="115" t="s">
        <v>27</v>
      </c>
      <c r="L585" s="115" t="s">
        <v>28</v>
      </c>
      <c r="N585" s="115" t="s">
        <v>30</v>
      </c>
      <c r="O585" s="125"/>
      <c r="P585" s="125">
        <f t="shared" si="162"/>
        <v>3</v>
      </c>
      <c r="Q585" s="125">
        <f t="shared" si="163"/>
        <v>1</v>
      </c>
      <c r="R585" s="125"/>
      <c r="S585" s="125">
        <f t="shared" si="164"/>
        <v>0</v>
      </c>
      <c r="T585" s="125">
        <f t="shared" si="165"/>
        <v>0</v>
      </c>
      <c r="U585" s="125">
        <f t="shared" si="166"/>
        <v>0</v>
      </c>
      <c r="V585" s="126">
        <f t="shared" si="167"/>
        <v>0</v>
      </c>
      <c r="W585" s="126">
        <f t="shared" si="168"/>
        <v>0</v>
      </c>
      <c r="X585" s="126">
        <f t="shared" si="169"/>
        <v>0</v>
      </c>
      <c r="Y585" s="126">
        <f t="shared" si="170"/>
        <v>0</v>
      </c>
      <c r="Z585" s="126">
        <f t="shared" si="171"/>
        <v>0</v>
      </c>
      <c r="AA585" s="126">
        <f t="shared" si="172"/>
        <v>0</v>
      </c>
      <c r="AB585" s="126">
        <f t="shared" si="173"/>
        <v>1</v>
      </c>
      <c r="AC585" s="126">
        <f t="shared" si="174"/>
        <v>1</v>
      </c>
      <c r="AD585" s="126">
        <f t="shared" si="175"/>
        <v>0</v>
      </c>
      <c r="AE585" s="126">
        <f t="shared" si="176"/>
        <v>1</v>
      </c>
      <c r="AF585" s="127"/>
      <c r="AG585" s="125"/>
      <c r="AH585" s="125">
        <f t="shared" si="177"/>
        <v>3</v>
      </c>
      <c r="AI585" s="125">
        <f t="shared" si="178"/>
        <v>3</v>
      </c>
      <c r="AJ585" s="125" t="str">
        <f t="shared" si="179"/>
        <v>Correct</v>
      </c>
      <c r="AK585" s="125"/>
      <c r="AL585" s="115" t="s">
        <v>99</v>
      </c>
      <c r="AM585" s="115">
        <v>25</v>
      </c>
      <c r="AN585" s="115" t="s">
        <v>181</v>
      </c>
      <c r="AO585" s="115" t="s">
        <v>193</v>
      </c>
      <c r="AP585" s="115" t="s">
        <v>85</v>
      </c>
      <c r="AQ585" s="115" t="s">
        <v>86</v>
      </c>
      <c r="AR585" s="115" t="s">
        <v>87</v>
      </c>
      <c r="AS585" s="115" t="s">
        <v>88</v>
      </c>
      <c r="AT585" s="115" t="s">
        <v>94</v>
      </c>
      <c r="AU585" s="115" t="s">
        <v>90</v>
      </c>
      <c r="AV585" s="115" t="s">
        <v>91</v>
      </c>
      <c r="AW585" s="115" t="s">
        <v>91</v>
      </c>
    </row>
    <row r="586" spans="1:49">
      <c r="A586" s="115">
        <v>7020563668</v>
      </c>
      <c r="K586" s="115" t="s">
        <v>27</v>
      </c>
      <c r="N586" s="115" t="s">
        <v>30</v>
      </c>
      <c r="O586" s="125"/>
      <c r="P586" s="125">
        <f t="shared" si="162"/>
        <v>2</v>
      </c>
      <c r="Q586" s="125">
        <f t="shared" si="163"/>
        <v>1.5</v>
      </c>
      <c r="R586" s="125"/>
      <c r="S586" s="125">
        <f t="shared" si="164"/>
        <v>0</v>
      </c>
      <c r="T586" s="125">
        <f t="shared" si="165"/>
        <v>0</v>
      </c>
      <c r="U586" s="125">
        <f t="shared" si="166"/>
        <v>0</v>
      </c>
      <c r="V586" s="126">
        <f t="shared" si="167"/>
        <v>0</v>
      </c>
      <c r="W586" s="126">
        <f t="shared" si="168"/>
        <v>0</v>
      </c>
      <c r="X586" s="126">
        <f t="shared" si="169"/>
        <v>0</v>
      </c>
      <c r="Y586" s="126">
        <f t="shared" si="170"/>
        <v>0</v>
      </c>
      <c r="Z586" s="126">
        <f t="shared" si="171"/>
        <v>0</v>
      </c>
      <c r="AA586" s="126">
        <f t="shared" si="172"/>
        <v>0</v>
      </c>
      <c r="AB586" s="126">
        <f t="shared" si="173"/>
        <v>1</v>
      </c>
      <c r="AC586" s="126">
        <f t="shared" si="174"/>
        <v>0</v>
      </c>
      <c r="AD586" s="126">
        <f t="shared" si="175"/>
        <v>0</v>
      </c>
      <c r="AE586" s="126">
        <f t="shared" si="176"/>
        <v>1</v>
      </c>
      <c r="AF586" s="127"/>
      <c r="AG586" s="125"/>
      <c r="AH586" s="125">
        <f t="shared" si="177"/>
        <v>2</v>
      </c>
      <c r="AI586" s="125">
        <f t="shared" si="178"/>
        <v>2</v>
      </c>
      <c r="AJ586" s="125" t="str">
        <f t="shared" si="179"/>
        <v>Correct</v>
      </c>
      <c r="AK586" s="125"/>
      <c r="AL586" s="115" t="s">
        <v>99</v>
      </c>
      <c r="AM586" s="115">
        <v>46</v>
      </c>
      <c r="AN586" s="115" t="s">
        <v>181</v>
      </c>
      <c r="AO586" s="115" t="s">
        <v>198</v>
      </c>
      <c r="AP586" s="115" t="s">
        <v>85</v>
      </c>
      <c r="AQ586" s="115" t="s">
        <v>86</v>
      </c>
      <c r="AR586" s="115" t="s">
        <v>87</v>
      </c>
      <c r="AS586" s="115" t="s">
        <v>88</v>
      </c>
      <c r="AT586" s="115" t="s">
        <v>120</v>
      </c>
      <c r="AU586" s="115" t="s">
        <v>90</v>
      </c>
      <c r="AV586" s="115" t="s">
        <v>91</v>
      </c>
      <c r="AW586" s="115" t="s">
        <v>91</v>
      </c>
    </row>
    <row r="587" spans="1:49">
      <c r="A587" s="115">
        <v>5586742409</v>
      </c>
      <c r="D587" s="115" t="s">
        <v>20</v>
      </c>
      <c r="E587" s="115" t="s">
        <v>21</v>
      </c>
      <c r="K587" s="115" t="s">
        <v>27</v>
      </c>
      <c r="O587" s="125"/>
      <c r="P587" s="125">
        <f t="shared" si="162"/>
        <v>3</v>
      </c>
      <c r="Q587" s="125">
        <f t="shared" si="163"/>
        <v>1</v>
      </c>
      <c r="R587" s="125"/>
      <c r="S587" s="125">
        <f t="shared" si="164"/>
        <v>0</v>
      </c>
      <c r="T587" s="125">
        <f t="shared" si="165"/>
        <v>0</v>
      </c>
      <c r="U587" s="125">
        <f t="shared" si="166"/>
        <v>1</v>
      </c>
      <c r="V587" s="126">
        <f t="shared" si="167"/>
        <v>1</v>
      </c>
      <c r="W587" s="126">
        <f t="shared" si="168"/>
        <v>0</v>
      </c>
      <c r="X587" s="126">
        <f t="shared" si="169"/>
        <v>0</v>
      </c>
      <c r="Y587" s="126">
        <f t="shared" si="170"/>
        <v>0</v>
      </c>
      <c r="Z587" s="126">
        <f t="shared" si="171"/>
        <v>0</v>
      </c>
      <c r="AA587" s="126">
        <f t="shared" si="172"/>
        <v>0</v>
      </c>
      <c r="AB587" s="126">
        <f t="shared" si="173"/>
        <v>1</v>
      </c>
      <c r="AC587" s="126">
        <f t="shared" si="174"/>
        <v>0</v>
      </c>
      <c r="AD587" s="126">
        <f t="shared" si="175"/>
        <v>0</v>
      </c>
      <c r="AE587" s="126">
        <f t="shared" si="176"/>
        <v>0</v>
      </c>
      <c r="AF587" s="127"/>
      <c r="AG587" s="125"/>
      <c r="AH587" s="125">
        <f t="shared" si="177"/>
        <v>3</v>
      </c>
      <c r="AI587" s="125">
        <f t="shared" si="178"/>
        <v>3</v>
      </c>
      <c r="AJ587" s="125" t="str">
        <f t="shared" si="179"/>
        <v>Correct</v>
      </c>
      <c r="AK587" s="125"/>
      <c r="AL587" s="115" t="s">
        <v>83</v>
      </c>
      <c r="AM587" s="115">
        <v>76</v>
      </c>
      <c r="AN587" s="115" t="s">
        <v>181</v>
      </c>
      <c r="AO587" s="115" t="s">
        <v>211</v>
      </c>
      <c r="AP587" s="115" t="s">
        <v>85</v>
      </c>
      <c r="AQ587" s="115" t="s">
        <v>86</v>
      </c>
      <c r="AR587" s="115" t="s">
        <v>87</v>
      </c>
      <c r="AS587" s="115" t="s">
        <v>93</v>
      </c>
      <c r="AT587" s="115" t="s">
        <v>102</v>
      </c>
      <c r="AU587" s="115" t="s">
        <v>106</v>
      </c>
      <c r="AV587" s="115" t="s">
        <v>91</v>
      </c>
      <c r="AW587" s="115" t="s">
        <v>91</v>
      </c>
    </row>
    <row r="588" spans="1:49">
      <c r="A588" s="115">
        <v>7011536108</v>
      </c>
      <c r="C588" s="115" t="s">
        <v>19</v>
      </c>
      <c r="O588" s="125"/>
      <c r="P588" s="125">
        <f t="shared" si="162"/>
        <v>1</v>
      </c>
      <c r="Q588" s="125">
        <f t="shared" si="163"/>
        <v>3</v>
      </c>
      <c r="R588" s="125"/>
      <c r="S588" s="125">
        <f t="shared" si="164"/>
        <v>0</v>
      </c>
      <c r="T588" s="125">
        <f t="shared" si="165"/>
        <v>1</v>
      </c>
      <c r="U588" s="125">
        <f t="shared" si="166"/>
        <v>0</v>
      </c>
      <c r="V588" s="126">
        <f t="shared" si="167"/>
        <v>0</v>
      </c>
      <c r="W588" s="126">
        <f t="shared" si="168"/>
        <v>0</v>
      </c>
      <c r="X588" s="126">
        <f t="shared" si="169"/>
        <v>0</v>
      </c>
      <c r="Y588" s="126">
        <f t="shared" si="170"/>
        <v>0</v>
      </c>
      <c r="Z588" s="126">
        <f t="shared" si="171"/>
        <v>0</v>
      </c>
      <c r="AA588" s="126">
        <f t="shared" si="172"/>
        <v>0</v>
      </c>
      <c r="AB588" s="126">
        <f t="shared" si="173"/>
        <v>0</v>
      </c>
      <c r="AC588" s="126">
        <f t="shared" si="174"/>
        <v>0</v>
      </c>
      <c r="AD588" s="126">
        <f t="shared" si="175"/>
        <v>0</v>
      </c>
      <c r="AE588" s="126">
        <f t="shared" si="176"/>
        <v>0</v>
      </c>
      <c r="AF588" s="127"/>
      <c r="AG588" s="125"/>
      <c r="AH588" s="125">
        <f t="shared" si="177"/>
        <v>1</v>
      </c>
      <c r="AI588" s="125">
        <f t="shared" si="178"/>
        <v>1</v>
      </c>
      <c r="AJ588" s="125" t="str">
        <f t="shared" si="179"/>
        <v>Correct</v>
      </c>
      <c r="AK588" s="125"/>
      <c r="AL588" s="115" t="s">
        <v>99</v>
      </c>
      <c r="AM588" s="115">
        <v>73</v>
      </c>
      <c r="AN588" s="115" t="s">
        <v>181</v>
      </c>
      <c r="AO588" s="115" t="s">
        <v>230</v>
      </c>
      <c r="AP588" s="115" t="s">
        <v>85</v>
      </c>
      <c r="AQ588" s="115" t="s">
        <v>86</v>
      </c>
      <c r="AR588" s="115" t="s">
        <v>87</v>
      </c>
      <c r="AS588" s="115" t="s">
        <v>88</v>
      </c>
      <c r="AT588" s="115" t="s">
        <v>94</v>
      </c>
      <c r="AU588" s="115" t="s">
        <v>106</v>
      </c>
      <c r="AV588" s="115" t="s">
        <v>91</v>
      </c>
      <c r="AW588" s="115" t="s">
        <v>91</v>
      </c>
    </row>
    <row r="589" spans="1:49">
      <c r="A589" s="115">
        <v>7020344450</v>
      </c>
      <c r="I589" s="115" t="s">
        <v>25</v>
      </c>
      <c r="K589" s="115" t="s">
        <v>27</v>
      </c>
      <c r="L589" s="115" t="s">
        <v>28</v>
      </c>
      <c r="O589" s="125"/>
      <c r="P589" s="125">
        <f t="shared" si="162"/>
        <v>3</v>
      </c>
      <c r="Q589" s="125">
        <f t="shared" si="163"/>
        <v>1</v>
      </c>
      <c r="R589" s="125"/>
      <c r="S589" s="125">
        <f t="shared" si="164"/>
        <v>0</v>
      </c>
      <c r="T589" s="125">
        <f t="shared" si="165"/>
        <v>0</v>
      </c>
      <c r="U589" s="125">
        <f t="shared" si="166"/>
        <v>0</v>
      </c>
      <c r="V589" s="126">
        <f t="shared" si="167"/>
        <v>0</v>
      </c>
      <c r="W589" s="126">
        <f t="shared" si="168"/>
        <v>0</v>
      </c>
      <c r="X589" s="126">
        <f t="shared" si="169"/>
        <v>0</v>
      </c>
      <c r="Y589" s="126">
        <f t="shared" si="170"/>
        <v>0</v>
      </c>
      <c r="Z589" s="126">
        <f t="shared" si="171"/>
        <v>1</v>
      </c>
      <c r="AA589" s="126">
        <f t="shared" si="172"/>
        <v>0</v>
      </c>
      <c r="AB589" s="126">
        <f t="shared" si="173"/>
        <v>1</v>
      </c>
      <c r="AC589" s="126">
        <f t="shared" si="174"/>
        <v>1</v>
      </c>
      <c r="AD589" s="126">
        <f t="shared" si="175"/>
        <v>0</v>
      </c>
      <c r="AE589" s="126">
        <f t="shared" si="176"/>
        <v>0</v>
      </c>
      <c r="AF589" s="127"/>
      <c r="AG589" s="125"/>
      <c r="AH589" s="125">
        <f t="shared" si="177"/>
        <v>3</v>
      </c>
      <c r="AI589" s="125">
        <f t="shared" si="178"/>
        <v>3</v>
      </c>
      <c r="AJ589" s="125" t="str">
        <f t="shared" si="179"/>
        <v>Correct</v>
      </c>
      <c r="AK589" s="125"/>
      <c r="AL589" s="115" t="s">
        <v>83</v>
      </c>
      <c r="AM589" s="115">
        <v>30</v>
      </c>
      <c r="AN589" s="115" t="s">
        <v>84</v>
      </c>
      <c r="AO589" s="115" t="s">
        <v>138</v>
      </c>
      <c r="AP589" s="115" t="s">
        <v>85</v>
      </c>
      <c r="AQ589" s="115" t="s">
        <v>86</v>
      </c>
      <c r="AR589" s="115" t="s">
        <v>87</v>
      </c>
      <c r="AS589" s="115" t="s">
        <v>96</v>
      </c>
      <c r="AT589" s="115" t="s">
        <v>94</v>
      </c>
      <c r="AU589" s="115" t="s">
        <v>98</v>
      </c>
      <c r="AV589" s="115" t="s">
        <v>91</v>
      </c>
      <c r="AW589" s="115" t="s">
        <v>91</v>
      </c>
    </row>
    <row r="590" spans="1:49">
      <c r="A590" s="115">
        <v>7020344450</v>
      </c>
      <c r="I590" s="115" t="s">
        <v>25</v>
      </c>
      <c r="K590" s="115" t="s">
        <v>27</v>
      </c>
      <c r="L590" s="115" t="s">
        <v>28</v>
      </c>
      <c r="O590" s="125"/>
      <c r="P590" s="125">
        <f t="shared" si="162"/>
        <v>3</v>
      </c>
      <c r="Q590" s="125">
        <f t="shared" si="163"/>
        <v>1</v>
      </c>
      <c r="R590" s="125"/>
      <c r="S590" s="125">
        <f t="shared" si="164"/>
        <v>0</v>
      </c>
      <c r="T590" s="125">
        <f t="shared" si="165"/>
        <v>0</v>
      </c>
      <c r="U590" s="125">
        <f t="shared" si="166"/>
        <v>0</v>
      </c>
      <c r="V590" s="126">
        <f t="shared" si="167"/>
        <v>0</v>
      </c>
      <c r="W590" s="126">
        <f t="shared" si="168"/>
        <v>0</v>
      </c>
      <c r="X590" s="126">
        <f t="shared" si="169"/>
        <v>0</v>
      </c>
      <c r="Y590" s="126">
        <f t="shared" si="170"/>
        <v>0</v>
      </c>
      <c r="Z590" s="126">
        <f t="shared" si="171"/>
        <v>1</v>
      </c>
      <c r="AA590" s="126">
        <f t="shared" si="172"/>
        <v>0</v>
      </c>
      <c r="AB590" s="126">
        <f t="shared" si="173"/>
        <v>1</v>
      </c>
      <c r="AC590" s="126">
        <f t="shared" si="174"/>
        <v>1</v>
      </c>
      <c r="AD590" s="126">
        <f t="shared" si="175"/>
        <v>0</v>
      </c>
      <c r="AE590" s="126">
        <f t="shared" si="176"/>
        <v>0</v>
      </c>
      <c r="AF590" s="127"/>
      <c r="AG590" s="125"/>
      <c r="AH590" s="125">
        <f t="shared" si="177"/>
        <v>3</v>
      </c>
      <c r="AI590" s="125">
        <f t="shared" si="178"/>
        <v>3</v>
      </c>
      <c r="AJ590" s="125" t="str">
        <f t="shared" si="179"/>
        <v>Correct</v>
      </c>
      <c r="AK590" s="125"/>
      <c r="AL590" s="115" t="s">
        <v>83</v>
      </c>
      <c r="AM590" s="115">
        <v>30</v>
      </c>
      <c r="AN590" s="115" t="s">
        <v>84</v>
      </c>
      <c r="AO590" s="115" t="s">
        <v>496</v>
      </c>
      <c r="AP590" s="115" t="s">
        <v>85</v>
      </c>
      <c r="AQ590" s="115" t="s">
        <v>86</v>
      </c>
      <c r="AR590" s="115" t="s">
        <v>87</v>
      </c>
      <c r="AS590" s="115" t="s">
        <v>96</v>
      </c>
      <c r="AT590" s="115" t="s">
        <v>94</v>
      </c>
      <c r="AU590" s="115" t="s">
        <v>98</v>
      </c>
      <c r="AV590" s="115" t="s">
        <v>91</v>
      </c>
      <c r="AW590" s="115" t="s">
        <v>91</v>
      </c>
    </row>
    <row r="591" spans="1:49">
      <c r="A591" s="115">
        <v>7045772808</v>
      </c>
      <c r="C591" s="115" t="s">
        <v>19</v>
      </c>
      <c r="I591" s="115" t="s">
        <v>25</v>
      </c>
      <c r="J591" s="115" t="s">
        <v>26</v>
      </c>
      <c r="O591" s="125"/>
      <c r="P591" s="125">
        <f t="shared" si="162"/>
        <v>3</v>
      </c>
      <c r="Q591" s="125">
        <f t="shared" si="163"/>
        <v>1</v>
      </c>
      <c r="R591" s="125"/>
      <c r="S591" s="125">
        <f t="shared" si="164"/>
        <v>0</v>
      </c>
      <c r="T591" s="125">
        <f t="shared" si="165"/>
        <v>1</v>
      </c>
      <c r="U591" s="125">
        <f t="shared" si="166"/>
        <v>0</v>
      </c>
      <c r="V591" s="126">
        <f t="shared" si="167"/>
        <v>0</v>
      </c>
      <c r="W591" s="126">
        <f t="shared" si="168"/>
        <v>0</v>
      </c>
      <c r="X591" s="126">
        <f t="shared" si="169"/>
        <v>0</v>
      </c>
      <c r="Y591" s="126">
        <f t="shared" si="170"/>
        <v>0</v>
      </c>
      <c r="Z591" s="126">
        <f t="shared" si="171"/>
        <v>1</v>
      </c>
      <c r="AA591" s="126">
        <f t="shared" si="172"/>
        <v>1</v>
      </c>
      <c r="AB591" s="126">
        <f t="shared" si="173"/>
        <v>0</v>
      </c>
      <c r="AC591" s="126">
        <f t="shared" si="174"/>
        <v>0</v>
      </c>
      <c r="AD591" s="126">
        <f t="shared" si="175"/>
        <v>0</v>
      </c>
      <c r="AE591" s="126">
        <f t="shared" si="176"/>
        <v>0</v>
      </c>
      <c r="AF591" s="127"/>
      <c r="AG591" s="125"/>
      <c r="AH591" s="125">
        <f t="shared" si="177"/>
        <v>3</v>
      </c>
      <c r="AI591" s="125">
        <f t="shared" si="178"/>
        <v>3</v>
      </c>
      <c r="AJ591" s="125" t="str">
        <f t="shared" si="179"/>
        <v>Correct</v>
      </c>
      <c r="AK591" s="125"/>
      <c r="AL591" s="115" t="s">
        <v>83</v>
      </c>
      <c r="AM591" s="115">
        <v>78</v>
      </c>
      <c r="AN591" s="115" t="s">
        <v>181</v>
      </c>
      <c r="AO591" s="115" t="s">
        <v>206</v>
      </c>
      <c r="AP591" s="115" t="s">
        <v>97</v>
      </c>
      <c r="AQ591" s="115" t="s">
        <v>86</v>
      </c>
      <c r="AR591" s="115" t="s">
        <v>87</v>
      </c>
      <c r="AS591" s="115" t="s">
        <v>100</v>
      </c>
      <c r="AT591" s="115" t="s">
        <v>94</v>
      </c>
      <c r="AU591" s="115" t="s">
        <v>106</v>
      </c>
      <c r="AV591" s="115" t="s">
        <v>91</v>
      </c>
      <c r="AW591" s="115" t="s">
        <v>91</v>
      </c>
    </row>
    <row r="592" spans="1:49">
      <c r="A592" s="115">
        <v>5584607085</v>
      </c>
      <c r="J592" s="115" t="s">
        <v>26</v>
      </c>
      <c r="K592" s="115" t="s">
        <v>27</v>
      </c>
      <c r="L592" s="115" t="s">
        <v>28</v>
      </c>
      <c r="O592" s="125"/>
      <c r="P592" s="125">
        <f t="shared" si="162"/>
        <v>3</v>
      </c>
      <c r="Q592" s="125">
        <f t="shared" si="163"/>
        <v>1</v>
      </c>
      <c r="R592" s="125"/>
      <c r="S592" s="125">
        <f t="shared" si="164"/>
        <v>0</v>
      </c>
      <c r="T592" s="125">
        <f t="shared" si="165"/>
        <v>0</v>
      </c>
      <c r="U592" s="125">
        <f t="shared" si="166"/>
        <v>0</v>
      </c>
      <c r="V592" s="126">
        <f t="shared" si="167"/>
        <v>0</v>
      </c>
      <c r="W592" s="126">
        <f t="shared" si="168"/>
        <v>0</v>
      </c>
      <c r="X592" s="126">
        <f t="shared" si="169"/>
        <v>0</v>
      </c>
      <c r="Y592" s="126">
        <f t="shared" si="170"/>
        <v>0</v>
      </c>
      <c r="Z592" s="126">
        <f t="shared" si="171"/>
        <v>0</v>
      </c>
      <c r="AA592" s="126">
        <f t="shared" si="172"/>
        <v>1</v>
      </c>
      <c r="AB592" s="126">
        <f t="shared" si="173"/>
        <v>1</v>
      </c>
      <c r="AC592" s="126">
        <f t="shared" si="174"/>
        <v>1</v>
      </c>
      <c r="AD592" s="126">
        <f t="shared" si="175"/>
        <v>0</v>
      </c>
      <c r="AE592" s="126">
        <f t="shared" si="176"/>
        <v>0</v>
      </c>
      <c r="AF592" s="127"/>
      <c r="AG592" s="125"/>
      <c r="AH592" s="125">
        <f t="shared" si="177"/>
        <v>3</v>
      </c>
      <c r="AI592" s="125">
        <f t="shared" si="178"/>
        <v>3</v>
      </c>
      <c r="AJ592" s="125" t="str">
        <f t="shared" si="179"/>
        <v>Correct</v>
      </c>
      <c r="AK592" s="125"/>
      <c r="AL592" s="115" t="s">
        <v>83</v>
      </c>
      <c r="AM592" s="115">
        <v>56</v>
      </c>
      <c r="AN592" s="115" t="s">
        <v>181</v>
      </c>
      <c r="AO592" s="115" t="s">
        <v>243</v>
      </c>
      <c r="AP592" s="115" t="s">
        <v>85</v>
      </c>
      <c r="AQ592" s="115" t="s">
        <v>86</v>
      </c>
      <c r="AR592" s="115" t="s">
        <v>87</v>
      </c>
      <c r="AS592" s="115" t="s">
        <v>100</v>
      </c>
      <c r="AT592" s="115" t="s">
        <v>109</v>
      </c>
      <c r="AU592" s="115" t="s">
        <v>90</v>
      </c>
      <c r="AV592" s="115" t="s">
        <v>91</v>
      </c>
      <c r="AW592" s="115" t="s">
        <v>91</v>
      </c>
    </row>
    <row r="593" spans="1:49">
      <c r="A593" s="115">
        <v>7007912600</v>
      </c>
      <c r="D593" s="115" t="s">
        <v>20</v>
      </c>
      <c r="G593" s="115" t="s">
        <v>23</v>
      </c>
      <c r="J593" s="115" t="s">
        <v>26</v>
      </c>
      <c r="O593" s="125"/>
      <c r="P593" s="125">
        <f t="shared" si="162"/>
        <v>3</v>
      </c>
      <c r="Q593" s="125">
        <f t="shared" si="163"/>
        <v>1</v>
      </c>
      <c r="R593" s="125"/>
      <c r="S593" s="125">
        <f t="shared" si="164"/>
        <v>0</v>
      </c>
      <c r="T593" s="125">
        <f t="shared" si="165"/>
        <v>0</v>
      </c>
      <c r="U593" s="125">
        <f t="shared" si="166"/>
        <v>1</v>
      </c>
      <c r="V593" s="126">
        <f t="shared" si="167"/>
        <v>0</v>
      </c>
      <c r="W593" s="126">
        <f t="shared" si="168"/>
        <v>0</v>
      </c>
      <c r="X593" s="126">
        <f t="shared" si="169"/>
        <v>1</v>
      </c>
      <c r="Y593" s="126">
        <f t="shared" si="170"/>
        <v>0</v>
      </c>
      <c r="Z593" s="126">
        <f t="shared" si="171"/>
        <v>0</v>
      </c>
      <c r="AA593" s="126">
        <f t="shared" si="172"/>
        <v>1</v>
      </c>
      <c r="AB593" s="126">
        <f t="shared" si="173"/>
        <v>0</v>
      </c>
      <c r="AC593" s="126">
        <f t="shared" si="174"/>
        <v>0</v>
      </c>
      <c r="AD593" s="126">
        <f t="shared" si="175"/>
        <v>0</v>
      </c>
      <c r="AE593" s="126">
        <f t="shared" si="176"/>
        <v>0</v>
      </c>
      <c r="AF593" s="127"/>
      <c r="AG593" s="125"/>
      <c r="AH593" s="125">
        <f t="shared" si="177"/>
        <v>3</v>
      </c>
      <c r="AI593" s="125">
        <f t="shared" si="178"/>
        <v>3</v>
      </c>
      <c r="AJ593" s="125" t="str">
        <f t="shared" si="179"/>
        <v>Correct</v>
      </c>
      <c r="AK593" s="125"/>
      <c r="AL593" s="115" t="s">
        <v>83</v>
      </c>
      <c r="AM593" s="115">
        <v>79</v>
      </c>
      <c r="AN593" s="115" t="s">
        <v>181</v>
      </c>
      <c r="AP593" s="115" t="s">
        <v>92</v>
      </c>
      <c r="AQ593" s="115" t="s">
        <v>86</v>
      </c>
      <c r="AR593" s="115" t="s">
        <v>87</v>
      </c>
      <c r="AS593" s="115" t="s">
        <v>104</v>
      </c>
      <c r="AT593" s="115" t="s">
        <v>102</v>
      </c>
      <c r="AU593" s="115" t="s">
        <v>106</v>
      </c>
      <c r="AV593" s="115" t="s">
        <v>91</v>
      </c>
      <c r="AW593" s="115" t="s">
        <v>86</v>
      </c>
    </row>
    <row r="594" spans="1:49">
      <c r="A594" s="115">
        <v>5609627970</v>
      </c>
      <c r="L594" s="115" t="s">
        <v>28</v>
      </c>
      <c r="O594" s="125"/>
      <c r="P594" s="125">
        <f t="shared" si="162"/>
        <v>1</v>
      </c>
      <c r="Q594" s="125">
        <f t="shared" si="163"/>
        <v>3</v>
      </c>
      <c r="R594" s="125"/>
      <c r="S594" s="125">
        <f t="shared" si="164"/>
        <v>0</v>
      </c>
      <c r="T594" s="125">
        <f t="shared" si="165"/>
        <v>0</v>
      </c>
      <c r="U594" s="125">
        <f t="shared" si="166"/>
        <v>0</v>
      </c>
      <c r="V594" s="126">
        <f t="shared" si="167"/>
        <v>0</v>
      </c>
      <c r="W594" s="126">
        <f t="shared" si="168"/>
        <v>0</v>
      </c>
      <c r="X594" s="126">
        <f t="shared" si="169"/>
        <v>0</v>
      </c>
      <c r="Y594" s="126">
        <f t="shared" si="170"/>
        <v>0</v>
      </c>
      <c r="Z594" s="126">
        <f t="shared" si="171"/>
        <v>0</v>
      </c>
      <c r="AA594" s="126">
        <f t="shared" si="172"/>
        <v>0</v>
      </c>
      <c r="AB594" s="126">
        <f t="shared" si="173"/>
        <v>0</v>
      </c>
      <c r="AC594" s="126">
        <f t="shared" si="174"/>
        <v>1</v>
      </c>
      <c r="AD594" s="126">
        <f t="shared" si="175"/>
        <v>0</v>
      </c>
      <c r="AE594" s="126">
        <f t="shared" si="176"/>
        <v>0</v>
      </c>
      <c r="AF594" s="127"/>
      <c r="AG594" s="125"/>
      <c r="AH594" s="125">
        <f t="shared" si="177"/>
        <v>1</v>
      </c>
      <c r="AI594" s="125">
        <f t="shared" si="178"/>
        <v>1</v>
      </c>
      <c r="AJ594" s="125" t="str">
        <f t="shared" si="179"/>
        <v>Correct</v>
      </c>
      <c r="AK594" s="125"/>
      <c r="AL594" s="115" t="s">
        <v>83</v>
      </c>
      <c r="AM594" s="115">
        <v>50</v>
      </c>
      <c r="AN594" s="115" t="s">
        <v>181</v>
      </c>
      <c r="AO594" s="115" t="s">
        <v>193</v>
      </c>
      <c r="AP594" s="115" t="s">
        <v>85</v>
      </c>
      <c r="AQ594" s="115" t="s">
        <v>86</v>
      </c>
      <c r="AR594" s="115" t="s">
        <v>87</v>
      </c>
      <c r="AS594" s="115" t="s">
        <v>101</v>
      </c>
      <c r="AT594" s="115" t="s">
        <v>89</v>
      </c>
      <c r="AU594" s="115" t="s">
        <v>90</v>
      </c>
      <c r="AV594" s="115" t="s">
        <v>91</v>
      </c>
      <c r="AW594" s="115" t="s">
        <v>91</v>
      </c>
    </row>
    <row r="595" spans="1:49">
      <c r="A595" s="115">
        <v>5584934127</v>
      </c>
      <c r="K595" s="115" t="s">
        <v>27</v>
      </c>
      <c r="L595" s="115" t="s">
        <v>28</v>
      </c>
      <c r="N595" s="115" t="s">
        <v>30</v>
      </c>
      <c r="O595" s="125"/>
      <c r="P595" s="125">
        <f t="shared" si="162"/>
        <v>3</v>
      </c>
      <c r="Q595" s="125">
        <f t="shared" si="163"/>
        <v>1</v>
      </c>
      <c r="R595" s="125"/>
      <c r="S595" s="125">
        <f t="shared" si="164"/>
        <v>0</v>
      </c>
      <c r="T595" s="125">
        <f t="shared" si="165"/>
        <v>0</v>
      </c>
      <c r="U595" s="125">
        <f t="shared" si="166"/>
        <v>0</v>
      </c>
      <c r="V595" s="126">
        <f t="shared" si="167"/>
        <v>0</v>
      </c>
      <c r="W595" s="126">
        <f t="shared" si="168"/>
        <v>0</v>
      </c>
      <c r="X595" s="126">
        <f t="shared" si="169"/>
        <v>0</v>
      </c>
      <c r="Y595" s="126">
        <f t="shared" si="170"/>
        <v>0</v>
      </c>
      <c r="Z595" s="126">
        <f t="shared" si="171"/>
        <v>0</v>
      </c>
      <c r="AA595" s="126">
        <f t="shared" si="172"/>
        <v>0</v>
      </c>
      <c r="AB595" s="126">
        <f t="shared" si="173"/>
        <v>1</v>
      </c>
      <c r="AC595" s="126">
        <f t="shared" si="174"/>
        <v>1</v>
      </c>
      <c r="AD595" s="126">
        <f t="shared" si="175"/>
        <v>0</v>
      </c>
      <c r="AE595" s="126">
        <f t="shared" si="176"/>
        <v>1</v>
      </c>
      <c r="AF595" s="127"/>
      <c r="AG595" s="125"/>
      <c r="AH595" s="125">
        <f t="shared" si="177"/>
        <v>3</v>
      </c>
      <c r="AI595" s="125">
        <f t="shared" si="178"/>
        <v>3</v>
      </c>
      <c r="AJ595" s="125" t="str">
        <f t="shared" si="179"/>
        <v>Correct</v>
      </c>
      <c r="AK595" s="125"/>
      <c r="AL595" s="115" t="s">
        <v>83</v>
      </c>
      <c r="AM595" s="115">
        <v>56</v>
      </c>
      <c r="AN595" s="115" t="s">
        <v>181</v>
      </c>
      <c r="AO595" s="115" t="s">
        <v>207</v>
      </c>
      <c r="AP595" s="115" t="s">
        <v>114</v>
      </c>
      <c r="AQ595" s="115" t="s">
        <v>91</v>
      </c>
      <c r="AR595" s="115" t="s">
        <v>137</v>
      </c>
      <c r="AS595" s="115" t="s">
        <v>101</v>
      </c>
      <c r="AT595" s="115" t="s">
        <v>89</v>
      </c>
      <c r="AU595" s="115" t="s">
        <v>90</v>
      </c>
      <c r="AV595" s="115" t="s">
        <v>91</v>
      </c>
      <c r="AW595" s="115" t="s">
        <v>91</v>
      </c>
    </row>
    <row r="596" spans="1:49">
      <c r="A596" s="115">
        <v>7020358167</v>
      </c>
      <c r="L596" s="115" t="s">
        <v>28</v>
      </c>
      <c r="O596" s="125"/>
      <c r="P596" s="125">
        <f t="shared" si="162"/>
        <v>1</v>
      </c>
      <c r="Q596" s="125">
        <f t="shared" si="163"/>
        <v>3</v>
      </c>
      <c r="R596" s="125"/>
      <c r="S596" s="125">
        <f t="shared" si="164"/>
        <v>0</v>
      </c>
      <c r="T596" s="125">
        <f t="shared" si="165"/>
        <v>0</v>
      </c>
      <c r="U596" s="125">
        <f t="shared" si="166"/>
        <v>0</v>
      </c>
      <c r="V596" s="126">
        <f t="shared" si="167"/>
        <v>0</v>
      </c>
      <c r="W596" s="126">
        <f t="shared" si="168"/>
        <v>0</v>
      </c>
      <c r="X596" s="126">
        <f t="shared" si="169"/>
        <v>0</v>
      </c>
      <c r="Y596" s="126">
        <f t="shared" si="170"/>
        <v>0</v>
      </c>
      <c r="Z596" s="126">
        <f t="shared" si="171"/>
        <v>0</v>
      </c>
      <c r="AA596" s="126">
        <f t="shared" si="172"/>
        <v>0</v>
      </c>
      <c r="AB596" s="126">
        <f t="shared" si="173"/>
        <v>0</v>
      </c>
      <c r="AC596" s="126">
        <f t="shared" si="174"/>
        <v>1</v>
      </c>
      <c r="AD596" s="126">
        <f t="shared" si="175"/>
        <v>0</v>
      </c>
      <c r="AE596" s="126">
        <f t="shared" si="176"/>
        <v>0</v>
      </c>
      <c r="AF596" s="127"/>
      <c r="AG596" s="125"/>
      <c r="AH596" s="125">
        <f t="shared" si="177"/>
        <v>1</v>
      </c>
      <c r="AI596" s="125">
        <f t="shared" si="178"/>
        <v>1</v>
      </c>
      <c r="AJ596" s="125" t="str">
        <f t="shared" si="179"/>
        <v>Correct</v>
      </c>
      <c r="AK596" s="125"/>
      <c r="AL596" s="115" t="s">
        <v>99</v>
      </c>
      <c r="AM596" s="115">
        <v>22</v>
      </c>
      <c r="AN596" s="115" t="s">
        <v>181</v>
      </c>
      <c r="AO596" s="115" t="s">
        <v>222</v>
      </c>
      <c r="AP596" s="115" t="s">
        <v>107</v>
      </c>
      <c r="AQ596" s="115" t="s">
        <v>91</v>
      </c>
      <c r="AR596" s="115" t="s">
        <v>87</v>
      </c>
      <c r="AS596" s="115" t="s">
        <v>104</v>
      </c>
      <c r="AT596" s="115" t="s">
        <v>102</v>
      </c>
      <c r="AU596" s="115" t="s">
        <v>90</v>
      </c>
      <c r="AV596" s="115" t="s">
        <v>91</v>
      </c>
      <c r="AW596" s="115" t="s">
        <v>91</v>
      </c>
    </row>
    <row r="597" spans="1:49">
      <c r="A597" s="115">
        <v>7045776774</v>
      </c>
      <c r="C597" s="115" t="s">
        <v>19</v>
      </c>
      <c r="D597" s="115" t="s">
        <v>20</v>
      </c>
      <c r="J597" s="115" t="s">
        <v>26</v>
      </c>
      <c r="O597" s="125"/>
      <c r="P597" s="125">
        <f t="shared" si="162"/>
        <v>3</v>
      </c>
      <c r="Q597" s="125">
        <f t="shared" si="163"/>
        <v>1</v>
      </c>
      <c r="R597" s="125"/>
      <c r="S597" s="125">
        <f t="shared" si="164"/>
        <v>0</v>
      </c>
      <c r="T597" s="125">
        <f t="shared" si="165"/>
        <v>1</v>
      </c>
      <c r="U597" s="125">
        <f t="shared" si="166"/>
        <v>1</v>
      </c>
      <c r="V597" s="126">
        <f t="shared" si="167"/>
        <v>0</v>
      </c>
      <c r="W597" s="126">
        <f t="shared" si="168"/>
        <v>0</v>
      </c>
      <c r="X597" s="126">
        <f t="shared" si="169"/>
        <v>0</v>
      </c>
      <c r="Y597" s="126">
        <f t="shared" si="170"/>
        <v>0</v>
      </c>
      <c r="Z597" s="126">
        <f t="shared" si="171"/>
        <v>0</v>
      </c>
      <c r="AA597" s="126">
        <f t="shared" si="172"/>
        <v>1</v>
      </c>
      <c r="AB597" s="126">
        <f t="shared" si="173"/>
        <v>0</v>
      </c>
      <c r="AC597" s="126">
        <f t="shared" si="174"/>
        <v>0</v>
      </c>
      <c r="AD597" s="126">
        <f t="shared" si="175"/>
        <v>0</v>
      </c>
      <c r="AE597" s="126">
        <f t="shared" si="176"/>
        <v>0</v>
      </c>
      <c r="AF597" s="127"/>
      <c r="AG597" s="125"/>
      <c r="AH597" s="125">
        <f t="shared" si="177"/>
        <v>3</v>
      </c>
      <c r="AI597" s="125">
        <f t="shared" si="178"/>
        <v>3</v>
      </c>
      <c r="AJ597" s="125" t="str">
        <f t="shared" si="179"/>
        <v>Correct</v>
      </c>
      <c r="AK597" s="125"/>
      <c r="AL597" s="115" t="s">
        <v>83</v>
      </c>
      <c r="AM597" s="115">
        <v>68</v>
      </c>
      <c r="AN597" s="115" t="s">
        <v>181</v>
      </c>
      <c r="AO597" s="115" t="s">
        <v>240</v>
      </c>
      <c r="AP597" s="115" t="s">
        <v>85</v>
      </c>
      <c r="AQ597" s="115" t="s">
        <v>86</v>
      </c>
      <c r="AR597" s="115" t="s">
        <v>87</v>
      </c>
      <c r="AS597" s="115" t="s">
        <v>104</v>
      </c>
      <c r="AT597" s="115" t="s">
        <v>102</v>
      </c>
      <c r="AU597" s="115" t="s">
        <v>106</v>
      </c>
      <c r="AV597" s="115" t="s">
        <v>91</v>
      </c>
      <c r="AW597" s="115" t="s">
        <v>86</v>
      </c>
    </row>
    <row r="598" spans="1:49">
      <c r="A598" s="115">
        <v>7020567357</v>
      </c>
      <c r="C598" s="115" t="s">
        <v>19</v>
      </c>
      <c r="J598" s="115" t="s">
        <v>26</v>
      </c>
      <c r="K598" s="115" t="s">
        <v>27</v>
      </c>
      <c r="O598" s="125"/>
      <c r="P598" s="125">
        <f t="shared" si="162"/>
        <v>3</v>
      </c>
      <c r="Q598" s="125">
        <f t="shared" si="163"/>
        <v>1</v>
      </c>
      <c r="R598" s="125"/>
      <c r="S598" s="125">
        <f t="shared" si="164"/>
        <v>0</v>
      </c>
      <c r="T598" s="125">
        <f t="shared" si="165"/>
        <v>1</v>
      </c>
      <c r="U598" s="125">
        <f t="shared" si="166"/>
        <v>0</v>
      </c>
      <c r="V598" s="126">
        <f t="shared" si="167"/>
        <v>0</v>
      </c>
      <c r="W598" s="126">
        <f t="shared" si="168"/>
        <v>0</v>
      </c>
      <c r="X598" s="126">
        <f t="shared" si="169"/>
        <v>0</v>
      </c>
      <c r="Y598" s="126">
        <f t="shared" si="170"/>
        <v>0</v>
      </c>
      <c r="Z598" s="126">
        <f t="shared" si="171"/>
        <v>0</v>
      </c>
      <c r="AA598" s="126">
        <f t="shared" si="172"/>
        <v>1</v>
      </c>
      <c r="AB598" s="126">
        <f t="shared" si="173"/>
        <v>1</v>
      </c>
      <c r="AC598" s="126">
        <f t="shared" si="174"/>
        <v>0</v>
      </c>
      <c r="AD598" s="126">
        <f t="shared" si="175"/>
        <v>0</v>
      </c>
      <c r="AE598" s="126">
        <f t="shared" si="176"/>
        <v>0</v>
      </c>
      <c r="AF598" s="127"/>
      <c r="AG598" s="125"/>
      <c r="AH598" s="125">
        <f t="shared" si="177"/>
        <v>3</v>
      </c>
      <c r="AI598" s="125">
        <f t="shared" si="178"/>
        <v>3</v>
      </c>
      <c r="AJ598" s="125" t="str">
        <f t="shared" si="179"/>
        <v>Correct</v>
      </c>
      <c r="AK598" s="125"/>
      <c r="AL598" s="115" t="s">
        <v>83</v>
      </c>
      <c r="AM598" s="115">
        <v>23</v>
      </c>
      <c r="AN598" s="115" t="s">
        <v>84</v>
      </c>
      <c r="AO598" s="115" t="s">
        <v>146</v>
      </c>
      <c r="AQ598" s="115" t="s">
        <v>91</v>
      </c>
      <c r="AR598" s="115" t="s">
        <v>108</v>
      </c>
      <c r="AS598" s="115" t="s">
        <v>93</v>
      </c>
      <c r="AT598" s="115" t="s">
        <v>111</v>
      </c>
      <c r="AU598" s="115" t="s">
        <v>90</v>
      </c>
      <c r="AV598" s="115" t="s">
        <v>91</v>
      </c>
      <c r="AW598" s="115" t="s">
        <v>91</v>
      </c>
    </row>
    <row r="599" spans="1:49">
      <c r="A599" s="115">
        <v>5585297107</v>
      </c>
      <c r="K599" s="115" t="s">
        <v>27</v>
      </c>
      <c r="L599" s="115" t="s">
        <v>28</v>
      </c>
      <c r="N599" s="115" t="s">
        <v>30</v>
      </c>
      <c r="O599" s="125"/>
      <c r="P599" s="125">
        <f t="shared" si="162"/>
        <v>3</v>
      </c>
      <c r="Q599" s="125">
        <f t="shared" si="163"/>
        <v>1</v>
      </c>
      <c r="R599" s="125"/>
      <c r="S599" s="125">
        <f t="shared" si="164"/>
        <v>0</v>
      </c>
      <c r="T599" s="125">
        <f t="shared" si="165"/>
        <v>0</v>
      </c>
      <c r="U599" s="125">
        <f t="shared" si="166"/>
        <v>0</v>
      </c>
      <c r="V599" s="126">
        <f t="shared" si="167"/>
        <v>0</v>
      </c>
      <c r="W599" s="126">
        <f t="shared" si="168"/>
        <v>0</v>
      </c>
      <c r="X599" s="126">
        <f t="shared" si="169"/>
        <v>0</v>
      </c>
      <c r="Y599" s="126">
        <f t="shared" si="170"/>
        <v>0</v>
      </c>
      <c r="Z599" s="126">
        <f t="shared" si="171"/>
        <v>0</v>
      </c>
      <c r="AA599" s="126">
        <f t="shared" si="172"/>
        <v>0</v>
      </c>
      <c r="AB599" s="126">
        <f t="shared" si="173"/>
        <v>1</v>
      </c>
      <c r="AC599" s="126">
        <f t="shared" si="174"/>
        <v>1</v>
      </c>
      <c r="AD599" s="126">
        <f t="shared" si="175"/>
        <v>0</v>
      </c>
      <c r="AE599" s="126">
        <f t="shared" si="176"/>
        <v>1</v>
      </c>
      <c r="AF599" s="127"/>
      <c r="AG599" s="125"/>
      <c r="AH599" s="125">
        <f t="shared" si="177"/>
        <v>3</v>
      </c>
      <c r="AI599" s="125">
        <f t="shared" si="178"/>
        <v>3</v>
      </c>
      <c r="AJ599" s="125" t="str">
        <f t="shared" si="179"/>
        <v>Correct</v>
      </c>
      <c r="AK599" s="125"/>
      <c r="AL599" s="115" t="s">
        <v>83</v>
      </c>
      <c r="AM599" s="115">
        <v>39</v>
      </c>
      <c r="AN599" s="115" t="s">
        <v>181</v>
      </c>
      <c r="AO599" s="115" t="s">
        <v>211</v>
      </c>
      <c r="AP599" s="115" t="s">
        <v>85</v>
      </c>
      <c r="AQ599" s="115" t="s">
        <v>86</v>
      </c>
      <c r="AR599" s="115" t="s">
        <v>87</v>
      </c>
      <c r="AS599" s="115" t="s">
        <v>101</v>
      </c>
      <c r="AT599" s="115" t="s">
        <v>111</v>
      </c>
      <c r="AU599" s="115" t="s">
        <v>90</v>
      </c>
      <c r="AV599" s="115" t="s">
        <v>91</v>
      </c>
      <c r="AW599" s="115" t="s">
        <v>91</v>
      </c>
    </row>
    <row r="600" spans="1:49">
      <c r="A600" s="115">
        <v>6984050143</v>
      </c>
      <c r="J600" s="115" t="s">
        <v>26</v>
      </c>
      <c r="N600" s="115" t="s">
        <v>30</v>
      </c>
      <c r="O600" s="125"/>
      <c r="P600" s="125">
        <f t="shared" si="162"/>
        <v>2</v>
      </c>
      <c r="Q600" s="125">
        <f t="shared" si="163"/>
        <v>1.5</v>
      </c>
      <c r="R600" s="125"/>
      <c r="S600" s="125">
        <f t="shared" si="164"/>
        <v>0</v>
      </c>
      <c r="T600" s="125">
        <f t="shared" si="165"/>
        <v>0</v>
      </c>
      <c r="U600" s="125">
        <f t="shared" si="166"/>
        <v>0</v>
      </c>
      <c r="V600" s="126">
        <f t="shared" si="167"/>
        <v>0</v>
      </c>
      <c r="W600" s="126">
        <f t="shared" si="168"/>
        <v>0</v>
      </c>
      <c r="X600" s="126">
        <f t="shared" si="169"/>
        <v>0</v>
      </c>
      <c r="Y600" s="126">
        <f t="shared" si="170"/>
        <v>0</v>
      </c>
      <c r="Z600" s="126">
        <f t="shared" si="171"/>
        <v>0</v>
      </c>
      <c r="AA600" s="126">
        <f t="shared" si="172"/>
        <v>1</v>
      </c>
      <c r="AB600" s="126">
        <f t="shared" si="173"/>
        <v>0</v>
      </c>
      <c r="AC600" s="126">
        <f t="shared" si="174"/>
        <v>0</v>
      </c>
      <c r="AD600" s="126">
        <f t="shared" si="175"/>
        <v>0</v>
      </c>
      <c r="AE600" s="126">
        <f t="shared" si="176"/>
        <v>1</v>
      </c>
      <c r="AF600" s="127"/>
      <c r="AG600" s="125"/>
      <c r="AH600" s="125">
        <f t="shared" si="177"/>
        <v>2</v>
      </c>
      <c r="AI600" s="125">
        <f t="shared" si="178"/>
        <v>2</v>
      </c>
      <c r="AJ600" s="125" t="str">
        <f t="shared" si="179"/>
        <v>Correct</v>
      </c>
      <c r="AK600" s="125"/>
      <c r="AL600" s="115" t="s">
        <v>83</v>
      </c>
      <c r="AM600" s="115">
        <v>71</v>
      </c>
      <c r="AN600" s="115" t="s">
        <v>181</v>
      </c>
      <c r="AO600" s="115" t="s">
        <v>213</v>
      </c>
      <c r="AP600" s="115" t="s">
        <v>85</v>
      </c>
      <c r="AQ600" s="115" t="s">
        <v>86</v>
      </c>
      <c r="AS600" s="115" t="s">
        <v>96</v>
      </c>
      <c r="AT600" s="115" t="s">
        <v>89</v>
      </c>
      <c r="AU600" s="115" t="s">
        <v>106</v>
      </c>
      <c r="AV600" s="115" t="s">
        <v>91</v>
      </c>
      <c r="AW600" s="115" t="s">
        <v>91</v>
      </c>
    </row>
    <row r="601" spans="1:49">
      <c r="A601" s="115">
        <v>7045762910</v>
      </c>
      <c r="C601" s="115" t="s">
        <v>19</v>
      </c>
      <c r="H601" s="115" t="s">
        <v>24</v>
      </c>
      <c r="J601" s="115" t="s">
        <v>26</v>
      </c>
      <c r="O601" s="125"/>
      <c r="P601" s="125">
        <f t="shared" si="162"/>
        <v>3</v>
      </c>
      <c r="Q601" s="125">
        <f t="shared" si="163"/>
        <v>1</v>
      </c>
      <c r="R601" s="125"/>
      <c r="S601" s="125">
        <f t="shared" si="164"/>
        <v>0</v>
      </c>
      <c r="T601" s="125">
        <f t="shared" si="165"/>
        <v>1</v>
      </c>
      <c r="U601" s="125">
        <f t="shared" si="166"/>
        <v>0</v>
      </c>
      <c r="V601" s="126">
        <f t="shared" si="167"/>
        <v>0</v>
      </c>
      <c r="W601" s="126">
        <f t="shared" si="168"/>
        <v>0</v>
      </c>
      <c r="X601" s="126">
        <f t="shared" si="169"/>
        <v>0</v>
      </c>
      <c r="Y601" s="126">
        <f t="shared" si="170"/>
        <v>1</v>
      </c>
      <c r="Z601" s="126">
        <f t="shared" si="171"/>
        <v>0</v>
      </c>
      <c r="AA601" s="126">
        <f t="shared" si="172"/>
        <v>1</v>
      </c>
      <c r="AB601" s="126">
        <f t="shared" si="173"/>
        <v>0</v>
      </c>
      <c r="AC601" s="126">
        <f t="shared" si="174"/>
        <v>0</v>
      </c>
      <c r="AD601" s="126">
        <f t="shared" si="175"/>
        <v>0</v>
      </c>
      <c r="AE601" s="126">
        <f t="shared" si="176"/>
        <v>0</v>
      </c>
      <c r="AF601" s="127"/>
      <c r="AG601" s="125"/>
      <c r="AH601" s="125">
        <f t="shared" si="177"/>
        <v>3</v>
      </c>
      <c r="AI601" s="125">
        <f t="shared" si="178"/>
        <v>3</v>
      </c>
      <c r="AJ601" s="125" t="str">
        <f t="shared" si="179"/>
        <v>Correct</v>
      </c>
      <c r="AK601" s="125"/>
      <c r="AL601" s="115" t="s">
        <v>99</v>
      </c>
      <c r="AM601" s="115">
        <v>77</v>
      </c>
      <c r="AN601" s="115" t="s">
        <v>181</v>
      </c>
      <c r="AO601" s="115" t="s">
        <v>202</v>
      </c>
      <c r="AP601" s="115" t="s">
        <v>85</v>
      </c>
      <c r="AQ601" s="115" t="s">
        <v>86</v>
      </c>
      <c r="AR601" s="115" t="s">
        <v>87</v>
      </c>
      <c r="AS601" s="115" t="s">
        <v>100</v>
      </c>
      <c r="AT601" s="115" t="s">
        <v>109</v>
      </c>
      <c r="AU601" s="115" t="s">
        <v>106</v>
      </c>
      <c r="AV601" s="115" t="s">
        <v>91</v>
      </c>
      <c r="AW601" s="115" t="s">
        <v>91</v>
      </c>
    </row>
    <row r="602" spans="1:49">
      <c r="A602" s="115">
        <v>7011537252</v>
      </c>
      <c r="C602" s="115" t="s">
        <v>19</v>
      </c>
      <c r="D602" s="115" t="s">
        <v>20</v>
      </c>
      <c r="J602" s="115" t="s">
        <v>26</v>
      </c>
      <c r="O602" s="125"/>
      <c r="P602" s="125">
        <f t="shared" si="162"/>
        <v>3</v>
      </c>
      <c r="Q602" s="125">
        <f t="shared" si="163"/>
        <v>1</v>
      </c>
      <c r="R602" s="125"/>
      <c r="S602" s="125">
        <f t="shared" si="164"/>
        <v>0</v>
      </c>
      <c r="T602" s="125">
        <f t="shared" si="165"/>
        <v>1</v>
      </c>
      <c r="U602" s="125">
        <f t="shared" si="166"/>
        <v>1</v>
      </c>
      <c r="V602" s="126">
        <f t="shared" si="167"/>
        <v>0</v>
      </c>
      <c r="W602" s="126">
        <f t="shared" si="168"/>
        <v>0</v>
      </c>
      <c r="X602" s="126">
        <f t="shared" si="169"/>
        <v>0</v>
      </c>
      <c r="Y602" s="126">
        <f t="shared" si="170"/>
        <v>0</v>
      </c>
      <c r="Z602" s="126">
        <f t="shared" si="171"/>
        <v>0</v>
      </c>
      <c r="AA602" s="126">
        <f t="shared" si="172"/>
        <v>1</v>
      </c>
      <c r="AB602" s="126">
        <f t="shared" si="173"/>
        <v>0</v>
      </c>
      <c r="AC602" s="126">
        <f t="shared" si="174"/>
        <v>0</v>
      </c>
      <c r="AD602" s="126">
        <f t="shared" si="175"/>
        <v>0</v>
      </c>
      <c r="AE602" s="126">
        <f t="shared" si="176"/>
        <v>0</v>
      </c>
      <c r="AF602" s="127"/>
      <c r="AG602" s="125"/>
      <c r="AH602" s="125">
        <f t="shared" si="177"/>
        <v>3</v>
      </c>
      <c r="AI602" s="125">
        <f t="shared" si="178"/>
        <v>3</v>
      </c>
      <c r="AJ602" s="125" t="str">
        <f t="shared" si="179"/>
        <v>Correct</v>
      </c>
      <c r="AK602" s="125"/>
      <c r="AL602" s="115" t="s">
        <v>83</v>
      </c>
      <c r="AM602" s="115">
        <v>69</v>
      </c>
      <c r="AN602" s="115" t="s">
        <v>181</v>
      </c>
      <c r="AO602" s="115" t="s">
        <v>208</v>
      </c>
      <c r="AP602" s="115" t="s">
        <v>85</v>
      </c>
      <c r="AQ602" s="115" t="s">
        <v>86</v>
      </c>
      <c r="AR602" s="115" t="s">
        <v>87</v>
      </c>
      <c r="AS602" s="115" t="s">
        <v>93</v>
      </c>
      <c r="AT602" s="115" t="s">
        <v>94</v>
      </c>
      <c r="AU602" s="115" t="s">
        <v>106</v>
      </c>
      <c r="AV602" s="115" t="s">
        <v>91</v>
      </c>
      <c r="AW602" s="115" t="s">
        <v>91</v>
      </c>
    </row>
    <row r="603" spans="1:49">
      <c r="A603" s="115">
        <v>7020569703</v>
      </c>
      <c r="B603" s="115" t="s">
        <v>18</v>
      </c>
      <c r="D603" s="115" t="s">
        <v>20</v>
      </c>
      <c r="J603" s="115" t="s">
        <v>26</v>
      </c>
      <c r="O603" s="125"/>
      <c r="P603" s="125">
        <f t="shared" si="162"/>
        <v>3</v>
      </c>
      <c r="Q603" s="125">
        <f t="shared" si="163"/>
        <v>1</v>
      </c>
      <c r="R603" s="125"/>
      <c r="S603" s="125">
        <f t="shared" si="164"/>
        <v>1</v>
      </c>
      <c r="T603" s="125">
        <f t="shared" si="165"/>
        <v>0</v>
      </c>
      <c r="U603" s="125">
        <f t="shared" si="166"/>
        <v>1</v>
      </c>
      <c r="V603" s="126">
        <f t="shared" si="167"/>
        <v>0</v>
      </c>
      <c r="W603" s="126">
        <f t="shared" si="168"/>
        <v>0</v>
      </c>
      <c r="X603" s="126">
        <f t="shared" si="169"/>
        <v>0</v>
      </c>
      <c r="Y603" s="126">
        <f t="shared" si="170"/>
        <v>0</v>
      </c>
      <c r="Z603" s="126">
        <f t="shared" si="171"/>
        <v>0</v>
      </c>
      <c r="AA603" s="126">
        <f t="shared" si="172"/>
        <v>1</v>
      </c>
      <c r="AB603" s="126">
        <f t="shared" si="173"/>
        <v>0</v>
      </c>
      <c r="AC603" s="126">
        <f t="shared" si="174"/>
        <v>0</v>
      </c>
      <c r="AD603" s="126">
        <f t="shared" si="175"/>
        <v>0</v>
      </c>
      <c r="AE603" s="126">
        <f t="shared" si="176"/>
        <v>0</v>
      </c>
      <c r="AF603" s="127"/>
      <c r="AG603" s="125"/>
      <c r="AH603" s="125">
        <f t="shared" si="177"/>
        <v>3</v>
      </c>
      <c r="AI603" s="125">
        <f t="shared" si="178"/>
        <v>3</v>
      </c>
      <c r="AJ603" s="125" t="str">
        <f t="shared" si="179"/>
        <v>Correct</v>
      </c>
      <c r="AK603" s="125"/>
      <c r="AL603" s="115" t="s">
        <v>83</v>
      </c>
      <c r="AN603" s="115" t="s">
        <v>84</v>
      </c>
      <c r="AO603" s="115" t="s">
        <v>146</v>
      </c>
      <c r="AQ603" s="115" t="s">
        <v>91</v>
      </c>
      <c r="AR603" s="115" t="s">
        <v>108</v>
      </c>
      <c r="AS603" s="115" t="s">
        <v>104</v>
      </c>
      <c r="AT603" s="115" t="s">
        <v>89</v>
      </c>
      <c r="AU603" s="115" t="s">
        <v>103</v>
      </c>
      <c r="AV603" s="115" t="s">
        <v>91</v>
      </c>
      <c r="AW603" s="115" t="s">
        <v>86</v>
      </c>
    </row>
    <row r="604" spans="1:49">
      <c r="A604" s="115">
        <v>5584532235</v>
      </c>
      <c r="K604" s="115" t="s">
        <v>27</v>
      </c>
      <c r="L604" s="115" t="s">
        <v>28</v>
      </c>
      <c r="N604" s="115" t="s">
        <v>30</v>
      </c>
      <c r="O604" s="125"/>
      <c r="P604" s="125">
        <f t="shared" si="162"/>
        <v>3</v>
      </c>
      <c r="Q604" s="125">
        <f t="shared" si="163"/>
        <v>1</v>
      </c>
      <c r="R604" s="125"/>
      <c r="S604" s="125">
        <f t="shared" si="164"/>
        <v>0</v>
      </c>
      <c r="T604" s="125">
        <f t="shared" si="165"/>
        <v>0</v>
      </c>
      <c r="U604" s="125">
        <f t="shared" si="166"/>
        <v>0</v>
      </c>
      <c r="V604" s="126">
        <f t="shared" si="167"/>
        <v>0</v>
      </c>
      <c r="W604" s="126">
        <f t="shared" si="168"/>
        <v>0</v>
      </c>
      <c r="X604" s="126">
        <f t="shared" si="169"/>
        <v>0</v>
      </c>
      <c r="Y604" s="126">
        <f t="shared" si="170"/>
        <v>0</v>
      </c>
      <c r="Z604" s="126">
        <f t="shared" si="171"/>
        <v>0</v>
      </c>
      <c r="AA604" s="126">
        <f t="shared" si="172"/>
        <v>0</v>
      </c>
      <c r="AB604" s="126">
        <f t="shared" si="173"/>
        <v>1</v>
      </c>
      <c r="AC604" s="126">
        <f t="shared" si="174"/>
        <v>1</v>
      </c>
      <c r="AD604" s="126">
        <f t="shared" si="175"/>
        <v>0</v>
      </c>
      <c r="AE604" s="126">
        <f t="shared" si="176"/>
        <v>1</v>
      </c>
      <c r="AF604" s="127"/>
      <c r="AG604" s="125"/>
      <c r="AH604" s="125">
        <f t="shared" si="177"/>
        <v>3</v>
      </c>
      <c r="AI604" s="125">
        <f t="shared" si="178"/>
        <v>3</v>
      </c>
      <c r="AJ604" s="125" t="str">
        <f t="shared" si="179"/>
        <v>Correct</v>
      </c>
      <c r="AK604" s="125"/>
      <c r="AL604" s="115" t="s">
        <v>83</v>
      </c>
      <c r="AM604" s="115">
        <v>36</v>
      </c>
      <c r="AN604" s="115" t="s">
        <v>181</v>
      </c>
      <c r="AO604" s="115" t="s">
        <v>204</v>
      </c>
      <c r="AP604" s="115" t="s">
        <v>92</v>
      </c>
      <c r="AQ604" s="115" t="s">
        <v>86</v>
      </c>
      <c r="AR604" s="115" t="s">
        <v>87</v>
      </c>
      <c r="AS604" s="115" t="s">
        <v>88</v>
      </c>
      <c r="AT604" s="115" t="s">
        <v>120</v>
      </c>
      <c r="AU604" s="115" t="s">
        <v>90</v>
      </c>
      <c r="AV604" s="115" t="s">
        <v>91</v>
      </c>
      <c r="AW604" s="115" t="s">
        <v>91</v>
      </c>
    </row>
    <row r="605" spans="1:49">
      <c r="A605" s="115">
        <v>7045767996</v>
      </c>
      <c r="D605" s="115" t="s">
        <v>20</v>
      </c>
      <c r="K605" s="115" t="s">
        <v>27</v>
      </c>
      <c r="L605" s="115" t="s">
        <v>28</v>
      </c>
      <c r="O605" s="125"/>
      <c r="P605" s="125">
        <f t="shared" si="162"/>
        <v>3</v>
      </c>
      <c r="Q605" s="125">
        <f t="shared" si="163"/>
        <v>1</v>
      </c>
      <c r="R605" s="125"/>
      <c r="S605" s="125">
        <f t="shared" si="164"/>
        <v>0</v>
      </c>
      <c r="T605" s="125">
        <f t="shared" si="165"/>
        <v>0</v>
      </c>
      <c r="U605" s="125">
        <f t="shared" si="166"/>
        <v>1</v>
      </c>
      <c r="V605" s="126">
        <f t="shared" si="167"/>
        <v>0</v>
      </c>
      <c r="W605" s="126">
        <f t="shared" si="168"/>
        <v>0</v>
      </c>
      <c r="X605" s="126">
        <f t="shared" si="169"/>
        <v>0</v>
      </c>
      <c r="Y605" s="126">
        <f t="shared" si="170"/>
        <v>0</v>
      </c>
      <c r="Z605" s="126">
        <f t="shared" si="171"/>
        <v>0</v>
      </c>
      <c r="AA605" s="126">
        <f t="shared" si="172"/>
        <v>0</v>
      </c>
      <c r="AB605" s="126">
        <f t="shared" si="173"/>
        <v>1</v>
      </c>
      <c r="AC605" s="126">
        <f t="shared" si="174"/>
        <v>1</v>
      </c>
      <c r="AD605" s="126">
        <f t="shared" si="175"/>
        <v>0</v>
      </c>
      <c r="AE605" s="126">
        <f t="shared" si="176"/>
        <v>0</v>
      </c>
      <c r="AF605" s="127"/>
      <c r="AG605" s="125"/>
      <c r="AH605" s="125">
        <f t="shared" si="177"/>
        <v>3</v>
      </c>
      <c r="AI605" s="125">
        <f t="shared" si="178"/>
        <v>3</v>
      </c>
      <c r="AJ605" s="125" t="str">
        <f t="shared" si="179"/>
        <v>Correct</v>
      </c>
      <c r="AK605" s="125"/>
      <c r="AL605" s="115" t="s">
        <v>83</v>
      </c>
      <c r="AN605" s="115" t="s">
        <v>181</v>
      </c>
      <c r="AO605" s="115" t="s">
        <v>206</v>
      </c>
      <c r="AP605" s="115" t="s">
        <v>97</v>
      </c>
      <c r="AS605" s="115" t="s">
        <v>101</v>
      </c>
      <c r="AT605" s="115" t="s">
        <v>89</v>
      </c>
      <c r="AU605" s="115" t="s">
        <v>90</v>
      </c>
      <c r="AV605" s="115" t="s">
        <v>91</v>
      </c>
      <c r="AW605" s="115" t="s">
        <v>91</v>
      </c>
    </row>
    <row r="606" spans="1:49">
      <c r="A606" s="115">
        <v>7045763694</v>
      </c>
      <c r="C606" s="115" t="s">
        <v>19</v>
      </c>
      <c r="M606" s="115" t="s">
        <v>29</v>
      </c>
      <c r="N606" s="115" t="s">
        <v>30</v>
      </c>
      <c r="O606" s="125"/>
      <c r="P606" s="125">
        <f t="shared" si="162"/>
        <v>3</v>
      </c>
      <c r="Q606" s="125">
        <f t="shared" si="163"/>
        <v>1</v>
      </c>
      <c r="R606" s="125"/>
      <c r="S606" s="125">
        <f t="shared" si="164"/>
        <v>0</v>
      </c>
      <c r="T606" s="125">
        <f t="shared" si="165"/>
        <v>1</v>
      </c>
      <c r="U606" s="125">
        <f t="shared" si="166"/>
        <v>0</v>
      </c>
      <c r="V606" s="126">
        <f t="shared" si="167"/>
        <v>0</v>
      </c>
      <c r="W606" s="126">
        <f t="shared" si="168"/>
        <v>0</v>
      </c>
      <c r="X606" s="126">
        <f t="shared" si="169"/>
        <v>0</v>
      </c>
      <c r="Y606" s="126">
        <f t="shared" si="170"/>
        <v>0</v>
      </c>
      <c r="Z606" s="126">
        <f t="shared" si="171"/>
        <v>0</v>
      </c>
      <c r="AA606" s="126">
        <f t="shared" si="172"/>
        <v>0</v>
      </c>
      <c r="AB606" s="126">
        <f t="shared" si="173"/>
        <v>0</v>
      </c>
      <c r="AC606" s="126">
        <f t="shared" si="174"/>
        <v>0</v>
      </c>
      <c r="AD606" s="126">
        <f t="shared" si="175"/>
        <v>1</v>
      </c>
      <c r="AE606" s="126">
        <f t="shared" si="176"/>
        <v>1</v>
      </c>
      <c r="AF606" s="127"/>
      <c r="AG606" s="125"/>
      <c r="AH606" s="125">
        <f t="shared" si="177"/>
        <v>3</v>
      </c>
      <c r="AI606" s="125">
        <f t="shared" si="178"/>
        <v>3</v>
      </c>
      <c r="AJ606" s="125" t="str">
        <f t="shared" si="179"/>
        <v>Correct</v>
      </c>
      <c r="AK606" s="125"/>
      <c r="AL606" s="115" t="s">
        <v>83</v>
      </c>
      <c r="AM606" s="115">
        <v>87</v>
      </c>
      <c r="AN606" s="115" t="s">
        <v>181</v>
      </c>
      <c r="AO606" s="115" t="s">
        <v>220</v>
      </c>
      <c r="AP606" s="115" t="s">
        <v>85</v>
      </c>
      <c r="AQ606" s="115" t="s">
        <v>86</v>
      </c>
      <c r="AR606" s="115" t="s">
        <v>87</v>
      </c>
      <c r="AS606" s="115" t="s">
        <v>100</v>
      </c>
      <c r="AT606" s="115" t="s">
        <v>111</v>
      </c>
      <c r="AU606" s="115" t="s">
        <v>106</v>
      </c>
      <c r="AV606" s="115" t="s">
        <v>91</v>
      </c>
      <c r="AW606" s="115" t="s">
        <v>86</v>
      </c>
    </row>
    <row r="607" spans="1:49">
      <c r="A607" s="115">
        <v>7007916088</v>
      </c>
      <c r="D607" s="115" t="s">
        <v>20</v>
      </c>
      <c r="L607" s="115" t="s">
        <v>28</v>
      </c>
      <c r="M607" s="115" t="s">
        <v>29</v>
      </c>
      <c r="O607" s="125"/>
      <c r="P607" s="125">
        <f t="shared" si="162"/>
        <v>3</v>
      </c>
      <c r="Q607" s="125">
        <f t="shared" si="163"/>
        <v>1</v>
      </c>
      <c r="R607" s="125"/>
      <c r="S607" s="125">
        <f t="shared" si="164"/>
        <v>0</v>
      </c>
      <c r="T607" s="125">
        <f t="shared" si="165"/>
        <v>0</v>
      </c>
      <c r="U607" s="125">
        <f t="shared" si="166"/>
        <v>1</v>
      </c>
      <c r="V607" s="126">
        <f t="shared" si="167"/>
        <v>0</v>
      </c>
      <c r="W607" s="126">
        <f t="shared" si="168"/>
        <v>0</v>
      </c>
      <c r="X607" s="126">
        <f t="shared" si="169"/>
        <v>0</v>
      </c>
      <c r="Y607" s="126">
        <f t="shared" si="170"/>
        <v>0</v>
      </c>
      <c r="Z607" s="126">
        <f t="shared" si="171"/>
        <v>0</v>
      </c>
      <c r="AA607" s="126">
        <f t="shared" si="172"/>
        <v>0</v>
      </c>
      <c r="AB607" s="126">
        <f t="shared" si="173"/>
        <v>0</v>
      </c>
      <c r="AC607" s="126">
        <f t="shared" si="174"/>
        <v>1</v>
      </c>
      <c r="AD607" s="126">
        <f t="shared" si="175"/>
        <v>1</v>
      </c>
      <c r="AE607" s="126">
        <f t="shared" si="176"/>
        <v>0</v>
      </c>
      <c r="AF607" s="127"/>
      <c r="AG607" s="125"/>
      <c r="AH607" s="125">
        <f t="shared" si="177"/>
        <v>3</v>
      </c>
      <c r="AI607" s="125">
        <f t="shared" si="178"/>
        <v>3</v>
      </c>
      <c r="AJ607" s="125" t="str">
        <f t="shared" si="179"/>
        <v>Correct</v>
      </c>
      <c r="AK607" s="125"/>
      <c r="AL607" s="115" t="s">
        <v>83</v>
      </c>
      <c r="AM607" s="115">
        <v>67</v>
      </c>
      <c r="AN607" s="115" t="s">
        <v>84</v>
      </c>
      <c r="AO607" s="115" t="s">
        <v>152</v>
      </c>
      <c r="AP607" s="115" t="s">
        <v>85</v>
      </c>
      <c r="AQ607" s="115" t="s">
        <v>86</v>
      </c>
      <c r="AR607" s="115" t="s">
        <v>87</v>
      </c>
      <c r="AS607" s="115" t="s">
        <v>101</v>
      </c>
      <c r="AT607" s="115" t="s">
        <v>89</v>
      </c>
      <c r="AU607" s="115" t="s">
        <v>106</v>
      </c>
      <c r="AV607" s="115" t="s">
        <v>86</v>
      </c>
      <c r="AW607" s="115" t="s">
        <v>91</v>
      </c>
    </row>
    <row r="608" spans="1:49">
      <c r="A608" s="115">
        <v>7007932034</v>
      </c>
      <c r="C608" s="115" t="s">
        <v>19</v>
      </c>
      <c r="J608" s="115" t="s">
        <v>26</v>
      </c>
      <c r="N608" s="115" t="s">
        <v>30</v>
      </c>
      <c r="O608" s="125"/>
      <c r="P608" s="125">
        <f t="shared" si="162"/>
        <v>3</v>
      </c>
      <c r="Q608" s="125">
        <f t="shared" si="163"/>
        <v>1</v>
      </c>
      <c r="R608" s="125"/>
      <c r="S608" s="125">
        <f t="shared" si="164"/>
        <v>0</v>
      </c>
      <c r="T608" s="125">
        <f t="shared" si="165"/>
        <v>1</v>
      </c>
      <c r="U608" s="125">
        <f t="shared" si="166"/>
        <v>0</v>
      </c>
      <c r="V608" s="126">
        <f t="shared" si="167"/>
        <v>0</v>
      </c>
      <c r="W608" s="126">
        <f t="shared" si="168"/>
        <v>0</v>
      </c>
      <c r="X608" s="126">
        <f t="shared" si="169"/>
        <v>0</v>
      </c>
      <c r="Y608" s="126">
        <f t="shared" si="170"/>
        <v>0</v>
      </c>
      <c r="Z608" s="126">
        <f t="shared" si="171"/>
        <v>0</v>
      </c>
      <c r="AA608" s="126">
        <f t="shared" si="172"/>
        <v>1</v>
      </c>
      <c r="AB608" s="126">
        <f t="shared" si="173"/>
        <v>0</v>
      </c>
      <c r="AC608" s="126">
        <f t="shared" si="174"/>
        <v>0</v>
      </c>
      <c r="AD608" s="126">
        <f t="shared" si="175"/>
        <v>0</v>
      </c>
      <c r="AE608" s="126">
        <f t="shared" si="176"/>
        <v>1</v>
      </c>
      <c r="AF608" s="127"/>
      <c r="AG608" s="125"/>
      <c r="AH608" s="125">
        <f t="shared" si="177"/>
        <v>3</v>
      </c>
      <c r="AI608" s="125">
        <f t="shared" si="178"/>
        <v>3</v>
      </c>
      <c r="AJ608" s="125" t="str">
        <f t="shared" si="179"/>
        <v>Correct</v>
      </c>
      <c r="AK608" s="125"/>
      <c r="AL608" s="115" t="s">
        <v>99</v>
      </c>
      <c r="AM608" s="115">
        <v>22</v>
      </c>
      <c r="AN608" s="115" t="s">
        <v>84</v>
      </c>
      <c r="AO608" s="115" t="s">
        <v>124</v>
      </c>
      <c r="AP608" s="115" t="s">
        <v>107</v>
      </c>
      <c r="AQ608" s="115" t="s">
        <v>91</v>
      </c>
      <c r="AR608" s="115" t="s">
        <v>137</v>
      </c>
      <c r="AS608" s="115" t="s">
        <v>93</v>
      </c>
      <c r="AT608" s="115" t="s">
        <v>94</v>
      </c>
      <c r="AU608" s="115" t="s">
        <v>90</v>
      </c>
      <c r="AV608" s="115" t="s">
        <v>91</v>
      </c>
      <c r="AW608" s="115" t="s">
        <v>91</v>
      </c>
    </row>
    <row r="609" spans="1:49">
      <c r="A609" s="115">
        <v>6985414982</v>
      </c>
      <c r="C609" s="115" t="s">
        <v>19</v>
      </c>
      <c r="D609" s="115" t="s">
        <v>20</v>
      </c>
      <c r="J609" s="115" t="s">
        <v>26</v>
      </c>
      <c r="O609" s="125"/>
      <c r="P609" s="125">
        <f t="shared" si="162"/>
        <v>3</v>
      </c>
      <c r="Q609" s="125">
        <f t="shared" si="163"/>
        <v>1</v>
      </c>
      <c r="R609" s="125"/>
      <c r="S609" s="125">
        <f t="shared" si="164"/>
        <v>0</v>
      </c>
      <c r="T609" s="125">
        <f t="shared" si="165"/>
        <v>1</v>
      </c>
      <c r="U609" s="125">
        <f t="shared" si="166"/>
        <v>1</v>
      </c>
      <c r="V609" s="126">
        <f t="shared" si="167"/>
        <v>0</v>
      </c>
      <c r="W609" s="126">
        <f t="shared" si="168"/>
        <v>0</v>
      </c>
      <c r="X609" s="126">
        <f t="shared" si="169"/>
        <v>0</v>
      </c>
      <c r="Y609" s="126">
        <f t="shared" si="170"/>
        <v>0</v>
      </c>
      <c r="Z609" s="126">
        <f t="shared" si="171"/>
        <v>0</v>
      </c>
      <c r="AA609" s="126">
        <f t="shared" si="172"/>
        <v>1</v>
      </c>
      <c r="AB609" s="126">
        <f t="shared" si="173"/>
        <v>0</v>
      </c>
      <c r="AC609" s="126">
        <f t="shared" si="174"/>
        <v>0</v>
      </c>
      <c r="AD609" s="126">
        <f t="shared" si="175"/>
        <v>0</v>
      </c>
      <c r="AE609" s="126">
        <f t="shared" si="176"/>
        <v>0</v>
      </c>
      <c r="AF609" s="127"/>
      <c r="AG609" s="125"/>
      <c r="AH609" s="125">
        <f t="shared" si="177"/>
        <v>3</v>
      </c>
      <c r="AI609" s="125">
        <f t="shared" si="178"/>
        <v>3</v>
      </c>
      <c r="AJ609" s="125" t="str">
        <f t="shared" si="179"/>
        <v>Correct</v>
      </c>
      <c r="AK609" s="125"/>
      <c r="AL609" s="115" t="s">
        <v>83</v>
      </c>
      <c r="AM609" s="115">
        <v>79</v>
      </c>
      <c r="AN609" s="115" t="s">
        <v>181</v>
      </c>
      <c r="AO609" s="115" t="s">
        <v>189</v>
      </c>
      <c r="AP609" s="115" t="s">
        <v>85</v>
      </c>
      <c r="AQ609" s="115" t="s">
        <v>86</v>
      </c>
      <c r="AR609" s="115" t="s">
        <v>87</v>
      </c>
      <c r="AS609" s="115" t="s">
        <v>93</v>
      </c>
      <c r="AT609" s="115" t="s">
        <v>94</v>
      </c>
      <c r="AU609" s="115" t="s">
        <v>106</v>
      </c>
      <c r="AV609" s="115" t="s">
        <v>91</v>
      </c>
      <c r="AW609" s="115" t="s">
        <v>86</v>
      </c>
    </row>
    <row r="610" spans="1:49">
      <c r="A610" s="115">
        <v>6988286980</v>
      </c>
      <c r="L610" s="115" t="s">
        <v>28</v>
      </c>
      <c r="O610" s="125"/>
      <c r="P610" s="125">
        <f t="shared" si="162"/>
        <v>1</v>
      </c>
      <c r="Q610" s="125">
        <f t="shared" si="163"/>
        <v>3</v>
      </c>
      <c r="R610" s="125"/>
      <c r="S610" s="125">
        <f t="shared" si="164"/>
        <v>0</v>
      </c>
      <c r="T610" s="125">
        <f t="shared" si="165"/>
        <v>0</v>
      </c>
      <c r="U610" s="125">
        <f t="shared" si="166"/>
        <v>0</v>
      </c>
      <c r="V610" s="126">
        <f t="shared" si="167"/>
        <v>0</v>
      </c>
      <c r="W610" s="126">
        <f t="shared" si="168"/>
        <v>0</v>
      </c>
      <c r="X610" s="126">
        <f t="shared" si="169"/>
        <v>0</v>
      </c>
      <c r="Y610" s="126">
        <f t="shared" si="170"/>
        <v>0</v>
      </c>
      <c r="Z610" s="126">
        <f t="shared" si="171"/>
        <v>0</v>
      </c>
      <c r="AA610" s="126">
        <f t="shared" si="172"/>
        <v>0</v>
      </c>
      <c r="AB610" s="126">
        <f t="shared" si="173"/>
        <v>0</v>
      </c>
      <c r="AC610" s="126">
        <f t="shared" si="174"/>
        <v>1</v>
      </c>
      <c r="AD610" s="126">
        <f t="shared" si="175"/>
        <v>0</v>
      </c>
      <c r="AE610" s="126">
        <f t="shared" si="176"/>
        <v>0</v>
      </c>
      <c r="AF610" s="127"/>
      <c r="AG610" s="125"/>
      <c r="AH610" s="125">
        <f t="shared" si="177"/>
        <v>1</v>
      </c>
      <c r="AI610" s="125">
        <f t="shared" si="178"/>
        <v>1</v>
      </c>
      <c r="AJ610" s="125" t="str">
        <f t="shared" si="179"/>
        <v>Correct</v>
      </c>
      <c r="AK610" s="125"/>
      <c r="AL610" s="115" t="s">
        <v>99</v>
      </c>
      <c r="AM610" s="115">
        <v>69</v>
      </c>
      <c r="AN610" s="115" t="s">
        <v>84</v>
      </c>
      <c r="AO610" s="115" t="s">
        <v>165</v>
      </c>
      <c r="AP610" s="115" t="s">
        <v>85</v>
      </c>
      <c r="AR610" s="115" t="s">
        <v>87</v>
      </c>
      <c r="AS610" s="115" t="s">
        <v>101</v>
      </c>
      <c r="AT610" s="115" t="s">
        <v>94</v>
      </c>
      <c r="AU610" s="115" t="s">
        <v>106</v>
      </c>
      <c r="AV610" s="115" t="s">
        <v>91</v>
      </c>
      <c r="AW610" s="115" t="s">
        <v>91</v>
      </c>
    </row>
    <row r="611" spans="1:49">
      <c r="A611" s="115">
        <v>7020570459</v>
      </c>
      <c r="J611" s="115" t="s">
        <v>26</v>
      </c>
      <c r="N611" s="115" t="s">
        <v>30</v>
      </c>
      <c r="O611" s="125"/>
      <c r="P611" s="125">
        <f t="shared" si="162"/>
        <v>2</v>
      </c>
      <c r="Q611" s="125">
        <f t="shared" si="163"/>
        <v>1.5</v>
      </c>
      <c r="R611" s="125"/>
      <c r="S611" s="125">
        <f t="shared" si="164"/>
        <v>0</v>
      </c>
      <c r="T611" s="125">
        <f t="shared" si="165"/>
        <v>0</v>
      </c>
      <c r="U611" s="125">
        <f t="shared" si="166"/>
        <v>0</v>
      </c>
      <c r="V611" s="126">
        <f t="shared" si="167"/>
        <v>0</v>
      </c>
      <c r="W611" s="126">
        <f t="shared" si="168"/>
        <v>0</v>
      </c>
      <c r="X611" s="126">
        <f t="shared" si="169"/>
        <v>0</v>
      </c>
      <c r="Y611" s="126">
        <f t="shared" si="170"/>
        <v>0</v>
      </c>
      <c r="Z611" s="126">
        <f t="shared" si="171"/>
        <v>0</v>
      </c>
      <c r="AA611" s="126">
        <f t="shared" si="172"/>
        <v>1</v>
      </c>
      <c r="AB611" s="126">
        <f t="shared" si="173"/>
        <v>0</v>
      </c>
      <c r="AC611" s="126">
        <f t="shared" si="174"/>
        <v>0</v>
      </c>
      <c r="AD611" s="126">
        <f t="shared" si="175"/>
        <v>0</v>
      </c>
      <c r="AE611" s="126">
        <f t="shared" si="176"/>
        <v>1</v>
      </c>
      <c r="AF611" s="127"/>
      <c r="AG611" s="125"/>
      <c r="AH611" s="125">
        <f t="shared" si="177"/>
        <v>2</v>
      </c>
      <c r="AI611" s="125">
        <f t="shared" si="178"/>
        <v>2</v>
      </c>
      <c r="AJ611" s="125" t="str">
        <f t="shared" si="179"/>
        <v>Correct</v>
      </c>
      <c r="AK611" s="125"/>
      <c r="AL611" s="115" t="s">
        <v>99</v>
      </c>
      <c r="AM611" s="115">
        <v>40</v>
      </c>
      <c r="AN611" s="115" t="s">
        <v>84</v>
      </c>
      <c r="AO611" s="115" t="s">
        <v>126</v>
      </c>
      <c r="AP611" s="115" t="s">
        <v>85</v>
      </c>
      <c r="AQ611" s="115" t="s">
        <v>91</v>
      </c>
      <c r="AR611" s="115" t="s">
        <v>137</v>
      </c>
      <c r="AS611" s="115" t="s">
        <v>104</v>
      </c>
      <c r="AT611" s="115" t="s">
        <v>94</v>
      </c>
      <c r="AU611" s="115" t="s">
        <v>90</v>
      </c>
      <c r="AV611" s="115" t="s">
        <v>91</v>
      </c>
      <c r="AW611" s="115" t="s">
        <v>91</v>
      </c>
    </row>
    <row r="612" spans="1:49">
      <c r="A612" s="115">
        <v>7020356275</v>
      </c>
      <c r="B612" s="115" t="s">
        <v>18</v>
      </c>
      <c r="L612" s="115" t="s">
        <v>28</v>
      </c>
      <c r="N612" s="115" t="s">
        <v>30</v>
      </c>
      <c r="O612" s="125"/>
      <c r="P612" s="125">
        <f t="shared" si="162"/>
        <v>3</v>
      </c>
      <c r="Q612" s="125">
        <f t="shared" si="163"/>
        <v>1</v>
      </c>
      <c r="R612" s="125"/>
      <c r="S612" s="125">
        <f t="shared" si="164"/>
        <v>1</v>
      </c>
      <c r="T612" s="125">
        <f t="shared" si="165"/>
        <v>0</v>
      </c>
      <c r="U612" s="125">
        <f t="shared" si="166"/>
        <v>0</v>
      </c>
      <c r="V612" s="126">
        <f t="shared" si="167"/>
        <v>0</v>
      </c>
      <c r="W612" s="126">
        <f t="shared" si="168"/>
        <v>0</v>
      </c>
      <c r="X612" s="126">
        <f t="shared" si="169"/>
        <v>0</v>
      </c>
      <c r="Y612" s="126">
        <f t="shared" si="170"/>
        <v>0</v>
      </c>
      <c r="Z612" s="126">
        <f t="shared" si="171"/>
        <v>0</v>
      </c>
      <c r="AA612" s="126">
        <f t="shared" si="172"/>
        <v>0</v>
      </c>
      <c r="AB612" s="126">
        <f t="shared" si="173"/>
        <v>0</v>
      </c>
      <c r="AC612" s="126">
        <f t="shared" si="174"/>
        <v>1</v>
      </c>
      <c r="AD612" s="126">
        <f t="shared" si="175"/>
        <v>0</v>
      </c>
      <c r="AE612" s="126">
        <f t="shared" si="176"/>
        <v>1</v>
      </c>
      <c r="AF612" s="127"/>
      <c r="AG612" s="125"/>
      <c r="AH612" s="125">
        <f t="shared" si="177"/>
        <v>3</v>
      </c>
      <c r="AI612" s="125">
        <f t="shared" si="178"/>
        <v>3</v>
      </c>
      <c r="AJ612" s="125" t="str">
        <f t="shared" si="179"/>
        <v>Correct</v>
      </c>
      <c r="AK612" s="125"/>
      <c r="AL612" s="115" t="s">
        <v>83</v>
      </c>
      <c r="AM612" s="115">
        <v>61</v>
      </c>
      <c r="AN612" s="115" t="s">
        <v>181</v>
      </c>
      <c r="AO612" s="115" t="s">
        <v>188</v>
      </c>
      <c r="AP612" s="115" t="s">
        <v>85</v>
      </c>
      <c r="AQ612" s="115" t="s">
        <v>86</v>
      </c>
      <c r="AR612" s="115" t="s">
        <v>87</v>
      </c>
      <c r="AT612" s="115" t="s">
        <v>102</v>
      </c>
      <c r="AU612" s="115" t="s">
        <v>90</v>
      </c>
      <c r="AV612" s="115" t="s">
        <v>86</v>
      </c>
      <c r="AW612" s="115" t="s">
        <v>91</v>
      </c>
    </row>
    <row r="613" spans="1:49">
      <c r="A613" s="115">
        <v>6984049357</v>
      </c>
      <c r="B613" s="115" t="s">
        <v>18</v>
      </c>
      <c r="C613" s="115" t="s">
        <v>19</v>
      </c>
      <c r="D613" s="115" t="s">
        <v>20</v>
      </c>
      <c r="O613" s="125"/>
      <c r="P613" s="125">
        <f t="shared" si="162"/>
        <v>3</v>
      </c>
      <c r="Q613" s="125">
        <f t="shared" si="163"/>
        <v>1</v>
      </c>
      <c r="R613" s="125"/>
      <c r="S613" s="125">
        <f t="shared" si="164"/>
        <v>1</v>
      </c>
      <c r="T613" s="125">
        <f t="shared" si="165"/>
        <v>1</v>
      </c>
      <c r="U613" s="125">
        <f t="shared" si="166"/>
        <v>1</v>
      </c>
      <c r="V613" s="126">
        <f t="shared" si="167"/>
        <v>0</v>
      </c>
      <c r="W613" s="126">
        <f t="shared" si="168"/>
        <v>0</v>
      </c>
      <c r="X613" s="126">
        <f t="shared" si="169"/>
        <v>0</v>
      </c>
      <c r="Y613" s="126">
        <f t="shared" si="170"/>
        <v>0</v>
      </c>
      <c r="Z613" s="126">
        <f t="shared" si="171"/>
        <v>0</v>
      </c>
      <c r="AA613" s="126">
        <f t="shared" si="172"/>
        <v>0</v>
      </c>
      <c r="AB613" s="126">
        <f t="shared" si="173"/>
        <v>0</v>
      </c>
      <c r="AC613" s="126">
        <f t="shared" si="174"/>
        <v>0</v>
      </c>
      <c r="AD613" s="126">
        <f t="shared" si="175"/>
        <v>0</v>
      </c>
      <c r="AE613" s="126">
        <f t="shared" si="176"/>
        <v>0</v>
      </c>
      <c r="AF613" s="127"/>
      <c r="AG613" s="125"/>
      <c r="AH613" s="125">
        <f t="shared" si="177"/>
        <v>3</v>
      </c>
      <c r="AI613" s="125">
        <f t="shared" si="178"/>
        <v>3</v>
      </c>
      <c r="AJ613" s="125" t="str">
        <f t="shared" si="179"/>
        <v>Correct</v>
      </c>
      <c r="AK613" s="125"/>
      <c r="AL613" s="115" t="s">
        <v>99</v>
      </c>
      <c r="AM613" s="115">
        <v>59</v>
      </c>
      <c r="AN613" s="115" t="s">
        <v>181</v>
      </c>
      <c r="AO613" s="115" t="s">
        <v>193</v>
      </c>
      <c r="AP613" s="115" t="s">
        <v>85</v>
      </c>
      <c r="AQ613" s="115" t="s">
        <v>86</v>
      </c>
      <c r="AR613" s="115" t="s">
        <v>87</v>
      </c>
      <c r="AS613" s="115" t="s">
        <v>93</v>
      </c>
      <c r="AT613" s="115" t="s">
        <v>94</v>
      </c>
      <c r="AV613" s="115" t="s">
        <v>91</v>
      </c>
      <c r="AW613" s="115" t="s">
        <v>86</v>
      </c>
    </row>
    <row r="614" spans="1:49">
      <c r="A614" s="115">
        <v>6985133798</v>
      </c>
      <c r="O614" s="125"/>
      <c r="P614" s="125">
        <f t="shared" si="162"/>
        <v>0</v>
      </c>
      <c r="Q614" s="125" t="e">
        <f t="shared" si="163"/>
        <v>#DIV/0!</v>
      </c>
      <c r="R614" s="125"/>
      <c r="S614" s="125">
        <f t="shared" si="164"/>
        <v>0</v>
      </c>
      <c r="T614" s="125">
        <f t="shared" si="165"/>
        <v>0</v>
      </c>
      <c r="U614" s="125">
        <f t="shared" si="166"/>
        <v>0</v>
      </c>
      <c r="V614" s="126">
        <f t="shared" si="167"/>
        <v>0</v>
      </c>
      <c r="W614" s="126">
        <f t="shared" si="168"/>
        <v>0</v>
      </c>
      <c r="X614" s="126">
        <f t="shared" si="169"/>
        <v>0</v>
      </c>
      <c r="Y614" s="126">
        <f t="shared" si="170"/>
        <v>0</v>
      </c>
      <c r="Z614" s="126">
        <f t="shared" si="171"/>
        <v>0</v>
      </c>
      <c r="AA614" s="126">
        <f t="shared" si="172"/>
        <v>0</v>
      </c>
      <c r="AB614" s="126">
        <f t="shared" si="173"/>
        <v>0</v>
      </c>
      <c r="AC614" s="126">
        <f t="shared" si="174"/>
        <v>0</v>
      </c>
      <c r="AD614" s="126">
        <f t="shared" si="175"/>
        <v>0</v>
      </c>
      <c r="AE614" s="126">
        <f t="shared" si="176"/>
        <v>0</v>
      </c>
      <c r="AF614" s="127"/>
      <c r="AG614" s="125"/>
      <c r="AH614" s="125">
        <f t="shared" si="177"/>
        <v>0</v>
      </c>
      <c r="AI614" s="125">
        <f t="shared" si="178"/>
        <v>0</v>
      </c>
      <c r="AJ614" s="125" t="str">
        <f t="shared" si="179"/>
        <v>Correct</v>
      </c>
      <c r="AK614" s="125"/>
      <c r="AL614" s="115" t="s">
        <v>83</v>
      </c>
      <c r="AM614" s="115">
        <v>27</v>
      </c>
      <c r="AN614" s="115" t="s">
        <v>181</v>
      </c>
      <c r="AO614" s="115" t="s">
        <v>228</v>
      </c>
      <c r="AQ614" s="115" t="s">
        <v>91</v>
      </c>
      <c r="AR614" s="115" t="s">
        <v>108</v>
      </c>
      <c r="AS614" s="115" t="s">
        <v>93</v>
      </c>
      <c r="AT614" s="115" t="s">
        <v>102</v>
      </c>
      <c r="AU614" s="115" t="s">
        <v>90</v>
      </c>
      <c r="AV614" s="115" t="s">
        <v>91</v>
      </c>
    </row>
    <row r="615" spans="1:49">
      <c r="A615" s="115">
        <v>7010996635</v>
      </c>
      <c r="B615" s="115" t="s">
        <v>18</v>
      </c>
      <c r="C615" s="115" t="s">
        <v>19</v>
      </c>
      <c r="D615" s="115" t="s">
        <v>20</v>
      </c>
      <c r="J615" s="115" t="s">
        <v>26</v>
      </c>
      <c r="K615" s="115" t="s">
        <v>27</v>
      </c>
      <c r="O615" s="125"/>
      <c r="P615" s="125">
        <f t="shared" si="162"/>
        <v>5</v>
      </c>
      <c r="Q615" s="125">
        <f t="shared" si="163"/>
        <v>0.6</v>
      </c>
      <c r="R615" s="125"/>
      <c r="S615" s="125">
        <f t="shared" si="164"/>
        <v>0.6</v>
      </c>
      <c r="T615" s="125">
        <f t="shared" si="165"/>
        <v>0.6</v>
      </c>
      <c r="U615" s="125">
        <f t="shared" si="166"/>
        <v>0.6</v>
      </c>
      <c r="V615" s="126">
        <f t="shared" si="167"/>
        <v>0</v>
      </c>
      <c r="W615" s="126">
        <f t="shared" si="168"/>
        <v>0</v>
      </c>
      <c r="X615" s="126">
        <f t="shared" si="169"/>
        <v>0</v>
      </c>
      <c r="Y615" s="126">
        <f t="shared" si="170"/>
        <v>0</v>
      </c>
      <c r="Z615" s="126">
        <f t="shared" si="171"/>
        <v>0</v>
      </c>
      <c r="AA615" s="126">
        <f t="shared" si="172"/>
        <v>0.6</v>
      </c>
      <c r="AB615" s="126">
        <f t="shared" si="173"/>
        <v>0.6</v>
      </c>
      <c r="AC615" s="126">
        <f t="shared" si="174"/>
        <v>0</v>
      </c>
      <c r="AD615" s="126">
        <f t="shared" si="175"/>
        <v>0</v>
      </c>
      <c r="AE615" s="126">
        <f t="shared" si="176"/>
        <v>0</v>
      </c>
      <c r="AF615" s="127"/>
      <c r="AG615" s="125"/>
      <c r="AH615" s="125">
        <f t="shared" si="177"/>
        <v>3</v>
      </c>
      <c r="AI615" s="125">
        <f t="shared" si="178"/>
        <v>5</v>
      </c>
      <c r="AJ615" s="125" t="str">
        <f t="shared" si="179"/>
        <v>Correct</v>
      </c>
      <c r="AK615" s="125"/>
      <c r="AL615" s="115" t="s">
        <v>83</v>
      </c>
      <c r="AM615" s="115">
        <v>69</v>
      </c>
      <c r="AN615" s="115" t="s">
        <v>84</v>
      </c>
      <c r="AO615" s="115" t="s">
        <v>123</v>
      </c>
      <c r="AP615" s="115" t="s">
        <v>85</v>
      </c>
      <c r="AQ615" s="115" t="s">
        <v>86</v>
      </c>
      <c r="AR615" s="115" t="s">
        <v>87</v>
      </c>
      <c r="AS615" s="115" t="s">
        <v>101</v>
      </c>
      <c r="AT615" s="115" t="s">
        <v>102</v>
      </c>
      <c r="AU615" s="115" t="s">
        <v>106</v>
      </c>
      <c r="AV615" s="115" t="s">
        <v>91</v>
      </c>
      <c r="AW615" s="115" t="s">
        <v>91</v>
      </c>
    </row>
    <row r="616" spans="1:49">
      <c r="A616" s="115">
        <v>7045773962</v>
      </c>
      <c r="D616" s="115" t="s">
        <v>20</v>
      </c>
      <c r="J616" s="115" t="s">
        <v>26</v>
      </c>
      <c r="K616" s="115" t="s">
        <v>27</v>
      </c>
      <c r="O616" s="125"/>
      <c r="P616" s="125">
        <f t="shared" si="162"/>
        <v>3</v>
      </c>
      <c r="Q616" s="125">
        <f t="shared" si="163"/>
        <v>1</v>
      </c>
      <c r="R616" s="125"/>
      <c r="S616" s="125">
        <f t="shared" si="164"/>
        <v>0</v>
      </c>
      <c r="T616" s="125">
        <f t="shared" si="165"/>
        <v>0</v>
      </c>
      <c r="U616" s="125">
        <f t="shared" si="166"/>
        <v>1</v>
      </c>
      <c r="V616" s="126">
        <f t="shared" si="167"/>
        <v>0</v>
      </c>
      <c r="W616" s="126">
        <f t="shared" si="168"/>
        <v>0</v>
      </c>
      <c r="X616" s="126">
        <f t="shared" si="169"/>
        <v>0</v>
      </c>
      <c r="Y616" s="126">
        <f t="shared" si="170"/>
        <v>0</v>
      </c>
      <c r="Z616" s="126">
        <f t="shared" si="171"/>
        <v>0</v>
      </c>
      <c r="AA616" s="126">
        <f t="shared" si="172"/>
        <v>1</v>
      </c>
      <c r="AB616" s="126">
        <f t="shared" si="173"/>
        <v>1</v>
      </c>
      <c r="AC616" s="126">
        <f t="shared" si="174"/>
        <v>0</v>
      </c>
      <c r="AD616" s="126">
        <f t="shared" si="175"/>
        <v>0</v>
      </c>
      <c r="AE616" s="126">
        <f t="shared" si="176"/>
        <v>0</v>
      </c>
      <c r="AF616" s="127"/>
      <c r="AG616" s="125"/>
      <c r="AH616" s="125">
        <f t="shared" si="177"/>
        <v>3</v>
      </c>
      <c r="AI616" s="125">
        <f t="shared" si="178"/>
        <v>3</v>
      </c>
      <c r="AJ616" s="125" t="str">
        <f t="shared" si="179"/>
        <v>Correct</v>
      </c>
      <c r="AK616" s="125"/>
      <c r="AL616" s="115" t="s">
        <v>83</v>
      </c>
      <c r="AM616" s="115">
        <v>69</v>
      </c>
      <c r="AN616" s="115" t="s">
        <v>181</v>
      </c>
      <c r="AO616" s="115" t="s">
        <v>466</v>
      </c>
      <c r="AP616" s="115" t="s">
        <v>85</v>
      </c>
      <c r="AQ616" s="115" t="s">
        <v>86</v>
      </c>
      <c r="AR616" s="115" t="s">
        <v>87</v>
      </c>
      <c r="AS616" s="115" t="s">
        <v>100</v>
      </c>
      <c r="AT616" s="115" t="s">
        <v>111</v>
      </c>
      <c r="AU616" s="115" t="s">
        <v>106</v>
      </c>
      <c r="AV616" s="115" t="s">
        <v>91</v>
      </c>
      <c r="AW616" s="115" t="s">
        <v>91</v>
      </c>
    </row>
    <row r="617" spans="1:49">
      <c r="A617" s="115">
        <v>7020350390</v>
      </c>
      <c r="K617" s="115" t="s">
        <v>27</v>
      </c>
      <c r="L617" s="115" t="s">
        <v>28</v>
      </c>
      <c r="N617" s="115" t="s">
        <v>30</v>
      </c>
      <c r="O617" s="125"/>
      <c r="P617" s="125">
        <f t="shared" si="162"/>
        <v>3</v>
      </c>
      <c r="Q617" s="125">
        <f t="shared" si="163"/>
        <v>1</v>
      </c>
      <c r="R617" s="125"/>
      <c r="S617" s="125">
        <f t="shared" si="164"/>
        <v>0</v>
      </c>
      <c r="T617" s="125">
        <f t="shared" si="165"/>
        <v>0</v>
      </c>
      <c r="U617" s="125">
        <f t="shared" si="166"/>
        <v>0</v>
      </c>
      <c r="V617" s="126">
        <f t="shared" si="167"/>
        <v>0</v>
      </c>
      <c r="W617" s="126">
        <f t="shared" si="168"/>
        <v>0</v>
      </c>
      <c r="X617" s="126">
        <f t="shared" si="169"/>
        <v>0</v>
      </c>
      <c r="Y617" s="126">
        <f t="shared" si="170"/>
        <v>0</v>
      </c>
      <c r="Z617" s="126">
        <f t="shared" si="171"/>
        <v>0</v>
      </c>
      <c r="AA617" s="126">
        <f t="shared" si="172"/>
        <v>0</v>
      </c>
      <c r="AB617" s="126">
        <f t="shared" si="173"/>
        <v>1</v>
      </c>
      <c r="AC617" s="126">
        <f t="shared" si="174"/>
        <v>1</v>
      </c>
      <c r="AD617" s="126">
        <f t="shared" si="175"/>
        <v>0</v>
      </c>
      <c r="AE617" s="126">
        <f t="shared" si="176"/>
        <v>1</v>
      </c>
      <c r="AF617" s="127"/>
      <c r="AG617" s="125"/>
      <c r="AH617" s="125">
        <f t="shared" si="177"/>
        <v>3</v>
      </c>
      <c r="AI617" s="125">
        <f t="shared" si="178"/>
        <v>3</v>
      </c>
      <c r="AJ617" s="125" t="str">
        <f t="shared" si="179"/>
        <v>Correct</v>
      </c>
      <c r="AK617" s="125"/>
      <c r="AL617" s="115" t="s">
        <v>83</v>
      </c>
      <c r="AM617" s="115">
        <v>23</v>
      </c>
      <c r="AN617" s="115" t="s">
        <v>181</v>
      </c>
      <c r="AO617" s="115" t="s">
        <v>242</v>
      </c>
      <c r="AP617" s="115" t="s">
        <v>85</v>
      </c>
      <c r="AQ617" s="115" t="s">
        <v>86</v>
      </c>
      <c r="AR617" s="115" t="s">
        <v>87</v>
      </c>
      <c r="AS617" s="115" t="s">
        <v>93</v>
      </c>
      <c r="AT617" s="115" t="s">
        <v>89</v>
      </c>
      <c r="AU617" s="115" t="s">
        <v>98</v>
      </c>
      <c r="AV617" s="115" t="s">
        <v>91</v>
      </c>
      <c r="AW617" s="115" t="s">
        <v>91</v>
      </c>
    </row>
    <row r="618" spans="1:49">
      <c r="A618" s="115">
        <v>6985464211</v>
      </c>
      <c r="F618" s="115" t="s">
        <v>22</v>
      </c>
      <c r="K618" s="115" t="s">
        <v>27</v>
      </c>
      <c r="L618" s="115" t="s">
        <v>28</v>
      </c>
      <c r="O618" s="125"/>
      <c r="P618" s="125">
        <f t="shared" si="162"/>
        <v>3</v>
      </c>
      <c r="Q618" s="125">
        <f t="shared" si="163"/>
        <v>1</v>
      </c>
      <c r="R618" s="125"/>
      <c r="S618" s="125">
        <f t="shared" si="164"/>
        <v>0</v>
      </c>
      <c r="T618" s="125">
        <f t="shared" si="165"/>
        <v>0</v>
      </c>
      <c r="U618" s="125">
        <f t="shared" si="166"/>
        <v>0</v>
      </c>
      <c r="V618" s="126">
        <f t="shared" si="167"/>
        <v>0</v>
      </c>
      <c r="W618" s="126">
        <f t="shared" si="168"/>
        <v>1</v>
      </c>
      <c r="X618" s="126">
        <f t="shared" si="169"/>
        <v>0</v>
      </c>
      <c r="Y618" s="126">
        <f t="shared" si="170"/>
        <v>0</v>
      </c>
      <c r="Z618" s="126">
        <f t="shared" si="171"/>
        <v>0</v>
      </c>
      <c r="AA618" s="126">
        <f t="shared" si="172"/>
        <v>0</v>
      </c>
      <c r="AB618" s="126">
        <f t="shared" si="173"/>
        <v>1</v>
      </c>
      <c r="AC618" s="126">
        <f t="shared" si="174"/>
        <v>1</v>
      </c>
      <c r="AD618" s="126">
        <f t="shared" si="175"/>
        <v>0</v>
      </c>
      <c r="AE618" s="126">
        <f t="shared" si="176"/>
        <v>0</v>
      </c>
      <c r="AF618" s="127"/>
      <c r="AG618" s="125"/>
      <c r="AH618" s="125">
        <f t="shared" si="177"/>
        <v>3</v>
      </c>
      <c r="AI618" s="125">
        <f t="shared" si="178"/>
        <v>3</v>
      </c>
      <c r="AJ618" s="125" t="str">
        <f t="shared" si="179"/>
        <v>Correct</v>
      </c>
      <c r="AK618" s="125"/>
      <c r="AL618" s="115" t="s">
        <v>99</v>
      </c>
      <c r="AM618" s="115">
        <v>29</v>
      </c>
      <c r="AN618" s="115" t="s">
        <v>181</v>
      </c>
      <c r="AO618" s="115" t="s">
        <v>222</v>
      </c>
      <c r="AP618" s="115" t="s">
        <v>85</v>
      </c>
      <c r="AQ618" s="115" t="s">
        <v>86</v>
      </c>
      <c r="AR618" s="115" t="s">
        <v>87</v>
      </c>
      <c r="AS618" s="115" t="s">
        <v>104</v>
      </c>
      <c r="AT618" s="115" t="s">
        <v>94</v>
      </c>
      <c r="AU618" s="115" t="s">
        <v>90</v>
      </c>
      <c r="AV618" s="115" t="s">
        <v>91</v>
      </c>
      <c r="AW618" s="115" t="s">
        <v>91</v>
      </c>
    </row>
    <row r="619" spans="1:49">
      <c r="A619" s="115">
        <v>6982469395</v>
      </c>
      <c r="C619" s="115" t="s">
        <v>19</v>
      </c>
      <c r="O619" s="125"/>
      <c r="P619" s="125">
        <f t="shared" si="162"/>
        <v>1</v>
      </c>
      <c r="Q619" s="125">
        <f t="shared" si="163"/>
        <v>3</v>
      </c>
      <c r="R619" s="125"/>
      <c r="S619" s="125">
        <f t="shared" si="164"/>
        <v>0</v>
      </c>
      <c r="T619" s="125">
        <f t="shared" si="165"/>
        <v>1</v>
      </c>
      <c r="U619" s="125">
        <f t="shared" si="166"/>
        <v>0</v>
      </c>
      <c r="V619" s="126">
        <f t="shared" si="167"/>
        <v>0</v>
      </c>
      <c r="W619" s="126">
        <f t="shared" si="168"/>
        <v>0</v>
      </c>
      <c r="X619" s="126">
        <f t="shared" si="169"/>
        <v>0</v>
      </c>
      <c r="Y619" s="126">
        <f t="shared" si="170"/>
        <v>0</v>
      </c>
      <c r="Z619" s="126">
        <f t="shared" si="171"/>
        <v>0</v>
      </c>
      <c r="AA619" s="126">
        <f t="shared" si="172"/>
        <v>0</v>
      </c>
      <c r="AB619" s="126">
        <f t="shared" si="173"/>
        <v>0</v>
      </c>
      <c r="AC619" s="126">
        <f t="shared" si="174"/>
        <v>0</v>
      </c>
      <c r="AD619" s="126">
        <f t="shared" si="175"/>
        <v>0</v>
      </c>
      <c r="AE619" s="126">
        <f t="shared" si="176"/>
        <v>0</v>
      </c>
      <c r="AF619" s="127"/>
      <c r="AG619" s="125"/>
      <c r="AH619" s="125">
        <f t="shared" si="177"/>
        <v>1</v>
      </c>
      <c r="AI619" s="125">
        <f t="shared" si="178"/>
        <v>1</v>
      </c>
      <c r="AJ619" s="125" t="str">
        <f t="shared" si="179"/>
        <v>Correct</v>
      </c>
      <c r="AK619" s="125"/>
      <c r="AL619" s="115" t="s">
        <v>99</v>
      </c>
      <c r="AM619" s="115">
        <v>67</v>
      </c>
      <c r="AN619" s="115" t="s">
        <v>181</v>
      </c>
      <c r="AO619" s="115" t="s">
        <v>429</v>
      </c>
      <c r="AP619" s="115" t="s">
        <v>85</v>
      </c>
      <c r="AQ619" s="115" t="s">
        <v>86</v>
      </c>
      <c r="AS619" s="115" t="s">
        <v>101</v>
      </c>
      <c r="AT619" s="115" t="s">
        <v>89</v>
      </c>
      <c r="AU619" s="115" t="s">
        <v>90</v>
      </c>
      <c r="AV619" s="115" t="s">
        <v>91</v>
      </c>
      <c r="AW619" s="115" t="s">
        <v>86</v>
      </c>
    </row>
    <row r="620" spans="1:49">
      <c r="A620" s="115">
        <v>6982467032</v>
      </c>
      <c r="C620" s="115" t="s">
        <v>19</v>
      </c>
      <c r="O620" s="125"/>
      <c r="P620" s="125">
        <f t="shared" si="162"/>
        <v>1</v>
      </c>
      <c r="Q620" s="125">
        <f t="shared" si="163"/>
        <v>3</v>
      </c>
      <c r="R620" s="125"/>
      <c r="S620" s="125">
        <f t="shared" si="164"/>
        <v>0</v>
      </c>
      <c r="T620" s="125">
        <f t="shared" si="165"/>
        <v>1</v>
      </c>
      <c r="U620" s="125">
        <f t="shared" si="166"/>
        <v>0</v>
      </c>
      <c r="V620" s="126">
        <f t="shared" si="167"/>
        <v>0</v>
      </c>
      <c r="W620" s="126">
        <f t="shared" si="168"/>
        <v>0</v>
      </c>
      <c r="X620" s="126">
        <f t="shared" si="169"/>
        <v>0</v>
      </c>
      <c r="Y620" s="126">
        <f t="shared" si="170"/>
        <v>0</v>
      </c>
      <c r="Z620" s="126">
        <f t="shared" si="171"/>
        <v>0</v>
      </c>
      <c r="AA620" s="126">
        <f t="shared" si="172"/>
        <v>0</v>
      </c>
      <c r="AB620" s="126">
        <f t="shared" si="173"/>
        <v>0</v>
      </c>
      <c r="AC620" s="126">
        <f t="shared" si="174"/>
        <v>0</v>
      </c>
      <c r="AD620" s="126">
        <f t="shared" si="175"/>
        <v>0</v>
      </c>
      <c r="AE620" s="126">
        <f t="shared" si="176"/>
        <v>0</v>
      </c>
      <c r="AF620" s="127"/>
      <c r="AG620" s="125"/>
      <c r="AH620" s="125">
        <f t="shared" si="177"/>
        <v>1</v>
      </c>
      <c r="AI620" s="125">
        <f t="shared" si="178"/>
        <v>1</v>
      </c>
      <c r="AJ620" s="125" t="str">
        <f t="shared" si="179"/>
        <v>Correct</v>
      </c>
      <c r="AK620" s="125"/>
      <c r="AL620" s="115" t="s">
        <v>99</v>
      </c>
      <c r="AM620" s="115">
        <v>67</v>
      </c>
      <c r="AN620" s="115" t="s">
        <v>181</v>
      </c>
      <c r="AP620" s="115" t="s">
        <v>85</v>
      </c>
      <c r="AQ620" s="115" t="s">
        <v>86</v>
      </c>
      <c r="AR620" s="115" t="s">
        <v>87</v>
      </c>
      <c r="AS620" s="115" t="s">
        <v>101</v>
      </c>
      <c r="AT620" s="115" t="s">
        <v>89</v>
      </c>
      <c r="AU620" s="115" t="s">
        <v>90</v>
      </c>
      <c r="AV620" s="115" t="s">
        <v>91</v>
      </c>
      <c r="AW620" s="115" t="s">
        <v>86</v>
      </c>
    </row>
    <row r="621" spans="1:49">
      <c r="A621" s="115">
        <v>7011088159</v>
      </c>
      <c r="C621" s="115" t="s">
        <v>19</v>
      </c>
      <c r="G621" s="115" t="s">
        <v>23</v>
      </c>
      <c r="J621" s="115" t="s">
        <v>26</v>
      </c>
      <c r="O621" s="125"/>
      <c r="P621" s="125">
        <f t="shared" si="162"/>
        <v>3</v>
      </c>
      <c r="Q621" s="125">
        <f t="shared" si="163"/>
        <v>1</v>
      </c>
      <c r="R621" s="125"/>
      <c r="S621" s="125">
        <f t="shared" si="164"/>
        <v>0</v>
      </c>
      <c r="T621" s="125">
        <f t="shared" si="165"/>
        <v>1</v>
      </c>
      <c r="U621" s="125">
        <f t="shared" si="166"/>
        <v>0</v>
      </c>
      <c r="V621" s="126">
        <f t="shared" si="167"/>
        <v>0</v>
      </c>
      <c r="W621" s="126">
        <f t="shared" si="168"/>
        <v>0</v>
      </c>
      <c r="X621" s="126">
        <f t="shared" si="169"/>
        <v>1</v>
      </c>
      <c r="Y621" s="126">
        <f t="shared" si="170"/>
        <v>0</v>
      </c>
      <c r="Z621" s="126">
        <f t="shared" si="171"/>
        <v>0</v>
      </c>
      <c r="AA621" s="126">
        <f t="shared" si="172"/>
        <v>1</v>
      </c>
      <c r="AB621" s="126">
        <f t="shared" si="173"/>
        <v>0</v>
      </c>
      <c r="AC621" s="126">
        <f t="shared" si="174"/>
        <v>0</v>
      </c>
      <c r="AD621" s="126">
        <f t="shared" si="175"/>
        <v>0</v>
      </c>
      <c r="AE621" s="126">
        <f t="shared" si="176"/>
        <v>0</v>
      </c>
      <c r="AF621" s="127"/>
      <c r="AG621" s="125"/>
      <c r="AH621" s="125">
        <f t="shared" si="177"/>
        <v>3</v>
      </c>
      <c r="AI621" s="125">
        <f t="shared" si="178"/>
        <v>3</v>
      </c>
      <c r="AJ621" s="125" t="str">
        <f t="shared" si="179"/>
        <v>Correct</v>
      </c>
      <c r="AK621" s="125"/>
      <c r="AL621" s="115" t="s">
        <v>83</v>
      </c>
      <c r="AM621" s="115">
        <v>35</v>
      </c>
      <c r="AN621" s="115" t="s">
        <v>84</v>
      </c>
      <c r="AO621" s="115" t="s">
        <v>470</v>
      </c>
      <c r="AP621" s="115" t="s">
        <v>85</v>
      </c>
      <c r="AR621" s="115" t="s">
        <v>87</v>
      </c>
      <c r="AS621" s="115" t="s">
        <v>96</v>
      </c>
      <c r="AT621" s="115" t="s">
        <v>94</v>
      </c>
      <c r="AU621" s="115" t="s">
        <v>90</v>
      </c>
      <c r="AV621" s="115" t="s">
        <v>91</v>
      </c>
      <c r="AW621" s="115" t="s">
        <v>91</v>
      </c>
    </row>
    <row r="622" spans="1:49">
      <c r="A622" s="115">
        <v>6985189342</v>
      </c>
      <c r="B622" s="115" t="s">
        <v>18</v>
      </c>
      <c r="C622" s="115" t="s">
        <v>19</v>
      </c>
      <c r="F622" s="115" t="s">
        <v>22</v>
      </c>
      <c r="H622" s="115" t="s">
        <v>24</v>
      </c>
      <c r="J622" s="115" t="s">
        <v>26</v>
      </c>
      <c r="L622" s="115" t="s">
        <v>28</v>
      </c>
      <c r="N622" s="115" t="s">
        <v>30</v>
      </c>
      <c r="O622" s="125"/>
      <c r="P622" s="125">
        <f t="shared" si="162"/>
        <v>7</v>
      </c>
      <c r="Q622" s="125">
        <f t="shared" si="163"/>
        <v>0.42857142857142855</v>
      </c>
      <c r="R622" s="125"/>
      <c r="S622" s="125">
        <f t="shared" si="164"/>
        <v>0.42857142857142855</v>
      </c>
      <c r="T622" s="125">
        <f t="shared" si="165"/>
        <v>0.42857142857142855</v>
      </c>
      <c r="U622" s="125">
        <f t="shared" si="166"/>
        <v>0</v>
      </c>
      <c r="V622" s="126">
        <f t="shared" si="167"/>
        <v>0</v>
      </c>
      <c r="W622" s="126">
        <f t="shared" si="168"/>
        <v>0.42857142857142855</v>
      </c>
      <c r="X622" s="126">
        <f t="shared" si="169"/>
        <v>0</v>
      </c>
      <c r="Y622" s="126">
        <f t="shared" si="170"/>
        <v>0.42857142857142855</v>
      </c>
      <c r="Z622" s="126">
        <f t="shared" si="171"/>
        <v>0</v>
      </c>
      <c r="AA622" s="126">
        <f t="shared" si="172"/>
        <v>0.42857142857142855</v>
      </c>
      <c r="AB622" s="126">
        <f t="shared" si="173"/>
        <v>0</v>
      </c>
      <c r="AC622" s="126">
        <f t="shared" si="174"/>
        <v>0.42857142857142855</v>
      </c>
      <c r="AD622" s="126">
        <f t="shared" si="175"/>
        <v>0</v>
      </c>
      <c r="AE622" s="126">
        <f t="shared" si="176"/>
        <v>0.42857142857142855</v>
      </c>
      <c r="AF622" s="127"/>
      <c r="AG622" s="125"/>
      <c r="AH622" s="125">
        <f t="shared" si="177"/>
        <v>2.9999999999999996</v>
      </c>
      <c r="AI622" s="125">
        <f t="shared" si="178"/>
        <v>7</v>
      </c>
      <c r="AJ622" s="125" t="str">
        <f t="shared" si="179"/>
        <v>Correct</v>
      </c>
      <c r="AK622" s="125"/>
      <c r="AL622" s="115" t="s">
        <v>99</v>
      </c>
      <c r="AM622" s="115">
        <v>68</v>
      </c>
      <c r="AN622" s="115" t="s">
        <v>181</v>
      </c>
      <c r="AO622" s="115" t="s">
        <v>222</v>
      </c>
      <c r="AP622" s="115" t="s">
        <v>97</v>
      </c>
      <c r="AT622" s="115" t="s">
        <v>94</v>
      </c>
      <c r="AU622" s="115" t="s">
        <v>106</v>
      </c>
      <c r="AV622" s="115" t="s">
        <v>91</v>
      </c>
      <c r="AW622" s="115" t="s">
        <v>91</v>
      </c>
    </row>
    <row r="623" spans="1:49">
      <c r="A623" s="115">
        <v>7044856550</v>
      </c>
      <c r="J623" s="115" t="s">
        <v>26</v>
      </c>
      <c r="O623" s="125"/>
      <c r="P623" s="125">
        <f t="shared" si="162"/>
        <v>1</v>
      </c>
      <c r="Q623" s="125">
        <f t="shared" si="163"/>
        <v>3</v>
      </c>
      <c r="R623" s="125"/>
      <c r="S623" s="125">
        <f t="shared" si="164"/>
        <v>0</v>
      </c>
      <c r="T623" s="125">
        <f t="shared" si="165"/>
        <v>0</v>
      </c>
      <c r="U623" s="125">
        <f t="shared" si="166"/>
        <v>0</v>
      </c>
      <c r="V623" s="126">
        <f t="shared" si="167"/>
        <v>0</v>
      </c>
      <c r="W623" s="126">
        <f t="shared" si="168"/>
        <v>0</v>
      </c>
      <c r="X623" s="126">
        <f t="shared" si="169"/>
        <v>0</v>
      </c>
      <c r="Y623" s="126">
        <f t="shared" si="170"/>
        <v>0</v>
      </c>
      <c r="Z623" s="126">
        <f t="shared" si="171"/>
        <v>0</v>
      </c>
      <c r="AA623" s="126">
        <f t="shared" si="172"/>
        <v>1</v>
      </c>
      <c r="AB623" s="126">
        <f t="shared" si="173"/>
        <v>0</v>
      </c>
      <c r="AC623" s="126">
        <f t="shared" si="174"/>
        <v>0</v>
      </c>
      <c r="AD623" s="126">
        <f t="shared" si="175"/>
        <v>0</v>
      </c>
      <c r="AE623" s="126">
        <f t="shared" si="176"/>
        <v>0</v>
      </c>
      <c r="AF623" s="127"/>
      <c r="AG623" s="125"/>
      <c r="AH623" s="125">
        <f t="shared" si="177"/>
        <v>1</v>
      </c>
      <c r="AI623" s="125">
        <f t="shared" si="178"/>
        <v>1</v>
      </c>
      <c r="AJ623" s="125" t="str">
        <f t="shared" si="179"/>
        <v>Correct</v>
      </c>
      <c r="AK623" s="125"/>
      <c r="AL623" s="115" t="s">
        <v>83</v>
      </c>
      <c r="AM623" s="115">
        <v>71</v>
      </c>
      <c r="AN623" s="115" t="s">
        <v>84</v>
      </c>
      <c r="AO623" s="115" t="s">
        <v>143</v>
      </c>
      <c r="AP623" s="115" t="s">
        <v>97</v>
      </c>
      <c r="AQ623" s="115" t="s">
        <v>86</v>
      </c>
      <c r="AR623" s="115" t="s">
        <v>87</v>
      </c>
      <c r="AS623" s="115" t="s">
        <v>93</v>
      </c>
      <c r="AT623" s="115" t="s">
        <v>111</v>
      </c>
      <c r="AU623" s="115" t="s">
        <v>106</v>
      </c>
      <c r="AV623" s="115" t="s">
        <v>91</v>
      </c>
      <c r="AW623" s="115" t="s">
        <v>86</v>
      </c>
    </row>
    <row r="624" spans="1:49">
      <c r="A624" s="115">
        <v>7020339896</v>
      </c>
      <c r="B624" s="115" t="s">
        <v>18</v>
      </c>
      <c r="C624" s="115" t="s">
        <v>19</v>
      </c>
      <c r="F624" s="115" t="s">
        <v>22</v>
      </c>
      <c r="H624" s="115" t="s">
        <v>24</v>
      </c>
      <c r="J624" s="115" t="s">
        <v>26</v>
      </c>
      <c r="K624" s="115" t="s">
        <v>27</v>
      </c>
      <c r="M624" s="115" t="s">
        <v>29</v>
      </c>
      <c r="O624" s="125"/>
      <c r="P624" s="125">
        <f t="shared" si="162"/>
        <v>7</v>
      </c>
      <c r="Q624" s="125">
        <f t="shared" si="163"/>
        <v>0.42857142857142855</v>
      </c>
      <c r="R624" s="125"/>
      <c r="S624" s="125">
        <f t="shared" si="164"/>
        <v>0.42857142857142855</v>
      </c>
      <c r="T624" s="125">
        <f t="shared" si="165"/>
        <v>0.42857142857142855</v>
      </c>
      <c r="U624" s="125">
        <f t="shared" si="166"/>
        <v>0</v>
      </c>
      <c r="V624" s="126">
        <f t="shared" si="167"/>
        <v>0</v>
      </c>
      <c r="W624" s="126">
        <f t="shared" si="168"/>
        <v>0.42857142857142855</v>
      </c>
      <c r="X624" s="126">
        <f t="shared" si="169"/>
        <v>0</v>
      </c>
      <c r="Y624" s="126">
        <f t="shared" si="170"/>
        <v>0.42857142857142855</v>
      </c>
      <c r="Z624" s="126">
        <f t="shared" si="171"/>
        <v>0</v>
      </c>
      <c r="AA624" s="126">
        <f t="shared" si="172"/>
        <v>0.42857142857142855</v>
      </c>
      <c r="AB624" s="126">
        <f t="shared" si="173"/>
        <v>0.42857142857142855</v>
      </c>
      <c r="AC624" s="126">
        <f t="shared" si="174"/>
        <v>0</v>
      </c>
      <c r="AD624" s="126">
        <f t="shared" si="175"/>
        <v>0.42857142857142855</v>
      </c>
      <c r="AE624" s="126">
        <f t="shared" si="176"/>
        <v>0</v>
      </c>
      <c r="AF624" s="127"/>
      <c r="AG624" s="125"/>
      <c r="AH624" s="125">
        <f t="shared" si="177"/>
        <v>2.9999999999999996</v>
      </c>
      <c r="AI624" s="125">
        <f t="shared" si="178"/>
        <v>7</v>
      </c>
      <c r="AJ624" s="125" t="str">
        <f t="shared" si="179"/>
        <v>Correct</v>
      </c>
      <c r="AK624" s="125"/>
      <c r="AL624" s="115" t="s">
        <v>83</v>
      </c>
      <c r="AM624" s="115">
        <v>26</v>
      </c>
      <c r="AN624" s="115" t="s">
        <v>84</v>
      </c>
      <c r="AO624" s="115" t="s">
        <v>165</v>
      </c>
      <c r="AP624" s="115" t="s">
        <v>97</v>
      </c>
      <c r="AQ624" s="115" t="s">
        <v>86</v>
      </c>
      <c r="AR624" s="115" t="s">
        <v>87</v>
      </c>
      <c r="AS624" s="115" t="s">
        <v>88</v>
      </c>
      <c r="AT624" s="115" t="s">
        <v>89</v>
      </c>
      <c r="AU624" s="115" t="s">
        <v>90</v>
      </c>
      <c r="AV624" s="115" t="s">
        <v>91</v>
      </c>
      <c r="AW624" s="115" t="s">
        <v>91</v>
      </c>
    </row>
    <row r="625" spans="1:49">
      <c r="A625" s="115">
        <v>7011000636</v>
      </c>
      <c r="J625" s="115" t="s">
        <v>26</v>
      </c>
      <c r="L625" s="115" t="s">
        <v>28</v>
      </c>
      <c r="O625" s="125"/>
      <c r="P625" s="125">
        <f t="shared" si="162"/>
        <v>2</v>
      </c>
      <c r="Q625" s="125">
        <f t="shared" si="163"/>
        <v>1.5</v>
      </c>
      <c r="R625" s="125"/>
      <c r="S625" s="125">
        <f t="shared" si="164"/>
        <v>0</v>
      </c>
      <c r="T625" s="125">
        <f t="shared" si="165"/>
        <v>0</v>
      </c>
      <c r="U625" s="125">
        <f t="shared" si="166"/>
        <v>0</v>
      </c>
      <c r="V625" s="126">
        <f t="shared" si="167"/>
        <v>0</v>
      </c>
      <c r="W625" s="126">
        <f t="shared" si="168"/>
        <v>0</v>
      </c>
      <c r="X625" s="126">
        <f t="shared" si="169"/>
        <v>0</v>
      </c>
      <c r="Y625" s="126">
        <f t="shared" si="170"/>
        <v>0</v>
      </c>
      <c r="Z625" s="126">
        <f t="shared" si="171"/>
        <v>0</v>
      </c>
      <c r="AA625" s="126">
        <f t="shared" si="172"/>
        <v>1</v>
      </c>
      <c r="AB625" s="126">
        <f t="shared" si="173"/>
        <v>0</v>
      </c>
      <c r="AC625" s="126">
        <f t="shared" si="174"/>
        <v>1</v>
      </c>
      <c r="AD625" s="126">
        <f t="shared" si="175"/>
        <v>0</v>
      </c>
      <c r="AE625" s="126">
        <f t="shared" si="176"/>
        <v>0</v>
      </c>
      <c r="AF625" s="127"/>
      <c r="AG625" s="125"/>
      <c r="AH625" s="125">
        <f t="shared" si="177"/>
        <v>2</v>
      </c>
      <c r="AI625" s="125">
        <f t="shared" si="178"/>
        <v>2</v>
      </c>
      <c r="AJ625" s="125" t="str">
        <f t="shared" si="179"/>
        <v>Correct</v>
      </c>
      <c r="AK625" s="125"/>
      <c r="AL625" s="115" t="s">
        <v>83</v>
      </c>
      <c r="AM625" s="115">
        <v>56</v>
      </c>
      <c r="AN625" s="115" t="s">
        <v>84</v>
      </c>
      <c r="AO625" s="115" t="s">
        <v>129</v>
      </c>
      <c r="AP625" s="115" t="s">
        <v>85</v>
      </c>
      <c r="AR625" s="115" t="s">
        <v>87</v>
      </c>
      <c r="AT625" s="115" t="s">
        <v>89</v>
      </c>
      <c r="AU625" s="115" t="s">
        <v>90</v>
      </c>
      <c r="AV625" s="115" t="s">
        <v>91</v>
      </c>
      <c r="AW625" s="115" t="s">
        <v>91</v>
      </c>
    </row>
    <row r="626" spans="1:49">
      <c r="A626" s="115">
        <v>7044858127</v>
      </c>
      <c r="O626" s="125"/>
      <c r="P626" s="125">
        <f t="shared" si="162"/>
        <v>0</v>
      </c>
      <c r="Q626" s="125" t="e">
        <f t="shared" si="163"/>
        <v>#DIV/0!</v>
      </c>
      <c r="R626" s="125"/>
      <c r="S626" s="125">
        <f t="shared" si="164"/>
        <v>0</v>
      </c>
      <c r="T626" s="125">
        <f t="shared" si="165"/>
        <v>0</v>
      </c>
      <c r="U626" s="125">
        <f t="shared" si="166"/>
        <v>0</v>
      </c>
      <c r="V626" s="126">
        <f t="shared" si="167"/>
        <v>0</v>
      </c>
      <c r="W626" s="126">
        <f t="shared" si="168"/>
        <v>0</v>
      </c>
      <c r="X626" s="126">
        <f t="shared" si="169"/>
        <v>0</v>
      </c>
      <c r="Y626" s="126">
        <f t="shared" si="170"/>
        <v>0</v>
      </c>
      <c r="Z626" s="126">
        <f t="shared" si="171"/>
        <v>0</v>
      </c>
      <c r="AA626" s="126">
        <f t="shared" si="172"/>
        <v>0</v>
      </c>
      <c r="AB626" s="126">
        <f t="shared" si="173"/>
        <v>0</v>
      </c>
      <c r="AC626" s="126">
        <f t="shared" si="174"/>
        <v>0</v>
      </c>
      <c r="AD626" s="126">
        <f t="shared" si="175"/>
        <v>0</v>
      </c>
      <c r="AE626" s="126">
        <f t="shared" si="176"/>
        <v>0</v>
      </c>
      <c r="AF626" s="127"/>
      <c r="AG626" s="125"/>
      <c r="AH626" s="125">
        <f t="shared" si="177"/>
        <v>0</v>
      </c>
      <c r="AI626" s="125">
        <f t="shared" si="178"/>
        <v>0</v>
      </c>
      <c r="AJ626" s="125" t="str">
        <f t="shared" si="179"/>
        <v>Correct</v>
      </c>
      <c r="AK626" s="125"/>
      <c r="AL626" s="115" t="s">
        <v>83</v>
      </c>
      <c r="AM626" s="115">
        <v>57</v>
      </c>
      <c r="AN626" s="115" t="s">
        <v>84</v>
      </c>
      <c r="AO626" s="115" t="s">
        <v>143</v>
      </c>
      <c r="AP626" s="115" t="s">
        <v>97</v>
      </c>
      <c r="AQ626" s="115" t="s">
        <v>86</v>
      </c>
      <c r="AR626" s="115" t="s">
        <v>87</v>
      </c>
      <c r="AS626" s="115" t="s">
        <v>100</v>
      </c>
      <c r="AT626" s="115" t="s">
        <v>89</v>
      </c>
      <c r="AU626" s="115" t="s">
        <v>106</v>
      </c>
      <c r="AV626" s="115" t="s">
        <v>91</v>
      </c>
      <c r="AW626" s="115" t="s">
        <v>91</v>
      </c>
    </row>
    <row r="627" spans="1:49">
      <c r="A627" s="115">
        <v>7011537776</v>
      </c>
      <c r="C627" s="115" t="s">
        <v>19</v>
      </c>
      <c r="K627" s="115" t="s">
        <v>27</v>
      </c>
      <c r="O627" s="125"/>
      <c r="P627" s="125">
        <f t="shared" si="162"/>
        <v>2</v>
      </c>
      <c r="Q627" s="125">
        <f t="shared" si="163"/>
        <v>1.5</v>
      </c>
      <c r="R627" s="125"/>
      <c r="S627" s="125">
        <f t="shared" si="164"/>
        <v>0</v>
      </c>
      <c r="T627" s="125">
        <f t="shared" si="165"/>
        <v>1</v>
      </c>
      <c r="U627" s="125">
        <f t="shared" si="166"/>
        <v>0</v>
      </c>
      <c r="V627" s="126">
        <f t="shared" si="167"/>
        <v>0</v>
      </c>
      <c r="W627" s="126">
        <f t="shared" si="168"/>
        <v>0</v>
      </c>
      <c r="X627" s="126">
        <f t="shared" si="169"/>
        <v>0</v>
      </c>
      <c r="Y627" s="126">
        <f t="shared" si="170"/>
        <v>0</v>
      </c>
      <c r="Z627" s="126">
        <f t="shared" si="171"/>
        <v>0</v>
      </c>
      <c r="AA627" s="126">
        <f t="shared" si="172"/>
        <v>0</v>
      </c>
      <c r="AB627" s="126">
        <f t="shared" si="173"/>
        <v>1</v>
      </c>
      <c r="AC627" s="126">
        <f t="shared" si="174"/>
        <v>0</v>
      </c>
      <c r="AD627" s="126">
        <f t="shared" si="175"/>
        <v>0</v>
      </c>
      <c r="AE627" s="126">
        <f t="shared" si="176"/>
        <v>0</v>
      </c>
      <c r="AF627" s="127"/>
      <c r="AG627" s="125"/>
      <c r="AH627" s="125">
        <f t="shared" si="177"/>
        <v>2</v>
      </c>
      <c r="AI627" s="125">
        <f t="shared" si="178"/>
        <v>2</v>
      </c>
      <c r="AJ627" s="125" t="str">
        <f t="shared" si="179"/>
        <v>Correct</v>
      </c>
      <c r="AK627" s="125"/>
      <c r="AL627" s="115" t="s">
        <v>83</v>
      </c>
      <c r="AM627" s="115">
        <v>59</v>
      </c>
      <c r="AN627" s="115" t="s">
        <v>181</v>
      </c>
      <c r="AO627" s="115" t="s">
        <v>206</v>
      </c>
      <c r="AP627" s="115" t="s">
        <v>85</v>
      </c>
      <c r="AQ627" s="115" t="s">
        <v>86</v>
      </c>
      <c r="AR627" s="115" t="s">
        <v>87</v>
      </c>
      <c r="AS627" s="115" t="s">
        <v>100</v>
      </c>
      <c r="AT627" s="115" t="s">
        <v>111</v>
      </c>
      <c r="AU627" s="115" t="s">
        <v>113</v>
      </c>
      <c r="AV627" s="115" t="s">
        <v>86</v>
      </c>
      <c r="AW627" s="115" t="s">
        <v>91</v>
      </c>
    </row>
    <row r="628" spans="1:49">
      <c r="A628" s="115">
        <v>6984051630</v>
      </c>
      <c r="J628" s="115" t="s">
        <v>26</v>
      </c>
      <c r="N628" s="115" t="s">
        <v>30</v>
      </c>
      <c r="O628" s="125"/>
      <c r="P628" s="125">
        <f t="shared" si="162"/>
        <v>2</v>
      </c>
      <c r="Q628" s="125">
        <f t="shared" si="163"/>
        <v>1.5</v>
      </c>
      <c r="R628" s="125"/>
      <c r="S628" s="125">
        <f t="shared" si="164"/>
        <v>0</v>
      </c>
      <c r="T628" s="125">
        <f t="shared" si="165"/>
        <v>0</v>
      </c>
      <c r="U628" s="125">
        <f t="shared" si="166"/>
        <v>0</v>
      </c>
      <c r="V628" s="126">
        <f t="shared" si="167"/>
        <v>0</v>
      </c>
      <c r="W628" s="126">
        <f t="shared" si="168"/>
        <v>0</v>
      </c>
      <c r="X628" s="126">
        <f t="shared" si="169"/>
        <v>0</v>
      </c>
      <c r="Y628" s="126">
        <f t="shared" si="170"/>
        <v>0</v>
      </c>
      <c r="Z628" s="126">
        <f t="shared" si="171"/>
        <v>0</v>
      </c>
      <c r="AA628" s="126">
        <f t="shared" si="172"/>
        <v>1</v>
      </c>
      <c r="AB628" s="126">
        <f t="shared" si="173"/>
        <v>0</v>
      </c>
      <c r="AC628" s="126">
        <f t="shared" si="174"/>
        <v>0</v>
      </c>
      <c r="AD628" s="126">
        <f t="shared" si="175"/>
        <v>0</v>
      </c>
      <c r="AE628" s="126">
        <f t="shared" si="176"/>
        <v>1</v>
      </c>
      <c r="AF628" s="127"/>
      <c r="AG628" s="125"/>
      <c r="AH628" s="125">
        <f t="shared" si="177"/>
        <v>2</v>
      </c>
      <c r="AI628" s="125">
        <f t="shared" si="178"/>
        <v>2</v>
      </c>
      <c r="AJ628" s="125" t="str">
        <f t="shared" si="179"/>
        <v>Correct</v>
      </c>
      <c r="AK628" s="125"/>
      <c r="AL628" s="115" t="s">
        <v>99</v>
      </c>
      <c r="AM628" s="115">
        <v>58</v>
      </c>
      <c r="AN628" s="115" t="s">
        <v>181</v>
      </c>
      <c r="AO628" s="115" t="s">
        <v>221</v>
      </c>
      <c r="AP628" s="115" t="s">
        <v>85</v>
      </c>
      <c r="AQ628" s="115" t="s">
        <v>86</v>
      </c>
      <c r="AR628" s="115" t="s">
        <v>87</v>
      </c>
      <c r="AS628" s="115" t="s">
        <v>88</v>
      </c>
      <c r="AT628" s="115" t="s">
        <v>89</v>
      </c>
      <c r="AU628" s="115" t="s">
        <v>90</v>
      </c>
      <c r="AV628" s="115" t="s">
        <v>91</v>
      </c>
      <c r="AW628" s="115" t="s">
        <v>91</v>
      </c>
    </row>
    <row r="629" spans="1:49">
      <c r="A629" s="115">
        <v>6985473955</v>
      </c>
      <c r="D629" s="115" t="s">
        <v>20</v>
      </c>
      <c r="I629" s="115" t="s">
        <v>25</v>
      </c>
      <c r="N629" s="115" t="s">
        <v>30</v>
      </c>
      <c r="O629" s="125"/>
      <c r="P629" s="125">
        <f t="shared" si="162"/>
        <v>3</v>
      </c>
      <c r="Q629" s="125">
        <f t="shared" si="163"/>
        <v>1</v>
      </c>
      <c r="R629" s="125"/>
      <c r="S629" s="125">
        <f t="shared" si="164"/>
        <v>0</v>
      </c>
      <c r="T629" s="125">
        <f t="shared" si="165"/>
        <v>0</v>
      </c>
      <c r="U629" s="125">
        <f t="shared" si="166"/>
        <v>1</v>
      </c>
      <c r="V629" s="126">
        <f t="shared" si="167"/>
        <v>0</v>
      </c>
      <c r="W629" s="126">
        <f t="shared" si="168"/>
        <v>0</v>
      </c>
      <c r="X629" s="126">
        <f t="shared" si="169"/>
        <v>0</v>
      </c>
      <c r="Y629" s="126">
        <f t="shared" si="170"/>
        <v>0</v>
      </c>
      <c r="Z629" s="126">
        <f t="shared" si="171"/>
        <v>1</v>
      </c>
      <c r="AA629" s="126">
        <f t="shared" si="172"/>
        <v>0</v>
      </c>
      <c r="AB629" s="126">
        <f t="shared" si="173"/>
        <v>0</v>
      </c>
      <c r="AC629" s="126">
        <f t="shared" si="174"/>
        <v>0</v>
      </c>
      <c r="AD629" s="126">
        <f t="shared" si="175"/>
        <v>0</v>
      </c>
      <c r="AE629" s="126">
        <f t="shared" si="176"/>
        <v>1</v>
      </c>
      <c r="AF629" s="127"/>
      <c r="AG629" s="125"/>
      <c r="AH629" s="125">
        <f t="shared" si="177"/>
        <v>3</v>
      </c>
      <c r="AI629" s="125">
        <f t="shared" si="178"/>
        <v>3</v>
      </c>
      <c r="AJ629" s="125" t="str">
        <f t="shared" si="179"/>
        <v>Correct</v>
      </c>
      <c r="AK629" s="125"/>
      <c r="AL629" s="115" t="s">
        <v>83</v>
      </c>
      <c r="AM629" s="115">
        <v>46</v>
      </c>
      <c r="AN629" s="115" t="s">
        <v>181</v>
      </c>
      <c r="AO629" s="115" t="s">
        <v>439</v>
      </c>
      <c r="AP629" s="115" t="s">
        <v>85</v>
      </c>
      <c r="AQ629" s="115" t="s">
        <v>91</v>
      </c>
      <c r="AR629" s="115" t="s">
        <v>459</v>
      </c>
      <c r="AS629" s="115" t="s">
        <v>100</v>
      </c>
      <c r="AT629" s="115" t="s">
        <v>102</v>
      </c>
      <c r="AU629" s="115" t="s">
        <v>98</v>
      </c>
      <c r="AW629" s="115" t="s">
        <v>91</v>
      </c>
    </row>
    <row r="630" spans="1:49">
      <c r="A630" s="115">
        <v>7045795153</v>
      </c>
      <c r="C630" s="115" t="s">
        <v>19</v>
      </c>
      <c r="O630" s="125"/>
      <c r="P630" s="125">
        <f t="shared" si="162"/>
        <v>1</v>
      </c>
      <c r="Q630" s="125">
        <f t="shared" si="163"/>
        <v>3</v>
      </c>
      <c r="R630" s="125"/>
      <c r="S630" s="125">
        <f t="shared" si="164"/>
        <v>0</v>
      </c>
      <c r="T630" s="125">
        <f t="shared" si="165"/>
        <v>1</v>
      </c>
      <c r="U630" s="125">
        <f t="shared" si="166"/>
        <v>0</v>
      </c>
      <c r="V630" s="126">
        <f t="shared" si="167"/>
        <v>0</v>
      </c>
      <c r="W630" s="126">
        <f t="shared" si="168"/>
        <v>0</v>
      </c>
      <c r="X630" s="126">
        <f t="shared" si="169"/>
        <v>0</v>
      </c>
      <c r="Y630" s="126">
        <f t="shared" si="170"/>
        <v>0</v>
      </c>
      <c r="Z630" s="126">
        <f t="shared" si="171"/>
        <v>0</v>
      </c>
      <c r="AA630" s="126">
        <f t="shared" si="172"/>
        <v>0</v>
      </c>
      <c r="AB630" s="126">
        <f t="shared" si="173"/>
        <v>0</v>
      </c>
      <c r="AC630" s="126">
        <f t="shared" si="174"/>
        <v>0</v>
      </c>
      <c r="AD630" s="126">
        <f t="shared" si="175"/>
        <v>0</v>
      </c>
      <c r="AE630" s="126">
        <f t="shared" si="176"/>
        <v>0</v>
      </c>
      <c r="AF630" s="127"/>
      <c r="AG630" s="125"/>
      <c r="AH630" s="125">
        <f t="shared" si="177"/>
        <v>1</v>
      </c>
      <c r="AI630" s="125">
        <f t="shared" si="178"/>
        <v>1</v>
      </c>
      <c r="AJ630" s="125" t="str">
        <f t="shared" si="179"/>
        <v>Correct</v>
      </c>
      <c r="AK630" s="125"/>
      <c r="AL630" s="115" t="s">
        <v>83</v>
      </c>
      <c r="AM630" s="115">
        <v>80</v>
      </c>
      <c r="AN630" s="115" t="s">
        <v>181</v>
      </c>
      <c r="AO630" s="115" t="s">
        <v>194</v>
      </c>
      <c r="AP630" s="115" t="s">
        <v>85</v>
      </c>
      <c r="AQ630" s="115" t="s">
        <v>86</v>
      </c>
      <c r="AR630" s="115" t="s">
        <v>87</v>
      </c>
      <c r="AS630" s="115" t="s">
        <v>93</v>
      </c>
      <c r="AT630" s="115" t="s">
        <v>102</v>
      </c>
      <c r="AU630" s="115" t="s">
        <v>106</v>
      </c>
      <c r="AV630" s="115" t="s">
        <v>91</v>
      </c>
      <c r="AW630" s="115" t="s">
        <v>91</v>
      </c>
    </row>
    <row r="631" spans="1:49">
      <c r="A631" s="115">
        <v>7045790301</v>
      </c>
      <c r="C631" s="115" t="s">
        <v>19</v>
      </c>
      <c r="D631" s="115" t="s">
        <v>20</v>
      </c>
      <c r="K631" s="115" t="s">
        <v>27</v>
      </c>
      <c r="L631" s="115" t="s">
        <v>28</v>
      </c>
      <c r="N631" s="115" t="s">
        <v>30</v>
      </c>
      <c r="O631" s="125"/>
      <c r="P631" s="125">
        <f t="shared" si="162"/>
        <v>5</v>
      </c>
      <c r="Q631" s="125">
        <f t="shared" si="163"/>
        <v>0.6</v>
      </c>
      <c r="R631" s="125"/>
      <c r="S631" s="125">
        <f t="shared" si="164"/>
        <v>0</v>
      </c>
      <c r="T631" s="125">
        <f t="shared" si="165"/>
        <v>0.6</v>
      </c>
      <c r="U631" s="125">
        <f t="shared" si="166"/>
        <v>0.6</v>
      </c>
      <c r="V631" s="126">
        <f t="shared" si="167"/>
        <v>0</v>
      </c>
      <c r="W631" s="126">
        <f t="shared" si="168"/>
        <v>0</v>
      </c>
      <c r="X631" s="126">
        <f t="shared" si="169"/>
        <v>0</v>
      </c>
      <c r="Y631" s="126">
        <f t="shared" si="170"/>
        <v>0</v>
      </c>
      <c r="Z631" s="126">
        <f t="shared" si="171"/>
        <v>0</v>
      </c>
      <c r="AA631" s="126">
        <f t="shared" si="172"/>
        <v>0</v>
      </c>
      <c r="AB631" s="126">
        <f t="shared" si="173"/>
        <v>0.6</v>
      </c>
      <c r="AC631" s="126">
        <f t="shared" si="174"/>
        <v>0.6</v>
      </c>
      <c r="AD631" s="126">
        <f t="shared" si="175"/>
        <v>0</v>
      </c>
      <c r="AE631" s="126">
        <f t="shared" si="176"/>
        <v>0.6</v>
      </c>
      <c r="AF631" s="127"/>
      <c r="AG631" s="125"/>
      <c r="AH631" s="125">
        <f t="shared" si="177"/>
        <v>3</v>
      </c>
      <c r="AI631" s="125">
        <f t="shared" si="178"/>
        <v>5</v>
      </c>
      <c r="AJ631" s="125" t="str">
        <f t="shared" si="179"/>
        <v>Correct</v>
      </c>
      <c r="AK631" s="125"/>
      <c r="AL631" s="115" t="s">
        <v>83</v>
      </c>
      <c r="AM631" s="115">
        <v>30</v>
      </c>
      <c r="AN631" s="115" t="s">
        <v>181</v>
      </c>
      <c r="AO631" s="115" t="s">
        <v>438</v>
      </c>
      <c r="AQ631" s="115" t="s">
        <v>86</v>
      </c>
      <c r="AR631" s="115" t="s">
        <v>87</v>
      </c>
      <c r="AS631" s="115" t="s">
        <v>101</v>
      </c>
      <c r="AT631" s="115" t="s">
        <v>111</v>
      </c>
      <c r="AU631" s="115" t="s">
        <v>90</v>
      </c>
      <c r="AV631" s="115" t="s">
        <v>91</v>
      </c>
      <c r="AW631" s="115" t="s">
        <v>91</v>
      </c>
    </row>
    <row r="632" spans="1:49">
      <c r="A632" s="115">
        <v>6985455358</v>
      </c>
      <c r="H632" s="115" t="s">
        <v>24</v>
      </c>
      <c r="I632" s="115" t="s">
        <v>25</v>
      </c>
      <c r="K632" s="115" t="s">
        <v>27</v>
      </c>
      <c r="O632" s="125"/>
      <c r="P632" s="125">
        <f t="shared" si="162"/>
        <v>3</v>
      </c>
      <c r="Q632" s="125">
        <f t="shared" si="163"/>
        <v>1</v>
      </c>
      <c r="R632" s="125"/>
      <c r="S632" s="125">
        <f t="shared" si="164"/>
        <v>0</v>
      </c>
      <c r="T632" s="125">
        <f t="shared" si="165"/>
        <v>0</v>
      </c>
      <c r="U632" s="125">
        <f t="shared" si="166"/>
        <v>0</v>
      </c>
      <c r="V632" s="126">
        <f t="shared" si="167"/>
        <v>0</v>
      </c>
      <c r="W632" s="126">
        <f t="shared" si="168"/>
        <v>0</v>
      </c>
      <c r="X632" s="126">
        <f t="shared" si="169"/>
        <v>0</v>
      </c>
      <c r="Y632" s="126">
        <f t="shared" si="170"/>
        <v>1</v>
      </c>
      <c r="Z632" s="126">
        <f t="shared" si="171"/>
        <v>1</v>
      </c>
      <c r="AA632" s="126">
        <f t="shared" si="172"/>
        <v>0</v>
      </c>
      <c r="AB632" s="126">
        <f t="shared" si="173"/>
        <v>1</v>
      </c>
      <c r="AC632" s="126">
        <f t="shared" si="174"/>
        <v>0</v>
      </c>
      <c r="AD632" s="126">
        <f t="shared" si="175"/>
        <v>0</v>
      </c>
      <c r="AE632" s="126">
        <f t="shared" si="176"/>
        <v>0</v>
      </c>
      <c r="AF632" s="127"/>
      <c r="AG632" s="125"/>
      <c r="AH632" s="125">
        <f t="shared" si="177"/>
        <v>3</v>
      </c>
      <c r="AI632" s="125">
        <f t="shared" si="178"/>
        <v>3</v>
      </c>
      <c r="AJ632" s="125" t="str">
        <f t="shared" si="179"/>
        <v>Correct</v>
      </c>
      <c r="AK632" s="125"/>
      <c r="AL632" s="115" t="s">
        <v>83</v>
      </c>
      <c r="AM632" s="115">
        <v>21</v>
      </c>
      <c r="AN632" s="115" t="s">
        <v>181</v>
      </c>
      <c r="AO632" s="115" t="s">
        <v>479</v>
      </c>
      <c r="AP632" s="115" t="s">
        <v>85</v>
      </c>
      <c r="AQ632" s="115" t="s">
        <v>86</v>
      </c>
      <c r="AR632" s="115" t="s">
        <v>87</v>
      </c>
      <c r="AS632" s="115" t="s">
        <v>100</v>
      </c>
      <c r="AT632" s="115" t="s">
        <v>94</v>
      </c>
      <c r="AU632" s="115" t="s">
        <v>95</v>
      </c>
      <c r="AV632" s="115" t="s">
        <v>91</v>
      </c>
      <c r="AW632" s="115" t="s">
        <v>91</v>
      </c>
    </row>
    <row r="633" spans="1:49">
      <c r="A633" s="115">
        <v>7044857434</v>
      </c>
      <c r="I633" s="115" t="s">
        <v>25</v>
      </c>
      <c r="K633" s="115" t="s">
        <v>27</v>
      </c>
      <c r="M633" s="115" t="s">
        <v>29</v>
      </c>
      <c r="O633" s="125"/>
      <c r="P633" s="125">
        <f t="shared" si="162"/>
        <v>3</v>
      </c>
      <c r="Q633" s="125">
        <f t="shared" si="163"/>
        <v>1</v>
      </c>
      <c r="R633" s="125"/>
      <c r="S633" s="125">
        <f t="shared" si="164"/>
        <v>0</v>
      </c>
      <c r="T633" s="125">
        <f t="shared" si="165"/>
        <v>0</v>
      </c>
      <c r="U633" s="125">
        <f t="shared" si="166"/>
        <v>0</v>
      </c>
      <c r="V633" s="126">
        <f t="shared" si="167"/>
        <v>0</v>
      </c>
      <c r="W633" s="126">
        <f t="shared" si="168"/>
        <v>0</v>
      </c>
      <c r="X633" s="126">
        <f t="shared" si="169"/>
        <v>0</v>
      </c>
      <c r="Y633" s="126">
        <f t="shared" si="170"/>
        <v>0</v>
      </c>
      <c r="Z633" s="126">
        <f t="shared" si="171"/>
        <v>1</v>
      </c>
      <c r="AA633" s="126">
        <f t="shared" si="172"/>
        <v>0</v>
      </c>
      <c r="AB633" s="126">
        <f t="shared" si="173"/>
        <v>1</v>
      </c>
      <c r="AC633" s="126">
        <f t="shared" si="174"/>
        <v>0</v>
      </c>
      <c r="AD633" s="126">
        <f t="shared" si="175"/>
        <v>1</v>
      </c>
      <c r="AE633" s="126">
        <f t="shared" si="176"/>
        <v>0</v>
      </c>
      <c r="AF633" s="127"/>
      <c r="AG633" s="125"/>
      <c r="AH633" s="125">
        <f t="shared" si="177"/>
        <v>3</v>
      </c>
      <c r="AI633" s="125">
        <f t="shared" si="178"/>
        <v>3</v>
      </c>
      <c r="AJ633" s="125" t="str">
        <f t="shared" si="179"/>
        <v>Correct</v>
      </c>
      <c r="AK633" s="125"/>
      <c r="AL633" s="115" t="s">
        <v>83</v>
      </c>
      <c r="AM633" s="115">
        <v>62</v>
      </c>
      <c r="AN633" s="115" t="s">
        <v>84</v>
      </c>
      <c r="AO633" s="115" t="s">
        <v>149</v>
      </c>
      <c r="AQ633" s="115" t="s">
        <v>91</v>
      </c>
      <c r="AR633" s="115" t="s">
        <v>87</v>
      </c>
      <c r="AS633" s="115" t="s">
        <v>101</v>
      </c>
      <c r="AT633" s="115" t="s">
        <v>89</v>
      </c>
      <c r="AU633" s="115" t="s">
        <v>90</v>
      </c>
      <c r="AV633" s="115" t="s">
        <v>91</v>
      </c>
      <c r="AW633" s="115" t="s">
        <v>91</v>
      </c>
    </row>
    <row r="634" spans="1:49">
      <c r="A634" s="115">
        <v>7010997371</v>
      </c>
      <c r="E634" s="115" t="s">
        <v>21</v>
      </c>
      <c r="F634" s="115" t="s">
        <v>22</v>
      </c>
      <c r="I634" s="115" t="s">
        <v>25</v>
      </c>
      <c r="J634" s="115" t="s">
        <v>26</v>
      </c>
      <c r="K634" s="115" t="s">
        <v>27</v>
      </c>
      <c r="L634" s="115" t="s">
        <v>28</v>
      </c>
      <c r="M634" s="115" t="s">
        <v>29</v>
      </c>
      <c r="N634" s="115" t="s">
        <v>30</v>
      </c>
      <c r="O634" s="125"/>
      <c r="P634" s="125">
        <f t="shared" si="162"/>
        <v>8</v>
      </c>
      <c r="Q634" s="125">
        <f t="shared" si="163"/>
        <v>0.375</v>
      </c>
      <c r="R634" s="125"/>
      <c r="S634" s="125">
        <f t="shared" si="164"/>
        <v>0</v>
      </c>
      <c r="T634" s="125">
        <f t="shared" si="165"/>
        <v>0</v>
      </c>
      <c r="U634" s="125">
        <f t="shared" si="166"/>
        <v>0</v>
      </c>
      <c r="V634" s="126">
        <f t="shared" si="167"/>
        <v>0.375</v>
      </c>
      <c r="W634" s="126">
        <f t="shared" si="168"/>
        <v>0.375</v>
      </c>
      <c r="X634" s="126">
        <f t="shared" si="169"/>
        <v>0</v>
      </c>
      <c r="Y634" s="126">
        <f t="shared" si="170"/>
        <v>0</v>
      </c>
      <c r="Z634" s="126">
        <f t="shared" si="171"/>
        <v>0.375</v>
      </c>
      <c r="AA634" s="126">
        <f t="shared" si="172"/>
        <v>0.375</v>
      </c>
      <c r="AB634" s="126">
        <f t="shared" si="173"/>
        <v>0.375</v>
      </c>
      <c r="AC634" s="126">
        <f t="shared" si="174"/>
        <v>0.375</v>
      </c>
      <c r="AD634" s="126">
        <f t="shared" si="175"/>
        <v>0.375</v>
      </c>
      <c r="AE634" s="126">
        <f t="shared" si="176"/>
        <v>0.375</v>
      </c>
      <c r="AF634" s="127"/>
      <c r="AG634" s="125"/>
      <c r="AH634" s="125">
        <f t="shared" si="177"/>
        <v>3</v>
      </c>
      <c r="AI634" s="125">
        <f t="shared" si="178"/>
        <v>8</v>
      </c>
      <c r="AJ634" s="125" t="str">
        <f t="shared" si="179"/>
        <v>Correct</v>
      </c>
      <c r="AK634" s="125"/>
      <c r="AL634" s="115" t="s">
        <v>83</v>
      </c>
      <c r="AN634" s="115" t="s">
        <v>84</v>
      </c>
      <c r="AO634" s="115" t="s">
        <v>129</v>
      </c>
      <c r="AP634" s="115" t="s">
        <v>85</v>
      </c>
      <c r="AQ634" s="115" t="s">
        <v>86</v>
      </c>
      <c r="AR634" s="115" t="s">
        <v>87</v>
      </c>
      <c r="AS634" s="115" t="s">
        <v>100</v>
      </c>
      <c r="AT634" s="115" t="s">
        <v>102</v>
      </c>
      <c r="AU634" s="115" t="s">
        <v>106</v>
      </c>
      <c r="AV634" s="115" t="s">
        <v>91</v>
      </c>
      <c r="AW634" s="115" t="s">
        <v>91</v>
      </c>
    </row>
    <row r="635" spans="1:49">
      <c r="A635" s="115">
        <v>7011536353</v>
      </c>
      <c r="C635" s="115" t="s">
        <v>19</v>
      </c>
      <c r="K635" s="115" t="s">
        <v>27</v>
      </c>
      <c r="L635" s="115" t="s">
        <v>28</v>
      </c>
      <c r="O635" s="125"/>
      <c r="P635" s="125">
        <f t="shared" si="162"/>
        <v>3</v>
      </c>
      <c r="Q635" s="125">
        <f t="shared" si="163"/>
        <v>1</v>
      </c>
      <c r="R635" s="125"/>
      <c r="S635" s="125">
        <f t="shared" si="164"/>
        <v>0</v>
      </c>
      <c r="T635" s="125">
        <f t="shared" si="165"/>
        <v>1</v>
      </c>
      <c r="U635" s="125">
        <f t="shared" si="166"/>
        <v>0</v>
      </c>
      <c r="V635" s="126">
        <f t="shared" si="167"/>
        <v>0</v>
      </c>
      <c r="W635" s="126">
        <f t="shared" si="168"/>
        <v>0</v>
      </c>
      <c r="X635" s="126">
        <f t="shared" si="169"/>
        <v>0</v>
      </c>
      <c r="Y635" s="126">
        <f t="shared" si="170"/>
        <v>0</v>
      </c>
      <c r="Z635" s="126">
        <f t="shared" si="171"/>
        <v>0</v>
      </c>
      <c r="AA635" s="126">
        <f t="shared" si="172"/>
        <v>0</v>
      </c>
      <c r="AB635" s="126">
        <f t="shared" si="173"/>
        <v>1</v>
      </c>
      <c r="AC635" s="126">
        <f t="shared" si="174"/>
        <v>1</v>
      </c>
      <c r="AD635" s="126">
        <f t="shared" si="175"/>
        <v>0</v>
      </c>
      <c r="AE635" s="126">
        <f t="shared" si="176"/>
        <v>0</v>
      </c>
      <c r="AF635" s="127"/>
      <c r="AG635" s="125"/>
      <c r="AH635" s="125">
        <f t="shared" si="177"/>
        <v>3</v>
      </c>
      <c r="AI635" s="125">
        <f t="shared" si="178"/>
        <v>3</v>
      </c>
      <c r="AJ635" s="125" t="str">
        <f t="shared" si="179"/>
        <v>Correct</v>
      </c>
      <c r="AK635" s="125"/>
      <c r="AL635" s="115" t="s">
        <v>99</v>
      </c>
      <c r="AM635" s="115">
        <v>69</v>
      </c>
      <c r="AN635" s="115" t="s">
        <v>181</v>
      </c>
      <c r="AO635" s="115" t="s">
        <v>208</v>
      </c>
      <c r="AP635" s="115" t="s">
        <v>85</v>
      </c>
      <c r="AQ635" s="115" t="s">
        <v>86</v>
      </c>
      <c r="AR635" s="115" t="s">
        <v>87</v>
      </c>
      <c r="AS635" s="115" t="s">
        <v>101</v>
      </c>
      <c r="AT635" s="115" t="s">
        <v>89</v>
      </c>
      <c r="AU635" s="115" t="s">
        <v>106</v>
      </c>
      <c r="AV635" s="115" t="s">
        <v>91</v>
      </c>
      <c r="AW635" s="115" t="s">
        <v>91</v>
      </c>
    </row>
    <row r="636" spans="1:49">
      <c r="A636" s="115">
        <v>7007930413</v>
      </c>
      <c r="C636" s="115" t="s">
        <v>19</v>
      </c>
      <c r="D636" s="115" t="s">
        <v>20</v>
      </c>
      <c r="L636" s="115" t="s">
        <v>28</v>
      </c>
      <c r="O636" s="125"/>
      <c r="P636" s="125">
        <f t="shared" si="162"/>
        <v>3</v>
      </c>
      <c r="Q636" s="125">
        <f t="shared" si="163"/>
        <v>1</v>
      </c>
      <c r="R636" s="125"/>
      <c r="S636" s="125">
        <f t="shared" si="164"/>
        <v>0</v>
      </c>
      <c r="T636" s="125">
        <f t="shared" si="165"/>
        <v>1</v>
      </c>
      <c r="U636" s="125">
        <f t="shared" si="166"/>
        <v>1</v>
      </c>
      <c r="V636" s="126">
        <f t="shared" si="167"/>
        <v>0</v>
      </c>
      <c r="W636" s="126">
        <f t="shared" si="168"/>
        <v>0</v>
      </c>
      <c r="X636" s="126">
        <f t="shared" si="169"/>
        <v>0</v>
      </c>
      <c r="Y636" s="126">
        <f t="shared" si="170"/>
        <v>0</v>
      </c>
      <c r="Z636" s="126">
        <f t="shared" si="171"/>
        <v>0</v>
      </c>
      <c r="AA636" s="126">
        <f t="shared" si="172"/>
        <v>0</v>
      </c>
      <c r="AB636" s="126">
        <f t="shared" si="173"/>
        <v>0</v>
      </c>
      <c r="AC636" s="126">
        <f t="shared" si="174"/>
        <v>1</v>
      </c>
      <c r="AD636" s="126">
        <f t="shared" si="175"/>
        <v>0</v>
      </c>
      <c r="AE636" s="126">
        <f t="shared" si="176"/>
        <v>0</v>
      </c>
      <c r="AF636" s="127"/>
      <c r="AG636" s="125"/>
      <c r="AH636" s="125">
        <f t="shared" si="177"/>
        <v>3</v>
      </c>
      <c r="AI636" s="125">
        <f t="shared" si="178"/>
        <v>3</v>
      </c>
      <c r="AJ636" s="125" t="str">
        <f t="shared" si="179"/>
        <v>Correct</v>
      </c>
      <c r="AK636" s="125"/>
      <c r="AL636" s="115" t="s">
        <v>99</v>
      </c>
      <c r="AM636" s="115">
        <v>70</v>
      </c>
      <c r="AN636" s="115" t="s">
        <v>84</v>
      </c>
      <c r="AO636" s="115" t="s">
        <v>135</v>
      </c>
      <c r="AP636" s="115" t="s">
        <v>85</v>
      </c>
      <c r="AQ636" s="115" t="s">
        <v>86</v>
      </c>
      <c r="AR636" s="115" t="s">
        <v>87</v>
      </c>
      <c r="AS636" s="115" t="s">
        <v>101</v>
      </c>
      <c r="AT636" s="115" t="s">
        <v>94</v>
      </c>
      <c r="AU636" s="115" t="s">
        <v>106</v>
      </c>
      <c r="AV636" s="115" t="s">
        <v>91</v>
      </c>
      <c r="AW636" s="115" t="s">
        <v>91</v>
      </c>
    </row>
    <row r="637" spans="1:49">
      <c r="A637" s="115">
        <v>6985469932</v>
      </c>
      <c r="B637" s="115" t="s">
        <v>18</v>
      </c>
      <c r="C637" s="115" t="s">
        <v>19</v>
      </c>
      <c r="L637" s="115" t="s">
        <v>28</v>
      </c>
      <c r="O637" s="125"/>
      <c r="P637" s="125">
        <f t="shared" si="162"/>
        <v>3</v>
      </c>
      <c r="Q637" s="125">
        <f t="shared" si="163"/>
        <v>1</v>
      </c>
      <c r="R637" s="125"/>
      <c r="S637" s="125">
        <f t="shared" si="164"/>
        <v>1</v>
      </c>
      <c r="T637" s="125">
        <f t="shared" si="165"/>
        <v>1</v>
      </c>
      <c r="U637" s="125">
        <f t="shared" si="166"/>
        <v>0</v>
      </c>
      <c r="V637" s="126">
        <f t="shared" si="167"/>
        <v>0</v>
      </c>
      <c r="W637" s="126">
        <f t="shared" si="168"/>
        <v>0</v>
      </c>
      <c r="X637" s="126">
        <f t="shared" si="169"/>
        <v>0</v>
      </c>
      <c r="Y637" s="126">
        <f t="shared" si="170"/>
        <v>0</v>
      </c>
      <c r="Z637" s="126">
        <f t="shared" si="171"/>
        <v>0</v>
      </c>
      <c r="AA637" s="126">
        <f t="shared" si="172"/>
        <v>0</v>
      </c>
      <c r="AB637" s="126">
        <f t="shared" si="173"/>
        <v>0</v>
      </c>
      <c r="AC637" s="126">
        <f t="shared" si="174"/>
        <v>1</v>
      </c>
      <c r="AD637" s="126">
        <f t="shared" si="175"/>
        <v>0</v>
      </c>
      <c r="AE637" s="126">
        <f t="shared" si="176"/>
        <v>0</v>
      </c>
      <c r="AF637" s="127"/>
      <c r="AG637" s="125"/>
      <c r="AH637" s="125">
        <f t="shared" si="177"/>
        <v>3</v>
      </c>
      <c r="AI637" s="125">
        <f t="shared" si="178"/>
        <v>3</v>
      </c>
      <c r="AJ637" s="125" t="str">
        <f t="shared" si="179"/>
        <v>Correct</v>
      </c>
      <c r="AK637" s="125"/>
      <c r="AL637" s="115" t="s">
        <v>83</v>
      </c>
      <c r="AM637" s="115">
        <v>59</v>
      </c>
      <c r="AN637" s="115" t="s">
        <v>181</v>
      </c>
      <c r="AO637" s="115" t="s">
        <v>222</v>
      </c>
      <c r="AP637" s="115" t="s">
        <v>85</v>
      </c>
      <c r="AQ637" s="115" t="s">
        <v>86</v>
      </c>
      <c r="AR637" s="115" t="s">
        <v>87</v>
      </c>
      <c r="AS637" s="115" t="s">
        <v>88</v>
      </c>
      <c r="AT637" s="115" t="s">
        <v>111</v>
      </c>
      <c r="AU637" s="115" t="s">
        <v>90</v>
      </c>
      <c r="AV637" s="115" t="s">
        <v>91</v>
      </c>
      <c r="AW637" s="115" t="s">
        <v>91</v>
      </c>
    </row>
    <row r="638" spans="1:49">
      <c r="A638" s="115">
        <v>6985442933</v>
      </c>
      <c r="C638" s="115" t="s">
        <v>19</v>
      </c>
      <c r="D638" s="115" t="s">
        <v>20</v>
      </c>
      <c r="O638" s="125"/>
      <c r="P638" s="125">
        <f t="shared" si="162"/>
        <v>2</v>
      </c>
      <c r="Q638" s="125">
        <f t="shared" si="163"/>
        <v>1.5</v>
      </c>
      <c r="R638" s="125"/>
      <c r="S638" s="125">
        <f t="shared" si="164"/>
        <v>0</v>
      </c>
      <c r="T638" s="125">
        <f t="shared" si="165"/>
        <v>1</v>
      </c>
      <c r="U638" s="125">
        <f t="shared" si="166"/>
        <v>1</v>
      </c>
      <c r="V638" s="126">
        <f t="shared" si="167"/>
        <v>0</v>
      </c>
      <c r="W638" s="126">
        <f t="shared" si="168"/>
        <v>0</v>
      </c>
      <c r="X638" s="126">
        <f t="shared" si="169"/>
        <v>0</v>
      </c>
      <c r="Y638" s="126">
        <f t="shared" si="170"/>
        <v>0</v>
      </c>
      <c r="Z638" s="126">
        <f t="shared" si="171"/>
        <v>0</v>
      </c>
      <c r="AA638" s="126">
        <f t="shared" si="172"/>
        <v>0</v>
      </c>
      <c r="AB638" s="126">
        <f t="shared" si="173"/>
        <v>0</v>
      </c>
      <c r="AC638" s="126">
        <f t="shared" si="174"/>
        <v>0</v>
      </c>
      <c r="AD638" s="126">
        <f t="shared" si="175"/>
        <v>0</v>
      </c>
      <c r="AE638" s="126">
        <f t="shared" si="176"/>
        <v>0</v>
      </c>
      <c r="AF638" s="127"/>
      <c r="AG638" s="125"/>
      <c r="AH638" s="125">
        <f t="shared" si="177"/>
        <v>2</v>
      </c>
      <c r="AI638" s="125">
        <f t="shared" si="178"/>
        <v>2</v>
      </c>
      <c r="AJ638" s="125" t="str">
        <f t="shared" si="179"/>
        <v>Correct</v>
      </c>
      <c r="AK638" s="125"/>
      <c r="AL638" s="115" t="s">
        <v>83</v>
      </c>
      <c r="AM638" s="115">
        <v>70</v>
      </c>
      <c r="AN638" s="115" t="s">
        <v>84</v>
      </c>
      <c r="AO638" s="115" t="s">
        <v>147</v>
      </c>
      <c r="AP638" s="115" t="s">
        <v>85</v>
      </c>
      <c r="AQ638" s="115" t="s">
        <v>86</v>
      </c>
      <c r="AR638" s="115" t="s">
        <v>87</v>
      </c>
      <c r="AS638" s="115" t="s">
        <v>100</v>
      </c>
      <c r="AT638" s="115" t="s">
        <v>102</v>
      </c>
      <c r="AU638" s="115" t="s">
        <v>90</v>
      </c>
      <c r="AV638" s="115" t="s">
        <v>91</v>
      </c>
      <c r="AW638" s="115" t="s">
        <v>91</v>
      </c>
    </row>
    <row r="639" spans="1:49">
      <c r="A639" s="115">
        <v>7020572570</v>
      </c>
      <c r="C639" s="115" t="s">
        <v>19</v>
      </c>
      <c r="D639" s="115" t="s">
        <v>20</v>
      </c>
      <c r="J639" s="115" t="s">
        <v>26</v>
      </c>
      <c r="O639" s="125"/>
      <c r="P639" s="125">
        <f t="shared" si="162"/>
        <v>3</v>
      </c>
      <c r="Q639" s="125">
        <f t="shared" si="163"/>
        <v>1</v>
      </c>
      <c r="R639" s="125"/>
      <c r="S639" s="125">
        <f t="shared" si="164"/>
        <v>0</v>
      </c>
      <c r="T639" s="125">
        <f t="shared" si="165"/>
        <v>1</v>
      </c>
      <c r="U639" s="125">
        <f t="shared" si="166"/>
        <v>1</v>
      </c>
      <c r="V639" s="126">
        <f t="shared" si="167"/>
        <v>0</v>
      </c>
      <c r="W639" s="126">
        <f t="shared" si="168"/>
        <v>0</v>
      </c>
      <c r="X639" s="126">
        <f t="shared" si="169"/>
        <v>0</v>
      </c>
      <c r="Y639" s="126">
        <f t="shared" si="170"/>
        <v>0</v>
      </c>
      <c r="Z639" s="126">
        <f t="shared" si="171"/>
        <v>0</v>
      </c>
      <c r="AA639" s="126">
        <f t="shared" si="172"/>
        <v>1</v>
      </c>
      <c r="AB639" s="126">
        <f t="shared" si="173"/>
        <v>0</v>
      </c>
      <c r="AC639" s="126">
        <f t="shared" si="174"/>
        <v>0</v>
      </c>
      <c r="AD639" s="126">
        <f t="shared" si="175"/>
        <v>0</v>
      </c>
      <c r="AE639" s="126">
        <f t="shared" si="176"/>
        <v>0</v>
      </c>
      <c r="AF639" s="127"/>
      <c r="AG639" s="125"/>
      <c r="AH639" s="125">
        <f t="shared" si="177"/>
        <v>3</v>
      </c>
      <c r="AI639" s="125">
        <f t="shared" si="178"/>
        <v>3</v>
      </c>
      <c r="AJ639" s="125" t="str">
        <f t="shared" si="179"/>
        <v>Correct</v>
      </c>
      <c r="AK639" s="125"/>
      <c r="AL639" s="115" t="s">
        <v>99</v>
      </c>
      <c r="AM639" s="115">
        <v>57</v>
      </c>
      <c r="AN639" s="115" t="s">
        <v>84</v>
      </c>
      <c r="AO639" s="115" t="s">
        <v>146</v>
      </c>
      <c r="AP639" s="115" t="s">
        <v>97</v>
      </c>
      <c r="AQ639" s="115" t="s">
        <v>86</v>
      </c>
      <c r="AR639" s="115" t="s">
        <v>87</v>
      </c>
      <c r="AT639" s="115" t="s">
        <v>89</v>
      </c>
      <c r="AU639" s="115" t="s">
        <v>113</v>
      </c>
      <c r="AV639" s="115" t="s">
        <v>91</v>
      </c>
      <c r="AW639" s="115" t="s">
        <v>91</v>
      </c>
    </row>
    <row r="640" spans="1:49">
      <c r="A640" s="115">
        <v>5585279303</v>
      </c>
      <c r="C640" s="115" t="s">
        <v>19</v>
      </c>
      <c r="O640" s="125"/>
      <c r="P640" s="125">
        <f t="shared" si="162"/>
        <v>1</v>
      </c>
      <c r="Q640" s="125">
        <f t="shared" si="163"/>
        <v>3</v>
      </c>
      <c r="R640" s="125"/>
      <c r="S640" s="125">
        <f t="shared" si="164"/>
        <v>0</v>
      </c>
      <c r="T640" s="125">
        <f t="shared" si="165"/>
        <v>1</v>
      </c>
      <c r="U640" s="125">
        <f t="shared" si="166"/>
        <v>0</v>
      </c>
      <c r="V640" s="126">
        <f t="shared" si="167"/>
        <v>0</v>
      </c>
      <c r="W640" s="126">
        <f t="shared" si="168"/>
        <v>0</v>
      </c>
      <c r="X640" s="126">
        <f t="shared" si="169"/>
        <v>0</v>
      </c>
      <c r="Y640" s="126">
        <f t="shared" si="170"/>
        <v>0</v>
      </c>
      <c r="Z640" s="126">
        <f t="shared" si="171"/>
        <v>0</v>
      </c>
      <c r="AA640" s="126">
        <f t="shared" si="172"/>
        <v>0</v>
      </c>
      <c r="AB640" s="126">
        <f t="shared" si="173"/>
        <v>0</v>
      </c>
      <c r="AC640" s="126">
        <f t="shared" si="174"/>
        <v>0</v>
      </c>
      <c r="AD640" s="126">
        <f t="shared" si="175"/>
        <v>0</v>
      </c>
      <c r="AE640" s="126">
        <f t="shared" si="176"/>
        <v>0</v>
      </c>
      <c r="AF640" s="127"/>
      <c r="AG640" s="125"/>
      <c r="AH640" s="125">
        <f t="shared" si="177"/>
        <v>1</v>
      </c>
      <c r="AI640" s="125">
        <f t="shared" si="178"/>
        <v>1</v>
      </c>
      <c r="AJ640" s="125" t="str">
        <f t="shared" si="179"/>
        <v>Correct</v>
      </c>
      <c r="AK640" s="125"/>
      <c r="AL640" s="115" t="s">
        <v>99</v>
      </c>
      <c r="AM640" s="115">
        <v>56</v>
      </c>
      <c r="AN640" s="115" t="s">
        <v>181</v>
      </c>
      <c r="AO640" s="115" t="s">
        <v>214</v>
      </c>
      <c r="AP640" s="115" t="s">
        <v>114</v>
      </c>
      <c r="AQ640" s="115" t="s">
        <v>91</v>
      </c>
      <c r="AR640" s="115" t="s">
        <v>137</v>
      </c>
      <c r="AS640" s="115" t="s">
        <v>100</v>
      </c>
      <c r="AT640" s="115" t="s">
        <v>102</v>
      </c>
      <c r="AU640" s="115" t="s">
        <v>90</v>
      </c>
      <c r="AV640" s="115" t="s">
        <v>91</v>
      </c>
      <c r="AW640" s="115" t="s">
        <v>86</v>
      </c>
    </row>
    <row r="641" spans="1:49">
      <c r="A641" s="115">
        <v>5587485186</v>
      </c>
      <c r="C641" s="115" t="s">
        <v>19</v>
      </c>
      <c r="O641" s="125"/>
      <c r="P641" s="125">
        <f t="shared" si="162"/>
        <v>1</v>
      </c>
      <c r="Q641" s="125">
        <f t="shared" si="163"/>
        <v>3</v>
      </c>
      <c r="R641" s="125"/>
      <c r="S641" s="125">
        <f t="shared" si="164"/>
        <v>0</v>
      </c>
      <c r="T641" s="125">
        <f t="shared" si="165"/>
        <v>1</v>
      </c>
      <c r="U641" s="125">
        <f t="shared" si="166"/>
        <v>0</v>
      </c>
      <c r="V641" s="126">
        <f t="shared" si="167"/>
        <v>0</v>
      </c>
      <c r="W641" s="126">
        <f t="shared" si="168"/>
        <v>0</v>
      </c>
      <c r="X641" s="126">
        <f t="shared" si="169"/>
        <v>0</v>
      </c>
      <c r="Y641" s="126">
        <f t="shared" si="170"/>
        <v>0</v>
      </c>
      <c r="Z641" s="126">
        <f t="shared" si="171"/>
        <v>0</v>
      </c>
      <c r="AA641" s="126">
        <f t="shared" si="172"/>
        <v>0</v>
      </c>
      <c r="AB641" s="126">
        <f t="shared" si="173"/>
        <v>0</v>
      </c>
      <c r="AC641" s="126">
        <f t="shared" si="174"/>
        <v>0</v>
      </c>
      <c r="AD641" s="126">
        <f t="shared" si="175"/>
        <v>0</v>
      </c>
      <c r="AE641" s="126">
        <f t="shared" si="176"/>
        <v>0</v>
      </c>
      <c r="AF641" s="127"/>
      <c r="AG641" s="125"/>
      <c r="AH641" s="125">
        <f t="shared" si="177"/>
        <v>1</v>
      </c>
      <c r="AI641" s="125">
        <f t="shared" si="178"/>
        <v>1</v>
      </c>
      <c r="AJ641" s="125" t="str">
        <f t="shared" si="179"/>
        <v>Correct</v>
      </c>
      <c r="AK641" s="125"/>
      <c r="AL641" s="115" t="s">
        <v>99</v>
      </c>
      <c r="AM641" s="115">
        <v>41</v>
      </c>
      <c r="AN641" s="115" t="s">
        <v>181</v>
      </c>
      <c r="AO641" s="115" t="s">
        <v>183</v>
      </c>
      <c r="AP641" s="115" t="s">
        <v>85</v>
      </c>
      <c r="AQ641" s="115" t="s">
        <v>86</v>
      </c>
      <c r="AR641" s="115" t="s">
        <v>435</v>
      </c>
      <c r="AS641" s="115" t="s">
        <v>88</v>
      </c>
      <c r="AT641" s="115" t="s">
        <v>89</v>
      </c>
      <c r="AU641" s="115" t="s">
        <v>90</v>
      </c>
      <c r="AV641" s="115" t="s">
        <v>91</v>
      </c>
      <c r="AW641" s="115" t="s">
        <v>91</v>
      </c>
    </row>
    <row r="642" spans="1:49">
      <c r="A642" s="115">
        <v>7020339035</v>
      </c>
      <c r="J642" s="115" t="s">
        <v>26</v>
      </c>
      <c r="L642" s="115" t="s">
        <v>28</v>
      </c>
      <c r="O642" s="125"/>
      <c r="P642" s="125">
        <f t="shared" ref="P642:P705" si="180">COUNTA(B642:N642)</f>
        <v>2</v>
      </c>
      <c r="Q642" s="125">
        <f t="shared" ref="Q642:Q705" si="181">3/P642</f>
        <v>1.5</v>
      </c>
      <c r="R642" s="125"/>
      <c r="S642" s="125">
        <f t="shared" ref="S642:S705" si="182">IF($P642&lt;3,IF($B642=$B$1,1,0),IF($B642=$B$1,$Q642,0))</f>
        <v>0</v>
      </c>
      <c r="T642" s="125">
        <f t="shared" ref="T642:T705" si="183">IF($P642&lt;3,IF($C642=$C$1,1,0),IF($C642=$C$1,$Q642,0))</f>
        <v>0</v>
      </c>
      <c r="U642" s="125">
        <f t="shared" ref="U642:U705" si="184">IF($P642&lt;3,IF($D642=$D$1,1,0),IF($D642=$D$1,$Q642,0))</f>
        <v>0</v>
      </c>
      <c r="V642" s="126">
        <f t="shared" ref="V642:V705" si="185">IF($P642&lt;3,IF($E642=$E$1,1,0),IF($E642=$E$1,$Q642,0))</f>
        <v>0</v>
      </c>
      <c r="W642" s="126">
        <f t="shared" ref="W642:W705" si="186">IF($P642&lt;3,IF($F642=$F$1,1,0),IF($F642=$F$1,$Q642,0))</f>
        <v>0</v>
      </c>
      <c r="X642" s="126">
        <f t="shared" ref="X642:X705" si="187">IF($P642&lt;3,IF($G642=$G$1,1,0),IF($G642=$G$1,$Q642,0))</f>
        <v>0</v>
      </c>
      <c r="Y642" s="126">
        <f t="shared" ref="Y642:Y705" si="188">IF($P642&lt;3,IF($H642=$H$1,1,0),IF($H642=$H$1,$Q642,0))</f>
        <v>0</v>
      </c>
      <c r="Z642" s="126">
        <f t="shared" ref="Z642:Z705" si="189">IF($P642&lt;3,IF($I642=$I$1,1,0),IF($I642=$I$1,$Q642,0))</f>
        <v>0</v>
      </c>
      <c r="AA642" s="126">
        <f t="shared" ref="AA642:AA705" si="190">IF($P642&lt;3,IF($J642=$J$1,1,0),IF($J642=$J$1,$Q642,0))</f>
        <v>1</v>
      </c>
      <c r="AB642" s="126">
        <f t="shared" ref="AB642:AB705" si="191">IF($P642&lt;3,IF($K642=$K$1,1,0),IF($K642=$K$1,$Q642,0))</f>
        <v>0</v>
      </c>
      <c r="AC642" s="126">
        <f t="shared" ref="AC642:AC705" si="192">IF($P642&lt;3,IF($L642=$L$1,1,0),IF($L642=$L$1,$Q642,0))</f>
        <v>1</v>
      </c>
      <c r="AD642" s="126">
        <f t="shared" ref="AD642:AD705" si="193">IF($P642&lt;3,IF($M642=$M$1,1,0),IF($M642=$M$1,$Q642,0))</f>
        <v>0</v>
      </c>
      <c r="AE642" s="126">
        <f t="shared" ref="AE642:AE705" si="194">IF($P642&lt;3,IF($N642=$N$1,1,0),IF($N642=$N$1,$Q642,0))</f>
        <v>0</v>
      </c>
      <c r="AF642" s="127"/>
      <c r="AG642" s="125"/>
      <c r="AH642" s="125">
        <f t="shared" ref="AH642:AH705" si="195">SUM(S642:AE642)</f>
        <v>2</v>
      </c>
      <c r="AI642" s="125">
        <f t="shared" ref="AI642:AI705" si="196">P642</f>
        <v>2</v>
      </c>
      <c r="AJ642" s="125" t="str">
        <f t="shared" ref="AJ642:AJ705" si="197">IF(AH642=AI642,"Correct",IF(AH642=3,"Correct","Wrong"))</f>
        <v>Correct</v>
      </c>
      <c r="AK642" s="125"/>
      <c r="AL642" s="115" t="s">
        <v>83</v>
      </c>
      <c r="AM642" s="115">
        <v>14</v>
      </c>
      <c r="AN642" s="115" t="s">
        <v>84</v>
      </c>
      <c r="AP642" s="115" t="s">
        <v>97</v>
      </c>
      <c r="AQ642" s="115" t="s">
        <v>86</v>
      </c>
      <c r="AR642" s="115" t="s">
        <v>137</v>
      </c>
      <c r="AS642" s="115" t="s">
        <v>96</v>
      </c>
      <c r="AT642" s="115" t="s">
        <v>105</v>
      </c>
      <c r="AU642" s="115" t="s">
        <v>95</v>
      </c>
      <c r="AV642" s="115" t="s">
        <v>91</v>
      </c>
      <c r="AW642" s="115" t="s">
        <v>91</v>
      </c>
    </row>
    <row r="643" spans="1:49">
      <c r="A643" s="115">
        <v>6985131855</v>
      </c>
      <c r="B643" s="115" t="s">
        <v>18</v>
      </c>
      <c r="C643" s="115" t="s">
        <v>19</v>
      </c>
      <c r="J643" s="115" t="s">
        <v>26</v>
      </c>
      <c r="O643" s="125"/>
      <c r="P643" s="125">
        <f t="shared" si="180"/>
        <v>3</v>
      </c>
      <c r="Q643" s="125">
        <f t="shared" si="181"/>
        <v>1</v>
      </c>
      <c r="R643" s="125"/>
      <c r="S643" s="125">
        <f t="shared" si="182"/>
        <v>1</v>
      </c>
      <c r="T643" s="125">
        <f t="shared" si="183"/>
        <v>1</v>
      </c>
      <c r="U643" s="125">
        <f t="shared" si="184"/>
        <v>0</v>
      </c>
      <c r="V643" s="126">
        <f t="shared" si="185"/>
        <v>0</v>
      </c>
      <c r="W643" s="126">
        <f t="shared" si="186"/>
        <v>0</v>
      </c>
      <c r="X643" s="126">
        <f t="shared" si="187"/>
        <v>0</v>
      </c>
      <c r="Y643" s="126">
        <f t="shared" si="188"/>
        <v>0</v>
      </c>
      <c r="Z643" s="126">
        <f t="shared" si="189"/>
        <v>0</v>
      </c>
      <c r="AA643" s="126">
        <f t="shared" si="190"/>
        <v>1</v>
      </c>
      <c r="AB643" s="126">
        <f t="shared" si="191"/>
        <v>0</v>
      </c>
      <c r="AC643" s="126">
        <f t="shared" si="192"/>
        <v>0</v>
      </c>
      <c r="AD643" s="126">
        <f t="shared" si="193"/>
        <v>0</v>
      </c>
      <c r="AE643" s="126">
        <f t="shared" si="194"/>
        <v>0</v>
      </c>
      <c r="AF643" s="127"/>
      <c r="AG643" s="125"/>
      <c r="AH643" s="125">
        <f t="shared" si="195"/>
        <v>3</v>
      </c>
      <c r="AI643" s="125">
        <f t="shared" si="196"/>
        <v>3</v>
      </c>
      <c r="AJ643" s="125" t="str">
        <f t="shared" si="197"/>
        <v>Correct</v>
      </c>
      <c r="AK643" s="125"/>
      <c r="AL643" s="115" t="s">
        <v>99</v>
      </c>
      <c r="AM643" s="115">
        <v>36</v>
      </c>
      <c r="AN643" s="115" t="s">
        <v>181</v>
      </c>
      <c r="AO643" s="115" t="s">
        <v>191</v>
      </c>
      <c r="AP643" s="115" t="s">
        <v>114</v>
      </c>
      <c r="AQ643" s="115" t="s">
        <v>91</v>
      </c>
      <c r="AR643" s="115" t="s">
        <v>108</v>
      </c>
      <c r="AT643" s="115" t="s">
        <v>102</v>
      </c>
      <c r="AU643" s="115" t="s">
        <v>90</v>
      </c>
      <c r="AV643" s="115" t="s">
        <v>86</v>
      </c>
      <c r="AW643" s="115" t="s">
        <v>86</v>
      </c>
    </row>
    <row r="644" spans="1:49">
      <c r="A644" s="115">
        <v>7010995309</v>
      </c>
      <c r="N644" s="115" t="s">
        <v>30</v>
      </c>
      <c r="O644" s="125"/>
      <c r="P644" s="125">
        <f t="shared" si="180"/>
        <v>1</v>
      </c>
      <c r="Q644" s="125">
        <f t="shared" si="181"/>
        <v>3</v>
      </c>
      <c r="R644" s="125"/>
      <c r="S644" s="125">
        <f t="shared" si="182"/>
        <v>0</v>
      </c>
      <c r="T644" s="125">
        <f t="shared" si="183"/>
        <v>0</v>
      </c>
      <c r="U644" s="125">
        <f t="shared" si="184"/>
        <v>0</v>
      </c>
      <c r="V644" s="126">
        <f t="shared" si="185"/>
        <v>0</v>
      </c>
      <c r="W644" s="126">
        <f t="shared" si="186"/>
        <v>0</v>
      </c>
      <c r="X644" s="126">
        <f t="shared" si="187"/>
        <v>0</v>
      </c>
      <c r="Y644" s="126">
        <f t="shared" si="188"/>
        <v>0</v>
      </c>
      <c r="Z644" s="126">
        <f t="shared" si="189"/>
        <v>0</v>
      </c>
      <c r="AA644" s="126">
        <f t="shared" si="190"/>
        <v>0</v>
      </c>
      <c r="AB644" s="126">
        <f t="shared" si="191"/>
        <v>0</v>
      </c>
      <c r="AC644" s="126">
        <f t="shared" si="192"/>
        <v>0</v>
      </c>
      <c r="AD644" s="126">
        <f t="shared" si="193"/>
        <v>0</v>
      </c>
      <c r="AE644" s="126">
        <f t="shared" si="194"/>
        <v>1</v>
      </c>
      <c r="AF644" s="127"/>
      <c r="AG644" s="125"/>
      <c r="AH644" s="125">
        <f t="shared" si="195"/>
        <v>1</v>
      </c>
      <c r="AI644" s="125">
        <f t="shared" si="196"/>
        <v>1</v>
      </c>
      <c r="AJ644" s="125" t="str">
        <f t="shared" si="197"/>
        <v>Correct</v>
      </c>
      <c r="AK644" s="125"/>
      <c r="AL644" s="115" t="s">
        <v>99</v>
      </c>
      <c r="AM644" s="115">
        <v>61</v>
      </c>
      <c r="AN644" s="115" t="s">
        <v>84</v>
      </c>
      <c r="AO644" s="115" t="s">
        <v>123</v>
      </c>
      <c r="AP644" s="115" t="s">
        <v>85</v>
      </c>
      <c r="AQ644" s="115" t="s">
        <v>86</v>
      </c>
      <c r="AR644" s="115" t="s">
        <v>87</v>
      </c>
      <c r="AS644" s="115" t="s">
        <v>101</v>
      </c>
      <c r="AT644" s="115" t="s">
        <v>94</v>
      </c>
      <c r="AU644" s="115" t="s">
        <v>90</v>
      </c>
      <c r="AV644" s="115" t="s">
        <v>91</v>
      </c>
      <c r="AW644" s="115" t="s">
        <v>91</v>
      </c>
    </row>
    <row r="645" spans="1:49">
      <c r="A645" s="115">
        <v>7020572839</v>
      </c>
      <c r="B645" s="115" t="s">
        <v>18</v>
      </c>
      <c r="C645" s="115" t="s">
        <v>19</v>
      </c>
      <c r="D645" s="115" t="s">
        <v>20</v>
      </c>
      <c r="F645" s="115" t="s">
        <v>22</v>
      </c>
      <c r="J645" s="115" t="s">
        <v>26</v>
      </c>
      <c r="K645" s="115" t="s">
        <v>27</v>
      </c>
      <c r="L645" s="115" t="s">
        <v>28</v>
      </c>
      <c r="M645" s="115" t="s">
        <v>29</v>
      </c>
      <c r="N645" s="115" t="s">
        <v>30</v>
      </c>
      <c r="O645" s="125"/>
      <c r="P645" s="125">
        <f t="shared" si="180"/>
        <v>9</v>
      </c>
      <c r="Q645" s="125">
        <f t="shared" si="181"/>
        <v>0.33333333333333331</v>
      </c>
      <c r="R645" s="125"/>
      <c r="S645" s="125">
        <f t="shared" si="182"/>
        <v>0.33333333333333331</v>
      </c>
      <c r="T645" s="125">
        <f t="shared" si="183"/>
        <v>0.33333333333333331</v>
      </c>
      <c r="U645" s="125">
        <f t="shared" si="184"/>
        <v>0.33333333333333331</v>
      </c>
      <c r="V645" s="126">
        <f t="shared" si="185"/>
        <v>0</v>
      </c>
      <c r="W645" s="126">
        <f t="shared" si="186"/>
        <v>0.33333333333333331</v>
      </c>
      <c r="X645" s="126">
        <f t="shared" si="187"/>
        <v>0</v>
      </c>
      <c r="Y645" s="126">
        <f t="shared" si="188"/>
        <v>0</v>
      </c>
      <c r="Z645" s="126">
        <f t="shared" si="189"/>
        <v>0</v>
      </c>
      <c r="AA645" s="126">
        <f t="shared" si="190"/>
        <v>0.33333333333333331</v>
      </c>
      <c r="AB645" s="126">
        <f t="shared" si="191"/>
        <v>0.33333333333333331</v>
      </c>
      <c r="AC645" s="126">
        <f t="shared" si="192"/>
        <v>0.33333333333333331</v>
      </c>
      <c r="AD645" s="126">
        <f t="shared" si="193"/>
        <v>0.33333333333333331</v>
      </c>
      <c r="AE645" s="126">
        <f t="shared" si="194"/>
        <v>0.33333333333333331</v>
      </c>
      <c r="AF645" s="127"/>
      <c r="AG645" s="125"/>
      <c r="AH645" s="125">
        <f t="shared" si="195"/>
        <v>3</v>
      </c>
      <c r="AI645" s="125">
        <f t="shared" si="196"/>
        <v>9</v>
      </c>
      <c r="AJ645" s="125" t="str">
        <f t="shared" si="197"/>
        <v>Correct</v>
      </c>
      <c r="AK645" s="125"/>
      <c r="AL645" s="115" t="s">
        <v>83</v>
      </c>
      <c r="AM645" s="115">
        <v>44</v>
      </c>
      <c r="AN645" s="115" t="s">
        <v>84</v>
      </c>
      <c r="AO645" s="115" t="s">
        <v>160</v>
      </c>
      <c r="AQ645" s="115" t="s">
        <v>91</v>
      </c>
      <c r="AR645" s="115" t="s">
        <v>137</v>
      </c>
      <c r="AS645" s="115" t="s">
        <v>104</v>
      </c>
      <c r="AU645" s="115" t="s">
        <v>113</v>
      </c>
      <c r="AV645" s="115" t="s">
        <v>91</v>
      </c>
      <c r="AW645" s="115" t="s">
        <v>91</v>
      </c>
    </row>
    <row r="646" spans="1:49">
      <c r="A646" s="115">
        <v>5585083426</v>
      </c>
      <c r="H646" s="115" t="s">
        <v>24</v>
      </c>
      <c r="K646" s="115" t="s">
        <v>27</v>
      </c>
      <c r="O646" s="125"/>
      <c r="P646" s="125">
        <f t="shared" si="180"/>
        <v>2</v>
      </c>
      <c r="Q646" s="125">
        <f t="shared" si="181"/>
        <v>1.5</v>
      </c>
      <c r="R646" s="125"/>
      <c r="S646" s="125">
        <f t="shared" si="182"/>
        <v>0</v>
      </c>
      <c r="T646" s="125">
        <f t="shared" si="183"/>
        <v>0</v>
      </c>
      <c r="U646" s="125">
        <f t="shared" si="184"/>
        <v>0</v>
      </c>
      <c r="V646" s="126">
        <f t="shared" si="185"/>
        <v>0</v>
      </c>
      <c r="W646" s="126">
        <f t="shared" si="186"/>
        <v>0</v>
      </c>
      <c r="X646" s="126">
        <f t="shared" si="187"/>
        <v>0</v>
      </c>
      <c r="Y646" s="126">
        <f t="shared" si="188"/>
        <v>1</v>
      </c>
      <c r="Z646" s="126">
        <f t="shared" si="189"/>
        <v>0</v>
      </c>
      <c r="AA646" s="126">
        <f t="shared" si="190"/>
        <v>0</v>
      </c>
      <c r="AB646" s="126">
        <f t="shared" si="191"/>
        <v>1</v>
      </c>
      <c r="AC646" s="126">
        <f t="shared" si="192"/>
        <v>0</v>
      </c>
      <c r="AD646" s="126">
        <f t="shared" si="193"/>
        <v>0</v>
      </c>
      <c r="AE646" s="126">
        <f t="shared" si="194"/>
        <v>0</v>
      </c>
      <c r="AF646" s="127"/>
      <c r="AG646" s="125"/>
      <c r="AH646" s="125">
        <f t="shared" si="195"/>
        <v>2</v>
      </c>
      <c r="AI646" s="125">
        <f t="shared" si="196"/>
        <v>2</v>
      </c>
      <c r="AJ646" s="125" t="str">
        <f t="shared" si="197"/>
        <v>Correct</v>
      </c>
      <c r="AK646" s="125"/>
      <c r="AL646" s="115" t="s">
        <v>99</v>
      </c>
      <c r="AM646" s="115">
        <v>42</v>
      </c>
      <c r="AN646" s="115" t="s">
        <v>181</v>
      </c>
      <c r="AO646" s="115" t="s">
        <v>214</v>
      </c>
      <c r="AP646" s="115" t="s">
        <v>85</v>
      </c>
      <c r="AQ646" s="115" t="s">
        <v>86</v>
      </c>
      <c r="AR646" s="115" t="s">
        <v>87</v>
      </c>
      <c r="AS646" s="115" t="s">
        <v>88</v>
      </c>
      <c r="AT646" s="115" t="s">
        <v>111</v>
      </c>
      <c r="AU646" s="115" t="s">
        <v>90</v>
      </c>
      <c r="AV646" s="115" t="s">
        <v>91</v>
      </c>
      <c r="AW646" s="115" t="s">
        <v>91</v>
      </c>
    </row>
    <row r="647" spans="1:49">
      <c r="A647" s="115">
        <v>5606496349</v>
      </c>
      <c r="D647" s="115" t="s">
        <v>20</v>
      </c>
      <c r="E647" s="115" t="s">
        <v>21</v>
      </c>
      <c r="L647" s="115" t="s">
        <v>28</v>
      </c>
      <c r="O647" s="125"/>
      <c r="P647" s="125">
        <f t="shared" si="180"/>
        <v>3</v>
      </c>
      <c r="Q647" s="125">
        <f t="shared" si="181"/>
        <v>1</v>
      </c>
      <c r="R647" s="125"/>
      <c r="S647" s="125">
        <f t="shared" si="182"/>
        <v>0</v>
      </c>
      <c r="T647" s="125">
        <f t="shared" si="183"/>
        <v>0</v>
      </c>
      <c r="U647" s="125">
        <f t="shared" si="184"/>
        <v>1</v>
      </c>
      <c r="V647" s="126">
        <f t="shared" si="185"/>
        <v>1</v>
      </c>
      <c r="W647" s="126">
        <f t="shared" si="186"/>
        <v>0</v>
      </c>
      <c r="X647" s="126">
        <f t="shared" si="187"/>
        <v>0</v>
      </c>
      <c r="Y647" s="126">
        <f t="shared" si="188"/>
        <v>0</v>
      </c>
      <c r="Z647" s="126">
        <f t="shared" si="189"/>
        <v>0</v>
      </c>
      <c r="AA647" s="126">
        <f t="shared" si="190"/>
        <v>0</v>
      </c>
      <c r="AB647" s="126">
        <f t="shared" si="191"/>
        <v>0</v>
      </c>
      <c r="AC647" s="126">
        <f t="shared" si="192"/>
        <v>1</v>
      </c>
      <c r="AD647" s="126">
        <f t="shared" si="193"/>
        <v>0</v>
      </c>
      <c r="AE647" s="126">
        <f t="shared" si="194"/>
        <v>0</v>
      </c>
      <c r="AF647" s="127"/>
      <c r="AG647" s="125"/>
      <c r="AH647" s="125">
        <f t="shared" si="195"/>
        <v>3</v>
      </c>
      <c r="AI647" s="125">
        <f t="shared" si="196"/>
        <v>3</v>
      </c>
      <c r="AJ647" s="125" t="str">
        <f t="shared" si="197"/>
        <v>Correct</v>
      </c>
      <c r="AK647" s="125"/>
      <c r="AL647" s="115" t="s">
        <v>83</v>
      </c>
      <c r="AM647" s="115">
        <v>30</v>
      </c>
      <c r="AN647" s="115" t="s">
        <v>181</v>
      </c>
      <c r="AO647" s="115" t="s">
        <v>431</v>
      </c>
      <c r="AP647" s="115" t="s">
        <v>85</v>
      </c>
      <c r="AQ647" s="115" t="s">
        <v>86</v>
      </c>
      <c r="AR647" s="115" t="s">
        <v>87</v>
      </c>
      <c r="AS647" s="115" t="s">
        <v>88</v>
      </c>
      <c r="AT647" s="115" t="s">
        <v>120</v>
      </c>
      <c r="AU647" s="115" t="s">
        <v>90</v>
      </c>
      <c r="AV647" s="115" t="s">
        <v>91</v>
      </c>
      <c r="AW647" s="115" t="s">
        <v>91</v>
      </c>
    </row>
    <row r="648" spans="1:49">
      <c r="A648" s="115">
        <v>5597534714</v>
      </c>
      <c r="D648" s="115" t="s">
        <v>20</v>
      </c>
      <c r="K648" s="115" t="s">
        <v>27</v>
      </c>
      <c r="M648" s="115" t="s">
        <v>29</v>
      </c>
      <c r="O648" s="125"/>
      <c r="P648" s="125">
        <f t="shared" si="180"/>
        <v>3</v>
      </c>
      <c r="Q648" s="125">
        <f t="shared" si="181"/>
        <v>1</v>
      </c>
      <c r="R648" s="125"/>
      <c r="S648" s="125">
        <f t="shared" si="182"/>
        <v>0</v>
      </c>
      <c r="T648" s="125">
        <f t="shared" si="183"/>
        <v>0</v>
      </c>
      <c r="U648" s="125">
        <f t="shared" si="184"/>
        <v>1</v>
      </c>
      <c r="V648" s="126">
        <f t="shared" si="185"/>
        <v>0</v>
      </c>
      <c r="W648" s="126">
        <f t="shared" si="186"/>
        <v>0</v>
      </c>
      <c r="X648" s="126">
        <f t="shared" si="187"/>
        <v>0</v>
      </c>
      <c r="Y648" s="126">
        <f t="shared" si="188"/>
        <v>0</v>
      </c>
      <c r="Z648" s="126">
        <f t="shared" si="189"/>
        <v>0</v>
      </c>
      <c r="AA648" s="126">
        <f t="shared" si="190"/>
        <v>0</v>
      </c>
      <c r="AB648" s="126">
        <f t="shared" si="191"/>
        <v>1</v>
      </c>
      <c r="AC648" s="126">
        <f t="shared" si="192"/>
        <v>0</v>
      </c>
      <c r="AD648" s="126">
        <f t="shared" si="193"/>
        <v>1</v>
      </c>
      <c r="AE648" s="126">
        <f t="shared" si="194"/>
        <v>0</v>
      </c>
      <c r="AF648" s="127"/>
      <c r="AG648" s="125"/>
      <c r="AH648" s="125">
        <f t="shared" si="195"/>
        <v>3</v>
      </c>
      <c r="AI648" s="125">
        <f t="shared" si="196"/>
        <v>3</v>
      </c>
      <c r="AJ648" s="125" t="str">
        <f t="shared" si="197"/>
        <v>Correct</v>
      </c>
      <c r="AK648" s="125"/>
      <c r="AL648" s="115" t="s">
        <v>99</v>
      </c>
      <c r="AM648" s="115">
        <v>41</v>
      </c>
      <c r="AN648" s="115" t="s">
        <v>181</v>
      </c>
      <c r="AO648" s="115" t="s">
        <v>433</v>
      </c>
      <c r="AP648" s="115" t="s">
        <v>85</v>
      </c>
      <c r="AQ648" s="115" t="s">
        <v>86</v>
      </c>
      <c r="AR648" s="115" t="s">
        <v>87</v>
      </c>
      <c r="AS648" s="115" t="s">
        <v>88</v>
      </c>
      <c r="AT648" s="115" t="s">
        <v>111</v>
      </c>
      <c r="AU648" s="115" t="s">
        <v>90</v>
      </c>
      <c r="AV648" s="115" t="s">
        <v>91</v>
      </c>
      <c r="AW648" s="115" t="s">
        <v>91</v>
      </c>
    </row>
    <row r="649" spans="1:49">
      <c r="A649" s="115">
        <v>6985145748</v>
      </c>
      <c r="D649" s="115" t="s">
        <v>20</v>
      </c>
      <c r="I649" s="115" t="s">
        <v>25</v>
      </c>
      <c r="J649" s="115" t="s">
        <v>26</v>
      </c>
      <c r="O649" s="125"/>
      <c r="P649" s="125">
        <f t="shared" si="180"/>
        <v>3</v>
      </c>
      <c r="Q649" s="125">
        <f t="shared" si="181"/>
        <v>1</v>
      </c>
      <c r="R649" s="125"/>
      <c r="S649" s="125">
        <f t="shared" si="182"/>
        <v>0</v>
      </c>
      <c r="T649" s="125">
        <f t="shared" si="183"/>
        <v>0</v>
      </c>
      <c r="U649" s="125">
        <f t="shared" si="184"/>
        <v>1</v>
      </c>
      <c r="V649" s="126">
        <f t="shared" si="185"/>
        <v>0</v>
      </c>
      <c r="W649" s="126">
        <f t="shared" si="186"/>
        <v>0</v>
      </c>
      <c r="X649" s="126">
        <f t="shared" si="187"/>
        <v>0</v>
      </c>
      <c r="Y649" s="126">
        <f t="shared" si="188"/>
        <v>0</v>
      </c>
      <c r="Z649" s="126">
        <f t="shared" si="189"/>
        <v>1</v>
      </c>
      <c r="AA649" s="126">
        <f t="shared" si="190"/>
        <v>1</v>
      </c>
      <c r="AB649" s="126">
        <f t="shared" si="191"/>
        <v>0</v>
      </c>
      <c r="AC649" s="126">
        <f t="shared" si="192"/>
        <v>0</v>
      </c>
      <c r="AD649" s="126">
        <f t="shared" si="193"/>
        <v>0</v>
      </c>
      <c r="AE649" s="126">
        <f t="shared" si="194"/>
        <v>0</v>
      </c>
      <c r="AF649" s="127"/>
      <c r="AG649" s="125"/>
      <c r="AH649" s="125">
        <f t="shared" si="195"/>
        <v>3</v>
      </c>
      <c r="AI649" s="125">
        <f t="shared" si="196"/>
        <v>3</v>
      </c>
      <c r="AJ649" s="125" t="str">
        <f t="shared" si="197"/>
        <v>Correct</v>
      </c>
      <c r="AK649" s="125"/>
      <c r="AL649" s="115" t="s">
        <v>83</v>
      </c>
      <c r="AM649" s="115">
        <v>64</v>
      </c>
      <c r="AN649" s="115" t="s">
        <v>181</v>
      </c>
      <c r="AP649" s="115" t="s">
        <v>85</v>
      </c>
      <c r="AQ649" s="115" t="s">
        <v>86</v>
      </c>
      <c r="AR649" s="115" t="s">
        <v>87</v>
      </c>
      <c r="AT649" s="115" t="s">
        <v>102</v>
      </c>
      <c r="AU649" s="115" t="s">
        <v>106</v>
      </c>
      <c r="AV649" s="115" t="s">
        <v>91</v>
      </c>
      <c r="AW649" s="115" t="s">
        <v>86</v>
      </c>
    </row>
    <row r="650" spans="1:49">
      <c r="A650" s="115">
        <v>7010995942</v>
      </c>
      <c r="C650" s="115" t="s">
        <v>19</v>
      </c>
      <c r="D650" s="115" t="s">
        <v>20</v>
      </c>
      <c r="L650" s="115" t="s">
        <v>28</v>
      </c>
      <c r="O650" s="125"/>
      <c r="P650" s="125">
        <f t="shared" si="180"/>
        <v>3</v>
      </c>
      <c r="Q650" s="125">
        <f t="shared" si="181"/>
        <v>1</v>
      </c>
      <c r="R650" s="125"/>
      <c r="S650" s="125">
        <f t="shared" si="182"/>
        <v>0</v>
      </c>
      <c r="T650" s="125">
        <f t="shared" si="183"/>
        <v>1</v>
      </c>
      <c r="U650" s="125">
        <f t="shared" si="184"/>
        <v>1</v>
      </c>
      <c r="V650" s="126">
        <f t="shared" si="185"/>
        <v>0</v>
      </c>
      <c r="W650" s="126">
        <f t="shared" si="186"/>
        <v>0</v>
      </c>
      <c r="X650" s="126">
        <f t="shared" si="187"/>
        <v>0</v>
      </c>
      <c r="Y650" s="126">
        <f t="shared" si="188"/>
        <v>0</v>
      </c>
      <c r="Z650" s="126">
        <f t="shared" si="189"/>
        <v>0</v>
      </c>
      <c r="AA650" s="126">
        <f t="shared" si="190"/>
        <v>0</v>
      </c>
      <c r="AB650" s="126">
        <f t="shared" si="191"/>
        <v>0</v>
      </c>
      <c r="AC650" s="126">
        <f t="shared" si="192"/>
        <v>1</v>
      </c>
      <c r="AD650" s="126">
        <f t="shared" si="193"/>
        <v>0</v>
      </c>
      <c r="AE650" s="126">
        <f t="shared" si="194"/>
        <v>0</v>
      </c>
      <c r="AF650" s="127"/>
      <c r="AG650" s="125"/>
      <c r="AH650" s="125">
        <f t="shared" si="195"/>
        <v>3</v>
      </c>
      <c r="AI650" s="125">
        <f t="shared" si="196"/>
        <v>3</v>
      </c>
      <c r="AJ650" s="125" t="str">
        <f t="shared" si="197"/>
        <v>Correct</v>
      </c>
      <c r="AK650" s="125"/>
      <c r="AL650" s="115" t="s">
        <v>83</v>
      </c>
      <c r="AM650" s="115">
        <v>70</v>
      </c>
      <c r="AN650" s="115" t="s">
        <v>84</v>
      </c>
      <c r="AO650" s="115" t="s">
        <v>123</v>
      </c>
      <c r="AP650" s="115" t="s">
        <v>85</v>
      </c>
      <c r="AQ650" s="115" t="s">
        <v>86</v>
      </c>
      <c r="AR650" s="115" t="s">
        <v>87</v>
      </c>
      <c r="AS650" s="115" t="s">
        <v>101</v>
      </c>
      <c r="AT650" s="115" t="s">
        <v>111</v>
      </c>
      <c r="AU650" s="115" t="s">
        <v>106</v>
      </c>
      <c r="AV650" s="115" t="s">
        <v>91</v>
      </c>
      <c r="AW650" s="115" t="s">
        <v>91</v>
      </c>
    </row>
    <row r="651" spans="1:49">
      <c r="A651" s="115">
        <v>6985418483</v>
      </c>
      <c r="C651" s="115" t="s">
        <v>19</v>
      </c>
      <c r="D651" s="115" t="s">
        <v>20</v>
      </c>
      <c r="J651" s="115" t="s">
        <v>26</v>
      </c>
      <c r="O651" s="125"/>
      <c r="P651" s="125">
        <f t="shared" si="180"/>
        <v>3</v>
      </c>
      <c r="Q651" s="125">
        <f t="shared" si="181"/>
        <v>1</v>
      </c>
      <c r="R651" s="125"/>
      <c r="S651" s="125">
        <f t="shared" si="182"/>
        <v>0</v>
      </c>
      <c r="T651" s="125">
        <f t="shared" si="183"/>
        <v>1</v>
      </c>
      <c r="U651" s="125">
        <f t="shared" si="184"/>
        <v>1</v>
      </c>
      <c r="V651" s="126">
        <f t="shared" si="185"/>
        <v>0</v>
      </c>
      <c r="W651" s="126">
        <f t="shared" si="186"/>
        <v>0</v>
      </c>
      <c r="X651" s="126">
        <f t="shared" si="187"/>
        <v>0</v>
      </c>
      <c r="Y651" s="126">
        <f t="shared" si="188"/>
        <v>0</v>
      </c>
      <c r="Z651" s="126">
        <f t="shared" si="189"/>
        <v>0</v>
      </c>
      <c r="AA651" s="126">
        <f t="shared" si="190"/>
        <v>1</v>
      </c>
      <c r="AB651" s="126">
        <f t="shared" si="191"/>
        <v>0</v>
      </c>
      <c r="AC651" s="126">
        <f t="shared" si="192"/>
        <v>0</v>
      </c>
      <c r="AD651" s="126">
        <f t="shared" si="193"/>
        <v>0</v>
      </c>
      <c r="AE651" s="126">
        <f t="shared" si="194"/>
        <v>0</v>
      </c>
      <c r="AF651" s="127"/>
      <c r="AG651" s="125"/>
      <c r="AH651" s="125">
        <f t="shared" si="195"/>
        <v>3</v>
      </c>
      <c r="AI651" s="125">
        <f t="shared" si="196"/>
        <v>3</v>
      </c>
      <c r="AJ651" s="125" t="str">
        <f t="shared" si="197"/>
        <v>Correct</v>
      </c>
      <c r="AK651" s="125"/>
      <c r="AL651" s="115" t="s">
        <v>99</v>
      </c>
      <c r="AM651" s="115">
        <v>61</v>
      </c>
      <c r="AN651" s="115" t="s">
        <v>181</v>
      </c>
      <c r="AO651" s="115" t="s">
        <v>183</v>
      </c>
      <c r="AP651" s="115" t="s">
        <v>85</v>
      </c>
      <c r="AQ651" s="115" t="s">
        <v>86</v>
      </c>
      <c r="AR651" s="115" t="s">
        <v>87</v>
      </c>
      <c r="AS651" s="115" t="s">
        <v>101</v>
      </c>
      <c r="AT651" s="115" t="s">
        <v>94</v>
      </c>
      <c r="AU651" s="115" t="s">
        <v>113</v>
      </c>
      <c r="AV651" s="115" t="s">
        <v>91</v>
      </c>
      <c r="AW651" s="115" t="s">
        <v>91</v>
      </c>
    </row>
    <row r="652" spans="1:49">
      <c r="A652" s="115">
        <v>7045760855</v>
      </c>
      <c r="C652" s="115" t="s">
        <v>19</v>
      </c>
      <c r="J652" s="115" t="s">
        <v>26</v>
      </c>
      <c r="N652" s="115" t="s">
        <v>30</v>
      </c>
      <c r="O652" s="125"/>
      <c r="P652" s="125">
        <f t="shared" si="180"/>
        <v>3</v>
      </c>
      <c r="Q652" s="125">
        <f t="shared" si="181"/>
        <v>1</v>
      </c>
      <c r="R652" s="125"/>
      <c r="S652" s="125">
        <f t="shared" si="182"/>
        <v>0</v>
      </c>
      <c r="T652" s="125">
        <f t="shared" si="183"/>
        <v>1</v>
      </c>
      <c r="U652" s="125">
        <f t="shared" si="184"/>
        <v>0</v>
      </c>
      <c r="V652" s="126">
        <f t="shared" si="185"/>
        <v>0</v>
      </c>
      <c r="W652" s="126">
        <f t="shared" si="186"/>
        <v>0</v>
      </c>
      <c r="X652" s="126">
        <f t="shared" si="187"/>
        <v>0</v>
      </c>
      <c r="Y652" s="126">
        <f t="shared" si="188"/>
        <v>0</v>
      </c>
      <c r="Z652" s="126">
        <f t="shared" si="189"/>
        <v>0</v>
      </c>
      <c r="AA652" s="126">
        <f t="shared" si="190"/>
        <v>1</v>
      </c>
      <c r="AB652" s="126">
        <f t="shared" si="191"/>
        <v>0</v>
      </c>
      <c r="AC652" s="126">
        <f t="shared" si="192"/>
        <v>0</v>
      </c>
      <c r="AD652" s="126">
        <f t="shared" si="193"/>
        <v>0</v>
      </c>
      <c r="AE652" s="126">
        <f t="shared" si="194"/>
        <v>1</v>
      </c>
      <c r="AF652" s="127"/>
      <c r="AG652" s="125"/>
      <c r="AH652" s="125">
        <f t="shared" si="195"/>
        <v>3</v>
      </c>
      <c r="AI652" s="125">
        <f t="shared" si="196"/>
        <v>3</v>
      </c>
      <c r="AJ652" s="125" t="str">
        <f t="shared" si="197"/>
        <v>Correct</v>
      </c>
      <c r="AK652" s="125"/>
      <c r="AL652" s="115" t="s">
        <v>83</v>
      </c>
      <c r="AM652" s="115">
        <v>64</v>
      </c>
      <c r="AN652" s="115" t="s">
        <v>181</v>
      </c>
      <c r="AO652" s="115" t="s">
        <v>194</v>
      </c>
      <c r="AP652" s="115" t="s">
        <v>97</v>
      </c>
      <c r="AQ652" s="115" t="s">
        <v>86</v>
      </c>
      <c r="AR652" s="115" t="s">
        <v>87</v>
      </c>
      <c r="AS652" s="115" t="s">
        <v>96</v>
      </c>
      <c r="AT652" s="115" t="s">
        <v>94</v>
      </c>
      <c r="AU652" s="115" t="s">
        <v>98</v>
      </c>
      <c r="AV652" s="115" t="s">
        <v>91</v>
      </c>
      <c r="AW652" s="115" t="s">
        <v>91</v>
      </c>
    </row>
    <row r="653" spans="1:49">
      <c r="A653" s="115">
        <v>5587040461</v>
      </c>
      <c r="C653" s="115" t="s">
        <v>19</v>
      </c>
      <c r="F653" s="115" t="s">
        <v>22</v>
      </c>
      <c r="L653" s="115" t="s">
        <v>28</v>
      </c>
      <c r="O653" s="125"/>
      <c r="P653" s="125">
        <f t="shared" si="180"/>
        <v>3</v>
      </c>
      <c r="Q653" s="125">
        <f t="shared" si="181"/>
        <v>1</v>
      </c>
      <c r="R653" s="125"/>
      <c r="S653" s="125">
        <f t="shared" si="182"/>
        <v>0</v>
      </c>
      <c r="T653" s="125">
        <f t="shared" si="183"/>
        <v>1</v>
      </c>
      <c r="U653" s="125">
        <f t="shared" si="184"/>
        <v>0</v>
      </c>
      <c r="V653" s="126">
        <f t="shared" si="185"/>
        <v>0</v>
      </c>
      <c r="W653" s="126">
        <f t="shared" si="186"/>
        <v>1</v>
      </c>
      <c r="X653" s="126">
        <f t="shared" si="187"/>
        <v>0</v>
      </c>
      <c r="Y653" s="126">
        <f t="shared" si="188"/>
        <v>0</v>
      </c>
      <c r="Z653" s="126">
        <f t="shared" si="189"/>
        <v>0</v>
      </c>
      <c r="AA653" s="126">
        <f t="shared" si="190"/>
        <v>0</v>
      </c>
      <c r="AB653" s="126">
        <f t="shared" si="191"/>
        <v>0</v>
      </c>
      <c r="AC653" s="126">
        <f t="shared" si="192"/>
        <v>1</v>
      </c>
      <c r="AD653" s="126">
        <f t="shared" si="193"/>
        <v>0</v>
      </c>
      <c r="AE653" s="126">
        <f t="shared" si="194"/>
        <v>0</v>
      </c>
      <c r="AF653" s="127"/>
      <c r="AG653" s="125"/>
      <c r="AH653" s="125">
        <f t="shared" si="195"/>
        <v>3</v>
      </c>
      <c r="AI653" s="125">
        <f t="shared" si="196"/>
        <v>3</v>
      </c>
      <c r="AJ653" s="125" t="str">
        <f t="shared" si="197"/>
        <v>Correct</v>
      </c>
      <c r="AK653" s="125"/>
      <c r="AL653" s="115" t="s">
        <v>83</v>
      </c>
      <c r="AM653" s="115">
        <v>57</v>
      </c>
      <c r="AN653" s="115" t="s">
        <v>84</v>
      </c>
      <c r="AO653" s="115" t="s">
        <v>131</v>
      </c>
      <c r="AP653" s="115" t="s">
        <v>85</v>
      </c>
      <c r="AQ653" s="115" t="s">
        <v>86</v>
      </c>
      <c r="AR653" s="115" t="s">
        <v>87</v>
      </c>
      <c r="AS653" s="115" t="s">
        <v>88</v>
      </c>
      <c r="AT653" s="115" t="s">
        <v>111</v>
      </c>
      <c r="AU653" s="115" t="s">
        <v>90</v>
      </c>
      <c r="AV653" s="115" t="s">
        <v>91</v>
      </c>
      <c r="AW653" s="115" t="s">
        <v>91</v>
      </c>
    </row>
    <row r="654" spans="1:49">
      <c r="A654" s="115">
        <v>7045780203</v>
      </c>
      <c r="D654" s="115" t="s">
        <v>20</v>
      </c>
      <c r="M654" s="115" t="s">
        <v>29</v>
      </c>
      <c r="N654" s="115" t="s">
        <v>30</v>
      </c>
      <c r="O654" s="125"/>
      <c r="P654" s="125">
        <f t="shared" si="180"/>
        <v>3</v>
      </c>
      <c r="Q654" s="125">
        <f t="shared" si="181"/>
        <v>1</v>
      </c>
      <c r="R654" s="125"/>
      <c r="S654" s="125">
        <f t="shared" si="182"/>
        <v>0</v>
      </c>
      <c r="T654" s="125">
        <f t="shared" si="183"/>
        <v>0</v>
      </c>
      <c r="U654" s="125">
        <f t="shared" si="184"/>
        <v>1</v>
      </c>
      <c r="V654" s="126">
        <f t="shared" si="185"/>
        <v>0</v>
      </c>
      <c r="W654" s="126">
        <f t="shared" si="186"/>
        <v>0</v>
      </c>
      <c r="X654" s="126">
        <f t="shared" si="187"/>
        <v>0</v>
      </c>
      <c r="Y654" s="126">
        <f t="shared" si="188"/>
        <v>0</v>
      </c>
      <c r="Z654" s="126">
        <f t="shared" si="189"/>
        <v>0</v>
      </c>
      <c r="AA654" s="126">
        <f t="shared" si="190"/>
        <v>0</v>
      </c>
      <c r="AB654" s="126">
        <f t="shared" si="191"/>
        <v>0</v>
      </c>
      <c r="AC654" s="126">
        <f t="shared" si="192"/>
        <v>0</v>
      </c>
      <c r="AD654" s="126">
        <f t="shared" si="193"/>
        <v>1</v>
      </c>
      <c r="AE654" s="126">
        <f t="shared" si="194"/>
        <v>1</v>
      </c>
      <c r="AF654" s="127"/>
      <c r="AG654" s="125"/>
      <c r="AH654" s="125">
        <f t="shared" si="195"/>
        <v>3</v>
      </c>
      <c r="AI654" s="125">
        <f t="shared" si="196"/>
        <v>3</v>
      </c>
      <c r="AJ654" s="125" t="str">
        <f t="shared" si="197"/>
        <v>Correct</v>
      </c>
      <c r="AK654" s="125"/>
      <c r="AL654" s="115" t="s">
        <v>83</v>
      </c>
      <c r="AM654" s="115">
        <v>83</v>
      </c>
      <c r="AN654" s="115" t="s">
        <v>181</v>
      </c>
      <c r="AO654" s="115" t="s">
        <v>230</v>
      </c>
      <c r="AP654" s="115" t="s">
        <v>85</v>
      </c>
      <c r="AQ654" s="115" t="s">
        <v>86</v>
      </c>
      <c r="AR654" s="115" t="s">
        <v>87</v>
      </c>
      <c r="AS654" s="115" t="s">
        <v>88</v>
      </c>
      <c r="AT654" s="115" t="s">
        <v>111</v>
      </c>
      <c r="AU654" s="115" t="s">
        <v>106</v>
      </c>
      <c r="AV654" s="115" t="s">
        <v>91</v>
      </c>
      <c r="AW654" s="115" t="s">
        <v>91</v>
      </c>
    </row>
    <row r="655" spans="1:49">
      <c r="A655" s="115">
        <v>7044858642</v>
      </c>
      <c r="B655" s="115" t="s">
        <v>18</v>
      </c>
      <c r="C655" s="115" t="s">
        <v>19</v>
      </c>
      <c r="L655" s="115" t="s">
        <v>28</v>
      </c>
      <c r="M655" s="115" t="s">
        <v>29</v>
      </c>
      <c r="O655" s="125"/>
      <c r="P655" s="125">
        <f t="shared" si="180"/>
        <v>4</v>
      </c>
      <c r="Q655" s="125">
        <f t="shared" si="181"/>
        <v>0.75</v>
      </c>
      <c r="R655" s="125"/>
      <c r="S655" s="125">
        <f t="shared" si="182"/>
        <v>0.75</v>
      </c>
      <c r="T655" s="125">
        <f t="shared" si="183"/>
        <v>0.75</v>
      </c>
      <c r="U655" s="125">
        <f t="shared" si="184"/>
        <v>0</v>
      </c>
      <c r="V655" s="126">
        <f t="shared" si="185"/>
        <v>0</v>
      </c>
      <c r="W655" s="126">
        <f t="shared" si="186"/>
        <v>0</v>
      </c>
      <c r="X655" s="126">
        <f t="shared" si="187"/>
        <v>0</v>
      </c>
      <c r="Y655" s="126">
        <f t="shared" si="188"/>
        <v>0</v>
      </c>
      <c r="Z655" s="126">
        <f t="shared" si="189"/>
        <v>0</v>
      </c>
      <c r="AA655" s="126">
        <f t="shared" si="190"/>
        <v>0</v>
      </c>
      <c r="AB655" s="126">
        <f t="shared" si="191"/>
        <v>0</v>
      </c>
      <c r="AC655" s="126">
        <f t="shared" si="192"/>
        <v>0.75</v>
      </c>
      <c r="AD655" s="126">
        <f t="shared" si="193"/>
        <v>0.75</v>
      </c>
      <c r="AE655" s="126">
        <f t="shared" si="194"/>
        <v>0</v>
      </c>
      <c r="AF655" s="127"/>
      <c r="AG655" s="125"/>
      <c r="AH655" s="125">
        <f t="shared" si="195"/>
        <v>3</v>
      </c>
      <c r="AI655" s="125">
        <f t="shared" si="196"/>
        <v>4</v>
      </c>
      <c r="AJ655" s="125" t="str">
        <f t="shared" si="197"/>
        <v>Correct</v>
      </c>
      <c r="AK655" s="125"/>
      <c r="AL655" s="115" t="s">
        <v>83</v>
      </c>
      <c r="AM655" s="115">
        <v>61</v>
      </c>
      <c r="AN655" s="115" t="s">
        <v>181</v>
      </c>
      <c r="AO655" s="115" t="s">
        <v>489</v>
      </c>
      <c r="AP655" s="115" t="s">
        <v>92</v>
      </c>
      <c r="AQ655" s="115" t="s">
        <v>86</v>
      </c>
      <c r="AR655" s="115" t="s">
        <v>87</v>
      </c>
      <c r="AS655" s="115" t="s">
        <v>100</v>
      </c>
      <c r="AT655" s="115" t="s">
        <v>89</v>
      </c>
      <c r="AU655" s="115" t="s">
        <v>106</v>
      </c>
      <c r="AV655" s="115" t="s">
        <v>91</v>
      </c>
      <c r="AW655" s="115" t="s">
        <v>91</v>
      </c>
    </row>
    <row r="656" spans="1:49">
      <c r="A656" s="115">
        <v>5587041624</v>
      </c>
      <c r="C656" s="115" t="s">
        <v>19</v>
      </c>
      <c r="H656" s="115" t="s">
        <v>24</v>
      </c>
      <c r="I656" s="115" t="s">
        <v>25</v>
      </c>
      <c r="O656" s="125"/>
      <c r="P656" s="125">
        <f t="shared" si="180"/>
        <v>3</v>
      </c>
      <c r="Q656" s="125">
        <f t="shared" si="181"/>
        <v>1</v>
      </c>
      <c r="R656" s="125"/>
      <c r="S656" s="125">
        <f t="shared" si="182"/>
        <v>0</v>
      </c>
      <c r="T656" s="125">
        <f t="shared" si="183"/>
        <v>1</v>
      </c>
      <c r="U656" s="125">
        <f t="shared" si="184"/>
        <v>0</v>
      </c>
      <c r="V656" s="126">
        <f t="shared" si="185"/>
        <v>0</v>
      </c>
      <c r="W656" s="126">
        <f t="shared" si="186"/>
        <v>0</v>
      </c>
      <c r="X656" s="126">
        <f t="shared" si="187"/>
        <v>0</v>
      </c>
      <c r="Y656" s="126">
        <f t="shared" si="188"/>
        <v>1</v>
      </c>
      <c r="Z656" s="126">
        <f t="shared" si="189"/>
        <v>1</v>
      </c>
      <c r="AA656" s="126">
        <f t="shared" si="190"/>
        <v>0</v>
      </c>
      <c r="AB656" s="126">
        <f t="shared" si="191"/>
        <v>0</v>
      </c>
      <c r="AC656" s="126">
        <f t="shared" si="192"/>
        <v>0</v>
      </c>
      <c r="AD656" s="126">
        <f t="shared" si="193"/>
        <v>0</v>
      </c>
      <c r="AE656" s="126">
        <f t="shared" si="194"/>
        <v>0</v>
      </c>
      <c r="AF656" s="127"/>
      <c r="AG656" s="125"/>
      <c r="AH656" s="125">
        <f t="shared" si="195"/>
        <v>3</v>
      </c>
      <c r="AI656" s="125">
        <f t="shared" si="196"/>
        <v>3</v>
      </c>
      <c r="AJ656" s="125" t="str">
        <f t="shared" si="197"/>
        <v>Correct</v>
      </c>
      <c r="AK656" s="125"/>
      <c r="AL656" s="115" t="s">
        <v>83</v>
      </c>
      <c r="AM656" s="115">
        <v>32</v>
      </c>
      <c r="AN656" s="115" t="s">
        <v>181</v>
      </c>
      <c r="AO656" s="115" t="s">
        <v>183</v>
      </c>
      <c r="AP656" s="115" t="s">
        <v>85</v>
      </c>
      <c r="AQ656" s="115" t="s">
        <v>86</v>
      </c>
      <c r="AR656" s="115" t="s">
        <v>137</v>
      </c>
      <c r="AS656" s="115" t="s">
        <v>100</v>
      </c>
      <c r="AT656" s="115" t="s">
        <v>89</v>
      </c>
      <c r="AU656" s="115" t="s">
        <v>90</v>
      </c>
      <c r="AV656" s="115" t="s">
        <v>91</v>
      </c>
      <c r="AW656" s="115" t="s">
        <v>91</v>
      </c>
    </row>
    <row r="657" spans="1:49">
      <c r="A657" s="115">
        <v>5585620585</v>
      </c>
      <c r="N657" s="115" t="s">
        <v>30</v>
      </c>
      <c r="O657" s="125"/>
      <c r="P657" s="125">
        <f t="shared" si="180"/>
        <v>1</v>
      </c>
      <c r="Q657" s="125">
        <f t="shared" si="181"/>
        <v>3</v>
      </c>
      <c r="R657" s="125"/>
      <c r="S657" s="125">
        <f t="shared" si="182"/>
        <v>0</v>
      </c>
      <c r="T657" s="125">
        <f t="shared" si="183"/>
        <v>0</v>
      </c>
      <c r="U657" s="125">
        <f t="shared" si="184"/>
        <v>0</v>
      </c>
      <c r="V657" s="126">
        <f t="shared" si="185"/>
        <v>0</v>
      </c>
      <c r="W657" s="126">
        <f t="shared" si="186"/>
        <v>0</v>
      </c>
      <c r="X657" s="126">
        <f t="shared" si="187"/>
        <v>0</v>
      </c>
      <c r="Y657" s="126">
        <f t="shared" si="188"/>
        <v>0</v>
      </c>
      <c r="Z657" s="126">
        <f t="shared" si="189"/>
        <v>0</v>
      </c>
      <c r="AA657" s="126">
        <f t="shared" si="190"/>
        <v>0</v>
      </c>
      <c r="AB657" s="126">
        <f t="shared" si="191"/>
        <v>0</v>
      </c>
      <c r="AC657" s="126">
        <f t="shared" si="192"/>
        <v>0</v>
      </c>
      <c r="AD657" s="126">
        <f t="shared" si="193"/>
        <v>0</v>
      </c>
      <c r="AE657" s="126">
        <f t="shared" si="194"/>
        <v>1</v>
      </c>
      <c r="AF657" s="127"/>
      <c r="AG657" s="125"/>
      <c r="AH657" s="125">
        <f t="shared" si="195"/>
        <v>1</v>
      </c>
      <c r="AI657" s="125">
        <f t="shared" si="196"/>
        <v>1</v>
      </c>
      <c r="AJ657" s="125" t="str">
        <f t="shared" si="197"/>
        <v>Correct</v>
      </c>
      <c r="AK657" s="125"/>
      <c r="AL657" s="115" t="s">
        <v>83</v>
      </c>
      <c r="AM657" s="115">
        <v>58</v>
      </c>
      <c r="AN657" s="115" t="s">
        <v>181</v>
      </c>
      <c r="AO657" s="115" t="s">
        <v>237</v>
      </c>
      <c r="AP657" s="115" t="s">
        <v>85</v>
      </c>
      <c r="AQ657" s="115" t="s">
        <v>86</v>
      </c>
      <c r="AR657" s="115" t="s">
        <v>87</v>
      </c>
      <c r="AS657" s="115" t="s">
        <v>100</v>
      </c>
      <c r="AT657" s="115" t="s">
        <v>111</v>
      </c>
      <c r="AU657" s="115" t="s">
        <v>113</v>
      </c>
      <c r="AV657" s="115" t="s">
        <v>91</v>
      </c>
      <c r="AW657" s="115" t="s">
        <v>91</v>
      </c>
    </row>
    <row r="658" spans="1:49">
      <c r="A658" s="115">
        <v>7010996171</v>
      </c>
      <c r="C658" s="115" t="s">
        <v>19</v>
      </c>
      <c r="J658" s="115" t="s">
        <v>26</v>
      </c>
      <c r="L658" s="115" t="s">
        <v>28</v>
      </c>
      <c r="O658" s="125"/>
      <c r="P658" s="125">
        <f t="shared" si="180"/>
        <v>3</v>
      </c>
      <c r="Q658" s="125">
        <f t="shared" si="181"/>
        <v>1</v>
      </c>
      <c r="R658" s="125"/>
      <c r="S658" s="125">
        <f t="shared" si="182"/>
        <v>0</v>
      </c>
      <c r="T658" s="125">
        <f t="shared" si="183"/>
        <v>1</v>
      </c>
      <c r="U658" s="125">
        <f t="shared" si="184"/>
        <v>0</v>
      </c>
      <c r="V658" s="126">
        <f t="shared" si="185"/>
        <v>0</v>
      </c>
      <c r="W658" s="126">
        <f t="shared" si="186"/>
        <v>0</v>
      </c>
      <c r="X658" s="126">
        <f t="shared" si="187"/>
        <v>0</v>
      </c>
      <c r="Y658" s="126">
        <f t="shared" si="188"/>
        <v>0</v>
      </c>
      <c r="Z658" s="126">
        <f t="shared" si="189"/>
        <v>0</v>
      </c>
      <c r="AA658" s="126">
        <f t="shared" si="190"/>
        <v>1</v>
      </c>
      <c r="AB658" s="126">
        <f t="shared" si="191"/>
        <v>0</v>
      </c>
      <c r="AC658" s="126">
        <f t="shared" si="192"/>
        <v>1</v>
      </c>
      <c r="AD658" s="126">
        <f t="shared" si="193"/>
        <v>0</v>
      </c>
      <c r="AE658" s="126">
        <f t="shared" si="194"/>
        <v>0</v>
      </c>
      <c r="AF658" s="127"/>
      <c r="AG658" s="125"/>
      <c r="AH658" s="125">
        <f t="shared" si="195"/>
        <v>3</v>
      </c>
      <c r="AI658" s="125">
        <f t="shared" si="196"/>
        <v>3</v>
      </c>
      <c r="AJ658" s="125" t="str">
        <f t="shared" si="197"/>
        <v>Correct</v>
      </c>
      <c r="AK658" s="125"/>
      <c r="AL658" s="115" t="s">
        <v>99</v>
      </c>
      <c r="AM658" s="115">
        <v>55</v>
      </c>
      <c r="AN658" s="115" t="s">
        <v>84</v>
      </c>
      <c r="AO658" s="115" t="s">
        <v>123</v>
      </c>
      <c r="AP658" s="115" t="s">
        <v>85</v>
      </c>
      <c r="AQ658" s="115" t="s">
        <v>86</v>
      </c>
      <c r="AR658" s="115" t="s">
        <v>87</v>
      </c>
      <c r="AS658" s="115" t="s">
        <v>101</v>
      </c>
      <c r="AT658" s="115" t="s">
        <v>89</v>
      </c>
      <c r="AU658" s="115" t="s">
        <v>90</v>
      </c>
      <c r="AV658" s="115" t="s">
        <v>91</v>
      </c>
      <c r="AW658" s="115" t="s">
        <v>91</v>
      </c>
    </row>
    <row r="659" spans="1:49">
      <c r="A659" s="115">
        <v>7011542039</v>
      </c>
      <c r="C659" s="115" t="s">
        <v>19</v>
      </c>
      <c r="K659" s="115" t="s">
        <v>27</v>
      </c>
      <c r="L659" s="115" t="s">
        <v>28</v>
      </c>
      <c r="O659" s="125"/>
      <c r="P659" s="125">
        <f t="shared" si="180"/>
        <v>3</v>
      </c>
      <c r="Q659" s="125">
        <f t="shared" si="181"/>
        <v>1</v>
      </c>
      <c r="R659" s="125"/>
      <c r="S659" s="125">
        <f t="shared" si="182"/>
        <v>0</v>
      </c>
      <c r="T659" s="125">
        <f t="shared" si="183"/>
        <v>1</v>
      </c>
      <c r="U659" s="125">
        <f t="shared" si="184"/>
        <v>0</v>
      </c>
      <c r="V659" s="126">
        <f t="shared" si="185"/>
        <v>0</v>
      </c>
      <c r="W659" s="126">
        <f t="shared" si="186"/>
        <v>0</v>
      </c>
      <c r="X659" s="126">
        <f t="shared" si="187"/>
        <v>0</v>
      </c>
      <c r="Y659" s="126">
        <f t="shared" si="188"/>
        <v>0</v>
      </c>
      <c r="Z659" s="126">
        <f t="shared" si="189"/>
        <v>0</v>
      </c>
      <c r="AA659" s="126">
        <f t="shared" si="190"/>
        <v>0</v>
      </c>
      <c r="AB659" s="126">
        <f t="shared" si="191"/>
        <v>1</v>
      </c>
      <c r="AC659" s="126">
        <f t="shared" si="192"/>
        <v>1</v>
      </c>
      <c r="AD659" s="126">
        <f t="shared" si="193"/>
        <v>0</v>
      </c>
      <c r="AE659" s="126">
        <f t="shared" si="194"/>
        <v>0</v>
      </c>
      <c r="AF659" s="127"/>
      <c r="AG659" s="125"/>
      <c r="AH659" s="125">
        <f t="shared" si="195"/>
        <v>3</v>
      </c>
      <c r="AI659" s="125">
        <f t="shared" si="196"/>
        <v>3</v>
      </c>
      <c r="AJ659" s="125" t="str">
        <f t="shared" si="197"/>
        <v>Correct</v>
      </c>
      <c r="AK659" s="125"/>
      <c r="AL659" s="115" t="s">
        <v>83</v>
      </c>
      <c r="AM659" s="115">
        <v>35</v>
      </c>
      <c r="AN659" s="115" t="s">
        <v>181</v>
      </c>
      <c r="AO659" s="115" t="s">
        <v>190</v>
      </c>
      <c r="AP659" s="115" t="s">
        <v>85</v>
      </c>
      <c r="AQ659" s="115" t="s">
        <v>91</v>
      </c>
      <c r="AR659" s="115" t="s">
        <v>137</v>
      </c>
      <c r="AS659" s="115" t="s">
        <v>100</v>
      </c>
      <c r="AT659" s="115" t="s">
        <v>89</v>
      </c>
      <c r="AU659" s="115" t="s">
        <v>90</v>
      </c>
      <c r="AV659" s="115" t="s">
        <v>91</v>
      </c>
      <c r="AW659" s="115" t="s">
        <v>91</v>
      </c>
    </row>
    <row r="660" spans="1:49">
      <c r="A660" s="115">
        <v>6985162090</v>
      </c>
      <c r="F660" s="115" t="s">
        <v>22</v>
      </c>
      <c r="J660" s="115" t="s">
        <v>26</v>
      </c>
      <c r="L660" s="115" t="s">
        <v>28</v>
      </c>
      <c r="O660" s="125"/>
      <c r="P660" s="125">
        <f t="shared" si="180"/>
        <v>3</v>
      </c>
      <c r="Q660" s="125">
        <f t="shared" si="181"/>
        <v>1</v>
      </c>
      <c r="R660" s="125"/>
      <c r="S660" s="125">
        <f t="shared" si="182"/>
        <v>0</v>
      </c>
      <c r="T660" s="125">
        <f t="shared" si="183"/>
        <v>0</v>
      </c>
      <c r="U660" s="125">
        <f t="shared" si="184"/>
        <v>0</v>
      </c>
      <c r="V660" s="126">
        <f t="shared" si="185"/>
        <v>0</v>
      </c>
      <c r="W660" s="126">
        <f t="shared" si="186"/>
        <v>1</v>
      </c>
      <c r="X660" s="126">
        <f t="shared" si="187"/>
        <v>0</v>
      </c>
      <c r="Y660" s="126">
        <f t="shared" si="188"/>
        <v>0</v>
      </c>
      <c r="Z660" s="126">
        <f t="shared" si="189"/>
        <v>0</v>
      </c>
      <c r="AA660" s="126">
        <f t="shared" si="190"/>
        <v>1</v>
      </c>
      <c r="AB660" s="126">
        <f t="shared" si="191"/>
        <v>0</v>
      </c>
      <c r="AC660" s="126">
        <f t="shared" si="192"/>
        <v>1</v>
      </c>
      <c r="AD660" s="126">
        <f t="shared" si="193"/>
        <v>0</v>
      </c>
      <c r="AE660" s="126">
        <f t="shared" si="194"/>
        <v>0</v>
      </c>
      <c r="AF660" s="127"/>
      <c r="AG660" s="125"/>
      <c r="AH660" s="125">
        <f t="shared" si="195"/>
        <v>3</v>
      </c>
      <c r="AI660" s="125">
        <f t="shared" si="196"/>
        <v>3</v>
      </c>
      <c r="AJ660" s="125" t="str">
        <f t="shared" si="197"/>
        <v>Correct</v>
      </c>
      <c r="AK660" s="125"/>
      <c r="AL660" s="115" t="s">
        <v>99</v>
      </c>
      <c r="AM660" s="115">
        <v>19</v>
      </c>
      <c r="AN660" s="115" t="s">
        <v>181</v>
      </c>
      <c r="AO660" s="115" t="s">
        <v>222</v>
      </c>
      <c r="AP660" s="115" t="s">
        <v>85</v>
      </c>
      <c r="AQ660" s="115" t="s">
        <v>86</v>
      </c>
      <c r="AR660" s="115" t="s">
        <v>87</v>
      </c>
      <c r="AS660" s="115" t="s">
        <v>101</v>
      </c>
      <c r="AT660" s="115" t="s">
        <v>94</v>
      </c>
      <c r="AU660" s="115" t="s">
        <v>90</v>
      </c>
      <c r="AV660" s="115" t="s">
        <v>91</v>
      </c>
      <c r="AW660" s="115" t="s">
        <v>91</v>
      </c>
    </row>
    <row r="661" spans="1:49">
      <c r="A661" s="115">
        <v>5609481059</v>
      </c>
      <c r="D661" s="115" t="s">
        <v>20</v>
      </c>
      <c r="L661" s="115" t="s">
        <v>28</v>
      </c>
      <c r="N661" s="115" t="s">
        <v>30</v>
      </c>
      <c r="O661" s="125"/>
      <c r="P661" s="125">
        <f t="shared" si="180"/>
        <v>3</v>
      </c>
      <c r="Q661" s="125">
        <f t="shared" si="181"/>
        <v>1</v>
      </c>
      <c r="R661" s="125"/>
      <c r="S661" s="125">
        <f t="shared" si="182"/>
        <v>0</v>
      </c>
      <c r="T661" s="125">
        <f t="shared" si="183"/>
        <v>0</v>
      </c>
      <c r="U661" s="125">
        <f t="shared" si="184"/>
        <v>1</v>
      </c>
      <c r="V661" s="126">
        <f t="shared" si="185"/>
        <v>0</v>
      </c>
      <c r="W661" s="126">
        <f t="shared" si="186"/>
        <v>0</v>
      </c>
      <c r="X661" s="126">
        <f t="shared" si="187"/>
        <v>0</v>
      </c>
      <c r="Y661" s="126">
        <f t="shared" si="188"/>
        <v>0</v>
      </c>
      <c r="Z661" s="126">
        <f t="shared" si="189"/>
        <v>0</v>
      </c>
      <c r="AA661" s="126">
        <f t="shared" si="190"/>
        <v>0</v>
      </c>
      <c r="AB661" s="126">
        <f t="shared" si="191"/>
        <v>0</v>
      </c>
      <c r="AC661" s="126">
        <f t="shared" si="192"/>
        <v>1</v>
      </c>
      <c r="AD661" s="126">
        <f t="shared" si="193"/>
        <v>0</v>
      </c>
      <c r="AE661" s="126">
        <f t="shared" si="194"/>
        <v>1</v>
      </c>
      <c r="AF661" s="127"/>
      <c r="AG661" s="125"/>
      <c r="AH661" s="125">
        <f t="shared" si="195"/>
        <v>3</v>
      </c>
      <c r="AI661" s="125">
        <f t="shared" si="196"/>
        <v>3</v>
      </c>
      <c r="AJ661" s="125" t="str">
        <f t="shared" si="197"/>
        <v>Correct</v>
      </c>
      <c r="AK661" s="125"/>
      <c r="AL661" s="115" t="s">
        <v>99</v>
      </c>
      <c r="AM661" s="115">
        <v>51</v>
      </c>
      <c r="AN661" s="115" t="s">
        <v>181</v>
      </c>
      <c r="AO661" s="115" t="s">
        <v>234</v>
      </c>
      <c r="AP661" s="115" t="s">
        <v>85</v>
      </c>
      <c r="AQ661" s="115" t="s">
        <v>86</v>
      </c>
      <c r="AR661" s="115" t="s">
        <v>87</v>
      </c>
      <c r="AS661" s="115" t="s">
        <v>101</v>
      </c>
      <c r="AT661" s="115" t="s">
        <v>89</v>
      </c>
      <c r="AU661" s="115" t="s">
        <v>90</v>
      </c>
      <c r="AV661" s="115" t="s">
        <v>91</v>
      </c>
      <c r="AW661" s="115" t="s">
        <v>91</v>
      </c>
    </row>
    <row r="662" spans="1:49">
      <c r="A662" s="115">
        <v>7011002288</v>
      </c>
      <c r="C662" s="115" t="s">
        <v>19</v>
      </c>
      <c r="L662" s="115" t="s">
        <v>28</v>
      </c>
      <c r="O662" s="125"/>
      <c r="P662" s="125">
        <f t="shared" si="180"/>
        <v>2</v>
      </c>
      <c r="Q662" s="125">
        <f t="shared" si="181"/>
        <v>1.5</v>
      </c>
      <c r="R662" s="125"/>
      <c r="S662" s="125">
        <f t="shared" si="182"/>
        <v>0</v>
      </c>
      <c r="T662" s="125">
        <f t="shared" si="183"/>
        <v>1</v>
      </c>
      <c r="U662" s="125">
        <f t="shared" si="184"/>
        <v>0</v>
      </c>
      <c r="V662" s="126">
        <f t="shared" si="185"/>
        <v>0</v>
      </c>
      <c r="W662" s="126">
        <f t="shared" si="186"/>
        <v>0</v>
      </c>
      <c r="X662" s="126">
        <f t="shared" si="187"/>
        <v>0</v>
      </c>
      <c r="Y662" s="126">
        <f t="shared" si="188"/>
        <v>0</v>
      </c>
      <c r="Z662" s="126">
        <f t="shared" si="189"/>
        <v>0</v>
      </c>
      <c r="AA662" s="126">
        <f t="shared" si="190"/>
        <v>0</v>
      </c>
      <c r="AB662" s="126">
        <f t="shared" si="191"/>
        <v>0</v>
      </c>
      <c r="AC662" s="126">
        <f t="shared" si="192"/>
        <v>1</v>
      </c>
      <c r="AD662" s="126">
        <f t="shared" si="193"/>
        <v>0</v>
      </c>
      <c r="AE662" s="126">
        <f t="shared" si="194"/>
        <v>0</v>
      </c>
      <c r="AF662" s="127"/>
      <c r="AG662" s="125"/>
      <c r="AH662" s="125">
        <f t="shared" si="195"/>
        <v>2</v>
      </c>
      <c r="AI662" s="125">
        <f t="shared" si="196"/>
        <v>2</v>
      </c>
      <c r="AJ662" s="125" t="str">
        <f t="shared" si="197"/>
        <v>Correct</v>
      </c>
      <c r="AK662" s="125"/>
      <c r="AL662" s="115"/>
      <c r="AM662" s="115">
        <v>50</v>
      </c>
      <c r="AN662" s="115" t="s">
        <v>84</v>
      </c>
      <c r="AO662" s="115" t="s">
        <v>123</v>
      </c>
      <c r="AP662" s="115" t="s">
        <v>85</v>
      </c>
      <c r="AQ662" s="115" t="s">
        <v>86</v>
      </c>
      <c r="AR662" s="115" t="s">
        <v>87</v>
      </c>
      <c r="AS662" s="115" t="s">
        <v>104</v>
      </c>
      <c r="AT662" s="115" t="s">
        <v>89</v>
      </c>
      <c r="AU662" s="115" t="s">
        <v>90</v>
      </c>
      <c r="AW662" s="115" t="s">
        <v>91</v>
      </c>
    </row>
    <row r="663" spans="1:49">
      <c r="A663" s="115">
        <v>7011272140</v>
      </c>
      <c r="C663" s="115" t="s">
        <v>19</v>
      </c>
      <c r="J663" s="115" t="s">
        <v>26</v>
      </c>
      <c r="O663" s="125"/>
      <c r="P663" s="125">
        <f t="shared" si="180"/>
        <v>2</v>
      </c>
      <c r="Q663" s="125">
        <f t="shared" si="181"/>
        <v>1.5</v>
      </c>
      <c r="R663" s="125"/>
      <c r="S663" s="125">
        <f t="shared" si="182"/>
        <v>0</v>
      </c>
      <c r="T663" s="125">
        <f t="shared" si="183"/>
        <v>1</v>
      </c>
      <c r="U663" s="125">
        <f t="shared" si="184"/>
        <v>0</v>
      </c>
      <c r="V663" s="126">
        <f t="shared" si="185"/>
        <v>0</v>
      </c>
      <c r="W663" s="126">
        <f t="shared" si="186"/>
        <v>0</v>
      </c>
      <c r="X663" s="126">
        <f t="shared" si="187"/>
        <v>0</v>
      </c>
      <c r="Y663" s="126">
        <f t="shared" si="188"/>
        <v>0</v>
      </c>
      <c r="Z663" s="126">
        <f t="shared" si="189"/>
        <v>0</v>
      </c>
      <c r="AA663" s="126">
        <f t="shared" si="190"/>
        <v>1</v>
      </c>
      <c r="AB663" s="126">
        <f t="shared" si="191"/>
        <v>0</v>
      </c>
      <c r="AC663" s="126">
        <f t="shared" si="192"/>
        <v>0</v>
      </c>
      <c r="AD663" s="126">
        <f t="shared" si="193"/>
        <v>0</v>
      </c>
      <c r="AE663" s="126">
        <f t="shared" si="194"/>
        <v>0</v>
      </c>
      <c r="AF663" s="127"/>
      <c r="AG663" s="125"/>
      <c r="AH663" s="125">
        <f t="shared" si="195"/>
        <v>2</v>
      </c>
      <c r="AI663" s="125">
        <f t="shared" si="196"/>
        <v>2</v>
      </c>
      <c r="AJ663" s="125" t="str">
        <f t="shared" si="197"/>
        <v>Correct</v>
      </c>
      <c r="AK663" s="125"/>
      <c r="AL663" s="115" t="s">
        <v>99</v>
      </c>
      <c r="AM663" s="115">
        <v>70</v>
      </c>
      <c r="AN663" s="115" t="s">
        <v>84</v>
      </c>
      <c r="AO663" s="115" t="s">
        <v>126</v>
      </c>
      <c r="AR663" s="115" t="s">
        <v>116</v>
      </c>
      <c r="AS663" s="115" t="s">
        <v>101</v>
      </c>
      <c r="AT663" s="115" t="s">
        <v>111</v>
      </c>
      <c r="AU663" s="115" t="s">
        <v>106</v>
      </c>
      <c r="AV663" s="115" t="s">
        <v>91</v>
      </c>
      <c r="AW663" s="115" t="s">
        <v>91</v>
      </c>
    </row>
    <row r="664" spans="1:49">
      <c r="A664" s="115">
        <v>7020343838</v>
      </c>
      <c r="C664" s="115" t="s">
        <v>19</v>
      </c>
      <c r="H664" s="115" t="s">
        <v>24</v>
      </c>
      <c r="K664" s="115" t="s">
        <v>27</v>
      </c>
      <c r="L664" s="115" t="s">
        <v>28</v>
      </c>
      <c r="M664" s="115" t="s">
        <v>29</v>
      </c>
      <c r="O664" s="125"/>
      <c r="P664" s="125">
        <f t="shared" si="180"/>
        <v>5</v>
      </c>
      <c r="Q664" s="125">
        <f t="shared" si="181"/>
        <v>0.6</v>
      </c>
      <c r="R664" s="125"/>
      <c r="S664" s="125">
        <f t="shared" si="182"/>
        <v>0</v>
      </c>
      <c r="T664" s="125">
        <f t="shared" si="183"/>
        <v>0.6</v>
      </c>
      <c r="U664" s="125">
        <f t="shared" si="184"/>
        <v>0</v>
      </c>
      <c r="V664" s="126">
        <f t="shared" si="185"/>
        <v>0</v>
      </c>
      <c r="W664" s="126">
        <f t="shared" si="186"/>
        <v>0</v>
      </c>
      <c r="X664" s="126">
        <f t="shared" si="187"/>
        <v>0</v>
      </c>
      <c r="Y664" s="126">
        <f t="shared" si="188"/>
        <v>0.6</v>
      </c>
      <c r="Z664" s="126">
        <f t="shared" si="189"/>
        <v>0</v>
      </c>
      <c r="AA664" s="126">
        <f t="shared" si="190"/>
        <v>0</v>
      </c>
      <c r="AB664" s="126">
        <f t="shared" si="191"/>
        <v>0.6</v>
      </c>
      <c r="AC664" s="126">
        <f t="shared" si="192"/>
        <v>0.6</v>
      </c>
      <c r="AD664" s="126">
        <f t="shared" si="193"/>
        <v>0.6</v>
      </c>
      <c r="AE664" s="126">
        <f t="shared" si="194"/>
        <v>0</v>
      </c>
      <c r="AF664" s="127"/>
      <c r="AG664" s="125"/>
      <c r="AH664" s="125">
        <f t="shared" si="195"/>
        <v>3</v>
      </c>
      <c r="AI664" s="125">
        <f t="shared" si="196"/>
        <v>5</v>
      </c>
      <c r="AJ664" s="125" t="str">
        <f t="shared" si="197"/>
        <v>Correct</v>
      </c>
      <c r="AK664" s="125"/>
      <c r="AL664" s="115" t="s">
        <v>83</v>
      </c>
      <c r="AM664" s="115">
        <v>14</v>
      </c>
      <c r="AN664" s="115" t="s">
        <v>181</v>
      </c>
      <c r="AO664" s="115" t="s">
        <v>207</v>
      </c>
      <c r="AP664" s="115" t="s">
        <v>85</v>
      </c>
      <c r="AQ664" s="115" t="s">
        <v>86</v>
      </c>
      <c r="AR664" s="115" t="s">
        <v>87</v>
      </c>
      <c r="AT664" s="115" t="s">
        <v>112</v>
      </c>
      <c r="AU664" s="115" t="s">
        <v>95</v>
      </c>
      <c r="AV664" s="115" t="s">
        <v>91</v>
      </c>
      <c r="AW664" s="115" t="s">
        <v>91</v>
      </c>
    </row>
    <row r="665" spans="1:49">
      <c r="A665" s="115">
        <v>6985158756</v>
      </c>
      <c r="C665" s="115" t="s">
        <v>19</v>
      </c>
      <c r="D665" s="115" t="s">
        <v>20</v>
      </c>
      <c r="L665" s="115" t="s">
        <v>28</v>
      </c>
      <c r="N665" s="115" t="s">
        <v>30</v>
      </c>
      <c r="O665" s="125"/>
      <c r="P665" s="125">
        <f t="shared" si="180"/>
        <v>4</v>
      </c>
      <c r="Q665" s="125">
        <f t="shared" si="181"/>
        <v>0.75</v>
      </c>
      <c r="R665" s="125"/>
      <c r="S665" s="125">
        <f t="shared" si="182"/>
        <v>0</v>
      </c>
      <c r="T665" s="125">
        <f t="shared" si="183"/>
        <v>0.75</v>
      </c>
      <c r="U665" s="125">
        <f t="shared" si="184"/>
        <v>0.75</v>
      </c>
      <c r="V665" s="126">
        <f t="shared" si="185"/>
        <v>0</v>
      </c>
      <c r="W665" s="126">
        <f t="shared" si="186"/>
        <v>0</v>
      </c>
      <c r="X665" s="126">
        <f t="shared" si="187"/>
        <v>0</v>
      </c>
      <c r="Y665" s="126">
        <f t="shared" si="188"/>
        <v>0</v>
      </c>
      <c r="Z665" s="126">
        <f t="shared" si="189"/>
        <v>0</v>
      </c>
      <c r="AA665" s="126">
        <f t="shared" si="190"/>
        <v>0</v>
      </c>
      <c r="AB665" s="126">
        <f t="shared" si="191"/>
        <v>0</v>
      </c>
      <c r="AC665" s="126">
        <f t="shared" si="192"/>
        <v>0.75</v>
      </c>
      <c r="AD665" s="126">
        <f t="shared" si="193"/>
        <v>0</v>
      </c>
      <c r="AE665" s="126">
        <f t="shared" si="194"/>
        <v>0.75</v>
      </c>
      <c r="AF665" s="127"/>
      <c r="AG665" s="125"/>
      <c r="AH665" s="125">
        <f t="shared" si="195"/>
        <v>3</v>
      </c>
      <c r="AI665" s="125">
        <f t="shared" si="196"/>
        <v>4</v>
      </c>
      <c r="AJ665" s="125" t="str">
        <f t="shared" si="197"/>
        <v>Correct</v>
      </c>
      <c r="AK665" s="125"/>
      <c r="AL665" s="115" t="s">
        <v>83</v>
      </c>
      <c r="AM665" s="115">
        <v>59</v>
      </c>
      <c r="AN665" s="115" t="s">
        <v>181</v>
      </c>
      <c r="AO665" s="115" t="s">
        <v>199</v>
      </c>
      <c r="AP665" s="115" t="s">
        <v>85</v>
      </c>
      <c r="AQ665" s="115" t="s">
        <v>86</v>
      </c>
      <c r="AR665" s="115" t="s">
        <v>87</v>
      </c>
      <c r="AT665" s="115" t="s">
        <v>94</v>
      </c>
      <c r="AU665" s="115" t="s">
        <v>113</v>
      </c>
      <c r="AV665" s="115" t="s">
        <v>91</v>
      </c>
      <c r="AW665" s="115" t="s">
        <v>91</v>
      </c>
    </row>
    <row r="666" spans="1:49">
      <c r="A666" s="115">
        <v>5610754126</v>
      </c>
      <c r="C666" s="115" t="s">
        <v>19</v>
      </c>
      <c r="K666" s="115" t="s">
        <v>27</v>
      </c>
      <c r="M666" s="115" t="s">
        <v>29</v>
      </c>
      <c r="O666" s="125"/>
      <c r="P666" s="125">
        <f t="shared" si="180"/>
        <v>3</v>
      </c>
      <c r="Q666" s="125">
        <f t="shared" si="181"/>
        <v>1</v>
      </c>
      <c r="R666" s="125"/>
      <c r="S666" s="125">
        <f t="shared" si="182"/>
        <v>0</v>
      </c>
      <c r="T666" s="125">
        <f t="shared" si="183"/>
        <v>1</v>
      </c>
      <c r="U666" s="125">
        <f t="shared" si="184"/>
        <v>0</v>
      </c>
      <c r="V666" s="126">
        <f t="shared" si="185"/>
        <v>0</v>
      </c>
      <c r="W666" s="126">
        <f t="shared" si="186"/>
        <v>0</v>
      </c>
      <c r="X666" s="126">
        <f t="shared" si="187"/>
        <v>0</v>
      </c>
      <c r="Y666" s="126">
        <f t="shared" si="188"/>
        <v>0</v>
      </c>
      <c r="Z666" s="126">
        <f t="shared" si="189"/>
        <v>0</v>
      </c>
      <c r="AA666" s="126">
        <f t="shared" si="190"/>
        <v>0</v>
      </c>
      <c r="AB666" s="126">
        <f t="shared" si="191"/>
        <v>1</v>
      </c>
      <c r="AC666" s="126">
        <f t="shared" si="192"/>
        <v>0</v>
      </c>
      <c r="AD666" s="126">
        <f t="shared" si="193"/>
        <v>1</v>
      </c>
      <c r="AE666" s="126">
        <f t="shared" si="194"/>
        <v>0</v>
      </c>
      <c r="AF666" s="127"/>
      <c r="AG666" s="125"/>
      <c r="AH666" s="125">
        <f t="shared" si="195"/>
        <v>3</v>
      </c>
      <c r="AI666" s="125">
        <f t="shared" si="196"/>
        <v>3</v>
      </c>
      <c r="AJ666" s="125" t="str">
        <f t="shared" si="197"/>
        <v>Correct</v>
      </c>
      <c r="AK666" s="125"/>
      <c r="AL666" s="115" t="s">
        <v>83</v>
      </c>
      <c r="AM666" s="115">
        <v>41</v>
      </c>
      <c r="AN666" s="115" t="s">
        <v>181</v>
      </c>
      <c r="AO666" s="115" t="s">
        <v>205</v>
      </c>
      <c r="AP666" s="115" t="s">
        <v>97</v>
      </c>
      <c r="AQ666" s="115" t="s">
        <v>86</v>
      </c>
      <c r="AR666" s="115" t="s">
        <v>87</v>
      </c>
      <c r="AS666" s="115" t="s">
        <v>101</v>
      </c>
      <c r="AT666" s="115" t="s">
        <v>94</v>
      </c>
      <c r="AU666" s="115" t="s">
        <v>90</v>
      </c>
      <c r="AV666" s="115" t="s">
        <v>91</v>
      </c>
      <c r="AW666" s="115" t="s">
        <v>91</v>
      </c>
    </row>
    <row r="667" spans="1:49">
      <c r="A667" s="115">
        <v>7045770683</v>
      </c>
      <c r="C667" s="115" t="s">
        <v>19</v>
      </c>
      <c r="K667" s="115" t="s">
        <v>27</v>
      </c>
      <c r="N667" s="115" t="s">
        <v>30</v>
      </c>
      <c r="O667" s="125"/>
      <c r="P667" s="125">
        <f t="shared" si="180"/>
        <v>3</v>
      </c>
      <c r="Q667" s="125">
        <f t="shared" si="181"/>
        <v>1</v>
      </c>
      <c r="R667" s="125"/>
      <c r="S667" s="125">
        <f t="shared" si="182"/>
        <v>0</v>
      </c>
      <c r="T667" s="125">
        <f t="shared" si="183"/>
        <v>1</v>
      </c>
      <c r="U667" s="125">
        <f t="shared" si="184"/>
        <v>0</v>
      </c>
      <c r="V667" s="126">
        <f t="shared" si="185"/>
        <v>0</v>
      </c>
      <c r="W667" s="126">
        <f t="shared" si="186"/>
        <v>0</v>
      </c>
      <c r="X667" s="126">
        <f t="shared" si="187"/>
        <v>0</v>
      </c>
      <c r="Y667" s="126">
        <f t="shared" si="188"/>
        <v>0</v>
      </c>
      <c r="Z667" s="126">
        <f t="shared" si="189"/>
        <v>0</v>
      </c>
      <c r="AA667" s="126">
        <f t="shared" si="190"/>
        <v>0</v>
      </c>
      <c r="AB667" s="126">
        <f t="shared" si="191"/>
        <v>1</v>
      </c>
      <c r="AC667" s="126">
        <f t="shared" si="192"/>
        <v>0</v>
      </c>
      <c r="AD667" s="126">
        <f t="shared" si="193"/>
        <v>0</v>
      </c>
      <c r="AE667" s="126">
        <f t="shared" si="194"/>
        <v>1</v>
      </c>
      <c r="AF667" s="127"/>
      <c r="AG667" s="125"/>
      <c r="AH667" s="125">
        <f t="shared" si="195"/>
        <v>3</v>
      </c>
      <c r="AI667" s="125">
        <f t="shared" si="196"/>
        <v>3</v>
      </c>
      <c r="AJ667" s="125" t="str">
        <f t="shared" si="197"/>
        <v>Correct</v>
      </c>
      <c r="AK667" s="125"/>
      <c r="AL667" s="115" t="s">
        <v>83</v>
      </c>
      <c r="AM667" s="115">
        <v>34</v>
      </c>
      <c r="AN667" s="115" t="s">
        <v>181</v>
      </c>
      <c r="AO667" s="115" t="s">
        <v>241</v>
      </c>
      <c r="AP667" s="115" t="s">
        <v>85</v>
      </c>
      <c r="AQ667" s="115" t="s">
        <v>91</v>
      </c>
      <c r="AR667" s="115" t="s">
        <v>87</v>
      </c>
      <c r="AS667" s="115" t="s">
        <v>88</v>
      </c>
      <c r="AT667" s="115" t="s">
        <v>89</v>
      </c>
      <c r="AU667" s="115" t="s">
        <v>103</v>
      </c>
      <c r="AV667" s="115" t="s">
        <v>91</v>
      </c>
      <c r="AW667" s="115" t="s">
        <v>91</v>
      </c>
    </row>
    <row r="668" spans="1:49">
      <c r="A668" s="115">
        <v>7020348211</v>
      </c>
      <c r="B668" s="115" t="s">
        <v>18</v>
      </c>
      <c r="I668" s="115" t="s">
        <v>25</v>
      </c>
      <c r="K668" s="115" t="s">
        <v>27</v>
      </c>
      <c r="L668" s="115" t="s">
        <v>28</v>
      </c>
      <c r="N668" s="115" t="s">
        <v>30</v>
      </c>
      <c r="O668" s="125"/>
      <c r="P668" s="125">
        <f t="shared" si="180"/>
        <v>5</v>
      </c>
      <c r="Q668" s="125">
        <f t="shared" si="181"/>
        <v>0.6</v>
      </c>
      <c r="R668" s="125"/>
      <c r="S668" s="125">
        <f t="shared" si="182"/>
        <v>0.6</v>
      </c>
      <c r="T668" s="125">
        <f t="shared" si="183"/>
        <v>0</v>
      </c>
      <c r="U668" s="125">
        <f t="shared" si="184"/>
        <v>0</v>
      </c>
      <c r="V668" s="126">
        <f t="shared" si="185"/>
        <v>0</v>
      </c>
      <c r="W668" s="126">
        <f t="shared" si="186"/>
        <v>0</v>
      </c>
      <c r="X668" s="126">
        <f t="shared" si="187"/>
        <v>0</v>
      </c>
      <c r="Y668" s="126">
        <f t="shared" si="188"/>
        <v>0</v>
      </c>
      <c r="Z668" s="126">
        <f t="shared" si="189"/>
        <v>0.6</v>
      </c>
      <c r="AA668" s="126">
        <f t="shared" si="190"/>
        <v>0</v>
      </c>
      <c r="AB668" s="126">
        <f t="shared" si="191"/>
        <v>0.6</v>
      </c>
      <c r="AC668" s="126">
        <f t="shared" si="192"/>
        <v>0.6</v>
      </c>
      <c r="AD668" s="126">
        <f t="shared" si="193"/>
        <v>0</v>
      </c>
      <c r="AE668" s="126">
        <f t="shared" si="194"/>
        <v>0.6</v>
      </c>
      <c r="AF668" s="127"/>
      <c r="AG668" s="125"/>
      <c r="AH668" s="125">
        <f t="shared" si="195"/>
        <v>3</v>
      </c>
      <c r="AI668" s="125">
        <f t="shared" si="196"/>
        <v>5</v>
      </c>
      <c r="AJ668" s="125" t="str">
        <f t="shared" si="197"/>
        <v>Correct</v>
      </c>
      <c r="AK668" s="125"/>
      <c r="AL668" s="115" t="s">
        <v>83</v>
      </c>
      <c r="AM668" s="115">
        <v>47</v>
      </c>
      <c r="AN668" s="115" t="s">
        <v>181</v>
      </c>
      <c r="AO668" s="115" t="s">
        <v>223</v>
      </c>
      <c r="AP668" s="115" t="s">
        <v>85</v>
      </c>
      <c r="AQ668" s="115" t="s">
        <v>86</v>
      </c>
      <c r="AR668" s="115" t="s">
        <v>87</v>
      </c>
      <c r="AS668" s="115" t="s">
        <v>93</v>
      </c>
      <c r="AT668" s="115" t="s">
        <v>102</v>
      </c>
      <c r="AU668" s="115" t="s">
        <v>103</v>
      </c>
      <c r="AV668" s="115" t="s">
        <v>91</v>
      </c>
      <c r="AW668" s="115" t="s">
        <v>91</v>
      </c>
    </row>
    <row r="669" spans="1:49">
      <c r="A669" s="115">
        <v>6985419055</v>
      </c>
      <c r="K669" s="115" t="s">
        <v>27</v>
      </c>
      <c r="L669" s="115" t="s">
        <v>28</v>
      </c>
      <c r="N669" s="115" t="s">
        <v>30</v>
      </c>
      <c r="O669" s="125"/>
      <c r="P669" s="125">
        <f t="shared" si="180"/>
        <v>3</v>
      </c>
      <c r="Q669" s="125">
        <f t="shared" si="181"/>
        <v>1</v>
      </c>
      <c r="R669" s="125"/>
      <c r="S669" s="125">
        <f t="shared" si="182"/>
        <v>0</v>
      </c>
      <c r="T669" s="125">
        <f t="shared" si="183"/>
        <v>0</v>
      </c>
      <c r="U669" s="125">
        <f t="shared" si="184"/>
        <v>0</v>
      </c>
      <c r="V669" s="126">
        <f t="shared" si="185"/>
        <v>0</v>
      </c>
      <c r="W669" s="126">
        <f t="shared" si="186"/>
        <v>0</v>
      </c>
      <c r="X669" s="126">
        <f t="shared" si="187"/>
        <v>0</v>
      </c>
      <c r="Y669" s="126">
        <f t="shared" si="188"/>
        <v>0</v>
      </c>
      <c r="Z669" s="126">
        <f t="shared" si="189"/>
        <v>0</v>
      </c>
      <c r="AA669" s="126">
        <f t="shared" si="190"/>
        <v>0</v>
      </c>
      <c r="AB669" s="126">
        <f t="shared" si="191"/>
        <v>1</v>
      </c>
      <c r="AC669" s="126">
        <f t="shared" si="192"/>
        <v>1</v>
      </c>
      <c r="AD669" s="126">
        <f t="shared" si="193"/>
        <v>0</v>
      </c>
      <c r="AE669" s="126">
        <f t="shared" si="194"/>
        <v>1</v>
      </c>
      <c r="AF669" s="127"/>
      <c r="AG669" s="125"/>
      <c r="AH669" s="125">
        <f t="shared" si="195"/>
        <v>3</v>
      </c>
      <c r="AI669" s="125">
        <f t="shared" si="196"/>
        <v>3</v>
      </c>
      <c r="AJ669" s="125" t="str">
        <f t="shared" si="197"/>
        <v>Correct</v>
      </c>
      <c r="AK669" s="125"/>
      <c r="AL669" s="115" t="s">
        <v>99</v>
      </c>
      <c r="AM669" s="115">
        <v>69</v>
      </c>
      <c r="AN669" s="115" t="s">
        <v>181</v>
      </c>
      <c r="AO669" s="115" t="s">
        <v>441</v>
      </c>
      <c r="AP669" s="115" t="s">
        <v>85</v>
      </c>
      <c r="AQ669" s="115" t="s">
        <v>86</v>
      </c>
      <c r="AR669" s="115" t="s">
        <v>87</v>
      </c>
      <c r="AS669" s="115" t="s">
        <v>88</v>
      </c>
      <c r="AT669" s="115" t="s">
        <v>111</v>
      </c>
      <c r="AU669" s="115" t="s">
        <v>106</v>
      </c>
      <c r="AV669" s="115" t="s">
        <v>91</v>
      </c>
      <c r="AW669" s="115" t="s">
        <v>91</v>
      </c>
    </row>
    <row r="670" spans="1:49">
      <c r="A670" s="115">
        <v>7007931069</v>
      </c>
      <c r="C670" s="115" t="s">
        <v>19</v>
      </c>
      <c r="J670" s="115" t="s">
        <v>26</v>
      </c>
      <c r="O670" s="125"/>
      <c r="P670" s="125">
        <f t="shared" si="180"/>
        <v>2</v>
      </c>
      <c r="Q670" s="125">
        <f t="shared" si="181"/>
        <v>1.5</v>
      </c>
      <c r="R670" s="125"/>
      <c r="S670" s="125">
        <f t="shared" si="182"/>
        <v>0</v>
      </c>
      <c r="T670" s="125">
        <f t="shared" si="183"/>
        <v>1</v>
      </c>
      <c r="U670" s="125">
        <f t="shared" si="184"/>
        <v>0</v>
      </c>
      <c r="V670" s="126">
        <f t="shared" si="185"/>
        <v>0</v>
      </c>
      <c r="W670" s="126">
        <f t="shared" si="186"/>
        <v>0</v>
      </c>
      <c r="X670" s="126">
        <f t="shared" si="187"/>
        <v>0</v>
      </c>
      <c r="Y670" s="126">
        <f t="shared" si="188"/>
        <v>0</v>
      </c>
      <c r="Z670" s="126">
        <f t="shared" si="189"/>
        <v>0</v>
      </c>
      <c r="AA670" s="126">
        <f t="shared" si="190"/>
        <v>1</v>
      </c>
      <c r="AB670" s="126">
        <f t="shared" si="191"/>
        <v>0</v>
      </c>
      <c r="AC670" s="126">
        <f t="shared" si="192"/>
        <v>0</v>
      </c>
      <c r="AD670" s="126">
        <f t="shared" si="193"/>
        <v>0</v>
      </c>
      <c r="AE670" s="126">
        <f t="shared" si="194"/>
        <v>0</v>
      </c>
      <c r="AF670" s="127"/>
      <c r="AG670" s="125"/>
      <c r="AH670" s="125">
        <f t="shared" si="195"/>
        <v>2</v>
      </c>
      <c r="AI670" s="125">
        <f t="shared" si="196"/>
        <v>2</v>
      </c>
      <c r="AJ670" s="125" t="str">
        <f t="shared" si="197"/>
        <v>Correct</v>
      </c>
      <c r="AK670" s="125"/>
      <c r="AL670" s="115" t="s">
        <v>99</v>
      </c>
      <c r="AM670" s="115">
        <v>47</v>
      </c>
      <c r="AN670" s="115" t="s">
        <v>84</v>
      </c>
      <c r="AO670" s="115" t="s">
        <v>167</v>
      </c>
      <c r="AP670" s="115" t="s">
        <v>85</v>
      </c>
      <c r="AR670" s="115" t="s">
        <v>139</v>
      </c>
      <c r="AS670" s="115" t="s">
        <v>88</v>
      </c>
      <c r="AT670" s="115" t="s">
        <v>89</v>
      </c>
      <c r="AU670" s="115" t="s">
        <v>98</v>
      </c>
      <c r="AV670" s="115" t="s">
        <v>91</v>
      </c>
      <c r="AW670" s="115" t="s">
        <v>91</v>
      </c>
    </row>
    <row r="671" spans="1:49">
      <c r="A671" s="115">
        <v>5585100577</v>
      </c>
      <c r="E671" s="115" t="s">
        <v>21</v>
      </c>
      <c r="K671" s="115" t="s">
        <v>27</v>
      </c>
      <c r="L671" s="115" t="s">
        <v>28</v>
      </c>
      <c r="O671" s="125"/>
      <c r="P671" s="125">
        <f t="shared" si="180"/>
        <v>3</v>
      </c>
      <c r="Q671" s="125">
        <f t="shared" si="181"/>
        <v>1</v>
      </c>
      <c r="R671" s="125"/>
      <c r="S671" s="125">
        <f t="shared" si="182"/>
        <v>0</v>
      </c>
      <c r="T671" s="125">
        <f t="shared" si="183"/>
        <v>0</v>
      </c>
      <c r="U671" s="125">
        <f t="shared" si="184"/>
        <v>0</v>
      </c>
      <c r="V671" s="126">
        <f t="shared" si="185"/>
        <v>1</v>
      </c>
      <c r="W671" s="126">
        <f t="shared" si="186"/>
        <v>0</v>
      </c>
      <c r="X671" s="126">
        <f t="shared" si="187"/>
        <v>0</v>
      </c>
      <c r="Y671" s="126">
        <f t="shared" si="188"/>
        <v>0</v>
      </c>
      <c r="Z671" s="126">
        <f t="shared" si="189"/>
        <v>0</v>
      </c>
      <c r="AA671" s="126">
        <f t="shared" si="190"/>
        <v>0</v>
      </c>
      <c r="AB671" s="126">
        <f t="shared" si="191"/>
        <v>1</v>
      </c>
      <c r="AC671" s="126">
        <f t="shared" si="192"/>
        <v>1</v>
      </c>
      <c r="AD671" s="126">
        <f t="shared" si="193"/>
        <v>0</v>
      </c>
      <c r="AE671" s="126">
        <f t="shared" si="194"/>
        <v>0</v>
      </c>
      <c r="AF671" s="127"/>
      <c r="AG671" s="125"/>
      <c r="AH671" s="125">
        <f t="shared" si="195"/>
        <v>3</v>
      </c>
      <c r="AI671" s="125">
        <f t="shared" si="196"/>
        <v>3</v>
      </c>
      <c r="AJ671" s="125" t="str">
        <f t="shared" si="197"/>
        <v>Correct</v>
      </c>
      <c r="AK671" s="125"/>
      <c r="AL671" s="115" t="s">
        <v>83</v>
      </c>
      <c r="AM671" s="115">
        <v>61</v>
      </c>
      <c r="AN671" s="115" t="s">
        <v>181</v>
      </c>
      <c r="AO671" s="115" t="s">
        <v>183</v>
      </c>
      <c r="AP671" s="115" t="s">
        <v>85</v>
      </c>
      <c r="AQ671" s="115" t="s">
        <v>86</v>
      </c>
      <c r="AR671" s="115" t="s">
        <v>87</v>
      </c>
      <c r="AS671" s="115" t="s">
        <v>88</v>
      </c>
      <c r="AT671" s="115" t="s">
        <v>111</v>
      </c>
      <c r="AU671" s="115" t="s">
        <v>90</v>
      </c>
      <c r="AV671" s="115" t="s">
        <v>91</v>
      </c>
      <c r="AW671" s="115" t="s">
        <v>91</v>
      </c>
    </row>
    <row r="672" spans="1:49">
      <c r="A672" s="115">
        <v>7044862661</v>
      </c>
      <c r="B672" s="115" t="s">
        <v>18</v>
      </c>
      <c r="C672" s="115" t="s">
        <v>19</v>
      </c>
      <c r="L672" s="115" t="s">
        <v>28</v>
      </c>
      <c r="O672" s="125"/>
      <c r="P672" s="125">
        <f t="shared" si="180"/>
        <v>3</v>
      </c>
      <c r="Q672" s="125">
        <f t="shared" si="181"/>
        <v>1</v>
      </c>
      <c r="R672" s="125"/>
      <c r="S672" s="125">
        <f t="shared" si="182"/>
        <v>1</v>
      </c>
      <c r="T672" s="125">
        <f t="shared" si="183"/>
        <v>1</v>
      </c>
      <c r="U672" s="125">
        <f t="shared" si="184"/>
        <v>0</v>
      </c>
      <c r="V672" s="126">
        <f t="shared" si="185"/>
        <v>0</v>
      </c>
      <c r="W672" s="126">
        <f t="shared" si="186"/>
        <v>0</v>
      </c>
      <c r="X672" s="126">
        <f t="shared" si="187"/>
        <v>0</v>
      </c>
      <c r="Y672" s="126">
        <f t="shared" si="188"/>
        <v>0</v>
      </c>
      <c r="Z672" s="126">
        <f t="shared" si="189"/>
        <v>0</v>
      </c>
      <c r="AA672" s="126">
        <f t="shared" si="190"/>
        <v>0</v>
      </c>
      <c r="AB672" s="126">
        <f t="shared" si="191"/>
        <v>0</v>
      </c>
      <c r="AC672" s="126">
        <f t="shared" si="192"/>
        <v>1</v>
      </c>
      <c r="AD672" s="126">
        <f t="shared" si="193"/>
        <v>0</v>
      </c>
      <c r="AE672" s="126">
        <f t="shared" si="194"/>
        <v>0</v>
      </c>
      <c r="AF672" s="127"/>
      <c r="AG672" s="125"/>
      <c r="AH672" s="125">
        <f t="shared" si="195"/>
        <v>3</v>
      </c>
      <c r="AI672" s="125">
        <f t="shared" si="196"/>
        <v>3</v>
      </c>
      <c r="AJ672" s="125" t="str">
        <f t="shared" si="197"/>
        <v>Correct</v>
      </c>
      <c r="AK672" s="125"/>
      <c r="AL672" s="115" t="s">
        <v>83</v>
      </c>
      <c r="AM672" s="115">
        <v>75</v>
      </c>
      <c r="AN672" s="115" t="s">
        <v>181</v>
      </c>
      <c r="AO672" s="115" t="s">
        <v>190</v>
      </c>
      <c r="AP672" s="115" t="s">
        <v>85</v>
      </c>
      <c r="AR672" s="115" t="s">
        <v>87</v>
      </c>
      <c r="AS672" s="115" t="s">
        <v>100</v>
      </c>
      <c r="AT672" s="115" t="s">
        <v>89</v>
      </c>
      <c r="AU672" s="115" t="s">
        <v>106</v>
      </c>
      <c r="AV672" s="115" t="s">
        <v>91</v>
      </c>
      <c r="AW672" s="115" t="s">
        <v>91</v>
      </c>
    </row>
    <row r="673" spans="1:49">
      <c r="A673" s="115">
        <v>6985430928</v>
      </c>
      <c r="D673" s="115" t="s">
        <v>20</v>
      </c>
      <c r="J673" s="115" t="s">
        <v>26</v>
      </c>
      <c r="O673" s="125"/>
      <c r="P673" s="125">
        <f t="shared" si="180"/>
        <v>2</v>
      </c>
      <c r="Q673" s="125">
        <f t="shared" si="181"/>
        <v>1.5</v>
      </c>
      <c r="R673" s="125"/>
      <c r="S673" s="125">
        <f t="shared" si="182"/>
        <v>0</v>
      </c>
      <c r="T673" s="125">
        <f t="shared" si="183"/>
        <v>0</v>
      </c>
      <c r="U673" s="125">
        <f t="shared" si="184"/>
        <v>1</v>
      </c>
      <c r="V673" s="126">
        <f t="shared" si="185"/>
        <v>0</v>
      </c>
      <c r="W673" s="126">
        <f t="shared" si="186"/>
        <v>0</v>
      </c>
      <c r="X673" s="126">
        <f t="shared" si="187"/>
        <v>0</v>
      </c>
      <c r="Y673" s="126">
        <f t="shared" si="188"/>
        <v>0</v>
      </c>
      <c r="Z673" s="126">
        <f t="shared" si="189"/>
        <v>0</v>
      </c>
      <c r="AA673" s="126">
        <f t="shared" si="190"/>
        <v>1</v>
      </c>
      <c r="AB673" s="126">
        <f t="shared" si="191"/>
        <v>0</v>
      </c>
      <c r="AC673" s="126">
        <f t="shared" si="192"/>
        <v>0</v>
      </c>
      <c r="AD673" s="126">
        <f t="shared" si="193"/>
        <v>0</v>
      </c>
      <c r="AE673" s="126">
        <f t="shared" si="194"/>
        <v>0</v>
      </c>
      <c r="AF673" s="127"/>
      <c r="AG673" s="125"/>
      <c r="AH673" s="125">
        <f t="shared" si="195"/>
        <v>2</v>
      </c>
      <c r="AI673" s="125">
        <f t="shared" si="196"/>
        <v>2</v>
      </c>
      <c r="AJ673" s="125" t="str">
        <f t="shared" si="197"/>
        <v>Correct</v>
      </c>
      <c r="AK673" s="125"/>
      <c r="AL673" s="115" t="s">
        <v>83</v>
      </c>
      <c r="AM673" s="115">
        <v>67</v>
      </c>
      <c r="AN673" s="115" t="s">
        <v>84</v>
      </c>
      <c r="AO673" s="115" t="s">
        <v>150</v>
      </c>
      <c r="AP673" s="115" t="s">
        <v>85</v>
      </c>
      <c r="AQ673" s="115" t="s">
        <v>86</v>
      </c>
      <c r="AR673" s="115" t="s">
        <v>87</v>
      </c>
      <c r="AT673" s="115" t="s">
        <v>94</v>
      </c>
      <c r="AU673" s="115" t="s">
        <v>106</v>
      </c>
      <c r="AV673" s="115" t="s">
        <v>91</v>
      </c>
      <c r="AW673" s="115" t="s">
        <v>91</v>
      </c>
    </row>
    <row r="674" spans="1:49">
      <c r="A674" s="115">
        <v>7010995536</v>
      </c>
      <c r="D674" s="115" t="s">
        <v>20</v>
      </c>
      <c r="H674" s="115" t="s">
        <v>24</v>
      </c>
      <c r="J674" s="115" t="s">
        <v>26</v>
      </c>
      <c r="K674" s="115" t="s">
        <v>27</v>
      </c>
      <c r="O674" s="125"/>
      <c r="P674" s="125">
        <f t="shared" si="180"/>
        <v>4</v>
      </c>
      <c r="Q674" s="125">
        <f t="shared" si="181"/>
        <v>0.75</v>
      </c>
      <c r="R674" s="125"/>
      <c r="S674" s="125">
        <f t="shared" si="182"/>
        <v>0</v>
      </c>
      <c r="T674" s="125">
        <f t="shared" si="183"/>
        <v>0</v>
      </c>
      <c r="U674" s="125">
        <f t="shared" si="184"/>
        <v>0.75</v>
      </c>
      <c r="V674" s="126">
        <f t="shared" si="185"/>
        <v>0</v>
      </c>
      <c r="W674" s="126">
        <f t="shared" si="186"/>
        <v>0</v>
      </c>
      <c r="X674" s="126">
        <f t="shared" si="187"/>
        <v>0</v>
      </c>
      <c r="Y674" s="126">
        <f t="shared" si="188"/>
        <v>0.75</v>
      </c>
      <c r="Z674" s="126">
        <f t="shared" si="189"/>
        <v>0</v>
      </c>
      <c r="AA674" s="126">
        <f t="shared" si="190"/>
        <v>0.75</v>
      </c>
      <c r="AB674" s="126">
        <f t="shared" si="191"/>
        <v>0.75</v>
      </c>
      <c r="AC674" s="126">
        <f t="shared" si="192"/>
        <v>0</v>
      </c>
      <c r="AD674" s="126">
        <f t="shared" si="193"/>
        <v>0</v>
      </c>
      <c r="AE674" s="126">
        <f t="shared" si="194"/>
        <v>0</v>
      </c>
      <c r="AF674" s="127"/>
      <c r="AG674" s="125"/>
      <c r="AH674" s="125">
        <f t="shared" si="195"/>
        <v>3</v>
      </c>
      <c r="AI674" s="125">
        <f t="shared" si="196"/>
        <v>4</v>
      </c>
      <c r="AJ674" s="125" t="str">
        <f t="shared" si="197"/>
        <v>Correct</v>
      </c>
      <c r="AK674" s="125"/>
      <c r="AL674" s="115" t="s">
        <v>83</v>
      </c>
      <c r="AN674" s="115" t="s">
        <v>84</v>
      </c>
      <c r="AO674" s="115" t="s">
        <v>123</v>
      </c>
      <c r="AP674" s="115" t="s">
        <v>85</v>
      </c>
      <c r="AQ674" s="115" t="s">
        <v>86</v>
      </c>
      <c r="AR674" s="115" t="s">
        <v>87</v>
      </c>
      <c r="AS674" s="115" t="s">
        <v>101</v>
      </c>
      <c r="AT674" s="115" t="s">
        <v>89</v>
      </c>
      <c r="AU674" s="115" t="s">
        <v>106</v>
      </c>
      <c r="AV674" s="115" t="s">
        <v>91</v>
      </c>
      <c r="AW674" s="115" t="s">
        <v>91</v>
      </c>
    </row>
    <row r="675" spans="1:49">
      <c r="A675" s="115">
        <v>5584187235</v>
      </c>
      <c r="C675" s="115" t="s">
        <v>19</v>
      </c>
      <c r="I675" s="115" t="s">
        <v>25</v>
      </c>
      <c r="K675" s="115" t="s">
        <v>27</v>
      </c>
      <c r="O675" s="125"/>
      <c r="P675" s="125">
        <f t="shared" si="180"/>
        <v>3</v>
      </c>
      <c r="Q675" s="125">
        <f t="shared" si="181"/>
        <v>1</v>
      </c>
      <c r="R675" s="125"/>
      <c r="S675" s="125">
        <f t="shared" si="182"/>
        <v>0</v>
      </c>
      <c r="T675" s="125">
        <f t="shared" si="183"/>
        <v>1</v>
      </c>
      <c r="U675" s="125">
        <f t="shared" si="184"/>
        <v>0</v>
      </c>
      <c r="V675" s="126">
        <f t="shared" si="185"/>
        <v>0</v>
      </c>
      <c r="W675" s="126">
        <f t="shared" si="186"/>
        <v>0</v>
      </c>
      <c r="X675" s="126">
        <f t="shared" si="187"/>
        <v>0</v>
      </c>
      <c r="Y675" s="126">
        <f t="shared" si="188"/>
        <v>0</v>
      </c>
      <c r="Z675" s="126">
        <f t="shared" si="189"/>
        <v>1</v>
      </c>
      <c r="AA675" s="126">
        <f t="shared" si="190"/>
        <v>0</v>
      </c>
      <c r="AB675" s="126">
        <f t="shared" si="191"/>
        <v>1</v>
      </c>
      <c r="AC675" s="126">
        <f t="shared" si="192"/>
        <v>0</v>
      </c>
      <c r="AD675" s="126">
        <f t="shared" si="193"/>
        <v>0</v>
      </c>
      <c r="AE675" s="126">
        <f t="shared" si="194"/>
        <v>0</v>
      </c>
      <c r="AF675" s="127"/>
      <c r="AG675" s="125"/>
      <c r="AH675" s="125">
        <f t="shared" si="195"/>
        <v>3</v>
      </c>
      <c r="AI675" s="125">
        <f t="shared" si="196"/>
        <v>3</v>
      </c>
      <c r="AJ675" s="125" t="str">
        <f t="shared" si="197"/>
        <v>Correct</v>
      </c>
      <c r="AK675" s="125"/>
      <c r="AL675" s="115" t="s">
        <v>83</v>
      </c>
      <c r="AM675" s="115">
        <v>59</v>
      </c>
      <c r="AN675" s="115" t="s">
        <v>181</v>
      </c>
      <c r="AO675" s="115" t="s">
        <v>204</v>
      </c>
      <c r="AP675" s="115" t="s">
        <v>85</v>
      </c>
      <c r="AQ675" s="115" t="s">
        <v>86</v>
      </c>
      <c r="AR675" s="115" t="s">
        <v>87</v>
      </c>
      <c r="AS675" s="115" t="s">
        <v>88</v>
      </c>
      <c r="AT675" s="115" t="s">
        <v>89</v>
      </c>
      <c r="AU675" s="115" t="s">
        <v>90</v>
      </c>
      <c r="AV675" s="115" t="s">
        <v>91</v>
      </c>
      <c r="AW675" s="115" t="s">
        <v>91</v>
      </c>
    </row>
    <row r="676" spans="1:49">
      <c r="A676" s="115">
        <v>7011081896</v>
      </c>
      <c r="I676" s="115" t="s">
        <v>25</v>
      </c>
      <c r="O676" s="125"/>
      <c r="P676" s="125">
        <f t="shared" si="180"/>
        <v>1</v>
      </c>
      <c r="Q676" s="125">
        <f t="shared" si="181"/>
        <v>3</v>
      </c>
      <c r="R676" s="125"/>
      <c r="S676" s="125">
        <f t="shared" si="182"/>
        <v>0</v>
      </c>
      <c r="T676" s="125">
        <f t="shared" si="183"/>
        <v>0</v>
      </c>
      <c r="U676" s="125">
        <f t="shared" si="184"/>
        <v>0</v>
      </c>
      <c r="V676" s="126">
        <f t="shared" si="185"/>
        <v>0</v>
      </c>
      <c r="W676" s="126">
        <f t="shared" si="186"/>
        <v>0</v>
      </c>
      <c r="X676" s="126">
        <f t="shared" si="187"/>
        <v>0</v>
      </c>
      <c r="Y676" s="126">
        <f t="shared" si="188"/>
        <v>0</v>
      </c>
      <c r="Z676" s="126">
        <f t="shared" si="189"/>
        <v>1</v>
      </c>
      <c r="AA676" s="126">
        <f t="shared" si="190"/>
        <v>0</v>
      </c>
      <c r="AB676" s="126">
        <f t="shared" si="191"/>
        <v>0</v>
      </c>
      <c r="AC676" s="126">
        <f t="shared" si="192"/>
        <v>0</v>
      </c>
      <c r="AD676" s="126">
        <f t="shared" si="193"/>
        <v>0</v>
      </c>
      <c r="AE676" s="126">
        <f t="shared" si="194"/>
        <v>0</v>
      </c>
      <c r="AF676" s="127"/>
      <c r="AG676" s="125"/>
      <c r="AH676" s="125">
        <f t="shared" si="195"/>
        <v>1</v>
      </c>
      <c r="AI676" s="125">
        <f t="shared" si="196"/>
        <v>1</v>
      </c>
      <c r="AJ676" s="125" t="str">
        <f t="shared" si="197"/>
        <v>Correct</v>
      </c>
      <c r="AK676" s="125"/>
      <c r="AL676" s="115" t="s">
        <v>83</v>
      </c>
      <c r="AM676" s="115">
        <v>27</v>
      </c>
      <c r="AN676" s="115" t="s">
        <v>84</v>
      </c>
      <c r="AO676" s="115" t="s">
        <v>156</v>
      </c>
      <c r="AP676" s="115" t="s">
        <v>92</v>
      </c>
      <c r="AQ676" s="115" t="s">
        <v>86</v>
      </c>
      <c r="AR676" s="115" t="s">
        <v>161</v>
      </c>
      <c r="AS676" s="115" t="s">
        <v>88</v>
      </c>
      <c r="AT676" s="115" t="s">
        <v>89</v>
      </c>
      <c r="AU676" s="115" t="s">
        <v>90</v>
      </c>
      <c r="AV676" s="115" t="s">
        <v>91</v>
      </c>
      <c r="AW676" s="115" t="s">
        <v>91</v>
      </c>
    </row>
    <row r="677" spans="1:49">
      <c r="A677" s="115">
        <v>6985432740</v>
      </c>
      <c r="C677" s="115" t="s">
        <v>19</v>
      </c>
      <c r="O677" s="125"/>
      <c r="P677" s="125">
        <f t="shared" si="180"/>
        <v>1</v>
      </c>
      <c r="Q677" s="125">
        <f t="shared" si="181"/>
        <v>3</v>
      </c>
      <c r="R677" s="125"/>
      <c r="S677" s="125">
        <f t="shared" si="182"/>
        <v>0</v>
      </c>
      <c r="T677" s="125">
        <f t="shared" si="183"/>
        <v>1</v>
      </c>
      <c r="U677" s="125">
        <f t="shared" si="184"/>
        <v>0</v>
      </c>
      <c r="V677" s="126">
        <f t="shared" si="185"/>
        <v>0</v>
      </c>
      <c r="W677" s="126">
        <f t="shared" si="186"/>
        <v>0</v>
      </c>
      <c r="X677" s="126">
        <f t="shared" si="187"/>
        <v>0</v>
      </c>
      <c r="Y677" s="126">
        <f t="shared" si="188"/>
        <v>0</v>
      </c>
      <c r="Z677" s="126">
        <f t="shared" si="189"/>
        <v>0</v>
      </c>
      <c r="AA677" s="126">
        <f t="shared" si="190"/>
        <v>0</v>
      </c>
      <c r="AB677" s="126">
        <f t="shared" si="191"/>
        <v>0</v>
      </c>
      <c r="AC677" s="126">
        <f t="shared" si="192"/>
        <v>0</v>
      </c>
      <c r="AD677" s="126">
        <f t="shared" si="193"/>
        <v>0</v>
      </c>
      <c r="AE677" s="126">
        <f t="shared" si="194"/>
        <v>0</v>
      </c>
      <c r="AF677" s="127"/>
      <c r="AG677" s="125"/>
      <c r="AH677" s="125">
        <f t="shared" si="195"/>
        <v>1</v>
      </c>
      <c r="AI677" s="125">
        <f t="shared" si="196"/>
        <v>1</v>
      </c>
      <c r="AJ677" s="125" t="str">
        <f t="shared" si="197"/>
        <v>Correct</v>
      </c>
      <c r="AK677" s="125"/>
      <c r="AL677" s="115" t="s">
        <v>83</v>
      </c>
      <c r="AM677" s="115">
        <v>71</v>
      </c>
      <c r="AN677" s="115" t="s">
        <v>84</v>
      </c>
      <c r="AO677" s="115" t="s">
        <v>123</v>
      </c>
      <c r="AP677" s="115" t="s">
        <v>85</v>
      </c>
      <c r="AQ677" s="115" t="s">
        <v>86</v>
      </c>
      <c r="AR677" s="115" t="s">
        <v>87</v>
      </c>
      <c r="AT677" s="115" t="s">
        <v>89</v>
      </c>
      <c r="AU677" s="115" t="s">
        <v>106</v>
      </c>
      <c r="AV677" s="115" t="s">
        <v>91</v>
      </c>
      <c r="AW677" s="115" t="s">
        <v>86</v>
      </c>
    </row>
    <row r="678" spans="1:49">
      <c r="A678" s="115">
        <v>7045794685</v>
      </c>
      <c r="C678" s="115" t="s">
        <v>19</v>
      </c>
      <c r="L678" s="115" t="s">
        <v>28</v>
      </c>
      <c r="O678" s="125"/>
      <c r="P678" s="125">
        <f t="shared" si="180"/>
        <v>2</v>
      </c>
      <c r="Q678" s="125">
        <f t="shared" si="181"/>
        <v>1.5</v>
      </c>
      <c r="R678" s="125"/>
      <c r="S678" s="125">
        <f t="shared" si="182"/>
        <v>0</v>
      </c>
      <c r="T678" s="125">
        <f t="shared" si="183"/>
        <v>1</v>
      </c>
      <c r="U678" s="125">
        <f t="shared" si="184"/>
        <v>0</v>
      </c>
      <c r="V678" s="126">
        <f t="shared" si="185"/>
        <v>0</v>
      </c>
      <c r="W678" s="126">
        <f t="shared" si="186"/>
        <v>0</v>
      </c>
      <c r="X678" s="126">
        <f t="shared" si="187"/>
        <v>0</v>
      </c>
      <c r="Y678" s="126">
        <f t="shared" si="188"/>
        <v>0</v>
      </c>
      <c r="Z678" s="126">
        <f t="shared" si="189"/>
        <v>0</v>
      </c>
      <c r="AA678" s="126">
        <f t="shared" si="190"/>
        <v>0</v>
      </c>
      <c r="AB678" s="126">
        <f t="shared" si="191"/>
        <v>0</v>
      </c>
      <c r="AC678" s="126">
        <f t="shared" si="192"/>
        <v>1</v>
      </c>
      <c r="AD678" s="126">
        <f t="shared" si="193"/>
        <v>0</v>
      </c>
      <c r="AE678" s="126">
        <f t="shared" si="194"/>
        <v>0</v>
      </c>
      <c r="AF678" s="127"/>
      <c r="AG678" s="125"/>
      <c r="AH678" s="125">
        <f t="shared" si="195"/>
        <v>2</v>
      </c>
      <c r="AI678" s="125">
        <f t="shared" si="196"/>
        <v>2</v>
      </c>
      <c r="AJ678" s="125" t="str">
        <f t="shared" si="197"/>
        <v>Correct</v>
      </c>
      <c r="AK678" s="125"/>
      <c r="AL678" s="115" t="s">
        <v>83</v>
      </c>
      <c r="AM678" s="115">
        <v>86</v>
      </c>
      <c r="AN678" s="115" t="s">
        <v>181</v>
      </c>
      <c r="AO678" s="115" t="s">
        <v>208</v>
      </c>
      <c r="AP678" s="115" t="s">
        <v>85</v>
      </c>
      <c r="AQ678" s="115" t="s">
        <v>86</v>
      </c>
      <c r="AR678" s="115" t="s">
        <v>87</v>
      </c>
      <c r="AS678" s="115" t="s">
        <v>100</v>
      </c>
      <c r="AT678" s="115" t="s">
        <v>94</v>
      </c>
      <c r="AU678" s="115" t="s">
        <v>106</v>
      </c>
      <c r="AV678" s="115" t="s">
        <v>91</v>
      </c>
    </row>
    <row r="679" spans="1:49">
      <c r="A679" s="115">
        <v>7020357091</v>
      </c>
      <c r="I679" s="115" t="s">
        <v>25</v>
      </c>
      <c r="K679" s="115" t="s">
        <v>27</v>
      </c>
      <c r="N679" s="115" t="s">
        <v>30</v>
      </c>
      <c r="O679" s="125"/>
      <c r="P679" s="125">
        <f t="shared" si="180"/>
        <v>3</v>
      </c>
      <c r="Q679" s="125">
        <f t="shared" si="181"/>
        <v>1</v>
      </c>
      <c r="R679" s="125"/>
      <c r="S679" s="125">
        <f t="shared" si="182"/>
        <v>0</v>
      </c>
      <c r="T679" s="125">
        <f t="shared" si="183"/>
        <v>0</v>
      </c>
      <c r="U679" s="125">
        <f t="shared" si="184"/>
        <v>0</v>
      </c>
      <c r="V679" s="126">
        <f t="shared" si="185"/>
        <v>0</v>
      </c>
      <c r="W679" s="126">
        <f t="shared" si="186"/>
        <v>0</v>
      </c>
      <c r="X679" s="126">
        <f t="shared" si="187"/>
        <v>0</v>
      </c>
      <c r="Y679" s="126">
        <f t="shared" si="188"/>
        <v>0</v>
      </c>
      <c r="Z679" s="126">
        <f t="shared" si="189"/>
        <v>1</v>
      </c>
      <c r="AA679" s="126">
        <f t="shared" si="190"/>
        <v>0</v>
      </c>
      <c r="AB679" s="126">
        <f t="shared" si="191"/>
        <v>1</v>
      </c>
      <c r="AC679" s="126">
        <f t="shared" si="192"/>
        <v>0</v>
      </c>
      <c r="AD679" s="126">
        <f t="shared" si="193"/>
        <v>0</v>
      </c>
      <c r="AE679" s="126">
        <f t="shared" si="194"/>
        <v>1</v>
      </c>
      <c r="AF679" s="127"/>
      <c r="AG679" s="125"/>
      <c r="AH679" s="125">
        <f t="shared" si="195"/>
        <v>3</v>
      </c>
      <c r="AI679" s="125">
        <f t="shared" si="196"/>
        <v>3</v>
      </c>
      <c r="AJ679" s="125" t="str">
        <f t="shared" si="197"/>
        <v>Correct</v>
      </c>
      <c r="AK679" s="125"/>
      <c r="AL679" s="115" t="s">
        <v>83</v>
      </c>
      <c r="AM679" s="115">
        <v>59</v>
      </c>
      <c r="AN679" s="115" t="s">
        <v>181</v>
      </c>
      <c r="AP679" s="115" t="s">
        <v>85</v>
      </c>
      <c r="AQ679" s="115" t="s">
        <v>86</v>
      </c>
      <c r="AR679" s="115" t="s">
        <v>87</v>
      </c>
      <c r="AS679" s="115" t="s">
        <v>101</v>
      </c>
      <c r="AT679" s="115" t="s">
        <v>94</v>
      </c>
      <c r="AU679" s="115" t="s">
        <v>90</v>
      </c>
      <c r="AV679" s="115" t="s">
        <v>91</v>
      </c>
      <c r="AW679" s="115" t="s">
        <v>91</v>
      </c>
    </row>
    <row r="680" spans="1:49">
      <c r="A680" s="115">
        <v>7007926253</v>
      </c>
      <c r="D680" s="115" t="s">
        <v>20</v>
      </c>
      <c r="K680" s="115" t="s">
        <v>27</v>
      </c>
      <c r="M680" s="115" t="s">
        <v>29</v>
      </c>
      <c r="O680" s="125"/>
      <c r="P680" s="125">
        <f t="shared" si="180"/>
        <v>3</v>
      </c>
      <c r="Q680" s="125">
        <f t="shared" si="181"/>
        <v>1</v>
      </c>
      <c r="R680" s="125"/>
      <c r="S680" s="125">
        <f t="shared" si="182"/>
        <v>0</v>
      </c>
      <c r="T680" s="125">
        <f t="shared" si="183"/>
        <v>0</v>
      </c>
      <c r="U680" s="125">
        <f t="shared" si="184"/>
        <v>1</v>
      </c>
      <c r="V680" s="126">
        <f t="shared" si="185"/>
        <v>0</v>
      </c>
      <c r="W680" s="126">
        <f t="shared" si="186"/>
        <v>0</v>
      </c>
      <c r="X680" s="126">
        <f t="shared" si="187"/>
        <v>0</v>
      </c>
      <c r="Y680" s="126">
        <f t="shared" si="188"/>
        <v>0</v>
      </c>
      <c r="Z680" s="126">
        <f t="shared" si="189"/>
        <v>0</v>
      </c>
      <c r="AA680" s="126">
        <f t="shared" si="190"/>
        <v>0</v>
      </c>
      <c r="AB680" s="126">
        <f t="shared" si="191"/>
        <v>1</v>
      </c>
      <c r="AC680" s="126">
        <f t="shared" si="192"/>
        <v>0</v>
      </c>
      <c r="AD680" s="126">
        <f t="shared" si="193"/>
        <v>1</v>
      </c>
      <c r="AE680" s="126">
        <f t="shared" si="194"/>
        <v>0</v>
      </c>
      <c r="AF680" s="127"/>
      <c r="AG680" s="125"/>
      <c r="AH680" s="125">
        <f t="shared" si="195"/>
        <v>3</v>
      </c>
      <c r="AI680" s="125">
        <f t="shared" si="196"/>
        <v>3</v>
      </c>
      <c r="AJ680" s="125" t="str">
        <f t="shared" si="197"/>
        <v>Correct</v>
      </c>
      <c r="AK680" s="125"/>
      <c r="AL680" s="115" t="s">
        <v>83</v>
      </c>
      <c r="AM680" s="115">
        <v>62</v>
      </c>
      <c r="AN680" s="115" t="s">
        <v>181</v>
      </c>
      <c r="AO680" s="115" t="s">
        <v>268</v>
      </c>
      <c r="AP680" s="115" t="s">
        <v>85</v>
      </c>
      <c r="AR680" s="115" t="s">
        <v>87</v>
      </c>
      <c r="AT680" s="115" t="s">
        <v>89</v>
      </c>
      <c r="AU680" s="115" t="s">
        <v>106</v>
      </c>
      <c r="AV680" s="115" t="s">
        <v>91</v>
      </c>
      <c r="AW680" s="115" t="s">
        <v>91</v>
      </c>
    </row>
    <row r="681" spans="1:49">
      <c r="A681" s="115">
        <v>7020351188</v>
      </c>
      <c r="C681" s="115" t="s">
        <v>19</v>
      </c>
      <c r="D681" s="115" t="s">
        <v>20</v>
      </c>
      <c r="O681" s="125"/>
      <c r="P681" s="125">
        <f t="shared" si="180"/>
        <v>2</v>
      </c>
      <c r="Q681" s="125">
        <f t="shared" si="181"/>
        <v>1.5</v>
      </c>
      <c r="R681" s="125"/>
      <c r="S681" s="125">
        <f t="shared" si="182"/>
        <v>0</v>
      </c>
      <c r="T681" s="125">
        <f t="shared" si="183"/>
        <v>1</v>
      </c>
      <c r="U681" s="125">
        <f t="shared" si="184"/>
        <v>1</v>
      </c>
      <c r="V681" s="126">
        <f t="shared" si="185"/>
        <v>0</v>
      </c>
      <c r="W681" s="126">
        <f t="shared" si="186"/>
        <v>0</v>
      </c>
      <c r="X681" s="126">
        <f t="shared" si="187"/>
        <v>0</v>
      </c>
      <c r="Y681" s="126">
        <f t="shared" si="188"/>
        <v>0</v>
      </c>
      <c r="Z681" s="126">
        <f t="shared" si="189"/>
        <v>0</v>
      </c>
      <c r="AA681" s="126">
        <f t="shared" si="190"/>
        <v>0</v>
      </c>
      <c r="AB681" s="126">
        <f t="shared" si="191"/>
        <v>0</v>
      </c>
      <c r="AC681" s="126">
        <f t="shared" si="192"/>
        <v>0</v>
      </c>
      <c r="AD681" s="126">
        <f t="shared" si="193"/>
        <v>0</v>
      </c>
      <c r="AE681" s="126">
        <f t="shared" si="194"/>
        <v>0</v>
      </c>
      <c r="AF681" s="127"/>
      <c r="AG681" s="125"/>
      <c r="AH681" s="125">
        <f t="shared" si="195"/>
        <v>2</v>
      </c>
      <c r="AI681" s="125">
        <f t="shared" si="196"/>
        <v>2</v>
      </c>
      <c r="AJ681" s="125" t="str">
        <f t="shared" si="197"/>
        <v>Correct</v>
      </c>
      <c r="AK681" s="125"/>
      <c r="AL681" s="115" t="s">
        <v>99</v>
      </c>
      <c r="AM681" s="115">
        <v>27</v>
      </c>
      <c r="AN681" s="115" t="s">
        <v>181</v>
      </c>
      <c r="AO681" s="115" t="s">
        <v>221</v>
      </c>
      <c r="AP681" s="115" t="s">
        <v>85</v>
      </c>
      <c r="AQ681" s="115" t="s">
        <v>86</v>
      </c>
      <c r="AR681" s="115" t="s">
        <v>87</v>
      </c>
      <c r="AS681" s="115" t="s">
        <v>100</v>
      </c>
      <c r="AT681" s="115" t="s">
        <v>102</v>
      </c>
      <c r="AU681" s="115" t="s">
        <v>90</v>
      </c>
      <c r="AV681" s="115" t="s">
        <v>86</v>
      </c>
      <c r="AW681" s="115" t="s">
        <v>91</v>
      </c>
    </row>
    <row r="682" spans="1:49">
      <c r="A682" s="115">
        <v>7007915541</v>
      </c>
      <c r="C682" s="115" t="s">
        <v>19</v>
      </c>
      <c r="E682" s="115" t="s">
        <v>21</v>
      </c>
      <c r="M682" s="115" t="s">
        <v>29</v>
      </c>
      <c r="O682" s="125"/>
      <c r="P682" s="125">
        <f t="shared" si="180"/>
        <v>3</v>
      </c>
      <c r="Q682" s="125">
        <f t="shared" si="181"/>
        <v>1</v>
      </c>
      <c r="R682" s="125"/>
      <c r="S682" s="125">
        <f t="shared" si="182"/>
        <v>0</v>
      </c>
      <c r="T682" s="125">
        <f t="shared" si="183"/>
        <v>1</v>
      </c>
      <c r="U682" s="125">
        <f t="shared" si="184"/>
        <v>0</v>
      </c>
      <c r="V682" s="126">
        <f t="shared" si="185"/>
        <v>1</v>
      </c>
      <c r="W682" s="126">
        <f t="shared" si="186"/>
        <v>0</v>
      </c>
      <c r="X682" s="126">
        <f t="shared" si="187"/>
        <v>0</v>
      </c>
      <c r="Y682" s="126">
        <f t="shared" si="188"/>
        <v>0</v>
      </c>
      <c r="Z682" s="126">
        <f t="shared" si="189"/>
        <v>0</v>
      </c>
      <c r="AA682" s="126">
        <f t="shared" si="190"/>
        <v>0</v>
      </c>
      <c r="AB682" s="126">
        <f t="shared" si="191"/>
        <v>0</v>
      </c>
      <c r="AC682" s="126">
        <f t="shared" si="192"/>
        <v>0</v>
      </c>
      <c r="AD682" s="126">
        <f t="shared" si="193"/>
        <v>1</v>
      </c>
      <c r="AE682" s="126">
        <f t="shared" si="194"/>
        <v>0</v>
      </c>
      <c r="AF682" s="127"/>
      <c r="AG682" s="125"/>
      <c r="AH682" s="125">
        <f t="shared" si="195"/>
        <v>3</v>
      </c>
      <c r="AI682" s="125">
        <f t="shared" si="196"/>
        <v>3</v>
      </c>
      <c r="AJ682" s="125" t="str">
        <f t="shared" si="197"/>
        <v>Correct</v>
      </c>
      <c r="AK682" s="125"/>
      <c r="AL682" s="115" t="s">
        <v>99</v>
      </c>
      <c r="AM682" s="115">
        <v>69</v>
      </c>
      <c r="AN682" s="115" t="s">
        <v>84</v>
      </c>
      <c r="AO682" s="115" t="s">
        <v>474</v>
      </c>
      <c r="AP682" s="115" t="s">
        <v>85</v>
      </c>
      <c r="AQ682" s="115" t="s">
        <v>86</v>
      </c>
      <c r="AR682" s="115" t="s">
        <v>87</v>
      </c>
      <c r="AS682" s="115" t="s">
        <v>100</v>
      </c>
      <c r="AT682" s="115" t="s">
        <v>89</v>
      </c>
      <c r="AU682" s="115" t="s">
        <v>106</v>
      </c>
      <c r="AV682" s="115" t="s">
        <v>91</v>
      </c>
      <c r="AW682" s="115" t="s">
        <v>91</v>
      </c>
    </row>
    <row r="683" spans="1:49">
      <c r="A683" s="115">
        <v>7007932583</v>
      </c>
      <c r="O683" s="125"/>
      <c r="P683" s="125">
        <f t="shared" si="180"/>
        <v>0</v>
      </c>
      <c r="Q683" s="125" t="e">
        <f t="shared" si="181"/>
        <v>#DIV/0!</v>
      </c>
      <c r="R683" s="125"/>
      <c r="S683" s="125">
        <f t="shared" si="182"/>
        <v>0</v>
      </c>
      <c r="T683" s="125">
        <f t="shared" si="183"/>
        <v>0</v>
      </c>
      <c r="U683" s="125">
        <f t="shared" si="184"/>
        <v>0</v>
      </c>
      <c r="V683" s="126">
        <f t="shared" si="185"/>
        <v>0</v>
      </c>
      <c r="W683" s="126">
        <f t="shared" si="186"/>
        <v>0</v>
      </c>
      <c r="X683" s="126">
        <f t="shared" si="187"/>
        <v>0</v>
      </c>
      <c r="Y683" s="126">
        <f t="shared" si="188"/>
        <v>0</v>
      </c>
      <c r="Z683" s="126">
        <f t="shared" si="189"/>
        <v>0</v>
      </c>
      <c r="AA683" s="126">
        <f t="shared" si="190"/>
        <v>0</v>
      </c>
      <c r="AB683" s="126">
        <f t="shared" si="191"/>
        <v>0</v>
      </c>
      <c r="AC683" s="126">
        <f t="shared" si="192"/>
        <v>0</v>
      </c>
      <c r="AD683" s="126">
        <f t="shared" si="193"/>
        <v>0</v>
      </c>
      <c r="AE683" s="126">
        <f t="shared" si="194"/>
        <v>0</v>
      </c>
      <c r="AF683" s="127"/>
      <c r="AG683" s="125"/>
      <c r="AH683" s="125">
        <f t="shared" si="195"/>
        <v>0</v>
      </c>
      <c r="AI683" s="125">
        <f t="shared" si="196"/>
        <v>0</v>
      </c>
      <c r="AJ683" s="125" t="str">
        <f t="shared" si="197"/>
        <v>Correct</v>
      </c>
      <c r="AK683" s="125"/>
      <c r="AL683" s="115" t="s">
        <v>99</v>
      </c>
      <c r="AM683" s="115">
        <v>70</v>
      </c>
      <c r="AN683" s="115" t="s">
        <v>84</v>
      </c>
      <c r="AO683" s="115" t="s">
        <v>124</v>
      </c>
      <c r="AP683" s="115" t="s">
        <v>85</v>
      </c>
      <c r="AR683" s="115" t="s">
        <v>87</v>
      </c>
      <c r="AT683" s="115" t="s">
        <v>89</v>
      </c>
      <c r="AU683" s="115" t="s">
        <v>106</v>
      </c>
      <c r="AV683" s="115" t="s">
        <v>91</v>
      </c>
      <c r="AW683" s="115" t="s">
        <v>91</v>
      </c>
    </row>
    <row r="684" spans="1:49">
      <c r="A684" s="115">
        <v>7045775443</v>
      </c>
      <c r="D684" s="115" t="s">
        <v>20</v>
      </c>
      <c r="J684" s="115" t="s">
        <v>26</v>
      </c>
      <c r="N684" s="115" t="s">
        <v>30</v>
      </c>
      <c r="O684" s="125"/>
      <c r="P684" s="125">
        <f t="shared" si="180"/>
        <v>3</v>
      </c>
      <c r="Q684" s="125">
        <f t="shared" si="181"/>
        <v>1</v>
      </c>
      <c r="R684" s="125"/>
      <c r="S684" s="125">
        <f t="shared" si="182"/>
        <v>0</v>
      </c>
      <c r="T684" s="125">
        <f t="shared" si="183"/>
        <v>0</v>
      </c>
      <c r="U684" s="125">
        <f t="shared" si="184"/>
        <v>1</v>
      </c>
      <c r="V684" s="126">
        <f t="shared" si="185"/>
        <v>0</v>
      </c>
      <c r="W684" s="126">
        <f t="shared" si="186"/>
        <v>0</v>
      </c>
      <c r="X684" s="126">
        <f t="shared" si="187"/>
        <v>0</v>
      </c>
      <c r="Y684" s="126">
        <f t="shared" si="188"/>
        <v>0</v>
      </c>
      <c r="Z684" s="126">
        <f t="shared" si="189"/>
        <v>0</v>
      </c>
      <c r="AA684" s="126">
        <f t="shared" si="190"/>
        <v>1</v>
      </c>
      <c r="AB684" s="126">
        <f t="shared" si="191"/>
        <v>0</v>
      </c>
      <c r="AC684" s="126">
        <f t="shared" si="192"/>
        <v>0</v>
      </c>
      <c r="AD684" s="126">
        <f t="shared" si="193"/>
        <v>0</v>
      </c>
      <c r="AE684" s="126">
        <f t="shared" si="194"/>
        <v>1</v>
      </c>
      <c r="AF684" s="127"/>
      <c r="AG684" s="125"/>
      <c r="AH684" s="125">
        <f t="shared" si="195"/>
        <v>3</v>
      </c>
      <c r="AI684" s="125">
        <f t="shared" si="196"/>
        <v>3</v>
      </c>
      <c r="AJ684" s="125" t="str">
        <f t="shared" si="197"/>
        <v>Correct</v>
      </c>
      <c r="AK684" s="125"/>
      <c r="AL684" s="115" t="s">
        <v>83</v>
      </c>
      <c r="AM684" s="115">
        <v>71</v>
      </c>
      <c r="AN684" s="115" t="s">
        <v>181</v>
      </c>
      <c r="AO684" s="115" t="s">
        <v>184</v>
      </c>
      <c r="AP684" s="115" t="s">
        <v>85</v>
      </c>
      <c r="AQ684" s="115" t="s">
        <v>86</v>
      </c>
      <c r="AR684" s="115" t="s">
        <v>87</v>
      </c>
      <c r="AS684" s="115" t="s">
        <v>96</v>
      </c>
      <c r="AT684" s="115" t="s">
        <v>94</v>
      </c>
      <c r="AU684" s="115" t="s">
        <v>106</v>
      </c>
      <c r="AV684" s="115" t="s">
        <v>91</v>
      </c>
      <c r="AW684" s="115" t="s">
        <v>91</v>
      </c>
    </row>
    <row r="685" spans="1:49">
      <c r="A685" s="115">
        <v>6985416610</v>
      </c>
      <c r="C685" s="115" t="s">
        <v>19</v>
      </c>
      <c r="M685" s="115" t="s">
        <v>29</v>
      </c>
      <c r="N685" s="115" t="s">
        <v>30</v>
      </c>
      <c r="O685" s="125"/>
      <c r="P685" s="125">
        <f t="shared" si="180"/>
        <v>3</v>
      </c>
      <c r="Q685" s="125">
        <f t="shared" si="181"/>
        <v>1</v>
      </c>
      <c r="R685" s="125"/>
      <c r="S685" s="125">
        <f t="shared" si="182"/>
        <v>0</v>
      </c>
      <c r="T685" s="125">
        <f t="shared" si="183"/>
        <v>1</v>
      </c>
      <c r="U685" s="125">
        <f t="shared" si="184"/>
        <v>0</v>
      </c>
      <c r="V685" s="126">
        <f t="shared" si="185"/>
        <v>0</v>
      </c>
      <c r="W685" s="126">
        <f t="shared" si="186"/>
        <v>0</v>
      </c>
      <c r="X685" s="126">
        <f t="shared" si="187"/>
        <v>0</v>
      </c>
      <c r="Y685" s="126">
        <f t="shared" si="188"/>
        <v>0</v>
      </c>
      <c r="Z685" s="126">
        <f t="shared" si="189"/>
        <v>0</v>
      </c>
      <c r="AA685" s="126">
        <f t="shared" si="190"/>
        <v>0</v>
      </c>
      <c r="AB685" s="126">
        <f t="shared" si="191"/>
        <v>0</v>
      </c>
      <c r="AC685" s="126">
        <f t="shared" si="192"/>
        <v>0</v>
      </c>
      <c r="AD685" s="126">
        <f t="shared" si="193"/>
        <v>1</v>
      </c>
      <c r="AE685" s="126">
        <f t="shared" si="194"/>
        <v>1</v>
      </c>
      <c r="AF685" s="127"/>
      <c r="AG685" s="125"/>
      <c r="AH685" s="125">
        <f t="shared" si="195"/>
        <v>3</v>
      </c>
      <c r="AI685" s="125">
        <f t="shared" si="196"/>
        <v>3</v>
      </c>
      <c r="AJ685" s="125" t="str">
        <f t="shared" si="197"/>
        <v>Correct</v>
      </c>
      <c r="AK685" s="125"/>
      <c r="AL685" s="115" t="s">
        <v>99</v>
      </c>
      <c r="AM685" s="115">
        <v>80</v>
      </c>
      <c r="AN685" s="115" t="s">
        <v>181</v>
      </c>
      <c r="AO685" s="115" t="s">
        <v>199</v>
      </c>
      <c r="AP685" s="115" t="s">
        <v>85</v>
      </c>
      <c r="AQ685" s="115" t="s">
        <v>86</v>
      </c>
      <c r="AS685" s="115" t="s">
        <v>100</v>
      </c>
      <c r="AT685" s="115" t="s">
        <v>89</v>
      </c>
      <c r="AU685" s="115" t="s">
        <v>106</v>
      </c>
      <c r="AV685" s="115" t="s">
        <v>91</v>
      </c>
      <c r="AW685" s="115" t="s">
        <v>91</v>
      </c>
    </row>
    <row r="686" spans="1:49">
      <c r="A686" s="115">
        <v>7011082383</v>
      </c>
      <c r="C686" s="115" t="s">
        <v>19</v>
      </c>
      <c r="K686" s="115" t="s">
        <v>27</v>
      </c>
      <c r="N686" s="115" t="s">
        <v>30</v>
      </c>
      <c r="O686" s="125"/>
      <c r="P686" s="125">
        <f t="shared" si="180"/>
        <v>3</v>
      </c>
      <c r="Q686" s="125">
        <f t="shared" si="181"/>
        <v>1</v>
      </c>
      <c r="R686" s="125"/>
      <c r="S686" s="125">
        <f t="shared" si="182"/>
        <v>0</v>
      </c>
      <c r="T686" s="125">
        <f t="shared" si="183"/>
        <v>1</v>
      </c>
      <c r="U686" s="125">
        <f t="shared" si="184"/>
        <v>0</v>
      </c>
      <c r="V686" s="126">
        <f t="shared" si="185"/>
        <v>0</v>
      </c>
      <c r="W686" s="126">
        <f t="shared" si="186"/>
        <v>0</v>
      </c>
      <c r="X686" s="126">
        <f t="shared" si="187"/>
        <v>0</v>
      </c>
      <c r="Y686" s="126">
        <f t="shared" si="188"/>
        <v>0</v>
      </c>
      <c r="Z686" s="126">
        <f t="shared" si="189"/>
        <v>0</v>
      </c>
      <c r="AA686" s="126">
        <f t="shared" si="190"/>
        <v>0</v>
      </c>
      <c r="AB686" s="126">
        <f t="shared" si="191"/>
        <v>1</v>
      </c>
      <c r="AC686" s="126">
        <f t="shared" si="192"/>
        <v>0</v>
      </c>
      <c r="AD686" s="126">
        <f t="shared" si="193"/>
        <v>0</v>
      </c>
      <c r="AE686" s="126">
        <f t="shared" si="194"/>
        <v>1</v>
      </c>
      <c r="AF686" s="127"/>
      <c r="AG686" s="125"/>
      <c r="AH686" s="125">
        <f t="shared" si="195"/>
        <v>3</v>
      </c>
      <c r="AI686" s="125">
        <f t="shared" si="196"/>
        <v>3</v>
      </c>
      <c r="AJ686" s="125" t="str">
        <f t="shared" si="197"/>
        <v>Correct</v>
      </c>
      <c r="AK686" s="125"/>
      <c r="AL686" s="115" t="s">
        <v>83</v>
      </c>
      <c r="AM686" s="115">
        <v>26</v>
      </c>
      <c r="AN686" s="115" t="s">
        <v>84</v>
      </c>
      <c r="AO686" s="115" t="s">
        <v>153</v>
      </c>
      <c r="AP686" s="115" t="s">
        <v>85</v>
      </c>
      <c r="AQ686" s="115" t="s">
        <v>91</v>
      </c>
      <c r="AR686" s="115" t="s">
        <v>87</v>
      </c>
      <c r="AS686" s="115" t="s">
        <v>101</v>
      </c>
      <c r="AT686" s="115" t="s">
        <v>114</v>
      </c>
      <c r="AU686" s="115" t="s">
        <v>90</v>
      </c>
      <c r="AV686" s="115" t="s">
        <v>91</v>
      </c>
      <c r="AW686" s="115" t="s">
        <v>91</v>
      </c>
    </row>
    <row r="687" spans="1:49">
      <c r="A687" s="115">
        <v>7020570767</v>
      </c>
      <c r="N687" s="115" t="s">
        <v>30</v>
      </c>
      <c r="O687" s="125"/>
      <c r="P687" s="125">
        <f t="shared" si="180"/>
        <v>1</v>
      </c>
      <c r="Q687" s="125">
        <f t="shared" si="181"/>
        <v>3</v>
      </c>
      <c r="R687" s="125"/>
      <c r="S687" s="125">
        <f t="shared" si="182"/>
        <v>0</v>
      </c>
      <c r="T687" s="125">
        <f t="shared" si="183"/>
        <v>0</v>
      </c>
      <c r="U687" s="125">
        <f t="shared" si="184"/>
        <v>0</v>
      </c>
      <c r="V687" s="126">
        <f t="shared" si="185"/>
        <v>0</v>
      </c>
      <c r="W687" s="126">
        <f t="shared" si="186"/>
        <v>0</v>
      </c>
      <c r="X687" s="126">
        <f t="shared" si="187"/>
        <v>0</v>
      </c>
      <c r="Y687" s="126">
        <f t="shared" si="188"/>
        <v>0</v>
      </c>
      <c r="Z687" s="126">
        <f t="shared" si="189"/>
        <v>0</v>
      </c>
      <c r="AA687" s="126">
        <f t="shared" si="190"/>
        <v>0</v>
      </c>
      <c r="AB687" s="126">
        <f t="shared" si="191"/>
        <v>0</v>
      </c>
      <c r="AC687" s="126">
        <f t="shared" si="192"/>
        <v>0</v>
      </c>
      <c r="AD687" s="126">
        <f t="shared" si="193"/>
        <v>0</v>
      </c>
      <c r="AE687" s="126">
        <f t="shared" si="194"/>
        <v>1</v>
      </c>
      <c r="AF687" s="127"/>
      <c r="AG687" s="125"/>
      <c r="AH687" s="125">
        <f t="shared" si="195"/>
        <v>1</v>
      </c>
      <c r="AI687" s="125">
        <f t="shared" si="196"/>
        <v>1</v>
      </c>
      <c r="AJ687" s="125" t="str">
        <f t="shared" si="197"/>
        <v>Correct</v>
      </c>
      <c r="AK687" s="125"/>
      <c r="AL687" s="115" t="s">
        <v>83</v>
      </c>
      <c r="AM687" s="115">
        <v>35</v>
      </c>
      <c r="AN687" s="115" t="s">
        <v>84</v>
      </c>
      <c r="AO687" s="115" t="s">
        <v>135</v>
      </c>
      <c r="AQ687" s="115" t="s">
        <v>91</v>
      </c>
      <c r="AR687" s="115" t="s">
        <v>108</v>
      </c>
      <c r="AS687" s="115" t="s">
        <v>93</v>
      </c>
      <c r="AT687" s="115" t="s">
        <v>112</v>
      </c>
      <c r="AU687" s="115" t="s">
        <v>98</v>
      </c>
      <c r="AV687" s="115" t="s">
        <v>86</v>
      </c>
      <c r="AW687" s="115" t="s">
        <v>86</v>
      </c>
    </row>
    <row r="688" spans="1:49">
      <c r="A688" s="115">
        <v>7007918307</v>
      </c>
      <c r="E688" s="115" t="s">
        <v>21</v>
      </c>
      <c r="O688" s="125"/>
      <c r="P688" s="125">
        <f t="shared" si="180"/>
        <v>1</v>
      </c>
      <c r="Q688" s="125">
        <f t="shared" si="181"/>
        <v>3</v>
      </c>
      <c r="R688" s="125"/>
      <c r="S688" s="125">
        <f t="shared" si="182"/>
        <v>0</v>
      </c>
      <c r="T688" s="125">
        <f t="shared" si="183"/>
        <v>0</v>
      </c>
      <c r="U688" s="125">
        <f t="shared" si="184"/>
        <v>0</v>
      </c>
      <c r="V688" s="126">
        <f t="shared" si="185"/>
        <v>1</v>
      </c>
      <c r="W688" s="126">
        <f t="shared" si="186"/>
        <v>0</v>
      </c>
      <c r="X688" s="126">
        <f t="shared" si="187"/>
        <v>0</v>
      </c>
      <c r="Y688" s="126">
        <f t="shared" si="188"/>
        <v>0</v>
      </c>
      <c r="Z688" s="126">
        <f t="shared" si="189"/>
        <v>0</v>
      </c>
      <c r="AA688" s="126">
        <f t="shared" si="190"/>
        <v>0</v>
      </c>
      <c r="AB688" s="126">
        <f t="shared" si="191"/>
        <v>0</v>
      </c>
      <c r="AC688" s="126">
        <f t="shared" si="192"/>
        <v>0</v>
      </c>
      <c r="AD688" s="126">
        <f t="shared" si="193"/>
        <v>0</v>
      </c>
      <c r="AE688" s="126">
        <f t="shared" si="194"/>
        <v>0</v>
      </c>
      <c r="AF688" s="127"/>
      <c r="AG688" s="125"/>
      <c r="AH688" s="125">
        <f t="shared" si="195"/>
        <v>1</v>
      </c>
      <c r="AI688" s="125">
        <f t="shared" si="196"/>
        <v>1</v>
      </c>
      <c r="AJ688" s="125" t="str">
        <f t="shared" si="197"/>
        <v>Correct</v>
      </c>
      <c r="AK688" s="125"/>
      <c r="AL688" s="115" t="s">
        <v>83</v>
      </c>
      <c r="AM688" s="115">
        <v>68</v>
      </c>
      <c r="AN688" s="115" t="s">
        <v>84</v>
      </c>
      <c r="AO688" s="115" t="s">
        <v>152</v>
      </c>
      <c r="AP688" s="115" t="s">
        <v>92</v>
      </c>
      <c r="AQ688" s="115" t="s">
        <v>86</v>
      </c>
      <c r="AR688" s="115" t="s">
        <v>87</v>
      </c>
      <c r="AS688" s="115" t="s">
        <v>104</v>
      </c>
      <c r="AT688" s="115" t="s">
        <v>89</v>
      </c>
      <c r="AU688" s="115" t="s">
        <v>106</v>
      </c>
      <c r="AW688" s="115" t="s">
        <v>91</v>
      </c>
    </row>
    <row r="689" spans="1:49">
      <c r="A689" s="115">
        <v>5584544200</v>
      </c>
      <c r="K689" s="115" t="s">
        <v>27</v>
      </c>
      <c r="L689" s="115" t="s">
        <v>28</v>
      </c>
      <c r="O689" s="125"/>
      <c r="P689" s="125">
        <f t="shared" si="180"/>
        <v>2</v>
      </c>
      <c r="Q689" s="125">
        <f t="shared" si="181"/>
        <v>1.5</v>
      </c>
      <c r="R689" s="125"/>
      <c r="S689" s="125">
        <f t="shared" si="182"/>
        <v>0</v>
      </c>
      <c r="T689" s="125">
        <f t="shared" si="183"/>
        <v>0</v>
      </c>
      <c r="U689" s="125">
        <f t="shared" si="184"/>
        <v>0</v>
      </c>
      <c r="V689" s="126">
        <f t="shared" si="185"/>
        <v>0</v>
      </c>
      <c r="W689" s="126">
        <f t="shared" si="186"/>
        <v>0</v>
      </c>
      <c r="X689" s="126">
        <f t="shared" si="187"/>
        <v>0</v>
      </c>
      <c r="Y689" s="126">
        <f t="shared" si="188"/>
        <v>0</v>
      </c>
      <c r="Z689" s="126">
        <f t="shared" si="189"/>
        <v>0</v>
      </c>
      <c r="AA689" s="126">
        <f t="shared" si="190"/>
        <v>0</v>
      </c>
      <c r="AB689" s="126">
        <f t="shared" si="191"/>
        <v>1</v>
      </c>
      <c r="AC689" s="126">
        <f t="shared" si="192"/>
        <v>1</v>
      </c>
      <c r="AD689" s="126">
        <f t="shared" si="193"/>
        <v>0</v>
      </c>
      <c r="AE689" s="126">
        <f t="shared" si="194"/>
        <v>0</v>
      </c>
      <c r="AF689" s="127"/>
      <c r="AG689" s="125"/>
      <c r="AH689" s="125">
        <f t="shared" si="195"/>
        <v>2</v>
      </c>
      <c r="AI689" s="125">
        <f t="shared" si="196"/>
        <v>2</v>
      </c>
      <c r="AJ689" s="125" t="str">
        <f t="shared" si="197"/>
        <v>Correct</v>
      </c>
      <c r="AK689" s="125"/>
      <c r="AL689" s="115" t="s">
        <v>99</v>
      </c>
      <c r="AM689" s="115">
        <v>59</v>
      </c>
      <c r="AN689" s="115" t="s">
        <v>181</v>
      </c>
      <c r="AO689" s="115" t="s">
        <v>441</v>
      </c>
      <c r="AP689" s="115" t="s">
        <v>85</v>
      </c>
      <c r="AQ689" s="115" t="s">
        <v>86</v>
      </c>
      <c r="AR689" s="115" t="s">
        <v>87</v>
      </c>
      <c r="AS689" s="115" t="s">
        <v>101</v>
      </c>
      <c r="AT689" s="115" t="s">
        <v>89</v>
      </c>
      <c r="AU689" s="115" t="s">
        <v>90</v>
      </c>
      <c r="AV689" s="115" t="s">
        <v>91</v>
      </c>
      <c r="AW689" s="115" t="s">
        <v>91</v>
      </c>
    </row>
    <row r="690" spans="1:49">
      <c r="A690" s="115">
        <v>6985147466</v>
      </c>
      <c r="C690" s="115" t="s">
        <v>19</v>
      </c>
      <c r="O690" s="125"/>
      <c r="P690" s="125">
        <f t="shared" si="180"/>
        <v>1</v>
      </c>
      <c r="Q690" s="125">
        <f t="shared" si="181"/>
        <v>3</v>
      </c>
      <c r="R690" s="125"/>
      <c r="S690" s="125">
        <f t="shared" si="182"/>
        <v>0</v>
      </c>
      <c r="T690" s="125">
        <f t="shared" si="183"/>
        <v>1</v>
      </c>
      <c r="U690" s="125">
        <f t="shared" si="184"/>
        <v>0</v>
      </c>
      <c r="V690" s="126">
        <f t="shared" si="185"/>
        <v>0</v>
      </c>
      <c r="W690" s="126">
        <f t="shared" si="186"/>
        <v>0</v>
      </c>
      <c r="X690" s="126">
        <f t="shared" si="187"/>
        <v>0</v>
      </c>
      <c r="Y690" s="126">
        <f t="shared" si="188"/>
        <v>0</v>
      </c>
      <c r="Z690" s="126">
        <f t="shared" si="189"/>
        <v>0</v>
      </c>
      <c r="AA690" s="126">
        <f t="shared" si="190"/>
        <v>0</v>
      </c>
      <c r="AB690" s="126">
        <f t="shared" si="191"/>
        <v>0</v>
      </c>
      <c r="AC690" s="126">
        <f t="shared" si="192"/>
        <v>0</v>
      </c>
      <c r="AD690" s="126">
        <f t="shared" si="193"/>
        <v>0</v>
      </c>
      <c r="AE690" s="126">
        <f t="shared" si="194"/>
        <v>0</v>
      </c>
      <c r="AF690" s="127"/>
      <c r="AG690" s="125"/>
      <c r="AH690" s="125">
        <f t="shared" si="195"/>
        <v>1</v>
      </c>
      <c r="AI690" s="125">
        <f t="shared" si="196"/>
        <v>1</v>
      </c>
      <c r="AJ690" s="125" t="str">
        <f t="shared" si="197"/>
        <v>Correct</v>
      </c>
      <c r="AK690" s="125"/>
      <c r="AL690" s="115" t="s">
        <v>83</v>
      </c>
      <c r="AM690" s="115">
        <v>65</v>
      </c>
      <c r="AN690" s="115" t="s">
        <v>181</v>
      </c>
      <c r="AO690" s="115" t="s">
        <v>208</v>
      </c>
      <c r="AQ690" s="115" t="s">
        <v>86</v>
      </c>
      <c r="AR690" s="115" t="s">
        <v>87</v>
      </c>
      <c r="AS690" s="115" t="s">
        <v>93</v>
      </c>
      <c r="AT690" s="115" t="s">
        <v>102</v>
      </c>
      <c r="AU690" s="115" t="s">
        <v>106</v>
      </c>
      <c r="AV690" s="115" t="s">
        <v>91</v>
      </c>
      <c r="AW690" s="115" t="s">
        <v>86</v>
      </c>
    </row>
    <row r="691" spans="1:49">
      <c r="A691" s="115">
        <v>5586910646</v>
      </c>
      <c r="C691" s="115" t="s">
        <v>19</v>
      </c>
      <c r="L691" s="115" t="s">
        <v>28</v>
      </c>
      <c r="M691" s="115" t="s">
        <v>29</v>
      </c>
      <c r="O691" s="125"/>
      <c r="P691" s="125">
        <f t="shared" si="180"/>
        <v>3</v>
      </c>
      <c r="Q691" s="125">
        <f t="shared" si="181"/>
        <v>1</v>
      </c>
      <c r="R691" s="125"/>
      <c r="S691" s="125">
        <f t="shared" si="182"/>
        <v>0</v>
      </c>
      <c r="T691" s="125">
        <f t="shared" si="183"/>
        <v>1</v>
      </c>
      <c r="U691" s="125">
        <f t="shared" si="184"/>
        <v>0</v>
      </c>
      <c r="V691" s="126">
        <f t="shared" si="185"/>
        <v>0</v>
      </c>
      <c r="W691" s="126">
        <f t="shared" si="186"/>
        <v>0</v>
      </c>
      <c r="X691" s="126">
        <f t="shared" si="187"/>
        <v>0</v>
      </c>
      <c r="Y691" s="126">
        <f t="shared" si="188"/>
        <v>0</v>
      </c>
      <c r="Z691" s="126">
        <f t="shared" si="189"/>
        <v>0</v>
      </c>
      <c r="AA691" s="126">
        <f t="shared" si="190"/>
        <v>0</v>
      </c>
      <c r="AB691" s="126">
        <f t="shared" si="191"/>
        <v>0</v>
      </c>
      <c r="AC691" s="126">
        <f t="shared" si="192"/>
        <v>1</v>
      </c>
      <c r="AD691" s="126">
        <f t="shared" si="193"/>
        <v>1</v>
      </c>
      <c r="AE691" s="126">
        <f t="shared" si="194"/>
        <v>0</v>
      </c>
      <c r="AF691" s="127"/>
      <c r="AG691" s="125"/>
      <c r="AH691" s="125">
        <f t="shared" si="195"/>
        <v>3</v>
      </c>
      <c r="AI691" s="125">
        <f t="shared" si="196"/>
        <v>3</v>
      </c>
      <c r="AJ691" s="125" t="str">
        <f t="shared" si="197"/>
        <v>Correct</v>
      </c>
      <c r="AK691" s="125"/>
      <c r="AL691" s="115" t="s">
        <v>83</v>
      </c>
      <c r="AM691" s="115">
        <v>42</v>
      </c>
      <c r="AN691" s="115" t="s">
        <v>181</v>
      </c>
      <c r="AO691" s="115" t="s">
        <v>232</v>
      </c>
      <c r="AP691" s="115" t="s">
        <v>85</v>
      </c>
      <c r="AQ691" s="115" t="s">
        <v>86</v>
      </c>
      <c r="AR691" s="115" t="s">
        <v>87</v>
      </c>
      <c r="AS691" s="115" t="s">
        <v>88</v>
      </c>
      <c r="AT691" s="115" t="s">
        <v>89</v>
      </c>
      <c r="AU691" s="115" t="s">
        <v>90</v>
      </c>
      <c r="AV691" s="115" t="s">
        <v>91</v>
      </c>
      <c r="AW691" s="115" t="s">
        <v>91</v>
      </c>
    </row>
    <row r="692" spans="1:49">
      <c r="A692" s="115">
        <v>7020572225</v>
      </c>
      <c r="L692" s="115" t="s">
        <v>28</v>
      </c>
      <c r="O692" s="125"/>
      <c r="P692" s="125">
        <f t="shared" si="180"/>
        <v>1</v>
      </c>
      <c r="Q692" s="125">
        <f t="shared" si="181"/>
        <v>3</v>
      </c>
      <c r="R692" s="125"/>
      <c r="S692" s="125">
        <f t="shared" si="182"/>
        <v>0</v>
      </c>
      <c r="T692" s="125">
        <f t="shared" si="183"/>
        <v>0</v>
      </c>
      <c r="U692" s="125">
        <f t="shared" si="184"/>
        <v>0</v>
      </c>
      <c r="V692" s="126">
        <f t="shared" si="185"/>
        <v>0</v>
      </c>
      <c r="W692" s="126">
        <f t="shared" si="186"/>
        <v>0</v>
      </c>
      <c r="X692" s="126">
        <f t="shared" si="187"/>
        <v>0</v>
      </c>
      <c r="Y692" s="126">
        <f t="shared" si="188"/>
        <v>0</v>
      </c>
      <c r="Z692" s="126">
        <f t="shared" si="189"/>
        <v>0</v>
      </c>
      <c r="AA692" s="126">
        <f t="shared" si="190"/>
        <v>0</v>
      </c>
      <c r="AB692" s="126">
        <f t="shared" si="191"/>
        <v>0</v>
      </c>
      <c r="AC692" s="126">
        <f t="shared" si="192"/>
        <v>1</v>
      </c>
      <c r="AD692" s="126">
        <f t="shared" si="193"/>
        <v>0</v>
      </c>
      <c r="AE692" s="126">
        <f t="shared" si="194"/>
        <v>0</v>
      </c>
      <c r="AF692" s="127"/>
      <c r="AG692" s="125"/>
      <c r="AH692" s="125">
        <f t="shared" si="195"/>
        <v>1</v>
      </c>
      <c r="AI692" s="125">
        <f t="shared" si="196"/>
        <v>1</v>
      </c>
      <c r="AJ692" s="125" t="str">
        <f t="shared" si="197"/>
        <v>Correct</v>
      </c>
      <c r="AK692" s="125"/>
      <c r="AL692" s="115" t="s">
        <v>83</v>
      </c>
      <c r="AM692" s="115">
        <v>49</v>
      </c>
      <c r="AN692" s="115" t="s">
        <v>84</v>
      </c>
      <c r="AO692" s="115" t="s">
        <v>146</v>
      </c>
      <c r="AQ692" s="115" t="s">
        <v>91</v>
      </c>
      <c r="AR692" s="115" t="s">
        <v>87</v>
      </c>
      <c r="AS692" s="115" t="s">
        <v>96</v>
      </c>
      <c r="AT692" s="115" t="s">
        <v>112</v>
      </c>
      <c r="AU692" s="115" t="s">
        <v>90</v>
      </c>
      <c r="AV692" s="115" t="s">
        <v>86</v>
      </c>
      <c r="AW692" s="115" t="s">
        <v>86</v>
      </c>
    </row>
    <row r="693" spans="1:49">
      <c r="A693" s="115">
        <v>6985141692</v>
      </c>
      <c r="B693" s="115" t="s">
        <v>18</v>
      </c>
      <c r="J693" s="115" t="s">
        <v>26</v>
      </c>
      <c r="N693" s="115" t="s">
        <v>30</v>
      </c>
      <c r="O693" s="125"/>
      <c r="P693" s="125">
        <f t="shared" si="180"/>
        <v>3</v>
      </c>
      <c r="Q693" s="125">
        <f t="shared" si="181"/>
        <v>1</v>
      </c>
      <c r="R693" s="125"/>
      <c r="S693" s="125">
        <f t="shared" si="182"/>
        <v>1</v>
      </c>
      <c r="T693" s="125">
        <f t="shared" si="183"/>
        <v>0</v>
      </c>
      <c r="U693" s="125">
        <f t="shared" si="184"/>
        <v>0</v>
      </c>
      <c r="V693" s="126">
        <f t="shared" si="185"/>
        <v>0</v>
      </c>
      <c r="W693" s="126">
        <f t="shared" si="186"/>
        <v>0</v>
      </c>
      <c r="X693" s="126">
        <f t="shared" si="187"/>
        <v>0</v>
      </c>
      <c r="Y693" s="126">
        <f t="shared" si="188"/>
        <v>0</v>
      </c>
      <c r="Z693" s="126">
        <f t="shared" si="189"/>
        <v>0</v>
      </c>
      <c r="AA693" s="126">
        <f t="shared" si="190"/>
        <v>1</v>
      </c>
      <c r="AB693" s="126">
        <f t="shared" si="191"/>
        <v>0</v>
      </c>
      <c r="AC693" s="126">
        <f t="shared" si="192"/>
        <v>0</v>
      </c>
      <c r="AD693" s="126">
        <f t="shared" si="193"/>
        <v>0</v>
      </c>
      <c r="AE693" s="126">
        <f t="shared" si="194"/>
        <v>1</v>
      </c>
      <c r="AF693" s="127"/>
      <c r="AG693" s="125"/>
      <c r="AH693" s="125">
        <f t="shared" si="195"/>
        <v>3</v>
      </c>
      <c r="AI693" s="125">
        <f t="shared" si="196"/>
        <v>3</v>
      </c>
      <c r="AJ693" s="125" t="str">
        <f t="shared" si="197"/>
        <v>Correct</v>
      </c>
      <c r="AK693" s="125"/>
      <c r="AL693" s="115" t="s">
        <v>83</v>
      </c>
      <c r="AM693" s="115">
        <v>24</v>
      </c>
      <c r="AN693" s="115" t="s">
        <v>181</v>
      </c>
      <c r="AO693" s="115" t="s">
        <v>194</v>
      </c>
      <c r="AR693" s="115" t="s">
        <v>108</v>
      </c>
      <c r="AS693" s="115" t="s">
        <v>96</v>
      </c>
      <c r="AT693" s="115" t="s">
        <v>94</v>
      </c>
      <c r="AU693" s="115" t="s">
        <v>113</v>
      </c>
      <c r="AV693" s="115" t="s">
        <v>91</v>
      </c>
      <c r="AW693" s="115" t="s">
        <v>91</v>
      </c>
    </row>
    <row r="694" spans="1:49">
      <c r="A694" s="115">
        <v>5609483908</v>
      </c>
      <c r="C694" s="115" t="s">
        <v>19</v>
      </c>
      <c r="K694" s="115" t="s">
        <v>27</v>
      </c>
      <c r="L694" s="115" t="s">
        <v>28</v>
      </c>
      <c r="O694" s="125"/>
      <c r="P694" s="125">
        <f t="shared" si="180"/>
        <v>3</v>
      </c>
      <c r="Q694" s="125">
        <f t="shared" si="181"/>
        <v>1</v>
      </c>
      <c r="R694" s="125"/>
      <c r="S694" s="125">
        <f t="shared" si="182"/>
        <v>0</v>
      </c>
      <c r="T694" s="125">
        <f t="shared" si="183"/>
        <v>1</v>
      </c>
      <c r="U694" s="125">
        <f t="shared" si="184"/>
        <v>0</v>
      </c>
      <c r="V694" s="126">
        <f t="shared" si="185"/>
        <v>0</v>
      </c>
      <c r="W694" s="126">
        <f t="shared" si="186"/>
        <v>0</v>
      </c>
      <c r="X694" s="126">
        <f t="shared" si="187"/>
        <v>0</v>
      </c>
      <c r="Y694" s="126">
        <f t="shared" si="188"/>
        <v>0</v>
      </c>
      <c r="Z694" s="126">
        <f t="shared" si="189"/>
        <v>0</v>
      </c>
      <c r="AA694" s="126">
        <f t="shared" si="190"/>
        <v>0</v>
      </c>
      <c r="AB694" s="126">
        <f t="shared" si="191"/>
        <v>1</v>
      </c>
      <c r="AC694" s="126">
        <f t="shared" si="192"/>
        <v>1</v>
      </c>
      <c r="AD694" s="126">
        <f t="shared" si="193"/>
        <v>0</v>
      </c>
      <c r="AE694" s="126">
        <f t="shared" si="194"/>
        <v>0</v>
      </c>
      <c r="AF694" s="127"/>
      <c r="AG694" s="125"/>
      <c r="AH694" s="125">
        <f t="shared" si="195"/>
        <v>3</v>
      </c>
      <c r="AI694" s="125">
        <f t="shared" si="196"/>
        <v>3</v>
      </c>
      <c r="AJ694" s="125" t="str">
        <f t="shared" si="197"/>
        <v>Correct</v>
      </c>
      <c r="AK694" s="125"/>
      <c r="AL694" s="115" t="s">
        <v>83</v>
      </c>
      <c r="AM694" s="115">
        <v>61</v>
      </c>
      <c r="AN694" s="115" t="s">
        <v>181</v>
      </c>
      <c r="AO694" s="115" t="s">
        <v>206</v>
      </c>
      <c r="AP694" s="115" t="s">
        <v>85</v>
      </c>
      <c r="AQ694" s="115" t="s">
        <v>86</v>
      </c>
      <c r="AR694" s="115" t="s">
        <v>87</v>
      </c>
      <c r="AS694" s="115" t="s">
        <v>101</v>
      </c>
      <c r="AT694" s="115" t="s">
        <v>89</v>
      </c>
      <c r="AU694" s="115" t="s">
        <v>90</v>
      </c>
      <c r="AV694" s="115" t="s">
        <v>91</v>
      </c>
      <c r="AW694" s="115" t="s">
        <v>91</v>
      </c>
    </row>
    <row r="695" spans="1:49">
      <c r="A695" s="115">
        <v>5578850187</v>
      </c>
      <c r="D695" s="115" t="s">
        <v>20</v>
      </c>
      <c r="N695" s="115" t="s">
        <v>30</v>
      </c>
      <c r="O695" s="125"/>
      <c r="P695" s="125">
        <f t="shared" si="180"/>
        <v>2</v>
      </c>
      <c r="Q695" s="125">
        <f t="shared" si="181"/>
        <v>1.5</v>
      </c>
      <c r="R695" s="125"/>
      <c r="S695" s="125">
        <f t="shared" si="182"/>
        <v>0</v>
      </c>
      <c r="T695" s="125">
        <f t="shared" si="183"/>
        <v>0</v>
      </c>
      <c r="U695" s="125">
        <f t="shared" si="184"/>
        <v>1</v>
      </c>
      <c r="V695" s="126">
        <f t="shared" si="185"/>
        <v>0</v>
      </c>
      <c r="W695" s="126">
        <f t="shared" si="186"/>
        <v>0</v>
      </c>
      <c r="X695" s="126">
        <f t="shared" si="187"/>
        <v>0</v>
      </c>
      <c r="Y695" s="126">
        <f t="shared" si="188"/>
        <v>0</v>
      </c>
      <c r="Z695" s="126">
        <f t="shared" si="189"/>
        <v>0</v>
      </c>
      <c r="AA695" s="126">
        <f t="shared" si="190"/>
        <v>0</v>
      </c>
      <c r="AB695" s="126">
        <f t="shared" si="191"/>
        <v>0</v>
      </c>
      <c r="AC695" s="126">
        <f t="shared" si="192"/>
        <v>0</v>
      </c>
      <c r="AD695" s="126">
        <f t="shared" si="193"/>
        <v>0</v>
      </c>
      <c r="AE695" s="126">
        <f t="shared" si="194"/>
        <v>1</v>
      </c>
      <c r="AF695" s="127"/>
      <c r="AG695" s="125"/>
      <c r="AH695" s="125">
        <f t="shared" si="195"/>
        <v>2</v>
      </c>
      <c r="AI695" s="125">
        <f t="shared" si="196"/>
        <v>2</v>
      </c>
      <c r="AJ695" s="125" t="str">
        <f t="shared" si="197"/>
        <v>Correct</v>
      </c>
      <c r="AK695" s="125"/>
      <c r="AL695" s="115" t="s">
        <v>83</v>
      </c>
      <c r="AM695" s="115">
        <v>58</v>
      </c>
      <c r="AN695" s="115" t="s">
        <v>181</v>
      </c>
      <c r="AO695" s="115" t="s">
        <v>198</v>
      </c>
      <c r="AP695" s="115" t="s">
        <v>85</v>
      </c>
      <c r="AQ695" s="115" t="s">
        <v>86</v>
      </c>
      <c r="AR695" s="115" t="s">
        <v>87</v>
      </c>
      <c r="AS695" s="115" t="s">
        <v>88</v>
      </c>
      <c r="AT695" s="115" t="s">
        <v>120</v>
      </c>
      <c r="AU695" s="115" t="s">
        <v>90</v>
      </c>
      <c r="AV695" s="115" t="s">
        <v>91</v>
      </c>
      <c r="AW695" s="115" t="s">
        <v>91</v>
      </c>
    </row>
    <row r="696" spans="1:49">
      <c r="A696" s="115">
        <v>7045788173</v>
      </c>
      <c r="C696" s="115" t="s">
        <v>19</v>
      </c>
      <c r="I696" s="115" t="s">
        <v>25</v>
      </c>
      <c r="M696" s="115" t="s">
        <v>29</v>
      </c>
      <c r="O696" s="125"/>
      <c r="P696" s="125">
        <f t="shared" si="180"/>
        <v>3</v>
      </c>
      <c r="Q696" s="125">
        <f t="shared" si="181"/>
        <v>1</v>
      </c>
      <c r="R696" s="125"/>
      <c r="S696" s="125">
        <f t="shared" si="182"/>
        <v>0</v>
      </c>
      <c r="T696" s="125">
        <f t="shared" si="183"/>
        <v>1</v>
      </c>
      <c r="U696" s="125">
        <f t="shared" si="184"/>
        <v>0</v>
      </c>
      <c r="V696" s="126">
        <f t="shared" si="185"/>
        <v>0</v>
      </c>
      <c r="W696" s="126">
        <f t="shared" si="186"/>
        <v>0</v>
      </c>
      <c r="X696" s="126">
        <f t="shared" si="187"/>
        <v>0</v>
      </c>
      <c r="Y696" s="126">
        <f t="shared" si="188"/>
        <v>0</v>
      </c>
      <c r="Z696" s="126">
        <f t="shared" si="189"/>
        <v>1</v>
      </c>
      <c r="AA696" s="126">
        <f t="shared" si="190"/>
        <v>0</v>
      </c>
      <c r="AB696" s="126">
        <f t="shared" si="191"/>
        <v>0</v>
      </c>
      <c r="AC696" s="126">
        <f t="shared" si="192"/>
        <v>0</v>
      </c>
      <c r="AD696" s="126">
        <f t="shared" si="193"/>
        <v>1</v>
      </c>
      <c r="AE696" s="126">
        <f t="shared" si="194"/>
        <v>0</v>
      </c>
      <c r="AF696" s="127"/>
      <c r="AG696" s="125"/>
      <c r="AH696" s="125">
        <f t="shared" si="195"/>
        <v>3</v>
      </c>
      <c r="AI696" s="125">
        <f t="shared" si="196"/>
        <v>3</v>
      </c>
      <c r="AJ696" s="125" t="str">
        <f t="shared" si="197"/>
        <v>Correct</v>
      </c>
      <c r="AK696" s="125"/>
      <c r="AL696" s="115" t="s">
        <v>83</v>
      </c>
      <c r="AM696" s="115">
        <v>76</v>
      </c>
      <c r="AN696" s="115" t="s">
        <v>181</v>
      </c>
      <c r="AO696" s="115" t="s">
        <v>426</v>
      </c>
      <c r="AP696" s="115" t="s">
        <v>85</v>
      </c>
      <c r="AQ696" s="115" t="s">
        <v>86</v>
      </c>
      <c r="AR696" s="115" t="s">
        <v>87</v>
      </c>
      <c r="AS696" s="115" t="s">
        <v>101</v>
      </c>
      <c r="AT696" s="115" t="s">
        <v>89</v>
      </c>
      <c r="AU696" s="115" t="s">
        <v>106</v>
      </c>
      <c r="AV696" s="115" t="s">
        <v>91</v>
      </c>
      <c r="AW696" s="115" t="s">
        <v>91</v>
      </c>
    </row>
    <row r="697" spans="1:49">
      <c r="A697" s="115">
        <v>7020345313</v>
      </c>
      <c r="O697" s="125"/>
      <c r="P697" s="125">
        <f t="shared" si="180"/>
        <v>0</v>
      </c>
      <c r="Q697" s="125" t="e">
        <f t="shared" si="181"/>
        <v>#DIV/0!</v>
      </c>
      <c r="R697" s="125"/>
      <c r="S697" s="125">
        <f t="shared" si="182"/>
        <v>0</v>
      </c>
      <c r="T697" s="125">
        <f t="shared" si="183"/>
        <v>0</v>
      </c>
      <c r="U697" s="125">
        <f t="shared" si="184"/>
        <v>0</v>
      </c>
      <c r="V697" s="126">
        <f t="shared" si="185"/>
        <v>0</v>
      </c>
      <c r="W697" s="126">
        <f t="shared" si="186"/>
        <v>0</v>
      </c>
      <c r="X697" s="126">
        <f t="shared" si="187"/>
        <v>0</v>
      </c>
      <c r="Y697" s="126">
        <f t="shared" si="188"/>
        <v>0</v>
      </c>
      <c r="Z697" s="126">
        <f t="shared" si="189"/>
        <v>0</v>
      </c>
      <c r="AA697" s="126">
        <f t="shared" si="190"/>
        <v>0</v>
      </c>
      <c r="AB697" s="126">
        <f t="shared" si="191"/>
        <v>0</v>
      </c>
      <c r="AC697" s="126">
        <f t="shared" si="192"/>
        <v>0</v>
      </c>
      <c r="AD697" s="126">
        <f t="shared" si="193"/>
        <v>0</v>
      </c>
      <c r="AE697" s="126">
        <f t="shared" si="194"/>
        <v>0</v>
      </c>
      <c r="AF697" s="127"/>
      <c r="AG697" s="125"/>
      <c r="AH697" s="125">
        <f t="shared" si="195"/>
        <v>0</v>
      </c>
      <c r="AI697" s="125">
        <f t="shared" si="196"/>
        <v>0</v>
      </c>
      <c r="AJ697" s="125" t="str">
        <f t="shared" si="197"/>
        <v>Correct</v>
      </c>
      <c r="AK697" s="125"/>
      <c r="AL697" s="115" t="s">
        <v>83</v>
      </c>
      <c r="AM697" s="115">
        <v>58</v>
      </c>
      <c r="AN697" s="115" t="s">
        <v>181</v>
      </c>
      <c r="AO697" s="115" t="s">
        <v>221</v>
      </c>
      <c r="AP697" s="115" t="s">
        <v>85</v>
      </c>
      <c r="AQ697" s="115" t="s">
        <v>86</v>
      </c>
      <c r="AR697" s="115" t="s">
        <v>87</v>
      </c>
      <c r="AS697" s="115" t="s">
        <v>96</v>
      </c>
      <c r="AT697" s="115" t="s">
        <v>102</v>
      </c>
      <c r="AU697" s="115" t="s">
        <v>90</v>
      </c>
      <c r="AV697" s="115" t="s">
        <v>91</v>
      </c>
      <c r="AW697" s="115" t="s">
        <v>91</v>
      </c>
    </row>
    <row r="698" spans="1:49">
      <c r="A698" s="115">
        <v>7045793252</v>
      </c>
      <c r="C698" s="115" t="s">
        <v>19</v>
      </c>
      <c r="L698" s="115" t="s">
        <v>28</v>
      </c>
      <c r="M698" s="115" t="s">
        <v>29</v>
      </c>
      <c r="O698" s="125"/>
      <c r="P698" s="125">
        <f t="shared" si="180"/>
        <v>3</v>
      </c>
      <c r="Q698" s="125">
        <f t="shared" si="181"/>
        <v>1</v>
      </c>
      <c r="R698" s="125"/>
      <c r="S698" s="125">
        <f t="shared" si="182"/>
        <v>0</v>
      </c>
      <c r="T698" s="125">
        <f t="shared" si="183"/>
        <v>1</v>
      </c>
      <c r="U698" s="125">
        <f t="shared" si="184"/>
        <v>0</v>
      </c>
      <c r="V698" s="126">
        <f t="shared" si="185"/>
        <v>0</v>
      </c>
      <c r="W698" s="126">
        <f t="shared" si="186"/>
        <v>0</v>
      </c>
      <c r="X698" s="126">
        <f t="shared" si="187"/>
        <v>0</v>
      </c>
      <c r="Y698" s="126">
        <f t="shared" si="188"/>
        <v>0</v>
      </c>
      <c r="Z698" s="126">
        <f t="shared" si="189"/>
        <v>0</v>
      </c>
      <c r="AA698" s="126">
        <f t="shared" si="190"/>
        <v>0</v>
      </c>
      <c r="AB698" s="126">
        <f t="shared" si="191"/>
        <v>0</v>
      </c>
      <c r="AC698" s="126">
        <f t="shared" si="192"/>
        <v>1</v>
      </c>
      <c r="AD698" s="126">
        <f t="shared" si="193"/>
        <v>1</v>
      </c>
      <c r="AE698" s="126">
        <f t="shared" si="194"/>
        <v>0</v>
      </c>
      <c r="AF698" s="127"/>
      <c r="AG698" s="125"/>
      <c r="AH698" s="125">
        <f t="shared" si="195"/>
        <v>3</v>
      </c>
      <c r="AI698" s="125">
        <f t="shared" si="196"/>
        <v>3</v>
      </c>
      <c r="AJ698" s="125" t="str">
        <f t="shared" si="197"/>
        <v>Correct</v>
      </c>
      <c r="AK698" s="125"/>
      <c r="AL698" s="115" t="s">
        <v>83</v>
      </c>
      <c r="AM698" s="115">
        <v>73</v>
      </c>
      <c r="AN698" s="115" t="s">
        <v>181</v>
      </c>
      <c r="AO698" s="115" t="s">
        <v>220</v>
      </c>
      <c r="AP698" s="115" t="s">
        <v>107</v>
      </c>
      <c r="AQ698" s="115" t="s">
        <v>86</v>
      </c>
      <c r="AR698" s="115" t="s">
        <v>87</v>
      </c>
      <c r="AS698" s="115" t="s">
        <v>104</v>
      </c>
      <c r="AT698" s="115" t="s">
        <v>89</v>
      </c>
      <c r="AU698" s="115" t="s">
        <v>106</v>
      </c>
      <c r="AV698" s="115" t="s">
        <v>91</v>
      </c>
      <c r="AW698" s="115" t="s">
        <v>91</v>
      </c>
    </row>
    <row r="699" spans="1:49">
      <c r="A699" s="115">
        <v>6985138750</v>
      </c>
      <c r="B699" s="115" t="s">
        <v>18</v>
      </c>
      <c r="C699" s="115" t="s">
        <v>19</v>
      </c>
      <c r="E699" s="115" t="s">
        <v>21</v>
      </c>
      <c r="F699" s="115" t="s">
        <v>22</v>
      </c>
      <c r="J699" s="115" t="s">
        <v>26</v>
      </c>
      <c r="O699" s="125"/>
      <c r="P699" s="125">
        <f t="shared" si="180"/>
        <v>5</v>
      </c>
      <c r="Q699" s="125">
        <f t="shared" si="181"/>
        <v>0.6</v>
      </c>
      <c r="R699" s="125"/>
      <c r="S699" s="125">
        <f t="shared" si="182"/>
        <v>0.6</v>
      </c>
      <c r="T699" s="125">
        <f t="shared" si="183"/>
        <v>0.6</v>
      </c>
      <c r="U699" s="125">
        <f t="shared" si="184"/>
        <v>0</v>
      </c>
      <c r="V699" s="126">
        <f t="shared" si="185"/>
        <v>0.6</v>
      </c>
      <c r="W699" s="126">
        <f t="shared" si="186"/>
        <v>0.6</v>
      </c>
      <c r="X699" s="126">
        <f t="shared" si="187"/>
        <v>0</v>
      </c>
      <c r="Y699" s="126">
        <f t="shared" si="188"/>
        <v>0</v>
      </c>
      <c r="Z699" s="126">
        <f t="shared" si="189"/>
        <v>0</v>
      </c>
      <c r="AA699" s="126">
        <f t="shared" si="190"/>
        <v>0.6</v>
      </c>
      <c r="AB699" s="126">
        <f t="shared" si="191"/>
        <v>0</v>
      </c>
      <c r="AC699" s="126">
        <f t="shared" si="192"/>
        <v>0</v>
      </c>
      <c r="AD699" s="126">
        <f t="shared" si="193"/>
        <v>0</v>
      </c>
      <c r="AE699" s="126">
        <f t="shared" si="194"/>
        <v>0</v>
      </c>
      <c r="AF699" s="127"/>
      <c r="AG699" s="125"/>
      <c r="AH699" s="125">
        <f t="shared" si="195"/>
        <v>3</v>
      </c>
      <c r="AI699" s="125">
        <f t="shared" si="196"/>
        <v>5</v>
      </c>
      <c r="AJ699" s="125" t="str">
        <f t="shared" si="197"/>
        <v>Correct</v>
      </c>
      <c r="AK699" s="125"/>
      <c r="AL699" s="115" t="s">
        <v>83</v>
      </c>
      <c r="AN699" s="115" t="s">
        <v>181</v>
      </c>
      <c r="AO699" s="115" t="s">
        <v>228</v>
      </c>
      <c r="AQ699" s="115" t="s">
        <v>91</v>
      </c>
      <c r="AR699" s="115" t="s">
        <v>108</v>
      </c>
      <c r="AS699" s="115" t="s">
        <v>93</v>
      </c>
      <c r="AT699" s="115" t="s">
        <v>112</v>
      </c>
      <c r="AU699" s="115" t="s">
        <v>98</v>
      </c>
      <c r="AV699" s="115" t="s">
        <v>86</v>
      </c>
    </row>
    <row r="700" spans="1:49">
      <c r="A700" s="115">
        <v>7011539944</v>
      </c>
      <c r="J700" s="115" t="s">
        <v>26</v>
      </c>
      <c r="O700" s="125"/>
      <c r="P700" s="125">
        <f t="shared" si="180"/>
        <v>1</v>
      </c>
      <c r="Q700" s="125">
        <f t="shared" si="181"/>
        <v>3</v>
      </c>
      <c r="R700" s="125"/>
      <c r="S700" s="125">
        <f t="shared" si="182"/>
        <v>0</v>
      </c>
      <c r="T700" s="125">
        <f t="shared" si="183"/>
        <v>0</v>
      </c>
      <c r="U700" s="125">
        <f t="shared" si="184"/>
        <v>0</v>
      </c>
      <c r="V700" s="126">
        <f t="shared" si="185"/>
        <v>0</v>
      </c>
      <c r="W700" s="126">
        <f t="shared" si="186"/>
        <v>0</v>
      </c>
      <c r="X700" s="126">
        <f t="shared" si="187"/>
        <v>0</v>
      </c>
      <c r="Y700" s="126">
        <f t="shared" si="188"/>
        <v>0</v>
      </c>
      <c r="Z700" s="126">
        <f t="shared" si="189"/>
        <v>0</v>
      </c>
      <c r="AA700" s="126">
        <f t="shared" si="190"/>
        <v>1</v>
      </c>
      <c r="AB700" s="126">
        <f t="shared" si="191"/>
        <v>0</v>
      </c>
      <c r="AC700" s="126">
        <f t="shared" si="192"/>
        <v>0</v>
      </c>
      <c r="AD700" s="126">
        <f t="shared" si="193"/>
        <v>0</v>
      </c>
      <c r="AE700" s="126">
        <f t="shared" si="194"/>
        <v>0</v>
      </c>
      <c r="AF700" s="127"/>
      <c r="AG700" s="125"/>
      <c r="AH700" s="125">
        <f t="shared" si="195"/>
        <v>1</v>
      </c>
      <c r="AI700" s="125">
        <f t="shared" si="196"/>
        <v>1</v>
      </c>
      <c r="AJ700" s="125" t="str">
        <f t="shared" si="197"/>
        <v>Correct</v>
      </c>
      <c r="AK700" s="125"/>
      <c r="AL700" s="115" t="s">
        <v>83</v>
      </c>
      <c r="AM700" s="115">
        <v>78</v>
      </c>
      <c r="AN700" s="115" t="s">
        <v>84</v>
      </c>
      <c r="AO700" s="115" t="s">
        <v>143</v>
      </c>
      <c r="AP700" s="115" t="s">
        <v>85</v>
      </c>
      <c r="AQ700" s="115" t="s">
        <v>91</v>
      </c>
      <c r="AS700" s="115" t="s">
        <v>93</v>
      </c>
      <c r="AU700" s="115" t="s">
        <v>106</v>
      </c>
      <c r="AV700" s="115" t="s">
        <v>91</v>
      </c>
    </row>
    <row r="701" spans="1:49">
      <c r="A701" s="115">
        <v>6984056183</v>
      </c>
      <c r="L701" s="115" t="s">
        <v>28</v>
      </c>
      <c r="N701" s="115" t="s">
        <v>30</v>
      </c>
      <c r="O701" s="125"/>
      <c r="P701" s="125">
        <f t="shared" si="180"/>
        <v>2</v>
      </c>
      <c r="Q701" s="125">
        <f t="shared" si="181"/>
        <v>1.5</v>
      </c>
      <c r="R701" s="125"/>
      <c r="S701" s="125">
        <f t="shared" si="182"/>
        <v>0</v>
      </c>
      <c r="T701" s="125">
        <f t="shared" si="183"/>
        <v>0</v>
      </c>
      <c r="U701" s="125">
        <f t="shared" si="184"/>
        <v>0</v>
      </c>
      <c r="V701" s="126">
        <f t="shared" si="185"/>
        <v>0</v>
      </c>
      <c r="W701" s="126">
        <f t="shared" si="186"/>
        <v>0</v>
      </c>
      <c r="X701" s="126">
        <f t="shared" si="187"/>
        <v>0</v>
      </c>
      <c r="Y701" s="126">
        <f t="shared" si="188"/>
        <v>0</v>
      </c>
      <c r="Z701" s="126">
        <f t="shared" si="189"/>
        <v>0</v>
      </c>
      <c r="AA701" s="126">
        <f t="shared" si="190"/>
        <v>0</v>
      </c>
      <c r="AB701" s="126">
        <f t="shared" si="191"/>
        <v>0</v>
      </c>
      <c r="AC701" s="126">
        <f t="shared" si="192"/>
        <v>1</v>
      </c>
      <c r="AD701" s="126">
        <f t="shared" si="193"/>
        <v>0</v>
      </c>
      <c r="AE701" s="126">
        <f t="shared" si="194"/>
        <v>1</v>
      </c>
      <c r="AF701" s="127"/>
      <c r="AG701" s="125"/>
      <c r="AH701" s="125">
        <f t="shared" si="195"/>
        <v>2</v>
      </c>
      <c r="AI701" s="125">
        <f t="shared" si="196"/>
        <v>2</v>
      </c>
      <c r="AJ701" s="125" t="str">
        <f t="shared" si="197"/>
        <v>Correct</v>
      </c>
      <c r="AK701" s="125"/>
      <c r="AL701" s="115" t="s">
        <v>99</v>
      </c>
      <c r="AM701" s="115">
        <v>65</v>
      </c>
      <c r="AN701" s="115" t="s">
        <v>181</v>
      </c>
      <c r="AO701" s="115" t="s">
        <v>231</v>
      </c>
    </row>
    <row r="702" spans="1:49">
      <c r="A702" s="115">
        <v>6985434928</v>
      </c>
      <c r="J702" s="115" t="s">
        <v>26</v>
      </c>
      <c r="O702" s="125"/>
      <c r="P702" s="125">
        <f t="shared" si="180"/>
        <v>1</v>
      </c>
      <c r="Q702" s="125">
        <f t="shared" si="181"/>
        <v>3</v>
      </c>
      <c r="R702" s="125"/>
      <c r="S702" s="125">
        <f t="shared" si="182"/>
        <v>0</v>
      </c>
      <c r="T702" s="125">
        <f t="shared" si="183"/>
        <v>0</v>
      </c>
      <c r="U702" s="125">
        <f t="shared" si="184"/>
        <v>0</v>
      </c>
      <c r="V702" s="126">
        <f t="shared" si="185"/>
        <v>0</v>
      </c>
      <c r="W702" s="126">
        <f t="shared" si="186"/>
        <v>0</v>
      </c>
      <c r="X702" s="126">
        <f t="shared" si="187"/>
        <v>0</v>
      </c>
      <c r="Y702" s="126">
        <f t="shared" si="188"/>
        <v>0</v>
      </c>
      <c r="Z702" s="126">
        <f t="shared" si="189"/>
        <v>0</v>
      </c>
      <c r="AA702" s="126">
        <f t="shared" si="190"/>
        <v>1</v>
      </c>
      <c r="AB702" s="126">
        <f t="shared" si="191"/>
        <v>0</v>
      </c>
      <c r="AC702" s="126">
        <f t="shared" si="192"/>
        <v>0</v>
      </c>
      <c r="AD702" s="126">
        <f t="shared" si="193"/>
        <v>0</v>
      </c>
      <c r="AE702" s="126">
        <f t="shared" si="194"/>
        <v>0</v>
      </c>
      <c r="AF702" s="127"/>
      <c r="AG702" s="125"/>
      <c r="AH702" s="125">
        <f t="shared" si="195"/>
        <v>1</v>
      </c>
      <c r="AI702" s="125">
        <f t="shared" si="196"/>
        <v>1</v>
      </c>
      <c r="AJ702" s="125" t="str">
        <f t="shared" si="197"/>
        <v>Correct</v>
      </c>
      <c r="AK702" s="125"/>
      <c r="AL702" s="115" t="s">
        <v>99</v>
      </c>
      <c r="AM702" s="115">
        <v>69</v>
      </c>
      <c r="AN702" s="115" t="s">
        <v>84</v>
      </c>
      <c r="AO702" s="115" t="s">
        <v>123</v>
      </c>
      <c r="AP702" s="115" t="s">
        <v>85</v>
      </c>
      <c r="AQ702" s="115" t="s">
        <v>86</v>
      </c>
      <c r="AR702" s="115" t="s">
        <v>87</v>
      </c>
      <c r="AT702" s="115" t="s">
        <v>89</v>
      </c>
      <c r="AU702" s="115" t="s">
        <v>106</v>
      </c>
      <c r="AV702" s="115" t="s">
        <v>91</v>
      </c>
      <c r="AW702" s="115" t="s">
        <v>86</v>
      </c>
    </row>
    <row r="703" spans="1:49">
      <c r="A703" s="115">
        <v>6985139982</v>
      </c>
      <c r="J703" s="115" t="s">
        <v>26</v>
      </c>
      <c r="O703" s="125"/>
      <c r="P703" s="125">
        <f t="shared" si="180"/>
        <v>1</v>
      </c>
      <c r="Q703" s="125">
        <f t="shared" si="181"/>
        <v>3</v>
      </c>
      <c r="R703" s="125"/>
      <c r="S703" s="125">
        <f t="shared" si="182"/>
        <v>0</v>
      </c>
      <c r="T703" s="125">
        <f t="shared" si="183"/>
        <v>0</v>
      </c>
      <c r="U703" s="125">
        <f t="shared" si="184"/>
        <v>0</v>
      </c>
      <c r="V703" s="126">
        <f t="shared" si="185"/>
        <v>0</v>
      </c>
      <c r="W703" s="126">
        <f t="shared" si="186"/>
        <v>0</v>
      </c>
      <c r="X703" s="126">
        <f t="shared" si="187"/>
        <v>0</v>
      </c>
      <c r="Y703" s="126">
        <f t="shared" si="188"/>
        <v>0</v>
      </c>
      <c r="Z703" s="126">
        <f t="shared" si="189"/>
        <v>0</v>
      </c>
      <c r="AA703" s="126">
        <f t="shared" si="190"/>
        <v>1</v>
      </c>
      <c r="AB703" s="126">
        <f t="shared" si="191"/>
        <v>0</v>
      </c>
      <c r="AC703" s="126">
        <f t="shared" si="192"/>
        <v>0</v>
      </c>
      <c r="AD703" s="126">
        <f t="shared" si="193"/>
        <v>0</v>
      </c>
      <c r="AE703" s="126">
        <f t="shared" si="194"/>
        <v>0</v>
      </c>
      <c r="AF703" s="127"/>
      <c r="AG703" s="125"/>
      <c r="AH703" s="125">
        <f t="shared" si="195"/>
        <v>1</v>
      </c>
      <c r="AI703" s="125">
        <f t="shared" si="196"/>
        <v>1</v>
      </c>
      <c r="AJ703" s="125" t="str">
        <f t="shared" si="197"/>
        <v>Correct</v>
      </c>
      <c r="AK703" s="125"/>
      <c r="AL703" s="115" t="s">
        <v>99</v>
      </c>
      <c r="AM703" s="115">
        <v>63</v>
      </c>
      <c r="AN703" s="115" t="s">
        <v>181</v>
      </c>
      <c r="AO703" s="115" t="s">
        <v>186</v>
      </c>
      <c r="AP703" s="115" t="s">
        <v>97</v>
      </c>
      <c r="AQ703" s="115" t="s">
        <v>86</v>
      </c>
      <c r="AR703" s="115" t="s">
        <v>87</v>
      </c>
      <c r="AS703" s="115" t="s">
        <v>104</v>
      </c>
      <c r="AT703" s="115" t="s">
        <v>89</v>
      </c>
      <c r="AU703" s="115" t="s">
        <v>113</v>
      </c>
      <c r="AV703" s="115" t="s">
        <v>117</v>
      </c>
      <c r="AW703" s="115" t="s">
        <v>91</v>
      </c>
    </row>
    <row r="704" spans="1:49">
      <c r="A704" s="115">
        <v>7045795390</v>
      </c>
      <c r="C704" s="115" t="s">
        <v>19</v>
      </c>
      <c r="M704" s="115" t="s">
        <v>29</v>
      </c>
      <c r="N704" s="115" t="s">
        <v>30</v>
      </c>
      <c r="O704" s="125"/>
      <c r="P704" s="125">
        <f t="shared" si="180"/>
        <v>3</v>
      </c>
      <c r="Q704" s="125">
        <f t="shared" si="181"/>
        <v>1</v>
      </c>
      <c r="R704" s="125"/>
      <c r="S704" s="125">
        <f t="shared" si="182"/>
        <v>0</v>
      </c>
      <c r="T704" s="125">
        <f t="shared" si="183"/>
        <v>1</v>
      </c>
      <c r="U704" s="125">
        <f t="shared" si="184"/>
        <v>0</v>
      </c>
      <c r="V704" s="126">
        <f t="shared" si="185"/>
        <v>0</v>
      </c>
      <c r="W704" s="126">
        <f t="shared" si="186"/>
        <v>0</v>
      </c>
      <c r="X704" s="126">
        <f t="shared" si="187"/>
        <v>0</v>
      </c>
      <c r="Y704" s="126">
        <f t="shared" si="188"/>
        <v>0</v>
      </c>
      <c r="Z704" s="126">
        <f t="shared" si="189"/>
        <v>0</v>
      </c>
      <c r="AA704" s="126">
        <f t="shared" si="190"/>
        <v>0</v>
      </c>
      <c r="AB704" s="126">
        <f t="shared" si="191"/>
        <v>0</v>
      </c>
      <c r="AC704" s="126">
        <f t="shared" si="192"/>
        <v>0</v>
      </c>
      <c r="AD704" s="126">
        <f t="shared" si="193"/>
        <v>1</v>
      </c>
      <c r="AE704" s="126">
        <f t="shared" si="194"/>
        <v>1</v>
      </c>
      <c r="AF704" s="127"/>
      <c r="AG704" s="125"/>
      <c r="AH704" s="125">
        <f t="shared" si="195"/>
        <v>3</v>
      </c>
      <c r="AI704" s="125">
        <f t="shared" si="196"/>
        <v>3</v>
      </c>
      <c r="AJ704" s="125" t="str">
        <f t="shared" si="197"/>
        <v>Correct</v>
      </c>
      <c r="AK704" s="125"/>
      <c r="AL704" s="115" t="s">
        <v>83</v>
      </c>
      <c r="AN704" s="115" t="s">
        <v>181</v>
      </c>
      <c r="AO704" s="115" t="s">
        <v>231</v>
      </c>
      <c r="AP704" s="115" t="s">
        <v>85</v>
      </c>
      <c r="AQ704" s="115" t="s">
        <v>86</v>
      </c>
      <c r="AR704" s="115" t="s">
        <v>87</v>
      </c>
      <c r="AT704" s="115" t="s">
        <v>109</v>
      </c>
      <c r="AU704" s="115" t="s">
        <v>106</v>
      </c>
      <c r="AV704" s="115" t="s">
        <v>91</v>
      </c>
      <c r="AW704" s="115" t="s">
        <v>86</v>
      </c>
    </row>
    <row r="705" spans="1:49">
      <c r="A705" s="115">
        <v>7010996909</v>
      </c>
      <c r="C705" s="115" t="s">
        <v>19</v>
      </c>
      <c r="D705" s="115" t="s">
        <v>20</v>
      </c>
      <c r="I705" s="115" t="s">
        <v>25</v>
      </c>
      <c r="K705" s="115" t="s">
        <v>27</v>
      </c>
      <c r="L705" s="115" t="s">
        <v>28</v>
      </c>
      <c r="O705" s="125"/>
      <c r="P705" s="125">
        <f t="shared" si="180"/>
        <v>5</v>
      </c>
      <c r="Q705" s="125">
        <f t="shared" si="181"/>
        <v>0.6</v>
      </c>
      <c r="R705" s="125"/>
      <c r="S705" s="125">
        <f t="shared" si="182"/>
        <v>0</v>
      </c>
      <c r="T705" s="125">
        <f t="shared" si="183"/>
        <v>0.6</v>
      </c>
      <c r="U705" s="125">
        <f t="shared" si="184"/>
        <v>0.6</v>
      </c>
      <c r="V705" s="126">
        <f t="shared" si="185"/>
        <v>0</v>
      </c>
      <c r="W705" s="126">
        <f t="shared" si="186"/>
        <v>0</v>
      </c>
      <c r="X705" s="126">
        <f t="shared" si="187"/>
        <v>0</v>
      </c>
      <c r="Y705" s="126">
        <f t="shared" si="188"/>
        <v>0</v>
      </c>
      <c r="Z705" s="126">
        <f t="shared" si="189"/>
        <v>0.6</v>
      </c>
      <c r="AA705" s="126">
        <f t="shared" si="190"/>
        <v>0</v>
      </c>
      <c r="AB705" s="126">
        <f t="shared" si="191"/>
        <v>0.6</v>
      </c>
      <c r="AC705" s="126">
        <f t="shared" si="192"/>
        <v>0.6</v>
      </c>
      <c r="AD705" s="126">
        <f t="shared" si="193"/>
        <v>0</v>
      </c>
      <c r="AE705" s="126">
        <f t="shared" si="194"/>
        <v>0</v>
      </c>
      <c r="AF705" s="127"/>
      <c r="AG705" s="125"/>
      <c r="AH705" s="125">
        <f t="shared" si="195"/>
        <v>3</v>
      </c>
      <c r="AI705" s="125">
        <f t="shared" si="196"/>
        <v>5</v>
      </c>
      <c r="AJ705" s="125" t="str">
        <f t="shared" si="197"/>
        <v>Correct</v>
      </c>
      <c r="AK705" s="125"/>
      <c r="AL705" s="115" t="s">
        <v>83</v>
      </c>
      <c r="AM705" s="115">
        <v>79</v>
      </c>
      <c r="AN705" s="115" t="s">
        <v>84</v>
      </c>
      <c r="AO705" s="115" t="s">
        <v>123</v>
      </c>
      <c r="AP705" s="115" t="s">
        <v>85</v>
      </c>
      <c r="AQ705" s="115" t="s">
        <v>86</v>
      </c>
      <c r="AR705" s="115" t="s">
        <v>87</v>
      </c>
      <c r="AS705" s="115" t="s">
        <v>96</v>
      </c>
      <c r="AT705" s="115" t="s">
        <v>102</v>
      </c>
      <c r="AU705" s="115" t="s">
        <v>106</v>
      </c>
      <c r="AV705" s="115" t="s">
        <v>91</v>
      </c>
      <c r="AW705" s="115" t="s">
        <v>91</v>
      </c>
    </row>
    <row r="706" spans="1:49">
      <c r="A706" s="115">
        <v>5587431245</v>
      </c>
      <c r="E706" s="115" t="s">
        <v>21</v>
      </c>
      <c r="L706" s="115" t="s">
        <v>28</v>
      </c>
      <c r="N706" s="115" t="s">
        <v>30</v>
      </c>
      <c r="O706" s="125"/>
      <c r="P706" s="125">
        <f t="shared" ref="P706:P769" si="198">COUNTA(B706:N706)</f>
        <v>3</v>
      </c>
      <c r="Q706" s="125">
        <f t="shared" ref="Q706:Q769" si="199">3/P706</f>
        <v>1</v>
      </c>
      <c r="R706" s="125"/>
      <c r="S706" s="125">
        <f t="shared" ref="S706:S769" si="200">IF($P706&lt;3,IF($B706=$B$1,1,0),IF($B706=$B$1,$Q706,0))</f>
        <v>0</v>
      </c>
      <c r="T706" s="125">
        <f t="shared" ref="T706:T769" si="201">IF($P706&lt;3,IF($C706=$C$1,1,0),IF($C706=$C$1,$Q706,0))</f>
        <v>0</v>
      </c>
      <c r="U706" s="125">
        <f t="shared" ref="U706:U769" si="202">IF($P706&lt;3,IF($D706=$D$1,1,0),IF($D706=$D$1,$Q706,0))</f>
        <v>0</v>
      </c>
      <c r="V706" s="126">
        <f t="shared" ref="V706:V769" si="203">IF($P706&lt;3,IF($E706=$E$1,1,0),IF($E706=$E$1,$Q706,0))</f>
        <v>1</v>
      </c>
      <c r="W706" s="126">
        <f t="shared" ref="W706:W769" si="204">IF($P706&lt;3,IF($F706=$F$1,1,0),IF($F706=$F$1,$Q706,0))</f>
        <v>0</v>
      </c>
      <c r="X706" s="126">
        <f t="shared" ref="X706:X769" si="205">IF($P706&lt;3,IF($G706=$G$1,1,0),IF($G706=$G$1,$Q706,0))</f>
        <v>0</v>
      </c>
      <c r="Y706" s="126">
        <f t="shared" ref="Y706:Y769" si="206">IF($P706&lt;3,IF($H706=$H$1,1,0),IF($H706=$H$1,$Q706,0))</f>
        <v>0</v>
      </c>
      <c r="Z706" s="126">
        <f t="shared" ref="Z706:Z769" si="207">IF($P706&lt;3,IF($I706=$I$1,1,0),IF($I706=$I$1,$Q706,0))</f>
        <v>0</v>
      </c>
      <c r="AA706" s="126">
        <f t="shared" ref="AA706:AA769" si="208">IF($P706&lt;3,IF($J706=$J$1,1,0),IF($J706=$J$1,$Q706,0))</f>
        <v>0</v>
      </c>
      <c r="AB706" s="126">
        <f t="shared" ref="AB706:AB769" si="209">IF($P706&lt;3,IF($K706=$K$1,1,0),IF($K706=$K$1,$Q706,0))</f>
        <v>0</v>
      </c>
      <c r="AC706" s="126">
        <f t="shared" ref="AC706:AC769" si="210">IF($P706&lt;3,IF($L706=$L$1,1,0),IF($L706=$L$1,$Q706,0))</f>
        <v>1</v>
      </c>
      <c r="AD706" s="126">
        <f t="shared" ref="AD706:AD769" si="211">IF($P706&lt;3,IF($M706=$M$1,1,0),IF($M706=$M$1,$Q706,0))</f>
        <v>0</v>
      </c>
      <c r="AE706" s="126">
        <f t="shared" ref="AE706:AE769" si="212">IF($P706&lt;3,IF($N706=$N$1,1,0),IF($N706=$N$1,$Q706,0))</f>
        <v>1</v>
      </c>
      <c r="AF706" s="127"/>
      <c r="AG706" s="125"/>
      <c r="AH706" s="125">
        <f t="shared" ref="AH706:AH769" si="213">SUM(S706:AE706)</f>
        <v>3</v>
      </c>
      <c r="AI706" s="125">
        <f t="shared" ref="AI706:AI769" si="214">P706</f>
        <v>3</v>
      </c>
      <c r="AJ706" s="125" t="str">
        <f t="shared" ref="AJ706:AJ769" si="215">IF(AH706=AI706,"Correct",IF(AH706=3,"Correct","Wrong"))</f>
        <v>Correct</v>
      </c>
      <c r="AK706" s="125"/>
      <c r="AL706" s="115" t="s">
        <v>83</v>
      </c>
      <c r="AM706" s="115">
        <v>43</v>
      </c>
      <c r="AN706" s="115" t="s">
        <v>181</v>
      </c>
      <c r="AO706" s="115" t="s">
        <v>199</v>
      </c>
      <c r="AP706" s="115" t="s">
        <v>85</v>
      </c>
      <c r="AQ706" s="115" t="s">
        <v>86</v>
      </c>
      <c r="AR706" s="115" t="s">
        <v>87</v>
      </c>
      <c r="AS706" s="115" t="s">
        <v>101</v>
      </c>
      <c r="AT706" s="115" t="s">
        <v>89</v>
      </c>
      <c r="AU706" s="115" t="s">
        <v>90</v>
      </c>
      <c r="AV706" s="115" t="s">
        <v>91</v>
      </c>
      <c r="AW706" s="115" t="s">
        <v>86</v>
      </c>
    </row>
    <row r="707" spans="1:49">
      <c r="A707" s="115">
        <v>7045758460</v>
      </c>
      <c r="I707" s="115" t="s">
        <v>25</v>
      </c>
      <c r="J707" s="115" t="s">
        <v>26</v>
      </c>
      <c r="M707" s="115" t="s">
        <v>29</v>
      </c>
      <c r="O707" s="125"/>
      <c r="P707" s="125">
        <f t="shared" si="198"/>
        <v>3</v>
      </c>
      <c r="Q707" s="125">
        <f t="shared" si="199"/>
        <v>1</v>
      </c>
      <c r="R707" s="125"/>
      <c r="S707" s="125">
        <f t="shared" si="200"/>
        <v>0</v>
      </c>
      <c r="T707" s="125">
        <f t="shared" si="201"/>
        <v>0</v>
      </c>
      <c r="U707" s="125">
        <f t="shared" si="202"/>
        <v>0</v>
      </c>
      <c r="V707" s="126">
        <f t="shared" si="203"/>
        <v>0</v>
      </c>
      <c r="W707" s="126">
        <f t="shared" si="204"/>
        <v>0</v>
      </c>
      <c r="X707" s="126">
        <f t="shared" si="205"/>
        <v>0</v>
      </c>
      <c r="Y707" s="126">
        <f t="shared" si="206"/>
        <v>0</v>
      </c>
      <c r="Z707" s="126">
        <f t="shared" si="207"/>
        <v>1</v>
      </c>
      <c r="AA707" s="126">
        <f t="shared" si="208"/>
        <v>1</v>
      </c>
      <c r="AB707" s="126">
        <f t="shared" si="209"/>
        <v>0</v>
      </c>
      <c r="AC707" s="126">
        <f t="shared" si="210"/>
        <v>0</v>
      </c>
      <c r="AD707" s="126">
        <f t="shared" si="211"/>
        <v>1</v>
      </c>
      <c r="AE707" s="126">
        <f t="shared" si="212"/>
        <v>0</v>
      </c>
      <c r="AF707" s="127"/>
      <c r="AG707" s="125"/>
      <c r="AH707" s="125">
        <f t="shared" si="213"/>
        <v>3</v>
      </c>
      <c r="AI707" s="125">
        <f t="shared" si="214"/>
        <v>3</v>
      </c>
      <c r="AJ707" s="125" t="str">
        <f t="shared" si="215"/>
        <v>Correct</v>
      </c>
      <c r="AK707" s="125"/>
      <c r="AL707" s="115" t="s">
        <v>83</v>
      </c>
      <c r="AM707" s="115">
        <v>77</v>
      </c>
      <c r="AN707" s="115" t="s">
        <v>181</v>
      </c>
      <c r="AO707" s="115" t="s">
        <v>237</v>
      </c>
      <c r="AP707" s="115" t="s">
        <v>97</v>
      </c>
      <c r="AQ707" s="115" t="s">
        <v>86</v>
      </c>
      <c r="AR707" s="115" t="s">
        <v>87</v>
      </c>
      <c r="AS707" s="115" t="s">
        <v>100</v>
      </c>
      <c r="AT707" s="115" t="s">
        <v>111</v>
      </c>
      <c r="AU707" s="115" t="s">
        <v>106</v>
      </c>
      <c r="AV707" s="115" t="s">
        <v>91</v>
      </c>
      <c r="AW707" s="115" t="s">
        <v>91</v>
      </c>
    </row>
    <row r="708" spans="1:49">
      <c r="A708" s="115">
        <v>7011093014</v>
      </c>
      <c r="I708" s="115" t="s">
        <v>25</v>
      </c>
      <c r="J708" s="115" t="s">
        <v>26</v>
      </c>
      <c r="O708" s="125"/>
      <c r="P708" s="125">
        <f t="shared" si="198"/>
        <v>2</v>
      </c>
      <c r="Q708" s="125">
        <f t="shared" si="199"/>
        <v>1.5</v>
      </c>
      <c r="R708" s="125"/>
      <c r="S708" s="125">
        <f t="shared" si="200"/>
        <v>0</v>
      </c>
      <c r="T708" s="125">
        <f t="shared" si="201"/>
        <v>0</v>
      </c>
      <c r="U708" s="125">
        <f t="shared" si="202"/>
        <v>0</v>
      </c>
      <c r="V708" s="126">
        <f t="shared" si="203"/>
        <v>0</v>
      </c>
      <c r="W708" s="126">
        <f t="shared" si="204"/>
        <v>0</v>
      </c>
      <c r="X708" s="126">
        <f t="shared" si="205"/>
        <v>0</v>
      </c>
      <c r="Y708" s="126">
        <f t="shared" si="206"/>
        <v>0</v>
      </c>
      <c r="Z708" s="126">
        <f t="shared" si="207"/>
        <v>1</v>
      </c>
      <c r="AA708" s="126">
        <f t="shared" si="208"/>
        <v>1</v>
      </c>
      <c r="AB708" s="126">
        <f t="shared" si="209"/>
        <v>0</v>
      </c>
      <c r="AC708" s="126">
        <f t="shared" si="210"/>
        <v>0</v>
      </c>
      <c r="AD708" s="126">
        <f t="shared" si="211"/>
        <v>0</v>
      </c>
      <c r="AE708" s="126">
        <f t="shared" si="212"/>
        <v>0</v>
      </c>
      <c r="AF708" s="127"/>
      <c r="AG708" s="125"/>
      <c r="AH708" s="125">
        <f t="shared" si="213"/>
        <v>2</v>
      </c>
      <c r="AI708" s="125">
        <f t="shared" si="214"/>
        <v>2</v>
      </c>
      <c r="AJ708" s="125" t="str">
        <f t="shared" si="215"/>
        <v>Correct</v>
      </c>
      <c r="AK708" s="125"/>
      <c r="AL708" s="115" t="s">
        <v>83</v>
      </c>
      <c r="AM708" s="115">
        <v>43</v>
      </c>
      <c r="AN708" s="115" t="s">
        <v>84</v>
      </c>
      <c r="AO708" s="115" t="s">
        <v>135</v>
      </c>
      <c r="AP708" s="115" t="s">
        <v>92</v>
      </c>
      <c r="AQ708" s="115" t="s">
        <v>86</v>
      </c>
      <c r="AR708" s="115" t="s">
        <v>182</v>
      </c>
      <c r="AS708" s="115" t="s">
        <v>88</v>
      </c>
      <c r="AT708" s="115" t="s">
        <v>89</v>
      </c>
      <c r="AU708" s="115" t="s">
        <v>90</v>
      </c>
      <c r="AV708" s="115" t="s">
        <v>91</v>
      </c>
      <c r="AW708" s="115" t="s">
        <v>91</v>
      </c>
    </row>
    <row r="709" spans="1:49">
      <c r="A709" s="115">
        <v>7044847281</v>
      </c>
      <c r="N709" s="115" t="s">
        <v>30</v>
      </c>
      <c r="O709" s="125"/>
      <c r="P709" s="125">
        <f t="shared" si="198"/>
        <v>1</v>
      </c>
      <c r="Q709" s="125">
        <f t="shared" si="199"/>
        <v>3</v>
      </c>
      <c r="R709" s="125"/>
      <c r="S709" s="125">
        <f t="shared" si="200"/>
        <v>0</v>
      </c>
      <c r="T709" s="125">
        <f t="shared" si="201"/>
        <v>0</v>
      </c>
      <c r="U709" s="125">
        <f t="shared" si="202"/>
        <v>0</v>
      </c>
      <c r="V709" s="126">
        <f t="shared" si="203"/>
        <v>0</v>
      </c>
      <c r="W709" s="126">
        <f t="shared" si="204"/>
        <v>0</v>
      </c>
      <c r="X709" s="126">
        <f t="shared" si="205"/>
        <v>0</v>
      </c>
      <c r="Y709" s="126">
        <f t="shared" si="206"/>
        <v>0</v>
      </c>
      <c r="Z709" s="126">
        <f t="shared" si="207"/>
        <v>0</v>
      </c>
      <c r="AA709" s="126">
        <f t="shared" si="208"/>
        <v>0</v>
      </c>
      <c r="AB709" s="126">
        <f t="shared" si="209"/>
        <v>0</v>
      </c>
      <c r="AC709" s="126">
        <f t="shared" si="210"/>
        <v>0</v>
      </c>
      <c r="AD709" s="126">
        <f t="shared" si="211"/>
        <v>0</v>
      </c>
      <c r="AE709" s="126">
        <f t="shared" si="212"/>
        <v>1</v>
      </c>
      <c r="AF709" s="127"/>
      <c r="AG709" s="125"/>
      <c r="AH709" s="125">
        <f t="shared" si="213"/>
        <v>1</v>
      </c>
      <c r="AI709" s="125">
        <f t="shared" si="214"/>
        <v>1</v>
      </c>
      <c r="AJ709" s="125" t="str">
        <f t="shared" si="215"/>
        <v>Correct</v>
      </c>
      <c r="AK709" s="125"/>
      <c r="AL709" s="115" t="s">
        <v>83</v>
      </c>
      <c r="AM709" s="115">
        <v>68</v>
      </c>
      <c r="AN709" s="115" t="s">
        <v>181</v>
      </c>
      <c r="AO709" s="115" t="s">
        <v>190</v>
      </c>
      <c r="AP709" s="115" t="s">
        <v>85</v>
      </c>
      <c r="AQ709" s="115" t="s">
        <v>91</v>
      </c>
      <c r="AR709" s="115" t="s">
        <v>87</v>
      </c>
      <c r="AS709" s="115" t="s">
        <v>100</v>
      </c>
      <c r="AT709" s="115" t="s">
        <v>89</v>
      </c>
      <c r="AU709" s="115" t="s">
        <v>90</v>
      </c>
      <c r="AV709" s="115" t="s">
        <v>91</v>
      </c>
      <c r="AW709" s="115" t="s">
        <v>86</v>
      </c>
    </row>
    <row r="710" spans="1:49">
      <c r="A710" s="115">
        <v>7045768471</v>
      </c>
      <c r="M710" s="115" t="s">
        <v>29</v>
      </c>
      <c r="O710" s="125"/>
      <c r="P710" s="125">
        <f t="shared" si="198"/>
        <v>1</v>
      </c>
      <c r="Q710" s="125">
        <f t="shared" si="199"/>
        <v>3</v>
      </c>
      <c r="R710" s="125"/>
      <c r="S710" s="125">
        <f t="shared" si="200"/>
        <v>0</v>
      </c>
      <c r="T710" s="125">
        <f t="shared" si="201"/>
        <v>0</v>
      </c>
      <c r="U710" s="125">
        <f t="shared" si="202"/>
        <v>0</v>
      </c>
      <c r="V710" s="126">
        <f t="shared" si="203"/>
        <v>0</v>
      </c>
      <c r="W710" s="126">
        <f t="shared" si="204"/>
        <v>0</v>
      </c>
      <c r="X710" s="126">
        <f t="shared" si="205"/>
        <v>0</v>
      </c>
      <c r="Y710" s="126">
        <f t="shared" si="206"/>
        <v>0</v>
      </c>
      <c r="Z710" s="126">
        <f t="shared" si="207"/>
        <v>0</v>
      </c>
      <c r="AA710" s="126">
        <f t="shared" si="208"/>
        <v>0</v>
      </c>
      <c r="AB710" s="126">
        <f t="shared" si="209"/>
        <v>0</v>
      </c>
      <c r="AC710" s="126">
        <f t="shared" si="210"/>
        <v>0</v>
      </c>
      <c r="AD710" s="126">
        <f t="shared" si="211"/>
        <v>1</v>
      </c>
      <c r="AE710" s="126">
        <f t="shared" si="212"/>
        <v>0</v>
      </c>
      <c r="AF710" s="127"/>
      <c r="AG710" s="125"/>
      <c r="AH710" s="125">
        <f t="shared" si="213"/>
        <v>1</v>
      </c>
      <c r="AI710" s="125">
        <f t="shared" si="214"/>
        <v>1</v>
      </c>
      <c r="AJ710" s="125" t="str">
        <f t="shared" si="215"/>
        <v>Correct</v>
      </c>
      <c r="AK710" s="125"/>
      <c r="AL710" s="115" t="s">
        <v>83</v>
      </c>
      <c r="AM710" s="115">
        <v>83</v>
      </c>
      <c r="AN710" s="115" t="s">
        <v>181</v>
      </c>
      <c r="AO710" s="115" t="s">
        <v>487</v>
      </c>
      <c r="AP710" s="115" t="s">
        <v>85</v>
      </c>
      <c r="AQ710" s="115" t="s">
        <v>86</v>
      </c>
      <c r="AS710" s="115" t="s">
        <v>88</v>
      </c>
      <c r="AT710" s="115" t="s">
        <v>94</v>
      </c>
      <c r="AU710" s="115" t="s">
        <v>106</v>
      </c>
      <c r="AV710" s="115" t="s">
        <v>91</v>
      </c>
      <c r="AW710" s="115" t="s">
        <v>91</v>
      </c>
    </row>
    <row r="711" spans="1:49">
      <c r="A711" s="115">
        <v>5610015763</v>
      </c>
      <c r="C711" s="115" t="s">
        <v>19</v>
      </c>
      <c r="L711" s="115" t="s">
        <v>28</v>
      </c>
      <c r="M711" s="115" t="s">
        <v>29</v>
      </c>
      <c r="O711" s="125"/>
      <c r="P711" s="125">
        <f t="shared" si="198"/>
        <v>3</v>
      </c>
      <c r="Q711" s="125">
        <f t="shared" si="199"/>
        <v>1</v>
      </c>
      <c r="R711" s="125"/>
      <c r="S711" s="125">
        <f t="shared" si="200"/>
        <v>0</v>
      </c>
      <c r="T711" s="125">
        <f t="shared" si="201"/>
        <v>1</v>
      </c>
      <c r="U711" s="125">
        <f t="shared" si="202"/>
        <v>0</v>
      </c>
      <c r="V711" s="126">
        <f t="shared" si="203"/>
        <v>0</v>
      </c>
      <c r="W711" s="126">
        <f t="shared" si="204"/>
        <v>0</v>
      </c>
      <c r="X711" s="126">
        <f t="shared" si="205"/>
        <v>0</v>
      </c>
      <c r="Y711" s="126">
        <f t="shared" si="206"/>
        <v>0</v>
      </c>
      <c r="Z711" s="126">
        <f t="shared" si="207"/>
        <v>0</v>
      </c>
      <c r="AA711" s="126">
        <f t="shared" si="208"/>
        <v>0</v>
      </c>
      <c r="AB711" s="126">
        <f t="shared" si="209"/>
        <v>0</v>
      </c>
      <c r="AC711" s="126">
        <f t="shared" si="210"/>
        <v>1</v>
      </c>
      <c r="AD711" s="126">
        <f t="shared" si="211"/>
        <v>1</v>
      </c>
      <c r="AE711" s="126">
        <f t="shared" si="212"/>
        <v>0</v>
      </c>
      <c r="AF711" s="127"/>
      <c r="AG711" s="125"/>
      <c r="AH711" s="125">
        <f t="shared" si="213"/>
        <v>3</v>
      </c>
      <c r="AI711" s="125">
        <f t="shared" si="214"/>
        <v>3</v>
      </c>
      <c r="AJ711" s="125" t="str">
        <f t="shared" si="215"/>
        <v>Correct</v>
      </c>
      <c r="AK711" s="125"/>
      <c r="AL711" s="115" t="s">
        <v>83</v>
      </c>
      <c r="AM711" s="115">
        <v>38</v>
      </c>
      <c r="AN711" s="115" t="s">
        <v>181</v>
      </c>
      <c r="AO711" s="115" t="s">
        <v>193</v>
      </c>
      <c r="AP711" s="115" t="s">
        <v>85</v>
      </c>
      <c r="AQ711" s="115" t="s">
        <v>86</v>
      </c>
      <c r="AR711" s="115" t="s">
        <v>87</v>
      </c>
      <c r="AS711" s="115" t="s">
        <v>100</v>
      </c>
      <c r="AT711" s="115" t="s">
        <v>111</v>
      </c>
      <c r="AU711" s="115" t="s">
        <v>90</v>
      </c>
      <c r="AV711" s="115" t="s">
        <v>91</v>
      </c>
      <c r="AW711" s="115" t="s">
        <v>91</v>
      </c>
    </row>
    <row r="712" spans="1:49">
      <c r="A712" s="115">
        <v>7045757487</v>
      </c>
      <c r="C712" s="115" t="s">
        <v>19</v>
      </c>
      <c r="E712" s="115" t="s">
        <v>21</v>
      </c>
      <c r="M712" s="115" t="s">
        <v>29</v>
      </c>
      <c r="O712" s="125"/>
      <c r="P712" s="125">
        <f t="shared" si="198"/>
        <v>3</v>
      </c>
      <c r="Q712" s="125">
        <f t="shared" si="199"/>
        <v>1</v>
      </c>
      <c r="R712" s="125"/>
      <c r="S712" s="125">
        <f t="shared" si="200"/>
        <v>0</v>
      </c>
      <c r="T712" s="125">
        <f t="shared" si="201"/>
        <v>1</v>
      </c>
      <c r="U712" s="125">
        <f t="shared" si="202"/>
        <v>0</v>
      </c>
      <c r="V712" s="126">
        <f t="shared" si="203"/>
        <v>1</v>
      </c>
      <c r="W712" s="126">
        <f t="shared" si="204"/>
        <v>0</v>
      </c>
      <c r="X712" s="126">
        <f t="shared" si="205"/>
        <v>0</v>
      </c>
      <c r="Y712" s="126">
        <f t="shared" si="206"/>
        <v>0</v>
      </c>
      <c r="Z712" s="126">
        <f t="shared" si="207"/>
        <v>0</v>
      </c>
      <c r="AA712" s="126">
        <f t="shared" si="208"/>
        <v>0</v>
      </c>
      <c r="AB712" s="126">
        <f t="shared" si="209"/>
        <v>0</v>
      </c>
      <c r="AC712" s="126">
        <f t="shared" si="210"/>
        <v>0</v>
      </c>
      <c r="AD712" s="126">
        <f t="shared" si="211"/>
        <v>1</v>
      </c>
      <c r="AE712" s="126">
        <f t="shared" si="212"/>
        <v>0</v>
      </c>
      <c r="AF712" s="127"/>
      <c r="AG712" s="125"/>
      <c r="AH712" s="125">
        <f t="shared" si="213"/>
        <v>3</v>
      </c>
      <c r="AI712" s="125">
        <f t="shared" si="214"/>
        <v>3</v>
      </c>
      <c r="AJ712" s="125" t="str">
        <f t="shared" si="215"/>
        <v>Correct</v>
      </c>
      <c r="AK712" s="125"/>
      <c r="AL712" s="115" t="s">
        <v>99</v>
      </c>
      <c r="AM712" s="115">
        <v>86</v>
      </c>
      <c r="AN712" s="115" t="s">
        <v>181</v>
      </c>
      <c r="AO712" s="115" t="s">
        <v>208</v>
      </c>
      <c r="AP712" s="115" t="s">
        <v>85</v>
      </c>
      <c r="AQ712" s="115" t="s">
        <v>86</v>
      </c>
      <c r="AR712" s="115" t="s">
        <v>87</v>
      </c>
      <c r="AT712" s="115" t="s">
        <v>94</v>
      </c>
      <c r="AU712" s="115" t="s">
        <v>106</v>
      </c>
      <c r="AV712" s="115" t="s">
        <v>91</v>
      </c>
      <c r="AW712" s="115" t="s">
        <v>86</v>
      </c>
    </row>
    <row r="713" spans="1:49">
      <c r="A713" s="115">
        <v>7011314803</v>
      </c>
      <c r="E713" s="115" t="s">
        <v>21</v>
      </c>
      <c r="I713" s="115" t="s">
        <v>25</v>
      </c>
      <c r="M713" s="115" t="s">
        <v>29</v>
      </c>
      <c r="O713" s="125"/>
      <c r="P713" s="125">
        <f t="shared" si="198"/>
        <v>3</v>
      </c>
      <c r="Q713" s="125">
        <f t="shared" si="199"/>
        <v>1</v>
      </c>
      <c r="R713" s="125"/>
      <c r="S713" s="125">
        <f t="shared" si="200"/>
        <v>0</v>
      </c>
      <c r="T713" s="125">
        <f t="shared" si="201"/>
        <v>0</v>
      </c>
      <c r="U713" s="125">
        <f t="shared" si="202"/>
        <v>0</v>
      </c>
      <c r="V713" s="126">
        <f t="shared" si="203"/>
        <v>1</v>
      </c>
      <c r="W713" s="126">
        <f t="shared" si="204"/>
        <v>0</v>
      </c>
      <c r="X713" s="126">
        <f t="shared" si="205"/>
        <v>0</v>
      </c>
      <c r="Y713" s="126">
        <f t="shared" si="206"/>
        <v>0</v>
      </c>
      <c r="Z713" s="126">
        <f t="shared" si="207"/>
        <v>1</v>
      </c>
      <c r="AA713" s="126">
        <f t="shared" si="208"/>
        <v>0</v>
      </c>
      <c r="AB713" s="126">
        <f t="shared" si="209"/>
        <v>0</v>
      </c>
      <c r="AC713" s="126">
        <f t="shared" si="210"/>
        <v>0</v>
      </c>
      <c r="AD713" s="126">
        <f t="shared" si="211"/>
        <v>1</v>
      </c>
      <c r="AE713" s="126">
        <f t="shared" si="212"/>
        <v>0</v>
      </c>
      <c r="AF713" s="127"/>
      <c r="AG713" s="125"/>
      <c r="AH713" s="125">
        <f t="shared" si="213"/>
        <v>3</v>
      </c>
      <c r="AI713" s="125">
        <f t="shared" si="214"/>
        <v>3</v>
      </c>
      <c r="AJ713" s="125" t="str">
        <f t="shared" si="215"/>
        <v>Correct</v>
      </c>
      <c r="AK713" s="125"/>
      <c r="AL713" s="115" t="s">
        <v>83</v>
      </c>
      <c r="AM713" s="115">
        <v>74</v>
      </c>
      <c r="AN713" s="115" t="s">
        <v>84</v>
      </c>
      <c r="AO713" s="115" t="s">
        <v>133</v>
      </c>
      <c r="AP713" s="115" t="s">
        <v>97</v>
      </c>
      <c r="AQ713" s="115" t="s">
        <v>86</v>
      </c>
      <c r="AR713" s="115" t="s">
        <v>87</v>
      </c>
      <c r="AT713" s="115" t="s">
        <v>89</v>
      </c>
      <c r="AU713" s="115" t="s">
        <v>106</v>
      </c>
      <c r="AV713" s="115" t="s">
        <v>91</v>
      </c>
      <c r="AW713" s="115" t="s">
        <v>91</v>
      </c>
    </row>
    <row r="714" spans="1:49">
      <c r="A714" s="115">
        <v>6987666017</v>
      </c>
      <c r="J714" s="115" t="s">
        <v>26</v>
      </c>
      <c r="K714" s="115" t="s">
        <v>27</v>
      </c>
      <c r="O714" s="125"/>
      <c r="P714" s="125">
        <f t="shared" si="198"/>
        <v>2</v>
      </c>
      <c r="Q714" s="125">
        <f t="shared" si="199"/>
        <v>1.5</v>
      </c>
      <c r="R714" s="125"/>
      <c r="S714" s="125">
        <f t="shared" si="200"/>
        <v>0</v>
      </c>
      <c r="T714" s="125">
        <f t="shared" si="201"/>
        <v>0</v>
      </c>
      <c r="U714" s="125">
        <f t="shared" si="202"/>
        <v>0</v>
      </c>
      <c r="V714" s="126">
        <f t="shared" si="203"/>
        <v>0</v>
      </c>
      <c r="W714" s="126">
        <f t="shared" si="204"/>
        <v>0</v>
      </c>
      <c r="X714" s="126">
        <f t="shared" si="205"/>
        <v>0</v>
      </c>
      <c r="Y714" s="126">
        <f t="shared" si="206"/>
        <v>0</v>
      </c>
      <c r="Z714" s="126">
        <f t="shared" si="207"/>
        <v>0</v>
      </c>
      <c r="AA714" s="126">
        <f t="shared" si="208"/>
        <v>1</v>
      </c>
      <c r="AB714" s="126">
        <f t="shared" si="209"/>
        <v>1</v>
      </c>
      <c r="AC714" s="126">
        <f t="shared" si="210"/>
        <v>0</v>
      </c>
      <c r="AD714" s="126">
        <f t="shared" si="211"/>
        <v>0</v>
      </c>
      <c r="AE714" s="126">
        <f t="shared" si="212"/>
        <v>0</v>
      </c>
      <c r="AF714" s="127"/>
      <c r="AG714" s="125"/>
      <c r="AH714" s="125">
        <f t="shared" si="213"/>
        <v>2</v>
      </c>
      <c r="AI714" s="125">
        <f t="shared" si="214"/>
        <v>2</v>
      </c>
      <c r="AJ714" s="125" t="str">
        <f t="shared" si="215"/>
        <v>Correct</v>
      </c>
      <c r="AK714" s="125"/>
      <c r="AL714" s="115" t="s">
        <v>99</v>
      </c>
      <c r="AM714" s="115">
        <v>57</v>
      </c>
      <c r="AN714" s="115" t="s">
        <v>181</v>
      </c>
      <c r="AO714" s="115" t="s">
        <v>234</v>
      </c>
      <c r="AP714" s="115" t="s">
        <v>85</v>
      </c>
      <c r="AQ714" s="115" t="s">
        <v>86</v>
      </c>
      <c r="AR714" s="115" t="s">
        <v>87</v>
      </c>
      <c r="AS714" s="115" t="s">
        <v>88</v>
      </c>
      <c r="AT714" s="115" t="s">
        <v>94</v>
      </c>
      <c r="AU714" s="115" t="s">
        <v>90</v>
      </c>
      <c r="AV714" s="115" t="s">
        <v>91</v>
      </c>
      <c r="AW714" s="115" t="s">
        <v>91</v>
      </c>
    </row>
    <row r="715" spans="1:49">
      <c r="A715" s="115">
        <v>7011538167</v>
      </c>
      <c r="C715" s="115" t="s">
        <v>19</v>
      </c>
      <c r="D715" s="115" t="s">
        <v>20</v>
      </c>
      <c r="O715" s="125"/>
      <c r="P715" s="125">
        <f t="shared" si="198"/>
        <v>2</v>
      </c>
      <c r="Q715" s="125">
        <f t="shared" si="199"/>
        <v>1.5</v>
      </c>
      <c r="R715" s="125"/>
      <c r="S715" s="125">
        <f t="shared" si="200"/>
        <v>0</v>
      </c>
      <c r="T715" s="125">
        <f t="shared" si="201"/>
        <v>1</v>
      </c>
      <c r="U715" s="125">
        <f t="shared" si="202"/>
        <v>1</v>
      </c>
      <c r="V715" s="126">
        <f t="shared" si="203"/>
        <v>0</v>
      </c>
      <c r="W715" s="126">
        <f t="shared" si="204"/>
        <v>0</v>
      </c>
      <c r="X715" s="126">
        <f t="shared" si="205"/>
        <v>0</v>
      </c>
      <c r="Y715" s="126">
        <f t="shared" si="206"/>
        <v>0</v>
      </c>
      <c r="Z715" s="126">
        <f t="shared" si="207"/>
        <v>0</v>
      </c>
      <c r="AA715" s="126">
        <f t="shared" si="208"/>
        <v>0</v>
      </c>
      <c r="AB715" s="126">
        <f t="shared" si="209"/>
        <v>0</v>
      </c>
      <c r="AC715" s="126">
        <f t="shared" si="210"/>
        <v>0</v>
      </c>
      <c r="AD715" s="126">
        <f t="shared" si="211"/>
        <v>0</v>
      </c>
      <c r="AE715" s="126">
        <f t="shared" si="212"/>
        <v>0</v>
      </c>
      <c r="AF715" s="127"/>
      <c r="AG715" s="125"/>
      <c r="AH715" s="125">
        <f t="shared" si="213"/>
        <v>2</v>
      </c>
      <c r="AI715" s="125">
        <f t="shared" si="214"/>
        <v>2</v>
      </c>
      <c r="AJ715" s="125" t="str">
        <f t="shared" si="215"/>
        <v>Correct</v>
      </c>
      <c r="AK715" s="125"/>
      <c r="AL715" s="115" t="s">
        <v>83</v>
      </c>
      <c r="AM715" s="115">
        <v>76</v>
      </c>
      <c r="AN715" s="115" t="s">
        <v>432</v>
      </c>
      <c r="AP715" s="115" t="s">
        <v>85</v>
      </c>
      <c r="AR715" s="115" t="s">
        <v>87</v>
      </c>
      <c r="AT715" s="115" t="s">
        <v>89</v>
      </c>
      <c r="AU715" s="115" t="s">
        <v>106</v>
      </c>
      <c r="AV715" s="115" t="s">
        <v>91</v>
      </c>
      <c r="AW715" s="115" t="s">
        <v>91</v>
      </c>
    </row>
    <row r="716" spans="1:49">
      <c r="A716" s="115">
        <v>7007913889</v>
      </c>
      <c r="B716" s="115" t="s">
        <v>18</v>
      </c>
      <c r="D716" s="115" t="s">
        <v>20</v>
      </c>
      <c r="K716" s="115" t="s">
        <v>27</v>
      </c>
      <c r="O716" s="125"/>
      <c r="P716" s="125">
        <f t="shared" si="198"/>
        <v>3</v>
      </c>
      <c r="Q716" s="125">
        <f t="shared" si="199"/>
        <v>1</v>
      </c>
      <c r="R716" s="125"/>
      <c r="S716" s="125">
        <f t="shared" si="200"/>
        <v>1</v>
      </c>
      <c r="T716" s="125">
        <f t="shared" si="201"/>
        <v>0</v>
      </c>
      <c r="U716" s="125">
        <f t="shared" si="202"/>
        <v>1</v>
      </c>
      <c r="V716" s="126">
        <f t="shared" si="203"/>
        <v>0</v>
      </c>
      <c r="W716" s="126">
        <f t="shared" si="204"/>
        <v>0</v>
      </c>
      <c r="X716" s="126">
        <f t="shared" si="205"/>
        <v>0</v>
      </c>
      <c r="Y716" s="126">
        <f t="shared" si="206"/>
        <v>0</v>
      </c>
      <c r="Z716" s="126">
        <f t="shared" si="207"/>
        <v>0</v>
      </c>
      <c r="AA716" s="126">
        <f t="shared" si="208"/>
        <v>0</v>
      </c>
      <c r="AB716" s="126">
        <f t="shared" si="209"/>
        <v>1</v>
      </c>
      <c r="AC716" s="126">
        <f t="shared" si="210"/>
        <v>0</v>
      </c>
      <c r="AD716" s="126">
        <f t="shared" si="211"/>
        <v>0</v>
      </c>
      <c r="AE716" s="126">
        <f t="shared" si="212"/>
        <v>0</v>
      </c>
      <c r="AF716" s="127"/>
      <c r="AG716" s="125"/>
      <c r="AH716" s="125">
        <f t="shared" si="213"/>
        <v>3</v>
      </c>
      <c r="AI716" s="125">
        <f t="shared" si="214"/>
        <v>3</v>
      </c>
      <c r="AJ716" s="125" t="str">
        <f t="shared" si="215"/>
        <v>Correct</v>
      </c>
      <c r="AK716" s="125"/>
      <c r="AL716" s="115" t="s">
        <v>99</v>
      </c>
      <c r="AM716" s="115">
        <v>70</v>
      </c>
      <c r="AN716" s="115" t="s">
        <v>84</v>
      </c>
      <c r="AO716" s="115" t="s">
        <v>160</v>
      </c>
      <c r="AP716" s="115" t="s">
        <v>110</v>
      </c>
      <c r="AQ716" s="115" t="s">
        <v>86</v>
      </c>
      <c r="AR716" s="115" t="s">
        <v>87</v>
      </c>
      <c r="AS716" s="115" t="s">
        <v>93</v>
      </c>
      <c r="AT716" s="115" t="s">
        <v>102</v>
      </c>
      <c r="AU716" s="115" t="s">
        <v>106</v>
      </c>
      <c r="AV716" s="115" t="s">
        <v>91</v>
      </c>
      <c r="AW716" s="115" t="s">
        <v>86</v>
      </c>
    </row>
    <row r="717" spans="1:49">
      <c r="A717" s="115">
        <v>7045788871</v>
      </c>
      <c r="B717" s="115" t="s">
        <v>18</v>
      </c>
      <c r="C717" s="115" t="s">
        <v>19</v>
      </c>
      <c r="D717" s="115" t="s">
        <v>20</v>
      </c>
      <c r="O717" s="125"/>
      <c r="P717" s="125">
        <f t="shared" si="198"/>
        <v>3</v>
      </c>
      <c r="Q717" s="125">
        <f t="shared" si="199"/>
        <v>1</v>
      </c>
      <c r="R717" s="125"/>
      <c r="S717" s="125">
        <f t="shared" si="200"/>
        <v>1</v>
      </c>
      <c r="T717" s="125">
        <f t="shared" si="201"/>
        <v>1</v>
      </c>
      <c r="U717" s="125">
        <f t="shared" si="202"/>
        <v>1</v>
      </c>
      <c r="V717" s="126">
        <f t="shared" si="203"/>
        <v>0</v>
      </c>
      <c r="W717" s="126">
        <f t="shared" si="204"/>
        <v>0</v>
      </c>
      <c r="X717" s="126">
        <f t="shared" si="205"/>
        <v>0</v>
      </c>
      <c r="Y717" s="126">
        <f t="shared" si="206"/>
        <v>0</v>
      </c>
      <c r="Z717" s="126">
        <f t="shared" si="207"/>
        <v>0</v>
      </c>
      <c r="AA717" s="126">
        <f t="shared" si="208"/>
        <v>0</v>
      </c>
      <c r="AB717" s="126">
        <f t="shared" si="209"/>
        <v>0</v>
      </c>
      <c r="AC717" s="126">
        <f t="shared" si="210"/>
        <v>0</v>
      </c>
      <c r="AD717" s="126">
        <f t="shared" si="211"/>
        <v>0</v>
      </c>
      <c r="AE717" s="126">
        <f t="shared" si="212"/>
        <v>0</v>
      </c>
      <c r="AF717" s="127"/>
      <c r="AG717" s="125"/>
      <c r="AH717" s="125">
        <f t="shared" si="213"/>
        <v>3</v>
      </c>
      <c r="AI717" s="125">
        <f t="shared" si="214"/>
        <v>3</v>
      </c>
      <c r="AJ717" s="125" t="str">
        <f t="shared" si="215"/>
        <v>Correct</v>
      </c>
      <c r="AK717" s="125"/>
      <c r="AL717" s="115" t="s">
        <v>99</v>
      </c>
      <c r="AM717" s="115">
        <v>68</v>
      </c>
      <c r="AN717" s="115" t="s">
        <v>181</v>
      </c>
      <c r="AO717" s="115" t="s">
        <v>190</v>
      </c>
      <c r="AP717" s="115" t="s">
        <v>85</v>
      </c>
      <c r="AQ717" s="115" t="s">
        <v>86</v>
      </c>
      <c r="AR717" s="115" t="s">
        <v>87</v>
      </c>
      <c r="AS717" s="115" t="s">
        <v>101</v>
      </c>
      <c r="AT717" s="115" t="s">
        <v>89</v>
      </c>
      <c r="AU717" s="115" t="s">
        <v>90</v>
      </c>
      <c r="AV717" s="115" t="s">
        <v>91</v>
      </c>
      <c r="AW717" s="115" t="s">
        <v>91</v>
      </c>
    </row>
    <row r="718" spans="1:49">
      <c r="A718" s="115">
        <v>6985138151</v>
      </c>
      <c r="B718" s="115" t="s">
        <v>18</v>
      </c>
      <c r="D718" s="115" t="s">
        <v>20</v>
      </c>
      <c r="N718" s="115" t="s">
        <v>30</v>
      </c>
      <c r="O718" s="125"/>
      <c r="P718" s="125">
        <f t="shared" si="198"/>
        <v>3</v>
      </c>
      <c r="Q718" s="125">
        <f t="shared" si="199"/>
        <v>1</v>
      </c>
      <c r="R718" s="125"/>
      <c r="S718" s="125">
        <f t="shared" si="200"/>
        <v>1</v>
      </c>
      <c r="T718" s="125">
        <f t="shared" si="201"/>
        <v>0</v>
      </c>
      <c r="U718" s="125">
        <f t="shared" si="202"/>
        <v>1</v>
      </c>
      <c r="V718" s="126">
        <f t="shared" si="203"/>
        <v>0</v>
      </c>
      <c r="W718" s="126">
        <f t="shared" si="204"/>
        <v>0</v>
      </c>
      <c r="X718" s="126">
        <f t="shared" si="205"/>
        <v>0</v>
      </c>
      <c r="Y718" s="126">
        <f t="shared" si="206"/>
        <v>0</v>
      </c>
      <c r="Z718" s="126">
        <f t="shared" si="207"/>
        <v>0</v>
      </c>
      <c r="AA718" s="126">
        <f t="shared" si="208"/>
        <v>0</v>
      </c>
      <c r="AB718" s="126">
        <f t="shared" si="209"/>
        <v>0</v>
      </c>
      <c r="AC718" s="126">
        <f t="shared" si="210"/>
        <v>0</v>
      </c>
      <c r="AD718" s="126">
        <f t="shared" si="211"/>
        <v>0</v>
      </c>
      <c r="AE718" s="126">
        <f t="shared" si="212"/>
        <v>1</v>
      </c>
      <c r="AF718" s="127"/>
      <c r="AG718" s="125"/>
      <c r="AH718" s="125">
        <f t="shared" si="213"/>
        <v>3</v>
      </c>
      <c r="AI718" s="125">
        <f t="shared" si="214"/>
        <v>3</v>
      </c>
      <c r="AJ718" s="125" t="str">
        <f t="shared" si="215"/>
        <v>Correct</v>
      </c>
      <c r="AK718" s="125"/>
      <c r="AL718" s="115" t="s">
        <v>83</v>
      </c>
      <c r="AM718" s="115">
        <v>67</v>
      </c>
      <c r="AN718" s="115" t="s">
        <v>181</v>
      </c>
      <c r="AP718" s="115" t="s">
        <v>85</v>
      </c>
      <c r="AQ718" s="115" t="s">
        <v>86</v>
      </c>
      <c r="AR718" s="115" t="s">
        <v>87</v>
      </c>
      <c r="AS718" s="115" t="s">
        <v>93</v>
      </c>
      <c r="AT718" s="115" t="s">
        <v>102</v>
      </c>
      <c r="AU718" s="115" t="s">
        <v>106</v>
      </c>
      <c r="AV718" s="115" t="s">
        <v>91</v>
      </c>
      <c r="AW718" s="115" t="s">
        <v>86</v>
      </c>
    </row>
    <row r="719" spans="1:49">
      <c r="A719" s="115">
        <v>7044853121</v>
      </c>
      <c r="E719" s="115" t="s">
        <v>21</v>
      </c>
      <c r="O719" s="125"/>
      <c r="P719" s="125">
        <f t="shared" si="198"/>
        <v>1</v>
      </c>
      <c r="Q719" s="125">
        <f t="shared" si="199"/>
        <v>3</v>
      </c>
      <c r="R719" s="125"/>
      <c r="S719" s="125">
        <f t="shared" si="200"/>
        <v>0</v>
      </c>
      <c r="T719" s="125">
        <f t="shared" si="201"/>
        <v>0</v>
      </c>
      <c r="U719" s="125">
        <f t="shared" si="202"/>
        <v>0</v>
      </c>
      <c r="V719" s="126">
        <f t="shared" si="203"/>
        <v>1</v>
      </c>
      <c r="W719" s="126">
        <f t="shared" si="204"/>
        <v>0</v>
      </c>
      <c r="X719" s="126">
        <f t="shared" si="205"/>
        <v>0</v>
      </c>
      <c r="Y719" s="126">
        <f t="shared" si="206"/>
        <v>0</v>
      </c>
      <c r="Z719" s="126">
        <f t="shared" si="207"/>
        <v>0</v>
      </c>
      <c r="AA719" s="126">
        <f t="shared" si="208"/>
        <v>0</v>
      </c>
      <c r="AB719" s="126">
        <f t="shared" si="209"/>
        <v>0</v>
      </c>
      <c r="AC719" s="126">
        <f t="shared" si="210"/>
        <v>0</v>
      </c>
      <c r="AD719" s="126">
        <f t="shared" si="211"/>
        <v>0</v>
      </c>
      <c r="AE719" s="126">
        <f t="shared" si="212"/>
        <v>0</v>
      </c>
      <c r="AF719" s="127"/>
      <c r="AG719" s="125"/>
      <c r="AH719" s="125">
        <f t="shared" si="213"/>
        <v>1</v>
      </c>
      <c r="AI719" s="125">
        <f t="shared" si="214"/>
        <v>1</v>
      </c>
      <c r="AJ719" s="125" t="str">
        <f t="shared" si="215"/>
        <v>Correct</v>
      </c>
      <c r="AK719" s="125"/>
      <c r="AL719" s="115" t="s">
        <v>83</v>
      </c>
      <c r="AM719" s="115">
        <v>59</v>
      </c>
      <c r="AN719" s="115" t="s">
        <v>84</v>
      </c>
      <c r="AO719" s="115" t="s">
        <v>152</v>
      </c>
      <c r="AP719" s="115" t="s">
        <v>85</v>
      </c>
      <c r="AR719" s="115" t="s">
        <v>87</v>
      </c>
      <c r="AS719" s="115" t="s">
        <v>100</v>
      </c>
      <c r="AT719" s="115" t="s">
        <v>102</v>
      </c>
      <c r="AU719" s="115" t="s">
        <v>90</v>
      </c>
      <c r="AV719" s="115" t="s">
        <v>91</v>
      </c>
      <c r="AW719" s="115" t="s">
        <v>91</v>
      </c>
    </row>
    <row r="720" spans="1:49">
      <c r="A720" s="115">
        <v>7011092167</v>
      </c>
      <c r="C720" s="115" t="s">
        <v>19</v>
      </c>
      <c r="O720" s="125"/>
      <c r="P720" s="125">
        <f t="shared" si="198"/>
        <v>1</v>
      </c>
      <c r="Q720" s="125">
        <f t="shared" si="199"/>
        <v>3</v>
      </c>
      <c r="R720" s="125"/>
      <c r="S720" s="125">
        <f t="shared" si="200"/>
        <v>0</v>
      </c>
      <c r="T720" s="125">
        <f t="shared" si="201"/>
        <v>1</v>
      </c>
      <c r="U720" s="125">
        <f t="shared" si="202"/>
        <v>0</v>
      </c>
      <c r="V720" s="126">
        <f t="shared" si="203"/>
        <v>0</v>
      </c>
      <c r="W720" s="126">
        <f t="shared" si="204"/>
        <v>0</v>
      </c>
      <c r="X720" s="126">
        <f t="shared" si="205"/>
        <v>0</v>
      </c>
      <c r="Y720" s="126">
        <f t="shared" si="206"/>
        <v>0</v>
      </c>
      <c r="Z720" s="126">
        <f t="shared" si="207"/>
        <v>0</v>
      </c>
      <c r="AA720" s="126">
        <f t="shared" si="208"/>
        <v>0</v>
      </c>
      <c r="AB720" s="126">
        <f t="shared" si="209"/>
        <v>0</v>
      </c>
      <c r="AC720" s="126">
        <f t="shared" si="210"/>
        <v>0</v>
      </c>
      <c r="AD720" s="126">
        <f t="shared" si="211"/>
        <v>0</v>
      </c>
      <c r="AE720" s="126">
        <f t="shared" si="212"/>
        <v>0</v>
      </c>
      <c r="AF720" s="127"/>
      <c r="AG720" s="125"/>
      <c r="AH720" s="125">
        <f t="shared" si="213"/>
        <v>1</v>
      </c>
      <c r="AI720" s="125">
        <f t="shared" si="214"/>
        <v>1</v>
      </c>
      <c r="AJ720" s="125" t="str">
        <f t="shared" si="215"/>
        <v>Correct</v>
      </c>
      <c r="AK720" s="125"/>
      <c r="AL720" s="115" t="s">
        <v>83</v>
      </c>
      <c r="AM720" s="115">
        <v>60</v>
      </c>
      <c r="AN720" s="115" t="s">
        <v>181</v>
      </c>
      <c r="AO720" s="115" t="s">
        <v>190</v>
      </c>
      <c r="AP720" s="115" t="s">
        <v>85</v>
      </c>
      <c r="AQ720" s="115" t="s">
        <v>86</v>
      </c>
      <c r="AR720" s="115" t="s">
        <v>87</v>
      </c>
      <c r="AS720" s="115" t="s">
        <v>88</v>
      </c>
      <c r="AT720" s="115" t="s">
        <v>89</v>
      </c>
      <c r="AU720" s="115" t="s">
        <v>90</v>
      </c>
      <c r="AV720" s="115" t="s">
        <v>91</v>
      </c>
      <c r="AW720" s="115" t="s">
        <v>91</v>
      </c>
    </row>
    <row r="721" spans="1:49">
      <c r="A721" s="115">
        <v>7008108350</v>
      </c>
      <c r="C721" s="115" t="s">
        <v>19</v>
      </c>
      <c r="L721" s="115" t="s">
        <v>28</v>
      </c>
      <c r="M721" s="115" t="s">
        <v>29</v>
      </c>
      <c r="O721" s="125"/>
      <c r="P721" s="125">
        <f t="shared" si="198"/>
        <v>3</v>
      </c>
      <c r="Q721" s="125">
        <f t="shared" si="199"/>
        <v>1</v>
      </c>
      <c r="R721" s="125"/>
      <c r="S721" s="125">
        <f t="shared" si="200"/>
        <v>0</v>
      </c>
      <c r="T721" s="125">
        <f t="shared" si="201"/>
        <v>1</v>
      </c>
      <c r="U721" s="125">
        <f t="shared" si="202"/>
        <v>0</v>
      </c>
      <c r="V721" s="126">
        <f t="shared" si="203"/>
        <v>0</v>
      </c>
      <c r="W721" s="126">
        <f t="shared" si="204"/>
        <v>0</v>
      </c>
      <c r="X721" s="126">
        <f t="shared" si="205"/>
        <v>0</v>
      </c>
      <c r="Y721" s="126">
        <f t="shared" si="206"/>
        <v>0</v>
      </c>
      <c r="Z721" s="126">
        <f t="shared" si="207"/>
        <v>0</v>
      </c>
      <c r="AA721" s="126">
        <f t="shared" si="208"/>
        <v>0</v>
      </c>
      <c r="AB721" s="126">
        <f t="shared" si="209"/>
        <v>0</v>
      </c>
      <c r="AC721" s="126">
        <f t="shared" si="210"/>
        <v>1</v>
      </c>
      <c r="AD721" s="126">
        <f t="shared" si="211"/>
        <v>1</v>
      </c>
      <c r="AE721" s="126">
        <f t="shared" si="212"/>
        <v>0</v>
      </c>
      <c r="AF721" s="127"/>
      <c r="AG721" s="125"/>
      <c r="AH721" s="125">
        <f t="shared" si="213"/>
        <v>3</v>
      </c>
      <c r="AI721" s="125">
        <f t="shared" si="214"/>
        <v>3</v>
      </c>
      <c r="AJ721" s="125" t="str">
        <f t="shared" si="215"/>
        <v>Correct</v>
      </c>
      <c r="AK721" s="125"/>
      <c r="AL721" s="115" t="s">
        <v>83</v>
      </c>
      <c r="AM721" s="115">
        <v>73</v>
      </c>
      <c r="AN721" s="115" t="s">
        <v>181</v>
      </c>
      <c r="AO721" s="115" t="s">
        <v>440</v>
      </c>
      <c r="AP721" s="115" t="s">
        <v>85</v>
      </c>
      <c r="AQ721" s="115" t="s">
        <v>86</v>
      </c>
      <c r="AR721" s="115" t="s">
        <v>87</v>
      </c>
      <c r="AS721" s="115" t="s">
        <v>93</v>
      </c>
      <c r="AT721" s="115" t="s">
        <v>102</v>
      </c>
      <c r="AU721" s="115" t="s">
        <v>106</v>
      </c>
      <c r="AV721" s="115" t="s">
        <v>91</v>
      </c>
      <c r="AW721" s="115" t="s">
        <v>91</v>
      </c>
    </row>
    <row r="722" spans="1:49">
      <c r="A722" s="115">
        <v>7020357798</v>
      </c>
      <c r="L722" s="115" t="s">
        <v>28</v>
      </c>
      <c r="O722" s="125"/>
      <c r="P722" s="125">
        <f t="shared" si="198"/>
        <v>1</v>
      </c>
      <c r="Q722" s="125">
        <f t="shared" si="199"/>
        <v>3</v>
      </c>
      <c r="R722" s="125"/>
      <c r="S722" s="125">
        <f t="shared" si="200"/>
        <v>0</v>
      </c>
      <c r="T722" s="125">
        <f t="shared" si="201"/>
        <v>0</v>
      </c>
      <c r="U722" s="125">
        <f t="shared" si="202"/>
        <v>0</v>
      </c>
      <c r="V722" s="126">
        <f t="shared" si="203"/>
        <v>0</v>
      </c>
      <c r="W722" s="126">
        <f t="shared" si="204"/>
        <v>0</v>
      </c>
      <c r="X722" s="126">
        <f t="shared" si="205"/>
        <v>0</v>
      </c>
      <c r="Y722" s="126">
        <f t="shared" si="206"/>
        <v>0</v>
      </c>
      <c r="Z722" s="126">
        <f t="shared" si="207"/>
        <v>0</v>
      </c>
      <c r="AA722" s="126">
        <f t="shared" si="208"/>
        <v>0</v>
      </c>
      <c r="AB722" s="126">
        <f t="shared" si="209"/>
        <v>0</v>
      </c>
      <c r="AC722" s="126">
        <f t="shared" si="210"/>
        <v>1</v>
      </c>
      <c r="AD722" s="126">
        <f t="shared" si="211"/>
        <v>0</v>
      </c>
      <c r="AE722" s="126">
        <f t="shared" si="212"/>
        <v>0</v>
      </c>
      <c r="AF722" s="127"/>
      <c r="AG722" s="125"/>
      <c r="AH722" s="125">
        <f t="shared" si="213"/>
        <v>1</v>
      </c>
      <c r="AI722" s="125">
        <f t="shared" si="214"/>
        <v>1</v>
      </c>
      <c r="AJ722" s="125" t="str">
        <f t="shared" si="215"/>
        <v>Correct</v>
      </c>
      <c r="AK722" s="125"/>
      <c r="AL722" s="115" t="s">
        <v>99</v>
      </c>
      <c r="AM722" s="115">
        <v>45</v>
      </c>
      <c r="AN722" s="115" t="s">
        <v>181</v>
      </c>
      <c r="AO722" s="115" t="s">
        <v>189</v>
      </c>
      <c r="AP722" s="115" t="s">
        <v>85</v>
      </c>
      <c r="AQ722" s="115" t="s">
        <v>86</v>
      </c>
      <c r="AR722" s="115" t="s">
        <v>87</v>
      </c>
      <c r="AS722" s="115" t="s">
        <v>93</v>
      </c>
      <c r="AT722" s="115" t="s">
        <v>112</v>
      </c>
      <c r="AU722" s="115" t="s">
        <v>90</v>
      </c>
      <c r="AV722" s="115" t="s">
        <v>91</v>
      </c>
      <c r="AW722" s="115" t="s">
        <v>91</v>
      </c>
    </row>
    <row r="723" spans="1:49">
      <c r="A723" s="115">
        <v>5584551295</v>
      </c>
      <c r="K723" s="115" t="s">
        <v>27</v>
      </c>
      <c r="M723" s="115" t="s">
        <v>29</v>
      </c>
      <c r="N723" s="115" t="s">
        <v>30</v>
      </c>
      <c r="O723" s="125"/>
      <c r="P723" s="125">
        <f t="shared" si="198"/>
        <v>3</v>
      </c>
      <c r="Q723" s="125">
        <f t="shared" si="199"/>
        <v>1</v>
      </c>
      <c r="R723" s="125"/>
      <c r="S723" s="125">
        <f t="shared" si="200"/>
        <v>0</v>
      </c>
      <c r="T723" s="125">
        <f t="shared" si="201"/>
        <v>0</v>
      </c>
      <c r="U723" s="125">
        <f t="shared" si="202"/>
        <v>0</v>
      </c>
      <c r="V723" s="126">
        <f t="shared" si="203"/>
        <v>0</v>
      </c>
      <c r="W723" s="126">
        <f t="shared" si="204"/>
        <v>0</v>
      </c>
      <c r="X723" s="126">
        <f t="shared" si="205"/>
        <v>0</v>
      </c>
      <c r="Y723" s="126">
        <f t="shared" si="206"/>
        <v>0</v>
      </c>
      <c r="Z723" s="126">
        <f t="shared" si="207"/>
        <v>0</v>
      </c>
      <c r="AA723" s="126">
        <f t="shared" si="208"/>
        <v>0</v>
      </c>
      <c r="AB723" s="126">
        <f t="shared" si="209"/>
        <v>1</v>
      </c>
      <c r="AC723" s="126">
        <f t="shared" si="210"/>
        <v>0</v>
      </c>
      <c r="AD723" s="126">
        <f t="shared" si="211"/>
        <v>1</v>
      </c>
      <c r="AE723" s="126">
        <f t="shared" si="212"/>
        <v>1</v>
      </c>
      <c r="AF723" s="127"/>
      <c r="AG723" s="125"/>
      <c r="AH723" s="125">
        <f t="shared" si="213"/>
        <v>3</v>
      </c>
      <c r="AI723" s="125">
        <f t="shared" si="214"/>
        <v>3</v>
      </c>
      <c r="AJ723" s="125" t="str">
        <f t="shared" si="215"/>
        <v>Correct</v>
      </c>
      <c r="AK723" s="125"/>
      <c r="AL723" s="115" t="s">
        <v>83</v>
      </c>
      <c r="AM723" s="115">
        <v>50</v>
      </c>
      <c r="AN723" s="115" t="s">
        <v>84</v>
      </c>
      <c r="AO723" s="115" t="s">
        <v>152</v>
      </c>
      <c r="AP723" s="115" t="s">
        <v>85</v>
      </c>
      <c r="AQ723" s="115" t="s">
        <v>86</v>
      </c>
      <c r="AR723" s="115" t="s">
        <v>87</v>
      </c>
      <c r="AS723" s="115" t="s">
        <v>88</v>
      </c>
      <c r="AT723" s="115" t="s">
        <v>114</v>
      </c>
      <c r="AU723" s="115" t="s">
        <v>90</v>
      </c>
      <c r="AV723" s="115" t="s">
        <v>91</v>
      </c>
      <c r="AW723" s="115" t="s">
        <v>91</v>
      </c>
    </row>
    <row r="724" spans="1:49">
      <c r="A724" s="115">
        <v>6985470811</v>
      </c>
      <c r="D724" s="115" t="s">
        <v>20</v>
      </c>
      <c r="J724" s="115" t="s">
        <v>26</v>
      </c>
      <c r="O724" s="125"/>
      <c r="P724" s="125">
        <f t="shared" si="198"/>
        <v>2</v>
      </c>
      <c r="Q724" s="125">
        <f t="shared" si="199"/>
        <v>1.5</v>
      </c>
      <c r="R724" s="125"/>
      <c r="S724" s="125">
        <f t="shared" si="200"/>
        <v>0</v>
      </c>
      <c r="T724" s="125">
        <f t="shared" si="201"/>
        <v>0</v>
      </c>
      <c r="U724" s="125">
        <f t="shared" si="202"/>
        <v>1</v>
      </c>
      <c r="V724" s="126">
        <f t="shared" si="203"/>
        <v>0</v>
      </c>
      <c r="W724" s="126">
        <f t="shared" si="204"/>
        <v>0</v>
      </c>
      <c r="X724" s="126">
        <f t="shared" si="205"/>
        <v>0</v>
      </c>
      <c r="Y724" s="126">
        <f t="shared" si="206"/>
        <v>0</v>
      </c>
      <c r="Z724" s="126">
        <f t="shared" si="207"/>
        <v>0</v>
      </c>
      <c r="AA724" s="126">
        <f t="shared" si="208"/>
        <v>1</v>
      </c>
      <c r="AB724" s="126">
        <f t="shared" si="209"/>
        <v>0</v>
      </c>
      <c r="AC724" s="126">
        <f t="shared" si="210"/>
        <v>0</v>
      </c>
      <c r="AD724" s="126">
        <f t="shared" si="211"/>
        <v>0</v>
      </c>
      <c r="AE724" s="126">
        <f t="shared" si="212"/>
        <v>0</v>
      </c>
      <c r="AF724" s="127"/>
      <c r="AG724" s="125"/>
      <c r="AH724" s="125">
        <f t="shared" si="213"/>
        <v>2</v>
      </c>
      <c r="AI724" s="125">
        <f t="shared" si="214"/>
        <v>2</v>
      </c>
      <c r="AJ724" s="125" t="str">
        <f t="shared" si="215"/>
        <v>Correct</v>
      </c>
      <c r="AK724" s="125"/>
      <c r="AL724" s="115" t="s">
        <v>99</v>
      </c>
      <c r="AM724" s="115">
        <v>82</v>
      </c>
      <c r="AN724" s="115" t="s">
        <v>181</v>
      </c>
      <c r="AO724" s="115" t="s">
        <v>222</v>
      </c>
      <c r="AP724" s="115" t="s">
        <v>85</v>
      </c>
      <c r="AQ724" s="115" t="s">
        <v>86</v>
      </c>
      <c r="AR724" s="115" t="s">
        <v>87</v>
      </c>
      <c r="AS724" s="115" t="s">
        <v>104</v>
      </c>
      <c r="AT724" s="115" t="s">
        <v>111</v>
      </c>
      <c r="AU724" s="115" t="s">
        <v>106</v>
      </c>
      <c r="AV724" s="115" t="s">
        <v>91</v>
      </c>
      <c r="AW724" s="115" t="s">
        <v>91</v>
      </c>
    </row>
    <row r="725" spans="1:49">
      <c r="A725" s="115">
        <v>5587862714</v>
      </c>
      <c r="J725" s="115" t="s">
        <v>26</v>
      </c>
      <c r="O725" s="125"/>
      <c r="P725" s="125">
        <f t="shared" si="198"/>
        <v>1</v>
      </c>
      <c r="Q725" s="125">
        <f t="shared" si="199"/>
        <v>3</v>
      </c>
      <c r="R725" s="125"/>
      <c r="S725" s="125">
        <f t="shared" si="200"/>
        <v>0</v>
      </c>
      <c r="T725" s="125">
        <f t="shared" si="201"/>
        <v>0</v>
      </c>
      <c r="U725" s="125">
        <f t="shared" si="202"/>
        <v>0</v>
      </c>
      <c r="V725" s="126">
        <f t="shared" si="203"/>
        <v>0</v>
      </c>
      <c r="W725" s="126">
        <f t="shared" si="204"/>
        <v>0</v>
      </c>
      <c r="X725" s="126">
        <f t="shared" si="205"/>
        <v>0</v>
      </c>
      <c r="Y725" s="126">
        <f t="shared" si="206"/>
        <v>0</v>
      </c>
      <c r="Z725" s="126">
        <f t="shared" si="207"/>
        <v>0</v>
      </c>
      <c r="AA725" s="126">
        <f t="shared" si="208"/>
        <v>1</v>
      </c>
      <c r="AB725" s="126">
        <f t="shared" si="209"/>
        <v>0</v>
      </c>
      <c r="AC725" s="126">
        <f t="shared" si="210"/>
        <v>0</v>
      </c>
      <c r="AD725" s="126">
        <f t="shared" si="211"/>
        <v>0</v>
      </c>
      <c r="AE725" s="126">
        <f t="shared" si="212"/>
        <v>0</v>
      </c>
      <c r="AF725" s="127"/>
      <c r="AG725" s="125"/>
      <c r="AH725" s="125">
        <f t="shared" si="213"/>
        <v>1</v>
      </c>
      <c r="AI725" s="125">
        <f t="shared" si="214"/>
        <v>1</v>
      </c>
      <c r="AJ725" s="125" t="str">
        <f t="shared" si="215"/>
        <v>Correct</v>
      </c>
      <c r="AK725" s="125"/>
      <c r="AL725" s="115" t="s">
        <v>99</v>
      </c>
      <c r="AM725" s="115">
        <v>22</v>
      </c>
      <c r="AN725" s="115" t="s">
        <v>432</v>
      </c>
    </row>
    <row r="726" spans="1:49">
      <c r="A726" s="115">
        <v>6988290979</v>
      </c>
      <c r="O726" s="125"/>
      <c r="P726" s="125">
        <f t="shared" si="198"/>
        <v>0</v>
      </c>
      <c r="Q726" s="125" t="e">
        <f t="shared" si="199"/>
        <v>#DIV/0!</v>
      </c>
      <c r="R726" s="125"/>
      <c r="S726" s="125">
        <f t="shared" si="200"/>
        <v>0</v>
      </c>
      <c r="T726" s="125">
        <f t="shared" si="201"/>
        <v>0</v>
      </c>
      <c r="U726" s="125">
        <f t="shared" si="202"/>
        <v>0</v>
      </c>
      <c r="V726" s="126">
        <f t="shared" si="203"/>
        <v>0</v>
      </c>
      <c r="W726" s="126">
        <f t="shared" si="204"/>
        <v>0</v>
      </c>
      <c r="X726" s="126">
        <f t="shared" si="205"/>
        <v>0</v>
      </c>
      <c r="Y726" s="126">
        <f t="shared" si="206"/>
        <v>0</v>
      </c>
      <c r="Z726" s="126">
        <f t="shared" si="207"/>
        <v>0</v>
      </c>
      <c r="AA726" s="126">
        <f t="shared" si="208"/>
        <v>0</v>
      </c>
      <c r="AB726" s="126">
        <f t="shared" si="209"/>
        <v>0</v>
      </c>
      <c r="AC726" s="126">
        <f t="shared" si="210"/>
        <v>0</v>
      </c>
      <c r="AD726" s="126">
        <f t="shared" si="211"/>
        <v>0</v>
      </c>
      <c r="AE726" s="126">
        <f t="shared" si="212"/>
        <v>0</v>
      </c>
      <c r="AF726" s="127"/>
      <c r="AG726" s="125"/>
      <c r="AH726" s="125">
        <f t="shared" si="213"/>
        <v>0</v>
      </c>
      <c r="AI726" s="125">
        <f t="shared" si="214"/>
        <v>0</v>
      </c>
      <c r="AJ726" s="125" t="str">
        <f t="shared" si="215"/>
        <v>Correct</v>
      </c>
      <c r="AK726" s="125"/>
      <c r="AL726" s="115" t="s">
        <v>83</v>
      </c>
      <c r="AM726" s="115">
        <v>48</v>
      </c>
      <c r="AN726" s="115" t="s">
        <v>181</v>
      </c>
      <c r="AO726" s="115" t="s">
        <v>190</v>
      </c>
      <c r="AP726" s="115" t="s">
        <v>85</v>
      </c>
      <c r="AQ726" s="115" t="s">
        <v>86</v>
      </c>
      <c r="AR726" s="115" t="s">
        <v>87</v>
      </c>
      <c r="AS726" s="115" t="s">
        <v>100</v>
      </c>
      <c r="AT726" s="115" t="s">
        <v>89</v>
      </c>
      <c r="AU726" s="115" t="s">
        <v>90</v>
      </c>
      <c r="AV726" s="115" t="s">
        <v>91</v>
      </c>
      <c r="AW726" s="115" t="s">
        <v>91</v>
      </c>
    </row>
    <row r="727" spans="1:49">
      <c r="A727" s="115">
        <v>7045787280</v>
      </c>
      <c r="C727" s="115" t="s">
        <v>19</v>
      </c>
      <c r="D727" s="115" t="s">
        <v>20</v>
      </c>
      <c r="K727" s="115" t="s">
        <v>27</v>
      </c>
      <c r="M727" s="115" t="s">
        <v>29</v>
      </c>
      <c r="N727" s="115" t="s">
        <v>30</v>
      </c>
      <c r="O727" s="125"/>
      <c r="P727" s="125">
        <f t="shared" si="198"/>
        <v>5</v>
      </c>
      <c r="Q727" s="125">
        <f t="shared" si="199"/>
        <v>0.6</v>
      </c>
      <c r="R727" s="125"/>
      <c r="S727" s="125">
        <f t="shared" si="200"/>
        <v>0</v>
      </c>
      <c r="T727" s="125">
        <f t="shared" si="201"/>
        <v>0.6</v>
      </c>
      <c r="U727" s="125">
        <f t="shared" si="202"/>
        <v>0.6</v>
      </c>
      <c r="V727" s="126">
        <f t="shared" si="203"/>
        <v>0</v>
      </c>
      <c r="W727" s="126">
        <f t="shared" si="204"/>
        <v>0</v>
      </c>
      <c r="X727" s="126">
        <f t="shared" si="205"/>
        <v>0</v>
      </c>
      <c r="Y727" s="126">
        <f t="shared" si="206"/>
        <v>0</v>
      </c>
      <c r="Z727" s="126">
        <f t="shared" si="207"/>
        <v>0</v>
      </c>
      <c r="AA727" s="126">
        <f t="shared" si="208"/>
        <v>0</v>
      </c>
      <c r="AB727" s="126">
        <f t="shared" si="209"/>
        <v>0.6</v>
      </c>
      <c r="AC727" s="126">
        <f t="shared" si="210"/>
        <v>0</v>
      </c>
      <c r="AD727" s="126">
        <f t="shared" si="211"/>
        <v>0.6</v>
      </c>
      <c r="AE727" s="126">
        <f t="shared" si="212"/>
        <v>0.6</v>
      </c>
      <c r="AF727" s="127"/>
      <c r="AG727" s="125"/>
      <c r="AH727" s="125">
        <f t="shared" si="213"/>
        <v>3</v>
      </c>
      <c r="AI727" s="125">
        <f t="shared" si="214"/>
        <v>5</v>
      </c>
      <c r="AJ727" s="125" t="str">
        <f t="shared" si="215"/>
        <v>Correct</v>
      </c>
      <c r="AK727" s="125"/>
      <c r="AL727" s="115" t="s">
        <v>99</v>
      </c>
      <c r="AM727" s="115">
        <v>75</v>
      </c>
      <c r="AN727" s="115" t="s">
        <v>181</v>
      </c>
      <c r="AO727" s="115" t="s">
        <v>224</v>
      </c>
      <c r="AR727" s="115" t="s">
        <v>87</v>
      </c>
      <c r="AS727" s="115" t="s">
        <v>101</v>
      </c>
      <c r="AT727" s="115" t="s">
        <v>89</v>
      </c>
      <c r="AU727" s="115" t="s">
        <v>106</v>
      </c>
      <c r="AV727" s="115" t="s">
        <v>91</v>
      </c>
    </row>
    <row r="728" spans="1:49">
      <c r="A728" s="115">
        <v>5610429462</v>
      </c>
      <c r="K728" s="115" t="s">
        <v>27</v>
      </c>
      <c r="L728" s="115" t="s">
        <v>28</v>
      </c>
      <c r="M728" s="115" t="s">
        <v>29</v>
      </c>
      <c r="O728" s="125"/>
      <c r="P728" s="125">
        <f t="shared" si="198"/>
        <v>3</v>
      </c>
      <c r="Q728" s="125">
        <f t="shared" si="199"/>
        <v>1</v>
      </c>
      <c r="R728" s="125"/>
      <c r="S728" s="125">
        <f t="shared" si="200"/>
        <v>0</v>
      </c>
      <c r="T728" s="125">
        <f t="shared" si="201"/>
        <v>0</v>
      </c>
      <c r="U728" s="125">
        <f t="shared" si="202"/>
        <v>0</v>
      </c>
      <c r="V728" s="126">
        <f t="shared" si="203"/>
        <v>0</v>
      </c>
      <c r="W728" s="126">
        <f t="shared" si="204"/>
        <v>0</v>
      </c>
      <c r="X728" s="126">
        <f t="shared" si="205"/>
        <v>0</v>
      </c>
      <c r="Y728" s="126">
        <f t="shared" si="206"/>
        <v>0</v>
      </c>
      <c r="Z728" s="126">
        <f t="shared" si="207"/>
        <v>0</v>
      </c>
      <c r="AA728" s="126">
        <f t="shared" si="208"/>
        <v>0</v>
      </c>
      <c r="AB728" s="126">
        <f t="shared" si="209"/>
        <v>1</v>
      </c>
      <c r="AC728" s="126">
        <f t="shared" si="210"/>
        <v>1</v>
      </c>
      <c r="AD728" s="126">
        <f t="shared" si="211"/>
        <v>1</v>
      </c>
      <c r="AE728" s="126">
        <f t="shared" si="212"/>
        <v>0</v>
      </c>
      <c r="AF728" s="127"/>
      <c r="AG728" s="125"/>
      <c r="AH728" s="125">
        <f t="shared" si="213"/>
        <v>3</v>
      </c>
      <c r="AI728" s="125">
        <f t="shared" si="214"/>
        <v>3</v>
      </c>
      <c r="AJ728" s="125" t="str">
        <f t="shared" si="215"/>
        <v>Correct</v>
      </c>
      <c r="AK728" s="125"/>
      <c r="AL728" s="115" t="s">
        <v>83</v>
      </c>
      <c r="AM728" s="115">
        <v>51</v>
      </c>
      <c r="AN728" s="115" t="s">
        <v>181</v>
      </c>
      <c r="AO728" s="115" t="s">
        <v>183</v>
      </c>
      <c r="AP728" s="115" t="s">
        <v>85</v>
      </c>
      <c r="AQ728" s="115" t="s">
        <v>86</v>
      </c>
      <c r="AR728" s="115" t="s">
        <v>87</v>
      </c>
      <c r="AS728" s="115" t="s">
        <v>88</v>
      </c>
      <c r="AT728" s="115" t="s">
        <v>89</v>
      </c>
      <c r="AU728" s="115" t="s">
        <v>90</v>
      </c>
      <c r="AV728" s="115" t="s">
        <v>91</v>
      </c>
      <c r="AW728" s="115" t="s">
        <v>91</v>
      </c>
    </row>
    <row r="729" spans="1:49">
      <c r="A729" s="115">
        <v>5586728975</v>
      </c>
      <c r="K729" s="115" t="s">
        <v>27</v>
      </c>
      <c r="L729" s="115" t="s">
        <v>28</v>
      </c>
      <c r="N729" s="115" t="s">
        <v>30</v>
      </c>
      <c r="O729" s="125"/>
      <c r="P729" s="125">
        <f t="shared" si="198"/>
        <v>3</v>
      </c>
      <c r="Q729" s="125">
        <f t="shared" si="199"/>
        <v>1</v>
      </c>
      <c r="R729" s="125"/>
      <c r="S729" s="125">
        <f t="shared" si="200"/>
        <v>0</v>
      </c>
      <c r="T729" s="125">
        <f t="shared" si="201"/>
        <v>0</v>
      </c>
      <c r="U729" s="125">
        <f t="shared" si="202"/>
        <v>0</v>
      </c>
      <c r="V729" s="126">
        <f t="shared" si="203"/>
        <v>0</v>
      </c>
      <c r="W729" s="126">
        <f t="shared" si="204"/>
        <v>0</v>
      </c>
      <c r="X729" s="126">
        <f t="shared" si="205"/>
        <v>0</v>
      </c>
      <c r="Y729" s="126">
        <f t="shared" si="206"/>
        <v>0</v>
      </c>
      <c r="Z729" s="126">
        <f t="shared" si="207"/>
        <v>0</v>
      </c>
      <c r="AA729" s="126">
        <f t="shared" si="208"/>
        <v>0</v>
      </c>
      <c r="AB729" s="126">
        <f t="shared" si="209"/>
        <v>1</v>
      </c>
      <c r="AC729" s="126">
        <f t="shared" si="210"/>
        <v>1</v>
      </c>
      <c r="AD729" s="126">
        <f t="shared" si="211"/>
        <v>0</v>
      </c>
      <c r="AE729" s="126">
        <f t="shared" si="212"/>
        <v>1</v>
      </c>
      <c r="AF729" s="127"/>
      <c r="AG729" s="125"/>
      <c r="AH729" s="125">
        <f t="shared" si="213"/>
        <v>3</v>
      </c>
      <c r="AI729" s="125">
        <f t="shared" si="214"/>
        <v>3</v>
      </c>
      <c r="AJ729" s="125" t="str">
        <f t="shared" si="215"/>
        <v>Correct</v>
      </c>
      <c r="AK729" s="125"/>
      <c r="AL729" s="115" t="s">
        <v>83</v>
      </c>
      <c r="AM729" s="115">
        <v>59</v>
      </c>
      <c r="AN729" s="115" t="s">
        <v>181</v>
      </c>
      <c r="AO729" s="115" t="s">
        <v>231</v>
      </c>
      <c r="AP729" s="115" t="s">
        <v>85</v>
      </c>
      <c r="AQ729" s="115" t="s">
        <v>86</v>
      </c>
      <c r="AR729" s="115" t="s">
        <v>87</v>
      </c>
      <c r="AS729" s="115" t="s">
        <v>101</v>
      </c>
      <c r="AT729" s="115" t="s">
        <v>89</v>
      </c>
      <c r="AU729" s="115" t="s">
        <v>90</v>
      </c>
      <c r="AV729" s="115" t="s">
        <v>91</v>
      </c>
      <c r="AW729" s="115" t="s">
        <v>91</v>
      </c>
    </row>
    <row r="730" spans="1:49">
      <c r="A730" s="115">
        <v>7020344514</v>
      </c>
      <c r="C730" s="115" t="s">
        <v>19</v>
      </c>
      <c r="K730" s="115" t="s">
        <v>27</v>
      </c>
      <c r="L730" s="115" t="s">
        <v>28</v>
      </c>
      <c r="O730" s="125"/>
      <c r="P730" s="125">
        <f t="shared" si="198"/>
        <v>3</v>
      </c>
      <c r="Q730" s="125">
        <f t="shared" si="199"/>
        <v>1</v>
      </c>
      <c r="R730" s="125"/>
      <c r="S730" s="125">
        <f t="shared" si="200"/>
        <v>0</v>
      </c>
      <c r="T730" s="125">
        <f t="shared" si="201"/>
        <v>1</v>
      </c>
      <c r="U730" s="125">
        <f t="shared" si="202"/>
        <v>0</v>
      </c>
      <c r="V730" s="126">
        <f t="shared" si="203"/>
        <v>0</v>
      </c>
      <c r="W730" s="126">
        <f t="shared" si="204"/>
        <v>0</v>
      </c>
      <c r="X730" s="126">
        <f t="shared" si="205"/>
        <v>0</v>
      </c>
      <c r="Y730" s="126">
        <f t="shared" si="206"/>
        <v>0</v>
      </c>
      <c r="Z730" s="126">
        <f t="shared" si="207"/>
        <v>0</v>
      </c>
      <c r="AA730" s="126">
        <f t="shared" si="208"/>
        <v>0</v>
      </c>
      <c r="AB730" s="126">
        <f t="shared" si="209"/>
        <v>1</v>
      </c>
      <c r="AC730" s="126">
        <f t="shared" si="210"/>
        <v>1</v>
      </c>
      <c r="AD730" s="126">
        <f t="shared" si="211"/>
        <v>0</v>
      </c>
      <c r="AE730" s="126">
        <f t="shared" si="212"/>
        <v>0</v>
      </c>
      <c r="AF730" s="127"/>
      <c r="AG730" s="125"/>
      <c r="AH730" s="125">
        <f t="shared" si="213"/>
        <v>3</v>
      </c>
      <c r="AI730" s="125">
        <f t="shared" si="214"/>
        <v>3</v>
      </c>
      <c r="AJ730" s="125" t="str">
        <f t="shared" si="215"/>
        <v>Correct</v>
      </c>
      <c r="AK730" s="125"/>
      <c r="AL730" s="115" t="s">
        <v>99</v>
      </c>
      <c r="AM730" s="115">
        <v>25</v>
      </c>
      <c r="AN730" s="115" t="s">
        <v>181</v>
      </c>
      <c r="AP730" s="115" t="s">
        <v>85</v>
      </c>
      <c r="AQ730" s="115" t="s">
        <v>86</v>
      </c>
      <c r="AR730" s="115" t="s">
        <v>87</v>
      </c>
      <c r="AS730" s="115" t="s">
        <v>101</v>
      </c>
      <c r="AT730" s="115" t="s">
        <v>94</v>
      </c>
      <c r="AU730" s="115" t="s">
        <v>90</v>
      </c>
      <c r="AV730" s="115" t="s">
        <v>91</v>
      </c>
    </row>
    <row r="731" spans="1:49">
      <c r="A731" s="115">
        <v>5609435340</v>
      </c>
      <c r="E731" s="115" t="s">
        <v>21</v>
      </c>
      <c r="K731" s="115" t="s">
        <v>27</v>
      </c>
      <c r="L731" s="115" t="s">
        <v>28</v>
      </c>
      <c r="O731" s="125"/>
      <c r="P731" s="125">
        <f t="shared" si="198"/>
        <v>3</v>
      </c>
      <c r="Q731" s="125">
        <f t="shared" si="199"/>
        <v>1</v>
      </c>
      <c r="R731" s="125"/>
      <c r="S731" s="125">
        <f t="shared" si="200"/>
        <v>0</v>
      </c>
      <c r="T731" s="125">
        <f t="shared" si="201"/>
        <v>0</v>
      </c>
      <c r="U731" s="125">
        <f t="shared" si="202"/>
        <v>0</v>
      </c>
      <c r="V731" s="126">
        <f t="shared" si="203"/>
        <v>1</v>
      </c>
      <c r="W731" s="126">
        <f t="shared" si="204"/>
        <v>0</v>
      </c>
      <c r="X731" s="126">
        <f t="shared" si="205"/>
        <v>0</v>
      </c>
      <c r="Y731" s="126">
        <f t="shared" si="206"/>
        <v>0</v>
      </c>
      <c r="Z731" s="126">
        <f t="shared" si="207"/>
        <v>0</v>
      </c>
      <c r="AA731" s="126">
        <f t="shared" si="208"/>
        <v>0</v>
      </c>
      <c r="AB731" s="126">
        <f t="shared" si="209"/>
        <v>1</v>
      </c>
      <c r="AC731" s="126">
        <f t="shared" si="210"/>
        <v>1</v>
      </c>
      <c r="AD731" s="126">
        <f t="shared" si="211"/>
        <v>0</v>
      </c>
      <c r="AE731" s="126">
        <f t="shared" si="212"/>
        <v>0</v>
      </c>
      <c r="AF731" s="127"/>
      <c r="AG731" s="125"/>
      <c r="AH731" s="125">
        <f t="shared" si="213"/>
        <v>3</v>
      </c>
      <c r="AI731" s="125">
        <f t="shared" si="214"/>
        <v>3</v>
      </c>
      <c r="AJ731" s="125" t="str">
        <f t="shared" si="215"/>
        <v>Correct</v>
      </c>
      <c r="AK731" s="125"/>
      <c r="AL731" s="115" t="s">
        <v>83</v>
      </c>
      <c r="AM731" s="115">
        <v>50</v>
      </c>
      <c r="AN731" s="115" t="s">
        <v>181</v>
      </c>
      <c r="AO731" s="115" t="s">
        <v>196</v>
      </c>
      <c r="AP731" s="115" t="s">
        <v>85</v>
      </c>
      <c r="AQ731" s="115" t="s">
        <v>86</v>
      </c>
      <c r="AR731" s="115" t="s">
        <v>87</v>
      </c>
      <c r="AS731" s="115" t="s">
        <v>101</v>
      </c>
      <c r="AT731" s="115" t="s">
        <v>89</v>
      </c>
      <c r="AU731" s="115" t="s">
        <v>90</v>
      </c>
      <c r="AV731" s="115" t="s">
        <v>91</v>
      </c>
      <c r="AW731" s="115" t="s">
        <v>91</v>
      </c>
    </row>
    <row r="732" spans="1:49">
      <c r="A732" s="115">
        <v>6985467302</v>
      </c>
      <c r="C732" s="115" t="s">
        <v>19</v>
      </c>
      <c r="E732" s="115" t="s">
        <v>21</v>
      </c>
      <c r="N732" s="115" t="s">
        <v>30</v>
      </c>
      <c r="O732" s="125"/>
      <c r="P732" s="125">
        <f t="shared" si="198"/>
        <v>3</v>
      </c>
      <c r="Q732" s="125">
        <f t="shared" si="199"/>
        <v>1</v>
      </c>
      <c r="R732" s="125"/>
      <c r="S732" s="125">
        <f t="shared" si="200"/>
        <v>0</v>
      </c>
      <c r="T732" s="125">
        <f t="shared" si="201"/>
        <v>1</v>
      </c>
      <c r="U732" s="125">
        <f t="shared" si="202"/>
        <v>0</v>
      </c>
      <c r="V732" s="126">
        <f t="shared" si="203"/>
        <v>1</v>
      </c>
      <c r="W732" s="126">
        <f t="shared" si="204"/>
        <v>0</v>
      </c>
      <c r="X732" s="126">
        <f t="shared" si="205"/>
        <v>0</v>
      </c>
      <c r="Y732" s="126">
        <f t="shared" si="206"/>
        <v>0</v>
      </c>
      <c r="Z732" s="126">
        <f t="shared" si="207"/>
        <v>0</v>
      </c>
      <c r="AA732" s="126">
        <f t="shared" si="208"/>
        <v>0</v>
      </c>
      <c r="AB732" s="126">
        <f t="shared" si="209"/>
        <v>0</v>
      </c>
      <c r="AC732" s="126">
        <f t="shared" si="210"/>
        <v>0</v>
      </c>
      <c r="AD732" s="126">
        <f t="shared" si="211"/>
        <v>0</v>
      </c>
      <c r="AE732" s="126">
        <f t="shared" si="212"/>
        <v>1</v>
      </c>
      <c r="AF732" s="127"/>
      <c r="AG732" s="125"/>
      <c r="AH732" s="125">
        <f t="shared" si="213"/>
        <v>3</v>
      </c>
      <c r="AI732" s="125">
        <f t="shared" si="214"/>
        <v>3</v>
      </c>
      <c r="AJ732" s="125" t="str">
        <f t="shared" si="215"/>
        <v>Correct</v>
      </c>
      <c r="AK732" s="125"/>
      <c r="AL732" s="115" t="s">
        <v>83</v>
      </c>
      <c r="AM732" s="115">
        <v>30</v>
      </c>
      <c r="AN732" s="115" t="s">
        <v>181</v>
      </c>
      <c r="AO732" s="115" t="s">
        <v>239</v>
      </c>
      <c r="AP732" s="115" t="s">
        <v>85</v>
      </c>
      <c r="AQ732" s="115" t="s">
        <v>86</v>
      </c>
      <c r="AR732" s="115" t="s">
        <v>180</v>
      </c>
      <c r="AS732" s="115" t="s">
        <v>88</v>
      </c>
      <c r="AT732" s="115" t="s">
        <v>111</v>
      </c>
      <c r="AU732" s="115" t="s">
        <v>90</v>
      </c>
      <c r="AV732" s="115" t="s">
        <v>91</v>
      </c>
      <c r="AW732" s="115" t="s">
        <v>91</v>
      </c>
    </row>
    <row r="733" spans="1:49">
      <c r="A733" s="115">
        <v>6985450465</v>
      </c>
      <c r="C733" s="115" t="s">
        <v>19</v>
      </c>
      <c r="E733" s="115" t="s">
        <v>21</v>
      </c>
      <c r="N733" s="115" t="s">
        <v>30</v>
      </c>
      <c r="O733" s="125"/>
      <c r="P733" s="125">
        <f t="shared" si="198"/>
        <v>3</v>
      </c>
      <c r="Q733" s="125">
        <f t="shared" si="199"/>
        <v>1</v>
      </c>
      <c r="R733" s="125"/>
      <c r="S733" s="125">
        <f t="shared" si="200"/>
        <v>0</v>
      </c>
      <c r="T733" s="125">
        <f t="shared" si="201"/>
        <v>1</v>
      </c>
      <c r="U733" s="125">
        <f t="shared" si="202"/>
        <v>0</v>
      </c>
      <c r="V733" s="126">
        <f t="shared" si="203"/>
        <v>1</v>
      </c>
      <c r="W733" s="126">
        <f t="shared" si="204"/>
        <v>0</v>
      </c>
      <c r="X733" s="126">
        <f t="shared" si="205"/>
        <v>0</v>
      </c>
      <c r="Y733" s="126">
        <f t="shared" si="206"/>
        <v>0</v>
      </c>
      <c r="Z733" s="126">
        <f t="shared" si="207"/>
        <v>0</v>
      </c>
      <c r="AA733" s="126">
        <f t="shared" si="208"/>
        <v>0</v>
      </c>
      <c r="AB733" s="126">
        <f t="shared" si="209"/>
        <v>0</v>
      </c>
      <c r="AC733" s="126">
        <f t="shared" si="210"/>
        <v>0</v>
      </c>
      <c r="AD733" s="126">
        <f t="shared" si="211"/>
        <v>0</v>
      </c>
      <c r="AE733" s="126">
        <f t="shared" si="212"/>
        <v>1</v>
      </c>
      <c r="AF733" s="127"/>
      <c r="AG733" s="125"/>
      <c r="AH733" s="125">
        <f t="shared" si="213"/>
        <v>3</v>
      </c>
      <c r="AI733" s="125">
        <f t="shared" si="214"/>
        <v>3</v>
      </c>
      <c r="AJ733" s="125" t="str">
        <f t="shared" si="215"/>
        <v>Correct</v>
      </c>
      <c r="AK733" s="125"/>
      <c r="AL733" s="115" t="s">
        <v>83</v>
      </c>
      <c r="AM733" s="115">
        <v>30</v>
      </c>
      <c r="AN733" s="115" t="s">
        <v>181</v>
      </c>
      <c r="AO733" s="115" t="s">
        <v>239</v>
      </c>
      <c r="AP733" s="115" t="s">
        <v>85</v>
      </c>
      <c r="AQ733" s="115" t="s">
        <v>86</v>
      </c>
      <c r="AR733" s="115" t="s">
        <v>180</v>
      </c>
      <c r="AS733" s="115" t="s">
        <v>88</v>
      </c>
      <c r="AT733" s="115" t="s">
        <v>111</v>
      </c>
      <c r="AU733" s="115" t="s">
        <v>90</v>
      </c>
      <c r="AV733" s="115" t="s">
        <v>91</v>
      </c>
      <c r="AW733" s="115" t="s">
        <v>91</v>
      </c>
    </row>
    <row r="734" spans="1:49">
      <c r="A734" s="115">
        <v>7020356949</v>
      </c>
      <c r="B734" s="115" t="s">
        <v>18</v>
      </c>
      <c r="E734" s="115" t="s">
        <v>21</v>
      </c>
      <c r="K734" s="115" t="s">
        <v>27</v>
      </c>
      <c r="L734" s="115" t="s">
        <v>28</v>
      </c>
      <c r="N734" s="115" t="s">
        <v>30</v>
      </c>
      <c r="O734" s="125"/>
      <c r="P734" s="125">
        <f t="shared" si="198"/>
        <v>5</v>
      </c>
      <c r="Q734" s="125">
        <f t="shared" si="199"/>
        <v>0.6</v>
      </c>
      <c r="R734" s="125"/>
      <c r="S734" s="125">
        <f t="shared" si="200"/>
        <v>0.6</v>
      </c>
      <c r="T734" s="125">
        <f t="shared" si="201"/>
        <v>0</v>
      </c>
      <c r="U734" s="125">
        <f t="shared" si="202"/>
        <v>0</v>
      </c>
      <c r="V734" s="126">
        <f t="shared" si="203"/>
        <v>0.6</v>
      </c>
      <c r="W734" s="126">
        <f t="shared" si="204"/>
        <v>0</v>
      </c>
      <c r="X734" s="126">
        <f t="shared" si="205"/>
        <v>0</v>
      </c>
      <c r="Y734" s="126">
        <f t="shared" si="206"/>
        <v>0</v>
      </c>
      <c r="Z734" s="126">
        <f t="shared" si="207"/>
        <v>0</v>
      </c>
      <c r="AA734" s="126">
        <f t="shared" si="208"/>
        <v>0</v>
      </c>
      <c r="AB734" s="126">
        <f t="shared" si="209"/>
        <v>0.6</v>
      </c>
      <c r="AC734" s="126">
        <f t="shared" si="210"/>
        <v>0.6</v>
      </c>
      <c r="AD734" s="126">
        <f t="shared" si="211"/>
        <v>0</v>
      </c>
      <c r="AE734" s="126">
        <f t="shared" si="212"/>
        <v>0.6</v>
      </c>
      <c r="AF734" s="127"/>
      <c r="AG734" s="125"/>
      <c r="AH734" s="125">
        <f t="shared" si="213"/>
        <v>3</v>
      </c>
      <c r="AI734" s="125">
        <f t="shared" si="214"/>
        <v>5</v>
      </c>
      <c r="AJ734" s="125" t="str">
        <f t="shared" si="215"/>
        <v>Correct</v>
      </c>
      <c r="AK734" s="125"/>
      <c r="AL734" s="115" t="s">
        <v>83</v>
      </c>
      <c r="AM734" s="115">
        <v>16</v>
      </c>
      <c r="AN734" s="115" t="s">
        <v>181</v>
      </c>
      <c r="AO734" s="115" t="s">
        <v>203</v>
      </c>
      <c r="AP734" s="115" t="s">
        <v>85</v>
      </c>
      <c r="AQ734" s="115" t="s">
        <v>86</v>
      </c>
      <c r="AR734" s="115" t="s">
        <v>87</v>
      </c>
      <c r="AS734" s="115" t="s">
        <v>93</v>
      </c>
      <c r="AT734" s="115" t="s">
        <v>102</v>
      </c>
      <c r="AU734" s="115" t="s">
        <v>95</v>
      </c>
      <c r="AV734" s="115" t="s">
        <v>91</v>
      </c>
      <c r="AW734" s="115" t="s">
        <v>91</v>
      </c>
    </row>
    <row r="735" spans="1:49">
      <c r="A735" s="115">
        <v>7020358613</v>
      </c>
      <c r="K735" s="115" t="s">
        <v>27</v>
      </c>
      <c r="L735" s="115" t="s">
        <v>28</v>
      </c>
      <c r="O735" s="125"/>
      <c r="P735" s="125">
        <f t="shared" si="198"/>
        <v>2</v>
      </c>
      <c r="Q735" s="125">
        <f t="shared" si="199"/>
        <v>1.5</v>
      </c>
      <c r="R735" s="125"/>
      <c r="S735" s="125">
        <f t="shared" si="200"/>
        <v>0</v>
      </c>
      <c r="T735" s="125">
        <f t="shared" si="201"/>
        <v>0</v>
      </c>
      <c r="U735" s="125">
        <f t="shared" si="202"/>
        <v>0</v>
      </c>
      <c r="V735" s="126">
        <f t="shared" si="203"/>
        <v>0</v>
      </c>
      <c r="W735" s="126">
        <f t="shared" si="204"/>
        <v>0</v>
      </c>
      <c r="X735" s="126">
        <f t="shared" si="205"/>
        <v>0</v>
      </c>
      <c r="Y735" s="126">
        <f t="shared" si="206"/>
        <v>0</v>
      </c>
      <c r="Z735" s="126">
        <f t="shared" si="207"/>
        <v>0</v>
      </c>
      <c r="AA735" s="126">
        <f t="shared" si="208"/>
        <v>0</v>
      </c>
      <c r="AB735" s="126">
        <f t="shared" si="209"/>
        <v>1</v>
      </c>
      <c r="AC735" s="126">
        <f t="shared" si="210"/>
        <v>1</v>
      </c>
      <c r="AD735" s="126">
        <f t="shared" si="211"/>
        <v>0</v>
      </c>
      <c r="AE735" s="126">
        <f t="shared" si="212"/>
        <v>0</v>
      </c>
      <c r="AF735" s="127"/>
      <c r="AG735" s="125"/>
      <c r="AH735" s="125">
        <f t="shared" si="213"/>
        <v>2</v>
      </c>
      <c r="AI735" s="125">
        <f t="shared" si="214"/>
        <v>2</v>
      </c>
      <c r="AJ735" s="125" t="str">
        <f t="shared" si="215"/>
        <v>Correct</v>
      </c>
      <c r="AK735" s="125"/>
      <c r="AL735" s="115" t="s">
        <v>83</v>
      </c>
      <c r="AM735" s="115">
        <v>28</v>
      </c>
      <c r="AN735" s="115" t="s">
        <v>181</v>
      </c>
      <c r="AO735" s="115" t="s">
        <v>219</v>
      </c>
      <c r="AP735" s="115" t="s">
        <v>85</v>
      </c>
      <c r="AQ735" s="115" t="s">
        <v>86</v>
      </c>
      <c r="AR735" s="115" t="s">
        <v>87</v>
      </c>
      <c r="AS735" s="115" t="s">
        <v>93</v>
      </c>
      <c r="AT735" s="115" t="s">
        <v>89</v>
      </c>
      <c r="AU735" s="115" t="s">
        <v>90</v>
      </c>
      <c r="AV735" s="115" t="s">
        <v>91</v>
      </c>
      <c r="AW735" s="115" t="s">
        <v>91</v>
      </c>
    </row>
    <row r="736" spans="1:49">
      <c r="A736" s="115">
        <v>7045777256</v>
      </c>
      <c r="C736" s="115" t="s">
        <v>19</v>
      </c>
      <c r="K736" s="115" t="s">
        <v>27</v>
      </c>
      <c r="M736" s="115" t="s">
        <v>29</v>
      </c>
      <c r="O736" s="125"/>
      <c r="P736" s="125">
        <f t="shared" si="198"/>
        <v>3</v>
      </c>
      <c r="Q736" s="125">
        <f t="shared" si="199"/>
        <v>1</v>
      </c>
      <c r="R736" s="125"/>
      <c r="S736" s="125">
        <f t="shared" si="200"/>
        <v>0</v>
      </c>
      <c r="T736" s="125">
        <f t="shared" si="201"/>
        <v>1</v>
      </c>
      <c r="U736" s="125">
        <f t="shared" si="202"/>
        <v>0</v>
      </c>
      <c r="V736" s="126">
        <f t="shared" si="203"/>
        <v>0</v>
      </c>
      <c r="W736" s="126">
        <f t="shared" si="204"/>
        <v>0</v>
      </c>
      <c r="X736" s="126">
        <f t="shared" si="205"/>
        <v>0</v>
      </c>
      <c r="Y736" s="126">
        <f t="shared" si="206"/>
        <v>0</v>
      </c>
      <c r="Z736" s="126">
        <f t="shared" si="207"/>
        <v>0</v>
      </c>
      <c r="AA736" s="126">
        <f t="shared" si="208"/>
        <v>0</v>
      </c>
      <c r="AB736" s="126">
        <f t="shared" si="209"/>
        <v>1</v>
      </c>
      <c r="AC736" s="126">
        <f t="shared" si="210"/>
        <v>0</v>
      </c>
      <c r="AD736" s="126">
        <f t="shared" si="211"/>
        <v>1</v>
      </c>
      <c r="AE736" s="126">
        <f t="shared" si="212"/>
        <v>0</v>
      </c>
      <c r="AF736" s="127"/>
      <c r="AG736" s="125"/>
      <c r="AH736" s="125">
        <f t="shared" si="213"/>
        <v>3</v>
      </c>
      <c r="AI736" s="125">
        <f t="shared" si="214"/>
        <v>3</v>
      </c>
      <c r="AJ736" s="125" t="str">
        <f t="shared" si="215"/>
        <v>Correct</v>
      </c>
      <c r="AK736" s="125"/>
      <c r="AL736" s="115" t="s">
        <v>99</v>
      </c>
      <c r="AM736" s="115">
        <v>59</v>
      </c>
      <c r="AN736" s="115" t="s">
        <v>181</v>
      </c>
      <c r="AO736" s="115" t="s">
        <v>194</v>
      </c>
      <c r="AP736" s="115" t="s">
        <v>85</v>
      </c>
      <c r="AQ736" s="115" t="s">
        <v>86</v>
      </c>
      <c r="AR736" s="115" t="s">
        <v>87</v>
      </c>
      <c r="AS736" s="115" t="s">
        <v>101</v>
      </c>
      <c r="AT736" s="115" t="s">
        <v>94</v>
      </c>
      <c r="AU736" s="115" t="s">
        <v>90</v>
      </c>
      <c r="AV736" s="115" t="s">
        <v>91</v>
      </c>
      <c r="AW736" s="115" t="s">
        <v>86</v>
      </c>
    </row>
    <row r="737" spans="1:49">
      <c r="A737" s="115">
        <v>5586470790</v>
      </c>
      <c r="K737" s="115" t="s">
        <v>27</v>
      </c>
      <c r="O737" s="125"/>
      <c r="P737" s="125">
        <f t="shared" si="198"/>
        <v>1</v>
      </c>
      <c r="Q737" s="125">
        <f t="shared" si="199"/>
        <v>3</v>
      </c>
      <c r="R737" s="125"/>
      <c r="S737" s="125">
        <f t="shared" si="200"/>
        <v>0</v>
      </c>
      <c r="T737" s="125">
        <f t="shared" si="201"/>
        <v>0</v>
      </c>
      <c r="U737" s="125">
        <f t="shared" si="202"/>
        <v>0</v>
      </c>
      <c r="V737" s="126">
        <f t="shared" si="203"/>
        <v>0</v>
      </c>
      <c r="W737" s="126">
        <f t="shared" si="204"/>
        <v>0</v>
      </c>
      <c r="X737" s="126">
        <f t="shared" si="205"/>
        <v>0</v>
      </c>
      <c r="Y737" s="126">
        <f t="shared" si="206"/>
        <v>0</v>
      </c>
      <c r="Z737" s="126">
        <f t="shared" si="207"/>
        <v>0</v>
      </c>
      <c r="AA737" s="126">
        <f t="shared" si="208"/>
        <v>0</v>
      </c>
      <c r="AB737" s="126">
        <f t="shared" si="209"/>
        <v>1</v>
      </c>
      <c r="AC737" s="126">
        <f t="shared" si="210"/>
        <v>0</v>
      </c>
      <c r="AD737" s="126">
        <f t="shared" si="211"/>
        <v>0</v>
      </c>
      <c r="AE737" s="126">
        <f t="shared" si="212"/>
        <v>0</v>
      </c>
      <c r="AF737" s="127"/>
      <c r="AG737" s="125"/>
      <c r="AH737" s="125">
        <f t="shared" si="213"/>
        <v>1</v>
      </c>
      <c r="AI737" s="125">
        <f t="shared" si="214"/>
        <v>1</v>
      </c>
      <c r="AJ737" s="125" t="str">
        <f t="shared" si="215"/>
        <v>Correct</v>
      </c>
      <c r="AK737" s="125"/>
      <c r="AL737" s="115" t="s">
        <v>83</v>
      </c>
      <c r="AM737" s="115">
        <v>61</v>
      </c>
      <c r="AN737" s="115" t="s">
        <v>181</v>
      </c>
      <c r="AO737" s="115" t="s">
        <v>441</v>
      </c>
      <c r="AP737" s="115" t="s">
        <v>85</v>
      </c>
      <c r="AQ737" s="115" t="s">
        <v>86</v>
      </c>
      <c r="AR737" s="115" t="s">
        <v>87</v>
      </c>
      <c r="AS737" s="115" t="s">
        <v>101</v>
      </c>
      <c r="AT737" s="115" t="s">
        <v>111</v>
      </c>
      <c r="AU737" s="115" t="s">
        <v>90</v>
      </c>
      <c r="AV737" s="115" t="s">
        <v>91</v>
      </c>
      <c r="AW737" s="115" t="s">
        <v>91</v>
      </c>
    </row>
    <row r="738" spans="1:49">
      <c r="A738" s="115">
        <v>6988283064</v>
      </c>
      <c r="C738" s="115" t="s">
        <v>19</v>
      </c>
      <c r="D738" s="115" t="s">
        <v>20</v>
      </c>
      <c r="J738" s="115" t="s">
        <v>26</v>
      </c>
      <c r="N738" s="115" t="s">
        <v>30</v>
      </c>
      <c r="O738" s="125"/>
      <c r="P738" s="125">
        <f t="shared" si="198"/>
        <v>4</v>
      </c>
      <c r="Q738" s="125">
        <f t="shared" si="199"/>
        <v>0.75</v>
      </c>
      <c r="R738" s="125"/>
      <c r="S738" s="125">
        <f t="shared" si="200"/>
        <v>0</v>
      </c>
      <c r="T738" s="125">
        <f t="shared" si="201"/>
        <v>0.75</v>
      </c>
      <c r="U738" s="125">
        <f t="shared" si="202"/>
        <v>0.75</v>
      </c>
      <c r="V738" s="126">
        <f t="shared" si="203"/>
        <v>0</v>
      </c>
      <c r="W738" s="126">
        <f t="shared" si="204"/>
        <v>0</v>
      </c>
      <c r="X738" s="126">
        <f t="shared" si="205"/>
        <v>0</v>
      </c>
      <c r="Y738" s="126">
        <f t="shared" si="206"/>
        <v>0</v>
      </c>
      <c r="Z738" s="126">
        <f t="shared" si="207"/>
        <v>0</v>
      </c>
      <c r="AA738" s="126">
        <f t="shared" si="208"/>
        <v>0.75</v>
      </c>
      <c r="AB738" s="126">
        <f t="shared" si="209"/>
        <v>0</v>
      </c>
      <c r="AC738" s="126">
        <f t="shared" si="210"/>
        <v>0</v>
      </c>
      <c r="AD738" s="126">
        <f t="shared" si="211"/>
        <v>0</v>
      </c>
      <c r="AE738" s="126">
        <f t="shared" si="212"/>
        <v>0.75</v>
      </c>
      <c r="AF738" s="127"/>
      <c r="AG738" s="125"/>
      <c r="AH738" s="125">
        <f t="shared" si="213"/>
        <v>3</v>
      </c>
      <c r="AI738" s="125">
        <f t="shared" si="214"/>
        <v>4</v>
      </c>
      <c r="AJ738" s="125" t="str">
        <f t="shared" si="215"/>
        <v>Correct</v>
      </c>
      <c r="AK738" s="125"/>
      <c r="AL738" s="115" t="s">
        <v>99</v>
      </c>
      <c r="AM738" s="115">
        <v>54</v>
      </c>
      <c r="AN738" s="115" t="s">
        <v>84</v>
      </c>
      <c r="AO738" s="115" t="s">
        <v>121</v>
      </c>
      <c r="AP738" s="115" t="s">
        <v>92</v>
      </c>
      <c r="AQ738" s="115" t="s">
        <v>86</v>
      </c>
      <c r="AR738" s="115" t="s">
        <v>87</v>
      </c>
      <c r="AS738" s="115" t="s">
        <v>88</v>
      </c>
      <c r="AT738" s="115" t="s">
        <v>111</v>
      </c>
      <c r="AU738" s="115" t="s">
        <v>113</v>
      </c>
      <c r="AV738" s="115" t="s">
        <v>91</v>
      </c>
      <c r="AW738" s="115" t="s">
        <v>91</v>
      </c>
    </row>
    <row r="739" spans="1:49">
      <c r="A739" s="115">
        <v>7045767642</v>
      </c>
      <c r="C739" s="115" t="s">
        <v>19</v>
      </c>
      <c r="D739" s="115" t="s">
        <v>20</v>
      </c>
      <c r="J739" s="115" t="s">
        <v>26</v>
      </c>
      <c r="O739" s="125"/>
      <c r="P739" s="125">
        <f t="shared" si="198"/>
        <v>3</v>
      </c>
      <c r="Q739" s="125">
        <f t="shared" si="199"/>
        <v>1</v>
      </c>
      <c r="R739" s="125"/>
      <c r="S739" s="125">
        <f t="shared" si="200"/>
        <v>0</v>
      </c>
      <c r="T739" s="125">
        <f t="shared" si="201"/>
        <v>1</v>
      </c>
      <c r="U739" s="125">
        <f t="shared" si="202"/>
        <v>1</v>
      </c>
      <c r="V739" s="126">
        <f t="shared" si="203"/>
        <v>0</v>
      </c>
      <c r="W739" s="126">
        <f t="shared" si="204"/>
        <v>0</v>
      </c>
      <c r="X739" s="126">
        <f t="shared" si="205"/>
        <v>0</v>
      </c>
      <c r="Y739" s="126">
        <f t="shared" si="206"/>
        <v>0</v>
      </c>
      <c r="Z739" s="126">
        <f t="shared" si="207"/>
        <v>0</v>
      </c>
      <c r="AA739" s="126">
        <f t="shared" si="208"/>
        <v>1</v>
      </c>
      <c r="AB739" s="126">
        <f t="shared" si="209"/>
        <v>0</v>
      </c>
      <c r="AC739" s="126">
        <f t="shared" si="210"/>
        <v>0</v>
      </c>
      <c r="AD739" s="126">
        <f t="shared" si="211"/>
        <v>0</v>
      </c>
      <c r="AE739" s="126">
        <f t="shared" si="212"/>
        <v>0</v>
      </c>
      <c r="AF739" s="127"/>
      <c r="AG739" s="125"/>
      <c r="AH739" s="125">
        <f t="shared" si="213"/>
        <v>3</v>
      </c>
      <c r="AI739" s="125">
        <f t="shared" si="214"/>
        <v>3</v>
      </c>
      <c r="AJ739" s="125" t="str">
        <f t="shared" si="215"/>
        <v>Correct</v>
      </c>
      <c r="AK739" s="125"/>
      <c r="AL739" s="115" t="s">
        <v>83</v>
      </c>
      <c r="AM739" s="115">
        <v>75</v>
      </c>
      <c r="AN739" s="115" t="s">
        <v>181</v>
      </c>
      <c r="AO739" s="115" t="s">
        <v>190</v>
      </c>
      <c r="AP739" s="115" t="s">
        <v>85</v>
      </c>
      <c r="AQ739" s="115" t="s">
        <v>86</v>
      </c>
      <c r="AR739" s="115" t="s">
        <v>137</v>
      </c>
      <c r="AS739" s="115" t="s">
        <v>100</v>
      </c>
      <c r="AT739" s="115" t="s">
        <v>102</v>
      </c>
      <c r="AU739" s="115" t="s">
        <v>106</v>
      </c>
      <c r="AV739" s="115" t="s">
        <v>91</v>
      </c>
      <c r="AW739" s="115" t="s">
        <v>91</v>
      </c>
    </row>
    <row r="740" spans="1:49">
      <c r="A740" s="115">
        <v>7011535483</v>
      </c>
      <c r="C740" s="115" t="s">
        <v>19</v>
      </c>
      <c r="D740" s="115" t="s">
        <v>20</v>
      </c>
      <c r="J740" s="115" t="s">
        <v>26</v>
      </c>
      <c r="O740" s="125"/>
      <c r="P740" s="125">
        <f t="shared" si="198"/>
        <v>3</v>
      </c>
      <c r="Q740" s="125">
        <f t="shared" si="199"/>
        <v>1</v>
      </c>
      <c r="R740" s="125"/>
      <c r="S740" s="125">
        <f t="shared" si="200"/>
        <v>0</v>
      </c>
      <c r="T740" s="125">
        <f t="shared" si="201"/>
        <v>1</v>
      </c>
      <c r="U740" s="125">
        <f t="shared" si="202"/>
        <v>1</v>
      </c>
      <c r="V740" s="126">
        <f t="shared" si="203"/>
        <v>0</v>
      </c>
      <c r="W740" s="126">
        <f t="shared" si="204"/>
        <v>0</v>
      </c>
      <c r="X740" s="126">
        <f t="shared" si="205"/>
        <v>0</v>
      </c>
      <c r="Y740" s="126">
        <f t="shared" si="206"/>
        <v>0</v>
      </c>
      <c r="Z740" s="126">
        <f t="shared" si="207"/>
        <v>0</v>
      </c>
      <c r="AA740" s="126">
        <f t="shared" si="208"/>
        <v>1</v>
      </c>
      <c r="AB740" s="126">
        <f t="shared" si="209"/>
        <v>0</v>
      </c>
      <c r="AC740" s="126">
        <f t="shared" si="210"/>
        <v>0</v>
      </c>
      <c r="AD740" s="126">
        <f t="shared" si="211"/>
        <v>0</v>
      </c>
      <c r="AE740" s="126">
        <f t="shared" si="212"/>
        <v>0</v>
      </c>
      <c r="AF740" s="127"/>
      <c r="AG740" s="125"/>
      <c r="AH740" s="125">
        <f t="shared" si="213"/>
        <v>3</v>
      </c>
      <c r="AI740" s="125">
        <f t="shared" si="214"/>
        <v>3</v>
      </c>
      <c r="AJ740" s="125" t="str">
        <f t="shared" si="215"/>
        <v>Correct</v>
      </c>
      <c r="AK740" s="125"/>
      <c r="AL740" s="115" t="s">
        <v>83</v>
      </c>
      <c r="AM740" s="115">
        <v>88</v>
      </c>
      <c r="AN740" s="115" t="s">
        <v>84</v>
      </c>
      <c r="AO740" s="115" t="s">
        <v>133</v>
      </c>
      <c r="AP740" s="115" t="s">
        <v>97</v>
      </c>
      <c r="AQ740" s="115" t="s">
        <v>86</v>
      </c>
      <c r="AR740" s="115" t="s">
        <v>87</v>
      </c>
      <c r="AS740" s="115" t="s">
        <v>101</v>
      </c>
      <c r="AT740" s="115" t="s">
        <v>94</v>
      </c>
      <c r="AU740" s="115" t="s">
        <v>106</v>
      </c>
      <c r="AW740" s="115" t="s">
        <v>91</v>
      </c>
    </row>
    <row r="741" spans="1:49">
      <c r="A741" s="115">
        <v>5584549991</v>
      </c>
      <c r="J741" s="115" t="s">
        <v>26</v>
      </c>
      <c r="K741" s="115" t="s">
        <v>27</v>
      </c>
      <c r="L741" s="115" t="s">
        <v>28</v>
      </c>
      <c r="O741" s="125"/>
      <c r="P741" s="125">
        <f t="shared" si="198"/>
        <v>3</v>
      </c>
      <c r="Q741" s="125">
        <f t="shared" si="199"/>
        <v>1</v>
      </c>
      <c r="R741" s="125"/>
      <c r="S741" s="125">
        <f t="shared" si="200"/>
        <v>0</v>
      </c>
      <c r="T741" s="125">
        <f t="shared" si="201"/>
        <v>0</v>
      </c>
      <c r="U741" s="125">
        <f t="shared" si="202"/>
        <v>0</v>
      </c>
      <c r="V741" s="126">
        <f t="shared" si="203"/>
        <v>0</v>
      </c>
      <c r="W741" s="126">
        <f t="shared" si="204"/>
        <v>0</v>
      </c>
      <c r="X741" s="126">
        <f t="shared" si="205"/>
        <v>0</v>
      </c>
      <c r="Y741" s="126">
        <f t="shared" si="206"/>
        <v>0</v>
      </c>
      <c r="Z741" s="126">
        <f t="shared" si="207"/>
        <v>0</v>
      </c>
      <c r="AA741" s="126">
        <f t="shared" si="208"/>
        <v>1</v>
      </c>
      <c r="AB741" s="126">
        <f t="shared" si="209"/>
        <v>1</v>
      </c>
      <c r="AC741" s="126">
        <f t="shared" si="210"/>
        <v>1</v>
      </c>
      <c r="AD741" s="126">
        <f t="shared" si="211"/>
        <v>0</v>
      </c>
      <c r="AE741" s="126">
        <f t="shared" si="212"/>
        <v>0</v>
      </c>
      <c r="AF741" s="127"/>
      <c r="AG741" s="125"/>
      <c r="AH741" s="125">
        <f t="shared" si="213"/>
        <v>3</v>
      </c>
      <c r="AI741" s="125">
        <f t="shared" si="214"/>
        <v>3</v>
      </c>
      <c r="AJ741" s="125" t="str">
        <f t="shared" si="215"/>
        <v>Correct</v>
      </c>
      <c r="AK741" s="125"/>
      <c r="AL741" s="115" t="s">
        <v>83</v>
      </c>
      <c r="AM741" s="115">
        <v>36</v>
      </c>
      <c r="AN741" s="115" t="s">
        <v>181</v>
      </c>
      <c r="AO741" s="115" t="s">
        <v>193</v>
      </c>
      <c r="AP741" s="115" t="s">
        <v>85</v>
      </c>
      <c r="AQ741" s="115" t="s">
        <v>86</v>
      </c>
      <c r="AR741" s="115" t="s">
        <v>87</v>
      </c>
      <c r="AS741" s="115" t="s">
        <v>100</v>
      </c>
      <c r="AT741" s="115" t="s">
        <v>109</v>
      </c>
      <c r="AU741" s="115" t="s">
        <v>90</v>
      </c>
      <c r="AV741" s="115" t="s">
        <v>91</v>
      </c>
      <c r="AW741" s="115" t="s">
        <v>91</v>
      </c>
    </row>
    <row r="742" spans="1:49">
      <c r="A742" s="115">
        <v>6985131244</v>
      </c>
      <c r="B742" s="115" t="s">
        <v>18</v>
      </c>
      <c r="C742" s="115" t="s">
        <v>19</v>
      </c>
      <c r="D742" s="115" t="s">
        <v>20</v>
      </c>
      <c r="O742" s="125"/>
      <c r="P742" s="125">
        <f t="shared" si="198"/>
        <v>3</v>
      </c>
      <c r="Q742" s="125">
        <f t="shared" si="199"/>
        <v>1</v>
      </c>
      <c r="R742" s="125"/>
      <c r="S742" s="125">
        <f t="shared" si="200"/>
        <v>1</v>
      </c>
      <c r="T742" s="125">
        <f t="shared" si="201"/>
        <v>1</v>
      </c>
      <c r="U742" s="125">
        <f t="shared" si="202"/>
        <v>1</v>
      </c>
      <c r="V742" s="126">
        <f t="shared" si="203"/>
        <v>0</v>
      </c>
      <c r="W742" s="126">
        <f t="shared" si="204"/>
        <v>0</v>
      </c>
      <c r="X742" s="126">
        <f t="shared" si="205"/>
        <v>0</v>
      </c>
      <c r="Y742" s="126">
        <f t="shared" si="206"/>
        <v>0</v>
      </c>
      <c r="Z742" s="126">
        <f t="shared" si="207"/>
        <v>0</v>
      </c>
      <c r="AA742" s="126">
        <f t="shared" si="208"/>
        <v>0</v>
      </c>
      <c r="AB742" s="126">
        <f t="shared" si="209"/>
        <v>0</v>
      </c>
      <c r="AC742" s="126">
        <f t="shared" si="210"/>
        <v>0</v>
      </c>
      <c r="AD742" s="126">
        <f t="shared" si="211"/>
        <v>0</v>
      </c>
      <c r="AE742" s="126">
        <f t="shared" si="212"/>
        <v>0</v>
      </c>
      <c r="AF742" s="127"/>
      <c r="AG742" s="125"/>
      <c r="AH742" s="125">
        <f t="shared" si="213"/>
        <v>3</v>
      </c>
      <c r="AI742" s="125">
        <f t="shared" si="214"/>
        <v>3</v>
      </c>
      <c r="AJ742" s="125" t="str">
        <f t="shared" si="215"/>
        <v>Correct</v>
      </c>
      <c r="AK742" s="125"/>
      <c r="AL742" s="115" t="s">
        <v>83</v>
      </c>
      <c r="AM742" s="115">
        <v>55</v>
      </c>
      <c r="AN742" s="115" t="s">
        <v>181</v>
      </c>
      <c r="AO742" s="115" t="s">
        <v>206</v>
      </c>
      <c r="AQ742" s="115" t="s">
        <v>91</v>
      </c>
      <c r="AR742" s="115" t="s">
        <v>137</v>
      </c>
      <c r="AS742" s="115" t="s">
        <v>93</v>
      </c>
      <c r="AT742" s="115" t="s">
        <v>89</v>
      </c>
      <c r="AV742" s="115" t="s">
        <v>86</v>
      </c>
      <c r="AW742" s="115" t="s">
        <v>91</v>
      </c>
    </row>
    <row r="743" spans="1:49">
      <c r="A743" s="115">
        <v>5584571278</v>
      </c>
      <c r="B743" s="115" t="s">
        <v>18</v>
      </c>
      <c r="K743" s="115" t="s">
        <v>27</v>
      </c>
      <c r="L743" s="115" t="s">
        <v>28</v>
      </c>
      <c r="O743" s="125"/>
      <c r="P743" s="125">
        <f t="shared" si="198"/>
        <v>3</v>
      </c>
      <c r="Q743" s="125">
        <f t="shared" si="199"/>
        <v>1</v>
      </c>
      <c r="R743" s="125"/>
      <c r="S743" s="125">
        <f t="shared" si="200"/>
        <v>1</v>
      </c>
      <c r="T743" s="125">
        <f t="shared" si="201"/>
        <v>0</v>
      </c>
      <c r="U743" s="125">
        <f t="shared" si="202"/>
        <v>0</v>
      </c>
      <c r="V743" s="126">
        <f t="shared" si="203"/>
        <v>0</v>
      </c>
      <c r="W743" s="126">
        <f t="shared" si="204"/>
        <v>0</v>
      </c>
      <c r="X743" s="126">
        <f t="shared" si="205"/>
        <v>0</v>
      </c>
      <c r="Y743" s="126">
        <f t="shared" si="206"/>
        <v>0</v>
      </c>
      <c r="Z743" s="126">
        <f t="shared" si="207"/>
        <v>0</v>
      </c>
      <c r="AA743" s="126">
        <f t="shared" si="208"/>
        <v>0</v>
      </c>
      <c r="AB743" s="126">
        <f t="shared" si="209"/>
        <v>1</v>
      </c>
      <c r="AC743" s="126">
        <f t="shared" si="210"/>
        <v>1</v>
      </c>
      <c r="AD743" s="126">
        <f t="shared" si="211"/>
        <v>0</v>
      </c>
      <c r="AE743" s="126">
        <f t="shared" si="212"/>
        <v>0</v>
      </c>
      <c r="AF743" s="127"/>
      <c r="AG743" s="125"/>
      <c r="AH743" s="125">
        <f t="shared" si="213"/>
        <v>3</v>
      </c>
      <c r="AI743" s="125">
        <f t="shared" si="214"/>
        <v>3</v>
      </c>
      <c r="AJ743" s="125" t="str">
        <f t="shared" si="215"/>
        <v>Correct</v>
      </c>
      <c r="AK743" s="125"/>
      <c r="AL743" s="115" t="s">
        <v>83</v>
      </c>
      <c r="AM743" s="115">
        <v>57</v>
      </c>
      <c r="AN743" s="115" t="s">
        <v>181</v>
      </c>
    </row>
    <row r="744" spans="1:49">
      <c r="A744" s="115">
        <v>7045753843</v>
      </c>
      <c r="C744" s="115" t="s">
        <v>19</v>
      </c>
      <c r="D744" s="115" t="s">
        <v>20</v>
      </c>
      <c r="J744" s="115" t="s">
        <v>26</v>
      </c>
      <c r="L744" s="115" t="s">
        <v>28</v>
      </c>
      <c r="O744" s="125"/>
      <c r="P744" s="125">
        <f t="shared" si="198"/>
        <v>4</v>
      </c>
      <c r="Q744" s="125">
        <f t="shared" si="199"/>
        <v>0.75</v>
      </c>
      <c r="R744" s="125"/>
      <c r="S744" s="125">
        <f t="shared" si="200"/>
        <v>0</v>
      </c>
      <c r="T744" s="125">
        <f t="shared" si="201"/>
        <v>0.75</v>
      </c>
      <c r="U744" s="125">
        <f t="shared" si="202"/>
        <v>0.75</v>
      </c>
      <c r="V744" s="126">
        <f t="shared" si="203"/>
        <v>0</v>
      </c>
      <c r="W744" s="126">
        <f t="shared" si="204"/>
        <v>0</v>
      </c>
      <c r="X744" s="126">
        <f t="shared" si="205"/>
        <v>0</v>
      </c>
      <c r="Y744" s="126">
        <f t="shared" si="206"/>
        <v>0</v>
      </c>
      <c r="Z744" s="126">
        <f t="shared" si="207"/>
        <v>0</v>
      </c>
      <c r="AA744" s="126">
        <f t="shared" si="208"/>
        <v>0.75</v>
      </c>
      <c r="AB744" s="126">
        <f t="shared" si="209"/>
        <v>0</v>
      </c>
      <c r="AC744" s="126">
        <f t="shared" si="210"/>
        <v>0.75</v>
      </c>
      <c r="AD744" s="126">
        <f t="shared" si="211"/>
        <v>0</v>
      </c>
      <c r="AE744" s="126">
        <f t="shared" si="212"/>
        <v>0</v>
      </c>
      <c r="AF744" s="127"/>
      <c r="AG744" s="125"/>
      <c r="AH744" s="125">
        <f t="shared" si="213"/>
        <v>3</v>
      </c>
      <c r="AI744" s="125">
        <f t="shared" si="214"/>
        <v>4</v>
      </c>
      <c r="AJ744" s="125" t="str">
        <f t="shared" si="215"/>
        <v>Correct</v>
      </c>
      <c r="AK744" s="125"/>
      <c r="AL744" s="115" t="s">
        <v>83</v>
      </c>
      <c r="AM744" s="115">
        <v>80</v>
      </c>
      <c r="AN744" s="115" t="s">
        <v>181</v>
      </c>
      <c r="AO744" s="115" t="s">
        <v>206</v>
      </c>
      <c r="AP744" s="115" t="s">
        <v>85</v>
      </c>
      <c r="AR744" s="115" t="s">
        <v>137</v>
      </c>
      <c r="AT744" s="115" t="s">
        <v>89</v>
      </c>
      <c r="AU744" s="115" t="s">
        <v>106</v>
      </c>
      <c r="AV744" s="115" t="s">
        <v>91</v>
      </c>
      <c r="AW744" s="115" t="s">
        <v>91</v>
      </c>
    </row>
    <row r="745" spans="1:49">
      <c r="A745" s="115">
        <v>7020357343</v>
      </c>
      <c r="K745" s="115" t="s">
        <v>27</v>
      </c>
      <c r="L745" s="115" t="s">
        <v>28</v>
      </c>
      <c r="O745" s="125"/>
      <c r="P745" s="125">
        <f t="shared" si="198"/>
        <v>2</v>
      </c>
      <c r="Q745" s="125">
        <f t="shared" si="199"/>
        <v>1.5</v>
      </c>
      <c r="R745" s="125"/>
      <c r="S745" s="125">
        <f t="shared" si="200"/>
        <v>0</v>
      </c>
      <c r="T745" s="125">
        <f t="shared" si="201"/>
        <v>0</v>
      </c>
      <c r="U745" s="125">
        <f t="shared" si="202"/>
        <v>0</v>
      </c>
      <c r="V745" s="126">
        <f t="shared" si="203"/>
        <v>0</v>
      </c>
      <c r="W745" s="126">
        <f t="shared" si="204"/>
        <v>0</v>
      </c>
      <c r="X745" s="126">
        <f t="shared" si="205"/>
        <v>0</v>
      </c>
      <c r="Y745" s="126">
        <f t="shared" si="206"/>
        <v>0</v>
      </c>
      <c r="Z745" s="126">
        <f t="shared" si="207"/>
        <v>0</v>
      </c>
      <c r="AA745" s="126">
        <f t="shared" si="208"/>
        <v>0</v>
      </c>
      <c r="AB745" s="126">
        <f t="shared" si="209"/>
        <v>1</v>
      </c>
      <c r="AC745" s="126">
        <f t="shared" si="210"/>
        <v>1</v>
      </c>
      <c r="AD745" s="126">
        <f t="shared" si="211"/>
        <v>0</v>
      </c>
      <c r="AE745" s="126">
        <f t="shared" si="212"/>
        <v>0</v>
      </c>
      <c r="AF745" s="127"/>
      <c r="AG745" s="125"/>
      <c r="AH745" s="125">
        <f t="shared" si="213"/>
        <v>2</v>
      </c>
      <c r="AI745" s="125">
        <f t="shared" si="214"/>
        <v>2</v>
      </c>
      <c r="AJ745" s="125" t="str">
        <f t="shared" si="215"/>
        <v>Correct</v>
      </c>
      <c r="AK745" s="125"/>
      <c r="AL745" s="115" t="s">
        <v>83</v>
      </c>
      <c r="AM745" s="115">
        <v>59</v>
      </c>
      <c r="AN745" s="115" t="s">
        <v>181</v>
      </c>
      <c r="AO745" s="115" t="s">
        <v>194</v>
      </c>
      <c r="AP745" s="115" t="s">
        <v>85</v>
      </c>
      <c r="AQ745" s="115" t="s">
        <v>86</v>
      </c>
      <c r="AR745" s="115" t="s">
        <v>87</v>
      </c>
      <c r="AS745" s="115" t="s">
        <v>101</v>
      </c>
      <c r="AT745" s="115" t="s">
        <v>94</v>
      </c>
      <c r="AU745" s="115" t="s">
        <v>90</v>
      </c>
      <c r="AV745" s="115" t="s">
        <v>91</v>
      </c>
      <c r="AW745" s="115" t="s">
        <v>91</v>
      </c>
    </row>
    <row r="746" spans="1:49">
      <c r="A746" s="115">
        <v>5597977994</v>
      </c>
      <c r="I746" s="115" t="s">
        <v>25</v>
      </c>
      <c r="J746" s="115" t="s">
        <v>26</v>
      </c>
      <c r="L746" s="115" t="s">
        <v>28</v>
      </c>
      <c r="O746" s="125"/>
      <c r="P746" s="125">
        <f t="shared" si="198"/>
        <v>3</v>
      </c>
      <c r="Q746" s="125">
        <f t="shared" si="199"/>
        <v>1</v>
      </c>
      <c r="R746" s="125"/>
      <c r="S746" s="125">
        <f t="shared" si="200"/>
        <v>0</v>
      </c>
      <c r="T746" s="125">
        <f t="shared" si="201"/>
        <v>0</v>
      </c>
      <c r="U746" s="125">
        <f t="shared" si="202"/>
        <v>0</v>
      </c>
      <c r="V746" s="126">
        <f t="shared" si="203"/>
        <v>0</v>
      </c>
      <c r="W746" s="126">
        <f t="shared" si="204"/>
        <v>0</v>
      </c>
      <c r="X746" s="126">
        <f t="shared" si="205"/>
        <v>0</v>
      </c>
      <c r="Y746" s="126">
        <f t="shared" si="206"/>
        <v>0</v>
      </c>
      <c r="Z746" s="126">
        <f t="shared" si="207"/>
        <v>1</v>
      </c>
      <c r="AA746" s="126">
        <f t="shared" si="208"/>
        <v>1</v>
      </c>
      <c r="AB746" s="126">
        <f t="shared" si="209"/>
        <v>0</v>
      </c>
      <c r="AC746" s="126">
        <f t="shared" si="210"/>
        <v>1</v>
      </c>
      <c r="AD746" s="126">
        <f t="shared" si="211"/>
        <v>0</v>
      </c>
      <c r="AE746" s="126">
        <f t="shared" si="212"/>
        <v>0</v>
      </c>
      <c r="AF746" s="127"/>
      <c r="AG746" s="125"/>
      <c r="AH746" s="125">
        <f t="shared" si="213"/>
        <v>3</v>
      </c>
      <c r="AI746" s="125">
        <f t="shared" si="214"/>
        <v>3</v>
      </c>
      <c r="AJ746" s="125" t="str">
        <f t="shared" si="215"/>
        <v>Correct</v>
      </c>
      <c r="AK746" s="125"/>
      <c r="AL746" s="115" t="s">
        <v>83</v>
      </c>
      <c r="AM746" s="115">
        <v>16</v>
      </c>
      <c r="AN746" s="115" t="s">
        <v>181</v>
      </c>
      <c r="AO746" s="115" t="s">
        <v>209</v>
      </c>
      <c r="AP746" s="115" t="s">
        <v>443</v>
      </c>
      <c r="AQ746" s="115" t="s">
        <v>91</v>
      </c>
      <c r="AR746" s="115" t="s">
        <v>108</v>
      </c>
      <c r="AS746" s="115" t="s">
        <v>100</v>
      </c>
      <c r="AT746" s="115" t="s">
        <v>102</v>
      </c>
      <c r="AU746" s="115" t="s">
        <v>95</v>
      </c>
      <c r="AV746" s="115" t="s">
        <v>91</v>
      </c>
    </row>
    <row r="747" spans="1:49">
      <c r="A747" s="115">
        <v>7045753561</v>
      </c>
      <c r="C747" s="115" t="s">
        <v>19</v>
      </c>
      <c r="D747" s="115" t="s">
        <v>20</v>
      </c>
      <c r="G747" s="115" t="s">
        <v>23</v>
      </c>
      <c r="I747" s="115" t="s">
        <v>25</v>
      </c>
      <c r="J747" s="115" t="s">
        <v>26</v>
      </c>
      <c r="K747" s="115" t="s">
        <v>27</v>
      </c>
      <c r="O747" s="125"/>
      <c r="P747" s="125">
        <f t="shared" si="198"/>
        <v>6</v>
      </c>
      <c r="Q747" s="125">
        <f t="shared" si="199"/>
        <v>0.5</v>
      </c>
      <c r="R747" s="125"/>
      <c r="S747" s="125">
        <f t="shared" si="200"/>
        <v>0</v>
      </c>
      <c r="T747" s="125">
        <f t="shared" si="201"/>
        <v>0.5</v>
      </c>
      <c r="U747" s="125">
        <f t="shared" si="202"/>
        <v>0.5</v>
      </c>
      <c r="V747" s="126">
        <f t="shared" si="203"/>
        <v>0</v>
      </c>
      <c r="W747" s="126">
        <f t="shared" si="204"/>
        <v>0</v>
      </c>
      <c r="X747" s="126">
        <f t="shared" si="205"/>
        <v>0.5</v>
      </c>
      <c r="Y747" s="126">
        <f t="shared" si="206"/>
        <v>0</v>
      </c>
      <c r="Z747" s="126">
        <f t="shared" si="207"/>
        <v>0.5</v>
      </c>
      <c r="AA747" s="126">
        <f t="shared" si="208"/>
        <v>0.5</v>
      </c>
      <c r="AB747" s="126">
        <f t="shared" si="209"/>
        <v>0.5</v>
      </c>
      <c r="AC747" s="126">
        <f t="shared" si="210"/>
        <v>0</v>
      </c>
      <c r="AD747" s="126">
        <f t="shared" si="211"/>
        <v>0</v>
      </c>
      <c r="AE747" s="126">
        <f t="shared" si="212"/>
        <v>0</v>
      </c>
      <c r="AF747" s="127"/>
      <c r="AG747" s="125"/>
      <c r="AH747" s="125">
        <f t="shared" si="213"/>
        <v>3</v>
      </c>
      <c r="AI747" s="125">
        <f t="shared" si="214"/>
        <v>6</v>
      </c>
      <c r="AJ747" s="125" t="str">
        <f t="shared" si="215"/>
        <v>Correct</v>
      </c>
      <c r="AK747" s="125"/>
      <c r="AL747" s="115" t="s">
        <v>99</v>
      </c>
      <c r="AM747" s="115">
        <v>65</v>
      </c>
      <c r="AN747" s="115" t="s">
        <v>181</v>
      </c>
      <c r="AO747" s="115" t="s">
        <v>200</v>
      </c>
      <c r="AP747" s="115" t="s">
        <v>85</v>
      </c>
      <c r="AR747" s="115" t="s">
        <v>497</v>
      </c>
      <c r="AS747" s="115" t="s">
        <v>88</v>
      </c>
      <c r="AT747" s="115" t="s">
        <v>120</v>
      </c>
      <c r="AU747" s="115" t="s">
        <v>90</v>
      </c>
      <c r="AV747" s="115" t="s">
        <v>91</v>
      </c>
    </row>
    <row r="748" spans="1:49">
      <c r="A748" s="115">
        <v>7044852737</v>
      </c>
      <c r="E748" s="115" t="s">
        <v>21</v>
      </c>
      <c r="G748" s="115" t="s">
        <v>23</v>
      </c>
      <c r="J748" s="115" t="s">
        <v>26</v>
      </c>
      <c r="O748" s="125"/>
      <c r="P748" s="125">
        <f t="shared" si="198"/>
        <v>3</v>
      </c>
      <c r="Q748" s="125">
        <f t="shared" si="199"/>
        <v>1</v>
      </c>
      <c r="R748" s="125"/>
      <c r="S748" s="125">
        <f t="shared" si="200"/>
        <v>0</v>
      </c>
      <c r="T748" s="125">
        <f t="shared" si="201"/>
        <v>0</v>
      </c>
      <c r="U748" s="125">
        <f t="shared" si="202"/>
        <v>0</v>
      </c>
      <c r="V748" s="126">
        <f t="shared" si="203"/>
        <v>1</v>
      </c>
      <c r="W748" s="126">
        <f t="shared" si="204"/>
        <v>0</v>
      </c>
      <c r="X748" s="126">
        <f t="shared" si="205"/>
        <v>1</v>
      </c>
      <c r="Y748" s="126">
        <f t="shared" si="206"/>
        <v>0</v>
      </c>
      <c r="Z748" s="126">
        <f t="shared" si="207"/>
        <v>0</v>
      </c>
      <c r="AA748" s="126">
        <f t="shared" si="208"/>
        <v>1</v>
      </c>
      <c r="AB748" s="126">
        <f t="shared" si="209"/>
        <v>0</v>
      </c>
      <c r="AC748" s="126">
        <f t="shared" si="210"/>
        <v>0</v>
      </c>
      <c r="AD748" s="126">
        <f t="shared" si="211"/>
        <v>0</v>
      </c>
      <c r="AE748" s="126">
        <f t="shared" si="212"/>
        <v>0</v>
      </c>
      <c r="AF748" s="127"/>
      <c r="AG748" s="125"/>
      <c r="AH748" s="125">
        <f t="shared" si="213"/>
        <v>3</v>
      </c>
      <c r="AI748" s="125">
        <f t="shared" si="214"/>
        <v>3</v>
      </c>
      <c r="AJ748" s="125" t="str">
        <f t="shared" si="215"/>
        <v>Correct</v>
      </c>
      <c r="AK748" s="125"/>
      <c r="AL748" s="115" t="s">
        <v>83</v>
      </c>
      <c r="AM748" s="115">
        <v>88</v>
      </c>
      <c r="AN748" s="115" t="s">
        <v>84</v>
      </c>
      <c r="AO748" s="115" t="s">
        <v>493</v>
      </c>
      <c r="AP748" s="115" t="s">
        <v>85</v>
      </c>
      <c r="AQ748" s="115" t="s">
        <v>86</v>
      </c>
      <c r="AR748" s="115" t="s">
        <v>87</v>
      </c>
      <c r="AS748" s="115" t="s">
        <v>96</v>
      </c>
      <c r="AT748" s="115" t="s">
        <v>112</v>
      </c>
      <c r="AU748" s="115" t="s">
        <v>106</v>
      </c>
      <c r="AV748" s="115" t="s">
        <v>91</v>
      </c>
      <c r="AW748" s="115" t="s">
        <v>86</v>
      </c>
    </row>
    <row r="749" spans="1:49">
      <c r="A749" s="115">
        <v>6985436434</v>
      </c>
      <c r="K749" s="115" t="s">
        <v>27</v>
      </c>
      <c r="L749" s="115" t="s">
        <v>28</v>
      </c>
      <c r="M749" s="115" t="s">
        <v>29</v>
      </c>
      <c r="O749" s="125"/>
      <c r="P749" s="125">
        <f t="shared" si="198"/>
        <v>3</v>
      </c>
      <c r="Q749" s="125">
        <f t="shared" si="199"/>
        <v>1</v>
      </c>
      <c r="R749" s="125"/>
      <c r="S749" s="125">
        <f t="shared" si="200"/>
        <v>0</v>
      </c>
      <c r="T749" s="125">
        <f t="shared" si="201"/>
        <v>0</v>
      </c>
      <c r="U749" s="125">
        <f t="shared" si="202"/>
        <v>0</v>
      </c>
      <c r="V749" s="126">
        <f t="shared" si="203"/>
        <v>0</v>
      </c>
      <c r="W749" s="126">
        <f t="shared" si="204"/>
        <v>0</v>
      </c>
      <c r="X749" s="126">
        <f t="shared" si="205"/>
        <v>0</v>
      </c>
      <c r="Y749" s="126">
        <f t="shared" si="206"/>
        <v>0</v>
      </c>
      <c r="Z749" s="126">
        <f t="shared" si="207"/>
        <v>0</v>
      </c>
      <c r="AA749" s="126">
        <f t="shared" si="208"/>
        <v>0</v>
      </c>
      <c r="AB749" s="126">
        <f t="shared" si="209"/>
        <v>1</v>
      </c>
      <c r="AC749" s="126">
        <f t="shared" si="210"/>
        <v>1</v>
      </c>
      <c r="AD749" s="126">
        <f t="shared" si="211"/>
        <v>1</v>
      </c>
      <c r="AE749" s="126">
        <f t="shared" si="212"/>
        <v>0</v>
      </c>
      <c r="AF749" s="127"/>
      <c r="AG749" s="125"/>
      <c r="AH749" s="125">
        <f t="shared" si="213"/>
        <v>3</v>
      </c>
      <c r="AI749" s="125">
        <f t="shared" si="214"/>
        <v>3</v>
      </c>
      <c r="AJ749" s="125" t="str">
        <f t="shared" si="215"/>
        <v>Correct</v>
      </c>
      <c r="AK749" s="125"/>
      <c r="AL749" s="115" t="s">
        <v>83</v>
      </c>
      <c r="AM749" s="115">
        <v>74</v>
      </c>
      <c r="AN749" s="115" t="s">
        <v>84</v>
      </c>
      <c r="AO749" s="115" t="s">
        <v>152</v>
      </c>
      <c r="AP749" s="115" t="s">
        <v>85</v>
      </c>
      <c r="AQ749" s="115" t="s">
        <v>86</v>
      </c>
      <c r="AR749" s="115" t="s">
        <v>87</v>
      </c>
      <c r="AS749" s="115" t="s">
        <v>96</v>
      </c>
      <c r="AT749" s="115" t="s">
        <v>89</v>
      </c>
      <c r="AU749" s="115" t="s">
        <v>106</v>
      </c>
      <c r="AW749" s="115" t="s">
        <v>86</v>
      </c>
    </row>
    <row r="750" spans="1:49">
      <c r="A750" s="115">
        <v>5584588694</v>
      </c>
      <c r="C750" s="115" t="s">
        <v>19</v>
      </c>
      <c r="K750" s="115" t="s">
        <v>27</v>
      </c>
      <c r="L750" s="115" t="s">
        <v>28</v>
      </c>
      <c r="O750" s="125"/>
      <c r="P750" s="125">
        <f t="shared" si="198"/>
        <v>3</v>
      </c>
      <c r="Q750" s="125">
        <f t="shared" si="199"/>
        <v>1</v>
      </c>
      <c r="R750" s="125"/>
      <c r="S750" s="125">
        <f t="shared" si="200"/>
        <v>0</v>
      </c>
      <c r="T750" s="125">
        <f t="shared" si="201"/>
        <v>1</v>
      </c>
      <c r="U750" s="125">
        <f t="shared" si="202"/>
        <v>0</v>
      </c>
      <c r="V750" s="126">
        <f t="shared" si="203"/>
        <v>0</v>
      </c>
      <c r="W750" s="126">
        <f t="shared" si="204"/>
        <v>0</v>
      </c>
      <c r="X750" s="126">
        <f t="shared" si="205"/>
        <v>0</v>
      </c>
      <c r="Y750" s="126">
        <f t="shared" si="206"/>
        <v>0</v>
      </c>
      <c r="Z750" s="126">
        <f t="shared" si="207"/>
        <v>0</v>
      </c>
      <c r="AA750" s="126">
        <f t="shared" si="208"/>
        <v>0</v>
      </c>
      <c r="AB750" s="126">
        <f t="shared" si="209"/>
        <v>1</v>
      </c>
      <c r="AC750" s="126">
        <f t="shared" si="210"/>
        <v>1</v>
      </c>
      <c r="AD750" s="126">
        <f t="shared" si="211"/>
        <v>0</v>
      </c>
      <c r="AE750" s="126">
        <f t="shared" si="212"/>
        <v>0</v>
      </c>
      <c r="AF750" s="127"/>
      <c r="AG750" s="125"/>
      <c r="AH750" s="125">
        <f t="shared" si="213"/>
        <v>3</v>
      </c>
      <c r="AI750" s="125">
        <f t="shared" si="214"/>
        <v>3</v>
      </c>
      <c r="AJ750" s="125" t="str">
        <f t="shared" si="215"/>
        <v>Correct</v>
      </c>
      <c r="AK750" s="125"/>
      <c r="AL750" s="115" t="s">
        <v>83</v>
      </c>
      <c r="AM750" s="115">
        <v>35</v>
      </c>
      <c r="AN750" s="115" t="s">
        <v>181</v>
      </c>
      <c r="AO750" s="115" t="s">
        <v>205</v>
      </c>
      <c r="AP750" s="115" t="s">
        <v>114</v>
      </c>
      <c r="AQ750" s="115" t="s">
        <v>91</v>
      </c>
      <c r="AR750" s="115" t="s">
        <v>137</v>
      </c>
      <c r="AS750" s="115" t="s">
        <v>96</v>
      </c>
      <c r="AT750" s="115" t="s">
        <v>89</v>
      </c>
      <c r="AU750" s="115" t="s">
        <v>90</v>
      </c>
      <c r="AV750" s="115" t="s">
        <v>91</v>
      </c>
      <c r="AW750" s="115" t="s">
        <v>91</v>
      </c>
    </row>
    <row r="751" spans="1:49">
      <c r="A751" s="115">
        <v>7044853354</v>
      </c>
      <c r="C751" s="115" t="s">
        <v>19</v>
      </c>
      <c r="L751" s="115" t="s">
        <v>28</v>
      </c>
      <c r="O751" s="125"/>
      <c r="P751" s="125">
        <f t="shared" si="198"/>
        <v>2</v>
      </c>
      <c r="Q751" s="125">
        <f t="shared" si="199"/>
        <v>1.5</v>
      </c>
      <c r="R751" s="125"/>
      <c r="S751" s="125">
        <f t="shared" si="200"/>
        <v>0</v>
      </c>
      <c r="T751" s="125">
        <f t="shared" si="201"/>
        <v>1</v>
      </c>
      <c r="U751" s="125">
        <f t="shared" si="202"/>
        <v>0</v>
      </c>
      <c r="V751" s="126">
        <f t="shared" si="203"/>
        <v>0</v>
      </c>
      <c r="W751" s="126">
        <f t="shared" si="204"/>
        <v>0</v>
      </c>
      <c r="X751" s="126">
        <f t="shared" si="205"/>
        <v>0</v>
      </c>
      <c r="Y751" s="126">
        <f t="shared" si="206"/>
        <v>0</v>
      </c>
      <c r="Z751" s="126">
        <f t="shared" si="207"/>
        <v>0</v>
      </c>
      <c r="AA751" s="126">
        <f t="shared" si="208"/>
        <v>0</v>
      </c>
      <c r="AB751" s="126">
        <f t="shared" si="209"/>
        <v>0</v>
      </c>
      <c r="AC751" s="126">
        <f t="shared" si="210"/>
        <v>1</v>
      </c>
      <c r="AD751" s="126">
        <f t="shared" si="211"/>
        <v>0</v>
      </c>
      <c r="AE751" s="126">
        <f t="shared" si="212"/>
        <v>0</v>
      </c>
      <c r="AF751" s="127"/>
      <c r="AG751" s="125"/>
      <c r="AH751" s="125">
        <f t="shared" si="213"/>
        <v>2</v>
      </c>
      <c r="AI751" s="125">
        <f t="shared" si="214"/>
        <v>2</v>
      </c>
      <c r="AJ751" s="125" t="str">
        <f t="shared" si="215"/>
        <v>Correct</v>
      </c>
      <c r="AK751" s="125"/>
      <c r="AL751" s="115" t="s">
        <v>99</v>
      </c>
      <c r="AM751" s="115">
        <v>50</v>
      </c>
      <c r="AN751" s="115" t="s">
        <v>84</v>
      </c>
      <c r="AO751" s="115" t="s">
        <v>152</v>
      </c>
      <c r="AP751" s="115" t="s">
        <v>85</v>
      </c>
      <c r="AQ751" s="115" t="s">
        <v>91</v>
      </c>
      <c r="AR751" s="115" t="s">
        <v>87</v>
      </c>
      <c r="AS751" s="115" t="s">
        <v>88</v>
      </c>
      <c r="AT751" s="115" t="s">
        <v>102</v>
      </c>
      <c r="AU751" s="115" t="s">
        <v>90</v>
      </c>
      <c r="AV751" s="115" t="s">
        <v>91</v>
      </c>
      <c r="AW751" s="115" t="s">
        <v>91</v>
      </c>
    </row>
    <row r="752" spans="1:49">
      <c r="A752" s="115">
        <v>5609429417</v>
      </c>
      <c r="C752" s="115" t="s">
        <v>19</v>
      </c>
      <c r="K752" s="115" t="s">
        <v>27</v>
      </c>
      <c r="O752" s="125"/>
      <c r="P752" s="125">
        <f t="shared" si="198"/>
        <v>2</v>
      </c>
      <c r="Q752" s="125">
        <f t="shared" si="199"/>
        <v>1.5</v>
      </c>
      <c r="R752" s="125"/>
      <c r="S752" s="125">
        <f t="shared" si="200"/>
        <v>0</v>
      </c>
      <c r="T752" s="125">
        <f t="shared" si="201"/>
        <v>1</v>
      </c>
      <c r="U752" s="125">
        <f t="shared" si="202"/>
        <v>0</v>
      </c>
      <c r="V752" s="126">
        <f t="shared" si="203"/>
        <v>0</v>
      </c>
      <c r="W752" s="126">
        <f t="shared" si="204"/>
        <v>0</v>
      </c>
      <c r="X752" s="126">
        <f t="shared" si="205"/>
        <v>0</v>
      </c>
      <c r="Y752" s="126">
        <f t="shared" si="206"/>
        <v>0</v>
      </c>
      <c r="Z752" s="126">
        <f t="shared" si="207"/>
        <v>0</v>
      </c>
      <c r="AA752" s="126">
        <f t="shared" si="208"/>
        <v>0</v>
      </c>
      <c r="AB752" s="126">
        <f t="shared" si="209"/>
        <v>1</v>
      </c>
      <c r="AC752" s="126">
        <f t="shared" si="210"/>
        <v>0</v>
      </c>
      <c r="AD752" s="126">
        <f t="shared" si="211"/>
        <v>0</v>
      </c>
      <c r="AE752" s="126">
        <f t="shared" si="212"/>
        <v>0</v>
      </c>
      <c r="AF752" s="127"/>
      <c r="AG752" s="125"/>
      <c r="AH752" s="125">
        <f t="shared" si="213"/>
        <v>2</v>
      </c>
      <c r="AI752" s="125">
        <f t="shared" si="214"/>
        <v>2</v>
      </c>
      <c r="AJ752" s="125" t="str">
        <f t="shared" si="215"/>
        <v>Correct</v>
      </c>
      <c r="AK752" s="125"/>
      <c r="AL752" s="115"/>
    </row>
    <row r="753" spans="1:49">
      <c r="A753" s="115">
        <v>5586742659</v>
      </c>
      <c r="I753" s="115" t="s">
        <v>25</v>
      </c>
      <c r="M753" s="115" t="s">
        <v>29</v>
      </c>
      <c r="O753" s="125"/>
      <c r="P753" s="125">
        <f t="shared" si="198"/>
        <v>2</v>
      </c>
      <c r="Q753" s="125">
        <f t="shared" si="199"/>
        <v>1.5</v>
      </c>
      <c r="R753" s="125"/>
      <c r="S753" s="125">
        <f t="shared" si="200"/>
        <v>0</v>
      </c>
      <c r="T753" s="125">
        <f t="shared" si="201"/>
        <v>0</v>
      </c>
      <c r="U753" s="125">
        <f t="shared" si="202"/>
        <v>0</v>
      </c>
      <c r="V753" s="126">
        <f t="shared" si="203"/>
        <v>0</v>
      </c>
      <c r="W753" s="126">
        <f t="shared" si="204"/>
        <v>0</v>
      </c>
      <c r="X753" s="126">
        <f t="shared" si="205"/>
        <v>0</v>
      </c>
      <c r="Y753" s="126">
        <f t="shared" si="206"/>
        <v>0</v>
      </c>
      <c r="Z753" s="126">
        <f t="shared" si="207"/>
        <v>1</v>
      </c>
      <c r="AA753" s="126">
        <f t="shared" si="208"/>
        <v>0</v>
      </c>
      <c r="AB753" s="126">
        <f t="shared" si="209"/>
        <v>0</v>
      </c>
      <c r="AC753" s="126">
        <f t="shared" si="210"/>
        <v>0</v>
      </c>
      <c r="AD753" s="126">
        <f t="shared" si="211"/>
        <v>1</v>
      </c>
      <c r="AE753" s="126">
        <f t="shared" si="212"/>
        <v>0</v>
      </c>
      <c r="AF753" s="127"/>
      <c r="AG753" s="125"/>
      <c r="AH753" s="125">
        <f t="shared" si="213"/>
        <v>2</v>
      </c>
      <c r="AI753" s="125">
        <f t="shared" si="214"/>
        <v>2</v>
      </c>
      <c r="AJ753" s="125" t="str">
        <f t="shared" si="215"/>
        <v>Correct</v>
      </c>
      <c r="AK753" s="125"/>
      <c r="AL753" s="115" t="s">
        <v>83</v>
      </c>
      <c r="AM753" s="115">
        <v>84</v>
      </c>
      <c r="AN753" s="115" t="s">
        <v>181</v>
      </c>
      <c r="AO753" s="115" t="s">
        <v>183</v>
      </c>
    </row>
    <row r="754" spans="1:49">
      <c r="A754" s="115">
        <v>5596713775</v>
      </c>
      <c r="D754" s="115" t="s">
        <v>20</v>
      </c>
      <c r="J754" s="115" t="s">
        <v>26</v>
      </c>
      <c r="O754" s="125"/>
      <c r="P754" s="125">
        <f t="shared" si="198"/>
        <v>2</v>
      </c>
      <c r="Q754" s="125">
        <f t="shared" si="199"/>
        <v>1.5</v>
      </c>
      <c r="R754" s="125"/>
      <c r="S754" s="125">
        <f t="shared" si="200"/>
        <v>0</v>
      </c>
      <c r="T754" s="125">
        <f t="shared" si="201"/>
        <v>0</v>
      </c>
      <c r="U754" s="125">
        <f t="shared" si="202"/>
        <v>1</v>
      </c>
      <c r="V754" s="126">
        <f t="shared" si="203"/>
        <v>0</v>
      </c>
      <c r="W754" s="126">
        <f t="shared" si="204"/>
        <v>0</v>
      </c>
      <c r="X754" s="126">
        <f t="shared" si="205"/>
        <v>0</v>
      </c>
      <c r="Y754" s="126">
        <f t="shared" si="206"/>
        <v>0</v>
      </c>
      <c r="Z754" s="126">
        <f t="shared" si="207"/>
        <v>0</v>
      </c>
      <c r="AA754" s="126">
        <f t="shared" si="208"/>
        <v>1</v>
      </c>
      <c r="AB754" s="126">
        <f t="shared" si="209"/>
        <v>0</v>
      </c>
      <c r="AC754" s="126">
        <f t="shared" si="210"/>
        <v>0</v>
      </c>
      <c r="AD754" s="126">
        <f t="shared" si="211"/>
        <v>0</v>
      </c>
      <c r="AE754" s="126">
        <f t="shared" si="212"/>
        <v>0</v>
      </c>
      <c r="AF754" s="127"/>
      <c r="AG754" s="125"/>
      <c r="AH754" s="125">
        <f t="shared" si="213"/>
        <v>2</v>
      </c>
      <c r="AI754" s="125">
        <f t="shared" si="214"/>
        <v>2</v>
      </c>
      <c r="AJ754" s="125" t="str">
        <f t="shared" si="215"/>
        <v>Correct</v>
      </c>
      <c r="AK754" s="125"/>
      <c r="AL754" s="115" t="s">
        <v>99</v>
      </c>
      <c r="AM754" s="115">
        <v>19</v>
      </c>
      <c r="AN754" s="115" t="s">
        <v>84</v>
      </c>
      <c r="AO754" s="115" t="s">
        <v>453</v>
      </c>
      <c r="AP754" s="115" t="s">
        <v>107</v>
      </c>
      <c r="AQ754" s="115" t="s">
        <v>91</v>
      </c>
      <c r="AR754" s="115" t="s">
        <v>108</v>
      </c>
      <c r="AS754" s="115" t="s">
        <v>96</v>
      </c>
      <c r="AT754" s="115" t="s">
        <v>112</v>
      </c>
      <c r="AU754" s="115" t="s">
        <v>95</v>
      </c>
      <c r="AV754" s="115" t="s">
        <v>91</v>
      </c>
    </row>
    <row r="755" spans="1:49">
      <c r="A755" s="115">
        <v>6982462306</v>
      </c>
      <c r="B755" s="115" t="s">
        <v>18</v>
      </c>
      <c r="D755" s="115" t="s">
        <v>20</v>
      </c>
      <c r="O755" s="125"/>
      <c r="P755" s="125">
        <f t="shared" si="198"/>
        <v>2</v>
      </c>
      <c r="Q755" s="125">
        <f t="shared" si="199"/>
        <v>1.5</v>
      </c>
      <c r="R755" s="125"/>
      <c r="S755" s="125">
        <f t="shared" si="200"/>
        <v>1</v>
      </c>
      <c r="T755" s="125">
        <f t="shared" si="201"/>
        <v>0</v>
      </c>
      <c r="U755" s="125">
        <f t="shared" si="202"/>
        <v>1</v>
      </c>
      <c r="V755" s="126">
        <f t="shared" si="203"/>
        <v>0</v>
      </c>
      <c r="W755" s="126">
        <f t="shared" si="204"/>
        <v>0</v>
      </c>
      <c r="X755" s="126">
        <f t="shared" si="205"/>
        <v>0</v>
      </c>
      <c r="Y755" s="126">
        <f t="shared" si="206"/>
        <v>0</v>
      </c>
      <c r="Z755" s="126">
        <f t="shared" si="207"/>
        <v>0</v>
      </c>
      <c r="AA755" s="126">
        <f t="shared" si="208"/>
        <v>0</v>
      </c>
      <c r="AB755" s="126">
        <f t="shared" si="209"/>
        <v>0</v>
      </c>
      <c r="AC755" s="126">
        <f t="shared" si="210"/>
        <v>0</v>
      </c>
      <c r="AD755" s="126">
        <f t="shared" si="211"/>
        <v>0</v>
      </c>
      <c r="AE755" s="126">
        <f t="shared" si="212"/>
        <v>0</v>
      </c>
      <c r="AF755" s="127"/>
      <c r="AG755" s="125"/>
      <c r="AH755" s="125">
        <f t="shared" si="213"/>
        <v>2</v>
      </c>
      <c r="AI755" s="125">
        <f t="shared" si="214"/>
        <v>2</v>
      </c>
      <c r="AJ755" s="125" t="str">
        <f t="shared" si="215"/>
        <v>Correct</v>
      </c>
      <c r="AK755" s="125"/>
      <c r="AL755" s="115" t="s">
        <v>83</v>
      </c>
      <c r="AM755" s="115">
        <v>62</v>
      </c>
      <c r="AN755" s="115" t="s">
        <v>181</v>
      </c>
      <c r="AO755" s="115" t="s">
        <v>478</v>
      </c>
      <c r="AP755" s="115" t="s">
        <v>85</v>
      </c>
      <c r="AQ755" s="115" t="s">
        <v>86</v>
      </c>
      <c r="AS755" s="115" t="s">
        <v>100</v>
      </c>
      <c r="AT755" s="115" t="s">
        <v>102</v>
      </c>
      <c r="AU755" s="115" t="s">
        <v>113</v>
      </c>
      <c r="AV755" s="115" t="s">
        <v>91</v>
      </c>
      <c r="AW755" s="115" t="s">
        <v>91</v>
      </c>
    </row>
    <row r="756" spans="1:49">
      <c r="A756" s="115">
        <v>5609427271</v>
      </c>
      <c r="K756" s="115" t="s">
        <v>27</v>
      </c>
      <c r="L756" s="115" t="s">
        <v>28</v>
      </c>
      <c r="N756" s="115" t="s">
        <v>30</v>
      </c>
      <c r="O756" s="125"/>
      <c r="P756" s="125">
        <f t="shared" si="198"/>
        <v>3</v>
      </c>
      <c r="Q756" s="125">
        <f t="shared" si="199"/>
        <v>1</v>
      </c>
      <c r="R756" s="125"/>
      <c r="S756" s="125">
        <f t="shared" si="200"/>
        <v>0</v>
      </c>
      <c r="T756" s="125">
        <f t="shared" si="201"/>
        <v>0</v>
      </c>
      <c r="U756" s="125">
        <f t="shared" si="202"/>
        <v>0</v>
      </c>
      <c r="V756" s="126">
        <f t="shared" si="203"/>
        <v>0</v>
      </c>
      <c r="W756" s="126">
        <f t="shared" si="204"/>
        <v>0</v>
      </c>
      <c r="X756" s="126">
        <f t="shared" si="205"/>
        <v>0</v>
      </c>
      <c r="Y756" s="126">
        <f t="shared" si="206"/>
        <v>0</v>
      </c>
      <c r="Z756" s="126">
        <f t="shared" si="207"/>
        <v>0</v>
      </c>
      <c r="AA756" s="126">
        <f t="shared" si="208"/>
        <v>0</v>
      </c>
      <c r="AB756" s="126">
        <f t="shared" si="209"/>
        <v>1</v>
      </c>
      <c r="AC756" s="126">
        <f t="shared" si="210"/>
        <v>1</v>
      </c>
      <c r="AD756" s="126">
        <f t="shared" si="211"/>
        <v>0</v>
      </c>
      <c r="AE756" s="126">
        <f t="shared" si="212"/>
        <v>1</v>
      </c>
      <c r="AF756" s="127"/>
      <c r="AG756" s="125"/>
      <c r="AH756" s="125">
        <f t="shared" si="213"/>
        <v>3</v>
      </c>
      <c r="AI756" s="125">
        <f t="shared" si="214"/>
        <v>3</v>
      </c>
      <c r="AJ756" s="125" t="str">
        <f t="shared" si="215"/>
        <v>Correct</v>
      </c>
      <c r="AK756" s="125"/>
      <c r="AL756" s="115" t="s">
        <v>83</v>
      </c>
      <c r="AM756" s="115">
        <v>25</v>
      </c>
      <c r="AN756" s="115" t="s">
        <v>181</v>
      </c>
      <c r="AO756" s="115" t="s">
        <v>201</v>
      </c>
      <c r="AP756" s="115" t="s">
        <v>92</v>
      </c>
      <c r="AQ756" s="115" t="s">
        <v>86</v>
      </c>
      <c r="AR756" s="115" t="s">
        <v>161</v>
      </c>
      <c r="AS756" s="115" t="s">
        <v>88</v>
      </c>
      <c r="AT756" s="115" t="s">
        <v>111</v>
      </c>
      <c r="AU756" s="115" t="s">
        <v>90</v>
      </c>
      <c r="AV756" s="115" t="s">
        <v>91</v>
      </c>
      <c r="AW756" s="115" t="s">
        <v>91</v>
      </c>
    </row>
    <row r="757" spans="1:49">
      <c r="A757" s="115">
        <v>7045788643</v>
      </c>
      <c r="O757" s="125"/>
      <c r="P757" s="125">
        <f t="shared" si="198"/>
        <v>0</v>
      </c>
      <c r="Q757" s="125" t="e">
        <f t="shared" si="199"/>
        <v>#DIV/0!</v>
      </c>
      <c r="R757" s="125"/>
      <c r="S757" s="125">
        <f t="shared" si="200"/>
        <v>0</v>
      </c>
      <c r="T757" s="125">
        <f t="shared" si="201"/>
        <v>0</v>
      </c>
      <c r="U757" s="125">
        <f t="shared" si="202"/>
        <v>0</v>
      </c>
      <c r="V757" s="126">
        <f t="shared" si="203"/>
        <v>0</v>
      </c>
      <c r="W757" s="126">
        <f t="shared" si="204"/>
        <v>0</v>
      </c>
      <c r="X757" s="126">
        <f t="shared" si="205"/>
        <v>0</v>
      </c>
      <c r="Y757" s="126">
        <f t="shared" si="206"/>
        <v>0</v>
      </c>
      <c r="Z757" s="126">
        <f t="shared" si="207"/>
        <v>0</v>
      </c>
      <c r="AA757" s="126">
        <f t="shared" si="208"/>
        <v>0</v>
      </c>
      <c r="AB757" s="126">
        <f t="shared" si="209"/>
        <v>0</v>
      </c>
      <c r="AC757" s="126">
        <f t="shared" si="210"/>
        <v>0</v>
      </c>
      <c r="AD757" s="126">
        <f t="shared" si="211"/>
        <v>0</v>
      </c>
      <c r="AE757" s="126">
        <f t="shared" si="212"/>
        <v>0</v>
      </c>
      <c r="AF757" s="127"/>
      <c r="AG757" s="125"/>
      <c r="AH757" s="125">
        <f t="shared" si="213"/>
        <v>0</v>
      </c>
      <c r="AI757" s="125">
        <f t="shared" si="214"/>
        <v>0</v>
      </c>
      <c r="AJ757" s="125" t="str">
        <f t="shared" si="215"/>
        <v>Correct</v>
      </c>
      <c r="AK757" s="125"/>
      <c r="AL757" s="115" t="s">
        <v>83</v>
      </c>
      <c r="AN757" s="115" t="s">
        <v>181</v>
      </c>
      <c r="AO757" s="115" t="s">
        <v>238</v>
      </c>
      <c r="AP757" s="115" t="s">
        <v>85</v>
      </c>
      <c r="AQ757" s="115" t="s">
        <v>86</v>
      </c>
      <c r="AR757" s="115" t="s">
        <v>87</v>
      </c>
      <c r="AS757" s="115" t="s">
        <v>101</v>
      </c>
      <c r="AT757" s="115" t="s">
        <v>111</v>
      </c>
      <c r="AU757" s="115" t="s">
        <v>106</v>
      </c>
      <c r="AV757" s="115" t="s">
        <v>91</v>
      </c>
      <c r="AW757" s="115" t="s">
        <v>91</v>
      </c>
    </row>
    <row r="758" spans="1:49">
      <c r="A758" s="115">
        <v>6985156853</v>
      </c>
      <c r="B758" s="115" t="s">
        <v>18</v>
      </c>
      <c r="K758" s="115" t="s">
        <v>27</v>
      </c>
      <c r="O758" s="125"/>
      <c r="P758" s="125">
        <f t="shared" si="198"/>
        <v>2</v>
      </c>
      <c r="Q758" s="125">
        <f t="shared" si="199"/>
        <v>1.5</v>
      </c>
      <c r="R758" s="125"/>
      <c r="S758" s="125">
        <f t="shared" si="200"/>
        <v>1</v>
      </c>
      <c r="T758" s="125">
        <f t="shared" si="201"/>
        <v>0</v>
      </c>
      <c r="U758" s="125">
        <f t="shared" si="202"/>
        <v>0</v>
      </c>
      <c r="V758" s="126">
        <f t="shared" si="203"/>
        <v>0</v>
      </c>
      <c r="W758" s="126">
        <f t="shared" si="204"/>
        <v>0</v>
      </c>
      <c r="X758" s="126">
        <f t="shared" si="205"/>
        <v>0</v>
      </c>
      <c r="Y758" s="126">
        <f t="shared" si="206"/>
        <v>0</v>
      </c>
      <c r="Z758" s="126">
        <f t="shared" si="207"/>
        <v>0</v>
      </c>
      <c r="AA758" s="126">
        <f t="shared" si="208"/>
        <v>0</v>
      </c>
      <c r="AB758" s="126">
        <f t="shared" si="209"/>
        <v>1</v>
      </c>
      <c r="AC758" s="126">
        <f t="shared" si="210"/>
        <v>0</v>
      </c>
      <c r="AD758" s="126">
        <f t="shared" si="211"/>
        <v>0</v>
      </c>
      <c r="AE758" s="126">
        <f t="shared" si="212"/>
        <v>0</v>
      </c>
      <c r="AF758" s="127"/>
      <c r="AG758" s="125"/>
      <c r="AH758" s="125">
        <f t="shared" si="213"/>
        <v>2</v>
      </c>
      <c r="AI758" s="125">
        <f t="shared" si="214"/>
        <v>2</v>
      </c>
      <c r="AJ758" s="125" t="str">
        <f t="shared" si="215"/>
        <v>Correct</v>
      </c>
      <c r="AK758" s="125"/>
      <c r="AL758" s="115" t="s">
        <v>83</v>
      </c>
      <c r="AM758" s="115">
        <v>54</v>
      </c>
      <c r="AN758" s="115" t="s">
        <v>181</v>
      </c>
      <c r="AO758" s="115" t="s">
        <v>190</v>
      </c>
      <c r="AP758" s="115" t="s">
        <v>85</v>
      </c>
      <c r="AQ758" s="115" t="s">
        <v>86</v>
      </c>
      <c r="AR758" s="115" t="s">
        <v>87</v>
      </c>
      <c r="AT758" s="115" t="s">
        <v>114</v>
      </c>
      <c r="AU758" s="115" t="s">
        <v>98</v>
      </c>
      <c r="AV758" s="115" t="s">
        <v>91</v>
      </c>
      <c r="AW758" s="115" t="s">
        <v>86</v>
      </c>
    </row>
    <row r="759" spans="1:49">
      <c r="A759" s="115">
        <v>7045757208</v>
      </c>
      <c r="O759" s="125"/>
      <c r="P759" s="125">
        <f t="shared" si="198"/>
        <v>0</v>
      </c>
      <c r="Q759" s="125" t="e">
        <f t="shared" si="199"/>
        <v>#DIV/0!</v>
      </c>
      <c r="R759" s="125"/>
      <c r="S759" s="125">
        <f t="shared" si="200"/>
        <v>0</v>
      </c>
      <c r="T759" s="125">
        <f t="shared" si="201"/>
        <v>0</v>
      </c>
      <c r="U759" s="125">
        <f t="shared" si="202"/>
        <v>0</v>
      </c>
      <c r="V759" s="126">
        <f t="shared" si="203"/>
        <v>0</v>
      </c>
      <c r="W759" s="126">
        <f t="shared" si="204"/>
        <v>0</v>
      </c>
      <c r="X759" s="126">
        <f t="shared" si="205"/>
        <v>0</v>
      </c>
      <c r="Y759" s="126">
        <f t="shared" si="206"/>
        <v>0</v>
      </c>
      <c r="Z759" s="126">
        <f t="shared" si="207"/>
        <v>0</v>
      </c>
      <c r="AA759" s="126">
        <f t="shared" si="208"/>
        <v>0</v>
      </c>
      <c r="AB759" s="126">
        <f t="shared" si="209"/>
        <v>0</v>
      </c>
      <c r="AC759" s="126">
        <f t="shared" si="210"/>
        <v>0</v>
      </c>
      <c r="AD759" s="126">
        <f t="shared" si="211"/>
        <v>0</v>
      </c>
      <c r="AE759" s="126">
        <f t="shared" si="212"/>
        <v>0</v>
      </c>
      <c r="AF759" s="127"/>
      <c r="AG759" s="125"/>
      <c r="AH759" s="125">
        <f t="shared" si="213"/>
        <v>0</v>
      </c>
      <c r="AI759" s="125">
        <f t="shared" si="214"/>
        <v>0</v>
      </c>
      <c r="AJ759" s="125" t="str">
        <f t="shared" si="215"/>
        <v>Correct</v>
      </c>
      <c r="AK759" s="125"/>
      <c r="AL759" s="115" t="s">
        <v>99</v>
      </c>
      <c r="AM759" s="115">
        <v>90</v>
      </c>
      <c r="AN759" s="115" t="s">
        <v>181</v>
      </c>
      <c r="AO759" s="115" t="s">
        <v>438</v>
      </c>
      <c r="AP759" s="115" t="s">
        <v>85</v>
      </c>
      <c r="AQ759" s="115" t="s">
        <v>86</v>
      </c>
      <c r="AR759" s="115" t="s">
        <v>87</v>
      </c>
      <c r="AS759" s="115" t="s">
        <v>101</v>
      </c>
      <c r="AT759" s="115" t="s">
        <v>94</v>
      </c>
      <c r="AU759" s="115" t="s">
        <v>106</v>
      </c>
      <c r="AV759" s="115" t="s">
        <v>91</v>
      </c>
      <c r="AW759" s="115" t="s">
        <v>86</v>
      </c>
    </row>
    <row r="760" spans="1:49">
      <c r="A760" s="115">
        <v>5609589005</v>
      </c>
      <c r="L760" s="115" t="s">
        <v>28</v>
      </c>
      <c r="M760" s="115" t="s">
        <v>29</v>
      </c>
      <c r="O760" s="125"/>
      <c r="P760" s="125">
        <f t="shared" si="198"/>
        <v>2</v>
      </c>
      <c r="Q760" s="125">
        <f t="shared" si="199"/>
        <v>1.5</v>
      </c>
      <c r="R760" s="125"/>
      <c r="S760" s="125">
        <f t="shared" si="200"/>
        <v>0</v>
      </c>
      <c r="T760" s="125">
        <f t="shared" si="201"/>
        <v>0</v>
      </c>
      <c r="U760" s="125">
        <f t="shared" si="202"/>
        <v>0</v>
      </c>
      <c r="V760" s="126">
        <f t="shared" si="203"/>
        <v>0</v>
      </c>
      <c r="W760" s="126">
        <f t="shared" si="204"/>
        <v>0</v>
      </c>
      <c r="X760" s="126">
        <f t="shared" si="205"/>
        <v>0</v>
      </c>
      <c r="Y760" s="126">
        <f t="shared" si="206"/>
        <v>0</v>
      </c>
      <c r="Z760" s="126">
        <f t="shared" si="207"/>
        <v>0</v>
      </c>
      <c r="AA760" s="126">
        <f t="shared" si="208"/>
        <v>0</v>
      </c>
      <c r="AB760" s="126">
        <f t="shared" si="209"/>
        <v>0</v>
      </c>
      <c r="AC760" s="126">
        <f t="shared" si="210"/>
        <v>1</v>
      </c>
      <c r="AD760" s="126">
        <f t="shared" si="211"/>
        <v>1</v>
      </c>
      <c r="AE760" s="126">
        <f t="shared" si="212"/>
        <v>0</v>
      </c>
      <c r="AF760" s="127"/>
      <c r="AG760" s="125"/>
      <c r="AH760" s="125">
        <f t="shared" si="213"/>
        <v>2</v>
      </c>
      <c r="AI760" s="125">
        <f t="shared" si="214"/>
        <v>2</v>
      </c>
      <c r="AJ760" s="125" t="str">
        <f t="shared" si="215"/>
        <v>Correct</v>
      </c>
      <c r="AK760" s="125"/>
      <c r="AL760" s="115" t="s">
        <v>83</v>
      </c>
      <c r="AM760" s="115">
        <v>61</v>
      </c>
      <c r="AN760" s="115" t="s">
        <v>181</v>
      </c>
      <c r="AO760" s="115" t="s">
        <v>244</v>
      </c>
      <c r="AP760" s="115" t="s">
        <v>85</v>
      </c>
      <c r="AQ760" s="115" t="s">
        <v>86</v>
      </c>
      <c r="AR760" s="115" t="s">
        <v>87</v>
      </c>
      <c r="AS760" s="115" t="s">
        <v>88</v>
      </c>
      <c r="AT760" s="115" t="s">
        <v>111</v>
      </c>
      <c r="AU760" s="115" t="s">
        <v>90</v>
      </c>
      <c r="AV760" s="115" t="s">
        <v>91</v>
      </c>
      <c r="AW760" s="115" t="s">
        <v>91</v>
      </c>
    </row>
    <row r="761" spans="1:49">
      <c r="A761" s="115">
        <v>7044863279</v>
      </c>
      <c r="C761" s="115" t="s">
        <v>19</v>
      </c>
      <c r="D761" s="115" t="s">
        <v>20</v>
      </c>
      <c r="J761" s="115" t="s">
        <v>26</v>
      </c>
      <c r="O761" s="125"/>
      <c r="P761" s="125">
        <f t="shared" si="198"/>
        <v>3</v>
      </c>
      <c r="Q761" s="125">
        <f t="shared" si="199"/>
        <v>1</v>
      </c>
      <c r="R761" s="125"/>
      <c r="S761" s="125">
        <f t="shared" si="200"/>
        <v>0</v>
      </c>
      <c r="T761" s="125">
        <f t="shared" si="201"/>
        <v>1</v>
      </c>
      <c r="U761" s="125">
        <f t="shared" si="202"/>
        <v>1</v>
      </c>
      <c r="V761" s="126">
        <f t="shared" si="203"/>
        <v>0</v>
      </c>
      <c r="W761" s="126">
        <f t="shared" si="204"/>
        <v>0</v>
      </c>
      <c r="X761" s="126">
        <f t="shared" si="205"/>
        <v>0</v>
      </c>
      <c r="Y761" s="126">
        <f t="shared" si="206"/>
        <v>0</v>
      </c>
      <c r="Z761" s="126">
        <f t="shared" si="207"/>
        <v>0</v>
      </c>
      <c r="AA761" s="126">
        <f t="shared" si="208"/>
        <v>1</v>
      </c>
      <c r="AB761" s="126">
        <f t="shared" si="209"/>
        <v>0</v>
      </c>
      <c r="AC761" s="126">
        <f t="shared" si="210"/>
        <v>0</v>
      </c>
      <c r="AD761" s="126">
        <f t="shared" si="211"/>
        <v>0</v>
      </c>
      <c r="AE761" s="126">
        <f t="shared" si="212"/>
        <v>0</v>
      </c>
      <c r="AF761" s="127"/>
      <c r="AG761" s="125"/>
      <c r="AH761" s="125">
        <f t="shared" si="213"/>
        <v>3</v>
      </c>
      <c r="AI761" s="125">
        <f t="shared" si="214"/>
        <v>3</v>
      </c>
      <c r="AJ761" s="125" t="str">
        <f t="shared" si="215"/>
        <v>Correct</v>
      </c>
      <c r="AK761" s="125"/>
      <c r="AL761" s="115" t="s">
        <v>83</v>
      </c>
      <c r="AM761" s="115">
        <v>82</v>
      </c>
      <c r="AN761" s="115" t="s">
        <v>181</v>
      </c>
      <c r="AO761" s="115" t="s">
        <v>208</v>
      </c>
      <c r="AP761" s="115" t="s">
        <v>85</v>
      </c>
      <c r="AR761" s="115" t="s">
        <v>139</v>
      </c>
      <c r="AS761" s="115" t="s">
        <v>100</v>
      </c>
      <c r="AT761" s="115" t="s">
        <v>102</v>
      </c>
      <c r="AU761" s="115" t="s">
        <v>106</v>
      </c>
      <c r="AV761" s="115" t="s">
        <v>91</v>
      </c>
      <c r="AW761" s="115" t="s">
        <v>86</v>
      </c>
    </row>
    <row r="762" spans="1:49">
      <c r="A762" s="115">
        <v>7044848152</v>
      </c>
      <c r="O762" s="125"/>
      <c r="P762" s="125">
        <f t="shared" si="198"/>
        <v>0</v>
      </c>
      <c r="Q762" s="125" t="e">
        <f t="shared" si="199"/>
        <v>#DIV/0!</v>
      </c>
      <c r="R762" s="125"/>
      <c r="S762" s="125">
        <f t="shared" si="200"/>
        <v>0</v>
      </c>
      <c r="T762" s="125">
        <f t="shared" si="201"/>
        <v>0</v>
      </c>
      <c r="U762" s="125">
        <f t="shared" si="202"/>
        <v>0</v>
      </c>
      <c r="V762" s="126">
        <f t="shared" si="203"/>
        <v>0</v>
      </c>
      <c r="W762" s="126">
        <f t="shared" si="204"/>
        <v>0</v>
      </c>
      <c r="X762" s="126">
        <f t="shared" si="205"/>
        <v>0</v>
      </c>
      <c r="Y762" s="126">
        <f t="shared" si="206"/>
        <v>0</v>
      </c>
      <c r="Z762" s="126">
        <f t="shared" si="207"/>
        <v>0</v>
      </c>
      <c r="AA762" s="126">
        <f t="shared" si="208"/>
        <v>0</v>
      </c>
      <c r="AB762" s="126">
        <f t="shared" si="209"/>
        <v>0</v>
      </c>
      <c r="AC762" s="126">
        <f t="shared" si="210"/>
        <v>0</v>
      </c>
      <c r="AD762" s="126">
        <f t="shared" si="211"/>
        <v>0</v>
      </c>
      <c r="AE762" s="126">
        <f t="shared" si="212"/>
        <v>0</v>
      </c>
      <c r="AF762" s="127"/>
      <c r="AG762" s="125"/>
      <c r="AH762" s="125">
        <f t="shared" si="213"/>
        <v>0</v>
      </c>
      <c r="AI762" s="125">
        <f t="shared" si="214"/>
        <v>0</v>
      </c>
      <c r="AJ762" s="125" t="str">
        <f t="shared" si="215"/>
        <v>Correct</v>
      </c>
      <c r="AK762" s="125"/>
      <c r="AL762" s="115" t="s">
        <v>99</v>
      </c>
      <c r="AM762" s="115">
        <v>87</v>
      </c>
      <c r="AN762" s="115" t="s">
        <v>84</v>
      </c>
      <c r="AO762" s="115" t="s">
        <v>195</v>
      </c>
      <c r="AP762" s="115" t="s">
        <v>85</v>
      </c>
      <c r="AQ762" s="115" t="s">
        <v>86</v>
      </c>
      <c r="AR762" s="115" t="s">
        <v>87</v>
      </c>
      <c r="AS762" s="115" t="s">
        <v>104</v>
      </c>
      <c r="AT762" s="115" t="s">
        <v>94</v>
      </c>
      <c r="AU762" s="115" t="s">
        <v>106</v>
      </c>
      <c r="AV762" s="115" t="s">
        <v>91</v>
      </c>
      <c r="AW762" s="115" t="s">
        <v>86</v>
      </c>
    </row>
    <row r="763" spans="1:49">
      <c r="A763" s="115">
        <v>5585091280</v>
      </c>
      <c r="I763" s="115" t="s">
        <v>25</v>
      </c>
      <c r="K763" s="115" t="s">
        <v>27</v>
      </c>
      <c r="L763" s="115" t="s">
        <v>28</v>
      </c>
      <c r="O763" s="125"/>
      <c r="P763" s="125">
        <f t="shared" si="198"/>
        <v>3</v>
      </c>
      <c r="Q763" s="125">
        <f t="shared" si="199"/>
        <v>1</v>
      </c>
      <c r="R763" s="125"/>
      <c r="S763" s="125">
        <f t="shared" si="200"/>
        <v>0</v>
      </c>
      <c r="T763" s="125">
        <f t="shared" si="201"/>
        <v>0</v>
      </c>
      <c r="U763" s="125">
        <f t="shared" si="202"/>
        <v>0</v>
      </c>
      <c r="V763" s="126">
        <f t="shared" si="203"/>
        <v>0</v>
      </c>
      <c r="W763" s="126">
        <f t="shared" si="204"/>
        <v>0</v>
      </c>
      <c r="X763" s="126">
        <f t="shared" si="205"/>
        <v>0</v>
      </c>
      <c r="Y763" s="126">
        <f t="shared" si="206"/>
        <v>0</v>
      </c>
      <c r="Z763" s="126">
        <f t="shared" si="207"/>
        <v>1</v>
      </c>
      <c r="AA763" s="126">
        <f t="shared" si="208"/>
        <v>0</v>
      </c>
      <c r="AB763" s="126">
        <f t="shared" si="209"/>
        <v>1</v>
      </c>
      <c r="AC763" s="126">
        <f t="shared" si="210"/>
        <v>1</v>
      </c>
      <c r="AD763" s="126">
        <f t="shared" si="211"/>
        <v>0</v>
      </c>
      <c r="AE763" s="126">
        <f t="shared" si="212"/>
        <v>0</v>
      </c>
      <c r="AF763" s="127"/>
      <c r="AG763" s="125"/>
      <c r="AH763" s="125">
        <f t="shared" si="213"/>
        <v>3</v>
      </c>
      <c r="AI763" s="125">
        <f t="shared" si="214"/>
        <v>3</v>
      </c>
      <c r="AJ763" s="125" t="str">
        <f t="shared" si="215"/>
        <v>Correct</v>
      </c>
      <c r="AK763" s="125"/>
      <c r="AL763" s="115" t="s">
        <v>116</v>
      </c>
      <c r="AM763" s="115">
        <v>55</v>
      </c>
      <c r="AN763" s="115" t="s">
        <v>181</v>
      </c>
      <c r="AO763" s="115" t="s">
        <v>227</v>
      </c>
      <c r="AP763" s="115" t="s">
        <v>85</v>
      </c>
      <c r="AQ763" s="115" t="s">
        <v>86</v>
      </c>
      <c r="AR763" s="115" t="s">
        <v>87</v>
      </c>
      <c r="AS763" s="115" t="s">
        <v>101</v>
      </c>
      <c r="AT763" s="115" t="s">
        <v>89</v>
      </c>
      <c r="AU763" s="115" t="s">
        <v>90</v>
      </c>
      <c r="AV763" s="115" t="s">
        <v>91</v>
      </c>
      <c r="AW763" s="115" t="s">
        <v>91</v>
      </c>
    </row>
    <row r="764" spans="1:49">
      <c r="A764" s="115">
        <v>5609453420</v>
      </c>
      <c r="D764" s="115" t="s">
        <v>20</v>
      </c>
      <c r="J764" s="115" t="s">
        <v>26</v>
      </c>
      <c r="N764" s="115" t="s">
        <v>30</v>
      </c>
      <c r="O764" s="125"/>
      <c r="P764" s="125">
        <f t="shared" si="198"/>
        <v>3</v>
      </c>
      <c r="Q764" s="125">
        <f t="shared" si="199"/>
        <v>1</v>
      </c>
      <c r="R764" s="125"/>
      <c r="S764" s="125">
        <f t="shared" si="200"/>
        <v>0</v>
      </c>
      <c r="T764" s="125">
        <f t="shared" si="201"/>
        <v>0</v>
      </c>
      <c r="U764" s="125">
        <f t="shared" si="202"/>
        <v>1</v>
      </c>
      <c r="V764" s="126">
        <f t="shared" si="203"/>
        <v>0</v>
      </c>
      <c r="W764" s="126">
        <f t="shared" si="204"/>
        <v>0</v>
      </c>
      <c r="X764" s="126">
        <f t="shared" si="205"/>
        <v>0</v>
      </c>
      <c r="Y764" s="126">
        <f t="shared" si="206"/>
        <v>0</v>
      </c>
      <c r="Z764" s="126">
        <f t="shared" si="207"/>
        <v>0</v>
      </c>
      <c r="AA764" s="126">
        <f t="shared" si="208"/>
        <v>1</v>
      </c>
      <c r="AB764" s="126">
        <f t="shared" si="209"/>
        <v>0</v>
      </c>
      <c r="AC764" s="126">
        <f t="shared" si="210"/>
        <v>0</v>
      </c>
      <c r="AD764" s="126">
        <f t="shared" si="211"/>
        <v>0</v>
      </c>
      <c r="AE764" s="126">
        <f t="shared" si="212"/>
        <v>1</v>
      </c>
      <c r="AF764" s="127"/>
      <c r="AG764" s="125"/>
      <c r="AH764" s="125">
        <f t="shared" si="213"/>
        <v>3</v>
      </c>
      <c r="AI764" s="125">
        <f t="shared" si="214"/>
        <v>3</v>
      </c>
      <c r="AJ764" s="125" t="str">
        <f t="shared" si="215"/>
        <v>Correct</v>
      </c>
      <c r="AK764" s="125"/>
      <c r="AL764" s="115" t="s">
        <v>83</v>
      </c>
      <c r="AM764" s="115">
        <v>66</v>
      </c>
      <c r="AN764" s="115" t="s">
        <v>181</v>
      </c>
      <c r="AO764" s="115" t="s">
        <v>430</v>
      </c>
      <c r="AP764" s="115" t="s">
        <v>85</v>
      </c>
      <c r="AQ764" s="115" t="s">
        <v>86</v>
      </c>
      <c r="AR764" s="115" t="s">
        <v>87</v>
      </c>
      <c r="AS764" s="115" t="s">
        <v>100</v>
      </c>
      <c r="AT764" s="115" t="s">
        <v>111</v>
      </c>
      <c r="AU764" s="115" t="s">
        <v>90</v>
      </c>
      <c r="AV764" s="115" t="s">
        <v>91</v>
      </c>
      <c r="AW764" s="115" t="s">
        <v>91</v>
      </c>
    </row>
    <row r="765" spans="1:49">
      <c r="A765" s="115">
        <v>5605118140</v>
      </c>
      <c r="H765" s="115" t="s">
        <v>24</v>
      </c>
      <c r="O765" s="125"/>
      <c r="P765" s="125">
        <f t="shared" si="198"/>
        <v>1</v>
      </c>
      <c r="Q765" s="125">
        <f t="shared" si="199"/>
        <v>3</v>
      </c>
      <c r="R765" s="125"/>
      <c r="S765" s="125">
        <f t="shared" si="200"/>
        <v>0</v>
      </c>
      <c r="T765" s="125">
        <f t="shared" si="201"/>
        <v>0</v>
      </c>
      <c r="U765" s="125">
        <f t="shared" si="202"/>
        <v>0</v>
      </c>
      <c r="V765" s="126">
        <f t="shared" si="203"/>
        <v>0</v>
      </c>
      <c r="W765" s="126">
        <f t="shared" si="204"/>
        <v>0</v>
      </c>
      <c r="X765" s="126">
        <f t="shared" si="205"/>
        <v>0</v>
      </c>
      <c r="Y765" s="126">
        <f t="shared" si="206"/>
        <v>1</v>
      </c>
      <c r="Z765" s="126">
        <f t="shared" si="207"/>
        <v>0</v>
      </c>
      <c r="AA765" s="126">
        <f t="shared" si="208"/>
        <v>0</v>
      </c>
      <c r="AB765" s="126">
        <f t="shared" si="209"/>
        <v>0</v>
      </c>
      <c r="AC765" s="126">
        <f t="shared" si="210"/>
        <v>0</v>
      </c>
      <c r="AD765" s="126">
        <f t="shared" si="211"/>
        <v>0</v>
      </c>
      <c r="AE765" s="126">
        <f t="shared" si="212"/>
        <v>0</v>
      </c>
      <c r="AF765" s="127"/>
      <c r="AG765" s="125"/>
      <c r="AH765" s="125">
        <f t="shared" si="213"/>
        <v>1</v>
      </c>
      <c r="AI765" s="125">
        <f t="shared" si="214"/>
        <v>1</v>
      </c>
      <c r="AJ765" s="125" t="str">
        <f t="shared" si="215"/>
        <v>Correct</v>
      </c>
      <c r="AK765" s="125"/>
      <c r="AL765" s="115"/>
    </row>
    <row r="766" spans="1:49">
      <c r="A766" s="115">
        <v>5606665760</v>
      </c>
      <c r="I766" s="115" t="s">
        <v>25</v>
      </c>
      <c r="K766" s="115" t="s">
        <v>27</v>
      </c>
      <c r="L766" s="115" t="s">
        <v>28</v>
      </c>
      <c r="O766" s="125"/>
      <c r="P766" s="125">
        <f t="shared" si="198"/>
        <v>3</v>
      </c>
      <c r="Q766" s="125">
        <f t="shared" si="199"/>
        <v>1</v>
      </c>
      <c r="R766" s="125"/>
      <c r="S766" s="125">
        <f t="shared" si="200"/>
        <v>0</v>
      </c>
      <c r="T766" s="125">
        <f t="shared" si="201"/>
        <v>0</v>
      </c>
      <c r="U766" s="125">
        <f t="shared" si="202"/>
        <v>0</v>
      </c>
      <c r="V766" s="126">
        <f t="shared" si="203"/>
        <v>0</v>
      </c>
      <c r="W766" s="126">
        <f t="shared" si="204"/>
        <v>0</v>
      </c>
      <c r="X766" s="126">
        <f t="shared" si="205"/>
        <v>0</v>
      </c>
      <c r="Y766" s="126">
        <f t="shared" si="206"/>
        <v>0</v>
      </c>
      <c r="Z766" s="126">
        <f t="shared" si="207"/>
        <v>1</v>
      </c>
      <c r="AA766" s="126">
        <f t="shared" si="208"/>
        <v>0</v>
      </c>
      <c r="AB766" s="126">
        <f t="shared" si="209"/>
        <v>1</v>
      </c>
      <c r="AC766" s="126">
        <f t="shared" si="210"/>
        <v>1</v>
      </c>
      <c r="AD766" s="126">
        <f t="shared" si="211"/>
        <v>0</v>
      </c>
      <c r="AE766" s="126">
        <f t="shared" si="212"/>
        <v>0</v>
      </c>
      <c r="AF766" s="127"/>
      <c r="AG766" s="125"/>
      <c r="AH766" s="125">
        <f t="shared" si="213"/>
        <v>3</v>
      </c>
      <c r="AI766" s="125">
        <f t="shared" si="214"/>
        <v>3</v>
      </c>
      <c r="AJ766" s="125" t="str">
        <f t="shared" si="215"/>
        <v>Correct</v>
      </c>
      <c r="AK766" s="125"/>
      <c r="AL766" s="115" t="s">
        <v>83</v>
      </c>
      <c r="AM766" s="115">
        <v>50</v>
      </c>
      <c r="AN766" s="115" t="s">
        <v>84</v>
      </c>
      <c r="AO766" s="115" t="s">
        <v>428</v>
      </c>
      <c r="AP766" s="115" t="s">
        <v>85</v>
      </c>
      <c r="AQ766" s="115" t="s">
        <v>86</v>
      </c>
      <c r="AR766" s="115" t="s">
        <v>87</v>
      </c>
      <c r="AS766" s="115" t="s">
        <v>88</v>
      </c>
      <c r="AT766" s="115" t="s">
        <v>102</v>
      </c>
      <c r="AU766" s="115" t="s">
        <v>90</v>
      </c>
      <c r="AV766" s="115" t="s">
        <v>91</v>
      </c>
      <c r="AW766" s="115" t="s">
        <v>91</v>
      </c>
    </row>
    <row r="767" spans="1:49">
      <c r="A767" s="115">
        <v>7010998086</v>
      </c>
      <c r="C767" s="115" t="s">
        <v>19</v>
      </c>
      <c r="O767" s="125"/>
      <c r="P767" s="125">
        <f t="shared" si="198"/>
        <v>1</v>
      </c>
      <c r="Q767" s="125">
        <f t="shared" si="199"/>
        <v>3</v>
      </c>
      <c r="R767" s="125"/>
      <c r="S767" s="125">
        <f t="shared" si="200"/>
        <v>0</v>
      </c>
      <c r="T767" s="125">
        <f t="shared" si="201"/>
        <v>1</v>
      </c>
      <c r="U767" s="125">
        <f t="shared" si="202"/>
        <v>0</v>
      </c>
      <c r="V767" s="126">
        <f t="shared" si="203"/>
        <v>0</v>
      </c>
      <c r="W767" s="126">
        <f t="shared" si="204"/>
        <v>0</v>
      </c>
      <c r="X767" s="126">
        <f t="shared" si="205"/>
        <v>0</v>
      </c>
      <c r="Y767" s="126">
        <f t="shared" si="206"/>
        <v>0</v>
      </c>
      <c r="Z767" s="126">
        <f t="shared" si="207"/>
        <v>0</v>
      </c>
      <c r="AA767" s="126">
        <f t="shared" si="208"/>
        <v>0</v>
      </c>
      <c r="AB767" s="126">
        <f t="shared" si="209"/>
        <v>0</v>
      </c>
      <c r="AC767" s="126">
        <f t="shared" si="210"/>
        <v>0</v>
      </c>
      <c r="AD767" s="126">
        <f t="shared" si="211"/>
        <v>0</v>
      </c>
      <c r="AE767" s="126">
        <f t="shared" si="212"/>
        <v>0</v>
      </c>
      <c r="AF767" s="127"/>
      <c r="AG767" s="125"/>
      <c r="AH767" s="125">
        <f t="shared" si="213"/>
        <v>1</v>
      </c>
      <c r="AI767" s="125">
        <f t="shared" si="214"/>
        <v>1</v>
      </c>
      <c r="AJ767" s="125" t="str">
        <f t="shared" si="215"/>
        <v>Correct</v>
      </c>
      <c r="AK767" s="125"/>
      <c r="AL767" s="115" t="s">
        <v>99</v>
      </c>
      <c r="AM767" s="115">
        <v>80</v>
      </c>
      <c r="AN767" s="115" t="s">
        <v>84</v>
      </c>
      <c r="AO767" s="115" t="s">
        <v>129</v>
      </c>
      <c r="AP767" s="115" t="s">
        <v>97</v>
      </c>
      <c r="AQ767" s="115" t="s">
        <v>86</v>
      </c>
      <c r="AR767" s="115" t="s">
        <v>87</v>
      </c>
      <c r="AS767" s="115" t="s">
        <v>100</v>
      </c>
      <c r="AT767" s="115" t="s">
        <v>89</v>
      </c>
      <c r="AU767" s="115" t="s">
        <v>106</v>
      </c>
      <c r="AV767" s="115" t="s">
        <v>91</v>
      </c>
      <c r="AW767" s="115" t="s">
        <v>91</v>
      </c>
    </row>
    <row r="768" spans="1:49">
      <c r="A768" s="115">
        <v>7045768190</v>
      </c>
      <c r="C768" s="115" t="s">
        <v>19</v>
      </c>
      <c r="O768" s="125"/>
      <c r="P768" s="125">
        <f t="shared" si="198"/>
        <v>1</v>
      </c>
      <c r="Q768" s="125">
        <f t="shared" si="199"/>
        <v>3</v>
      </c>
      <c r="R768" s="125"/>
      <c r="S768" s="125">
        <f t="shared" si="200"/>
        <v>0</v>
      </c>
      <c r="T768" s="125">
        <f t="shared" si="201"/>
        <v>1</v>
      </c>
      <c r="U768" s="125">
        <f t="shared" si="202"/>
        <v>0</v>
      </c>
      <c r="V768" s="126">
        <f t="shared" si="203"/>
        <v>0</v>
      </c>
      <c r="W768" s="126">
        <f t="shared" si="204"/>
        <v>0</v>
      </c>
      <c r="X768" s="126">
        <f t="shared" si="205"/>
        <v>0</v>
      </c>
      <c r="Y768" s="126">
        <f t="shared" si="206"/>
        <v>0</v>
      </c>
      <c r="Z768" s="126">
        <f t="shared" si="207"/>
        <v>0</v>
      </c>
      <c r="AA768" s="126">
        <f t="shared" si="208"/>
        <v>0</v>
      </c>
      <c r="AB768" s="126">
        <f t="shared" si="209"/>
        <v>0</v>
      </c>
      <c r="AC768" s="126">
        <f t="shared" si="210"/>
        <v>0</v>
      </c>
      <c r="AD768" s="126">
        <f t="shared" si="211"/>
        <v>0</v>
      </c>
      <c r="AE768" s="126">
        <f t="shared" si="212"/>
        <v>0</v>
      </c>
      <c r="AF768" s="127"/>
      <c r="AG768" s="125"/>
      <c r="AH768" s="125">
        <f t="shared" si="213"/>
        <v>1</v>
      </c>
      <c r="AI768" s="125">
        <f t="shared" si="214"/>
        <v>1</v>
      </c>
      <c r="AJ768" s="125" t="str">
        <f t="shared" si="215"/>
        <v>Correct</v>
      </c>
      <c r="AK768" s="125"/>
      <c r="AL768" s="115" t="s">
        <v>83</v>
      </c>
      <c r="AM768" s="115">
        <v>32</v>
      </c>
      <c r="AN768" s="115" t="s">
        <v>181</v>
      </c>
      <c r="AO768" s="115" t="s">
        <v>190</v>
      </c>
      <c r="AP768" s="115" t="s">
        <v>85</v>
      </c>
      <c r="AQ768" s="115" t="s">
        <v>86</v>
      </c>
      <c r="AR768" s="115" t="s">
        <v>87</v>
      </c>
      <c r="AS768" s="115" t="s">
        <v>100</v>
      </c>
      <c r="AT768" s="115" t="s">
        <v>111</v>
      </c>
      <c r="AU768" s="115" t="s">
        <v>90</v>
      </c>
      <c r="AV768" s="115" t="s">
        <v>91</v>
      </c>
      <c r="AW768" s="115" t="s">
        <v>91</v>
      </c>
    </row>
    <row r="769" spans="1:49">
      <c r="A769" s="115">
        <v>7011313565</v>
      </c>
      <c r="N769" s="115" t="s">
        <v>30</v>
      </c>
      <c r="O769" s="125"/>
      <c r="P769" s="125">
        <f t="shared" si="198"/>
        <v>1</v>
      </c>
      <c r="Q769" s="125">
        <f t="shared" si="199"/>
        <v>3</v>
      </c>
      <c r="R769" s="125"/>
      <c r="S769" s="125">
        <f t="shared" si="200"/>
        <v>0</v>
      </c>
      <c r="T769" s="125">
        <f t="shared" si="201"/>
        <v>0</v>
      </c>
      <c r="U769" s="125">
        <f t="shared" si="202"/>
        <v>0</v>
      </c>
      <c r="V769" s="126">
        <f t="shared" si="203"/>
        <v>0</v>
      </c>
      <c r="W769" s="126">
        <f t="shared" si="204"/>
        <v>0</v>
      </c>
      <c r="X769" s="126">
        <f t="shared" si="205"/>
        <v>0</v>
      </c>
      <c r="Y769" s="126">
        <f t="shared" si="206"/>
        <v>0</v>
      </c>
      <c r="Z769" s="126">
        <f t="shared" si="207"/>
        <v>0</v>
      </c>
      <c r="AA769" s="126">
        <f t="shared" si="208"/>
        <v>0</v>
      </c>
      <c r="AB769" s="126">
        <f t="shared" si="209"/>
        <v>0</v>
      </c>
      <c r="AC769" s="126">
        <f t="shared" si="210"/>
        <v>0</v>
      </c>
      <c r="AD769" s="126">
        <f t="shared" si="211"/>
        <v>0</v>
      </c>
      <c r="AE769" s="126">
        <f t="shared" si="212"/>
        <v>1</v>
      </c>
      <c r="AF769" s="127"/>
      <c r="AG769" s="125"/>
      <c r="AH769" s="125">
        <f t="shared" si="213"/>
        <v>1</v>
      </c>
      <c r="AI769" s="125">
        <f t="shared" si="214"/>
        <v>1</v>
      </c>
      <c r="AJ769" s="125" t="str">
        <f t="shared" si="215"/>
        <v>Correct</v>
      </c>
      <c r="AK769" s="125"/>
      <c r="AL769" s="115" t="s">
        <v>83</v>
      </c>
      <c r="AM769" s="115">
        <v>90</v>
      </c>
      <c r="AN769" s="115" t="s">
        <v>84</v>
      </c>
      <c r="AO769" s="115" t="s">
        <v>143</v>
      </c>
      <c r="AP769" s="115" t="s">
        <v>97</v>
      </c>
      <c r="AQ769" s="115" t="s">
        <v>86</v>
      </c>
      <c r="AR769" s="115" t="s">
        <v>87</v>
      </c>
      <c r="AS769" s="115" t="s">
        <v>93</v>
      </c>
      <c r="AT769" s="115" t="s">
        <v>102</v>
      </c>
      <c r="AU769" s="115" t="s">
        <v>106</v>
      </c>
      <c r="AV769" s="115" t="s">
        <v>91</v>
      </c>
      <c r="AW769" s="115" t="s">
        <v>91</v>
      </c>
    </row>
    <row r="770" spans="1:49">
      <c r="A770" s="115">
        <v>6982472233</v>
      </c>
      <c r="O770" s="125"/>
      <c r="P770" s="125">
        <f t="shared" ref="P770:P833" si="216">COUNTA(B770:N770)</f>
        <v>0</v>
      </c>
      <c r="Q770" s="125" t="e">
        <f t="shared" ref="Q770:Q833" si="217">3/P770</f>
        <v>#DIV/0!</v>
      </c>
      <c r="R770" s="125"/>
      <c r="S770" s="125">
        <f t="shared" ref="S770:S833" si="218">IF($P770&lt;3,IF($B770=$B$1,1,0),IF($B770=$B$1,$Q770,0))</f>
        <v>0</v>
      </c>
      <c r="T770" s="125">
        <f t="shared" ref="T770:T833" si="219">IF($P770&lt;3,IF($C770=$C$1,1,0),IF($C770=$C$1,$Q770,0))</f>
        <v>0</v>
      </c>
      <c r="U770" s="125">
        <f t="shared" ref="U770:U833" si="220">IF($P770&lt;3,IF($D770=$D$1,1,0),IF($D770=$D$1,$Q770,0))</f>
        <v>0</v>
      </c>
      <c r="V770" s="126">
        <f t="shared" ref="V770:V833" si="221">IF($P770&lt;3,IF($E770=$E$1,1,0),IF($E770=$E$1,$Q770,0))</f>
        <v>0</v>
      </c>
      <c r="W770" s="126">
        <f t="shared" ref="W770:W833" si="222">IF($P770&lt;3,IF($F770=$F$1,1,0),IF($F770=$F$1,$Q770,0))</f>
        <v>0</v>
      </c>
      <c r="X770" s="126">
        <f t="shared" ref="X770:X833" si="223">IF($P770&lt;3,IF($G770=$G$1,1,0),IF($G770=$G$1,$Q770,0))</f>
        <v>0</v>
      </c>
      <c r="Y770" s="126">
        <f t="shared" ref="Y770:Y833" si="224">IF($P770&lt;3,IF($H770=$H$1,1,0),IF($H770=$H$1,$Q770,0))</f>
        <v>0</v>
      </c>
      <c r="Z770" s="126">
        <f t="shared" ref="Z770:Z833" si="225">IF($P770&lt;3,IF($I770=$I$1,1,0),IF($I770=$I$1,$Q770,0))</f>
        <v>0</v>
      </c>
      <c r="AA770" s="126">
        <f t="shared" ref="AA770:AA833" si="226">IF($P770&lt;3,IF($J770=$J$1,1,0),IF($J770=$J$1,$Q770,0))</f>
        <v>0</v>
      </c>
      <c r="AB770" s="126">
        <f t="shared" ref="AB770:AB833" si="227">IF($P770&lt;3,IF($K770=$K$1,1,0),IF($K770=$K$1,$Q770,0))</f>
        <v>0</v>
      </c>
      <c r="AC770" s="126">
        <f t="shared" ref="AC770:AC833" si="228">IF($P770&lt;3,IF($L770=$L$1,1,0),IF($L770=$L$1,$Q770,0))</f>
        <v>0</v>
      </c>
      <c r="AD770" s="126">
        <f t="shared" ref="AD770:AD833" si="229">IF($P770&lt;3,IF($M770=$M$1,1,0),IF($M770=$M$1,$Q770,0))</f>
        <v>0</v>
      </c>
      <c r="AE770" s="126">
        <f t="shared" ref="AE770:AE833" si="230">IF($P770&lt;3,IF($N770=$N$1,1,0),IF($N770=$N$1,$Q770,0))</f>
        <v>0</v>
      </c>
      <c r="AF770" s="127"/>
      <c r="AG770" s="125"/>
      <c r="AH770" s="125">
        <f t="shared" ref="AH770:AH833" si="231">SUM(S770:AE770)</f>
        <v>0</v>
      </c>
      <c r="AI770" s="125">
        <f t="shared" ref="AI770:AI833" si="232">P770</f>
        <v>0</v>
      </c>
      <c r="AJ770" s="125" t="str">
        <f t="shared" ref="AJ770:AJ833" si="233">IF(AH770=AI770,"Correct",IF(AH770=3,"Correct","Wrong"))</f>
        <v>Correct</v>
      </c>
      <c r="AK770" s="125"/>
      <c r="AL770" s="115" t="s">
        <v>83</v>
      </c>
      <c r="AM770" s="115">
        <v>21</v>
      </c>
      <c r="AN770" s="115" t="s">
        <v>181</v>
      </c>
      <c r="AO770" s="115" t="s">
        <v>215</v>
      </c>
      <c r="AP770" s="115" t="s">
        <v>85</v>
      </c>
      <c r="AQ770" s="115" t="s">
        <v>86</v>
      </c>
      <c r="AR770" s="115" t="s">
        <v>87</v>
      </c>
      <c r="AT770" s="115" t="s">
        <v>112</v>
      </c>
      <c r="AU770" s="115" t="s">
        <v>98</v>
      </c>
      <c r="AV770" s="115" t="s">
        <v>91</v>
      </c>
      <c r="AW770" s="115" t="s">
        <v>86</v>
      </c>
    </row>
    <row r="771" spans="1:49">
      <c r="A771" s="115">
        <v>5590610908</v>
      </c>
      <c r="C771" s="115" t="s">
        <v>19</v>
      </c>
      <c r="D771" s="115" t="s">
        <v>20</v>
      </c>
      <c r="L771" s="115" t="s">
        <v>28</v>
      </c>
      <c r="O771" s="125"/>
      <c r="P771" s="125">
        <f t="shared" si="216"/>
        <v>3</v>
      </c>
      <c r="Q771" s="125">
        <f t="shared" si="217"/>
        <v>1</v>
      </c>
      <c r="R771" s="125"/>
      <c r="S771" s="125">
        <f t="shared" si="218"/>
        <v>0</v>
      </c>
      <c r="T771" s="125">
        <f t="shared" si="219"/>
        <v>1</v>
      </c>
      <c r="U771" s="125">
        <f t="shared" si="220"/>
        <v>1</v>
      </c>
      <c r="V771" s="126">
        <f t="shared" si="221"/>
        <v>0</v>
      </c>
      <c r="W771" s="126">
        <f t="shared" si="222"/>
        <v>0</v>
      </c>
      <c r="X771" s="126">
        <f t="shared" si="223"/>
        <v>0</v>
      </c>
      <c r="Y771" s="126">
        <f t="shared" si="224"/>
        <v>0</v>
      </c>
      <c r="Z771" s="126">
        <f t="shared" si="225"/>
        <v>0</v>
      </c>
      <c r="AA771" s="126">
        <f t="shared" si="226"/>
        <v>0</v>
      </c>
      <c r="AB771" s="126">
        <f t="shared" si="227"/>
        <v>0</v>
      </c>
      <c r="AC771" s="126">
        <f t="shared" si="228"/>
        <v>1</v>
      </c>
      <c r="AD771" s="126">
        <f t="shared" si="229"/>
        <v>0</v>
      </c>
      <c r="AE771" s="126">
        <f t="shared" si="230"/>
        <v>0</v>
      </c>
      <c r="AF771" s="127"/>
      <c r="AG771" s="125"/>
      <c r="AH771" s="125">
        <f t="shared" si="231"/>
        <v>3</v>
      </c>
      <c r="AI771" s="125">
        <f t="shared" si="232"/>
        <v>3</v>
      </c>
      <c r="AJ771" s="125" t="str">
        <f t="shared" si="233"/>
        <v>Correct</v>
      </c>
      <c r="AK771" s="125"/>
      <c r="AL771" s="115" t="s">
        <v>99</v>
      </c>
      <c r="AM771" s="115">
        <v>26</v>
      </c>
      <c r="AN771" s="115" t="s">
        <v>181</v>
      </c>
    </row>
    <row r="772" spans="1:49">
      <c r="A772" s="115">
        <v>5577858174</v>
      </c>
      <c r="E772" s="115" t="s">
        <v>21</v>
      </c>
      <c r="G772" s="115" t="s">
        <v>23</v>
      </c>
      <c r="M772" s="115" t="s">
        <v>29</v>
      </c>
      <c r="O772" s="125"/>
      <c r="P772" s="125">
        <f t="shared" si="216"/>
        <v>3</v>
      </c>
      <c r="Q772" s="125">
        <f t="shared" si="217"/>
        <v>1</v>
      </c>
      <c r="R772" s="125"/>
      <c r="S772" s="125">
        <f t="shared" si="218"/>
        <v>0</v>
      </c>
      <c r="T772" s="125">
        <f t="shared" si="219"/>
        <v>0</v>
      </c>
      <c r="U772" s="125">
        <f t="shared" si="220"/>
        <v>0</v>
      </c>
      <c r="V772" s="126">
        <f t="shared" si="221"/>
        <v>1</v>
      </c>
      <c r="W772" s="126">
        <f t="shared" si="222"/>
        <v>0</v>
      </c>
      <c r="X772" s="126">
        <f t="shared" si="223"/>
        <v>1</v>
      </c>
      <c r="Y772" s="126">
        <f t="shared" si="224"/>
        <v>0</v>
      </c>
      <c r="Z772" s="126">
        <f t="shared" si="225"/>
        <v>0</v>
      </c>
      <c r="AA772" s="126">
        <f t="shared" si="226"/>
        <v>0</v>
      </c>
      <c r="AB772" s="126">
        <f t="shared" si="227"/>
        <v>0</v>
      </c>
      <c r="AC772" s="126">
        <f t="shared" si="228"/>
        <v>0</v>
      </c>
      <c r="AD772" s="126">
        <f t="shared" si="229"/>
        <v>1</v>
      </c>
      <c r="AE772" s="126">
        <f t="shared" si="230"/>
        <v>0</v>
      </c>
      <c r="AF772" s="127"/>
      <c r="AG772" s="125"/>
      <c r="AH772" s="125">
        <f t="shared" si="231"/>
        <v>3</v>
      </c>
      <c r="AI772" s="125">
        <f t="shared" si="232"/>
        <v>3</v>
      </c>
      <c r="AJ772" s="125" t="str">
        <f t="shared" si="233"/>
        <v>Correct</v>
      </c>
      <c r="AK772" s="125"/>
      <c r="AL772" s="115" t="s">
        <v>83</v>
      </c>
      <c r="AM772" s="115">
        <v>19</v>
      </c>
      <c r="AN772" s="115" t="s">
        <v>432</v>
      </c>
    </row>
    <row r="773" spans="1:49">
      <c r="A773" s="115">
        <v>5607808188</v>
      </c>
      <c r="D773" s="115" t="s">
        <v>20</v>
      </c>
      <c r="J773" s="115" t="s">
        <v>26</v>
      </c>
      <c r="L773" s="115" t="s">
        <v>28</v>
      </c>
      <c r="O773" s="125"/>
      <c r="P773" s="125">
        <f t="shared" si="216"/>
        <v>3</v>
      </c>
      <c r="Q773" s="125">
        <f t="shared" si="217"/>
        <v>1</v>
      </c>
      <c r="R773" s="125"/>
      <c r="S773" s="125">
        <f t="shared" si="218"/>
        <v>0</v>
      </c>
      <c r="T773" s="125">
        <f t="shared" si="219"/>
        <v>0</v>
      </c>
      <c r="U773" s="125">
        <f t="shared" si="220"/>
        <v>1</v>
      </c>
      <c r="V773" s="126">
        <f t="shared" si="221"/>
        <v>0</v>
      </c>
      <c r="W773" s="126">
        <f t="shared" si="222"/>
        <v>0</v>
      </c>
      <c r="X773" s="126">
        <f t="shared" si="223"/>
        <v>0</v>
      </c>
      <c r="Y773" s="126">
        <f t="shared" si="224"/>
        <v>0</v>
      </c>
      <c r="Z773" s="126">
        <f t="shared" si="225"/>
        <v>0</v>
      </c>
      <c r="AA773" s="126">
        <f t="shared" si="226"/>
        <v>1</v>
      </c>
      <c r="AB773" s="126">
        <f t="shared" si="227"/>
        <v>0</v>
      </c>
      <c r="AC773" s="126">
        <f t="shared" si="228"/>
        <v>1</v>
      </c>
      <c r="AD773" s="126">
        <f t="shared" si="229"/>
        <v>0</v>
      </c>
      <c r="AE773" s="126">
        <f t="shared" si="230"/>
        <v>0</v>
      </c>
      <c r="AF773" s="127"/>
      <c r="AG773" s="125"/>
      <c r="AH773" s="125">
        <f t="shared" si="231"/>
        <v>3</v>
      </c>
      <c r="AI773" s="125">
        <f t="shared" si="232"/>
        <v>3</v>
      </c>
      <c r="AJ773" s="125" t="str">
        <f t="shared" si="233"/>
        <v>Correct</v>
      </c>
      <c r="AK773" s="125"/>
      <c r="AL773" s="115" t="s">
        <v>99</v>
      </c>
      <c r="AM773" s="115">
        <v>18</v>
      </c>
      <c r="AN773" s="115" t="s">
        <v>84</v>
      </c>
      <c r="AO773" s="115" t="s">
        <v>450</v>
      </c>
      <c r="AP773" s="115" t="s">
        <v>443</v>
      </c>
      <c r="AQ773" s="115" t="s">
        <v>91</v>
      </c>
      <c r="AR773" s="115" t="s">
        <v>108</v>
      </c>
      <c r="AS773" s="115" t="s">
        <v>93</v>
      </c>
      <c r="AT773" s="115" t="s">
        <v>105</v>
      </c>
      <c r="AU773" s="115" t="s">
        <v>90</v>
      </c>
      <c r="AV773" s="115" t="s">
        <v>91</v>
      </c>
    </row>
    <row r="774" spans="1:49">
      <c r="A774" s="115">
        <v>6985136501</v>
      </c>
      <c r="C774" s="115" t="s">
        <v>19</v>
      </c>
      <c r="F774" s="115" t="s">
        <v>22</v>
      </c>
      <c r="J774" s="115" t="s">
        <v>26</v>
      </c>
      <c r="O774" s="125"/>
      <c r="P774" s="125">
        <f t="shared" si="216"/>
        <v>3</v>
      </c>
      <c r="Q774" s="125">
        <f t="shared" si="217"/>
        <v>1</v>
      </c>
      <c r="R774" s="125"/>
      <c r="S774" s="125">
        <f t="shared" si="218"/>
        <v>0</v>
      </c>
      <c r="T774" s="125">
        <f t="shared" si="219"/>
        <v>1</v>
      </c>
      <c r="U774" s="125">
        <f t="shared" si="220"/>
        <v>0</v>
      </c>
      <c r="V774" s="126">
        <f t="shared" si="221"/>
        <v>0</v>
      </c>
      <c r="W774" s="126">
        <f t="shared" si="222"/>
        <v>1</v>
      </c>
      <c r="X774" s="126">
        <f t="shared" si="223"/>
        <v>0</v>
      </c>
      <c r="Y774" s="126">
        <f t="shared" si="224"/>
        <v>0</v>
      </c>
      <c r="Z774" s="126">
        <f t="shared" si="225"/>
        <v>0</v>
      </c>
      <c r="AA774" s="126">
        <f t="shared" si="226"/>
        <v>1</v>
      </c>
      <c r="AB774" s="126">
        <f t="shared" si="227"/>
        <v>0</v>
      </c>
      <c r="AC774" s="126">
        <f t="shared" si="228"/>
        <v>0</v>
      </c>
      <c r="AD774" s="126">
        <f t="shared" si="229"/>
        <v>0</v>
      </c>
      <c r="AE774" s="126">
        <f t="shared" si="230"/>
        <v>0</v>
      </c>
      <c r="AF774" s="127"/>
      <c r="AG774" s="125"/>
      <c r="AH774" s="125">
        <f t="shared" si="231"/>
        <v>3</v>
      </c>
      <c r="AI774" s="125">
        <f t="shared" si="232"/>
        <v>3</v>
      </c>
      <c r="AJ774" s="125" t="str">
        <f t="shared" si="233"/>
        <v>Correct</v>
      </c>
      <c r="AK774" s="125"/>
      <c r="AL774" s="115" t="s">
        <v>83</v>
      </c>
      <c r="AM774" s="115">
        <v>24</v>
      </c>
      <c r="AN774" s="115" t="s">
        <v>181</v>
      </c>
      <c r="AQ774" s="115" t="s">
        <v>91</v>
      </c>
      <c r="AR774" s="115" t="s">
        <v>108</v>
      </c>
      <c r="AT774" s="115" t="s">
        <v>102</v>
      </c>
      <c r="AU774" s="115" t="s">
        <v>113</v>
      </c>
      <c r="AV774" s="115" t="s">
        <v>86</v>
      </c>
      <c r="AW774" s="115" t="s">
        <v>91</v>
      </c>
    </row>
    <row r="775" spans="1:49">
      <c r="A775" s="115">
        <v>7011081184</v>
      </c>
      <c r="C775" s="115" t="s">
        <v>19</v>
      </c>
      <c r="D775" s="115" t="s">
        <v>20</v>
      </c>
      <c r="J775" s="115" t="s">
        <v>26</v>
      </c>
      <c r="O775" s="125"/>
      <c r="P775" s="125">
        <f t="shared" si="216"/>
        <v>3</v>
      </c>
      <c r="Q775" s="125">
        <f t="shared" si="217"/>
        <v>1</v>
      </c>
      <c r="R775" s="125"/>
      <c r="S775" s="125">
        <f t="shared" si="218"/>
        <v>0</v>
      </c>
      <c r="T775" s="125">
        <f t="shared" si="219"/>
        <v>1</v>
      </c>
      <c r="U775" s="125">
        <f t="shared" si="220"/>
        <v>1</v>
      </c>
      <c r="V775" s="126">
        <f t="shared" si="221"/>
        <v>0</v>
      </c>
      <c r="W775" s="126">
        <f t="shared" si="222"/>
        <v>0</v>
      </c>
      <c r="X775" s="126">
        <f t="shared" si="223"/>
        <v>0</v>
      </c>
      <c r="Y775" s="126">
        <f t="shared" si="224"/>
        <v>0</v>
      </c>
      <c r="Z775" s="126">
        <f t="shared" si="225"/>
        <v>0</v>
      </c>
      <c r="AA775" s="126">
        <f t="shared" si="226"/>
        <v>1</v>
      </c>
      <c r="AB775" s="126">
        <f t="shared" si="227"/>
        <v>0</v>
      </c>
      <c r="AC775" s="126">
        <f t="shared" si="228"/>
        <v>0</v>
      </c>
      <c r="AD775" s="126">
        <f t="shared" si="229"/>
        <v>0</v>
      </c>
      <c r="AE775" s="126">
        <f t="shared" si="230"/>
        <v>0</v>
      </c>
      <c r="AF775" s="127"/>
      <c r="AG775" s="125"/>
      <c r="AH775" s="125">
        <f t="shared" si="231"/>
        <v>3</v>
      </c>
      <c r="AI775" s="125">
        <f t="shared" si="232"/>
        <v>3</v>
      </c>
      <c r="AJ775" s="125" t="str">
        <f t="shared" si="233"/>
        <v>Correct</v>
      </c>
      <c r="AK775" s="125"/>
      <c r="AL775" s="115" t="s">
        <v>83</v>
      </c>
      <c r="AM775" s="115">
        <v>58</v>
      </c>
      <c r="AN775" s="115" t="s">
        <v>84</v>
      </c>
      <c r="AO775" s="115" t="s">
        <v>131</v>
      </c>
      <c r="AP775" s="115" t="s">
        <v>85</v>
      </c>
      <c r="AQ775" s="115" t="s">
        <v>86</v>
      </c>
      <c r="AR775" s="115" t="s">
        <v>87</v>
      </c>
      <c r="AS775" s="115" t="s">
        <v>100</v>
      </c>
      <c r="AT775" s="115" t="s">
        <v>89</v>
      </c>
      <c r="AU775" s="115" t="s">
        <v>90</v>
      </c>
      <c r="AV775" s="115" t="s">
        <v>91</v>
      </c>
      <c r="AW775" s="115" t="s">
        <v>91</v>
      </c>
    </row>
    <row r="776" spans="1:49">
      <c r="A776" s="115">
        <v>6985438835</v>
      </c>
      <c r="D776" s="115" t="s">
        <v>20</v>
      </c>
      <c r="E776" s="115" t="s">
        <v>21</v>
      </c>
      <c r="O776" s="125"/>
      <c r="P776" s="125">
        <f t="shared" si="216"/>
        <v>2</v>
      </c>
      <c r="Q776" s="125">
        <f t="shared" si="217"/>
        <v>1.5</v>
      </c>
      <c r="R776" s="125"/>
      <c r="S776" s="125">
        <f t="shared" si="218"/>
        <v>0</v>
      </c>
      <c r="T776" s="125">
        <f t="shared" si="219"/>
        <v>0</v>
      </c>
      <c r="U776" s="125">
        <f t="shared" si="220"/>
        <v>1</v>
      </c>
      <c r="V776" s="126">
        <f t="shared" si="221"/>
        <v>1</v>
      </c>
      <c r="W776" s="126">
        <f t="shared" si="222"/>
        <v>0</v>
      </c>
      <c r="X776" s="126">
        <f t="shared" si="223"/>
        <v>0</v>
      </c>
      <c r="Y776" s="126">
        <f t="shared" si="224"/>
        <v>0</v>
      </c>
      <c r="Z776" s="126">
        <f t="shared" si="225"/>
        <v>0</v>
      </c>
      <c r="AA776" s="126">
        <f t="shared" si="226"/>
        <v>0</v>
      </c>
      <c r="AB776" s="126">
        <f t="shared" si="227"/>
        <v>0</v>
      </c>
      <c r="AC776" s="126">
        <f t="shared" si="228"/>
        <v>0</v>
      </c>
      <c r="AD776" s="126">
        <f t="shared" si="229"/>
        <v>0</v>
      </c>
      <c r="AE776" s="126">
        <f t="shared" si="230"/>
        <v>0</v>
      </c>
      <c r="AF776" s="127"/>
      <c r="AG776" s="125"/>
      <c r="AH776" s="125">
        <f t="shared" si="231"/>
        <v>2</v>
      </c>
      <c r="AI776" s="125">
        <f t="shared" si="232"/>
        <v>2</v>
      </c>
      <c r="AJ776" s="125" t="str">
        <f t="shared" si="233"/>
        <v>Correct</v>
      </c>
      <c r="AK776" s="125"/>
      <c r="AL776" s="115" t="s">
        <v>99</v>
      </c>
      <c r="AM776" s="115">
        <v>63</v>
      </c>
      <c r="AN776" s="115" t="s">
        <v>84</v>
      </c>
      <c r="AO776" s="115" t="s">
        <v>130</v>
      </c>
      <c r="AP776" s="115" t="s">
        <v>114</v>
      </c>
      <c r="AQ776" s="115" t="s">
        <v>86</v>
      </c>
      <c r="AR776" s="115" t="s">
        <v>87</v>
      </c>
      <c r="AS776" s="115" t="s">
        <v>93</v>
      </c>
      <c r="AT776" s="115" t="s">
        <v>89</v>
      </c>
      <c r="AU776" s="115" t="s">
        <v>106</v>
      </c>
      <c r="AV776" s="115" t="s">
        <v>91</v>
      </c>
      <c r="AW776" s="115" t="s">
        <v>86</v>
      </c>
    </row>
    <row r="777" spans="1:49">
      <c r="A777" s="115">
        <v>5587711735</v>
      </c>
      <c r="C777" s="115" t="s">
        <v>19</v>
      </c>
      <c r="L777" s="115" t="s">
        <v>28</v>
      </c>
      <c r="M777" s="115" t="s">
        <v>29</v>
      </c>
      <c r="O777" s="125"/>
      <c r="P777" s="125">
        <f t="shared" si="216"/>
        <v>3</v>
      </c>
      <c r="Q777" s="125">
        <f t="shared" si="217"/>
        <v>1</v>
      </c>
      <c r="R777" s="125"/>
      <c r="S777" s="125">
        <f t="shared" si="218"/>
        <v>0</v>
      </c>
      <c r="T777" s="125">
        <f t="shared" si="219"/>
        <v>1</v>
      </c>
      <c r="U777" s="125">
        <f t="shared" si="220"/>
        <v>0</v>
      </c>
      <c r="V777" s="126">
        <f t="shared" si="221"/>
        <v>0</v>
      </c>
      <c r="W777" s="126">
        <f t="shared" si="222"/>
        <v>0</v>
      </c>
      <c r="X777" s="126">
        <f t="shared" si="223"/>
        <v>0</v>
      </c>
      <c r="Y777" s="126">
        <f t="shared" si="224"/>
        <v>0</v>
      </c>
      <c r="Z777" s="126">
        <f t="shared" si="225"/>
        <v>0</v>
      </c>
      <c r="AA777" s="126">
        <f t="shared" si="226"/>
        <v>0</v>
      </c>
      <c r="AB777" s="126">
        <f t="shared" si="227"/>
        <v>0</v>
      </c>
      <c r="AC777" s="126">
        <f t="shared" si="228"/>
        <v>1</v>
      </c>
      <c r="AD777" s="126">
        <f t="shared" si="229"/>
        <v>1</v>
      </c>
      <c r="AE777" s="126">
        <f t="shared" si="230"/>
        <v>0</v>
      </c>
      <c r="AF777" s="127"/>
      <c r="AG777" s="125"/>
      <c r="AH777" s="125">
        <f t="shared" si="231"/>
        <v>3</v>
      </c>
      <c r="AI777" s="125">
        <f t="shared" si="232"/>
        <v>3</v>
      </c>
      <c r="AJ777" s="125" t="str">
        <f t="shared" si="233"/>
        <v>Correct</v>
      </c>
      <c r="AK777" s="125"/>
      <c r="AL777" s="115" t="s">
        <v>83</v>
      </c>
      <c r="AM777" s="115">
        <v>36</v>
      </c>
      <c r="AN777" s="115" t="s">
        <v>181</v>
      </c>
      <c r="AO777" s="115" t="s">
        <v>183</v>
      </c>
      <c r="AP777" s="115" t="s">
        <v>85</v>
      </c>
      <c r="AQ777" s="115" t="s">
        <v>86</v>
      </c>
      <c r="AR777" s="115" t="s">
        <v>87</v>
      </c>
      <c r="AS777" s="115" t="s">
        <v>101</v>
      </c>
      <c r="AT777" s="115" t="s">
        <v>94</v>
      </c>
      <c r="AU777" s="115" t="s">
        <v>90</v>
      </c>
      <c r="AV777" s="115" t="s">
        <v>91</v>
      </c>
      <c r="AW777" s="115" t="s">
        <v>91</v>
      </c>
    </row>
    <row r="778" spans="1:49">
      <c r="A778" s="115">
        <v>7020346540</v>
      </c>
      <c r="K778" s="115" t="s">
        <v>27</v>
      </c>
      <c r="L778" s="115" t="s">
        <v>28</v>
      </c>
      <c r="O778" s="125"/>
      <c r="P778" s="125">
        <f t="shared" si="216"/>
        <v>2</v>
      </c>
      <c r="Q778" s="125">
        <f t="shared" si="217"/>
        <v>1.5</v>
      </c>
      <c r="R778" s="125"/>
      <c r="S778" s="125">
        <f t="shared" si="218"/>
        <v>0</v>
      </c>
      <c r="T778" s="125">
        <f t="shared" si="219"/>
        <v>0</v>
      </c>
      <c r="U778" s="125">
        <f t="shared" si="220"/>
        <v>0</v>
      </c>
      <c r="V778" s="126">
        <f t="shared" si="221"/>
        <v>0</v>
      </c>
      <c r="W778" s="126">
        <f t="shared" si="222"/>
        <v>0</v>
      </c>
      <c r="X778" s="126">
        <f t="shared" si="223"/>
        <v>0</v>
      </c>
      <c r="Y778" s="126">
        <f t="shared" si="224"/>
        <v>0</v>
      </c>
      <c r="Z778" s="126">
        <f t="shared" si="225"/>
        <v>0</v>
      </c>
      <c r="AA778" s="126">
        <f t="shared" si="226"/>
        <v>0</v>
      </c>
      <c r="AB778" s="126">
        <f t="shared" si="227"/>
        <v>1</v>
      </c>
      <c r="AC778" s="126">
        <f t="shared" si="228"/>
        <v>1</v>
      </c>
      <c r="AD778" s="126">
        <f t="shared" si="229"/>
        <v>0</v>
      </c>
      <c r="AE778" s="126">
        <f t="shared" si="230"/>
        <v>0</v>
      </c>
      <c r="AF778" s="127"/>
      <c r="AG778" s="125"/>
      <c r="AH778" s="125">
        <f t="shared" si="231"/>
        <v>2</v>
      </c>
      <c r="AI778" s="125">
        <f t="shared" si="232"/>
        <v>2</v>
      </c>
      <c r="AJ778" s="125" t="str">
        <f t="shared" si="233"/>
        <v>Correct</v>
      </c>
      <c r="AK778" s="125"/>
      <c r="AL778" s="115" t="s">
        <v>99</v>
      </c>
      <c r="AM778" s="115">
        <v>28</v>
      </c>
      <c r="AN778" s="115" t="s">
        <v>181</v>
      </c>
      <c r="AO778" s="115" t="s">
        <v>207</v>
      </c>
      <c r="AP778" s="115" t="s">
        <v>107</v>
      </c>
      <c r="AQ778" s="115" t="s">
        <v>91</v>
      </c>
      <c r="AR778" s="115" t="s">
        <v>87</v>
      </c>
      <c r="AS778" s="115" t="s">
        <v>96</v>
      </c>
      <c r="AT778" s="115" t="s">
        <v>94</v>
      </c>
      <c r="AU778" s="115" t="s">
        <v>98</v>
      </c>
      <c r="AV778" s="115" t="s">
        <v>91</v>
      </c>
      <c r="AW778" s="115" t="s">
        <v>91</v>
      </c>
    </row>
    <row r="779" spans="1:49">
      <c r="A779" s="115">
        <v>7011539340</v>
      </c>
      <c r="C779" s="115" t="s">
        <v>19</v>
      </c>
      <c r="I779" s="115" t="s">
        <v>25</v>
      </c>
      <c r="K779" s="115" t="s">
        <v>27</v>
      </c>
      <c r="L779" s="115" t="s">
        <v>28</v>
      </c>
      <c r="O779" s="125"/>
      <c r="P779" s="125">
        <f t="shared" si="216"/>
        <v>4</v>
      </c>
      <c r="Q779" s="125">
        <f t="shared" si="217"/>
        <v>0.75</v>
      </c>
      <c r="R779" s="125"/>
      <c r="S779" s="125">
        <f t="shared" si="218"/>
        <v>0</v>
      </c>
      <c r="T779" s="125">
        <f t="shared" si="219"/>
        <v>0.75</v>
      </c>
      <c r="U779" s="125">
        <f t="shared" si="220"/>
        <v>0</v>
      </c>
      <c r="V779" s="126">
        <f t="shared" si="221"/>
        <v>0</v>
      </c>
      <c r="W779" s="126">
        <f t="shared" si="222"/>
        <v>0</v>
      </c>
      <c r="X779" s="126">
        <f t="shared" si="223"/>
        <v>0</v>
      </c>
      <c r="Y779" s="126">
        <f t="shared" si="224"/>
        <v>0</v>
      </c>
      <c r="Z779" s="126">
        <f t="shared" si="225"/>
        <v>0.75</v>
      </c>
      <c r="AA779" s="126">
        <f t="shared" si="226"/>
        <v>0</v>
      </c>
      <c r="AB779" s="126">
        <f t="shared" si="227"/>
        <v>0.75</v>
      </c>
      <c r="AC779" s="126">
        <f t="shared" si="228"/>
        <v>0.75</v>
      </c>
      <c r="AD779" s="126">
        <f t="shared" si="229"/>
        <v>0</v>
      </c>
      <c r="AE779" s="126">
        <f t="shared" si="230"/>
        <v>0</v>
      </c>
      <c r="AF779" s="127"/>
      <c r="AG779" s="125"/>
      <c r="AH779" s="125">
        <f t="shared" si="231"/>
        <v>3</v>
      </c>
      <c r="AI779" s="125">
        <f t="shared" si="232"/>
        <v>4</v>
      </c>
      <c r="AJ779" s="125" t="str">
        <f t="shared" si="233"/>
        <v>Correct</v>
      </c>
      <c r="AK779" s="125"/>
      <c r="AL779" s="115" t="s">
        <v>83</v>
      </c>
      <c r="AM779" s="115">
        <v>46</v>
      </c>
      <c r="AN779" s="115" t="s">
        <v>181</v>
      </c>
      <c r="AO779" s="115" t="s">
        <v>204</v>
      </c>
      <c r="AP779" s="115" t="s">
        <v>85</v>
      </c>
      <c r="AQ779" s="115" t="s">
        <v>86</v>
      </c>
      <c r="AR779" s="115" t="s">
        <v>87</v>
      </c>
      <c r="AS779" s="115" t="s">
        <v>88</v>
      </c>
      <c r="AT779" s="115" t="s">
        <v>111</v>
      </c>
      <c r="AU779" s="115" t="s">
        <v>90</v>
      </c>
      <c r="AV779" s="115" t="s">
        <v>91</v>
      </c>
      <c r="AW779" s="115" t="s">
        <v>91</v>
      </c>
    </row>
    <row r="780" spans="1:49">
      <c r="A780" s="115">
        <v>7007919572</v>
      </c>
      <c r="C780" s="115" t="s">
        <v>19</v>
      </c>
      <c r="J780" s="115" t="s">
        <v>26</v>
      </c>
      <c r="K780" s="115" t="s">
        <v>27</v>
      </c>
      <c r="L780" s="115" t="s">
        <v>28</v>
      </c>
      <c r="O780" s="125"/>
      <c r="P780" s="125">
        <f t="shared" si="216"/>
        <v>4</v>
      </c>
      <c r="Q780" s="125">
        <f t="shared" si="217"/>
        <v>0.75</v>
      </c>
      <c r="R780" s="125"/>
      <c r="S780" s="125">
        <f t="shared" si="218"/>
        <v>0</v>
      </c>
      <c r="T780" s="125">
        <f t="shared" si="219"/>
        <v>0.75</v>
      </c>
      <c r="U780" s="125">
        <f t="shared" si="220"/>
        <v>0</v>
      </c>
      <c r="V780" s="126">
        <f t="shared" si="221"/>
        <v>0</v>
      </c>
      <c r="W780" s="126">
        <f t="shared" si="222"/>
        <v>0</v>
      </c>
      <c r="X780" s="126">
        <f t="shared" si="223"/>
        <v>0</v>
      </c>
      <c r="Y780" s="126">
        <f t="shared" si="224"/>
        <v>0</v>
      </c>
      <c r="Z780" s="126">
        <f t="shared" si="225"/>
        <v>0</v>
      </c>
      <c r="AA780" s="126">
        <f t="shared" si="226"/>
        <v>0.75</v>
      </c>
      <c r="AB780" s="126">
        <f t="shared" si="227"/>
        <v>0.75</v>
      </c>
      <c r="AC780" s="126">
        <f t="shared" si="228"/>
        <v>0.75</v>
      </c>
      <c r="AD780" s="126">
        <f t="shared" si="229"/>
        <v>0</v>
      </c>
      <c r="AE780" s="126">
        <f t="shared" si="230"/>
        <v>0</v>
      </c>
      <c r="AF780" s="127"/>
      <c r="AG780" s="125"/>
      <c r="AH780" s="125">
        <f t="shared" si="231"/>
        <v>3</v>
      </c>
      <c r="AI780" s="125">
        <f t="shared" si="232"/>
        <v>4</v>
      </c>
      <c r="AJ780" s="125" t="str">
        <f t="shared" si="233"/>
        <v>Correct</v>
      </c>
      <c r="AK780" s="125"/>
      <c r="AL780" s="115" t="s">
        <v>99</v>
      </c>
      <c r="AM780" s="115">
        <v>70</v>
      </c>
      <c r="AN780" s="115" t="s">
        <v>84</v>
      </c>
      <c r="AO780" s="115" t="s">
        <v>134</v>
      </c>
      <c r="AP780" s="115" t="s">
        <v>85</v>
      </c>
      <c r="AQ780" s="115" t="s">
        <v>86</v>
      </c>
      <c r="AR780" s="115" t="s">
        <v>87</v>
      </c>
      <c r="AS780" s="115" t="s">
        <v>93</v>
      </c>
      <c r="AT780" s="115" t="s">
        <v>112</v>
      </c>
      <c r="AU780" s="115" t="s">
        <v>106</v>
      </c>
      <c r="AV780" s="115" t="s">
        <v>91</v>
      </c>
    </row>
    <row r="781" spans="1:49">
      <c r="A781" s="115">
        <v>7020570643</v>
      </c>
      <c r="D781" s="115" t="s">
        <v>20</v>
      </c>
      <c r="J781" s="115" t="s">
        <v>26</v>
      </c>
      <c r="O781" s="125"/>
      <c r="P781" s="125">
        <f t="shared" si="216"/>
        <v>2</v>
      </c>
      <c r="Q781" s="125">
        <f t="shared" si="217"/>
        <v>1.5</v>
      </c>
      <c r="R781" s="125"/>
      <c r="S781" s="125">
        <f t="shared" si="218"/>
        <v>0</v>
      </c>
      <c r="T781" s="125">
        <f t="shared" si="219"/>
        <v>0</v>
      </c>
      <c r="U781" s="125">
        <f t="shared" si="220"/>
        <v>1</v>
      </c>
      <c r="V781" s="126">
        <f t="shared" si="221"/>
        <v>0</v>
      </c>
      <c r="W781" s="126">
        <f t="shared" si="222"/>
        <v>0</v>
      </c>
      <c r="X781" s="126">
        <f t="shared" si="223"/>
        <v>0</v>
      </c>
      <c r="Y781" s="126">
        <f t="shared" si="224"/>
        <v>0</v>
      </c>
      <c r="Z781" s="126">
        <f t="shared" si="225"/>
        <v>0</v>
      </c>
      <c r="AA781" s="126">
        <f t="shared" si="226"/>
        <v>1</v>
      </c>
      <c r="AB781" s="126">
        <f t="shared" si="227"/>
        <v>0</v>
      </c>
      <c r="AC781" s="126">
        <f t="shared" si="228"/>
        <v>0</v>
      </c>
      <c r="AD781" s="126">
        <f t="shared" si="229"/>
        <v>0</v>
      </c>
      <c r="AE781" s="126">
        <f t="shared" si="230"/>
        <v>0</v>
      </c>
      <c r="AF781" s="127"/>
      <c r="AG781" s="125"/>
      <c r="AH781" s="125">
        <f t="shared" si="231"/>
        <v>2</v>
      </c>
      <c r="AI781" s="125">
        <f t="shared" si="232"/>
        <v>2</v>
      </c>
      <c r="AJ781" s="125" t="str">
        <f t="shared" si="233"/>
        <v>Correct</v>
      </c>
      <c r="AK781" s="125"/>
      <c r="AL781" s="115" t="s">
        <v>99</v>
      </c>
    </row>
    <row r="782" spans="1:49">
      <c r="A782" s="115">
        <v>6985188761</v>
      </c>
      <c r="C782" s="115" t="s">
        <v>19</v>
      </c>
      <c r="K782" s="115" t="s">
        <v>27</v>
      </c>
      <c r="L782" s="115" t="s">
        <v>28</v>
      </c>
      <c r="O782" s="125"/>
      <c r="P782" s="125">
        <f t="shared" si="216"/>
        <v>3</v>
      </c>
      <c r="Q782" s="125">
        <f t="shared" si="217"/>
        <v>1</v>
      </c>
      <c r="R782" s="125"/>
      <c r="S782" s="125">
        <f t="shared" si="218"/>
        <v>0</v>
      </c>
      <c r="T782" s="125">
        <f t="shared" si="219"/>
        <v>1</v>
      </c>
      <c r="U782" s="125">
        <f t="shared" si="220"/>
        <v>0</v>
      </c>
      <c r="V782" s="126">
        <f t="shared" si="221"/>
        <v>0</v>
      </c>
      <c r="W782" s="126">
        <f t="shared" si="222"/>
        <v>0</v>
      </c>
      <c r="X782" s="126">
        <f t="shared" si="223"/>
        <v>0</v>
      </c>
      <c r="Y782" s="126">
        <f t="shared" si="224"/>
        <v>0</v>
      </c>
      <c r="Z782" s="126">
        <f t="shared" si="225"/>
        <v>0</v>
      </c>
      <c r="AA782" s="126">
        <f t="shared" si="226"/>
        <v>0</v>
      </c>
      <c r="AB782" s="126">
        <f t="shared" si="227"/>
        <v>1</v>
      </c>
      <c r="AC782" s="126">
        <f t="shared" si="228"/>
        <v>1</v>
      </c>
      <c r="AD782" s="126">
        <f t="shared" si="229"/>
        <v>0</v>
      </c>
      <c r="AE782" s="126">
        <f t="shared" si="230"/>
        <v>0</v>
      </c>
      <c r="AF782" s="127"/>
      <c r="AG782" s="125"/>
      <c r="AH782" s="125">
        <f t="shared" si="231"/>
        <v>3</v>
      </c>
      <c r="AI782" s="125">
        <f t="shared" si="232"/>
        <v>3</v>
      </c>
      <c r="AJ782" s="125" t="str">
        <f t="shared" si="233"/>
        <v>Correct</v>
      </c>
      <c r="AK782" s="125"/>
      <c r="AL782" s="115" t="s">
        <v>99</v>
      </c>
      <c r="AM782" s="115">
        <v>76</v>
      </c>
      <c r="AN782" s="115" t="s">
        <v>181</v>
      </c>
      <c r="AP782" s="115" t="s">
        <v>85</v>
      </c>
      <c r="AQ782" s="115" t="s">
        <v>86</v>
      </c>
      <c r="AR782" s="115" t="s">
        <v>87</v>
      </c>
      <c r="AS782" s="115" t="s">
        <v>100</v>
      </c>
      <c r="AT782" s="115" t="s">
        <v>94</v>
      </c>
      <c r="AU782" s="115" t="s">
        <v>90</v>
      </c>
      <c r="AV782" s="115" t="s">
        <v>91</v>
      </c>
      <c r="AW782" s="115" t="s">
        <v>86</v>
      </c>
    </row>
    <row r="783" spans="1:49">
      <c r="A783" s="115">
        <v>5584811868</v>
      </c>
      <c r="C783" s="115" t="s">
        <v>19</v>
      </c>
      <c r="J783" s="115" t="s">
        <v>26</v>
      </c>
      <c r="M783" s="115" t="s">
        <v>29</v>
      </c>
      <c r="O783" s="125"/>
      <c r="P783" s="125">
        <f t="shared" si="216"/>
        <v>3</v>
      </c>
      <c r="Q783" s="125">
        <f t="shared" si="217"/>
        <v>1</v>
      </c>
      <c r="R783" s="125"/>
      <c r="S783" s="125">
        <f t="shared" si="218"/>
        <v>0</v>
      </c>
      <c r="T783" s="125">
        <f t="shared" si="219"/>
        <v>1</v>
      </c>
      <c r="U783" s="125">
        <f t="shared" si="220"/>
        <v>0</v>
      </c>
      <c r="V783" s="126">
        <f t="shared" si="221"/>
        <v>0</v>
      </c>
      <c r="W783" s="126">
        <f t="shared" si="222"/>
        <v>0</v>
      </c>
      <c r="X783" s="126">
        <f t="shared" si="223"/>
        <v>0</v>
      </c>
      <c r="Y783" s="126">
        <f t="shared" si="224"/>
        <v>0</v>
      </c>
      <c r="Z783" s="126">
        <f t="shared" si="225"/>
        <v>0</v>
      </c>
      <c r="AA783" s="126">
        <f t="shared" si="226"/>
        <v>1</v>
      </c>
      <c r="AB783" s="126">
        <f t="shared" si="227"/>
        <v>0</v>
      </c>
      <c r="AC783" s="126">
        <f t="shared" si="228"/>
        <v>0</v>
      </c>
      <c r="AD783" s="126">
        <f t="shared" si="229"/>
        <v>1</v>
      </c>
      <c r="AE783" s="126">
        <f t="shared" si="230"/>
        <v>0</v>
      </c>
      <c r="AF783" s="127"/>
      <c r="AG783" s="125"/>
      <c r="AH783" s="125">
        <f t="shared" si="231"/>
        <v>3</v>
      </c>
      <c r="AI783" s="125">
        <f t="shared" si="232"/>
        <v>3</v>
      </c>
      <c r="AJ783" s="125" t="str">
        <f t="shared" si="233"/>
        <v>Correct</v>
      </c>
      <c r="AK783" s="125"/>
      <c r="AL783" s="115" t="s">
        <v>83</v>
      </c>
      <c r="AM783" s="115">
        <v>21</v>
      </c>
      <c r="AN783" s="115" t="s">
        <v>181</v>
      </c>
      <c r="AO783" s="115" t="s">
        <v>225</v>
      </c>
      <c r="AP783" s="115" t="s">
        <v>114</v>
      </c>
      <c r="AQ783" s="115" t="s">
        <v>91</v>
      </c>
      <c r="AR783" s="115" t="s">
        <v>137</v>
      </c>
      <c r="AS783" s="115" t="s">
        <v>93</v>
      </c>
      <c r="AT783" s="115" t="s">
        <v>102</v>
      </c>
      <c r="AU783" s="115" t="s">
        <v>90</v>
      </c>
      <c r="AV783" s="115" t="s">
        <v>91</v>
      </c>
      <c r="AW783" s="115" t="s">
        <v>91</v>
      </c>
    </row>
    <row r="784" spans="1:49">
      <c r="A784" s="115">
        <v>6982461936</v>
      </c>
      <c r="L784" s="115" t="s">
        <v>28</v>
      </c>
      <c r="O784" s="125"/>
      <c r="P784" s="125">
        <f t="shared" si="216"/>
        <v>1</v>
      </c>
      <c r="Q784" s="125">
        <f t="shared" si="217"/>
        <v>3</v>
      </c>
      <c r="R784" s="125"/>
      <c r="S784" s="125">
        <f t="shared" si="218"/>
        <v>0</v>
      </c>
      <c r="T784" s="125">
        <f t="shared" si="219"/>
        <v>0</v>
      </c>
      <c r="U784" s="125">
        <f t="shared" si="220"/>
        <v>0</v>
      </c>
      <c r="V784" s="126">
        <f t="shared" si="221"/>
        <v>0</v>
      </c>
      <c r="W784" s="126">
        <f t="shared" si="222"/>
        <v>0</v>
      </c>
      <c r="X784" s="126">
        <f t="shared" si="223"/>
        <v>0</v>
      </c>
      <c r="Y784" s="126">
        <f t="shared" si="224"/>
        <v>0</v>
      </c>
      <c r="Z784" s="126">
        <f t="shared" si="225"/>
        <v>0</v>
      </c>
      <c r="AA784" s="126">
        <f t="shared" si="226"/>
        <v>0</v>
      </c>
      <c r="AB784" s="126">
        <f t="shared" si="227"/>
        <v>0</v>
      </c>
      <c r="AC784" s="126">
        <f t="shared" si="228"/>
        <v>1</v>
      </c>
      <c r="AD784" s="126">
        <f t="shared" si="229"/>
        <v>0</v>
      </c>
      <c r="AE784" s="126">
        <f t="shared" si="230"/>
        <v>0</v>
      </c>
      <c r="AF784" s="127"/>
      <c r="AG784" s="125"/>
      <c r="AH784" s="125">
        <f t="shared" si="231"/>
        <v>1</v>
      </c>
      <c r="AI784" s="125">
        <f t="shared" si="232"/>
        <v>1</v>
      </c>
      <c r="AJ784" s="125" t="str">
        <f t="shared" si="233"/>
        <v>Correct</v>
      </c>
      <c r="AK784" s="125"/>
      <c r="AL784" s="115" t="s">
        <v>83</v>
      </c>
      <c r="AM784" s="115">
        <v>80</v>
      </c>
      <c r="AN784" s="115" t="s">
        <v>181</v>
      </c>
      <c r="AO784" s="115" t="s">
        <v>239</v>
      </c>
      <c r="AP784" s="115" t="s">
        <v>85</v>
      </c>
      <c r="AT784" s="115" t="s">
        <v>102</v>
      </c>
      <c r="AU784" s="115" t="s">
        <v>106</v>
      </c>
      <c r="AV784" s="115" t="s">
        <v>91</v>
      </c>
      <c r="AW784" s="115" t="s">
        <v>86</v>
      </c>
    </row>
    <row r="785" spans="1:49">
      <c r="A785" s="115">
        <v>7045772515</v>
      </c>
      <c r="L785" s="115" t="s">
        <v>28</v>
      </c>
      <c r="M785" s="115" t="s">
        <v>29</v>
      </c>
      <c r="N785" s="115" t="s">
        <v>30</v>
      </c>
      <c r="O785" s="125"/>
      <c r="P785" s="125">
        <f t="shared" si="216"/>
        <v>3</v>
      </c>
      <c r="Q785" s="125">
        <f t="shared" si="217"/>
        <v>1</v>
      </c>
      <c r="R785" s="125"/>
      <c r="S785" s="125">
        <f t="shared" si="218"/>
        <v>0</v>
      </c>
      <c r="T785" s="125">
        <f t="shared" si="219"/>
        <v>0</v>
      </c>
      <c r="U785" s="125">
        <f t="shared" si="220"/>
        <v>0</v>
      </c>
      <c r="V785" s="126">
        <f t="shared" si="221"/>
        <v>0</v>
      </c>
      <c r="W785" s="126">
        <f t="shared" si="222"/>
        <v>0</v>
      </c>
      <c r="X785" s="126">
        <f t="shared" si="223"/>
        <v>0</v>
      </c>
      <c r="Y785" s="126">
        <f t="shared" si="224"/>
        <v>0</v>
      </c>
      <c r="Z785" s="126">
        <f t="shared" si="225"/>
        <v>0</v>
      </c>
      <c r="AA785" s="126">
        <f t="shared" si="226"/>
        <v>0</v>
      </c>
      <c r="AB785" s="126">
        <f t="shared" si="227"/>
        <v>0</v>
      </c>
      <c r="AC785" s="126">
        <f t="shared" si="228"/>
        <v>1</v>
      </c>
      <c r="AD785" s="126">
        <f t="shared" si="229"/>
        <v>1</v>
      </c>
      <c r="AE785" s="126">
        <f t="shared" si="230"/>
        <v>1</v>
      </c>
      <c r="AF785" s="127"/>
      <c r="AG785" s="125"/>
      <c r="AH785" s="125">
        <f t="shared" si="231"/>
        <v>3</v>
      </c>
      <c r="AI785" s="125">
        <f t="shared" si="232"/>
        <v>3</v>
      </c>
      <c r="AJ785" s="125" t="str">
        <f t="shared" si="233"/>
        <v>Correct</v>
      </c>
      <c r="AK785" s="125"/>
      <c r="AL785" s="115" t="s">
        <v>83</v>
      </c>
      <c r="AM785" s="115">
        <v>82</v>
      </c>
      <c r="AN785" s="115" t="s">
        <v>181</v>
      </c>
      <c r="AO785" s="115" t="s">
        <v>241</v>
      </c>
      <c r="AP785" s="115" t="s">
        <v>85</v>
      </c>
      <c r="AQ785" s="115" t="s">
        <v>86</v>
      </c>
      <c r="AR785" s="115" t="s">
        <v>87</v>
      </c>
      <c r="AS785" s="115" t="s">
        <v>96</v>
      </c>
      <c r="AT785" s="115" t="s">
        <v>111</v>
      </c>
      <c r="AU785" s="115" t="s">
        <v>90</v>
      </c>
      <c r="AV785" s="115" t="s">
        <v>91</v>
      </c>
      <c r="AW785" s="115" t="s">
        <v>86</v>
      </c>
    </row>
    <row r="786" spans="1:49">
      <c r="A786" s="115">
        <v>5585846610</v>
      </c>
      <c r="C786" s="115" t="s">
        <v>19</v>
      </c>
      <c r="L786" s="115" t="s">
        <v>28</v>
      </c>
      <c r="M786" s="115" t="s">
        <v>29</v>
      </c>
      <c r="O786" s="125"/>
      <c r="P786" s="125">
        <f t="shared" si="216"/>
        <v>3</v>
      </c>
      <c r="Q786" s="125">
        <f t="shared" si="217"/>
        <v>1</v>
      </c>
      <c r="R786" s="125"/>
      <c r="S786" s="125">
        <f t="shared" si="218"/>
        <v>0</v>
      </c>
      <c r="T786" s="125">
        <f t="shared" si="219"/>
        <v>1</v>
      </c>
      <c r="U786" s="125">
        <f t="shared" si="220"/>
        <v>0</v>
      </c>
      <c r="V786" s="126">
        <f t="shared" si="221"/>
        <v>0</v>
      </c>
      <c r="W786" s="126">
        <f t="shared" si="222"/>
        <v>0</v>
      </c>
      <c r="X786" s="126">
        <f t="shared" si="223"/>
        <v>0</v>
      </c>
      <c r="Y786" s="126">
        <f t="shared" si="224"/>
        <v>0</v>
      </c>
      <c r="Z786" s="126">
        <f t="shared" si="225"/>
        <v>0</v>
      </c>
      <c r="AA786" s="126">
        <f t="shared" si="226"/>
        <v>0</v>
      </c>
      <c r="AB786" s="126">
        <f t="shared" si="227"/>
        <v>0</v>
      </c>
      <c r="AC786" s="126">
        <f t="shared" si="228"/>
        <v>1</v>
      </c>
      <c r="AD786" s="126">
        <f t="shared" si="229"/>
        <v>1</v>
      </c>
      <c r="AE786" s="126">
        <f t="shared" si="230"/>
        <v>0</v>
      </c>
      <c r="AF786" s="127"/>
      <c r="AG786" s="125"/>
      <c r="AH786" s="125">
        <f t="shared" si="231"/>
        <v>3</v>
      </c>
      <c r="AI786" s="125">
        <f t="shared" si="232"/>
        <v>3</v>
      </c>
      <c r="AJ786" s="125" t="str">
        <f t="shared" si="233"/>
        <v>Correct</v>
      </c>
      <c r="AK786" s="125"/>
      <c r="AL786" s="115" t="s">
        <v>99</v>
      </c>
      <c r="AM786" s="115">
        <v>74</v>
      </c>
      <c r="AN786" s="115" t="s">
        <v>181</v>
      </c>
      <c r="AO786" s="115" t="s">
        <v>211</v>
      </c>
      <c r="AP786" s="115" t="s">
        <v>85</v>
      </c>
      <c r="AQ786" s="115" t="s">
        <v>86</v>
      </c>
      <c r="AR786" s="115" t="s">
        <v>87</v>
      </c>
      <c r="AS786" s="115" t="s">
        <v>100</v>
      </c>
      <c r="AT786" s="115" t="s">
        <v>102</v>
      </c>
      <c r="AU786" s="115" t="s">
        <v>106</v>
      </c>
      <c r="AV786" s="115" t="s">
        <v>91</v>
      </c>
      <c r="AW786" s="115" t="s">
        <v>86</v>
      </c>
    </row>
    <row r="787" spans="1:49">
      <c r="A787" s="115">
        <v>6982475089</v>
      </c>
      <c r="C787" s="115" t="s">
        <v>19</v>
      </c>
      <c r="L787" s="115" t="s">
        <v>28</v>
      </c>
      <c r="N787" s="115" t="s">
        <v>30</v>
      </c>
      <c r="O787" s="125"/>
      <c r="P787" s="125">
        <f t="shared" si="216"/>
        <v>3</v>
      </c>
      <c r="Q787" s="125">
        <f t="shared" si="217"/>
        <v>1</v>
      </c>
      <c r="R787" s="125"/>
      <c r="S787" s="125">
        <f t="shared" si="218"/>
        <v>0</v>
      </c>
      <c r="T787" s="125">
        <f t="shared" si="219"/>
        <v>1</v>
      </c>
      <c r="U787" s="125">
        <f t="shared" si="220"/>
        <v>0</v>
      </c>
      <c r="V787" s="126">
        <f t="shared" si="221"/>
        <v>0</v>
      </c>
      <c r="W787" s="126">
        <f t="shared" si="222"/>
        <v>0</v>
      </c>
      <c r="X787" s="126">
        <f t="shared" si="223"/>
        <v>0</v>
      </c>
      <c r="Y787" s="126">
        <f t="shared" si="224"/>
        <v>0</v>
      </c>
      <c r="Z787" s="126">
        <f t="shared" si="225"/>
        <v>0</v>
      </c>
      <c r="AA787" s="126">
        <f t="shared" si="226"/>
        <v>0</v>
      </c>
      <c r="AB787" s="126">
        <f t="shared" si="227"/>
        <v>0</v>
      </c>
      <c r="AC787" s="126">
        <f t="shared" si="228"/>
        <v>1</v>
      </c>
      <c r="AD787" s="126">
        <f t="shared" si="229"/>
        <v>0</v>
      </c>
      <c r="AE787" s="126">
        <f t="shared" si="230"/>
        <v>1</v>
      </c>
      <c r="AF787" s="127"/>
      <c r="AG787" s="125"/>
      <c r="AH787" s="125">
        <f t="shared" si="231"/>
        <v>3</v>
      </c>
      <c r="AI787" s="125">
        <f t="shared" si="232"/>
        <v>3</v>
      </c>
      <c r="AJ787" s="125" t="str">
        <f t="shared" si="233"/>
        <v>Correct</v>
      </c>
      <c r="AK787" s="125"/>
      <c r="AL787" s="115" t="s">
        <v>99</v>
      </c>
      <c r="AM787" s="115">
        <v>76</v>
      </c>
      <c r="AN787" s="115" t="s">
        <v>181</v>
      </c>
      <c r="AO787" s="115" t="s">
        <v>203</v>
      </c>
      <c r="AP787" s="115" t="s">
        <v>85</v>
      </c>
      <c r="AQ787" s="115" t="s">
        <v>86</v>
      </c>
      <c r="AR787" s="115" t="s">
        <v>87</v>
      </c>
      <c r="AS787" s="115" t="s">
        <v>88</v>
      </c>
      <c r="AT787" s="115" t="s">
        <v>120</v>
      </c>
      <c r="AU787" s="115" t="s">
        <v>106</v>
      </c>
      <c r="AV787" s="115" t="s">
        <v>91</v>
      </c>
      <c r="AW787" s="115" t="s">
        <v>91</v>
      </c>
    </row>
    <row r="788" spans="1:49">
      <c r="A788" s="115">
        <v>7020353223</v>
      </c>
      <c r="L788" s="115" t="s">
        <v>28</v>
      </c>
      <c r="O788" s="125"/>
      <c r="P788" s="125">
        <f t="shared" si="216"/>
        <v>1</v>
      </c>
      <c r="Q788" s="125">
        <f t="shared" si="217"/>
        <v>3</v>
      </c>
      <c r="R788" s="125"/>
      <c r="S788" s="125">
        <f t="shared" si="218"/>
        <v>0</v>
      </c>
      <c r="T788" s="125">
        <f t="shared" si="219"/>
        <v>0</v>
      </c>
      <c r="U788" s="125">
        <f t="shared" si="220"/>
        <v>0</v>
      </c>
      <c r="V788" s="126">
        <f t="shared" si="221"/>
        <v>0</v>
      </c>
      <c r="W788" s="126">
        <f t="shared" si="222"/>
        <v>0</v>
      </c>
      <c r="X788" s="126">
        <f t="shared" si="223"/>
        <v>0</v>
      </c>
      <c r="Y788" s="126">
        <f t="shared" si="224"/>
        <v>0</v>
      </c>
      <c r="Z788" s="126">
        <f t="shared" si="225"/>
        <v>0</v>
      </c>
      <c r="AA788" s="126">
        <f t="shared" si="226"/>
        <v>0</v>
      </c>
      <c r="AB788" s="126">
        <f t="shared" si="227"/>
        <v>0</v>
      </c>
      <c r="AC788" s="126">
        <f t="shared" si="228"/>
        <v>1</v>
      </c>
      <c r="AD788" s="126">
        <f t="shared" si="229"/>
        <v>0</v>
      </c>
      <c r="AE788" s="126">
        <f t="shared" si="230"/>
        <v>0</v>
      </c>
      <c r="AF788" s="127"/>
      <c r="AG788" s="125"/>
      <c r="AH788" s="125">
        <f t="shared" si="231"/>
        <v>1</v>
      </c>
      <c r="AI788" s="125">
        <f t="shared" si="232"/>
        <v>1</v>
      </c>
      <c r="AJ788" s="125" t="str">
        <f t="shared" si="233"/>
        <v>Correct</v>
      </c>
      <c r="AK788" s="125"/>
      <c r="AL788" s="115" t="s">
        <v>99</v>
      </c>
      <c r="AM788" s="115">
        <v>58</v>
      </c>
      <c r="AN788" s="115" t="s">
        <v>181</v>
      </c>
      <c r="AO788" s="115" t="s">
        <v>192</v>
      </c>
      <c r="AP788" s="115" t="s">
        <v>85</v>
      </c>
      <c r="AQ788" s="115" t="s">
        <v>86</v>
      </c>
      <c r="AR788" s="115" t="s">
        <v>87</v>
      </c>
      <c r="AS788" s="115" t="s">
        <v>101</v>
      </c>
      <c r="AT788" s="115" t="s">
        <v>102</v>
      </c>
      <c r="AU788" s="115" t="s">
        <v>106</v>
      </c>
      <c r="AV788" s="115" t="s">
        <v>91</v>
      </c>
      <c r="AW788" s="115" t="s">
        <v>91</v>
      </c>
    </row>
    <row r="789" spans="1:49">
      <c r="A789" s="115">
        <v>7045789365</v>
      </c>
      <c r="O789" s="125"/>
      <c r="P789" s="125">
        <f t="shared" si="216"/>
        <v>0</v>
      </c>
      <c r="Q789" s="125" t="e">
        <f t="shared" si="217"/>
        <v>#DIV/0!</v>
      </c>
      <c r="R789" s="125"/>
      <c r="S789" s="125">
        <f t="shared" si="218"/>
        <v>0</v>
      </c>
      <c r="T789" s="125">
        <f t="shared" si="219"/>
        <v>0</v>
      </c>
      <c r="U789" s="125">
        <f t="shared" si="220"/>
        <v>0</v>
      </c>
      <c r="V789" s="126">
        <f t="shared" si="221"/>
        <v>0</v>
      </c>
      <c r="W789" s="126">
        <f t="shared" si="222"/>
        <v>0</v>
      </c>
      <c r="X789" s="126">
        <f t="shared" si="223"/>
        <v>0</v>
      </c>
      <c r="Y789" s="126">
        <f t="shared" si="224"/>
        <v>0</v>
      </c>
      <c r="Z789" s="126">
        <f t="shared" si="225"/>
        <v>0</v>
      </c>
      <c r="AA789" s="126">
        <f t="shared" si="226"/>
        <v>0</v>
      </c>
      <c r="AB789" s="126">
        <f t="shared" si="227"/>
        <v>0</v>
      </c>
      <c r="AC789" s="126">
        <f t="shared" si="228"/>
        <v>0</v>
      </c>
      <c r="AD789" s="126">
        <f t="shared" si="229"/>
        <v>0</v>
      </c>
      <c r="AE789" s="126">
        <f t="shared" si="230"/>
        <v>0</v>
      </c>
      <c r="AF789" s="127"/>
      <c r="AG789" s="125"/>
      <c r="AH789" s="125">
        <f t="shared" si="231"/>
        <v>0</v>
      </c>
      <c r="AI789" s="125">
        <f t="shared" si="232"/>
        <v>0</v>
      </c>
      <c r="AJ789" s="125" t="str">
        <f t="shared" si="233"/>
        <v>Correct</v>
      </c>
      <c r="AK789" s="125"/>
      <c r="AL789" s="115" t="s">
        <v>83</v>
      </c>
      <c r="AM789" s="115">
        <v>90</v>
      </c>
      <c r="AN789" s="115" t="s">
        <v>181</v>
      </c>
      <c r="AO789" s="115" t="s">
        <v>208</v>
      </c>
      <c r="AP789" s="115" t="s">
        <v>85</v>
      </c>
      <c r="AQ789" s="115" t="s">
        <v>86</v>
      </c>
      <c r="AR789" s="115" t="s">
        <v>87</v>
      </c>
      <c r="AS789" s="115" t="s">
        <v>96</v>
      </c>
      <c r="AT789" s="115" t="s">
        <v>94</v>
      </c>
      <c r="AU789" s="115" t="s">
        <v>106</v>
      </c>
      <c r="AV789" s="115" t="s">
        <v>91</v>
      </c>
      <c r="AW789" s="115" t="s">
        <v>86</v>
      </c>
    </row>
    <row r="790" spans="1:49">
      <c r="A790" s="115">
        <v>7045773524</v>
      </c>
      <c r="J790" s="115" t="s">
        <v>26</v>
      </c>
      <c r="K790" s="115" t="s">
        <v>27</v>
      </c>
      <c r="N790" s="115" t="s">
        <v>30</v>
      </c>
      <c r="O790" s="125"/>
      <c r="P790" s="125">
        <f t="shared" si="216"/>
        <v>3</v>
      </c>
      <c r="Q790" s="125">
        <f t="shared" si="217"/>
        <v>1</v>
      </c>
      <c r="R790" s="125"/>
      <c r="S790" s="125">
        <f t="shared" si="218"/>
        <v>0</v>
      </c>
      <c r="T790" s="125">
        <f t="shared" si="219"/>
        <v>0</v>
      </c>
      <c r="U790" s="125">
        <f t="shared" si="220"/>
        <v>0</v>
      </c>
      <c r="V790" s="126">
        <f t="shared" si="221"/>
        <v>0</v>
      </c>
      <c r="W790" s="126">
        <f t="shared" si="222"/>
        <v>0</v>
      </c>
      <c r="X790" s="126">
        <f t="shared" si="223"/>
        <v>0</v>
      </c>
      <c r="Y790" s="126">
        <f t="shared" si="224"/>
        <v>0</v>
      </c>
      <c r="Z790" s="126">
        <f t="shared" si="225"/>
        <v>0</v>
      </c>
      <c r="AA790" s="126">
        <f t="shared" si="226"/>
        <v>1</v>
      </c>
      <c r="AB790" s="126">
        <f t="shared" si="227"/>
        <v>1</v>
      </c>
      <c r="AC790" s="126">
        <f t="shared" si="228"/>
        <v>0</v>
      </c>
      <c r="AD790" s="126">
        <f t="shared" si="229"/>
        <v>0</v>
      </c>
      <c r="AE790" s="126">
        <f t="shared" si="230"/>
        <v>1</v>
      </c>
      <c r="AF790" s="127"/>
      <c r="AG790" s="125"/>
      <c r="AH790" s="125">
        <f t="shared" si="231"/>
        <v>3</v>
      </c>
      <c r="AI790" s="125">
        <f t="shared" si="232"/>
        <v>3</v>
      </c>
      <c r="AJ790" s="125" t="str">
        <f t="shared" si="233"/>
        <v>Correct</v>
      </c>
      <c r="AK790" s="125"/>
      <c r="AL790" s="115" t="s">
        <v>83</v>
      </c>
      <c r="AM790" s="115">
        <v>66</v>
      </c>
      <c r="AN790" s="115" t="s">
        <v>181</v>
      </c>
      <c r="AO790" s="115" t="s">
        <v>206</v>
      </c>
      <c r="AP790" s="115" t="s">
        <v>85</v>
      </c>
      <c r="AQ790" s="115" t="s">
        <v>86</v>
      </c>
      <c r="AR790" s="115" t="s">
        <v>87</v>
      </c>
      <c r="AS790" s="115" t="s">
        <v>100</v>
      </c>
      <c r="AT790" s="115" t="s">
        <v>89</v>
      </c>
      <c r="AU790" s="115" t="s">
        <v>106</v>
      </c>
      <c r="AV790" s="115" t="s">
        <v>91</v>
      </c>
      <c r="AW790" s="115" t="s">
        <v>91</v>
      </c>
    </row>
    <row r="791" spans="1:49">
      <c r="A791" s="115">
        <v>7011089972</v>
      </c>
      <c r="B791" s="115" t="s">
        <v>18</v>
      </c>
      <c r="D791" s="115" t="s">
        <v>20</v>
      </c>
      <c r="J791" s="115" t="s">
        <v>26</v>
      </c>
      <c r="N791" s="115" t="s">
        <v>30</v>
      </c>
      <c r="O791" s="125"/>
      <c r="P791" s="125">
        <f t="shared" si="216"/>
        <v>4</v>
      </c>
      <c r="Q791" s="125">
        <f t="shared" si="217"/>
        <v>0.75</v>
      </c>
      <c r="R791" s="125"/>
      <c r="S791" s="125">
        <f t="shared" si="218"/>
        <v>0.75</v>
      </c>
      <c r="T791" s="125">
        <f t="shared" si="219"/>
        <v>0</v>
      </c>
      <c r="U791" s="125">
        <f t="shared" si="220"/>
        <v>0.75</v>
      </c>
      <c r="V791" s="126">
        <f t="shared" si="221"/>
        <v>0</v>
      </c>
      <c r="W791" s="126">
        <f t="shared" si="222"/>
        <v>0</v>
      </c>
      <c r="X791" s="126">
        <f t="shared" si="223"/>
        <v>0</v>
      </c>
      <c r="Y791" s="126">
        <f t="shared" si="224"/>
        <v>0</v>
      </c>
      <c r="Z791" s="126">
        <f t="shared" si="225"/>
        <v>0</v>
      </c>
      <c r="AA791" s="126">
        <f t="shared" si="226"/>
        <v>0.75</v>
      </c>
      <c r="AB791" s="126">
        <f t="shared" si="227"/>
        <v>0</v>
      </c>
      <c r="AC791" s="126">
        <f t="shared" si="228"/>
        <v>0</v>
      </c>
      <c r="AD791" s="126">
        <f t="shared" si="229"/>
        <v>0</v>
      </c>
      <c r="AE791" s="126">
        <f t="shared" si="230"/>
        <v>0.75</v>
      </c>
      <c r="AF791" s="127"/>
      <c r="AG791" s="125"/>
      <c r="AH791" s="125">
        <f t="shared" si="231"/>
        <v>3</v>
      </c>
      <c r="AI791" s="125">
        <f t="shared" si="232"/>
        <v>4</v>
      </c>
      <c r="AJ791" s="125" t="str">
        <f t="shared" si="233"/>
        <v>Correct</v>
      </c>
      <c r="AK791" s="125"/>
      <c r="AL791" s="115" t="s">
        <v>83</v>
      </c>
      <c r="AM791" s="115">
        <v>31</v>
      </c>
      <c r="AN791" s="115" t="s">
        <v>432</v>
      </c>
      <c r="AQ791" s="115" t="s">
        <v>86</v>
      </c>
      <c r="AR791" s="115" t="s">
        <v>87</v>
      </c>
      <c r="AS791" s="115" t="s">
        <v>101</v>
      </c>
      <c r="AT791" s="115" t="s">
        <v>111</v>
      </c>
      <c r="AU791" s="115" t="s">
        <v>90</v>
      </c>
      <c r="AW791" s="115" t="s">
        <v>91</v>
      </c>
    </row>
    <row r="792" spans="1:49">
      <c r="A792" s="115">
        <v>7045764917</v>
      </c>
      <c r="C792" s="115" t="s">
        <v>19</v>
      </c>
      <c r="D792" s="115" t="s">
        <v>20</v>
      </c>
      <c r="M792" s="115" t="s">
        <v>29</v>
      </c>
      <c r="O792" s="125"/>
      <c r="P792" s="125">
        <f t="shared" si="216"/>
        <v>3</v>
      </c>
      <c r="Q792" s="125">
        <f t="shared" si="217"/>
        <v>1</v>
      </c>
      <c r="R792" s="125"/>
      <c r="S792" s="125">
        <f t="shared" si="218"/>
        <v>0</v>
      </c>
      <c r="T792" s="125">
        <f t="shared" si="219"/>
        <v>1</v>
      </c>
      <c r="U792" s="125">
        <f t="shared" si="220"/>
        <v>1</v>
      </c>
      <c r="V792" s="126">
        <f t="shared" si="221"/>
        <v>0</v>
      </c>
      <c r="W792" s="126">
        <f t="shared" si="222"/>
        <v>0</v>
      </c>
      <c r="X792" s="126">
        <f t="shared" si="223"/>
        <v>0</v>
      </c>
      <c r="Y792" s="126">
        <f t="shared" si="224"/>
        <v>0</v>
      </c>
      <c r="Z792" s="126">
        <f t="shared" si="225"/>
        <v>0</v>
      </c>
      <c r="AA792" s="126">
        <f t="shared" si="226"/>
        <v>0</v>
      </c>
      <c r="AB792" s="126">
        <f t="shared" si="227"/>
        <v>0</v>
      </c>
      <c r="AC792" s="126">
        <f t="shared" si="228"/>
        <v>0</v>
      </c>
      <c r="AD792" s="126">
        <f t="shared" si="229"/>
        <v>1</v>
      </c>
      <c r="AE792" s="126">
        <f t="shared" si="230"/>
        <v>0</v>
      </c>
      <c r="AF792" s="127"/>
      <c r="AG792" s="125"/>
      <c r="AH792" s="125">
        <f t="shared" si="231"/>
        <v>3</v>
      </c>
      <c r="AI792" s="125">
        <f t="shared" si="232"/>
        <v>3</v>
      </c>
      <c r="AJ792" s="125" t="str">
        <f t="shared" si="233"/>
        <v>Correct</v>
      </c>
      <c r="AK792" s="125"/>
      <c r="AL792" s="115" t="s">
        <v>99</v>
      </c>
      <c r="AM792" s="115">
        <v>75</v>
      </c>
      <c r="AN792" s="115" t="s">
        <v>181</v>
      </c>
      <c r="AO792" s="115" t="s">
        <v>208</v>
      </c>
      <c r="AP792" s="115" t="s">
        <v>85</v>
      </c>
      <c r="AQ792" s="115" t="s">
        <v>86</v>
      </c>
      <c r="AR792" s="115" t="s">
        <v>87</v>
      </c>
      <c r="AS792" s="115" t="s">
        <v>101</v>
      </c>
      <c r="AT792" s="115" t="s">
        <v>102</v>
      </c>
      <c r="AU792" s="115" t="s">
        <v>106</v>
      </c>
      <c r="AV792" s="115" t="s">
        <v>91</v>
      </c>
      <c r="AW792" s="115" t="s">
        <v>86</v>
      </c>
    </row>
    <row r="793" spans="1:49">
      <c r="A793" s="115">
        <v>7020564814</v>
      </c>
      <c r="J793" s="115" t="s">
        <v>26</v>
      </c>
      <c r="K793" s="115" t="s">
        <v>27</v>
      </c>
      <c r="L793" s="115" t="s">
        <v>28</v>
      </c>
      <c r="O793" s="125"/>
      <c r="P793" s="125">
        <f t="shared" si="216"/>
        <v>3</v>
      </c>
      <c r="Q793" s="125">
        <f t="shared" si="217"/>
        <v>1</v>
      </c>
      <c r="R793" s="125"/>
      <c r="S793" s="125">
        <f t="shared" si="218"/>
        <v>0</v>
      </c>
      <c r="T793" s="125">
        <f t="shared" si="219"/>
        <v>0</v>
      </c>
      <c r="U793" s="125">
        <f t="shared" si="220"/>
        <v>0</v>
      </c>
      <c r="V793" s="126">
        <f t="shared" si="221"/>
        <v>0</v>
      </c>
      <c r="W793" s="126">
        <f t="shared" si="222"/>
        <v>0</v>
      </c>
      <c r="X793" s="126">
        <f t="shared" si="223"/>
        <v>0</v>
      </c>
      <c r="Y793" s="126">
        <f t="shared" si="224"/>
        <v>0</v>
      </c>
      <c r="Z793" s="126">
        <f t="shared" si="225"/>
        <v>0</v>
      </c>
      <c r="AA793" s="126">
        <f t="shared" si="226"/>
        <v>1</v>
      </c>
      <c r="AB793" s="126">
        <f t="shared" si="227"/>
        <v>1</v>
      </c>
      <c r="AC793" s="126">
        <f t="shared" si="228"/>
        <v>1</v>
      </c>
      <c r="AD793" s="126">
        <f t="shared" si="229"/>
        <v>0</v>
      </c>
      <c r="AE793" s="126">
        <f t="shared" si="230"/>
        <v>0</v>
      </c>
      <c r="AF793" s="127"/>
      <c r="AG793" s="125"/>
      <c r="AH793" s="125">
        <f t="shared" si="231"/>
        <v>3</v>
      </c>
      <c r="AI793" s="125">
        <f t="shared" si="232"/>
        <v>3</v>
      </c>
      <c r="AJ793" s="125" t="str">
        <f t="shared" si="233"/>
        <v>Correct</v>
      </c>
      <c r="AK793" s="125"/>
      <c r="AL793" s="115" t="s">
        <v>83</v>
      </c>
      <c r="AM793" s="115">
        <v>54</v>
      </c>
      <c r="AN793" s="115" t="s">
        <v>181</v>
      </c>
      <c r="AO793" s="115" t="s">
        <v>224</v>
      </c>
      <c r="AP793" s="115" t="s">
        <v>85</v>
      </c>
      <c r="AQ793" s="115" t="s">
        <v>86</v>
      </c>
      <c r="AR793" s="115" t="s">
        <v>87</v>
      </c>
      <c r="AS793" s="115" t="s">
        <v>101</v>
      </c>
      <c r="AT793" s="115" t="s">
        <v>89</v>
      </c>
      <c r="AU793" s="115" t="s">
        <v>90</v>
      </c>
      <c r="AV793" s="115" t="s">
        <v>91</v>
      </c>
      <c r="AW793" s="115" t="s">
        <v>91</v>
      </c>
    </row>
    <row r="794" spans="1:49">
      <c r="A794" s="115">
        <v>7020352272</v>
      </c>
      <c r="O794" s="125"/>
      <c r="P794" s="125">
        <f t="shared" si="216"/>
        <v>0</v>
      </c>
      <c r="Q794" s="125" t="e">
        <f t="shared" si="217"/>
        <v>#DIV/0!</v>
      </c>
      <c r="R794" s="125"/>
      <c r="S794" s="125">
        <f t="shared" si="218"/>
        <v>0</v>
      </c>
      <c r="T794" s="125">
        <f t="shared" si="219"/>
        <v>0</v>
      </c>
      <c r="U794" s="125">
        <f t="shared" si="220"/>
        <v>0</v>
      </c>
      <c r="V794" s="126">
        <f t="shared" si="221"/>
        <v>0</v>
      </c>
      <c r="W794" s="126">
        <f t="shared" si="222"/>
        <v>0</v>
      </c>
      <c r="X794" s="126">
        <f t="shared" si="223"/>
        <v>0</v>
      </c>
      <c r="Y794" s="126">
        <f t="shared" si="224"/>
        <v>0</v>
      </c>
      <c r="Z794" s="126">
        <f t="shared" si="225"/>
        <v>0</v>
      </c>
      <c r="AA794" s="126">
        <f t="shared" si="226"/>
        <v>0</v>
      </c>
      <c r="AB794" s="126">
        <f t="shared" si="227"/>
        <v>0</v>
      </c>
      <c r="AC794" s="126">
        <f t="shared" si="228"/>
        <v>0</v>
      </c>
      <c r="AD794" s="126">
        <f t="shared" si="229"/>
        <v>0</v>
      </c>
      <c r="AE794" s="126">
        <f t="shared" si="230"/>
        <v>0</v>
      </c>
      <c r="AF794" s="127"/>
      <c r="AG794" s="125"/>
      <c r="AH794" s="125">
        <f t="shared" si="231"/>
        <v>0</v>
      </c>
      <c r="AI794" s="125">
        <f t="shared" si="232"/>
        <v>0</v>
      </c>
      <c r="AJ794" s="125" t="str">
        <f t="shared" si="233"/>
        <v>Correct</v>
      </c>
      <c r="AK794" s="125"/>
      <c r="AL794" s="115" t="s">
        <v>83</v>
      </c>
      <c r="AM794" s="115">
        <v>37</v>
      </c>
      <c r="AN794" s="115" t="s">
        <v>181</v>
      </c>
      <c r="AO794" s="115" t="s">
        <v>189</v>
      </c>
      <c r="AP794" s="115" t="s">
        <v>85</v>
      </c>
      <c r="AQ794" s="115" t="s">
        <v>86</v>
      </c>
      <c r="AR794" s="115" t="s">
        <v>87</v>
      </c>
      <c r="AT794" s="115" t="s">
        <v>94</v>
      </c>
      <c r="AU794" s="115" t="s">
        <v>90</v>
      </c>
      <c r="AV794" s="115" t="s">
        <v>91</v>
      </c>
      <c r="AW794" s="115" t="s">
        <v>91</v>
      </c>
    </row>
    <row r="795" spans="1:49">
      <c r="A795" s="115">
        <v>5590611923</v>
      </c>
      <c r="C795" s="115" t="s">
        <v>19</v>
      </c>
      <c r="K795" s="115" t="s">
        <v>27</v>
      </c>
      <c r="L795" s="115" t="s">
        <v>28</v>
      </c>
      <c r="O795" s="125"/>
      <c r="P795" s="125">
        <f t="shared" si="216"/>
        <v>3</v>
      </c>
      <c r="Q795" s="125">
        <f t="shared" si="217"/>
        <v>1</v>
      </c>
      <c r="R795" s="125"/>
      <c r="S795" s="125">
        <f t="shared" si="218"/>
        <v>0</v>
      </c>
      <c r="T795" s="125">
        <f t="shared" si="219"/>
        <v>1</v>
      </c>
      <c r="U795" s="125">
        <f t="shared" si="220"/>
        <v>0</v>
      </c>
      <c r="V795" s="126">
        <f t="shared" si="221"/>
        <v>0</v>
      </c>
      <c r="W795" s="126">
        <f t="shared" si="222"/>
        <v>0</v>
      </c>
      <c r="X795" s="126">
        <f t="shared" si="223"/>
        <v>0</v>
      </c>
      <c r="Y795" s="126">
        <f t="shared" si="224"/>
        <v>0</v>
      </c>
      <c r="Z795" s="126">
        <f t="shared" si="225"/>
        <v>0</v>
      </c>
      <c r="AA795" s="126">
        <f t="shared" si="226"/>
        <v>0</v>
      </c>
      <c r="AB795" s="126">
        <f t="shared" si="227"/>
        <v>1</v>
      </c>
      <c r="AC795" s="126">
        <f t="shared" si="228"/>
        <v>1</v>
      </c>
      <c r="AD795" s="126">
        <f t="shared" si="229"/>
        <v>0</v>
      </c>
      <c r="AE795" s="126">
        <f t="shared" si="230"/>
        <v>0</v>
      </c>
      <c r="AF795" s="127"/>
      <c r="AG795" s="125"/>
      <c r="AH795" s="125">
        <f t="shared" si="231"/>
        <v>3</v>
      </c>
      <c r="AI795" s="125">
        <f t="shared" si="232"/>
        <v>3</v>
      </c>
      <c r="AJ795" s="125" t="str">
        <f t="shared" si="233"/>
        <v>Correct</v>
      </c>
      <c r="AK795" s="125"/>
      <c r="AL795" s="115" t="s">
        <v>99</v>
      </c>
      <c r="AM795" s="115">
        <v>26</v>
      </c>
      <c r="AN795" s="115" t="s">
        <v>432</v>
      </c>
      <c r="AP795" s="115" t="s">
        <v>85</v>
      </c>
      <c r="AQ795" s="115" t="s">
        <v>91</v>
      </c>
      <c r="AR795" s="115" t="s">
        <v>108</v>
      </c>
      <c r="AS795" s="115" t="s">
        <v>96</v>
      </c>
      <c r="AT795" s="115" t="s">
        <v>102</v>
      </c>
      <c r="AU795" s="115" t="s">
        <v>90</v>
      </c>
      <c r="AV795" s="115" t="s">
        <v>91</v>
      </c>
    </row>
    <row r="796" spans="1:49">
      <c r="A796" s="115">
        <v>5600951520</v>
      </c>
      <c r="L796" s="115" t="s">
        <v>28</v>
      </c>
      <c r="O796" s="125"/>
      <c r="P796" s="125">
        <f t="shared" si="216"/>
        <v>1</v>
      </c>
      <c r="Q796" s="125">
        <f t="shared" si="217"/>
        <v>3</v>
      </c>
      <c r="R796" s="125"/>
      <c r="S796" s="125">
        <f t="shared" si="218"/>
        <v>0</v>
      </c>
      <c r="T796" s="125">
        <f t="shared" si="219"/>
        <v>0</v>
      </c>
      <c r="U796" s="125">
        <f t="shared" si="220"/>
        <v>0</v>
      </c>
      <c r="V796" s="126">
        <f t="shared" si="221"/>
        <v>0</v>
      </c>
      <c r="W796" s="126">
        <f t="shared" si="222"/>
        <v>0</v>
      </c>
      <c r="X796" s="126">
        <f t="shared" si="223"/>
        <v>0</v>
      </c>
      <c r="Y796" s="126">
        <f t="shared" si="224"/>
        <v>0</v>
      </c>
      <c r="Z796" s="126">
        <f t="shared" si="225"/>
        <v>0</v>
      </c>
      <c r="AA796" s="126">
        <f t="shared" si="226"/>
        <v>0</v>
      </c>
      <c r="AB796" s="126">
        <f t="shared" si="227"/>
        <v>0</v>
      </c>
      <c r="AC796" s="126">
        <f t="shared" si="228"/>
        <v>1</v>
      </c>
      <c r="AD796" s="126">
        <f t="shared" si="229"/>
        <v>0</v>
      </c>
      <c r="AE796" s="126">
        <f t="shared" si="230"/>
        <v>0</v>
      </c>
      <c r="AF796" s="127"/>
      <c r="AG796" s="125"/>
      <c r="AH796" s="125">
        <f t="shared" si="231"/>
        <v>1</v>
      </c>
      <c r="AI796" s="125">
        <f t="shared" si="232"/>
        <v>1</v>
      </c>
      <c r="AJ796" s="125" t="str">
        <f t="shared" si="233"/>
        <v>Correct</v>
      </c>
      <c r="AK796" s="125"/>
      <c r="AL796" s="115"/>
    </row>
    <row r="797" spans="1:49">
      <c r="A797" s="115">
        <v>6985475941</v>
      </c>
      <c r="B797" s="115" t="s">
        <v>18</v>
      </c>
      <c r="F797" s="115" t="s">
        <v>22</v>
      </c>
      <c r="J797" s="115" t="s">
        <v>26</v>
      </c>
      <c r="K797" s="115" t="s">
        <v>27</v>
      </c>
      <c r="L797" s="115" t="s">
        <v>28</v>
      </c>
      <c r="N797" s="115" t="s">
        <v>30</v>
      </c>
      <c r="O797" s="125"/>
      <c r="P797" s="125">
        <f t="shared" si="216"/>
        <v>6</v>
      </c>
      <c r="Q797" s="125">
        <f t="shared" si="217"/>
        <v>0.5</v>
      </c>
      <c r="R797" s="125"/>
      <c r="S797" s="125">
        <f t="shared" si="218"/>
        <v>0.5</v>
      </c>
      <c r="T797" s="125">
        <f t="shared" si="219"/>
        <v>0</v>
      </c>
      <c r="U797" s="125">
        <f t="shared" si="220"/>
        <v>0</v>
      </c>
      <c r="V797" s="126">
        <f t="shared" si="221"/>
        <v>0</v>
      </c>
      <c r="W797" s="126">
        <f t="shared" si="222"/>
        <v>0.5</v>
      </c>
      <c r="X797" s="126">
        <f t="shared" si="223"/>
        <v>0</v>
      </c>
      <c r="Y797" s="126">
        <f t="shared" si="224"/>
        <v>0</v>
      </c>
      <c r="Z797" s="126">
        <f t="shared" si="225"/>
        <v>0</v>
      </c>
      <c r="AA797" s="126">
        <f t="shared" si="226"/>
        <v>0.5</v>
      </c>
      <c r="AB797" s="126">
        <f t="shared" si="227"/>
        <v>0.5</v>
      </c>
      <c r="AC797" s="126">
        <f t="shared" si="228"/>
        <v>0.5</v>
      </c>
      <c r="AD797" s="126">
        <f t="shared" si="229"/>
        <v>0</v>
      </c>
      <c r="AE797" s="126">
        <f t="shared" si="230"/>
        <v>0.5</v>
      </c>
      <c r="AF797" s="127"/>
      <c r="AG797" s="125"/>
      <c r="AH797" s="125">
        <f t="shared" si="231"/>
        <v>3</v>
      </c>
      <c r="AI797" s="125">
        <f t="shared" si="232"/>
        <v>6</v>
      </c>
      <c r="AJ797" s="125" t="str">
        <f t="shared" si="233"/>
        <v>Correct</v>
      </c>
      <c r="AK797" s="125"/>
      <c r="AL797" s="115" t="s">
        <v>83</v>
      </c>
      <c r="AM797" s="115">
        <v>69</v>
      </c>
      <c r="AN797" s="115" t="s">
        <v>181</v>
      </c>
      <c r="AO797" s="115" t="s">
        <v>222</v>
      </c>
      <c r="AP797" s="115" t="s">
        <v>85</v>
      </c>
      <c r="AQ797" s="115" t="s">
        <v>86</v>
      </c>
      <c r="AR797" s="115" t="s">
        <v>116</v>
      </c>
      <c r="AS797" s="115" t="s">
        <v>100</v>
      </c>
      <c r="AT797" s="115" t="s">
        <v>94</v>
      </c>
      <c r="AU797" s="115" t="s">
        <v>90</v>
      </c>
      <c r="AV797" s="115" t="s">
        <v>91</v>
      </c>
      <c r="AW797" s="115" t="s">
        <v>91</v>
      </c>
    </row>
    <row r="798" spans="1:49">
      <c r="A798" s="115">
        <v>6985441147</v>
      </c>
      <c r="C798" s="115" t="s">
        <v>19</v>
      </c>
      <c r="J798" s="115" t="s">
        <v>26</v>
      </c>
      <c r="K798" s="115" t="s">
        <v>27</v>
      </c>
      <c r="O798" s="125"/>
      <c r="P798" s="125">
        <f t="shared" si="216"/>
        <v>3</v>
      </c>
      <c r="Q798" s="125">
        <f t="shared" si="217"/>
        <v>1</v>
      </c>
      <c r="R798" s="125"/>
      <c r="S798" s="125">
        <f t="shared" si="218"/>
        <v>0</v>
      </c>
      <c r="T798" s="125">
        <f t="shared" si="219"/>
        <v>1</v>
      </c>
      <c r="U798" s="125">
        <f t="shared" si="220"/>
        <v>0</v>
      </c>
      <c r="V798" s="126">
        <f t="shared" si="221"/>
        <v>0</v>
      </c>
      <c r="W798" s="126">
        <f t="shared" si="222"/>
        <v>0</v>
      </c>
      <c r="X798" s="126">
        <f t="shared" si="223"/>
        <v>0</v>
      </c>
      <c r="Y798" s="126">
        <f t="shared" si="224"/>
        <v>0</v>
      </c>
      <c r="Z798" s="126">
        <f t="shared" si="225"/>
        <v>0</v>
      </c>
      <c r="AA798" s="126">
        <f t="shared" si="226"/>
        <v>1</v>
      </c>
      <c r="AB798" s="126">
        <f t="shared" si="227"/>
        <v>1</v>
      </c>
      <c r="AC798" s="126">
        <f t="shared" si="228"/>
        <v>0</v>
      </c>
      <c r="AD798" s="126">
        <f t="shared" si="229"/>
        <v>0</v>
      </c>
      <c r="AE798" s="126">
        <f t="shared" si="230"/>
        <v>0</v>
      </c>
      <c r="AF798" s="127"/>
      <c r="AG798" s="125"/>
      <c r="AH798" s="125">
        <f t="shared" si="231"/>
        <v>3</v>
      </c>
      <c r="AI798" s="125">
        <f t="shared" si="232"/>
        <v>3</v>
      </c>
      <c r="AJ798" s="125" t="str">
        <f t="shared" si="233"/>
        <v>Correct</v>
      </c>
      <c r="AK798" s="125"/>
      <c r="AL798" s="115" t="s">
        <v>99</v>
      </c>
      <c r="AM798" s="115">
        <v>67</v>
      </c>
      <c r="AN798" s="115" t="s">
        <v>84</v>
      </c>
      <c r="AO798" s="115" t="s">
        <v>156</v>
      </c>
      <c r="AP798" s="115" t="s">
        <v>85</v>
      </c>
      <c r="AQ798" s="115" t="s">
        <v>86</v>
      </c>
      <c r="AR798" s="115" t="s">
        <v>87</v>
      </c>
      <c r="AT798" s="115" t="s">
        <v>109</v>
      </c>
      <c r="AU798" s="115" t="s">
        <v>90</v>
      </c>
      <c r="AV798" s="115" t="s">
        <v>91</v>
      </c>
      <c r="AW798" s="115" t="s">
        <v>91</v>
      </c>
    </row>
    <row r="799" spans="1:49">
      <c r="A799" s="115">
        <v>7044848704</v>
      </c>
      <c r="L799" s="115" t="s">
        <v>28</v>
      </c>
      <c r="O799" s="125"/>
      <c r="P799" s="125">
        <f t="shared" si="216"/>
        <v>1</v>
      </c>
      <c r="Q799" s="125">
        <f t="shared" si="217"/>
        <v>3</v>
      </c>
      <c r="R799" s="125"/>
      <c r="S799" s="125">
        <f t="shared" si="218"/>
        <v>0</v>
      </c>
      <c r="T799" s="125">
        <f t="shared" si="219"/>
        <v>0</v>
      </c>
      <c r="U799" s="125">
        <f t="shared" si="220"/>
        <v>0</v>
      </c>
      <c r="V799" s="126">
        <f t="shared" si="221"/>
        <v>0</v>
      </c>
      <c r="W799" s="126">
        <f t="shared" si="222"/>
        <v>0</v>
      </c>
      <c r="X799" s="126">
        <f t="shared" si="223"/>
        <v>0</v>
      </c>
      <c r="Y799" s="126">
        <f t="shared" si="224"/>
        <v>0</v>
      </c>
      <c r="Z799" s="126">
        <f t="shared" si="225"/>
        <v>0</v>
      </c>
      <c r="AA799" s="126">
        <f t="shared" si="226"/>
        <v>0</v>
      </c>
      <c r="AB799" s="126">
        <f t="shared" si="227"/>
        <v>0</v>
      </c>
      <c r="AC799" s="126">
        <f t="shared" si="228"/>
        <v>1</v>
      </c>
      <c r="AD799" s="126">
        <f t="shared" si="229"/>
        <v>0</v>
      </c>
      <c r="AE799" s="126">
        <f t="shared" si="230"/>
        <v>0</v>
      </c>
      <c r="AF799" s="127"/>
      <c r="AG799" s="125"/>
      <c r="AH799" s="125">
        <f t="shared" si="231"/>
        <v>1</v>
      </c>
      <c r="AI799" s="125">
        <f t="shared" si="232"/>
        <v>1</v>
      </c>
      <c r="AJ799" s="125" t="str">
        <f t="shared" si="233"/>
        <v>Correct</v>
      </c>
      <c r="AK799" s="125"/>
      <c r="AL799" s="115" t="s">
        <v>83</v>
      </c>
      <c r="AM799" s="115">
        <v>63</v>
      </c>
      <c r="AN799" s="115" t="s">
        <v>181</v>
      </c>
      <c r="AO799" s="115" t="s">
        <v>237</v>
      </c>
      <c r="AP799" s="115" t="s">
        <v>85</v>
      </c>
      <c r="AQ799" s="115" t="s">
        <v>86</v>
      </c>
      <c r="AR799" s="115" t="s">
        <v>87</v>
      </c>
      <c r="AS799" s="115" t="s">
        <v>93</v>
      </c>
      <c r="AT799" s="115" t="s">
        <v>102</v>
      </c>
      <c r="AV799" s="115" t="s">
        <v>91</v>
      </c>
      <c r="AW799" s="115" t="s">
        <v>91</v>
      </c>
    </row>
    <row r="800" spans="1:49">
      <c r="A800" s="115">
        <v>7045779097</v>
      </c>
      <c r="C800" s="115" t="s">
        <v>19</v>
      </c>
      <c r="J800" s="115" t="s">
        <v>26</v>
      </c>
      <c r="O800" s="125"/>
      <c r="P800" s="125">
        <f t="shared" si="216"/>
        <v>2</v>
      </c>
      <c r="Q800" s="125">
        <f t="shared" si="217"/>
        <v>1.5</v>
      </c>
      <c r="R800" s="125"/>
      <c r="S800" s="125">
        <f t="shared" si="218"/>
        <v>0</v>
      </c>
      <c r="T800" s="125">
        <f t="shared" si="219"/>
        <v>1</v>
      </c>
      <c r="U800" s="125">
        <f t="shared" si="220"/>
        <v>0</v>
      </c>
      <c r="V800" s="126">
        <f t="shared" si="221"/>
        <v>0</v>
      </c>
      <c r="W800" s="126">
        <f t="shared" si="222"/>
        <v>0</v>
      </c>
      <c r="X800" s="126">
        <f t="shared" si="223"/>
        <v>0</v>
      </c>
      <c r="Y800" s="126">
        <f t="shared" si="224"/>
        <v>0</v>
      </c>
      <c r="Z800" s="126">
        <f t="shared" si="225"/>
        <v>0</v>
      </c>
      <c r="AA800" s="126">
        <f t="shared" si="226"/>
        <v>1</v>
      </c>
      <c r="AB800" s="126">
        <f t="shared" si="227"/>
        <v>0</v>
      </c>
      <c r="AC800" s="126">
        <f t="shared" si="228"/>
        <v>0</v>
      </c>
      <c r="AD800" s="126">
        <f t="shared" si="229"/>
        <v>0</v>
      </c>
      <c r="AE800" s="126">
        <f t="shared" si="230"/>
        <v>0</v>
      </c>
      <c r="AF800" s="127"/>
      <c r="AG800" s="125"/>
      <c r="AH800" s="125">
        <f t="shared" si="231"/>
        <v>2</v>
      </c>
      <c r="AI800" s="125">
        <f t="shared" si="232"/>
        <v>2</v>
      </c>
      <c r="AJ800" s="125" t="str">
        <f t="shared" si="233"/>
        <v>Correct</v>
      </c>
      <c r="AK800" s="125"/>
      <c r="AL800" s="115" t="s">
        <v>99</v>
      </c>
      <c r="AM800" s="115">
        <v>89</v>
      </c>
      <c r="AN800" s="115" t="s">
        <v>181</v>
      </c>
      <c r="AO800" s="115" t="s">
        <v>230</v>
      </c>
      <c r="AP800" s="115" t="s">
        <v>85</v>
      </c>
      <c r="AQ800" s="115" t="s">
        <v>86</v>
      </c>
      <c r="AS800" s="115" t="s">
        <v>101</v>
      </c>
      <c r="AT800" s="115" t="s">
        <v>102</v>
      </c>
      <c r="AU800" s="115" t="s">
        <v>106</v>
      </c>
      <c r="AV800" s="115" t="s">
        <v>91</v>
      </c>
      <c r="AW800" s="115" t="s">
        <v>86</v>
      </c>
    </row>
    <row r="801" spans="1:49">
      <c r="A801" s="115">
        <v>7020351924</v>
      </c>
      <c r="C801" s="115" t="s">
        <v>19</v>
      </c>
      <c r="I801" s="115" t="s">
        <v>25</v>
      </c>
      <c r="K801" s="115" t="s">
        <v>27</v>
      </c>
      <c r="L801" s="115" t="s">
        <v>28</v>
      </c>
      <c r="O801" s="125"/>
      <c r="P801" s="125">
        <f t="shared" si="216"/>
        <v>4</v>
      </c>
      <c r="Q801" s="125">
        <f t="shared" si="217"/>
        <v>0.75</v>
      </c>
      <c r="R801" s="125"/>
      <c r="S801" s="125">
        <f t="shared" si="218"/>
        <v>0</v>
      </c>
      <c r="T801" s="125">
        <f t="shared" si="219"/>
        <v>0.75</v>
      </c>
      <c r="U801" s="125">
        <f t="shared" si="220"/>
        <v>0</v>
      </c>
      <c r="V801" s="126">
        <f t="shared" si="221"/>
        <v>0</v>
      </c>
      <c r="W801" s="126">
        <f t="shared" si="222"/>
        <v>0</v>
      </c>
      <c r="X801" s="126">
        <f t="shared" si="223"/>
        <v>0</v>
      </c>
      <c r="Y801" s="126">
        <f t="shared" si="224"/>
        <v>0</v>
      </c>
      <c r="Z801" s="126">
        <f t="shared" si="225"/>
        <v>0.75</v>
      </c>
      <c r="AA801" s="126">
        <f t="shared" si="226"/>
        <v>0</v>
      </c>
      <c r="AB801" s="126">
        <f t="shared" si="227"/>
        <v>0.75</v>
      </c>
      <c r="AC801" s="126">
        <f t="shared" si="228"/>
        <v>0.75</v>
      </c>
      <c r="AD801" s="126">
        <f t="shared" si="229"/>
        <v>0</v>
      </c>
      <c r="AE801" s="126">
        <f t="shared" si="230"/>
        <v>0</v>
      </c>
      <c r="AF801" s="127"/>
      <c r="AG801" s="125"/>
      <c r="AH801" s="125">
        <f t="shared" si="231"/>
        <v>3</v>
      </c>
      <c r="AI801" s="125">
        <f t="shared" si="232"/>
        <v>4</v>
      </c>
      <c r="AJ801" s="125" t="str">
        <f t="shared" si="233"/>
        <v>Correct</v>
      </c>
      <c r="AK801" s="125"/>
      <c r="AL801" s="115" t="s">
        <v>83</v>
      </c>
      <c r="AM801" s="115">
        <v>31</v>
      </c>
      <c r="AN801" s="115" t="s">
        <v>181</v>
      </c>
      <c r="AO801" s="115" t="s">
        <v>244</v>
      </c>
      <c r="AP801" s="115" t="s">
        <v>85</v>
      </c>
      <c r="AQ801" s="115" t="s">
        <v>86</v>
      </c>
      <c r="AR801" s="115" t="s">
        <v>87</v>
      </c>
      <c r="AS801" s="115" t="s">
        <v>100</v>
      </c>
      <c r="AT801" s="115" t="s">
        <v>89</v>
      </c>
      <c r="AU801" s="115" t="s">
        <v>90</v>
      </c>
      <c r="AV801" s="115" t="s">
        <v>91</v>
      </c>
      <c r="AW801" s="115" t="s">
        <v>91</v>
      </c>
    </row>
    <row r="802" spans="1:49">
      <c r="A802" s="115">
        <v>6985454948</v>
      </c>
      <c r="C802" s="115" t="s">
        <v>19</v>
      </c>
      <c r="H802" s="115" t="s">
        <v>24</v>
      </c>
      <c r="K802" s="115" t="s">
        <v>27</v>
      </c>
      <c r="O802" s="125"/>
      <c r="P802" s="125">
        <f t="shared" si="216"/>
        <v>3</v>
      </c>
      <c r="Q802" s="125">
        <f t="shared" si="217"/>
        <v>1</v>
      </c>
      <c r="R802" s="125"/>
      <c r="S802" s="125">
        <f t="shared" si="218"/>
        <v>0</v>
      </c>
      <c r="T802" s="125">
        <f t="shared" si="219"/>
        <v>1</v>
      </c>
      <c r="U802" s="125">
        <f t="shared" si="220"/>
        <v>0</v>
      </c>
      <c r="V802" s="126">
        <f t="shared" si="221"/>
        <v>0</v>
      </c>
      <c r="W802" s="126">
        <f t="shared" si="222"/>
        <v>0</v>
      </c>
      <c r="X802" s="126">
        <f t="shared" si="223"/>
        <v>0</v>
      </c>
      <c r="Y802" s="126">
        <f t="shared" si="224"/>
        <v>1</v>
      </c>
      <c r="Z802" s="126">
        <f t="shared" si="225"/>
        <v>0</v>
      </c>
      <c r="AA802" s="126">
        <f t="shared" si="226"/>
        <v>0</v>
      </c>
      <c r="AB802" s="126">
        <f t="shared" si="227"/>
        <v>1</v>
      </c>
      <c r="AC802" s="126">
        <f t="shared" si="228"/>
        <v>0</v>
      </c>
      <c r="AD802" s="126">
        <f t="shared" si="229"/>
        <v>0</v>
      </c>
      <c r="AE802" s="126">
        <f t="shared" si="230"/>
        <v>0</v>
      </c>
      <c r="AF802" s="127"/>
      <c r="AG802" s="125"/>
      <c r="AH802" s="125">
        <f t="shared" si="231"/>
        <v>3</v>
      </c>
      <c r="AI802" s="125">
        <f t="shared" si="232"/>
        <v>3</v>
      </c>
      <c r="AJ802" s="125" t="str">
        <f t="shared" si="233"/>
        <v>Correct</v>
      </c>
      <c r="AK802" s="125"/>
      <c r="AL802" s="115" t="s">
        <v>83</v>
      </c>
      <c r="AM802" s="115">
        <v>43</v>
      </c>
      <c r="AN802" s="115" t="s">
        <v>181</v>
      </c>
      <c r="AP802" s="115" t="s">
        <v>85</v>
      </c>
      <c r="AQ802" s="115" t="s">
        <v>86</v>
      </c>
      <c r="AR802" s="115" t="s">
        <v>87</v>
      </c>
      <c r="AS802" s="115" t="s">
        <v>88</v>
      </c>
      <c r="AU802" s="115" t="s">
        <v>90</v>
      </c>
      <c r="AV802" s="115" t="s">
        <v>91</v>
      </c>
      <c r="AW802" s="115" t="s">
        <v>91</v>
      </c>
    </row>
    <row r="803" spans="1:49">
      <c r="A803" s="115">
        <v>6985453086</v>
      </c>
      <c r="O803" s="125"/>
      <c r="P803" s="125">
        <f t="shared" si="216"/>
        <v>0</v>
      </c>
      <c r="Q803" s="125" t="e">
        <f t="shared" si="217"/>
        <v>#DIV/0!</v>
      </c>
      <c r="R803" s="125"/>
      <c r="S803" s="125">
        <f t="shared" si="218"/>
        <v>0</v>
      </c>
      <c r="T803" s="125">
        <f t="shared" si="219"/>
        <v>0</v>
      </c>
      <c r="U803" s="125">
        <f t="shared" si="220"/>
        <v>0</v>
      </c>
      <c r="V803" s="126">
        <f t="shared" si="221"/>
        <v>0</v>
      </c>
      <c r="W803" s="126">
        <f t="shared" si="222"/>
        <v>0</v>
      </c>
      <c r="X803" s="126">
        <f t="shared" si="223"/>
        <v>0</v>
      </c>
      <c r="Y803" s="126">
        <f t="shared" si="224"/>
        <v>0</v>
      </c>
      <c r="Z803" s="126">
        <f t="shared" si="225"/>
        <v>0</v>
      </c>
      <c r="AA803" s="126">
        <f t="shared" si="226"/>
        <v>0</v>
      </c>
      <c r="AB803" s="126">
        <f t="shared" si="227"/>
        <v>0</v>
      </c>
      <c r="AC803" s="126">
        <f t="shared" si="228"/>
        <v>0</v>
      </c>
      <c r="AD803" s="126">
        <f t="shared" si="229"/>
        <v>0</v>
      </c>
      <c r="AE803" s="126">
        <f t="shared" si="230"/>
        <v>0</v>
      </c>
      <c r="AF803" s="127"/>
      <c r="AG803" s="125"/>
      <c r="AH803" s="125">
        <f t="shared" si="231"/>
        <v>0</v>
      </c>
      <c r="AI803" s="125">
        <f t="shared" si="232"/>
        <v>0</v>
      </c>
      <c r="AJ803" s="125" t="str">
        <f t="shared" si="233"/>
        <v>Correct</v>
      </c>
      <c r="AK803" s="125"/>
      <c r="AL803" s="115" t="s">
        <v>83</v>
      </c>
      <c r="AM803" s="115">
        <v>60</v>
      </c>
      <c r="AN803" s="115" t="s">
        <v>181</v>
      </c>
      <c r="AO803" s="115" t="s">
        <v>193</v>
      </c>
      <c r="AP803" s="115" t="s">
        <v>85</v>
      </c>
      <c r="AQ803" s="115" t="s">
        <v>86</v>
      </c>
      <c r="AR803" s="115" t="s">
        <v>87</v>
      </c>
      <c r="AS803" s="115" t="s">
        <v>96</v>
      </c>
      <c r="AT803" s="115" t="s">
        <v>94</v>
      </c>
      <c r="AV803" s="115" t="s">
        <v>91</v>
      </c>
    </row>
    <row r="804" spans="1:49">
      <c r="A804" s="115">
        <v>7045791022</v>
      </c>
      <c r="O804" s="125"/>
      <c r="P804" s="125">
        <f t="shared" si="216"/>
        <v>0</v>
      </c>
      <c r="Q804" s="125" t="e">
        <f t="shared" si="217"/>
        <v>#DIV/0!</v>
      </c>
      <c r="R804" s="125"/>
      <c r="S804" s="125">
        <f t="shared" si="218"/>
        <v>0</v>
      </c>
      <c r="T804" s="125">
        <f t="shared" si="219"/>
        <v>0</v>
      </c>
      <c r="U804" s="125">
        <f t="shared" si="220"/>
        <v>0</v>
      </c>
      <c r="V804" s="126">
        <f t="shared" si="221"/>
        <v>0</v>
      </c>
      <c r="W804" s="126">
        <f t="shared" si="222"/>
        <v>0</v>
      </c>
      <c r="X804" s="126">
        <f t="shared" si="223"/>
        <v>0</v>
      </c>
      <c r="Y804" s="126">
        <f t="shared" si="224"/>
        <v>0</v>
      </c>
      <c r="Z804" s="126">
        <f t="shared" si="225"/>
        <v>0</v>
      </c>
      <c r="AA804" s="126">
        <f t="shared" si="226"/>
        <v>0</v>
      </c>
      <c r="AB804" s="126">
        <f t="shared" si="227"/>
        <v>0</v>
      </c>
      <c r="AC804" s="126">
        <f t="shared" si="228"/>
        <v>0</v>
      </c>
      <c r="AD804" s="126">
        <f t="shared" si="229"/>
        <v>0</v>
      </c>
      <c r="AE804" s="126">
        <f t="shared" si="230"/>
        <v>0</v>
      </c>
      <c r="AF804" s="127"/>
      <c r="AG804" s="125"/>
      <c r="AH804" s="125">
        <f t="shared" si="231"/>
        <v>0</v>
      </c>
      <c r="AI804" s="125">
        <f t="shared" si="232"/>
        <v>0</v>
      </c>
      <c r="AJ804" s="125" t="str">
        <f t="shared" si="233"/>
        <v>Correct</v>
      </c>
      <c r="AK804" s="125"/>
      <c r="AL804" s="115" t="s">
        <v>83</v>
      </c>
      <c r="AM804" s="115">
        <v>89</v>
      </c>
      <c r="AN804" s="115" t="s">
        <v>181</v>
      </c>
      <c r="AO804" s="115" t="s">
        <v>206</v>
      </c>
      <c r="AP804" s="115" t="s">
        <v>85</v>
      </c>
      <c r="AQ804" s="115" t="s">
        <v>86</v>
      </c>
      <c r="AR804" s="115" t="s">
        <v>87</v>
      </c>
      <c r="AU804" s="115" t="s">
        <v>106</v>
      </c>
      <c r="AV804" s="115" t="s">
        <v>91</v>
      </c>
    </row>
    <row r="805" spans="1:49">
      <c r="A805" s="115">
        <v>6984053951</v>
      </c>
      <c r="C805" s="115" t="s">
        <v>19</v>
      </c>
      <c r="D805" s="115" t="s">
        <v>20</v>
      </c>
      <c r="K805" s="115" t="s">
        <v>27</v>
      </c>
      <c r="L805" s="115" t="s">
        <v>28</v>
      </c>
      <c r="O805" s="125"/>
      <c r="P805" s="125">
        <f t="shared" si="216"/>
        <v>4</v>
      </c>
      <c r="Q805" s="125">
        <f t="shared" si="217"/>
        <v>0.75</v>
      </c>
      <c r="R805" s="125"/>
      <c r="S805" s="125">
        <f t="shared" si="218"/>
        <v>0</v>
      </c>
      <c r="T805" s="125">
        <f t="shared" si="219"/>
        <v>0.75</v>
      </c>
      <c r="U805" s="125">
        <f t="shared" si="220"/>
        <v>0.75</v>
      </c>
      <c r="V805" s="126">
        <f t="shared" si="221"/>
        <v>0</v>
      </c>
      <c r="W805" s="126">
        <f t="shared" si="222"/>
        <v>0</v>
      </c>
      <c r="X805" s="126">
        <f t="shared" si="223"/>
        <v>0</v>
      </c>
      <c r="Y805" s="126">
        <f t="shared" si="224"/>
        <v>0</v>
      </c>
      <c r="Z805" s="126">
        <f t="shared" si="225"/>
        <v>0</v>
      </c>
      <c r="AA805" s="126">
        <f t="shared" si="226"/>
        <v>0</v>
      </c>
      <c r="AB805" s="126">
        <f t="shared" si="227"/>
        <v>0.75</v>
      </c>
      <c r="AC805" s="126">
        <f t="shared" si="228"/>
        <v>0.75</v>
      </c>
      <c r="AD805" s="126">
        <f t="shared" si="229"/>
        <v>0</v>
      </c>
      <c r="AE805" s="126">
        <f t="shared" si="230"/>
        <v>0</v>
      </c>
      <c r="AF805" s="127"/>
      <c r="AG805" s="125"/>
      <c r="AH805" s="125">
        <f t="shared" si="231"/>
        <v>3</v>
      </c>
      <c r="AI805" s="125">
        <f t="shared" si="232"/>
        <v>4</v>
      </c>
      <c r="AJ805" s="125" t="str">
        <f t="shared" si="233"/>
        <v>Correct</v>
      </c>
      <c r="AK805" s="125"/>
      <c r="AL805" s="115" t="s">
        <v>83</v>
      </c>
      <c r="AM805" s="115">
        <v>50</v>
      </c>
      <c r="AN805" s="115" t="s">
        <v>181</v>
      </c>
      <c r="AO805" s="115" t="s">
        <v>199</v>
      </c>
      <c r="AP805" s="115" t="s">
        <v>85</v>
      </c>
      <c r="AQ805" s="115" t="s">
        <v>86</v>
      </c>
      <c r="AR805" s="115" t="s">
        <v>87</v>
      </c>
      <c r="AS805" s="115" t="s">
        <v>88</v>
      </c>
      <c r="AT805" s="115" t="s">
        <v>89</v>
      </c>
      <c r="AU805" s="115" t="s">
        <v>90</v>
      </c>
      <c r="AV805" s="115" t="s">
        <v>91</v>
      </c>
      <c r="AW805" s="115" t="s">
        <v>91</v>
      </c>
    </row>
    <row r="806" spans="1:49">
      <c r="A806" s="115">
        <v>7007919230</v>
      </c>
      <c r="H806" s="115" t="s">
        <v>24</v>
      </c>
      <c r="L806" s="115" t="s">
        <v>28</v>
      </c>
      <c r="N806" s="115" t="s">
        <v>30</v>
      </c>
      <c r="O806" s="125"/>
      <c r="P806" s="125">
        <f t="shared" si="216"/>
        <v>3</v>
      </c>
      <c r="Q806" s="125">
        <f t="shared" si="217"/>
        <v>1</v>
      </c>
      <c r="R806" s="125"/>
      <c r="S806" s="125">
        <f t="shared" si="218"/>
        <v>0</v>
      </c>
      <c r="T806" s="125">
        <f t="shared" si="219"/>
        <v>0</v>
      </c>
      <c r="U806" s="125">
        <f t="shared" si="220"/>
        <v>0</v>
      </c>
      <c r="V806" s="126">
        <f t="shared" si="221"/>
        <v>0</v>
      </c>
      <c r="W806" s="126">
        <f t="shared" si="222"/>
        <v>0</v>
      </c>
      <c r="X806" s="126">
        <f t="shared" si="223"/>
        <v>0</v>
      </c>
      <c r="Y806" s="126">
        <f t="shared" si="224"/>
        <v>1</v>
      </c>
      <c r="Z806" s="126">
        <f t="shared" si="225"/>
        <v>0</v>
      </c>
      <c r="AA806" s="126">
        <f t="shared" si="226"/>
        <v>0</v>
      </c>
      <c r="AB806" s="126">
        <f t="shared" si="227"/>
        <v>0</v>
      </c>
      <c r="AC806" s="126">
        <f t="shared" si="228"/>
        <v>1</v>
      </c>
      <c r="AD806" s="126">
        <f t="shared" si="229"/>
        <v>0</v>
      </c>
      <c r="AE806" s="126">
        <f t="shared" si="230"/>
        <v>1</v>
      </c>
      <c r="AF806" s="127"/>
      <c r="AG806" s="125"/>
      <c r="AH806" s="125">
        <f t="shared" si="231"/>
        <v>3</v>
      </c>
      <c r="AI806" s="125">
        <f t="shared" si="232"/>
        <v>3</v>
      </c>
      <c r="AJ806" s="125" t="str">
        <f t="shared" si="233"/>
        <v>Correct</v>
      </c>
      <c r="AK806" s="125"/>
      <c r="AL806" s="115" t="s">
        <v>83</v>
      </c>
      <c r="AM806" s="115">
        <v>47</v>
      </c>
      <c r="AN806" s="115" t="s">
        <v>84</v>
      </c>
      <c r="AO806" s="115" t="s">
        <v>152</v>
      </c>
      <c r="AP806" s="115" t="s">
        <v>85</v>
      </c>
      <c r="AQ806" s="115" t="s">
        <v>86</v>
      </c>
      <c r="AR806" s="115" t="s">
        <v>87</v>
      </c>
      <c r="AS806" s="115" t="s">
        <v>104</v>
      </c>
      <c r="AT806" s="115" t="s">
        <v>89</v>
      </c>
      <c r="AU806" s="115" t="s">
        <v>106</v>
      </c>
      <c r="AV806" s="115" t="s">
        <v>91</v>
      </c>
      <c r="AW806" s="115" t="s">
        <v>91</v>
      </c>
    </row>
    <row r="807" spans="1:49">
      <c r="A807" s="115">
        <v>7020350553</v>
      </c>
      <c r="D807" s="115" t="s">
        <v>20</v>
      </c>
      <c r="O807" s="125"/>
      <c r="P807" s="125">
        <f t="shared" si="216"/>
        <v>1</v>
      </c>
      <c r="Q807" s="125">
        <f t="shared" si="217"/>
        <v>3</v>
      </c>
      <c r="R807" s="125"/>
      <c r="S807" s="125">
        <f t="shared" si="218"/>
        <v>0</v>
      </c>
      <c r="T807" s="125">
        <f t="shared" si="219"/>
        <v>0</v>
      </c>
      <c r="U807" s="125">
        <f t="shared" si="220"/>
        <v>1</v>
      </c>
      <c r="V807" s="126">
        <f t="shared" si="221"/>
        <v>0</v>
      </c>
      <c r="W807" s="126">
        <f t="shared" si="222"/>
        <v>0</v>
      </c>
      <c r="X807" s="126">
        <f t="shared" si="223"/>
        <v>0</v>
      </c>
      <c r="Y807" s="126">
        <f t="shared" si="224"/>
        <v>0</v>
      </c>
      <c r="Z807" s="126">
        <f t="shared" si="225"/>
        <v>0</v>
      </c>
      <c r="AA807" s="126">
        <f t="shared" si="226"/>
        <v>0</v>
      </c>
      <c r="AB807" s="126">
        <f t="shared" si="227"/>
        <v>0</v>
      </c>
      <c r="AC807" s="126">
        <f t="shared" si="228"/>
        <v>0</v>
      </c>
      <c r="AD807" s="126">
        <f t="shared" si="229"/>
        <v>0</v>
      </c>
      <c r="AE807" s="126">
        <f t="shared" si="230"/>
        <v>0</v>
      </c>
      <c r="AF807" s="127"/>
      <c r="AG807" s="125"/>
      <c r="AH807" s="125">
        <f t="shared" si="231"/>
        <v>1</v>
      </c>
      <c r="AI807" s="125">
        <f t="shared" si="232"/>
        <v>1</v>
      </c>
      <c r="AJ807" s="125" t="str">
        <f t="shared" si="233"/>
        <v>Correct</v>
      </c>
      <c r="AK807" s="125"/>
      <c r="AL807" s="115" t="s">
        <v>99</v>
      </c>
      <c r="AM807" s="115">
        <v>67</v>
      </c>
      <c r="AN807" s="115" t="s">
        <v>181</v>
      </c>
      <c r="AP807" s="115" t="s">
        <v>85</v>
      </c>
      <c r="AQ807" s="115" t="s">
        <v>86</v>
      </c>
      <c r="AR807" s="115" t="s">
        <v>87</v>
      </c>
      <c r="AS807" s="115" t="s">
        <v>93</v>
      </c>
      <c r="AT807" s="115" t="s">
        <v>111</v>
      </c>
      <c r="AU807" s="115" t="s">
        <v>106</v>
      </c>
      <c r="AV807" s="115" t="s">
        <v>91</v>
      </c>
      <c r="AW807" s="115" t="s">
        <v>91</v>
      </c>
    </row>
    <row r="808" spans="1:49">
      <c r="A808" s="115">
        <v>6988283523</v>
      </c>
      <c r="C808" s="115" t="s">
        <v>19</v>
      </c>
      <c r="J808" s="115" t="s">
        <v>26</v>
      </c>
      <c r="N808" s="115" t="s">
        <v>30</v>
      </c>
      <c r="O808" s="125"/>
      <c r="P808" s="125">
        <f t="shared" si="216"/>
        <v>3</v>
      </c>
      <c r="Q808" s="125">
        <f t="shared" si="217"/>
        <v>1</v>
      </c>
      <c r="R808" s="125"/>
      <c r="S808" s="125">
        <f t="shared" si="218"/>
        <v>0</v>
      </c>
      <c r="T808" s="125">
        <f t="shared" si="219"/>
        <v>1</v>
      </c>
      <c r="U808" s="125">
        <f t="shared" si="220"/>
        <v>0</v>
      </c>
      <c r="V808" s="126">
        <f t="shared" si="221"/>
        <v>0</v>
      </c>
      <c r="W808" s="126">
        <f t="shared" si="222"/>
        <v>0</v>
      </c>
      <c r="X808" s="126">
        <f t="shared" si="223"/>
        <v>0</v>
      </c>
      <c r="Y808" s="126">
        <f t="shared" si="224"/>
        <v>0</v>
      </c>
      <c r="Z808" s="126">
        <f t="shared" si="225"/>
        <v>0</v>
      </c>
      <c r="AA808" s="126">
        <f t="shared" si="226"/>
        <v>1</v>
      </c>
      <c r="AB808" s="126">
        <f t="shared" si="227"/>
        <v>0</v>
      </c>
      <c r="AC808" s="126">
        <f t="shared" si="228"/>
        <v>0</v>
      </c>
      <c r="AD808" s="126">
        <f t="shared" si="229"/>
        <v>0</v>
      </c>
      <c r="AE808" s="126">
        <f t="shared" si="230"/>
        <v>1</v>
      </c>
      <c r="AF808" s="127"/>
      <c r="AG808" s="125"/>
      <c r="AH808" s="125">
        <f t="shared" si="231"/>
        <v>3</v>
      </c>
      <c r="AI808" s="125">
        <f t="shared" si="232"/>
        <v>3</v>
      </c>
      <c r="AJ808" s="125" t="str">
        <f t="shared" si="233"/>
        <v>Correct</v>
      </c>
      <c r="AK808" s="125"/>
      <c r="AL808" s="115" t="s">
        <v>83</v>
      </c>
      <c r="AM808" s="115">
        <v>70</v>
      </c>
      <c r="AN808" s="115" t="s">
        <v>84</v>
      </c>
      <c r="AO808" s="115" t="s">
        <v>121</v>
      </c>
      <c r="AP808" s="115" t="s">
        <v>85</v>
      </c>
      <c r="AQ808" s="115" t="s">
        <v>86</v>
      </c>
      <c r="AR808" s="115" t="s">
        <v>87</v>
      </c>
      <c r="AT808" s="115" t="s">
        <v>102</v>
      </c>
      <c r="AU808" s="115" t="s">
        <v>106</v>
      </c>
    </row>
    <row r="809" spans="1:49">
      <c r="A809" s="115">
        <v>7045792166</v>
      </c>
      <c r="C809" s="115" t="s">
        <v>19</v>
      </c>
      <c r="I809" s="115" t="s">
        <v>25</v>
      </c>
      <c r="J809" s="115" t="s">
        <v>26</v>
      </c>
      <c r="O809" s="125"/>
      <c r="P809" s="125">
        <f t="shared" si="216"/>
        <v>3</v>
      </c>
      <c r="Q809" s="125">
        <f t="shared" si="217"/>
        <v>1</v>
      </c>
      <c r="R809" s="125"/>
      <c r="S809" s="125">
        <f t="shared" si="218"/>
        <v>0</v>
      </c>
      <c r="T809" s="125">
        <f t="shared" si="219"/>
        <v>1</v>
      </c>
      <c r="U809" s="125">
        <f t="shared" si="220"/>
        <v>0</v>
      </c>
      <c r="V809" s="126">
        <f t="shared" si="221"/>
        <v>0</v>
      </c>
      <c r="W809" s="126">
        <f t="shared" si="222"/>
        <v>0</v>
      </c>
      <c r="X809" s="126">
        <f t="shared" si="223"/>
        <v>0</v>
      </c>
      <c r="Y809" s="126">
        <f t="shared" si="224"/>
        <v>0</v>
      </c>
      <c r="Z809" s="126">
        <f t="shared" si="225"/>
        <v>1</v>
      </c>
      <c r="AA809" s="126">
        <f t="shared" si="226"/>
        <v>1</v>
      </c>
      <c r="AB809" s="126">
        <f t="shared" si="227"/>
        <v>0</v>
      </c>
      <c r="AC809" s="126">
        <f t="shared" si="228"/>
        <v>0</v>
      </c>
      <c r="AD809" s="126">
        <f t="shared" si="229"/>
        <v>0</v>
      </c>
      <c r="AE809" s="126">
        <f t="shared" si="230"/>
        <v>0</v>
      </c>
      <c r="AF809" s="127"/>
      <c r="AG809" s="125"/>
      <c r="AH809" s="125">
        <f t="shared" si="231"/>
        <v>3</v>
      </c>
      <c r="AI809" s="125">
        <f t="shared" si="232"/>
        <v>3</v>
      </c>
      <c r="AJ809" s="125" t="str">
        <f t="shared" si="233"/>
        <v>Correct</v>
      </c>
      <c r="AK809" s="125"/>
      <c r="AL809" s="115" t="s">
        <v>83</v>
      </c>
      <c r="AM809" s="115">
        <v>88</v>
      </c>
      <c r="AN809" s="115" t="s">
        <v>181</v>
      </c>
      <c r="AO809" s="115" t="s">
        <v>237</v>
      </c>
      <c r="AP809" s="115" t="s">
        <v>85</v>
      </c>
      <c r="AQ809" s="115" t="s">
        <v>86</v>
      </c>
      <c r="AS809" s="115" t="s">
        <v>96</v>
      </c>
      <c r="AT809" s="115" t="s">
        <v>89</v>
      </c>
      <c r="AU809" s="115" t="s">
        <v>106</v>
      </c>
      <c r="AV809" s="115" t="s">
        <v>86</v>
      </c>
      <c r="AW809" s="115" t="s">
        <v>86</v>
      </c>
    </row>
    <row r="810" spans="1:49">
      <c r="A810" s="115">
        <v>6982470293</v>
      </c>
      <c r="C810" s="115" t="s">
        <v>19</v>
      </c>
      <c r="J810" s="115" t="s">
        <v>26</v>
      </c>
      <c r="N810" s="115" t="s">
        <v>30</v>
      </c>
      <c r="O810" s="125"/>
      <c r="P810" s="125">
        <f t="shared" si="216"/>
        <v>3</v>
      </c>
      <c r="Q810" s="125">
        <f t="shared" si="217"/>
        <v>1</v>
      </c>
      <c r="R810" s="125"/>
      <c r="S810" s="125">
        <f t="shared" si="218"/>
        <v>0</v>
      </c>
      <c r="T810" s="125">
        <f t="shared" si="219"/>
        <v>1</v>
      </c>
      <c r="U810" s="125">
        <f t="shared" si="220"/>
        <v>0</v>
      </c>
      <c r="V810" s="126">
        <f t="shared" si="221"/>
        <v>0</v>
      </c>
      <c r="W810" s="126">
        <f t="shared" si="222"/>
        <v>0</v>
      </c>
      <c r="X810" s="126">
        <f t="shared" si="223"/>
        <v>0</v>
      </c>
      <c r="Y810" s="126">
        <f t="shared" si="224"/>
        <v>0</v>
      </c>
      <c r="Z810" s="126">
        <f t="shared" si="225"/>
        <v>0</v>
      </c>
      <c r="AA810" s="126">
        <f t="shared" si="226"/>
        <v>1</v>
      </c>
      <c r="AB810" s="126">
        <f t="shared" si="227"/>
        <v>0</v>
      </c>
      <c r="AC810" s="126">
        <f t="shared" si="228"/>
        <v>0</v>
      </c>
      <c r="AD810" s="126">
        <f t="shared" si="229"/>
        <v>0</v>
      </c>
      <c r="AE810" s="126">
        <f t="shared" si="230"/>
        <v>1</v>
      </c>
      <c r="AF810" s="127"/>
      <c r="AG810" s="125"/>
      <c r="AH810" s="125">
        <f t="shared" si="231"/>
        <v>3</v>
      </c>
      <c r="AI810" s="125">
        <f t="shared" si="232"/>
        <v>3</v>
      </c>
      <c r="AJ810" s="125" t="str">
        <f t="shared" si="233"/>
        <v>Correct</v>
      </c>
      <c r="AK810" s="125"/>
      <c r="AL810" s="115" t="s">
        <v>83</v>
      </c>
      <c r="AM810" s="115">
        <v>62</v>
      </c>
      <c r="AN810" s="115" t="s">
        <v>181</v>
      </c>
      <c r="AO810" s="115" t="s">
        <v>242</v>
      </c>
      <c r="AP810" s="115" t="s">
        <v>85</v>
      </c>
      <c r="AQ810" s="115" t="s">
        <v>86</v>
      </c>
      <c r="AR810" s="115" t="s">
        <v>87</v>
      </c>
      <c r="AT810" s="115" t="s">
        <v>102</v>
      </c>
      <c r="AU810" s="115" t="s">
        <v>103</v>
      </c>
      <c r="AV810" s="115" t="s">
        <v>91</v>
      </c>
      <c r="AW810" s="115" t="s">
        <v>91</v>
      </c>
    </row>
    <row r="811" spans="1:49">
      <c r="A811" s="115">
        <v>7008108008</v>
      </c>
      <c r="C811" s="115" t="s">
        <v>19</v>
      </c>
      <c r="J811" s="115" t="s">
        <v>26</v>
      </c>
      <c r="L811" s="115" t="s">
        <v>28</v>
      </c>
      <c r="N811" s="115" t="s">
        <v>30</v>
      </c>
      <c r="O811" s="125"/>
      <c r="P811" s="125">
        <f t="shared" si="216"/>
        <v>4</v>
      </c>
      <c r="Q811" s="125">
        <f t="shared" si="217"/>
        <v>0.75</v>
      </c>
      <c r="R811" s="125"/>
      <c r="S811" s="125">
        <f t="shared" si="218"/>
        <v>0</v>
      </c>
      <c r="T811" s="125">
        <f t="shared" si="219"/>
        <v>0.75</v>
      </c>
      <c r="U811" s="125">
        <f t="shared" si="220"/>
        <v>0</v>
      </c>
      <c r="V811" s="126">
        <f t="shared" si="221"/>
        <v>0</v>
      </c>
      <c r="W811" s="126">
        <f t="shared" si="222"/>
        <v>0</v>
      </c>
      <c r="X811" s="126">
        <f t="shared" si="223"/>
        <v>0</v>
      </c>
      <c r="Y811" s="126">
        <f t="shared" si="224"/>
        <v>0</v>
      </c>
      <c r="Z811" s="126">
        <f t="shared" si="225"/>
        <v>0</v>
      </c>
      <c r="AA811" s="126">
        <f t="shared" si="226"/>
        <v>0.75</v>
      </c>
      <c r="AB811" s="126">
        <f t="shared" si="227"/>
        <v>0</v>
      </c>
      <c r="AC811" s="126">
        <f t="shared" si="228"/>
        <v>0.75</v>
      </c>
      <c r="AD811" s="126">
        <f t="shared" si="229"/>
        <v>0</v>
      </c>
      <c r="AE811" s="126">
        <f t="shared" si="230"/>
        <v>0.75</v>
      </c>
      <c r="AF811" s="127"/>
      <c r="AG811" s="125"/>
      <c r="AH811" s="125">
        <f t="shared" si="231"/>
        <v>3</v>
      </c>
      <c r="AI811" s="125">
        <f t="shared" si="232"/>
        <v>4</v>
      </c>
      <c r="AJ811" s="125" t="str">
        <f t="shared" si="233"/>
        <v>Correct</v>
      </c>
      <c r="AK811" s="125"/>
      <c r="AL811" s="115" t="s">
        <v>83</v>
      </c>
      <c r="AM811" s="115">
        <v>73</v>
      </c>
      <c r="AN811" s="115" t="s">
        <v>181</v>
      </c>
      <c r="AO811" s="115" t="s">
        <v>204</v>
      </c>
      <c r="AP811" s="115" t="s">
        <v>85</v>
      </c>
      <c r="AQ811" s="115" t="s">
        <v>86</v>
      </c>
      <c r="AR811" s="115" t="s">
        <v>87</v>
      </c>
      <c r="AS811" s="115" t="s">
        <v>88</v>
      </c>
      <c r="AT811" s="115" t="s">
        <v>111</v>
      </c>
      <c r="AU811" s="115" t="s">
        <v>106</v>
      </c>
      <c r="AV811" s="115" t="s">
        <v>91</v>
      </c>
      <c r="AW811" s="115" t="s">
        <v>91</v>
      </c>
    </row>
    <row r="812" spans="1:49">
      <c r="A812" s="115">
        <v>7011088391</v>
      </c>
      <c r="C812" s="115" t="s">
        <v>19</v>
      </c>
      <c r="D812" s="115" t="s">
        <v>20</v>
      </c>
      <c r="J812" s="115" t="s">
        <v>26</v>
      </c>
      <c r="K812" s="115" t="s">
        <v>27</v>
      </c>
      <c r="O812" s="125"/>
      <c r="P812" s="125">
        <f t="shared" si="216"/>
        <v>4</v>
      </c>
      <c r="Q812" s="125">
        <f t="shared" si="217"/>
        <v>0.75</v>
      </c>
      <c r="R812" s="125"/>
      <c r="S812" s="125">
        <f t="shared" si="218"/>
        <v>0</v>
      </c>
      <c r="T812" s="125">
        <f t="shared" si="219"/>
        <v>0.75</v>
      </c>
      <c r="U812" s="125">
        <f t="shared" si="220"/>
        <v>0.75</v>
      </c>
      <c r="V812" s="126">
        <f t="shared" si="221"/>
        <v>0</v>
      </c>
      <c r="W812" s="126">
        <f t="shared" si="222"/>
        <v>0</v>
      </c>
      <c r="X812" s="126">
        <f t="shared" si="223"/>
        <v>0</v>
      </c>
      <c r="Y812" s="126">
        <f t="shared" si="224"/>
        <v>0</v>
      </c>
      <c r="Z812" s="126">
        <f t="shared" si="225"/>
        <v>0</v>
      </c>
      <c r="AA812" s="126">
        <f t="shared" si="226"/>
        <v>0.75</v>
      </c>
      <c r="AB812" s="126">
        <f t="shared" si="227"/>
        <v>0.75</v>
      </c>
      <c r="AC812" s="126">
        <f t="shared" si="228"/>
        <v>0</v>
      </c>
      <c r="AD812" s="126">
        <f t="shared" si="229"/>
        <v>0</v>
      </c>
      <c r="AE812" s="126">
        <f t="shared" si="230"/>
        <v>0</v>
      </c>
      <c r="AF812" s="127"/>
      <c r="AG812" s="125"/>
      <c r="AH812" s="125">
        <f t="shared" si="231"/>
        <v>3</v>
      </c>
      <c r="AI812" s="125">
        <f t="shared" si="232"/>
        <v>4</v>
      </c>
      <c r="AJ812" s="125" t="str">
        <f t="shared" si="233"/>
        <v>Correct</v>
      </c>
      <c r="AK812" s="125"/>
      <c r="AL812" s="115" t="s">
        <v>83</v>
      </c>
      <c r="AM812" s="115">
        <v>44</v>
      </c>
      <c r="AN812" s="115" t="s">
        <v>84</v>
      </c>
      <c r="AO812" s="115" t="s">
        <v>131</v>
      </c>
      <c r="AP812" s="115" t="s">
        <v>85</v>
      </c>
      <c r="AQ812" s="115" t="s">
        <v>86</v>
      </c>
      <c r="AR812" s="115" t="s">
        <v>87</v>
      </c>
      <c r="AT812" s="115" t="s">
        <v>94</v>
      </c>
      <c r="AU812" s="115" t="s">
        <v>90</v>
      </c>
      <c r="AV812" s="115" t="s">
        <v>91</v>
      </c>
      <c r="AW812" s="115" t="s">
        <v>91</v>
      </c>
    </row>
    <row r="813" spans="1:49">
      <c r="A813" s="115">
        <v>5584590226</v>
      </c>
      <c r="C813" s="115" t="s">
        <v>19</v>
      </c>
      <c r="D813" s="115" t="s">
        <v>20</v>
      </c>
      <c r="J813" s="115" t="s">
        <v>26</v>
      </c>
      <c r="O813" s="125"/>
      <c r="P813" s="125">
        <f t="shared" si="216"/>
        <v>3</v>
      </c>
      <c r="Q813" s="125">
        <f t="shared" si="217"/>
        <v>1</v>
      </c>
      <c r="R813" s="125"/>
      <c r="S813" s="125">
        <f t="shared" si="218"/>
        <v>0</v>
      </c>
      <c r="T813" s="125">
        <f t="shared" si="219"/>
        <v>1</v>
      </c>
      <c r="U813" s="125">
        <f t="shared" si="220"/>
        <v>1</v>
      </c>
      <c r="V813" s="126">
        <f t="shared" si="221"/>
        <v>0</v>
      </c>
      <c r="W813" s="126">
        <f t="shared" si="222"/>
        <v>0</v>
      </c>
      <c r="X813" s="126">
        <f t="shared" si="223"/>
        <v>0</v>
      </c>
      <c r="Y813" s="126">
        <f t="shared" si="224"/>
        <v>0</v>
      </c>
      <c r="Z813" s="126">
        <f t="shared" si="225"/>
        <v>0</v>
      </c>
      <c r="AA813" s="126">
        <f t="shared" si="226"/>
        <v>1</v>
      </c>
      <c r="AB813" s="126">
        <f t="shared" si="227"/>
        <v>0</v>
      </c>
      <c r="AC813" s="126">
        <f t="shared" si="228"/>
        <v>0</v>
      </c>
      <c r="AD813" s="126">
        <f t="shared" si="229"/>
        <v>0</v>
      </c>
      <c r="AE813" s="126">
        <f t="shared" si="230"/>
        <v>0</v>
      </c>
      <c r="AF813" s="127"/>
      <c r="AG813" s="125"/>
      <c r="AH813" s="125">
        <f t="shared" si="231"/>
        <v>3</v>
      </c>
      <c r="AI813" s="125">
        <f t="shared" si="232"/>
        <v>3</v>
      </c>
      <c r="AJ813" s="125" t="str">
        <f t="shared" si="233"/>
        <v>Correct</v>
      </c>
      <c r="AK813" s="125"/>
      <c r="AL813" s="115" t="s">
        <v>83</v>
      </c>
      <c r="AM813" s="115">
        <v>60</v>
      </c>
      <c r="AN813" s="115" t="s">
        <v>181</v>
      </c>
      <c r="AO813" s="115" t="s">
        <v>191</v>
      </c>
      <c r="AP813" s="115" t="s">
        <v>114</v>
      </c>
      <c r="AQ813" s="115" t="s">
        <v>91</v>
      </c>
      <c r="AR813" s="115" t="s">
        <v>137</v>
      </c>
      <c r="AS813" s="115" t="s">
        <v>88</v>
      </c>
      <c r="AT813" s="115" t="s">
        <v>94</v>
      </c>
      <c r="AU813" s="115" t="s">
        <v>90</v>
      </c>
      <c r="AV813" s="115" t="s">
        <v>91</v>
      </c>
      <c r="AW813" s="115" t="s">
        <v>91</v>
      </c>
    </row>
    <row r="814" spans="1:49">
      <c r="A814" s="115">
        <v>7044846043</v>
      </c>
      <c r="C814" s="115" t="s">
        <v>19</v>
      </c>
      <c r="D814" s="115" t="s">
        <v>20</v>
      </c>
      <c r="M814" s="115" t="s">
        <v>29</v>
      </c>
      <c r="O814" s="125"/>
      <c r="P814" s="125">
        <f t="shared" si="216"/>
        <v>3</v>
      </c>
      <c r="Q814" s="125">
        <f t="shared" si="217"/>
        <v>1</v>
      </c>
      <c r="R814" s="125"/>
      <c r="S814" s="125">
        <f t="shared" si="218"/>
        <v>0</v>
      </c>
      <c r="T814" s="125">
        <f t="shared" si="219"/>
        <v>1</v>
      </c>
      <c r="U814" s="125">
        <f t="shared" si="220"/>
        <v>1</v>
      </c>
      <c r="V814" s="126">
        <f t="shared" si="221"/>
        <v>0</v>
      </c>
      <c r="W814" s="126">
        <f t="shared" si="222"/>
        <v>0</v>
      </c>
      <c r="X814" s="126">
        <f t="shared" si="223"/>
        <v>0</v>
      </c>
      <c r="Y814" s="126">
        <f t="shared" si="224"/>
        <v>0</v>
      </c>
      <c r="Z814" s="126">
        <f t="shared" si="225"/>
        <v>0</v>
      </c>
      <c r="AA814" s="126">
        <f t="shared" si="226"/>
        <v>0</v>
      </c>
      <c r="AB814" s="126">
        <f t="shared" si="227"/>
        <v>0</v>
      </c>
      <c r="AC814" s="126">
        <f t="shared" si="228"/>
        <v>0</v>
      </c>
      <c r="AD814" s="126">
        <f t="shared" si="229"/>
        <v>1</v>
      </c>
      <c r="AE814" s="126">
        <f t="shared" si="230"/>
        <v>0</v>
      </c>
      <c r="AF814" s="127"/>
      <c r="AG814" s="125"/>
      <c r="AH814" s="125">
        <f t="shared" si="231"/>
        <v>3</v>
      </c>
      <c r="AI814" s="125">
        <f t="shared" si="232"/>
        <v>3</v>
      </c>
      <c r="AJ814" s="125" t="str">
        <f t="shared" si="233"/>
        <v>Correct</v>
      </c>
      <c r="AK814" s="125"/>
      <c r="AL814" s="115" t="s">
        <v>83</v>
      </c>
      <c r="AM814" s="115">
        <v>72</v>
      </c>
      <c r="AN814" s="115" t="s">
        <v>84</v>
      </c>
      <c r="AO814" s="115" t="s">
        <v>130</v>
      </c>
      <c r="AP814" s="115" t="s">
        <v>92</v>
      </c>
      <c r="AQ814" s="115" t="s">
        <v>86</v>
      </c>
      <c r="AR814" s="115" t="s">
        <v>87</v>
      </c>
      <c r="AS814" s="115" t="s">
        <v>100</v>
      </c>
      <c r="AT814" s="115" t="s">
        <v>94</v>
      </c>
      <c r="AU814" s="115" t="s">
        <v>106</v>
      </c>
      <c r="AV814" s="115" t="s">
        <v>91</v>
      </c>
      <c r="AW814" s="115" t="s">
        <v>91</v>
      </c>
    </row>
    <row r="815" spans="1:49">
      <c r="A815" s="115">
        <v>7011079928</v>
      </c>
      <c r="O815" s="125"/>
      <c r="P815" s="125">
        <f t="shared" si="216"/>
        <v>0</v>
      </c>
      <c r="Q815" s="125" t="e">
        <f t="shared" si="217"/>
        <v>#DIV/0!</v>
      </c>
      <c r="R815" s="125"/>
      <c r="S815" s="125">
        <f t="shared" si="218"/>
        <v>0</v>
      </c>
      <c r="T815" s="125">
        <f t="shared" si="219"/>
        <v>0</v>
      </c>
      <c r="U815" s="125">
        <f t="shared" si="220"/>
        <v>0</v>
      </c>
      <c r="V815" s="126">
        <f t="shared" si="221"/>
        <v>0</v>
      </c>
      <c r="W815" s="126">
        <f t="shared" si="222"/>
        <v>0</v>
      </c>
      <c r="X815" s="126">
        <f t="shared" si="223"/>
        <v>0</v>
      </c>
      <c r="Y815" s="126">
        <f t="shared" si="224"/>
        <v>0</v>
      </c>
      <c r="Z815" s="126">
        <f t="shared" si="225"/>
        <v>0</v>
      </c>
      <c r="AA815" s="126">
        <f t="shared" si="226"/>
        <v>0</v>
      </c>
      <c r="AB815" s="126">
        <f t="shared" si="227"/>
        <v>0</v>
      </c>
      <c r="AC815" s="126">
        <f t="shared" si="228"/>
        <v>0</v>
      </c>
      <c r="AD815" s="126">
        <f t="shared" si="229"/>
        <v>0</v>
      </c>
      <c r="AE815" s="126">
        <f t="shared" si="230"/>
        <v>0</v>
      </c>
      <c r="AF815" s="127"/>
      <c r="AG815" s="125"/>
      <c r="AH815" s="125">
        <f t="shared" si="231"/>
        <v>0</v>
      </c>
      <c r="AI815" s="125">
        <f t="shared" si="232"/>
        <v>0</v>
      </c>
      <c r="AJ815" s="125" t="str">
        <f t="shared" si="233"/>
        <v>Correct</v>
      </c>
      <c r="AK815" s="125"/>
      <c r="AL815" s="115" t="s">
        <v>99</v>
      </c>
      <c r="AM815" s="115">
        <v>56</v>
      </c>
      <c r="AN815" s="115" t="s">
        <v>181</v>
      </c>
      <c r="AP815" s="115" t="s">
        <v>85</v>
      </c>
      <c r="AQ815" s="115" t="s">
        <v>86</v>
      </c>
      <c r="AR815" s="115" t="s">
        <v>87</v>
      </c>
      <c r="AT815" s="115" t="s">
        <v>111</v>
      </c>
      <c r="AU815" s="115" t="s">
        <v>90</v>
      </c>
      <c r="AV815" s="115" t="s">
        <v>91</v>
      </c>
      <c r="AW815" s="115" t="s">
        <v>91</v>
      </c>
    </row>
    <row r="816" spans="1:49">
      <c r="A816" s="115">
        <v>7020345515</v>
      </c>
      <c r="C816" s="115" t="s">
        <v>19</v>
      </c>
      <c r="L816" s="115" t="s">
        <v>28</v>
      </c>
      <c r="O816" s="125"/>
      <c r="P816" s="125">
        <f t="shared" si="216"/>
        <v>2</v>
      </c>
      <c r="Q816" s="125">
        <f t="shared" si="217"/>
        <v>1.5</v>
      </c>
      <c r="R816" s="125"/>
      <c r="S816" s="125">
        <f t="shared" si="218"/>
        <v>0</v>
      </c>
      <c r="T816" s="125">
        <f t="shared" si="219"/>
        <v>1</v>
      </c>
      <c r="U816" s="125">
        <f t="shared" si="220"/>
        <v>0</v>
      </c>
      <c r="V816" s="126">
        <f t="shared" si="221"/>
        <v>0</v>
      </c>
      <c r="W816" s="126">
        <f t="shared" si="222"/>
        <v>0</v>
      </c>
      <c r="X816" s="126">
        <f t="shared" si="223"/>
        <v>0</v>
      </c>
      <c r="Y816" s="126">
        <f t="shared" si="224"/>
        <v>0</v>
      </c>
      <c r="Z816" s="126">
        <f t="shared" si="225"/>
        <v>0</v>
      </c>
      <c r="AA816" s="126">
        <f t="shared" si="226"/>
        <v>0</v>
      </c>
      <c r="AB816" s="126">
        <f t="shared" si="227"/>
        <v>0</v>
      </c>
      <c r="AC816" s="126">
        <f t="shared" si="228"/>
        <v>1</v>
      </c>
      <c r="AD816" s="126">
        <f t="shared" si="229"/>
        <v>0</v>
      </c>
      <c r="AE816" s="126">
        <f t="shared" si="230"/>
        <v>0</v>
      </c>
      <c r="AF816" s="127"/>
      <c r="AG816" s="125"/>
      <c r="AH816" s="125">
        <f t="shared" si="231"/>
        <v>2</v>
      </c>
      <c r="AI816" s="125">
        <f t="shared" si="232"/>
        <v>2</v>
      </c>
      <c r="AJ816" s="125" t="str">
        <f t="shared" si="233"/>
        <v>Correct</v>
      </c>
      <c r="AK816" s="125"/>
      <c r="AL816" s="115" t="s">
        <v>83</v>
      </c>
      <c r="AM816" s="115">
        <v>14</v>
      </c>
      <c r="AN816" s="115" t="s">
        <v>181</v>
      </c>
      <c r="AO816" s="115" t="s">
        <v>207</v>
      </c>
      <c r="AP816" s="115" t="s">
        <v>85</v>
      </c>
      <c r="AQ816" s="115" t="s">
        <v>86</v>
      </c>
      <c r="AR816" s="115" t="s">
        <v>87</v>
      </c>
      <c r="AS816" s="115" t="s">
        <v>93</v>
      </c>
      <c r="AT816" s="115" t="s">
        <v>112</v>
      </c>
      <c r="AU816" s="115" t="s">
        <v>95</v>
      </c>
      <c r="AV816" s="115" t="s">
        <v>91</v>
      </c>
      <c r="AW816" s="115" t="s">
        <v>86</v>
      </c>
    </row>
    <row r="817" spans="1:49">
      <c r="A817" s="115">
        <v>7044850455</v>
      </c>
      <c r="C817" s="115" t="s">
        <v>19</v>
      </c>
      <c r="J817" s="115" t="s">
        <v>26</v>
      </c>
      <c r="O817" s="125"/>
      <c r="P817" s="125">
        <f t="shared" si="216"/>
        <v>2</v>
      </c>
      <c r="Q817" s="125">
        <f t="shared" si="217"/>
        <v>1.5</v>
      </c>
      <c r="R817" s="125"/>
      <c r="S817" s="125">
        <f t="shared" si="218"/>
        <v>0</v>
      </c>
      <c r="T817" s="125">
        <f t="shared" si="219"/>
        <v>1</v>
      </c>
      <c r="U817" s="125">
        <f t="shared" si="220"/>
        <v>0</v>
      </c>
      <c r="V817" s="126">
        <f t="shared" si="221"/>
        <v>0</v>
      </c>
      <c r="W817" s="126">
        <f t="shared" si="222"/>
        <v>0</v>
      </c>
      <c r="X817" s="126">
        <f t="shared" si="223"/>
        <v>0</v>
      </c>
      <c r="Y817" s="126">
        <f t="shared" si="224"/>
        <v>0</v>
      </c>
      <c r="Z817" s="126">
        <f t="shared" si="225"/>
        <v>0</v>
      </c>
      <c r="AA817" s="126">
        <f t="shared" si="226"/>
        <v>1</v>
      </c>
      <c r="AB817" s="126">
        <f t="shared" si="227"/>
        <v>0</v>
      </c>
      <c r="AC817" s="126">
        <f t="shared" si="228"/>
        <v>0</v>
      </c>
      <c r="AD817" s="126">
        <f t="shared" si="229"/>
        <v>0</v>
      </c>
      <c r="AE817" s="126">
        <f t="shared" si="230"/>
        <v>0</v>
      </c>
      <c r="AF817" s="127"/>
      <c r="AG817" s="125"/>
      <c r="AH817" s="125">
        <f t="shared" si="231"/>
        <v>2</v>
      </c>
      <c r="AI817" s="125">
        <f t="shared" si="232"/>
        <v>2</v>
      </c>
      <c r="AJ817" s="125" t="str">
        <f t="shared" si="233"/>
        <v>Correct</v>
      </c>
      <c r="AK817" s="125"/>
      <c r="AL817" s="115" t="s">
        <v>99</v>
      </c>
      <c r="AM817" s="115">
        <v>68</v>
      </c>
      <c r="AN817" s="115" t="s">
        <v>84</v>
      </c>
      <c r="AO817" s="115" t="s">
        <v>156</v>
      </c>
      <c r="AP817" s="115" t="s">
        <v>85</v>
      </c>
      <c r="AQ817" s="115" t="s">
        <v>86</v>
      </c>
      <c r="AR817" s="115" t="s">
        <v>87</v>
      </c>
      <c r="AS817" s="115" t="s">
        <v>93</v>
      </c>
      <c r="AT817" s="115" t="s">
        <v>89</v>
      </c>
      <c r="AU817" s="115" t="s">
        <v>106</v>
      </c>
      <c r="AV817" s="115" t="s">
        <v>91</v>
      </c>
      <c r="AW817" s="115" t="s">
        <v>86</v>
      </c>
    </row>
    <row r="818" spans="1:49">
      <c r="A818" s="115">
        <v>6985144028</v>
      </c>
      <c r="C818" s="115" t="s">
        <v>19</v>
      </c>
      <c r="J818" s="115" t="s">
        <v>26</v>
      </c>
      <c r="O818" s="125"/>
      <c r="P818" s="125">
        <f t="shared" si="216"/>
        <v>2</v>
      </c>
      <c r="Q818" s="125">
        <f t="shared" si="217"/>
        <v>1.5</v>
      </c>
      <c r="R818" s="125"/>
      <c r="S818" s="125">
        <f t="shared" si="218"/>
        <v>0</v>
      </c>
      <c r="T818" s="125">
        <f t="shared" si="219"/>
        <v>1</v>
      </c>
      <c r="U818" s="125">
        <f t="shared" si="220"/>
        <v>0</v>
      </c>
      <c r="V818" s="126">
        <f t="shared" si="221"/>
        <v>0</v>
      </c>
      <c r="W818" s="126">
        <f t="shared" si="222"/>
        <v>0</v>
      </c>
      <c r="X818" s="126">
        <f t="shared" si="223"/>
        <v>0</v>
      </c>
      <c r="Y818" s="126">
        <f t="shared" si="224"/>
        <v>0</v>
      </c>
      <c r="Z818" s="126">
        <f t="shared" si="225"/>
        <v>0</v>
      </c>
      <c r="AA818" s="126">
        <f t="shared" si="226"/>
        <v>1</v>
      </c>
      <c r="AB818" s="126">
        <f t="shared" si="227"/>
        <v>0</v>
      </c>
      <c r="AC818" s="126">
        <f t="shared" si="228"/>
        <v>0</v>
      </c>
      <c r="AD818" s="126">
        <f t="shared" si="229"/>
        <v>0</v>
      </c>
      <c r="AE818" s="126">
        <f t="shared" si="230"/>
        <v>0</v>
      </c>
      <c r="AF818" s="127"/>
      <c r="AG818" s="125"/>
      <c r="AH818" s="125">
        <f t="shared" si="231"/>
        <v>2</v>
      </c>
      <c r="AI818" s="125">
        <f t="shared" si="232"/>
        <v>2</v>
      </c>
      <c r="AJ818" s="125" t="str">
        <f t="shared" si="233"/>
        <v>Correct</v>
      </c>
      <c r="AK818" s="125"/>
      <c r="AL818" s="115" t="s">
        <v>83</v>
      </c>
      <c r="AM818" s="115">
        <v>63</v>
      </c>
      <c r="AN818" s="115" t="s">
        <v>181</v>
      </c>
      <c r="AO818" s="115" t="s">
        <v>194</v>
      </c>
      <c r="AP818" s="115" t="s">
        <v>85</v>
      </c>
      <c r="AQ818" s="115" t="s">
        <v>86</v>
      </c>
      <c r="AR818" s="115" t="s">
        <v>87</v>
      </c>
      <c r="AS818" s="115" t="s">
        <v>93</v>
      </c>
      <c r="AT818" s="115" t="s">
        <v>112</v>
      </c>
      <c r="AU818" s="115" t="s">
        <v>106</v>
      </c>
      <c r="AV818" s="115" t="s">
        <v>91</v>
      </c>
      <c r="AW818" s="115" t="s">
        <v>91</v>
      </c>
    </row>
    <row r="819" spans="1:49">
      <c r="A819" s="115">
        <v>7044864272</v>
      </c>
      <c r="B819" s="115" t="s">
        <v>18</v>
      </c>
      <c r="J819" s="115" t="s">
        <v>26</v>
      </c>
      <c r="O819" s="125"/>
      <c r="P819" s="125">
        <f t="shared" si="216"/>
        <v>2</v>
      </c>
      <c r="Q819" s="125">
        <f t="shared" si="217"/>
        <v>1.5</v>
      </c>
      <c r="R819" s="125"/>
      <c r="S819" s="125">
        <f t="shared" si="218"/>
        <v>1</v>
      </c>
      <c r="T819" s="125">
        <f t="shared" si="219"/>
        <v>0</v>
      </c>
      <c r="U819" s="125">
        <f t="shared" si="220"/>
        <v>0</v>
      </c>
      <c r="V819" s="126">
        <f t="shared" si="221"/>
        <v>0</v>
      </c>
      <c r="W819" s="126">
        <f t="shared" si="222"/>
        <v>0</v>
      </c>
      <c r="X819" s="126">
        <f t="shared" si="223"/>
        <v>0</v>
      </c>
      <c r="Y819" s="126">
        <f t="shared" si="224"/>
        <v>0</v>
      </c>
      <c r="Z819" s="126">
        <f t="shared" si="225"/>
        <v>0</v>
      </c>
      <c r="AA819" s="126">
        <f t="shared" si="226"/>
        <v>1</v>
      </c>
      <c r="AB819" s="126">
        <f t="shared" si="227"/>
        <v>0</v>
      </c>
      <c r="AC819" s="126">
        <f t="shared" si="228"/>
        <v>0</v>
      </c>
      <c r="AD819" s="126">
        <f t="shared" si="229"/>
        <v>0</v>
      </c>
      <c r="AE819" s="126">
        <f t="shared" si="230"/>
        <v>0</v>
      </c>
      <c r="AF819" s="127"/>
      <c r="AG819" s="125"/>
      <c r="AH819" s="125">
        <f t="shared" si="231"/>
        <v>2</v>
      </c>
      <c r="AI819" s="125">
        <f t="shared" si="232"/>
        <v>2</v>
      </c>
      <c r="AJ819" s="125" t="str">
        <f t="shared" si="233"/>
        <v>Correct</v>
      </c>
      <c r="AK819" s="125"/>
      <c r="AL819" s="115" t="s">
        <v>83</v>
      </c>
      <c r="AM819" s="115">
        <v>60</v>
      </c>
      <c r="AN819" s="115" t="s">
        <v>181</v>
      </c>
      <c r="AO819" s="115" t="s">
        <v>191</v>
      </c>
      <c r="AP819" s="115" t="s">
        <v>107</v>
      </c>
      <c r="AQ819" s="115" t="s">
        <v>86</v>
      </c>
      <c r="AR819" s="115" t="s">
        <v>87</v>
      </c>
      <c r="AT819" s="115" t="s">
        <v>94</v>
      </c>
      <c r="AU819" s="115" t="s">
        <v>90</v>
      </c>
      <c r="AV819" s="115" t="s">
        <v>91</v>
      </c>
      <c r="AW819" s="115" t="s">
        <v>91</v>
      </c>
    </row>
    <row r="820" spans="1:49">
      <c r="A820" s="115">
        <v>6985191110</v>
      </c>
      <c r="O820" s="125"/>
      <c r="P820" s="125">
        <f t="shared" si="216"/>
        <v>0</v>
      </c>
      <c r="Q820" s="125" t="e">
        <f t="shared" si="217"/>
        <v>#DIV/0!</v>
      </c>
      <c r="R820" s="125"/>
      <c r="S820" s="125">
        <f t="shared" si="218"/>
        <v>0</v>
      </c>
      <c r="T820" s="125">
        <f t="shared" si="219"/>
        <v>0</v>
      </c>
      <c r="U820" s="125">
        <f t="shared" si="220"/>
        <v>0</v>
      </c>
      <c r="V820" s="126">
        <f t="shared" si="221"/>
        <v>0</v>
      </c>
      <c r="W820" s="126">
        <f t="shared" si="222"/>
        <v>0</v>
      </c>
      <c r="X820" s="126">
        <f t="shared" si="223"/>
        <v>0</v>
      </c>
      <c r="Y820" s="126">
        <f t="shared" si="224"/>
        <v>0</v>
      </c>
      <c r="Z820" s="126">
        <f t="shared" si="225"/>
        <v>0</v>
      </c>
      <c r="AA820" s="126">
        <f t="shared" si="226"/>
        <v>0</v>
      </c>
      <c r="AB820" s="126">
        <f t="shared" si="227"/>
        <v>0</v>
      </c>
      <c r="AC820" s="126">
        <f t="shared" si="228"/>
        <v>0</v>
      </c>
      <c r="AD820" s="126">
        <f t="shared" si="229"/>
        <v>0</v>
      </c>
      <c r="AE820" s="126">
        <f t="shared" si="230"/>
        <v>0</v>
      </c>
      <c r="AF820" s="127"/>
      <c r="AG820" s="125"/>
      <c r="AH820" s="125">
        <f t="shared" si="231"/>
        <v>0</v>
      </c>
      <c r="AI820" s="125">
        <f t="shared" si="232"/>
        <v>0</v>
      </c>
      <c r="AJ820" s="125" t="str">
        <f t="shared" si="233"/>
        <v>Correct</v>
      </c>
      <c r="AK820" s="125"/>
      <c r="AL820" s="115" t="s">
        <v>99</v>
      </c>
      <c r="AM820" s="115">
        <v>86</v>
      </c>
      <c r="AN820" s="115" t="s">
        <v>181</v>
      </c>
      <c r="AO820" s="115" t="s">
        <v>193</v>
      </c>
      <c r="AP820" s="115" t="s">
        <v>85</v>
      </c>
      <c r="AQ820" s="115" t="s">
        <v>86</v>
      </c>
      <c r="AR820" s="115" t="s">
        <v>87</v>
      </c>
      <c r="AS820" s="115" t="s">
        <v>93</v>
      </c>
      <c r="AT820" s="115" t="s">
        <v>109</v>
      </c>
      <c r="AU820" s="115" t="s">
        <v>106</v>
      </c>
      <c r="AV820" s="115" t="s">
        <v>91</v>
      </c>
      <c r="AW820" s="115" t="s">
        <v>86</v>
      </c>
    </row>
    <row r="821" spans="1:49">
      <c r="A821" s="115">
        <v>7011272975</v>
      </c>
      <c r="K821" s="115" t="s">
        <v>27</v>
      </c>
      <c r="L821" s="115" t="s">
        <v>28</v>
      </c>
      <c r="N821" s="115" t="s">
        <v>30</v>
      </c>
      <c r="O821" s="125"/>
      <c r="P821" s="125">
        <f t="shared" si="216"/>
        <v>3</v>
      </c>
      <c r="Q821" s="125">
        <f t="shared" si="217"/>
        <v>1</v>
      </c>
      <c r="R821" s="125"/>
      <c r="S821" s="125">
        <f t="shared" si="218"/>
        <v>0</v>
      </c>
      <c r="T821" s="125">
        <f t="shared" si="219"/>
        <v>0</v>
      </c>
      <c r="U821" s="125">
        <f t="shared" si="220"/>
        <v>0</v>
      </c>
      <c r="V821" s="126">
        <f t="shared" si="221"/>
        <v>0</v>
      </c>
      <c r="W821" s="126">
        <f t="shared" si="222"/>
        <v>0</v>
      </c>
      <c r="X821" s="126">
        <f t="shared" si="223"/>
        <v>0</v>
      </c>
      <c r="Y821" s="126">
        <f t="shared" si="224"/>
        <v>0</v>
      </c>
      <c r="Z821" s="126">
        <f t="shared" si="225"/>
        <v>0</v>
      </c>
      <c r="AA821" s="126">
        <f t="shared" si="226"/>
        <v>0</v>
      </c>
      <c r="AB821" s="126">
        <f t="shared" si="227"/>
        <v>1</v>
      </c>
      <c r="AC821" s="126">
        <f t="shared" si="228"/>
        <v>1</v>
      </c>
      <c r="AD821" s="126">
        <f t="shared" si="229"/>
        <v>0</v>
      </c>
      <c r="AE821" s="126">
        <f t="shared" si="230"/>
        <v>1</v>
      </c>
      <c r="AF821" s="127"/>
      <c r="AG821" s="125"/>
      <c r="AH821" s="125">
        <f t="shared" si="231"/>
        <v>3</v>
      </c>
      <c r="AI821" s="125">
        <f t="shared" si="232"/>
        <v>3</v>
      </c>
      <c r="AJ821" s="125" t="str">
        <f t="shared" si="233"/>
        <v>Correct</v>
      </c>
      <c r="AK821" s="125"/>
      <c r="AL821" s="115" t="s">
        <v>83</v>
      </c>
      <c r="AM821" s="115">
        <v>77</v>
      </c>
      <c r="AN821" s="115" t="s">
        <v>84</v>
      </c>
      <c r="AO821" s="115" t="s">
        <v>126</v>
      </c>
      <c r="AP821" s="115" t="s">
        <v>107</v>
      </c>
      <c r="AQ821" s="115" t="s">
        <v>91</v>
      </c>
      <c r="AR821" s="115" t="s">
        <v>469</v>
      </c>
      <c r="AS821" s="115" t="s">
        <v>104</v>
      </c>
      <c r="AT821" s="115" t="s">
        <v>109</v>
      </c>
      <c r="AU821" s="115" t="s">
        <v>90</v>
      </c>
      <c r="AV821" s="115" t="s">
        <v>91</v>
      </c>
      <c r="AW821" s="115" t="s">
        <v>86</v>
      </c>
    </row>
    <row r="822" spans="1:49">
      <c r="A822" s="115">
        <v>5587027554</v>
      </c>
      <c r="J822" s="115" t="s">
        <v>26</v>
      </c>
      <c r="K822" s="115" t="s">
        <v>27</v>
      </c>
      <c r="L822" s="115" t="s">
        <v>28</v>
      </c>
      <c r="O822" s="125"/>
      <c r="P822" s="125">
        <f t="shared" si="216"/>
        <v>3</v>
      </c>
      <c r="Q822" s="125">
        <f t="shared" si="217"/>
        <v>1</v>
      </c>
      <c r="R822" s="125"/>
      <c r="S822" s="125">
        <f t="shared" si="218"/>
        <v>0</v>
      </c>
      <c r="T822" s="125">
        <f t="shared" si="219"/>
        <v>0</v>
      </c>
      <c r="U822" s="125">
        <f t="shared" si="220"/>
        <v>0</v>
      </c>
      <c r="V822" s="126">
        <f t="shared" si="221"/>
        <v>0</v>
      </c>
      <c r="W822" s="126">
        <f t="shared" si="222"/>
        <v>0</v>
      </c>
      <c r="X822" s="126">
        <f t="shared" si="223"/>
        <v>0</v>
      </c>
      <c r="Y822" s="126">
        <f t="shared" si="224"/>
        <v>0</v>
      </c>
      <c r="Z822" s="126">
        <f t="shared" si="225"/>
        <v>0</v>
      </c>
      <c r="AA822" s="126">
        <f t="shared" si="226"/>
        <v>1</v>
      </c>
      <c r="AB822" s="126">
        <f t="shared" si="227"/>
        <v>1</v>
      </c>
      <c r="AC822" s="126">
        <f t="shared" si="228"/>
        <v>1</v>
      </c>
      <c r="AD822" s="126">
        <f t="shared" si="229"/>
        <v>0</v>
      </c>
      <c r="AE822" s="126">
        <f t="shared" si="230"/>
        <v>0</v>
      </c>
      <c r="AF822" s="127"/>
      <c r="AG822" s="125"/>
      <c r="AH822" s="125">
        <f t="shared" si="231"/>
        <v>3</v>
      </c>
      <c r="AI822" s="125">
        <f t="shared" si="232"/>
        <v>3</v>
      </c>
      <c r="AJ822" s="125" t="str">
        <f t="shared" si="233"/>
        <v>Correct</v>
      </c>
      <c r="AK822" s="125"/>
      <c r="AL822" s="115" t="s">
        <v>83</v>
      </c>
      <c r="AM822" s="115">
        <v>52</v>
      </c>
      <c r="AN822" s="115" t="s">
        <v>181</v>
      </c>
      <c r="AO822" s="115" t="s">
        <v>195</v>
      </c>
      <c r="AP822" s="115" t="s">
        <v>85</v>
      </c>
      <c r="AQ822" s="115" t="s">
        <v>86</v>
      </c>
      <c r="AR822" s="115" t="s">
        <v>87</v>
      </c>
      <c r="AS822" s="115" t="s">
        <v>101</v>
      </c>
      <c r="AT822" s="115" t="s">
        <v>89</v>
      </c>
      <c r="AU822" s="115" t="s">
        <v>90</v>
      </c>
      <c r="AV822" s="115" t="s">
        <v>91</v>
      </c>
      <c r="AW822" s="115" t="s">
        <v>91</v>
      </c>
    </row>
    <row r="823" spans="1:49">
      <c r="A823" s="115">
        <v>6985444231</v>
      </c>
      <c r="K823" s="115" t="s">
        <v>27</v>
      </c>
      <c r="M823" s="115" t="s">
        <v>29</v>
      </c>
      <c r="N823" s="115" t="s">
        <v>30</v>
      </c>
      <c r="O823" s="125"/>
      <c r="P823" s="125">
        <f t="shared" si="216"/>
        <v>3</v>
      </c>
      <c r="Q823" s="125">
        <f t="shared" si="217"/>
        <v>1</v>
      </c>
      <c r="R823" s="125"/>
      <c r="S823" s="125">
        <f t="shared" si="218"/>
        <v>0</v>
      </c>
      <c r="T823" s="125">
        <f t="shared" si="219"/>
        <v>0</v>
      </c>
      <c r="U823" s="125">
        <f t="shared" si="220"/>
        <v>0</v>
      </c>
      <c r="V823" s="126">
        <f t="shared" si="221"/>
        <v>0</v>
      </c>
      <c r="W823" s="126">
        <f t="shared" si="222"/>
        <v>0</v>
      </c>
      <c r="X823" s="126">
        <f t="shared" si="223"/>
        <v>0</v>
      </c>
      <c r="Y823" s="126">
        <f t="shared" si="224"/>
        <v>0</v>
      </c>
      <c r="Z823" s="126">
        <f t="shared" si="225"/>
        <v>0</v>
      </c>
      <c r="AA823" s="126">
        <f t="shared" si="226"/>
        <v>0</v>
      </c>
      <c r="AB823" s="126">
        <f t="shared" si="227"/>
        <v>1</v>
      </c>
      <c r="AC823" s="126">
        <f t="shared" si="228"/>
        <v>0</v>
      </c>
      <c r="AD823" s="126">
        <f t="shared" si="229"/>
        <v>1</v>
      </c>
      <c r="AE823" s="126">
        <f t="shared" si="230"/>
        <v>1</v>
      </c>
      <c r="AF823" s="127"/>
      <c r="AG823" s="125"/>
      <c r="AH823" s="125">
        <f t="shared" si="231"/>
        <v>3</v>
      </c>
      <c r="AI823" s="125">
        <f t="shared" si="232"/>
        <v>3</v>
      </c>
      <c r="AJ823" s="125" t="str">
        <f t="shared" si="233"/>
        <v>Correct</v>
      </c>
      <c r="AK823" s="125"/>
      <c r="AL823" s="115" t="s">
        <v>83</v>
      </c>
      <c r="AN823" s="115" t="s">
        <v>84</v>
      </c>
      <c r="AO823" s="115" t="s">
        <v>159</v>
      </c>
      <c r="AP823" s="115" t="s">
        <v>85</v>
      </c>
      <c r="AQ823" s="115" t="s">
        <v>86</v>
      </c>
      <c r="AR823" s="115" t="s">
        <v>87</v>
      </c>
      <c r="AS823" s="115" t="s">
        <v>88</v>
      </c>
      <c r="AT823" s="115" t="s">
        <v>111</v>
      </c>
      <c r="AU823" s="115" t="s">
        <v>106</v>
      </c>
      <c r="AV823" s="115" t="s">
        <v>91</v>
      </c>
      <c r="AW823" s="115" t="s">
        <v>91</v>
      </c>
    </row>
    <row r="824" spans="1:49">
      <c r="A824" s="115">
        <v>7011537498</v>
      </c>
      <c r="D824" s="115" t="s">
        <v>20</v>
      </c>
      <c r="J824" s="115" t="s">
        <v>26</v>
      </c>
      <c r="O824" s="125"/>
      <c r="P824" s="125">
        <f t="shared" si="216"/>
        <v>2</v>
      </c>
      <c r="Q824" s="125">
        <f t="shared" si="217"/>
        <v>1.5</v>
      </c>
      <c r="R824" s="125"/>
      <c r="S824" s="125">
        <f t="shared" si="218"/>
        <v>0</v>
      </c>
      <c r="T824" s="125">
        <f t="shared" si="219"/>
        <v>0</v>
      </c>
      <c r="U824" s="125">
        <f t="shared" si="220"/>
        <v>1</v>
      </c>
      <c r="V824" s="126">
        <f t="shared" si="221"/>
        <v>0</v>
      </c>
      <c r="W824" s="126">
        <f t="shared" si="222"/>
        <v>0</v>
      </c>
      <c r="X824" s="126">
        <f t="shared" si="223"/>
        <v>0</v>
      </c>
      <c r="Y824" s="126">
        <f t="shared" si="224"/>
        <v>0</v>
      </c>
      <c r="Z824" s="126">
        <f t="shared" si="225"/>
        <v>0</v>
      </c>
      <c r="AA824" s="126">
        <f t="shared" si="226"/>
        <v>1</v>
      </c>
      <c r="AB824" s="126">
        <f t="shared" si="227"/>
        <v>0</v>
      </c>
      <c r="AC824" s="126">
        <f t="shared" si="228"/>
        <v>0</v>
      </c>
      <c r="AD824" s="126">
        <f t="shared" si="229"/>
        <v>0</v>
      </c>
      <c r="AE824" s="126">
        <f t="shared" si="230"/>
        <v>0</v>
      </c>
      <c r="AF824" s="127"/>
      <c r="AG824" s="125"/>
      <c r="AH824" s="125">
        <f t="shared" si="231"/>
        <v>2</v>
      </c>
      <c r="AI824" s="125">
        <f t="shared" si="232"/>
        <v>2</v>
      </c>
      <c r="AJ824" s="125" t="str">
        <f t="shared" si="233"/>
        <v>Correct</v>
      </c>
      <c r="AK824" s="125"/>
      <c r="AL824" s="115" t="s">
        <v>83</v>
      </c>
      <c r="AM824" s="115">
        <v>47</v>
      </c>
      <c r="AN824" s="115" t="s">
        <v>181</v>
      </c>
      <c r="AO824" s="115" t="s">
        <v>194</v>
      </c>
      <c r="AP824" s="115" t="s">
        <v>97</v>
      </c>
      <c r="AQ824" s="115" t="s">
        <v>86</v>
      </c>
      <c r="AR824" s="115" t="s">
        <v>115</v>
      </c>
      <c r="AS824" s="115" t="s">
        <v>100</v>
      </c>
      <c r="AT824" s="115" t="s">
        <v>111</v>
      </c>
      <c r="AU824" s="115" t="s">
        <v>90</v>
      </c>
      <c r="AW824" s="115" t="s">
        <v>86</v>
      </c>
    </row>
    <row r="825" spans="1:49">
      <c r="A825" s="115">
        <v>7007930811</v>
      </c>
      <c r="G825" s="115" t="s">
        <v>23</v>
      </c>
      <c r="H825" s="115" t="s">
        <v>24</v>
      </c>
      <c r="M825" s="115" t="s">
        <v>29</v>
      </c>
      <c r="O825" s="125"/>
      <c r="P825" s="125">
        <f t="shared" si="216"/>
        <v>3</v>
      </c>
      <c r="Q825" s="125">
        <f t="shared" si="217"/>
        <v>1</v>
      </c>
      <c r="R825" s="125"/>
      <c r="S825" s="125">
        <f t="shared" si="218"/>
        <v>0</v>
      </c>
      <c r="T825" s="125">
        <f t="shared" si="219"/>
        <v>0</v>
      </c>
      <c r="U825" s="125">
        <f t="shared" si="220"/>
        <v>0</v>
      </c>
      <c r="V825" s="126">
        <f t="shared" si="221"/>
        <v>0</v>
      </c>
      <c r="W825" s="126">
        <f t="shared" si="222"/>
        <v>0</v>
      </c>
      <c r="X825" s="126">
        <f t="shared" si="223"/>
        <v>1</v>
      </c>
      <c r="Y825" s="126">
        <f t="shared" si="224"/>
        <v>1</v>
      </c>
      <c r="Z825" s="126">
        <f t="shared" si="225"/>
        <v>0</v>
      </c>
      <c r="AA825" s="126">
        <f t="shared" si="226"/>
        <v>0</v>
      </c>
      <c r="AB825" s="126">
        <f t="shared" si="227"/>
        <v>0</v>
      </c>
      <c r="AC825" s="126">
        <f t="shared" si="228"/>
        <v>0</v>
      </c>
      <c r="AD825" s="126">
        <f t="shared" si="229"/>
        <v>1</v>
      </c>
      <c r="AE825" s="126">
        <f t="shared" si="230"/>
        <v>0</v>
      </c>
      <c r="AF825" s="127"/>
      <c r="AG825" s="125"/>
      <c r="AH825" s="125">
        <f t="shared" si="231"/>
        <v>3</v>
      </c>
      <c r="AI825" s="125">
        <f t="shared" si="232"/>
        <v>3</v>
      </c>
      <c r="AJ825" s="125" t="str">
        <f t="shared" si="233"/>
        <v>Correct</v>
      </c>
      <c r="AK825" s="125"/>
      <c r="AL825" s="115" t="s">
        <v>83</v>
      </c>
      <c r="AM825" s="115">
        <v>61</v>
      </c>
      <c r="AN825" s="115" t="s">
        <v>84</v>
      </c>
      <c r="AO825" s="115" t="s">
        <v>135</v>
      </c>
      <c r="AP825" s="115" t="s">
        <v>85</v>
      </c>
      <c r="AR825" s="115" t="s">
        <v>87</v>
      </c>
      <c r="AT825" s="115" t="s">
        <v>89</v>
      </c>
      <c r="AU825" s="115" t="s">
        <v>106</v>
      </c>
      <c r="AV825" s="115" t="s">
        <v>91</v>
      </c>
      <c r="AW825" s="115" t="s">
        <v>91</v>
      </c>
    </row>
    <row r="826" spans="1:49">
      <c r="A826" s="115">
        <v>7010994032</v>
      </c>
      <c r="E826" s="115" t="s">
        <v>21</v>
      </c>
      <c r="K826" s="115" t="s">
        <v>27</v>
      </c>
      <c r="M826" s="115" t="s">
        <v>29</v>
      </c>
      <c r="O826" s="125"/>
      <c r="P826" s="125">
        <f t="shared" si="216"/>
        <v>3</v>
      </c>
      <c r="Q826" s="125">
        <f t="shared" si="217"/>
        <v>1</v>
      </c>
      <c r="R826" s="125"/>
      <c r="S826" s="125">
        <f t="shared" si="218"/>
        <v>0</v>
      </c>
      <c r="T826" s="125">
        <f t="shared" si="219"/>
        <v>0</v>
      </c>
      <c r="U826" s="125">
        <f t="shared" si="220"/>
        <v>0</v>
      </c>
      <c r="V826" s="126">
        <f t="shared" si="221"/>
        <v>1</v>
      </c>
      <c r="W826" s="126">
        <f t="shared" si="222"/>
        <v>0</v>
      </c>
      <c r="X826" s="126">
        <f t="shared" si="223"/>
        <v>0</v>
      </c>
      <c r="Y826" s="126">
        <f t="shared" si="224"/>
        <v>0</v>
      </c>
      <c r="Z826" s="126">
        <f t="shared" si="225"/>
        <v>0</v>
      </c>
      <c r="AA826" s="126">
        <f t="shared" si="226"/>
        <v>0</v>
      </c>
      <c r="AB826" s="126">
        <f t="shared" si="227"/>
        <v>1</v>
      </c>
      <c r="AC826" s="126">
        <f t="shared" si="228"/>
        <v>0</v>
      </c>
      <c r="AD826" s="126">
        <f t="shared" si="229"/>
        <v>1</v>
      </c>
      <c r="AE826" s="126">
        <f t="shared" si="230"/>
        <v>0</v>
      </c>
      <c r="AF826" s="127"/>
      <c r="AG826" s="125"/>
      <c r="AH826" s="125">
        <f t="shared" si="231"/>
        <v>3</v>
      </c>
      <c r="AI826" s="125">
        <f t="shared" si="232"/>
        <v>3</v>
      </c>
      <c r="AJ826" s="125" t="str">
        <f t="shared" si="233"/>
        <v>Correct</v>
      </c>
      <c r="AK826" s="125"/>
      <c r="AL826" s="115" t="s">
        <v>83</v>
      </c>
      <c r="AN826" s="115" t="s">
        <v>181</v>
      </c>
      <c r="AO826" s="115" t="s">
        <v>220</v>
      </c>
      <c r="AP826" s="115" t="s">
        <v>85</v>
      </c>
      <c r="AQ826" s="115" t="s">
        <v>86</v>
      </c>
      <c r="AR826" s="115" t="s">
        <v>87</v>
      </c>
      <c r="AS826" s="115" t="s">
        <v>96</v>
      </c>
      <c r="AT826" s="115" t="s">
        <v>89</v>
      </c>
      <c r="AU826" s="115" t="s">
        <v>90</v>
      </c>
      <c r="AV826" s="115" t="s">
        <v>91</v>
      </c>
      <c r="AW826" s="115" t="s">
        <v>86</v>
      </c>
    </row>
    <row r="827" spans="1:49">
      <c r="A827" s="115">
        <v>7045763139</v>
      </c>
      <c r="C827" s="115" t="s">
        <v>19</v>
      </c>
      <c r="D827" s="115" t="s">
        <v>20</v>
      </c>
      <c r="I827" s="115" t="s">
        <v>25</v>
      </c>
      <c r="O827" s="125"/>
      <c r="P827" s="125">
        <f t="shared" si="216"/>
        <v>3</v>
      </c>
      <c r="Q827" s="125">
        <f t="shared" si="217"/>
        <v>1</v>
      </c>
      <c r="R827" s="125"/>
      <c r="S827" s="125">
        <f t="shared" si="218"/>
        <v>0</v>
      </c>
      <c r="T827" s="125">
        <f t="shared" si="219"/>
        <v>1</v>
      </c>
      <c r="U827" s="125">
        <f t="shared" si="220"/>
        <v>1</v>
      </c>
      <c r="V827" s="126">
        <f t="shared" si="221"/>
        <v>0</v>
      </c>
      <c r="W827" s="126">
        <f t="shared" si="222"/>
        <v>0</v>
      </c>
      <c r="X827" s="126">
        <f t="shared" si="223"/>
        <v>0</v>
      </c>
      <c r="Y827" s="126">
        <f t="shared" si="224"/>
        <v>0</v>
      </c>
      <c r="Z827" s="126">
        <f t="shared" si="225"/>
        <v>1</v>
      </c>
      <c r="AA827" s="126">
        <f t="shared" si="226"/>
        <v>0</v>
      </c>
      <c r="AB827" s="126">
        <f t="shared" si="227"/>
        <v>0</v>
      </c>
      <c r="AC827" s="126">
        <f t="shared" si="228"/>
        <v>0</v>
      </c>
      <c r="AD827" s="126">
        <f t="shared" si="229"/>
        <v>0</v>
      </c>
      <c r="AE827" s="126">
        <f t="shared" si="230"/>
        <v>0</v>
      </c>
      <c r="AF827" s="127"/>
      <c r="AG827" s="125"/>
      <c r="AH827" s="125">
        <f t="shared" si="231"/>
        <v>3</v>
      </c>
      <c r="AI827" s="125">
        <f t="shared" si="232"/>
        <v>3</v>
      </c>
      <c r="AJ827" s="125" t="str">
        <f t="shared" si="233"/>
        <v>Correct</v>
      </c>
      <c r="AK827" s="125"/>
      <c r="AL827" s="115" t="s">
        <v>83</v>
      </c>
      <c r="AM827" s="115">
        <v>50</v>
      </c>
      <c r="AN827" s="115" t="s">
        <v>181</v>
      </c>
      <c r="AO827" s="115" t="s">
        <v>219</v>
      </c>
      <c r="AP827" s="115" t="s">
        <v>85</v>
      </c>
      <c r="AQ827" s="115" t="s">
        <v>86</v>
      </c>
      <c r="AR827" s="115" t="s">
        <v>87</v>
      </c>
      <c r="AS827" s="115" t="s">
        <v>88</v>
      </c>
      <c r="AT827" s="115" t="s">
        <v>89</v>
      </c>
      <c r="AU827" s="115" t="s">
        <v>90</v>
      </c>
      <c r="AV827" s="115" t="s">
        <v>91</v>
      </c>
      <c r="AW827" s="115" t="s">
        <v>91</v>
      </c>
    </row>
    <row r="828" spans="1:49">
      <c r="A828" s="115">
        <v>7011536544</v>
      </c>
      <c r="D828" s="115" t="s">
        <v>20</v>
      </c>
      <c r="O828" s="125"/>
      <c r="P828" s="125">
        <f t="shared" si="216"/>
        <v>1</v>
      </c>
      <c r="Q828" s="125">
        <f t="shared" si="217"/>
        <v>3</v>
      </c>
      <c r="R828" s="125"/>
      <c r="S828" s="125">
        <f t="shared" si="218"/>
        <v>0</v>
      </c>
      <c r="T828" s="125">
        <f t="shared" si="219"/>
        <v>0</v>
      </c>
      <c r="U828" s="125">
        <f t="shared" si="220"/>
        <v>1</v>
      </c>
      <c r="V828" s="126">
        <f t="shared" si="221"/>
        <v>0</v>
      </c>
      <c r="W828" s="126">
        <f t="shared" si="222"/>
        <v>0</v>
      </c>
      <c r="X828" s="126">
        <f t="shared" si="223"/>
        <v>0</v>
      </c>
      <c r="Y828" s="126">
        <f t="shared" si="224"/>
        <v>0</v>
      </c>
      <c r="Z828" s="126">
        <f t="shared" si="225"/>
        <v>0</v>
      </c>
      <c r="AA828" s="126">
        <f t="shared" si="226"/>
        <v>0</v>
      </c>
      <c r="AB828" s="126">
        <f t="shared" si="227"/>
        <v>0</v>
      </c>
      <c r="AC828" s="126">
        <f t="shared" si="228"/>
        <v>0</v>
      </c>
      <c r="AD828" s="126">
        <f t="shared" si="229"/>
        <v>0</v>
      </c>
      <c r="AE828" s="126">
        <f t="shared" si="230"/>
        <v>0</v>
      </c>
      <c r="AF828" s="127"/>
      <c r="AG828" s="125"/>
      <c r="AH828" s="125">
        <f t="shared" si="231"/>
        <v>1</v>
      </c>
      <c r="AI828" s="125">
        <f t="shared" si="232"/>
        <v>1</v>
      </c>
      <c r="AJ828" s="125" t="str">
        <f t="shared" si="233"/>
        <v>Correct</v>
      </c>
      <c r="AK828" s="125"/>
      <c r="AL828" s="115" t="s">
        <v>83</v>
      </c>
      <c r="AM828" s="115">
        <v>78</v>
      </c>
      <c r="AN828" s="115" t="s">
        <v>181</v>
      </c>
      <c r="AO828" s="115" t="s">
        <v>208</v>
      </c>
      <c r="AP828" s="115" t="s">
        <v>85</v>
      </c>
      <c r="AQ828" s="115" t="s">
        <v>86</v>
      </c>
      <c r="AR828" s="115" t="s">
        <v>87</v>
      </c>
      <c r="AS828" s="115" t="s">
        <v>88</v>
      </c>
      <c r="AT828" s="115" t="s">
        <v>111</v>
      </c>
      <c r="AU828" s="115" t="s">
        <v>106</v>
      </c>
      <c r="AV828" s="115" t="s">
        <v>91</v>
      </c>
      <c r="AW828" s="115" t="s">
        <v>86</v>
      </c>
    </row>
    <row r="829" spans="1:49">
      <c r="A829" s="115">
        <v>7045754300</v>
      </c>
      <c r="C829" s="115" t="s">
        <v>19</v>
      </c>
      <c r="D829" s="115" t="s">
        <v>20</v>
      </c>
      <c r="O829" s="125"/>
      <c r="P829" s="125">
        <f t="shared" si="216"/>
        <v>2</v>
      </c>
      <c r="Q829" s="125">
        <f t="shared" si="217"/>
        <v>1.5</v>
      </c>
      <c r="R829" s="125"/>
      <c r="S829" s="125">
        <f t="shared" si="218"/>
        <v>0</v>
      </c>
      <c r="T829" s="125">
        <f t="shared" si="219"/>
        <v>1</v>
      </c>
      <c r="U829" s="125">
        <f t="shared" si="220"/>
        <v>1</v>
      </c>
      <c r="V829" s="126">
        <f t="shared" si="221"/>
        <v>0</v>
      </c>
      <c r="W829" s="126">
        <f t="shared" si="222"/>
        <v>0</v>
      </c>
      <c r="X829" s="126">
        <f t="shared" si="223"/>
        <v>0</v>
      </c>
      <c r="Y829" s="126">
        <f t="shared" si="224"/>
        <v>0</v>
      </c>
      <c r="Z829" s="126">
        <f t="shared" si="225"/>
        <v>0</v>
      </c>
      <c r="AA829" s="126">
        <f t="shared" si="226"/>
        <v>0</v>
      </c>
      <c r="AB829" s="126">
        <f t="shared" si="227"/>
        <v>0</v>
      </c>
      <c r="AC829" s="126">
        <f t="shared" si="228"/>
        <v>0</v>
      </c>
      <c r="AD829" s="126">
        <f t="shared" si="229"/>
        <v>0</v>
      </c>
      <c r="AE829" s="126">
        <f t="shared" si="230"/>
        <v>0</v>
      </c>
      <c r="AF829" s="127"/>
      <c r="AG829" s="125"/>
      <c r="AH829" s="125">
        <f t="shared" si="231"/>
        <v>2</v>
      </c>
      <c r="AI829" s="125">
        <f t="shared" si="232"/>
        <v>2</v>
      </c>
      <c r="AJ829" s="125" t="str">
        <f t="shared" si="233"/>
        <v>Correct</v>
      </c>
      <c r="AK829" s="125"/>
      <c r="AL829" s="115" t="s">
        <v>99</v>
      </c>
      <c r="AM829" s="115">
        <v>91</v>
      </c>
      <c r="AN829" s="115" t="s">
        <v>181</v>
      </c>
      <c r="AO829" s="115" t="s">
        <v>206</v>
      </c>
      <c r="AP829" s="115" t="s">
        <v>85</v>
      </c>
      <c r="AR829" s="115" t="s">
        <v>137</v>
      </c>
      <c r="AT829" s="115" t="s">
        <v>111</v>
      </c>
      <c r="AU829" s="115" t="s">
        <v>106</v>
      </c>
      <c r="AV829" s="115" t="s">
        <v>91</v>
      </c>
      <c r="AW829" s="115" t="s">
        <v>86</v>
      </c>
    </row>
    <row r="830" spans="1:49">
      <c r="A830" s="115">
        <v>6982460248</v>
      </c>
      <c r="G830" s="115" t="s">
        <v>23</v>
      </c>
      <c r="K830" s="115" t="s">
        <v>27</v>
      </c>
      <c r="L830" s="115" t="s">
        <v>28</v>
      </c>
      <c r="O830" s="125"/>
      <c r="P830" s="125">
        <f t="shared" si="216"/>
        <v>3</v>
      </c>
      <c r="Q830" s="125">
        <f t="shared" si="217"/>
        <v>1</v>
      </c>
      <c r="R830" s="125"/>
      <c r="S830" s="125">
        <f t="shared" si="218"/>
        <v>0</v>
      </c>
      <c r="T830" s="125">
        <f t="shared" si="219"/>
        <v>0</v>
      </c>
      <c r="U830" s="125">
        <f t="shared" si="220"/>
        <v>0</v>
      </c>
      <c r="V830" s="126">
        <f t="shared" si="221"/>
        <v>0</v>
      </c>
      <c r="W830" s="126">
        <f t="shared" si="222"/>
        <v>0</v>
      </c>
      <c r="X830" s="126">
        <f t="shared" si="223"/>
        <v>1</v>
      </c>
      <c r="Y830" s="126">
        <f t="shared" si="224"/>
        <v>0</v>
      </c>
      <c r="Z830" s="126">
        <f t="shared" si="225"/>
        <v>0</v>
      </c>
      <c r="AA830" s="126">
        <f t="shared" si="226"/>
        <v>0</v>
      </c>
      <c r="AB830" s="126">
        <f t="shared" si="227"/>
        <v>1</v>
      </c>
      <c r="AC830" s="126">
        <f t="shared" si="228"/>
        <v>1</v>
      </c>
      <c r="AD830" s="126">
        <f t="shared" si="229"/>
        <v>0</v>
      </c>
      <c r="AE830" s="126">
        <f t="shared" si="230"/>
        <v>0</v>
      </c>
      <c r="AF830" s="127"/>
      <c r="AG830" s="125"/>
      <c r="AH830" s="125">
        <f t="shared" si="231"/>
        <v>3</v>
      </c>
      <c r="AI830" s="125">
        <f t="shared" si="232"/>
        <v>3</v>
      </c>
      <c r="AJ830" s="125" t="str">
        <f t="shared" si="233"/>
        <v>Correct</v>
      </c>
      <c r="AK830" s="125"/>
      <c r="AL830" s="115" t="s">
        <v>99</v>
      </c>
      <c r="AM830" s="115">
        <v>31</v>
      </c>
      <c r="AN830" s="115" t="s">
        <v>181</v>
      </c>
      <c r="AO830" s="115" t="s">
        <v>191</v>
      </c>
      <c r="AQ830" s="115" t="s">
        <v>91</v>
      </c>
      <c r="AR830" s="115" t="s">
        <v>108</v>
      </c>
      <c r="AS830" s="115" t="s">
        <v>93</v>
      </c>
      <c r="AT830" s="115" t="s">
        <v>109</v>
      </c>
      <c r="AU830" s="115" t="s">
        <v>90</v>
      </c>
      <c r="AV830" s="115" t="s">
        <v>86</v>
      </c>
      <c r="AW830" s="115" t="s">
        <v>91</v>
      </c>
    </row>
    <row r="831" spans="1:49">
      <c r="A831" s="115">
        <v>5584546088</v>
      </c>
      <c r="B831" s="115" t="s">
        <v>18</v>
      </c>
      <c r="H831" s="115" t="s">
        <v>24</v>
      </c>
      <c r="J831" s="115" t="s">
        <v>26</v>
      </c>
      <c r="O831" s="125"/>
      <c r="P831" s="125">
        <f t="shared" si="216"/>
        <v>3</v>
      </c>
      <c r="Q831" s="125">
        <f t="shared" si="217"/>
        <v>1</v>
      </c>
      <c r="R831" s="125"/>
      <c r="S831" s="125">
        <f t="shared" si="218"/>
        <v>1</v>
      </c>
      <c r="T831" s="125">
        <f t="shared" si="219"/>
        <v>0</v>
      </c>
      <c r="U831" s="125">
        <f t="shared" si="220"/>
        <v>0</v>
      </c>
      <c r="V831" s="126">
        <f t="shared" si="221"/>
        <v>0</v>
      </c>
      <c r="W831" s="126">
        <f t="shared" si="222"/>
        <v>0</v>
      </c>
      <c r="X831" s="126">
        <f t="shared" si="223"/>
        <v>0</v>
      </c>
      <c r="Y831" s="126">
        <f t="shared" si="224"/>
        <v>1</v>
      </c>
      <c r="Z831" s="126">
        <f t="shared" si="225"/>
        <v>0</v>
      </c>
      <c r="AA831" s="126">
        <f t="shared" si="226"/>
        <v>1</v>
      </c>
      <c r="AB831" s="126">
        <f t="shared" si="227"/>
        <v>0</v>
      </c>
      <c r="AC831" s="126">
        <f t="shared" si="228"/>
        <v>0</v>
      </c>
      <c r="AD831" s="126">
        <f t="shared" si="229"/>
        <v>0</v>
      </c>
      <c r="AE831" s="126">
        <f t="shared" si="230"/>
        <v>0</v>
      </c>
      <c r="AF831" s="127"/>
      <c r="AG831" s="125"/>
      <c r="AH831" s="125">
        <f t="shared" si="231"/>
        <v>3</v>
      </c>
      <c r="AI831" s="125">
        <f t="shared" si="232"/>
        <v>3</v>
      </c>
      <c r="AJ831" s="125" t="str">
        <f t="shared" si="233"/>
        <v>Correct</v>
      </c>
      <c r="AK831" s="125"/>
      <c r="AL831" s="115" t="s">
        <v>83</v>
      </c>
      <c r="AM831" s="115">
        <v>25</v>
      </c>
      <c r="AN831" s="115" t="s">
        <v>181</v>
      </c>
      <c r="AO831" s="115" t="s">
        <v>237</v>
      </c>
      <c r="AP831" s="115" t="s">
        <v>85</v>
      </c>
      <c r="AQ831" s="115" t="s">
        <v>91</v>
      </c>
      <c r="AR831" s="115" t="s">
        <v>87</v>
      </c>
      <c r="AS831" s="115" t="s">
        <v>104</v>
      </c>
      <c r="AT831" s="115" t="s">
        <v>94</v>
      </c>
      <c r="AU831" s="115" t="s">
        <v>90</v>
      </c>
      <c r="AV831" s="115" t="s">
        <v>91</v>
      </c>
      <c r="AW831" s="115" t="s">
        <v>91</v>
      </c>
    </row>
    <row r="832" spans="1:49">
      <c r="A832" s="115">
        <v>7007924038</v>
      </c>
      <c r="D832" s="115" t="s">
        <v>20</v>
      </c>
      <c r="E832" s="115" t="s">
        <v>21</v>
      </c>
      <c r="J832" s="115" t="s">
        <v>26</v>
      </c>
      <c r="N832" s="115" t="s">
        <v>30</v>
      </c>
      <c r="O832" s="125"/>
      <c r="P832" s="125">
        <f t="shared" si="216"/>
        <v>4</v>
      </c>
      <c r="Q832" s="125">
        <f t="shared" si="217"/>
        <v>0.75</v>
      </c>
      <c r="R832" s="125"/>
      <c r="S832" s="125">
        <f t="shared" si="218"/>
        <v>0</v>
      </c>
      <c r="T832" s="125">
        <f t="shared" si="219"/>
        <v>0</v>
      </c>
      <c r="U832" s="125">
        <f t="shared" si="220"/>
        <v>0.75</v>
      </c>
      <c r="V832" s="126">
        <f t="shared" si="221"/>
        <v>0.75</v>
      </c>
      <c r="W832" s="126">
        <f t="shared" si="222"/>
        <v>0</v>
      </c>
      <c r="X832" s="126">
        <f t="shared" si="223"/>
        <v>0</v>
      </c>
      <c r="Y832" s="126">
        <f t="shared" si="224"/>
        <v>0</v>
      </c>
      <c r="Z832" s="126">
        <f t="shared" si="225"/>
        <v>0</v>
      </c>
      <c r="AA832" s="126">
        <f t="shared" si="226"/>
        <v>0.75</v>
      </c>
      <c r="AB832" s="126">
        <f t="shared" si="227"/>
        <v>0</v>
      </c>
      <c r="AC832" s="126">
        <f t="shared" si="228"/>
        <v>0</v>
      </c>
      <c r="AD832" s="126">
        <f t="shared" si="229"/>
        <v>0</v>
      </c>
      <c r="AE832" s="126">
        <f t="shared" si="230"/>
        <v>0.75</v>
      </c>
      <c r="AF832" s="127"/>
      <c r="AG832" s="125"/>
      <c r="AH832" s="125">
        <f t="shared" si="231"/>
        <v>3</v>
      </c>
      <c r="AI832" s="125">
        <f t="shared" si="232"/>
        <v>4</v>
      </c>
      <c r="AJ832" s="125" t="str">
        <f t="shared" si="233"/>
        <v>Correct</v>
      </c>
      <c r="AK832" s="125"/>
      <c r="AL832" s="115" t="s">
        <v>83</v>
      </c>
      <c r="AM832" s="115">
        <v>66</v>
      </c>
      <c r="AN832" s="115" t="s">
        <v>84</v>
      </c>
      <c r="AO832" s="115" t="s">
        <v>141</v>
      </c>
      <c r="AP832" s="115" t="s">
        <v>92</v>
      </c>
      <c r="AQ832" s="115" t="s">
        <v>86</v>
      </c>
      <c r="AR832" s="115" t="s">
        <v>87</v>
      </c>
      <c r="AS832" s="115" t="s">
        <v>101</v>
      </c>
      <c r="AT832" s="115" t="s">
        <v>111</v>
      </c>
      <c r="AU832" s="115" t="s">
        <v>106</v>
      </c>
      <c r="AV832" s="115" t="s">
        <v>91</v>
      </c>
      <c r="AW832" s="115" t="s">
        <v>91</v>
      </c>
    </row>
    <row r="833" spans="1:49">
      <c r="A833" s="115">
        <v>7020572412</v>
      </c>
      <c r="C833" s="115" t="s">
        <v>19</v>
      </c>
      <c r="O833" s="125"/>
      <c r="P833" s="125">
        <f t="shared" si="216"/>
        <v>1</v>
      </c>
      <c r="Q833" s="125">
        <f t="shared" si="217"/>
        <v>3</v>
      </c>
      <c r="R833" s="125"/>
      <c r="S833" s="125">
        <f t="shared" si="218"/>
        <v>0</v>
      </c>
      <c r="T833" s="125">
        <f t="shared" si="219"/>
        <v>1</v>
      </c>
      <c r="U833" s="125">
        <f t="shared" si="220"/>
        <v>0</v>
      </c>
      <c r="V833" s="126">
        <f t="shared" si="221"/>
        <v>0</v>
      </c>
      <c r="W833" s="126">
        <f t="shared" si="222"/>
        <v>0</v>
      </c>
      <c r="X833" s="126">
        <f t="shared" si="223"/>
        <v>0</v>
      </c>
      <c r="Y833" s="126">
        <f t="shared" si="224"/>
        <v>0</v>
      </c>
      <c r="Z833" s="126">
        <f t="shared" si="225"/>
        <v>0</v>
      </c>
      <c r="AA833" s="126">
        <f t="shared" si="226"/>
        <v>0</v>
      </c>
      <c r="AB833" s="126">
        <f t="shared" si="227"/>
        <v>0</v>
      </c>
      <c r="AC833" s="126">
        <f t="shared" si="228"/>
        <v>0</v>
      </c>
      <c r="AD833" s="126">
        <f t="shared" si="229"/>
        <v>0</v>
      </c>
      <c r="AE833" s="126">
        <f t="shared" si="230"/>
        <v>0</v>
      </c>
      <c r="AF833" s="127"/>
      <c r="AG833" s="125"/>
      <c r="AH833" s="125">
        <f t="shared" si="231"/>
        <v>1</v>
      </c>
      <c r="AI833" s="125">
        <f t="shared" si="232"/>
        <v>1</v>
      </c>
      <c r="AJ833" s="125" t="str">
        <f t="shared" si="233"/>
        <v>Correct</v>
      </c>
      <c r="AK833" s="125"/>
      <c r="AL833" s="115" t="s">
        <v>99</v>
      </c>
      <c r="AM833" s="115">
        <v>28</v>
      </c>
      <c r="AN833" s="115" t="s">
        <v>84</v>
      </c>
      <c r="AO833" s="115" t="s">
        <v>146</v>
      </c>
      <c r="AQ833" s="115" t="s">
        <v>91</v>
      </c>
      <c r="AR833" s="115" t="s">
        <v>137</v>
      </c>
      <c r="AS833" s="115" t="s">
        <v>101</v>
      </c>
      <c r="AT833" s="115" t="s">
        <v>102</v>
      </c>
      <c r="AU833" s="115" t="s">
        <v>90</v>
      </c>
      <c r="AV833" s="115" t="s">
        <v>91</v>
      </c>
      <c r="AW833" s="115" t="s">
        <v>91</v>
      </c>
    </row>
    <row r="834" spans="1:49">
      <c r="A834" s="115">
        <v>6985117058</v>
      </c>
      <c r="D834" s="115" t="s">
        <v>20</v>
      </c>
      <c r="L834" s="115" t="s">
        <v>28</v>
      </c>
      <c r="N834" s="115" t="s">
        <v>30</v>
      </c>
      <c r="O834" s="125"/>
      <c r="P834" s="125">
        <f t="shared" ref="P834:P897" si="234">COUNTA(B834:N834)</f>
        <v>3</v>
      </c>
      <c r="Q834" s="125">
        <f t="shared" ref="Q834:Q897" si="235">3/P834</f>
        <v>1</v>
      </c>
      <c r="R834" s="125"/>
      <c r="S834" s="125">
        <f t="shared" ref="S834:S897" si="236">IF($P834&lt;3,IF($B834=$B$1,1,0),IF($B834=$B$1,$Q834,0))</f>
        <v>0</v>
      </c>
      <c r="T834" s="125">
        <f t="shared" ref="T834:T897" si="237">IF($P834&lt;3,IF($C834=$C$1,1,0),IF($C834=$C$1,$Q834,0))</f>
        <v>0</v>
      </c>
      <c r="U834" s="125">
        <f t="shared" ref="U834:U897" si="238">IF($P834&lt;3,IF($D834=$D$1,1,0),IF($D834=$D$1,$Q834,0))</f>
        <v>1</v>
      </c>
      <c r="V834" s="126">
        <f t="shared" ref="V834:V897" si="239">IF($P834&lt;3,IF($E834=$E$1,1,0),IF($E834=$E$1,$Q834,0))</f>
        <v>0</v>
      </c>
      <c r="W834" s="126">
        <f t="shared" ref="W834:W897" si="240">IF($P834&lt;3,IF($F834=$F$1,1,0),IF($F834=$F$1,$Q834,0))</f>
        <v>0</v>
      </c>
      <c r="X834" s="126">
        <f t="shared" ref="X834:X897" si="241">IF($P834&lt;3,IF($G834=$G$1,1,0),IF($G834=$G$1,$Q834,0))</f>
        <v>0</v>
      </c>
      <c r="Y834" s="126">
        <f t="shared" ref="Y834:Y897" si="242">IF($P834&lt;3,IF($H834=$H$1,1,0),IF($H834=$H$1,$Q834,0))</f>
        <v>0</v>
      </c>
      <c r="Z834" s="126">
        <f t="shared" ref="Z834:Z897" si="243">IF($P834&lt;3,IF($I834=$I$1,1,0),IF($I834=$I$1,$Q834,0))</f>
        <v>0</v>
      </c>
      <c r="AA834" s="126">
        <f t="shared" ref="AA834:AA897" si="244">IF($P834&lt;3,IF($J834=$J$1,1,0),IF($J834=$J$1,$Q834,0))</f>
        <v>0</v>
      </c>
      <c r="AB834" s="126">
        <f t="shared" ref="AB834:AB897" si="245">IF($P834&lt;3,IF($K834=$K$1,1,0),IF($K834=$K$1,$Q834,0))</f>
        <v>0</v>
      </c>
      <c r="AC834" s="126">
        <f t="shared" ref="AC834:AC897" si="246">IF($P834&lt;3,IF($L834=$L$1,1,0),IF($L834=$L$1,$Q834,0))</f>
        <v>1</v>
      </c>
      <c r="AD834" s="126">
        <f t="shared" ref="AD834:AD897" si="247">IF($P834&lt;3,IF($M834=$M$1,1,0),IF($M834=$M$1,$Q834,0))</f>
        <v>0</v>
      </c>
      <c r="AE834" s="126">
        <f t="shared" ref="AE834:AE897" si="248">IF($P834&lt;3,IF($N834=$N$1,1,0),IF($N834=$N$1,$Q834,0))</f>
        <v>1</v>
      </c>
      <c r="AF834" s="127"/>
      <c r="AG834" s="125"/>
      <c r="AH834" s="125">
        <f t="shared" ref="AH834:AH897" si="249">SUM(S834:AE834)</f>
        <v>3</v>
      </c>
      <c r="AI834" s="125">
        <f t="shared" ref="AI834:AI897" si="250">P834</f>
        <v>3</v>
      </c>
      <c r="AJ834" s="125" t="str">
        <f t="shared" ref="AJ834:AJ897" si="251">IF(AH834=AI834,"Correct",IF(AH834=3,"Correct","Wrong"))</f>
        <v>Correct</v>
      </c>
      <c r="AK834" s="125"/>
      <c r="AL834" s="115" t="s">
        <v>99</v>
      </c>
      <c r="AM834" s="115">
        <v>76</v>
      </c>
      <c r="AN834" s="115" t="s">
        <v>181</v>
      </c>
      <c r="AO834" s="115" t="s">
        <v>208</v>
      </c>
    </row>
    <row r="835" spans="1:49">
      <c r="A835" s="115">
        <v>6985190740</v>
      </c>
      <c r="C835" s="115" t="s">
        <v>19</v>
      </c>
      <c r="D835" s="115" t="s">
        <v>20</v>
      </c>
      <c r="I835" s="115" t="s">
        <v>25</v>
      </c>
      <c r="O835" s="125"/>
      <c r="P835" s="125">
        <f t="shared" si="234"/>
        <v>3</v>
      </c>
      <c r="Q835" s="125">
        <f t="shared" si="235"/>
        <v>1</v>
      </c>
      <c r="R835" s="125"/>
      <c r="S835" s="125">
        <f t="shared" si="236"/>
        <v>0</v>
      </c>
      <c r="T835" s="125">
        <f t="shared" si="237"/>
        <v>1</v>
      </c>
      <c r="U835" s="125">
        <f t="shared" si="238"/>
        <v>1</v>
      </c>
      <c r="V835" s="126">
        <f t="shared" si="239"/>
        <v>0</v>
      </c>
      <c r="W835" s="126">
        <f t="shared" si="240"/>
        <v>0</v>
      </c>
      <c r="X835" s="126">
        <f t="shared" si="241"/>
        <v>0</v>
      </c>
      <c r="Y835" s="126">
        <f t="shared" si="242"/>
        <v>0</v>
      </c>
      <c r="Z835" s="126">
        <f t="shared" si="243"/>
        <v>1</v>
      </c>
      <c r="AA835" s="126">
        <f t="shared" si="244"/>
        <v>0</v>
      </c>
      <c r="AB835" s="126">
        <f t="shared" si="245"/>
        <v>0</v>
      </c>
      <c r="AC835" s="126">
        <f t="shared" si="246"/>
        <v>0</v>
      </c>
      <c r="AD835" s="126">
        <f t="shared" si="247"/>
        <v>0</v>
      </c>
      <c r="AE835" s="126">
        <f t="shared" si="248"/>
        <v>0</v>
      </c>
      <c r="AF835" s="127"/>
      <c r="AG835" s="125"/>
      <c r="AH835" s="125">
        <f t="shared" si="249"/>
        <v>3</v>
      </c>
      <c r="AI835" s="125">
        <f t="shared" si="250"/>
        <v>3</v>
      </c>
      <c r="AJ835" s="125" t="str">
        <f t="shared" si="251"/>
        <v>Correct</v>
      </c>
      <c r="AK835" s="125"/>
      <c r="AL835" s="115" t="s">
        <v>99</v>
      </c>
      <c r="AM835" s="115">
        <v>63</v>
      </c>
      <c r="AN835" s="115" t="s">
        <v>181</v>
      </c>
      <c r="AO835" s="115" t="s">
        <v>203</v>
      </c>
      <c r="AP835" s="115" t="s">
        <v>85</v>
      </c>
      <c r="AQ835" s="115" t="s">
        <v>86</v>
      </c>
      <c r="AR835" s="115" t="s">
        <v>87</v>
      </c>
      <c r="AS835" s="115" t="s">
        <v>101</v>
      </c>
      <c r="AT835" s="115" t="s">
        <v>94</v>
      </c>
      <c r="AU835" s="115" t="s">
        <v>90</v>
      </c>
      <c r="AV835" s="115" t="s">
        <v>91</v>
      </c>
      <c r="AW835" s="115" t="s">
        <v>91</v>
      </c>
    </row>
    <row r="836" spans="1:49">
      <c r="A836" s="115">
        <v>6985458690</v>
      </c>
      <c r="C836" s="115" t="s">
        <v>19</v>
      </c>
      <c r="G836" s="115" t="s">
        <v>23</v>
      </c>
      <c r="L836" s="115" t="s">
        <v>28</v>
      </c>
      <c r="O836" s="125"/>
      <c r="P836" s="125">
        <f t="shared" si="234"/>
        <v>3</v>
      </c>
      <c r="Q836" s="125">
        <f t="shared" si="235"/>
        <v>1</v>
      </c>
      <c r="R836" s="125"/>
      <c r="S836" s="125">
        <f t="shared" si="236"/>
        <v>0</v>
      </c>
      <c r="T836" s="125">
        <f t="shared" si="237"/>
        <v>1</v>
      </c>
      <c r="U836" s="125">
        <f t="shared" si="238"/>
        <v>0</v>
      </c>
      <c r="V836" s="126">
        <f t="shared" si="239"/>
        <v>0</v>
      </c>
      <c r="W836" s="126">
        <f t="shared" si="240"/>
        <v>0</v>
      </c>
      <c r="X836" s="126">
        <f t="shared" si="241"/>
        <v>1</v>
      </c>
      <c r="Y836" s="126">
        <f t="shared" si="242"/>
        <v>0</v>
      </c>
      <c r="Z836" s="126">
        <f t="shared" si="243"/>
        <v>0</v>
      </c>
      <c r="AA836" s="126">
        <f t="shared" si="244"/>
        <v>0</v>
      </c>
      <c r="AB836" s="126">
        <f t="shared" si="245"/>
        <v>0</v>
      </c>
      <c r="AC836" s="126">
        <f t="shared" si="246"/>
        <v>1</v>
      </c>
      <c r="AD836" s="126">
        <f t="shared" si="247"/>
        <v>0</v>
      </c>
      <c r="AE836" s="126">
        <f t="shared" si="248"/>
        <v>0</v>
      </c>
      <c r="AF836" s="127"/>
      <c r="AG836" s="125"/>
      <c r="AH836" s="125">
        <f t="shared" si="249"/>
        <v>3</v>
      </c>
      <c r="AI836" s="125">
        <f t="shared" si="250"/>
        <v>3</v>
      </c>
      <c r="AJ836" s="125" t="str">
        <f t="shared" si="251"/>
        <v>Correct</v>
      </c>
      <c r="AK836" s="125"/>
      <c r="AL836" s="115" t="s">
        <v>99</v>
      </c>
      <c r="AM836" s="115">
        <v>41</v>
      </c>
      <c r="AN836" s="115" t="s">
        <v>181</v>
      </c>
      <c r="AO836" s="115" t="s">
        <v>433</v>
      </c>
      <c r="AP836" s="115" t="s">
        <v>85</v>
      </c>
      <c r="AQ836" s="115" t="s">
        <v>86</v>
      </c>
      <c r="AR836" s="115" t="s">
        <v>87</v>
      </c>
      <c r="AS836" s="115" t="s">
        <v>101</v>
      </c>
      <c r="AT836" s="115" t="s">
        <v>102</v>
      </c>
      <c r="AU836" s="115" t="s">
        <v>90</v>
      </c>
      <c r="AV836" s="115" t="s">
        <v>91</v>
      </c>
      <c r="AW836" s="115" t="s">
        <v>91</v>
      </c>
    </row>
    <row r="837" spans="1:49">
      <c r="A837" s="115">
        <v>6985150081</v>
      </c>
      <c r="K837" s="115" t="s">
        <v>27</v>
      </c>
      <c r="O837" s="125"/>
      <c r="P837" s="125">
        <f t="shared" si="234"/>
        <v>1</v>
      </c>
      <c r="Q837" s="125">
        <f t="shared" si="235"/>
        <v>3</v>
      </c>
      <c r="R837" s="125"/>
      <c r="S837" s="125">
        <f t="shared" si="236"/>
        <v>0</v>
      </c>
      <c r="T837" s="125">
        <f t="shared" si="237"/>
        <v>0</v>
      </c>
      <c r="U837" s="125">
        <f t="shared" si="238"/>
        <v>0</v>
      </c>
      <c r="V837" s="126">
        <f t="shared" si="239"/>
        <v>0</v>
      </c>
      <c r="W837" s="126">
        <f t="shared" si="240"/>
        <v>0</v>
      </c>
      <c r="X837" s="126">
        <f t="shared" si="241"/>
        <v>0</v>
      </c>
      <c r="Y837" s="126">
        <f t="shared" si="242"/>
        <v>0</v>
      </c>
      <c r="Z837" s="126">
        <f t="shared" si="243"/>
        <v>0</v>
      </c>
      <c r="AA837" s="126">
        <f t="shared" si="244"/>
        <v>0</v>
      </c>
      <c r="AB837" s="126">
        <f t="shared" si="245"/>
        <v>1</v>
      </c>
      <c r="AC837" s="126">
        <f t="shared" si="246"/>
        <v>0</v>
      </c>
      <c r="AD837" s="126">
        <f t="shared" si="247"/>
        <v>0</v>
      </c>
      <c r="AE837" s="126">
        <f t="shared" si="248"/>
        <v>0</v>
      </c>
      <c r="AF837" s="127"/>
      <c r="AG837" s="125"/>
      <c r="AH837" s="125">
        <f t="shared" si="249"/>
        <v>1</v>
      </c>
      <c r="AI837" s="125">
        <f t="shared" si="250"/>
        <v>1</v>
      </c>
      <c r="AJ837" s="125" t="str">
        <f t="shared" si="251"/>
        <v>Correct</v>
      </c>
      <c r="AK837" s="125"/>
      <c r="AL837" s="115" t="s">
        <v>99</v>
      </c>
      <c r="AM837" s="115">
        <v>65</v>
      </c>
      <c r="AN837" s="115" t="s">
        <v>84</v>
      </c>
      <c r="AO837" s="115" t="s">
        <v>162</v>
      </c>
      <c r="AP837" s="115" t="s">
        <v>85</v>
      </c>
      <c r="AQ837" s="115" t="s">
        <v>86</v>
      </c>
      <c r="AR837" s="115" t="s">
        <v>87</v>
      </c>
      <c r="AS837" s="115" t="s">
        <v>96</v>
      </c>
      <c r="AT837" s="115" t="s">
        <v>89</v>
      </c>
      <c r="AU837" s="115" t="s">
        <v>106</v>
      </c>
      <c r="AV837" s="115" t="s">
        <v>91</v>
      </c>
      <c r="AW837" s="115" t="s">
        <v>86</v>
      </c>
    </row>
    <row r="838" spans="1:49">
      <c r="A838" s="115">
        <v>7020343304</v>
      </c>
      <c r="L838" s="115" t="s">
        <v>28</v>
      </c>
      <c r="O838" s="125"/>
      <c r="P838" s="125">
        <f t="shared" si="234"/>
        <v>1</v>
      </c>
      <c r="Q838" s="125">
        <f t="shared" si="235"/>
        <v>3</v>
      </c>
      <c r="R838" s="125"/>
      <c r="S838" s="125">
        <f t="shared" si="236"/>
        <v>0</v>
      </c>
      <c r="T838" s="125">
        <f t="shared" si="237"/>
        <v>0</v>
      </c>
      <c r="U838" s="125">
        <f t="shared" si="238"/>
        <v>0</v>
      </c>
      <c r="V838" s="126">
        <f t="shared" si="239"/>
        <v>0</v>
      </c>
      <c r="W838" s="126">
        <f t="shared" si="240"/>
        <v>0</v>
      </c>
      <c r="X838" s="126">
        <f t="shared" si="241"/>
        <v>0</v>
      </c>
      <c r="Y838" s="126">
        <f t="shared" si="242"/>
        <v>0</v>
      </c>
      <c r="Z838" s="126">
        <f t="shared" si="243"/>
        <v>0</v>
      </c>
      <c r="AA838" s="126">
        <f t="shared" si="244"/>
        <v>0</v>
      </c>
      <c r="AB838" s="126">
        <f t="shared" si="245"/>
        <v>0</v>
      </c>
      <c r="AC838" s="126">
        <f t="shared" si="246"/>
        <v>1</v>
      </c>
      <c r="AD838" s="126">
        <f t="shared" si="247"/>
        <v>0</v>
      </c>
      <c r="AE838" s="126">
        <f t="shared" si="248"/>
        <v>0</v>
      </c>
      <c r="AF838" s="127"/>
      <c r="AG838" s="125"/>
      <c r="AH838" s="125">
        <f t="shared" si="249"/>
        <v>1</v>
      </c>
      <c r="AI838" s="125">
        <f t="shared" si="250"/>
        <v>1</v>
      </c>
      <c r="AJ838" s="125" t="str">
        <f t="shared" si="251"/>
        <v>Correct</v>
      </c>
      <c r="AK838" s="125"/>
      <c r="AL838" s="115" t="s">
        <v>83</v>
      </c>
      <c r="AM838" s="115">
        <v>55</v>
      </c>
      <c r="AN838" s="115" t="s">
        <v>181</v>
      </c>
      <c r="AP838" s="115" t="s">
        <v>85</v>
      </c>
      <c r="AQ838" s="115" t="s">
        <v>86</v>
      </c>
      <c r="AR838" s="115" t="s">
        <v>87</v>
      </c>
      <c r="AS838" s="115" t="s">
        <v>101</v>
      </c>
      <c r="AT838" s="115" t="s">
        <v>89</v>
      </c>
      <c r="AU838" s="115" t="s">
        <v>90</v>
      </c>
      <c r="AV838" s="115" t="s">
        <v>86</v>
      </c>
      <c r="AW838" s="115" t="s">
        <v>91</v>
      </c>
    </row>
    <row r="839" spans="1:49">
      <c r="A839" s="115">
        <v>6985453452</v>
      </c>
      <c r="L839" s="115" t="s">
        <v>28</v>
      </c>
      <c r="O839" s="125"/>
      <c r="P839" s="125">
        <f t="shared" si="234"/>
        <v>1</v>
      </c>
      <c r="Q839" s="125">
        <f t="shared" si="235"/>
        <v>3</v>
      </c>
      <c r="R839" s="125"/>
      <c r="S839" s="125">
        <f t="shared" si="236"/>
        <v>0</v>
      </c>
      <c r="T839" s="125">
        <f t="shared" si="237"/>
        <v>0</v>
      </c>
      <c r="U839" s="125">
        <f t="shared" si="238"/>
        <v>0</v>
      </c>
      <c r="V839" s="126">
        <f t="shared" si="239"/>
        <v>0</v>
      </c>
      <c r="W839" s="126">
        <f t="shared" si="240"/>
        <v>0</v>
      </c>
      <c r="X839" s="126">
        <f t="shared" si="241"/>
        <v>0</v>
      </c>
      <c r="Y839" s="126">
        <f t="shared" si="242"/>
        <v>0</v>
      </c>
      <c r="Z839" s="126">
        <f t="shared" si="243"/>
        <v>0</v>
      </c>
      <c r="AA839" s="126">
        <f t="shared" si="244"/>
        <v>0</v>
      </c>
      <c r="AB839" s="126">
        <f t="shared" si="245"/>
        <v>0</v>
      </c>
      <c r="AC839" s="126">
        <f t="shared" si="246"/>
        <v>1</v>
      </c>
      <c r="AD839" s="126">
        <f t="shared" si="247"/>
        <v>0</v>
      </c>
      <c r="AE839" s="126">
        <f t="shared" si="248"/>
        <v>0</v>
      </c>
      <c r="AF839" s="127"/>
      <c r="AG839" s="125"/>
      <c r="AH839" s="125">
        <f t="shared" si="249"/>
        <v>1</v>
      </c>
      <c r="AI839" s="125">
        <f t="shared" si="250"/>
        <v>1</v>
      </c>
      <c r="AJ839" s="125" t="str">
        <f t="shared" si="251"/>
        <v>Correct</v>
      </c>
      <c r="AK839" s="125"/>
      <c r="AL839" s="115" t="s">
        <v>99</v>
      </c>
      <c r="AM839" s="115">
        <v>65</v>
      </c>
      <c r="AN839" s="115" t="s">
        <v>181</v>
      </c>
      <c r="AO839" s="115" t="s">
        <v>189</v>
      </c>
      <c r="AP839" s="115" t="s">
        <v>85</v>
      </c>
      <c r="AQ839" s="115" t="s">
        <v>86</v>
      </c>
      <c r="AS839" s="115" t="s">
        <v>100</v>
      </c>
      <c r="AT839" s="115" t="s">
        <v>102</v>
      </c>
      <c r="AU839" s="115" t="s">
        <v>106</v>
      </c>
      <c r="AV839" s="115" t="s">
        <v>91</v>
      </c>
      <c r="AW839" s="115" t="s">
        <v>91</v>
      </c>
    </row>
    <row r="840" spans="1:49">
      <c r="A840" s="115">
        <v>7045763969</v>
      </c>
      <c r="L840" s="115" t="s">
        <v>28</v>
      </c>
      <c r="O840" s="125"/>
      <c r="P840" s="125">
        <f t="shared" si="234"/>
        <v>1</v>
      </c>
      <c r="Q840" s="125">
        <f t="shared" si="235"/>
        <v>3</v>
      </c>
      <c r="R840" s="125"/>
      <c r="S840" s="125">
        <f t="shared" si="236"/>
        <v>0</v>
      </c>
      <c r="T840" s="125">
        <f t="shared" si="237"/>
        <v>0</v>
      </c>
      <c r="U840" s="125">
        <f t="shared" si="238"/>
        <v>0</v>
      </c>
      <c r="V840" s="126">
        <f t="shared" si="239"/>
        <v>0</v>
      </c>
      <c r="W840" s="126">
        <f t="shared" si="240"/>
        <v>0</v>
      </c>
      <c r="X840" s="126">
        <f t="shared" si="241"/>
        <v>0</v>
      </c>
      <c r="Y840" s="126">
        <f t="shared" si="242"/>
        <v>0</v>
      </c>
      <c r="Z840" s="126">
        <f t="shared" si="243"/>
        <v>0</v>
      </c>
      <c r="AA840" s="126">
        <f t="shared" si="244"/>
        <v>0</v>
      </c>
      <c r="AB840" s="126">
        <f t="shared" si="245"/>
        <v>0</v>
      </c>
      <c r="AC840" s="126">
        <f t="shared" si="246"/>
        <v>1</v>
      </c>
      <c r="AD840" s="126">
        <f t="shared" si="247"/>
        <v>0</v>
      </c>
      <c r="AE840" s="126">
        <f t="shared" si="248"/>
        <v>0</v>
      </c>
      <c r="AF840" s="127"/>
      <c r="AG840" s="125"/>
      <c r="AH840" s="125">
        <f t="shared" si="249"/>
        <v>1</v>
      </c>
      <c r="AI840" s="125">
        <f t="shared" si="250"/>
        <v>1</v>
      </c>
      <c r="AJ840" s="125" t="str">
        <f t="shared" si="251"/>
        <v>Correct</v>
      </c>
      <c r="AK840" s="125"/>
      <c r="AL840" s="115" t="s">
        <v>83</v>
      </c>
      <c r="AM840" s="115">
        <v>67</v>
      </c>
      <c r="AN840" s="115" t="s">
        <v>181</v>
      </c>
      <c r="AO840" s="115" t="s">
        <v>206</v>
      </c>
      <c r="AP840" s="115" t="s">
        <v>85</v>
      </c>
      <c r="AQ840" s="115" t="s">
        <v>86</v>
      </c>
      <c r="AR840" s="115" t="s">
        <v>87</v>
      </c>
      <c r="AS840" s="115" t="s">
        <v>101</v>
      </c>
      <c r="AT840" s="115" t="s">
        <v>94</v>
      </c>
      <c r="AU840" s="115" t="s">
        <v>90</v>
      </c>
      <c r="AV840" s="115" t="s">
        <v>91</v>
      </c>
      <c r="AW840" s="115" t="s">
        <v>91</v>
      </c>
    </row>
    <row r="841" spans="1:49">
      <c r="A841" s="115">
        <v>7020565739</v>
      </c>
      <c r="C841" s="115" t="s">
        <v>19</v>
      </c>
      <c r="O841" s="125"/>
      <c r="P841" s="125">
        <f t="shared" si="234"/>
        <v>1</v>
      </c>
      <c r="Q841" s="125">
        <f t="shared" si="235"/>
        <v>3</v>
      </c>
      <c r="R841" s="125"/>
      <c r="S841" s="125">
        <f t="shared" si="236"/>
        <v>0</v>
      </c>
      <c r="T841" s="125">
        <f t="shared" si="237"/>
        <v>1</v>
      </c>
      <c r="U841" s="125">
        <f t="shared" si="238"/>
        <v>0</v>
      </c>
      <c r="V841" s="126">
        <f t="shared" si="239"/>
        <v>0</v>
      </c>
      <c r="W841" s="126">
        <f t="shared" si="240"/>
        <v>0</v>
      </c>
      <c r="X841" s="126">
        <f t="shared" si="241"/>
        <v>0</v>
      </c>
      <c r="Y841" s="126">
        <f t="shared" si="242"/>
        <v>0</v>
      </c>
      <c r="Z841" s="126">
        <f t="shared" si="243"/>
        <v>0</v>
      </c>
      <c r="AA841" s="126">
        <f t="shared" si="244"/>
        <v>0</v>
      </c>
      <c r="AB841" s="126">
        <f t="shared" si="245"/>
        <v>0</v>
      </c>
      <c r="AC841" s="126">
        <f t="shared" si="246"/>
        <v>0</v>
      </c>
      <c r="AD841" s="126">
        <f t="shared" si="247"/>
        <v>0</v>
      </c>
      <c r="AE841" s="126">
        <f t="shared" si="248"/>
        <v>0</v>
      </c>
      <c r="AF841" s="127"/>
      <c r="AG841" s="125"/>
      <c r="AH841" s="125">
        <f t="shared" si="249"/>
        <v>1</v>
      </c>
      <c r="AI841" s="125">
        <f t="shared" si="250"/>
        <v>1</v>
      </c>
      <c r="AJ841" s="125" t="str">
        <f t="shared" si="251"/>
        <v>Correct</v>
      </c>
      <c r="AK841" s="125"/>
      <c r="AL841" s="115"/>
      <c r="AM841" s="115">
        <v>70</v>
      </c>
      <c r="AN841" s="115" t="s">
        <v>181</v>
      </c>
      <c r="AO841" s="115" t="s">
        <v>201</v>
      </c>
      <c r="AP841" s="115" t="s">
        <v>85</v>
      </c>
      <c r="AQ841" s="115" t="s">
        <v>86</v>
      </c>
      <c r="AR841" s="115" t="s">
        <v>87</v>
      </c>
      <c r="AU841" s="115" t="s">
        <v>90</v>
      </c>
      <c r="AV841" s="115" t="s">
        <v>91</v>
      </c>
      <c r="AW841" s="115" t="s">
        <v>91</v>
      </c>
    </row>
    <row r="842" spans="1:49">
      <c r="A842" s="115">
        <v>6982463381</v>
      </c>
      <c r="C842" s="115" t="s">
        <v>19</v>
      </c>
      <c r="O842" s="125"/>
      <c r="P842" s="125">
        <f t="shared" si="234"/>
        <v>1</v>
      </c>
      <c r="Q842" s="125">
        <f t="shared" si="235"/>
        <v>3</v>
      </c>
      <c r="R842" s="125"/>
      <c r="S842" s="125">
        <f t="shared" si="236"/>
        <v>0</v>
      </c>
      <c r="T842" s="125">
        <f t="shared" si="237"/>
        <v>1</v>
      </c>
      <c r="U842" s="125">
        <f t="shared" si="238"/>
        <v>0</v>
      </c>
      <c r="V842" s="126">
        <f t="shared" si="239"/>
        <v>0</v>
      </c>
      <c r="W842" s="126">
        <f t="shared" si="240"/>
        <v>0</v>
      </c>
      <c r="X842" s="126">
        <f t="shared" si="241"/>
        <v>0</v>
      </c>
      <c r="Y842" s="126">
        <f t="shared" si="242"/>
        <v>0</v>
      </c>
      <c r="Z842" s="126">
        <f t="shared" si="243"/>
        <v>0</v>
      </c>
      <c r="AA842" s="126">
        <f t="shared" si="244"/>
        <v>0</v>
      </c>
      <c r="AB842" s="126">
        <f t="shared" si="245"/>
        <v>0</v>
      </c>
      <c r="AC842" s="126">
        <f t="shared" si="246"/>
        <v>0</v>
      </c>
      <c r="AD842" s="126">
        <f t="shared" si="247"/>
        <v>0</v>
      </c>
      <c r="AE842" s="126">
        <f t="shared" si="248"/>
        <v>0</v>
      </c>
      <c r="AF842" s="127"/>
      <c r="AG842" s="125"/>
      <c r="AH842" s="125">
        <f t="shared" si="249"/>
        <v>1</v>
      </c>
      <c r="AI842" s="125">
        <f t="shared" si="250"/>
        <v>1</v>
      </c>
      <c r="AJ842" s="125" t="str">
        <f t="shared" si="251"/>
        <v>Correct</v>
      </c>
      <c r="AK842" s="125"/>
      <c r="AL842" s="115" t="s">
        <v>83</v>
      </c>
      <c r="AM842" s="115">
        <v>57</v>
      </c>
      <c r="AN842" s="115" t="s">
        <v>181</v>
      </c>
      <c r="AO842" s="115" t="s">
        <v>484</v>
      </c>
      <c r="AP842" s="115" t="s">
        <v>85</v>
      </c>
      <c r="AQ842" s="115" t="s">
        <v>86</v>
      </c>
      <c r="AS842" s="115" t="s">
        <v>101</v>
      </c>
      <c r="AT842" s="115" t="s">
        <v>89</v>
      </c>
      <c r="AU842" s="115" t="s">
        <v>113</v>
      </c>
      <c r="AV842" s="115" t="s">
        <v>91</v>
      </c>
      <c r="AW842" s="115" t="s">
        <v>86</v>
      </c>
    </row>
    <row r="843" spans="1:49">
      <c r="A843" s="115">
        <v>7020564240</v>
      </c>
      <c r="K843" s="115" t="s">
        <v>27</v>
      </c>
      <c r="L843" s="115" t="s">
        <v>28</v>
      </c>
      <c r="O843" s="125"/>
      <c r="P843" s="125">
        <f t="shared" si="234"/>
        <v>2</v>
      </c>
      <c r="Q843" s="125">
        <f t="shared" si="235"/>
        <v>1.5</v>
      </c>
      <c r="R843" s="125"/>
      <c r="S843" s="125">
        <f t="shared" si="236"/>
        <v>0</v>
      </c>
      <c r="T843" s="125">
        <f t="shared" si="237"/>
        <v>0</v>
      </c>
      <c r="U843" s="125">
        <f t="shared" si="238"/>
        <v>0</v>
      </c>
      <c r="V843" s="126">
        <f t="shared" si="239"/>
        <v>0</v>
      </c>
      <c r="W843" s="126">
        <f t="shared" si="240"/>
        <v>0</v>
      </c>
      <c r="X843" s="126">
        <f t="shared" si="241"/>
        <v>0</v>
      </c>
      <c r="Y843" s="126">
        <f t="shared" si="242"/>
        <v>0</v>
      </c>
      <c r="Z843" s="126">
        <f t="shared" si="243"/>
        <v>0</v>
      </c>
      <c r="AA843" s="126">
        <f t="shared" si="244"/>
        <v>0</v>
      </c>
      <c r="AB843" s="126">
        <f t="shared" si="245"/>
        <v>1</v>
      </c>
      <c r="AC843" s="126">
        <f t="shared" si="246"/>
        <v>1</v>
      </c>
      <c r="AD843" s="126">
        <f t="shared" si="247"/>
        <v>0</v>
      </c>
      <c r="AE843" s="126">
        <f t="shared" si="248"/>
        <v>0</v>
      </c>
      <c r="AF843" s="127"/>
      <c r="AG843" s="125"/>
      <c r="AH843" s="125">
        <f t="shared" si="249"/>
        <v>2</v>
      </c>
      <c r="AI843" s="125">
        <f t="shared" si="250"/>
        <v>2</v>
      </c>
      <c r="AJ843" s="125" t="str">
        <f t="shared" si="251"/>
        <v>Correct</v>
      </c>
      <c r="AK843" s="125"/>
      <c r="AL843" s="115" t="s">
        <v>83</v>
      </c>
      <c r="AM843" s="115">
        <v>53</v>
      </c>
      <c r="AN843" s="115" t="s">
        <v>181</v>
      </c>
      <c r="AO843" s="115" t="s">
        <v>224</v>
      </c>
      <c r="AP843" s="115" t="s">
        <v>85</v>
      </c>
      <c r="AQ843" s="115" t="s">
        <v>86</v>
      </c>
      <c r="AR843" s="115" t="s">
        <v>87</v>
      </c>
      <c r="AS843" s="115" t="s">
        <v>88</v>
      </c>
      <c r="AT843" s="115" t="s">
        <v>89</v>
      </c>
      <c r="AU843" s="115" t="s">
        <v>90</v>
      </c>
      <c r="AV843" s="115" t="s">
        <v>91</v>
      </c>
      <c r="AW843" s="115" t="s">
        <v>91</v>
      </c>
    </row>
    <row r="844" spans="1:49">
      <c r="A844" s="115">
        <v>7011541097</v>
      </c>
      <c r="C844" s="115" t="s">
        <v>19</v>
      </c>
      <c r="D844" s="115" t="s">
        <v>20</v>
      </c>
      <c r="E844" s="115" t="s">
        <v>21</v>
      </c>
      <c r="G844" s="115" t="s">
        <v>23</v>
      </c>
      <c r="H844" s="115" t="s">
        <v>24</v>
      </c>
      <c r="I844" s="115" t="s">
        <v>25</v>
      </c>
      <c r="J844" s="115" t="s">
        <v>26</v>
      </c>
      <c r="L844" s="115" t="s">
        <v>28</v>
      </c>
      <c r="M844" s="115" t="s">
        <v>29</v>
      </c>
      <c r="O844" s="125"/>
      <c r="P844" s="125">
        <f t="shared" si="234"/>
        <v>9</v>
      </c>
      <c r="Q844" s="125">
        <f t="shared" si="235"/>
        <v>0.33333333333333331</v>
      </c>
      <c r="R844" s="125"/>
      <c r="S844" s="125">
        <f t="shared" si="236"/>
        <v>0</v>
      </c>
      <c r="T844" s="125">
        <f t="shared" si="237"/>
        <v>0.33333333333333331</v>
      </c>
      <c r="U844" s="125">
        <f t="shared" si="238"/>
        <v>0.33333333333333331</v>
      </c>
      <c r="V844" s="126">
        <f t="shared" si="239"/>
        <v>0.33333333333333331</v>
      </c>
      <c r="W844" s="126">
        <f t="shared" si="240"/>
        <v>0</v>
      </c>
      <c r="X844" s="126">
        <f t="shared" si="241"/>
        <v>0.33333333333333331</v>
      </c>
      <c r="Y844" s="126">
        <f t="shared" si="242"/>
        <v>0.33333333333333331</v>
      </c>
      <c r="Z844" s="126">
        <f t="shared" si="243"/>
        <v>0.33333333333333331</v>
      </c>
      <c r="AA844" s="126">
        <f t="shared" si="244"/>
        <v>0.33333333333333331</v>
      </c>
      <c r="AB844" s="126">
        <f t="shared" si="245"/>
        <v>0</v>
      </c>
      <c r="AC844" s="126">
        <f t="shared" si="246"/>
        <v>0.33333333333333331</v>
      </c>
      <c r="AD844" s="126">
        <f t="shared" si="247"/>
        <v>0.33333333333333331</v>
      </c>
      <c r="AE844" s="126">
        <f t="shared" si="248"/>
        <v>0</v>
      </c>
      <c r="AF844" s="127"/>
      <c r="AG844" s="125"/>
      <c r="AH844" s="125">
        <f t="shared" si="249"/>
        <v>3</v>
      </c>
      <c r="AI844" s="125">
        <f t="shared" si="250"/>
        <v>9</v>
      </c>
      <c r="AJ844" s="125" t="str">
        <f t="shared" si="251"/>
        <v>Correct</v>
      </c>
      <c r="AK844" s="125"/>
      <c r="AL844" s="115" t="s">
        <v>83</v>
      </c>
      <c r="AM844" s="115">
        <v>63</v>
      </c>
      <c r="AN844" s="115" t="s">
        <v>181</v>
      </c>
      <c r="AO844" s="115" t="s">
        <v>224</v>
      </c>
      <c r="AP844" s="115" t="s">
        <v>85</v>
      </c>
      <c r="AQ844" s="115" t="s">
        <v>86</v>
      </c>
      <c r="AR844" s="115" t="s">
        <v>87</v>
      </c>
      <c r="AT844" s="115" t="s">
        <v>111</v>
      </c>
      <c r="AU844" s="115" t="s">
        <v>90</v>
      </c>
      <c r="AV844" s="115" t="s">
        <v>91</v>
      </c>
      <c r="AW844" s="115" t="s">
        <v>86</v>
      </c>
    </row>
    <row r="845" spans="1:49">
      <c r="A845" s="115">
        <v>5609438234</v>
      </c>
      <c r="I845" s="115" t="s">
        <v>25</v>
      </c>
      <c r="L845" s="115" t="s">
        <v>28</v>
      </c>
      <c r="M845" s="115" t="s">
        <v>29</v>
      </c>
      <c r="O845" s="125"/>
      <c r="P845" s="125">
        <f t="shared" si="234"/>
        <v>3</v>
      </c>
      <c r="Q845" s="125">
        <f t="shared" si="235"/>
        <v>1</v>
      </c>
      <c r="R845" s="125"/>
      <c r="S845" s="125">
        <f t="shared" si="236"/>
        <v>0</v>
      </c>
      <c r="T845" s="125">
        <f t="shared" si="237"/>
        <v>0</v>
      </c>
      <c r="U845" s="125">
        <f t="shared" si="238"/>
        <v>0</v>
      </c>
      <c r="V845" s="126">
        <f t="shared" si="239"/>
        <v>0</v>
      </c>
      <c r="W845" s="126">
        <f t="shared" si="240"/>
        <v>0</v>
      </c>
      <c r="X845" s="126">
        <f t="shared" si="241"/>
        <v>0</v>
      </c>
      <c r="Y845" s="126">
        <f t="shared" si="242"/>
        <v>0</v>
      </c>
      <c r="Z845" s="126">
        <f t="shared" si="243"/>
        <v>1</v>
      </c>
      <c r="AA845" s="126">
        <f t="shared" si="244"/>
        <v>0</v>
      </c>
      <c r="AB845" s="126">
        <f t="shared" si="245"/>
        <v>0</v>
      </c>
      <c r="AC845" s="126">
        <f t="shared" si="246"/>
        <v>1</v>
      </c>
      <c r="AD845" s="126">
        <f t="shared" si="247"/>
        <v>1</v>
      </c>
      <c r="AE845" s="126">
        <f t="shared" si="248"/>
        <v>0</v>
      </c>
      <c r="AF845" s="127"/>
      <c r="AG845" s="125"/>
      <c r="AH845" s="125">
        <f t="shared" si="249"/>
        <v>3</v>
      </c>
      <c r="AI845" s="125">
        <f t="shared" si="250"/>
        <v>3</v>
      </c>
      <c r="AJ845" s="125" t="str">
        <f t="shared" si="251"/>
        <v>Correct</v>
      </c>
      <c r="AK845" s="125"/>
      <c r="AL845" s="115" t="s">
        <v>83</v>
      </c>
      <c r="AM845" s="115">
        <v>58</v>
      </c>
      <c r="AN845" s="115" t="s">
        <v>181</v>
      </c>
      <c r="AO845" s="115" t="s">
        <v>208</v>
      </c>
      <c r="AP845" s="115" t="s">
        <v>85</v>
      </c>
      <c r="AQ845" s="115" t="s">
        <v>86</v>
      </c>
      <c r="AR845" s="115" t="s">
        <v>87</v>
      </c>
      <c r="AS845" s="115" t="s">
        <v>88</v>
      </c>
      <c r="AT845" s="115" t="s">
        <v>89</v>
      </c>
      <c r="AU845" s="115" t="s">
        <v>90</v>
      </c>
      <c r="AV845" s="115" t="s">
        <v>91</v>
      </c>
      <c r="AW845" s="115" t="s">
        <v>91</v>
      </c>
    </row>
    <row r="846" spans="1:49">
      <c r="A846" s="115">
        <v>7020566181</v>
      </c>
      <c r="H846" s="115" t="s">
        <v>24</v>
      </c>
      <c r="L846" s="115" t="s">
        <v>28</v>
      </c>
      <c r="O846" s="125"/>
      <c r="P846" s="125">
        <f t="shared" si="234"/>
        <v>2</v>
      </c>
      <c r="Q846" s="125">
        <f t="shared" si="235"/>
        <v>1.5</v>
      </c>
      <c r="R846" s="125"/>
      <c r="S846" s="125">
        <f t="shared" si="236"/>
        <v>0</v>
      </c>
      <c r="T846" s="125">
        <f t="shared" si="237"/>
        <v>0</v>
      </c>
      <c r="U846" s="125">
        <f t="shared" si="238"/>
        <v>0</v>
      </c>
      <c r="V846" s="126">
        <f t="shared" si="239"/>
        <v>0</v>
      </c>
      <c r="W846" s="126">
        <f t="shared" si="240"/>
        <v>0</v>
      </c>
      <c r="X846" s="126">
        <f t="shared" si="241"/>
        <v>0</v>
      </c>
      <c r="Y846" s="126">
        <f t="shared" si="242"/>
        <v>1</v>
      </c>
      <c r="Z846" s="126">
        <f t="shared" si="243"/>
        <v>0</v>
      </c>
      <c r="AA846" s="126">
        <f t="shared" si="244"/>
        <v>0</v>
      </c>
      <c r="AB846" s="126">
        <f t="shared" si="245"/>
        <v>0</v>
      </c>
      <c r="AC846" s="126">
        <f t="shared" si="246"/>
        <v>1</v>
      </c>
      <c r="AD846" s="126">
        <f t="shared" si="247"/>
        <v>0</v>
      </c>
      <c r="AE846" s="126">
        <f t="shared" si="248"/>
        <v>0</v>
      </c>
      <c r="AF846" s="127"/>
      <c r="AG846" s="125"/>
      <c r="AH846" s="125">
        <f t="shared" si="249"/>
        <v>2</v>
      </c>
      <c r="AI846" s="125">
        <f t="shared" si="250"/>
        <v>2</v>
      </c>
      <c r="AJ846" s="125" t="str">
        <f t="shared" si="251"/>
        <v>Correct</v>
      </c>
      <c r="AK846" s="125"/>
      <c r="AL846" s="115" t="s">
        <v>83</v>
      </c>
      <c r="AM846" s="115">
        <v>29</v>
      </c>
      <c r="AN846" s="115" t="s">
        <v>84</v>
      </c>
      <c r="AO846" s="115" t="s">
        <v>146</v>
      </c>
      <c r="AP846" s="115" t="s">
        <v>107</v>
      </c>
      <c r="AQ846" s="115" t="s">
        <v>91</v>
      </c>
      <c r="AR846" s="115" t="s">
        <v>137</v>
      </c>
      <c r="AS846" s="115" t="s">
        <v>104</v>
      </c>
      <c r="AT846" s="115" t="s">
        <v>94</v>
      </c>
      <c r="AU846" s="115" t="s">
        <v>103</v>
      </c>
      <c r="AV846" s="115" t="s">
        <v>91</v>
      </c>
      <c r="AW846" s="115" t="s">
        <v>91</v>
      </c>
    </row>
    <row r="847" spans="1:49">
      <c r="A847" s="115">
        <v>6985159768</v>
      </c>
      <c r="C847" s="115" t="s">
        <v>19</v>
      </c>
      <c r="L847" s="115" t="s">
        <v>28</v>
      </c>
      <c r="O847" s="125"/>
      <c r="P847" s="125">
        <f t="shared" si="234"/>
        <v>2</v>
      </c>
      <c r="Q847" s="125">
        <f t="shared" si="235"/>
        <v>1.5</v>
      </c>
      <c r="R847" s="125"/>
      <c r="S847" s="125">
        <f t="shared" si="236"/>
        <v>0</v>
      </c>
      <c r="T847" s="125">
        <f t="shared" si="237"/>
        <v>1</v>
      </c>
      <c r="U847" s="125">
        <f t="shared" si="238"/>
        <v>0</v>
      </c>
      <c r="V847" s="126">
        <f t="shared" si="239"/>
        <v>0</v>
      </c>
      <c r="W847" s="126">
        <f t="shared" si="240"/>
        <v>0</v>
      </c>
      <c r="X847" s="126">
        <f t="shared" si="241"/>
        <v>0</v>
      </c>
      <c r="Y847" s="126">
        <f t="shared" si="242"/>
        <v>0</v>
      </c>
      <c r="Z847" s="126">
        <f t="shared" si="243"/>
        <v>0</v>
      </c>
      <c r="AA847" s="126">
        <f t="shared" si="244"/>
        <v>0</v>
      </c>
      <c r="AB847" s="126">
        <f t="shared" si="245"/>
        <v>0</v>
      </c>
      <c r="AC847" s="126">
        <f t="shared" si="246"/>
        <v>1</v>
      </c>
      <c r="AD847" s="126">
        <f t="shared" si="247"/>
        <v>0</v>
      </c>
      <c r="AE847" s="126">
        <f t="shared" si="248"/>
        <v>0</v>
      </c>
      <c r="AF847" s="127"/>
      <c r="AG847" s="125"/>
      <c r="AH847" s="125">
        <f t="shared" si="249"/>
        <v>2</v>
      </c>
      <c r="AI847" s="125">
        <f t="shared" si="250"/>
        <v>2</v>
      </c>
      <c r="AJ847" s="125" t="str">
        <f t="shared" si="251"/>
        <v>Correct</v>
      </c>
      <c r="AK847" s="125"/>
      <c r="AL847" s="115" t="s">
        <v>99</v>
      </c>
      <c r="AM847" s="115">
        <v>42</v>
      </c>
      <c r="AN847" s="115" t="s">
        <v>181</v>
      </c>
      <c r="AO847" s="115" t="s">
        <v>232</v>
      </c>
      <c r="AP847" s="115" t="s">
        <v>85</v>
      </c>
      <c r="AQ847" s="115" t="s">
        <v>86</v>
      </c>
      <c r="AR847" s="115" t="s">
        <v>87</v>
      </c>
      <c r="AS847" s="115" t="s">
        <v>88</v>
      </c>
      <c r="AT847" s="115" t="s">
        <v>94</v>
      </c>
      <c r="AU847" s="115" t="s">
        <v>90</v>
      </c>
      <c r="AV847" s="115" t="s">
        <v>91</v>
      </c>
      <c r="AW847" s="115" t="s">
        <v>91</v>
      </c>
    </row>
    <row r="848" spans="1:49">
      <c r="A848" s="115">
        <v>7007933170</v>
      </c>
      <c r="L848" s="115" t="s">
        <v>28</v>
      </c>
      <c r="O848" s="125"/>
      <c r="P848" s="125">
        <f t="shared" si="234"/>
        <v>1</v>
      </c>
      <c r="Q848" s="125">
        <f t="shared" si="235"/>
        <v>3</v>
      </c>
      <c r="R848" s="125"/>
      <c r="S848" s="125">
        <f t="shared" si="236"/>
        <v>0</v>
      </c>
      <c r="T848" s="125">
        <f t="shared" si="237"/>
        <v>0</v>
      </c>
      <c r="U848" s="125">
        <f t="shared" si="238"/>
        <v>0</v>
      </c>
      <c r="V848" s="126">
        <f t="shared" si="239"/>
        <v>0</v>
      </c>
      <c r="W848" s="126">
        <f t="shared" si="240"/>
        <v>0</v>
      </c>
      <c r="X848" s="126">
        <f t="shared" si="241"/>
        <v>0</v>
      </c>
      <c r="Y848" s="126">
        <f t="shared" si="242"/>
        <v>0</v>
      </c>
      <c r="Z848" s="126">
        <f t="shared" si="243"/>
        <v>0</v>
      </c>
      <c r="AA848" s="126">
        <f t="shared" si="244"/>
        <v>0</v>
      </c>
      <c r="AB848" s="126">
        <f t="shared" si="245"/>
        <v>0</v>
      </c>
      <c r="AC848" s="126">
        <f t="shared" si="246"/>
        <v>1</v>
      </c>
      <c r="AD848" s="126">
        <f t="shared" si="247"/>
        <v>0</v>
      </c>
      <c r="AE848" s="126">
        <f t="shared" si="248"/>
        <v>0</v>
      </c>
      <c r="AF848" s="127"/>
      <c r="AG848" s="125"/>
      <c r="AH848" s="125">
        <f t="shared" si="249"/>
        <v>1</v>
      </c>
      <c r="AI848" s="125">
        <f t="shared" si="250"/>
        <v>1</v>
      </c>
      <c r="AJ848" s="125" t="str">
        <f t="shared" si="251"/>
        <v>Correct</v>
      </c>
      <c r="AK848" s="125"/>
      <c r="AL848" s="115" t="s">
        <v>83</v>
      </c>
      <c r="AM848" s="115">
        <v>61</v>
      </c>
      <c r="AN848" s="115" t="s">
        <v>84</v>
      </c>
      <c r="AO848" s="115" t="s">
        <v>124</v>
      </c>
      <c r="AP848" s="115" t="s">
        <v>85</v>
      </c>
      <c r="AQ848" s="115" t="s">
        <v>86</v>
      </c>
      <c r="AR848" s="115" t="s">
        <v>87</v>
      </c>
      <c r="AS848" s="115" t="s">
        <v>93</v>
      </c>
      <c r="AT848" s="115" t="s">
        <v>102</v>
      </c>
      <c r="AU848" s="115" t="s">
        <v>90</v>
      </c>
      <c r="AV848" s="115" t="s">
        <v>91</v>
      </c>
      <c r="AW848" s="115" t="s">
        <v>86</v>
      </c>
    </row>
    <row r="849" spans="1:49">
      <c r="A849" s="115">
        <v>7020347329</v>
      </c>
      <c r="L849" s="115" t="s">
        <v>28</v>
      </c>
      <c r="O849" s="125"/>
      <c r="P849" s="125">
        <f t="shared" si="234"/>
        <v>1</v>
      </c>
      <c r="Q849" s="125">
        <f t="shared" si="235"/>
        <v>3</v>
      </c>
      <c r="R849" s="125"/>
      <c r="S849" s="125">
        <f t="shared" si="236"/>
        <v>0</v>
      </c>
      <c r="T849" s="125">
        <f t="shared" si="237"/>
        <v>0</v>
      </c>
      <c r="U849" s="125">
        <f t="shared" si="238"/>
        <v>0</v>
      </c>
      <c r="V849" s="126">
        <f t="shared" si="239"/>
        <v>0</v>
      </c>
      <c r="W849" s="126">
        <f t="shared" si="240"/>
        <v>0</v>
      </c>
      <c r="X849" s="126">
        <f t="shared" si="241"/>
        <v>0</v>
      </c>
      <c r="Y849" s="126">
        <f t="shared" si="242"/>
        <v>0</v>
      </c>
      <c r="Z849" s="126">
        <f t="shared" si="243"/>
        <v>0</v>
      </c>
      <c r="AA849" s="126">
        <f t="shared" si="244"/>
        <v>0</v>
      </c>
      <c r="AB849" s="126">
        <f t="shared" si="245"/>
        <v>0</v>
      </c>
      <c r="AC849" s="126">
        <f t="shared" si="246"/>
        <v>1</v>
      </c>
      <c r="AD849" s="126">
        <f t="shared" si="247"/>
        <v>0</v>
      </c>
      <c r="AE849" s="126">
        <f t="shared" si="248"/>
        <v>0</v>
      </c>
      <c r="AF849" s="127"/>
      <c r="AG849" s="125"/>
      <c r="AH849" s="125">
        <f t="shared" si="249"/>
        <v>1</v>
      </c>
      <c r="AI849" s="125">
        <f t="shared" si="250"/>
        <v>1</v>
      </c>
      <c r="AJ849" s="125" t="str">
        <f t="shared" si="251"/>
        <v>Correct</v>
      </c>
      <c r="AK849" s="125"/>
      <c r="AL849" s="115" t="s">
        <v>99</v>
      </c>
      <c r="AM849" s="115">
        <v>24</v>
      </c>
      <c r="AN849" s="115" t="s">
        <v>181</v>
      </c>
      <c r="AO849" s="115" t="s">
        <v>440</v>
      </c>
      <c r="AP849" s="115" t="s">
        <v>85</v>
      </c>
      <c r="AQ849" s="115" t="s">
        <v>86</v>
      </c>
      <c r="AR849" s="115" t="s">
        <v>87</v>
      </c>
      <c r="AS849" s="115" t="s">
        <v>104</v>
      </c>
      <c r="AT849" s="115" t="s">
        <v>94</v>
      </c>
      <c r="AU849" s="115" t="s">
        <v>90</v>
      </c>
      <c r="AV849" s="115" t="s">
        <v>91</v>
      </c>
      <c r="AW849" s="115" t="s">
        <v>91</v>
      </c>
    </row>
    <row r="850" spans="1:49">
      <c r="A850" s="115">
        <v>7020343979</v>
      </c>
      <c r="L850" s="115" t="s">
        <v>28</v>
      </c>
      <c r="O850" s="125"/>
      <c r="P850" s="125">
        <f t="shared" si="234"/>
        <v>1</v>
      </c>
      <c r="Q850" s="125">
        <f t="shared" si="235"/>
        <v>3</v>
      </c>
      <c r="R850" s="125"/>
      <c r="S850" s="125">
        <f t="shared" si="236"/>
        <v>0</v>
      </c>
      <c r="T850" s="125">
        <f t="shared" si="237"/>
        <v>0</v>
      </c>
      <c r="U850" s="125">
        <f t="shared" si="238"/>
        <v>0</v>
      </c>
      <c r="V850" s="126">
        <f t="shared" si="239"/>
        <v>0</v>
      </c>
      <c r="W850" s="126">
        <f t="shared" si="240"/>
        <v>0</v>
      </c>
      <c r="X850" s="126">
        <f t="shared" si="241"/>
        <v>0</v>
      </c>
      <c r="Y850" s="126">
        <f t="shared" si="242"/>
        <v>0</v>
      </c>
      <c r="Z850" s="126">
        <f t="shared" si="243"/>
        <v>0</v>
      </c>
      <c r="AA850" s="126">
        <f t="shared" si="244"/>
        <v>0</v>
      </c>
      <c r="AB850" s="126">
        <f t="shared" si="245"/>
        <v>0</v>
      </c>
      <c r="AC850" s="126">
        <f t="shared" si="246"/>
        <v>1</v>
      </c>
      <c r="AD850" s="126">
        <f t="shared" si="247"/>
        <v>0</v>
      </c>
      <c r="AE850" s="126">
        <f t="shared" si="248"/>
        <v>0</v>
      </c>
      <c r="AF850" s="127"/>
      <c r="AG850" s="125"/>
      <c r="AH850" s="125">
        <f t="shared" si="249"/>
        <v>1</v>
      </c>
      <c r="AI850" s="125">
        <f t="shared" si="250"/>
        <v>1</v>
      </c>
      <c r="AJ850" s="125" t="str">
        <f t="shared" si="251"/>
        <v>Correct</v>
      </c>
      <c r="AK850" s="125"/>
      <c r="AL850" s="115" t="s">
        <v>99</v>
      </c>
      <c r="AM850" s="115">
        <v>28</v>
      </c>
      <c r="AN850" s="115" t="s">
        <v>181</v>
      </c>
      <c r="AO850" s="115" t="s">
        <v>207</v>
      </c>
      <c r="AP850" s="115" t="s">
        <v>85</v>
      </c>
      <c r="AQ850" s="115" t="s">
        <v>86</v>
      </c>
      <c r="AR850" s="115" t="s">
        <v>87</v>
      </c>
      <c r="AS850" s="115" t="s">
        <v>93</v>
      </c>
      <c r="AT850" s="115" t="s">
        <v>112</v>
      </c>
      <c r="AU850" s="115" t="s">
        <v>95</v>
      </c>
      <c r="AV850" s="115" t="s">
        <v>91</v>
      </c>
      <c r="AW850" s="115" t="s">
        <v>91</v>
      </c>
    </row>
    <row r="851" spans="1:49">
      <c r="A851" s="115">
        <v>6985415517</v>
      </c>
      <c r="K851" s="115" t="s">
        <v>27</v>
      </c>
      <c r="O851" s="125"/>
      <c r="P851" s="125">
        <f t="shared" si="234"/>
        <v>1</v>
      </c>
      <c r="Q851" s="125">
        <f t="shared" si="235"/>
        <v>3</v>
      </c>
      <c r="R851" s="125"/>
      <c r="S851" s="125">
        <f t="shared" si="236"/>
        <v>0</v>
      </c>
      <c r="T851" s="125">
        <f t="shared" si="237"/>
        <v>0</v>
      </c>
      <c r="U851" s="125">
        <f t="shared" si="238"/>
        <v>0</v>
      </c>
      <c r="V851" s="126">
        <f t="shared" si="239"/>
        <v>0</v>
      </c>
      <c r="W851" s="126">
        <f t="shared" si="240"/>
        <v>0</v>
      </c>
      <c r="X851" s="126">
        <f t="shared" si="241"/>
        <v>0</v>
      </c>
      <c r="Y851" s="126">
        <f t="shared" si="242"/>
        <v>0</v>
      </c>
      <c r="Z851" s="126">
        <f t="shared" si="243"/>
        <v>0</v>
      </c>
      <c r="AA851" s="126">
        <f t="shared" si="244"/>
        <v>0</v>
      </c>
      <c r="AB851" s="126">
        <f t="shared" si="245"/>
        <v>1</v>
      </c>
      <c r="AC851" s="126">
        <f t="shared" si="246"/>
        <v>0</v>
      </c>
      <c r="AD851" s="126">
        <f t="shared" si="247"/>
        <v>0</v>
      </c>
      <c r="AE851" s="126">
        <f t="shared" si="248"/>
        <v>0</v>
      </c>
      <c r="AF851" s="127"/>
      <c r="AG851" s="125"/>
      <c r="AH851" s="125">
        <f t="shared" si="249"/>
        <v>1</v>
      </c>
      <c r="AI851" s="125">
        <f t="shared" si="250"/>
        <v>1</v>
      </c>
      <c r="AJ851" s="125" t="str">
        <f t="shared" si="251"/>
        <v>Correct</v>
      </c>
      <c r="AK851" s="125"/>
      <c r="AL851" s="115" t="s">
        <v>83</v>
      </c>
      <c r="AM851" s="115">
        <v>52</v>
      </c>
      <c r="AN851" s="115" t="s">
        <v>181</v>
      </c>
      <c r="AO851" s="115" t="s">
        <v>205</v>
      </c>
      <c r="AP851" s="115" t="s">
        <v>85</v>
      </c>
      <c r="AQ851" s="115" t="s">
        <v>86</v>
      </c>
      <c r="AR851" s="115" t="s">
        <v>87</v>
      </c>
      <c r="AS851" s="115" t="s">
        <v>96</v>
      </c>
      <c r="AT851" s="115" t="s">
        <v>111</v>
      </c>
      <c r="AU851" s="115" t="s">
        <v>113</v>
      </c>
      <c r="AV851" s="115" t="s">
        <v>91</v>
      </c>
    </row>
    <row r="852" spans="1:49">
      <c r="A852" s="115">
        <v>6985155719</v>
      </c>
      <c r="K852" s="115" t="s">
        <v>27</v>
      </c>
      <c r="O852" s="125"/>
      <c r="P852" s="125">
        <f t="shared" si="234"/>
        <v>1</v>
      </c>
      <c r="Q852" s="125">
        <f t="shared" si="235"/>
        <v>3</v>
      </c>
      <c r="R852" s="125"/>
      <c r="S852" s="125">
        <f t="shared" si="236"/>
        <v>0</v>
      </c>
      <c r="T852" s="125">
        <f t="shared" si="237"/>
        <v>0</v>
      </c>
      <c r="U852" s="125">
        <f t="shared" si="238"/>
        <v>0</v>
      </c>
      <c r="V852" s="126">
        <f t="shared" si="239"/>
        <v>0</v>
      </c>
      <c r="W852" s="126">
        <f t="shared" si="240"/>
        <v>0</v>
      </c>
      <c r="X852" s="126">
        <f t="shared" si="241"/>
        <v>0</v>
      </c>
      <c r="Y852" s="126">
        <f t="shared" si="242"/>
        <v>0</v>
      </c>
      <c r="Z852" s="126">
        <f t="shared" si="243"/>
        <v>0</v>
      </c>
      <c r="AA852" s="126">
        <f t="shared" si="244"/>
        <v>0</v>
      </c>
      <c r="AB852" s="126">
        <f t="shared" si="245"/>
        <v>1</v>
      </c>
      <c r="AC852" s="126">
        <f t="shared" si="246"/>
        <v>0</v>
      </c>
      <c r="AD852" s="126">
        <f t="shared" si="247"/>
        <v>0</v>
      </c>
      <c r="AE852" s="126">
        <f t="shared" si="248"/>
        <v>0</v>
      </c>
      <c r="AF852" s="127"/>
      <c r="AG852" s="125"/>
      <c r="AH852" s="125">
        <f t="shared" si="249"/>
        <v>1</v>
      </c>
      <c r="AI852" s="125">
        <f t="shared" si="250"/>
        <v>1</v>
      </c>
      <c r="AJ852" s="125" t="str">
        <f t="shared" si="251"/>
        <v>Correct</v>
      </c>
      <c r="AK852" s="125"/>
      <c r="AL852" s="115" t="s">
        <v>83</v>
      </c>
      <c r="AM852" s="115">
        <v>60</v>
      </c>
      <c r="AN852" s="115" t="s">
        <v>181</v>
      </c>
      <c r="AO852" s="115" t="s">
        <v>190</v>
      </c>
      <c r="AP852" s="115" t="s">
        <v>85</v>
      </c>
      <c r="AQ852" s="115" t="s">
        <v>86</v>
      </c>
      <c r="AR852" s="115" t="s">
        <v>87</v>
      </c>
      <c r="AS852" s="115" t="s">
        <v>104</v>
      </c>
      <c r="AT852" s="115" t="s">
        <v>120</v>
      </c>
      <c r="AU852" s="115" t="s">
        <v>90</v>
      </c>
      <c r="AV852" s="115" t="s">
        <v>91</v>
      </c>
      <c r="AW852" s="115" t="s">
        <v>91</v>
      </c>
    </row>
    <row r="853" spans="1:49">
      <c r="A853" s="115">
        <v>6985149384</v>
      </c>
      <c r="K853" s="115" t="s">
        <v>27</v>
      </c>
      <c r="O853" s="125"/>
      <c r="P853" s="125">
        <f t="shared" si="234"/>
        <v>1</v>
      </c>
      <c r="Q853" s="125">
        <f t="shared" si="235"/>
        <v>3</v>
      </c>
      <c r="R853" s="125"/>
      <c r="S853" s="125">
        <f t="shared" si="236"/>
        <v>0</v>
      </c>
      <c r="T853" s="125">
        <f t="shared" si="237"/>
        <v>0</v>
      </c>
      <c r="U853" s="125">
        <f t="shared" si="238"/>
        <v>0</v>
      </c>
      <c r="V853" s="126">
        <f t="shared" si="239"/>
        <v>0</v>
      </c>
      <c r="W853" s="126">
        <f t="shared" si="240"/>
        <v>0</v>
      </c>
      <c r="X853" s="126">
        <f t="shared" si="241"/>
        <v>0</v>
      </c>
      <c r="Y853" s="126">
        <f t="shared" si="242"/>
        <v>0</v>
      </c>
      <c r="Z853" s="126">
        <f t="shared" si="243"/>
        <v>0</v>
      </c>
      <c r="AA853" s="126">
        <f t="shared" si="244"/>
        <v>0</v>
      </c>
      <c r="AB853" s="126">
        <f t="shared" si="245"/>
        <v>1</v>
      </c>
      <c r="AC853" s="126">
        <f t="shared" si="246"/>
        <v>0</v>
      </c>
      <c r="AD853" s="126">
        <f t="shared" si="247"/>
        <v>0</v>
      </c>
      <c r="AE853" s="126">
        <f t="shared" si="248"/>
        <v>0</v>
      </c>
      <c r="AF853" s="127"/>
      <c r="AG853" s="125"/>
      <c r="AH853" s="125">
        <f t="shared" si="249"/>
        <v>1</v>
      </c>
      <c r="AI853" s="125">
        <f t="shared" si="250"/>
        <v>1</v>
      </c>
      <c r="AJ853" s="125" t="str">
        <f t="shared" si="251"/>
        <v>Correct</v>
      </c>
      <c r="AK853" s="125"/>
      <c r="AL853" s="115" t="s">
        <v>83</v>
      </c>
      <c r="AM853" s="115">
        <v>65</v>
      </c>
      <c r="AN853" s="115" t="s">
        <v>181</v>
      </c>
      <c r="AO853" s="115" t="s">
        <v>231</v>
      </c>
      <c r="AP853" s="115" t="s">
        <v>110</v>
      </c>
      <c r="AR853" s="115" t="s">
        <v>87</v>
      </c>
      <c r="AT853" s="115" t="s">
        <v>102</v>
      </c>
      <c r="AU853" s="115" t="s">
        <v>106</v>
      </c>
      <c r="AV853" s="115" t="s">
        <v>91</v>
      </c>
    </row>
    <row r="854" spans="1:49">
      <c r="A854" s="115">
        <v>7020355314</v>
      </c>
      <c r="E854" s="115" t="s">
        <v>21</v>
      </c>
      <c r="O854" s="125"/>
      <c r="P854" s="125">
        <f t="shared" si="234"/>
        <v>1</v>
      </c>
      <c r="Q854" s="125">
        <f t="shared" si="235"/>
        <v>3</v>
      </c>
      <c r="R854" s="125"/>
      <c r="S854" s="125">
        <f t="shared" si="236"/>
        <v>0</v>
      </c>
      <c r="T854" s="125">
        <f t="shared" si="237"/>
        <v>0</v>
      </c>
      <c r="U854" s="125">
        <f t="shared" si="238"/>
        <v>0</v>
      </c>
      <c r="V854" s="126">
        <f t="shared" si="239"/>
        <v>1</v>
      </c>
      <c r="W854" s="126">
        <f t="shared" si="240"/>
        <v>0</v>
      </c>
      <c r="X854" s="126">
        <f t="shared" si="241"/>
        <v>0</v>
      </c>
      <c r="Y854" s="126">
        <f t="shared" si="242"/>
        <v>0</v>
      </c>
      <c r="Z854" s="126">
        <f t="shared" si="243"/>
        <v>0</v>
      </c>
      <c r="AA854" s="126">
        <f t="shared" si="244"/>
        <v>0</v>
      </c>
      <c r="AB854" s="126">
        <f t="shared" si="245"/>
        <v>0</v>
      </c>
      <c r="AC854" s="126">
        <f t="shared" si="246"/>
        <v>0</v>
      </c>
      <c r="AD854" s="126">
        <f t="shared" si="247"/>
        <v>0</v>
      </c>
      <c r="AE854" s="126">
        <f t="shared" si="248"/>
        <v>0</v>
      </c>
      <c r="AF854" s="127"/>
      <c r="AG854" s="125"/>
      <c r="AH854" s="125">
        <f t="shared" si="249"/>
        <v>1</v>
      </c>
      <c r="AI854" s="125">
        <f t="shared" si="250"/>
        <v>1</v>
      </c>
      <c r="AJ854" s="125" t="str">
        <f t="shared" si="251"/>
        <v>Correct</v>
      </c>
      <c r="AK854" s="125"/>
      <c r="AL854" s="115" t="s">
        <v>99</v>
      </c>
      <c r="AM854" s="115">
        <v>53</v>
      </c>
      <c r="AN854" s="115" t="s">
        <v>181</v>
      </c>
      <c r="AO854" s="115" t="s">
        <v>193</v>
      </c>
      <c r="AP854" s="115" t="s">
        <v>85</v>
      </c>
      <c r="AQ854" s="115" t="s">
        <v>86</v>
      </c>
      <c r="AR854" s="115" t="s">
        <v>87</v>
      </c>
      <c r="AS854" s="115" t="s">
        <v>101</v>
      </c>
      <c r="AT854" s="115" t="s">
        <v>111</v>
      </c>
      <c r="AU854" s="115" t="s">
        <v>90</v>
      </c>
      <c r="AV854" s="115" t="s">
        <v>91</v>
      </c>
      <c r="AW854" s="115" t="s">
        <v>91</v>
      </c>
    </row>
    <row r="855" spans="1:49">
      <c r="A855" s="115">
        <v>6985150619</v>
      </c>
      <c r="C855" s="115" t="s">
        <v>19</v>
      </c>
      <c r="O855" s="125"/>
      <c r="P855" s="125">
        <f t="shared" si="234"/>
        <v>1</v>
      </c>
      <c r="Q855" s="125">
        <f t="shared" si="235"/>
        <v>3</v>
      </c>
      <c r="R855" s="125"/>
      <c r="S855" s="125">
        <f t="shared" si="236"/>
        <v>0</v>
      </c>
      <c r="T855" s="125">
        <f t="shared" si="237"/>
        <v>1</v>
      </c>
      <c r="U855" s="125">
        <f t="shared" si="238"/>
        <v>0</v>
      </c>
      <c r="V855" s="126">
        <f t="shared" si="239"/>
        <v>0</v>
      </c>
      <c r="W855" s="126">
        <f t="shared" si="240"/>
        <v>0</v>
      </c>
      <c r="X855" s="126">
        <f t="shared" si="241"/>
        <v>0</v>
      </c>
      <c r="Y855" s="126">
        <f t="shared" si="242"/>
        <v>0</v>
      </c>
      <c r="Z855" s="126">
        <f t="shared" si="243"/>
        <v>0</v>
      </c>
      <c r="AA855" s="126">
        <f t="shared" si="244"/>
        <v>0</v>
      </c>
      <c r="AB855" s="126">
        <f t="shared" si="245"/>
        <v>0</v>
      </c>
      <c r="AC855" s="126">
        <f t="shared" si="246"/>
        <v>0</v>
      </c>
      <c r="AD855" s="126">
        <f t="shared" si="247"/>
        <v>0</v>
      </c>
      <c r="AE855" s="126">
        <f t="shared" si="248"/>
        <v>0</v>
      </c>
      <c r="AF855" s="127"/>
      <c r="AG855" s="125"/>
      <c r="AH855" s="125">
        <f t="shared" si="249"/>
        <v>1</v>
      </c>
      <c r="AI855" s="125">
        <f t="shared" si="250"/>
        <v>1</v>
      </c>
      <c r="AJ855" s="125" t="str">
        <f t="shared" si="251"/>
        <v>Correct</v>
      </c>
      <c r="AK855" s="125"/>
      <c r="AL855" s="115" t="s">
        <v>83</v>
      </c>
      <c r="AM855" s="115">
        <v>77</v>
      </c>
      <c r="AN855" s="115" t="s">
        <v>181</v>
      </c>
      <c r="AP855" s="115" t="s">
        <v>85</v>
      </c>
      <c r="AQ855" s="115" t="s">
        <v>86</v>
      </c>
      <c r="AR855" s="115" t="s">
        <v>87</v>
      </c>
      <c r="AT855" s="115" t="s">
        <v>102</v>
      </c>
      <c r="AU855" s="115" t="s">
        <v>106</v>
      </c>
      <c r="AV855" s="115" t="s">
        <v>91</v>
      </c>
      <c r="AW855" s="115" t="s">
        <v>86</v>
      </c>
    </row>
    <row r="856" spans="1:49">
      <c r="A856" s="115">
        <v>6982472534</v>
      </c>
      <c r="C856" s="115" t="s">
        <v>19</v>
      </c>
      <c r="O856" s="125"/>
      <c r="P856" s="125">
        <f t="shared" si="234"/>
        <v>1</v>
      </c>
      <c r="Q856" s="125">
        <f t="shared" si="235"/>
        <v>3</v>
      </c>
      <c r="R856" s="125"/>
      <c r="S856" s="125">
        <f t="shared" si="236"/>
        <v>0</v>
      </c>
      <c r="T856" s="125">
        <f t="shared" si="237"/>
        <v>1</v>
      </c>
      <c r="U856" s="125">
        <f t="shared" si="238"/>
        <v>0</v>
      </c>
      <c r="V856" s="126">
        <f t="shared" si="239"/>
        <v>0</v>
      </c>
      <c r="W856" s="126">
        <f t="shared" si="240"/>
        <v>0</v>
      </c>
      <c r="X856" s="126">
        <f t="shared" si="241"/>
        <v>0</v>
      </c>
      <c r="Y856" s="126">
        <f t="shared" si="242"/>
        <v>0</v>
      </c>
      <c r="Z856" s="126">
        <f t="shared" si="243"/>
        <v>0</v>
      </c>
      <c r="AA856" s="126">
        <f t="shared" si="244"/>
        <v>0</v>
      </c>
      <c r="AB856" s="126">
        <f t="shared" si="245"/>
        <v>0</v>
      </c>
      <c r="AC856" s="126">
        <f t="shared" si="246"/>
        <v>0</v>
      </c>
      <c r="AD856" s="126">
        <f t="shared" si="247"/>
        <v>0</v>
      </c>
      <c r="AE856" s="126">
        <f t="shared" si="248"/>
        <v>0</v>
      </c>
      <c r="AF856" s="127"/>
      <c r="AG856" s="125"/>
      <c r="AH856" s="125">
        <f t="shared" si="249"/>
        <v>1</v>
      </c>
      <c r="AI856" s="125">
        <f t="shared" si="250"/>
        <v>1</v>
      </c>
      <c r="AJ856" s="125" t="str">
        <f t="shared" si="251"/>
        <v>Correct</v>
      </c>
      <c r="AK856" s="125"/>
      <c r="AL856" s="115" t="s">
        <v>99</v>
      </c>
      <c r="AM856" s="115">
        <v>51</v>
      </c>
      <c r="AN856" s="115" t="s">
        <v>181</v>
      </c>
      <c r="AO856" s="115" t="s">
        <v>239</v>
      </c>
      <c r="AP856" s="115" t="s">
        <v>85</v>
      </c>
      <c r="AQ856" s="115" t="s">
        <v>86</v>
      </c>
      <c r="AT856" s="115" t="s">
        <v>94</v>
      </c>
      <c r="AU856" s="115" t="s">
        <v>90</v>
      </c>
      <c r="AV856" s="115" t="s">
        <v>91</v>
      </c>
      <c r="AW856" s="115" t="s">
        <v>91</v>
      </c>
    </row>
    <row r="857" spans="1:49">
      <c r="A857" s="115">
        <v>7020352090</v>
      </c>
      <c r="O857" s="125"/>
      <c r="P857" s="125">
        <f t="shared" si="234"/>
        <v>0</v>
      </c>
      <c r="Q857" s="125" t="e">
        <f t="shared" si="235"/>
        <v>#DIV/0!</v>
      </c>
      <c r="R857" s="125"/>
      <c r="S857" s="125">
        <f t="shared" si="236"/>
        <v>0</v>
      </c>
      <c r="T857" s="125">
        <f t="shared" si="237"/>
        <v>0</v>
      </c>
      <c r="U857" s="125">
        <f t="shared" si="238"/>
        <v>0</v>
      </c>
      <c r="V857" s="126">
        <f t="shared" si="239"/>
        <v>0</v>
      </c>
      <c r="W857" s="126">
        <f t="shared" si="240"/>
        <v>0</v>
      </c>
      <c r="X857" s="126">
        <f t="shared" si="241"/>
        <v>0</v>
      </c>
      <c r="Y857" s="126">
        <f t="shared" si="242"/>
        <v>0</v>
      </c>
      <c r="Z857" s="126">
        <f t="shared" si="243"/>
        <v>0</v>
      </c>
      <c r="AA857" s="126">
        <f t="shared" si="244"/>
        <v>0</v>
      </c>
      <c r="AB857" s="126">
        <f t="shared" si="245"/>
        <v>0</v>
      </c>
      <c r="AC857" s="126">
        <f t="shared" si="246"/>
        <v>0</v>
      </c>
      <c r="AD857" s="126">
        <f t="shared" si="247"/>
        <v>0</v>
      </c>
      <c r="AE857" s="126">
        <f t="shared" si="248"/>
        <v>0</v>
      </c>
      <c r="AF857" s="127"/>
      <c r="AG857" s="125"/>
      <c r="AH857" s="125">
        <f t="shared" si="249"/>
        <v>0</v>
      </c>
      <c r="AI857" s="125">
        <f t="shared" si="250"/>
        <v>0</v>
      </c>
      <c r="AJ857" s="125" t="str">
        <f t="shared" si="251"/>
        <v>Correct</v>
      </c>
      <c r="AK857" s="125"/>
      <c r="AL857" s="115" t="s">
        <v>83</v>
      </c>
      <c r="AM857" s="115">
        <v>41</v>
      </c>
      <c r="AN857" s="115" t="s">
        <v>181</v>
      </c>
      <c r="AO857" s="115" t="s">
        <v>195</v>
      </c>
      <c r="AP857" s="115" t="s">
        <v>85</v>
      </c>
      <c r="AQ857" s="115" t="s">
        <v>86</v>
      </c>
      <c r="AR857" s="115" t="s">
        <v>87</v>
      </c>
      <c r="AS857" s="115" t="s">
        <v>100</v>
      </c>
      <c r="AT857" s="115" t="s">
        <v>109</v>
      </c>
      <c r="AU857" s="115" t="s">
        <v>98</v>
      </c>
      <c r="AV857" s="115" t="s">
        <v>91</v>
      </c>
      <c r="AW857" s="115" t="s">
        <v>91</v>
      </c>
    </row>
    <row r="858" spans="1:49">
      <c r="A858" s="115">
        <v>7020349046</v>
      </c>
      <c r="O858" s="125"/>
      <c r="P858" s="125">
        <f t="shared" si="234"/>
        <v>0</v>
      </c>
      <c r="Q858" s="125" t="e">
        <f t="shared" si="235"/>
        <v>#DIV/0!</v>
      </c>
      <c r="R858" s="125"/>
      <c r="S858" s="125">
        <f t="shared" si="236"/>
        <v>0</v>
      </c>
      <c r="T858" s="125">
        <f t="shared" si="237"/>
        <v>0</v>
      </c>
      <c r="U858" s="125">
        <f t="shared" si="238"/>
        <v>0</v>
      </c>
      <c r="V858" s="126">
        <f t="shared" si="239"/>
        <v>0</v>
      </c>
      <c r="W858" s="126">
        <f t="shared" si="240"/>
        <v>0</v>
      </c>
      <c r="X858" s="126">
        <f t="shared" si="241"/>
        <v>0</v>
      </c>
      <c r="Y858" s="126">
        <f t="shared" si="242"/>
        <v>0</v>
      </c>
      <c r="Z858" s="126">
        <f t="shared" si="243"/>
        <v>0</v>
      </c>
      <c r="AA858" s="126">
        <f t="shared" si="244"/>
        <v>0</v>
      </c>
      <c r="AB858" s="126">
        <f t="shared" si="245"/>
        <v>0</v>
      </c>
      <c r="AC858" s="126">
        <f t="shared" si="246"/>
        <v>0</v>
      </c>
      <c r="AD858" s="126">
        <f t="shared" si="247"/>
        <v>0</v>
      </c>
      <c r="AE858" s="126">
        <f t="shared" si="248"/>
        <v>0</v>
      </c>
      <c r="AF858" s="127"/>
      <c r="AG858" s="125"/>
      <c r="AH858" s="125">
        <f t="shared" si="249"/>
        <v>0</v>
      </c>
      <c r="AI858" s="125">
        <f t="shared" si="250"/>
        <v>0</v>
      </c>
      <c r="AJ858" s="125" t="str">
        <f t="shared" si="251"/>
        <v>Correct</v>
      </c>
      <c r="AK858" s="125"/>
      <c r="AL858" s="115" t="s">
        <v>99</v>
      </c>
      <c r="AM858" s="115">
        <v>28</v>
      </c>
      <c r="AN858" s="115" t="s">
        <v>181</v>
      </c>
      <c r="AO858" s="115" t="s">
        <v>466</v>
      </c>
      <c r="AP858" s="115" t="s">
        <v>85</v>
      </c>
      <c r="AQ858" s="115" t="s">
        <v>86</v>
      </c>
      <c r="AR858" s="115" t="s">
        <v>87</v>
      </c>
      <c r="AS858" s="115" t="s">
        <v>101</v>
      </c>
      <c r="AT858" s="115" t="s">
        <v>109</v>
      </c>
      <c r="AU858" s="115" t="s">
        <v>90</v>
      </c>
      <c r="AV858" s="115" t="s">
        <v>86</v>
      </c>
      <c r="AW858" s="115" t="s">
        <v>91</v>
      </c>
    </row>
    <row r="859" spans="1:49">
      <c r="A859" s="115">
        <v>7020341407</v>
      </c>
      <c r="O859" s="125"/>
      <c r="P859" s="125">
        <f t="shared" si="234"/>
        <v>0</v>
      </c>
      <c r="Q859" s="125" t="e">
        <f t="shared" si="235"/>
        <v>#DIV/0!</v>
      </c>
      <c r="R859" s="125"/>
      <c r="S859" s="125">
        <f t="shared" si="236"/>
        <v>0</v>
      </c>
      <c r="T859" s="125">
        <f t="shared" si="237"/>
        <v>0</v>
      </c>
      <c r="U859" s="125">
        <f t="shared" si="238"/>
        <v>0</v>
      </c>
      <c r="V859" s="126">
        <f t="shared" si="239"/>
        <v>0</v>
      </c>
      <c r="W859" s="126">
        <f t="shared" si="240"/>
        <v>0</v>
      </c>
      <c r="X859" s="126">
        <f t="shared" si="241"/>
        <v>0</v>
      </c>
      <c r="Y859" s="126">
        <f t="shared" si="242"/>
        <v>0</v>
      </c>
      <c r="Z859" s="126">
        <f t="shared" si="243"/>
        <v>0</v>
      </c>
      <c r="AA859" s="126">
        <f t="shared" si="244"/>
        <v>0</v>
      </c>
      <c r="AB859" s="126">
        <f t="shared" si="245"/>
        <v>0</v>
      </c>
      <c r="AC859" s="126">
        <f t="shared" si="246"/>
        <v>0</v>
      </c>
      <c r="AD859" s="126">
        <f t="shared" si="247"/>
        <v>0</v>
      </c>
      <c r="AE859" s="126">
        <f t="shared" si="248"/>
        <v>0</v>
      </c>
      <c r="AF859" s="127"/>
      <c r="AG859" s="125"/>
      <c r="AH859" s="125">
        <f t="shared" si="249"/>
        <v>0</v>
      </c>
      <c r="AI859" s="125">
        <f t="shared" si="250"/>
        <v>0</v>
      </c>
      <c r="AJ859" s="125" t="str">
        <f t="shared" si="251"/>
        <v>Correct</v>
      </c>
      <c r="AK859" s="125"/>
      <c r="AL859" s="115" t="s">
        <v>99</v>
      </c>
      <c r="AM859" s="115">
        <v>48</v>
      </c>
      <c r="AN859" s="115" t="s">
        <v>181</v>
      </c>
      <c r="AO859" s="115" t="s">
        <v>224</v>
      </c>
      <c r="AP859" s="115" t="s">
        <v>85</v>
      </c>
      <c r="AQ859" s="115" t="s">
        <v>86</v>
      </c>
      <c r="AR859" s="115" t="s">
        <v>87</v>
      </c>
      <c r="AS859" s="115" t="s">
        <v>101</v>
      </c>
      <c r="AT859" s="115" t="s">
        <v>89</v>
      </c>
      <c r="AU859" s="115" t="s">
        <v>90</v>
      </c>
      <c r="AV859" s="115" t="s">
        <v>91</v>
      </c>
      <c r="AW859" s="115" t="s">
        <v>91</v>
      </c>
    </row>
    <row r="860" spans="1:49">
      <c r="A860" s="115">
        <v>6985465669</v>
      </c>
      <c r="O860" s="125"/>
      <c r="P860" s="125">
        <f t="shared" si="234"/>
        <v>0</v>
      </c>
      <c r="Q860" s="125" t="e">
        <f t="shared" si="235"/>
        <v>#DIV/0!</v>
      </c>
      <c r="R860" s="125"/>
      <c r="S860" s="125">
        <f t="shared" si="236"/>
        <v>0</v>
      </c>
      <c r="T860" s="125">
        <f t="shared" si="237"/>
        <v>0</v>
      </c>
      <c r="U860" s="125">
        <f t="shared" si="238"/>
        <v>0</v>
      </c>
      <c r="V860" s="126">
        <f t="shared" si="239"/>
        <v>0</v>
      </c>
      <c r="W860" s="126">
        <f t="shared" si="240"/>
        <v>0</v>
      </c>
      <c r="X860" s="126">
        <f t="shared" si="241"/>
        <v>0</v>
      </c>
      <c r="Y860" s="126">
        <f t="shared" si="242"/>
        <v>0</v>
      </c>
      <c r="Z860" s="126">
        <f t="shared" si="243"/>
        <v>0</v>
      </c>
      <c r="AA860" s="126">
        <f t="shared" si="244"/>
        <v>0</v>
      </c>
      <c r="AB860" s="126">
        <f t="shared" si="245"/>
        <v>0</v>
      </c>
      <c r="AC860" s="126">
        <f t="shared" si="246"/>
        <v>0</v>
      </c>
      <c r="AD860" s="126">
        <f t="shared" si="247"/>
        <v>0</v>
      </c>
      <c r="AE860" s="126">
        <f t="shared" si="248"/>
        <v>0</v>
      </c>
      <c r="AF860" s="127"/>
      <c r="AG860" s="125"/>
      <c r="AH860" s="125">
        <f t="shared" si="249"/>
        <v>0</v>
      </c>
      <c r="AI860" s="125">
        <f t="shared" si="250"/>
        <v>0</v>
      </c>
      <c r="AJ860" s="125" t="str">
        <f t="shared" si="251"/>
        <v>Correct</v>
      </c>
      <c r="AK860" s="125"/>
      <c r="AL860" s="115" t="s">
        <v>99</v>
      </c>
      <c r="AM860" s="115">
        <v>53</v>
      </c>
      <c r="AN860" s="115" t="s">
        <v>181</v>
      </c>
      <c r="AO860" s="115" t="s">
        <v>239</v>
      </c>
      <c r="AP860" s="115" t="s">
        <v>85</v>
      </c>
      <c r="AQ860" s="115" t="s">
        <v>86</v>
      </c>
      <c r="AS860" s="115" t="s">
        <v>96</v>
      </c>
      <c r="AT860" s="115" t="s">
        <v>102</v>
      </c>
      <c r="AU860" s="115" t="s">
        <v>90</v>
      </c>
      <c r="AV860" s="115" t="s">
        <v>91</v>
      </c>
      <c r="AW860" s="115" t="s">
        <v>91</v>
      </c>
    </row>
    <row r="861" spans="1:49">
      <c r="A861" s="115">
        <v>6984050733</v>
      </c>
      <c r="O861" s="125"/>
      <c r="P861" s="125">
        <f t="shared" si="234"/>
        <v>0</v>
      </c>
      <c r="Q861" s="125" t="e">
        <f t="shared" si="235"/>
        <v>#DIV/0!</v>
      </c>
      <c r="R861" s="125"/>
      <c r="S861" s="125">
        <f t="shared" si="236"/>
        <v>0</v>
      </c>
      <c r="T861" s="125">
        <f t="shared" si="237"/>
        <v>0</v>
      </c>
      <c r="U861" s="125">
        <f t="shared" si="238"/>
        <v>0</v>
      </c>
      <c r="V861" s="126">
        <f t="shared" si="239"/>
        <v>0</v>
      </c>
      <c r="W861" s="126">
        <f t="shared" si="240"/>
        <v>0</v>
      </c>
      <c r="X861" s="126">
        <f t="shared" si="241"/>
        <v>0</v>
      </c>
      <c r="Y861" s="126">
        <f t="shared" si="242"/>
        <v>0</v>
      </c>
      <c r="Z861" s="126">
        <f t="shared" si="243"/>
        <v>0</v>
      </c>
      <c r="AA861" s="126">
        <f t="shared" si="244"/>
        <v>0</v>
      </c>
      <c r="AB861" s="126">
        <f t="shared" si="245"/>
        <v>0</v>
      </c>
      <c r="AC861" s="126">
        <f t="shared" si="246"/>
        <v>0</v>
      </c>
      <c r="AD861" s="126">
        <f t="shared" si="247"/>
        <v>0</v>
      </c>
      <c r="AE861" s="126">
        <f t="shared" si="248"/>
        <v>0</v>
      </c>
      <c r="AF861" s="127"/>
      <c r="AG861" s="125"/>
      <c r="AH861" s="125">
        <f t="shared" si="249"/>
        <v>0</v>
      </c>
      <c r="AI861" s="125">
        <f t="shared" si="250"/>
        <v>0</v>
      </c>
      <c r="AJ861" s="125" t="str">
        <f t="shared" si="251"/>
        <v>Correct</v>
      </c>
      <c r="AK861" s="125"/>
      <c r="AL861" s="115" t="s">
        <v>83</v>
      </c>
      <c r="AM861" s="115">
        <v>20</v>
      </c>
      <c r="AN861" s="115" t="s">
        <v>181</v>
      </c>
      <c r="AO861" s="115" t="s">
        <v>239</v>
      </c>
      <c r="AP861" s="115" t="s">
        <v>85</v>
      </c>
      <c r="AQ861" s="115" t="s">
        <v>86</v>
      </c>
      <c r="AR861" s="115" t="s">
        <v>87</v>
      </c>
      <c r="AS861" s="115" t="s">
        <v>88</v>
      </c>
      <c r="AT861" s="115" t="s">
        <v>94</v>
      </c>
      <c r="AU861" s="115" t="s">
        <v>90</v>
      </c>
      <c r="AV861" s="115" t="s">
        <v>91</v>
      </c>
      <c r="AW861" s="115" t="s">
        <v>91</v>
      </c>
    </row>
    <row r="862" spans="1:49">
      <c r="A862" s="115">
        <v>5580707233</v>
      </c>
      <c r="C862" s="115" t="s">
        <v>19</v>
      </c>
      <c r="G862" s="115" t="s">
        <v>23</v>
      </c>
      <c r="L862" s="115" t="s">
        <v>28</v>
      </c>
      <c r="O862" s="125"/>
      <c r="P862" s="125">
        <f t="shared" si="234"/>
        <v>3</v>
      </c>
      <c r="Q862" s="125">
        <f t="shared" si="235"/>
        <v>1</v>
      </c>
      <c r="R862" s="125"/>
      <c r="S862" s="125">
        <f t="shared" si="236"/>
        <v>0</v>
      </c>
      <c r="T862" s="125">
        <f t="shared" si="237"/>
        <v>1</v>
      </c>
      <c r="U862" s="125">
        <f t="shared" si="238"/>
        <v>0</v>
      </c>
      <c r="V862" s="126">
        <f t="shared" si="239"/>
        <v>0</v>
      </c>
      <c r="W862" s="126">
        <f t="shared" si="240"/>
        <v>0</v>
      </c>
      <c r="X862" s="126">
        <f t="shared" si="241"/>
        <v>1</v>
      </c>
      <c r="Y862" s="126">
        <f t="shared" si="242"/>
        <v>0</v>
      </c>
      <c r="Z862" s="126">
        <f t="shared" si="243"/>
        <v>0</v>
      </c>
      <c r="AA862" s="126">
        <f t="shared" si="244"/>
        <v>0</v>
      </c>
      <c r="AB862" s="126">
        <f t="shared" si="245"/>
        <v>0</v>
      </c>
      <c r="AC862" s="126">
        <f t="shared" si="246"/>
        <v>1</v>
      </c>
      <c r="AD862" s="126">
        <f t="shared" si="247"/>
        <v>0</v>
      </c>
      <c r="AE862" s="126">
        <f t="shared" si="248"/>
        <v>0</v>
      </c>
      <c r="AF862" s="127"/>
      <c r="AG862" s="125"/>
      <c r="AH862" s="125">
        <f t="shared" si="249"/>
        <v>3</v>
      </c>
      <c r="AI862" s="125">
        <f t="shared" si="250"/>
        <v>3</v>
      </c>
      <c r="AJ862" s="125" t="str">
        <f t="shared" si="251"/>
        <v>Correct</v>
      </c>
      <c r="AK862" s="125"/>
      <c r="AL862" s="115" t="s">
        <v>99</v>
      </c>
      <c r="AM862" s="115">
        <v>72</v>
      </c>
      <c r="AN862" s="115" t="s">
        <v>432</v>
      </c>
      <c r="AP862" s="115" t="s">
        <v>85</v>
      </c>
      <c r="AQ862" s="115" t="s">
        <v>91</v>
      </c>
      <c r="AR862" s="115" t="s">
        <v>108</v>
      </c>
      <c r="AS862" s="115" t="s">
        <v>96</v>
      </c>
      <c r="AT862" s="115" t="s">
        <v>89</v>
      </c>
      <c r="AU862" s="115" t="s">
        <v>106</v>
      </c>
      <c r="AV862" s="115" t="s">
        <v>86</v>
      </c>
    </row>
    <row r="863" spans="1:49">
      <c r="A863" s="115">
        <v>5605740075</v>
      </c>
      <c r="K863" s="115" t="s">
        <v>27</v>
      </c>
      <c r="M863" s="115" t="s">
        <v>29</v>
      </c>
      <c r="O863" s="125"/>
      <c r="P863" s="125">
        <f t="shared" si="234"/>
        <v>2</v>
      </c>
      <c r="Q863" s="125">
        <f t="shared" si="235"/>
        <v>1.5</v>
      </c>
      <c r="R863" s="125"/>
      <c r="S863" s="125">
        <f t="shared" si="236"/>
        <v>0</v>
      </c>
      <c r="T863" s="125">
        <f t="shared" si="237"/>
        <v>0</v>
      </c>
      <c r="U863" s="125">
        <f t="shared" si="238"/>
        <v>0</v>
      </c>
      <c r="V863" s="126">
        <f t="shared" si="239"/>
        <v>0</v>
      </c>
      <c r="W863" s="126">
        <f t="shared" si="240"/>
        <v>0</v>
      </c>
      <c r="X863" s="126">
        <f t="shared" si="241"/>
        <v>0</v>
      </c>
      <c r="Y863" s="126">
        <f t="shared" si="242"/>
        <v>0</v>
      </c>
      <c r="Z863" s="126">
        <f t="shared" si="243"/>
        <v>0</v>
      </c>
      <c r="AA863" s="126">
        <f t="shared" si="244"/>
        <v>0</v>
      </c>
      <c r="AB863" s="126">
        <f t="shared" si="245"/>
        <v>1</v>
      </c>
      <c r="AC863" s="126">
        <f t="shared" si="246"/>
        <v>0</v>
      </c>
      <c r="AD863" s="126">
        <f t="shared" si="247"/>
        <v>1</v>
      </c>
      <c r="AE863" s="126">
        <f t="shared" si="248"/>
        <v>0</v>
      </c>
      <c r="AF863" s="127"/>
      <c r="AG863" s="125"/>
      <c r="AH863" s="125">
        <f t="shared" si="249"/>
        <v>2</v>
      </c>
      <c r="AI863" s="125">
        <f t="shared" si="250"/>
        <v>2</v>
      </c>
      <c r="AJ863" s="125" t="str">
        <f t="shared" si="251"/>
        <v>Correct</v>
      </c>
      <c r="AK863" s="125"/>
      <c r="AL863" s="115" t="s">
        <v>99</v>
      </c>
      <c r="AM863" s="115">
        <v>31</v>
      </c>
      <c r="AN863" s="115" t="s">
        <v>84</v>
      </c>
      <c r="AO863" s="115" t="s">
        <v>453</v>
      </c>
    </row>
    <row r="864" spans="1:49">
      <c r="A864" s="115">
        <v>5605949590</v>
      </c>
      <c r="L864" s="115" t="s">
        <v>28</v>
      </c>
      <c r="O864" s="125"/>
      <c r="P864" s="125">
        <f t="shared" si="234"/>
        <v>1</v>
      </c>
      <c r="Q864" s="125">
        <f t="shared" si="235"/>
        <v>3</v>
      </c>
      <c r="R864" s="125"/>
      <c r="S864" s="125">
        <f t="shared" si="236"/>
        <v>0</v>
      </c>
      <c r="T864" s="125">
        <f t="shared" si="237"/>
        <v>0</v>
      </c>
      <c r="U864" s="125">
        <f t="shared" si="238"/>
        <v>0</v>
      </c>
      <c r="V864" s="126">
        <f t="shared" si="239"/>
        <v>0</v>
      </c>
      <c r="W864" s="126">
        <f t="shared" si="240"/>
        <v>0</v>
      </c>
      <c r="X864" s="126">
        <f t="shared" si="241"/>
        <v>0</v>
      </c>
      <c r="Y864" s="126">
        <f t="shared" si="242"/>
        <v>0</v>
      </c>
      <c r="Z864" s="126">
        <f t="shared" si="243"/>
        <v>0</v>
      </c>
      <c r="AA864" s="126">
        <f t="shared" si="244"/>
        <v>0</v>
      </c>
      <c r="AB864" s="126">
        <f t="shared" si="245"/>
        <v>0</v>
      </c>
      <c r="AC864" s="126">
        <f t="shared" si="246"/>
        <v>1</v>
      </c>
      <c r="AD864" s="126">
        <f t="shared" si="247"/>
        <v>0</v>
      </c>
      <c r="AE864" s="126">
        <f t="shared" si="248"/>
        <v>0</v>
      </c>
      <c r="AF864" s="127"/>
      <c r="AG864" s="125"/>
      <c r="AH864" s="125">
        <f t="shared" si="249"/>
        <v>1</v>
      </c>
      <c r="AI864" s="125">
        <f t="shared" si="250"/>
        <v>1</v>
      </c>
      <c r="AJ864" s="125" t="str">
        <f t="shared" si="251"/>
        <v>Correct</v>
      </c>
      <c r="AK864" s="125"/>
      <c r="AL864" s="115" t="s">
        <v>83</v>
      </c>
      <c r="AM864" s="115">
        <v>26</v>
      </c>
      <c r="AN864" s="115" t="s">
        <v>432</v>
      </c>
      <c r="AP864" s="115" t="s">
        <v>443</v>
      </c>
      <c r="AQ864" s="115" t="s">
        <v>91</v>
      </c>
      <c r="AR864" s="115" t="s">
        <v>108</v>
      </c>
      <c r="AS864" s="115" t="s">
        <v>93</v>
      </c>
      <c r="AT864" s="115" t="s">
        <v>112</v>
      </c>
      <c r="AU864" s="115" t="s">
        <v>95</v>
      </c>
      <c r="AV864" s="115" t="s">
        <v>91</v>
      </c>
    </row>
    <row r="865" spans="1:49">
      <c r="A865" s="115">
        <v>5595241265</v>
      </c>
      <c r="L865" s="115" t="s">
        <v>28</v>
      </c>
      <c r="O865" s="125"/>
      <c r="P865" s="125">
        <f t="shared" si="234"/>
        <v>1</v>
      </c>
      <c r="Q865" s="125">
        <f t="shared" si="235"/>
        <v>3</v>
      </c>
      <c r="R865" s="125"/>
      <c r="S865" s="125">
        <f t="shared" si="236"/>
        <v>0</v>
      </c>
      <c r="T865" s="125">
        <f t="shared" si="237"/>
        <v>0</v>
      </c>
      <c r="U865" s="125">
        <f t="shared" si="238"/>
        <v>0</v>
      </c>
      <c r="V865" s="126">
        <f t="shared" si="239"/>
        <v>0</v>
      </c>
      <c r="W865" s="126">
        <f t="shared" si="240"/>
        <v>0</v>
      </c>
      <c r="X865" s="126">
        <f t="shared" si="241"/>
        <v>0</v>
      </c>
      <c r="Y865" s="126">
        <f t="shared" si="242"/>
        <v>0</v>
      </c>
      <c r="Z865" s="126">
        <f t="shared" si="243"/>
        <v>0</v>
      </c>
      <c r="AA865" s="126">
        <f t="shared" si="244"/>
        <v>0</v>
      </c>
      <c r="AB865" s="126">
        <f t="shared" si="245"/>
        <v>0</v>
      </c>
      <c r="AC865" s="126">
        <f t="shared" si="246"/>
        <v>1</v>
      </c>
      <c r="AD865" s="126">
        <f t="shared" si="247"/>
        <v>0</v>
      </c>
      <c r="AE865" s="126">
        <f t="shared" si="248"/>
        <v>0</v>
      </c>
      <c r="AF865" s="127"/>
      <c r="AG865" s="125"/>
      <c r="AH865" s="125">
        <f t="shared" si="249"/>
        <v>1</v>
      </c>
      <c r="AI865" s="125">
        <f t="shared" si="250"/>
        <v>1</v>
      </c>
      <c r="AJ865" s="125" t="str">
        <f t="shared" si="251"/>
        <v>Correct</v>
      </c>
      <c r="AK865" s="125"/>
      <c r="AL865" s="115"/>
    </row>
    <row r="866" spans="1:49">
      <c r="A866" s="115">
        <v>6988282239</v>
      </c>
      <c r="D866" s="115" t="s">
        <v>20</v>
      </c>
      <c r="O866" s="125"/>
      <c r="P866" s="125">
        <f t="shared" si="234"/>
        <v>1</v>
      </c>
      <c r="Q866" s="125">
        <f t="shared" si="235"/>
        <v>3</v>
      </c>
      <c r="R866" s="125"/>
      <c r="S866" s="125">
        <f t="shared" si="236"/>
        <v>0</v>
      </c>
      <c r="T866" s="125">
        <f t="shared" si="237"/>
        <v>0</v>
      </c>
      <c r="U866" s="125">
        <f t="shared" si="238"/>
        <v>1</v>
      </c>
      <c r="V866" s="126">
        <f t="shared" si="239"/>
        <v>0</v>
      </c>
      <c r="W866" s="126">
        <f t="shared" si="240"/>
        <v>0</v>
      </c>
      <c r="X866" s="126">
        <f t="shared" si="241"/>
        <v>0</v>
      </c>
      <c r="Y866" s="126">
        <f t="shared" si="242"/>
        <v>0</v>
      </c>
      <c r="Z866" s="126">
        <f t="shared" si="243"/>
        <v>0</v>
      </c>
      <c r="AA866" s="126">
        <f t="shared" si="244"/>
        <v>0</v>
      </c>
      <c r="AB866" s="126">
        <f t="shared" si="245"/>
        <v>0</v>
      </c>
      <c r="AC866" s="126">
        <f t="shared" si="246"/>
        <v>0</v>
      </c>
      <c r="AD866" s="126">
        <f t="shared" si="247"/>
        <v>0</v>
      </c>
      <c r="AE866" s="126">
        <f t="shared" si="248"/>
        <v>0</v>
      </c>
      <c r="AF866" s="127"/>
      <c r="AG866" s="125"/>
      <c r="AH866" s="125">
        <f t="shared" si="249"/>
        <v>1</v>
      </c>
      <c r="AI866" s="125">
        <f t="shared" si="250"/>
        <v>1</v>
      </c>
      <c r="AJ866" s="125" t="str">
        <f t="shared" si="251"/>
        <v>Correct</v>
      </c>
      <c r="AK866" s="125"/>
      <c r="AL866" s="115" t="s">
        <v>99</v>
      </c>
      <c r="AM866" s="115">
        <v>80</v>
      </c>
      <c r="AN866" s="115" t="s">
        <v>84</v>
      </c>
      <c r="AO866" s="115" t="s">
        <v>177</v>
      </c>
      <c r="AP866" s="115" t="s">
        <v>85</v>
      </c>
      <c r="AQ866" s="115" t="s">
        <v>86</v>
      </c>
      <c r="AS866" s="115" t="s">
        <v>104</v>
      </c>
      <c r="AT866" s="115" t="s">
        <v>89</v>
      </c>
      <c r="AU866" s="115" t="s">
        <v>106</v>
      </c>
      <c r="AV866" s="115" t="s">
        <v>91</v>
      </c>
      <c r="AW866" s="115" t="s">
        <v>91</v>
      </c>
    </row>
    <row r="867" spans="1:49">
      <c r="A867" s="115">
        <v>5589028515</v>
      </c>
      <c r="C867" s="115" t="s">
        <v>19</v>
      </c>
      <c r="D867" s="115" t="s">
        <v>20</v>
      </c>
      <c r="K867" s="115" t="s">
        <v>27</v>
      </c>
      <c r="O867" s="125"/>
      <c r="P867" s="125">
        <f t="shared" si="234"/>
        <v>3</v>
      </c>
      <c r="Q867" s="125">
        <f t="shared" si="235"/>
        <v>1</v>
      </c>
      <c r="R867" s="125"/>
      <c r="S867" s="125">
        <f t="shared" si="236"/>
        <v>0</v>
      </c>
      <c r="T867" s="125">
        <f t="shared" si="237"/>
        <v>1</v>
      </c>
      <c r="U867" s="125">
        <f t="shared" si="238"/>
        <v>1</v>
      </c>
      <c r="V867" s="126">
        <f t="shared" si="239"/>
        <v>0</v>
      </c>
      <c r="W867" s="126">
        <f t="shared" si="240"/>
        <v>0</v>
      </c>
      <c r="X867" s="126">
        <f t="shared" si="241"/>
        <v>0</v>
      </c>
      <c r="Y867" s="126">
        <f t="shared" si="242"/>
        <v>0</v>
      </c>
      <c r="Z867" s="126">
        <f t="shared" si="243"/>
        <v>0</v>
      </c>
      <c r="AA867" s="126">
        <f t="shared" si="244"/>
        <v>0</v>
      </c>
      <c r="AB867" s="126">
        <f t="shared" si="245"/>
        <v>1</v>
      </c>
      <c r="AC867" s="126">
        <f t="shared" si="246"/>
        <v>0</v>
      </c>
      <c r="AD867" s="126">
        <f t="shared" si="247"/>
        <v>0</v>
      </c>
      <c r="AE867" s="126">
        <f t="shared" si="248"/>
        <v>0</v>
      </c>
      <c r="AF867" s="127"/>
      <c r="AG867" s="125"/>
      <c r="AH867" s="125">
        <f t="shared" si="249"/>
        <v>3</v>
      </c>
      <c r="AI867" s="125">
        <f t="shared" si="250"/>
        <v>3</v>
      </c>
      <c r="AJ867" s="125" t="str">
        <f t="shared" si="251"/>
        <v>Correct</v>
      </c>
      <c r="AK867" s="125"/>
      <c r="AL867" s="115" t="s">
        <v>99</v>
      </c>
      <c r="AM867" s="115">
        <v>59</v>
      </c>
      <c r="AN867" s="115" t="s">
        <v>181</v>
      </c>
      <c r="AO867" s="115" t="s">
        <v>209</v>
      </c>
      <c r="AP867" s="115" t="s">
        <v>85</v>
      </c>
      <c r="AQ867" s="115" t="s">
        <v>86</v>
      </c>
      <c r="AR867" s="115" t="s">
        <v>87</v>
      </c>
      <c r="AS867" s="115" t="s">
        <v>101</v>
      </c>
      <c r="AT867" s="115" t="s">
        <v>89</v>
      </c>
      <c r="AU867" s="115" t="s">
        <v>90</v>
      </c>
      <c r="AV867" s="115" t="s">
        <v>91</v>
      </c>
      <c r="AW867" s="115" t="s">
        <v>91</v>
      </c>
    </row>
    <row r="868" spans="1:49">
      <c r="A868" s="115">
        <v>7011537984</v>
      </c>
      <c r="O868" s="125"/>
      <c r="P868" s="125">
        <f t="shared" si="234"/>
        <v>0</v>
      </c>
      <c r="Q868" s="125" t="e">
        <f t="shared" si="235"/>
        <v>#DIV/0!</v>
      </c>
      <c r="R868" s="125"/>
      <c r="S868" s="125">
        <f t="shared" si="236"/>
        <v>0</v>
      </c>
      <c r="T868" s="125">
        <f t="shared" si="237"/>
        <v>0</v>
      </c>
      <c r="U868" s="125">
        <f t="shared" si="238"/>
        <v>0</v>
      </c>
      <c r="V868" s="126">
        <f t="shared" si="239"/>
        <v>0</v>
      </c>
      <c r="W868" s="126">
        <f t="shared" si="240"/>
        <v>0</v>
      </c>
      <c r="X868" s="126">
        <f t="shared" si="241"/>
        <v>0</v>
      </c>
      <c r="Y868" s="126">
        <f t="shared" si="242"/>
        <v>0</v>
      </c>
      <c r="Z868" s="126">
        <f t="shared" si="243"/>
        <v>0</v>
      </c>
      <c r="AA868" s="126">
        <f t="shared" si="244"/>
        <v>0</v>
      </c>
      <c r="AB868" s="126">
        <f t="shared" si="245"/>
        <v>0</v>
      </c>
      <c r="AC868" s="126">
        <f t="shared" si="246"/>
        <v>0</v>
      </c>
      <c r="AD868" s="126">
        <f t="shared" si="247"/>
        <v>0</v>
      </c>
      <c r="AE868" s="126">
        <f t="shared" si="248"/>
        <v>0</v>
      </c>
      <c r="AF868" s="127"/>
      <c r="AG868" s="125"/>
      <c r="AH868" s="125">
        <f t="shared" si="249"/>
        <v>0</v>
      </c>
      <c r="AI868" s="125">
        <f t="shared" si="250"/>
        <v>0</v>
      </c>
      <c r="AJ868" s="125" t="str">
        <f t="shared" si="251"/>
        <v>Correct</v>
      </c>
      <c r="AK868" s="125"/>
      <c r="AL868" s="115" t="s">
        <v>99</v>
      </c>
      <c r="AM868" s="115">
        <v>56</v>
      </c>
      <c r="AN868" s="115" t="s">
        <v>181</v>
      </c>
      <c r="AO868" s="115" t="s">
        <v>224</v>
      </c>
      <c r="AP868" s="115" t="s">
        <v>85</v>
      </c>
      <c r="AQ868" s="115" t="s">
        <v>86</v>
      </c>
      <c r="AR868" s="115" t="s">
        <v>87</v>
      </c>
      <c r="AS868" s="115" t="s">
        <v>101</v>
      </c>
      <c r="AT868" s="115" t="s">
        <v>102</v>
      </c>
      <c r="AU868" s="115" t="s">
        <v>90</v>
      </c>
      <c r="AV868" s="115" t="s">
        <v>91</v>
      </c>
      <c r="AW868" s="115" t="s">
        <v>86</v>
      </c>
    </row>
    <row r="869" spans="1:49">
      <c r="A869" s="115">
        <v>6984052994</v>
      </c>
      <c r="O869" s="125"/>
      <c r="P869" s="125">
        <f t="shared" si="234"/>
        <v>0</v>
      </c>
      <c r="Q869" s="125" t="e">
        <f t="shared" si="235"/>
        <v>#DIV/0!</v>
      </c>
      <c r="R869" s="125"/>
      <c r="S869" s="125">
        <f t="shared" si="236"/>
        <v>0</v>
      </c>
      <c r="T869" s="125">
        <f t="shared" si="237"/>
        <v>0</v>
      </c>
      <c r="U869" s="125">
        <f t="shared" si="238"/>
        <v>0</v>
      </c>
      <c r="V869" s="126">
        <f t="shared" si="239"/>
        <v>0</v>
      </c>
      <c r="W869" s="126">
        <f t="shared" si="240"/>
        <v>0</v>
      </c>
      <c r="X869" s="126">
        <f t="shared" si="241"/>
        <v>0</v>
      </c>
      <c r="Y869" s="126">
        <f t="shared" si="242"/>
        <v>0</v>
      </c>
      <c r="Z869" s="126">
        <f t="shared" si="243"/>
        <v>0</v>
      </c>
      <c r="AA869" s="126">
        <f t="shared" si="244"/>
        <v>0</v>
      </c>
      <c r="AB869" s="126">
        <f t="shared" si="245"/>
        <v>0</v>
      </c>
      <c r="AC869" s="126">
        <f t="shared" si="246"/>
        <v>0</v>
      </c>
      <c r="AD869" s="126">
        <f t="shared" si="247"/>
        <v>0</v>
      </c>
      <c r="AE869" s="126">
        <f t="shared" si="248"/>
        <v>0</v>
      </c>
      <c r="AF869" s="127"/>
      <c r="AG869" s="125"/>
      <c r="AH869" s="125">
        <f t="shared" si="249"/>
        <v>0</v>
      </c>
      <c r="AI869" s="125">
        <f t="shared" si="250"/>
        <v>0</v>
      </c>
      <c r="AJ869" s="125" t="str">
        <f t="shared" si="251"/>
        <v>Correct</v>
      </c>
      <c r="AK869" s="125"/>
      <c r="AL869" s="115" t="s">
        <v>99</v>
      </c>
      <c r="AM869" s="115">
        <v>81</v>
      </c>
      <c r="AN869" s="115" t="s">
        <v>181</v>
      </c>
      <c r="AO869" s="115" t="s">
        <v>239</v>
      </c>
      <c r="AP869" s="115" t="s">
        <v>85</v>
      </c>
      <c r="AQ869" s="115" t="s">
        <v>86</v>
      </c>
      <c r="AS869" s="115" t="s">
        <v>104</v>
      </c>
      <c r="AT869" s="115" t="s">
        <v>102</v>
      </c>
      <c r="AU869" s="115" t="s">
        <v>106</v>
      </c>
      <c r="AV869" s="115" t="s">
        <v>91</v>
      </c>
      <c r="AW869" s="115" t="s">
        <v>91</v>
      </c>
    </row>
    <row r="870" spans="1:49">
      <c r="A870" s="115">
        <v>5591956424</v>
      </c>
      <c r="E870" s="115" t="s">
        <v>21</v>
      </c>
      <c r="G870" s="115" t="s">
        <v>23</v>
      </c>
      <c r="L870" s="115" t="s">
        <v>28</v>
      </c>
      <c r="O870" s="125"/>
      <c r="P870" s="125">
        <f t="shared" si="234"/>
        <v>3</v>
      </c>
      <c r="Q870" s="125">
        <f t="shared" si="235"/>
        <v>1</v>
      </c>
      <c r="R870" s="125"/>
      <c r="S870" s="125">
        <f t="shared" si="236"/>
        <v>0</v>
      </c>
      <c r="T870" s="125">
        <f t="shared" si="237"/>
        <v>0</v>
      </c>
      <c r="U870" s="125">
        <f t="shared" si="238"/>
        <v>0</v>
      </c>
      <c r="V870" s="126">
        <f t="shared" si="239"/>
        <v>1</v>
      </c>
      <c r="W870" s="126">
        <f t="shared" si="240"/>
        <v>0</v>
      </c>
      <c r="X870" s="126">
        <f t="shared" si="241"/>
        <v>1</v>
      </c>
      <c r="Y870" s="126">
        <f t="shared" si="242"/>
        <v>0</v>
      </c>
      <c r="Z870" s="126">
        <f t="shared" si="243"/>
        <v>0</v>
      </c>
      <c r="AA870" s="126">
        <f t="shared" si="244"/>
        <v>0</v>
      </c>
      <c r="AB870" s="126">
        <f t="shared" si="245"/>
        <v>0</v>
      </c>
      <c r="AC870" s="126">
        <f t="shared" si="246"/>
        <v>1</v>
      </c>
      <c r="AD870" s="126">
        <f t="shared" si="247"/>
        <v>0</v>
      </c>
      <c r="AE870" s="126">
        <f t="shared" si="248"/>
        <v>0</v>
      </c>
      <c r="AF870" s="127"/>
      <c r="AG870" s="125"/>
      <c r="AH870" s="125">
        <f t="shared" si="249"/>
        <v>3</v>
      </c>
      <c r="AI870" s="125">
        <f t="shared" si="250"/>
        <v>3</v>
      </c>
      <c r="AJ870" s="125" t="str">
        <f t="shared" si="251"/>
        <v>Correct</v>
      </c>
      <c r="AK870" s="125"/>
      <c r="AL870" s="115"/>
    </row>
    <row r="871" spans="1:49">
      <c r="A871" s="115">
        <v>7044859000</v>
      </c>
      <c r="B871" s="115" t="s">
        <v>18</v>
      </c>
      <c r="C871" s="115" t="s">
        <v>19</v>
      </c>
      <c r="E871" s="115" t="s">
        <v>21</v>
      </c>
      <c r="H871" s="115" t="s">
        <v>24</v>
      </c>
      <c r="I871" s="115" t="s">
        <v>25</v>
      </c>
      <c r="K871" s="115" t="s">
        <v>27</v>
      </c>
      <c r="L871" s="115" t="s">
        <v>28</v>
      </c>
      <c r="M871" s="115" t="s">
        <v>29</v>
      </c>
      <c r="O871" s="125"/>
      <c r="P871" s="125">
        <f t="shared" si="234"/>
        <v>8</v>
      </c>
      <c r="Q871" s="125">
        <f t="shared" si="235"/>
        <v>0.375</v>
      </c>
      <c r="R871" s="125"/>
      <c r="S871" s="125">
        <f t="shared" si="236"/>
        <v>0.375</v>
      </c>
      <c r="T871" s="125">
        <f t="shared" si="237"/>
        <v>0.375</v>
      </c>
      <c r="U871" s="125">
        <f t="shared" si="238"/>
        <v>0</v>
      </c>
      <c r="V871" s="126">
        <f t="shared" si="239"/>
        <v>0.375</v>
      </c>
      <c r="W871" s="126">
        <f t="shared" si="240"/>
        <v>0</v>
      </c>
      <c r="X871" s="126">
        <f t="shared" si="241"/>
        <v>0</v>
      </c>
      <c r="Y871" s="126">
        <f t="shared" si="242"/>
        <v>0.375</v>
      </c>
      <c r="Z871" s="126">
        <f t="shared" si="243"/>
        <v>0.375</v>
      </c>
      <c r="AA871" s="126">
        <f t="shared" si="244"/>
        <v>0</v>
      </c>
      <c r="AB871" s="126">
        <f t="shared" si="245"/>
        <v>0.375</v>
      </c>
      <c r="AC871" s="126">
        <f t="shared" si="246"/>
        <v>0.375</v>
      </c>
      <c r="AD871" s="126">
        <f t="shared" si="247"/>
        <v>0.375</v>
      </c>
      <c r="AE871" s="126">
        <f t="shared" si="248"/>
        <v>0</v>
      </c>
      <c r="AF871" s="127"/>
      <c r="AG871" s="125"/>
      <c r="AH871" s="125">
        <f t="shared" si="249"/>
        <v>3</v>
      </c>
      <c r="AI871" s="125">
        <f t="shared" si="250"/>
        <v>8</v>
      </c>
      <c r="AJ871" s="125" t="str">
        <f t="shared" si="251"/>
        <v>Correct</v>
      </c>
      <c r="AK871" s="125"/>
      <c r="AL871" s="115" t="s">
        <v>83</v>
      </c>
      <c r="AM871" s="115">
        <v>62</v>
      </c>
      <c r="AN871" s="115" t="s">
        <v>181</v>
      </c>
      <c r="AO871" s="115" t="s">
        <v>489</v>
      </c>
      <c r="AP871" s="115" t="s">
        <v>85</v>
      </c>
      <c r="AQ871" s="115" t="s">
        <v>86</v>
      </c>
      <c r="AR871" s="115" t="s">
        <v>87</v>
      </c>
      <c r="AS871" s="115" t="s">
        <v>96</v>
      </c>
      <c r="AT871" s="115" t="s">
        <v>94</v>
      </c>
      <c r="AU871" s="115" t="s">
        <v>106</v>
      </c>
      <c r="AV871" s="115" t="s">
        <v>91</v>
      </c>
    </row>
    <row r="872" spans="1:49">
      <c r="A872" s="115">
        <v>7045778531</v>
      </c>
      <c r="H872" s="115" t="s">
        <v>24</v>
      </c>
      <c r="J872" s="115" t="s">
        <v>26</v>
      </c>
      <c r="L872" s="115" t="s">
        <v>28</v>
      </c>
      <c r="O872" s="125"/>
      <c r="P872" s="125">
        <f t="shared" si="234"/>
        <v>3</v>
      </c>
      <c r="Q872" s="125">
        <f t="shared" si="235"/>
        <v>1</v>
      </c>
      <c r="R872" s="125"/>
      <c r="S872" s="125">
        <f t="shared" si="236"/>
        <v>0</v>
      </c>
      <c r="T872" s="125">
        <f t="shared" si="237"/>
        <v>0</v>
      </c>
      <c r="U872" s="125">
        <f t="shared" si="238"/>
        <v>0</v>
      </c>
      <c r="V872" s="126">
        <f t="shared" si="239"/>
        <v>0</v>
      </c>
      <c r="W872" s="126">
        <f t="shared" si="240"/>
        <v>0</v>
      </c>
      <c r="X872" s="126">
        <f t="shared" si="241"/>
        <v>0</v>
      </c>
      <c r="Y872" s="126">
        <f t="shared" si="242"/>
        <v>1</v>
      </c>
      <c r="Z872" s="126">
        <f t="shared" si="243"/>
        <v>0</v>
      </c>
      <c r="AA872" s="126">
        <f t="shared" si="244"/>
        <v>1</v>
      </c>
      <c r="AB872" s="126">
        <f t="shared" si="245"/>
        <v>0</v>
      </c>
      <c r="AC872" s="126">
        <f t="shared" si="246"/>
        <v>1</v>
      </c>
      <c r="AD872" s="126">
        <f t="shared" si="247"/>
        <v>0</v>
      </c>
      <c r="AE872" s="126">
        <f t="shared" si="248"/>
        <v>0</v>
      </c>
      <c r="AF872" s="127"/>
      <c r="AG872" s="125"/>
      <c r="AH872" s="125">
        <f t="shared" si="249"/>
        <v>3</v>
      </c>
      <c r="AI872" s="125">
        <f t="shared" si="250"/>
        <v>3</v>
      </c>
      <c r="AJ872" s="125" t="str">
        <f t="shared" si="251"/>
        <v>Correct</v>
      </c>
      <c r="AK872" s="125"/>
      <c r="AL872" s="115" t="s">
        <v>83</v>
      </c>
      <c r="AM872" s="115">
        <v>70</v>
      </c>
      <c r="AN872" s="115" t="s">
        <v>181</v>
      </c>
      <c r="AO872" s="115" t="s">
        <v>190</v>
      </c>
      <c r="AP872" s="115" t="s">
        <v>110</v>
      </c>
      <c r="AQ872" s="115" t="s">
        <v>86</v>
      </c>
      <c r="AR872" s="115" t="s">
        <v>87</v>
      </c>
      <c r="AS872" s="115" t="s">
        <v>100</v>
      </c>
      <c r="AT872" s="115" t="s">
        <v>111</v>
      </c>
      <c r="AU872" s="115" t="s">
        <v>106</v>
      </c>
      <c r="AV872" s="115" t="s">
        <v>91</v>
      </c>
      <c r="AW872" s="115" t="s">
        <v>91</v>
      </c>
    </row>
    <row r="873" spans="1:49">
      <c r="A873" s="115">
        <v>6985429817</v>
      </c>
      <c r="H873" s="115" t="s">
        <v>24</v>
      </c>
      <c r="L873" s="115" t="s">
        <v>28</v>
      </c>
      <c r="N873" s="115" t="s">
        <v>30</v>
      </c>
      <c r="O873" s="125"/>
      <c r="P873" s="125">
        <f t="shared" si="234"/>
        <v>3</v>
      </c>
      <c r="Q873" s="125">
        <f t="shared" si="235"/>
        <v>1</v>
      </c>
      <c r="R873" s="125"/>
      <c r="S873" s="125">
        <f t="shared" si="236"/>
        <v>0</v>
      </c>
      <c r="T873" s="125">
        <f t="shared" si="237"/>
        <v>0</v>
      </c>
      <c r="U873" s="125">
        <f t="shared" si="238"/>
        <v>0</v>
      </c>
      <c r="V873" s="126">
        <f t="shared" si="239"/>
        <v>0</v>
      </c>
      <c r="W873" s="126">
        <f t="shared" si="240"/>
        <v>0</v>
      </c>
      <c r="X873" s="126">
        <f t="shared" si="241"/>
        <v>0</v>
      </c>
      <c r="Y873" s="126">
        <f t="shared" si="242"/>
        <v>1</v>
      </c>
      <c r="Z873" s="126">
        <f t="shared" si="243"/>
        <v>0</v>
      </c>
      <c r="AA873" s="126">
        <f t="shared" si="244"/>
        <v>0</v>
      </c>
      <c r="AB873" s="126">
        <f t="shared" si="245"/>
        <v>0</v>
      </c>
      <c r="AC873" s="126">
        <f t="shared" si="246"/>
        <v>1</v>
      </c>
      <c r="AD873" s="126">
        <f t="shared" si="247"/>
        <v>0</v>
      </c>
      <c r="AE873" s="126">
        <f t="shared" si="248"/>
        <v>1</v>
      </c>
      <c r="AF873" s="127"/>
      <c r="AG873" s="125"/>
      <c r="AH873" s="125">
        <f t="shared" si="249"/>
        <v>3</v>
      </c>
      <c r="AI873" s="125">
        <f t="shared" si="250"/>
        <v>3</v>
      </c>
      <c r="AJ873" s="125" t="str">
        <f t="shared" si="251"/>
        <v>Correct</v>
      </c>
      <c r="AK873" s="125"/>
      <c r="AL873" s="115" t="s">
        <v>99</v>
      </c>
      <c r="AM873" s="115">
        <v>51</v>
      </c>
      <c r="AN873" s="115" t="s">
        <v>84</v>
      </c>
      <c r="AO873" s="115" t="s">
        <v>472</v>
      </c>
      <c r="AP873" s="115" t="s">
        <v>92</v>
      </c>
      <c r="AQ873" s="115" t="s">
        <v>86</v>
      </c>
      <c r="AR873" s="115" t="s">
        <v>477</v>
      </c>
      <c r="AS873" s="115" t="s">
        <v>101</v>
      </c>
      <c r="AT873" s="115" t="s">
        <v>89</v>
      </c>
      <c r="AU873" s="115" t="s">
        <v>113</v>
      </c>
      <c r="AV873" s="115" t="s">
        <v>91</v>
      </c>
      <c r="AW873" s="115" t="s">
        <v>91</v>
      </c>
    </row>
    <row r="874" spans="1:49">
      <c r="A874" s="115">
        <v>7011002558</v>
      </c>
      <c r="C874" s="115" t="s">
        <v>19</v>
      </c>
      <c r="D874" s="115" t="s">
        <v>20</v>
      </c>
      <c r="L874" s="115" t="s">
        <v>28</v>
      </c>
      <c r="O874" s="125"/>
      <c r="P874" s="125">
        <f t="shared" si="234"/>
        <v>3</v>
      </c>
      <c r="Q874" s="125">
        <f t="shared" si="235"/>
        <v>1</v>
      </c>
      <c r="R874" s="125"/>
      <c r="S874" s="125">
        <f t="shared" si="236"/>
        <v>0</v>
      </c>
      <c r="T874" s="125">
        <f t="shared" si="237"/>
        <v>1</v>
      </c>
      <c r="U874" s="125">
        <f t="shared" si="238"/>
        <v>1</v>
      </c>
      <c r="V874" s="126">
        <f t="shared" si="239"/>
        <v>0</v>
      </c>
      <c r="W874" s="126">
        <f t="shared" si="240"/>
        <v>0</v>
      </c>
      <c r="X874" s="126">
        <f t="shared" si="241"/>
        <v>0</v>
      </c>
      <c r="Y874" s="126">
        <f t="shared" si="242"/>
        <v>0</v>
      </c>
      <c r="Z874" s="126">
        <f t="shared" si="243"/>
        <v>0</v>
      </c>
      <c r="AA874" s="126">
        <f t="shared" si="244"/>
        <v>0</v>
      </c>
      <c r="AB874" s="126">
        <f t="shared" si="245"/>
        <v>0</v>
      </c>
      <c r="AC874" s="126">
        <f t="shared" si="246"/>
        <v>1</v>
      </c>
      <c r="AD874" s="126">
        <f t="shared" si="247"/>
        <v>0</v>
      </c>
      <c r="AE874" s="126">
        <f t="shared" si="248"/>
        <v>0</v>
      </c>
      <c r="AF874" s="127"/>
      <c r="AG874" s="125"/>
      <c r="AH874" s="125">
        <f t="shared" si="249"/>
        <v>3</v>
      </c>
      <c r="AI874" s="125">
        <f t="shared" si="250"/>
        <v>3</v>
      </c>
      <c r="AJ874" s="125" t="str">
        <f t="shared" si="251"/>
        <v>Correct</v>
      </c>
      <c r="AK874" s="125"/>
      <c r="AL874" s="115" t="s">
        <v>83</v>
      </c>
      <c r="AN874" s="115" t="s">
        <v>432</v>
      </c>
      <c r="AP874" s="115" t="s">
        <v>85</v>
      </c>
      <c r="AQ874" s="115" t="s">
        <v>86</v>
      </c>
      <c r="AR874" s="115" t="s">
        <v>87</v>
      </c>
      <c r="AS874" s="115" t="s">
        <v>100</v>
      </c>
      <c r="AT874" s="115" t="s">
        <v>111</v>
      </c>
      <c r="AU874" s="115" t="s">
        <v>106</v>
      </c>
      <c r="AV874" s="115" t="s">
        <v>91</v>
      </c>
      <c r="AW874" s="115" t="s">
        <v>86</v>
      </c>
    </row>
    <row r="875" spans="1:49">
      <c r="A875" s="115">
        <v>5587001409</v>
      </c>
      <c r="B875" s="115" t="s">
        <v>18</v>
      </c>
      <c r="L875" s="115" t="s">
        <v>28</v>
      </c>
      <c r="M875" s="115" t="s">
        <v>29</v>
      </c>
      <c r="O875" s="125"/>
      <c r="P875" s="125">
        <f t="shared" si="234"/>
        <v>3</v>
      </c>
      <c r="Q875" s="125">
        <f t="shared" si="235"/>
        <v>1</v>
      </c>
      <c r="R875" s="125"/>
      <c r="S875" s="125">
        <f t="shared" si="236"/>
        <v>1</v>
      </c>
      <c r="T875" s="125">
        <f t="shared" si="237"/>
        <v>0</v>
      </c>
      <c r="U875" s="125">
        <f t="shared" si="238"/>
        <v>0</v>
      </c>
      <c r="V875" s="126">
        <f t="shared" si="239"/>
        <v>0</v>
      </c>
      <c r="W875" s="126">
        <f t="shared" si="240"/>
        <v>0</v>
      </c>
      <c r="X875" s="126">
        <f t="shared" si="241"/>
        <v>0</v>
      </c>
      <c r="Y875" s="126">
        <f t="shared" si="242"/>
        <v>0</v>
      </c>
      <c r="Z875" s="126">
        <f t="shared" si="243"/>
        <v>0</v>
      </c>
      <c r="AA875" s="126">
        <f t="shared" si="244"/>
        <v>0</v>
      </c>
      <c r="AB875" s="126">
        <f t="shared" si="245"/>
        <v>0</v>
      </c>
      <c r="AC875" s="126">
        <f t="shared" si="246"/>
        <v>1</v>
      </c>
      <c r="AD875" s="126">
        <f t="shared" si="247"/>
        <v>1</v>
      </c>
      <c r="AE875" s="126">
        <f t="shared" si="248"/>
        <v>0</v>
      </c>
      <c r="AF875" s="127"/>
      <c r="AG875" s="125"/>
      <c r="AH875" s="125">
        <f t="shared" si="249"/>
        <v>3</v>
      </c>
      <c r="AI875" s="125">
        <f t="shared" si="250"/>
        <v>3</v>
      </c>
      <c r="AJ875" s="125" t="str">
        <f t="shared" si="251"/>
        <v>Correct</v>
      </c>
      <c r="AK875" s="125"/>
      <c r="AL875" s="115" t="s">
        <v>83</v>
      </c>
      <c r="AM875" s="115">
        <v>45</v>
      </c>
      <c r="AN875" s="115" t="s">
        <v>181</v>
      </c>
      <c r="AO875" s="115" t="s">
        <v>198</v>
      </c>
      <c r="AP875" s="115" t="s">
        <v>85</v>
      </c>
      <c r="AQ875" s="115" t="s">
        <v>86</v>
      </c>
      <c r="AR875" s="115" t="s">
        <v>87</v>
      </c>
      <c r="AS875" s="115" t="s">
        <v>88</v>
      </c>
      <c r="AT875" s="115" t="s">
        <v>114</v>
      </c>
      <c r="AU875" s="115" t="s">
        <v>113</v>
      </c>
      <c r="AV875" s="115" t="s">
        <v>91</v>
      </c>
      <c r="AW875" s="115" t="s">
        <v>91</v>
      </c>
    </row>
    <row r="876" spans="1:49">
      <c r="A876" s="115">
        <v>7045784181</v>
      </c>
      <c r="C876" s="115" t="s">
        <v>19</v>
      </c>
      <c r="I876" s="115" t="s">
        <v>25</v>
      </c>
      <c r="J876" s="115" t="s">
        <v>26</v>
      </c>
      <c r="O876" s="125"/>
      <c r="P876" s="125">
        <f t="shared" si="234"/>
        <v>3</v>
      </c>
      <c r="Q876" s="125">
        <f t="shared" si="235"/>
        <v>1</v>
      </c>
      <c r="R876" s="125"/>
      <c r="S876" s="125">
        <f t="shared" si="236"/>
        <v>0</v>
      </c>
      <c r="T876" s="125">
        <f t="shared" si="237"/>
        <v>1</v>
      </c>
      <c r="U876" s="125">
        <f t="shared" si="238"/>
        <v>0</v>
      </c>
      <c r="V876" s="126">
        <f t="shared" si="239"/>
        <v>0</v>
      </c>
      <c r="W876" s="126">
        <f t="shared" si="240"/>
        <v>0</v>
      </c>
      <c r="X876" s="126">
        <f t="shared" si="241"/>
        <v>0</v>
      </c>
      <c r="Y876" s="126">
        <f t="shared" si="242"/>
        <v>0</v>
      </c>
      <c r="Z876" s="126">
        <f t="shared" si="243"/>
        <v>1</v>
      </c>
      <c r="AA876" s="126">
        <f t="shared" si="244"/>
        <v>1</v>
      </c>
      <c r="AB876" s="126">
        <f t="shared" si="245"/>
        <v>0</v>
      </c>
      <c r="AC876" s="126">
        <f t="shared" si="246"/>
        <v>0</v>
      </c>
      <c r="AD876" s="126">
        <f t="shared" si="247"/>
        <v>0</v>
      </c>
      <c r="AE876" s="126">
        <f t="shared" si="248"/>
        <v>0</v>
      </c>
      <c r="AF876" s="127"/>
      <c r="AG876" s="125"/>
      <c r="AH876" s="125">
        <f t="shared" si="249"/>
        <v>3</v>
      </c>
      <c r="AI876" s="125">
        <f t="shared" si="250"/>
        <v>3</v>
      </c>
      <c r="AJ876" s="125" t="str">
        <f t="shared" si="251"/>
        <v>Correct</v>
      </c>
      <c r="AK876" s="125"/>
      <c r="AL876" s="115" t="s">
        <v>83</v>
      </c>
      <c r="AM876" s="115">
        <v>60</v>
      </c>
      <c r="AN876" s="115" t="s">
        <v>181</v>
      </c>
      <c r="AO876" s="115" t="s">
        <v>206</v>
      </c>
      <c r="AR876" s="115" t="s">
        <v>137</v>
      </c>
      <c r="AS876" s="115" t="s">
        <v>101</v>
      </c>
      <c r="AT876" s="115" t="s">
        <v>102</v>
      </c>
      <c r="AU876" s="115" t="s">
        <v>106</v>
      </c>
      <c r="AV876" s="115" t="s">
        <v>91</v>
      </c>
      <c r="AW876" s="115" t="s">
        <v>86</v>
      </c>
    </row>
    <row r="877" spans="1:49">
      <c r="A877" s="115">
        <v>7020568481</v>
      </c>
      <c r="I877" s="115" t="s">
        <v>25</v>
      </c>
      <c r="M877" s="115" t="s">
        <v>29</v>
      </c>
      <c r="N877" s="115" t="s">
        <v>30</v>
      </c>
      <c r="O877" s="125"/>
      <c r="P877" s="125">
        <f t="shared" si="234"/>
        <v>3</v>
      </c>
      <c r="Q877" s="125">
        <f t="shared" si="235"/>
        <v>1</v>
      </c>
      <c r="R877" s="125"/>
      <c r="S877" s="125">
        <f t="shared" si="236"/>
        <v>0</v>
      </c>
      <c r="T877" s="125">
        <f t="shared" si="237"/>
        <v>0</v>
      </c>
      <c r="U877" s="125">
        <f t="shared" si="238"/>
        <v>0</v>
      </c>
      <c r="V877" s="126">
        <f t="shared" si="239"/>
        <v>0</v>
      </c>
      <c r="W877" s="126">
        <f t="shared" si="240"/>
        <v>0</v>
      </c>
      <c r="X877" s="126">
        <f t="shared" si="241"/>
        <v>0</v>
      </c>
      <c r="Y877" s="126">
        <f t="shared" si="242"/>
        <v>0</v>
      </c>
      <c r="Z877" s="126">
        <f t="shared" si="243"/>
        <v>1</v>
      </c>
      <c r="AA877" s="126">
        <f t="shared" si="244"/>
        <v>0</v>
      </c>
      <c r="AB877" s="126">
        <f t="shared" si="245"/>
        <v>0</v>
      </c>
      <c r="AC877" s="126">
        <f t="shared" si="246"/>
        <v>0</v>
      </c>
      <c r="AD877" s="126">
        <f t="shared" si="247"/>
        <v>1</v>
      </c>
      <c r="AE877" s="126">
        <f t="shared" si="248"/>
        <v>1</v>
      </c>
      <c r="AF877" s="127"/>
      <c r="AG877" s="125"/>
      <c r="AH877" s="125">
        <f t="shared" si="249"/>
        <v>3</v>
      </c>
      <c r="AI877" s="125">
        <f t="shared" si="250"/>
        <v>3</v>
      </c>
      <c r="AJ877" s="125" t="str">
        <f t="shared" si="251"/>
        <v>Correct</v>
      </c>
      <c r="AK877" s="125"/>
      <c r="AL877" s="115" t="s">
        <v>83</v>
      </c>
      <c r="AM877" s="115">
        <v>30</v>
      </c>
      <c r="AN877" s="115" t="s">
        <v>84</v>
      </c>
      <c r="AO877" s="115" t="s">
        <v>135</v>
      </c>
      <c r="AQ877" s="115" t="s">
        <v>91</v>
      </c>
      <c r="AR877" s="115" t="s">
        <v>137</v>
      </c>
      <c r="AT877" s="115" t="s">
        <v>94</v>
      </c>
      <c r="AU877" s="115" t="s">
        <v>103</v>
      </c>
    </row>
    <row r="878" spans="1:49">
      <c r="A878" s="115">
        <v>5588132397</v>
      </c>
      <c r="E878" s="115" t="s">
        <v>21</v>
      </c>
      <c r="K878" s="115" t="s">
        <v>27</v>
      </c>
      <c r="L878" s="115" t="s">
        <v>28</v>
      </c>
      <c r="O878" s="125"/>
      <c r="P878" s="125">
        <f t="shared" si="234"/>
        <v>3</v>
      </c>
      <c r="Q878" s="125">
        <f t="shared" si="235"/>
        <v>1</v>
      </c>
      <c r="R878" s="125"/>
      <c r="S878" s="125">
        <f t="shared" si="236"/>
        <v>0</v>
      </c>
      <c r="T878" s="125">
        <f t="shared" si="237"/>
        <v>0</v>
      </c>
      <c r="U878" s="125">
        <f t="shared" si="238"/>
        <v>0</v>
      </c>
      <c r="V878" s="126">
        <f t="shared" si="239"/>
        <v>1</v>
      </c>
      <c r="W878" s="126">
        <f t="shared" si="240"/>
        <v>0</v>
      </c>
      <c r="X878" s="126">
        <f t="shared" si="241"/>
        <v>0</v>
      </c>
      <c r="Y878" s="126">
        <f t="shared" si="242"/>
        <v>0</v>
      </c>
      <c r="Z878" s="126">
        <f t="shared" si="243"/>
        <v>0</v>
      </c>
      <c r="AA878" s="126">
        <f t="shared" si="244"/>
        <v>0</v>
      </c>
      <c r="AB878" s="126">
        <f t="shared" si="245"/>
        <v>1</v>
      </c>
      <c r="AC878" s="126">
        <f t="shared" si="246"/>
        <v>1</v>
      </c>
      <c r="AD878" s="126">
        <f t="shared" si="247"/>
        <v>0</v>
      </c>
      <c r="AE878" s="126">
        <f t="shared" si="248"/>
        <v>0</v>
      </c>
      <c r="AF878" s="127"/>
      <c r="AG878" s="125"/>
      <c r="AH878" s="125">
        <f t="shared" si="249"/>
        <v>3</v>
      </c>
      <c r="AI878" s="125">
        <f t="shared" si="250"/>
        <v>3</v>
      </c>
      <c r="AJ878" s="125" t="str">
        <f t="shared" si="251"/>
        <v>Correct</v>
      </c>
      <c r="AK878" s="125"/>
      <c r="AL878" s="115" t="s">
        <v>83</v>
      </c>
      <c r="AM878" s="115">
        <v>36</v>
      </c>
      <c r="AN878" s="115" t="s">
        <v>181</v>
      </c>
      <c r="AO878" s="115" t="s">
        <v>190</v>
      </c>
      <c r="AP878" s="115" t="s">
        <v>85</v>
      </c>
      <c r="AQ878" s="115" t="s">
        <v>86</v>
      </c>
      <c r="AR878" s="115" t="s">
        <v>87</v>
      </c>
      <c r="AS878" s="115" t="s">
        <v>101</v>
      </c>
      <c r="AT878" s="115" t="s">
        <v>89</v>
      </c>
      <c r="AU878" s="115" t="s">
        <v>90</v>
      </c>
      <c r="AV878" s="115" t="s">
        <v>91</v>
      </c>
      <c r="AW878" s="115" t="s">
        <v>91</v>
      </c>
    </row>
    <row r="879" spans="1:49">
      <c r="A879" s="115">
        <v>7044843507</v>
      </c>
      <c r="K879" s="115" t="s">
        <v>27</v>
      </c>
      <c r="L879" s="115" t="s">
        <v>28</v>
      </c>
      <c r="O879" s="125"/>
      <c r="P879" s="125">
        <f t="shared" si="234"/>
        <v>2</v>
      </c>
      <c r="Q879" s="125">
        <f t="shared" si="235"/>
        <v>1.5</v>
      </c>
      <c r="R879" s="125"/>
      <c r="S879" s="125">
        <f t="shared" si="236"/>
        <v>0</v>
      </c>
      <c r="T879" s="125">
        <f t="shared" si="237"/>
        <v>0</v>
      </c>
      <c r="U879" s="125">
        <f t="shared" si="238"/>
        <v>0</v>
      </c>
      <c r="V879" s="126">
        <f t="shared" si="239"/>
        <v>0</v>
      </c>
      <c r="W879" s="126">
        <f t="shared" si="240"/>
        <v>0</v>
      </c>
      <c r="X879" s="126">
        <f t="shared" si="241"/>
        <v>0</v>
      </c>
      <c r="Y879" s="126">
        <f t="shared" si="242"/>
        <v>0</v>
      </c>
      <c r="Z879" s="126">
        <f t="shared" si="243"/>
        <v>0</v>
      </c>
      <c r="AA879" s="126">
        <f t="shared" si="244"/>
        <v>0</v>
      </c>
      <c r="AB879" s="126">
        <f t="shared" si="245"/>
        <v>1</v>
      </c>
      <c r="AC879" s="126">
        <f t="shared" si="246"/>
        <v>1</v>
      </c>
      <c r="AD879" s="126">
        <f t="shared" si="247"/>
        <v>0</v>
      </c>
      <c r="AE879" s="126">
        <f t="shared" si="248"/>
        <v>0</v>
      </c>
      <c r="AF879" s="127"/>
      <c r="AG879" s="125"/>
      <c r="AH879" s="125">
        <f t="shared" si="249"/>
        <v>2</v>
      </c>
      <c r="AI879" s="125">
        <f t="shared" si="250"/>
        <v>2</v>
      </c>
      <c r="AJ879" s="125" t="str">
        <f t="shared" si="251"/>
        <v>Correct</v>
      </c>
      <c r="AK879" s="125"/>
      <c r="AL879" s="115" t="s">
        <v>83</v>
      </c>
      <c r="AM879" s="115">
        <v>23</v>
      </c>
      <c r="AN879" s="115" t="s">
        <v>181</v>
      </c>
      <c r="AO879" s="115" t="s">
        <v>206</v>
      </c>
      <c r="AP879" s="115" t="s">
        <v>97</v>
      </c>
      <c r="AQ879" s="115" t="s">
        <v>86</v>
      </c>
      <c r="AR879" s="115" t="s">
        <v>87</v>
      </c>
      <c r="AS879" s="115" t="s">
        <v>88</v>
      </c>
      <c r="AT879" s="115" t="s">
        <v>94</v>
      </c>
      <c r="AU879" s="115" t="s">
        <v>90</v>
      </c>
      <c r="AV879" s="115" t="s">
        <v>91</v>
      </c>
      <c r="AW879" s="115" t="s">
        <v>91</v>
      </c>
    </row>
    <row r="880" spans="1:49">
      <c r="A880" s="115">
        <v>6985428245</v>
      </c>
      <c r="D880" s="115" t="s">
        <v>20</v>
      </c>
      <c r="K880" s="115" t="s">
        <v>27</v>
      </c>
      <c r="M880" s="115" t="s">
        <v>29</v>
      </c>
      <c r="O880" s="125"/>
      <c r="P880" s="125">
        <f t="shared" si="234"/>
        <v>3</v>
      </c>
      <c r="Q880" s="125">
        <f t="shared" si="235"/>
        <v>1</v>
      </c>
      <c r="R880" s="125"/>
      <c r="S880" s="125">
        <f t="shared" si="236"/>
        <v>0</v>
      </c>
      <c r="T880" s="125">
        <f t="shared" si="237"/>
        <v>0</v>
      </c>
      <c r="U880" s="125">
        <f t="shared" si="238"/>
        <v>1</v>
      </c>
      <c r="V880" s="126">
        <f t="shared" si="239"/>
        <v>0</v>
      </c>
      <c r="W880" s="126">
        <f t="shared" si="240"/>
        <v>0</v>
      </c>
      <c r="X880" s="126">
        <f t="shared" si="241"/>
        <v>0</v>
      </c>
      <c r="Y880" s="126">
        <f t="shared" si="242"/>
        <v>0</v>
      </c>
      <c r="Z880" s="126">
        <f t="shared" si="243"/>
        <v>0</v>
      </c>
      <c r="AA880" s="126">
        <f t="shared" si="244"/>
        <v>0</v>
      </c>
      <c r="AB880" s="126">
        <f t="shared" si="245"/>
        <v>1</v>
      </c>
      <c r="AC880" s="126">
        <f t="shared" si="246"/>
        <v>0</v>
      </c>
      <c r="AD880" s="126">
        <f t="shared" si="247"/>
        <v>1</v>
      </c>
      <c r="AE880" s="126">
        <f t="shared" si="248"/>
        <v>0</v>
      </c>
      <c r="AF880" s="127"/>
      <c r="AG880" s="125"/>
      <c r="AH880" s="125">
        <f t="shared" si="249"/>
        <v>3</v>
      </c>
      <c r="AI880" s="125">
        <f t="shared" si="250"/>
        <v>3</v>
      </c>
      <c r="AJ880" s="125" t="str">
        <f t="shared" si="251"/>
        <v>Correct</v>
      </c>
      <c r="AK880" s="125"/>
      <c r="AL880" s="115" t="s">
        <v>83</v>
      </c>
      <c r="AM880" s="115">
        <v>75</v>
      </c>
      <c r="AN880" s="115" t="s">
        <v>84</v>
      </c>
      <c r="AO880" s="115" t="s">
        <v>119</v>
      </c>
      <c r="AP880" s="115" t="s">
        <v>85</v>
      </c>
      <c r="AQ880" s="115" t="s">
        <v>86</v>
      </c>
      <c r="AR880" s="115" t="s">
        <v>87</v>
      </c>
      <c r="AS880" s="115" t="s">
        <v>100</v>
      </c>
      <c r="AT880" s="115" t="s">
        <v>102</v>
      </c>
      <c r="AU880" s="115" t="s">
        <v>106</v>
      </c>
      <c r="AV880" s="115" t="s">
        <v>91</v>
      </c>
      <c r="AW880" s="115" t="s">
        <v>91</v>
      </c>
    </row>
    <row r="881" spans="1:49">
      <c r="A881" s="115">
        <v>6985437025</v>
      </c>
      <c r="E881" s="115" t="s">
        <v>21</v>
      </c>
      <c r="M881" s="115" t="s">
        <v>29</v>
      </c>
      <c r="O881" s="125"/>
      <c r="P881" s="125">
        <f t="shared" si="234"/>
        <v>2</v>
      </c>
      <c r="Q881" s="125">
        <f t="shared" si="235"/>
        <v>1.5</v>
      </c>
      <c r="R881" s="125"/>
      <c r="S881" s="125">
        <f t="shared" si="236"/>
        <v>0</v>
      </c>
      <c r="T881" s="125">
        <f t="shared" si="237"/>
        <v>0</v>
      </c>
      <c r="U881" s="125">
        <f t="shared" si="238"/>
        <v>0</v>
      </c>
      <c r="V881" s="126">
        <f t="shared" si="239"/>
        <v>1</v>
      </c>
      <c r="W881" s="126">
        <f t="shared" si="240"/>
        <v>0</v>
      </c>
      <c r="X881" s="126">
        <f t="shared" si="241"/>
        <v>0</v>
      </c>
      <c r="Y881" s="126">
        <f t="shared" si="242"/>
        <v>0</v>
      </c>
      <c r="Z881" s="126">
        <f t="shared" si="243"/>
        <v>0</v>
      </c>
      <c r="AA881" s="126">
        <f t="shared" si="244"/>
        <v>0</v>
      </c>
      <c r="AB881" s="126">
        <f t="shared" si="245"/>
        <v>0</v>
      </c>
      <c r="AC881" s="126">
        <f t="shared" si="246"/>
        <v>0</v>
      </c>
      <c r="AD881" s="126">
        <f t="shared" si="247"/>
        <v>1</v>
      </c>
      <c r="AE881" s="126">
        <f t="shared" si="248"/>
        <v>0</v>
      </c>
      <c r="AF881" s="127"/>
      <c r="AG881" s="125"/>
      <c r="AH881" s="125">
        <f t="shared" si="249"/>
        <v>2</v>
      </c>
      <c r="AI881" s="125">
        <f t="shared" si="250"/>
        <v>2</v>
      </c>
      <c r="AJ881" s="125" t="str">
        <f t="shared" si="251"/>
        <v>Correct</v>
      </c>
      <c r="AK881" s="125"/>
      <c r="AL881" s="115" t="s">
        <v>83</v>
      </c>
      <c r="AM881" s="115">
        <v>80</v>
      </c>
      <c r="AN881" s="115" t="s">
        <v>84</v>
      </c>
      <c r="AO881" s="115" t="s">
        <v>152</v>
      </c>
      <c r="AP881" s="115" t="s">
        <v>85</v>
      </c>
      <c r="AR881" s="115" t="s">
        <v>87</v>
      </c>
      <c r="AT881" s="115" t="s">
        <v>94</v>
      </c>
      <c r="AU881" s="115" t="s">
        <v>106</v>
      </c>
      <c r="AV881" s="115" t="s">
        <v>91</v>
      </c>
      <c r="AW881" s="115" t="s">
        <v>86</v>
      </c>
    </row>
    <row r="882" spans="1:49">
      <c r="A882" s="115">
        <v>6985439366</v>
      </c>
      <c r="C882" s="115" t="s">
        <v>19</v>
      </c>
      <c r="O882" s="125"/>
      <c r="P882" s="125">
        <f t="shared" si="234"/>
        <v>1</v>
      </c>
      <c r="Q882" s="125">
        <f t="shared" si="235"/>
        <v>3</v>
      </c>
      <c r="R882" s="125"/>
      <c r="S882" s="125">
        <f t="shared" si="236"/>
        <v>0</v>
      </c>
      <c r="T882" s="125">
        <f t="shared" si="237"/>
        <v>1</v>
      </c>
      <c r="U882" s="125">
        <f t="shared" si="238"/>
        <v>0</v>
      </c>
      <c r="V882" s="126">
        <f t="shared" si="239"/>
        <v>0</v>
      </c>
      <c r="W882" s="126">
        <f t="shared" si="240"/>
        <v>0</v>
      </c>
      <c r="X882" s="126">
        <f t="shared" si="241"/>
        <v>0</v>
      </c>
      <c r="Y882" s="126">
        <f t="shared" si="242"/>
        <v>0</v>
      </c>
      <c r="Z882" s="126">
        <f t="shared" si="243"/>
        <v>0</v>
      </c>
      <c r="AA882" s="126">
        <f t="shared" si="244"/>
        <v>0</v>
      </c>
      <c r="AB882" s="126">
        <f t="shared" si="245"/>
        <v>0</v>
      </c>
      <c r="AC882" s="126">
        <f t="shared" si="246"/>
        <v>0</v>
      </c>
      <c r="AD882" s="126">
        <f t="shared" si="247"/>
        <v>0</v>
      </c>
      <c r="AE882" s="126">
        <f t="shared" si="248"/>
        <v>0</v>
      </c>
      <c r="AF882" s="127"/>
      <c r="AG882" s="125"/>
      <c r="AH882" s="125">
        <f t="shared" si="249"/>
        <v>1</v>
      </c>
      <c r="AI882" s="125">
        <f t="shared" si="250"/>
        <v>1</v>
      </c>
      <c r="AJ882" s="125" t="str">
        <f t="shared" si="251"/>
        <v>Correct</v>
      </c>
      <c r="AK882" s="125"/>
      <c r="AL882" s="115" t="s">
        <v>99</v>
      </c>
      <c r="AM882" s="115">
        <v>63</v>
      </c>
      <c r="AN882" s="115" t="s">
        <v>84</v>
      </c>
      <c r="AO882" s="115" t="s">
        <v>130</v>
      </c>
      <c r="AP882" s="115" t="s">
        <v>85</v>
      </c>
      <c r="AQ882" s="115" t="s">
        <v>86</v>
      </c>
      <c r="AR882" s="115" t="s">
        <v>87</v>
      </c>
      <c r="AS882" s="115" t="s">
        <v>101</v>
      </c>
      <c r="AT882" s="115" t="s">
        <v>89</v>
      </c>
      <c r="AU882" s="115" t="s">
        <v>106</v>
      </c>
      <c r="AV882" s="115" t="s">
        <v>91</v>
      </c>
      <c r="AW882" s="115" t="s">
        <v>91</v>
      </c>
    </row>
    <row r="883" spans="1:49">
      <c r="A883" s="115">
        <v>6982462758</v>
      </c>
      <c r="C883" s="115" t="s">
        <v>19</v>
      </c>
      <c r="N883" s="115" t="s">
        <v>30</v>
      </c>
      <c r="O883" s="125"/>
      <c r="P883" s="125">
        <f t="shared" si="234"/>
        <v>2</v>
      </c>
      <c r="Q883" s="125">
        <f t="shared" si="235"/>
        <v>1.5</v>
      </c>
      <c r="R883" s="125"/>
      <c r="S883" s="125">
        <f t="shared" si="236"/>
        <v>0</v>
      </c>
      <c r="T883" s="125">
        <f t="shared" si="237"/>
        <v>1</v>
      </c>
      <c r="U883" s="125">
        <f t="shared" si="238"/>
        <v>0</v>
      </c>
      <c r="V883" s="126">
        <f t="shared" si="239"/>
        <v>0</v>
      </c>
      <c r="W883" s="126">
        <f t="shared" si="240"/>
        <v>0</v>
      </c>
      <c r="X883" s="126">
        <f t="shared" si="241"/>
        <v>0</v>
      </c>
      <c r="Y883" s="126">
        <f t="shared" si="242"/>
        <v>0</v>
      </c>
      <c r="Z883" s="126">
        <f t="shared" si="243"/>
        <v>0</v>
      </c>
      <c r="AA883" s="126">
        <f t="shared" si="244"/>
        <v>0</v>
      </c>
      <c r="AB883" s="126">
        <f t="shared" si="245"/>
        <v>0</v>
      </c>
      <c r="AC883" s="126">
        <f t="shared" si="246"/>
        <v>0</v>
      </c>
      <c r="AD883" s="126">
        <f t="shared" si="247"/>
        <v>0</v>
      </c>
      <c r="AE883" s="126">
        <f t="shared" si="248"/>
        <v>1</v>
      </c>
      <c r="AF883" s="127"/>
      <c r="AG883" s="125"/>
      <c r="AH883" s="125">
        <f t="shared" si="249"/>
        <v>2</v>
      </c>
      <c r="AI883" s="125">
        <f t="shared" si="250"/>
        <v>2</v>
      </c>
      <c r="AJ883" s="125" t="str">
        <f t="shared" si="251"/>
        <v>Correct</v>
      </c>
      <c r="AK883" s="125"/>
      <c r="AL883" s="115" t="s">
        <v>99</v>
      </c>
      <c r="AM883" s="115">
        <v>55</v>
      </c>
      <c r="AN883" s="115" t="s">
        <v>181</v>
      </c>
      <c r="AO883" s="115" t="s">
        <v>232</v>
      </c>
      <c r="AP883" s="115" t="s">
        <v>85</v>
      </c>
      <c r="AQ883" s="115" t="s">
        <v>86</v>
      </c>
      <c r="AS883" s="115" t="s">
        <v>88</v>
      </c>
      <c r="AT883" s="115" t="s">
        <v>89</v>
      </c>
      <c r="AU883" s="115" t="s">
        <v>90</v>
      </c>
      <c r="AV883" s="115" t="s">
        <v>91</v>
      </c>
      <c r="AW883" s="115" t="s">
        <v>91</v>
      </c>
    </row>
    <row r="884" spans="1:49">
      <c r="A884" s="115">
        <v>7045760604</v>
      </c>
      <c r="B884" s="115" t="s">
        <v>18</v>
      </c>
      <c r="C884" s="115" t="s">
        <v>19</v>
      </c>
      <c r="N884" s="115" t="s">
        <v>30</v>
      </c>
      <c r="O884" s="125"/>
      <c r="P884" s="125">
        <f t="shared" si="234"/>
        <v>3</v>
      </c>
      <c r="Q884" s="125">
        <f t="shared" si="235"/>
        <v>1</v>
      </c>
      <c r="R884" s="125"/>
      <c r="S884" s="125">
        <f t="shared" si="236"/>
        <v>1</v>
      </c>
      <c r="T884" s="125">
        <f t="shared" si="237"/>
        <v>1</v>
      </c>
      <c r="U884" s="125">
        <f t="shared" si="238"/>
        <v>0</v>
      </c>
      <c r="V884" s="126">
        <f t="shared" si="239"/>
        <v>0</v>
      </c>
      <c r="W884" s="126">
        <f t="shared" si="240"/>
        <v>0</v>
      </c>
      <c r="X884" s="126">
        <f t="shared" si="241"/>
        <v>0</v>
      </c>
      <c r="Y884" s="126">
        <f t="shared" si="242"/>
        <v>0</v>
      </c>
      <c r="Z884" s="126">
        <f t="shared" si="243"/>
        <v>0</v>
      </c>
      <c r="AA884" s="126">
        <f t="shared" si="244"/>
        <v>0</v>
      </c>
      <c r="AB884" s="126">
        <f t="shared" si="245"/>
        <v>0</v>
      </c>
      <c r="AC884" s="126">
        <f t="shared" si="246"/>
        <v>0</v>
      </c>
      <c r="AD884" s="126">
        <f t="shared" si="247"/>
        <v>0</v>
      </c>
      <c r="AE884" s="126">
        <f t="shared" si="248"/>
        <v>1</v>
      </c>
      <c r="AF884" s="127"/>
      <c r="AG884" s="125"/>
      <c r="AH884" s="125">
        <f t="shared" si="249"/>
        <v>3</v>
      </c>
      <c r="AI884" s="125">
        <f t="shared" si="250"/>
        <v>3</v>
      </c>
      <c r="AJ884" s="125" t="str">
        <f t="shared" si="251"/>
        <v>Correct</v>
      </c>
      <c r="AK884" s="125"/>
      <c r="AL884" s="115" t="s">
        <v>83</v>
      </c>
      <c r="AM884" s="115">
        <v>72</v>
      </c>
      <c r="AN884" s="115" t="s">
        <v>181</v>
      </c>
      <c r="AO884" s="115" t="s">
        <v>190</v>
      </c>
      <c r="AQ884" s="115" t="s">
        <v>86</v>
      </c>
      <c r="AR884" s="115" t="s">
        <v>87</v>
      </c>
      <c r="AS884" s="115" t="s">
        <v>96</v>
      </c>
      <c r="AT884" s="115" t="s">
        <v>94</v>
      </c>
      <c r="AU884" s="115" t="s">
        <v>106</v>
      </c>
      <c r="AV884" s="115" t="s">
        <v>91</v>
      </c>
    </row>
    <row r="885" spans="1:49">
      <c r="A885" s="115">
        <v>7045783563</v>
      </c>
      <c r="O885" s="125"/>
      <c r="P885" s="125">
        <f t="shared" si="234"/>
        <v>0</v>
      </c>
      <c r="Q885" s="125" t="e">
        <f t="shared" si="235"/>
        <v>#DIV/0!</v>
      </c>
      <c r="R885" s="125"/>
      <c r="S885" s="125">
        <f t="shared" si="236"/>
        <v>0</v>
      </c>
      <c r="T885" s="125">
        <f t="shared" si="237"/>
        <v>0</v>
      </c>
      <c r="U885" s="125">
        <f t="shared" si="238"/>
        <v>0</v>
      </c>
      <c r="V885" s="126">
        <f t="shared" si="239"/>
        <v>0</v>
      </c>
      <c r="W885" s="126">
        <f t="shared" si="240"/>
        <v>0</v>
      </c>
      <c r="X885" s="126">
        <f t="shared" si="241"/>
        <v>0</v>
      </c>
      <c r="Y885" s="126">
        <f t="shared" si="242"/>
        <v>0</v>
      </c>
      <c r="Z885" s="126">
        <f t="shared" si="243"/>
        <v>0</v>
      </c>
      <c r="AA885" s="126">
        <f t="shared" si="244"/>
        <v>0</v>
      </c>
      <c r="AB885" s="126">
        <f t="shared" si="245"/>
        <v>0</v>
      </c>
      <c r="AC885" s="126">
        <f t="shared" si="246"/>
        <v>0</v>
      </c>
      <c r="AD885" s="126">
        <f t="shared" si="247"/>
        <v>0</v>
      </c>
      <c r="AE885" s="126">
        <f t="shared" si="248"/>
        <v>0</v>
      </c>
      <c r="AF885" s="127"/>
      <c r="AG885" s="125"/>
      <c r="AH885" s="125">
        <f t="shared" si="249"/>
        <v>0</v>
      </c>
      <c r="AI885" s="125">
        <f t="shared" si="250"/>
        <v>0</v>
      </c>
      <c r="AJ885" s="125" t="str">
        <f t="shared" si="251"/>
        <v>Correct</v>
      </c>
      <c r="AK885" s="125"/>
      <c r="AL885" s="115" t="s">
        <v>83</v>
      </c>
      <c r="AM885" s="115">
        <v>78</v>
      </c>
      <c r="AN885" s="115" t="s">
        <v>181</v>
      </c>
      <c r="AO885" s="115" t="s">
        <v>208</v>
      </c>
      <c r="AP885" s="115" t="s">
        <v>85</v>
      </c>
      <c r="AQ885" s="115" t="s">
        <v>86</v>
      </c>
      <c r="AR885" s="115" t="s">
        <v>137</v>
      </c>
      <c r="AT885" s="115" t="s">
        <v>111</v>
      </c>
      <c r="AU885" s="115" t="s">
        <v>106</v>
      </c>
      <c r="AV885" s="115" t="s">
        <v>91</v>
      </c>
      <c r="AW885" s="115" t="s">
        <v>86</v>
      </c>
    </row>
    <row r="886" spans="1:49">
      <c r="A886" s="115">
        <v>7008116676</v>
      </c>
      <c r="L886" s="115" t="s">
        <v>28</v>
      </c>
      <c r="O886" s="125"/>
      <c r="P886" s="125">
        <f t="shared" si="234"/>
        <v>1</v>
      </c>
      <c r="Q886" s="125">
        <f t="shared" si="235"/>
        <v>3</v>
      </c>
      <c r="R886" s="125"/>
      <c r="S886" s="125">
        <f t="shared" si="236"/>
        <v>0</v>
      </c>
      <c r="T886" s="125">
        <f t="shared" si="237"/>
        <v>0</v>
      </c>
      <c r="U886" s="125">
        <f t="shared" si="238"/>
        <v>0</v>
      </c>
      <c r="V886" s="126">
        <f t="shared" si="239"/>
        <v>0</v>
      </c>
      <c r="W886" s="126">
        <f t="shared" si="240"/>
        <v>0</v>
      </c>
      <c r="X886" s="126">
        <f t="shared" si="241"/>
        <v>0</v>
      </c>
      <c r="Y886" s="126">
        <f t="shared" si="242"/>
        <v>0</v>
      </c>
      <c r="Z886" s="126">
        <f t="shared" si="243"/>
        <v>0</v>
      </c>
      <c r="AA886" s="126">
        <f t="shared" si="244"/>
        <v>0</v>
      </c>
      <c r="AB886" s="126">
        <f t="shared" si="245"/>
        <v>0</v>
      </c>
      <c r="AC886" s="126">
        <f t="shared" si="246"/>
        <v>1</v>
      </c>
      <c r="AD886" s="126">
        <f t="shared" si="247"/>
        <v>0</v>
      </c>
      <c r="AE886" s="126">
        <f t="shared" si="248"/>
        <v>0</v>
      </c>
      <c r="AF886" s="127"/>
      <c r="AG886" s="125"/>
      <c r="AH886" s="125">
        <f t="shared" si="249"/>
        <v>1</v>
      </c>
      <c r="AI886" s="125">
        <f t="shared" si="250"/>
        <v>1</v>
      </c>
      <c r="AJ886" s="125" t="str">
        <f t="shared" si="251"/>
        <v>Correct</v>
      </c>
      <c r="AK886" s="125"/>
      <c r="AL886" s="115" t="s">
        <v>99</v>
      </c>
      <c r="AM886" s="115">
        <v>70</v>
      </c>
      <c r="AN886" s="115" t="s">
        <v>84</v>
      </c>
      <c r="AO886" s="115" t="s">
        <v>144</v>
      </c>
      <c r="AP886" s="115" t="s">
        <v>85</v>
      </c>
      <c r="AQ886" s="115" t="s">
        <v>86</v>
      </c>
      <c r="AR886" s="115" t="s">
        <v>87</v>
      </c>
    </row>
    <row r="887" spans="1:49">
      <c r="A887" s="115">
        <v>5584547896</v>
      </c>
      <c r="K887" s="115" t="s">
        <v>27</v>
      </c>
      <c r="L887" s="115" t="s">
        <v>28</v>
      </c>
      <c r="N887" s="115" t="s">
        <v>30</v>
      </c>
      <c r="O887" s="125"/>
      <c r="P887" s="125">
        <f t="shared" si="234"/>
        <v>3</v>
      </c>
      <c r="Q887" s="125">
        <f t="shared" si="235"/>
        <v>1</v>
      </c>
      <c r="R887" s="125"/>
      <c r="S887" s="125">
        <f t="shared" si="236"/>
        <v>0</v>
      </c>
      <c r="T887" s="125">
        <f t="shared" si="237"/>
        <v>0</v>
      </c>
      <c r="U887" s="125">
        <f t="shared" si="238"/>
        <v>0</v>
      </c>
      <c r="V887" s="126">
        <f t="shared" si="239"/>
        <v>0</v>
      </c>
      <c r="W887" s="126">
        <f t="shared" si="240"/>
        <v>0</v>
      </c>
      <c r="X887" s="126">
        <f t="shared" si="241"/>
        <v>0</v>
      </c>
      <c r="Y887" s="126">
        <f t="shared" si="242"/>
        <v>0</v>
      </c>
      <c r="Z887" s="126">
        <f t="shared" si="243"/>
        <v>0</v>
      </c>
      <c r="AA887" s="126">
        <f t="shared" si="244"/>
        <v>0</v>
      </c>
      <c r="AB887" s="126">
        <f t="shared" si="245"/>
        <v>1</v>
      </c>
      <c r="AC887" s="126">
        <f t="shared" si="246"/>
        <v>1</v>
      </c>
      <c r="AD887" s="126">
        <f t="shared" si="247"/>
        <v>0</v>
      </c>
      <c r="AE887" s="126">
        <f t="shared" si="248"/>
        <v>1</v>
      </c>
      <c r="AF887" s="127"/>
      <c r="AG887" s="125"/>
      <c r="AH887" s="125">
        <f t="shared" si="249"/>
        <v>3</v>
      </c>
      <c r="AI887" s="125">
        <f t="shared" si="250"/>
        <v>3</v>
      </c>
      <c r="AJ887" s="125" t="str">
        <f t="shared" si="251"/>
        <v>Correct</v>
      </c>
      <c r="AK887" s="125"/>
      <c r="AL887" s="115" t="s">
        <v>83</v>
      </c>
      <c r="AM887" s="115">
        <v>54</v>
      </c>
      <c r="AN887" s="115" t="s">
        <v>181</v>
      </c>
      <c r="AO887" s="115" t="s">
        <v>434</v>
      </c>
      <c r="AP887" s="115" t="s">
        <v>85</v>
      </c>
      <c r="AQ887" s="115" t="s">
        <v>86</v>
      </c>
      <c r="AR887" s="115" t="s">
        <v>87</v>
      </c>
      <c r="AS887" s="115" t="s">
        <v>88</v>
      </c>
      <c r="AT887" s="115" t="s">
        <v>94</v>
      </c>
      <c r="AU887" s="115" t="s">
        <v>90</v>
      </c>
      <c r="AV887" s="115" t="s">
        <v>91</v>
      </c>
      <c r="AW887" s="115" t="s">
        <v>91</v>
      </c>
    </row>
    <row r="888" spans="1:49">
      <c r="A888" s="115">
        <v>7010994796</v>
      </c>
      <c r="L888" s="115" t="s">
        <v>28</v>
      </c>
      <c r="O888" s="125"/>
      <c r="P888" s="125">
        <f t="shared" si="234"/>
        <v>1</v>
      </c>
      <c r="Q888" s="125">
        <f t="shared" si="235"/>
        <v>3</v>
      </c>
      <c r="R888" s="125"/>
      <c r="S888" s="125">
        <f t="shared" si="236"/>
        <v>0</v>
      </c>
      <c r="T888" s="125">
        <f t="shared" si="237"/>
        <v>0</v>
      </c>
      <c r="U888" s="125">
        <f t="shared" si="238"/>
        <v>0</v>
      </c>
      <c r="V888" s="126">
        <f t="shared" si="239"/>
        <v>0</v>
      </c>
      <c r="W888" s="126">
        <f t="shared" si="240"/>
        <v>0</v>
      </c>
      <c r="X888" s="126">
        <f t="shared" si="241"/>
        <v>0</v>
      </c>
      <c r="Y888" s="126">
        <f t="shared" si="242"/>
        <v>0</v>
      </c>
      <c r="Z888" s="126">
        <f t="shared" si="243"/>
        <v>0</v>
      </c>
      <c r="AA888" s="126">
        <f t="shared" si="244"/>
        <v>0</v>
      </c>
      <c r="AB888" s="126">
        <f t="shared" si="245"/>
        <v>0</v>
      </c>
      <c r="AC888" s="126">
        <f t="shared" si="246"/>
        <v>1</v>
      </c>
      <c r="AD888" s="126">
        <f t="shared" si="247"/>
        <v>0</v>
      </c>
      <c r="AE888" s="126">
        <f t="shared" si="248"/>
        <v>0</v>
      </c>
      <c r="AF888" s="127"/>
      <c r="AG888" s="125"/>
      <c r="AH888" s="125">
        <f t="shared" si="249"/>
        <v>1</v>
      </c>
      <c r="AI888" s="125">
        <f t="shared" si="250"/>
        <v>1</v>
      </c>
      <c r="AJ888" s="125" t="str">
        <f t="shared" si="251"/>
        <v>Correct</v>
      </c>
      <c r="AK888" s="125"/>
      <c r="AL888" s="115" t="s">
        <v>83</v>
      </c>
      <c r="AM888" s="115">
        <v>55</v>
      </c>
      <c r="AN888" s="115" t="s">
        <v>84</v>
      </c>
      <c r="AO888" s="115" t="s">
        <v>123</v>
      </c>
      <c r="AP888" s="115" t="s">
        <v>107</v>
      </c>
      <c r="AQ888" s="115" t="s">
        <v>91</v>
      </c>
      <c r="AR888" s="115" t="s">
        <v>108</v>
      </c>
      <c r="AS888" s="115" t="s">
        <v>101</v>
      </c>
      <c r="AT888" s="115" t="s">
        <v>89</v>
      </c>
      <c r="AU888" s="115" t="s">
        <v>103</v>
      </c>
      <c r="AV888" s="115" t="s">
        <v>91</v>
      </c>
      <c r="AW888" s="115" t="s">
        <v>91</v>
      </c>
    </row>
    <row r="889" spans="1:49">
      <c r="A889" s="115">
        <v>7020341247</v>
      </c>
      <c r="L889" s="115" t="s">
        <v>28</v>
      </c>
      <c r="O889" s="125"/>
      <c r="P889" s="125">
        <f t="shared" si="234"/>
        <v>1</v>
      </c>
      <c r="Q889" s="125">
        <f t="shared" si="235"/>
        <v>3</v>
      </c>
      <c r="R889" s="125"/>
      <c r="S889" s="125">
        <f t="shared" si="236"/>
        <v>0</v>
      </c>
      <c r="T889" s="125">
        <f t="shared" si="237"/>
        <v>0</v>
      </c>
      <c r="U889" s="125">
        <f t="shared" si="238"/>
        <v>0</v>
      </c>
      <c r="V889" s="126">
        <f t="shared" si="239"/>
        <v>0</v>
      </c>
      <c r="W889" s="126">
        <f t="shared" si="240"/>
        <v>0</v>
      </c>
      <c r="X889" s="126">
        <f t="shared" si="241"/>
        <v>0</v>
      </c>
      <c r="Y889" s="126">
        <f t="shared" si="242"/>
        <v>0</v>
      </c>
      <c r="Z889" s="126">
        <f t="shared" si="243"/>
        <v>0</v>
      </c>
      <c r="AA889" s="126">
        <f t="shared" si="244"/>
        <v>0</v>
      </c>
      <c r="AB889" s="126">
        <f t="shared" si="245"/>
        <v>0</v>
      </c>
      <c r="AC889" s="126">
        <f t="shared" si="246"/>
        <v>1</v>
      </c>
      <c r="AD889" s="126">
        <f t="shared" si="247"/>
        <v>0</v>
      </c>
      <c r="AE889" s="126">
        <f t="shared" si="248"/>
        <v>0</v>
      </c>
      <c r="AF889" s="127"/>
      <c r="AG889" s="125"/>
      <c r="AH889" s="125">
        <f t="shared" si="249"/>
        <v>1</v>
      </c>
      <c r="AI889" s="125">
        <f t="shared" si="250"/>
        <v>1</v>
      </c>
      <c r="AJ889" s="125" t="str">
        <f t="shared" si="251"/>
        <v>Correct</v>
      </c>
      <c r="AK889" s="125"/>
      <c r="AL889" s="115" t="s">
        <v>99</v>
      </c>
      <c r="AM889" s="115">
        <v>27</v>
      </c>
      <c r="AN889" s="115" t="s">
        <v>181</v>
      </c>
      <c r="AO889" s="115" t="s">
        <v>192</v>
      </c>
      <c r="AP889" s="115" t="s">
        <v>85</v>
      </c>
      <c r="AQ889" s="115" t="s">
        <v>86</v>
      </c>
      <c r="AR889" s="115" t="s">
        <v>87</v>
      </c>
      <c r="AS889" s="115" t="s">
        <v>88</v>
      </c>
      <c r="AT889" s="115" t="s">
        <v>89</v>
      </c>
      <c r="AU889" s="115" t="s">
        <v>90</v>
      </c>
      <c r="AV889" s="115" t="s">
        <v>91</v>
      </c>
      <c r="AW889" s="115" t="s">
        <v>91</v>
      </c>
    </row>
    <row r="890" spans="1:49">
      <c r="A890" s="115">
        <v>6985430263</v>
      </c>
      <c r="C890" s="115" t="s">
        <v>19</v>
      </c>
      <c r="O890" s="125"/>
      <c r="P890" s="125">
        <f t="shared" si="234"/>
        <v>1</v>
      </c>
      <c r="Q890" s="125">
        <f t="shared" si="235"/>
        <v>3</v>
      </c>
      <c r="R890" s="125"/>
      <c r="S890" s="125">
        <f t="shared" si="236"/>
        <v>0</v>
      </c>
      <c r="T890" s="125">
        <f t="shared" si="237"/>
        <v>1</v>
      </c>
      <c r="U890" s="125">
        <f t="shared" si="238"/>
        <v>0</v>
      </c>
      <c r="V890" s="126">
        <f t="shared" si="239"/>
        <v>0</v>
      </c>
      <c r="W890" s="126">
        <f t="shared" si="240"/>
        <v>0</v>
      </c>
      <c r="X890" s="126">
        <f t="shared" si="241"/>
        <v>0</v>
      </c>
      <c r="Y890" s="126">
        <f t="shared" si="242"/>
        <v>0</v>
      </c>
      <c r="Z890" s="126">
        <f t="shared" si="243"/>
        <v>0</v>
      </c>
      <c r="AA890" s="126">
        <f t="shared" si="244"/>
        <v>0</v>
      </c>
      <c r="AB890" s="126">
        <f t="shared" si="245"/>
        <v>0</v>
      </c>
      <c r="AC890" s="126">
        <f t="shared" si="246"/>
        <v>0</v>
      </c>
      <c r="AD890" s="126">
        <f t="shared" si="247"/>
        <v>0</v>
      </c>
      <c r="AE890" s="126">
        <f t="shared" si="248"/>
        <v>0</v>
      </c>
      <c r="AF890" s="127"/>
      <c r="AG890" s="125"/>
      <c r="AH890" s="125">
        <f t="shared" si="249"/>
        <v>1</v>
      </c>
      <c r="AI890" s="125">
        <f t="shared" si="250"/>
        <v>1</v>
      </c>
      <c r="AJ890" s="125" t="str">
        <f t="shared" si="251"/>
        <v>Correct</v>
      </c>
      <c r="AK890" s="125"/>
      <c r="AL890" s="115" t="s">
        <v>83</v>
      </c>
      <c r="AM890" s="115">
        <v>74</v>
      </c>
      <c r="AN890" s="115" t="s">
        <v>84</v>
      </c>
      <c r="AO890" s="115" t="s">
        <v>453</v>
      </c>
      <c r="AP890" s="115" t="s">
        <v>85</v>
      </c>
      <c r="AQ890" s="115" t="s">
        <v>86</v>
      </c>
      <c r="AR890" s="115" t="s">
        <v>87</v>
      </c>
      <c r="AS890" s="115" t="s">
        <v>100</v>
      </c>
      <c r="AT890" s="115" t="s">
        <v>89</v>
      </c>
      <c r="AU890" s="115" t="s">
        <v>106</v>
      </c>
      <c r="AV890" s="115" t="s">
        <v>91</v>
      </c>
      <c r="AW890" s="115" t="s">
        <v>91</v>
      </c>
    </row>
    <row r="891" spans="1:49">
      <c r="A891" s="115">
        <v>5586743127</v>
      </c>
      <c r="D891" s="115" t="s">
        <v>20</v>
      </c>
      <c r="J891" s="115" t="s">
        <v>26</v>
      </c>
      <c r="K891" s="115" t="s">
        <v>27</v>
      </c>
      <c r="O891" s="125"/>
      <c r="P891" s="125">
        <f t="shared" si="234"/>
        <v>3</v>
      </c>
      <c r="Q891" s="125">
        <f t="shared" si="235"/>
        <v>1</v>
      </c>
      <c r="R891" s="125"/>
      <c r="S891" s="125">
        <f t="shared" si="236"/>
        <v>0</v>
      </c>
      <c r="T891" s="125">
        <f t="shared" si="237"/>
        <v>0</v>
      </c>
      <c r="U891" s="125">
        <f t="shared" si="238"/>
        <v>1</v>
      </c>
      <c r="V891" s="126">
        <f t="shared" si="239"/>
        <v>0</v>
      </c>
      <c r="W891" s="126">
        <f t="shared" si="240"/>
        <v>0</v>
      </c>
      <c r="X891" s="126">
        <f t="shared" si="241"/>
        <v>0</v>
      </c>
      <c r="Y891" s="126">
        <f t="shared" si="242"/>
        <v>0</v>
      </c>
      <c r="Z891" s="126">
        <f t="shared" si="243"/>
        <v>0</v>
      </c>
      <c r="AA891" s="126">
        <f t="shared" si="244"/>
        <v>1</v>
      </c>
      <c r="AB891" s="126">
        <f t="shared" si="245"/>
        <v>1</v>
      </c>
      <c r="AC891" s="126">
        <f t="shared" si="246"/>
        <v>0</v>
      </c>
      <c r="AD891" s="126">
        <f t="shared" si="247"/>
        <v>0</v>
      </c>
      <c r="AE891" s="126">
        <f t="shared" si="248"/>
        <v>0</v>
      </c>
      <c r="AF891" s="127"/>
      <c r="AG891" s="125"/>
      <c r="AH891" s="125">
        <f t="shared" si="249"/>
        <v>3</v>
      </c>
      <c r="AI891" s="125">
        <f t="shared" si="250"/>
        <v>3</v>
      </c>
      <c r="AJ891" s="125" t="str">
        <f t="shared" si="251"/>
        <v>Correct</v>
      </c>
      <c r="AK891" s="125"/>
      <c r="AL891" s="115" t="s">
        <v>83</v>
      </c>
      <c r="AM891" s="115">
        <v>70</v>
      </c>
      <c r="AN891" s="115" t="s">
        <v>181</v>
      </c>
      <c r="AO891" s="115" t="s">
        <v>211</v>
      </c>
    </row>
    <row r="892" spans="1:49">
      <c r="A892" s="115">
        <v>6984047753</v>
      </c>
      <c r="D892" s="115" t="s">
        <v>20</v>
      </c>
      <c r="J892" s="115" t="s">
        <v>26</v>
      </c>
      <c r="K892" s="115" t="s">
        <v>27</v>
      </c>
      <c r="O892" s="125"/>
      <c r="P892" s="125">
        <f t="shared" si="234"/>
        <v>3</v>
      </c>
      <c r="Q892" s="125">
        <f t="shared" si="235"/>
        <v>1</v>
      </c>
      <c r="R892" s="125"/>
      <c r="S892" s="125">
        <f t="shared" si="236"/>
        <v>0</v>
      </c>
      <c r="T892" s="125">
        <f t="shared" si="237"/>
        <v>0</v>
      </c>
      <c r="U892" s="125">
        <f t="shared" si="238"/>
        <v>1</v>
      </c>
      <c r="V892" s="126">
        <f t="shared" si="239"/>
        <v>0</v>
      </c>
      <c r="W892" s="126">
        <f t="shared" si="240"/>
        <v>0</v>
      </c>
      <c r="X892" s="126">
        <f t="shared" si="241"/>
        <v>0</v>
      </c>
      <c r="Y892" s="126">
        <f t="shared" si="242"/>
        <v>0</v>
      </c>
      <c r="Z892" s="126">
        <f t="shared" si="243"/>
        <v>0</v>
      </c>
      <c r="AA892" s="126">
        <f t="shared" si="244"/>
        <v>1</v>
      </c>
      <c r="AB892" s="126">
        <f t="shared" si="245"/>
        <v>1</v>
      </c>
      <c r="AC892" s="126">
        <f t="shared" si="246"/>
        <v>0</v>
      </c>
      <c r="AD892" s="126">
        <f t="shared" si="247"/>
        <v>0</v>
      </c>
      <c r="AE892" s="126">
        <f t="shared" si="248"/>
        <v>0</v>
      </c>
      <c r="AF892" s="127"/>
      <c r="AG892" s="125"/>
      <c r="AH892" s="125">
        <f t="shared" si="249"/>
        <v>3</v>
      </c>
      <c r="AI892" s="125">
        <f t="shared" si="250"/>
        <v>3</v>
      </c>
      <c r="AJ892" s="125" t="str">
        <f t="shared" si="251"/>
        <v>Correct</v>
      </c>
      <c r="AK892" s="125"/>
      <c r="AL892" s="115" t="s">
        <v>83</v>
      </c>
      <c r="AM892" s="115">
        <v>70</v>
      </c>
      <c r="AN892" s="115" t="s">
        <v>181</v>
      </c>
      <c r="AO892" s="115" t="s">
        <v>211</v>
      </c>
      <c r="AP892" s="115" t="s">
        <v>85</v>
      </c>
      <c r="AR892" s="115" t="s">
        <v>87</v>
      </c>
      <c r="AS892" s="115" t="s">
        <v>104</v>
      </c>
      <c r="AT892" s="115" t="s">
        <v>94</v>
      </c>
      <c r="AU892" s="115" t="s">
        <v>106</v>
      </c>
      <c r="AV892" s="115" t="s">
        <v>91</v>
      </c>
      <c r="AW892" s="115" t="s">
        <v>91</v>
      </c>
    </row>
    <row r="893" spans="1:49">
      <c r="A893" s="115">
        <v>6988293625</v>
      </c>
      <c r="C893" s="115" t="s">
        <v>19</v>
      </c>
      <c r="L893" s="115" t="s">
        <v>28</v>
      </c>
      <c r="O893" s="125"/>
      <c r="P893" s="125">
        <f t="shared" si="234"/>
        <v>2</v>
      </c>
      <c r="Q893" s="125">
        <f t="shared" si="235"/>
        <v>1.5</v>
      </c>
      <c r="R893" s="125"/>
      <c r="S893" s="125">
        <f t="shared" si="236"/>
        <v>0</v>
      </c>
      <c r="T893" s="125">
        <f t="shared" si="237"/>
        <v>1</v>
      </c>
      <c r="U893" s="125">
        <f t="shared" si="238"/>
        <v>0</v>
      </c>
      <c r="V893" s="126">
        <f t="shared" si="239"/>
        <v>0</v>
      </c>
      <c r="W893" s="126">
        <f t="shared" si="240"/>
        <v>0</v>
      </c>
      <c r="X893" s="126">
        <f t="shared" si="241"/>
        <v>0</v>
      </c>
      <c r="Y893" s="126">
        <f t="shared" si="242"/>
        <v>0</v>
      </c>
      <c r="Z893" s="126">
        <f t="shared" si="243"/>
        <v>0</v>
      </c>
      <c r="AA893" s="126">
        <f t="shared" si="244"/>
        <v>0</v>
      </c>
      <c r="AB893" s="126">
        <f t="shared" si="245"/>
        <v>0</v>
      </c>
      <c r="AC893" s="126">
        <f t="shared" si="246"/>
        <v>1</v>
      </c>
      <c r="AD893" s="126">
        <f t="shared" si="247"/>
        <v>0</v>
      </c>
      <c r="AE893" s="126">
        <f t="shared" si="248"/>
        <v>0</v>
      </c>
      <c r="AF893" s="127"/>
      <c r="AG893" s="125"/>
      <c r="AH893" s="125">
        <f t="shared" si="249"/>
        <v>2</v>
      </c>
      <c r="AI893" s="125">
        <f t="shared" si="250"/>
        <v>2</v>
      </c>
      <c r="AJ893" s="125" t="str">
        <f t="shared" si="251"/>
        <v>Correct</v>
      </c>
      <c r="AK893" s="125"/>
      <c r="AL893" s="115" t="s">
        <v>83</v>
      </c>
      <c r="AM893" s="115">
        <v>59</v>
      </c>
      <c r="AN893" s="115" t="s">
        <v>84</v>
      </c>
      <c r="AO893" s="115" t="s">
        <v>132</v>
      </c>
      <c r="AP893" s="115" t="s">
        <v>85</v>
      </c>
      <c r="AQ893" s="115" t="s">
        <v>86</v>
      </c>
      <c r="AR893" s="115" t="s">
        <v>435</v>
      </c>
      <c r="AS893" s="115" t="s">
        <v>96</v>
      </c>
      <c r="AT893" s="115" t="s">
        <v>109</v>
      </c>
      <c r="AU893" s="115" t="s">
        <v>90</v>
      </c>
      <c r="AW893" s="115" t="s">
        <v>91</v>
      </c>
    </row>
    <row r="894" spans="1:49">
      <c r="A894" s="115">
        <v>6982468668</v>
      </c>
      <c r="D894" s="115" t="s">
        <v>20</v>
      </c>
      <c r="O894" s="125"/>
      <c r="P894" s="125">
        <f t="shared" si="234"/>
        <v>1</v>
      </c>
      <c r="Q894" s="125">
        <f t="shared" si="235"/>
        <v>3</v>
      </c>
      <c r="R894" s="125"/>
      <c r="S894" s="125">
        <f t="shared" si="236"/>
        <v>0</v>
      </c>
      <c r="T894" s="125">
        <f t="shared" si="237"/>
        <v>0</v>
      </c>
      <c r="U894" s="125">
        <f t="shared" si="238"/>
        <v>1</v>
      </c>
      <c r="V894" s="126">
        <f t="shared" si="239"/>
        <v>0</v>
      </c>
      <c r="W894" s="126">
        <f t="shared" si="240"/>
        <v>0</v>
      </c>
      <c r="X894" s="126">
        <f t="shared" si="241"/>
        <v>0</v>
      </c>
      <c r="Y894" s="126">
        <f t="shared" si="242"/>
        <v>0</v>
      </c>
      <c r="Z894" s="126">
        <f t="shared" si="243"/>
        <v>0</v>
      </c>
      <c r="AA894" s="126">
        <f t="shared" si="244"/>
        <v>0</v>
      </c>
      <c r="AB894" s="126">
        <f t="shared" si="245"/>
        <v>0</v>
      </c>
      <c r="AC894" s="126">
        <f t="shared" si="246"/>
        <v>0</v>
      </c>
      <c r="AD894" s="126">
        <f t="shared" si="247"/>
        <v>0</v>
      </c>
      <c r="AE894" s="126">
        <f t="shared" si="248"/>
        <v>0</v>
      </c>
      <c r="AF894" s="127"/>
      <c r="AG894" s="125"/>
      <c r="AH894" s="125">
        <f t="shared" si="249"/>
        <v>1</v>
      </c>
      <c r="AI894" s="125">
        <f t="shared" si="250"/>
        <v>1</v>
      </c>
      <c r="AJ894" s="125" t="str">
        <f t="shared" si="251"/>
        <v>Correct</v>
      </c>
      <c r="AK894" s="125"/>
      <c r="AL894" s="115" t="s">
        <v>99</v>
      </c>
      <c r="AM894" s="115">
        <v>67</v>
      </c>
      <c r="AN894" s="115" t="s">
        <v>181</v>
      </c>
      <c r="AO894" s="115" t="s">
        <v>433</v>
      </c>
      <c r="AP894" s="115" t="s">
        <v>85</v>
      </c>
      <c r="AQ894" s="115" t="s">
        <v>86</v>
      </c>
      <c r="AS894" s="115" t="s">
        <v>100</v>
      </c>
      <c r="AT894" s="115" t="s">
        <v>111</v>
      </c>
      <c r="AU894" s="115" t="s">
        <v>106</v>
      </c>
      <c r="AV894" s="115" t="s">
        <v>91</v>
      </c>
      <c r="AW894" s="115" t="s">
        <v>86</v>
      </c>
    </row>
    <row r="895" spans="1:49">
      <c r="A895" s="115">
        <v>5584532227</v>
      </c>
      <c r="C895" s="115" t="s">
        <v>19</v>
      </c>
      <c r="I895" s="115" t="s">
        <v>25</v>
      </c>
      <c r="N895" s="115" t="s">
        <v>30</v>
      </c>
      <c r="O895" s="125"/>
      <c r="P895" s="125">
        <f t="shared" si="234"/>
        <v>3</v>
      </c>
      <c r="Q895" s="125">
        <f t="shared" si="235"/>
        <v>1</v>
      </c>
      <c r="R895" s="125"/>
      <c r="S895" s="125">
        <f t="shared" si="236"/>
        <v>0</v>
      </c>
      <c r="T895" s="125">
        <f t="shared" si="237"/>
        <v>1</v>
      </c>
      <c r="U895" s="125">
        <f t="shared" si="238"/>
        <v>0</v>
      </c>
      <c r="V895" s="126">
        <f t="shared" si="239"/>
        <v>0</v>
      </c>
      <c r="W895" s="126">
        <f t="shared" si="240"/>
        <v>0</v>
      </c>
      <c r="X895" s="126">
        <f t="shared" si="241"/>
        <v>0</v>
      </c>
      <c r="Y895" s="126">
        <f t="shared" si="242"/>
        <v>0</v>
      </c>
      <c r="Z895" s="126">
        <f t="shared" si="243"/>
        <v>1</v>
      </c>
      <c r="AA895" s="126">
        <f t="shared" si="244"/>
        <v>0</v>
      </c>
      <c r="AB895" s="126">
        <f t="shared" si="245"/>
        <v>0</v>
      </c>
      <c r="AC895" s="126">
        <f t="shared" si="246"/>
        <v>0</v>
      </c>
      <c r="AD895" s="126">
        <f t="shared" si="247"/>
        <v>0</v>
      </c>
      <c r="AE895" s="126">
        <f t="shared" si="248"/>
        <v>1</v>
      </c>
      <c r="AF895" s="127"/>
      <c r="AG895" s="125"/>
      <c r="AH895" s="125">
        <f t="shared" si="249"/>
        <v>3</v>
      </c>
      <c r="AI895" s="125">
        <f t="shared" si="250"/>
        <v>3</v>
      </c>
      <c r="AJ895" s="125" t="str">
        <f t="shared" si="251"/>
        <v>Correct</v>
      </c>
      <c r="AK895" s="125"/>
      <c r="AL895" s="115" t="s">
        <v>83</v>
      </c>
      <c r="AM895" s="115">
        <v>42</v>
      </c>
      <c r="AN895" s="115" t="s">
        <v>181</v>
      </c>
      <c r="AO895" s="115" t="s">
        <v>239</v>
      </c>
      <c r="AP895" s="115" t="s">
        <v>85</v>
      </c>
      <c r="AQ895" s="115" t="s">
        <v>91</v>
      </c>
      <c r="AR895" s="115" t="s">
        <v>87</v>
      </c>
      <c r="AS895" s="115" t="s">
        <v>101</v>
      </c>
      <c r="AT895" s="115" t="s">
        <v>94</v>
      </c>
      <c r="AU895" s="115" t="s">
        <v>90</v>
      </c>
      <c r="AV895" s="115" t="s">
        <v>91</v>
      </c>
      <c r="AW895" s="115" t="s">
        <v>91</v>
      </c>
    </row>
    <row r="896" spans="1:49">
      <c r="A896" s="115">
        <v>7045782234</v>
      </c>
      <c r="I896" s="115" t="s">
        <v>25</v>
      </c>
      <c r="K896" s="115" t="s">
        <v>27</v>
      </c>
      <c r="L896" s="115" t="s">
        <v>28</v>
      </c>
      <c r="M896" s="115" t="s">
        <v>29</v>
      </c>
      <c r="O896" s="125"/>
      <c r="P896" s="125">
        <f t="shared" si="234"/>
        <v>4</v>
      </c>
      <c r="Q896" s="125">
        <f t="shared" si="235"/>
        <v>0.75</v>
      </c>
      <c r="R896" s="125"/>
      <c r="S896" s="125">
        <f t="shared" si="236"/>
        <v>0</v>
      </c>
      <c r="T896" s="125">
        <f t="shared" si="237"/>
        <v>0</v>
      </c>
      <c r="U896" s="125">
        <f t="shared" si="238"/>
        <v>0</v>
      </c>
      <c r="V896" s="126">
        <f t="shared" si="239"/>
        <v>0</v>
      </c>
      <c r="W896" s="126">
        <f t="shared" si="240"/>
        <v>0</v>
      </c>
      <c r="X896" s="126">
        <f t="shared" si="241"/>
        <v>0</v>
      </c>
      <c r="Y896" s="126">
        <f t="shared" si="242"/>
        <v>0</v>
      </c>
      <c r="Z896" s="126">
        <f t="shared" si="243"/>
        <v>0.75</v>
      </c>
      <c r="AA896" s="126">
        <f t="shared" si="244"/>
        <v>0</v>
      </c>
      <c r="AB896" s="126">
        <f t="shared" si="245"/>
        <v>0.75</v>
      </c>
      <c r="AC896" s="126">
        <f t="shared" si="246"/>
        <v>0.75</v>
      </c>
      <c r="AD896" s="126">
        <f t="shared" si="247"/>
        <v>0.75</v>
      </c>
      <c r="AE896" s="126">
        <f t="shared" si="248"/>
        <v>0</v>
      </c>
      <c r="AF896" s="127"/>
      <c r="AG896" s="125"/>
      <c r="AH896" s="125">
        <f t="shared" si="249"/>
        <v>3</v>
      </c>
      <c r="AI896" s="125">
        <f t="shared" si="250"/>
        <v>4</v>
      </c>
      <c r="AJ896" s="125" t="str">
        <f t="shared" si="251"/>
        <v>Correct</v>
      </c>
      <c r="AK896" s="125"/>
      <c r="AL896" s="115" t="s">
        <v>83</v>
      </c>
      <c r="AM896" s="115">
        <v>57</v>
      </c>
      <c r="AN896" s="115" t="s">
        <v>181</v>
      </c>
      <c r="AO896" s="115" t="s">
        <v>220</v>
      </c>
      <c r="AP896" s="115" t="s">
        <v>85</v>
      </c>
      <c r="AR896" s="115" t="s">
        <v>87</v>
      </c>
      <c r="AS896" s="115" t="s">
        <v>88</v>
      </c>
      <c r="AT896" s="115" t="s">
        <v>111</v>
      </c>
      <c r="AU896" s="115" t="s">
        <v>90</v>
      </c>
      <c r="AV896" s="115" t="s">
        <v>91</v>
      </c>
      <c r="AW896" s="115" t="s">
        <v>91</v>
      </c>
    </row>
    <row r="897" spans="1:49">
      <c r="A897" s="115">
        <v>6985429238</v>
      </c>
      <c r="E897" s="115" t="s">
        <v>21</v>
      </c>
      <c r="L897" s="115" t="s">
        <v>28</v>
      </c>
      <c r="N897" s="115" t="s">
        <v>30</v>
      </c>
      <c r="O897" s="125"/>
      <c r="P897" s="125">
        <f t="shared" si="234"/>
        <v>3</v>
      </c>
      <c r="Q897" s="125">
        <f t="shared" si="235"/>
        <v>1</v>
      </c>
      <c r="R897" s="125"/>
      <c r="S897" s="125">
        <f t="shared" si="236"/>
        <v>0</v>
      </c>
      <c r="T897" s="125">
        <f t="shared" si="237"/>
        <v>0</v>
      </c>
      <c r="U897" s="125">
        <f t="shared" si="238"/>
        <v>0</v>
      </c>
      <c r="V897" s="126">
        <f t="shared" si="239"/>
        <v>1</v>
      </c>
      <c r="W897" s="126">
        <f t="shared" si="240"/>
        <v>0</v>
      </c>
      <c r="X897" s="126">
        <f t="shared" si="241"/>
        <v>0</v>
      </c>
      <c r="Y897" s="126">
        <f t="shared" si="242"/>
        <v>0</v>
      </c>
      <c r="Z897" s="126">
        <f t="shared" si="243"/>
        <v>0</v>
      </c>
      <c r="AA897" s="126">
        <f t="shared" si="244"/>
        <v>0</v>
      </c>
      <c r="AB897" s="126">
        <f t="shared" si="245"/>
        <v>0</v>
      </c>
      <c r="AC897" s="126">
        <f t="shared" si="246"/>
        <v>1</v>
      </c>
      <c r="AD897" s="126">
        <f t="shared" si="247"/>
        <v>0</v>
      </c>
      <c r="AE897" s="126">
        <f t="shared" si="248"/>
        <v>1</v>
      </c>
      <c r="AF897" s="127"/>
      <c r="AG897" s="125"/>
      <c r="AH897" s="125">
        <f t="shared" si="249"/>
        <v>3</v>
      </c>
      <c r="AI897" s="125">
        <f t="shared" si="250"/>
        <v>3</v>
      </c>
      <c r="AJ897" s="125" t="str">
        <f t="shared" si="251"/>
        <v>Correct</v>
      </c>
      <c r="AK897" s="125"/>
      <c r="AL897" s="115" t="s">
        <v>83</v>
      </c>
      <c r="AM897" s="115">
        <v>83</v>
      </c>
      <c r="AN897" s="115" t="s">
        <v>84</v>
      </c>
      <c r="AO897" s="115" t="s">
        <v>130</v>
      </c>
      <c r="AP897" s="115" t="s">
        <v>85</v>
      </c>
      <c r="AQ897" s="115" t="s">
        <v>86</v>
      </c>
      <c r="AR897" s="115" t="s">
        <v>87</v>
      </c>
      <c r="AS897" s="115" t="s">
        <v>101</v>
      </c>
      <c r="AT897" s="115" t="s">
        <v>89</v>
      </c>
      <c r="AU897" s="115" t="s">
        <v>106</v>
      </c>
      <c r="AV897" s="115" t="s">
        <v>91</v>
      </c>
      <c r="AW897" s="115" t="s">
        <v>91</v>
      </c>
    </row>
    <row r="898" spans="1:49">
      <c r="A898" s="115">
        <v>7045781034</v>
      </c>
      <c r="O898" s="125"/>
      <c r="P898" s="125">
        <f t="shared" ref="P898:P961" si="252">COUNTA(B898:N898)</f>
        <v>0</v>
      </c>
      <c r="Q898" s="125" t="e">
        <f t="shared" ref="Q898:Q961" si="253">3/P898</f>
        <v>#DIV/0!</v>
      </c>
      <c r="R898" s="125"/>
      <c r="S898" s="125">
        <f t="shared" ref="S898:S961" si="254">IF($P898&lt;3,IF($B898=$B$1,1,0),IF($B898=$B$1,$Q898,0))</f>
        <v>0</v>
      </c>
      <c r="T898" s="125">
        <f t="shared" ref="T898:T961" si="255">IF($P898&lt;3,IF($C898=$C$1,1,0),IF($C898=$C$1,$Q898,0))</f>
        <v>0</v>
      </c>
      <c r="U898" s="125">
        <f t="shared" ref="U898:U961" si="256">IF($P898&lt;3,IF($D898=$D$1,1,0),IF($D898=$D$1,$Q898,0))</f>
        <v>0</v>
      </c>
      <c r="V898" s="126">
        <f t="shared" ref="V898:V961" si="257">IF($P898&lt;3,IF($E898=$E$1,1,0),IF($E898=$E$1,$Q898,0))</f>
        <v>0</v>
      </c>
      <c r="W898" s="126">
        <f t="shared" ref="W898:W961" si="258">IF($P898&lt;3,IF($F898=$F$1,1,0),IF($F898=$F$1,$Q898,0))</f>
        <v>0</v>
      </c>
      <c r="X898" s="126">
        <f t="shared" ref="X898:X961" si="259">IF($P898&lt;3,IF($G898=$G$1,1,0),IF($G898=$G$1,$Q898,0))</f>
        <v>0</v>
      </c>
      <c r="Y898" s="126">
        <f t="shared" ref="Y898:Y961" si="260">IF($P898&lt;3,IF($H898=$H$1,1,0),IF($H898=$H$1,$Q898,0))</f>
        <v>0</v>
      </c>
      <c r="Z898" s="126">
        <f t="shared" ref="Z898:Z961" si="261">IF($P898&lt;3,IF($I898=$I$1,1,0),IF($I898=$I$1,$Q898,0))</f>
        <v>0</v>
      </c>
      <c r="AA898" s="126">
        <f t="shared" ref="AA898:AA961" si="262">IF($P898&lt;3,IF($J898=$J$1,1,0),IF($J898=$J$1,$Q898,0))</f>
        <v>0</v>
      </c>
      <c r="AB898" s="126">
        <f t="shared" ref="AB898:AB961" si="263">IF($P898&lt;3,IF($K898=$K$1,1,0),IF($K898=$K$1,$Q898,0))</f>
        <v>0</v>
      </c>
      <c r="AC898" s="126">
        <f t="shared" ref="AC898:AC961" si="264">IF($P898&lt;3,IF($L898=$L$1,1,0),IF($L898=$L$1,$Q898,0))</f>
        <v>0</v>
      </c>
      <c r="AD898" s="126">
        <f t="shared" ref="AD898:AD961" si="265">IF($P898&lt;3,IF($M898=$M$1,1,0),IF($M898=$M$1,$Q898,0))</f>
        <v>0</v>
      </c>
      <c r="AE898" s="126">
        <f t="shared" ref="AE898:AE961" si="266">IF($P898&lt;3,IF($N898=$N$1,1,0),IF($N898=$N$1,$Q898,0))</f>
        <v>0</v>
      </c>
      <c r="AF898" s="127"/>
      <c r="AG898" s="125"/>
      <c r="AH898" s="125">
        <f t="shared" ref="AH898:AH961" si="267">SUM(S898:AE898)</f>
        <v>0</v>
      </c>
      <c r="AI898" s="125">
        <f t="shared" ref="AI898:AI961" si="268">P898</f>
        <v>0</v>
      </c>
      <c r="AJ898" s="125" t="str">
        <f t="shared" ref="AJ898:AJ961" si="269">IF(AH898=AI898,"Correct",IF(AH898=3,"Correct","Wrong"))</f>
        <v>Correct</v>
      </c>
      <c r="AK898" s="125"/>
      <c r="AL898" s="115" t="s">
        <v>99</v>
      </c>
      <c r="AM898" s="115">
        <v>62</v>
      </c>
      <c r="AN898" s="115" t="s">
        <v>84</v>
      </c>
      <c r="AO898" s="115" t="s">
        <v>134</v>
      </c>
      <c r="AP898" s="115" t="s">
        <v>85</v>
      </c>
      <c r="AQ898" s="115" t="s">
        <v>86</v>
      </c>
      <c r="AR898" s="115" t="s">
        <v>87</v>
      </c>
      <c r="AS898" s="115" t="s">
        <v>101</v>
      </c>
      <c r="AT898" s="115" t="s">
        <v>102</v>
      </c>
      <c r="AU898" s="115" t="s">
        <v>106</v>
      </c>
      <c r="AV898" s="115" t="s">
        <v>91</v>
      </c>
      <c r="AW898" s="115" t="s">
        <v>91</v>
      </c>
    </row>
    <row r="899" spans="1:49">
      <c r="A899" s="115">
        <v>7045780595</v>
      </c>
      <c r="D899" s="115" t="s">
        <v>20</v>
      </c>
      <c r="E899" s="115" t="s">
        <v>21</v>
      </c>
      <c r="O899" s="125"/>
      <c r="P899" s="125">
        <f t="shared" si="252"/>
        <v>2</v>
      </c>
      <c r="Q899" s="125">
        <f t="shared" si="253"/>
        <v>1.5</v>
      </c>
      <c r="R899" s="125"/>
      <c r="S899" s="125">
        <f t="shared" si="254"/>
        <v>0</v>
      </c>
      <c r="T899" s="125">
        <f t="shared" si="255"/>
        <v>0</v>
      </c>
      <c r="U899" s="125">
        <f t="shared" si="256"/>
        <v>1</v>
      </c>
      <c r="V899" s="126">
        <f t="shared" si="257"/>
        <v>1</v>
      </c>
      <c r="W899" s="126">
        <f t="shared" si="258"/>
        <v>0</v>
      </c>
      <c r="X899" s="126">
        <f t="shared" si="259"/>
        <v>0</v>
      </c>
      <c r="Y899" s="126">
        <f t="shared" si="260"/>
        <v>0</v>
      </c>
      <c r="Z899" s="126">
        <f t="shared" si="261"/>
        <v>0</v>
      </c>
      <c r="AA899" s="126">
        <f t="shared" si="262"/>
        <v>0</v>
      </c>
      <c r="AB899" s="126">
        <f t="shared" si="263"/>
        <v>0</v>
      </c>
      <c r="AC899" s="126">
        <f t="shared" si="264"/>
        <v>0</v>
      </c>
      <c r="AD899" s="126">
        <f t="shared" si="265"/>
        <v>0</v>
      </c>
      <c r="AE899" s="126">
        <f t="shared" si="266"/>
        <v>0</v>
      </c>
      <c r="AF899" s="127"/>
      <c r="AG899" s="125"/>
      <c r="AH899" s="125">
        <f t="shared" si="267"/>
        <v>2</v>
      </c>
      <c r="AI899" s="125">
        <f t="shared" si="268"/>
        <v>2</v>
      </c>
      <c r="AJ899" s="125" t="str">
        <f t="shared" si="269"/>
        <v>Correct</v>
      </c>
      <c r="AK899" s="125"/>
      <c r="AL899" s="115" t="s">
        <v>83</v>
      </c>
      <c r="AM899" s="115">
        <v>80</v>
      </c>
      <c r="AN899" s="115" t="s">
        <v>181</v>
      </c>
      <c r="AO899" s="115" t="s">
        <v>440</v>
      </c>
      <c r="AP899" s="115" t="s">
        <v>85</v>
      </c>
      <c r="AQ899" s="115" t="s">
        <v>86</v>
      </c>
      <c r="AR899" s="115" t="s">
        <v>87</v>
      </c>
      <c r="AT899" s="115" t="s">
        <v>111</v>
      </c>
    </row>
    <row r="900" spans="1:49">
      <c r="A900" s="115">
        <v>7020344692</v>
      </c>
      <c r="E900" s="115" t="s">
        <v>21</v>
      </c>
      <c r="L900" s="115" t="s">
        <v>28</v>
      </c>
      <c r="O900" s="125"/>
      <c r="P900" s="125">
        <f t="shared" si="252"/>
        <v>2</v>
      </c>
      <c r="Q900" s="125">
        <f t="shared" si="253"/>
        <v>1.5</v>
      </c>
      <c r="R900" s="125"/>
      <c r="S900" s="125">
        <f t="shared" si="254"/>
        <v>0</v>
      </c>
      <c r="T900" s="125">
        <f t="shared" si="255"/>
        <v>0</v>
      </c>
      <c r="U900" s="125">
        <f t="shared" si="256"/>
        <v>0</v>
      </c>
      <c r="V900" s="126">
        <f t="shared" si="257"/>
        <v>1</v>
      </c>
      <c r="W900" s="126">
        <f t="shared" si="258"/>
        <v>0</v>
      </c>
      <c r="X900" s="126">
        <f t="shared" si="259"/>
        <v>0</v>
      </c>
      <c r="Y900" s="126">
        <f t="shared" si="260"/>
        <v>0</v>
      </c>
      <c r="Z900" s="126">
        <f t="shared" si="261"/>
        <v>0</v>
      </c>
      <c r="AA900" s="126">
        <f t="shared" si="262"/>
        <v>0</v>
      </c>
      <c r="AB900" s="126">
        <f t="shared" si="263"/>
        <v>0</v>
      </c>
      <c r="AC900" s="126">
        <f t="shared" si="264"/>
        <v>1</v>
      </c>
      <c r="AD900" s="126">
        <f t="shared" si="265"/>
        <v>0</v>
      </c>
      <c r="AE900" s="126">
        <f t="shared" si="266"/>
        <v>0</v>
      </c>
      <c r="AF900" s="127"/>
      <c r="AG900" s="125"/>
      <c r="AH900" s="125">
        <f t="shared" si="267"/>
        <v>2</v>
      </c>
      <c r="AI900" s="125">
        <f t="shared" si="268"/>
        <v>2</v>
      </c>
      <c r="AJ900" s="125" t="str">
        <f t="shared" si="269"/>
        <v>Correct</v>
      </c>
      <c r="AK900" s="125"/>
      <c r="AL900" s="115" t="s">
        <v>99</v>
      </c>
      <c r="AM900" s="115">
        <v>16</v>
      </c>
      <c r="AN900" s="115" t="s">
        <v>181</v>
      </c>
      <c r="AO900" s="115" t="s">
        <v>207</v>
      </c>
      <c r="AP900" s="115" t="s">
        <v>85</v>
      </c>
      <c r="AQ900" s="115" t="s">
        <v>86</v>
      </c>
      <c r="AR900" s="115" t="s">
        <v>87</v>
      </c>
      <c r="AS900" s="115" t="s">
        <v>88</v>
      </c>
      <c r="AT900" s="115" t="s">
        <v>112</v>
      </c>
      <c r="AU900" s="115" t="s">
        <v>95</v>
      </c>
      <c r="AV900" s="115" t="s">
        <v>91</v>
      </c>
      <c r="AW900" s="115" t="s">
        <v>91</v>
      </c>
    </row>
    <row r="901" spans="1:49">
      <c r="A901" s="115">
        <v>6985469239</v>
      </c>
      <c r="C901" s="115" t="s">
        <v>19</v>
      </c>
      <c r="D901" s="115" t="s">
        <v>20</v>
      </c>
      <c r="I901" s="115" t="s">
        <v>25</v>
      </c>
      <c r="O901" s="125"/>
      <c r="P901" s="125">
        <f t="shared" si="252"/>
        <v>3</v>
      </c>
      <c r="Q901" s="125">
        <f t="shared" si="253"/>
        <v>1</v>
      </c>
      <c r="R901" s="125"/>
      <c r="S901" s="125">
        <f t="shared" si="254"/>
        <v>0</v>
      </c>
      <c r="T901" s="125">
        <f t="shared" si="255"/>
        <v>1</v>
      </c>
      <c r="U901" s="125">
        <f t="shared" si="256"/>
        <v>1</v>
      </c>
      <c r="V901" s="126">
        <f t="shared" si="257"/>
        <v>0</v>
      </c>
      <c r="W901" s="126">
        <f t="shared" si="258"/>
        <v>0</v>
      </c>
      <c r="X901" s="126">
        <f t="shared" si="259"/>
        <v>0</v>
      </c>
      <c r="Y901" s="126">
        <f t="shared" si="260"/>
        <v>0</v>
      </c>
      <c r="Z901" s="126">
        <f t="shared" si="261"/>
        <v>1</v>
      </c>
      <c r="AA901" s="126">
        <f t="shared" si="262"/>
        <v>0</v>
      </c>
      <c r="AB901" s="126">
        <f t="shared" si="263"/>
        <v>0</v>
      </c>
      <c r="AC901" s="126">
        <f t="shared" si="264"/>
        <v>0</v>
      </c>
      <c r="AD901" s="126">
        <f t="shared" si="265"/>
        <v>0</v>
      </c>
      <c r="AE901" s="126">
        <f t="shared" si="266"/>
        <v>0</v>
      </c>
      <c r="AF901" s="127"/>
      <c r="AG901" s="125"/>
      <c r="AH901" s="125">
        <f t="shared" si="267"/>
        <v>3</v>
      </c>
      <c r="AI901" s="125">
        <f t="shared" si="268"/>
        <v>3</v>
      </c>
      <c r="AJ901" s="125" t="str">
        <f t="shared" si="269"/>
        <v>Correct</v>
      </c>
      <c r="AK901" s="125"/>
      <c r="AL901" s="115" t="s">
        <v>83</v>
      </c>
      <c r="AM901" s="115">
        <v>69</v>
      </c>
      <c r="AN901" s="115" t="s">
        <v>84</v>
      </c>
      <c r="AO901" s="115" t="s">
        <v>166</v>
      </c>
      <c r="AP901" s="115" t="s">
        <v>85</v>
      </c>
      <c r="AQ901" s="115" t="s">
        <v>86</v>
      </c>
      <c r="AR901" s="115" t="s">
        <v>87</v>
      </c>
      <c r="AS901" s="115" t="s">
        <v>88</v>
      </c>
      <c r="AT901" s="115" t="s">
        <v>111</v>
      </c>
      <c r="AU901" s="115" t="s">
        <v>106</v>
      </c>
      <c r="AV901" s="115" t="s">
        <v>91</v>
      </c>
      <c r="AW901" s="115" t="s">
        <v>91</v>
      </c>
    </row>
    <row r="902" spans="1:49">
      <c r="A902" s="115">
        <v>6985448102</v>
      </c>
      <c r="C902" s="115" t="s">
        <v>19</v>
      </c>
      <c r="D902" s="115" t="s">
        <v>20</v>
      </c>
      <c r="I902" s="115" t="s">
        <v>25</v>
      </c>
      <c r="O902" s="125"/>
      <c r="P902" s="125">
        <f t="shared" si="252"/>
        <v>3</v>
      </c>
      <c r="Q902" s="125">
        <f t="shared" si="253"/>
        <v>1</v>
      </c>
      <c r="R902" s="125"/>
      <c r="S902" s="125">
        <f t="shared" si="254"/>
        <v>0</v>
      </c>
      <c r="T902" s="125">
        <f t="shared" si="255"/>
        <v>1</v>
      </c>
      <c r="U902" s="125">
        <f t="shared" si="256"/>
        <v>1</v>
      </c>
      <c r="V902" s="126">
        <f t="shared" si="257"/>
        <v>0</v>
      </c>
      <c r="W902" s="126">
        <f t="shared" si="258"/>
        <v>0</v>
      </c>
      <c r="X902" s="126">
        <f t="shared" si="259"/>
        <v>0</v>
      </c>
      <c r="Y902" s="126">
        <f t="shared" si="260"/>
        <v>0</v>
      </c>
      <c r="Z902" s="126">
        <f t="shared" si="261"/>
        <v>1</v>
      </c>
      <c r="AA902" s="126">
        <f t="shared" si="262"/>
        <v>0</v>
      </c>
      <c r="AB902" s="126">
        <f t="shared" si="263"/>
        <v>0</v>
      </c>
      <c r="AC902" s="126">
        <f t="shared" si="264"/>
        <v>0</v>
      </c>
      <c r="AD902" s="126">
        <f t="shared" si="265"/>
        <v>0</v>
      </c>
      <c r="AE902" s="126">
        <f t="shared" si="266"/>
        <v>0</v>
      </c>
      <c r="AF902" s="127"/>
      <c r="AG902" s="125"/>
      <c r="AH902" s="125">
        <f t="shared" si="267"/>
        <v>3</v>
      </c>
      <c r="AI902" s="125">
        <f t="shared" si="268"/>
        <v>3</v>
      </c>
      <c r="AJ902" s="125" t="str">
        <f t="shared" si="269"/>
        <v>Correct</v>
      </c>
      <c r="AK902" s="125"/>
      <c r="AL902" s="115" t="s">
        <v>83</v>
      </c>
      <c r="AM902" s="115">
        <v>69</v>
      </c>
      <c r="AN902" s="115" t="s">
        <v>84</v>
      </c>
      <c r="AO902" s="115" t="s">
        <v>166</v>
      </c>
      <c r="AP902" s="115" t="s">
        <v>85</v>
      </c>
      <c r="AQ902" s="115" t="s">
        <v>86</v>
      </c>
      <c r="AR902" s="115" t="s">
        <v>87</v>
      </c>
      <c r="AS902" s="115" t="s">
        <v>88</v>
      </c>
      <c r="AT902" s="115" t="s">
        <v>111</v>
      </c>
      <c r="AU902" s="115" t="s">
        <v>106</v>
      </c>
      <c r="AV902" s="115" t="s">
        <v>91</v>
      </c>
      <c r="AW902" s="115" t="s">
        <v>91</v>
      </c>
    </row>
    <row r="903" spans="1:49">
      <c r="A903" s="115">
        <v>6985432375</v>
      </c>
      <c r="D903" s="115" t="s">
        <v>20</v>
      </c>
      <c r="E903" s="115" t="s">
        <v>21</v>
      </c>
      <c r="O903" s="125"/>
      <c r="P903" s="125">
        <f t="shared" si="252"/>
        <v>2</v>
      </c>
      <c r="Q903" s="125">
        <f t="shared" si="253"/>
        <v>1.5</v>
      </c>
      <c r="R903" s="125"/>
      <c r="S903" s="125">
        <f t="shared" si="254"/>
        <v>0</v>
      </c>
      <c r="T903" s="125">
        <f t="shared" si="255"/>
        <v>0</v>
      </c>
      <c r="U903" s="125">
        <f t="shared" si="256"/>
        <v>1</v>
      </c>
      <c r="V903" s="126">
        <f t="shared" si="257"/>
        <v>1</v>
      </c>
      <c r="W903" s="126">
        <f t="shared" si="258"/>
        <v>0</v>
      </c>
      <c r="X903" s="126">
        <f t="shared" si="259"/>
        <v>0</v>
      </c>
      <c r="Y903" s="126">
        <f t="shared" si="260"/>
        <v>0</v>
      </c>
      <c r="Z903" s="126">
        <f t="shared" si="261"/>
        <v>0</v>
      </c>
      <c r="AA903" s="126">
        <f t="shared" si="262"/>
        <v>0</v>
      </c>
      <c r="AB903" s="126">
        <f t="shared" si="263"/>
        <v>0</v>
      </c>
      <c r="AC903" s="126">
        <f t="shared" si="264"/>
        <v>0</v>
      </c>
      <c r="AD903" s="126">
        <f t="shared" si="265"/>
        <v>0</v>
      </c>
      <c r="AE903" s="126">
        <f t="shared" si="266"/>
        <v>0</v>
      </c>
      <c r="AF903" s="127"/>
      <c r="AG903" s="125"/>
      <c r="AH903" s="125">
        <f t="shared" si="267"/>
        <v>2</v>
      </c>
      <c r="AI903" s="125">
        <f t="shared" si="268"/>
        <v>2</v>
      </c>
      <c r="AJ903" s="125" t="str">
        <f t="shared" si="269"/>
        <v>Correct</v>
      </c>
      <c r="AK903" s="125"/>
      <c r="AL903" s="115" t="s">
        <v>99</v>
      </c>
      <c r="AN903" s="115" t="s">
        <v>84</v>
      </c>
      <c r="AO903" s="115" t="s">
        <v>145</v>
      </c>
      <c r="AP903" s="115" t="s">
        <v>85</v>
      </c>
      <c r="AQ903" s="115" t="s">
        <v>86</v>
      </c>
      <c r="AR903" s="115" t="s">
        <v>87</v>
      </c>
      <c r="AT903" s="115" t="s">
        <v>89</v>
      </c>
      <c r="AU903" s="115" t="s">
        <v>106</v>
      </c>
      <c r="AV903" s="115" t="s">
        <v>91</v>
      </c>
      <c r="AW903" s="115" t="s">
        <v>86</v>
      </c>
    </row>
    <row r="904" spans="1:49">
      <c r="A904" s="115">
        <v>7045762357</v>
      </c>
      <c r="C904" s="115" t="s">
        <v>19</v>
      </c>
      <c r="D904" s="115" t="s">
        <v>20</v>
      </c>
      <c r="O904" s="125"/>
      <c r="P904" s="125">
        <f t="shared" si="252"/>
        <v>2</v>
      </c>
      <c r="Q904" s="125">
        <f t="shared" si="253"/>
        <v>1.5</v>
      </c>
      <c r="R904" s="125"/>
      <c r="S904" s="125">
        <f t="shared" si="254"/>
        <v>0</v>
      </c>
      <c r="T904" s="125">
        <f t="shared" si="255"/>
        <v>1</v>
      </c>
      <c r="U904" s="125">
        <f t="shared" si="256"/>
        <v>1</v>
      </c>
      <c r="V904" s="126">
        <f t="shared" si="257"/>
        <v>0</v>
      </c>
      <c r="W904" s="126">
        <f t="shared" si="258"/>
        <v>0</v>
      </c>
      <c r="X904" s="126">
        <f t="shared" si="259"/>
        <v>0</v>
      </c>
      <c r="Y904" s="126">
        <f t="shared" si="260"/>
        <v>0</v>
      </c>
      <c r="Z904" s="126">
        <f t="shared" si="261"/>
        <v>0</v>
      </c>
      <c r="AA904" s="126">
        <f t="shared" si="262"/>
        <v>0</v>
      </c>
      <c r="AB904" s="126">
        <f t="shared" si="263"/>
        <v>0</v>
      </c>
      <c r="AC904" s="126">
        <f t="shared" si="264"/>
        <v>0</v>
      </c>
      <c r="AD904" s="126">
        <f t="shared" si="265"/>
        <v>0</v>
      </c>
      <c r="AE904" s="126">
        <f t="shared" si="266"/>
        <v>0</v>
      </c>
      <c r="AF904" s="127"/>
      <c r="AG904" s="125"/>
      <c r="AH904" s="125">
        <f t="shared" si="267"/>
        <v>2</v>
      </c>
      <c r="AI904" s="125">
        <f t="shared" si="268"/>
        <v>2</v>
      </c>
      <c r="AJ904" s="125" t="str">
        <f t="shared" si="269"/>
        <v>Correct</v>
      </c>
      <c r="AK904" s="125"/>
      <c r="AL904" s="115" t="s">
        <v>83</v>
      </c>
      <c r="AM904" s="115">
        <v>72</v>
      </c>
      <c r="AN904" s="115" t="s">
        <v>181</v>
      </c>
      <c r="AO904" s="115" t="s">
        <v>194</v>
      </c>
      <c r="AP904" s="115" t="s">
        <v>85</v>
      </c>
      <c r="AQ904" s="115" t="s">
        <v>86</v>
      </c>
      <c r="AR904" s="115" t="s">
        <v>87</v>
      </c>
      <c r="AS904" s="115" t="s">
        <v>96</v>
      </c>
      <c r="AT904" s="115" t="s">
        <v>102</v>
      </c>
      <c r="AU904" s="115" t="s">
        <v>106</v>
      </c>
      <c r="AV904" s="115" t="s">
        <v>91</v>
      </c>
      <c r="AW904" s="115" t="s">
        <v>91</v>
      </c>
    </row>
    <row r="905" spans="1:49">
      <c r="A905" s="115">
        <v>5586915292</v>
      </c>
      <c r="C905" s="115" t="s">
        <v>19</v>
      </c>
      <c r="M905" s="115" t="s">
        <v>29</v>
      </c>
      <c r="O905" s="125"/>
      <c r="P905" s="125">
        <f t="shared" si="252"/>
        <v>2</v>
      </c>
      <c r="Q905" s="125">
        <f t="shared" si="253"/>
        <v>1.5</v>
      </c>
      <c r="R905" s="125"/>
      <c r="S905" s="125">
        <f t="shared" si="254"/>
        <v>0</v>
      </c>
      <c r="T905" s="125">
        <f t="shared" si="255"/>
        <v>1</v>
      </c>
      <c r="U905" s="125">
        <f t="shared" si="256"/>
        <v>0</v>
      </c>
      <c r="V905" s="126">
        <f t="shared" si="257"/>
        <v>0</v>
      </c>
      <c r="W905" s="126">
        <f t="shared" si="258"/>
        <v>0</v>
      </c>
      <c r="X905" s="126">
        <f t="shared" si="259"/>
        <v>0</v>
      </c>
      <c r="Y905" s="126">
        <f t="shared" si="260"/>
        <v>0</v>
      </c>
      <c r="Z905" s="126">
        <f t="shared" si="261"/>
        <v>0</v>
      </c>
      <c r="AA905" s="126">
        <f t="shared" si="262"/>
        <v>0</v>
      </c>
      <c r="AB905" s="126">
        <f t="shared" si="263"/>
        <v>0</v>
      </c>
      <c r="AC905" s="126">
        <f t="shared" si="264"/>
        <v>0</v>
      </c>
      <c r="AD905" s="126">
        <f t="shared" si="265"/>
        <v>1</v>
      </c>
      <c r="AE905" s="126">
        <f t="shared" si="266"/>
        <v>0</v>
      </c>
      <c r="AF905" s="127"/>
      <c r="AG905" s="125"/>
      <c r="AH905" s="125">
        <f t="shared" si="267"/>
        <v>2</v>
      </c>
      <c r="AI905" s="125">
        <f t="shared" si="268"/>
        <v>2</v>
      </c>
      <c r="AJ905" s="125" t="str">
        <f t="shared" si="269"/>
        <v>Correct</v>
      </c>
      <c r="AK905" s="125"/>
      <c r="AL905" s="115" t="s">
        <v>83</v>
      </c>
      <c r="AM905" s="115">
        <v>58</v>
      </c>
      <c r="AN905" s="115" t="s">
        <v>181</v>
      </c>
      <c r="AO905" s="115" t="s">
        <v>220</v>
      </c>
      <c r="AP905" s="115" t="s">
        <v>85</v>
      </c>
      <c r="AQ905" s="115" t="s">
        <v>86</v>
      </c>
      <c r="AR905" s="115" t="s">
        <v>87</v>
      </c>
      <c r="AS905" s="115" t="s">
        <v>88</v>
      </c>
      <c r="AT905" s="115" t="s">
        <v>89</v>
      </c>
      <c r="AU905" s="115" t="s">
        <v>90</v>
      </c>
      <c r="AV905" s="115" t="s">
        <v>91</v>
      </c>
      <c r="AW905" s="115" t="s">
        <v>91</v>
      </c>
    </row>
    <row r="906" spans="1:49">
      <c r="A906" s="115">
        <v>7045785812</v>
      </c>
      <c r="C906" s="115" t="s">
        <v>19</v>
      </c>
      <c r="O906" s="125"/>
      <c r="P906" s="125">
        <f t="shared" si="252"/>
        <v>1</v>
      </c>
      <c r="Q906" s="125">
        <f t="shared" si="253"/>
        <v>3</v>
      </c>
      <c r="R906" s="125"/>
      <c r="S906" s="125">
        <f t="shared" si="254"/>
        <v>0</v>
      </c>
      <c r="T906" s="125">
        <f t="shared" si="255"/>
        <v>1</v>
      </c>
      <c r="U906" s="125">
        <f t="shared" si="256"/>
        <v>0</v>
      </c>
      <c r="V906" s="126">
        <f t="shared" si="257"/>
        <v>0</v>
      </c>
      <c r="W906" s="126">
        <f t="shared" si="258"/>
        <v>0</v>
      </c>
      <c r="X906" s="126">
        <f t="shared" si="259"/>
        <v>0</v>
      </c>
      <c r="Y906" s="126">
        <f t="shared" si="260"/>
        <v>0</v>
      </c>
      <c r="Z906" s="126">
        <f t="shared" si="261"/>
        <v>0</v>
      </c>
      <c r="AA906" s="126">
        <f t="shared" si="262"/>
        <v>0</v>
      </c>
      <c r="AB906" s="126">
        <f t="shared" si="263"/>
        <v>0</v>
      </c>
      <c r="AC906" s="126">
        <f t="shared" si="264"/>
        <v>0</v>
      </c>
      <c r="AD906" s="126">
        <f t="shared" si="265"/>
        <v>0</v>
      </c>
      <c r="AE906" s="126">
        <f t="shared" si="266"/>
        <v>0</v>
      </c>
      <c r="AF906" s="127"/>
      <c r="AG906" s="125"/>
      <c r="AH906" s="125">
        <f t="shared" si="267"/>
        <v>1</v>
      </c>
      <c r="AI906" s="125">
        <f t="shared" si="268"/>
        <v>1</v>
      </c>
      <c r="AJ906" s="125" t="str">
        <f t="shared" si="269"/>
        <v>Correct</v>
      </c>
      <c r="AK906" s="125"/>
      <c r="AL906" s="115" t="s">
        <v>83</v>
      </c>
      <c r="AM906" s="115">
        <v>73</v>
      </c>
      <c r="AN906" s="115" t="s">
        <v>181</v>
      </c>
      <c r="AO906" s="115" t="s">
        <v>197</v>
      </c>
      <c r="AP906" s="115" t="s">
        <v>85</v>
      </c>
      <c r="AT906" s="115" t="s">
        <v>94</v>
      </c>
      <c r="AU906" s="115" t="s">
        <v>106</v>
      </c>
      <c r="AV906" s="115" t="s">
        <v>91</v>
      </c>
      <c r="AW906" s="115" t="s">
        <v>91</v>
      </c>
    </row>
    <row r="907" spans="1:49">
      <c r="A907" s="115">
        <v>7045755927</v>
      </c>
      <c r="C907" s="115" t="s">
        <v>19</v>
      </c>
      <c r="O907" s="125"/>
      <c r="P907" s="125">
        <f t="shared" si="252"/>
        <v>1</v>
      </c>
      <c r="Q907" s="125">
        <f t="shared" si="253"/>
        <v>3</v>
      </c>
      <c r="R907" s="125"/>
      <c r="S907" s="125">
        <f t="shared" si="254"/>
        <v>0</v>
      </c>
      <c r="T907" s="125">
        <f t="shared" si="255"/>
        <v>1</v>
      </c>
      <c r="U907" s="125">
        <f t="shared" si="256"/>
        <v>0</v>
      </c>
      <c r="V907" s="126">
        <f t="shared" si="257"/>
        <v>0</v>
      </c>
      <c r="W907" s="126">
        <f t="shared" si="258"/>
        <v>0</v>
      </c>
      <c r="X907" s="126">
        <f t="shared" si="259"/>
        <v>0</v>
      </c>
      <c r="Y907" s="126">
        <f t="shared" si="260"/>
        <v>0</v>
      </c>
      <c r="Z907" s="126">
        <f t="shared" si="261"/>
        <v>0</v>
      </c>
      <c r="AA907" s="126">
        <f t="shared" si="262"/>
        <v>0</v>
      </c>
      <c r="AB907" s="126">
        <f t="shared" si="263"/>
        <v>0</v>
      </c>
      <c r="AC907" s="126">
        <f t="shared" si="264"/>
        <v>0</v>
      </c>
      <c r="AD907" s="126">
        <f t="shared" si="265"/>
        <v>0</v>
      </c>
      <c r="AE907" s="126">
        <f t="shared" si="266"/>
        <v>0</v>
      </c>
      <c r="AF907" s="127"/>
      <c r="AG907" s="125"/>
      <c r="AH907" s="125">
        <f t="shared" si="267"/>
        <v>1</v>
      </c>
      <c r="AI907" s="125">
        <f t="shared" si="268"/>
        <v>1</v>
      </c>
      <c r="AJ907" s="125" t="str">
        <f t="shared" si="269"/>
        <v>Correct</v>
      </c>
      <c r="AK907" s="125"/>
      <c r="AL907" s="115" t="s">
        <v>83</v>
      </c>
      <c r="AM907" s="115">
        <v>83</v>
      </c>
      <c r="AN907" s="115" t="s">
        <v>181</v>
      </c>
      <c r="AO907" s="115" t="s">
        <v>208</v>
      </c>
      <c r="AP907" s="115" t="s">
        <v>85</v>
      </c>
      <c r="AQ907" s="115" t="s">
        <v>86</v>
      </c>
      <c r="AR907" s="115" t="s">
        <v>87</v>
      </c>
      <c r="AT907" s="115" t="s">
        <v>109</v>
      </c>
      <c r="AU907" s="115" t="s">
        <v>106</v>
      </c>
      <c r="AV907" s="115" t="s">
        <v>91</v>
      </c>
      <c r="AW907" s="115" t="s">
        <v>86</v>
      </c>
    </row>
    <row r="908" spans="1:49">
      <c r="A908" s="115">
        <v>5585679936</v>
      </c>
      <c r="J908" s="115" t="s">
        <v>26</v>
      </c>
      <c r="O908" s="125"/>
      <c r="P908" s="125">
        <f t="shared" si="252"/>
        <v>1</v>
      </c>
      <c r="Q908" s="125">
        <f t="shared" si="253"/>
        <v>3</v>
      </c>
      <c r="R908" s="125"/>
      <c r="S908" s="125">
        <f t="shared" si="254"/>
        <v>0</v>
      </c>
      <c r="T908" s="125">
        <f t="shared" si="255"/>
        <v>0</v>
      </c>
      <c r="U908" s="125">
        <f t="shared" si="256"/>
        <v>0</v>
      </c>
      <c r="V908" s="126">
        <f t="shared" si="257"/>
        <v>0</v>
      </c>
      <c r="W908" s="126">
        <f t="shared" si="258"/>
        <v>0</v>
      </c>
      <c r="X908" s="126">
        <f t="shared" si="259"/>
        <v>0</v>
      </c>
      <c r="Y908" s="126">
        <f t="shared" si="260"/>
        <v>0</v>
      </c>
      <c r="Z908" s="126">
        <f t="shared" si="261"/>
        <v>0</v>
      </c>
      <c r="AA908" s="126">
        <f t="shared" si="262"/>
        <v>1</v>
      </c>
      <c r="AB908" s="126">
        <f t="shared" si="263"/>
        <v>0</v>
      </c>
      <c r="AC908" s="126">
        <f t="shared" si="264"/>
        <v>0</v>
      </c>
      <c r="AD908" s="126">
        <f t="shared" si="265"/>
        <v>0</v>
      </c>
      <c r="AE908" s="126">
        <f t="shared" si="266"/>
        <v>0</v>
      </c>
      <c r="AF908" s="127"/>
      <c r="AG908" s="125"/>
      <c r="AH908" s="125">
        <f t="shared" si="267"/>
        <v>1</v>
      </c>
      <c r="AI908" s="125">
        <f t="shared" si="268"/>
        <v>1</v>
      </c>
      <c r="AJ908" s="125" t="str">
        <f t="shared" si="269"/>
        <v>Correct</v>
      </c>
      <c r="AK908" s="125"/>
      <c r="AL908" s="115" t="s">
        <v>99</v>
      </c>
      <c r="AM908" s="115">
        <v>70</v>
      </c>
      <c r="AN908" s="115" t="s">
        <v>181</v>
      </c>
      <c r="AO908" s="115" t="s">
        <v>220</v>
      </c>
      <c r="AP908" s="115" t="s">
        <v>85</v>
      </c>
      <c r="AQ908" s="115" t="s">
        <v>86</v>
      </c>
      <c r="AR908" s="115" t="s">
        <v>87</v>
      </c>
      <c r="AS908" s="115" t="s">
        <v>101</v>
      </c>
      <c r="AT908" s="115" t="s">
        <v>89</v>
      </c>
      <c r="AU908" s="115" t="s">
        <v>106</v>
      </c>
      <c r="AV908" s="115" t="s">
        <v>91</v>
      </c>
      <c r="AW908" s="115" t="s">
        <v>86</v>
      </c>
    </row>
    <row r="909" spans="1:49">
      <c r="A909" s="115">
        <v>7045775644</v>
      </c>
      <c r="D909" s="115" t="s">
        <v>20</v>
      </c>
      <c r="N909" s="115" t="s">
        <v>30</v>
      </c>
      <c r="O909" s="125"/>
      <c r="P909" s="125">
        <f t="shared" si="252"/>
        <v>2</v>
      </c>
      <c r="Q909" s="125">
        <f t="shared" si="253"/>
        <v>1.5</v>
      </c>
      <c r="R909" s="125"/>
      <c r="S909" s="125">
        <f t="shared" si="254"/>
        <v>0</v>
      </c>
      <c r="T909" s="125">
        <f t="shared" si="255"/>
        <v>0</v>
      </c>
      <c r="U909" s="125">
        <f t="shared" si="256"/>
        <v>1</v>
      </c>
      <c r="V909" s="126">
        <f t="shared" si="257"/>
        <v>0</v>
      </c>
      <c r="W909" s="126">
        <f t="shared" si="258"/>
        <v>0</v>
      </c>
      <c r="X909" s="126">
        <f t="shared" si="259"/>
        <v>0</v>
      </c>
      <c r="Y909" s="126">
        <f t="shared" si="260"/>
        <v>0</v>
      </c>
      <c r="Z909" s="126">
        <f t="shared" si="261"/>
        <v>0</v>
      </c>
      <c r="AA909" s="126">
        <f t="shared" si="262"/>
        <v>0</v>
      </c>
      <c r="AB909" s="126">
        <f t="shared" si="263"/>
        <v>0</v>
      </c>
      <c r="AC909" s="126">
        <f t="shared" si="264"/>
        <v>0</v>
      </c>
      <c r="AD909" s="126">
        <f t="shared" si="265"/>
        <v>0</v>
      </c>
      <c r="AE909" s="126">
        <f t="shared" si="266"/>
        <v>1</v>
      </c>
      <c r="AF909" s="127"/>
      <c r="AG909" s="125"/>
      <c r="AH909" s="125">
        <f t="shared" si="267"/>
        <v>2</v>
      </c>
      <c r="AI909" s="125">
        <f t="shared" si="268"/>
        <v>2</v>
      </c>
      <c r="AJ909" s="125" t="str">
        <f t="shared" si="269"/>
        <v>Correct</v>
      </c>
      <c r="AK909" s="125"/>
      <c r="AL909" s="115" t="s">
        <v>99</v>
      </c>
      <c r="AN909" s="115" t="s">
        <v>181</v>
      </c>
      <c r="AO909" s="115" t="s">
        <v>184</v>
      </c>
      <c r="AP909" s="115" t="s">
        <v>85</v>
      </c>
      <c r="AQ909" s="115" t="s">
        <v>86</v>
      </c>
      <c r="AR909" s="115" t="s">
        <v>87</v>
      </c>
      <c r="AS909" s="115" t="s">
        <v>96</v>
      </c>
      <c r="AT909" s="115" t="s">
        <v>102</v>
      </c>
      <c r="AU909" s="115" t="s">
        <v>90</v>
      </c>
      <c r="AV909" s="115" t="s">
        <v>91</v>
      </c>
      <c r="AW909" s="115" t="s">
        <v>86</v>
      </c>
    </row>
    <row r="910" spans="1:49">
      <c r="A910" s="115">
        <v>6985431930</v>
      </c>
      <c r="C910" s="115" t="s">
        <v>19</v>
      </c>
      <c r="O910" s="125"/>
      <c r="P910" s="125">
        <f t="shared" si="252"/>
        <v>1</v>
      </c>
      <c r="Q910" s="125">
        <f t="shared" si="253"/>
        <v>3</v>
      </c>
      <c r="R910" s="125"/>
      <c r="S910" s="125">
        <f t="shared" si="254"/>
        <v>0</v>
      </c>
      <c r="T910" s="125">
        <f t="shared" si="255"/>
        <v>1</v>
      </c>
      <c r="U910" s="125">
        <f t="shared" si="256"/>
        <v>0</v>
      </c>
      <c r="V910" s="126">
        <f t="shared" si="257"/>
        <v>0</v>
      </c>
      <c r="W910" s="126">
        <f t="shared" si="258"/>
        <v>0</v>
      </c>
      <c r="X910" s="126">
        <f t="shared" si="259"/>
        <v>0</v>
      </c>
      <c r="Y910" s="126">
        <f t="shared" si="260"/>
        <v>0</v>
      </c>
      <c r="Z910" s="126">
        <f t="shared" si="261"/>
        <v>0</v>
      </c>
      <c r="AA910" s="126">
        <f t="shared" si="262"/>
        <v>0</v>
      </c>
      <c r="AB910" s="126">
        <f t="shared" si="263"/>
        <v>0</v>
      </c>
      <c r="AC910" s="126">
        <f t="shared" si="264"/>
        <v>0</v>
      </c>
      <c r="AD910" s="126">
        <f t="shared" si="265"/>
        <v>0</v>
      </c>
      <c r="AE910" s="126">
        <f t="shared" si="266"/>
        <v>0</v>
      </c>
      <c r="AF910" s="127"/>
      <c r="AG910" s="125"/>
      <c r="AH910" s="125">
        <f t="shared" si="267"/>
        <v>1</v>
      </c>
      <c r="AI910" s="125">
        <f t="shared" si="268"/>
        <v>1</v>
      </c>
      <c r="AJ910" s="125" t="str">
        <f t="shared" si="269"/>
        <v>Correct</v>
      </c>
      <c r="AK910" s="125"/>
      <c r="AL910" s="115" t="s">
        <v>83</v>
      </c>
      <c r="AM910" s="115">
        <v>79</v>
      </c>
      <c r="AN910" s="115" t="s">
        <v>84</v>
      </c>
      <c r="AO910" s="115" t="s">
        <v>145</v>
      </c>
      <c r="AP910" s="115" t="s">
        <v>85</v>
      </c>
      <c r="AQ910" s="115" t="s">
        <v>86</v>
      </c>
      <c r="AR910" s="115" t="s">
        <v>87</v>
      </c>
      <c r="AS910" s="115" t="s">
        <v>101</v>
      </c>
      <c r="AT910" s="115" t="s">
        <v>89</v>
      </c>
      <c r="AU910" s="115" t="s">
        <v>106</v>
      </c>
      <c r="AV910" s="115" t="s">
        <v>91</v>
      </c>
      <c r="AW910" s="115" t="s">
        <v>91</v>
      </c>
    </row>
    <row r="911" spans="1:49">
      <c r="A911" s="115">
        <v>6985428634</v>
      </c>
      <c r="F911" s="115" t="s">
        <v>22</v>
      </c>
      <c r="O911" s="125"/>
      <c r="P911" s="125">
        <f t="shared" si="252"/>
        <v>1</v>
      </c>
      <c r="Q911" s="125">
        <f t="shared" si="253"/>
        <v>3</v>
      </c>
      <c r="R911" s="125"/>
      <c r="S911" s="125">
        <f t="shared" si="254"/>
        <v>0</v>
      </c>
      <c r="T911" s="125">
        <f t="shared" si="255"/>
        <v>0</v>
      </c>
      <c r="U911" s="125">
        <f t="shared" si="256"/>
        <v>0</v>
      </c>
      <c r="V911" s="126">
        <f t="shared" si="257"/>
        <v>0</v>
      </c>
      <c r="W911" s="126">
        <f t="shared" si="258"/>
        <v>1</v>
      </c>
      <c r="X911" s="126">
        <f t="shared" si="259"/>
        <v>0</v>
      </c>
      <c r="Y911" s="126">
        <f t="shared" si="260"/>
        <v>0</v>
      </c>
      <c r="Z911" s="126">
        <f t="shared" si="261"/>
        <v>0</v>
      </c>
      <c r="AA911" s="126">
        <f t="shared" si="262"/>
        <v>0</v>
      </c>
      <c r="AB911" s="126">
        <f t="shared" si="263"/>
        <v>0</v>
      </c>
      <c r="AC911" s="126">
        <f t="shared" si="264"/>
        <v>0</v>
      </c>
      <c r="AD911" s="126">
        <f t="shared" si="265"/>
        <v>0</v>
      </c>
      <c r="AE911" s="126">
        <f t="shared" si="266"/>
        <v>0</v>
      </c>
      <c r="AF911" s="127"/>
      <c r="AG911" s="125"/>
      <c r="AH911" s="125">
        <f t="shared" si="267"/>
        <v>1</v>
      </c>
      <c r="AI911" s="125">
        <f t="shared" si="268"/>
        <v>1</v>
      </c>
      <c r="AJ911" s="125" t="str">
        <f t="shared" si="269"/>
        <v>Correct</v>
      </c>
      <c r="AK911" s="125"/>
      <c r="AL911" s="115" t="s">
        <v>83</v>
      </c>
      <c r="AM911" s="115">
        <v>71</v>
      </c>
      <c r="AN911" s="115" t="s">
        <v>84</v>
      </c>
      <c r="AO911" s="115" t="s">
        <v>130</v>
      </c>
      <c r="AP911" s="115" t="s">
        <v>92</v>
      </c>
      <c r="AQ911" s="115" t="s">
        <v>86</v>
      </c>
      <c r="AR911" s="115" t="s">
        <v>87</v>
      </c>
      <c r="AS911" s="115" t="s">
        <v>100</v>
      </c>
      <c r="AT911" s="115" t="s">
        <v>102</v>
      </c>
      <c r="AU911" s="115" t="s">
        <v>106</v>
      </c>
      <c r="AV911" s="115" t="s">
        <v>91</v>
      </c>
      <c r="AW911" s="115" t="s">
        <v>86</v>
      </c>
    </row>
    <row r="912" spans="1:49">
      <c r="A912" s="115">
        <v>7044856872</v>
      </c>
      <c r="O912" s="125"/>
      <c r="P912" s="125">
        <f t="shared" si="252"/>
        <v>0</v>
      </c>
      <c r="Q912" s="125" t="e">
        <f t="shared" si="253"/>
        <v>#DIV/0!</v>
      </c>
      <c r="R912" s="125"/>
      <c r="S912" s="125">
        <f t="shared" si="254"/>
        <v>0</v>
      </c>
      <c r="T912" s="125">
        <f t="shared" si="255"/>
        <v>0</v>
      </c>
      <c r="U912" s="125">
        <f t="shared" si="256"/>
        <v>0</v>
      </c>
      <c r="V912" s="126">
        <f t="shared" si="257"/>
        <v>0</v>
      </c>
      <c r="W912" s="126">
        <f t="shared" si="258"/>
        <v>0</v>
      </c>
      <c r="X912" s="126">
        <f t="shared" si="259"/>
        <v>0</v>
      </c>
      <c r="Y912" s="126">
        <f t="shared" si="260"/>
        <v>0</v>
      </c>
      <c r="Z912" s="126">
        <f t="shared" si="261"/>
        <v>0</v>
      </c>
      <c r="AA912" s="126">
        <f t="shared" si="262"/>
        <v>0</v>
      </c>
      <c r="AB912" s="126">
        <f t="shared" si="263"/>
        <v>0</v>
      </c>
      <c r="AC912" s="126">
        <f t="shared" si="264"/>
        <v>0</v>
      </c>
      <c r="AD912" s="126">
        <f t="shared" si="265"/>
        <v>0</v>
      </c>
      <c r="AE912" s="126">
        <f t="shared" si="266"/>
        <v>0</v>
      </c>
      <c r="AF912" s="127"/>
      <c r="AG912" s="125"/>
      <c r="AH912" s="125">
        <f t="shared" si="267"/>
        <v>0</v>
      </c>
      <c r="AI912" s="125">
        <f t="shared" si="268"/>
        <v>0</v>
      </c>
      <c r="AJ912" s="125" t="str">
        <f t="shared" si="269"/>
        <v>Correct</v>
      </c>
      <c r="AK912" s="125"/>
      <c r="AL912" s="115" t="s">
        <v>83</v>
      </c>
      <c r="AM912" s="115">
        <v>79</v>
      </c>
      <c r="AN912" s="115" t="s">
        <v>181</v>
      </c>
      <c r="AO912" s="115" t="s">
        <v>220</v>
      </c>
      <c r="AP912" s="115" t="s">
        <v>85</v>
      </c>
      <c r="AR912" s="115" t="s">
        <v>87</v>
      </c>
      <c r="AS912" s="115" t="s">
        <v>93</v>
      </c>
      <c r="AT912" s="115" t="s">
        <v>102</v>
      </c>
      <c r="AU912" s="115" t="s">
        <v>106</v>
      </c>
      <c r="AV912" s="115" t="s">
        <v>91</v>
      </c>
    </row>
    <row r="913" spans="1:49">
      <c r="A913" s="115">
        <v>6985190387</v>
      </c>
      <c r="C913" s="115" t="s">
        <v>19</v>
      </c>
      <c r="L913" s="115" t="s">
        <v>28</v>
      </c>
      <c r="O913" s="125"/>
      <c r="P913" s="125">
        <f t="shared" si="252"/>
        <v>2</v>
      </c>
      <c r="Q913" s="125">
        <f t="shared" si="253"/>
        <v>1.5</v>
      </c>
      <c r="R913" s="125"/>
      <c r="S913" s="125">
        <f t="shared" si="254"/>
        <v>0</v>
      </c>
      <c r="T913" s="125">
        <f t="shared" si="255"/>
        <v>1</v>
      </c>
      <c r="U913" s="125">
        <f t="shared" si="256"/>
        <v>0</v>
      </c>
      <c r="V913" s="126">
        <f t="shared" si="257"/>
        <v>0</v>
      </c>
      <c r="W913" s="126">
        <f t="shared" si="258"/>
        <v>0</v>
      </c>
      <c r="X913" s="126">
        <f t="shared" si="259"/>
        <v>0</v>
      </c>
      <c r="Y913" s="126">
        <f t="shared" si="260"/>
        <v>0</v>
      </c>
      <c r="Z913" s="126">
        <f t="shared" si="261"/>
        <v>0</v>
      </c>
      <c r="AA913" s="126">
        <f t="shared" si="262"/>
        <v>0</v>
      </c>
      <c r="AB913" s="126">
        <f t="shared" si="263"/>
        <v>0</v>
      </c>
      <c r="AC913" s="126">
        <f t="shared" si="264"/>
        <v>1</v>
      </c>
      <c r="AD913" s="126">
        <f t="shared" si="265"/>
        <v>0</v>
      </c>
      <c r="AE913" s="126">
        <f t="shared" si="266"/>
        <v>0</v>
      </c>
      <c r="AF913" s="127"/>
      <c r="AG913" s="125"/>
      <c r="AH913" s="125">
        <f t="shared" si="267"/>
        <v>2</v>
      </c>
      <c r="AI913" s="125">
        <f t="shared" si="268"/>
        <v>2</v>
      </c>
      <c r="AJ913" s="125" t="str">
        <f t="shared" si="269"/>
        <v>Correct</v>
      </c>
      <c r="AK913" s="125"/>
      <c r="AL913" s="115" t="s">
        <v>83</v>
      </c>
      <c r="AM913" s="115">
        <v>71</v>
      </c>
      <c r="AN913" s="115" t="s">
        <v>181</v>
      </c>
      <c r="AO913" s="115" t="s">
        <v>199</v>
      </c>
      <c r="AQ913" s="115" t="s">
        <v>86</v>
      </c>
      <c r="AR913" s="115" t="s">
        <v>87</v>
      </c>
      <c r="AT913" s="115" t="s">
        <v>102</v>
      </c>
      <c r="AU913" s="115" t="s">
        <v>90</v>
      </c>
      <c r="AV913" s="115" t="s">
        <v>91</v>
      </c>
      <c r="AW913" s="115" t="s">
        <v>91</v>
      </c>
    </row>
    <row r="914" spans="1:49">
      <c r="A914" s="115">
        <v>7045792997</v>
      </c>
      <c r="L914" s="115" t="s">
        <v>28</v>
      </c>
      <c r="N914" s="115" t="s">
        <v>30</v>
      </c>
      <c r="O914" s="125"/>
      <c r="P914" s="125">
        <f t="shared" si="252"/>
        <v>2</v>
      </c>
      <c r="Q914" s="125">
        <f t="shared" si="253"/>
        <v>1.5</v>
      </c>
      <c r="R914" s="125"/>
      <c r="S914" s="125">
        <f t="shared" si="254"/>
        <v>0</v>
      </c>
      <c r="T914" s="125">
        <f t="shared" si="255"/>
        <v>0</v>
      </c>
      <c r="U914" s="125">
        <f t="shared" si="256"/>
        <v>0</v>
      </c>
      <c r="V914" s="126">
        <f t="shared" si="257"/>
        <v>0</v>
      </c>
      <c r="W914" s="126">
        <f t="shared" si="258"/>
        <v>0</v>
      </c>
      <c r="X914" s="126">
        <f t="shared" si="259"/>
        <v>0</v>
      </c>
      <c r="Y914" s="126">
        <f t="shared" si="260"/>
        <v>0</v>
      </c>
      <c r="Z914" s="126">
        <f t="shared" si="261"/>
        <v>0</v>
      </c>
      <c r="AA914" s="126">
        <f t="shared" si="262"/>
        <v>0</v>
      </c>
      <c r="AB914" s="126">
        <f t="shared" si="263"/>
        <v>0</v>
      </c>
      <c r="AC914" s="126">
        <f t="shared" si="264"/>
        <v>1</v>
      </c>
      <c r="AD914" s="126">
        <f t="shared" si="265"/>
        <v>0</v>
      </c>
      <c r="AE914" s="126">
        <f t="shared" si="266"/>
        <v>1</v>
      </c>
      <c r="AF914" s="127"/>
      <c r="AG914" s="125"/>
      <c r="AH914" s="125">
        <f t="shared" si="267"/>
        <v>2</v>
      </c>
      <c r="AI914" s="125">
        <f t="shared" si="268"/>
        <v>2</v>
      </c>
      <c r="AJ914" s="125" t="str">
        <f t="shared" si="269"/>
        <v>Correct</v>
      </c>
      <c r="AK914" s="125"/>
      <c r="AL914" s="115" t="s">
        <v>99</v>
      </c>
      <c r="AM914" s="115">
        <v>81</v>
      </c>
      <c r="AN914" s="115" t="s">
        <v>181</v>
      </c>
      <c r="AO914" s="115" t="s">
        <v>194</v>
      </c>
      <c r="AP914" s="115" t="s">
        <v>85</v>
      </c>
      <c r="AR914" s="115" t="s">
        <v>87</v>
      </c>
      <c r="AS914" s="115" t="s">
        <v>100</v>
      </c>
      <c r="AT914" s="115" t="s">
        <v>94</v>
      </c>
      <c r="AU914" s="115" t="s">
        <v>106</v>
      </c>
      <c r="AV914" s="115" t="s">
        <v>91</v>
      </c>
      <c r="AW914" s="115" t="s">
        <v>91</v>
      </c>
    </row>
    <row r="915" spans="1:49">
      <c r="A915" s="115">
        <v>5586918996</v>
      </c>
      <c r="B915" s="115" t="s">
        <v>18</v>
      </c>
      <c r="C915" s="115" t="s">
        <v>19</v>
      </c>
      <c r="M915" s="115" t="s">
        <v>29</v>
      </c>
      <c r="O915" s="125"/>
      <c r="P915" s="125">
        <f t="shared" si="252"/>
        <v>3</v>
      </c>
      <c r="Q915" s="125">
        <f t="shared" si="253"/>
        <v>1</v>
      </c>
      <c r="R915" s="125"/>
      <c r="S915" s="125">
        <f t="shared" si="254"/>
        <v>1</v>
      </c>
      <c r="T915" s="125">
        <f t="shared" si="255"/>
        <v>1</v>
      </c>
      <c r="U915" s="125">
        <f t="shared" si="256"/>
        <v>0</v>
      </c>
      <c r="V915" s="126">
        <f t="shared" si="257"/>
        <v>0</v>
      </c>
      <c r="W915" s="126">
        <f t="shared" si="258"/>
        <v>0</v>
      </c>
      <c r="X915" s="126">
        <f t="shared" si="259"/>
        <v>0</v>
      </c>
      <c r="Y915" s="126">
        <f t="shared" si="260"/>
        <v>0</v>
      </c>
      <c r="Z915" s="126">
        <f t="shared" si="261"/>
        <v>0</v>
      </c>
      <c r="AA915" s="126">
        <f t="shared" si="262"/>
        <v>0</v>
      </c>
      <c r="AB915" s="126">
        <f t="shared" si="263"/>
        <v>0</v>
      </c>
      <c r="AC915" s="126">
        <f t="shared" si="264"/>
        <v>0</v>
      </c>
      <c r="AD915" s="126">
        <f t="shared" si="265"/>
        <v>1</v>
      </c>
      <c r="AE915" s="126">
        <f t="shared" si="266"/>
        <v>0</v>
      </c>
      <c r="AF915" s="127"/>
      <c r="AG915" s="125"/>
      <c r="AH915" s="125">
        <f t="shared" si="267"/>
        <v>3</v>
      </c>
      <c r="AI915" s="125">
        <f t="shared" si="268"/>
        <v>3</v>
      </c>
      <c r="AJ915" s="125" t="str">
        <f t="shared" si="269"/>
        <v>Correct</v>
      </c>
      <c r="AK915" s="125"/>
      <c r="AL915" s="115" t="s">
        <v>83</v>
      </c>
      <c r="AM915" s="115">
        <v>65</v>
      </c>
      <c r="AN915" s="115" t="s">
        <v>181</v>
      </c>
      <c r="AO915" s="115" t="s">
        <v>219</v>
      </c>
      <c r="AP915" s="115" t="s">
        <v>85</v>
      </c>
      <c r="AQ915" s="115" t="s">
        <v>86</v>
      </c>
      <c r="AR915" s="115" t="s">
        <v>87</v>
      </c>
      <c r="AS915" s="115" t="s">
        <v>88</v>
      </c>
      <c r="AT915" s="115" t="s">
        <v>89</v>
      </c>
      <c r="AU915" s="115" t="s">
        <v>90</v>
      </c>
      <c r="AV915" s="115" t="s">
        <v>91</v>
      </c>
      <c r="AW915" s="115" t="s">
        <v>91</v>
      </c>
    </row>
    <row r="916" spans="1:49">
      <c r="A916" s="115">
        <v>6985417227</v>
      </c>
      <c r="C916" s="115" t="s">
        <v>19</v>
      </c>
      <c r="O916" s="125"/>
      <c r="P916" s="125">
        <f t="shared" si="252"/>
        <v>1</v>
      </c>
      <c r="Q916" s="125">
        <f t="shared" si="253"/>
        <v>3</v>
      </c>
      <c r="R916" s="125"/>
      <c r="S916" s="125">
        <f t="shared" si="254"/>
        <v>0</v>
      </c>
      <c r="T916" s="125">
        <f t="shared" si="255"/>
        <v>1</v>
      </c>
      <c r="U916" s="125">
        <f t="shared" si="256"/>
        <v>0</v>
      </c>
      <c r="V916" s="126">
        <f t="shared" si="257"/>
        <v>0</v>
      </c>
      <c r="W916" s="126">
        <f t="shared" si="258"/>
        <v>0</v>
      </c>
      <c r="X916" s="126">
        <f t="shared" si="259"/>
        <v>0</v>
      </c>
      <c r="Y916" s="126">
        <f t="shared" si="260"/>
        <v>0</v>
      </c>
      <c r="Z916" s="126">
        <f t="shared" si="261"/>
        <v>0</v>
      </c>
      <c r="AA916" s="126">
        <f t="shared" si="262"/>
        <v>0</v>
      </c>
      <c r="AB916" s="126">
        <f t="shared" si="263"/>
        <v>0</v>
      </c>
      <c r="AC916" s="126">
        <f t="shared" si="264"/>
        <v>0</v>
      </c>
      <c r="AD916" s="126">
        <f t="shared" si="265"/>
        <v>0</v>
      </c>
      <c r="AE916" s="126">
        <f t="shared" si="266"/>
        <v>0</v>
      </c>
      <c r="AF916" s="127"/>
      <c r="AG916" s="125"/>
      <c r="AH916" s="125">
        <f t="shared" si="267"/>
        <v>1</v>
      </c>
      <c r="AI916" s="125">
        <f t="shared" si="268"/>
        <v>1</v>
      </c>
      <c r="AJ916" s="125" t="str">
        <f t="shared" si="269"/>
        <v>Correct</v>
      </c>
      <c r="AK916" s="125"/>
      <c r="AL916" s="115" t="s">
        <v>99</v>
      </c>
      <c r="AM916" s="115">
        <v>63</v>
      </c>
      <c r="AN916" s="115" t="s">
        <v>181</v>
      </c>
      <c r="AO916" s="115" t="s">
        <v>215</v>
      </c>
      <c r="AP916" s="115" t="s">
        <v>85</v>
      </c>
      <c r="AQ916" s="115" t="s">
        <v>86</v>
      </c>
      <c r="AR916" s="115" t="s">
        <v>87</v>
      </c>
      <c r="AS916" s="115" t="s">
        <v>101</v>
      </c>
      <c r="AT916" s="115" t="s">
        <v>102</v>
      </c>
      <c r="AU916" s="115" t="s">
        <v>90</v>
      </c>
      <c r="AV916" s="115" t="s">
        <v>91</v>
      </c>
      <c r="AW916" s="115" t="s">
        <v>91</v>
      </c>
    </row>
    <row r="917" spans="1:49">
      <c r="A917" s="115">
        <v>6985162708</v>
      </c>
      <c r="C917" s="115" t="s">
        <v>19</v>
      </c>
      <c r="O917" s="125"/>
      <c r="P917" s="125">
        <f t="shared" si="252"/>
        <v>1</v>
      </c>
      <c r="Q917" s="125">
        <f t="shared" si="253"/>
        <v>3</v>
      </c>
      <c r="R917" s="125"/>
      <c r="S917" s="125">
        <f t="shared" si="254"/>
        <v>0</v>
      </c>
      <c r="T917" s="125">
        <f t="shared" si="255"/>
        <v>1</v>
      </c>
      <c r="U917" s="125">
        <f t="shared" si="256"/>
        <v>0</v>
      </c>
      <c r="V917" s="126">
        <f t="shared" si="257"/>
        <v>0</v>
      </c>
      <c r="W917" s="126">
        <f t="shared" si="258"/>
        <v>0</v>
      </c>
      <c r="X917" s="126">
        <f t="shared" si="259"/>
        <v>0</v>
      </c>
      <c r="Y917" s="126">
        <f t="shared" si="260"/>
        <v>0</v>
      </c>
      <c r="Z917" s="126">
        <f t="shared" si="261"/>
        <v>0</v>
      </c>
      <c r="AA917" s="126">
        <f t="shared" si="262"/>
        <v>0</v>
      </c>
      <c r="AB917" s="126">
        <f t="shared" si="263"/>
        <v>0</v>
      </c>
      <c r="AC917" s="126">
        <f t="shared" si="264"/>
        <v>0</v>
      </c>
      <c r="AD917" s="126">
        <f t="shared" si="265"/>
        <v>0</v>
      </c>
      <c r="AE917" s="126">
        <f t="shared" si="266"/>
        <v>0</v>
      </c>
      <c r="AF917" s="127"/>
      <c r="AG917" s="125"/>
      <c r="AH917" s="125">
        <f t="shared" si="267"/>
        <v>1</v>
      </c>
      <c r="AI917" s="125">
        <f t="shared" si="268"/>
        <v>1</v>
      </c>
      <c r="AJ917" s="125" t="str">
        <f t="shared" si="269"/>
        <v>Correct</v>
      </c>
      <c r="AK917" s="125"/>
      <c r="AL917" s="115" t="s">
        <v>99</v>
      </c>
      <c r="AM917" s="115">
        <v>37</v>
      </c>
      <c r="AN917" s="115" t="s">
        <v>181</v>
      </c>
      <c r="AO917" s="115" t="s">
        <v>466</v>
      </c>
      <c r="AP917" s="115" t="s">
        <v>85</v>
      </c>
      <c r="AQ917" s="115" t="s">
        <v>86</v>
      </c>
      <c r="AR917" s="115" t="s">
        <v>87</v>
      </c>
      <c r="AS917" s="115" t="s">
        <v>88</v>
      </c>
      <c r="AT917" s="115" t="s">
        <v>89</v>
      </c>
      <c r="AU917" s="115" t="s">
        <v>90</v>
      </c>
      <c r="AV917" s="115" t="s">
        <v>91</v>
      </c>
      <c r="AW917" s="115" t="s">
        <v>91</v>
      </c>
    </row>
    <row r="918" spans="1:49">
      <c r="A918" s="115">
        <v>7045775235</v>
      </c>
      <c r="O918" s="125"/>
      <c r="P918" s="125">
        <f t="shared" si="252"/>
        <v>0</v>
      </c>
      <c r="Q918" s="125" t="e">
        <f t="shared" si="253"/>
        <v>#DIV/0!</v>
      </c>
      <c r="R918" s="125"/>
      <c r="S918" s="125">
        <f t="shared" si="254"/>
        <v>0</v>
      </c>
      <c r="T918" s="125">
        <f t="shared" si="255"/>
        <v>0</v>
      </c>
      <c r="U918" s="125">
        <f t="shared" si="256"/>
        <v>0</v>
      </c>
      <c r="V918" s="126">
        <f t="shared" si="257"/>
        <v>0</v>
      </c>
      <c r="W918" s="126">
        <f t="shared" si="258"/>
        <v>0</v>
      </c>
      <c r="X918" s="126">
        <f t="shared" si="259"/>
        <v>0</v>
      </c>
      <c r="Y918" s="126">
        <f t="shared" si="260"/>
        <v>0</v>
      </c>
      <c r="Z918" s="126">
        <f t="shared" si="261"/>
        <v>0</v>
      </c>
      <c r="AA918" s="126">
        <f t="shared" si="262"/>
        <v>0</v>
      </c>
      <c r="AB918" s="126">
        <f t="shared" si="263"/>
        <v>0</v>
      </c>
      <c r="AC918" s="126">
        <f t="shared" si="264"/>
        <v>0</v>
      </c>
      <c r="AD918" s="126">
        <f t="shared" si="265"/>
        <v>0</v>
      </c>
      <c r="AE918" s="126">
        <f t="shared" si="266"/>
        <v>0</v>
      </c>
      <c r="AF918" s="127"/>
      <c r="AG918" s="125"/>
      <c r="AH918" s="125">
        <f t="shared" si="267"/>
        <v>0</v>
      </c>
      <c r="AI918" s="125">
        <f t="shared" si="268"/>
        <v>0</v>
      </c>
      <c r="AJ918" s="125" t="str">
        <f t="shared" si="269"/>
        <v>Correct</v>
      </c>
      <c r="AK918" s="125"/>
      <c r="AL918" s="115"/>
      <c r="AN918" s="115" t="s">
        <v>181</v>
      </c>
      <c r="AO918" s="115" t="s">
        <v>200</v>
      </c>
      <c r="AP918" s="115" t="s">
        <v>85</v>
      </c>
      <c r="AQ918" s="115" t="s">
        <v>86</v>
      </c>
      <c r="AR918" s="115" t="s">
        <v>87</v>
      </c>
      <c r="AS918" s="115" t="s">
        <v>101</v>
      </c>
      <c r="AT918" s="115" t="s">
        <v>94</v>
      </c>
      <c r="AU918" s="115" t="s">
        <v>106</v>
      </c>
      <c r="AV918" s="115" t="s">
        <v>91</v>
      </c>
      <c r="AW918" s="115" t="s">
        <v>91</v>
      </c>
    </row>
    <row r="919" spans="1:49">
      <c r="A919" s="115">
        <v>7020344915</v>
      </c>
      <c r="L919" s="115" t="s">
        <v>28</v>
      </c>
      <c r="O919" s="125"/>
      <c r="P919" s="125">
        <f t="shared" si="252"/>
        <v>1</v>
      </c>
      <c r="Q919" s="125">
        <f t="shared" si="253"/>
        <v>3</v>
      </c>
      <c r="R919" s="125"/>
      <c r="S919" s="125">
        <f t="shared" si="254"/>
        <v>0</v>
      </c>
      <c r="T919" s="125">
        <f t="shared" si="255"/>
        <v>0</v>
      </c>
      <c r="U919" s="125">
        <f t="shared" si="256"/>
        <v>0</v>
      </c>
      <c r="V919" s="126">
        <f t="shared" si="257"/>
        <v>0</v>
      </c>
      <c r="W919" s="126">
        <f t="shared" si="258"/>
        <v>0</v>
      </c>
      <c r="X919" s="126">
        <f t="shared" si="259"/>
        <v>0</v>
      </c>
      <c r="Y919" s="126">
        <f t="shared" si="260"/>
        <v>0</v>
      </c>
      <c r="Z919" s="126">
        <f t="shared" si="261"/>
        <v>0</v>
      </c>
      <c r="AA919" s="126">
        <f t="shared" si="262"/>
        <v>0</v>
      </c>
      <c r="AB919" s="126">
        <f t="shared" si="263"/>
        <v>0</v>
      </c>
      <c r="AC919" s="126">
        <f t="shared" si="264"/>
        <v>1</v>
      </c>
      <c r="AD919" s="126">
        <f t="shared" si="265"/>
        <v>0</v>
      </c>
      <c r="AE919" s="126">
        <f t="shared" si="266"/>
        <v>0</v>
      </c>
      <c r="AF919" s="127"/>
      <c r="AG919" s="125"/>
      <c r="AH919" s="125">
        <f t="shared" si="267"/>
        <v>1</v>
      </c>
      <c r="AI919" s="125">
        <f t="shared" si="268"/>
        <v>1</v>
      </c>
      <c r="AJ919" s="125" t="str">
        <f t="shared" si="269"/>
        <v>Correct</v>
      </c>
      <c r="AK919" s="125"/>
      <c r="AL919" s="115" t="s">
        <v>99</v>
      </c>
      <c r="AM919" s="115">
        <v>32</v>
      </c>
      <c r="AN919" s="115" t="s">
        <v>181</v>
      </c>
      <c r="AO919" s="115" t="s">
        <v>440</v>
      </c>
      <c r="AP919" s="115" t="s">
        <v>85</v>
      </c>
      <c r="AQ919" s="115" t="s">
        <v>86</v>
      </c>
      <c r="AR919" s="115" t="s">
        <v>87</v>
      </c>
      <c r="AS919" s="115" t="s">
        <v>101</v>
      </c>
      <c r="AT919" s="115" t="s">
        <v>102</v>
      </c>
      <c r="AU919" s="115" t="s">
        <v>103</v>
      </c>
      <c r="AV919" s="115" t="s">
        <v>91</v>
      </c>
      <c r="AW919" s="115" t="s">
        <v>91</v>
      </c>
    </row>
    <row r="920" spans="1:49">
      <c r="A920" s="115">
        <v>7020342047</v>
      </c>
      <c r="L920" s="115" t="s">
        <v>28</v>
      </c>
      <c r="O920" s="125"/>
      <c r="P920" s="125">
        <f t="shared" si="252"/>
        <v>1</v>
      </c>
      <c r="Q920" s="125">
        <f t="shared" si="253"/>
        <v>3</v>
      </c>
      <c r="R920" s="125"/>
      <c r="S920" s="125">
        <f t="shared" si="254"/>
        <v>0</v>
      </c>
      <c r="T920" s="125">
        <f t="shared" si="255"/>
        <v>0</v>
      </c>
      <c r="U920" s="125">
        <f t="shared" si="256"/>
        <v>0</v>
      </c>
      <c r="V920" s="126">
        <f t="shared" si="257"/>
        <v>0</v>
      </c>
      <c r="W920" s="126">
        <f t="shared" si="258"/>
        <v>0</v>
      </c>
      <c r="X920" s="126">
        <f t="shared" si="259"/>
        <v>0</v>
      </c>
      <c r="Y920" s="126">
        <f t="shared" si="260"/>
        <v>0</v>
      </c>
      <c r="Z920" s="126">
        <f t="shared" si="261"/>
        <v>0</v>
      </c>
      <c r="AA920" s="126">
        <f t="shared" si="262"/>
        <v>0</v>
      </c>
      <c r="AB920" s="126">
        <f t="shared" si="263"/>
        <v>0</v>
      </c>
      <c r="AC920" s="126">
        <f t="shared" si="264"/>
        <v>1</v>
      </c>
      <c r="AD920" s="126">
        <f t="shared" si="265"/>
        <v>0</v>
      </c>
      <c r="AE920" s="126">
        <f t="shared" si="266"/>
        <v>0</v>
      </c>
      <c r="AF920" s="127"/>
      <c r="AG920" s="125"/>
      <c r="AH920" s="125">
        <f t="shared" si="267"/>
        <v>1</v>
      </c>
      <c r="AI920" s="125">
        <f t="shared" si="268"/>
        <v>1</v>
      </c>
      <c r="AJ920" s="125" t="str">
        <f t="shared" si="269"/>
        <v>Correct</v>
      </c>
      <c r="AK920" s="125"/>
      <c r="AL920" s="115" t="s">
        <v>99</v>
      </c>
      <c r="AM920" s="115">
        <v>18</v>
      </c>
      <c r="AN920" s="115" t="s">
        <v>181</v>
      </c>
      <c r="AO920" s="115" t="s">
        <v>207</v>
      </c>
      <c r="AP920" s="115" t="s">
        <v>85</v>
      </c>
      <c r="AQ920" s="115" t="s">
        <v>91</v>
      </c>
      <c r="AR920" s="115" t="s">
        <v>87</v>
      </c>
      <c r="AS920" s="115" t="s">
        <v>88</v>
      </c>
      <c r="AT920" s="115" t="s">
        <v>94</v>
      </c>
      <c r="AU920" s="115" t="s">
        <v>95</v>
      </c>
      <c r="AV920" s="115" t="s">
        <v>91</v>
      </c>
      <c r="AW920" s="115" t="s">
        <v>91</v>
      </c>
    </row>
    <row r="921" spans="1:49">
      <c r="A921" s="115">
        <v>7011001369</v>
      </c>
      <c r="B921" s="115" t="s">
        <v>18</v>
      </c>
      <c r="C921" s="115" t="s">
        <v>19</v>
      </c>
      <c r="D921" s="115" t="s">
        <v>20</v>
      </c>
      <c r="E921" s="115" t="s">
        <v>21</v>
      </c>
      <c r="I921" s="115" t="s">
        <v>25</v>
      </c>
      <c r="M921" s="115" t="s">
        <v>29</v>
      </c>
      <c r="O921" s="125"/>
      <c r="P921" s="125">
        <f t="shared" si="252"/>
        <v>6</v>
      </c>
      <c r="Q921" s="125">
        <f t="shared" si="253"/>
        <v>0.5</v>
      </c>
      <c r="R921" s="125"/>
      <c r="S921" s="125">
        <f t="shared" si="254"/>
        <v>0.5</v>
      </c>
      <c r="T921" s="125">
        <f t="shared" si="255"/>
        <v>0.5</v>
      </c>
      <c r="U921" s="125">
        <f t="shared" si="256"/>
        <v>0.5</v>
      </c>
      <c r="V921" s="126">
        <f t="shared" si="257"/>
        <v>0.5</v>
      </c>
      <c r="W921" s="126">
        <f t="shared" si="258"/>
        <v>0</v>
      </c>
      <c r="X921" s="126">
        <f t="shared" si="259"/>
        <v>0</v>
      </c>
      <c r="Y921" s="126">
        <f t="shared" si="260"/>
        <v>0</v>
      </c>
      <c r="Z921" s="126">
        <f t="shared" si="261"/>
        <v>0.5</v>
      </c>
      <c r="AA921" s="126">
        <f t="shared" si="262"/>
        <v>0</v>
      </c>
      <c r="AB921" s="126">
        <f t="shared" si="263"/>
        <v>0</v>
      </c>
      <c r="AC921" s="126">
        <f t="shared" si="264"/>
        <v>0</v>
      </c>
      <c r="AD921" s="126">
        <f t="shared" si="265"/>
        <v>0.5</v>
      </c>
      <c r="AE921" s="126">
        <f t="shared" si="266"/>
        <v>0</v>
      </c>
      <c r="AF921" s="127"/>
      <c r="AG921" s="125"/>
      <c r="AH921" s="125">
        <f t="shared" si="267"/>
        <v>3</v>
      </c>
      <c r="AI921" s="125">
        <f t="shared" si="268"/>
        <v>6</v>
      </c>
      <c r="AJ921" s="125" t="str">
        <f t="shared" si="269"/>
        <v>Correct</v>
      </c>
      <c r="AK921" s="125"/>
      <c r="AL921" s="115" t="s">
        <v>83</v>
      </c>
      <c r="AN921" s="115" t="s">
        <v>84</v>
      </c>
      <c r="AO921" s="115" t="s">
        <v>154</v>
      </c>
      <c r="AP921" s="115" t="s">
        <v>85</v>
      </c>
      <c r="AQ921" s="115" t="s">
        <v>86</v>
      </c>
      <c r="AR921" s="115" t="s">
        <v>87</v>
      </c>
      <c r="AS921" s="115" t="s">
        <v>93</v>
      </c>
      <c r="AT921" s="115" t="s">
        <v>89</v>
      </c>
      <c r="AU921" s="115" t="s">
        <v>90</v>
      </c>
      <c r="AV921" s="115" t="s">
        <v>91</v>
      </c>
      <c r="AW921" s="115" t="s">
        <v>86</v>
      </c>
    </row>
    <row r="922" spans="1:49">
      <c r="A922" s="115">
        <v>7011081425</v>
      </c>
      <c r="O922" s="125"/>
      <c r="P922" s="125">
        <f t="shared" si="252"/>
        <v>0</v>
      </c>
      <c r="Q922" s="125" t="e">
        <f t="shared" si="253"/>
        <v>#DIV/0!</v>
      </c>
      <c r="R922" s="125"/>
      <c r="S922" s="125">
        <f t="shared" si="254"/>
        <v>0</v>
      </c>
      <c r="T922" s="125">
        <f t="shared" si="255"/>
        <v>0</v>
      </c>
      <c r="U922" s="125">
        <f t="shared" si="256"/>
        <v>0</v>
      </c>
      <c r="V922" s="126">
        <f t="shared" si="257"/>
        <v>0</v>
      </c>
      <c r="W922" s="126">
        <f t="shared" si="258"/>
        <v>0</v>
      </c>
      <c r="X922" s="126">
        <f t="shared" si="259"/>
        <v>0</v>
      </c>
      <c r="Y922" s="126">
        <f t="shared" si="260"/>
        <v>0</v>
      </c>
      <c r="Z922" s="126">
        <f t="shared" si="261"/>
        <v>0</v>
      </c>
      <c r="AA922" s="126">
        <f t="shared" si="262"/>
        <v>0</v>
      </c>
      <c r="AB922" s="126">
        <f t="shared" si="263"/>
        <v>0</v>
      </c>
      <c r="AC922" s="126">
        <f t="shared" si="264"/>
        <v>0</v>
      </c>
      <c r="AD922" s="126">
        <f t="shared" si="265"/>
        <v>0</v>
      </c>
      <c r="AE922" s="126">
        <f t="shared" si="266"/>
        <v>0</v>
      </c>
      <c r="AF922" s="127"/>
      <c r="AG922" s="125"/>
      <c r="AH922" s="125">
        <f t="shared" si="267"/>
        <v>0</v>
      </c>
      <c r="AI922" s="125">
        <f t="shared" si="268"/>
        <v>0</v>
      </c>
      <c r="AJ922" s="125" t="str">
        <f t="shared" si="269"/>
        <v>Correct</v>
      </c>
      <c r="AK922" s="125"/>
      <c r="AL922" s="115" t="s">
        <v>99</v>
      </c>
      <c r="AM922" s="115">
        <v>45</v>
      </c>
      <c r="AN922" s="115" t="s">
        <v>181</v>
      </c>
      <c r="AO922" s="115" t="s">
        <v>198</v>
      </c>
      <c r="AP922" s="115" t="s">
        <v>85</v>
      </c>
      <c r="AQ922" s="115" t="s">
        <v>86</v>
      </c>
      <c r="AR922" s="115" t="s">
        <v>87</v>
      </c>
      <c r="AS922" s="115" t="s">
        <v>101</v>
      </c>
      <c r="AT922" s="115" t="s">
        <v>89</v>
      </c>
      <c r="AU922" s="115" t="s">
        <v>90</v>
      </c>
      <c r="AV922" s="115" t="s">
        <v>91</v>
      </c>
      <c r="AW922" s="115" t="s">
        <v>91</v>
      </c>
    </row>
    <row r="923" spans="1:49">
      <c r="A923" s="115">
        <v>6985448550</v>
      </c>
      <c r="O923" s="125"/>
      <c r="P923" s="125">
        <f t="shared" si="252"/>
        <v>0</v>
      </c>
      <c r="Q923" s="125" t="e">
        <f t="shared" si="253"/>
        <v>#DIV/0!</v>
      </c>
      <c r="R923" s="125"/>
      <c r="S923" s="125">
        <f t="shared" si="254"/>
        <v>0</v>
      </c>
      <c r="T923" s="125">
        <f t="shared" si="255"/>
        <v>0</v>
      </c>
      <c r="U923" s="125">
        <f t="shared" si="256"/>
        <v>0</v>
      </c>
      <c r="V923" s="126">
        <f t="shared" si="257"/>
        <v>0</v>
      </c>
      <c r="W923" s="126">
        <f t="shared" si="258"/>
        <v>0</v>
      </c>
      <c r="X923" s="126">
        <f t="shared" si="259"/>
        <v>0</v>
      </c>
      <c r="Y923" s="126">
        <f t="shared" si="260"/>
        <v>0</v>
      </c>
      <c r="Z923" s="126">
        <f t="shared" si="261"/>
        <v>0</v>
      </c>
      <c r="AA923" s="126">
        <f t="shared" si="262"/>
        <v>0</v>
      </c>
      <c r="AB923" s="126">
        <f t="shared" si="263"/>
        <v>0</v>
      </c>
      <c r="AC923" s="126">
        <f t="shared" si="264"/>
        <v>0</v>
      </c>
      <c r="AD923" s="126">
        <f t="shared" si="265"/>
        <v>0</v>
      </c>
      <c r="AE923" s="126">
        <f t="shared" si="266"/>
        <v>0</v>
      </c>
      <c r="AF923" s="127"/>
      <c r="AG923" s="125"/>
      <c r="AH923" s="125">
        <f t="shared" si="267"/>
        <v>0</v>
      </c>
      <c r="AI923" s="125">
        <f t="shared" si="268"/>
        <v>0</v>
      </c>
      <c r="AJ923" s="125" t="str">
        <f t="shared" si="269"/>
        <v>Correct</v>
      </c>
      <c r="AK923" s="125"/>
      <c r="AL923" s="115" t="s">
        <v>83</v>
      </c>
      <c r="AM923" s="115">
        <v>72</v>
      </c>
      <c r="AN923" s="115" t="s">
        <v>181</v>
      </c>
      <c r="AO923" s="115" t="s">
        <v>478</v>
      </c>
      <c r="AP923" s="115" t="s">
        <v>85</v>
      </c>
      <c r="AQ923" s="115" t="s">
        <v>86</v>
      </c>
      <c r="AR923" s="115" t="s">
        <v>233</v>
      </c>
      <c r="AS923" s="115" t="s">
        <v>100</v>
      </c>
      <c r="AU923" s="115" t="s">
        <v>106</v>
      </c>
      <c r="AV923" s="115" t="s">
        <v>91</v>
      </c>
      <c r="AW923" s="115" t="s">
        <v>91</v>
      </c>
    </row>
    <row r="924" spans="1:49">
      <c r="A924" s="115">
        <v>6985186054</v>
      </c>
      <c r="O924" s="125"/>
      <c r="P924" s="125">
        <f t="shared" si="252"/>
        <v>0</v>
      </c>
      <c r="Q924" s="125" t="e">
        <f t="shared" si="253"/>
        <v>#DIV/0!</v>
      </c>
      <c r="R924" s="125"/>
      <c r="S924" s="125">
        <f t="shared" si="254"/>
        <v>0</v>
      </c>
      <c r="T924" s="125">
        <f t="shared" si="255"/>
        <v>0</v>
      </c>
      <c r="U924" s="125">
        <f t="shared" si="256"/>
        <v>0</v>
      </c>
      <c r="V924" s="126">
        <f t="shared" si="257"/>
        <v>0</v>
      </c>
      <c r="W924" s="126">
        <f t="shared" si="258"/>
        <v>0</v>
      </c>
      <c r="X924" s="126">
        <f t="shared" si="259"/>
        <v>0</v>
      </c>
      <c r="Y924" s="126">
        <f t="shared" si="260"/>
        <v>0</v>
      </c>
      <c r="Z924" s="126">
        <f t="shared" si="261"/>
        <v>0</v>
      </c>
      <c r="AA924" s="126">
        <f t="shared" si="262"/>
        <v>0</v>
      </c>
      <c r="AB924" s="126">
        <f t="shared" si="263"/>
        <v>0</v>
      </c>
      <c r="AC924" s="126">
        <f t="shared" si="264"/>
        <v>0</v>
      </c>
      <c r="AD924" s="126">
        <f t="shared" si="265"/>
        <v>0</v>
      </c>
      <c r="AE924" s="126">
        <f t="shared" si="266"/>
        <v>0</v>
      </c>
      <c r="AF924" s="127"/>
      <c r="AG924" s="125"/>
      <c r="AH924" s="125">
        <f t="shared" si="267"/>
        <v>0</v>
      </c>
      <c r="AI924" s="125">
        <f t="shared" si="268"/>
        <v>0</v>
      </c>
      <c r="AJ924" s="125" t="str">
        <f t="shared" si="269"/>
        <v>Correct</v>
      </c>
      <c r="AK924" s="125"/>
      <c r="AL924" s="115" t="s">
        <v>99</v>
      </c>
      <c r="AM924" s="115">
        <v>76</v>
      </c>
      <c r="AN924" s="115" t="s">
        <v>181</v>
      </c>
      <c r="AO924" s="115" t="s">
        <v>210</v>
      </c>
      <c r="AP924" s="115" t="s">
        <v>85</v>
      </c>
      <c r="AQ924" s="115" t="s">
        <v>86</v>
      </c>
      <c r="AR924" s="115" t="s">
        <v>87</v>
      </c>
      <c r="AS924" s="115" t="s">
        <v>88</v>
      </c>
      <c r="AT924" s="115" t="s">
        <v>94</v>
      </c>
    </row>
    <row r="925" spans="1:49">
      <c r="A925" s="115">
        <v>7045759020</v>
      </c>
      <c r="O925" s="125"/>
      <c r="P925" s="125">
        <f t="shared" si="252"/>
        <v>0</v>
      </c>
      <c r="Q925" s="125" t="e">
        <f t="shared" si="253"/>
        <v>#DIV/0!</v>
      </c>
      <c r="R925" s="125"/>
      <c r="S925" s="125">
        <f t="shared" si="254"/>
        <v>0</v>
      </c>
      <c r="T925" s="125">
        <f t="shared" si="255"/>
        <v>0</v>
      </c>
      <c r="U925" s="125">
        <f t="shared" si="256"/>
        <v>0</v>
      </c>
      <c r="V925" s="126">
        <f t="shared" si="257"/>
        <v>0</v>
      </c>
      <c r="W925" s="126">
        <f t="shared" si="258"/>
        <v>0</v>
      </c>
      <c r="X925" s="126">
        <f t="shared" si="259"/>
        <v>0</v>
      </c>
      <c r="Y925" s="126">
        <f t="shared" si="260"/>
        <v>0</v>
      </c>
      <c r="Z925" s="126">
        <f t="shared" si="261"/>
        <v>0</v>
      </c>
      <c r="AA925" s="126">
        <f t="shared" si="262"/>
        <v>0</v>
      </c>
      <c r="AB925" s="126">
        <f t="shared" si="263"/>
        <v>0</v>
      </c>
      <c r="AC925" s="126">
        <f t="shared" si="264"/>
        <v>0</v>
      </c>
      <c r="AD925" s="126">
        <f t="shared" si="265"/>
        <v>0</v>
      </c>
      <c r="AE925" s="126">
        <f t="shared" si="266"/>
        <v>0</v>
      </c>
      <c r="AF925" s="127"/>
      <c r="AG925" s="125"/>
      <c r="AH925" s="125">
        <f t="shared" si="267"/>
        <v>0</v>
      </c>
      <c r="AI925" s="125">
        <f t="shared" si="268"/>
        <v>0</v>
      </c>
      <c r="AJ925" s="125" t="str">
        <f t="shared" si="269"/>
        <v>Correct</v>
      </c>
      <c r="AK925" s="125"/>
      <c r="AL925" s="115" t="s">
        <v>99</v>
      </c>
      <c r="AM925" s="115">
        <v>47</v>
      </c>
      <c r="AN925" s="115" t="s">
        <v>181</v>
      </c>
      <c r="AO925" s="115" t="s">
        <v>190</v>
      </c>
      <c r="AP925" s="115" t="s">
        <v>97</v>
      </c>
      <c r="AQ925" s="115" t="s">
        <v>86</v>
      </c>
      <c r="AR925" s="115" t="s">
        <v>87</v>
      </c>
      <c r="AS925" s="115" t="s">
        <v>101</v>
      </c>
      <c r="AT925" s="115" t="s">
        <v>112</v>
      </c>
      <c r="AU925" s="115" t="s">
        <v>90</v>
      </c>
      <c r="AV925" s="115" t="s">
        <v>91</v>
      </c>
      <c r="AW925" s="115" t="s">
        <v>91</v>
      </c>
    </row>
    <row r="926" spans="1:49">
      <c r="A926" s="115">
        <v>7011002799</v>
      </c>
      <c r="D926" s="115" t="s">
        <v>20</v>
      </c>
      <c r="K926" s="115" t="s">
        <v>27</v>
      </c>
      <c r="N926" s="115" t="s">
        <v>30</v>
      </c>
      <c r="O926" s="125"/>
      <c r="P926" s="125">
        <f t="shared" si="252"/>
        <v>3</v>
      </c>
      <c r="Q926" s="125">
        <f t="shared" si="253"/>
        <v>1</v>
      </c>
      <c r="R926" s="125"/>
      <c r="S926" s="125">
        <f t="shared" si="254"/>
        <v>0</v>
      </c>
      <c r="T926" s="125">
        <f t="shared" si="255"/>
        <v>0</v>
      </c>
      <c r="U926" s="125">
        <f t="shared" si="256"/>
        <v>1</v>
      </c>
      <c r="V926" s="126">
        <f t="shared" si="257"/>
        <v>0</v>
      </c>
      <c r="W926" s="126">
        <f t="shared" si="258"/>
        <v>0</v>
      </c>
      <c r="X926" s="126">
        <f t="shared" si="259"/>
        <v>0</v>
      </c>
      <c r="Y926" s="126">
        <f t="shared" si="260"/>
        <v>0</v>
      </c>
      <c r="Z926" s="126">
        <f t="shared" si="261"/>
        <v>0</v>
      </c>
      <c r="AA926" s="126">
        <f t="shared" si="262"/>
        <v>0</v>
      </c>
      <c r="AB926" s="126">
        <f t="shared" si="263"/>
        <v>1</v>
      </c>
      <c r="AC926" s="126">
        <f t="shared" si="264"/>
        <v>0</v>
      </c>
      <c r="AD926" s="126">
        <f t="shared" si="265"/>
        <v>0</v>
      </c>
      <c r="AE926" s="126">
        <f t="shared" si="266"/>
        <v>1</v>
      </c>
      <c r="AF926" s="127"/>
      <c r="AG926" s="125"/>
      <c r="AH926" s="125">
        <f t="shared" si="267"/>
        <v>3</v>
      </c>
      <c r="AI926" s="125">
        <f t="shared" si="268"/>
        <v>3</v>
      </c>
      <c r="AJ926" s="125" t="str">
        <f t="shared" si="269"/>
        <v>Correct</v>
      </c>
      <c r="AK926" s="125"/>
      <c r="AL926" s="115" t="s">
        <v>83</v>
      </c>
      <c r="AM926" s="115">
        <v>67</v>
      </c>
      <c r="AN926" s="115" t="s">
        <v>84</v>
      </c>
      <c r="AO926" s="115" t="s">
        <v>167</v>
      </c>
      <c r="AP926" s="115" t="s">
        <v>92</v>
      </c>
      <c r="AQ926" s="115" t="s">
        <v>86</v>
      </c>
      <c r="AR926" s="115" t="s">
        <v>462</v>
      </c>
      <c r="AS926" s="115" t="s">
        <v>93</v>
      </c>
      <c r="AT926" s="115" t="s">
        <v>94</v>
      </c>
      <c r="AU926" s="115" t="s">
        <v>106</v>
      </c>
      <c r="AV926" s="115" t="s">
        <v>91</v>
      </c>
      <c r="AW926" s="115" t="s">
        <v>91</v>
      </c>
    </row>
    <row r="927" spans="1:49">
      <c r="A927" s="115">
        <v>6985426303</v>
      </c>
      <c r="B927" s="115" t="s">
        <v>18</v>
      </c>
      <c r="C927" s="115" t="s">
        <v>19</v>
      </c>
      <c r="J927" s="115" t="s">
        <v>26</v>
      </c>
      <c r="O927" s="125"/>
      <c r="P927" s="125">
        <f t="shared" si="252"/>
        <v>3</v>
      </c>
      <c r="Q927" s="125">
        <f t="shared" si="253"/>
        <v>1</v>
      </c>
      <c r="R927" s="125"/>
      <c r="S927" s="125">
        <f t="shared" si="254"/>
        <v>1</v>
      </c>
      <c r="T927" s="125">
        <f t="shared" si="255"/>
        <v>1</v>
      </c>
      <c r="U927" s="125">
        <f t="shared" si="256"/>
        <v>0</v>
      </c>
      <c r="V927" s="126">
        <f t="shared" si="257"/>
        <v>0</v>
      </c>
      <c r="W927" s="126">
        <f t="shared" si="258"/>
        <v>0</v>
      </c>
      <c r="X927" s="126">
        <f t="shared" si="259"/>
        <v>0</v>
      </c>
      <c r="Y927" s="126">
        <f t="shared" si="260"/>
        <v>0</v>
      </c>
      <c r="Z927" s="126">
        <f t="shared" si="261"/>
        <v>0</v>
      </c>
      <c r="AA927" s="126">
        <f t="shared" si="262"/>
        <v>1</v>
      </c>
      <c r="AB927" s="126">
        <f t="shared" si="263"/>
        <v>0</v>
      </c>
      <c r="AC927" s="126">
        <f t="shared" si="264"/>
        <v>0</v>
      </c>
      <c r="AD927" s="126">
        <f t="shared" si="265"/>
        <v>0</v>
      </c>
      <c r="AE927" s="126">
        <f t="shared" si="266"/>
        <v>0</v>
      </c>
      <c r="AF927" s="127"/>
      <c r="AG927" s="125"/>
      <c r="AH927" s="125">
        <f t="shared" si="267"/>
        <v>3</v>
      </c>
      <c r="AI927" s="125">
        <f t="shared" si="268"/>
        <v>3</v>
      </c>
      <c r="AJ927" s="125" t="str">
        <f t="shared" si="269"/>
        <v>Correct</v>
      </c>
      <c r="AK927" s="125"/>
      <c r="AL927" s="115" t="s">
        <v>83</v>
      </c>
      <c r="AM927" s="115">
        <v>83</v>
      </c>
      <c r="AN927" s="115" t="s">
        <v>84</v>
      </c>
      <c r="AO927" s="115" t="s">
        <v>122</v>
      </c>
      <c r="AP927" s="115" t="s">
        <v>85</v>
      </c>
      <c r="AQ927" s="115" t="s">
        <v>86</v>
      </c>
      <c r="AR927" s="115" t="s">
        <v>87</v>
      </c>
      <c r="AT927" s="115" t="s">
        <v>89</v>
      </c>
      <c r="AU927" s="115" t="s">
        <v>106</v>
      </c>
      <c r="AV927" s="115" t="s">
        <v>91</v>
      </c>
      <c r="AW927" s="115" t="s">
        <v>86</v>
      </c>
    </row>
    <row r="928" spans="1:49">
      <c r="A928" s="115">
        <v>7044849217</v>
      </c>
      <c r="C928" s="115" t="s">
        <v>19</v>
      </c>
      <c r="I928" s="115" t="s">
        <v>25</v>
      </c>
      <c r="O928" s="125"/>
      <c r="P928" s="125">
        <f t="shared" si="252"/>
        <v>2</v>
      </c>
      <c r="Q928" s="125">
        <f t="shared" si="253"/>
        <v>1.5</v>
      </c>
      <c r="R928" s="125"/>
      <c r="S928" s="125">
        <f t="shared" si="254"/>
        <v>0</v>
      </c>
      <c r="T928" s="125">
        <f t="shared" si="255"/>
        <v>1</v>
      </c>
      <c r="U928" s="125">
        <f t="shared" si="256"/>
        <v>0</v>
      </c>
      <c r="V928" s="126">
        <f t="shared" si="257"/>
        <v>0</v>
      </c>
      <c r="W928" s="126">
        <f t="shared" si="258"/>
        <v>0</v>
      </c>
      <c r="X928" s="126">
        <f t="shared" si="259"/>
        <v>0</v>
      </c>
      <c r="Y928" s="126">
        <f t="shared" si="260"/>
        <v>0</v>
      </c>
      <c r="Z928" s="126">
        <f t="shared" si="261"/>
        <v>1</v>
      </c>
      <c r="AA928" s="126">
        <f t="shared" si="262"/>
        <v>0</v>
      </c>
      <c r="AB928" s="126">
        <f t="shared" si="263"/>
        <v>0</v>
      </c>
      <c r="AC928" s="126">
        <f t="shared" si="264"/>
        <v>0</v>
      </c>
      <c r="AD928" s="126">
        <f t="shared" si="265"/>
        <v>0</v>
      </c>
      <c r="AE928" s="126">
        <f t="shared" si="266"/>
        <v>0</v>
      </c>
      <c r="AF928" s="127"/>
      <c r="AG928" s="125"/>
      <c r="AH928" s="125">
        <f t="shared" si="267"/>
        <v>2</v>
      </c>
      <c r="AI928" s="125">
        <f t="shared" si="268"/>
        <v>2</v>
      </c>
      <c r="AJ928" s="125" t="str">
        <f t="shared" si="269"/>
        <v>Correct</v>
      </c>
      <c r="AK928" s="125"/>
      <c r="AL928" s="115" t="s">
        <v>99</v>
      </c>
      <c r="AM928" s="115">
        <v>74</v>
      </c>
      <c r="AN928" s="115" t="s">
        <v>181</v>
      </c>
      <c r="AO928" s="115" t="s">
        <v>184</v>
      </c>
      <c r="AP928" s="115" t="s">
        <v>85</v>
      </c>
      <c r="AQ928" s="115" t="s">
        <v>86</v>
      </c>
      <c r="AT928" s="115" t="s">
        <v>102</v>
      </c>
      <c r="AU928" s="115" t="s">
        <v>106</v>
      </c>
      <c r="AV928" s="115" t="s">
        <v>91</v>
      </c>
    </row>
    <row r="929" spans="1:49">
      <c r="A929" s="115">
        <v>7045778782</v>
      </c>
      <c r="C929" s="115" t="s">
        <v>19</v>
      </c>
      <c r="O929" s="125"/>
      <c r="P929" s="125">
        <f t="shared" si="252"/>
        <v>1</v>
      </c>
      <c r="Q929" s="125">
        <f t="shared" si="253"/>
        <v>3</v>
      </c>
      <c r="R929" s="125"/>
      <c r="S929" s="125">
        <f t="shared" si="254"/>
        <v>0</v>
      </c>
      <c r="T929" s="125">
        <f t="shared" si="255"/>
        <v>1</v>
      </c>
      <c r="U929" s="125">
        <f t="shared" si="256"/>
        <v>0</v>
      </c>
      <c r="V929" s="126">
        <f t="shared" si="257"/>
        <v>0</v>
      </c>
      <c r="W929" s="126">
        <f t="shared" si="258"/>
        <v>0</v>
      </c>
      <c r="X929" s="126">
        <f t="shared" si="259"/>
        <v>0</v>
      </c>
      <c r="Y929" s="126">
        <f t="shared" si="260"/>
        <v>0</v>
      </c>
      <c r="Z929" s="126">
        <f t="shared" si="261"/>
        <v>0</v>
      </c>
      <c r="AA929" s="126">
        <f t="shared" si="262"/>
        <v>0</v>
      </c>
      <c r="AB929" s="126">
        <f t="shared" si="263"/>
        <v>0</v>
      </c>
      <c r="AC929" s="126">
        <f t="shared" si="264"/>
        <v>0</v>
      </c>
      <c r="AD929" s="126">
        <f t="shared" si="265"/>
        <v>0</v>
      </c>
      <c r="AE929" s="126">
        <f t="shared" si="266"/>
        <v>0</v>
      </c>
      <c r="AF929" s="127"/>
      <c r="AG929" s="125"/>
      <c r="AH929" s="125">
        <f t="shared" si="267"/>
        <v>1</v>
      </c>
      <c r="AI929" s="125">
        <f t="shared" si="268"/>
        <v>1</v>
      </c>
      <c r="AJ929" s="125" t="str">
        <f t="shared" si="269"/>
        <v>Correct</v>
      </c>
      <c r="AK929" s="125"/>
      <c r="AL929" s="115" t="s">
        <v>99</v>
      </c>
      <c r="AN929" s="115" t="s">
        <v>181</v>
      </c>
      <c r="AO929" s="115" t="s">
        <v>230</v>
      </c>
      <c r="AP929" s="115" t="s">
        <v>85</v>
      </c>
      <c r="AQ929" s="115" t="s">
        <v>86</v>
      </c>
      <c r="AR929" s="115" t="s">
        <v>87</v>
      </c>
      <c r="AS929" s="115" t="s">
        <v>101</v>
      </c>
      <c r="AT929" s="115" t="s">
        <v>109</v>
      </c>
      <c r="AU929" s="115" t="s">
        <v>106</v>
      </c>
      <c r="AV929" s="115" t="s">
        <v>86</v>
      </c>
      <c r="AW929" s="115" t="s">
        <v>91</v>
      </c>
    </row>
    <row r="930" spans="1:49">
      <c r="A930" s="115">
        <v>6988286083</v>
      </c>
      <c r="L930" s="115" t="s">
        <v>28</v>
      </c>
      <c r="O930" s="125"/>
      <c r="P930" s="125">
        <f t="shared" si="252"/>
        <v>1</v>
      </c>
      <c r="Q930" s="125">
        <f t="shared" si="253"/>
        <v>3</v>
      </c>
      <c r="R930" s="125"/>
      <c r="S930" s="125">
        <f t="shared" si="254"/>
        <v>0</v>
      </c>
      <c r="T930" s="125">
        <f t="shared" si="255"/>
        <v>0</v>
      </c>
      <c r="U930" s="125">
        <f t="shared" si="256"/>
        <v>0</v>
      </c>
      <c r="V930" s="126">
        <f t="shared" si="257"/>
        <v>0</v>
      </c>
      <c r="W930" s="126">
        <f t="shared" si="258"/>
        <v>0</v>
      </c>
      <c r="X930" s="126">
        <f t="shared" si="259"/>
        <v>0</v>
      </c>
      <c r="Y930" s="126">
        <f t="shared" si="260"/>
        <v>0</v>
      </c>
      <c r="Z930" s="126">
        <f t="shared" si="261"/>
        <v>0</v>
      </c>
      <c r="AA930" s="126">
        <f t="shared" si="262"/>
        <v>0</v>
      </c>
      <c r="AB930" s="126">
        <f t="shared" si="263"/>
        <v>0</v>
      </c>
      <c r="AC930" s="126">
        <f t="shared" si="264"/>
        <v>1</v>
      </c>
      <c r="AD930" s="126">
        <f t="shared" si="265"/>
        <v>0</v>
      </c>
      <c r="AE930" s="126">
        <f t="shared" si="266"/>
        <v>0</v>
      </c>
      <c r="AF930" s="127"/>
      <c r="AG930" s="125"/>
      <c r="AH930" s="125">
        <f t="shared" si="267"/>
        <v>1</v>
      </c>
      <c r="AI930" s="125">
        <f t="shared" si="268"/>
        <v>1</v>
      </c>
      <c r="AJ930" s="125" t="str">
        <f t="shared" si="269"/>
        <v>Correct</v>
      </c>
      <c r="AK930" s="125"/>
      <c r="AL930" s="115" t="s">
        <v>99</v>
      </c>
      <c r="AM930" s="115">
        <v>74</v>
      </c>
      <c r="AN930" s="115" t="s">
        <v>84</v>
      </c>
      <c r="AO930" s="115" t="s">
        <v>472</v>
      </c>
      <c r="AP930" s="115" t="s">
        <v>85</v>
      </c>
      <c r="AQ930" s="115" t="s">
        <v>86</v>
      </c>
      <c r="AR930" s="115" t="s">
        <v>87</v>
      </c>
      <c r="AS930" s="115" t="s">
        <v>101</v>
      </c>
      <c r="AT930" s="115" t="s">
        <v>89</v>
      </c>
      <c r="AU930" s="115" t="s">
        <v>106</v>
      </c>
      <c r="AV930" s="115" t="s">
        <v>91</v>
      </c>
      <c r="AW930" s="115" t="s">
        <v>91</v>
      </c>
    </row>
    <row r="931" spans="1:49">
      <c r="A931" s="115">
        <v>6985188324</v>
      </c>
      <c r="C931" s="115" t="s">
        <v>19</v>
      </c>
      <c r="O931" s="125"/>
      <c r="P931" s="125">
        <f t="shared" si="252"/>
        <v>1</v>
      </c>
      <c r="Q931" s="125">
        <f t="shared" si="253"/>
        <v>3</v>
      </c>
      <c r="R931" s="125"/>
      <c r="S931" s="125">
        <f t="shared" si="254"/>
        <v>0</v>
      </c>
      <c r="T931" s="125">
        <f t="shared" si="255"/>
        <v>1</v>
      </c>
      <c r="U931" s="125">
        <f t="shared" si="256"/>
        <v>0</v>
      </c>
      <c r="V931" s="126">
        <f t="shared" si="257"/>
        <v>0</v>
      </c>
      <c r="W931" s="126">
        <f t="shared" si="258"/>
        <v>0</v>
      </c>
      <c r="X931" s="126">
        <f t="shared" si="259"/>
        <v>0</v>
      </c>
      <c r="Y931" s="126">
        <f t="shared" si="260"/>
        <v>0</v>
      </c>
      <c r="Z931" s="126">
        <f t="shared" si="261"/>
        <v>0</v>
      </c>
      <c r="AA931" s="126">
        <f t="shared" si="262"/>
        <v>0</v>
      </c>
      <c r="AB931" s="126">
        <f t="shared" si="263"/>
        <v>0</v>
      </c>
      <c r="AC931" s="126">
        <f t="shared" si="264"/>
        <v>0</v>
      </c>
      <c r="AD931" s="126">
        <f t="shared" si="265"/>
        <v>0</v>
      </c>
      <c r="AE931" s="126">
        <f t="shared" si="266"/>
        <v>0</v>
      </c>
      <c r="AF931" s="127"/>
      <c r="AG931" s="125"/>
      <c r="AH931" s="125">
        <f t="shared" si="267"/>
        <v>1</v>
      </c>
      <c r="AI931" s="125">
        <f t="shared" si="268"/>
        <v>1</v>
      </c>
      <c r="AJ931" s="125" t="str">
        <f t="shared" si="269"/>
        <v>Correct</v>
      </c>
      <c r="AK931" s="125"/>
      <c r="AL931" s="115" t="s">
        <v>99</v>
      </c>
      <c r="AM931" s="115">
        <v>72</v>
      </c>
      <c r="AN931" s="115" t="s">
        <v>181</v>
      </c>
      <c r="AO931" s="115" t="s">
        <v>199</v>
      </c>
      <c r="AP931" s="115" t="s">
        <v>85</v>
      </c>
      <c r="AR931" s="115" t="s">
        <v>87</v>
      </c>
      <c r="AS931" s="115" t="s">
        <v>101</v>
      </c>
      <c r="AT931" s="115" t="s">
        <v>109</v>
      </c>
      <c r="AU931" s="115" t="s">
        <v>106</v>
      </c>
      <c r="AV931" s="115" t="s">
        <v>91</v>
      </c>
      <c r="AW931" s="115" t="s">
        <v>86</v>
      </c>
    </row>
    <row r="932" spans="1:49">
      <c r="A932" s="115">
        <v>6985157383</v>
      </c>
      <c r="O932" s="125"/>
      <c r="P932" s="125">
        <f t="shared" si="252"/>
        <v>0</v>
      </c>
      <c r="Q932" s="125" t="e">
        <f t="shared" si="253"/>
        <v>#DIV/0!</v>
      </c>
      <c r="R932" s="125"/>
      <c r="S932" s="125">
        <f t="shared" si="254"/>
        <v>0</v>
      </c>
      <c r="T932" s="125">
        <f t="shared" si="255"/>
        <v>0</v>
      </c>
      <c r="U932" s="125">
        <f t="shared" si="256"/>
        <v>0</v>
      </c>
      <c r="V932" s="126">
        <f t="shared" si="257"/>
        <v>0</v>
      </c>
      <c r="W932" s="126">
        <f t="shared" si="258"/>
        <v>0</v>
      </c>
      <c r="X932" s="126">
        <f t="shared" si="259"/>
        <v>0</v>
      </c>
      <c r="Y932" s="126">
        <f t="shared" si="260"/>
        <v>0</v>
      </c>
      <c r="Z932" s="126">
        <f t="shared" si="261"/>
        <v>0</v>
      </c>
      <c r="AA932" s="126">
        <f t="shared" si="262"/>
        <v>0</v>
      </c>
      <c r="AB932" s="126">
        <f t="shared" si="263"/>
        <v>0</v>
      </c>
      <c r="AC932" s="126">
        <f t="shared" si="264"/>
        <v>0</v>
      </c>
      <c r="AD932" s="126">
        <f t="shared" si="265"/>
        <v>0</v>
      </c>
      <c r="AE932" s="126">
        <f t="shared" si="266"/>
        <v>0</v>
      </c>
      <c r="AF932" s="127"/>
      <c r="AG932" s="125"/>
      <c r="AH932" s="125">
        <f t="shared" si="267"/>
        <v>0</v>
      </c>
      <c r="AI932" s="125">
        <f t="shared" si="268"/>
        <v>0</v>
      </c>
      <c r="AJ932" s="125" t="str">
        <f t="shared" si="269"/>
        <v>Correct</v>
      </c>
      <c r="AK932" s="125"/>
      <c r="AL932" s="115" t="s">
        <v>83</v>
      </c>
      <c r="AM932" s="115">
        <v>60</v>
      </c>
      <c r="AN932" s="115" t="s">
        <v>181</v>
      </c>
      <c r="AO932" s="115" t="s">
        <v>238</v>
      </c>
      <c r="AP932" s="115" t="s">
        <v>85</v>
      </c>
      <c r="AQ932" s="115" t="s">
        <v>86</v>
      </c>
      <c r="AR932" s="115" t="s">
        <v>87</v>
      </c>
      <c r="AS932" s="115" t="s">
        <v>104</v>
      </c>
      <c r="AT932" s="115" t="s">
        <v>109</v>
      </c>
      <c r="AU932" s="115" t="s">
        <v>90</v>
      </c>
      <c r="AV932" s="115" t="s">
        <v>91</v>
      </c>
      <c r="AW932" s="115" t="s">
        <v>86</v>
      </c>
    </row>
    <row r="933" spans="1:49">
      <c r="A933" s="115">
        <v>5589897981</v>
      </c>
      <c r="K933" s="115" t="s">
        <v>27</v>
      </c>
      <c r="L933" s="115" t="s">
        <v>28</v>
      </c>
      <c r="N933" s="115" t="s">
        <v>30</v>
      </c>
      <c r="O933" s="125"/>
      <c r="P933" s="125">
        <f t="shared" si="252"/>
        <v>3</v>
      </c>
      <c r="Q933" s="125">
        <f t="shared" si="253"/>
        <v>1</v>
      </c>
      <c r="R933" s="125"/>
      <c r="S933" s="125">
        <f t="shared" si="254"/>
        <v>0</v>
      </c>
      <c r="T933" s="125">
        <f t="shared" si="255"/>
        <v>0</v>
      </c>
      <c r="U933" s="125">
        <f t="shared" si="256"/>
        <v>0</v>
      </c>
      <c r="V933" s="126">
        <f t="shared" si="257"/>
        <v>0</v>
      </c>
      <c r="W933" s="126">
        <f t="shared" si="258"/>
        <v>0</v>
      </c>
      <c r="X933" s="126">
        <f t="shared" si="259"/>
        <v>0</v>
      </c>
      <c r="Y933" s="126">
        <f t="shared" si="260"/>
        <v>0</v>
      </c>
      <c r="Z933" s="126">
        <f t="shared" si="261"/>
        <v>0</v>
      </c>
      <c r="AA933" s="126">
        <f t="shared" si="262"/>
        <v>0</v>
      </c>
      <c r="AB933" s="126">
        <f t="shared" si="263"/>
        <v>1</v>
      </c>
      <c r="AC933" s="126">
        <f t="shared" si="264"/>
        <v>1</v>
      </c>
      <c r="AD933" s="126">
        <f t="shared" si="265"/>
        <v>0</v>
      </c>
      <c r="AE933" s="126">
        <f t="shared" si="266"/>
        <v>1</v>
      </c>
      <c r="AF933" s="127"/>
      <c r="AG933" s="125"/>
      <c r="AH933" s="125">
        <f t="shared" si="267"/>
        <v>3</v>
      </c>
      <c r="AI933" s="125">
        <f t="shared" si="268"/>
        <v>3</v>
      </c>
      <c r="AJ933" s="125" t="str">
        <f t="shared" si="269"/>
        <v>Correct</v>
      </c>
      <c r="AK933" s="125"/>
      <c r="AL933" s="115" t="s">
        <v>99</v>
      </c>
      <c r="AM933" s="115">
        <v>19</v>
      </c>
      <c r="AN933" s="115" t="s">
        <v>181</v>
      </c>
    </row>
    <row r="934" spans="1:49">
      <c r="A934" s="115">
        <v>7020344260</v>
      </c>
      <c r="E934" s="115" t="s">
        <v>21</v>
      </c>
      <c r="L934" s="115" t="s">
        <v>28</v>
      </c>
      <c r="N934" s="115" t="s">
        <v>30</v>
      </c>
      <c r="O934" s="125"/>
      <c r="P934" s="125">
        <f t="shared" si="252"/>
        <v>3</v>
      </c>
      <c r="Q934" s="125">
        <f t="shared" si="253"/>
        <v>1</v>
      </c>
      <c r="R934" s="125"/>
      <c r="S934" s="125">
        <f t="shared" si="254"/>
        <v>0</v>
      </c>
      <c r="T934" s="125">
        <f t="shared" si="255"/>
        <v>0</v>
      </c>
      <c r="U934" s="125">
        <f t="shared" si="256"/>
        <v>0</v>
      </c>
      <c r="V934" s="126">
        <f t="shared" si="257"/>
        <v>1</v>
      </c>
      <c r="W934" s="126">
        <f t="shared" si="258"/>
        <v>0</v>
      </c>
      <c r="X934" s="126">
        <f t="shared" si="259"/>
        <v>0</v>
      </c>
      <c r="Y934" s="126">
        <f t="shared" si="260"/>
        <v>0</v>
      </c>
      <c r="Z934" s="126">
        <f t="shared" si="261"/>
        <v>0</v>
      </c>
      <c r="AA934" s="126">
        <f t="shared" si="262"/>
        <v>0</v>
      </c>
      <c r="AB934" s="126">
        <f t="shared" si="263"/>
        <v>0</v>
      </c>
      <c r="AC934" s="126">
        <f t="shared" si="264"/>
        <v>1</v>
      </c>
      <c r="AD934" s="126">
        <f t="shared" si="265"/>
        <v>0</v>
      </c>
      <c r="AE934" s="126">
        <f t="shared" si="266"/>
        <v>1</v>
      </c>
      <c r="AF934" s="127"/>
      <c r="AG934" s="125"/>
      <c r="AH934" s="125">
        <f t="shared" si="267"/>
        <v>3</v>
      </c>
      <c r="AI934" s="125">
        <f t="shared" si="268"/>
        <v>3</v>
      </c>
      <c r="AJ934" s="125" t="str">
        <f t="shared" si="269"/>
        <v>Correct</v>
      </c>
      <c r="AK934" s="125"/>
      <c r="AL934" s="115" t="s">
        <v>83</v>
      </c>
      <c r="AM934" s="115">
        <v>39</v>
      </c>
      <c r="AN934" s="115" t="s">
        <v>181</v>
      </c>
      <c r="AO934" s="115" t="s">
        <v>237</v>
      </c>
      <c r="AP934" s="115" t="s">
        <v>85</v>
      </c>
      <c r="AQ934" s="115" t="s">
        <v>86</v>
      </c>
      <c r="AR934" s="115" t="s">
        <v>87</v>
      </c>
      <c r="AS934" s="115" t="s">
        <v>100</v>
      </c>
      <c r="AT934" s="115" t="s">
        <v>94</v>
      </c>
      <c r="AU934" s="115" t="s">
        <v>90</v>
      </c>
      <c r="AV934" s="115" t="s">
        <v>91</v>
      </c>
      <c r="AW934" s="115" t="s">
        <v>91</v>
      </c>
    </row>
    <row r="935" spans="1:49">
      <c r="A935" s="115">
        <v>7045790047</v>
      </c>
      <c r="C935" s="115" t="s">
        <v>19</v>
      </c>
      <c r="D935" s="115" t="s">
        <v>20</v>
      </c>
      <c r="N935" s="115" t="s">
        <v>30</v>
      </c>
      <c r="O935" s="125"/>
      <c r="P935" s="125">
        <f t="shared" si="252"/>
        <v>3</v>
      </c>
      <c r="Q935" s="125">
        <f t="shared" si="253"/>
        <v>1</v>
      </c>
      <c r="R935" s="125"/>
      <c r="S935" s="125">
        <f t="shared" si="254"/>
        <v>0</v>
      </c>
      <c r="T935" s="125">
        <f t="shared" si="255"/>
        <v>1</v>
      </c>
      <c r="U935" s="125">
        <f t="shared" si="256"/>
        <v>1</v>
      </c>
      <c r="V935" s="126">
        <f t="shared" si="257"/>
        <v>0</v>
      </c>
      <c r="W935" s="126">
        <f t="shared" si="258"/>
        <v>0</v>
      </c>
      <c r="X935" s="126">
        <f t="shared" si="259"/>
        <v>0</v>
      </c>
      <c r="Y935" s="126">
        <f t="shared" si="260"/>
        <v>0</v>
      </c>
      <c r="Z935" s="126">
        <f t="shared" si="261"/>
        <v>0</v>
      </c>
      <c r="AA935" s="126">
        <f t="shared" si="262"/>
        <v>0</v>
      </c>
      <c r="AB935" s="126">
        <f t="shared" si="263"/>
        <v>0</v>
      </c>
      <c r="AC935" s="126">
        <f t="shared" si="264"/>
        <v>0</v>
      </c>
      <c r="AD935" s="126">
        <f t="shared" si="265"/>
        <v>0</v>
      </c>
      <c r="AE935" s="126">
        <f t="shared" si="266"/>
        <v>1</v>
      </c>
      <c r="AF935" s="127"/>
      <c r="AG935" s="125"/>
      <c r="AH935" s="125">
        <f t="shared" si="267"/>
        <v>3</v>
      </c>
      <c r="AI935" s="125">
        <f t="shared" si="268"/>
        <v>3</v>
      </c>
      <c r="AJ935" s="125" t="str">
        <f t="shared" si="269"/>
        <v>Correct</v>
      </c>
      <c r="AK935" s="125"/>
      <c r="AL935" s="115" t="s">
        <v>83</v>
      </c>
      <c r="AM935" s="115">
        <v>70</v>
      </c>
      <c r="AN935" s="115" t="s">
        <v>181</v>
      </c>
      <c r="AO935" s="115" t="s">
        <v>438</v>
      </c>
      <c r="AP935" s="115" t="s">
        <v>85</v>
      </c>
      <c r="AQ935" s="115" t="s">
        <v>86</v>
      </c>
      <c r="AR935" s="115" t="s">
        <v>87</v>
      </c>
      <c r="AS935" s="115" t="s">
        <v>104</v>
      </c>
      <c r="AT935" s="115" t="s">
        <v>111</v>
      </c>
      <c r="AU935" s="115" t="s">
        <v>106</v>
      </c>
      <c r="AV935" s="115" t="s">
        <v>91</v>
      </c>
      <c r="AW935" s="115" t="s">
        <v>91</v>
      </c>
    </row>
    <row r="936" spans="1:49">
      <c r="A936" s="115">
        <v>6988285768</v>
      </c>
      <c r="J936" s="115" t="s">
        <v>26</v>
      </c>
      <c r="K936" s="115" t="s">
        <v>27</v>
      </c>
      <c r="O936" s="125"/>
      <c r="P936" s="125">
        <f t="shared" si="252"/>
        <v>2</v>
      </c>
      <c r="Q936" s="125">
        <f t="shared" si="253"/>
        <v>1.5</v>
      </c>
      <c r="R936" s="125"/>
      <c r="S936" s="125">
        <f t="shared" si="254"/>
        <v>0</v>
      </c>
      <c r="T936" s="125">
        <f t="shared" si="255"/>
        <v>0</v>
      </c>
      <c r="U936" s="125">
        <f t="shared" si="256"/>
        <v>0</v>
      </c>
      <c r="V936" s="126">
        <f t="shared" si="257"/>
        <v>0</v>
      </c>
      <c r="W936" s="126">
        <f t="shared" si="258"/>
        <v>0</v>
      </c>
      <c r="X936" s="126">
        <f t="shared" si="259"/>
        <v>0</v>
      </c>
      <c r="Y936" s="126">
        <f t="shared" si="260"/>
        <v>0</v>
      </c>
      <c r="Z936" s="126">
        <f t="shared" si="261"/>
        <v>0</v>
      </c>
      <c r="AA936" s="126">
        <f t="shared" si="262"/>
        <v>1</v>
      </c>
      <c r="AB936" s="126">
        <f t="shared" si="263"/>
        <v>1</v>
      </c>
      <c r="AC936" s="126">
        <f t="shared" si="264"/>
        <v>0</v>
      </c>
      <c r="AD936" s="126">
        <f t="shared" si="265"/>
        <v>0</v>
      </c>
      <c r="AE936" s="126">
        <f t="shared" si="266"/>
        <v>0</v>
      </c>
      <c r="AF936" s="127"/>
      <c r="AG936" s="125"/>
      <c r="AH936" s="125">
        <f t="shared" si="267"/>
        <v>2</v>
      </c>
      <c r="AI936" s="125">
        <f t="shared" si="268"/>
        <v>2</v>
      </c>
      <c r="AJ936" s="125" t="str">
        <f t="shared" si="269"/>
        <v>Correct</v>
      </c>
      <c r="AK936" s="125"/>
      <c r="AL936" s="115" t="s">
        <v>83</v>
      </c>
      <c r="AM936" s="115">
        <v>69</v>
      </c>
      <c r="AN936" s="115" t="s">
        <v>84</v>
      </c>
      <c r="AO936" s="115" t="s">
        <v>130</v>
      </c>
      <c r="AP936" s="115" t="s">
        <v>85</v>
      </c>
      <c r="AS936" s="115" t="s">
        <v>104</v>
      </c>
      <c r="AT936" s="115" t="s">
        <v>89</v>
      </c>
      <c r="AU936" s="115" t="s">
        <v>106</v>
      </c>
      <c r="AV936" s="115" t="s">
        <v>91</v>
      </c>
      <c r="AW936" s="115" t="s">
        <v>91</v>
      </c>
    </row>
    <row r="937" spans="1:49">
      <c r="A937" s="115">
        <v>7020342248</v>
      </c>
      <c r="E937" s="115" t="s">
        <v>21</v>
      </c>
      <c r="I937" s="115" t="s">
        <v>25</v>
      </c>
      <c r="K937" s="115" t="s">
        <v>27</v>
      </c>
      <c r="O937" s="125"/>
      <c r="P937" s="125">
        <f t="shared" si="252"/>
        <v>3</v>
      </c>
      <c r="Q937" s="125">
        <f t="shared" si="253"/>
        <v>1</v>
      </c>
      <c r="R937" s="125"/>
      <c r="S937" s="125">
        <f t="shared" si="254"/>
        <v>0</v>
      </c>
      <c r="T937" s="125">
        <f t="shared" si="255"/>
        <v>0</v>
      </c>
      <c r="U937" s="125">
        <f t="shared" si="256"/>
        <v>0</v>
      </c>
      <c r="V937" s="126">
        <f t="shared" si="257"/>
        <v>1</v>
      </c>
      <c r="W937" s="126">
        <f t="shared" si="258"/>
        <v>0</v>
      </c>
      <c r="X937" s="126">
        <f t="shared" si="259"/>
        <v>0</v>
      </c>
      <c r="Y937" s="126">
        <f t="shared" si="260"/>
        <v>0</v>
      </c>
      <c r="Z937" s="126">
        <f t="shared" si="261"/>
        <v>1</v>
      </c>
      <c r="AA937" s="126">
        <f t="shared" si="262"/>
        <v>0</v>
      </c>
      <c r="AB937" s="126">
        <f t="shared" si="263"/>
        <v>1</v>
      </c>
      <c r="AC937" s="126">
        <f t="shared" si="264"/>
        <v>0</v>
      </c>
      <c r="AD937" s="126">
        <f t="shared" si="265"/>
        <v>0</v>
      </c>
      <c r="AE937" s="126">
        <f t="shared" si="266"/>
        <v>0</v>
      </c>
      <c r="AF937" s="127"/>
      <c r="AG937" s="125"/>
      <c r="AH937" s="125">
        <f t="shared" si="267"/>
        <v>3</v>
      </c>
      <c r="AI937" s="125">
        <f t="shared" si="268"/>
        <v>3</v>
      </c>
      <c r="AJ937" s="125" t="str">
        <f t="shared" si="269"/>
        <v>Correct</v>
      </c>
      <c r="AK937" s="125"/>
      <c r="AL937" s="115" t="s">
        <v>83</v>
      </c>
      <c r="AM937" s="115">
        <v>25</v>
      </c>
      <c r="AN937" s="115" t="s">
        <v>181</v>
      </c>
      <c r="AO937" s="115" t="s">
        <v>221</v>
      </c>
      <c r="AP937" s="115" t="s">
        <v>85</v>
      </c>
      <c r="AR937" s="115" t="s">
        <v>87</v>
      </c>
      <c r="AS937" s="115" t="s">
        <v>93</v>
      </c>
      <c r="AT937" s="115" t="s">
        <v>94</v>
      </c>
      <c r="AU937" s="115" t="s">
        <v>90</v>
      </c>
      <c r="AV937" s="115" t="s">
        <v>91</v>
      </c>
      <c r="AW937" s="115" t="s">
        <v>91</v>
      </c>
    </row>
    <row r="938" spans="1:49">
      <c r="A938" s="115">
        <v>7044852962</v>
      </c>
      <c r="K938" s="115" t="s">
        <v>27</v>
      </c>
      <c r="O938" s="125"/>
      <c r="P938" s="125">
        <f t="shared" si="252"/>
        <v>1</v>
      </c>
      <c r="Q938" s="125">
        <f t="shared" si="253"/>
        <v>3</v>
      </c>
      <c r="R938" s="125"/>
      <c r="S938" s="125">
        <f t="shared" si="254"/>
        <v>0</v>
      </c>
      <c r="T938" s="125">
        <f t="shared" si="255"/>
        <v>0</v>
      </c>
      <c r="U938" s="125">
        <f t="shared" si="256"/>
        <v>0</v>
      </c>
      <c r="V938" s="126">
        <f t="shared" si="257"/>
        <v>0</v>
      </c>
      <c r="W938" s="126">
        <f t="shared" si="258"/>
        <v>0</v>
      </c>
      <c r="X938" s="126">
        <f t="shared" si="259"/>
        <v>0</v>
      </c>
      <c r="Y938" s="126">
        <f t="shared" si="260"/>
        <v>0</v>
      </c>
      <c r="Z938" s="126">
        <f t="shared" si="261"/>
        <v>0</v>
      </c>
      <c r="AA938" s="126">
        <f t="shared" si="262"/>
        <v>0</v>
      </c>
      <c r="AB938" s="126">
        <f t="shared" si="263"/>
        <v>1</v>
      </c>
      <c r="AC938" s="126">
        <f t="shared" si="264"/>
        <v>0</v>
      </c>
      <c r="AD938" s="126">
        <f t="shared" si="265"/>
        <v>0</v>
      </c>
      <c r="AE938" s="126">
        <f t="shared" si="266"/>
        <v>0</v>
      </c>
      <c r="AF938" s="127"/>
      <c r="AG938" s="125"/>
      <c r="AH938" s="125">
        <f t="shared" si="267"/>
        <v>1</v>
      </c>
      <c r="AI938" s="125">
        <f t="shared" si="268"/>
        <v>1</v>
      </c>
      <c r="AJ938" s="125" t="str">
        <f t="shared" si="269"/>
        <v>Correct</v>
      </c>
      <c r="AK938" s="125"/>
      <c r="AL938" s="115" t="s">
        <v>83</v>
      </c>
      <c r="AM938" s="115">
        <v>73</v>
      </c>
      <c r="AN938" s="115" t="s">
        <v>432</v>
      </c>
      <c r="AP938" s="115" t="s">
        <v>85</v>
      </c>
      <c r="AQ938" s="115" t="s">
        <v>86</v>
      </c>
      <c r="AR938" s="115" t="s">
        <v>87</v>
      </c>
      <c r="AS938" s="115" t="s">
        <v>96</v>
      </c>
      <c r="AT938" s="115" t="s">
        <v>102</v>
      </c>
      <c r="AU938" s="115" t="s">
        <v>106</v>
      </c>
      <c r="AV938" s="115" t="s">
        <v>91</v>
      </c>
    </row>
    <row r="939" spans="1:49">
      <c r="A939" s="115">
        <v>7020564421</v>
      </c>
      <c r="C939" s="115" t="s">
        <v>19</v>
      </c>
      <c r="D939" s="115" t="s">
        <v>20</v>
      </c>
      <c r="K939" s="115" t="s">
        <v>27</v>
      </c>
      <c r="O939" s="125"/>
      <c r="P939" s="125">
        <f t="shared" si="252"/>
        <v>3</v>
      </c>
      <c r="Q939" s="125">
        <f t="shared" si="253"/>
        <v>1</v>
      </c>
      <c r="R939" s="125"/>
      <c r="S939" s="125">
        <f t="shared" si="254"/>
        <v>0</v>
      </c>
      <c r="T939" s="125">
        <f t="shared" si="255"/>
        <v>1</v>
      </c>
      <c r="U939" s="125">
        <f t="shared" si="256"/>
        <v>1</v>
      </c>
      <c r="V939" s="126">
        <f t="shared" si="257"/>
        <v>0</v>
      </c>
      <c r="W939" s="126">
        <f t="shared" si="258"/>
        <v>0</v>
      </c>
      <c r="X939" s="126">
        <f t="shared" si="259"/>
        <v>0</v>
      </c>
      <c r="Y939" s="126">
        <f t="shared" si="260"/>
        <v>0</v>
      </c>
      <c r="Z939" s="126">
        <f t="shared" si="261"/>
        <v>0</v>
      </c>
      <c r="AA939" s="126">
        <f t="shared" si="262"/>
        <v>0</v>
      </c>
      <c r="AB939" s="126">
        <f t="shared" si="263"/>
        <v>1</v>
      </c>
      <c r="AC939" s="126">
        <f t="shared" si="264"/>
        <v>0</v>
      </c>
      <c r="AD939" s="126">
        <f t="shared" si="265"/>
        <v>0</v>
      </c>
      <c r="AE939" s="126">
        <f t="shared" si="266"/>
        <v>0</v>
      </c>
      <c r="AF939" s="127"/>
      <c r="AG939" s="125"/>
      <c r="AH939" s="125">
        <f t="shared" si="267"/>
        <v>3</v>
      </c>
      <c r="AI939" s="125">
        <f t="shared" si="268"/>
        <v>3</v>
      </c>
      <c r="AJ939" s="125" t="str">
        <f t="shared" si="269"/>
        <v>Correct</v>
      </c>
      <c r="AK939" s="125"/>
      <c r="AL939" s="115" t="s">
        <v>99</v>
      </c>
      <c r="AM939" s="115">
        <v>36</v>
      </c>
      <c r="AN939" s="115" t="s">
        <v>181</v>
      </c>
      <c r="AO939" s="115" t="s">
        <v>201</v>
      </c>
      <c r="AP939" s="115" t="s">
        <v>85</v>
      </c>
      <c r="AQ939" s="115" t="s">
        <v>86</v>
      </c>
      <c r="AR939" s="115" t="s">
        <v>87</v>
      </c>
      <c r="AS939" s="115" t="s">
        <v>88</v>
      </c>
      <c r="AT939" s="115" t="s">
        <v>111</v>
      </c>
      <c r="AU939" s="115" t="s">
        <v>90</v>
      </c>
      <c r="AV939" s="115" t="s">
        <v>91</v>
      </c>
      <c r="AW939" s="115" t="s">
        <v>91</v>
      </c>
    </row>
    <row r="940" spans="1:49">
      <c r="A940" s="115">
        <v>7044853936</v>
      </c>
      <c r="K940" s="115" t="s">
        <v>27</v>
      </c>
      <c r="L940" s="115" t="s">
        <v>28</v>
      </c>
      <c r="N940" s="115" t="s">
        <v>30</v>
      </c>
      <c r="O940" s="125"/>
      <c r="P940" s="125">
        <f t="shared" si="252"/>
        <v>3</v>
      </c>
      <c r="Q940" s="125">
        <f t="shared" si="253"/>
        <v>1</v>
      </c>
      <c r="R940" s="125"/>
      <c r="S940" s="125">
        <f t="shared" si="254"/>
        <v>0</v>
      </c>
      <c r="T940" s="125">
        <f t="shared" si="255"/>
        <v>0</v>
      </c>
      <c r="U940" s="125">
        <f t="shared" si="256"/>
        <v>0</v>
      </c>
      <c r="V940" s="126">
        <f t="shared" si="257"/>
        <v>0</v>
      </c>
      <c r="W940" s="126">
        <f t="shared" si="258"/>
        <v>0</v>
      </c>
      <c r="X940" s="126">
        <f t="shared" si="259"/>
        <v>0</v>
      </c>
      <c r="Y940" s="126">
        <f t="shared" si="260"/>
        <v>0</v>
      </c>
      <c r="Z940" s="126">
        <f t="shared" si="261"/>
        <v>0</v>
      </c>
      <c r="AA940" s="126">
        <f t="shared" si="262"/>
        <v>0</v>
      </c>
      <c r="AB940" s="126">
        <f t="shared" si="263"/>
        <v>1</v>
      </c>
      <c r="AC940" s="126">
        <f t="shared" si="264"/>
        <v>1</v>
      </c>
      <c r="AD940" s="126">
        <f t="shared" si="265"/>
        <v>0</v>
      </c>
      <c r="AE940" s="126">
        <f t="shared" si="266"/>
        <v>1</v>
      </c>
      <c r="AF940" s="127"/>
      <c r="AG940" s="125"/>
      <c r="AH940" s="125">
        <f t="shared" si="267"/>
        <v>3</v>
      </c>
      <c r="AI940" s="125">
        <f t="shared" si="268"/>
        <v>3</v>
      </c>
      <c r="AJ940" s="125" t="str">
        <f t="shared" si="269"/>
        <v>Correct</v>
      </c>
      <c r="AK940" s="125"/>
      <c r="AL940" s="115" t="s">
        <v>83</v>
      </c>
      <c r="AM940" s="115">
        <v>81</v>
      </c>
      <c r="AN940" s="115" t="s">
        <v>181</v>
      </c>
      <c r="AO940" s="115" t="s">
        <v>220</v>
      </c>
      <c r="AP940" s="115" t="s">
        <v>85</v>
      </c>
      <c r="AQ940" s="115" t="s">
        <v>86</v>
      </c>
      <c r="AR940" s="115" t="s">
        <v>87</v>
      </c>
      <c r="AS940" s="115" t="s">
        <v>100</v>
      </c>
      <c r="AT940" s="115" t="s">
        <v>111</v>
      </c>
      <c r="AU940" s="115" t="s">
        <v>106</v>
      </c>
      <c r="AV940" s="115" t="s">
        <v>91</v>
      </c>
      <c r="AW940" s="115" t="s">
        <v>86</v>
      </c>
    </row>
    <row r="941" spans="1:49">
      <c r="A941" s="115">
        <v>6985720874</v>
      </c>
      <c r="B941" s="115" t="s">
        <v>18</v>
      </c>
      <c r="K941" s="115" t="s">
        <v>27</v>
      </c>
      <c r="N941" s="115" t="s">
        <v>30</v>
      </c>
      <c r="O941" s="125"/>
      <c r="P941" s="125">
        <f t="shared" si="252"/>
        <v>3</v>
      </c>
      <c r="Q941" s="125">
        <f t="shared" si="253"/>
        <v>1</v>
      </c>
      <c r="R941" s="125"/>
      <c r="S941" s="125">
        <f t="shared" si="254"/>
        <v>1</v>
      </c>
      <c r="T941" s="125">
        <f t="shared" si="255"/>
        <v>0</v>
      </c>
      <c r="U941" s="125">
        <f t="shared" si="256"/>
        <v>0</v>
      </c>
      <c r="V941" s="126">
        <f t="shared" si="257"/>
        <v>0</v>
      </c>
      <c r="W941" s="126">
        <f t="shared" si="258"/>
        <v>0</v>
      </c>
      <c r="X941" s="126">
        <f t="shared" si="259"/>
        <v>0</v>
      </c>
      <c r="Y941" s="126">
        <f t="shared" si="260"/>
        <v>0</v>
      </c>
      <c r="Z941" s="126">
        <f t="shared" si="261"/>
        <v>0</v>
      </c>
      <c r="AA941" s="126">
        <f t="shared" si="262"/>
        <v>0</v>
      </c>
      <c r="AB941" s="126">
        <f t="shared" si="263"/>
        <v>1</v>
      </c>
      <c r="AC941" s="126">
        <f t="shared" si="264"/>
        <v>0</v>
      </c>
      <c r="AD941" s="126">
        <f t="shared" si="265"/>
        <v>0</v>
      </c>
      <c r="AE941" s="126">
        <f t="shared" si="266"/>
        <v>1</v>
      </c>
      <c r="AF941" s="127"/>
      <c r="AG941" s="125"/>
      <c r="AH941" s="125">
        <f t="shared" si="267"/>
        <v>3</v>
      </c>
      <c r="AI941" s="125">
        <f t="shared" si="268"/>
        <v>3</v>
      </c>
      <c r="AJ941" s="125" t="str">
        <f t="shared" si="269"/>
        <v>Correct</v>
      </c>
      <c r="AK941" s="125"/>
      <c r="AL941" s="115" t="s">
        <v>83</v>
      </c>
      <c r="AM941" s="115">
        <v>39</v>
      </c>
      <c r="AN941" s="115" t="s">
        <v>181</v>
      </c>
      <c r="AP941" s="115" t="s">
        <v>85</v>
      </c>
      <c r="AQ941" s="115" t="s">
        <v>91</v>
      </c>
      <c r="AR941" s="115" t="s">
        <v>137</v>
      </c>
      <c r="AS941" s="115" t="s">
        <v>88</v>
      </c>
      <c r="AT941" s="115" t="s">
        <v>111</v>
      </c>
      <c r="AU941" s="115" t="s">
        <v>90</v>
      </c>
      <c r="AV941" s="115" t="s">
        <v>91</v>
      </c>
      <c r="AW941" s="115" t="s">
        <v>91</v>
      </c>
    </row>
    <row r="942" spans="1:49">
      <c r="A942" s="115">
        <v>7045777758</v>
      </c>
      <c r="O942" s="125"/>
      <c r="P942" s="125">
        <f t="shared" si="252"/>
        <v>0</v>
      </c>
      <c r="Q942" s="125" t="e">
        <f t="shared" si="253"/>
        <v>#DIV/0!</v>
      </c>
      <c r="R942" s="125"/>
      <c r="S942" s="125">
        <f t="shared" si="254"/>
        <v>0</v>
      </c>
      <c r="T942" s="125">
        <f t="shared" si="255"/>
        <v>0</v>
      </c>
      <c r="U942" s="125">
        <f t="shared" si="256"/>
        <v>0</v>
      </c>
      <c r="V942" s="126">
        <f t="shared" si="257"/>
        <v>0</v>
      </c>
      <c r="W942" s="126">
        <f t="shared" si="258"/>
        <v>0</v>
      </c>
      <c r="X942" s="126">
        <f t="shared" si="259"/>
        <v>0</v>
      </c>
      <c r="Y942" s="126">
        <f t="shared" si="260"/>
        <v>0</v>
      </c>
      <c r="Z942" s="126">
        <f t="shared" si="261"/>
        <v>0</v>
      </c>
      <c r="AA942" s="126">
        <f t="shared" si="262"/>
        <v>0</v>
      </c>
      <c r="AB942" s="126">
        <f t="shared" si="263"/>
        <v>0</v>
      </c>
      <c r="AC942" s="126">
        <f t="shared" si="264"/>
        <v>0</v>
      </c>
      <c r="AD942" s="126">
        <f t="shared" si="265"/>
        <v>0</v>
      </c>
      <c r="AE942" s="126">
        <f t="shared" si="266"/>
        <v>0</v>
      </c>
      <c r="AF942" s="127"/>
      <c r="AG942" s="125"/>
      <c r="AH942" s="125">
        <f t="shared" si="267"/>
        <v>0</v>
      </c>
      <c r="AI942" s="125">
        <f t="shared" si="268"/>
        <v>0</v>
      </c>
      <c r="AJ942" s="125" t="str">
        <f t="shared" si="269"/>
        <v>Correct</v>
      </c>
      <c r="AK942" s="125"/>
      <c r="AL942" s="115" t="s">
        <v>83</v>
      </c>
      <c r="AM942" s="115">
        <v>58</v>
      </c>
      <c r="AN942" s="115" t="s">
        <v>181</v>
      </c>
      <c r="AO942" s="115" t="s">
        <v>486</v>
      </c>
      <c r="AP942" s="115" t="s">
        <v>85</v>
      </c>
      <c r="AQ942" s="115" t="s">
        <v>86</v>
      </c>
      <c r="AR942" s="115" t="s">
        <v>87</v>
      </c>
      <c r="AS942" s="115" t="s">
        <v>88</v>
      </c>
      <c r="AT942" s="115" t="s">
        <v>89</v>
      </c>
      <c r="AU942" s="115" t="s">
        <v>90</v>
      </c>
      <c r="AV942" s="115" t="s">
        <v>91</v>
      </c>
      <c r="AW942" s="115" t="s">
        <v>91</v>
      </c>
    </row>
    <row r="943" spans="1:49">
      <c r="A943" s="115">
        <v>5584561800</v>
      </c>
      <c r="F943" s="115" t="s">
        <v>22</v>
      </c>
      <c r="O943" s="125"/>
      <c r="P943" s="125">
        <f t="shared" si="252"/>
        <v>1</v>
      </c>
      <c r="Q943" s="125">
        <f t="shared" si="253"/>
        <v>3</v>
      </c>
      <c r="R943" s="125"/>
      <c r="S943" s="125">
        <f t="shared" si="254"/>
        <v>0</v>
      </c>
      <c r="T943" s="125">
        <f t="shared" si="255"/>
        <v>0</v>
      </c>
      <c r="U943" s="125">
        <f t="shared" si="256"/>
        <v>0</v>
      </c>
      <c r="V943" s="126">
        <f t="shared" si="257"/>
        <v>0</v>
      </c>
      <c r="W943" s="126">
        <f t="shared" si="258"/>
        <v>1</v>
      </c>
      <c r="X943" s="126">
        <f t="shared" si="259"/>
        <v>0</v>
      </c>
      <c r="Y943" s="126">
        <f t="shared" si="260"/>
        <v>0</v>
      </c>
      <c r="Z943" s="126">
        <f t="shared" si="261"/>
        <v>0</v>
      </c>
      <c r="AA943" s="126">
        <f t="shared" si="262"/>
        <v>0</v>
      </c>
      <c r="AB943" s="126">
        <f t="shared" si="263"/>
        <v>0</v>
      </c>
      <c r="AC943" s="126">
        <f t="shared" si="264"/>
        <v>0</v>
      </c>
      <c r="AD943" s="126">
        <f t="shared" si="265"/>
        <v>0</v>
      </c>
      <c r="AE943" s="126">
        <f t="shared" si="266"/>
        <v>0</v>
      </c>
      <c r="AF943" s="127"/>
      <c r="AG943" s="125"/>
      <c r="AH943" s="125">
        <f t="shared" si="267"/>
        <v>1</v>
      </c>
      <c r="AI943" s="125">
        <f t="shared" si="268"/>
        <v>1</v>
      </c>
      <c r="AJ943" s="125" t="str">
        <f t="shared" si="269"/>
        <v>Correct</v>
      </c>
      <c r="AK943" s="125"/>
      <c r="AL943" s="115" t="s">
        <v>83</v>
      </c>
      <c r="AM943" s="115">
        <v>59</v>
      </c>
      <c r="AN943" s="115" t="s">
        <v>181</v>
      </c>
      <c r="AO943" s="115" t="s">
        <v>220</v>
      </c>
      <c r="AP943" s="115" t="s">
        <v>85</v>
      </c>
      <c r="AQ943" s="115" t="s">
        <v>86</v>
      </c>
      <c r="AR943" s="115" t="s">
        <v>137</v>
      </c>
      <c r="AS943" s="115" t="s">
        <v>101</v>
      </c>
      <c r="AT943" s="115" t="s">
        <v>111</v>
      </c>
      <c r="AU943" s="115" t="s">
        <v>90</v>
      </c>
      <c r="AV943" s="115" t="s">
        <v>91</v>
      </c>
      <c r="AW943" s="115" t="s">
        <v>91</v>
      </c>
    </row>
    <row r="944" spans="1:49">
      <c r="A944" s="115">
        <v>5585083913</v>
      </c>
      <c r="K944" s="115" t="s">
        <v>27</v>
      </c>
      <c r="L944" s="115" t="s">
        <v>28</v>
      </c>
      <c r="O944" s="125"/>
      <c r="P944" s="125">
        <f t="shared" si="252"/>
        <v>2</v>
      </c>
      <c r="Q944" s="125">
        <f t="shared" si="253"/>
        <v>1.5</v>
      </c>
      <c r="R944" s="125"/>
      <c r="S944" s="125">
        <f t="shared" si="254"/>
        <v>0</v>
      </c>
      <c r="T944" s="125">
        <f t="shared" si="255"/>
        <v>0</v>
      </c>
      <c r="U944" s="125">
        <f t="shared" si="256"/>
        <v>0</v>
      </c>
      <c r="V944" s="126">
        <f t="shared" si="257"/>
        <v>0</v>
      </c>
      <c r="W944" s="126">
        <f t="shared" si="258"/>
        <v>0</v>
      </c>
      <c r="X944" s="126">
        <f t="shared" si="259"/>
        <v>0</v>
      </c>
      <c r="Y944" s="126">
        <f t="shared" si="260"/>
        <v>0</v>
      </c>
      <c r="Z944" s="126">
        <f t="shared" si="261"/>
        <v>0</v>
      </c>
      <c r="AA944" s="126">
        <f t="shared" si="262"/>
        <v>0</v>
      </c>
      <c r="AB944" s="126">
        <f t="shared" si="263"/>
        <v>1</v>
      </c>
      <c r="AC944" s="126">
        <f t="shared" si="264"/>
        <v>1</v>
      </c>
      <c r="AD944" s="126">
        <f t="shared" si="265"/>
        <v>0</v>
      </c>
      <c r="AE944" s="126">
        <f t="shared" si="266"/>
        <v>0</v>
      </c>
      <c r="AF944" s="127"/>
      <c r="AG944" s="125"/>
      <c r="AH944" s="125">
        <f t="shared" si="267"/>
        <v>2</v>
      </c>
      <c r="AI944" s="125">
        <f t="shared" si="268"/>
        <v>2</v>
      </c>
      <c r="AJ944" s="125" t="str">
        <f t="shared" si="269"/>
        <v>Correct</v>
      </c>
      <c r="AK944" s="125"/>
      <c r="AL944" s="115" t="s">
        <v>83</v>
      </c>
      <c r="AM944" s="115">
        <v>55</v>
      </c>
      <c r="AN944" s="115" t="s">
        <v>181</v>
      </c>
      <c r="AO944" s="115" t="s">
        <v>216</v>
      </c>
      <c r="AP944" s="115" t="s">
        <v>85</v>
      </c>
      <c r="AQ944" s="115" t="s">
        <v>86</v>
      </c>
      <c r="AR944" s="115" t="s">
        <v>87</v>
      </c>
      <c r="AS944" s="115" t="s">
        <v>88</v>
      </c>
      <c r="AT944" s="115" t="s">
        <v>111</v>
      </c>
      <c r="AU944" s="115" t="s">
        <v>90</v>
      </c>
      <c r="AV944" s="115" t="s">
        <v>91</v>
      </c>
      <c r="AW944" s="115" t="s">
        <v>91</v>
      </c>
    </row>
    <row r="945" spans="1:49">
      <c r="A945" s="115">
        <v>7020347715</v>
      </c>
      <c r="K945" s="115" t="s">
        <v>27</v>
      </c>
      <c r="L945" s="115" t="s">
        <v>28</v>
      </c>
      <c r="O945" s="125"/>
      <c r="P945" s="125">
        <f t="shared" si="252"/>
        <v>2</v>
      </c>
      <c r="Q945" s="125">
        <f t="shared" si="253"/>
        <v>1.5</v>
      </c>
      <c r="R945" s="125"/>
      <c r="S945" s="125">
        <f t="shared" si="254"/>
        <v>0</v>
      </c>
      <c r="T945" s="125">
        <f t="shared" si="255"/>
        <v>0</v>
      </c>
      <c r="U945" s="125">
        <f t="shared" si="256"/>
        <v>0</v>
      </c>
      <c r="V945" s="126">
        <f t="shared" si="257"/>
        <v>0</v>
      </c>
      <c r="W945" s="126">
        <f t="shared" si="258"/>
        <v>0</v>
      </c>
      <c r="X945" s="126">
        <f t="shared" si="259"/>
        <v>0</v>
      </c>
      <c r="Y945" s="126">
        <f t="shared" si="260"/>
        <v>0</v>
      </c>
      <c r="Z945" s="126">
        <f t="shared" si="261"/>
        <v>0</v>
      </c>
      <c r="AA945" s="126">
        <f t="shared" si="262"/>
        <v>0</v>
      </c>
      <c r="AB945" s="126">
        <f t="shared" si="263"/>
        <v>1</v>
      </c>
      <c r="AC945" s="126">
        <f t="shared" si="264"/>
        <v>1</v>
      </c>
      <c r="AD945" s="126">
        <f t="shared" si="265"/>
        <v>0</v>
      </c>
      <c r="AE945" s="126">
        <f t="shared" si="266"/>
        <v>0</v>
      </c>
      <c r="AF945" s="127"/>
      <c r="AG945" s="125"/>
      <c r="AH945" s="125">
        <f t="shared" si="267"/>
        <v>2</v>
      </c>
      <c r="AI945" s="125">
        <f t="shared" si="268"/>
        <v>2</v>
      </c>
      <c r="AJ945" s="125" t="str">
        <f t="shared" si="269"/>
        <v>Correct</v>
      </c>
      <c r="AK945" s="125"/>
      <c r="AL945" s="115" t="s">
        <v>83</v>
      </c>
      <c r="AM945" s="115">
        <v>31</v>
      </c>
      <c r="AN945" s="115" t="s">
        <v>181</v>
      </c>
      <c r="AP945" s="115" t="s">
        <v>107</v>
      </c>
      <c r="AQ945" s="115" t="s">
        <v>91</v>
      </c>
      <c r="AR945" s="115" t="s">
        <v>87</v>
      </c>
      <c r="AS945" s="115" t="s">
        <v>104</v>
      </c>
      <c r="AT945" s="115" t="s">
        <v>94</v>
      </c>
      <c r="AU945" s="115" t="s">
        <v>90</v>
      </c>
      <c r="AV945" s="115" t="s">
        <v>91</v>
      </c>
      <c r="AW945" s="115" t="s">
        <v>91</v>
      </c>
    </row>
    <row r="946" spans="1:49">
      <c r="A946" s="115">
        <v>7020345715</v>
      </c>
      <c r="K946" s="115" t="s">
        <v>27</v>
      </c>
      <c r="L946" s="115" t="s">
        <v>28</v>
      </c>
      <c r="O946" s="125"/>
      <c r="P946" s="125">
        <f t="shared" si="252"/>
        <v>2</v>
      </c>
      <c r="Q946" s="125">
        <f t="shared" si="253"/>
        <v>1.5</v>
      </c>
      <c r="R946" s="125"/>
      <c r="S946" s="125">
        <f t="shared" si="254"/>
        <v>0</v>
      </c>
      <c r="T946" s="125">
        <f t="shared" si="255"/>
        <v>0</v>
      </c>
      <c r="U946" s="125">
        <f t="shared" si="256"/>
        <v>0</v>
      </c>
      <c r="V946" s="126">
        <f t="shared" si="257"/>
        <v>0</v>
      </c>
      <c r="W946" s="126">
        <f t="shared" si="258"/>
        <v>0</v>
      </c>
      <c r="X946" s="126">
        <f t="shared" si="259"/>
        <v>0</v>
      </c>
      <c r="Y946" s="126">
        <f t="shared" si="260"/>
        <v>0</v>
      </c>
      <c r="Z946" s="126">
        <f t="shared" si="261"/>
        <v>0</v>
      </c>
      <c r="AA946" s="126">
        <f t="shared" si="262"/>
        <v>0</v>
      </c>
      <c r="AB946" s="126">
        <f t="shared" si="263"/>
        <v>1</v>
      </c>
      <c r="AC946" s="126">
        <f t="shared" si="264"/>
        <v>1</v>
      </c>
      <c r="AD946" s="126">
        <f t="shared" si="265"/>
        <v>0</v>
      </c>
      <c r="AE946" s="126">
        <f t="shared" si="266"/>
        <v>0</v>
      </c>
      <c r="AF946" s="127"/>
      <c r="AG946" s="125"/>
      <c r="AH946" s="125">
        <f t="shared" si="267"/>
        <v>2</v>
      </c>
      <c r="AI946" s="125">
        <f t="shared" si="268"/>
        <v>2</v>
      </c>
      <c r="AJ946" s="125" t="str">
        <f t="shared" si="269"/>
        <v>Correct</v>
      </c>
      <c r="AK946" s="125"/>
      <c r="AL946" s="115" t="s">
        <v>99</v>
      </c>
      <c r="AM946" s="115">
        <v>29</v>
      </c>
      <c r="AN946" s="115" t="s">
        <v>181</v>
      </c>
      <c r="AO946" s="115" t="s">
        <v>207</v>
      </c>
      <c r="AP946" s="115" t="s">
        <v>85</v>
      </c>
      <c r="AQ946" s="115" t="s">
        <v>86</v>
      </c>
      <c r="AR946" s="115" t="s">
        <v>87</v>
      </c>
      <c r="AT946" s="115" t="s">
        <v>94</v>
      </c>
      <c r="AU946" s="115" t="s">
        <v>98</v>
      </c>
      <c r="AV946" s="115" t="s">
        <v>91</v>
      </c>
      <c r="AW946" s="115" t="s">
        <v>91</v>
      </c>
    </row>
    <row r="947" spans="1:49">
      <c r="A947" s="115">
        <v>7020344026</v>
      </c>
      <c r="K947" s="115" t="s">
        <v>27</v>
      </c>
      <c r="L947" s="115" t="s">
        <v>28</v>
      </c>
      <c r="O947" s="125"/>
      <c r="P947" s="125">
        <f t="shared" si="252"/>
        <v>2</v>
      </c>
      <c r="Q947" s="125">
        <f t="shared" si="253"/>
        <v>1.5</v>
      </c>
      <c r="R947" s="125"/>
      <c r="S947" s="125">
        <f t="shared" si="254"/>
        <v>0</v>
      </c>
      <c r="T947" s="125">
        <f t="shared" si="255"/>
        <v>0</v>
      </c>
      <c r="U947" s="125">
        <f t="shared" si="256"/>
        <v>0</v>
      </c>
      <c r="V947" s="126">
        <f t="shared" si="257"/>
        <v>0</v>
      </c>
      <c r="W947" s="126">
        <f t="shared" si="258"/>
        <v>0</v>
      </c>
      <c r="X947" s="126">
        <f t="shared" si="259"/>
        <v>0</v>
      </c>
      <c r="Y947" s="126">
        <f t="shared" si="260"/>
        <v>0</v>
      </c>
      <c r="Z947" s="126">
        <f t="shared" si="261"/>
        <v>0</v>
      </c>
      <c r="AA947" s="126">
        <f t="shared" si="262"/>
        <v>0</v>
      </c>
      <c r="AB947" s="126">
        <f t="shared" si="263"/>
        <v>1</v>
      </c>
      <c r="AC947" s="126">
        <f t="shared" si="264"/>
        <v>1</v>
      </c>
      <c r="AD947" s="126">
        <f t="shared" si="265"/>
        <v>0</v>
      </c>
      <c r="AE947" s="126">
        <f t="shared" si="266"/>
        <v>0</v>
      </c>
      <c r="AF947" s="127"/>
      <c r="AG947" s="125"/>
      <c r="AH947" s="125">
        <f t="shared" si="267"/>
        <v>2</v>
      </c>
      <c r="AI947" s="125">
        <f t="shared" si="268"/>
        <v>2</v>
      </c>
      <c r="AJ947" s="125" t="str">
        <f t="shared" si="269"/>
        <v>Correct</v>
      </c>
      <c r="AK947" s="125"/>
      <c r="AL947" s="115" t="s">
        <v>99</v>
      </c>
      <c r="AM947" s="115">
        <v>25</v>
      </c>
      <c r="AN947" s="115" t="s">
        <v>181</v>
      </c>
      <c r="AO947" s="115" t="s">
        <v>208</v>
      </c>
      <c r="AP947" s="115" t="s">
        <v>85</v>
      </c>
      <c r="AQ947" s="115" t="s">
        <v>86</v>
      </c>
      <c r="AR947" s="115" t="s">
        <v>87</v>
      </c>
      <c r="AS947" s="115" t="s">
        <v>101</v>
      </c>
      <c r="AT947" s="115" t="s">
        <v>94</v>
      </c>
      <c r="AU947" s="115" t="s">
        <v>90</v>
      </c>
      <c r="AV947" s="115" t="s">
        <v>91</v>
      </c>
      <c r="AW947" s="115" t="s">
        <v>91</v>
      </c>
    </row>
    <row r="948" spans="1:49">
      <c r="A948" s="115">
        <v>7020342514</v>
      </c>
      <c r="K948" s="115" t="s">
        <v>27</v>
      </c>
      <c r="L948" s="115" t="s">
        <v>28</v>
      </c>
      <c r="O948" s="125"/>
      <c r="P948" s="125">
        <f t="shared" si="252"/>
        <v>2</v>
      </c>
      <c r="Q948" s="125">
        <f t="shared" si="253"/>
        <v>1.5</v>
      </c>
      <c r="R948" s="125"/>
      <c r="S948" s="125">
        <f t="shared" si="254"/>
        <v>0</v>
      </c>
      <c r="T948" s="125">
        <f t="shared" si="255"/>
        <v>0</v>
      </c>
      <c r="U948" s="125">
        <f t="shared" si="256"/>
        <v>0</v>
      </c>
      <c r="V948" s="126">
        <f t="shared" si="257"/>
        <v>0</v>
      </c>
      <c r="W948" s="126">
        <f t="shared" si="258"/>
        <v>0</v>
      </c>
      <c r="X948" s="126">
        <f t="shared" si="259"/>
        <v>0</v>
      </c>
      <c r="Y948" s="126">
        <f t="shared" si="260"/>
        <v>0</v>
      </c>
      <c r="Z948" s="126">
        <f t="shared" si="261"/>
        <v>0</v>
      </c>
      <c r="AA948" s="126">
        <f t="shared" si="262"/>
        <v>0</v>
      </c>
      <c r="AB948" s="126">
        <f t="shared" si="263"/>
        <v>1</v>
      </c>
      <c r="AC948" s="126">
        <f t="shared" si="264"/>
        <v>1</v>
      </c>
      <c r="AD948" s="126">
        <f t="shared" si="265"/>
        <v>0</v>
      </c>
      <c r="AE948" s="126">
        <f t="shared" si="266"/>
        <v>0</v>
      </c>
      <c r="AF948" s="127"/>
      <c r="AG948" s="125"/>
      <c r="AH948" s="125">
        <f t="shared" si="267"/>
        <v>2</v>
      </c>
      <c r="AI948" s="125">
        <f t="shared" si="268"/>
        <v>2</v>
      </c>
      <c r="AJ948" s="125" t="str">
        <f t="shared" si="269"/>
        <v>Correct</v>
      </c>
      <c r="AK948" s="125"/>
      <c r="AL948" s="115" t="s">
        <v>99</v>
      </c>
      <c r="AM948" s="115">
        <v>43</v>
      </c>
      <c r="AN948" s="115" t="s">
        <v>181</v>
      </c>
      <c r="AO948" s="115" t="s">
        <v>440</v>
      </c>
      <c r="AP948" s="115" t="s">
        <v>85</v>
      </c>
      <c r="AQ948" s="115" t="s">
        <v>86</v>
      </c>
      <c r="AR948" s="115" t="s">
        <v>87</v>
      </c>
      <c r="AS948" s="115" t="s">
        <v>100</v>
      </c>
      <c r="AT948" s="115" t="s">
        <v>94</v>
      </c>
      <c r="AU948" s="115" t="s">
        <v>90</v>
      </c>
      <c r="AV948" s="115" t="s">
        <v>91</v>
      </c>
      <c r="AW948" s="115" t="s">
        <v>91</v>
      </c>
    </row>
    <row r="949" spans="1:49">
      <c r="A949" s="115">
        <v>7020345928</v>
      </c>
      <c r="L949" s="115" t="s">
        <v>28</v>
      </c>
      <c r="O949" s="125"/>
      <c r="P949" s="125">
        <f t="shared" si="252"/>
        <v>1</v>
      </c>
      <c r="Q949" s="125">
        <f t="shared" si="253"/>
        <v>3</v>
      </c>
      <c r="R949" s="125"/>
      <c r="S949" s="125">
        <f t="shared" si="254"/>
        <v>0</v>
      </c>
      <c r="T949" s="125">
        <f t="shared" si="255"/>
        <v>0</v>
      </c>
      <c r="U949" s="125">
        <f t="shared" si="256"/>
        <v>0</v>
      </c>
      <c r="V949" s="126">
        <f t="shared" si="257"/>
        <v>0</v>
      </c>
      <c r="W949" s="126">
        <f t="shared" si="258"/>
        <v>0</v>
      </c>
      <c r="X949" s="126">
        <f t="shared" si="259"/>
        <v>0</v>
      </c>
      <c r="Y949" s="126">
        <f t="shared" si="260"/>
        <v>0</v>
      </c>
      <c r="Z949" s="126">
        <f t="shared" si="261"/>
        <v>0</v>
      </c>
      <c r="AA949" s="126">
        <f t="shared" si="262"/>
        <v>0</v>
      </c>
      <c r="AB949" s="126">
        <f t="shared" si="263"/>
        <v>0</v>
      </c>
      <c r="AC949" s="126">
        <f t="shared" si="264"/>
        <v>1</v>
      </c>
      <c r="AD949" s="126">
        <f t="shared" si="265"/>
        <v>0</v>
      </c>
      <c r="AE949" s="126">
        <f t="shared" si="266"/>
        <v>0</v>
      </c>
      <c r="AF949" s="127"/>
      <c r="AG949" s="125"/>
      <c r="AH949" s="125">
        <f t="shared" si="267"/>
        <v>1</v>
      </c>
      <c r="AI949" s="125">
        <f t="shared" si="268"/>
        <v>1</v>
      </c>
      <c r="AJ949" s="125" t="str">
        <f t="shared" si="269"/>
        <v>Correct</v>
      </c>
      <c r="AK949" s="125"/>
      <c r="AL949" s="115" t="s">
        <v>83</v>
      </c>
      <c r="AM949" s="115">
        <v>68</v>
      </c>
      <c r="AN949" s="115" t="s">
        <v>181</v>
      </c>
      <c r="AO949" s="115" t="s">
        <v>219</v>
      </c>
      <c r="AR949" s="115" t="s">
        <v>87</v>
      </c>
      <c r="AS949" s="115" t="s">
        <v>101</v>
      </c>
      <c r="AT949" s="115" t="s">
        <v>102</v>
      </c>
      <c r="AU949" s="115" t="s">
        <v>106</v>
      </c>
      <c r="AV949" s="115" t="s">
        <v>91</v>
      </c>
      <c r="AW949" s="115" t="s">
        <v>86</v>
      </c>
    </row>
    <row r="950" spans="1:49">
      <c r="A950" s="115">
        <v>6985446326</v>
      </c>
      <c r="L950" s="115" t="s">
        <v>28</v>
      </c>
      <c r="O950" s="125"/>
      <c r="P950" s="125">
        <f t="shared" si="252"/>
        <v>1</v>
      </c>
      <c r="Q950" s="125">
        <f t="shared" si="253"/>
        <v>3</v>
      </c>
      <c r="R950" s="125"/>
      <c r="S950" s="125">
        <f t="shared" si="254"/>
        <v>0</v>
      </c>
      <c r="T950" s="125">
        <f t="shared" si="255"/>
        <v>0</v>
      </c>
      <c r="U950" s="125">
        <f t="shared" si="256"/>
        <v>0</v>
      </c>
      <c r="V950" s="126">
        <f t="shared" si="257"/>
        <v>0</v>
      </c>
      <c r="W950" s="126">
        <f t="shared" si="258"/>
        <v>0</v>
      </c>
      <c r="X950" s="126">
        <f t="shared" si="259"/>
        <v>0</v>
      </c>
      <c r="Y950" s="126">
        <f t="shared" si="260"/>
        <v>0</v>
      </c>
      <c r="Z950" s="126">
        <f t="shared" si="261"/>
        <v>0</v>
      </c>
      <c r="AA950" s="126">
        <f t="shared" si="262"/>
        <v>0</v>
      </c>
      <c r="AB950" s="126">
        <f t="shared" si="263"/>
        <v>0</v>
      </c>
      <c r="AC950" s="126">
        <f t="shared" si="264"/>
        <v>1</v>
      </c>
      <c r="AD950" s="126">
        <f t="shared" si="265"/>
        <v>0</v>
      </c>
      <c r="AE950" s="126">
        <f t="shared" si="266"/>
        <v>0</v>
      </c>
      <c r="AF950" s="127"/>
      <c r="AG950" s="125"/>
      <c r="AH950" s="125">
        <f t="shared" si="267"/>
        <v>1</v>
      </c>
      <c r="AI950" s="125">
        <f t="shared" si="268"/>
        <v>1</v>
      </c>
      <c r="AJ950" s="125" t="str">
        <f t="shared" si="269"/>
        <v>Correct</v>
      </c>
      <c r="AK950" s="125"/>
      <c r="AL950" s="115" t="s">
        <v>83</v>
      </c>
      <c r="AM950" s="115">
        <v>19</v>
      </c>
      <c r="AN950" s="115" t="s">
        <v>181</v>
      </c>
      <c r="AO950" s="115" t="s">
        <v>433</v>
      </c>
      <c r="AP950" s="115" t="s">
        <v>85</v>
      </c>
      <c r="AQ950" s="115" t="s">
        <v>86</v>
      </c>
      <c r="AS950" s="115" t="s">
        <v>100</v>
      </c>
      <c r="AU950" s="115" t="s">
        <v>95</v>
      </c>
      <c r="AV950" s="115" t="s">
        <v>91</v>
      </c>
      <c r="AW950" s="115" t="s">
        <v>91</v>
      </c>
    </row>
    <row r="951" spans="1:49">
      <c r="A951" s="115">
        <v>6985186645</v>
      </c>
      <c r="K951" s="115" t="s">
        <v>27</v>
      </c>
      <c r="N951" s="115" t="s">
        <v>30</v>
      </c>
      <c r="O951" s="125"/>
      <c r="P951" s="125">
        <f t="shared" si="252"/>
        <v>2</v>
      </c>
      <c r="Q951" s="125">
        <f t="shared" si="253"/>
        <v>1.5</v>
      </c>
      <c r="R951" s="125"/>
      <c r="S951" s="125">
        <f t="shared" si="254"/>
        <v>0</v>
      </c>
      <c r="T951" s="125">
        <f t="shared" si="255"/>
        <v>0</v>
      </c>
      <c r="U951" s="125">
        <f t="shared" si="256"/>
        <v>0</v>
      </c>
      <c r="V951" s="126">
        <f t="shared" si="257"/>
        <v>0</v>
      </c>
      <c r="W951" s="126">
        <f t="shared" si="258"/>
        <v>0</v>
      </c>
      <c r="X951" s="126">
        <f t="shared" si="259"/>
        <v>0</v>
      </c>
      <c r="Y951" s="126">
        <f t="shared" si="260"/>
        <v>0</v>
      </c>
      <c r="Z951" s="126">
        <f t="shared" si="261"/>
        <v>0</v>
      </c>
      <c r="AA951" s="126">
        <f t="shared" si="262"/>
        <v>0</v>
      </c>
      <c r="AB951" s="126">
        <f t="shared" si="263"/>
        <v>1</v>
      </c>
      <c r="AC951" s="126">
        <f t="shared" si="264"/>
        <v>0</v>
      </c>
      <c r="AD951" s="126">
        <f t="shared" si="265"/>
        <v>0</v>
      </c>
      <c r="AE951" s="126">
        <f t="shared" si="266"/>
        <v>1</v>
      </c>
      <c r="AF951" s="127"/>
      <c r="AG951" s="125"/>
      <c r="AH951" s="125">
        <f t="shared" si="267"/>
        <v>2</v>
      </c>
      <c r="AI951" s="125">
        <f t="shared" si="268"/>
        <v>2</v>
      </c>
      <c r="AJ951" s="125" t="str">
        <f t="shared" si="269"/>
        <v>Correct</v>
      </c>
      <c r="AK951" s="125"/>
      <c r="AL951" s="115" t="s">
        <v>83</v>
      </c>
      <c r="AM951" s="115">
        <v>52</v>
      </c>
      <c r="AN951" s="115" t="s">
        <v>181</v>
      </c>
      <c r="AO951" s="115" t="s">
        <v>222</v>
      </c>
      <c r="AP951" s="115" t="s">
        <v>85</v>
      </c>
      <c r="AQ951" s="115" t="s">
        <v>86</v>
      </c>
      <c r="AR951" s="115" t="s">
        <v>87</v>
      </c>
      <c r="AS951" s="115" t="s">
        <v>96</v>
      </c>
      <c r="AT951" s="115" t="s">
        <v>112</v>
      </c>
      <c r="AU951" s="115" t="s">
        <v>103</v>
      </c>
      <c r="AV951" s="115" t="s">
        <v>91</v>
      </c>
      <c r="AW951" s="115" t="s">
        <v>91</v>
      </c>
    </row>
    <row r="952" spans="1:49">
      <c r="A952" s="115">
        <v>5585679720</v>
      </c>
      <c r="D952" s="115" t="s">
        <v>20</v>
      </c>
      <c r="O952" s="125"/>
      <c r="P952" s="125">
        <f t="shared" si="252"/>
        <v>1</v>
      </c>
      <c r="Q952" s="125">
        <f t="shared" si="253"/>
        <v>3</v>
      </c>
      <c r="R952" s="125"/>
      <c r="S952" s="125">
        <f t="shared" si="254"/>
        <v>0</v>
      </c>
      <c r="T952" s="125">
        <f t="shared" si="255"/>
        <v>0</v>
      </c>
      <c r="U952" s="125">
        <f t="shared" si="256"/>
        <v>1</v>
      </c>
      <c r="V952" s="126">
        <f t="shared" si="257"/>
        <v>0</v>
      </c>
      <c r="W952" s="126">
        <f t="shared" si="258"/>
        <v>0</v>
      </c>
      <c r="X952" s="126">
        <f t="shared" si="259"/>
        <v>0</v>
      </c>
      <c r="Y952" s="126">
        <f t="shared" si="260"/>
        <v>0</v>
      </c>
      <c r="Z952" s="126">
        <f t="shared" si="261"/>
        <v>0</v>
      </c>
      <c r="AA952" s="126">
        <f t="shared" si="262"/>
        <v>0</v>
      </c>
      <c r="AB952" s="126">
        <f t="shared" si="263"/>
        <v>0</v>
      </c>
      <c r="AC952" s="126">
        <f t="shared" si="264"/>
        <v>0</v>
      </c>
      <c r="AD952" s="126">
        <f t="shared" si="265"/>
        <v>0</v>
      </c>
      <c r="AE952" s="126">
        <f t="shared" si="266"/>
        <v>0</v>
      </c>
      <c r="AF952" s="127"/>
      <c r="AG952" s="125"/>
      <c r="AH952" s="125">
        <f t="shared" si="267"/>
        <v>1</v>
      </c>
      <c r="AI952" s="125">
        <f t="shared" si="268"/>
        <v>1</v>
      </c>
      <c r="AJ952" s="125" t="str">
        <f t="shared" si="269"/>
        <v>Correct</v>
      </c>
      <c r="AK952" s="125"/>
      <c r="AL952" s="115" t="s">
        <v>99</v>
      </c>
      <c r="AM952" s="115">
        <v>68</v>
      </c>
      <c r="AN952" s="115" t="s">
        <v>84</v>
      </c>
      <c r="AO952" s="115" t="s">
        <v>144</v>
      </c>
      <c r="AP952" s="115" t="s">
        <v>85</v>
      </c>
      <c r="AQ952" s="115" t="s">
        <v>86</v>
      </c>
      <c r="AR952" s="115" t="s">
        <v>87</v>
      </c>
      <c r="AS952" s="115" t="s">
        <v>104</v>
      </c>
      <c r="AT952" s="115" t="s">
        <v>111</v>
      </c>
      <c r="AU952" s="115" t="s">
        <v>106</v>
      </c>
      <c r="AV952" s="115" t="s">
        <v>91</v>
      </c>
      <c r="AW952" s="115" t="s">
        <v>91</v>
      </c>
    </row>
    <row r="953" spans="1:49">
      <c r="A953" s="115">
        <v>7020346143</v>
      </c>
      <c r="E953" s="115" t="s">
        <v>21</v>
      </c>
      <c r="N953" s="115" t="s">
        <v>30</v>
      </c>
      <c r="O953" s="125"/>
      <c r="P953" s="125">
        <f t="shared" si="252"/>
        <v>2</v>
      </c>
      <c r="Q953" s="125">
        <f t="shared" si="253"/>
        <v>1.5</v>
      </c>
      <c r="R953" s="125"/>
      <c r="S953" s="125">
        <f t="shared" si="254"/>
        <v>0</v>
      </c>
      <c r="T953" s="125">
        <f t="shared" si="255"/>
        <v>0</v>
      </c>
      <c r="U953" s="125">
        <f t="shared" si="256"/>
        <v>0</v>
      </c>
      <c r="V953" s="126">
        <f t="shared" si="257"/>
        <v>1</v>
      </c>
      <c r="W953" s="126">
        <f t="shared" si="258"/>
        <v>0</v>
      </c>
      <c r="X953" s="126">
        <f t="shared" si="259"/>
        <v>0</v>
      </c>
      <c r="Y953" s="126">
        <f t="shared" si="260"/>
        <v>0</v>
      </c>
      <c r="Z953" s="126">
        <f t="shared" si="261"/>
        <v>0</v>
      </c>
      <c r="AA953" s="126">
        <f t="shared" si="262"/>
        <v>0</v>
      </c>
      <c r="AB953" s="126">
        <f t="shared" si="263"/>
        <v>0</v>
      </c>
      <c r="AC953" s="126">
        <f t="shared" si="264"/>
        <v>0</v>
      </c>
      <c r="AD953" s="126">
        <f t="shared" si="265"/>
        <v>0</v>
      </c>
      <c r="AE953" s="126">
        <f t="shared" si="266"/>
        <v>1</v>
      </c>
      <c r="AF953" s="127"/>
      <c r="AG953" s="125"/>
      <c r="AH953" s="125">
        <f t="shared" si="267"/>
        <v>2</v>
      </c>
      <c r="AI953" s="125">
        <f t="shared" si="268"/>
        <v>2</v>
      </c>
      <c r="AJ953" s="125" t="str">
        <f t="shared" si="269"/>
        <v>Correct</v>
      </c>
      <c r="AK953" s="125"/>
      <c r="AL953" s="115" t="s">
        <v>99</v>
      </c>
      <c r="AM953" s="115">
        <v>29</v>
      </c>
      <c r="AN953" s="115" t="s">
        <v>181</v>
      </c>
      <c r="AO953" s="115" t="s">
        <v>441</v>
      </c>
      <c r="AP953" s="115" t="s">
        <v>85</v>
      </c>
      <c r="AQ953" s="115" t="s">
        <v>86</v>
      </c>
      <c r="AR953" s="115" t="s">
        <v>87</v>
      </c>
      <c r="AS953" s="115" t="s">
        <v>101</v>
      </c>
      <c r="AT953" s="115" t="s">
        <v>89</v>
      </c>
      <c r="AU953" s="115" t="s">
        <v>90</v>
      </c>
      <c r="AV953" s="115" t="s">
        <v>91</v>
      </c>
      <c r="AW953" s="115" t="s">
        <v>91</v>
      </c>
    </row>
    <row r="954" spans="1:49">
      <c r="A954" s="115">
        <v>7020350856</v>
      </c>
      <c r="O954" s="125"/>
      <c r="P954" s="125">
        <f t="shared" si="252"/>
        <v>0</v>
      </c>
      <c r="Q954" s="125" t="e">
        <f t="shared" si="253"/>
        <v>#DIV/0!</v>
      </c>
      <c r="R954" s="125"/>
      <c r="S954" s="125">
        <f t="shared" si="254"/>
        <v>0</v>
      </c>
      <c r="T954" s="125">
        <f t="shared" si="255"/>
        <v>0</v>
      </c>
      <c r="U954" s="125">
        <f t="shared" si="256"/>
        <v>0</v>
      </c>
      <c r="V954" s="126">
        <f t="shared" si="257"/>
        <v>0</v>
      </c>
      <c r="W954" s="126">
        <f t="shared" si="258"/>
        <v>0</v>
      </c>
      <c r="X954" s="126">
        <f t="shared" si="259"/>
        <v>0</v>
      </c>
      <c r="Y954" s="126">
        <f t="shared" si="260"/>
        <v>0</v>
      </c>
      <c r="Z954" s="126">
        <f t="shared" si="261"/>
        <v>0</v>
      </c>
      <c r="AA954" s="126">
        <f t="shared" si="262"/>
        <v>0</v>
      </c>
      <c r="AB954" s="126">
        <f t="shared" si="263"/>
        <v>0</v>
      </c>
      <c r="AC954" s="126">
        <f t="shared" si="264"/>
        <v>0</v>
      </c>
      <c r="AD954" s="126">
        <f t="shared" si="265"/>
        <v>0</v>
      </c>
      <c r="AE954" s="126">
        <f t="shared" si="266"/>
        <v>0</v>
      </c>
      <c r="AF954" s="127"/>
      <c r="AG954" s="125"/>
      <c r="AH954" s="125">
        <f t="shared" si="267"/>
        <v>0</v>
      </c>
      <c r="AI954" s="125">
        <f t="shared" si="268"/>
        <v>0</v>
      </c>
      <c r="AJ954" s="125" t="str">
        <f t="shared" si="269"/>
        <v>Correct</v>
      </c>
      <c r="AK954" s="125"/>
      <c r="AL954" s="115" t="s">
        <v>83</v>
      </c>
      <c r="AM954" s="115">
        <v>56</v>
      </c>
      <c r="AN954" s="115" t="s">
        <v>181</v>
      </c>
      <c r="AO954" s="115" t="s">
        <v>207</v>
      </c>
      <c r="AP954" s="115" t="s">
        <v>85</v>
      </c>
      <c r="AQ954" s="115" t="s">
        <v>86</v>
      </c>
      <c r="AR954" s="115" t="s">
        <v>87</v>
      </c>
      <c r="AS954" s="115" t="s">
        <v>96</v>
      </c>
      <c r="AT954" s="115" t="s">
        <v>89</v>
      </c>
      <c r="AU954" s="115" t="s">
        <v>90</v>
      </c>
      <c r="AV954" s="115" t="s">
        <v>91</v>
      </c>
      <c r="AW954" s="115" t="s">
        <v>91</v>
      </c>
    </row>
    <row r="955" spans="1:49">
      <c r="A955" s="115">
        <v>7020349981</v>
      </c>
      <c r="O955" s="125"/>
      <c r="P955" s="125">
        <f t="shared" si="252"/>
        <v>0</v>
      </c>
      <c r="Q955" s="125" t="e">
        <f t="shared" si="253"/>
        <v>#DIV/0!</v>
      </c>
      <c r="R955" s="125"/>
      <c r="S955" s="125">
        <f t="shared" si="254"/>
        <v>0</v>
      </c>
      <c r="T955" s="125">
        <f t="shared" si="255"/>
        <v>0</v>
      </c>
      <c r="U955" s="125">
        <f t="shared" si="256"/>
        <v>0</v>
      </c>
      <c r="V955" s="126">
        <f t="shared" si="257"/>
        <v>0</v>
      </c>
      <c r="W955" s="126">
        <f t="shared" si="258"/>
        <v>0</v>
      </c>
      <c r="X955" s="126">
        <f t="shared" si="259"/>
        <v>0</v>
      </c>
      <c r="Y955" s="126">
        <f t="shared" si="260"/>
        <v>0</v>
      </c>
      <c r="Z955" s="126">
        <f t="shared" si="261"/>
        <v>0</v>
      </c>
      <c r="AA955" s="126">
        <f t="shared" si="262"/>
        <v>0</v>
      </c>
      <c r="AB955" s="126">
        <f t="shared" si="263"/>
        <v>0</v>
      </c>
      <c r="AC955" s="126">
        <f t="shared" si="264"/>
        <v>0</v>
      </c>
      <c r="AD955" s="126">
        <f t="shared" si="265"/>
        <v>0</v>
      </c>
      <c r="AE955" s="126">
        <f t="shared" si="266"/>
        <v>0</v>
      </c>
      <c r="AF955" s="127"/>
      <c r="AG955" s="125"/>
      <c r="AH955" s="125">
        <f t="shared" si="267"/>
        <v>0</v>
      </c>
      <c r="AI955" s="125">
        <f t="shared" si="268"/>
        <v>0</v>
      </c>
      <c r="AJ955" s="125" t="str">
        <f t="shared" si="269"/>
        <v>Correct</v>
      </c>
      <c r="AK955" s="125"/>
      <c r="AL955" s="115" t="s">
        <v>99</v>
      </c>
      <c r="AM955" s="115">
        <v>24</v>
      </c>
      <c r="AN955" s="115" t="s">
        <v>181</v>
      </c>
      <c r="AO955" s="115" t="s">
        <v>244</v>
      </c>
      <c r="AP955" s="115" t="s">
        <v>85</v>
      </c>
      <c r="AQ955" s="115" t="s">
        <v>86</v>
      </c>
      <c r="AR955" s="115" t="s">
        <v>87</v>
      </c>
      <c r="AS955" s="115" t="s">
        <v>101</v>
      </c>
      <c r="AT955" s="115" t="s">
        <v>94</v>
      </c>
      <c r="AU955" s="115" t="s">
        <v>98</v>
      </c>
      <c r="AV955" s="115" t="s">
        <v>91</v>
      </c>
      <c r="AW955" s="115" t="s">
        <v>91</v>
      </c>
    </row>
    <row r="956" spans="1:49">
      <c r="A956" s="115">
        <v>6985456294</v>
      </c>
      <c r="O956" s="125"/>
      <c r="P956" s="125">
        <f t="shared" si="252"/>
        <v>0</v>
      </c>
      <c r="Q956" s="125" t="e">
        <f t="shared" si="253"/>
        <v>#DIV/0!</v>
      </c>
      <c r="R956" s="125"/>
      <c r="S956" s="125">
        <f t="shared" si="254"/>
        <v>0</v>
      </c>
      <c r="T956" s="125">
        <f t="shared" si="255"/>
        <v>0</v>
      </c>
      <c r="U956" s="125">
        <f t="shared" si="256"/>
        <v>0</v>
      </c>
      <c r="V956" s="126">
        <f t="shared" si="257"/>
        <v>0</v>
      </c>
      <c r="W956" s="126">
        <f t="shared" si="258"/>
        <v>0</v>
      </c>
      <c r="X956" s="126">
        <f t="shared" si="259"/>
        <v>0</v>
      </c>
      <c r="Y956" s="126">
        <f t="shared" si="260"/>
        <v>0</v>
      </c>
      <c r="Z956" s="126">
        <f t="shared" si="261"/>
        <v>0</v>
      </c>
      <c r="AA956" s="126">
        <f t="shared" si="262"/>
        <v>0</v>
      </c>
      <c r="AB956" s="126">
        <f t="shared" si="263"/>
        <v>0</v>
      </c>
      <c r="AC956" s="126">
        <f t="shared" si="264"/>
        <v>0</v>
      </c>
      <c r="AD956" s="126">
        <f t="shared" si="265"/>
        <v>0</v>
      </c>
      <c r="AE956" s="126">
        <f t="shared" si="266"/>
        <v>0</v>
      </c>
      <c r="AF956" s="127"/>
      <c r="AG956" s="125"/>
      <c r="AH956" s="125">
        <f t="shared" si="267"/>
        <v>0</v>
      </c>
      <c r="AI956" s="125">
        <f t="shared" si="268"/>
        <v>0</v>
      </c>
      <c r="AJ956" s="125" t="str">
        <f t="shared" si="269"/>
        <v>Correct</v>
      </c>
      <c r="AK956" s="125"/>
      <c r="AL956" s="115" t="s">
        <v>99</v>
      </c>
      <c r="AM956" s="115">
        <v>19</v>
      </c>
      <c r="AN956" s="115" t="s">
        <v>181</v>
      </c>
      <c r="AO956" s="115" t="s">
        <v>434</v>
      </c>
      <c r="AP956" s="115" t="s">
        <v>85</v>
      </c>
      <c r="AQ956" s="115" t="s">
        <v>86</v>
      </c>
      <c r="AR956" s="115" t="s">
        <v>87</v>
      </c>
      <c r="AS956" s="115" t="s">
        <v>88</v>
      </c>
      <c r="AT956" s="115" t="s">
        <v>94</v>
      </c>
      <c r="AU956" s="115" t="s">
        <v>95</v>
      </c>
      <c r="AV956" s="115" t="s">
        <v>91</v>
      </c>
      <c r="AW956" s="115" t="s">
        <v>91</v>
      </c>
    </row>
    <row r="957" spans="1:49">
      <c r="A957" s="115">
        <v>5591788817</v>
      </c>
      <c r="C957" s="115" t="s">
        <v>19</v>
      </c>
      <c r="J957" s="115" t="s">
        <v>26</v>
      </c>
      <c r="L957" s="115" t="s">
        <v>28</v>
      </c>
      <c r="O957" s="125"/>
      <c r="P957" s="125">
        <f t="shared" si="252"/>
        <v>3</v>
      </c>
      <c r="Q957" s="125">
        <f t="shared" si="253"/>
        <v>1</v>
      </c>
      <c r="R957" s="125"/>
      <c r="S957" s="125">
        <f t="shared" si="254"/>
        <v>0</v>
      </c>
      <c r="T957" s="125">
        <f t="shared" si="255"/>
        <v>1</v>
      </c>
      <c r="U957" s="125">
        <f t="shared" si="256"/>
        <v>0</v>
      </c>
      <c r="V957" s="126">
        <f t="shared" si="257"/>
        <v>0</v>
      </c>
      <c r="W957" s="126">
        <f t="shared" si="258"/>
        <v>0</v>
      </c>
      <c r="X957" s="126">
        <f t="shared" si="259"/>
        <v>0</v>
      </c>
      <c r="Y957" s="126">
        <f t="shared" si="260"/>
        <v>0</v>
      </c>
      <c r="Z957" s="126">
        <f t="shared" si="261"/>
        <v>0</v>
      </c>
      <c r="AA957" s="126">
        <f t="shared" si="262"/>
        <v>1</v>
      </c>
      <c r="AB957" s="126">
        <f t="shared" si="263"/>
        <v>0</v>
      </c>
      <c r="AC957" s="126">
        <f t="shared" si="264"/>
        <v>1</v>
      </c>
      <c r="AD957" s="126">
        <f t="shared" si="265"/>
        <v>0</v>
      </c>
      <c r="AE957" s="126">
        <f t="shared" si="266"/>
        <v>0</v>
      </c>
      <c r="AF957" s="127"/>
      <c r="AG957" s="125"/>
      <c r="AH957" s="125">
        <f t="shared" si="267"/>
        <v>3</v>
      </c>
      <c r="AI957" s="125">
        <f t="shared" si="268"/>
        <v>3</v>
      </c>
      <c r="AJ957" s="125" t="str">
        <f t="shared" si="269"/>
        <v>Correct</v>
      </c>
      <c r="AK957" s="125"/>
      <c r="AL957" s="115"/>
    </row>
    <row r="958" spans="1:49">
      <c r="A958" s="115">
        <v>7044846598</v>
      </c>
      <c r="C958" s="115" t="s">
        <v>19</v>
      </c>
      <c r="D958" s="115" t="s">
        <v>20</v>
      </c>
      <c r="J958" s="115" t="s">
        <v>26</v>
      </c>
      <c r="O958" s="125"/>
      <c r="P958" s="125">
        <f t="shared" si="252"/>
        <v>3</v>
      </c>
      <c r="Q958" s="125">
        <f t="shared" si="253"/>
        <v>1</v>
      </c>
      <c r="R958" s="125"/>
      <c r="S958" s="125">
        <f t="shared" si="254"/>
        <v>0</v>
      </c>
      <c r="T958" s="125">
        <f t="shared" si="255"/>
        <v>1</v>
      </c>
      <c r="U958" s="125">
        <f t="shared" si="256"/>
        <v>1</v>
      </c>
      <c r="V958" s="126">
        <f t="shared" si="257"/>
        <v>0</v>
      </c>
      <c r="W958" s="126">
        <f t="shared" si="258"/>
        <v>0</v>
      </c>
      <c r="X958" s="126">
        <f t="shared" si="259"/>
        <v>0</v>
      </c>
      <c r="Y958" s="126">
        <f t="shared" si="260"/>
        <v>0</v>
      </c>
      <c r="Z958" s="126">
        <f t="shared" si="261"/>
        <v>0</v>
      </c>
      <c r="AA958" s="126">
        <f t="shared" si="262"/>
        <v>1</v>
      </c>
      <c r="AB958" s="126">
        <f t="shared" si="263"/>
        <v>0</v>
      </c>
      <c r="AC958" s="126">
        <f t="shared" si="264"/>
        <v>0</v>
      </c>
      <c r="AD958" s="126">
        <f t="shared" si="265"/>
        <v>0</v>
      </c>
      <c r="AE958" s="126">
        <f t="shared" si="266"/>
        <v>0</v>
      </c>
      <c r="AF958" s="127"/>
      <c r="AG958" s="125"/>
      <c r="AH958" s="125">
        <f t="shared" si="267"/>
        <v>3</v>
      </c>
      <c r="AI958" s="125">
        <f t="shared" si="268"/>
        <v>3</v>
      </c>
      <c r="AJ958" s="125" t="str">
        <f t="shared" si="269"/>
        <v>Correct</v>
      </c>
      <c r="AK958" s="125"/>
      <c r="AL958" s="115" t="s">
        <v>83</v>
      </c>
      <c r="AM958" s="115">
        <v>39</v>
      </c>
      <c r="AN958" s="115" t="s">
        <v>84</v>
      </c>
      <c r="AO958" s="115" t="s">
        <v>152</v>
      </c>
      <c r="AP958" s="115" t="s">
        <v>92</v>
      </c>
      <c r="AR958" s="115" t="s">
        <v>87</v>
      </c>
      <c r="AS958" s="115" t="s">
        <v>100</v>
      </c>
      <c r="AT958" s="115" t="s">
        <v>111</v>
      </c>
      <c r="AU958" s="115" t="s">
        <v>90</v>
      </c>
      <c r="AV958" s="115" t="s">
        <v>91</v>
      </c>
      <c r="AW958" s="115" t="s">
        <v>91</v>
      </c>
    </row>
    <row r="959" spans="1:49">
      <c r="A959" s="115">
        <v>7011539130</v>
      </c>
      <c r="D959" s="115" t="s">
        <v>20</v>
      </c>
      <c r="J959" s="115" t="s">
        <v>26</v>
      </c>
      <c r="M959" s="115" t="s">
        <v>29</v>
      </c>
      <c r="O959" s="125"/>
      <c r="P959" s="125">
        <f t="shared" si="252"/>
        <v>3</v>
      </c>
      <c r="Q959" s="125">
        <f t="shared" si="253"/>
        <v>1</v>
      </c>
      <c r="R959" s="125"/>
      <c r="S959" s="125">
        <f t="shared" si="254"/>
        <v>0</v>
      </c>
      <c r="T959" s="125">
        <f t="shared" si="255"/>
        <v>0</v>
      </c>
      <c r="U959" s="125">
        <f t="shared" si="256"/>
        <v>1</v>
      </c>
      <c r="V959" s="126">
        <f t="shared" si="257"/>
        <v>0</v>
      </c>
      <c r="W959" s="126">
        <f t="shared" si="258"/>
        <v>0</v>
      </c>
      <c r="X959" s="126">
        <f t="shared" si="259"/>
        <v>0</v>
      </c>
      <c r="Y959" s="126">
        <f t="shared" si="260"/>
        <v>0</v>
      </c>
      <c r="Z959" s="126">
        <f t="shared" si="261"/>
        <v>0</v>
      </c>
      <c r="AA959" s="126">
        <f t="shared" si="262"/>
        <v>1</v>
      </c>
      <c r="AB959" s="126">
        <f t="shared" si="263"/>
        <v>0</v>
      </c>
      <c r="AC959" s="126">
        <f t="shared" si="264"/>
        <v>0</v>
      </c>
      <c r="AD959" s="126">
        <f t="shared" si="265"/>
        <v>1</v>
      </c>
      <c r="AE959" s="126">
        <f t="shared" si="266"/>
        <v>0</v>
      </c>
      <c r="AF959" s="127"/>
      <c r="AG959" s="125"/>
      <c r="AH959" s="125">
        <f t="shared" si="267"/>
        <v>3</v>
      </c>
      <c r="AI959" s="125">
        <f t="shared" si="268"/>
        <v>3</v>
      </c>
      <c r="AJ959" s="125" t="str">
        <f t="shared" si="269"/>
        <v>Correct</v>
      </c>
      <c r="AK959" s="125"/>
      <c r="AL959" s="115" t="s">
        <v>83</v>
      </c>
      <c r="AM959" s="115">
        <v>75</v>
      </c>
      <c r="AN959" s="115" t="s">
        <v>181</v>
      </c>
      <c r="AO959" s="115" t="s">
        <v>189</v>
      </c>
      <c r="AP959" s="115" t="s">
        <v>85</v>
      </c>
      <c r="AQ959" s="115" t="s">
        <v>86</v>
      </c>
      <c r="AR959" s="115" t="s">
        <v>87</v>
      </c>
      <c r="AS959" s="115" t="s">
        <v>93</v>
      </c>
      <c r="AT959" s="115" t="s">
        <v>102</v>
      </c>
      <c r="AU959" s="115" t="s">
        <v>106</v>
      </c>
      <c r="AV959" s="115" t="s">
        <v>91</v>
      </c>
    </row>
    <row r="960" spans="1:49">
      <c r="A960" s="115">
        <v>6988279256</v>
      </c>
      <c r="O960" s="125"/>
      <c r="P960" s="125">
        <f t="shared" si="252"/>
        <v>0</v>
      </c>
      <c r="Q960" s="125" t="e">
        <f t="shared" si="253"/>
        <v>#DIV/0!</v>
      </c>
      <c r="R960" s="125"/>
      <c r="S960" s="125">
        <f t="shared" si="254"/>
        <v>0</v>
      </c>
      <c r="T960" s="125">
        <f t="shared" si="255"/>
        <v>0</v>
      </c>
      <c r="U960" s="125">
        <f t="shared" si="256"/>
        <v>0</v>
      </c>
      <c r="V960" s="126">
        <f t="shared" si="257"/>
        <v>0</v>
      </c>
      <c r="W960" s="126">
        <f t="shared" si="258"/>
        <v>0</v>
      </c>
      <c r="X960" s="126">
        <f t="shared" si="259"/>
        <v>0</v>
      </c>
      <c r="Y960" s="126">
        <f t="shared" si="260"/>
        <v>0</v>
      </c>
      <c r="Z960" s="126">
        <f t="shared" si="261"/>
        <v>0</v>
      </c>
      <c r="AA960" s="126">
        <f t="shared" si="262"/>
        <v>0</v>
      </c>
      <c r="AB960" s="126">
        <f t="shared" si="263"/>
        <v>0</v>
      </c>
      <c r="AC960" s="126">
        <f t="shared" si="264"/>
        <v>0</v>
      </c>
      <c r="AD960" s="126">
        <f t="shared" si="265"/>
        <v>0</v>
      </c>
      <c r="AE960" s="126">
        <f t="shared" si="266"/>
        <v>0</v>
      </c>
      <c r="AF960" s="127"/>
      <c r="AG960" s="125"/>
      <c r="AH960" s="125">
        <f t="shared" si="267"/>
        <v>0</v>
      </c>
      <c r="AI960" s="125">
        <f t="shared" si="268"/>
        <v>0</v>
      </c>
      <c r="AJ960" s="125" t="str">
        <f t="shared" si="269"/>
        <v>Correct</v>
      </c>
      <c r="AK960" s="125"/>
      <c r="AL960" s="115" t="s">
        <v>83</v>
      </c>
      <c r="AM960" s="115">
        <v>76</v>
      </c>
      <c r="AN960" s="115" t="s">
        <v>84</v>
      </c>
      <c r="AO960" s="115" t="s">
        <v>121</v>
      </c>
      <c r="AP960" s="115" t="s">
        <v>92</v>
      </c>
      <c r="AQ960" s="115" t="s">
        <v>86</v>
      </c>
      <c r="AU960" s="115" t="s">
        <v>106</v>
      </c>
      <c r="AV960" s="115" t="s">
        <v>91</v>
      </c>
    </row>
    <row r="961" spans="1:49">
      <c r="A961" s="115">
        <v>6985438262</v>
      </c>
      <c r="C961" s="115" t="s">
        <v>19</v>
      </c>
      <c r="D961" s="115" t="s">
        <v>20</v>
      </c>
      <c r="J961" s="115" t="s">
        <v>26</v>
      </c>
      <c r="O961" s="125"/>
      <c r="P961" s="125">
        <f t="shared" si="252"/>
        <v>3</v>
      </c>
      <c r="Q961" s="125">
        <f t="shared" si="253"/>
        <v>1</v>
      </c>
      <c r="R961" s="125"/>
      <c r="S961" s="125">
        <f t="shared" si="254"/>
        <v>0</v>
      </c>
      <c r="T961" s="125">
        <f t="shared" si="255"/>
        <v>1</v>
      </c>
      <c r="U961" s="125">
        <f t="shared" si="256"/>
        <v>1</v>
      </c>
      <c r="V961" s="126">
        <f t="shared" si="257"/>
        <v>0</v>
      </c>
      <c r="W961" s="126">
        <f t="shared" si="258"/>
        <v>0</v>
      </c>
      <c r="X961" s="126">
        <f t="shared" si="259"/>
        <v>0</v>
      </c>
      <c r="Y961" s="126">
        <f t="shared" si="260"/>
        <v>0</v>
      </c>
      <c r="Z961" s="126">
        <f t="shared" si="261"/>
        <v>0</v>
      </c>
      <c r="AA961" s="126">
        <f t="shared" si="262"/>
        <v>1</v>
      </c>
      <c r="AB961" s="126">
        <f t="shared" si="263"/>
        <v>0</v>
      </c>
      <c r="AC961" s="126">
        <f t="shared" si="264"/>
        <v>0</v>
      </c>
      <c r="AD961" s="126">
        <f t="shared" si="265"/>
        <v>0</v>
      </c>
      <c r="AE961" s="126">
        <f t="shared" si="266"/>
        <v>0</v>
      </c>
      <c r="AF961" s="127"/>
      <c r="AG961" s="125"/>
      <c r="AH961" s="125">
        <f t="shared" si="267"/>
        <v>3</v>
      </c>
      <c r="AI961" s="125">
        <f t="shared" si="268"/>
        <v>3</v>
      </c>
      <c r="AJ961" s="125" t="str">
        <f t="shared" si="269"/>
        <v>Correct</v>
      </c>
      <c r="AK961" s="125"/>
      <c r="AL961" s="115" t="s">
        <v>83</v>
      </c>
      <c r="AM961" s="115">
        <v>79</v>
      </c>
      <c r="AN961" s="115" t="s">
        <v>84</v>
      </c>
      <c r="AO961" s="115" t="s">
        <v>152</v>
      </c>
      <c r="AQ961" s="115" t="s">
        <v>91</v>
      </c>
      <c r="AR961" s="115" t="s">
        <v>87</v>
      </c>
      <c r="AS961" s="115" t="s">
        <v>96</v>
      </c>
      <c r="AT961" s="115" t="s">
        <v>111</v>
      </c>
      <c r="AU961" s="115" t="s">
        <v>106</v>
      </c>
      <c r="AV961" s="115" t="s">
        <v>91</v>
      </c>
      <c r="AW961" s="115" t="s">
        <v>91</v>
      </c>
    </row>
    <row r="962" spans="1:49">
      <c r="A962" s="115">
        <v>7045775058</v>
      </c>
      <c r="O962" s="125"/>
      <c r="P962" s="125">
        <f t="shared" ref="P962:P1025" si="270">COUNTA(B962:N962)</f>
        <v>0</v>
      </c>
      <c r="Q962" s="125" t="e">
        <f t="shared" ref="Q962:Q1025" si="271">3/P962</f>
        <v>#DIV/0!</v>
      </c>
      <c r="R962" s="125"/>
      <c r="S962" s="125">
        <f t="shared" ref="S962:S1025" si="272">IF($P962&lt;3,IF($B962=$B$1,1,0),IF($B962=$B$1,$Q962,0))</f>
        <v>0</v>
      </c>
      <c r="T962" s="125">
        <f t="shared" ref="T962:T1025" si="273">IF($P962&lt;3,IF($C962=$C$1,1,0),IF($C962=$C$1,$Q962,0))</f>
        <v>0</v>
      </c>
      <c r="U962" s="125">
        <f t="shared" ref="U962:U1025" si="274">IF($P962&lt;3,IF($D962=$D$1,1,0),IF($D962=$D$1,$Q962,0))</f>
        <v>0</v>
      </c>
      <c r="V962" s="126">
        <f t="shared" ref="V962:V1025" si="275">IF($P962&lt;3,IF($E962=$E$1,1,0),IF($E962=$E$1,$Q962,0))</f>
        <v>0</v>
      </c>
      <c r="W962" s="126">
        <f t="shared" ref="W962:W1025" si="276">IF($P962&lt;3,IF($F962=$F$1,1,0),IF($F962=$F$1,$Q962,0))</f>
        <v>0</v>
      </c>
      <c r="X962" s="126">
        <f t="shared" ref="X962:X1025" si="277">IF($P962&lt;3,IF($G962=$G$1,1,0),IF($G962=$G$1,$Q962,0))</f>
        <v>0</v>
      </c>
      <c r="Y962" s="126">
        <f t="shared" ref="Y962:Y1025" si="278">IF($P962&lt;3,IF($H962=$H$1,1,0),IF($H962=$H$1,$Q962,0))</f>
        <v>0</v>
      </c>
      <c r="Z962" s="126">
        <f t="shared" ref="Z962:Z1025" si="279">IF($P962&lt;3,IF($I962=$I$1,1,0),IF($I962=$I$1,$Q962,0))</f>
        <v>0</v>
      </c>
      <c r="AA962" s="126">
        <f t="shared" ref="AA962:AA1025" si="280">IF($P962&lt;3,IF($J962=$J$1,1,0),IF($J962=$J$1,$Q962,0))</f>
        <v>0</v>
      </c>
      <c r="AB962" s="126">
        <f t="shared" ref="AB962:AB1025" si="281">IF($P962&lt;3,IF($K962=$K$1,1,0),IF($K962=$K$1,$Q962,0))</f>
        <v>0</v>
      </c>
      <c r="AC962" s="126">
        <f t="shared" ref="AC962:AC1025" si="282">IF($P962&lt;3,IF($L962=$L$1,1,0),IF($L962=$L$1,$Q962,0))</f>
        <v>0</v>
      </c>
      <c r="AD962" s="126">
        <f t="shared" ref="AD962:AD1025" si="283">IF($P962&lt;3,IF($M962=$M$1,1,0),IF($M962=$M$1,$Q962,0))</f>
        <v>0</v>
      </c>
      <c r="AE962" s="126">
        <f t="shared" ref="AE962:AE1025" si="284">IF($P962&lt;3,IF($N962=$N$1,1,0),IF($N962=$N$1,$Q962,0))</f>
        <v>0</v>
      </c>
      <c r="AF962" s="127"/>
      <c r="AG962" s="125"/>
      <c r="AH962" s="125">
        <f t="shared" ref="AH962:AH1025" si="285">SUM(S962:AE962)</f>
        <v>0</v>
      </c>
      <c r="AI962" s="125">
        <f t="shared" ref="AI962:AI1025" si="286">P962</f>
        <v>0</v>
      </c>
      <c r="AJ962" s="125" t="str">
        <f t="shared" ref="AJ962:AJ1025" si="287">IF(AH962=AI962,"Correct",IF(AH962=3,"Correct","Wrong"))</f>
        <v>Correct</v>
      </c>
      <c r="AK962" s="125"/>
      <c r="AL962" s="115" t="s">
        <v>99</v>
      </c>
      <c r="AM962" s="115">
        <v>89</v>
      </c>
      <c r="AN962" s="115" t="s">
        <v>181</v>
      </c>
      <c r="AO962" s="115" t="s">
        <v>200</v>
      </c>
      <c r="AP962" s="115" t="s">
        <v>85</v>
      </c>
      <c r="AR962" s="115" t="s">
        <v>87</v>
      </c>
      <c r="AS962" s="115" t="s">
        <v>101</v>
      </c>
      <c r="AT962" s="115" t="s">
        <v>94</v>
      </c>
      <c r="AU962" s="115" t="s">
        <v>106</v>
      </c>
      <c r="AV962" s="115" t="s">
        <v>91</v>
      </c>
      <c r="AW962" s="115" t="s">
        <v>91</v>
      </c>
    </row>
    <row r="963" spans="1:49">
      <c r="A963" s="115">
        <v>7007931697</v>
      </c>
      <c r="J963" s="115" t="s">
        <v>26</v>
      </c>
      <c r="L963" s="115" t="s">
        <v>28</v>
      </c>
      <c r="N963" s="115" t="s">
        <v>30</v>
      </c>
      <c r="O963" s="125"/>
      <c r="P963" s="125">
        <f t="shared" si="270"/>
        <v>3</v>
      </c>
      <c r="Q963" s="125">
        <f t="shared" si="271"/>
        <v>1</v>
      </c>
      <c r="R963" s="125"/>
      <c r="S963" s="125">
        <f t="shared" si="272"/>
        <v>0</v>
      </c>
      <c r="T963" s="125">
        <f t="shared" si="273"/>
        <v>0</v>
      </c>
      <c r="U963" s="125">
        <f t="shared" si="274"/>
        <v>0</v>
      </c>
      <c r="V963" s="126">
        <f t="shared" si="275"/>
        <v>0</v>
      </c>
      <c r="W963" s="126">
        <f t="shared" si="276"/>
        <v>0</v>
      </c>
      <c r="X963" s="126">
        <f t="shared" si="277"/>
        <v>0</v>
      </c>
      <c r="Y963" s="126">
        <f t="shared" si="278"/>
        <v>0</v>
      </c>
      <c r="Z963" s="126">
        <f t="shared" si="279"/>
        <v>0</v>
      </c>
      <c r="AA963" s="126">
        <f t="shared" si="280"/>
        <v>1</v>
      </c>
      <c r="AB963" s="126">
        <f t="shared" si="281"/>
        <v>0</v>
      </c>
      <c r="AC963" s="126">
        <f t="shared" si="282"/>
        <v>1</v>
      </c>
      <c r="AD963" s="126">
        <f t="shared" si="283"/>
        <v>0</v>
      </c>
      <c r="AE963" s="126">
        <f t="shared" si="284"/>
        <v>1</v>
      </c>
      <c r="AF963" s="127"/>
      <c r="AG963" s="125"/>
      <c r="AH963" s="125">
        <f t="shared" si="285"/>
        <v>3</v>
      </c>
      <c r="AI963" s="125">
        <f t="shared" si="286"/>
        <v>3</v>
      </c>
      <c r="AJ963" s="125" t="str">
        <f t="shared" si="287"/>
        <v>Correct</v>
      </c>
      <c r="AK963" s="125"/>
      <c r="AL963" s="115" t="s">
        <v>83</v>
      </c>
      <c r="AM963" s="115">
        <v>71</v>
      </c>
      <c r="AN963" s="115" t="s">
        <v>84</v>
      </c>
      <c r="AO963" s="115" t="s">
        <v>124</v>
      </c>
      <c r="AP963" s="115" t="s">
        <v>85</v>
      </c>
      <c r="AQ963" s="115" t="s">
        <v>86</v>
      </c>
      <c r="AS963" s="115" t="s">
        <v>101</v>
      </c>
      <c r="AT963" s="115" t="s">
        <v>89</v>
      </c>
      <c r="AU963" s="115" t="s">
        <v>106</v>
      </c>
      <c r="AV963" s="115" t="s">
        <v>91</v>
      </c>
      <c r="AW963" s="115" t="s">
        <v>91</v>
      </c>
    </row>
    <row r="964" spans="1:49">
      <c r="A964" s="115">
        <v>7044843260</v>
      </c>
      <c r="D964" s="115" t="s">
        <v>20</v>
      </c>
      <c r="L964" s="115" t="s">
        <v>28</v>
      </c>
      <c r="M964" s="115" t="s">
        <v>29</v>
      </c>
      <c r="O964" s="125"/>
      <c r="P964" s="125">
        <f t="shared" si="270"/>
        <v>3</v>
      </c>
      <c r="Q964" s="125">
        <f t="shared" si="271"/>
        <v>1</v>
      </c>
      <c r="R964" s="125"/>
      <c r="S964" s="125">
        <f t="shared" si="272"/>
        <v>0</v>
      </c>
      <c r="T964" s="125">
        <f t="shared" si="273"/>
        <v>0</v>
      </c>
      <c r="U964" s="125">
        <f t="shared" si="274"/>
        <v>1</v>
      </c>
      <c r="V964" s="126">
        <f t="shared" si="275"/>
        <v>0</v>
      </c>
      <c r="W964" s="126">
        <f t="shared" si="276"/>
        <v>0</v>
      </c>
      <c r="X964" s="126">
        <f t="shared" si="277"/>
        <v>0</v>
      </c>
      <c r="Y964" s="126">
        <f t="shared" si="278"/>
        <v>0</v>
      </c>
      <c r="Z964" s="126">
        <f t="shared" si="279"/>
        <v>0</v>
      </c>
      <c r="AA964" s="126">
        <f t="shared" si="280"/>
        <v>0</v>
      </c>
      <c r="AB964" s="126">
        <f t="shared" si="281"/>
        <v>0</v>
      </c>
      <c r="AC964" s="126">
        <f t="shared" si="282"/>
        <v>1</v>
      </c>
      <c r="AD964" s="126">
        <f t="shared" si="283"/>
        <v>1</v>
      </c>
      <c r="AE964" s="126">
        <f t="shared" si="284"/>
        <v>0</v>
      </c>
      <c r="AF964" s="127"/>
      <c r="AG964" s="125"/>
      <c r="AH964" s="125">
        <f t="shared" si="285"/>
        <v>3</v>
      </c>
      <c r="AI964" s="125">
        <f t="shared" si="286"/>
        <v>3</v>
      </c>
      <c r="AJ964" s="125" t="str">
        <f t="shared" si="287"/>
        <v>Correct</v>
      </c>
      <c r="AK964" s="125"/>
      <c r="AL964" s="115"/>
    </row>
    <row r="965" spans="1:49">
      <c r="A965" s="115">
        <v>7045792414</v>
      </c>
      <c r="D965" s="115" t="s">
        <v>20</v>
      </c>
      <c r="J965" s="115" t="s">
        <v>26</v>
      </c>
      <c r="K965" s="115" t="s">
        <v>27</v>
      </c>
      <c r="O965" s="125"/>
      <c r="P965" s="125">
        <f t="shared" si="270"/>
        <v>3</v>
      </c>
      <c r="Q965" s="125">
        <f t="shared" si="271"/>
        <v>1</v>
      </c>
      <c r="R965" s="125"/>
      <c r="S965" s="125">
        <f t="shared" si="272"/>
        <v>0</v>
      </c>
      <c r="T965" s="125">
        <f t="shared" si="273"/>
        <v>0</v>
      </c>
      <c r="U965" s="125">
        <f t="shared" si="274"/>
        <v>1</v>
      </c>
      <c r="V965" s="126">
        <f t="shared" si="275"/>
        <v>0</v>
      </c>
      <c r="W965" s="126">
        <f t="shared" si="276"/>
        <v>0</v>
      </c>
      <c r="X965" s="126">
        <f t="shared" si="277"/>
        <v>0</v>
      </c>
      <c r="Y965" s="126">
        <f t="shared" si="278"/>
        <v>0</v>
      </c>
      <c r="Z965" s="126">
        <f t="shared" si="279"/>
        <v>0</v>
      </c>
      <c r="AA965" s="126">
        <f t="shared" si="280"/>
        <v>1</v>
      </c>
      <c r="AB965" s="126">
        <f t="shared" si="281"/>
        <v>1</v>
      </c>
      <c r="AC965" s="126">
        <f t="shared" si="282"/>
        <v>0</v>
      </c>
      <c r="AD965" s="126">
        <f t="shared" si="283"/>
        <v>0</v>
      </c>
      <c r="AE965" s="126">
        <f t="shared" si="284"/>
        <v>0</v>
      </c>
      <c r="AF965" s="127"/>
      <c r="AG965" s="125"/>
      <c r="AH965" s="125">
        <f t="shared" si="285"/>
        <v>3</v>
      </c>
      <c r="AI965" s="125">
        <f t="shared" si="286"/>
        <v>3</v>
      </c>
      <c r="AJ965" s="125" t="str">
        <f t="shared" si="287"/>
        <v>Correct</v>
      </c>
      <c r="AK965" s="125"/>
      <c r="AL965" s="115" t="s">
        <v>83</v>
      </c>
      <c r="AM965" s="115">
        <v>73</v>
      </c>
      <c r="AN965" s="115" t="s">
        <v>181</v>
      </c>
      <c r="AO965" s="115" t="s">
        <v>186</v>
      </c>
      <c r="AP965" s="115" t="s">
        <v>97</v>
      </c>
      <c r="AQ965" s="115" t="s">
        <v>86</v>
      </c>
      <c r="AR965" s="115" t="s">
        <v>87</v>
      </c>
      <c r="AS965" s="115" t="s">
        <v>100</v>
      </c>
      <c r="AT965" s="115" t="s">
        <v>94</v>
      </c>
      <c r="AU965" s="115" t="s">
        <v>106</v>
      </c>
      <c r="AV965" s="115" t="s">
        <v>91</v>
      </c>
      <c r="AW965" s="115" t="s">
        <v>91</v>
      </c>
    </row>
    <row r="966" spans="1:49">
      <c r="A966" s="115">
        <v>7045781500</v>
      </c>
      <c r="D966" s="115" t="s">
        <v>20</v>
      </c>
      <c r="J966" s="115" t="s">
        <v>26</v>
      </c>
      <c r="N966" s="115" t="s">
        <v>30</v>
      </c>
      <c r="O966" s="125"/>
      <c r="P966" s="125">
        <f t="shared" si="270"/>
        <v>3</v>
      </c>
      <c r="Q966" s="125">
        <f t="shared" si="271"/>
        <v>1</v>
      </c>
      <c r="R966" s="125"/>
      <c r="S966" s="125">
        <f t="shared" si="272"/>
        <v>0</v>
      </c>
      <c r="T966" s="125">
        <f t="shared" si="273"/>
        <v>0</v>
      </c>
      <c r="U966" s="125">
        <f t="shared" si="274"/>
        <v>1</v>
      </c>
      <c r="V966" s="126">
        <f t="shared" si="275"/>
        <v>0</v>
      </c>
      <c r="W966" s="126">
        <f t="shared" si="276"/>
        <v>0</v>
      </c>
      <c r="X966" s="126">
        <f t="shared" si="277"/>
        <v>0</v>
      </c>
      <c r="Y966" s="126">
        <f t="shared" si="278"/>
        <v>0</v>
      </c>
      <c r="Z966" s="126">
        <f t="shared" si="279"/>
        <v>0</v>
      </c>
      <c r="AA966" s="126">
        <f t="shared" si="280"/>
        <v>1</v>
      </c>
      <c r="AB966" s="126">
        <f t="shared" si="281"/>
        <v>0</v>
      </c>
      <c r="AC966" s="126">
        <f t="shared" si="282"/>
        <v>0</v>
      </c>
      <c r="AD966" s="126">
        <f t="shared" si="283"/>
        <v>0</v>
      </c>
      <c r="AE966" s="126">
        <f t="shared" si="284"/>
        <v>1</v>
      </c>
      <c r="AF966" s="127"/>
      <c r="AG966" s="125"/>
      <c r="AH966" s="125">
        <f t="shared" si="285"/>
        <v>3</v>
      </c>
      <c r="AI966" s="125">
        <f t="shared" si="286"/>
        <v>3</v>
      </c>
      <c r="AJ966" s="125" t="str">
        <f t="shared" si="287"/>
        <v>Correct</v>
      </c>
      <c r="AK966" s="125"/>
      <c r="AL966" s="115" t="s">
        <v>99</v>
      </c>
      <c r="AM966" s="115">
        <v>67</v>
      </c>
      <c r="AN966" s="115" t="s">
        <v>181</v>
      </c>
      <c r="AO966" s="115" t="s">
        <v>186</v>
      </c>
      <c r="AP966" s="115" t="s">
        <v>85</v>
      </c>
      <c r="AQ966" s="115" t="s">
        <v>86</v>
      </c>
      <c r="AR966" s="115" t="s">
        <v>87</v>
      </c>
      <c r="AT966" s="115" t="s">
        <v>111</v>
      </c>
      <c r="AU966" s="115" t="s">
        <v>106</v>
      </c>
      <c r="AV966" s="115" t="s">
        <v>91</v>
      </c>
      <c r="AW966" s="115" t="s">
        <v>91</v>
      </c>
    </row>
    <row r="967" spans="1:49">
      <c r="A967" s="115">
        <v>6988278938</v>
      </c>
      <c r="O967" s="125"/>
      <c r="P967" s="125">
        <f t="shared" si="270"/>
        <v>0</v>
      </c>
      <c r="Q967" s="125" t="e">
        <f t="shared" si="271"/>
        <v>#DIV/0!</v>
      </c>
      <c r="R967" s="125"/>
      <c r="S967" s="125">
        <f t="shared" si="272"/>
        <v>0</v>
      </c>
      <c r="T967" s="125">
        <f t="shared" si="273"/>
        <v>0</v>
      </c>
      <c r="U967" s="125">
        <f t="shared" si="274"/>
        <v>0</v>
      </c>
      <c r="V967" s="126">
        <f t="shared" si="275"/>
        <v>0</v>
      </c>
      <c r="W967" s="126">
        <f t="shared" si="276"/>
        <v>0</v>
      </c>
      <c r="X967" s="126">
        <f t="shared" si="277"/>
        <v>0</v>
      </c>
      <c r="Y967" s="126">
        <f t="shared" si="278"/>
        <v>0</v>
      </c>
      <c r="Z967" s="126">
        <f t="shared" si="279"/>
        <v>0</v>
      </c>
      <c r="AA967" s="126">
        <f t="shared" si="280"/>
        <v>0</v>
      </c>
      <c r="AB967" s="126">
        <f t="shared" si="281"/>
        <v>0</v>
      </c>
      <c r="AC967" s="126">
        <f t="shared" si="282"/>
        <v>0</v>
      </c>
      <c r="AD967" s="126">
        <f t="shared" si="283"/>
        <v>0</v>
      </c>
      <c r="AE967" s="126">
        <f t="shared" si="284"/>
        <v>0</v>
      </c>
      <c r="AF967" s="127"/>
      <c r="AG967" s="125"/>
      <c r="AH967" s="125">
        <f t="shared" si="285"/>
        <v>0</v>
      </c>
      <c r="AI967" s="125">
        <f t="shared" si="286"/>
        <v>0</v>
      </c>
      <c r="AJ967" s="125" t="str">
        <f t="shared" si="287"/>
        <v>Correct</v>
      </c>
      <c r="AK967" s="125"/>
      <c r="AL967" s="115" t="s">
        <v>83</v>
      </c>
      <c r="AM967" s="115">
        <v>73</v>
      </c>
      <c r="AN967" s="115" t="s">
        <v>84</v>
      </c>
      <c r="AO967" s="115" t="s">
        <v>121</v>
      </c>
      <c r="AP967" s="115" t="s">
        <v>85</v>
      </c>
      <c r="AQ967" s="115" t="s">
        <v>86</v>
      </c>
      <c r="AR967" s="115" t="s">
        <v>87</v>
      </c>
      <c r="AT967" s="115" t="s">
        <v>89</v>
      </c>
      <c r="AU967" s="115" t="s">
        <v>106</v>
      </c>
      <c r="AV967" s="115" t="s">
        <v>91</v>
      </c>
      <c r="AW967" s="115" t="s">
        <v>86</v>
      </c>
    </row>
    <row r="968" spans="1:49">
      <c r="A968" s="115">
        <v>6985439584</v>
      </c>
      <c r="O968" s="125"/>
      <c r="P968" s="125">
        <f t="shared" si="270"/>
        <v>0</v>
      </c>
      <c r="Q968" s="125" t="e">
        <f t="shared" si="271"/>
        <v>#DIV/0!</v>
      </c>
      <c r="R968" s="125"/>
      <c r="S968" s="125">
        <f t="shared" si="272"/>
        <v>0</v>
      </c>
      <c r="T968" s="125">
        <f t="shared" si="273"/>
        <v>0</v>
      </c>
      <c r="U968" s="125">
        <f t="shared" si="274"/>
        <v>0</v>
      </c>
      <c r="V968" s="126">
        <f t="shared" si="275"/>
        <v>0</v>
      </c>
      <c r="W968" s="126">
        <f t="shared" si="276"/>
        <v>0</v>
      </c>
      <c r="X968" s="126">
        <f t="shared" si="277"/>
        <v>0</v>
      </c>
      <c r="Y968" s="126">
        <f t="shared" si="278"/>
        <v>0</v>
      </c>
      <c r="Z968" s="126">
        <f t="shared" si="279"/>
        <v>0</v>
      </c>
      <c r="AA968" s="126">
        <f t="shared" si="280"/>
        <v>0</v>
      </c>
      <c r="AB968" s="126">
        <f t="shared" si="281"/>
        <v>0</v>
      </c>
      <c r="AC968" s="126">
        <f t="shared" si="282"/>
        <v>0</v>
      </c>
      <c r="AD968" s="126">
        <f t="shared" si="283"/>
        <v>0</v>
      </c>
      <c r="AE968" s="126">
        <f t="shared" si="284"/>
        <v>0</v>
      </c>
      <c r="AF968" s="127"/>
      <c r="AG968" s="125"/>
      <c r="AH968" s="125">
        <f t="shared" si="285"/>
        <v>0</v>
      </c>
      <c r="AI968" s="125">
        <f t="shared" si="286"/>
        <v>0</v>
      </c>
      <c r="AJ968" s="125" t="str">
        <f t="shared" si="287"/>
        <v>Correct</v>
      </c>
      <c r="AK968" s="125"/>
      <c r="AL968" s="115" t="s">
        <v>99</v>
      </c>
      <c r="AM968" s="115">
        <v>68</v>
      </c>
      <c r="AN968" s="115" t="s">
        <v>84</v>
      </c>
      <c r="AO968" s="115" t="s">
        <v>176</v>
      </c>
      <c r="AP968" s="115" t="s">
        <v>85</v>
      </c>
      <c r="AQ968" s="115" t="s">
        <v>86</v>
      </c>
      <c r="AR968" s="115" t="s">
        <v>87</v>
      </c>
      <c r="AT968" s="115" t="s">
        <v>89</v>
      </c>
      <c r="AU968" s="115" t="s">
        <v>106</v>
      </c>
      <c r="AV968" s="115" t="s">
        <v>91</v>
      </c>
      <c r="AW968" s="115" t="s">
        <v>91</v>
      </c>
    </row>
    <row r="969" spans="1:49">
      <c r="A969" s="115">
        <v>7011082616</v>
      </c>
      <c r="C969" s="115" t="s">
        <v>19</v>
      </c>
      <c r="J969" s="115" t="s">
        <v>26</v>
      </c>
      <c r="L969" s="115" t="s">
        <v>28</v>
      </c>
      <c r="O969" s="125"/>
      <c r="P969" s="125">
        <f t="shared" si="270"/>
        <v>3</v>
      </c>
      <c r="Q969" s="125">
        <f t="shared" si="271"/>
        <v>1</v>
      </c>
      <c r="R969" s="125"/>
      <c r="S969" s="125">
        <f t="shared" si="272"/>
        <v>0</v>
      </c>
      <c r="T969" s="125">
        <f t="shared" si="273"/>
        <v>1</v>
      </c>
      <c r="U969" s="125">
        <f t="shared" si="274"/>
        <v>0</v>
      </c>
      <c r="V969" s="126">
        <f t="shared" si="275"/>
        <v>0</v>
      </c>
      <c r="W969" s="126">
        <f t="shared" si="276"/>
        <v>0</v>
      </c>
      <c r="X969" s="126">
        <f t="shared" si="277"/>
        <v>0</v>
      </c>
      <c r="Y969" s="126">
        <f t="shared" si="278"/>
        <v>0</v>
      </c>
      <c r="Z969" s="126">
        <f t="shared" si="279"/>
        <v>0</v>
      </c>
      <c r="AA969" s="126">
        <f t="shared" si="280"/>
        <v>1</v>
      </c>
      <c r="AB969" s="126">
        <f t="shared" si="281"/>
        <v>0</v>
      </c>
      <c r="AC969" s="126">
        <f t="shared" si="282"/>
        <v>1</v>
      </c>
      <c r="AD969" s="126">
        <f t="shared" si="283"/>
        <v>0</v>
      </c>
      <c r="AE969" s="126">
        <f t="shared" si="284"/>
        <v>0</v>
      </c>
      <c r="AF969" s="127"/>
      <c r="AG969" s="125"/>
      <c r="AH969" s="125">
        <f t="shared" si="285"/>
        <v>3</v>
      </c>
      <c r="AI969" s="125">
        <f t="shared" si="286"/>
        <v>3</v>
      </c>
      <c r="AJ969" s="125" t="str">
        <f t="shared" si="287"/>
        <v>Correct</v>
      </c>
      <c r="AK969" s="125"/>
      <c r="AL969" s="115" t="s">
        <v>83</v>
      </c>
      <c r="AM969" s="115">
        <v>60</v>
      </c>
      <c r="AN969" s="115" t="s">
        <v>181</v>
      </c>
      <c r="AO969" s="115" t="s">
        <v>208</v>
      </c>
      <c r="AP969" s="115" t="s">
        <v>85</v>
      </c>
      <c r="AQ969" s="115" t="s">
        <v>86</v>
      </c>
      <c r="AR969" s="115" t="s">
        <v>87</v>
      </c>
      <c r="AS969" s="115" t="s">
        <v>101</v>
      </c>
      <c r="AT969" s="115" t="s">
        <v>102</v>
      </c>
      <c r="AU969" s="115" t="s">
        <v>90</v>
      </c>
      <c r="AV969" s="115" t="s">
        <v>91</v>
      </c>
      <c r="AW969" s="115" t="s">
        <v>91</v>
      </c>
    </row>
    <row r="970" spans="1:49">
      <c r="A970" s="115">
        <v>6988282578</v>
      </c>
      <c r="C970" s="115" t="s">
        <v>19</v>
      </c>
      <c r="J970" s="115" t="s">
        <v>26</v>
      </c>
      <c r="O970" s="125"/>
      <c r="P970" s="125">
        <f t="shared" si="270"/>
        <v>2</v>
      </c>
      <c r="Q970" s="125">
        <f t="shared" si="271"/>
        <v>1.5</v>
      </c>
      <c r="R970" s="125"/>
      <c r="S970" s="125">
        <f t="shared" si="272"/>
        <v>0</v>
      </c>
      <c r="T970" s="125">
        <f t="shared" si="273"/>
        <v>1</v>
      </c>
      <c r="U970" s="125">
        <f t="shared" si="274"/>
        <v>0</v>
      </c>
      <c r="V970" s="126">
        <f t="shared" si="275"/>
        <v>0</v>
      </c>
      <c r="W970" s="126">
        <f t="shared" si="276"/>
        <v>0</v>
      </c>
      <c r="X970" s="126">
        <f t="shared" si="277"/>
        <v>0</v>
      </c>
      <c r="Y970" s="126">
        <f t="shared" si="278"/>
        <v>0</v>
      </c>
      <c r="Z970" s="126">
        <f t="shared" si="279"/>
        <v>0</v>
      </c>
      <c r="AA970" s="126">
        <f t="shared" si="280"/>
        <v>1</v>
      </c>
      <c r="AB970" s="126">
        <f t="shared" si="281"/>
        <v>0</v>
      </c>
      <c r="AC970" s="126">
        <f t="shared" si="282"/>
        <v>0</v>
      </c>
      <c r="AD970" s="126">
        <f t="shared" si="283"/>
        <v>0</v>
      </c>
      <c r="AE970" s="126">
        <f t="shared" si="284"/>
        <v>0</v>
      </c>
      <c r="AF970" s="127"/>
      <c r="AG970" s="125"/>
      <c r="AH970" s="125">
        <f t="shared" si="285"/>
        <v>2</v>
      </c>
      <c r="AI970" s="125">
        <f t="shared" si="286"/>
        <v>2</v>
      </c>
      <c r="AJ970" s="125" t="str">
        <f t="shared" si="287"/>
        <v>Correct</v>
      </c>
      <c r="AK970" s="125"/>
      <c r="AL970" s="115" t="s">
        <v>83</v>
      </c>
      <c r="AM970" s="115">
        <v>60</v>
      </c>
      <c r="AN970" s="115" t="s">
        <v>84</v>
      </c>
      <c r="AP970" s="115" t="s">
        <v>85</v>
      </c>
      <c r="AQ970" s="115" t="s">
        <v>86</v>
      </c>
      <c r="AV970" s="115" t="s">
        <v>117</v>
      </c>
      <c r="AW970" s="115" t="s">
        <v>91</v>
      </c>
    </row>
    <row r="971" spans="1:49">
      <c r="A971" s="115">
        <v>6985440772</v>
      </c>
      <c r="C971" s="115" t="s">
        <v>19</v>
      </c>
      <c r="J971" s="115" t="s">
        <v>26</v>
      </c>
      <c r="O971" s="125"/>
      <c r="P971" s="125">
        <f t="shared" si="270"/>
        <v>2</v>
      </c>
      <c r="Q971" s="125">
        <f t="shared" si="271"/>
        <v>1.5</v>
      </c>
      <c r="R971" s="125"/>
      <c r="S971" s="125">
        <f t="shared" si="272"/>
        <v>0</v>
      </c>
      <c r="T971" s="125">
        <f t="shared" si="273"/>
        <v>1</v>
      </c>
      <c r="U971" s="125">
        <f t="shared" si="274"/>
        <v>0</v>
      </c>
      <c r="V971" s="126">
        <f t="shared" si="275"/>
        <v>0</v>
      </c>
      <c r="W971" s="126">
        <f t="shared" si="276"/>
        <v>0</v>
      </c>
      <c r="X971" s="126">
        <f t="shared" si="277"/>
        <v>0</v>
      </c>
      <c r="Y971" s="126">
        <f t="shared" si="278"/>
        <v>0</v>
      </c>
      <c r="Z971" s="126">
        <f t="shared" si="279"/>
        <v>0</v>
      </c>
      <c r="AA971" s="126">
        <f t="shared" si="280"/>
        <v>1</v>
      </c>
      <c r="AB971" s="126">
        <f t="shared" si="281"/>
        <v>0</v>
      </c>
      <c r="AC971" s="126">
        <f t="shared" si="282"/>
        <v>0</v>
      </c>
      <c r="AD971" s="126">
        <f t="shared" si="283"/>
        <v>0</v>
      </c>
      <c r="AE971" s="126">
        <f t="shared" si="284"/>
        <v>0</v>
      </c>
      <c r="AF971" s="127"/>
      <c r="AG971" s="125"/>
      <c r="AH971" s="125">
        <f t="shared" si="285"/>
        <v>2</v>
      </c>
      <c r="AI971" s="125">
        <f t="shared" si="286"/>
        <v>2</v>
      </c>
      <c r="AJ971" s="125" t="str">
        <f t="shared" si="287"/>
        <v>Correct</v>
      </c>
      <c r="AK971" s="125"/>
      <c r="AL971" s="115" t="s">
        <v>99</v>
      </c>
      <c r="AM971" s="115">
        <v>79</v>
      </c>
      <c r="AN971" s="115" t="s">
        <v>84</v>
      </c>
      <c r="AO971" s="115" t="s">
        <v>164</v>
      </c>
      <c r="AP971" s="115" t="s">
        <v>85</v>
      </c>
      <c r="AQ971" s="115" t="s">
        <v>86</v>
      </c>
      <c r="AR971" s="115" t="s">
        <v>87</v>
      </c>
      <c r="AS971" s="115" t="s">
        <v>101</v>
      </c>
      <c r="AT971" s="115" t="s">
        <v>89</v>
      </c>
      <c r="AU971" s="115" t="s">
        <v>106</v>
      </c>
      <c r="AV971" s="115" t="s">
        <v>91</v>
      </c>
      <c r="AW971" s="115" t="s">
        <v>91</v>
      </c>
    </row>
    <row r="972" spans="1:49">
      <c r="A972" s="115">
        <v>7044863617</v>
      </c>
      <c r="C972" s="115" t="s">
        <v>19</v>
      </c>
      <c r="O972" s="125"/>
      <c r="P972" s="125">
        <f t="shared" si="270"/>
        <v>1</v>
      </c>
      <c r="Q972" s="125">
        <f t="shared" si="271"/>
        <v>3</v>
      </c>
      <c r="R972" s="125"/>
      <c r="S972" s="125">
        <f t="shared" si="272"/>
        <v>0</v>
      </c>
      <c r="T972" s="125">
        <f t="shared" si="273"/>
        <v>1</v>
      </c>
      <c r="U972" s="125">
        <f t="shared" si="274"/>
        <v>0</v>
      </c>
      <c r="V972" s="126">
        <f t="shared" si="275"/>
        <v>0</v>
      </c>
      <c r="W972" s="126">
        <f t="shared" si="276"/>
        <v>0</v>
      </c>
      <c r="X972" s="126">
        <f t="shared" si="277"/>
        <v>0</v>
      </c>
      <c r="Y972" s="126">
        <f t="shared" si="278"/>
        <v>0</v>
      </c>
      <c r="Z972" s="126">
        <f t="shared" si="279"/>
        <v>0</v>
      </c>
      <c r="AA972" s="126">
        <f t="shared" si="280"/>
        <v>0</v>
      </c>
      <c r="AB972" s="126">
        <f t="shared" si="281"/>
        <v>0</v>
      </c>
      <c r="AC972" s="126">
        <f t="shared" si="282"/>
        <v>0</v>
      </c>
      <c r="AD972" s="126">
        <f t="shared" si="283"/>
        <v>0</v>
      </c>
      <c r="AE972" s="126">
        <f t="shared" si="284"/>
        <v>0</v>
      </c>
      <c r="AF972" s="127"/>
      <c r="AG972" s="125"/>
      <c r="AH972" s="125">
        <f t="shared" si="285"/>
        <v>1</v>
      </c>
      <c r="AI972" s="125">
        <f t="shared" si="286"/>
        <v>1</v>
      </c>
      <c r="AJ972" s="125" t="str">
        <f t="shared" si="287"/>
        <v>Correct</v>
      </c>
      <c r="AK972" s="125"/>
      <c r="AL972" s="115" t="s">
        <v>99</v>
      </c>
      <c r="AM972" s="115">
        <v>56</v>
      </c>
      <c r="AN972" s="115" t="s">
        <v>181</v>
      </c>
      <c r="AO972" s="115" t="s">
        <v>195</v>
      </c>
      <c r="AP972" s="115" t="s">
        <v>85</v>
      </c>
      <c r="AQ972" s="115" t="s">
        <v>86</v>
      </c>
      <c r="AR972" s="115" t="s">
        <v>87</v>
      </c>
      <c r="AS972" s="115" t="s">
        <v>88</v>
      </c>
      <c r="AT972" s="115" t="s">
        <v>102</v>
      </c>
      <c r="AU972" s="115" t="s">
        <v>90</v>
      </c>
      <c r="AV972" s="115" t="s">
        <v>91</v>
      </c>
      <c r="AW972" s="115" t="s">
        <v>91</v>
      </c>
    </row>
    <row r="973" spans="1:49">
      <c r="A973" s="115">
        <v>6985457135</v>
      </c>
      <c r="O973" s="125"/>
      <c r="P973" s="125">
        <f t="shared" si="270"/>
        <v>0</v>
      </c>
      <c r="Q973" s="125" t="e">
        <f t="shared" si="271"/>
        <v>#DIV/0!</v>
      </c>
      <c r="R973" s="125"/>
      <c r="S973" s="125">
        <f t="shared" si="272"/>
        <v>0</v>
      </c>
      <c r="T973" s="125">
        <f t="shared" si="273"/>
        <v>0</v>
      </c>
      <c r="U973" s="125">
        <f t="shared" si="274"/>
        <v>0</v>
      </c>
      <c r="V973" s="126">
        <f t="shared" si="275"/>
        <v>0</v>
      </c>
      <c r="W973" s="126">
        <f t="shared" si="276"/>
        <v>0</v>
      </c>
      <c r="X973" s="126">
        <f t="shared" si="277"/>
        <v>0</v>
      </c>
      <c r="Y973" s="126">
        <f t="shared" si="278"/>
        <v>0</v>
      </c>
      <c r="Z973" s="126">
        <f t="shared" si="279"/>
        <v>0</v>
      </c>
      <c r="AA973" s="126">
        <f t="shared" si="280"/>
        <v>0</v>
      </c>
      <c r="AB973" s="126">
        <f t="shared" si="281"/>
        <v>0</v>
      </c>
      <c r="AC973" s="126">
        <f t="shared" si="282"/>
        <v>0</v>
      </c>
      <c r="AD973" s="126">
        <f t="shared" si="283"/>
        <v>0</v>
      </c>
      <c r="AE973" s="126">
        <f t="shared" si="284"/>
        <v>0</v>
      </c>
      <c r="AF973" s="127"/>
      <c r="AG973" s="125"/>
      <c r="AH973" s="125">
        <f t="shared" si="285"/>
        <v>0</v>
      </c>
      <c r="AI973" s="125">
        <f t="shared" si="286"/>
        <v>0</v>
      </c>
      <c r="AJ973" s="125" t="str">
        <f t="shared" si="287"/>
        <v>Correct</v>
      </c>
      <c r="AK973" s="125"/>
      <c r="AL973" s="115" t="s">
        <v>99</v>
      </c>
      <c r="AM973" s="115">
        <v>44</v>
      </c>
      <c r="AN973" s="115" t="s">
        <v>181</v>
      </c>
      <c r="AO973" s="115" t="s">
        <v>239</v>
      </c>
      <c r="AP973" s="115" t="s">
        <v>85</v>
      </c>
      <c r="AS973" s="115" t="s">
        <v>100</v>
      </c>
      <c r="AT973" s="115" t="s">
        <v>102</v>
      </c>
      <c r="AU973" s="115" t="s">
        <v>90</v>
      </c>
      <c r="AV973" s="115" t="s">
        <v>91</v>
      </c>
      <c r="AW973" s="115" t="s">
        <v>91</v>
      </c>
    </row>
    <row r="974" spans="1:49">
      <c r="A974" s="115">
        <v>6984059979</v>
      </c>
      <c r="K974" s="115" t="s">
        <v>27</v>
      </c>
      <c r="L974" s="115" t="s">
        <v>28</v>
      </c>
      <c r="O974" s="125"/>
      <c r="P974" s="125">
        <f t="shared" si="270"/>
        <v>2</v>
      </c>
      <c r="Q974" s="125">
        <f t="shared" si="271"/>
        <v>1.5</v>
      </c>
      <c r="R974" s="125"/>
      <c r="S974" s="125">
        <f t="shared" si="272"/>
        <v>0</v>
      </c>
      <c r="T974" s="125">
        <f t="shared" si="273"/>
        <v>0</v>
      </c>
      <c r="U974" s="125">
        <f t="shared" si="274"/>
        <v>0</v>
      </c>
      <c r="V974" s="126">
        <f t="shared" si="275"/>
        <v>0</v>
      </c>
      <c r="W974" s="126">
        <f t="shared" si="276"/>
        <v>0</v>
      </c>
      <c r="X974" s="126">
        <f t="shared" si="277"/>
        <v>0</v>
      </c>
      <c r="Y974" s="126">
        <f t="shared" si="278"/>
        <v>0</v>
      </c>
      <c r="Z974" s="126">
        <f t="shared" si="279"/>
        <v>0</v>
      </c>
      <c r="AA974" s="126">
        <f t="shared" si="280"/>
        <v>0</v>
      </c>
      <c r="AB974" s="126">
        <f t="shared" si="281"/>
        <v>1</v>
      </c>
      <c r="AC974" s="126">
        <f t="shared" si="282"/>
        <v>1</v>
      </c>
      <c r="AD974" s="126">
        <f t="shared" si="283"/>
        <v>0</v>
      </c>
      <c r="AE974" s="126">
        <f t="shared" si="284"/>
        <v>0</v>
      </c>
      <c r="AF974" s="127"/>
      <c r="AG974" s="125"/>
      <c r="AH974" s="125">
        <f t="shared" si="285"/>
        <v>2</v>
      </c>
      <c r="AI974" s="125">
        <f t="shared" si="286"/>
        <v>2</v>
      </c>
      <c r="AJ974" s="125" t="str">
        <f t="shared" si="287"/>
        <v>Correct</v>
      </c>
      <c r="AK974" s="125"/>
      <c r="AL974" s="115" t="s">
        <v>83</v>
      </c>
      <c r="AM974" s="115">
        <v>22</v>
      </c>
      <c r="AN974" s="115" t="s">
        <v>181</v>
      </c>
      <c r="AO974" s="115" t="s">
        <v>230</v>
      </c>
      <c r="AP974" s="115" t="s">
        <v>85</v>
      </c>
      <c r="AQ974" s="115" t="s">
        <v>91</v>
      </c>
      <c r="AR974" s="115" t="s">
        <v>87</v>
      </c>
      <c r="AS974" s="115" t="s">
        <v>104</v>
      </c>
      <c r="AT974" s="115" t="s">
        <v>89</v>
      </c>
      <c r="AU974" s="115" t="s">
        <v>90</v>
      </c>
      <c r="AV974" s="115" t="s">
        <v>91</v>
      </c>
    </row>
    <row r="975" spans="1:49">
      <c r="A975" s="115">
        <v>5609514530</v>
      </c>
      <c r="D975" s="115" t="s">
        <v>20</v>
      </c>
      <c r="J975" s="115" t="s">
        <v>26</v>
      </c>
      <c r="L975" s="115" t="s">
        <v>28</v>
      </c>
      <c r="O975" s="125"/>
      <c r="P975" s="125">
        <f t="shared" si="270"/>
        <v>3</v>
      </c>
      <c r="Q975" s="125">
        <f t="shared" si="271"/>
        <v>1</v>
      </c>
      <c r="R975" s="125"/>
      <c r="S975" s="125">
        <f t="shared" si="272"/>
        <v>0</v>
      </c>
      <c r="T975" s="125">
        <f t="shared" si="273"/>
        <v>0</v>
      </c>
      <c r="U975" s="125">
        <f t="shared" si="274"/>
        <v>1</v>
      </c>
      <c r="V975" s="126">
        <f t="shared" si="275"/>
        <v>0</v>
      </c>
      <c r="W975" s="126">
        <f t="shared" si="276"/>
        <v>0</v>
      </c>
      <c r="X975" s="126">
        <f t="shared" si="277"/>
        <v>0</v>
      </c>
      <c r="Y975" s="126">
        <f t="shared" si="278"/>
        <v>0</v>
      </c>
      <c r="Z975" s="126">
        <f t="shared" si="279"/>
        <v>0</v>
      </c>
      <c r="AA975" s="126">
        <f t="shared" si="280"/>
        <v>1</v>
      </c>
      <c r="AB975" s="126">
        <f t="shared" si="281"/>
        <v>0</v>
      </c>
      <c r="AC975" s="126">
        <f t="shared" si="282"/>
        <v>1</v>
      </c>
      <c r="AD975" s="126">
        <f t="shared" si="283"/>
        <v>0</v>
      </c>
      <c r="AE975" s="126">
        <f t="shared" si="284"/>
        <v>0</v>
      </c>
      <c r="AF975" s="127"/>
      <c r="AG975" s="125"/>
      <c r="AH975" s="125">
        <f t="shared" si="285"/>
        <v>3</v>
      </c>
      <c r="AI975" s="125">
        <f t="shared" si="286"/>
        <v>3</v>
      </c>
      <c r="AJ975" s="125" t="str">
        <f t="shared" si="287"/>
        <v>Correct</v>
      </c>
      <c r="AK975" s="125"/>
      <c r="AL975" s="115" t="s">
        <v>99</v>
      </c>
      <c r="AM975" s="115">
        <v>43</v>
      </c>
      <c r="AN975" s="115" t="s">
        <v>181</v>
      </c>
      <c r="AO975" s="115" t="s">
        <v>185</v>
      </c>
      <c r="AP975" s="115" t="s">
        <v>97</v>
      </c>
      <c r="AQ975" s="115" t="s">
        <v>86</v>
      </c>
      <c r="AR975" s="115" t="s">
        <v>87</v>
      </c>
      <c r="AS975" s="115" t="s">
        <v>96</v>
      </c>
      <c r="AT975" s="115" t="s">
        <v>94</v>
      </c>
      <c r="AU975" s="115" t="s">
        <v>90</v>
      </c>
      <c r="AV975" s="115" t="s">
        <v>91</v>
      </c>
      <c r="AW975" s="115" t="s">
        <v>91</v>
      </c>
    </row>
    <row r="976" spans="1:49">
      <c r="A976" s="115">
        <v>6985128968</v>
      </c>
      <c r="C976" s="115" t="s">
        <v>19</v>
      </c>
      <c r="J976" s="115" t="s">
        <v>26</v>
      </c>
      <c r="N976" s="115" t="s">
        <v>30</v>
      </c>
      <c r="O976" s="125"/>
      <c r="P976" s="125">
        <f t="shared" si="270"/>
        <v>3</v>
      </c>
      <c r="Q976" s="125">
        <f t="shared" si="271"/>
        <v>1</v>
      </c>
      <c r="R976" s="125"/>
      <c r="S976" s="125">
        <f t="shared" si="272"/>
        <v>0</v>
      </c>
      <c r="T976" s="125">
        <f t="shared" si="273"/>
        <v>1</v>
      </c>
      <c r="U976" s="125">
        <f t="shared" si="274"/>
        <v>0</v>
      </c>
      <c r="V976" s="126">
        <f t="shared" si="275"/>
        <v>0</v>
      </c>
      <c r="W976" s="126">
        <f t="shared" si="276"/>
        <v>0</v>
      </c>
      <c r="X976" s="126">
        <f t="shared" si="277"/>
        <v>0</v>
      </c>
      <c r="Y976" s="126">
        <f t="shared" si="278"/>
        <v>0</v>
      </c>
      <c r="Z976" s="126">
        <f t="shared" si="279"/>
        <v>0</v>
      </c>
      <c r="AA976" s="126">
        <f t="shared" si="280"/>
        <v>1</v>
      </c>
      <c r="AB976" s="126">
        <f t="shared" si="281"/>
        <v>0</v>
      </c>
      <c r="AC976" s="126">
        <f t="shared" si="282"/>
        <v>0</v>
      </c>
      <c r="AD976" s="126">
        <f t="shared" si="283"/>
        <v>0</v>
      </c>
      <c r="AE976" s="126">
        <f t="shared" si="284"/>
        <v>1</v>
      </c>
      <c r="AF976" s="127"/>
      <c r="AG976" s="125"/>
      <c r="AH976" s="125">
        <f t="shared" si="285"/>
        <v>3</v>
      </c>
      <c r="AI976" s="125">
        <f t="shared" si="286"/>
        <v>3</v>
      </c>
      <c r="AJ976" s="125" t="str">
        <f t="shared" si="287"/>
        <v>Correct</v>
      </c>
      <c r="AK976" s="125"/>
      <c r="AL976" s="115" t="s">
        <v>83</v>
      </c>
      <c r="AM976" s="115">
        <v>44</v>
      </c>
      <c r="AN976" s="115" t="s">
        <v>181</v>
      </c>
      <c r="AP976" s="115" t="s">
        <v>85</v>
      </c>
      <c r="AQ976" s="115" t="s">
        <v>91</v>
      </c>
      <c r="AR976" s="115" t="s">
        <v>108</v>
      </c>
      <c r="AT976" s="115" t="s">
        <v>89</v>
      </c>
      <c r="AU976" s="115" t="s">
        <v>98</v>
      </c>
      <c r="AV976" s="115" t="s">
        <v>86</v>
      </c>
    </row>
    <row r="977" spans="1:49">
      <c r="A977" s="115">
        <v>7011535757</v>
      </c>
      <c r="B977" s="115" t="s">
        <v>18</v>
      </c>
      <c r="J977" s="115" t="s">
        <v>26</v>
      </c>
      <c r="O977" s="125"/>
      <c r="P977" s="125">
        <f t="shared" si="270"/>
        <v>2</v>
      </c>
      <c r="Q977" s="125">
        <f t="shared" si="271"/>
        <v>1.5</v>
      </c>
      <c r="R977" s="125"/>
      <c r="S977" s="125">
        <f t="shared" si="272"/>
        <v>1</v>
      </c>
      <c r="T977" s="125">
        <f t="shared" si="273"/>
        <v>0</v>
      </c>
      <c r="U977" s="125">
        <f t="shared" si="274"/>
        <v>0</v>
      </c>
      <c r="V977" s="126">
        <f t="shared" si="275"/>
        <v>0</v>
      </c>
      <c r="W977" s="126">
        <f t="shared" si="276"/>
        <v>0</v>
      </c>
      <c r="X977" s="126">
        <f t="shared" si="277"/>
        <v>0</v>
      </c>
      <c r="Y977" s="126">
        <f t="shared" si="278"/>
        <v>0</v>
      </c>
      <c r="Z977" s="126">
        <f t="shared" si="279"/>
        <v>0</v>
      </c>
      <c r="AA977" s="126">
        <f t="shared" si="280"/>
        <v>1</v>
      </c>
      <c r="AB977" s="126">
        <f t="shared" si="281"/>
        <v>0</v>
      </c>
      <c r="AC977" s="126">
        <f t="shared" si="282"/>
        <v>0</v>
      </c>
      <c r="AD977" s="126">
        <f t="shared" si="283"/>
        <v>0</v>
      </c>
      <c r="AE977" s="126">
        <f t="shared" si="284"/>
        <v>0</v>
      </c>
      <c r="AF977" s="127"/>
      <c r="AG977" s="125"/>
      <c r="AH977" s="125">
        <f t="shared" si="285"/>
        <v>2</v>
      </c>
      <c r="AI977" s="125">
        <f t="shared" si="286"/>
        <v>2</v>
      </c>
      <c r="AJ977" s="125" t="str">
        <f t="shared" si="287"/>
        <v>Correct</v>
      </c>
      <c r="AK977" s="125"/>
      <c r="AL977" s="115" t="s">
        <v>83</v>
      </c>
      <c r="AN977" s="115" t="s">
        <v>84</v>
      </c>
      <c r="AO977" s="115" t="s">
        <v>129</v>
      </c>
      <c r="AP977" s="115" t="s">
        <v>85</v>
      </c>
      <c r="AQ977" s="115" t="s">
        <v>86</v>
      </c>
      <c r="AR977" s="115" t="s">
        <v>87</v>
      </c>
      <c r="AS977" s="115" t="s">
        <v>93</v>
      </c>
      <c r="AU977" s="115" t="s">
        <v>90</v>
      </c>
      <c r="AV977" s="115" t="s">
        <v>91</v>
      </c>
    </row>
    <row r="978" spans="1:49">
      <c r="A978" s="115">
        <v>7011089094</v>
      </c>
      <c r="J978" s="115" t="s">
        <v>26</v>
      </c>
      <c r="N978" s="115" t="s">
        <v>30</v>
      </c>
      <c r="O978" s="125"/>
      <c r="P978" s="125">
        <f t="shared" si="270"/>
        <v>2</v>
      </c>
      <c r="Q978" s="125">
        <f t="shared" si="271"/>
        <v>1.5</v>
      </c>
      <c r="R978" s="125"/>
      <c r="S978" s="125">
        <f t="shared" si="272"/>
        <v>0</v>
      </c>
      <c r="T978" s="125">
        <f t="shared" si="273"/>
        <v>0</v>
      </c>
      <c r="U978" s="125">
        <f t="shared" si="274"/>
        <v>0</v>
      </c>
      <c r="V978" s="126">
        <f t="shared" si="275"/>
        <v>0</v>
      </c>
      <c r="W978" s="126">
        <f t="shared" si="276"/>
        <v>0</v>
      </c>
      <c r="X978" s="126">
        <f t="shared" si="277"/>
        <v>0</v>
      </c>
      <c r="Y978" s="126">
        <f t="shared" si="278"/>
        <v>0</v>
      </c>
      <c r="Z978" s="126">
        <f t="shared" si="279"/>
        <v>0</v>
      </c>
      <c r="AA978" s="126">
        <f t="shared" si="280"/>
        <v>1</v>
      </c>
      <c r="AB978" s="126">
        <f t="shared" si="281"/>
        <v>0</v>
      </c>
      <c r="AC978" s="126">
        <f t="shared" si="282"/>
        <v>0</v>
      </c>
      <c r="AD978" s="126">
        <f t="shared" si="283"/>
        <v>0</v>
      </c>
      <c r="AE978" s="126">
        <f t="shared" si="284"/>
        <v>1</v>
      </c>
      <c r="AF978" s="127"/>
      <c r="AG978" s="125"/>
      <c r="AH978" s="125">
        <f t="shared" si="285"/>
        <v>2</v>
      </c>
      <c r="AI978" s="125">
        <f t="shared" si="286"/>
        <v>2</v>
      </c>
      <c r="AJ978" s="125" t="str">
        <f t="shared" si="287"/>
        <v>Correct</v>
      </c>
      <c r="AK978" s="125"/>
      <c r="AL978" s="115" t="s">
        <v>83</v>
      </c>
      <c r="AM978" s="115">
        <v>65</v>
      </c>
      <c r="AN978" s="115" t="s">
        <v>84</v>
      </c>
      <c r="AO978" s="115" t="s">
        <v>145</v>
      </c>
      <c r="AP978" s="115" t="s">
        <v>85</v>
      </c>
      <c r="AQ978" s="115" t="s">
        <v>86</v>
      </c>
      <c r="AR978" s="115" t="s">
        <v>87</v>
      </c>
      <c r="AS978" s="115" t="s">
        <v>101</v>
      </c>
      <c r="AT978" s="115" t="s">
        <v>94</v>
      </c>
      <c r="AU978" s="115" t="s">
        <v>90</v>
      </c>
      <c r="AV978" s="115" t="s">
        <v>91</v>
      </c>
      <c r="AW978" s="115" t="s">
        <v>91</v>
      </c>
    </row>
    <row r="979" spans="1:49">
      <c r="A979" s="115">
        <v>6984052565</v>
      </c>
      <c r="J979" s="115" t="s">
        <v>26</v>
      </c>
      <c r="O979" s="125"/>
      <c r="P979" s="125">
        <f t="shared" si="270"/>
        <v>1</v>
      </c>
      <c r="Q979" s="125">
        <f t="shared" si="271"/>
        <v>3</v>
      </c>
      <c r="R979" s="125"/>
      <c r="S979" s="125">
        <f t="shared" si="272"/>
        <v>0</v>
      </c>
      <c r="T979" s="125">
        <f t="shared" si="273"/>
        <v>0</v>
      </c>
      <c r="U979" s="125">
        <f t="shared" si="274"/>
        <v>0</v>
      </c>
      <c r="V979" s="126">
        <f t="shared" si="275"/>
        <v>0</v>
      </c>
      <c r="W979" s="126">
        <f t="shared" si="276"/>
        <v>0</v>
      </c>
      <c r="X979" s="126">
        <f t="shared" si="277"/>
        <v>0</v>
      </c>
      <c r="Y979" s="126">
        <f t="shared" si="278"/>
        <v>0</v>
      </c>
      <c r="Z979" s="126">
        <f t="shared" si="279"/>
        <v>0</v>
      </c>
      <c r="AA979" s="126">
        <f t="shared" si="280"/>
        <v>1</v>
      </c>
      <c r="AB979" s="126">
        <f t="shared" si="281"/>
        <v>0</v>
      </c>
      <c r="AC979" s="126">
        <f t="shared" si="282"/>
        <v>0</v>
      </c>
      <c r="AD979" s="126">
        <f t="shared" si="283"/>
        <v>0</v>
      </c>
      <c r="AE979" s="126">
        <f t="shared" si="284"/>
        <v>0</v>
      </c>
      <c r="AF979" s="127"/>
      <c r="AG979" s="125"/>
      <c r="AH979" s="125">
        <f t="shared" si="285"/>
        <v>1</v>
      </c>
      <c r="AI979" s="125">
        <f t="shared" si="286"/>
        <v>1</v>
      </c>
      <c r="AJ979" s="125" t="str">
        <f t="shared" si="287"/>
        <v>Correct</v>
      </c>
      <c r="AK979" s="125"/>
      <c r="AL979" s="115" t="s">
        <v>99</v>
      </c>
      <c r="AM979" s="115">
        <v>88</v>
      </c>
      <c r="AN979" s="115" t="s">
        <v>181</v>
      </c>
      <c r="AO979" s="115" t="s">
        <v>239</v>
      </c>
      <c r="AP979" s="115" t="s">
        <v>85</v>
      </c>
      <c r="AQ979" s="115" t="s">
        <v>91</v>
      </c>
      <c r="AR979" s="115" t="s">
        <v>87</v>
      </c>
      <c r="AU979" s="115" t="s">
        <v>106</v>
      </c>
      <c r="AV979" s="115" t="s">
        <v>91</v>
      </c>
      <c r="AW979" s="115" t="s">
        <v>86</v>
      </c>
    </row>
    <row r="980" spans="1:49">
      <c r="A980" s="115">
        <v>7044860846</v>
      </c>
      <c r="J980" s="115" t="s">
        <v>26</v>
      </c>
      <c r="O980" s="125"/>
      <c r="P980" s="125">
        <f t="shared" si="270"/>
        <v>1</v>
      </c>
      <c r="Q980" s="125">
        <f t="shared" si="271"/>
        <v>3</v>
      </c>
      <c r="R980" s="125"/>
      <c r="S980" s="125">
        <f t="shared" si="272"/>
        <v>0</v>
      </c>
      <c r="T980" s="125">
        <f t="shared" si="273"/>
        <v>0</v>
      </c>
      <c r="U980" s="125">
        <f t="shared" si="274"/>
        <v>0</v>
      </c>
      <c r="V980" s="126">
        <f t="shared" si="275"/>
        <v>0</v>
      </c>
      <c r="W980" s="126">
        <f t="shared" si="276"/>
        <v>0</v>
      </c>
      <c r="X980" s="126">
        <f t="shared" si="277"/>
        <v>0</v>
      </c>
      <c r="Y980" s="126">
        <f t="shared" si="278"/>
        <v>0</v>
      </c>
      <c r="Z980" s="126">
        <f t="shared" si="279"/>
        <v>0</v>
      </c>
      <c r="AA980" s="126">
        <f t="shared" si="280"/>
        <v>1</v>
      </c>
      <c r="AB980" s="126">
        <f t="shared" si="281"/>
        <v>0</v>
      </c>
      <c r="AC980" s="126">
        <f t="shared" si="282"/>
        <v>0</v>
      </c>
      <c r="AD980" s="126">
        <f t="shared" si="283"/>
        <v>0</v>
      </c>
      <c r="AE980" s="126">
        <f t="shared" si="284"/>
        <v>0</v>
      </c>
      <c r="AF980" s="127"/>
      <c r="AG980" s="125"/>
      <c r="AH980" s="125">
        <f t="shared" si="285"/>
        <v>1</v>
      </c>
      <c r="AI980" s="125">
        <f t="shared" si="286"/>
        <v>1</v>
      </c>
      <c r="AJ980" s="125" t="str">
        <f t="shared" si="287"/>
        <v>Correct</v>
      </c>
      <c r="AK980" s="125"/>
      <c r="AL980" s="115" t="s">
        <v>83</v>
      </c>
      <c r="AM980" s="115">
        <v>70</v>
      </c>
      <c r="AN980" s="115" t="s">
        <v>84</v>
      </c>
      <c r="AO980" s="115" t="s">
        <v>138</v>
      </c>
      <c r="AP980" s="115" t="s">
        <v>92</v>
      </c>
      <c r="AQ980" s="115" t="s">
        <v>86</v>
      </c>
      <c r="AR980" s="115" t="s">
        <v>87</v>
      </c>
      <c r="AS980" s="115" t="s">
        <v>96</v>
      </c>
      <c r="AU980" s="115" t="s">
        <v>106</v>
      </c>
      <c r="AV980" s="115" t="s">
        <v>91</v>
      </c>
      <c r="AW980" s="115" t="s">
        <v>86</v>
      </c>
    </row>
    <row r="981" spans="1:49">
      <c r="A981" s="115">
        <v>6988276508</v>
      </c>
      <c r="D981" s="115" t="s">
        <v>20</v>
      </c>
      <c r="O981" s="125"/>
      <c r="P981" s="125">
        <f t="shared" si="270"/>
        <v>1</v>
      </c>
      <c r="Q981" s="125">
        <f t="shared" si="271"/>
        <v>3</v>
      </c>
      <c r="R981" s="125"/>
      <c r="S981" s="125">
        <f t="shared" si="272"/>
        <v>0</v>
      </c>
      <c r="T981" s="125">
        <f t="shared" si="273"/>
        <v>0</v>
      </c>
      <c r="U981" s="125">
        <f t="shared" si="274"/>
        <v>1</v>
      </c>
      <c r="V981" s="126">
        <f t="shared" si="275"/>
        <v>0</v>
      </c>
      <c r="W981" s="126">
        <f t="shared" si="276"/>
        <v>0</v>
      </c>
      <c r="X981" s="126">
        <f t="shared" si="277"/>
        <v>0</v>
      </c>
      <c r="Y981" s="126">
        <f t="shared" si="278"/>
        <v>0</v>
      </c>
      <c r="Z981" s="126">
        <f t="shared" si="279"/>
        <v>0</v>
      </c>
      <c r="AA981" s="126">
        <f t="shared" si="280"/>
        <v>0</v>
      </c>
      <c r="AB981" s="126">
        <f t="shared" si="281"/>
        <v>0</v>
      </c>
      <c r="AC981" s="126">
        <f t="shared" si="282"/>
        <v>0</v>
      </c>
      <c r="AD981" s="126">
        <f t="shared" si="283"/>
        <v>0</v>
      </c>
      <c r="AE981" s="126">
        <f t="shared" si="284"/>
        <v>0</v>
      </c>
      <c r="AF981" s="127"/>
      <c r="AG981" s="125"/>
      <c r="AH981" s="125">
        <f t="shared" si="285"/>
        <v>1</v>
      </c>
      <c r="AI981" s="125">
        <f t="shared" si="286"/>
        <v>1</v>
      </c>
      <c r="AJ981" s="125" t="str">
        <f t="shared" si="287"/>
        <v>Correct</v>
      </c>
      <c r="AK981" s="125"/>
      <c r="AL981" s="115" t="s">
        <v>83</v>
      </c>
      <c r="AM981" s="115">
        <v>54</v>
      </c>
      <c r="AN981" s="115" t="s">
        <v>84</v>
      </c>
      <c r="AO981" s="115" t="s">
        <v>167</v>
      </c>
      <c r="AP981" s="115" t="s">
        <v>92</v>
      </c>
      <c r="AQ981" s="115" t="s">
        <v>86</v>
      </c>
      <c r="AR981" s="115" t="s">
        <v>87</v>
      </c>
      <c r="AT981" s="115" t="s">
        <v>89</v>
      </c>
      <c r="AU981" s="115" t="s">
        <v>90</v>
      </c>
      <c r="AV981" s="115" t="s">
        <v>91</v>
      </c>
      <c r="AW981" s="115" t="s">
        <v>91</v>
      </c>
    </row>
    <row r="982" spans="1:49">
      <c r="A982" s="115">
        <v>6985461197</v>
      </c>
      <c r="O982" s="125"/>
      <c r="P982" s="125">
        <f t="shared" si="270"/>
        <v>0</v>
      </c>
      <c r="Q982" s="125" t="e">
        <f t="shared" si="271"/>
        <v>#DIV/0!</v>
      </c>
      <c r="R982" s="125"/>
      <c r="S982" s="125">
        <f t="shared" si="272"/>
        <v>0</v>
      </c>
      <c r="T982" s="125">
        <f t="shared" si="273"/>
        <v>0</v>
      </c>
      <c r="U982" s="125">
        <f t="shared" si="274"/>
        <v>0</v>
      </c>
      <c r="V982" s="126">
        <f t="shared" si="275"/>
        <v>0</v>
      </c>
      <c r="W982" s="126">
        <f t="shared" si="276"/>
        <v>0</v>
      </c>
      <c r="X982" s="126">
        <f t="shared" si="277"/>
        <v>0</v>
      </c>
      <c r="Y982" s="126">
        <f t="shared" si="278"/>
        <v>0</v>
      </c>
      <c r="Z982" s="126">
        <f t="shared" si="279"/>
        <v>0</v>
      </c>
      <c r="AA982" s="126">
        <f t="shared" si="280"/>
        <v>0</v>
      </c>
      <c r="AB982" s="126">
        <f t="shared" si="281"/>
        <v>0</v>
      </c>
      <c r="AC982" s="126">
        <f t="shared" si="282"/>
        <v>0</v>
      </c>
      <c r="AD982" s="126">
        <f t="shared" si="283"/>
        <v>0</v>
      </c>
      <c r="AE982" s="126">
        <f t="shared" si="284"/>
        <v>0</v>
      </c>
      <c r="AF982" s="127"/>
      <c r="AG982" s="125"/>
      <c r="AH982" s="125">
        <f t="shared" si="285"/>
        <v>0</v>
      </c>
      <c r="AI982" s="125">
        <f t="shared" si="286"/>
        <v>0</v>
      </c>
      <c r="AJ982" s="125" t="str">
        <f t="shared" si="287"/>
        <v>Correct</v>
      </c>
      <c r="AK982" s="125"/>
      <c r="AL982" s="115" t="s">
        <v>83</v>
      </c>
      <c r="AM982" s="115">
        <v>50</v>
      </c>
      <c r="AN982" s="115" t="s">
        <v>181</v>
      </c>
      <c r="AP982" s="115" t="s">
        <v>85</v>
      </c>
      <c r="AQ982" s="115" t="s">
        <v>86</v>
      </c>
      <c r="AS982" s="115" t="s">
        <v>88</v>
      </c>
      <c r="AT982" s="115" t="s">
        <v>94</v>
      </c>
      <c r="AU982" s="115" t="s">
        <v>90</v>
      </c>
      <c r="AV982" s="115" t="s">
        <v>91</v>
      </c>
      <c r="AW982" s="115" t="s">
        <v>91</v>
      </c>
    </row>
    <row r="983" spans="1:49">
      <c r="A983" s="115">
        <v>6984049032</v>
      </c>
      <c r="O983" s="125"/>
      <c r="P983" s="125">
        <f t="shared" si="270"/>
        <v>0</v>
      </c>
      <c r="Q983" s="125" t="e">
        <f t="shared" si="271"/>
        <v>#DIV/0!</v>
      </c>
      <c r="R983" s="125"/>
      <c r="S983" s="125">
        <f t="shared" si="272"/>
        <v>0</v>
      </c>
      <c r="T983" s="125">
        <f t="shared" si="273"/>
        <v>0</v>
      </c>
      <c r="U983" s="125">
        <f t="shared" si="274"/>
        <v>0</v>
      </c>
      <c r="V983" s="126">
        <f t="shared" si="275"/>
        <v>0</v>
      </c>
      <c r="W983" s="126">
        <f t="shared" si="276"/>
        <v>0</v>
      </c>
      <c r="X983" s="126">
        <f t="shared" si="277"/>
        <v>0</v>
      </c>
      <c r="Y983" s="126">
        <f t="shared" si="278"/>
        <v>0</v>
      </c>
      <c r="Z983" s="126">
        <f t="shared" si="279"/>
        <v>0</v>
      </c>
      <c r="AA983" s="126">
        <f t="shared" si="280"/>
        <v>0</v>
      </c>
      <c r="AB983" s="126">
        <f t="shared" si="281"/>
        <v>0</v>
      </c>
      <c r="AC983" s="126">
        <f t="shared" si="282"/>
        <v>0</v>
      </c>
      <c r="AD983" s="126">
        <f t="shared" si="283"/>
        <v>0</v>
      </c>
      <c r="AE983" s="126">
        <f t="shared" si="284"/>
        <v>0</v>
      </c>
      <c r="AF983" s="127"/>
      <c r="AG983" s="125"/>
      <c r="AH983" s="125">
        <f t="shared" si="285"/>
        <v>0</v>
      </c>
      <c r="AI983" s="125">
        <f t="shared" si="286"/>
        <v>0</v>
      </c>
      <c r="AJ983" s="125" t="str">
        <f t="shared" si="287"/>
        <v>Correct</v>
      </c>
      <c r="AK983" s="125"/>
      <c r="AL983" s="115" t="s">
        <v>99</v>
      </c>
      <c r="AM983" s="115">
        <v>53</v>
      </c>
      <c r="AN983" s="115" t="s">
        <v>181</v>
      </c>
      <c r="AO983" s="115" t="s">
        <v>234</v>
      </c>
      <c r="AP983" s="115" t="s">
        <v>85</v>
      </c>
      <c r="AQ983" s="115" t="s">
        <v>86</v>
      </c>
      <c r="AR983" s="115" t="s">
        <v>87</v>
      </c>
      <c r="AS983" s="115" t="s">
        <v>101</v>
      </c>
      <c r="AT983" s="115" t="s">
        <v>102</v>
      </c>
      <c r="AU983" s="115" t="s">
        <v>90</v>
      </c>
      <c r="AV983" s="115" t="s">
        <v>91</v>
      </c>
      <c r="AW983" s="115" t="s">
        <v>86</v>
      </c>
    </row>
    <row r="984" spans="1:49">
      <c r="A984" s="115">
        <v>7007915053</v>
      </c>
      <c r="D984" s="115" t="s">
        <v>20</v>
      </c>
      <c r="E984" s="115" t="s">
        <v>21</v>
      </c>
      <c r="J984" s="115" t="s">
        <v>26</v>
      </c>
      <c r="O984" s="125"/>
      <c r="P984" s="125">
        <f t="shared" si="270"/>
        <v>3</v>
      </c>
      <c r="Q984" s="125">
        <f t="shared" si="271"/>
        <v>1</v>
      </c>
      <c r="R984" s="125"/>
      <c r="S984" s="125">
        <f t="shared" si="272"/>
        <v>0</v>
      </c>
      <c r="T984" s="125">
        <f t="shared" si="273"/>
        <v>0</v>
      </c>
      <c r="U984" s="125">
        <f t="shared" si="274"/>
        <v>1</v>
      </c>
      <c r="V984" s="126">
        <f t="shared" si="275"/>
        <v>1</v>
      </c>
      <c r="W984" s="126">
        <f t="shared" si="276"/>
        <v>0</v>
      </c>
      <c r="X984" s="126">
        <f t="shared" si="277"/>
        <v>0</v>
      </c>
      <c r="Y984" s="126">
        <f t="shared" si="278"/>
        <v>0</v>
      </c>
      <c r="Z984" s="126">
        <f t="shared" si="279"/>
        <v>0</v>
      </c>
      <c r="AA984" s="126">
        <f t="shared" si="280"/>
        <v>1</v>
      </c>
      <c r="AB984" s="126">
        <f t="shared" si="281"/>
        <v>0</v>
      </c>
      <c r="AC984" s="126">
        <f t="shared" si="282"/>
        <v>0</v>
      </c>
      <c r="AD984" s="126">
        <f t="shared" si="283"/>
        <v>0</v>
      </c>
      <c r="AE984" s="126">
        <f t="shared" si="284"/>
        <v>0</v>
      </c>
      <c r="AF984" s="127"/>
      <c r="AG984" s="125"/>
      <c r="AH984" s="125">
        <f t="shared" si="285"/>
        <v>3</v>
      </c>
      <c r="AI984" s="125">
        <f t="shared" si="286"/>
        <v>3</v>
      </c>
      <c r="AJ984" s="125" t="str">
        <f t="shared" si="287"/>
        <v>Correct</v>
      </c>
      <c r="AK984" s="125"/>
      <c r="AL984" s="115" t="s">
        <v>83</v>
      </c>
      <c r="AM984" s="115">
        <v>67</v>
      </c>
      <c r="AN984" s="115" t="s">
        <v>84</v>
      </c>
      <c r="AO984" s="115" t="s">
        <v>160</v>
      </c>
      <c r="AP984" s="115" t="s">
        <v>97</v>
      </c>
      <c r="AR984" s="115" t="s">
        <v>87</v>
      </c>
      <c r="AS984" s="115" t="s">
        <v>93</v>
      </c>
      <c r="AT984" s="115" t="s">
        <v>112</v>
      </c>
      <c r="AU984" s="115" t="s">
        <v>106</v>
      </c>
      <c r="AV984" s="115" t="s">
        <v>91</v>
      </c>
    </row>
    <row r="985" spans="1:49">
      <c r="A985" s="115">
        <v>7045777498</v>
      </c>
      <c r="J985" s="115" t="s">
        <v>26</v>
      </c>
      <c r="L985" s="115" t="s">
        <v>28</v>
      </c>
      <c r="O985" s="125"/>
      <c r="P985" s="125">
        <f t="shared" si="270"/>
        <v>2</v>
      </c>
      <c r="Q985" s="125">
        <f t="shared" si="271"/>
        <v>1.5</v>
      </c>
      <c r="R985" s="125"/>
      <c r="S985" s="125">
        <f t="shared" si="272"/>
        <v>0</v>
      </c>
      <c r="T985" s="125">
        <f t="shared" si="273"/>
        <v>0</v>
      </c>
      <c r="U985" s="125">
        <f t="shared" si="274"/>
        <v>0</v>
      </c>
      <c r="V985" s="126">
        <f t="shared" si="275"/>
        <v>0</v>
      </c>
      <c r="W985" s="126">
        <f t="shared" si="276"/>
        <v>0</v>
      </c>
      <c r="X985" s="126">
        <f t="shared" si="277"/>
        <v>0</v>
      </c>
      <c r="Y985" s="126">
        <f t="shared" si="278"/>
        <v>0</v>
      </c>
      <c r="Z985" s="126">
        <f t="shared" si="279"/>
        <v>0</v>
      </c>
      <c r="AA985" s="126">
        <f t="shared" si="280"/>
        <v>1</v>
      </c>
      <c r="AB985" s="126">
        <f t="shared" si="281"/>
        <v>0</v>
      </c>
      <c r="AC985" s="126">
        <f t="shared" si="282"/>
        <v>1</v>
      </c>
      <c r="AD985" s="126">
        <f t="shared" si="283"/>
        <v>0</v>
      </c>
      <c r="AE985" s="126">
        <f t="shared" si="284"/>
        <v>0</v>
      </c>
      <c r="AF985" s="127"/>
      <c r="AG985" s="125"/>
      <c r="AH985" s="125">
        <f t="shared" si="285"/>
        <v>2</v>
      </c>
      <c r="AI985" s="125">
        <f t="shared" si="286"/>
        <v>2</v>
      </c>
      <c r="AJ985" s="125" t="str">
        <f t="shared" si="287"/>
        <v>Correct</v>
      </c>
      <c r="AK985" s="125"/>
      <c r="AL985" s="115" t="s">
        <v>83</v>
      </c>
      <c r="AM985" s="115">
        <v>86</v>
      </c>
      <c r="AN985" s="115" t="s">
        <v>181</v>
      </c>
      <c r="AO985" s="115" t="s">
        <v>202</v>
      </c>
      <c r="AP985" s="115" t="s">
        <v>85</v>
      </c>
      <c r="AR985" s="115" t="s">
        <v>87</v>
      </c>
      <c r="AS985" s="115" t="s">
        <v>93</v>
      </c>
      <c r="AT985" s="115" t="s">
        <v>102</v>
      </c>
      <c r="AU985" s="115" t="s">
        <v>113</v>
      </c>
      <c r="AV985" s="115" t="s">
        <v>91</v>
      </c>
      <c r="AW985" s="115" t="s">
        <v>91</v>
      </c>
    </row>
    <row r="986" spans="1:49">
      <c r="A986" s="115">
        <v>7020565569</v>
      </c>
      <c r="O986" s="125"/>
      <c r="P986" s="125">
        <f t="shared" si="270"/>
        <v>0</v>
      </c>
      <c r="Q986" s="125" t="e">
        <f t="shared" si="271"/>
        <v>#DIV/0!</v>
      </c>
      <c r="R986" s="125"/>
      <c r="S986" s="125">
        <f t="shared" si="272"/>
        <v>0</v>
      </c>
      <c r="T986" s="125">
        <f t="shared" si="273"/>
        <v>0</v>
      </c>
      <c r="U986" s="125">
        <f t="shared" si="274"/>
        <v>0</v>
      </c>
      <c r="V986" s="126">
        <f t="shared" si="275"/>
        <v>0</v>
      </c>
      <c r="W986" s="126">
        <f t="shared" si="276"/>
        <v>0</v>
      </c>
      <c r="X986" s="126">
        <f t="shared" si="277"/>
        <v>0</v>
      </c>
      <c r="Y986" s="126">
        <f t="shared" si="278"/>
        <v>0</v>
      </c>
      <c r="Z986" s="126">
        <f t="shared" si="279"/>
        <v>0</v>
      </c>
      <c r="AA986" s="126">
        <f t="shared" si="280"/>
        <v>0</v>
      </c>
      <c r="AB986" s="126">
        <f t="shared" si="281"/>
        <v>0</v>
      </c>
      <c r="AC986" s="126">
        <f t="shared" si="282"/>
        <v>0</v>
      </c>
      <c r="AD986" s="126">
        <f t="shared" si="283"/>
        <v>0</v>
      </c>
      <c r="AE986" s="126">
        <f t="shared" si="284"/>
        <v>0</v>
      </c>
      <c r="AF986" s="127"/>
      <c r="AG986" s="125"/>
      <c r="AH986" s="125">
        <f t="shared" si="285"/>
        <v>0</v>
      </c>
      <c r="AI986" s="125">
        <f t="shared" si="286"/>
        <v>0</v>
      </c>
      <c r="AJ986" s="125" t="str">
        <f t="shared" si="287"/>
        <v>Correct</v>
      </c>
      <c r="AK986" s="125"/>
      <c r="AL986" s="115" t="s">
        <v>83</v>
      </c>
      <c r="AM986" s="115">
        <v>65</v>
      </c>
      <c r="AN986" s="115" t="s">
        <v>181</v>
      </c>
      <c r="AO986" s="115" t="s">
        <v>224</v>
      </c>
      <c r="AP986" s="115" t="s">
        <v>85</v>
      </c>
      <c r="AQ986" s="115" t="s">
        <v>86</v>
      </c>
      <c r="AR986" s="115" t="s">
        <v>87</v>
      </c>
      <c r="AS986" s="115" t="s">
        <v>100</v>
      </c>
      <c r="AT986" s="115" t="s">
        <v>109</v>
      </c>
      <c r="AU986" s="115" t="s">
        <v>90</v>
      </c>
      <c r="AV986" s="115" t="s">
        <v>91</v>
      </c>
      <c r="AW986" s="115" t="s">
        <v>91</v>
      </c>
    </row>
    <row r="987" spans="1:49">
      <c r="A987" s="115">
        <v>6985465270</v>
      </c>
      <c r="O987" s="125"/>
      <c r="P987" s="125">
        <f t="shared" si="270"/>
        <v>0</v>
      </c>
      <c r="Q987" s="125" t="e">
        <f t="shared" si="271"/>
        <v>#DIV/0!</v>
      </c>
      <c r="R987" s="125"/>
      <c r="S987" s="125">
        <f t="shared" si="272"/>
        <v>0</v>
      </c>
      <c r="T987" s="125">
        <f t="shared" si="273"/>
        <v>0</v>
      </c>
      <c r="U987" s="125">
        <f t="shared" si="274"/>
        <v>0</v>
      </c>
      <c r="V987" s="126">
        <f t="shared" si="275"/>
        <v>0</v>
      </c>
      <c r="W987" s="126">
        <f t="shared" si="276"/>
        <v>0</v>
      </c>
      <c r="X987" s="126">
        <f t="shared" si="277"/>
        <v>0</v>
      </c>
      <c r="Y987" s="126">
        <f t="shared" si="278"/>
        <v>0</v>
      </c>
      <c r="Z987" s="126">
        <f t="shared" si="279"/>
        <v>0</v>
      </c>
      <c r="AA987" s="126">
        <f t="shared" si="280"/>
        <v>0</v>
      </c>
      <c r="AB987" s="126">
        <f t="shared" si="281"/>
        <v>0</v>
      </c>
      <c r="AC987" s="126">
        <f t="shared" si="282"/>
        <v>0</v>
      </c>
      <c r="AD987" s="126">
        <f t="shared" si="283"/>
        <v>0</v>
      </c>
      <c r="AE987" s="126">
        <f t="shared" si="284"/>
        <v>0</v>
      </c>
      <c r="AF987" s="127"/>
      <c r="AG987" s="125"/>
      <c r="AH987" s="125">
        <f t="shared" si="285"/>
        <v>0</v>
      </c>
      <c r="AI987" s="125">
        <f t="shared" si="286"/>
        <v>0</v>
      </c>
      <c r="AJ987" s="125" t="str">
        <f t="shared" si="287"/>
        <v>Correct</v>
      </c>
      <c r="AK987" s="125"/>
      <c r="AL987" s="115" t="s">
        <v>83</v>
      </c>
      <c r="AM987" s="115">
        <v>45</v>
      </c>
      <c r="AN987" s="115" t="s">
        <v>181</v>
      </c>
      <c r="AP987" s="115" t="s">
        <v>85</v>
      </c>
      <c r="AS987" s="115" t="s">
        <v>88</v>
      </c>
      <c r="AT987" s="115" t="s">
        <v>111</v>
      </c>
      <c r="AU987" s="115" t="s">
        <v>90</v>
      </c>
      <c r="AV987" s="115" t="s">
        <v>91</v>
      </c>
      <c r="AW987" s="115" t="s">
        <v>91</v>
      </c>
    </row>
    <row r="988" spans="1:49">
      <c r="A988" s="115">
        <v>7045759383</v>
      </c>
      <c r="C988" s="115" t="s">
        <v>19</v>
      </c>
      <c r="D988" s="115" t="s">
        <v>20</v>
      </c>
      <c r="F988" s="115" t="s">
        <v>22</v>
      </c>
      <c r="N988" s="115" t="s">
        <v>30</v>
      </c>
      <c r="O988" s="125"/>
      <c r="P988" s="125">
        <f t="shared" si="270"/>
        <v>4</v>
      </c>
      <c r="Q988" s="125">
        <f t="shared" si="271"/>
        <v>0.75</v>
      </c>
      <c r="R988" s="125"/>
      <c r="S988" s="125">
        <f t="shared" si="272"/>
        <v>0</v>
      </c>
      <c r="T988" s="125">
        <f t="shared" si="273"/>
        <v>0.75</v>
      </c>
      <c r="U988" s="125">
        <f t="shared" si="274"/>
        <v>0.75</v>
      </c>
      <c r="V988" s="126">
        <f t="shared" si="275"/>
        <v>0</v>
      </c>
      <c r="W988" s="126">
        <f t="shared" si="276"/>
        <v>0.75</v>
      </c>
      <c r="X988" s="126">
        <f t="shared" si="277"/>
        <v>0</v>
      </c>
      <c r="Y988" s="126">
        <f t="shared" si="278"/>
        <v>0</v>
      </c>
      <c r="Z988" s="126">
        <f t="shared" si="279"/>
        <v>0</v>
      </c>
      <c r="AA988" s="126">
        <f t="shared" si="280"/>
        <v>0</v>
      </c>
      <c r="AB988" s="126">
        <f t="shared" si="281"/>
        <v>0</v>
      </c>
      <c r="AC988" s="126">
        <f t="shared" si="282"/>
        <v>0</v>
      </c>
      <c r="AD988" s="126">
        <f t="shared" si="283"/>
        <v>0</v>
      </c>
      <c r="AE988" s="126">
        <f t="shared" si="284"/>
        <v>0.75</v>
      </c>
      <c r="AF988" s="127"/>
      <c r="AG988" s="125"/>
      <c r="AH988" s="125">
        <f t="shared" si="285"/>
        <v>3</v>
      </c>
      <c r="AI988" s="125">
        <f t="shared" si="286"/>
        <v>4</v>
      </c>
      <c r="AJ988" s="125" t="str">
        <f t="shared" si="287"/>
        <v>Correct</v>
      </c>
      <c r="AK988" s="125"/>
      <c r="AL988" s="115" t="s">
        <v>83</v>
      </c>
      <c r="AM988" s="115">
        <v>60</v>
      </c>
      <c r="AN988" s="115" t="s">
        <v>181</v>
      </c>
      <c r="AO988" s="115" t="s">
        <v>190</v>
      </c>
      <c r="AP988" s="115" t="s">
        <v>114</v>
      </c>
      <c r="AQ988" s="115" t="s">
        <v>91</v>
      </c>
      <c r="AR988" s="115" t="s">
        <v>137</v>
      </c>
      <c r="AS988" s="115" t="s">
        <v>101</v>
      </c>
      <c r="AT988" s="115" t="s">
        <v>114</v>
      </c>
      <c r="AU988" s="115" t="s">
        <v>90</v>
      </c>
      <c r="AV988" s="115" t="s">
        <v>91</v>
      </c>
      <c r="AW988" s="115" t="s">
        <v>91</v>
      </c>
    </row>
    <row r="989" spans="1:49">
      <c r="A989" s="115">
        <v>7045767140</v>
      </c>
      <c r="O989" s="125"/>
      <c r="P989" s="125">
        <f t="shared" si="270"/>
        <v>0</v>
      </c>
      <c r="Q989" s="125" t="e">
        <f t="shared" si="271"/>
        <v>#DIV/0!</v>
      </c>
      <c r="R989" s="125"/>
      <c r="S989" s="125">
        <f t="shared" si="272"/>
        <v>0</v>
      </c>
      <c r="T989" s="125">
        <f t="shared" si="273"/>
        <v>0</v>
      </c>
      <c r="U989" s="125">
        <f t="shared" si="274"/>
        <v>0</v>
      </c>
      <c r="V989" s="126">
        <f t="shared" si="275"/>
        <v>0</v>
      </c>
      <c r="W989" s="126">
        <f t="shared" si="276"/>
        <v>0</v>
      </c>
      <c r="X989" s="126">
        <f t="shared" si="277"/>
        <v>0</v>
      </c>
      <c r="Y989" s="126">
        <f t="shared" si="278"/>
        <v>0</v>
      </c>
      <c r="Z989" s="126">
        <f t="shared" si="279"/>
        <v>0</v>
      </c>
      <c r="AA989" s="126">
        <f t="shared" si="280"/>
        <v>0</v>
      </c>
      <c r="AB989" s="126">
        <f t="shared" si="281"/>
        <v>0</v>
      </c>
      <c r="AC989" s="126">
        <f t="shared" si="282"/>
        <v>0</v>
      </c>
      <c r="AD989" s="126">
        <f t="shared" si="283"/>
        <v>0</v>
      </c>
      <c r="AE989" s="126">
        <f t="shared" si="284"/>
        <v>0</v>
      </c>
      <c r="AF989" s="127"/>
      <c r="AG989" s="125"/>
      <c r="AH989" s="125">
        <f t="shared" si="285"/>
        <v>0</v>
      </c>
      <c r="AI989" s="125">
        <f t="shared" si="286"/>
        <v>0</v>
      </c>
      <c r="AJ989" s="125" t="str">
        <f t="shared" si="287"/>
        <v>Correct</v>
      </c>
      <c r="AK989" s="125"/>
      <c r="AL989" s="115" t="s">
        <v>83</v>
      </c>
      <c r="AM989" s="115">
        <v>55</v>
      </c>
      <c r="AN989" s="115" t="s">
        <v>181</v>
      </c>
      <c r="AO989" s="115" t="s">
        <v>234</v>
      </c>
      <c r="AP989" s="115" t="s">
        <v>85</v>
      </c>
      <c r="AQ989" s="115" t="s">
        <v>86</v>
      </c>
      <c r="AR989" s="115" t="s">
        <v>87</v>
      </c>
      <c r="AS989" s="115" t="s">
        <v>101</v>
      </c>
      <c r="AT989" s="115" t="s">
        <v>109</v>
      </c>
      <c r="AU989" s="115" t="s">
        <v>113</v>
      </c>
      <c r="AV989" s="115" t="s">
        <v>91</v>
      </c>
      <c r="AW989" s="115" t="s">
        <v>91</v>
      </c>
    </row>
    <row r="990" spans="1:49">
      <c r="A990" s="115">
        <v>7008107755</v>
      </c>
      <c r="K990" s="115" t="s">
        <v>27</v>
      </c>
      <c r="L990" s="115" t="s">
        <v>28</v>
      </c>
      <c r="M990" s="115" t="s">
        <v>29</v>
      </c>
      <c r="O990" s="125"/>
      <c r="P990" s="125">
        <f t="shared" si="270"/>
        <v>3</v>
      </c>
      <c r="Q990" s="125">
        <f t="shared" si="271"/>
        <v>1</v>
      </c>
      <c r="R990" s="125"/>
      <c r="S990" s="125">
        <f t="shared" si="272"/>
        <v>0</v>
      </c>
      <c r="T990" s="125">
        <f t="shared" si="273"/>
        <v>0</v>
      </c>
      <c r="U990" s="125">
        <f t="shared" si="274"/>
        <v>0</v>
      </c>
      <c r="V990" s="126">
        <f t="shared" si="275"/>
        <v>0</v>
      </c>
      <c r="W990" s="126">
        <f t="shared" si="276"/>
        <v>0</v>
      </c>
      <c r="X990" s="126">
        <f t="shared" si="277"/>
        <v>0</v>
      </c>
      <c r="Y990" s="126">
        <f t="shared" si="278"/>
        <v>0</v>
      </c>
      <c r="Z990" s="126">
        <f t="shared" si="279"/>
        <v>0</v>
      </c>
      <c r="AA990" s="126">
        <f t="shared" si="280"/>
        <v>0</v>
      </c>
      <c r="AB990" s="126">
        <f t="shared" si="281"/>
        <v>1</v>
      </c>
      <c r="AC990" s="126">
        <f t="shared" si="282"/>
        <v>1</v>
      </c>
      <c r="AD990" s="126">
        <f t="shared" si="283"/>
        <v>1</v>
      </c>
      <c r="AE990" s="126">
        <f t="shared" si="284"/>
        <v>0</v>
      </c>
      <c r="AF990" s="127"/>
      <c r="AG990" s="125"/>
      <c r="AH990" s="125">
        <f t="shared" si="285"/>
        <v>3</v>
      </c>
      <c r="AI990" s="125">
        <f t="shared" si="286"/>
        <v>3</v>
      </c>
      <c r="AJ990" s="125" t="str">
        <f t="shared" si="287"/>
        <v>Correct</v>
      </c>
      <c r="AK990" s="125"/>
      <c r="AL990" s="115" t="s">
        <v>83</v>
      </c>
      <c r="AM990" s="115">
        <v>72</v>
      </c>
      <c r="AN990" s="115" t="s">
        <v>84</v>
      </c>
      <c r="AO990" s="115" t="s">
        <v>129</v>
      </c>
      <c r="AP990" s="115" t="s">
        <v>85</v>
      </c>
      <c r="AR990" s="115" t="s">
        <v>87</v>
      </c>
      <c r="AT990" s="115" t="s">
        <v>89</v>
      </c>
      <c r="AU990" s="115" t="s">
        <v>106</v>
      </c>
      <c r="AV990" s="115" t="s">
        <v>91</v>
      </c>
      <c r="AW990" s="115" t="s">
        <v>91</v>
      </c>
    </row>
    <row r="991" spans="1:49">
      <c r="A991" s="115">
        <v>7045794478</v>
      </c>
      <c r="I991" s="115" t="s">
        <v>25</v>
      </c>
      <c r="L991" s="115" t="s">
        <v>28</v>
      </c>
      <c r="O991" s="125"/>
      <c r="P991" s="125">
        <f t="shared" si="270"/>
        <v>2</v>
      </c>
      <c r="Q991" s="125">
        <f t="shared" si="271"/>
        <v>1.5</v>
      </c>
      <c r="R991" s="125"/>
      <c r="S991" s="125">
        <f t="shared" si="272"/>
        <v>0</v>
      </c>
      <c r="T991" s="125">
        <f t="shared" si="273"/>
        <v>0</v>
      </c>
      <c r="U991" s="125">
        <f t="shared" si="274"/>
        <v>0</v>
      </c>
      <c r="V991" s="126">
        <f t="shared" si="275"/>
        <v>0</v>
      </c>
      <c r="W991" s="126">
        <f t="shared" si="276"/>
        <v>0</v>
      </c>
      <c r="X991" s="126">
        <f t="shared" si="277"/>
        <v>0</v>
      </c>
      <c r="Y991" s="126">
        <f t="shared" si="278"/>
        <v>0</v>
      </c>
      <c r="Z991" s="126">
        <f t="shared" si="279"/>
        <v>1</v>
      </c>
      <c r="AA991" s="126">
        <f t="shared" si="280"/>
        <v>0</v>
      </c>
      <c r="AB991" s="126">
        <f t="shared" si="281"/>
        <v>0</v>
      </c>
      <c r="AC991" s="126">
        <f t="shared" si="282"/>
        <v>1</v>
      </c>
      <c r="AD991" s="126">
        <f t="shared" si="283"/>
        <v>0</v>
      </c>
      <c r="AE991" s="126">
        <f t="shared" si="284"/>
        <v>0</v>
      </c>
      <c r="AF991" s="127"/>
      <c r="AG991" s="125"/>
      <c r="AH991" s="125">
        <f t="shared" si="285"/>
        <v>2</v>
      </c>
      <c r="AI991" s="125">
        <f t="shared" si="286"/>
        <v>2</v>
      </c>
      <c r="AJ991" s="125" t="str">
        <f t="shared" si="287"/>
        <v>Correct</v>
      </c>
      <c r="AK991" s="125"/>
      <c r="AL991" s="115" t="s">
        <v>83</v>
      </c>
      <c r="AM991" s="115">
        <v>48</v>
      </c>
      <c r="AN991" s="115" t="s">
        <v>181</v>
      </c>
      <c r="AO991" s="115" t="s">
        <v>214</v>
      </c>
      <c r="AP991" s="115" t="s">
        <v>85</v>
      </c>
      <c r="AQ991" s="115" t="s">
        <v>86</v>
      </c>
      <c r="AR991" s="115" t="s">
        <v>87</v>
      </c>
      <c r="AU991" s="115" t="s">
        <v>90</v>
      </c>
      <c r="AV991" s="115" t="s">
        <v>91</v>
      </c>
      <c r="AW991" s="115" t="s">
        <v>91</v>
      </c>
    </row>
    <row r="992" spans="1:49">
      <c r="A992" s="115">
        <v>7020347026</v>
      </c>
      <c r="L992" s="115" t="s">
        <v>28</v>
      </c>
      <c r="O992" s="125"/>
      <c r="P992" s="125">
        <f t="shared" si="270"/>
        <v>1</v>
      </c>
      <c r="Q992" s="125">
        <f t="shared" si="271"/>
        <v>3</v>
      </c>
      <c r="R992" s="125"/>
      <c r="S992" s="125">
        <f t="shared" si="272"/>
        <v>0</v>
      </c>
      <c r="T992" s="125">
        <f t="shared" si="273"/>
        <v>0</v>
      </c>
      <c r="U992" s="125">
        <f t="shared" si="274"/>
        <v>0</v>
      </c>
      <c r="V992" s="126">
        <f t="shared" si="275"/>
        <v>0</v>
      </c>
      <c r="W992" s="126">
        <f t="shared" si="276"/>
        <v>0</v>
      </c>
      <c r="X992" s="126">
        <f t="shared" si="277"/>
        <v>0</v>
      </c>
      <c r="Y992" s="126">
        <f t="shared" si="278"/>
        <v>0</v>
      </c>
      <c r="Z992" s="126">
        <f t="shared" si="279"/>
        <v>0</v>
      </c>
      <c r="AA992" s="126">
        <f t="shared" si="280"/>
        <v>0</v>
      </c>
      <c r="AB992" s="126">
        <f t="shared" si="281"/>
        <v>0</v>
      </c>
      <c r="AC992" s="126">
        <f t="shared" si="282"/>
        <v>1</v>
      </c>
      <c r="AD992" s="126">
        <f t="shared" si="283"/>
        <v>0</v>
      </c>
      <c r="AE992" s="126">
        <f t="shared" si="284"/>
        <v>0</v>
      </c>
      <c r="AF992" s="127"/>
      <c r="AG992" s="125"/>
      <c r="AH992" s="125">
        <f t="shared" si="285"/>
        <v>1</v>
      </c>
      <c r="AI992" s="125">
        <f t="shared" si="286"/>
        <v>1</v>
      </c>
      <c r="AJ992" s="125" t="str">
        <f t="shared" si="287"/>
        <v>Correct</v>
      </c>
      <c r="AK992" s="125"/>
      <c r="AL992" s="115" t="s">
        <v>83</v>
      </c>
      <c r="AN992" s="115" t="s">
        <v>181</v>
      </c>
      <c r="AO992" s="115" t="s">
        <v>207</v>
      </c>
      <c r="AP992" s="115" t="s">
        <v>107</v>
      </c>
      <c r="AQ992" s="115" t="s">
        <v>91</v>
      </c>
      <c r="AR992" s="115" t="s">
        <v>87</v>
      </c>
      <c r="AS992" s="115" t="s">
        <v>104</v>
      </c>
      <c r="AT992" s="115" t="s">
        <v>94</v>
      </c>
      <c r="AU992" s="115" t="s">
        <v>90</v>
      </c>
      <c r="AV992" s="115" t="s">
        <v>91</v>
      </c>
    </row>
    <row r="993" spans="1:49">
      <c r="A993" s="115">
        <v>7020361801</v>
      </c>
      <c r="C993" s="115" t="s">
        <v>19</v>
      </c>
      <c r="D993" s="115" t="s">
        <v>20</v>
      </c>
      <c r="N993" s="115" t="s">
        <v>30</v>
      </c>
      <c r="O993" s="125"/>
      <c r="P993" s="125">
        <f t="shared" si="270"/>
        <v>3</v>
      </c>
      <c r="Q993" s="125">
        <f t="shared" si="271"/>
        <v>1</v>
      </c>
      <c r="R993" s="125"/>
      <c r="S993" s="125">
        <f t="shared" si="272"/>
        <v>0</v>
      </c>
      <c r="T993" s="125">
        <f t="shared" si="273"/>
        <v>1</v>
      </c>
      <c r="U993" s="125">
        <f t="shared" si="274"/>
        <v>1</v>
      </c>
      <c r="V993" s="126">
        <f t="shared" si="275"/>
        <v>0</v>
      </c>
      <c r="W993" s="126">
        <f t="shared" si="276"/>
        <v>0</v>
      </c>
      <c r="X993" s="126">
        <f t="shared" si="277"/>
        <v>0</v>
      </c>
      <c r="Y993" s="126">
        <f t="shared" si="278"/>
        <v>0</v>
      </c>
      <c r="Z993" s="126">
        <f t="shared" si="279"/>
        <v>0</v>
      </c>
      <c r="AA993" s="126">
        <f t="shared" si="280"/>
        <v>0</v>
      </c>
      <c r="AB993" s="126">
        <f t="shared" si="281"/>
        <v>0</v>
      </c>
      <c r="AC993" s="126">
        <f t="shared" si="282"/>
        <v>0</v>
      </c>
      <c r="AD993" s="126">
        <f t="shared" si="283"/>
        <v>0</v>
      </c>
      <c r="AE993" s="126">
        <f t="shared" si="284"/>
        <v>1</v>
      </c>
      <c r="AF993" s="127"/>
      <c r="AG993" s="125"/>
      <c r="AH993" s="125">
        <f t="shared" si="285"/>
        <v>3</v>
      </c>
      <c r="AI993" s="125">
        <f t="shared" si="286"/>
        <v>3</v>
      </c>
      <c r="AJ993" s="125" t="str">
        <f t="shared" si="287"/>
        <v>Correct</v>
      </c>
      <c r="AK993" s="125"/>
      <c r="AL993" s="115" t="s">
        <v>83</v>
      </c>
      <c r="AM993" s="115">
        <v>71</v>
      </c>
      <c r="AN993" s="115" t="s">
        <v>181</v>
      </c>
      <c r="AO993" s="115" t="s">
        <v>208</v>
      </c>
      <c r="AP993" s="115" t="s">
        <v>85</v>
      </c>
      <c r="AQ993" s="115" t="s">
        <v>86</v>
      </c>
      <c r="AR993" s="115" t="s">
        <v>87</v>
      </c>
      <c r="AS993" s="115" t="s">
        <v>88</v>
      </c>
      <c r="AT993" s="115" t="s">
        <v>89</v>
      </c>
      <c r="AU993" s="115" t="s">
        <v>106</v>
      </c>
      <c r="AV993" s="115" t="s">
        <v>91</v>
      </c>
      <c r="AW993" s="115" t="s">
        <v>91</v>
      </c>
    </row>
    <row r="994" spans="1:49">
      <c r="A994" s="115">
        <v>7044850932</v>
      </c>
      <c r="O994" s="125"/>
      <c r="P994" s="125">
        <f t="shared" si="270"/>
        <v>0</v>
      </c>
      <c r="Q994" s="125" t="e">
        <f t="shared" si="271"/>
        <v>#DIV/0!</v>
      </c>
      <c r="R994" s="125"/>
      <c r="S994" s="125">
        <f t="shared" si="272"/>
        <v>0</v>
      </c>
      <c r="T994" s="125">
        <f t="shared" si="273"/>
        <v>0</v>
      </c>
      <c r="U994" s="125">
        <f t="shared" si="274"/>
        <v>0</v>
      </c>
      <c r="V994" s="126">
        <f t="shared" si="275"/>
        <v>0</v>
      </c>
      <c r="W994" s="126">
        <f t="shared" si="276"/>
        <v>0</v>
      </c>
      <c r="X994" s="126">
        <f t="shared" si="277"/>
        <v>0</v>
      </c>
      <c r="Y994" s="126">
        <f t="shared" si="278"/>
        <v>0</v>
      </c>
      <c r="Z994" s="126">
        <f t="shared" si="279"/>
        <v>0</v>
      </c>
      <c r="AA994" s="126">
        <f t="shared" si="280"/>
        <v>0</v>
      </c>
      <c r="AB994" s="126">
        <f t="shared" si="281"/>
        <v>0</v>
      </c>
      <c r="AC994" s="126">
        <f t="shared" si="282"/>
        <v>0</v>
      </c>
      <c r="AD994" s="126">
        <f t="shared" si="283"/>
        <v>0</v>
      </c>
      <c r="AE994" s="126">
        <f t="shared" si="284"/>
        <v>0</v>
      </c>
      <c r="AF994" s="127"/>
      <c r="AG994" s="125"/>
      <c r="AH994" s="125">
        <f t="shared" si="285"/>
        <v>0</v>
      </c>
      <c r="AI994" s="125">
        <f t="shared" si="286"/>
        <v>0</v>
      </c>
      <c r="AJ994" s="125" t="str">
        <f t="shared" si="287"/>
        <v>Correct</v>
      </c>
      <c r="AK994" s="125"/>
      <c r="AL994" s="115" t="s">
        <v>83</v>
      </c>
      <c r="AM994" s="115">
        <v>69</v>
      </c>
      <c r="AN994" s="115" t="s">
        <v>84</v>
      </c>
      <c r="AO994" s="115" t="s">
        <v>152</v>
      </c>
      <c r="AP994" s="115" t="s">
        <v>85</v>
      </c>
      <c r="AQ994" s="115" t="s">
        <v>86</v>
      </c>
      <c r="AR994" s="115" t="s">
        <v>87</v>
      </c>
      <c r="AS994" s="115" t="s">
        <v>96</v>
      </c>
      <c r="AT994" s="115" t="s">
        <v>94</v>
      </c>
      <c r="AU994" s="115" t="s">
        <v>106</v>
      </c>
      <c r="AV994" s="115" t="s">
        <v>91</v>
      </c>
    </row>
    <row r="995" spans="1:49">
      <c r="A995" s="115">
        <v>6985434258</v>
      </c>
      <c r="B995" s="115" t="s">
        <v>18</v>
      </c>
      <c r="D995" s="115" t="s">
        <v>20</v>
      </c>
      <c r="J995" s="115" t="s">
        <v>26</v>
      </c>
      <c r="M995" s="115" t="s">
        <v>29</v>
      </c>
      <c r="O995" s="125"/>
      <c r="P995" s="125">
        <f t="shared" si="270"/>
        <v>4</v>
      </c>
      <c r="Q995" s="125">
        <f t="shared" si="271"/>
        <v>0.75</v>
      </c>
      <c r="R995" s="125"/>
      <c r="S995" s="125">
        <f t="shared" si="272"/>
        <v>0.75</v>
      </c>
      <c r="T995" s="125">
        <f t="shared" si="273"/>
        <v>0</v>
      </c>
      <c r="U995" s="125">
        <f t="shared" si="274"/>
        <v>0.75</v>
      </c>
      <c r="V995" s="126">
        <f t="shared" si="275"/>
        <v>0</v>
      </c>
      <c r="W995" s="126">
        <f t="shared" si="276"/>
        <v>0</v>
      </c>
      <c r="X995" s="126">
        <f t="shared" si="277"/>
        <v>0</v>
      </c>
      <c r="Y995" s="126">
        <f t="shared" si="278"/>
        <v>0</v>
      </c>
      <c r="Z995" s="126">
        <f t="shared" si="279"/>
        <v>0</v>
      </c>
      <c r="AA995" s="126">
        <f t="shared" si="280"/>
        <v>0.75</v>
      </c>
      <c r="AB995" s="126">
        <f t="shared" si="281"/>
        <v>0</v>
      </c>
      <c r="AC995" s="126">
        <f t="shared" si="282"/>
        <v>0</v>
      </c>
      <c r="AD995" s="126">
        <f t="shared" si="283"/>
        <v>0.75</v>
      </c>
      <c r="AE995" s="126">
        <f t="shared" si="284"/>
        <v>0</v>
      </c>
      <c r="AF995" s="127"/>
      <c r="AG995" s="125"/>
      <c r="AH995" s="125">
        <f t="shared" si="285"/>
        <v>3</v>
      </c>
      <c r="AI995" s="125">
        <f t="shared" si="286"/>
        <v>4</v>
      </c>
      <c r="AJ995" s="125" t="str">
        <f t="shared" si="287"/>
        <v>Correct</v>
      </c>
      <c r="AK995" s="125"/>
      <c r="AL995" s="115" t="s">
        <v>83</v>
      </c>
      <c r="AM995" s="115">
        <v>61</v>
      </c>
      <c r="AN995" s="115" t="s">
        <v>84</v>
      </c>
      <c r="AO995" s="115" t="s">
        <v>175</v>
      </c>
      <c r="AP995" s="115" t="s">
        <v>85</v>
      </c>
      <c r="AQ995" s="115" t="s">
        <v>86</v>
      </c>
      <c r="AR995" s="115" t="s">
        <v>87</v>
      </c>
      <c r="AT995" s="115" t="s">
        <v>89</v>
      </c>
      <c r="AU995" s="115" t="s">
        <v>106</v>
      </c>
      <c r="AV995" s="115" t="s">
        <v>91</v>
      </c>
      <c r="AW995" s="115" t="s">
        <v>91</v>
      </c>
    </row>
    <row r="996" spans="1:49">
      <c r="A996" s="115">
        <v>7045766406</v>
      </c>
      <c r="C996" s="115" t="s">
        <v>19</v>
      </c>
      <c r="L996" s="115" t="s">
        <v>28</v>
      </c>
      <c r="M996" s="115" t="s">
        <v>29</v>
      </c>
      <c r="O996" s="125"/>
      <c r="P996" s="125">
        <f t="shared" si="270"/>
        <v>3</v>
      </c>
      <c r="Q996" s="125">
        <f t="shared" si="271"/>
        <v>1</v>
      </c>
      <c r="R996" s="125"/>
      <c r="S996" s="125">
        <f t="shared" si="272"/>
        <v>0</v>
      </c>
      <c r="T996" s="125">
        <f t="shared" si="273"/>
        <v>1</v>
      </c>
      <c r="U996" s="125">
        <f t="shared" si="274"/>
        <v>0</v>
      </c>
      <c r="V996" s="126">
        <f t="shared" si="275"/>
        <v>0</v>
      </c>
      <c r="W996" s="126">
        <f t="shared" si="276"/>
        <v>0</v>
      </c>
      <c r="X996" s="126">
        <f t="shared" si="277"/>
        <v>0</v>
      </c>
      <c r="Y996" s="126">
        <f t="shared" si="278"/>
        <v>0</v>
      </c>
      <c r="Z996" s="126">
        <f t="shared" si="279"/>
        <v>0</v>
      </c>
      <c r="AA996" s="126">
        <f t="shared" si="280"/>
        <v>0</v>
      </c>
      <c r="AB996" s="126">
        <f t="shared" si="281"/>
        <v>0</v>
      </c>
      <c r="AC996" s="126">
        <f t="shared" si="282"/>
        <v>1</v>
      </c>
      <c r="AD996" s="126">
        <f t="shared" si="283"/>
        <v>1</v>
      </c>
      <c r="AE996" s="126">
        <f t="shared" si="284"/>
        <v>0</v>
      </c>
      <c r="AF996" s="127"/>
      <c r="AG996" s="125"/>
      <c r="AH996" s="125">
        <f t="shared" si="285"/>
        <v>3</v>
      </c>
      <c r="AI996" s="125">
        <f t="shared" si="286"/>
        <v>3</v>
      </c>
      <c r="AJ996" s="125" t="str">
        <f t="shared" si="287"/>
        <v>Correct</v>
      </c>
      <c r="AK996" s="125"/>
      <c r="AL996" s="115" t="s">
        <v>83</v>
      </c>
      <c r="AM996" s="115">
        <v>73</v>
      </c>
      <c r="AN996" s="115" t="s">
        <v>181</v>
      </c>
      <c r="AO996" s="115" t="s">
        <v>208</v>
      </c>
      <c r="AP996" s="115" t="s">
        <v>85</v>
      </c>
      <c r="AQ996" s="115" t="s">
        <v>86</v>
      </c>
      <c r="AR996" s="115" t="s">
        <v>87</v>
      </c>
      <c r="AT996" s="115" t="s">
        <v>111</v>
      </c>
      <c r="AU996" s="115" t="s">
        <v>106</v>
      </c>
      <c r="AV996" s="115" t="s">
        <v>91</v>
      </c>
      <c r="AW996" s="115" t="s">
        <v>86</v>
      </c>
    </row>
    <row r="997" spans="1:49">
      <c r="A997" s="115">
        <v>6988292473</v>
      </c>
      <c r="L997" s="115" t="s">
        <v>28</v>
      </c>
      <c r="N997" s="115" t="s">
        <v>30</v>
      </c>
      <c r="O997" s="125"/>
      <c r="P997" s="125">
        <f t="shared" si="270"/>
        <v>2</v>
      </c>
      <c r="Q997" s="125">
        <f t="shared" si="271"/>
        <v>1.5</v>
      </c>
      <c r="R997" s="125"/>
      <c r="S997" s="125">
        <f t="shared" si="272"/>
        <v>0</v>
      </c>
      <c r="T997" s="125">
        <f t="shared" si="273"/>
        <v>0</v>
      </c>
      <c r="U997" s="125">
        <f t="shared" si="274"/>
        <v>0</v>
      </c>
      <c r="V997" s="126">
        <f t="shared" si="275"/>
        <v>0</v>
      </c>
      <c r="W997" s="126">
        <f t="shared" si="276"/>
        <v>0</v>
      </c>
      <c r="X997" s="126">
        <f t="shared" si="277"/>
        <v>0</v>
      </c>
      <c r="Y997" s="126">
        <f t="shared" si="278"/>
        <v>0</v>
      </c>
      <c r="Z997" s="126">
        <f t="shared" si="279"/>
        <v>0</v>
      </c>
      <c r="AA997" s="126">
        <f t="shared" si="280"/>
        <v>0</v>
      </c>
      <c r="AB997" s="126">
        <f t="shared" si="281"/>
        <v>0</v>
      </c>
      <c r="AC997" s="126">
        <f t="shared" si="282"/>
        <v>1</v>
      </c>
      <c r="AD997" s="126">
        <f t="shared" si="283"/>
        <v>0</v>
      </c>
      <c r="AE997" s="126">
        <f t="shared" si="284"/>
        <v>1</v>
      </c>
      <c r="AF997" s="127"/>
      <c r="AG997" s="125"/>
      <c r="AH997" s="125">
        <f t="shared" si="285"/>
        <v>2</v>
      </c>
      <c r="AI997" s="125">
        <f t="shared" si="286"/>
        <v>2</v>
      </c>
      <c r="AJ997" s="125" t="str">
        <f t="shared" si="287"/>
        <v>Correct</v>
      </c>
      <c r="AK997" s="125"/>
      <c r="AL997" s="115" t="s">
        <v>83</v>
      </c>
      <c r="AM997" s="115">
        <v>80</v>
      </c>
      <c r="AN997" s="115" t="s">
        <v>84</v>
      </c>
      <c r="AO997" s="115" t="s">
        <v>159</v>
      </c>
      <c r="AP997" s="115" t="s">
        <v>85</v>
      </c>
      <c r="AQ997" s="115" t="s">
        <v>86</v>
      </c>
      <c r="AR997" s="115" t="s">
        <v>87</v>
      </c>
      <c r="AS997" s="115" t="s">
        <v>100</v>
      </c>
      <c r="AT997" s="115" t="s">
        <v>102</v>
      </c>
      <c r="AU997" s="115" t="s">
        <v>106</v>
      </c>
      <c r="AV997" s="115" t="s">
        <v>91</v>
      </c>
      <c r="AW997" s="115" t="s">
        <v>91</v>
      </c>
    </row>
    <row r="998" spans="1:49">
      <c r="A998" s="115">
        <v>7020349239</v>
      </c>
      <c r="L998" s="115" t="s">
        <v>28</v>
      </c>
      <c r="O998" s="125"/>
      <c r="P998" s="125">
        <f t="shared" si="270"/>
        <v>1</v>
      </c>
      <c r="Q998" s="125">
        <f t="shared" si="271"/>
        <v>3</v>
      </c>
      <c r="R998" s="125"/>
      <c r="S998" s="125">
        <f t="shared" si="272"/>
        <v>0</v>
      </c>
      <c r="T998" s="125">
        <f t="shared" si="273"/>
        <v>0</v>
      </c>
      <c r="U998" s="125">
        <f t="shared" si="274"/>
        <v>0</v>
      </c>
      <c r="V998" s="126">
        <f t="shared" si="275"/>
        <v>0</v>
      </c>
      <c r="W998" s="126">
        <f t="shared" si="276"/>
        <v>0</v>
      </c>
      <c r="X998" s="126">
        <f t="shared" si="277"/>
        <v>0</v>
      </c>
      <c r="Y998" s="126">
        <f t="shared" si="278"/>
        <v>0</v>
      </c>
      <c r="Z998" s="126">
        <f t="shared" si="279"/>
        <v>0</v>
      </c>
      <c r="AA998" s="126">
        <f t="shared" si="280"/>
        <v>0</v>
      </c>
      <c r="AB998" s="126">
        <f t="shared" si="281"/>
        <v>0</v>
      </c>
      <c r="AC998" s="126">
        <f t="shared" si="282"/>
        <v>1</v>
      </c>
      <c r="AD998" s="126">
        <f t="shared" si="283"/>
        <v>0</v>
      </c>
      <c r="AE998" s="126">
        <f t="shared" si="284"/>
        <v>0</v>
      </c>
      <c r="AF998" s="127"/>
      <c r="AG998" s="125"/>
      <c r="AH998" s="125">
        <f t="shared" si="285"/>
        <v>1</v>
      </c>
      <c r="AI998" s="125">
        <f t="shared" si="286"/>
        <v>1</v>
      </c>
      <c r="AJ998" s="125" t="str">
        <f t="shared" si="287"/>
        <v>Correct</v>
      </c>
      <c r="AK998" s="125"/>
      <c r="AL998" s="115" t="s">
        <v>83</v>
      </c>
      <c r="AM998" s="115">
        <v>41</v>
      </c>
      <c r="AN998" s="115" t="s">
        <v>181</v>
      </c>
      <c r="AO998" s="115" t="s">
        <v>440</v>
      </c>
      <c r="AP998" s="115" t="s">
        <v>85</v>
      </c>
      <c r="AQ998" s="115" t="s">
        <v>86</v>
      </c>
      <c r="AR998" s="115" t="s">
        <v>87</v>
      </c>
      <c r="AS998" s="115" t="s">
        <v>100</v>
      </c>
      <c r="AT998" s="115" t="s">
        <v>94</v>
      </c>
      <c r="AU998" s="115" t="s">
        <v>113</v>
      </c>
      <c r="AV998" s="115" t="s">
        <v>91</v>
      </c>
      <c r="AW998" s="115" t="s">
        <v>91</v>
      </c>
    </row>
    <row r="999" spans="1:49">
      <c r="A999" s="115">
        <v>7011090806</v>
      </c>
      <c r="I999" s="115" t="s">
        <v>25</v>
      </c>
      <c r="O999" s="125"/>
      <c r="P999" s="125">
        <f t="shared" si="270"/>
        <v>1</v>
      </c>
      <c r="Q999" s="125">
        <f t="shared" si="271"/>
        <v>3</v>
      </c>
      <c r="R999" s="125"/>
      <c r="S999" s="125">
        <f t="shared" si="272"/>
        <v>0</v>
      </c>
      <c r="T999" s="125">
        <f t="shared" si="273"/>
        <v>0</v>
      </c>
      <c r="U999" s="125">
        <f t="shared" si="274"/>
        <v>0</v>
      </c>
      <c r="V999" s="126">
        <f t="shared" si="275"/>
        <v>0</v>
      </c>
      <c r="W999" s="126">
        <f t="shared" si="276"/>
        <v>0</v>
      </c>
      <c r="X999" s="126">
        <f t="shared" si="277"/>
        <v>0</v>
      </c>
      <c r="Y999" s="126">
        <f t="shared" si="278"/>
        <v>0</v>
      </c>
      <c r="Z999" s="126">
        <f t="shared" si="279"/>
        <v>1</v>
      </c>
      <c r="AA999" s="126">
        <f t="shared" si="280"/>
        <v>0</v>
      </c>
      <c r="AB999" s="126">
        <f t="shared" si="281"/>
        <v>0</v>
      </c>
      <c r="AC999" s="126">
        <f t="shared" si="282"/>
        <v>0</v>
      </c>
      <c r="AD999" s="126">
        <f t="shared" si="283"/>
        <v>0</v>
      </c>
      <c r="AE999" s="126">
        <f t="shared" si="284"/>
        <v>0</v>
      </c>
      <c r="AF999" s="127"/>
      <c r="AG999" s="125"/>
      <c r="AH999" s="125">
        <f t="shared" si="285"/>
        <v>1</v>
      </c>
      <c r="AI999" s="125">
        <f t="shared" si="286"/>
        <v>1</v>
      </c>
      <c r="AJ999" s="125" t="str">
        <f t="shared" si="287"/>
        <v>Correct</v>
      </c>
      <c r="AK999" s="125"/>
      <c r="AL999" s="115" t="s">
        <v>83</v>
      </c>
      <c r="AM999" s="115">
        <v>40</v>
      </c>
      <c r="AN999" s="115" t="s">
        <v>84</v>
      </c>
      <c r="AO999" s="115" t="s">
        <v>126</v>
      </c>
      <c r="AP999" s="115" t="s">
        <v>85</v>
      </c>
      <c r="AQ999" s="115" t="s">
        <v>91</v>
      </c>
      <c r="AR999" s="115" t="s">
        <v>108</v>
      </c>
      <c r="AS999" s="115" t="s">
        <v>93</v>
      </c>
      <c r="AT999" s="115" t="s">
        <v>102</v>
      </c>
      <c r="AU999" s="115" t="s">
        <v>90</v>
      </c>
      <c r="AV999" s="115" t="s">
        <v>91</v>
      </c>
    </row>
    <row r="1000" spans="1:49">
      <c r="A1000" s="115">
        <v>7020567057</v>
      </c>
      <c r="O1000" s="125"/>
      <c r="P1000" s="125">
        <f t="shared" si="270"/>
        <v>0</v>
      </c>
      <c r="Q1000" s="125" t="e">
        <f t="shared" si="271"/>
        <v>#DIV/0!</v>
      </c>
      <c r="R1000" s="125"/>
      <c r="S1000" s="125">
        <f t="shared" si="272"/>
        <v>0</v>
      </c>
      <c r="T1000" s="125">
        <f t="shared" si="273"/>
        <v>0</v>
      </c>
      <c r="U1000" s="125">
        <f t="shared" si="274"/>
        <v>0</v>
      </c>
      <c r="V1000" s="126">
        <f t="shared" si="275"/>
        <v>0</v>
      </c>
      <c r="W1000" s="126">
        <f t="shared" si="276"/>
        <v>0</v>
      </c>
      <c r="X1000" s="126">
        <f t="shared" si="277"/>
        <v>0</v>
      </c>
      <c r="Y1000" s="126">
        <f t="shared" si="278"/>
        <v>0</v>
      </c>
      <c r="Z1000" s="126">
        <f t="shared" si="279"/>
        <v>0</v>
      </c>
      <c r="AA1000" s="126">
        <f t="shared" si="280"/>
        <v>0</v>
      </c>
      <c r="AB1000" s="126">
        <f t="shared" si="281"/>
        <v>0</v>
      </c>
      <c r="AC1000" s="126">
        <f t="shared" si="282"/>
        <v>0</v>
      </c>
      <c r="AD1000" s="126">
        <f t="shared" si="283"/>
        <v>0</v>
      </c>
      <c r="AE1000" s="126">
        <f t="shared" si="284"/>
        <v>0</v>
      </c>
      <c r="AF1000" s="127"/>
      <c r="AG1000" s="125"/>
      <c r="AH1000" s="125">
        <f t="shared" si="285"/>
        <v>0</v>
      </c>
      <c r="AI1000" s="125">
        <f t="shared" si="286"/>
        <v>0</v>
      </c>
      <c r="AJ1000" s="125" t="str">
        <f t="shared" si="287"/>
        <v>Correct</v>
      </c>
      <c r="AK1000" s="125"/>
      <c r="AL1000" s="115" t="s">
        <v>83</v>
      </c>
      <c r="AM1000" s="115">
        <v>27</v>
      </c>
      <c r="AN1000" s="115" t="s">
        <v>84</v>
      </c>
      <c r="AO1000" s="115" t="s">
        <v>146</v>
      </c>
      <c r="AQ1000" s="115" t="s">
        <v>91</v>
      </c>
      <c r="AR1000" s="115" t="s">
        <v>108</v>
      </c>
      <c r="AT1000" s="115" t="s">
        <v>112</v>
      </c>
      <c r="AU1000" s="115" t="s">
        <v>113</v>
      </c>
      <c r="AV1000" s="115" t="s">
        <v>91</v>
      </c>
      <c r="AW1000" s="115" t="s">
        <v>86</v>
      </c>
    </row>
    <row r="1001" spans="1:49">
      <c r="A1001" s="115">
        <v>7020350717</v>
      </c>
      <c r="O1001" s="125"/>
      <c r="P1001" s="125">
        <f t="shared" si="270"/>
        <v>0</v>
      </c>
      <c r="Q1001" s="125" t="e">
        <f t="shared" si="271"/>
        <v>#DIV/0!</v>
      </c>
      <c r="R1001" s="125"/>
      <c r="S1001" s="125">
        <f t="shared" si="272"/>
        <v>0</v>
      </c>
      <c r="T1001" s="125">
        <f t="shared" si="273"/>
        <v>0</v>
      </c>
      <c r="U1001" s="125">
        <f t="shared" si="274"/>
        <v>0</v>
      </c>
      <c r="V1001" s="126">
        <f t="shared" si="275"/>
        <v>0</v>
      </c>
      <c r="W1001" s="126">
        <f t="shared" si="276"/>
        <v>0</v>
      </c>
      <c r="X1001" s="126">
        <f t="shared" si="277"/>
        <v>0</v>
      </c>
      <c r="Y1001" s="126">
        <f t="shared" si="278"/>
        <v>0</v>
      </c>
      <c r="Z1001" s="126">
        <f t="shared" si="279"/>
        <v>0</v>
      </c>
      <c r="AA1001" s="126">
        <f t="shared" si="280"/>
        <v>0</v>
      </c>
      <c r="AB1001" s="126">
        <f t="shared" si="281"/>
        <v>0</v>
      </c>
      <c r="AC1001" s="126">
        <f t="shared" si="282"/>
        <v>0</v>
      </c>
      <c r="AD1001" s="126">
        <f t="shared" si="283"/>
        <v>0</v>
      </c>
      <c r="AE1001" s="126">
        <f t="shared" si="284"/>
        <v>0</v>
      </c>
      <c r="AF1001" s="127"/>
      <c r="AG1001" s="125"/>
      <c r="AH1001" s="125">
        <f t="shared" si="285"/>
        <v>0</v>
      </c>
      <c r="AI1001" s="125">
        <f t="shared" si="286"/>
        <v>0</v>
      </c>
      <c r="AJ1001" s="125" t="str">
        <f t="shared" si="287"/>
        <v>Correct</v>
      </c>
      <c r="AK1001" s="125"/>
      <c r="AL1001" s="115" t="s">
        <v>83</v>
      </c>
      <c r="AM1001" s="115">
        <v>25</v>
      </c>
      <c r="AN1001" s="115" t="s">
        <v>181</v>
      </c>
      <c r="AO1001" s="115" t="s">
        <v>440</v>
      </c>
      <c r="AP1001" s="115" t="s">
        <v>85</v>
      </c>
      <c r="AQ1001" s="115" t="s">
        <v>86</v>
      </c>
      <c r="AR1001" s="115" t="s">
        <v>87</v>
      </c>
      <c r="AS1001" s="115" t="s">
        <v>93</v>
      </c>
      <c r="AT1001" s="115" t="s">
        <v>89</v>
      </c>
      <c r="AU1001" s="115" t="s">
        <v>90</v>
      </c>
      <c r="AV1001" s="115" t="s">
        <v>91</v>
      </c>
      <c r="AW1001" s="115" t="s">
        <v>91</v>
      </c>
    </row>
    <row r="1002" spans="1:49">
      <c r="A1002" s="115">
        <v>7007920268</v>
      </c>
      <c r="O1002" s="125"/>
      <c r="P1002" s="125">
        <f t="shared" si="270"/>
        <v>0</v>
      </c>
      <c r="Q1002" s="125" t="e">
        <f t="shared" si="271"/>
        <v>#DIV/0!</v>
      </c>
      <c r="R1002" s="125"/>
      <c r="S1002" s="125">
        <f t="shared" si="272"/>
        <v>0</v>
      </c>
      <c r="T1002" s="125">
        <f t="shared" si="273"/>
        <v>0</v>
      </c>
      <c r="U1002" s="125">
        <f t="shared" si="274"/>
        <v>0</v>
      </c>
      <c r="V1002" s="126">
        <f t="shared" si="275"/>
        <v>0</v>
      </c>
      <c r="W1002" s="126">
        <f t="shared" si="276"/>
        <v>0</v>
      </c>
      <c r="X1002" s="126">
        <f t="shared" si="277"/>
        <v>0</v>
      </c>
      <c r="Y1002" s="126">
        <f t="shared" si="278"/>
        <v>0</v>
      </c>
      <c r="Z1002" s="126">
        <f t="shared" si="279"/>
        <v>0</v>
      </c>
      <c r="AA1002" s="126">
        <f t="shared" si="280"/>
        <v>0</v>
      </c>
      <c r="AB1002" s="126">
        <f t="shared" si="281"/>
        <v>0</v>
      </c>
      <c r="AC1002" s="126">
        <f t="shared" si="282"/>
        <v>0</v>
      </c>
      <c r="AD1002" s="126">
        <f t="shared" si="283"/>
        <v>0</v>
      </c>
      <c r="AE1002" s="126">
        <f t="shared" si="284"/>
        <v>0</v>
      </c>
      <c r="AF1002" s="127"/>
      <c r="AG1002" s="125"/>
      <c r="AH1002" s="125">
        <f t="shared" si="285"/>
        <v>0</v>
      </c>
      <c r="AI1002" s="125">
        <f t="shared" si="286"/>
        <v>0</v>
      </c>
      <c r="AJ1002" s="125" t="str">
        <f t="shared" si="287"/>
        <v>Correct</v>
      </c>
      <c r="AK1002" s="125"/>
      <c r="AL1002" s="115" t="s">
        <v>83</v>
      </c>
      <c r="AM1002" s="115">
        <v>89</v>
      </c>
      <c r="AN1002" s="115" t="s">
        <v>84</v>
      </c>
      <c r="AO1002" s="115" t="s">
        <v>125</v>
      </c>
      <c r="AP1002" s="115" t="s">
        <v>85</v>
      </c>
      <c r="AQ1002" s="115" t="s">
        <v>86</v>
      </c>
      <c r="AR1002" s="115" t="s">
        <v>435</v>
      </c>
      <c r="AT1002" s="115" t="s">
        <v>102</v>
      </c>
      <c r="AU1002" s="115" t="s">
        <v>106</v>
      </c>
      <c r="AV1002" s="115" t="s">
        <v>91</v>
      </c>
      <c r="AW1002" s="115" t="s">
        <v>86</v>
      </c>
    </row>
    <row r="1003" spans="1:49">
      <c r="A1003" s="115">
        <v>7044850131</v>
      </c>
      <c r="D1003" s="115" t="s">
        <v>20</v>
      </c>
      <c r="O1003" s="125"/>
      <c r="P1003" s="125">
        <f t="shared" si="270"/>
        <v>1</v>
      </c>
      <c r="Q1003" s="125">
        <f t="shared" si="271"/>
        <v>3</v>
      </c>
      <c r="R1003" s="125"/>
      <c r="S1003" s="125">
        <f t="shared" si="272"/>
        <v>0</v>
      </c>
      <c r="T1003" s="125">
        <f t="shared" si="273"/>
        <v>0</v>
      </c>
      <c r="U1003" s="125">
        <f t="shared" si="274"/>
        <v>1</v>
      </c>
      <c r="V1003" s="126">
        <f t="shared" si="275"/>
        <v>0</v>
      </c>
      <c r="W1003" s="126">
        <f t="shared" si="276"/>
        <v>0</v>
      </c>
      <c r="X1003" s="126">
        <f t="shared" si="277"/>
        <v>0</v>
      </c>
      <c r="Y1003" s="126">
        <f t="shared" si="278"/>
        <v>0</v>
      </c>
      <c r="Z1003" s="126">
        <f t="shared" si="279"/>
        <v>0</v>
      </c>
      <c r="AA1003" s="126">
        <f t="shared" si="280"/>
        <v>0</v>
      </c>
      <c r="AB1003" s="126">
        <f t="shared" si="281"/>
        <v>0</v>
      </c>
      <c r="AC1003" s="126">
        <f t="shared" si="282"/>
        <v>0</v>
      </c>
      <c r="AD1003" s="126">
        <f t="shared" si="283"/>
        <v>0</v>
      </c>
      <c r="AE1003" s="126">
        <f t="shared" si="284"/>
        <v>0</v>
      </c>
      <c r="AF1003" s="127"/>
      <c r="AG1003" s="125"/>
      <c r="AH1003" s="125">
        <f t="shared" si="285"/>
        <v>1</v>
      </c>
      <c r="AI1003" s="125">
        <f t="shared" si="286"/>
        <v>1</v>
      </c>
      <c r="AJ1003" s="125" t="str">
        <f t="shared" si="287"/>
        <v>Correct</v>
      </c>
      <c r="AK1003" s="125"/>
      <c r="AL1003" s="115" t="s">
        <v>83</v>
      </c>
      <c r="AM1003" s="115">
        <v>87</v>
      </c>
      <c r="AN1003" s="115" t="s">
        <v>181</v>
      </c>
      <c r="AO1003" s="115" t="s">
        <v>194</v>
      </c>
      <c r="AP1003" s="115" t="s">
        <v>85</v>
      </c>
      <c r="AQ1003" s="115" t="s">
        <v>86</v>
      </c>
      <c r="AR1003" s="115" t="s">
        <v>87</v>
      </c>
      <c r="AT1003" s="115" t="s">
        <v>102</v>
      </c>
      <c r="AU1003" s="115" t="s">
        <v>106</v>
      </c>
      <c r="AV1003" s="115" t="s">
        <v>91</v>
      </c>
      <c r="AW1003" s="115" t="s">
        <v>86</v>
      </c>
    </row>
    <row r="1004" spans="1:49">
      <c r="A1004" s="115">
        <v>7011539665</v>
      </c>
      <c r="O1004" s="125"/>
      <c r="P1004" s="125">
        <f t="shared" si="270"/>
        <v>0</v>
      </c>
      <c r="Q1004" s="125" t="e">
        <f t="shared" si="271"/>
        <v>#DIV/0!</v>
      </c>
      <c r="R1004" s="125"/>
      <c r="S1004" s="125">
        <f t="shared" si="272"/>
        <v>0</v>
      </c>
      <c r="T1004" s="125">
        <f t="shared" si="273"/>
        <v>0</v>
      </c>
      <c r="U1004" s="125">
        <f t="shared" si="274"/>
        <v>0</v>
      </c>
      <c r="V1004" s="126">
        <f t="shared" si="275"/>
        <v>0</v>
      </c>
      <c r="W1004" s="126">
        <f t="shared" si="276"/>
        <v>0</v>
      </c>
      <c r="X1004" s="126">
        <f t="shared" si="277"/>
        <v>0</v>
      </c>
      <c r="Y1004" s="126">
        <f t="shared" si="278"/>
        <v>0</v>
      </c>
      <c r="Z1004" s="126">
        <f t="shared" si="279"/>
        <v>0</v>
      </c>
      <c r="AA1004" s="126">
        <f t="shared" si="280"/>
        <v>0</v>
      </c>
      <c r="AB1004" s="126">
        <f t="shared" si="281"/>
        <v>0</v>
      </c>
      <c r="AC1004" s="126">
        <f t="shared" si="282"/>
        <v>0</v>
      </c>
      <c r="AD1004" s="126">
        <f t="shared" si="283"/>
        <v>0</v>
      </c>
      <c r="AE1004" s="126">
        <f t="shared" si="284"/>
        <v>0</v>
      </c>
      <c r="AF1004" s="127"/>
      <c r="AG1004" s="125"/>
      <c r="AH1004" s="125">
        <f t="shared" si="285"/>
        <v>0</v>
      </c>
      <c r="AI1004" s="125">
        <f t="shared" si="286"/>
        <v>0</v>
      </c>
      <c r="AJ1004" s="125" t="str">
        <f t="shared" si="287"/>
        <v>Correct</v>
      </c>
      <c r="AK1004" s="125"/>
      <c r="AL1004" s="115" t="s">
        <v>83</v>
      </c>
      <c r="AM1004" s="115">
        <v>67</v>
      </c>
      <c r="AN1004" s="115" t="s">
        <v>181</v>
      </c>
      <c r="AO1004" s="115" t="s">
        <v>429</v>
      </c>
      <c r="AP1004" s="115" t="s">
        <v>85</v>
      </c>
      <c r="AQ1004" s="115" t="s">
        <v>86</v>
      </c>
      <c r="AR1004" s="115" t="s">
        <v>87</v>
      </c>
      <c r="AS1004" s="115" t="s">
        <v>100</v>
      </c>
      <c r="AT1004" s="115" t="s">
        <v>111</v>
      </c>
      <c r="AU1004" s="115" t="s">
        <v>106</v>
      </c>
      <c r="AV1004" s="115" t="s">
        <v>91</v>
      </c>
      <c r="AW1004" s="115" t="s">
        <v>91</v>
      </c>
    </row>
    <row r="1005" spans="1:49">
      <c r="A1005" s="115">
        <v>7011091044</v>
      </c>
      <c r="C1005" s="115" t="s">
        <v>19</v>
      </c>
      <c r="E1005" s="115" t="s">
        <v>21</v>
      </c>
      <c r="L1005" s="115" t="s">
        <v>28</v>
      </c>
      <c r="O1005" s="125"/>
      <c r="P1005" s="125">
        <f t="shared" si="270"/>
        <v>3</v>
      </c>
      <c r="Q1005" s="125">
        <f t="shared" si="271"/>
        <v>1</v>
      </c>
      <c r="R1005" s="125"/>
      <c r="S1005" s="125">
        <f t="shared" si="272"/>
        <v>0</v>
      </c>
      <c r="T1005" s="125">
        <f t="shared" si="273"/>
        <v>1</v>
      </c>
      <c r="U1005" s="125">
        <f t="shared" si="274"/>
        <v>0</v>
      </c>
      <c r="V1005" s="126">
        <f t="shared" si="275"/>
        <v>1</v>
      </c>
      <c r="W1005" s="126">
        <f t="shared" si="276"/>
        <v>0</v>
      </c>
      <c r="X1005" s="126">
        <f t="shared" si="277"/>
        <v>0</v>
      </c>
      <c r="Y1005" s="126">
        <f t="shared" si="278"/>
        <v>0</v>
      </c>
      <c r="Z1005" s="126">
        <f t="shared" si="279"/>
        <v>0</v>
      </c>
      <c r="AA1005" s="126">
        <f t="shared" si="280"/>
        <v>0</v>
      </c>
      <c r="AB1005" s="126">
        <f t="shared" si="281"/>
        <v>0</v>
      </c>
      <c r="AC1005" s="126">
        <f t="shared" si="282"/>
        <v>1</v>
      </c>
      <c r="AD1005" s="126">
        <f t="shared" si="283"/>
        <v>0</v>
      </c>
      <c r="AE1005" s="126">
        <f t="shared" si="284"/>
        <v>0</v>
      </c>
      <c r="AF1005" s="127"/>
      <c r="AG1005" s="125"/>
      <c r="AH1005" s="125">
        <f t="shared" si="285"/>
        <v>3</v>
      </c>
      <c r="AI1005" s="125">
        <f t="shared" si="286"/>
        <v>3</v>
      </c>
      <c r="AJ1005" s="125" t="str">
        <f t="shared" si="287"/>
        <v>Correct</v>
      </c>
      <c r="AK1005" s="125"/>
      <c r="AL1005" s="115" t="s">
        <v>83</v>
      </c>
      <c r="AM1005" s="115">
        <v>70</v>
      </c>
      <c r="AN1005" s="115" t="s">
        <v>181</v>
      </c>
      <c r="AP1005" s="115" t="s">
        <v>85</v>
      </c>
      <c r="AQ1005" s="115" t="s">
        <v>91</v>
      </c>
      <c r="AR1005" s="115" t="s">
        <v>87</v>
      </c>
      <c r="AS1005" s="115" t="s">
        <v>100</v>
      </c>
      <c r="AT1005" s="115" t="s">
        <v>94</v>
      </c>
      <c r="AU1005" s="115" t="s">
        <v>106</v>
      </c>
      <c r="AV1005" s="115" t="s">
        <v>91</v>
      </c>
      <c r="AW1005" s="115" t="s">
        <v>91</v>
      </c>
    </row>
    <row r="1006" spans="1:49">
      <c r="A1006" s="115">
        <v>6982465421</v>
      </c>
      <c r="E1006" s="115" t="s">
        <v>21</v>
      </c>
      <c r="L1006" s="115" t="s">
        <v>28</v>
      </c>
      <c r="O1006" s="125"/>
      <c r="P1006" s="125">
        <f t="shared" si="270"/>
        <v>2</v>
      </c>
      <c r="Q1006" s="125">
        <f t="shared" si="271"/>
        <v>1.5</v>
      </c>
      <c r="R1006" s="125"/>
      <c r="S1006" s="125">
        <f t="shared" si="272"/>
        <v>0</v>
      </c>
      <c r="T1006" s="125">
        <f t="shared" si="273"/>
        <v>0</v>
      </c>
      <c r="U1006" s="125">
        <f t="shared" si="274"/>
        <v>0</v>
      </c>
      <c r="V1006" s="126">
        <f t="shared" si="275"/>
        <v>1</v>
      </c>
      <c r="W1006" s="126">
        <f t="shared" si="276"/>
        <v>0</v>
      </c>
      <c r="X1006" s="126">
        <f t="shared" si="277"/>
        <v>0</v>
      </c>
      <c r="Y1006" s="126">
        <f t="shared" si="278"/>
        <v>0</v>
      </c>
      <c r="Z1006" s="126">
        <f t="shared" si="279"/>
        <v>0</v>
      </c>
      <c r="AA1006" s="126">
        <f t="shared" si="280"/>
        <v>0</v>
      </c>
      <c r="AB1006" s="126">
        <f t="shared" si="281"/>
        <v>0</v>
      </c>
      <c r="AC1006" s="126">
        <f t="shared" si="282"/>
        <v>1</v>
      </c>
      <c r="AD1006" s="126">
        <f t="shared" si="283"/>
        <v>0</v>
      </c>
      <c r="AE1006" s="126">
        <f t="shared" si="284"/>
        <v>0</v>
      </c>
      <c r="AF1006" s="127"/>
      <c r="AG1006" s="125"/>
      <c r="AH1006" s="125">
        <f t="shared" si="285"/>
        <v>2</v>
      </c>
      <c r="AI1006" s="125">
        <f t="shared" si="286"/>
        <v>2</v>
      </c>
      <c r="AJ1006" s="125" t="str">
        <f t="shared" si="287"/>
        <v>Correct</v>
      </c>
      <c r="AK1006" s="125"/>
      <c r="AL1006" s="115" t="s">
        <v>83</v>
      </c>
      <c r="AM1006" s="115">
        <v>65</v>
      </c>
      <c r="AN1006" s="115" t="s">
        <v>181</v>
      </c>
      <c r="AO1006" s="115" t="s">
        <v>193</v>
      </c>
      <c r="AP1006" s="115" t="s">
        <v>85</v>
      </c>
      <c r="AQ1006" s="115" t="s">
        <v>86</v>
      </c>
      <c r="AR1006" s="115" t="s">
        <v>87</v>
      </c>
      <c r="AS1006" s="115" t="s">
        <v>100</v>
      </c>
      <c r="AT1006" s="115" t="s">
        <v>94</v>
      </c>
      <c r="AU1006" s="115" t="s">
        <v>90</v>
      </c>
      <c r="AV1006" s="115" t="s">
        <v>91</v>
      </c>
      <c r="AW1006" s="115" t="s">
        <v>86</v>
      </c>
    </row>
    <row r="1007" spans="1:49">
      <c r="A1007" s="115">
        <v>7008117449</v>
      </c>
      <c r="I1007" s="115" t="s">
        <v>25</v>
      </c>
      <c r="O1007" s="125"/>
      <c r="P1007" s="125">
        <f t="shared" si="270"/>
        <v>1</v>
      </c>
      <c r="Q1007" s="125">
        <f t="shared" si="271"/>
        <v>3</v>
      </c>
      <c r="R1007" s="125"/>
      <c r="S1007" s="125">
        <f t="shared" si="272"/>
        <v>0</v>
      </c>
      <c r="T1007" s="125">
        <f t="shared" si="273"/>
        <v>0</v>
      </c>
      <c r="U1007" s="125">
        <f t="shared" si="274"/>
        <v>0</v>
      </c>
      <c r="V1007" s="126">
        <f t="shared" si="275"/>
        <v>0</v>
      </c>
      <c r="W1007" s="126">
        <f t="shared" si="276"/>
        <v>0</v>
      </c>
      <c r="X1007" s="126">
        <f t="shared" si="277"/>
        <v>0</v>
      </c>
      <c r="Y1007" s="126">
        <f t="shared" si="278"/>
        <v>0</v>
      </c>
      <c r="Z1007" s="126">
        <f t="shared" si="279"/>
        <v>1</v>
      </c>
      <c r="AA1007" s="126">
        <f t="shared" si="280"/>
        <v>0</v>
      </c>
      <c r="AB1007" s="126">
        <f t="shared" si="281"/>
        <v>0</v>
      </c>
      <c r="AC1007" s="126">
        <f t="shared" si="282"/>
        <v>0</v>
      </c>
      <c r="AD1007" s="126">
        <f t="shared" si="283"/>
        <v>0</v>
      </c>
      <c r="AE1007" s="126">
        <f t="shared" si="284"/>
        <v>0</v>
      </c>
      <c r="AF1007" s="127"/>
      <c r="AG1007" s="125"/>
      <c r="AH1007" s="125">
        <f t="shared" si="285"/>
        <v>1</v>
      </c>
      <c r="AI1007" s="125">
        <f t="shared" si="286"/>
        <v>1</v>
      </c>
      <c r="AJ1007" s="125" t="str">
        <f t="shared" si="287"/>
        <v>Correct</v>
      </c>
      <c r="AK1007" s="125"/>
      <c r="AL1007" s="115" t="s">
        <v>83</v>
      </c>
      <c r="AM1007" s="115">
        <v>64</v>
      </c>
      <c r="AN1007" s="115" t="s">
        <v>84</v>
      </c>
      <c r="AO1007" s="115" t="s">
        <v>472</v>
      </c>
      <c r="AP1007" s="115" t="s">
        <v>92</v>
      </c>
      <c r="AR1007" s="115" t="s">
        <v>87</v>
      </c>
      <c r="AT1007" s="115" t="s">
        <v>89</v>
      </c>
      <c r="AU1007" s="115" t="s">
        <v>106</v>
      </c>
      <c r="AV1007" s="115" t="s">
        <v>91</v>
      </c>
      <c r="AW1007" s="115" t="s">
        <v>91</v>
      </c>
    </row>
    <row r="1008" spans="1:49">
      <c r="A1008" s="115">
        <v>6988290290</v>
      </c>
      <c r="C1008" s="115" t="s">
        <v>19</v>
      </c>
      <c r="O1008" s="125"/>
      <c r="P1008" s="125">
        <f t="shared" si="270"/>
        <v>1</v>
      </c>
      <c r="Q1008" s="125">
        <f t="shared" si="271"/>
        <v>3</v>
      </c>
      <c r="R1008" s="125"/>
      <c r="S1008" s="125">
        <f t="shared" si="272"/>
        <v>0</v>
      </c>
      <c r="T1008" s="125">
        <f t="shared" si="273"/>
        <v>1</v>
      </c>
      <c r="U1008" s="125">
        <f t="shared" si="274"/>
        <v>0</v>
      </c>
      <c r="V1008" s="126">
        <f t="shared" si="275"/>
        <v>0</v>
      </c>
      <c r="W1008" s="126">
        <f t="shared" si="276"/>
        <v>0</v>
      </c>
      <c r="X1008" s="126">
        <f t="shared" si="277"/>
        <v>0</v>
      </c>
      <c r="Y1008" s="126">
        <f t="shared" si="278"/>
        <v>0</v>
      </c>
      <c r="Z1008" s="126">
        <f t="shared" si="279"/>
        <v>0</v>
      </c>
      <c r="AA1008" s="126">
        <f t="shared" si="280"/>
        <v>0</v>
      </c>
      <c r="AB1008" s="126">
        <f t="shared" si="281"/>
        <v>0</v>
      </c>
      <c r="AC1008" s="126">
        <f t="shared" si="282"/>
        <v>0</v>
      </c>
      <c r="AD1008" s="126">
        <f t="shared" si="283"/>
        <v>0</v>
      </c>
      <c r="AE1008" s="126">
        <f t="shared" si="284"/>
        <v>0</v>
      </c>
      <c r="AF1008" s="127"/>
      <c r="AG1008" s="125"/>
      <c r="AH1008" s="125">
        <f t="shared" si="285"/>
        <v>1</v>
      </c>
      <c r="AI1008" s="125">
        <f t="shared" si="286"/>
        <v>1</v>
      </c>
      <c r="AJ1008" s="125" t="str">
        <f t="shared" si="287"/>
        <v>Correct</v>
      </c>
      <c r="AK1008" s="125"/>
      <c r="AL1008" s="115" t="s">
        <v>83</v>
      </c>
      <c r="AM1008" s="115">
        <v>82</v>
      </c>
      <c r="AN1008" s="115" t="s">
        <v>84</v>
      </c>
      <c r="AO1008" s="115" t="s">
        <v>149</v>
      </c>
      <c r="AP1008" s="115" t="s">
        <v>85</v>
      </c>
      <c r="AQ1008" s="115" t="s">
        <v>86</v>
      </c>
      <c r="AR1008" s="115" t="s">
        <v>87</v>
      </c>
      <c r="AT1008" s="115" t="s">
        <v>89</v>
      </c>
      <c r="AU1008" s="115" t="s">
        <v>106</v>
      </c>
      <c r="AV1008" s="115" t="s">
        <v>91</v>
      </c>
      <c r="AW1008" s="115" t="s">
        <v>86</v>
      </c>
    </row>
    <row r="1009" spans="1:49">
      <c r="A1009" s="115">
        <v>7008115669</v>
      </c>
      <c r="C1009" s="115" t="s">
        <v>19</v>
      </c>
      <c r="O1009" s="125"/>
      <c r="P1009" s="125">
        <f t="shared" si="270"/>
        <v>1</v>
      </c>
      <c r="Q1009" s="125">
        <f t="shared" si="271"/>
        <v>3</v>
      </c>
      <c r="R1009" s="125"/>
      <c r="S1009" s="125">
        <f t="shared" si="272"/>
        <v>0</v>
      </c>
      <c r="T1009" s="125">
        <f t="shared" si="273"/>
        <v>1</v>
      </c>
      <c r="U1009" s="125">
        <f t="shared" si="274"/>
        <v>0</v>
      </c>
      <c r="V1009" s="126">
        <f t="shared" si="275"/>
        <v>0</v>
      </c>
      <c r="W1009" s="126">
        <f t="shared" si="276"/>
        <v>0</v>
      </c>
      <c r="X1009" s="126">
        <f t="shared" si="277"/>
        <v>0</v>
      </c>
      <c r="Y1009" s="126">
        <f t="shared" si="278"/>
        <v>0</v>
      </c>
      <c r="Z1009" s="126">
        <f t="shared" si="279"/>
        <v>0</v>
      </c>
      <c r="AA1009" s="126">
        <f t="shared" si="280"/>
        <v>0</v>
      </c>
      <c r="AB1009" s="126">
        <f t="shared" si="281"/>
        <v>0</v>
      </c>
      <c r="AC1009" s="126">
        <f t="shared" si="282"/>
        <v>0</v>
      </c>
      <c r="AD1009" s="126">
        <f t="shared" si="283"/>
        <v>0</v>
      </c>
      <c r="AE1009" s="126">
        <f t="shared" si="284"/>
        <v>0</v>
      </c>
      <c r="AF1009" s="127"/>
      <c r="AG1009" s="125"/>
      <c r="AH1009" s="125">
        <f t="shared" si="285"/>
        <v>1</v>
      </c>
      <c r="AI1009" s="125">
        <f t="shared" si="286"/>
        <v>1</v>
      </c>
      <c r="AJ1009" s="125" t="str">
        <f t="shared" si="287"/>
        <v>Correct</v>
      </c>
      <c r="AK1009" s="125"/>
      <c r="AL1009" s="115" t="s">
        <v>83</v>
      </c>
      <c r="AM1009" s="115">
        <v>57</v>
      </c>
      <c r="AN1009" s="115" t="s">
        <v>181</v>
      </c>
      <c r="AO1009" s="115" t="s">
        <v>208</v>
      </c>
      <c r="AP1009" s="115" t="s">
        <v>85</v>
      </c>
      <c r="AQ1009" s="115" t="s">
        <v>86</v>
      </c>
      <c r="AR1009" s="115" t="s">
        <v>87</v>
      </c>
      <c r="AS1009" s="115" t="s">
        <v>100</v>
      </c>
      <c r="AT1009" s="115" t="s">
        <v>89</v>
      </c>
      <c r="AU1009" s="115" t="s">
        <v>90</v>
      </c>
      <c r="AV1009" s="115" t="s">
        <v>91</v>
      </c>
      <c r="AW1009" s="115" t="s">
        <v>91</v>
      </c>
    </row>
    <row r="1010" spans="1:49">
      <c r="A1010" s="115">
        <v>5586921729</v>
      </c>
      <c r="C1010" s="115" t="s">
        <v>19</v>
      </c>
      <c r="K1010" s="115" t="s">
        <v>27</v>
      </c>
      <c r="L1010" s="115" t="s">
        <v>28</v>
      </c>
      <c r="O1010" s="125"/>
      <c r="P1010" s="125">
        <f t="shared" si="270"/>
        <v>3</v>
      </c>
      <c r="Q1010" s="125">
        <f t="shared" si="271"/>
        <v>1</v>
      </c>
      <c r="R1010" s="125"/>
      <c r="S1010" s="125">
        <f t="shared" si="272"/>
        <v>0</v>
      </c>
      <c r="T1010" s="125">
        <f t="shared" si="273"/>
        <v>1</v>
      </c>
      <c r="U1010" s="125">
        <f t="shared" si="274"/>
        <v>0</v>
      </c>
      <c r="V1010" s="126">
        <f t="shared" si="275"/>
        <v>0</v>
      </c>
      <c r="W1010" s="126">
        <f t="shared" si="276"/>
        <v>0</v>
      </c>
      <c r="X1010" s="126">
        <f t="shared" si="277"/>
        <v>0</v>
      </c>
      <c r="Y1010" s="126">
        <f t="shared" si="278"/>
        <v>0</v>
      </c>
      <c r="Z1010" s="126">
        <f t="shared" si="279"/>
        <v>0</v>
      </c>
      <c r="AA1010" s="126">
        <f t="shared" si="280"/>
        <v>0</v>
      </c>
      <c r="AB1010" s="126">
        <f t="shared" si="281"/>
        <v>1</v>
      </c>
      <c r="AC1010" s="126">
        <f t="shared" si="282"/>
        <v>1</v>
      </c>
      <c r="AD1010" s="126">
        <f t="shared" si="283"/>
        <v>0</v>
      </c>
      <c r="AE1010" s="126">
        <f t="shared" si="284"/>
        <v>0</v>
      </c>
      <c r="AF1010" s="127"/>
      <c r="AG1010" s="125"/>
      <c r="AH1010" s="125">
        <f t="shared" si="285"/>
        <v>3</v>
      </c>
      <c r="AI1010" s="125">
        <f t="shared" si="286"/>
        <v>3</v>
      </c>
      <c r="AJ1010" s="125" t="str">
        <f t="shared" si="287"/>
        <v>Correct</v>
      </c>
      <c r="AK1010" s="125"/>
      <c r="AL1010" s="115" t="s">
        <v>83</v>
      </c>
      <c r="AM1010" s="115">
        <v>42</v>
      </c>
      <c r="AN1010" s="115" t="s">
        <v>181</v>
      </c>
      <c r="AO1010" s="115" t="s">
        <v>439</v>
      </c>
      <c r="AP1010" s="115" t="s">
        <v>85</v>
      </c>
      <c r="AQ1010" s="115" t="s">
        <v>86</v>
      </c>
      <c r="AR1010" s="115" t="s">
        <v>87</v>
      </c>
      <c r="AS1010" s="115" t="s">
        <v>101</v>
      </c>
      <c r="AT1010" s="115" t="s">
        <v>89</v>
      </c>
      <c r="AU1010" s="115" t="s">
        <v>90</v>
      </c>
      <c r="AV1010" s="115" t="s">
        <v>91</v>
      </c>
      <c r="AW1010" s="115" t="s">
        <v>91</v>
      </c>
    </row>
    <row r="1011" spans="1:49">
      <c r="A1011" s="115">
        <v>6985433858</v>
      </c>
      <c r="C1011" s="115" t="s">
        <v>19</v>
      </c>
      <c r="D1011" s="115" t="s">
        <v>20</v>
      </c>
      <c r="O1011" s="125"/>
      <c r="P1011" s="125">
        <f t="shared" si="270"/>
        <v>2</v>
      </c>
      <c r="Q1011" s="125">
        <f t="shared" si="271"/>
        <v>1.5</v>
      </c>
      <c r="R1011" s="125"/>
      <c r="S1011" s="125">
        <f t="shared" si="272"/>
        <v>0</v>
      </c>
      <c r="T1011" s="125">
        <f t="shared" si="273"/>
        <v>1</v>
      </c>
      <c r="U1011" s="125">
        <f t="shared" si="274"/>
        <v>1</v>
      </c>
      <c r="V1011" s="126">
        <f t="shared" si="275"/>
        <v>0</v>
      </c>
      <c r="W1011" s="126">
        <f t="shared" si="276"/>
        <v>0</v>
      </c>
      <c r="X1011" s="126">
        <f t="shared" si="277"/>
        <v>0</v>
      </c>
      <c r="Y1011" s="126">
        <f t="shared" si="278"/>
        <v>0</v>
      </c>
      <c r="Z1011" s="126">
        <f t="shared" si="279"/>
        <v>0</v>
      </c>
      <c r="AA1011" s="126">
        <f t="shared" si="280"/>
        <v>0</v>
      </c>
      <c r="AB1011" s="126">
        <f t="shared" si="281"/>
        <v>0</v>
      </c>
      <c r="AC1011" s="126">
        <f t="shared" si="282"/>
        <v>0</v>
      </c>
      <c r="AD1011" s="126">
        <f t="shared" si="283"/>
        <v>0</v>
      </c>
      <c r="AE1011" s="126">
        <f t="shared" si="284"/>
        <v>0</v>
      </c>
      <c r="AF1011" s="127"/>
      <c r="AG1011" s="125"/>
      <c r="AH1011" s="125">
        <f t="shared" si="285"/>
        <v>2</v>
      </c>
      <c r="AI1011" s="125">
        <f t="shared" si="286"/>
        <v>2</v>
      </c>
      <c r="AJ1011" s="125" t="str">
        <f t="shared" si="287"/>
        <v>Correct</v>
      </c>
      <c r="AK1011" s="125"/>
      <c r="AL1011" s="115" t="s">
        <v>99</v>
      </c>
      <c r="AM1011" s="115">
        <v>67</v>
      </c>
      <c r="AN1011" s="115" t="s">
        <v>84</v>
      </c>
      <c r="AO1011" s="115" t="s">
        <v>152</v>
      </c>
      <c r="AP1011" s="115" t="s">
        <v>85</v>
      </c>
      <c r="AQ1011" s="115" t="s">
        <v>86</v>
      </c>
      <c r="AR1011" s="115" t="s">
        <v>87</v>
      </c>
      <c r="AS1011" s="115" t="s">
        <v>100</v>
      </c>
      <c r="AT1011" s="115" t="s">
        <v>89</v>
      </c>
      <c r="AU1011" s="115" t="s">
        <v>106</v>
      </c>
      <c r="AV1011" s="115" t="s">
        <v>91</v>
      </c>
      <c r="AW1011" s="115" t="s">
        <v>86</v>
      </c>
    </row>
    <row r="1012" spans="1:49">
      <c r="A1012" s="115">
        <v>7011078400</v>
      </c>
      <c r="O1012" s="125"/>
      <c r="P1012" s="125">
        <f t="shared" si="270"/>
        <v>0</v>
      </c>
      <c r="Q1012" s="125" t="e">
        <f t="shared" si="271"/>
        <v>#DIV/0!</v>
      </c>
      <c r="R1012" s="125"/>
      <c r="S1012" s="125">
        <f t="shared" si="272"/>
        <v>0</v>
      </c>
      <c r="T1012" s="125">
        <f t="shared" si="273"/>
        <v>0</v>
      </c>
      <c r="U1012" s="125">
        <f t="shared" si="274"/>
        <v>0</v>
      </c>
      <c r="V1012" s="126">
        <f t="shared" si="275"/>
        <v>0</v>
      </c>
      <c r="W1012" s="126">
        <f t="shared" si="276"/>
        <v>0</v>
      </c>
      <c r="X1012" s="126">
        <f t="shared" si="277"/>
        <v>0</v>
      </c>
      <c r="Y1012" s="126">
        <f t="shared" si="278"/>
        <v>0</v>
      </c>
      <c r="Z1012" s="126">
        <f t="shared" si="279"/>
        <v>0</v>
      </c>
      <c r="AA1012" s="126">
        <f t="shared" si="280"/>
        <v>0</v>
      </c>
      <c r="AB1012" s="126">
        <f t="shared" si="281"/>
        <v>0</v>
      </c>
      <c r="AC1012" s="126">
        <f t="shared" si="282"/>
        <v>0</v>
      </c>
      <c r="AD1012" s="126">
        <f t="shared" si="283"/>
        <v>0</v>
      </c>
      <c r="AE1012" s="126">
        <f t="shared" si="284"/>
        <v>0</v>
      </c>
      <c r="AF1012" s="127"/>
      <c r="AG1012" s="125"/>
      <c r="AH1012" s="125">
        <f t="shared" si="285"/>
        <v>0</v>
      </c>
      <c r="AI1012" s="125">
        <f t="shared" si="286"/>
        <v>0</v>
      </c>
      <c r="AJ1012" s="125" t="str">
        <f t="shared" si="287"/>
        <v>Correct</v>
      </c>
      <c r="AK1012" s="125"/>
      <c r="AL1012" s="115" t="s">
        <v>83</v>
      </c>
      <c r="AM1012" s="115">
        <v>60</v>
      </c>
      <c r="AN1012" s="115" t="s">
        <v>181</v>
      </c>
      <c r="AO1012" s="115" t="s">
        <v>206</v>
      </c>
      <c r="AP1012" s="115" t="s">
        <v>85</v>
      </c>
      <c r="AS1012" s="115" t="s">
        <v>88</v>
      </c>
      <c r="AT1012" s="115" t="s">
        <v>94</v>
      </c>
      <c r="AU1012" s="115" t="s">
        <v>90</v>
      </c>
      <c r="AV1012" s="115" t="s">
        <v>91</v>
      </c>
      <c r="AW1012" s="115" t="s">
        <v>91</v>
      </c>
    </row>
    <row r="1013" spans="1:49">
      <c r="A1013" s="115">
        <v>6982463997</v>
      </c>
      <c r="O1013" s="125"/>
      <c r="P1013" s="125">
        <f t="shared" si="270"/>
        <v>0</v>
      </c>
      <c r="Q1013" s="125" t="e">
        <f t="shared" si="271"/>
        <v>#DIV/0!</v>
      </c>
      <c r="R1013" s="125"/>
      <c r="S1013" s="125">
        <f t="shared" si="272"/>
        <v>0</v>
      </c>
      <c r="T1013" s="125">
        <f t="shared" si="273"/>
        <v>0</v>
      </c>
      <c r="U1013" s="125">
        <f t="shared" si="274"/>
        <v>0</v>
      </c>
      <c r="V1013" s="126">
        <f t="shared" si="275"/>
        <v>0</v>
      </c>
      <c r="W1013" s="126">
        <f t="shared" si="276"/>
        <v>0</v>
      </c>
      <c r="X1013" s="126">
        <f t="shared" si="277"/>
        <v>0</v>
      </c>
      <c r="Y1013" s="126">
        <f t="shared" si="278"/>
        <v>0</v>
      </c>
      <c r="Z1013" s="126">
        <f t="shared" si="279"/>
        <v>0</v>
      </c>
      <c r="AA1013" s="126">
        <f t="shared" si="280"/>
        <v>0</v>
      </c>
      <c r="AB1013" s="126">
        <f t="shared" si="281"/>
        <v>0</v>
      </c>
      <c r="AC1013" s="126">
        <f t="shared" si="282"/>
        <v>0</v>
      </c>
      <c r="AD1013" s="126">
        <f t="shared" si="283"/>
        <v>0</v>
      </c>
      <c r="AE1013" s="126">
        <f t="shared" si="284"/>
        <v>0</v>
      </c>
      <c r="AF1013" s="127"/>
      <c r="AG1013" s="125"/>
      <c r="AH1013" s="125">
        <f t="shared" si="285"/>
        <v>0</v>
      </c>
      <c r="AI1013" s="125">
        <f t="shared" si="286"/>
        <v>0</v>
      </c>
      <c r="AJ1013" s="125" t="str">
        <f t="shared" si="287"/>
        <v>Correct</v>
      </c>
      <c r="AK1013" s="125"/>
      <c r="AL1013" s="115" t="s">
        <v>83</v>
      </c>
      <c r="AM1013" s="115">
        <v>62</v>
      </c>
      <c r="AN1013" s="115" t="s">
        <v>181</v>
      </c>
      <c r="AO1013" s="115" t="s">
        <v>478</v>
      </c>
      <c r="AP1013" s="115" t="s">
        <v>85</v>
      </c>
      <c r="AQ1013" s="115" t="s">
        <v>86</v>
      </c>
      <c r="AR1013" s="115" t="s">
        <v>87</v>
      </c>
      <c r="AS1013" s="115" t="s">
        <v>100</v>
      </c>
      <c r="AT1013" s="115" t="s">
        <v>94</v>
      </c>
      <c r="AU1013" s="115" t="s">
        <v>106</v>
      </c>
      <c r="AV1013" s="115" t="s">
        <v>91</v>
      </c>
      <c r="AW1013" s="115" t="s">
        <v>91</v>
      </c>
    </row>
    <row r="1014" spans="1:49">
      <c r="A1014" s="115">
        <v>6982460731</v>
      </c>
      <c r="I1014" s="115" t="s">
        <v>25</v>
      </c>
      <c r="L1014" s="115" t="s">
        <v>28</v>
      </c>
      <c r="O1014" s="125"/>
      <c r="P1014" s="125">
        <f t="shared" si="270"/>
        <v>2</v>
      </c>
      <c r="Q1014" s="125">
        <f t="shared" si="271"/>
        <v>1.5</v>
      </c>
      <c r="R1014" s="125"/>
      <c r="S1014" s="125">
        <f t="shared" si="272"/>
        <v>0</v>
      </c>
      <c r="T1014" s="125">
        <f t="shared" si="273"/>
        <v>0</v>
      </c>
      <c r="U1014" s="125">
        <f t="shared" si="274"/>
        <v>0</v>
      </c>
      <c r="V1014" s="126">
        <f t="shared" si="275"/>
        <v>0</v>
      </c>
      <c r="W1014" s="126">
        <f t="shared" si="276"/>
        <v>0</v>
      </c>
      <c r="X1014" s="126">
        <f t="shared" si="277"/>
        <v>0</v>
      </c>
      <c r="Y1014" s="126">
        <f t="shared" si="278"/>
        <v>0</v>
      </c>
      <c r="Z1014" s="126">
        <f t="shared" si="279"/>
        <v>1</v>
      </c>
      <c r="AA1014" s="126">
        <f t="shared" si="280"/>
        <v>0</v>
      </c>
      <c r="AB1014" s="126">
        <f t="shared" si="281"/>
        <v>0</v>
      </c>
      <c r="AC1014" s="126">
        <f t="shared" si="282"/>
        <v>1</v>
      </c>
      <c r="AD1014" s="126">
        <f t="shared" si="283"/>
        <v>0</v>
      </c>
      <c r="AE1014" s="126">
        <f t="shared" si="284"/>
        <v>0</v>
      </c>
      <c r="AF1014" s="127"/>
      <c r="AG1014" s="125"/>
      <c r="AH1014" s="125">
        <f t="shared" si="285"/>
        <v>2</v>
      </c>
      <c r="AI1014" s="125">
        <f t="shared" si="286"/>
        <v>2</v>
      </c>
      <c r="AJ1014" s="125" t="str">
        <f t="shared" si="287"/>
        <v>Correct</v>
      </c>
      <c r="AK1014" s="125"/>
      <c r="AL1014" s="115" t="s">
        <v>99</v>
      </c>
      <c r="AM1014" s="115">
        <v>38</v>
      </c>
      <c r="AN1014" s="115" t="s">
        <v>181</v>
      </c>
      <c r="AO1014" s="115" t="s">
        <v>196</v>
      </c>
      <c r="AQ1014" s="115" t="s">
        <v>91</v>
      </c>
      <c r="AR1014" s="115" t="s">
        <v>137</v>
      </c>
      <c r="AS1014" s="115" t="s">
        <v>100</v>
      </c>
      <c r="AT1014" s="115" t="s">
        <v>112</v>
      </c>
      <c r="AU1014" s="115" t="s">
        <v>90</v>
      </c>
      <c r="AV1014" s="115" t="s">
        <v>91</v>
      </c>
      <c r="AW1014" s="115" t="s">
        <v>91</v>
      </c>
    </row>
    <row r="1015" spans="1:49">
      <c r="A1015" s="115">
        <v>6985463542</v>
      </c>
      <c r="D1015" s="115" t="s">
        <v>20</v>
      </c>
      <c r="L1015" s="115" t="s">
        <v>28</v>
      </c>
      <c r="N1015" s="115" t="s">
        <v>30</v>
      </c>
      <c r="O1015" s="125"/>
      <c r="P1015" s="125">
        <f t="shared" si="270"/>
        <v>3</v>
      </c>
      <c r="Q1015" s="125">
        <f t="shared" si="271"/>
        <v>1</v>
      </c>
      <c r="R1015" s="125"/>
      <c r="S1015" s="125">
        <f t="shared" si="272"/>
        <v>0</v>
      </c>
      <c r="T1015" s="125">
        <f t="shared" si="273"/>
        <v>0</v>
      </c>
      <c r="U1015" s="125">
        <f t="shared" si="274"/>
        <v>1</v>
      </c>
      <c r="V1015" s="126">
        <f t="shared" si="275"/>
        <v>0</v>
      </c>
      <c r="W1015" s="126">
        <f t="shared" si="276"/>
        <v>0</v>
      </c>
      <c r="X1015" s="126">
        <f t="shared" si="277"/>
        <v>0</v>
      </c>
      <c r="Y1015" s="126">
        <f t="shared" si="278"/>
        <v>0</v>
      </c>
      <c r="Z1015" s="126">
        <f t="shared" si="279"/>
        <v>0</v>
      </c>
      <c r="AA1015" s="126">
        <f t="shared" si="280"/>
        <v>0</v>
      </c>
      <c r="AB1015" s="126">
        <f t="shared" si="281"/>
        <v>0</v>
      </c>
      <c r="AC1015" s="126">
        <f t="shared" si="282"/>
        <v>1</v>
      </c>
      <c r="AD1015" s="126">
        <f t="shared" si="283"/>
        <v>0</v>
      </c>
      <c r="AE1015" s="126">
        <f t="shared" si="284"/>
        <v>1</v>
      </c>
      <c r="AF1015" s="127"/>
      <c r="AG1015" s="125"/>
      <c r="AH1015" s="125">
        <f t="shared" si="285"/>
        <v>3</v>
      </c>
      <c r="AI1015" s="125">
        <f t="shared" si="286"/>
        <v>3</v>
      </c>
      <c r="AJ1015" s="125" t="str">
        <f t="shared" si="287"/>
        <v>Correct</v>
      </c>
      <c r="AK1015" s="125"/>
      <c r="AL1015" s="115" t="s">
        <v>99</v>
      </c>
      <c r="AM1015" s="115">
        <v>70</v>
      </c>
      <c r="AN1015" s="115" t="s">
        <v>181</v>
      </c>
      <c r="AO1015" s="115" t="s">
        <v>215</v>
      </c>
      <c r="AQ1015" s="115" t="s">
        <v>86</v>
      </c>
      <c r="AS1015" s="115" t="s">
        <v>101</v>
      </c>
      <c r="AT1015" s="115" t="s">
        <v>94</v>
      </c>
      <c r="AU1015" s="115" t="s">
        <v>106</v>
      </c>
      <c r="AV1015" s="115" t="s">
        <v>91</v>
      </c>
      <c r="AW1015" s="115" t="s">
        <v>91</v>
      </c>
    </row>
    <row r="1016" spans="1:49">
      <c r="A1016" s="115">
        <v>7011541245</v>
      </c>
      <c r="B1016" s="115" t="s">
        <v>18</v>
      </c>
      <c r="C1016" s="115" t="s">
        <v>19</v>
      </c>
      <c r="L1016" s="115" t="s">
        <v>28</v>
      </c>
      <c r="O1016" s="125"/>
      <c r="P1016" s="125">
        <f t="shared" si="270"/>
        <v>3</v>
      </c>
      <c r="Q1016" s="125">
        <f t="shared" si="271"/>
        <v>1</v>
      </c>
      <c r="R1016" s="125"/>
      <c r="S1016" s="125">
        <f t="shared" si="272"/>
        <v>1</v>
      </c>
      <c r="T1016" s="125">
        <f t="shared" si="273"/>
        <v>1</v>
      </c>
      <c r="U1016" s="125">
        <f t="shared" si="274"/>
        <v>0</v>
      </c>
      <c r="V1016" s="126">
        <f t="shared" si="275"/>
        <v>0</v>
      </c>
      <c r="W1016" s="126">
        <f t="shared" si="276"/>
        <v>0</v>
      </c>
      <c r="X1016" s="126">
        <f t="shared" si="277"/>
        <v>0</v>
      </c>
      <c r="Y1016" s="126">
        <f t="shared" si="278"/>
        <v>0</v>
      </c>
      <c r="Z1016" s="126">
        <f t="shared" si="279"/>
        <v>0</v>
      </c>
      <c r="AA1016" s="126">
        <f t="shared" si="280"/>
        <v>0</v>
      </c>
      <c r="AB1016" s="126">
        <f t="shared" si="281"/>
        <v>0</v>
      </c>
      <c r="AC1016" s="126">
        <f t="shared" si="282"/>
        <v>1</v>
      </c>
      <c r="AD1016" s="126">
        <f t="shared" si="283"/>
        <v>0</v>
      </c>
      <c r="AE1016" s="126">
        <f t="shared" si="284"/>
        <v>0</v>
      </c>
      <c r="AF1016" s="127"/>
      <c r="AG1016" s="125"/>
      <c r="AH1016" s="125">
        <f t="shared" si="285"/>
        <v>3</v>
      </c>
      <c r="AI1016" s="125">
        <f t="shared" si="286"/>
        <v>3</v>
      </c>
      <c r="AJ1016" s="125" t="str">
        <f t="shared" si="287"/>
        <v>Correct</v>
      </c>
      <c r="AK1016" s="125"/>
      <c r="AL1016" s="115" t="s">
        <v>83</v>
      </c>
      <c r="AM1016" s="115">
        <v>60</v>
      </c>
      <c r="AN1016" s="115" t="s">
        <v>181</v>
      </c>
      <c r="AO1016" s="115" t="s">
        <v>224</v>
      </c>
      <c r="AP1016" s="115" t="s">
        <v>85</v>
      </c>
      <c r="AQ1016" s="115" t="s">
        <v>86</v>
      </c>
      <c r="AR1016" s="115" t="s">
        <v>87</v>
      </c>
      <c r="AS1016" s="115" t="s">
        <v>88</v>
      </c>
      <c r="AT1016" s="115" t="s">
        <v>94</v>
      </c>
      <c r="AU1016" s="115" t="s">
        <v>90</v>
      </c>
      <c r="AV1016" s="115" t="s">
        <v>91</v>
      </c>
      <c r="AW1016" s="115" t="s">
        <v>91</v>
      </c>
    </row>
    <row r="1017" spans="1:49">
      <c r="A1017" s="115">
        <v>6985464979</v>
      </c>
      <c r="C1017" s="115" t="s">
        <v>19</v>
      </c>
      <c r="L1017" s="115" t="s">
        <v>28</v>
      </c>
      <c r="O1017" s="125"/>
      <c r="P1017" s="125">
        <f t="shared" si="270"/>
        <v>2</v>
      </c>
      <c r="Q1017" s="125">
        <f t="shared" si="271"/>
        <v>1.5</v>
      </c>
      <c r="R1017" s="125"/>
      <c r="S1017" s="125">
        <f t="shared" si="272"/>
        <v>0</v>
      </c>
      <c r="T1017" s="125">
        <f t="shared" si="273"/>
        <v>1</v>
      </c>
      <c r="U1017" s="125">
        <f t="shared" si="274"/>
        <v>0</v>
      </c>
      <c r="V1017" s="126">
        <f t="shared" si="275"/>
        <v>0</v>
      </c>
      <c r="W1017" s="126">
        <f t="shared" si="276"/>
        <v>0</v>
      </c>
      <c r="X1017" s="126">
        <f t="shared" si="277"/>
        <v>0</v>
      </c>
      <c r="Y1017" s="126">
        <f t="shared" si="278"/>
        <v>0</v>
      </c>
      <c r="Z1017" s="126">
        <f t="shared" si="279"/>
        <v>0</v>
      </c>
      <c r="AA1017" s="126">
        <f t="shared" si="280"/>
        <v>0</v>
      </c>
      <c r="AB1017" s="126">
        <f t="shared" si="281"/>
        <v>0</v>
      </c>
      <c r="AC1017" s="126">
        <f t="shared" si="282"/>
        <v>1</v>
      </c>
      <c r="AD1017" s="126">
        <f t="shared" si="283"/>
        <v>0</v>
      </c>
      <c r="AE1017" s="126">
        <f t="shared" si="284"/>
        <v>0</v>
      </c>
      <c r="AF1017" s="127"/>
      <c r="AG1017" s="125"/>
      <c r="AH1017" s="125">
        <f t="shared" si="285"/>
        <v>2</v>
      </c>
      <c r="AI1017" s="125">
        <f t="shared" si="286"/>
        <v>2</v>
      </c>
      <c r="AJ1017" s="125" t="str">
        <f t="shared" si="287"/>
        <v>Correct</v>
      </c>
      <c r="AK1017" s="125"/>
      <c r="AL1017" s="115" t="s">
        <v>99</v>
      </c>
      <c r="AM1017" s="115">
        <v>65</v>
      </c>
      <c r="AN1017" s="115" t="s">
        <v>181</v>
      </c>
      <c r="AO1017" s="115" t="s">
        <v>433</v>
      </c>
      <c r="AP1017" s="115" t="s">
        <v>85</v>
      </c>
      <c r="AQ1017" s="115" t="s">
        <v>86</v>
      </c>
      <c r="AR1017" s="115" t="s">
        <v>87</v>
      </c>
      <c r="AS1017" s="115" t="s">
        <v>88</v>
      </c>
      <c r="AT1017" s="115" t="s">
        <v>111</v>
      </c>
      <c r="AU1017" s="115" t="s">
        <v>90</v>
      </c>
      <c r="AV1017" s="115" t="s">
        <v>91</v>
      </c>
      <c r="AW1017" s="115" t="s">
        <v>91</v>
      </c>
    </row>
    <row r="1018" spans="1:49">
      <c r="A1018" s="115">
        <v>7045772084</v>
      </c>
      <c r="C1018" s="115" t="s">
        <v>19</v>
      </c>
      <c r="L1018" s="115" t="s">
        <v>28</v>
      </c>
      <c r="N1018" s="115" t="s">
        <v>30</v>
      </c>
      <c r="O1018" s="125"/>
      <c r="P1018" s="125">
        <f t="shared" si="270"/>
        <v>3</v>
      </c>
      <c r="Q1018" s="125">
        <f t="shared" si="271"/>
        <v>1</v>
      </c>
      <c r="R1018" s="125"/>
      <c r="S1018" s="125">
        <f t="shared" si="272"/>
        <v>0</v>
      </c>
      <c r="T1018" s="125">
        <f t="shared" si="273"/>
        <v>1</v>
      </c>
      <c r="U1018" s="125">
        <f t="shared" si="274"/>
        <v>0</v>
      </c>
      <c r="V1018" s="126">
        <f t="shared" si="275"/>
        <v>0</v>
      </c>
      <c r="W1018" s="126">
        <f t="shared" si="276"/>
        <v>0</v>
      </c>
      <c r="X1018" s="126">
        <f t="shared" si="277"/>
        <v>0</v>
      </c>
      <c r="Y1018" s="126">
        <f t="shared" si="278"/>
        <v>0</v>
      </c>
      <c r="Z1018" s="126">
        <f t="shared" si="279"/>
        <v>0</v>
      </c>
      <c r="AA1018" s="126">
        <f t="shared" si="280"/>
        <v>0</v>
      </c>
      <c r="AB1018" s="126">
        <f t="shared" si="281"/>
        <v>0</v>
      </c>
      <c r="AC1018" s="126">
        <f t="shared" si="282"/>
        <v>1</v>
      </c>
      <c r="AD1018" s="126">
        <f t="shared" si="283"/>
        <v>0</v>
      </c>
      <c r="AE1018" s="126">
        <f t="shared" si="284"/>
        <v>1</v>
      </c>
      <c r="AF1018" s="127"/>
      <c r="AG1018" s="125"/>
      <c r="AH1018" s="125">
        <f t="shared" si="285"/>
        <v>3</v>
      </c>
      <c r="AI1018" s="125">
        <f t="shared" si="286"/>
        <v>3</v>
      </c>
      <c r="AJ1018" s="125" t="str">
        <f t="shared" si="287"/>
        <v>Correct</v>
      </c>
      <c r="AK1018" s="125"/>
      <c r="AL1018" s="115" t="s">
        <v>99</v>
      </c>
      <c r="AM1018" s="115">
        <v>74</v>
      </c>
      <c r="AN1018" s="115" t="s">
        <v>181</v>
      </c>
      <c r="AO1018" s="115" t="s">
        <v>208</v>
      </c>
      <c r="AP1018" s="115" t="s">
        <v>85</v>
      </c>
      <c r="AQ1018" s="115" t="s">
        <v>86</v>
      </c>
      <c r="AR1018" s="115" t="s">
        <v>87</v>
      </c>
      <c r="AS1018" s="115" t="s">
        <v>88</v>
      </c>
      <c r="AT1018" s="115" t="s">
        <v>89</v>
      </c>
      <c r="AU1018" s="115" t="s">
        <v>106</v>
      </c>
      <c r="AV1018" s="115" t="s">
        <v>91</v>
      </c>
      <c r="AW1018" s="115" t="s">
        <v>86</v>
      </c>
    </row>
    <row r="1019" spans="1:49">
      <c r="A1019" s="115">
        <v>6985443346</v>
      </c>
      <c r="L1019" s="115" t="s">
        <v>28</v>
      </c>
      <c r="O1019" s="125"/>
      <c r="P1019" s="125">
        <f t="shared" si="270"/>
        <v>1</v>
      </c>
      <c r="Q1019" s="125">
        <f t="shared" si="271"/>
        <v>3</v>
      </c>
      <c r="R1019" s="125"/>
      <c r="S1019" s="125">
        <f t="shared" si="272"/>
        <v>0</v>
      </c>
      <c r="T1019" s="125">
        <f t="shared" si="273"/>
        <v>0</v>
      </c>
      <c r="U1019" s="125">
        <f t="shared" si="274"/>
        <v>0</v>
      </c>
      <c r="V1019" s="126">
        <f t="shared" si="275"/>
        <v>0</v>
      </c>
      <c r="W1019" s="126">
        <f t="shared" si="276"/>
        <v>0</v>
      </c>
      <c r="X1019" s="126">
        <f t="shared" si="277"/>
        <v>0</v>
      </c>
      <c r="Y1019" s="126">
        <f t="shared" si="278"/>
        <v>0</v>
      </c>
      <c r="Z1019" s="126">
        <f t="shared" si="279"/>
        <v>0</v>
      </c>
      <c r="AA1019" s="126">
        <f t="shared" si="280"/>
        <v>0</v>
      </c>
      <c r="AB1019" s="126">
        <f t="shared" si="281"/>
        <v>0</v>
      </c>
      <c r="AC1019" s="126">
        <f t="shared" si="282"/>
        <v>1</v>
      </c>
      <c r="AD1019" s="126">
        <f t="shared" si="283"/>
        <v>0</v>
      </c>
      <c r="AE1019" s="126">
        <f t="shared" si="284"/>
        <v>0</v>
      </c>
      <c r="AF1019" s="127"/>
      <c r="AG1019" s="125"/>
      <c r="AH1019" s="125">
        <f t="shared" si="285"/>
        <v>1</v>
      </c>
      <c r="AI1019" s="125">
        <f t="shared" si="286"/>
        <v>1</v>
      </c>
      <c r="AJ1019" s="125" t="str">
        <f t="shared" si="287"/>
        <v>Correct</v>
      </c>
      <c r="AK1019" s="125"/>
      <c r="AL1019" s="115" t="s">
        <v>99</v>
      </c>
      <c r="AM1019" s="115">
        <v>72</v>
      </c>
      <c r="AN1019" s="115" t="s">
        <v>84</v>
      </c>
      <c r="AO1019" s="115" t="s">
        <v>156</v>
      </c>
      <c r="AP1019" s="115" t="s">
        <v>85</v>
      </c>
      <c r="AQ1019" s="115" t="s">
        <v>86</v>
      </c>
      <c r="AR1019" s="115" t="s">
        <v>87</v>
      </c>
      <c r="AS1019" s="115" t="s">
        <v>101</v>
      </c>
      <c r="AT1019" s="115" t="s">
        <v>102</v>
      </c>
      <c r="AU1019" s="115" t="s">
        <v>106</v>
      </c>
      <c r="AV1019" s="115" t="s">
        <v>91</v>
      </c>
      <c r="AW1019" s="115" t="s">
        <v>91</v>
      </c>
    </row>
    <row r="1020" spans="1:49">
      <c r="A1020" s="115">
        <v>6982464898</v>
      </c>
      <c r="L1020" s="115" t="s">
        <v>28</v>
      </c>
      <c r="O1020" s="125"/>
      <c r="P1020" s="125">
        <f t="shared" si="270"/>
        <v>1</v>
      </c>
      <c r="Q1020" s="125">
        <f t="shared" si="271"/>
        <v>3</v>
      </c>
      <c r="R1020" s="125"/>
      <c r="S1020" s="125">
        <f t="shared" si="272"/>
        <v>0</v>
      </c>
      <c r="T1020" s="125">
        <f t="shared" si="273"/>
        <v>0</v>
      </c>
      <c r="U1020" s="125">
        <f t="shared" si="274"/>
        <v>0</v>
      </c>
      <c r="V1020" s="126">
        <f t="shared" si="275"/>
        <v>0</v>
      </c>
      <c r="W1020" s="126">
        <f t="shared" si="276"/>
        <v>0</v>
      </c>
      <c r="X1020" s="126">
        <f t="shared" si="277"/>
        <v>0</v>
      </c>
      <c r="Y1020" s="126">
        <f t="shared" si="278"/>
        <v>0</v>
      </c>
      <c r="Z1020" s="126">
        <f t="shared" si="279"/>
        <v>0</v>
      </c>
      <c r="AA1020" s="126">
        <f t="shared" si="280"/>
        <v>0</v>
      </c>
      <c r="AB1020" s="126">
        <f t="shared" si="281"/>
        <v>0</v>
      </c>
      <c r="AC1020" s="126">
        <f t="shared" si="282"/>
        <v>1</v>
      </c>
      <c r="AD1020" s="126">
        <f t="shared" si="283"/>
        <v>0</v>
      </c>
      <c r="AE1020" s="126">
        <f t="shared" si="284"/>
        <v>0</v>
      </c>
      <c r="AF1020" s="127"/>
      <c r="AG1020" s="125"/>
      <c r="AH1020" s="125">
        <f t="shared" si="285"/>
        <v>1</v>
      </c>
      <c r="AI1020" s="125">
        <f t="shared" si="286"/>
        <v>1</v>
      </c>
      <c r="AJ1020" s="125" t="str">
        <f t="shared" si="287"/>
        <v>Correct</v>
      </c>
      <c r="AK1020" s="125"/>
      <c r="AL1020" s="115" t="s">
        <v>83</v>
      </c>
      <c r="AM1020" s="115">
        <v>69</v>
      </c>
      <c r="AN1020" s="115" t="s">
        <v>181</v>
      </c>
      <c r="AO1020" s="115" t="s">
        <v>189</v>
      </c>
      <c r="AP1020" s="115" t="s">
        <v>85</v>
      </c>
      <c r="AQ1020" s="115" t="s">
        <v>86</v>
      </c>
      <c r="AU1020" s="115" t="s">
        <v>106</v>
      </c>
      <c r="AV1020" s="115" t="s">
        <v>91</v>
      </c>
      <c r="AW1020" s="115" t="s">
        <v>86</v>
      </c>
    </row>
    <row r="1021" spans="1:49">
      <c r="A1021" s="115">
        <v>7020570263</v>
      </c>
      <c r="B1021" s="115" t="s">
        <v>18</v>
      </c>
      <c r="C1021" s="115" t="s">
        <v>19</v>
      </c>
      <c r="D1021" s="115" t="s">
        <v>20</v>
      </c>
      <c r="O1021" s="125"/>
      <c r="P1021" s="125">
        <f t="shared" si="270"/>
        <v>3</v>
      </c>
      <c r="Q1021" s="125">
        <f t="shared" si="271"/>
        <v>1</v>
      </c>
      <c r="R1021" s="125"/>
      <c r="S1021" s="125">
        <f t="shared" si="272"/>
        <v>1</v>
      </c>
      <c r="T1021" s="125">
        <f t="shared" si="273"/>
        <v>1</v>
      </c>
      <c r="U1021" s="125">
        <f t="shared" si="274"/>
        <v>1</v>
      </c>
      <c r="V1021" s="126">
        <f t="shared" si="275"/>
        <v>0</v>
      </c>
      <c r="W1021" s="126">
        <f t="shared" si="276"/>
        <v>0</v>
      </c>
      <c r="X1021" s="126">
        <f t="shared" si="277"/>
        <v>0</v>
      </c>
      <c r="Y1021" s="126">
        <f t="shared" si="278"/>
        <v>0</v>
      </c>
      <c r="Z1021" s="126">
        <f t="shared" si="279"/>
        <v>0</v>
      </c>
      <c r="AA1021" s="126">
        <f t="shared" si="280"/>
        <v>0</v>
      </c>
      <c r="AB1021" s="126">
        <f t="shared" si="281"/>
        <v>0</v>
      </c>
      <c r="AC1021" s="126">
        <f t="shared" si="282"/>
        <v>0</v>
      </c>
      <c r="AD1021" s="126">
        <f t="shared" si="283"/>
        <v>0</v>
      </c>
      <c r="AE1021" s="126">
        <f t="shared" si="284"/>
        <v>0</v>
      </c>
      <c r="AF1021" s="127"/>
      <c r="AG1021" s="125"/>
      <c r="AH1021" s="125">
        <f t="shared" si="285"/>
        <v>3</v>
      </c>
      <c r="AI1021" s="125">
        <f t="shared" si="286"/>
        <v>3</v>
      </c>
      <c r="AJ1021" s="125" t="str">
        <f t="shared" si="287"/>
        <v>Correct</v>
      </c>
      <c r="AK1021" s="125"/>
      <c r="AL1021" s="115" t="s">
        <v>83</v>
      </c>
      <c r="AM1021" s="115">
        <v>27</v>
      </c>
      <c r="AN1021" s="115" t="s">
        <v>84</v>
      </c>
      <c r="AO1021" s="115" t="s">
        <v>136</v>
      </c>
      <c r="AQ1021" s="115" t="s">
        <v>91</v>
      </c>
      <c r="AR1021" s="115" t="s">
        <v>108</v>
      </c>
      <c r="AT1021" s="115" t="s">
        <v>89</v>
      </c>
      <c r="AU1021" s="115" t="s">
        <v>113</v>
      </c>
      <c r="AV1021" s="115" t="s">
        <v>91</v>
      </c>
      <c r="AW1021" s="115" t="s">
        <v>91</v>
      </c>
    </row>
    <row r="1022" spans="1:49">
      <c r="A1022" s="115">
        <v>7007918909</v>
      </c>
      <c r="C1022" s="115" t="s">
        <v>19</v>
      </c>
      <c r="D1022" s="115" t="s">
        <v>20</v>
      </c>
      <c r="N1022" s="115" t="s">
        <v>30</v>
      </c>
      <c r="O1022" s="125"/>
      <c r="P1022" s="125">
        <f t="shared" si="270"/>
        <v>3</v>
      </c>
      <c r="Q1022" s="125">
        <f t="shared" si="271"/>
        <v>1</v>
      </c>
      <c r="R1022" s="125"/>
      <c r="S1022" s="125">
        <f t="shared" si="272"/>
        <v>0</v>
      </c>
      <c r="T1022" s="125">
        <f t="shared" si="273"/>
        <v>1</v>
      </c>
      <c r="U1022" s="125">
        <f t="shared" si="274"/>
        <v>1</v>
      </c>
      <c r="V1022" s="126">
        <f t="shared" si="275"/>
        <v>0</v>
      </c>
      <c r="W1022" s="126">
        <f t="shared" si="276"/>
        <v>0</v>
      </c>
      <c r="X1022" s="126">
        <f t="shared" si="277"/>
        <v>0</v>
      </c>
      <c r="Y1022" s="126">
        <f t="shared" si="278"/>
        <v>0</v>
      </c>
      <c r="Z1022" s="126">
        <f t="shared" si="279"/>
        <v>0</v>
      </c>
      <c r="AA1022" s="126">
        <f t="shared" si="280"/>
        <v>0</v>
      </c>
      <c r="AB1022" s="126">
        <f t="shared" si="281"/>
        <v>0</v>
      </c>
      <c r="AC1022" s="126">
        <f t="shared" si="282"/>
        <v>0</v>
      </c>
      <c r="AD1022" s="126">
        <f t="shared" si="283"/>
        <v>0</v>
      </c>
      <c r="AE1022" s="126">
        <f t="shared" si="284"/>
        <v>1</v>
      </c>
      <c r="AF1022" s="127"/>
      <c r="AG1022" s="125"/>
      <c r="AH1022" s="125">
        <f t="shared" si="285"/>
        <v>3</v>
      </c>
      <c r="AI1022" s="125">
        <f t="shared" si="286"/>
        <v>3</v>
      </c>
      <c r="AJ1022" s="125" t="str">
        <f t="shared" si="287"/>
        <v>Correct</v>
      </c>
      <c r="AK1022" s="125"/>
      <c r="AL1022" s="115" t="s">
        <v>83</v>
      </c>
      <c r="AM1022" s="115">
        <v>65</v>
      </c>
      <c r="AN1022" s="115" t="s">
        <v>84</v>
      </c>
      <c r="AO1022" s="115" t="s">
        <v>123</v>
      </c>
      <c r="AP1022" s="115" t="s">
        <v>85</v>
      </c>
      <c r="AQ1022" s="115" t="s">
        <v>86</v>
      </c>
      <c r="AR1022" s="115" t="s">
        <v>87</v>
      </c>
      <c r="AS1022" s="115" t="s">
        <v>100</v>
      </c>
      <c r="AT1022" s="115" t="s">
        <v>89</v>
      </c>
      <c r="AU1022" s="115" t="s">
        <v>106</v>
      </c>
      <c r="AV1022" s="115" t="s">
        <v>91</v>
      </c>
      <c r="AW1022" s="115" t="s">
        <v>91</v>
      </c>
    </row>
    <row r="1023" spans="1:49">
      <c r="A1023" s="115">
        <v>6985719289</v>
      </c>
      <c r="D1023" s="115" t="s">
        <v>20</v>
      </c>
      <c r="O1023" s="125"/>
      <c r="P1023" s="125">
        <f t="shared" si="270"/>
        <v>1</v>
      </c>
      <c r="Q1023" s="125">
        <f t="shared" si="271"/>
        <v>3</v>
      </c>
      <c r="R1023" s="125"/>
      <c r="S1023" s="125">
        <f t="shared" si="272"/>
        <v>0</v>
      </c>
      <c r="T1023" s="125">
        <f t="shared" si="273"/>
        <v>0</v>
      </c>
      <c r="U1023" s="125">
        <f t="shared" si="274"/>
        <v>1</v>
      </c>
      <c r="V1023" s="126">
        <f t="shared" si="275"/>
        <v>0</v>
      </c>
      <c r="W1023" s="126">
        <f t="shared" si="276"/>
        <v>0</v>
      </c>
      <c r="X1023" s="126">
        <f t="shared" si="277"/>
        <v>0</v>
      </c>
      <c r="Y1023" s="126">
        <f t="shared" si="278"/>
        <v>0</v>
      </c>
      <c r="Z1023" s="126">
        <f t="shared" si="279"/>
        <v>0</v>
      </c>
      <c r="AA1023" s="126">
        <f t="shared" si="280"/>
        <v>0</v>
      </c>
      <c r="AB1023" s="126">
        <f t="shared" si="281"/>
        <v>0</v>
      </c>
      <c r="AC1023" s="126">
        <f t="shared" si="282"/>
        <v>0</v>
      </c>
      <c r="AD1023" s="126">
        <f t="shared" si="283"/>
        <v>0</v>
      </c>
      <c r="AE1023" s="126">
        <f t="shared" si="284"/>
        <v>0</v>
      </c>
      <c r="AF1023" s="127"/>
      <c r="AG1023" s="125"/>
      <c r="AH1023" s="125">
        <f t="shared" si="285"/>
        <v>1</v>
      </c>
      <c r="AI1023" s="125">
        <f t="shared" si="286"/>
        <v>1</v>
      </c>
      <c r="AJ1023" s="125" t="str">
        <f t="shared" si="287"/>
        <v>Correct</v>
      </c>
      <c r="AK1023" s="125"/>
      <c r="AL1023" s="115" t="s">
        <v>99</v>
      </c>
      <c r="AM1023" s="115">
        <v>51</v>
      </c>
      <c r="AN1023" s="115" t="s">
        <v>181</v>
      </c>
      <c r="AP1023" s="115" t="s">
        <v>92</v>
      </c>
      <c r="AQ1023" s="115" t="s">
        <v>86</v>
      </c>
      <c r="AS1023" s="115" t="s">
        <v>100</v>
      </c>
      <c r="AT1023" s="115" t="s">
        <v>89</v>
      </c>
      <c r="AU1023" s="115" t="s">
        <v>90</v>
      </c>
      <c r="AV1023" s="115" t="s">
        <v>91</v>
      </c>
      <c r="AW1023" s="115" t="s">
        <v>86</v>
      </c>
    </row>
    <row r="1024" spans="1:49">
      <c r="A1024" s="115">
        <v>7011538310</v>
      </c>
      <c r="C1024" s="115" t="s">
        <v>19</v>
      </c>
      <c r="O1024" s="125"/>
      <c r="P1024" s="125">
        <f t="shared" si="270"/>
        <v>1</v>
      </c>
      <c r="Q1024" s="125">
        <f t="shared" si="271"/>
        <v>3</v>
      </c>
      <c r="R1024" s="125"/>
      <c r="S1024" s="125">
        <f t="shared" si="272"/>
        <v>0</v>
      </c>
      <c r="T1024" s="125">
        <f t="shared" si="273"/>
        <v>1</v>
      </c>
      <c r="U1024" s="125">
        <f t="shared" si="274"/>
        <v>0</v>
      </c>
      <c r="V1024" s="126">
        <f t="shared" si="275"/>
        <v>0</v>
      </c>
      <c r="W1024" s="126">
        <f t="shared" si="276"/>
        <v>0</v>
      </c>
      <c r="X1024" s="126">
        <f t="shared" si="277"/>
        <v>0</v>
      </c>
      <c r="Y1024" s="126">
        <f t="shared" si="278"/>
        <v>0</v>
      </c>
      <c r="Z1024" s="126">
        <f t="shared" si="279"/>
        <v>0</v>
      </c>
      <c r="AA1024" s="126">
        <f t="shared" si="280"/>
        <v>0</v>
      </c>
      <c r="AB1024" s="126">
        <f t="shared" si="281"/>
        <v>0</v>
      </c>
      <c r="AC1024" s="126">
        <f t="shared" si="282"/>
        <v>0</v>
      </c>
      <c r="AD1024" s="126">
        <f t="shared" si="283"/>
        <v>0</v>
      </c>
      <c r="AE1024" s="126">
        <f t="shared" si="284"/>
        <v>0</v>
      </c>
      <c r="AF1024" s="127"/>
      <c r="AG1024" s="125"/>
      <c r="AH1024" s="125">
        <f t="shared" si="285"/>
        <v>1</v>
      </c>
      <c r="AI1024" s="125">
        <f t="shared" si="286"/>
        <v>1</v>
      </c>
      <c r="AJ1024" s="125" t="str">
        <f t="shared" si="287"/>
        <v>Correct</v>
      </c>
      <c r="AK1024" s="125"/>
      <c r="AL1024" s="115" t="s">
        <v>83</v>
      </c>
      <c r="AM1024" s="115">
        <v>58</v>
      </c>
      <c r="AN1024" s="115" t="s">
        <v>84</v>
      </c>
      <c r="AP1024" s="115" t="s">
        <v>97</v>
      </c>
      <c r="AR1024" s="115" t="s">
        <v>87</v>
      </c>
      <c r="AS1024" s="115" t="s">
        <v>96</v>
      </c>
      <c r="AT1024" s="115" t="s">
        <v>111</v>
      </c>
      <c r="AU1024" s="115" t="s">
        <v>90</v>
      </c>
      <c r="AV1024" s="115" t="s">
        <v>91</v>
      </c>
      <c r="AW1024" s="115" t="s">
        <v>86</v>
      </c>
    </row>
    <row r="1025" spans="1:49">
      <c r="A1025" s="115">
        <v>7011092518</v>
      </c>
      <c r="C1025" s="115" t="s">
        <v>19</v>
      </c>
      <c r="O1025" s="125"/>
      <c r="P1025" s="125">
        <f t="shared" si="270"/>
        <v>1</v>
      </c>
      <c r="Q1025" s="125">
        <f t="shared" si="271"/>
        <v>3</v>
      </c>
      <c r="R1025" s="125"/>
      <c r="S1025" s="125">
        <f t="shared" si="272"/>
        <v>0</v>
      </c>
      <c r="T1025" s="125">
        <f t="shared" si="273"/>
        <v>1</v>
      </c>
      <c r="U1025" s="125">
        <f t="shared" si="274"/>
        <v>0</v>
      </c>
      <c r="V1025" s="126">
        <f t="shared" si="275"/>
        <v>0</v>
      </c>
      <c r="W1025" s="126">
        <f t="shared" si="276"/>
        <v>0</v>
      </c>
      <c r="X1025" s="126">
        <f t="shared" si="277"/>
        <v>0</v>
      </c>
      <c r="Y1025" s="126">
        <f t="shared" si="278"/>
        <v>0</v>
      </c>
      <c r="Z1025" s="126">
        <f t="shared" si="279"/>
        <v>0</v>
      </c>
      <c r="AA1025" s="126">
        <f t="shared" si="280"/>
        <v>0</v>
      </c>
      <c r="AB1025" s="126">
        <f t="shared" si="281"/>
        <v>0</v>
      </c>
      <c r="AC1025" s="126">
        <f t="shared" si="282"/>
        <v>0</v>
      </c>
      <c r="AD1025" s="126">
        <f t="shared" si="283"/>
        <v>0</v>
      </c>
      <c r="AE1025" s="126">
        <f t="shared" si="284"/>
        <v>0</v>
      </c>
      <c r="AF1025" s="127"/>
      <c r="AG1025" s="125"/>
      <c r="AH1025" s="125">
        <f t="shared" si="285"/>
        <v>1</v>
      </c>
      <c r="AI1025" s="125">
        <f t="shared" si="286"/>
        <v>1</v>
      </c>
      <c r="AJ1025" s="125" t="str">
        <f t="shared" si="287"/>
        <v>Correct</v>
      </c>
      <c r="AK1025" s="125"/>
      <c r="AL1025" s="115" t="s">
        <v>83</v>
      </c>
      <c r="AN1025" s="115" t="s">
        <v>181</v>
      </c>
      <c r="AO1025" s="115" t="s">
        <v>220</v>
      </c>
      <c r="AP1025" s="115" t="s">
        <v>85</v>
      </c>
      <c r="AQ1025" s="115" t="s">
        <v>86</v>
      </c>
      <c r="AR1025" s="115" t="s">
        <v>87</v>
      </c>
      <c r="AT1025" s="115" t="s">
        <v>89</v>
      </c>
      <c r="AU1025" s="115" t="s">
        <v>90</v>
      </c>
      <c r="AV1025" s="115" t="s">
        <v>91</v>
      </c>
      <c r="AW1025" s="115" t="s">
        <v>91</v>
      </c>
    </row>
    <row r="1026" spans="1:49">
      <c r="A1026" s="115">
        <v>6985452389</v>
      </c>
      <c r="C1026" s="115" t="s">
        <v>19</v>
      </c>
      <c r="O1026" s="125"/>
      <c r="P1026" s="125">
        <f t="shared" ref="P1026:P1094" si="288">COUNTA(B1026:N1026)</f>
        <v>1</v>
      </c>
      <c r="Q1026" s="125">
        <f t="shared" ref="Q1026:Q1089" si="289">3/P1026</f>
        <v>3</v>
      </c>
      <c r="R1026" s="125"/>
      <c r="S1026" s="125">
        <f t="shared" ref="S1026:S1089" si="290">IF($P1026&lt;3,IF($B1026=$B$1,1,0),IF($B1026=$B$1,$Q1026,0))</f>
        <v>0</v>
      </c>
      <c r="T1026" s="125">
        <f t="shared" ref="T1026:T1089" si="291">IF($P1026&lt;3,IF($C1026=$C$1,1,0),IF($C1026=$C$1,$Q1026,0))</f>
        <v>1</v>
      </c>
      <c r="U1026" s="125">
        <f t="shared" ref="U1026:U1089" si="292">IF($P1026&lt;3,IF($D1026=$D$1,1,0),IF($D1026=$D$1,$Q1026,0))</f>
        <v>0</v>
      </c>
      <c r="V1026" s="126">
        <f t="shared" ref="V1026:V1089" si="293">IF($P1026&lt;3,IF($E1026=$E$1,1,0),IF($E1026=$E$1,$Q1026,0))</f>
        <v>0</v>
      </c>
      <c r="W1026" s="126">
        <f t="shared" ref="W1026:W1089" si="294">IF($P1026&lt;3,IF($F1026=$F$1,1,0),IF($F1026=$F$1,$Q1026,0))</f>
        <v>0</v>
      </c>
      <c r="X1026" s="126">
        <f t="shared" ref="X1026:X1089" si="295">IF($P1026&lt;3,IF($G1026=$G$1,1,0),IF($G1026=$G$1,$Q1026,0))</f>
        <v>0</v>
      </c>
      <c r="Y1026" s="126">
        <f t="shared" ref="Y1026:Y1089" si="296">IF($P1026&lt;3,IF($H1026=$H$1,1,0),IF($H1026=$H$1,$Q1026,0))</f>
        <v>0</v>
      </c>
      <c r="Z1026" s="126">
        <f t="shared" ref="Z1026:Z1089" si="297">IF($P1026&lt;3,IF($I1026=$I$1,1,0),IF($I1026=$I$1,$Q1026,0))</f>
        <v>0</v>
      </c>
      <c r="AA1026" s="126">
        <f t="shared" ref="AA1026:AA1089" si="298">IF($P1026&lt;3,IF($J1026=$J$1,1,0),IF($J1026=$J$1,$Q1026,0))</f>
        <v>0</v>
      </c>
      <c r="AB1026" s="126">
        <f t="shared" ref="AB1026:AB1089" si="299">IF($P1026&lt;3,IF($K1026=$K$1,1,0),IF($K1026=$K$1,$Q1026,0))</f>
        <v>0</v>
      </c>
      <c r="AC1026" s="126">
        <f t="shared" ref="AC1026:AC1089" si="300">IF($P1026&lt;3,IF($L1026=$L$1,1,0),IF($L1026=$L$1,$Q1026,0))</f>
        <v>0</v>
      </c>
      <c r="AD1026" s="126">
        <f t="shared" ref="AD1026:AD1089" si="301">IF($P1026&lt;3,IF($M1026=$M$1,1,0),IF($M1026=$M$1,$Q1026,0))</f>
        <v>0</v>
      </c>
      <c r="AE1026" s="126">
        <f t="shared" ref="AE1026:AE1089" si="302">IF($P1026&lt;3,IF($N1026=$N$1,1,0),IF($N1026=$N$1,$Q1026,0))</f>
        <v>0</v>
      </c>
      <c r="AF1026" s="127"/>
      <c r="AG1026" s="125"/>
      <c r="AH1026" s="125">
        <f t="shared" ref="AH1026:AH1094" si="303">SUM(S1026:AE1026)</f>
        <v>1</v>
      </c>
      <c r="AI1026" s="125">
        <f t="shared" ref="AI1026:AI1094" si="304">P1026</f>
        <v>1</v>
      </c>
      <c r="AJ1026" s="125" t="str">
        <f t="shared" ref="AJ1026:AJ1089" si="305">IF(AH1026=AI1026,"Correct",IF(AH1026=3,"Correct","Wrong"))</f>
        <v>Correct</v>
      </c>
      <c r="AK1026" s="125"/>
      <c r="AL1026" s="115" t="s">
        <v>99</v>
      </c>
      <c r="AM1026" s="115">
        <v>52</v>
      </c>
      <c r="AN1026" s="115" t="s">
        <v>181</v>
      </c>
      <c r="AO1026" s="115" t="s">
        <v>168</v>
      </c>
      <c r="AP1026" s="115" t="s">
        <v>85</v>
      </c>
      <c r="AQ1026" s="115" t="s">
        <v>86</v>
      </c>
      <c r="AR1026" s="115" t="s">
        <v>87</v>
      </c>
      <c r="AS1026" s="115" t="s">
        <v>101</v>
      </c>
      <c r="AT1026" s="115" t="s">
        <v>102</v>
      </c>
      <c r="AU1026" s="115" t="s">
        <v>90</v>
      </c>
      <c r="AV1026" s="115" t="s">
        <v>91</v>
      </c>
      <c r="AW1026" s="115" t="s">
        <v>91</v>
      </c>
    </row>
    <row r="1027" spans="1:49">
      <c r="A1027" s="115">
        <v>6985134333</v>
      </c>
      <c r="C1027" s="115" t="s">
        <v>19</v>
      </c>
      <c r="O1027" s="125"/>
      <c r="P1027" s="125">
        <f t="shared" si="288"/>
        <v>1</v>
      </c>
      <c r="Q1027" s="125">
        <f t="shared" si="289"/>
        <v>3</v>
      </c>
      <c r="R1027" s="125"/>
      <c r="S1027" s="125">
        <f t="shared" si="290"/>
        <v>0</v>
      </c>
      <c r="T1027" s="125">
        <f t="shared" si="291"/>
        <v>1</v>
      </c>
      <c r="U1027" s="125">
        <f t="shared" si="292"/>
        <v>0</v>
      </c>
      <c r="V1027" s="126">
        <f t="shared" si="293"/>
        <v>0</v>
      </c>
      <c r="W1027" s="126">
        <f t="shared" si="294"/>
        <v>0</v>
      </c>
      <c r="X1027" s="126">
        <f t="shared" si="295"/>
        <v>0</v>
      </c>
      <c r="Y1027" s="126">
        <f t="shared" si="296"/>
        <v>0</v>
      </c>
      <c r="Z1027" s="126">
        <f t="shared" si="297"/>
        <v>0</v>
      </c>
      <c r="AA1027" s="126">
        <f t="shared" si="298"/>
        <v>0</v>
      </c>
      <c r="AB1027" s="126">
        <f t="shared" si="299"/>
        <v>0</v>
      </c>
      <c r="AC1027" s="126">
        <f t="shared" si="300"/>
        <v>0</v>
      </c>
      <c r="AD1027" s="126">
        <f t="shared" si="301"/>
        <v>0</v>
      </c>
      <c r="AE1027" s="126">
        <f t="shared" si="302"/>
        <v>0</v>
      </c>
      <c r="AF1027" s="127"/>
      <c r="AG1027" s="125"/>
      <c r="AH1027" s="125">
        <f t="shared" si="303"/>
        <v>1</v>
      </c>
      <c r="AI1027" s="125">
        <f t="shared" si="304"/>
        <v>1</v>
      </c>
      <c r="AJ1027" s="125" t="str">
        <f t="shared" si="305"/>
        <v>Correct</v>
      </c>
      <c r="AK1027" s="125"/>
      <c r="AL1027" s="115"/>
      <c r="AM1027" s="115">
        <v>71</v>
      </c>
      <c r="AN1027" s="115" t="s">
        <v>181</v>
      </c>
      <c r="AO1027" s="115" t="s">
        <v>200</v>
      </c>
      <c r="AR1027" s="115" t="s">
        <v>87</v>
      </c>
      <c r="AS1027" s="115" t="s">
        <v>93</v>
      </c>
      <c r="AT1027" s="115" t="s">
        <v>94</v>
      </c>
      <c r="AU1027" s="115" t="s">
        <v>106</v>
      </c>
    </row>
    <row r="1028" spans="1:49">
      <c r="A1028" s="115">
        <v>7008116947</v>
      </c>
      <c r="O1028" s="125"/>
      <c r="P1028" s="125">
        <f t="shared" si="288"/>
        <v>0</v>
      </c>
      <c r="Q1028" s="125" t="e">
        <f t="shared" si="289"/>
        <v>#DIV/0!</v>
      </c>
      <c r="R1028" s="125"/>
      <c r="S1028" s="125">
        <f t="shared" si="290"/>
        <v>0</v>
      </c>
      <c r="T1028" s="125">
        <f t="shared" si="291"/>
        <v>0</v>
      </c>
      <c r="U1028" s="125">
        <f t="shared" si="292"/>
        <v>0</v>
      </c>
      <c r="V1028" s="126">
        <f t="shared" si="293"/>
        <v>0</v>
      </c>
      <c r="W1028" s="126">
        <f t="shared" si="294"/>
        <v>0</v>
      </c>
      <c r="X1028" s="126">
        <f t="shared" si="295"/>
        <v>0</v>
      </c>
      <c r="Y1028" s="126">
        <f t="shared" si="296"/>
        <v>0</v>
      </c>
      <c r="Z1028" s="126">
        <f t="shared" si="297"/>
        <v>0</v>
      </c>
      <c r="AA1028" s="126">
        <f t="shared" si="298"/>
        <v>0</v>
      </c>
      <c r="AB1028" s="126">
        <f t="shared" si="299"/>
        <v>0</v>
      </c>
      <c r="AC1028" s="126">
        <f t="shared" si="300"/>
        <v>0</v>
      </c>
      <c r="AD1028" s="126">
        <f t="shared" si="301"/>
        <v>0</v>
      </c>
      <c r="AE1028" s="126">
        <f t="shared" si="302"/>
        <v>0</v>
      </c>
      <c r="AF1028" s="127"/>
      <c r="AG1028" s="125"/>
      <c r="AH1028" s="125">
        <f t="shared" si="303"/>
        <v>0</v>
      </c>
      <c r="AI1028" s="125">
        <f t="shared" si="304"/>
        <v>0</v>
      </c>
      <c r="AJ1028" s="125" t="str">
        <f t="shared" si="305"/>
        <v>Correct</v>
      </c>
      <c r="AK1028" s="125"/>
      <c r="AL1028" s="115" t="s">
        <v>99</v>
      </c>
      <c r="AM1028" s="115">
        <v>68</v>
      </c>
      <c r="AN1028" s="115" t="s">
        <v>84</v>
      </c>
      <c r="AO1028" s="115" t="s">
        <v>144</v>
      </c>
      <c r="AP1028" s="115" t="s">
        <v>85</v>
      </c>
      <c r="AR1028" s="115" t="s">
        <v>87</v>
      </c>
      <c r="AU1028" s="115" t="s">
        <v>106</v>
      </c>
      <c r="AV1028" s="115" t="s">
        <v>91</v>
      </c>
      <c r="AW1028" s="115" t="s">
        <v>91</v>
      </c>
    </row>
    <row r="1029" spans="1:49">
      <c r="A1029" s="115">
        <v>7011081661</v>
      </c>
      <c r="N1029" s="115" t="s">
        <v>30</v>
      </c>
      <c r="O1029" s="125"/>
      <c r="P1029" s="125">
        <f t="shared" si="288"/>
        <v>1</v>
      </c>
      <c r="Q1029" s="125">
        <f t="shared" si="289"/>
        <v>3</v>
      </c>
      <c r="R1029" s="125"/>
      <c r="S1029" s="125">
        <f t="shared" si="290"/>
        <v>0</v>
      </c>
      <c r="T1029" s="125">
        <f t="shared" si="291"/>
        <v>0</v>
      </c>
      <c r="U1029" s="125">
        <f t="shared" si="292"/>
        <v>0</v>
      </c>
      <c r="V1029" s="126">
        <f t="shared" si="293"/>
        <v>0</v>
      </c>
      <c r="W1029" s="126">
        <f t="shared" si="294"/>
        <v>0</v>
      </c>
      <c r="X1029" s="126">
        <f t="shared" si="295"/>
        <v>0</v>
      </c>
      <c r="Y1029" s="126">
        <f t="shared" si="296"/>
        <v>0</v>
      </c>
      <c r="Z1029" s="126">
        <f t="shared" si="297"/>
        <v>0</v>
      </c>
      <c r="AA1029" s="126">
        <f t="shared" si="298"/>
        <v>0</v>
      </c>
      <c r="AB1029" s="126">
        <f t="shared" si="299"/>
        <v>0</v>
      </c>
      <c r="AC1029" s="126">
        <f t="shared" si="300"/>
        <v>0</v>
      </c>
      <c r="AD1029" s="126">
        <f t="shared" si="301"/>
        <v>0</v>
      </c>
      <c r="AE1029" s="126">
        <f t="shared" si="302"/>
        <v>1</v>
      </c>
      <c r="AF1029" s="127"/>
      <c r="AG1029" s="125"/>
      <c r="AH1029" s="125">
        <f t="shared" si="303"/>
        <v>1</v>
      </c>
      <c r="AI1029" s="125">
        <f t="shared" si="304"/>
        <v>1</v>
      </c>
      <c r="AJ1029" s="125" t="str">
        <f t="shared" si="305"/>
        <v>Correct</v>
      </c>
      <c r="AK1029" s="125"/>
      <c r="AL1029" s="115" t="s">
        <v>99</v>
      </c>
      <c r="AM1029" s="115">
        <v>55</v>
      </c>
      <c r="AN1029" s="115" t="s">
        <v>181</v>
      </c>
      <c r="AO1029" s="115" t="s">
        <v>194</v>
      </c>
      <c r="AP1029" s="115" t="s">
        <v>85</v>
      </c>
      <c r="AQ1029" s="115" t="s">
        <v>86</v>
      </c>
      <c r="AR1029" s="115" t="s">
        <v>87</v>
      </c>
      <c r="AS1029" s="115" t="s">
        <v>101</v>
      </c>
      <c r="AT1029" s="115" t="s">
        <v>109</v>
      </c>
      <c r="AU1029" s="115" t="s">
        <v>90</v>
      </c>
      <c r="AV1029" s="115" t="s">
        <v>91</v>
      </c>
      <c r="AW1029" s="115" t="s">
        <v>91</v>
      </c>
    </row>
    <row r="1030" spans="1:49">
      <c r="A1030" s="115">
        <v>6985471599</v>
      </c>
      <c r="O1030" s="125"/>
      <c r="P1030" s="125">
        <f t="shared" si="288"/>
        <v>0</v>
      </c>
      <c r="Q1030" s="125" t="e">
        <f t="shared" si="289"/>
        <v>#DIV/0!</v>
      </c>
      <c r="R1030" s="125"/>
      <c r="S1030" s="125">
        <f t="shared" si="290"/>
        <v>0</v>
      </c>
      <c r="T1030" s="125">
        <f t="shared" si="291"/>
        <v>0</v>
      </c>
      <c r="U1030" s="125">
        <f t="shared" si="292"/>
        <v>0</v>
      </c>
      <c r="V1030" s="126">
        <f t="shared" si="293"/>
        <v>0</v>
      </c>
      <c r="W1030" s="126">
        <f t="shared" si="294"/>
        <v>0</v>
      </c>
      <c r="X1030" s="126">
        <f t="shared" si="295"/>
        <v>0</v>
      </c>
      <c r="Y1030" s="126">
        <f t="shared" si="296"/>
        <v>0</v>
      </c>
      <c r="Z1030" s="126">
        <f t="shared" si="297"/>
        <v>0</v>
      </c>
      <c r="AA1030" s="126">
        <f t="shared" si="298"/>
        <v>0</v>
      </c>
      <c r="AB1030" s="126">
        <f t="shared" si="299"/>
        <v>0</v>
      </c>
      <c r="AC1030" s="126">
        <f t="shared" si="300"/>
        <v>0</v>
      </c>
      <c r="AD1030" s="126">
        <f t="shared" si="301"/>
        <v>0</v>
      </c>
      <c r="AE1030" s="126">
        <f t="shared" si="302"/>
        <v>0</v>
      </c>
      <c r="AF1030" s="127"/>
      <c r="AG1030" s="125"/>
      <c r="AH1030" s="125">
        <f t="shared" si="303"/>
        <v>0</v>
      </c>
      <c r="AI1030" s="125">
        <f t="shared" si="304"/>
        <v>0</v>
      </c>
      <c r="AJ1030" s="125" t="str">
        <f t="shared" si="305"/>
        <v>Correct</v>
      </c>
      <c r="AK1030" s="125"/>
      <c r="AL1030" s="115" t="s">
        <v>83</v>
      </c>
      <c r="AM1030" s="115">
        <v>66</v>
      </c>
      <c r="AN1030" s="115" t="s">
        <v>181</v>
      </c>
      <c r="AO1030" s="115" t="s">
        <v>203</v>
      </c>
      <c r="AP1030" s="115" t="s">
        <v>85</v>
      </c>
      <c r="AQ1030" s="115" t="s">
        <v>86</v>
      </c>
      <c r="AR1030" s="115" t="s">
        <v>87</v>
      </c>
      <c r="AS1030" s="115" t="s">
        <v>88</v>
      </c>
      <c r="AT1030" s="115" t="s">
        <v>89</v>
      </c>
      <c r="AU1030" s="115" t="s">
        <v>106</v>
      </c>
      <c r="AV1030" s="115" t="s">
        <v>91</v>
      </c>
      <c r="AW1030" s="115" t="s">
        <v>91</v>
      </c>
    </row>
    <row r="1031" spans="1:49">
      <c r="A1031" s="115">
        <v>7044851906</v>
      </c>
      <c r="O1031" s="125"/>
      <c r="P1031" s="125">
        <f t="shared" si="288"/>
        <v>0</v>
      </c>
      <c r="Q1031" s="125" t="e">
        <f t="shared" si="289"/>
        <v>#DIV/0!</v>
      </c>
      <c r="R1031" s="125"/>
      <c r="S1031" s="125">
        <f t="shared" si="290"/>
        <v>0</v>
      </c>
      <c r="T1031" s="125">
        <f t="shared" si="291"/>
        <v>0</v>
      </c>
      <c r="U1031" s="125">
        <f t="shared" si="292"/>
        <v>0</v>
      </c>
      <c r="V1031" s="126">
        <f t="shared" si="293"/>
        <v>0</v>
      </c>
      <c r="W1031" s="126">
        <f t="shared" si="294"/>
        <v>0</v>
      </c>
      <c r="X1031" s="126">
        <f t="shared" si="295"/>
        <v>0</v>
      </c>
      <c r="Y1031" s="126">
        <f t="shared" si="296"/>
        <v>0</v>
      </c>
      <c r="Z1031" s="126">
        <f t="shared" si="297"/>
        <v>0</v>
      </c>
      <c r="AA1031" s="126">
        <f t="shared" si="298"/>
        <v>0</v>
      </c>
      <c r="AB1031" s="126">
        <f t="shared" si="299"/>
        <v>0</v>
      </c>
      <c r="AC1031" s="126">
        <f t="shared" si="300"/>
        <v>0</v>
      </c>
      <c r="AD1031" s="126">
        <f t="shared" si="301"/>
        <v>0</v>
      </c>
      <c r="AE1031" s="126">
        <f t="shared" si="302"/>
        <v>0</v>
      </c>
      <c r="AF1031" s="127"/>
      <c r="AG1031" s="125"/>
      <c r="AH1031" s="125">
        <f t="shared" si="303"/>
        <v>0</v>
      </c>
      <c r="AI1031" s="125">
        <f t="shared" si="304"/>
        <v>0</v>
      </c>
      <c r="AJ1031" s="125" t="str">
        <f t="shared" si="305"/>
        <v>Correct</v>
      </c>
      <c r="AK1031" s="125"/>
      <c r="AL1031" s="115" t="s">
        <v>83</v>
      </c>
      <c r="AM1031" s="115">
        <v>90</v>
      </c>
      <c r="AN1031" s="115" t="s">
        <v>432</v>
      </c>
      <c r="AP1031" s="115" t="s">
        <v>92</v>
      </c>
      <c r="AR1031" s="115" t="s">
        <v>87</v>
      </c>
      <c r="AT1031" s="115" t="s">
        <v>102</v>
      </c>
      <c r="AU1031" s="115" t="s">
        <v>106</v>
      </c>
      <c r="AV1031" s="115" t="s">
        <v>91</v>
      </c>
      <c r="AW1031" s="115" t="s">
        <v>86</v>
      </c>
    </row>
    <row r="1032" spans="1:49">
      <c r="A1032" s="115">
        <v>6982474344</v>
      </c>
      <c r="C1032" s="115" t="s">
        <v>19</v>
      </c>
      <c r="K1032" s="115" t="s">
        <v>27</v>
      </c>
      <c r="L1032" s="115" t="s">
        <v>28</v>
      </c>
      <c r="O1032" s="125"/>
      <c r="P1032" s="125">
        <f t="shared" si="288"/>
        <v>3</v>
      </c>
      <c r="Q1032" s="125">
        <f t="shared" si="289"/>
        <v>1</v>
      </c>
      <c r="R1032" s="125"/>
      <c r="S1032" s="125">
        <f t="shared" si="290"/>
        <v>0</v>
      </c>
      <c r="T1032" s="125">
        <f t="shared" si="291"/>
        <v>1</v>
      </c>
      <c r="U1032" s="125">
        <f t="shared" si="292"/>
        <v>0</v>
      </c>
      <c r="V1032" s="126">
        <f t="shared" si="293"/>
        <v>0</v>
      </c>
      <c r="W1032" s="126">
        <f t="shared" si="294"/>
        <v>0</v>
      </c>
      <c r="X1032" s="126">
        <f t="shared" si="295"/>
        <v>0</v>
      </c>
      <c r="Y1032" s="126">
        <f t="shared" si="296"/>
        <v>0</v>
      </c>
      <c r="Z1032" s="126">
        <f t="shared" si="297"/>
        <v>0</v>
      </c>
      <c r="AA1032" s="126">
        <f t="shared" si="298"/>
        <v>0</v>
      </c>
      <c r="AB1032" s="126">
        <f t="shared" si="299"/>
        <v>1</v>
      </c>
      <c r="AC1032" s="126">
        <f t="shared" si="300"/>
        <v>1</v>
      </c>
      <c r="AD1032" s="126">
        <f t="shared" si="301"/>
        <v>0</v>
      </c>
      <c r="AE1032" s="126">
        <f t="shared" si="302"/>
        <v>0</v>
      </c>
      <c r="AF1032" s="127"/>
      <c r="AG1032" s="125"/>
      <c r="AH1032" s="125">
        <f t="shared" si="303"/>
        <v>3</v>
      </c>
      <c r="AI1032" s="125">
        <f t="shared" si="304"/>
        <v>3</v>
      </c>
      <c r="AJ1032" s="125" t="str">
        <f t="shared" si="305"/>
        <v>Correct</v>
      </c>
      <c r="AK1032" s="125"/>
      <c r="AL1032" s="115" t="s">
        <v>83</v>
      </c>
      <c r="AM1032" s="115">
        <v>37</v>
      </c>
      <c r="AN1032" s="115" t="s">
        <v>181</v>
      </c>
      <c r="AO1032" s="115" t="s">
        <v>222</v>
      </c>
      <c r="AP1032" s="115" t="s">
        <v>85</v>
      </c>
      <c r="AQ1032" s="115" t="s">
        <v>86</v>
      </c>
      <c r="AS1032" s="115" t="s">
        <v>101</v>
      </c>
      <c r="AT1032" s="115" t="s">
        <v>89</v>
      </c>
      <c r="AU1032" s="115" t="s">
        <v>90</v>
      </c>
      <c r="AV1032" s="115" t="s">
        <v>91</v>
      </c>
      <c r="AW1032" s="115" t="s">
        <v>91</v>
      </c>
    </row>
    <row r="1033" spans="1:49">
      <c r="A1033" s="115">
        <v>7010996356</v>
      </c>
      <c r="L1033" s="115" t="s">
        <v>28</v>
      </c>
      <c r="O1033" s="125"/>
      <c r="P1033" s="125">
        <f t="shared" si="288"/>
        <v>1</v>
      </c>
      <c r="Q1033" s="125">
        <f t="shared" si="289"/>
        <v>3</v>
      </c>
      <c r="R1033" s="125"/>
      <c r="S1033" s="125">
        <f t="shared" si="290"/>
        <v>0</v>
      </c>
      <c r="T1033" s="125">
        <f t="shared" si="291"/>
        <v>0</v>
      </c>
      <c r="U1033" s="125">
        <f t="shared" si="292"/>
        <v>0</v>
      </c>
      <c r="V1033" s="126">
        <f t="shared" si="293"/>
        <v>0</v>
      </c>
      <c r="W1033" s="126">
        <f t="shared" si="294"/>
        <v>0</v>
      </c>
      <c r="X1033" s="126">
        <f t="shared" si="295"/>
        <v>0</v>
      </c>
      <c r="Y1033" s="126">
        <f t="shared" si="296"/>
        <v>0</v>
      </c>
      <c r="Z1033" s="126">
        <f t="shared" si="297"/>
        <v>0</v>
      </c>
      <c r="AA1033" s="126">
        <f t="shared" si="298"/>
        <v>0</v>
      </c>
      <c r="AB1033" s="126">
        <f t="shared" si="299"/>
        <v>0</v>
      </c>
      <c r="AC1033" s="126">
        <f t="shared" si="300"/>
        <v>1</v>
      </c>
      <c r="AD1033" s="126">
        <f t="shared" si="301"/>
        <v>0</v>
      </c>
      <c r="AE1033" s="126">
        <f t="shared" si="302"/>
        <v>0</v>
      </c>
      <c r="AF1033" s="127"/>
      <c r="AG1033" s="125"/>
      <c r="AH1033" s="125">
        <f t="shared" si="303"/>
        <v>1</v>
      </c>
      <c r="AI1033" s="125">
        <f t="shared" si="304"/>
        <v>1</v>
      </c>
      <c r="AJ1033" s="125" t="str">
        <f t="shared" si="305"/>
        <v>Correct</v>
      </c>
      <c r="AK1033" s="125"/>
      <c r="AL1033" s="115" t="s">
        <v>99</v>
      </c>
      <c r="AM1033" s="115">
        <v>67</v>
      </c>
      <c r="AN1033" s="115" t="s">
        <v>84</v>
      </c>
      <c r="AO1033" s="115" t="s">
        <v>123</v>
      </c>
      <c r="AP1033" s="115" t="s">
        <v>85</v>
      </c>
      <c r="AQ1033" s="115" t="s">
        <v>86</v>
      </c>
      <c r="AR1033" s="115" t="s">
        <v>87</v>
      </c>
      <c r="AS1033" s="115" t="s">
        <v>100</v>
      </c>
      <c r="AT1033" s="115" t="s">
        <v>94</v>
      </c>
      <c r="AU1033" s="115" t="s">
        <v>106</v>
      </c>
      <c r="AV1033" s="115" t="s">
        <v>91</v>
      </c>
      <c r="AW1033" s="115" t="s">
        <v>91</v>
      </c>
    </row>
    <row r="1034" spans="1:49">
      <c r="A1034" s="115">
        <v>6988277953</v>
      </c>
      <c r="L1034" s="115" t="s">
        <v>28</v>
      </c>
      <c r="O1034" s="125"/>
      <c r="P1034" s="125">
        <f t="shared" si="288"/>
        <v>1</v>
      </c>
      <c r="Q1034" s="125">
        <f t="shared" si="289"/>
        <v>3</v>
      </c>
      <c r="R1034" s="125"/>
      <c r="S1034" s="125">
        <f t="shared" si="290"/>
        <v>0</v>
      </c>
      <c r="T1034" s="125">
        <f t="shared" si="291"/>
        <v>0</v>
      </c>
      <c r="U1034" s="125">
        <f t="shared" si="292"/>
        <v>0</v>
      </c>
      <c r="V1034" s="126">
        <f t="shared" si="293"/>
        <v>0</v>
      </c>
      <c r="W1034" s="126">
        <f t="shared" si="294"/>
        <v>0</v>
      </c>
      <c r="X1034" s="126">
        <f t="shared" si="295"/>
        <v>0</v>
      </c>
      <c r="Y1034" s="126">
        <f t="shared" si="296"/>
        <v>0</v>
      </c>
      <c r="Z1034" s="126">
        <f t="shared" si="297"/>
        <v>0</v>
      </c>
      <c r="AA1034" s="126">
        <f t="shared" si="298"/>
        <v>0</v>
      </c>
      <c r="AB1034" s="126">
        <f t="shared" si="299"/>
        <v>0</v>
      </c>
      <c r="AC1034" s="126">
        <f t="shared" si="300"/>
        <v>1</v>
      </c>
      <c r="AD1034" s="126">
        <f t="shared" si="301"/>
        <v>0</v>
      </c>
      <c r="AE1034" s="126">
        <f t="shared" si="302"/>
        <v>0</v>
      </c>
      <c r="AF1034" s="127"/>
      <c r="AG1034" s="125"/>
      <c r="AH1034" s="125">
        <f t="shared" si="303"/>
        <v>1</v>
      </c>
      <c r="AI1034" s="125">
        <f t="shared" si="304"/>
        <v>1</v>
      </c>
      <c r="AJ1034" s="125" t="str">
        <f t="shared" si="305"/>
        <v>Correct</v>
      </c>
      <c r="AK1034" s="125"/>
      <c r="AL1034" s="115" t="s">
        <v>99</v>
      </c>
      <c r="AM1034" s="115">
        <v>63</v>
      </c>
      <c r="AN1034" s="115" t="s">
        <v>84</v>
      </c>
      <c r="AO1034" s="115" t="s">
        <v>131</v>
      </c>
      <c r="AP1034" s="115" t="s">
        <v>85</v>
      </c>
      <c r="AQ1034" s="115" t="s">
        <v>86</v>
      </c>
      <c r="AR1034" s="115" t="s">
        <v>87</v>
      </c>
      <c r="AT1034" s="115" t="s">
        <v>89</v>
      </c>
      <c r="AU1034" s="115" t="s">
        <v>106</v>
      </c>
      <c r="AV1034" s="115" t="s">
        <v>91</v>
      </c>
      <c r="AW1034" s="115" t="s">
        <v>86</v>
      </c>
    </row>
    <row r="1035" spans="1:49">
      <c r="A1035" s="115">
        <v>6988280891</v>
      </c>
      <c r="C1035" s="115" t="s">
        <v>19</v>
      </c>
      <c r="O1035" s="125"/>
      <c r="P1035" s="125">
        <f t="shared" si="288"/>
        <v>1</v>
      </c>
      <c r="Q1035" s="125">
        <f t="shared" si="289"/>
        <v>3</v>
      </c>
      <c r="R1035" s="125"/>
      <c r="S1035" s="125">
        <f t="shared" si="290"/>
        <v>0</v>
      </c>
      <c r="T1035" s="125">
        <f t="shared" si="291"/>
        <v>1</v>
      </c>
      <c r="U1035" s="125">
        <f t="shared" si="292"/>
        <v>0</v>
      </c>
      <c r="V1035" s="126">
        <f t="shared" si="293"/>
        <v>0</v>
      </c>
      <c r="W1035" s="126">
        <f t="shared" si="294"/>
        <v>0</v>
      </c>
      <c r="X1035" s="126">
        <f t="shared" si="295"/>
        <v>0</v>
      </c>
      <c r="Y1035" s="126">
        <f t="shared" si="296"/>
        <v>0</v>
      </c>
      <c r="Z1035" s="126">
        <f t="shared" si="297"/>
        <v>0</v>
      </c>
      <c r="AA1035" s="126">
        <f t="shared" si="298"/>
        <v>0</v>
      </c>
      <c r="AB1035" s="126">
        <f t="shared" si="299"/>
        <v>0</v>
      </c>
      <c r="AC1035" s="126">
        <f t="shared" si="300"/>
        <v>0</v>
      </c>
      <c r="AD1035" s="126">
        <f t="shared" si="301"/>
        <v>0</v>
      </c>
      <c r="AE1035" s="126">
        <f t="shared" si="302"/>
        <v>0</v>
      </c>
      <c r="AF1035" s="127"/>
      <c r="AG1035" s="125"/>
      <c r="AH1035" s="125">
        <f t="shared" si="303"/>
        <v>1</v>
      </c>
      <c r="AI1035" s="125">
        <f t="shared" si="304"/>
        <v>1</v>
      </c>
      <c r="AJ1035" s="125" t="str">
        <f t="shared" si="305"/>
        <v>Correct</v>
      </c>
      <c r="AK1035" s="125"/>
      <c r="AL1035" s="115" t="s">
        <v>83</v>
      </c>
      <c r="AM1035" s="115">
        <v>74</v>
      </c>
      <c r="AN1035" s="115" t="s">
        <v>84</v>
      </c>
      <c r="AO1035" s="115" t="s">
        <v>121</v>
      </c>
      <c r="AP1035" s="115" t="s">
        <v>85</v>
      </c>
      <c r="AQ1035" s="115" t="s">
        <v>86</v>
      </c>
      <c r="AS1035" s="115" t="s">
        <v>96</v>
      </c>
      <c r="AT1035" s="115" t="s">
        <v>112</v>
      </c>
      <c r="AU1035" s="115" t="s">
        <v>106</v>
      </c>
      <c r="AV1035" s="115" t="s">
        <v>91</v>
      </c>
      <c r="AW1035" s="115" t="s">
        <v>86</v>
      </c>
    </row>
    <row r="1036" spans="1:49">
      <c r="A1036" s="115">
        <v>6985441592</v>
      </c>
      <c r="C1036" s="115" t="s">
        <v>19</v>
      </c>
      <c r="O1036" s="125"/>
      <c r="P1036" s="125">
        <f t="shared" si="288"/>
        <v>1</v>
      </c>
      <c r="Q1036" s="125">
        <f t="shared" si="289"/>
        <v>3</v>
      </c>
      <c r="R1036" s="125"/>
      <c r="S1036" s="125">
        <f t="shared" si="290"/>
        <v>0</v>
      </c>
      <c r="T1036" s="125">
        <f t="shared" si="291"/>
        <v>1</v>
      </c>
      <c r="U1036" s="125">
        <f t="shared" si="292"/>
        <v>0</v>
      </c>
      <c r="V1036" s="126">
        <f t="shared" si="293"/>
        <v>0</v>
      </c>
      <c r="W1036" s="126">
        <f t="shared" si="294"/>
        <v>0</v>
      </c>
      <c r="X1036" s="126">
        <f t="shared" si="295"/>
        <v>0</v>
      </c>
      <c r="Y1036" s="126">
        <f t="shared" si="296"/>
        <v>0</v>
      </c>
      <c r="Z1036" s="126">
        <f t="shared" si="297"/>
        <v>0</v>
      </c>
      <c r="AA1036" s="126">
        <f t="shared" si="298"/>
        <v>0</v>
      </c>
      <c r="AB1036" s="126">
        <f t="shared" si="299"/>
        <v>0</v>
      </c>
      <c r="AC1036" s="126">
        <f t="shared" si="300"/>
        <v>0</v>
      </c>
      <c r="AD1036" s="126">
        <f t="shared" si="301"/>
        <v>0</v>
      </c>
      <c r="AE1036" s="126">
        <f t="shared" si="302"/>
        <v>0</v>
      </c>
      <c r="AF1036" s="127"/>
      <c r="AG1036" s="125"/>
      <c r="AH1036" s="125">
        <f t="shared" si="303"/>
        <v>1</v>
      </c>
      <c r="AI1036" s="125">
        <f t="shared" si="304"/>
        <v>1</v>
      </c>
      <c r="AJ1036" s="125" t="str">
        <f t="shared" si="305"/>
        <v>Correct</v>
      </c>
      <c r="AK1036" s="125"/>
      <c r="AL1036" s="115" t="s">
        <v>83</v>
      </c>
      <c r="AM1036" s="115">
        <v>65</v>
      </c>
      <c r="AN1036" s="115" t="s">
        <v>84</v>
      </c>
      <c r="AO1036" s="115" t="s">
        <v>156</v>
      </c>
      <c r="AP1036" s="115" t="s">
        <v>85</v>
      </c>
      <c r="AQ1036" s="115" t="s">
        <v>86</v>
      </c>
      <c r="AU1036" s="115" t="s">
        <v>106</v>
      </c>
      <c r="AV1036" s="115" t="s">
        <v>91</v>
      </c>
    </row>
    <row r="1037" spans="1:49">
      <c r="A1037" s="115">
        <v>7020565426</v>
      </c>
      <c r="C1037" s="115" t="s">
        <v>19</v>
      </c>
      <c r="N1037" s="115" t="s">
        <v>30</v>
      </c>
      <c r="O1037" s="125"/>
      <c r="P1037" s="125">
        <f t="shared" si="288"/>
        <v>2</v>
      </c>
      <c r="Q1037" s="125">
        <f t="shared" si="289"/>
        <v>1.5</v>
      </c>
      <c r="R1037" s="125"/>
      <c r="S1037" s="125">
        <f t="shared" si="290"/>
        <v>0</v>
      </c>
      <c r="T1037" s="125">
        <f t="shared" si="291"/>
        <v>1</v>
      </c>
      <c r="U1037" s="125">
        <f t="shared" si="292"/>
        <v>0</v>
      </c>
      <c r="V1037" s="126">
        <f t="shared" si="293"/>
        <v>0</v>
      </c>
      <c r="W1037" s="126">
        <f t="shared" si="294"/>
        <v>0</v>
      </c>
      <c r="X1037" s="126">
        <f t="shared" si="295"/>
        <v>0</v>
      </c>
      <c r="Y1037" s="126">
        <f t="shared" si="296"/>
        <v>0</v>
      </c>
      <c r="Z1037" s="126">
        <f t="shared" si="297"/>
        <v>0</v>
      </c>
      <c r="AA1037" s="126">
        <f t="shared" si="298"/>
        <v>0</v>
      </c>
      <c r="AB1037" s="126">
        <f t="shared" si="299"/>
        <v>0</v>
      </c>
      <c r="AC1037" s="126">
        <f t="shared" si="300"/>
        <v>0</v>
      </c>
      <c r="AD1037" s="126">
        <f t="shared" si="301"/>
        <v>0</v>
      </c>
      <c r="AE1037" s="126">
        <f t="shared" si="302"/>
        <v>1</v>
      </c>
      <c r="AF1037" s="127"/>
      <c r="AG1037" s="125"/>
      <c r="AH1037" s="125">
        <f t="shared" si="303"/>
        <v>2</v>
      </c>
      <c r="AI1037" s="125">
        <f t="shared" si="304"/>
        <v>2</v>
      </c>
      <c r="AJ1037" s="125" t="str">
        <f t="shared" si="305"/>
        <v>Correct</v>
      </c>
      <c r="AK1037" s="125"/>
      <c r="AL1037" s="115" t="s">
        <v>83</v>
      </c>
      <c r="AM1037" s="115">
        <v>48</v>
      </c>
      <c r="AN1037" s="115" t="s">
        <v>181</v>
      </c>
      <c r="AO1037" s="115" t="s">
        <v>201</v>
      </c>
      <c r="AP1037" s="115" t="s">
        <v>85</v>
      </c>
      <c r="AQ1037" s="115" t="s">
        <v>86</v>
      </c>
      <c r="AR1037" s="115" t="s">
        <v>87</v>
      </c>
      <c r="AT1037" s="115" t="s">
        <v>89</v>
      </c>
      <c r="AU1037" s="115" t="s">
        <v>90</v>
      </c>
      <c r="AV1037" s="115" t="s">
        <v>91</v>
      </c>
      <c r="AW1037" s="115" t="s">
        <v>91</v>
      </c>
    </row>
    <row r="1038" spans="1:49">
      <c r="A1038" s="115">
        <v>6985156207</v>
      </c>
      <c r="C1038" s="115" t="s">
        <v>19</v>
      </c>
      <c r="O1038" s="125"/>
      <c r="P1038" s="125">
        <f t="shared" si="288"/>
        <v>1</v>
      </c>
      <c r="Q1038" s="125">
        <f t="shared" si="289"/>
        <v>3</v>
      </c>
      <c r="R1038" s="125"/>
      <c r="S1038" s="125">
        <f t="shared" si="290"/>
        <v>0</v>
      </c>
      <c r="T1038" s="125">
        <f t="shared" si="291"/>
        <v>1</v>
      </c>
      <c r="U1038" s="125">
        <f t="shared" si="292"/>
        <v>0</v>
      </c>
      <c r="V1038" s="126">
        <f t="shared" si="293"/>
        <v>0</v>
      </c>
      <c r="W1038" s="126">
        <f t="shared" si="294"/>
        <v>0</v>
      </c>
      <c r="X1038" s="126">
        <f t="shared" si="295"/>
        <v>0</v>
      </c>
      <c r="Y1038" s="126">
        <f t="shared" si="296"/>
        <v>0</v>
      </c>
      <c r="Z1038" s="126">
        <f t="shared" si="297"/>
        <v>0</v>
      </c>
      <c r="AA1038" s="126">
        <f t="shared" si="298"/>
        <v>0</v>
      </c>
      <c r="AB1038" s="126">
        <f t="shared" si="299"/>
        <v>0</v>
      </c>
      <c r="AC1038" s="126">
        <f t="shared" si="300"/>
        <v>0</v>
      </c>
      <c r="AD1038" s="126">
        <f t="shared" si="301"/>
        <v>0</v>
      </c>
      <c r="AE1038" s="126">
        <f t="shared" si="302"/>
        <v>0</v>
      </c>
      <c r="AF1038" s="127"/>
      <c r="AG1038" s="125"/>
      <c r="AH1038" s="125">
        <f t="shared" si="303"/>
        <v>1</v>
      </c>
      <c r="AI1038" s="125">
        <f t="shared" si="304"/>
        <v>1</v>
      </c>
      <c r="AJ1038" s="125" t="str">
        <f t="shared" si="305"/>
        <v>Correct</v>
      </c>
      <c r="AK1038" s="125"/>
      <c r="AL1038" s="115" t="s">
        <v>83</v>
      </c>
      <c r="AM1038" s="115">
        <v>54</v>
      </c>
      <c r="AN1038" s="115" t="s">
        <v>181</v>
      </c>
      <c r="AO1038" s="115" t="s">
        <v>184</v>
      </c>
      <c r="AP1038" s="115" t="s">
        <v>85</v>
      </c>
      <c r="AR1038" s="115" t="s">
        <v>87</v>
      </c>
      <c r="AS1038" s="115" t="s">
        <v>93</v>
      </c>
      <c r="AT1038" s="115" t="s">
        <v>112</v>
      </c>
      <c r="AU1038" s="115" t="s">
        <v>103</v>
      </c>
      <c r="AV1038" s="115" t="s">
        <v>91</v>
      </c>
      <c r="AW1038" s="115" t="s">
        <v>86</v>
      </c>
    </row>
    <row r="1039" spans="1:49">
      <c r="A1039" s="115">
        <v>7011314523</v>
      </c>
      <c r="M1039" s="115" t="s">
        <v>29</v>
      </c>
      <c r="O1039" s="125"/>
      <c r="P1039" s="125">
        <f t="shared" si="288"/>
        <v>1</v>
      </c>
      <c r="Q1039" s="125">
        <f t="shared" si="289"/>
        <v>3</v>
      </c>
      <c r="R1039" s="125"/>
      <c r="S1039" s="125">
        <f t="shared" si="290"/>
        <v>0</v>
      </c>
      <c r="T1039" s="125">
        <f t="shared" si="291"/>
        <v>0</v>
      </c>
      <c r="U1039" s="125">
        <f t="shared" si="292"/>
        <v>0</v>
      </c>
      <c r="V1039" s="126">
        <f t="shared" si="293"/>
        <v>0</v>
      </c>
      <c r="W1039" s="126">
        <f t="shared" si="294"/>
        <v>0</v>
      </c>
      <c r="X1039" s="126">
        <f t="shared" si="295"/>
        <v>0</v>
      </c>
      <c r="Y1039" s="126">
        <f t="shared" si="296"/>
        <v>0</v>
      </c>
      <c r="Z1039" s="126">
        <f t="shared" si="297"/>
        <v>0</v>
      </c>
      <c r="AA1039" s="126">
        <f t="shared" si="298"/>
        <v>0</v>
      </c>
      <c r="AB1039" s="126">
        <f t="shared" si="299"/>
        <v>0</v>
      </c>
      <c r="AC1039" s="126">
        <f t="shared" si="300"/>
        <v>0</v>
      </c>
      <c r="AD1039" s="126">
        <f t="shared" si="301"/>
        <v>1</v>
      </c>
      <c r="AE1039" s="126">
        <f t="shared" si="302"/>
        <v>0</v>
      </c>
      <c r="AF1039" s="127"/>
      <c r="AG1039" s="125"/>
      <c r="AH1039" s="125">
        <f t="shared" si="303"/>
        <v>1</v>
      </c>
      <c r="AI1039" s="125">
        <f t="shared" si="304"/>
        <v>1</v>
      </c>
      <c r="AJ1039" s="125" t="str">
        <f t="shared" si="305"/>
        <v>Correct</v>
      </c>
      <c r="AK1039" s="125"/>
      <c r="AL1039" s="115" t="s">
        <v>83</v>
      </c>
      <c r="AM1039" s="115">
        <v>72</v>
      </c>
      <c r="AN1039" s="115" t="s">
        <v>84</v>
      </c>
      <c r="AO1039" s="115" t="s">
        <v>143</v>
      </c>
      <c r="AP1039" s="115" t="s">
        <v>110</v>
      </c>
      <c r="AQ1039" s="115" t="s">
        <v>86</v>
      </c>
      <c r="AS1039" s="115" t="s">
        <v>104</v>
      </c>
      <c r="AT1039" s="115" t="s">
        <v>89</v>
      </c>
      <c r="AU1039" s="115" t="s">
        <v>106</v>
      </c>
      <c r="AV1039" s="115" t="s">
        <v>91</v>
      </c>
      <c r="AW1039" s="115" t="s">
        <v>91</v>
      </c>
    </row>
    <row r="1040" spans="1:49">
      <c r="A1040" s="115">
        <v>7007923076</v>
      </c>
      <c r="O1040" s="125"/>
      <c r="P1040" s="125">
        <f t="shared" si="288"/>
        <v>0</v>
      </c>
      <c r="Q1040" s="125" t="e">
        <f t="shared" si="289"/>
        <v>#DIV/0!</v>
      </c>
      <c r="R1040" s="125"/>
      <c r="S1040" s="125">
        <f t="shared" si="290"/>
        <v>0</v>
      </c>
      <c r="T1040" s="125">
        <f t="shared" si="291"/>
        <v>0</v>
      </c>
      <c r="U1040" s="125">
        <f t="shared" si="292"/>
        <v>0</v>
      </c>
      <c r="V1040" s="126">
        <f t="shared" si="293"/>
        <v>0</v>
      </c>
      <c r="W1040" s="126">
        <f t="shared" si="294"/>
        <v>0</v>
      </c>
      <c r="X1040" s="126">
        <f t="shared" si="295"/>
        <v>0</v>
      </c>
      <c r="Y1040" s="126">
        <f t="shared" si="296"/>
        <v>0</v>
      </c>
      <c r="Z1040" s="126">
        <f t="shared" si="297"/>
        <v>0</v>
      </c>
      <c r="AA1040" s="126">
        <f t="shared" si="298"/>
        <v>0</v>
      </c>
      <c r="AB1040" s="126">
        <f t="shared" si="299"/>
        <v>0</v>
      </c>
      <c r="AC1040" s="126">
        <f t="shared" si="300"/>
        <v>0</v>
      </c>
      <c r="AD1040" s="126">
        <f t="shared" si="301"/>
        <v>0</v>
      </c>
      <c r="AE1040" s="126">
        <f t="shared" si="302"/>
        <v>0</v>
      </c>
      <c r="AF1040" s="127"/>
      <c r="AG1040" s="125"/>
      <c r="AH1040" s="125">
        <f t="shared" si="303"/>
        <v>0</v>
      </c>
      <c r="AI1040" s="125">
        <f t="shared" si="304"/>
        <v>0</v>
      </c>
      <c r="AJ1040" s="125" t="str">
        <f t="shared" si="305"/>
        <v>Correct</v>
      </c>
      <c r="AK1040" s="125"/>
      <c r="AL1040" s="115" t="s">
        <v>83</v>
      </c>
      <c r="AM1040" s="115">
        <v>75</v>
      </c>
      <c r="AN1040" s="115" t="s">
        <v>84</v>
      </c>
      <c r="AO1040" s="115" t="s">
        <v>125</v>
      </c>
      <c r="AP1040" s="115" t="s">
        <v>85</v>
      </c>
      <c r="AQ1040" s="115" t="s">
        <v>86</v>
      </c>
      <c r="AR1040" s="115" t="s">
        <v>87</v>
      </c>
      <c r="AT1040" s="115" t="s">
        <v>111</v>
      </c>
      <c r="AU1040" s="115" t="s">
        <v>106</v>
      </c>
      <c r="AV1040" s="115" t="s">
        <v>91</v>
      </c>
      <c r="AW1040" s="115" t="s">
        <v>91</v>
      </c>
    </row>
    <row r="1041" spans="1:49">
      <c r="A1041" s="115">
        <v>6988279662</v>
      </c>
      <c r="O1041" s="125"/>
      <c r="P1041" s="125">
        <f t="shared" si="288"/>
        <v>0</v>
      </c>
      <c r="Q1041" s="125" t="e">
        <f t="shared" si="289"/>
        <v>#DIV/0!</v>
      </c>
      <c r="R1041" s="125"/>
      <c r="S1041" s="125">
        <f t="shared" si="290"/>
        <v>0</v>
      </c>
      <c r="T1041" s="125">
        <f t="shared" si="291"/>
        <v>0</v>
      </c>
      <c r="U1041" s="125">
        <f t="shared" si="292"/>
        <v>0</v>
      </c>
      <c r="V1041" s="126">
        <f t="shared" si="293"/>
        <v>0</v>
      </c>
      <c r="W1041" s="126">
        <f t="shared" si="294"/>
        <v>0</v>
      </c>
      <c r="X1041" s="126">
        <f t="shared" si="295"/>
        <v>0</v>
      </c>
      <c r="Y1041" s="126">
        <f t="shared" si="296"/>
        <v>0</v>
      </c>
      <c r="Z1041" s="126">
        <f t="shared" si="297"/>
        <v>0</v>
      </c>
      <c r="AA1041" s="126">
        <f t="shared" si="298"/>
        <v>0</v>
      </c>
      <c r="AB1041" s="126">
        <f t="shared" si="299"/>
        <v>0</v>
      </c>
      <c r="AC1041" s="126">
        <f t="shared" si="300"/>
        <v>0</v>
      </c>
      <c r="AD1041" s="126">
        <f t="shared" si="301"/>
        <v>0</v>
      </c>
      <c r="AE1041" s="126">
        <f t="shared" si="302"/>
        <v>0</v>
      </c>
      <c r="AF1041" s="127"/>
      <c r="AG1041" s="125"/>
      <c r="AH1041" s="125">
        <f t="shared" si="303"/>
        <v>0</v>
      </c>
      <c r="AI1041" s="125">
        <f t="shared" si="304"/>
        <v>0</v>
      </c>
      <c r="AJ1041" s="125" t="str">
        <f t="shared" si="305"/>
        <v>Correct</v>
      </c>
      <c r="AK1041" s="125"/>
      <c r="AL1041" s="115" t="s">
        <v>83</v>
      </c>
      <c r="AN1041" s="115" t="s">
        <v>84</v>
      </c>
      <c r="AP1041" s="115" t="s">
        <v>85</v>
      </c>
      <c r="AQ1041" s="115" t="s">
        <v>86</v>
      </c>
      <c r="AR1041" s="115" t="s">
        <v>87</v>
      </c>
      <c r="AT1041" s="115" t="s">
        <v>111</v>
      </c>
      <c r="AU1041" s="115" t="s">
        <v>106</v>
      </c>
      <c r="AV1041" s="115" t="s">
        <v>91</v>
      </c>
      <c r="AW1041" s="115" t="s">
        <v>86</v>
      </c>
    </row>
    <row r="1042" spans="1:49">
      <c r="A1042" s="115">
        <v>7007912273</v>
      </c>
      <c r="O1042" s="125"/>
      <c r="P1042" s="125">
        <f t="shared" si="288"/>
        <v>0</v>
      </c>
      <c r="Q1042" s="125" t="e">
        <f t="shared" si="289"/>
        <v>#DIV/0!</v>
      </c>
      <c r="R1042" s="125"/>
      <c r="S1042" s="125">
        <f t="shared" si="290"/>
        <v>0</v>
      </c>
      <c r="T1042" s="125">
        <f t="shared" si="291"/>
        <v>0</v>
      </c>
      <c r="U1042" s="125">
        <f t="shared" si="292"/>
        <v>0</v>
      </c>
      <c r="V1042" s="126">
        <f t="shared" si="293"/>
        <v>0</v>
      </c>
      <c r="W1042" s="126">
        <f t="shared" si="294"/>
        <v>0</v>
      </c>
      <c r="X1042" s="126">
        <f t="shared" si="295"/>
        <v>0</v>
      </c>
      <c r="Y1042" s="126">
        <f t="shared" si="296"/>
        <v>0</v>
      </c>
      <c r="Z1042" s="126">
        <f t="shared" si="297"/>
        <v>0</v>
      </c>
      <c r="AA1042" s="126">
        <f t="shared" si="298"/>
        <v>0</v>
      </c>
      <c r="AB1042" s="126">
        <f t="shared" si="299"/>
        <v>0</v>
      </c>
      <c r="AC1042" s="126">
        <f t="shared" si="300"/>
        <v>0</v>
      </c>
      <c r="AD1042" s="126">
        <f t="shared" si="301"/>
        <v>0</v>
      </c>
      <c r="AE1042" s="126">
        <f t="shared" si="302"/>
        <v>0</v>
      </c>
      <c r="AF1042" s="127"/>
      <c r="AG1042" s="125"/>
      <c r="AH1042" s="125">
        <f t="shared" si="303"/>
        <v>0</v>
      </c>
      <c r="AI1042" s="125">
        <f t="shared" si="304"/>
        <v>0</v>
      </c>
      <c r="AJ1042" s="125" t="str">
        <f t="shared" si="305"/>
        <v>Correct</v>
      </c>
      <c r="AK1042" s="125"/>
      <c r="AL1042" s="115" t="s">
        <v>99</v>
      </c>
      <c r="AM1042" s="115">
        <v>67</v>
      </c>
      <c r="AN1042" s="115" t="s">
        <v>181</v>
      </c>
      <c r="AO1042" s="115" t="s">
        <v>197</v>
      </c>
      <c r="AP1042" s="115" t="s">
        <v>85</v>
      </c>
      <c r="AQ1042" s="115" t="s">
        <v>86</v>
      </c>
      <c r="AR1042" s="115" t="s">
        <v>87</v>
      </c>
      <c r="AT1042" s="115" t="s">
        <v>89</v>
      </c>
      <c r="AU1042" s="115" t="s">
        <v>106</v>
      </c>
      <c r="AV1042" s="115" t="s">
        <v>91</v>
      </c>
      <c r="AW1042" s="115" t="s">
        <v>86</v>
      </c>
    </row>
    <row r="1043" spans="1:49">
      <c r="A1043" s="115">
        <v>6985462853</v>
      </c>
      <c r="O1043" s="125"/>
      <c r="P1043" s="125">
        <f t="shared" si="288"/>
        <v>0</v>
      </c>
      <c r="Q1043" s="125" t="e">
        <f t="shared" si="289"/>
        <v>#DIV/0!</v>
      </c>
      <c r="R1043" s="125"/>
      <c r="S1043" s="125">
        <f t="shared" si="290"/>
        <v>0</v>
      </c>
      <c r="T1043" s="125">
        <f t="shared" si="291"/>
        <v>0</v>
      </c>
      <c r="U1043" s="125">
        <f t="shared" si="292"/>
        <v>0</v>
      </c>
      <c r="V1043" s="126">
        <f t="shared" si="293"/>
        <v>0</v>
      </c>
      <c r="W1043" s="126">
        <f t="shared" si="294"/>
        <v>0</v>
      </c>
      <c r="X1043" s="126">
        <f t="shared" si="295"/>
        <v>0</v>
      </c>
      <c r="Y1043" s="126">
        <f t="shared" si="296"/>
        <v>0</v>
      </c>
      <c r="Z1043" s="126">
        <f t="shared" si="297"/>
        <v>0</v>
      </c>
      <c r="AA1043" s="126">
        <f t="shared" si="298"/>
        <v>0</v>
      </c>
      <c r="AB1043" s="126">
        <f t="shared" si="299"/>
        <v>0</v>
      </c>
      <c r="AC1043" s="126">
        <f t="shared" si="300"/>
        <v>0</v>
      </c>
      <c r="AD1043" s="126">
        <f t="shared" si="301"/>
        <v>0</v>
      </c>
      <c r="AE1043" s="126">
        <f t="shared" si="302"/>
        <v>0</v>
      </c>
      <c r="AF1043" s="127"/>
      <c r="AG1043" s="125"/>
      <c r="AH1043" s="125">
        <f t="shared" si="303"/>
        <v>0</v>
      </c>
      <c r="AI1043" s="125">
        <f t="shared" si="304"/>
        <v>0</v>
      </c>
      <c r="AJ1043" s="125" t="str">
        <f t="shared" si="305"/>
        <v>Correct</v>
      </c>
      <c r="AK1043" s="125"/>
      <c r="AL1043" s="115" t="s">
        <v>99</v>
      </c>
      <c r="AM1043" s="115">
        <v>90</v>
      </c>
      <c r="AN1043" s="115" t="s">
        <v>181</v>
      </c>
      <c r="AO1043" s="115" t="s">
        <v>199</v>
      </c>
      <c r="AP1043" s="115" t="s">
        <v>85</v>
      </c>
      <c r="AQ1043" s="115" t="s">
        <v>86</v>
      </c>
      <c r="AT1043" s="115" t="s">
        <v>89</v>
      </c>
      <c r="AU1043" s="115" t="s">
        <v>106</v>
      </c>
      <c r="AV1043" s="115" t="s">
        <v>91</v>
      </c>
      <c r="AW1043" s="115" t="s">
        <v>86</v>
      </c>
    </row>
    <row r="1044" spans="1:49">
      <c r="A1044" s="115">
        <v>6982463126</v>
      </c>
      <c r="O1044" s="125"/>
      <c r="P1044" s="125">
        <f t="shared" si="288"/>
        <v>0</v>
      </c>
      <c r="Q1044" s="125" t="e">
        <f t="shared" si="289"/>
        <v>#DIV/0!</v>
      </c>
      <c r="R1044" s="125"/>
      <c r="S1044" s="125">
        <f t="shared" si="290"/>
        <v>0</v>
      </c>
      <c r="T1044" s="125">
        <f t="shared" si="291"/>
        <v>0</v>
      </c>
      <c r="U1044" s="125">
        <f t="shared" si="292"/>
        <v>0</v>
      </c>
      <c r="V1044" s="126">
        <f t="shared" si="293"/>
        <v>0</v>
      </c>
      <c r="W1044" s="126">
        <f t="shared" si="294"/>
        <v>0</v>
      </c>
      <c r="X1044" s="126">
        <f t="shared" si="295"/>
        <v>0</v>
      </c>
      <c r="Y1044" s="126">
        <f t="shared" si="296"/>
        <v>0</v>
      </c>
      <c r="Z1044" s="126">
        <f t="shared" si="297"/>
        <v>0</v>
      </c>
      <c r="AA1044" s="126">
        <f t="shared" si="298"/>
        <v>0</v>
      </c>
      <c r="AB1044" s="126">
        <f t="shared" si="299"/>
        <v>0</v>
      </c>
      <c r="AC1044" s="126">
        <f t="shared" si="300"/>
        <v>0</v>
      </c>
      <c r="AD1044" s="126">
        <f t="shared" si="301"/>
        <v>0</v>
      </c>
      <c r="AE1044" s="126">
        <f t="shared" si="302"/>
        <v>0</v>
      </c>
      <c r="AF1044" s="127"/>
      <c r="AG1044" s="125"/>
      <c r="AH1044" s="125">
        <f t="shared" si="303"/>
        <v>0</v>
      </c>
      <c r="AI1044" s="125">
        <f t="shared" si="304"/>
        <v>0</v>
      </c>
      <c r="AJ1044" s="125" t="str">
        <f t="shared" si="305"/>
        <v>Correct</v>
      </c>
      <c r="AK1044" s="125"/>
      <c r="AL1044" s="115" t="s">
        <v>99</v>
      </c>
      <c r="AM1044" s="115">
        <v>60</v>
      </c>
      <c r="AN1044" s="115" t="s">
        <v>181</v>
      </c>
      <c r="AO1044" s="115" t="s">
        <v>239</v>
      </c>
      <c r="AP1044" s="115" t="s">
        <v>85</v>
      </c>
      <c r="AQ1044" s="115" t="s">
        <v>86</v>
      </c>
      <c r="AS1044" s="115" t="s">
        <v>101</v>
      </c>
      <c r="AT1044" s="115" t="s">
        <v>102</v>
      </c>
      <c r="AU1044" s="115" t="s">
        <v>90</v>
      </c>
      <c r="AV1044" s="115" t="s">
        <v>91</v>
      </c>
      <c r="AW1044" s="115" t="s">
        <v>91</v>
      </c>
    </row>
    <row r="1045" spans="1:49">
      <c r="A1045" s="115">
        <v>6984053452</v>
      </c>
      <c r="M1045" s="115" t="s">
        <v>29</v>
      </c>
      <c r="O1045" s="125"/>
      <c r="P1045" s="125">
        <f t="shared" si="288"/>
        <v>1</v>
      </c>
      <c r="Q1045" s="125">
        <f t="shared" si="289"/>
        <v>3</v>
      </c>
      <c r="R1045" s="125"/>
      <c r="S1045" s="125">
        <f t="shared" si="290"/>
        <v>0</v>
      </c>
      <c r="T1045" s="125">
        <f t="shared" si="291"/>
        <v>0</v>
      </c>
      <c r="U1045" s="125">
        <f t="shared" si="292"/>
        <v>0</v>
      </c>
      <c r="V1045" s="126">
        <f t="shared" si="293"/>
        <v>0</v>
      </c>
      <c r="W1045" s="126">
        <f t="shared" si="294"/>
        <v>0</v>
      </c>
      <c r="X1045" s="126">
        <f t="shared" si="295"/>
        <v>0</v>
      </c>
      <c r="Y1045" s="126">
        <f t="shared" si="296"/>
        <v>0</v>
      </c>
      <c r="Z1045" s="126">
        <f t="shared" si="297"/>
        <v>0</v>
      </c>
      <c r="AA1045" s="126">
        <f t="shared" si="298"/>
        <v>0</v>
      </c>
      <c r="AB1045" s="126">
        <f t="shared" si="299"/>
        <v>0</v>
      </c>
      <c r="AC1045" s="126">
        <f t="shared" si="300"/>
        <v>0</v>
      </c>
      <c r="AD1045" s="126">
        <f t="shared" si="301"/>
        <v>1</v>
      </c>
      <c r="AE1045" s="126">
        <f t="shared" si="302"/>
        <v>0</v>
      </c>
      <c r="AF1045" s="127"/>
      <c r="AG1045" s="125"/>
      <c r="AH1045" s="125">
        <f t="shared" si="303"/>
        <v>1</v>
      </c>
      <c r="AI1045" s="125">
        <f t="shared" si="304"/>
        <v>1</v>
      </c>
      <c r="AJ1045" s="125" t="str">
        <f t="shared" si="305"/>
        <v>Correct</v>
      </c>
      <c r="AK1045" s="125"/>
      <c r="AL1045" s="115"/>
    </row>
    <row r="1046" spans="1:49">
      <c r="A1046" s="115">
        <v>7045792767</v>
      </c>
      <c r="C1046" s="115" t="s">
        <v>19</v>
      </c>
      <c r="H1046" s="115" t="s">
        <v>24</v>
      </c>
      <c r="L1046" s="115" t="s">
        <v>28</v>
      </c>
      <c r="O1046" s="125"/>
      <c r="P1046" s="125">
        <f t="shared" si="288"/>
        <v>3</v>
      </c>
      <c r="Q1046" s="125">
        <f t="shared" si="289"/>
        <v>1</v>
      </c>
      <c r="R1046" s="125"/>
      <c r="S1046" s="125">
        <f t="shared" si="290"/>
        <v>0</v>
      </c>
      <c r="T1046" s="125">
        <f t="shared" si="291"/>
        <v>1</v>
      </c>
      <c r="U1046" s="125">
        <f t="shared" si="292"/>
        <v>0</v>
      </c>
      <c r="V1046" s="126">
        <f t="shared" si="293"/>
        <v>0</v>
      </c>
      <c r="W1046" s="126">
        <f t="shared" si="294"/>
        <v>0</v>
      </c>
      <c r="X1046" s="126">
        <f t="shared" si="295"/>
        <v>0</v>
      </c>
      <c r="Y1046" s="126">
        <f t="shared" si="296"/>
        <v>1</v>
      </c>
      <c r="Z1046" s="126">
        <f t="shared" si="297"/>
        <v>0</v>
      </c>
      <c r="AA1046" s="126">
        <f t="shared" si="298"/>
        <v>0</v>
      </c>
      <c r="AB1046" s="126">
        <f t="shared" si="299"/>
        <v>0</v>
      </c>
      <c r="AC1046" s="126">
        <f t="shared" si="300"/>
        <v>1</v>
      </c>
      <c r="AD1046" s="126">
        <f t="shared" si="301"/>
        <v>0</v>
      </c>
      <c r="AE1046" s="126">
        <f t="shared" si="302"/>
        <v>0</v>
      </c>
      <c r="AF1046" s="127"/>
      <c r="AG1046" s="125"/>
      <c r="AH1046" s="125">
        <f t="shared" si="303"/>
        <v>3</v>
      </c>
      <c r="AI1046" s="125">
        <f t="shared" si="304"/>
        <v>3</v>
      </c>
      <c r="AJ1046" s="125" t="str">
        <f t="shared" si="305"/>
        <v>Correct</v>
      </c>
      <c r="AK1046" s="125"/>
      <c r="AL1046" s="115" t="s">
        <v>83</v>
      </c>
      <c r="AM1046" s="115">
        <v>92</v>
      </c>
      <c r="AN1046" s="115" t="s">
        <v>181</v>
      </c>
      <c r="AO1046" s="115" t="s">
        <v>238</v>
      </c>
      <c r="AP1046" s="115" t="s">
        <v>85</v>
      </c>
      <c r="AQ1046" s="115" t="s">
        <v>86</v>
      </c>
      <c r="AS1046" s="115" t="s">
        <v>96</v>
      </c>
      <c r="AT1046" s="115" t="s">
        <v>94</v>
      </c>
      <c r="AU1046" s="115" t="s">
        <v>106</v>
      </c>
      <c r="AV1046" s="115" t="s">
        <v>91</v>
      </c>
      <c r="AW1046" s="115" t="s">
        <v>91</v>
      </c>
    </row>
    <row r="1047" spans="1:49">
      <c r="A1047" s="115">
        <v>7020352829</v>
      </c>
      <c r="C1047" s="115" t="s">
        <v>19</v>
      </c>
      <c r="L1047" s="115" t="s">
        <v>28</v>
      </c>
      <c r="O1047" s="125"/>
      <c r="P1047" s="125">
        <f t="shared" si="288"/>
        <v>2</v>
      </c>
      <c r="Q1047" s="125">
        <f t="shared" si="289"/>
        <v>1.5</v>
      </c>
      <c r="R1047" s="125"/>
      <c r="S1047" s="125">
        <f t="shared" si="290"/>
        <v>0</v>
      </c>
      <c r="T1047" s="125">
        <f t="shared" si="291"/>
        <v>1</v>
      </c>
      <c r="U1047" s="125">
        <f t="shared" si="292"/>
        <v>0</v>
      </c>
      <c r="V1047" s="126">
        <f t="shared" si="293"/>
        <v>0</v>
      </c>
      <c r="W1047" s="126">
        <f t="shared" si="294"/>
        <v>0</v>
      </c>
      <c r="X1047" s="126">
        <f t="shared" si="295"/>
        <v>0</v>
      </c>
      <c r="Y1047" s="126">
        <f t="shared" si="296"/>
        <v>0</v>
      </c>
      <c r="Z1047" s="126">
        <f t="shared" si="297"/>
        <v>0</v>
      </c>
      <c r="AA1047" s="126">
        <f t="shared" si="298"/>
        <v>0</v>
      </c>
      <c r="AB1047" s="126">
        <f t="shared" si="299"/>
        <v>0</v>
      </c>
      <c r="AC1047" s="126">
        <f t="shared" si="300"/>
        <v>1</v>
      </c>
      <c r="AD1047" s="126">
        <f t="shared" si="301"/>
        <v>0</v>
      </c>
      <c r="AE1047" s="126">
        <f t="shared" si="302"/>
        <v>0</v>
      </c>
      <c r="AF1047" s="127"/>
      <c r="AG1047" s="125"/>
      <c r="AH1047" s="125">
        <f t="shared" si="303"/>
        <v>2</v>
      </c>
      <c r="AI1047" s="125">
        <f t="shared" si="304"/>
        <v>2</v>
      </c>
      <c r="AJ1047" s="125" t="str">
        <f t="shared" si="305"/>
        <v>Correct</v>
      </c>
      <c r="AK1047" s="125"/>
      <c r="AL1047" s="115" t="s">
        <v>99</v>
      </c>
      <c r="AM1047" s="115">
        <v>23</v>
      </c>
      <c r="AN1047" s="115" t="s">
        <v>181</v>
      </c>
      <c r="AO1047" s="115" t="s">
        <v>186</v>
      </c>
      <c r="AP1047" s="115" t="s">
        <v>85</v>
      </c>
      <c r="AR1047" s="115" t="s">
        <v>87</v>
      </c>
      <c r="AS1047" s="115" t="s">
        <v>101</v>
      </c>
      <c r="AT1047" s="115" t="s">
        <v>94</v>
      </c>
      <c r="AU1047" s="115" t="s">
        <v>90</v>
      </c>
      <c r="AV1047" s="115" t="s">
        <v>91</v>
      </c>
      <c r="AW1047" s="115" t="s">
        <v>91</v>
      </c>
    </row>
    <row r="1048" spans="1:49">
      <c r="A1048" s="115">
        <v>7020342204</v>
      </c>
      <c r="B1048" s="115" t="s">
        <v>18</v>
      </c>
      <c r="C1048" s="115" t="s">
        <v>19</v>
      </c>
      <c r="L1048" s="115" t="s">
        <v>28</v>
      </c>
      <c r="O1048" s="125"/>
      <c r="P1048" s="125">
        <f t="shared" si="288"/>
        <v>3</v>
      </c>
      <c r="Q1048" s="125">
        <f t="shared" si="289"/>
        <v>1</v>
      </c>
      <c r="R1048" s="125"/>
      <c r="S1048" s="125">
        <f t="shared" si="290"/>
        <v>1</v>
      </c>
      <c r="T1048" s="125">
        <f t="shared" si="291"/>
        <v>1</v>
      </c>
      <c r="U1048" s="125">
        <f t="shared" si="292"/>
        <v>0</v>
      </c>
      <c r="V1048" s="126">
        <f t="shared" si="293"/>
        <v>0</v>
      </c>
      <c r="W1048" s="126">
        <f t="shared" si="294"/>
        <v>0</v>
      </c>
      <c r="X1048" s="126">
        <f t="shared" si="295"/>
        <v>0</v>
      </c>
      <c r="Y1048" s="126">
        <f t="shared" si="296"/>
        <v>0</v>
      </c>
      <c r="Z1048" s="126">
        <f t="shared" si="297"/>
        <v>0</v>
      </c>
      <c r="AA1048" s="126">
        <f t="shared" si="298"/>
        <v>0</v>
      </c>
      <c r="AB1048" s="126">
        <f t="shared" si="299"/>
        <v>0</v>
      </c>
      <c r="AC1048" s="126">
        <f t="shared" si="300"/>
        <v>1</v>
      </c>
      <c r="AD1048" s="126">
        <f t="shared" si="301"/>
        <v>0</v>
      </c>
      <c r="AE1048" s="126">
        <f t="shared" si="302"/>
        <v>0</v>
      </c>
      <c r="AF1048" s="127"/>
      <c r="AG1048" s="125"/>
      <c r="AH1048" s="125">
        <f t="shared" si="303"/>
        <v>3</v>
      </c>
      <c r="AI1048" s="125">
        <f t="shared" si="304"/>
        <v>3</v>
      </c>
      <c r="AJ1048" s="125" t="str">
        <f t="shared" si="305"/>
        <v>Correct</v>
      </c>
      <c r="AK1048" s="125"/>
      <c r="AL1048" s="115" t="s">
        <v>83</v>
      </c>
      <c r="AM1048" s="115">
        <v>45</v>
      </c>
      <c r="AP1048" s="115" t="s">
        <v>85</v>
      </c>
      <c r="AQ1048" s="115" t="s">
        <v>86</v>
      </c>
      <c r="AR1048" s="115" t="s">
        <v>87</v>
      </c>
      <c r="AT1048" s="115" t="s">
        <v>102</v>
      </c>
      <c r="AU1048" s="115" t="s">
        <v>90</v>
      </c>
      <c r="AV1048" s="115" t="s">
        <v>91</v>
      </c>
    </row>
    <row r="1049" spans="1:49">
      <c r="A1049" s="115">
        <v>5607811603</v>
      </c>
      <c r="L1049" s="115" t="s">
        <v>28</v>
      </c>
      <c r="O1049" s="125"/>
      <c r="P1049" s="125">
        <f t="shared" si="288"/>
        <v>1</v>
      </c>
      <c r="Q1049" s="125">
        <f t="shared" si="289"/>
        <v>3</v>
      </c>
      <c r="R1049" s="125"/>
      <c r="S1049" s="125">
        <f t="shared" si="290"/>
        <v>0</v>
      </c>
      <c r="T1049" s="125">
        <f t="shared" si="291"/>
        <v>0</v>
      </c>
      <c r="U1049" s="125">
        <f t="shared" si="292"/>
        <v>0</v>
      </c>
      <c r="V1049" s="126">
        <f t="shared" si="293"/>
        <v>0</v>
      </c>
      <c r="W1049" s="126">
        <f t="shared" si="294"/>
        <v>0</v>
      </c>
      <c r="X1049" s="126">
        <f t="shared" si="295"/>
        <v>0</v>
      </c>
      <c r="Y1049" s="126">
        <f t="shared" si="296"/>
        <v>0</v>
      </c>
      <c r="Z1049" s="126">
        <f t="shared" si="297"/>
        <v>0</v>
      </c>
      <c r="AA1049" s="126">
        <f t="shared" si="298"/>
        <v>0</v>
      </c>
      <c r="AB1049" s="126">
        <f t="shared" si="299"/>
        <v>0</v>
      </c>
      <c r="AC1049" s="126">
        <f t="shared" si="300"/>
        <v>1</v>
      </c>
      <c r="AD1049" s="126">
        <f t="shared" si="301"/>
        <v>0</v>
      </c>
      <c r="AE1049" s="126">
        <f t="shared" si="302"/>
        <v>0</v>
      </c>
      <c r="AF1049" s="127"/>
      <c r="AG1049" s="125"/>
      <c r="AH1049" s="125">
        <f t="shared" si="303"/>
        <v>1</v>
      </c>
      <c r="AI1049" s="125">
        <f t="shared" si="304"/>
        <v>1</v>
      </c>
      <c r="AJ1049" s="125" t="str">
        <f t="shared" si="305"/>
        <v>Correct</v>
      </c>
      <c r="AK1049" s="125"/>
      <c r="AL1049" s="115" t="s">
        <v>99</v>
      </c>
      <c r="AM1049" s="115">
        <v>26</v>
      </c>
      <c r="AN1049" s="115" t="s">
        <v>84</v>
      </c>
      <c r="AO1049" s="115" t="s">
        <v>445</v>
      </c>
      <c r="AP1049" s="115" t="s">
        <v>107</v>
      </c>
      <c r="AQ1049" s="115" t="s">
        <v>91</v>
      </c>
      <c r="AR1049" s="115" t="s">
        <v>108</v>
      </c>
      <c r="AS1049" s="115" t="s">
        <v>93</v>
      </c>
      <c r="AT1049" s="115" t="s">
        <v>102</v>
      </c>
      <c r="AU1049" s="115" t="s">
        <v>113</v>
      </c>
      <c r="AV1049" s="115" t="s">
        <v>91</v>
      </c>
    </row>
    <row r="1050" spans="1:49">
      <c r="A1050" s="115">
        <v>5607811353</v>
      </c>
      <c r="L1050" s="115" t="s">
        <v>28</v>
      </c>
      <c r="O1050" s="125"/>
      <c r="P1050" s="125">
        <f t="shared" si="288"/>
        <v>1</v>
      </c>
      <c r="Q1050" s="125">
        <f t="shared" si="289"/>
        <v>3</v>
      </c>
      <c r="R1050" s="125"/>
      <c r="S1050" s="125">
        <f t="shared" si="290"/>
        <v>0</v>
      </c>
      <c r="T1050" s="125">
        <f t="shared" si="291"/>
        <v>0</v>
      </c>
      <c r="U1050" s="125">
        <f t="shared" si="292"/>
        <v>0</v>
      </c>
      <c r="V1050" s="126">
        <f t="shared" si="293"/>
        <v>0</v>
      </c>
      <c r="W1050" s="126">
        <f t="shared" si="294"/>
        <v>0</v>
      </c>
      <c r="X1050" s="126">
        <f t="shared" si="295"/>
        <v>0</v>
      </c>
      <c r="Y1050" s="126">
        <f t="shared" si="296"/>
        <v>0</v>
      </c>
      <c r="Z1050" s="126">
        <f t="shared" si="297"/>
        <v>0</v>
      </c>
      <c r="AA1050" s="126">
        <f t="shared" si="298"/>
        <v>0</v>
      </c>
      <c r="AB1050" s="126">
        <f t="shared" si="299"/>
        <v>0</v>
      </c>
      <c r="AC1050" s="126">
        <f t="shared" si="300"/>
        <v>1</v>
      </c>
      <c r="AD1050" s="126">
        <f t="shared" si="301"/>
        <v>0</v>
      </c>
      <c r="AE1050" s="126">
        <f t="shared" si="302"/>
        <v>0</v>
      </c>
      <c r="AF1050" s="127"/>
      <c r="AG1050" s="125"/>
      <c r="AH1050" s="125">
        <f t="shared" si="303"/>
        <v>1</v>
      </c>
      <c r="AI1050" s="125">
        <f t="shared" si="304"/>
        <v>1</v>
      </c>
      <c r="AJ1050" s="125" t="str">
        <f t="shared" si="305"/>
        <v>Correct</v>
      </c>
      <c r="AK1050" s="125"/>
      <c r="AL1050" s="115" t="s">
        <v>99</v>
      </c>
      <c r="AM1050" s="115">
        <v>25</v>
      </c>
      <c r="AN1050" s="115" t="s">
        <v>84</v>
      </c>
      <c r="AO1050" s="115" t="s">
        <v>129</v>
      </c>
      <c r="AP1050" s="115" t="s">
        <v>107</v>
      </c>
      <c r="AQ1050" s="115" t="s">
        <v>91</v>
      </c>
      <c r="AR1050" s="115" t="s">
        <v>108</v>
      </c>
      <c r="AS1050" s="115" t="s">
        <v>93</v>
      </c>
      <c r="AT1050" s="115" t="s">
        <v>102</v>
      </c>
      <c r="AU1050" s="115" t="s">
        <v>98</v>
      </c>
      <c r="AV1050" s="115" t="s">
        <v>91</v>
      </c>
    </row>
    <row r="1051" spans="1:49">
      <c r="A1051" s="115">
        <v>7020347257</v>
      </c>
      <c r="L1051" s="115" t="s">
        <v>28</v>
      </c>
      <c r="O1051" s="125"/>
      <c r="P1051" s="125">
        <f t="shared" si="288"/>
        <v>1</v>
      </c>
      <c r="Q1051" s="125">
        <f t="shared" si="289"/>
        <v>3</v>
      </c>
      <c r="R1051" s="125"/>
      <c r="S1051" s="125">
        <f t="shared" si="290"/>
        <v>0</v>
      </c>
      <c r="T1051" s="125">
        <f t="shared" si="291"/>
        <v>0</v>
      </c>
      <c r="U1051" s="125">
        <f t="shared" si="292"/>
        <v>0</v>
      </c>
      <c r="V1051" s="126">
        <f t="shared" si="293"/>
        <v>0</v>
      </c>
      <c r="W1051" s="126">
        <f t="shared" si="294"/>
        <v>0</v>
      </c>
      <c r="X1051" s="126">
        <f t="shared" si="295"/>
        <v>0</v>
      </c>
      <c r="Y1051" s="126">
        <f t="shared" si="296"/>
        <v>0</v>
      </c>
      <c r="Z1051" s="126">
        <f t="shared" si="297"/>
        <v>0</v>
      </c>
      <c r="AA1051" s="126">
        <f t="shared" si="298"/>
        <v>0</v>
      </c>
      <c r="AB1051" s="126">
        <f t="shared" si="299"/>
        <v>0</v>
      </c>
      <c r="AC1051" s="126">
        <f t="shared" si="300"/>
        <v>1</v>
      </c>
      <c r="AD1051" s="126">
        <f t="shared" si="301"/>
        <v>0</v>
      </c>
      <c r="AE1051" s="126">
        <f t="shared" si="302"/>
        <v>0</v>
      </c>
      <c r="AF1051" s="127"/>
      <c r="AG1051" s="125"/>
      <c r="AH1051" s="125">
        <f t="shared" si="303"/>
        <v>1</v>
      </c>
      <c r="AI1051" s="125">
        <f t="shared" si="304"/>
        <v>1</v>
      </c>
      <c r="AJ1051" s="125" t="str">
        <f t="shared" si="305"/>
        <v>Correct</v>
      </c>
      <c r="AK1051" s="125"/>
      <c r="AL1051" s="115" t="s">
        <v>99</v>
      </c>
      <c r="AM1051" s="115">
        <v>16</v>
      </c>
      <c r="AN1051" s="115" t="s">
        <v>181</v>
      </c>
      <c r="AO1051" s="115" t="s">
        <v>192</v>
      </c>
      <c r="AP1051" s="115" t="s">
        <v>85</v>
      </c>
      <c r="AQ1051" s="115" t="s">
        <v>86</v>
      </c>
      <c r="AR1051" s="115" t="s">
        <v>87</v>
      </c>
      <c r="AS1051" s="115" t="s">
        <v>101</v>
      </c>
      <c r="AT1051" s="115" t="s">
        <v>94</v>
      </c>
      <c r="AU1051" s="115" t="s">
        <v>98</v>
      </c>
      <c r="AV1051" s="115" t="s">
        <v>91</v>
      </c>
      <c r="AW1051" s="115" t="s">
        <v>91</v>
      </c>
    </row>
    <row r="1052" spans="1:49">
      <c r="A1052" s="115">
        <v>7020341554</v>
      </c>
      <c r="L1052" s="115" t="s">
        <v>28</v>
      </c>
      <c r="O1052" s="125"/>
      <c r="P1052" s="125">
        <f t="shared" si="288"/>
        <v>1</v>
      </c>
      <c r="Q1052" s="125">
        <f t="shared" si="289"/>
        <v>3</v>
      </c>
      <c r="R1052" s="125"/>
      <c r="S1052" s="125">
        <f t="shared" si="290"/>
        <v>0</v>
      </c>
      <c r="T1052" s="125">
        <f t="shared" si="291"/>
        <v>0</v>
      </c>
      <c r="U1052" s="125">
        <f t="shared" si="292"/>
        <v>0</v>
      </c>
      <c r="V1052" s="126">
        <f t="shared" si="293"/>
        <v>0</v>
      </c>
      <c r="W1052" s="126">
        <f t="shared" si="294"/>
        <v>0</v>
      </c>
      <c r="X1052" s="126">
        <f t="shared" si="295"/>
        <v>0</v>
      </c>
      <c r="Y1052" s="126">
        <f t="shared" si="296"/>
        <v>0</v>
      </c>
      <c r="Z1052" s="126">
        <f t="shared" si="297"/>
        <v>0</v>
      </c>
      <c r="AA1052" s="126">
        <f t="shared" si="298"/>
        <v>0</v>
      </c>
      <c r="AB1052" s="126">
        <f t="shared" si="299"/>
        <v>0</v>
      </c>
      <c r="AC1052" s="126">
        <f t="shared" si="300"/>
        <v>1</v>
      </c>
      <c r="AD1052" s="126">
        <f t="shared" si="301"/>
        <v>0</v>
      </c>
      <c r="AE1052" s="126">
        <f t="shared" si="302"/>
        <v>0</v>
      </c>
      <c r="AF1052" s="127"/>
      <c r="AG1052" s="125"/>
      <c r="AH1052" s="125">
        <f t="shared" si="303"/>
        <v>1</v>
      </c>
      <c r="AI1052" s="125">
        <f t="shared" si="304"/>
        <v>1</v>
      </c>
      <c r="AJ1052" s="125" t="str">
        <f t="shared" si="305"/>
        <v>Correct</v>
      </c>
      <c r="AK1052" s="125"/>
      <c r="AL1052" s="115" t="s">
        <v>99</v>
      </c>
      <c r="AM1052" s="115">
        <v>50</v>
      </c>
      <c r="AN1052" s="115" t="s">
        <v>181</v>
      </c>
      <c r="AO1052" s="115" t="s">
        <v>203</v>
      </c>
      <c r="AP1052" s="115" t="s">
        <v>85</v>
      </c>
      <c r="AQ1052" s="115" t="s">
        <v>86</v>
      </c>
      <c r="AR1052" s="115" t="s">
        <v>87</v>
      </c>
      <c r="AS1052" s="115" t="s">
        <v>101</v>
      </c>
      <c r="AT1052" s="115" t="s">
        <v>94</v>
      </c>
      <c r="AU1052" s="115" t="s">
        <v>90</v>
      </c>
      <c r="AV1052" s="115" t="s">
        <v>91</v>
      </c>
      <c r="AW1052" s="115" t="s">
        <v>91</v>
      </c>
    </row>
    <row r="1053" spans="1:49">
      <c r="A1053" s="115">
        <v>7045770126</v>
      </c>
      <c r="K1053" s="115" t="s">
        <v>27</v>
      </c>
      <c r="M1053" s="115" t="s">
        <v>29</v>
      </c>
      <c r="N1053" s="115" t="s">
        <v>30</v>
      </c>
      <c r="O1053" s="125"/>
      <c r="P1053" s="125">
        <f t="shared" si="288"/>
        <v>3</v>
      </c>
      <c r="Q1053" s="125">
        <f t="shared" si="289"/>
        <v>1</v>
      </c>
      <c r="R1053" s="125"/>
      <c r="S1053" s="125">
        <f t="shared" si="290"/>
        <v>0</v>
      </c>
      <c r="T1053" s="125">
        <f t="shared" si="291"/>
        <v>0</v>
      </c>
      <c r="U1053" s="125">
        <f t="shared" si="292"/>
        <v>0</v>
      </c>
      <c r="V1053" s="126">
        <f t="shared" si="293"/>
        <v>0</v>
      </c>
      <c r="W1053" s="126">
        <f t="shared" si="294"/>
        <v>0</v>
      </c>
      <c r="X1053" s="126">
        <f t="shared" si="295"/>
        <v>0</v>
      </c>
      <c r="Y1053" s="126">
        <f t="shared" si="296"/>
        <v>0</v>
      </c>
      <c r="Z1053" s="126">
        <f t="shared" si="297"/>
        <v>0</v>
      </c>
      <c r="AA1053" s="126">
        <f t="shared" si="298"/>
        <v>0</v>
      </c>
      <c r="AB1053" s="126">
        <f t="shared" si="299"/>
        <v>1</v>
      </c>
      <c r="AC1053" s="126">
        <f t="shared" si="300"/>
        <v>0</v>
      </c>
      <c r="AD1053" s="126">
        <f t="shared" si="301"/>
        <v>1</v>
      </c>
      <c r="AE1053" s="126">
        <f t="shared" si="302"/>
        <v>1</v>
      </c>
      <c r="AF1053" s="127"/>
      <c r="AG1053" s="125"/>
      <c r="AH1053" s="125">
        <f t="shared" si="303"/>
        <v>3</v>
      </c>
      <c r="AI1053" s="125">
        <f t="shared" si="304"/>
        <v>3</v>
      </c>
      <c r="AJ1053" s="125" t="str">
        <f t="shared" si="305"/>
        <v>Correct</v>
      </c>
      <c r="AK1053" s="125"/>
      <c r="AL1053" s="115" t="s">
        <v>83</v>
      </c>
      <c r="AM1053" s="115">
        <v>69</v>
      </c>
      <c r="AN1053" s="115" t="s">
        <v>181</v>
      </c>
      <c r="AO1053" s="115" t="s">
        <v>191</v>
      </c>
      <c r="AP1053" s="115" t="s">
        <v>85</v>
      </c>
      <c r="AR1053" s="115" t="s">
        <v>87</v>
      </c>
      <c r="AS1053" s="115" t="s">
        <v>96</v>
      </c>
      <c r="AT1053" s="115" t="s">
        <v>89</v>
      </c>
      <c r="AU1053" s="115" t="s">
        <v>106</v>
      </c>
      <c r="AV1053" s="115" t="s">
        <v>91</v>
      </c>
      <c r="AW1053" s="115" t="s">
        <v>91</v>
      </c>
    </row>
    <row r="1054" spans="1:49">
      <c r="A1054" s="115">
        <v>6985468810</v>
      </c>
      <c r="D1054" s="115" t="s">
        <v>20</v>
      </c>
      <c r="H1054" s="115" t="s">
        <v>24</v>
      </c>
      <c r="N1054" s="115" t="s">
        <v>30</v>
      </c>
      <c r="O1054" s="125"/>
      <c r="P1054" s="125">
        <f t="shared" si="288"/>
        <v>3</v>
      </c>
      <c r="Q1054" s="125">
        <f t="shared" si="289"/>
        <v>1</v>
      </c>
      <c r="R1054" s="125"/>
      <c r="S1054" s="125">
        <f t="shared" si="290"/>
        <v>0</v>
      </c>
      <c r="T1054" s="125">
        <f t="shared" si="291"/>
        <v>0</v>
      </c>
      <c r="U1054" s="125">
        <f t="shared" si="292"/>
        <v>1</v>
      </c>
      <c r="V1054" s="126">
        <f t="shared" si="293"/>
        <v>0</v>
      </c>
      <c r="W1054" s="126">
        <f t="shared" si="294"/>
        <v>0</v>
      </c>
      <c r="X1054" s="126">
        <f t="shared" si="295"/>
        <v>0</v>
      </c>
      <c r="Y1054" s="126">
        <f t="shared" si="296"/>
        <v>1</v>
      </c>
      <c r="Z1054" s="126">
        <f t="shared" si="297"/>
        <v>0</v>
      </c>
      <c r="AA1054" s="126">
        <f t="shared" si="298"/>
        <v>0</v>
      </c>
      <c r="AB1054" s="126">
        <f t="shared" si="299"/>
        <v>0</v>
      </c>
      <c r="AC1054" s="126">
        <f t="shared" si="300"/>
        <v>0</v>
      </c>
      <c r="AD1054" s="126">
        <f t="shared" si="301"/>
        <v>0</v>
      </c>
      <c r="AE1054" s="126">
        <f t="shared" si="302"/>
        <v>1</v>
      </c>
      <c r="AF1054" s="127"/>
      <c r="AG1054" s="125"/>
      <c r="AH1054" s="125">
        <f t="shared" si="303"/>
        <v>3</v>
      </c>
      <c r="AI1054" s="125">
        <f t="shared" si="304"/>
        <v>3</v>
      </c>
      <c r="AJ1054" s="125" t="str">
        <f t="shared" si="305"/>
        <v>Correct</v>
      </c>
      <c r="AK1054" s="125"/>
      <c r="AL1054" s="115" t="s">
        <v>99</v>
      </c>
      <c r="AM1054" s="115">
        <v>48</v>
      </c>
      <c r="AN1054" s="115" t="s">
        <v>181</v>
      </c>
      <c r="AO1054" s="115" t="s">
        <v>203</v>
      </c>
      <c r="AP1054" s="115" t="s">
        <v>85</v>
      </c>
      <c r="AQ1054" s="115" t="s">
        <v>86</v>
      </c>
      <c r="AS1054" s="115" t="s">
        <v>88</v>
      </c>
      <c r="AT1054" s="115" t="s">
        <v>111</v>
      </c>
      <c r="AU1054" s="115" t="s">
        <v>90</v>
      </c>
      <c r="AV1054" s="115" t="s">
        <v>91</v>
      </c>
      <c r="AW1054" s="115" t="s">
        <v>91</v>
      </c>
    </row>
    <row r="1055" spans="1:49">
      <c r="A1055" s="115">
        <v>6985447750</v>
      </c>
      <c r="D1055" s="115" t="s">
        <v>20</v>
      </c>
      <c r="H1055" s="115" t="s">
        <v>24</v>
      </c>
      <c r="N1055" s="115" t="s">
        <v>30</v>
      </c>
      <c r="O1055" s="125"/>
      <c r="P1055" s="125">
        <f t="shared" si="288"/>
        <v>3</v>
      </c>
      <c r="Q1055" s="125">
        <f t="shared" si="289"/>
        <v>1</v>
      </c>
      <c r="R1055" s="125"/>
      <c r="S1055" s="125">
        <f t="shared" si="290"/>
        <v>0</v>
      </c>
      <c r="T1055" s="125">
        <f t="shared" si="291"/>
        <v>0</v>
      </c>
      <c r="U1055" s="125">
        <f t="shared" si="292"/>
        <v>1</v>
      </c>
      <c r="V1055" s="126">
        <f t="shared" si="293"/>
        <v>0</v>
      </c>
      <c r="W1055" s="126">
        <f t="shared" si="294"/>
        <v>0</v>
      </c>
      <c r="X1055" s="126">
        <f t="shared" si="295"/>
        <v>0</v>
      </c>
      <c r="Y1055" s="126">
        <f t="shared" si="296"/>
        <v>1</v>
      </c>
      <c r="Z1055" s="126">
        <f t="shared" si="297"/>
        <v>0</v>
      </c>
      <c r="AA1055" s="126">
        <f t="shared" si="298"/>
        <v>0</v>
      </c>
      <c r="AB1055" s="126">
        <f t="shared" si="299"/>
        <v>0</v>
      </c>
      <c r="AC1055" s="126">
        <f t="shared" si="300"/>
        <v>0</v>
      </c>
      <c r="AD1055" s="126">
        <f t="shared" si="301"/>
        <v>0</v>
      </c>
      <c r="AE1055" s="126">
        <f t="shared" si="302"/>
        <v>1</v>
      </c>
      <c r="AF1055" s="127"/>
      <c r="AG1055" s="125"/>
      <c r="AH1055" s="125">
        <f t="shared" si="303"/>
        <v>3</v>
      </c>
      <c r="AI1055" s="125">
        <f t="shared" si="304"/>
        <v>3</v>
      </c>
      <c r="AJ1055" s="125" t="str">
        <f t="shared" si="305"/>
        <v>Correct</v>
      </c>
      <c r="AK1055" s="125"/>
      <c r="AL1055" s="115" t="s">
        <v>99</v>
      </c>
      <c r="AM1055" s="115">
        <v>48</v>
      </c>
      <c r="AN1055" s="115" t="s">
        <v>181</v>
      </c>
      <c r="AO1055" s="115" t="s">
        <v>203</v>
      </c>
      <c r="AP1055" s="115" t="s">
        <v>85</v>
      </c>
      <c r="AQ1055" s="115" t="s">
        <v>86</v>
      </c>
      <c r="AS1055" s="115" t="s">
        <v>88</v>
      </c>
      <c r="AT1055" s="115" t="s">
        <v>111</v>
      </c>
      <c r="AU1055" s="115" t="s">
        <v>90</v>
      </c>
      <c r="AV1055" s="115" t="s">
        <v>91</v>
      </c>
      <c r="AW1055" s="115" t="s">
        <v>91</v>
      </c>
    </row>
    <row r="1056" spans="1:49">
      <c r="A1056" s="115">
        <v>5590373882</v>
      </c>
      <c r="B1056" s="115" t="s">
        <v>18</v>
      </c>
      <c r="H1056" s="115" t="s">
        <v>24</v>
      </c>
      <c r="M1056" s="115" t="s">
        <v>29</v>
      </c>
      <c r="O1056" s="125"/>
      <c r="P1056" s="125">
        <f t="shared" si="288"/>
        <v>3</v>
      </c>
      <c r="Q1056" s="125">
        <f t="shared" si="289"/>
        <v>1</v>
      </c>
      <c r="R1056" s="125"/>
      <c r="S1056" s="125">
        <f t="shared" si="290"/>
        <v>1</v>
      </c>
      <c r="T1056" s="125">
        <f t="shared" si="291"/>
        <v>0</v>
      </c>
      <c r="U1056" s="125">
        <f t="shared" si="292"/>
        <v>0</v>
      </c>
      <c r="V1056" s="126">
        <f t="shared" si="293"/>
        <v>0</v>
      </c>
      <c r="W1056" s="126">
        <f t="shared" si="294"/>
        <v>0</v>
      </c>
      <c r="X1056" s="126">
        <f t="shared" si="295"/>
        <v>0</v>
      </c>
      <c r="Y1056" s="126">
        <f t="shared" si="296"/>
        <v>1</v>
      </c>
      <c r="Z1056" s="126">
        <f t="shared" si="297"/>
        <v>0</v>
      </c>
      <c r="AA1056" s="126">
        <f t="shared" si="298"/>
        <v>0</v>
      </c>
      <c r="AB1056" s="126">
        <f t="shared" si="299"/>
        <v>0</v>
      </c>
      <c r="AC1056" s="126">
        <f t="shared" si="300"/>
        <v>0</v>
      </c>
      <c r="AD1056" s="126">
        <f t="shared" si="301"/>
        <v>1</v>
      </c>
      <c r="AE1056" s="126">
        <f t="shared" si="302"/>
        <v>0</v>
      </c>
      <c r="AF1056" s="127"/>
      <c r="AG1056" s="125"/>
      <c r="AH1056" s="125">
        <f t="shared" si="303"/>
        <v>3</v>
      </c>
      <c r="AI1056" s="125">
        <f t="shared" si="304"/>
        <v>3</v>
      </c>
      <c r="AJ1056" s="125" t="str">
        <f t="shared" si="305"/>
        <v>Correct</v>
      </c>
      <c r="AK1056" s="125"/>
      <c r="AL1056" s="115" t="s">
        <v>83</v>
      </c>
      <c r="AM1056" s="115">
        <v>56</v>
      </c>
      <c r="AN1056" s="115" t="s">
        <v>181</v>
      </c>
      <c r="AO1056" s="115" t="s">
        <v>197</v>
      </c>
      <c r="AP1056" s="115" t="s">
        <v>85</v>
      </c>
      <c r="AQ1056" s="115" t="s">
        <v>86</v>
      </c>
      <c r="AR1056" s="115" t="s">
        <v>87</v>
      </c>
      <c r="AS1056" s="115" t="s">
        <v>88</v>
      </c>
      <c r="AT1056" s="115" t="s">
        <v>120</v>
      </c>
      <c r="AU1056" s="115" t="s">
        <v>113</v>
      </c>
      <c r="AV1056" s="115" t="s">
        <v>91</v>
      </c>
      <c r="AW1056" s="115" t="s">
        <v>91</v>
      </c>
    </row>
    <row r="1057" spans="1:49">
      <c r="A1057" s="115">
        <v>6982475922</v>
      </c>
      <c r="C1057" s="115" t="s">
        <v>19</v>
      </c>
      <c r="D1057" s="115" t="s">
        <v>20</v>
      </c>
      <c r="O1057" s="125"/>
      <c r="P1057" s="125">
        <f t="shared" si="288"/>
        <v>2</v>
      </c>
      <c r="Q1057" s="125">
        <f t="shared" si="289"/>
        <v>1.5</v>
      </c>
      <c r="R1057" s="125"/>
      <c r="S1057" s="125">
        <f t="shared" si="290"/>
        <v>0</v>
      </c>
      <c r="T1057" s="125">
        <f t="shared" si="291"/>
        <v>1</v>
      </c>
      <c r="U1057" s="125">
        <f t="shared" si="292"/>
        <v>1</v>
      </c>
      <c r="V1057" s="126">
        <f t="shared" si="293"/>
        <v>0</v>
      </c>
      <c r="W1057" s="126">
        <f t="shared" si="294"/>
        <v>0</v>
      </c>
      <c r="X1057" s="126">
        <f t="shared" si="295"/>
        <v>0</v>
      </c>
      <c r="Y1057" s="126">
        <f t="shared" si="296"/>
        <v>0</v>
      </c>
      <c r="Z1057" s="126">
        <f t="shared" si="297"/>
        <v>0</v>
      </c>
      <c r="AA1057" s="126">
        <f t="shared" si="298"/>
        <v>0</v>
      </c>
      <c r="AB1057" s="126">
        <f t="shared" si="299"/>
        <v>0</v>
      </c>
      <c r="AC1057" s="126">
        <f t="shared" si="300"/>
        <v>0</v>
      </c>
      <c r="AD1057" s="126">
        <f t="shared" si="301"/>
        <v>0</v>
      </c>
      <c r="AE1057" s="126">
        <f t="shared" si="302"/>
        <v>0</v>
      </c>
      <c r="AF1057" s="127"/>
      <c r="AG1057" s="125"/>
      <c r="AH1057" s="125">
        <f t="shared" si="303"/>
        <v>2</v>
      </c>
      <c r="AI1057" s="125">
        <f t="shared" si="304"/>
        <v>2</v>
      </c>
      <c r="AJ1057" s="125" t="str">
        <f t="shared" si="305"/>
        <v>Correct</v>
      </c>
      <c r="AK1057" s="125"/>
      <c r="AL1057" s="115" t="s">
        <v>99</v>
      </c>
      <c r="AM1057" s="115">
        <v>25</v>
      </c>
      <c r="AN1057" s="115" t="s">
        <v>181</v>
      </c>
      <c r="AO1057" s="115" t="s">
        <v>244</v>
      </c>
      <c r="AP1057" s="115" t="s">
        <v>85</v>
      </c>
      <c r="AQ1057" s="115" t="s">
        <v>86</v>
      </c>
      <c r="AR1057" s="115" t="s">
        <v>87</v>
      </c>
      <c r="AS1057" s="115" t="s">
        <v>88</v>
      </c>
      <c r="AT1057" s="115" t="s">
        <v>89</v>
      </c>
      <c r="AU1057" s="115" t="s">
        <v>90</v>
      </c>
      <c r="AV1057" s="115" t="s">
        <v>91</v>
      </c>
      <c r="AW1057" s="115" t="s">
        <v>91</v>
      </c>
    </row>
    <row r="1058" spans="1:49">
      <c r="A1058" s="115">
        <v>6985469536</v>
      </c>
      <c r="E1058" s="115" t="s">
        <v>21</v>
      </c>
      <c r="O1058" s="125"/>
      <c r="P1058" s="125">
        <f t="shared" si="288"/>
        <v>1</v>
      </c>
      <c r="Q1058" s="125">
        <f t="shared" si="289"/>
        <v>3</v>
      </c>
      <c r="R1058" s="125"/>
      <c r="S1058" s="125">
        <f t="shared" si="290"/>
        <v>0</v>
      </c>
      <c r="T1058" s="125">
        <f t="shared" si="291"/>
        <v>0</v>
      </c>
      <c r="U1058" s="125">
        <f t="shared" si="292"/>
        <v>0</v>
      </c>
      <c r="V1058" s="126">
        <f t="shared" si="293"/>
        <v>1</v>
      </c>
      <c r="W1058" s="126">
        <f t="shared" si="294"/>
        <v>0</v>
      </c>
      <c r="X1058" s="126">
        <f t="shared" si="295"/>
        <v>0</v>
      </c>
      <c r="Y1058" s="126">
        <f t="shared" si="296"/>
        <v>0</v>
      </c>
      <c r="Z1058" s="126">
        <f t="shared" si="297"/>
        <v>0</v>
      </c>
      <c r="AA1058" s="126">
        <f t="shared" si="298"/>
        <v>0</v>
      </c>
      <c r="AB1058" s="126">
        <f t="shared" si="299"/>
        <v>0</v>
      </c>
      <c r="AC1058" s="126">
        <f t="shared" si="300"/>
        <v>0</v>
      </c>
      <c r="AD1058" s="126">
        <f t="shared" si="301"/>
        <v>0</v>
      </c>
      <c r="AE1058" s="126">
        <f t="shared" si="302"/>
        <v>0</v>
      </c>
      <c r="AF1058" s="127"/>
      <c r="AG1058" s="125"/>
      <c r="AH1058" s="125">
        <f t="shared" si="303"/>
        <v>1</v>
      </c>
      <c r="AI1058" s="125">
        <f t="shared" si="304"/>
        <v>1</v>
      </c>
      <c r="AJ1058" s="125" t="str">
        <f t="shared" si="305"/>
        <v>Correct</v>
      </c>
      <c r="AK1058" s="125"/>
      <c r="AL1058" s="115" t="s">
        <v>99</v>
      </c>
      <c r="AM1058" s="115">
        <v>18</v>
      </c>
      <c r="AN1058" s="115" t="s">
        <v>181</v>
      </c>
      <c r="AP1058" s="115" t="s">
        <v>85</v>
      </c>
      <c r="AQ1058" s="115" t="s">
        <v>86</v>
      </c>
      <c r="AR1058" s="115" t="s">
        <v>87</v>
      </c>
      <c r="AT1058" s="115" t="s">
        <v>94</v>
      </c>
      <c r="AW1058" s="115" t="s">
        <v>91</v>
      </c>
    </row>
    <row r="1059" spans="1:49">
      <c r="A1059" s="115">
        <v>6985446943</v>
      </c>
      <c r="E1059" s="115" t="s">
        <v>21</v>
      </c>
      <c r="O1059" s="125"/>
      <c r="P1059" s="125">
        <f t="shared" si="288"/>
        <v>1</v>
      </c>
      <c r="Q1059" s="125">
        <f t="shared" si="289"/>
        <v>3</v>
      </c>
      <c r="R1059" s="125"/>
      <c r="S1059" s="125">
        <f t="shared" si="290"/>
        <v>0</v>
      </c>
      <c r="T1059" s="125">
        <f t="shared" si="291"/>
        <v>0</v>
      </c>
      <c r="U1059" s="125">
        <f t="shared" si="292"/>
        <v>0</v>
      </c>
      <c r="V1059" s="126">
        <f t="shared" si="293"/>
        <v>1</v>
      </c>
      <c r="W1059" s="126">
        <f t="shared" si="294"/>
        <v>0</v>
      </c>
      <c r="X1059" s="126">
        <f t="shared" si="295"/>
        <v>0</v>
      </c>
      <c r="Y1059" s="126">
        <f t="shared" si="296"/>
        <v>0</v>
      </c>
      <c r="Z1059" s="126">
        <f t="shared" si="297"/>
        <v>0</v>
      </c>
      <c r="AA1059" s="126">
        <f t="shared" si="298"/>
        <v>0</v>
      </c>
      <c r="AB1059" s="126">
        <f t="shared" si="299"/>
        <v>0</v>
      </c>
      <c r="AC1059" s="126">
        <f t="shared" si="300"/>
        <v>0</v>
      </c>
      <c r="AD1059" s="126">
        <f t="shared" si="301"/>
        <v>0</v>
      </c>
      <c r="AE1059" s="126">
        <f t="shared" si="302"/>
        <v>0</v>
      </c>
      <c r="AF1059" s="127"/>
      <c r="AG1059" s="125"/>
      <c r="AH1059" s="125">
        <f t="shared" si="303"/>
        <v>1</v>
      </c>
      <c r="AI1059" s="125">
        <f t="shared" si="304"/>
        <v>1</v>
      </c>
      <c r="AJ1059" s="125" t="str">
        <f t="shared" si="305"/>
        <v>Correct</v>
      </c>
      <c r="AK1059" s="125"/>
      <c r="AL1059" s="115" t="s">
        <v>99</v>
      </c>
      <c r="AM1059" s="115">
        <v>18</v>
      </c>
      <c r="AN1059" s="115" t="s">
        <v>181</v>
      </c>
      <c r="AP1059" s="115" t="s">
        <v>85</v>
      </c>
      <c r="AQ1059" s="115" t="s">
        <v>86</v>
      </c>
      <c r="AR1059" s="115" t="s">
        <v>87</v>
      </c>
      <c r="AT1059" s="115" t="s">
        <v>94</v>
      </c>
      <c r="AW1059" s="115" t="s">
        <v>91</v>
      </c>
    </row>
    <row r="1060" spans="1:49">
      <c r="A1060" s="115">
        <v>7020569846</v>
      </c>
      <c r="C1060" s="115" t="s">
        <v>19</v>
      </c>
      <c r="O1060" s="125"/>
      <c r="P1060" s="125">
        <f t="shared" si="288"/>
        <v>1</v>
      </c>
      <c r="Q1060" s="125">
        <f t="shared" si="289"/>
        <v>3</v>
      </c>
      <c r="R1060" s="125"/>
      <c r="S1060" s="125">
        <f t="shared" si="290"/>
        <v>0</v>
      </c>
      <c r="T1060" s="125">
        <f t="shared" si="291"/>
        <v>1</v>
      </c>
      <c r="U1060" s="125">
        <f t="shared" si="292"/>
        <v>0</v>
      </c>
      <c r="V1060" s="126">
        <f t="shared" si="293"/>
        <v>0</v>
      </c>
      <c r="W1060" s="126">
        <f t="shared" si="294"/>
        <v>0</v>
      </c>
      <c r="X1060" s="126">
        <f t="shared" si="295"/>
        <v>0</v>
      </c>
      <c r="Y1060" s="126">
        <f t="shared" si="296"/>
        <v>0</v>
      </c>
      <c r="Z1060" s="126">
        <f t="shared" si="297"/>
        <v>0</v>
      </c>
      <c r="AA1060" s="126">
        <f t="shared" si="298"/>
        <v>0</v>
      </c>
      <c r="AB1060" s="126">
        <f t="shared" si="299"/>
        <v>0</v>
      </c>
      <c r="AC1060" s="126">
        <f t="shared" si="300"/>
        <v>0</v>
      </c>
      <c r="AD1060" s="126">
        <f t="shared" si="301"/>
        <v>0</v>
      </c>
      <c r="AE1060" s="126">
        <f t="shared" si="302"/>
        <v>0</v>
      </c>
      <c r="AF1060" s="127"/>
      <c r="AG1060" s="125"/>
      <c r="AH1060" s="125">
        <f t="shared" si="303"/>
        <v>1</v>
      </c>
      <c r="AI1060" s="125">
        <f t="shared" si="304"/>
        <v>1</v>
      </c>
      <c r="AJ1060" s="125" t="str">
        <f t="shared" si="305"/>
        <v>Correct</v>
      </c>
      <c r="AK1060" s="125"/>
      <c r="AL1060" s="115" t="s">
        <v>83</v>
      </c>
      <c r="AM1060" s="115">
        <v>32</v>
      </c>
      <c r="AN1060" s="115" t="s">
        <v>84</v>
      </c>
      <c r="AR1060" s="115" t="s">
        <v>108</v>
      </c>
      <c r="AU1060" s="115" t="s">
        <v>90</v>
      </c>
      <c r="AV1060" s="115" t="s">
        <v>91</v>
      </c>
    </row>
    <row r="1061" spans="1:49">
      <c r="A1061" s="115">
        <v>7008117167</v>
      </c>
      <c r="C1061" s="115" t="s">
        <v>19</v>
      </c>
      <c r="O1061" s="125"/>
      <c r="P1061" s="125">
        <f t="shared" si="288"/>
        <v>1</v>
      </c>
      <c r="Q1061" s="125">
        <f t="shared" si="289"/>
        <v>3</v>
      </c>
      <c r="R1061" s="125"/>
      <c r="S1061" s="125">
        <f t="shared" si="290"/>
        <v>0</v>
      </c>
      <c r="T1061" s="125">
        <f t="shared" si="291"/>
        <v>1</v>
      </c>
      <c r="U1061" s="125">
        <f t="shared" si="292"/>
        <v>0</v>
      </c>
      <c r="V1061" s="126">
        <f t="shared" si="293"/>
        <v>0</v>
      </c>
      <c r="W1061" s="126">
        <f t="shared" si="294"/>
        <v>0</v>
      </c>
      <c r="X1061" s="126">
        <f t="shared" si="295"/>
        <v>0</v>
      </c>
      <c r="Y1061" s="126">
        <f t="shared" si="296"/>
        <v>0</v>
      </c>
      <c r="Z1061" s="126">
        <f t="shared" si="297"/>
        <v>0</v>
      </c>
      <c r="AA1061" s="126">
        <f t="shared" si="298"/>
        <v>0</v>
      </c>
      <c r="AB1061" s="126">
        <f t="shared" si="299"/>
        <v>0</v>
      </c>
      <c r="AC1061" s="126">
        <f t="shared" si="300"/>
        <v>0</v>
      </c>
      <c r="AD1061" s="126">
        <f t="shared" si="301"/>
        <v>0</v>
      </c>
      <c r="AE1061" s="126">
        <f t="shared" si="302"/>
        <v>0</v>
      </c>
      <c r="AF1061" s="127"/>
      <c r="AG1061" s="125"/>
      <c r="AH1061" s="125">
        <f t="shared" si="303"/>
        <v>1</v>
      </c>
      <c r="AI1061" s="125">
        <f t="shared" si="304"/>
        <v>1</v>
      </c>
      <c r="AJ1061" s="125" t="str">
        <f t="shared" si="305"/>
        <v>Correct</v>
      </c>
      <c r="AK1061" s="125"/>
      <c r="AL1061" s="115" t="s">
        <v>83</v>
      </c>
      <c r="AM1061" s="115">
        <v>86</v>
      </c>
      <c r="AN1061" s="115" t="s">
        <v>432</v>
      </c>
      <c r="AP1061" s="115" t="s">
        <v>85</v>
      </c>
      <c r="AR1061" s="115" t="s">
        <v>87</v>
      </c>
      <c r="AU1061" s="115" t="s">
        <v>106</v>
      </c>
    </row>
    <row r="1062" spans="1:49">
      <c r="A1062" s="115">
        <v>7045787901</v>
      </c>
      <c r="C1062" s="115" t="s">
        <v>19</v>
      </c>
      <c r="N1062" s="115" t="s">
        <v>30</v>
      </c>
      <c r="O1062" s="125"/>
      <c r="P1062" s="125">
        <f t="shared" si="288"/>
        <v>2</v>
      </c>
      <c r="Q1062" s="125">
        <f t="shared" si="289"/>
        <v>1.5</v>
      </c>
      <c r="R1062" s="125"/>
      <c r="S1062" s="125">
        <f t="shared" si="290"/>
        <v>0</v>
      </c>
      <c r="T1062" s="125">
        <f t="shared" si="291"/>
        <v>1</v>
      </c>
      <c r="U1062" s="125">
        <f t="shared" si="292"/>
        <v>0</v>
      </c>
      <c r="V1062" s="126">
        <f t="shared" si="293"/>
        <v>0</v>
      </c>
      <c r="W1062" s="126">
        <f t="shared" si="294"/>
        <v>0</v>
      </c>
      <c r="X1062" s="126">
        <f t="shared" si="295"/>
        <v>0</v>
      </c>
      <c r="Y1062" s="126">
        <f t="shared" si="296"/>
        <v>0</v>
      </c>
      <c r="Z1062" s="126">
        <f t="shared" si="297"/>
        <v>0</v>
      </c>
      <c r="AA1062" s="126">
        <f t="shared" si="298"/>
        <v>0</v>
      </c>
      <c r="AB1062" s="126">
        <f t="shared" si="299"/>
        <v>0</v>
      </c>
      <c r="AC1062" s="126">
        <f t="shared" si="300"/>
        <v>0</v>
      </c>
      <c r="AD1062" s="126">
        <f t="shared" si="301"/>
        <v>0</v>
      </c>
      <c r="AE1062" s="126">
        <f t="shared" si="302"/>
        <v>1</v>
      </c>
      <c r="AF1062" s="127"/>
      <c r="AG1062" s="125"/>
      <c r="AH1062" s="125">
        <f t="shared" si="303"/>
        <v>2</v>
      </c>
      <c r="AI1062" s="125">
        <f t="shared" si="304"/>
        <v>2</v>
      </c>
      <c r="AJ1062" s="125" t="str">
        <f t="shared" si="305"/>
        <v>Correct</v>
      </c>
      <c r="AK1062" s="125"/>
      <c r="AL1062" s="115" t="s">
        <v>99</v>
      </c>
      <c r="AM1062" s="115">
        <v>76</v>
      </c>
      <c r="AN1062" s="115" t="s">
        <v>181</v>
      </c>
      <c r="AO1062" s="115" t="s">
        <v>426</v>
      </c>
      <c r="AP1062" s="115" t="s">
        <v>85</v>
      </c>
      <c r="AQ1062" s="115" t="s">
        <v>86</v>
      </c>
      <c r="AR1062" s="115" t="s">
        <v>87</v>
      </c>
      <c r="AT1062" s="115" t="s">
        <v>94</v>
      </c>
      <c r="AU1062" s="115" t="s">
        <v>106</v>
      </c>
      <c r="AV1062" s="115" t="s">
        <v>91</v>
      </c>
      <c r="AW1062" s="115" t="s">
        <v>91</v>
      </c>
    </row>
    <row r="1063" spans="1:49">
      <c r="A1063" s="115">
        <v>7044853599</v>
      </c>
      <c r="C1063" s="115" t="s">
        <v>19</v>
      </c>
      <c r="O1063" s="125"/>
      <c r="P1063" s="125">
        <f t="shared" si="288"/>
        <v>1</v>
      </c>
      <c r="Q1063" s="125">
        <f t="shared" si="289"/>
        <v>3</v>
      </c>
      <c r="R1063" s="125"/>
      <c r="S1063" s="125">
        <f t="shared" si="290"/>
        <v>0</v>
      </c>
      <c r="T1063" s="125">
        <f t="shared" si="291"/>
        <v>1</v>
      </c>
      <c r="U1063" s="125">
        <f t="shared" si="292"/>
        <v>0</v>
      </c>
      <c r="V1063" s="126">
        <f t="shared" si="293"/>
        <v>0</v>
      </c>
      <c r="W1063" s="126">
        <f t="shared" si="294"/>
        <v>0</v>
      </c>
      <c r="X1063" s="126">
        <f t="shared" si="295"/>
        <v>0</v>
      </c>
      <c r="Y1063" s="126">
        <f t="shared" si="296"/>
        <v>0</v>
      </c>
      <c r="Z1063" s="126">
        <f t="shared" si="297"/>
        <v>0</v>
      </c>
      <c r="AA1063" s="126">
        <f t="shared" si="298"/>
        <v>0</v>
      </c>
      <c r="AB1063" s="126">
        <f t="shared" si="299"/>
        <v>0</v>
      </c>
      <c r="AC1063" s="126">
        <f t="shared" si="300"/>
        <v>0</v>
      </c>
      <c r="AD1063" s="126">
        <f t="shared" si="301"/>
        <v>0</v>
      </c>
      <c r="AE1063" s="126">
        <f t="shared" si="302"/>
        <v>0</v>
      </c>
      <c r="AF1063" s="127"/>
      <c r="AG1063" s="125"/>
      <c r="AH1063" s="125">
        <f t="shared" si="303"/>
        <v>1</v>
      </c>
      <c r="AI1063" s="125">
        <f t="shared" si="304"/>
        <v>1</v>
      </c>
      <c r="AJ1063" s="125" t="str">
        <f t="shared" si="305"/>
        <v>Correct</v>
      </c>
      <c r="AK1063" s="125"/>
      <c r="AL1063" s="115" t="s">
        <v>99</v>
      </c>
      <c r="AM1063" s="115">
        <v>48</v>
      </c>
      <c r="AN1063" s="115" t="s">
        <v>181</v>
      </c>
      <c r="AO1063" s="115" t="s">
        <v>194</v>
      </c>
      <c r="AP1063" s="115" t="s">
        <v>85</v>
      </c>
      <c r="AQ1063" s="115" t="s">
        <v>86</v>
      </c>
      <c r="AR1063" s="115" t="s">
        <v>87</v>
      </c>
      <c r="AS1063" s="115" t="s">
        <v>88</v>
      </c>
      <c r="AT1063" s="115" t="s">
        <v>89</v>
      </c>
      <c r="AU1063" s="115" t="s">
        <v>90</v>
      </c>
      <c r="AV1063" s="115" t="s">
        <v>91</v>
      </c>
      <c r="AW1063" s="115" t="s">
        <v>91</v>
      </c>
    </row>
    <row r="1064" spans="1:49">
      <c r="A1064" s="117">
        <v>5594816689</v>
      </c>
      <c r="B1064" s="117"/>
      <c r="C1064" s="117"/>
      <c r="D1064" s="117"/>
      <c r="E1064" s="117"/>
      <c r="F1064" s="117"/>
      <c r="G1064" s="117"/>
      <c r="H1064" s="117"/>
      <c r="I1064" s="117"/>
      <c r="J1064" s="117"/>
      <c r="K1064" s="117"/>
      <c r="L1064" s="117"/>
      <c r="M1064" s="117"/>
      <c r="N1064" s="117"/>
      <c r="O1064" s="125"/>
      <c r="P1064" s="125">
        <f t="shared" si="288"/>
        <v>0</v>
      </c>
      <c r="Q1064" s="125" t="e">
        <f t="shared" si="289"/>
        <v>#DIV/0!</v>
      </c>
      <c r="R1064" s="125"/>
      <c r="S1064" s="125">
        <f t="shared" si="290"/>
        <v>0</v>
      </c>
      <c r="T1064" s="125">
        <f t="shared" si="291"/>
        <v>0</v>
      </c>
      <c r="U1064" s="125">
        <f t="shared" si="292"/>
        <v>0</v>
      </c>
      <c r="V1064" s="126">
        <f t="shared" si="293"/>
        <v>0</v>
      </c>
      <c r="W1064" s="126">
        <f t="shared" si="294"/>
        <v>0</v>
      </c>
      <c r="X1064" s="126">
        <f t="shared" si="295"/>
        <v>0</v>
      </c>
      <c r="Y1064" s="126">
        <f t="shared" si="296"/>
        <v>0</v>
      </c>
      <c r="Z1064" s="126">
        <f t="shared" si="297"/>
        <v>0</v>
      </c>
      <c r="AA1064" s="126">
        <f t="shared" si="298"/>
        <v>0</v>
      </c>
      <c r="AB1064" s="126">
        <f t="shared" si="299"/>
        <v>0</v>
      </c>
      <c r="AC1064" s="126">
        <f t="shared" si="300"/>
        <v>0</v>
      </c>
      <c r="AD1064" s="126">
        <f t="shared" si="301"/>
        <v>0</v>
      </c>
      <c r="AE1064" s="126">
        <f t="shared" si="302"/>
        <v>0</v>
      </c>
      <c r="AF1064" s="127"/>
      <c r="AG1064" s="125"/>
      <c r="AH1064" s="125">
        <f t="shared" si="303"/>
        <v>0</v>
      </c>
      <c r="AI1064" s="125">
        <f t="shared" si="304"/>
        <v>0</v>
      </c>
      <c r="AJ1064" s="125" t="str">
        <f t="shared" si="305"/>
        <v>Correct</v>
      </c>
      <c r="AK1064" s="125"/>
      <c r="AL1064" s="117" t="s">
        <v>83</v>
      </c>
      <c r="AM1064" s="117">
        <v>59</v>
      </c>
      <c r="AN1064" s="117" t="s">
        <v>84</v>
      </c>
      <c r="AO1064" s="117" t="s">
        <v>129</v>
      </c>
      <c r="AP1064" s="117" t="s">
        <v>85</v>
      </c>
      <c r="AQ1064" s="117" t="s">
        <v>86</v>
      </c>
      <c r="AR1064" s="117" t="s">
        <v>87</v>
      </c>
      <c r="AS1064" s="117" t="s">
        <v>88</v>
      </c>
      <c r="AT1064" s="117" t="s">
        <v>111</v>
      </c>
      <c r="AU1064" s="117" t="s">
        <v>90</v>
      </c>
      <c r="AV1064" s="117" t="s">
        <v>91</v>
      </c>
      <c r="AW1064" s="117" t="s">
        <v>91</v>
      </c>
    </row>
    <row r="1065" spans="1:49">
      <c r="A1065" s="115">
        <v>5607812088</v>
      </c>
      <c r="B1065" s="115" t="s">
        <v>18</v>
      </c>
      <c r="O1065" s="125"/>
      <c r="P1065" s="125">
        <f t="shared" si="288"/>
        <v>1</v>
      </c>
      <c r="Q1065" s="125">
        <f t="shared" si="289"/>
        <v>3</v>
      </c>
      <c r="R1065" s="125"/>
      <c r="S1065" s="125">
        <f t="shared" si="290"/>
        <v>1</v>
      </c>
      <c r="T1065" s="125">
        <f t="shared" si="291"/>
        <v>0</v>
      </c>
      <c r="U1065" s="125">
        <f t="shared" si="292"/>
        <v>0</v>
      </c>
      <c r="V1065" s="126">
        <f t="shared" si="293"/>
        <v>0</v>
      </c>
      <c r="W1065" s="126">
        <f t="shared" si="294"/>
        <v>0</v>
      </c>
      <c r="X1065" s="126">
        <f t="shared" si="295"/>
        <v>0</v>
      </c>
      <c r="Y1065" s="126">
        <f t="shared" si="296"/>
        <v>0</v>
      </c>
      <c r="Z1065" s="126">
        <f t="shared" si="297"/>
        <v>0</v>
      </c>
      <c r="AA1065" s="126">
        <f t="shared" si="298"/>
        <v>0</v>
      </c>
      <c r="AB1065" s="126">
        <f t="shared" si="299"/>
        <v>0</v>
      </c>
      <c r="AC1065" s="126">
        <f t="shared" si="300"/>
        <v>0</v>
      </c>
      <c r="AD1065" s="126">
        <f t="shared" si="301"/>
        <v>0</v>
      </c>
      <c r="AE1065" s="126">
        <f t="shared" si="302"/>
        <v>0</v>
      </c>
      <c r="AF1065" s="127"/>
      <c r="AG1065" s="125"/>
      <c r="AH1065" s="125">
        <f t="shared" si="303"/>
        <v>1</v>
      </c>
      <c r="AI1065" s="125">
        <f t="shared" si="304"/>
        <v>1</v>
      </c>
      <c r="AJ1065" s="125" t="str">
        <f t="shared" si="305"/>
        <v>Correct</v>
      </c>
      <c r="AK1065" s="125"/>
      <c r="AL1065" s="115" t="s">
        <v>99</v>
      </c>
      <c r="AM1065" s="115">
        <v>45</v>
      </c>
      <c r="AN1065" s="115" t="s">
        <v>84</v>
      </c>
      <c r="AO1065" s="115" t="s">
        <v>171</v>
      </c>
      <c r="AP1065" s="115" t="s">
        <v>107</v>
      </c>
      <c r="AQ1065" s="115" t="s">
        <v>91</v>
      </c>
      <c r="AR1065" s="115" t="s">
        <v>108</v>
      </c>
      <c r="AS1065" s="115" t="s">
        <v>93</v>
      </c>
      <c r="AT1065" s="115" t="s">
        <v>102</v>
      </c>
      <c r="AU1065" s="115" t="s">
        <v>113</v>
      </c>
      <c r="AV1065" s="115" t="s">
        <v>91</v>
      </c>
    </row>
    <row r="1066" spans="1:49">
      <c r="A1066" s="115">
        <v>7020566863</v>
      </c>
      <c r="B1066" s="115" t="s">
        <v>18</v>
      </c>
      <c r="O1066" s="125"/>
      <c r="P1066" s="125">
        <f t="shared" si="288"/>
        <v>1</v>
      </c>
      <c r="Q1066" s="125">
        <f t="shared" si="289"/>
        <v>3</v>
      </c>
      <c r="R1066" s="125"/>
      <c r="S1066" s="125">
        <f t="shared" si="290"/>
        <v>1</v>
      </c>
      <c r="T1066" s="125">
        <f t="shared" si="291"/>
        <v>0</v>
      </c>
      <c r="U1066" s="125">
        <f t="shared" si="292"/>
        <v>0</v>
      </c>
      <c r="V1066" s="126">
        <f t="shared" si="293"/>
        <v>0</v>
      </c>
      <c r="W1066" s="126">
        <f t="shared" si="294"/>
        <v>0</v>
      </c>
      <c r="X1066" s="126">
        <f t="shared" si="295"/>
        <v>0</v>
      </c>
      <c r="Y1066" s="126">
        <f t="shared" si="296"/>
        <v>0</v>
      </c>
      <c r="Z1066" s="126">
        <f t="shared" si="297"/>
        <v>0</v>
      </c>
      <c r="AA1066" s="126">
        <f t="shared" si="298"/>
        <v>0</v>
      </c>
      <c r="AB1066" s="126">
        <f t="shared" si="299"/>
        <v>0</v>
      </c>
      <c r="AC1066" s="126">
        <f t="shared" si="300"/>
        <v>0</v>
      </c>
      <c r="AD1066" s="126">
        <f t="shared" si="301"/>
        <v>0</v>
      </c>
      <c r="AE1066" s="126">
        <f t="shared" si="302"/>
        <v>0</v>
      </c>
      <c r="AF1066" s="127"/>
      <c r="AG1066" s="125"/>
      <c r="AH1066" s="125">
        <f t="shared" si="303"/>
        <v>1</v>
      </c>
      <c r="AI1066" s="125">
        <f t="shared" si="304"/>
        <v>1</v>
      </c>
      <c r="AJ1066" s="125" t="str">
        <f t="shared" si="305"/>
        <v>Correct</v>
      </c>
      <c r="AK1066" s="125"/>
      <c r="AL1066" s="115" t="s">
        <v>83</v>
      </c>
      <c r="AM1066" s="115">
        <v>22</v>
      </c>
      <c r="AN1066" s="115" t="s">
        <v>84</v>
      </c>
      <c r="AO1066" s="115" t="s">
        <v>146</v>
      </c>
      <c r="AQ1066" s="115" t="s">
        <v>91</v>
      </c>
      <c r="AR1066" s="115" t="s">
        <v>108</v>
      </c>
      <c r="AT1066" s="115" t="s">
        <v>112</v>
      </c>
      <c r="AU1066" s="115" t="s">
        <v>98</v>
      </c>
      <c r="AV1066" s="115" t="s">
        <v>91</v>
      </c>
      <c r="AW1066" s="115" t="s">
        <v>91</v>
      </c>
    </row>
    <row r="1067" spans="1:49">
      <c r="A1067" s="115">
        <v>7011314198</v>
      </c>
      <c r="O1067" s="125"/>
      <c r="P1067" s="125">
        <f t="shared" si="288"/>
        <v>0</v>
      </c>
      <c r="Q1067" s="125" t="e">
        <f t="shared" si="289"/>
        <v>#DIV/0!</v>
      </c>
      <c r="R1067" s="125"/>
      <c r="S1067" s="125">
        <f t="shared" si="290"/>
        <v>0</v>
      </c>
      <c r="T1067" s="125">
        <f t="shared" si="291"/>
        <v>0</v>
      </c>
      <c r="U1067" s="125">
        <f t="shared" si="292"/>
        <v>0</v>
      </c>
      <c r="V1067" s="126">
        <f t="shared" si="293"/>
        <v>0</v>
      </c>
      <c r="W1067" s="126">
        <f t="shared" si="294"/>
        <v>0</v>
      </c>
      <c r="X1067" s="126">
        <f t="shared" si="295"/>
        <v>0</v>
      </c>
      <c r="Y1067" s="126">
        <f t="shared" si="296"/>
        <v>0</v>
      </c>
      <c r="Z1067" s="126">
        <f t="shared" si="297"/>
        <v>0</v>
      </c>
      <c r="AA1067" s="126">
        <f t="shared" si="298"/>
        <v>0</v>
      </c>
      <c r="AB1067" s="126">
        <f t="shared" si="299"/>
        <v>0</v>
      </c>
      <c r="AC1067" s="126">
        <f t="shared" si="300"/>
        <v>0</v>
      </c>
      <c r="AD1067" s="126">
        <f t="shared" si="301"/>
        <v>0</v>
      </c>
      <c r="AE1067" s="126">
        <f t="shared" si="302"/>
        <v>0</v>
      </c>
      <c r="AF1067" s="127"/>
      <c r="AG1067" s="125"/>
      <c r="AH1067" s="125">
        <f t="shared" si="303"/>
        <v>0</v>
      </c>
      <c r="AI1067" s="125">
        <f t="shared" si="304"/>
        <v>0</v>
      </c>
      <c r="AJ1067" s="125" t="str">
        <f t="shared" si="305"/>
        <v>Correct</v>
      </c>
      <c r="AK1067" s="125"/>
      <c r="AL1067" s="115" t="s">
        <v>83</v>
      </c>
      <c r="AM1067" s="115">
        <v>89</v>
      </c>
      <c r="AN1067" s="115" t="s">
        <v>84</v>
      </c>
      <c r="AP1067" s="115" t="s">
        <v>97</v>
      </c>
      <c r="AQ1067" s="115" t="s">
        <v>86</v>
      </c>
      <c r="AR1067" s="115" t="s">
        <v>87</v>
      </c>
      <c r="AS1067" s="115" t="s">
        <v>93</v>
      </c>
      <c r="AT1067" s="115" t="s">
        <v>102</v>
      </c>
      <c r="AU1067" s="115" t="s">
        <v>106</v>
      </c>
      <c r="AV1067" s="115" t="s">
        <v>91</v>
      </c>
      <c r="AW1067" s="115" t="s">
        <v>91</v>
      </c>
    </row>
    <row r="1068" spans="1:49">
      <c r="A1068" s="115">
        <v>7010998525</v>
      </c>
      <c r="O1068" s="125"/>
      <c r="P1068" s="125">
        <f t="shared" si="288"/>
        <v>0</v>
      </c>
      <c r="Q1068" s="125" t="e">
        <f t="shared" si="289"/>
        <v>#DIV/0!</v>
      </c>
      <c r="R1068" s="125"/>
      <c r="S1068" s="125">
        <f t="shared" si="290"/>
        <v>0</v>
      </c>
      <c r="T1068" s="125">
        <f t="shared" si="291"/>
        <v>0</v>
      </c>
      <c r="U1068" s="125">
        <f t="shared" si="292"/>
        <v>0</v>
      </c>
      <c r="V1068" s="126">
        <f t="shared" si="293"/>
        <v>0</v>
      </c>
      <c r="W1068" s="126">
        <f t="shared" si="294"/>
        <v>0</v>
      </c>
      <c r="X1068" s="126">
        <f t="shared" si="295"/>
        <v>0</v>
      </c>
      <c r="Y1068" s="126">
        <f t="shared" si="296"/>
        <v>0</v>
      </c>
      <c r="Z1068" s="126">
        <f t="shared" si="297"/>
        <v>0</v>
      </c>
      <c r="AA1068" s="126">
        <f t="shared" si="298"/>
        <v>0</v>
      </c>
      <c r="AB1068" s="126">
        <f t="shared" si="299"/>
        <v>0</v>
      </c>
      <c r="AC1068" s="126">
        <f t="shared" si="300"/>
        <v>0</v>
      </c>
      <c r="AD1068" s="126">
        <f t="shared" si="301"/>
        <v>0</v>
      </c>
      <c r="AE1068" s="126">
        <f t="shared" si="302"/>
        <v>0</v>
      </c>
      <c r="AF1068" s="127"/>
      <c r="AG1068" s="125"/>
      <c r="AH1068" s="125">
        <f t="shared" si="303"/>
        <v>0</v>
      </c>
      <c r="AI1068" s="125">
        <f t="shared" si="304"/>
        <v>0</v>
      </c>
      <c r="AJ1068" s="125" t="str">
        <f t="shared" si="305"/>
        <v>Correct</v>
      </c>
      <c r="AK1068" s="125"/>
      <c r="AL1068" s="115" t="s">
        <v>99</v>
      </c>
      <c r="AM1068" s="115">
        <v>78</v>
      </c>
      <c r="AN1068" s="115" t="s">
        <v>84</v>
      </c>
      <c r="AO1068" s="115" t="s">
        <v>122</v>
      </c>
      <c r="AP1068" s="115" t="s">
        <v>85</v>
      </c>
      <c r="AQ1068" s="115" t="s">
        <v>86</v>
      </c>
      <c r="AR1068" s="115" t="s">
        <v>87</v>
      </c>
      <c r="AS1068" s="115" t="s">
        <v>101</v>
      </c>
      <c r="AT1068" s="115" t="s">
        <v>94</v>
      </c>
      <c r="AU1068" s="115" t="s">
        <v>106</v>
      </c>
      <c r="AV1068" s="115" t="s">
        <v>91</v>
      </c>
      <c r="AW1068" s="115" t="s">
        <v>91</v>
      </c>
    </row>
    <row r="1069" spans="1:49">
      <c r="A1069" s="115">
        <v>6988291294</v>
      </c>
      <c r="O1069" s="125"/>
      <c r="P1069" s="125">
        <f t="shared" si="288"/>
        <v>0</v>
      </c>
      <c r="Q1069" s="125" t="e">
        <f t="shared" si="289"/>
        <v>#DIV/0!</v>
      </c>
      <c r="R1069" s="125"/>
      <c r="S1069" s="125">
        <f t="shared" si="290"/>
        <v>0</v>
      </c>
      <c r="T1069" s="125">
        <f t="shared" si="291"/>
        <v>0</v>
      </c>
      <c r="U1069" s="125">
        <f t="shared" si="292"/>
        <v>0</v>
      </c>
      <c r="V1069" s="126">
        <f t="shared" si="293"/>
        <v>0</v>
      </c>
      <c r="W1069" s="126">
        <f t="shared" si="294"/>
        <v>0</v>
      </c>
      <c r="X1069" s="126">
        <f t="shared" si="295"/>
        <v>0</v>
      </c>
      <c r="Y1069" s="126">
        <f t="shared" si="296"/>
        <v>0</v>
      </c>
      <c r="Z1069" s="126">
        <f t="shared" si="297"/>
        <v>0</v>
      </c>
      <c r="AA1069" s="126">
        <f t="shared" si="298"/>
        <v>0</v>
      </c>
      <c r="AB1069" s="126">
        <f t="shared" si="299"/>
        <v>0</v>
      </c>
      <c r="AC1069" s="126">
        <f t="shared" si="300"/>
        <v>0</v>
      </c>
      <c r="AD1069" s="126">
        <f t="shared" si="301"/>
        <v>0</v>
      </c>
      <c r="AE1069" s="126">
        <f t="shared" si="302"/>
        <v>0</v>
      </c>
      <c r="AF1069" s="127"/>
      <c r="AG1069" s="125"/>
      <c r="AH1069" s="125">
        <f t="shared" si="303"/>
        <v>0</v>
      </c>
      <c r="AI1069" s="125">
        <f t="shared" si="304"/>
        <v>0</v>
      </c>
      <c r="AJ1069" s="125" t="str">
        <f t="shared" si="305"/>
        <v>Correct</v>
      </c>
      <c r="AK1069" s="125"/>
      <c r="AL1069" s="115" t="s">
        <v>83</v>
      </c>
      <c r="AM1069" s="115">
        <v>89</v>
      </c>
      <c r="AN1069" s="115" t="s">
        <v>84</v>
      </c>
      <c r="AO1069" s="115" t="s">
        <v>174</v>
      </c>
      <c r="AP1069" s="115" t="s">
        <v>85</v>
      </c>
      <c r="AQ1069" s="115" t="s">
        <v>86</v>
      </c>
      <c r="AR1069" s="115" t="s">
        <v>87</v>
      </c>
      <c r="AS1069" s="115" t="s">
        <v>100</v>
      </c>
      <c r="AT1069" s="115" t="s">
        <v>102</v>
      </c>
      <c r="AU1069" s="115" t="s">
        <v>106</v>
      </c>
      <c r="AV1069" s="115" t="s">
        <v>91</v>
      </c>
      <c r="AW1069" s="115" t="s">
        <v>86</v>
      </c>
    </row>
    <row r="1070" spans="1:49">
      <c r="A1070" s="115">
        <v>6988283810</v>
      </c>
      <c r="O1070" s="125"/>
      <c r="P1070" s="125">
        <f t="shared" si="288"/>
        <v>0</v>
      </c>
      <c r="Q1070" s="125" t="e">
        <f t="shared" si="289"/>
        <v>#DIV/0!</v>
      </c>
      <c r="R1070" s="125"/>
      <c r="S1070" s="125">
        <f t="shared" si="290"/>
        <v>0</v>
      </c>
      <c r="T1070" s="125">
        <f t="shared" si="291"/>
        <v>0</v>
      </c>
      <c r="U1070" s="125">
        <f t="shared" si="292"/>
        <v>0</v>
      </c>
      <c r="V1070" s="126">
        <f t="shared" si="293"/>
        <v>0</v>
      </c>
      <c r="W1070" s="126">
        <f t="shared" si="294"/>
        <v>0</v>
      </c>
      <c r="X1070" s="126">
        <f t="shared" si="295"/>
        <v>0</v>
      </c>
      <c r="Y1070" s="126">
        <f t="shared" si="296"/>
        <v>0</v>
      </c>
      <c r="Z1070" s="126">
        <f t="shared" si="297"/>
        <v>0</v>
      </c>
      <c r="AA1070" s="126">
        <f t="shared" si="298"/>
        <v>0</v>
      </c>
      <c r="AB1070" s="126">
        <f t="shared" si="299"/>
        <v>0</v>
      </c>
      <c r="AC1070" s="126">
        <f t="shared" si="300"/>
        <v>0</v>
      </c>
      <c r="AD1070" s="126">
        <f t="shared" si="301"/>
        <v>0</v>
      </c>
      <c r="AE1070" s="126">
        <f t="shared" si="302"/>
        <v>0</v>
      </c>
      <c r="AF1070" s="127"/>
      <c r="AG1070" s="125"/>
      <c r="AH1070" s="125">
        <f t="shared" si="303"/>
        <v>0</v>
      </c>
      <c r="AI1070" s="125">
        <f t="shared" si="304"/>
        <v>0</v>
      </c>
      <c r="AJ1070" s="125" t="str">
        <f t="shared" si="305"/>
        <v>Correct</v>
      </c>
      <c r="AK1070" s="125"/>
      <c r="AL1070" s="115" t="s">
        <v>83</v>
      </c>
      <c r="AM1070" s="115">
        <v>60</v>
      </c>
      <c r="AN1070" s="115" t="s">
        <v>84</v>
      </c>
      <c r="AO1070" s="115" t="s">
        <v>121</v>
      </c>
      <c r="AP1070" s="115" t="s">
        <v>85</v>
      </c>
      <c r="AQ1070" s="115" t="s">
        <v>86</v>
      </c>
      <c r="AR1070" s="115" t="s">
        <v>87</v>
      </c>
      <c r="AS1070" s="115" t="s">
        <v>101</v>
      </c>
      <c r="AT1070" s="115" t="s">
        <v>89</v>
      </c>
      <c r="AU1070" s="115" t="s">
        <v>106</v>
      </c>
      <c r="AV1070" s="115" t="s">
        <v>91</v>
      </c>
      <c r="AW1070" s="115" t="s">
        <v>91</v>
      </c>
    </row>
    <row r="1071" spans="1:49">
      <c r="A1071" s="115">
        <v>6988278350</v>
      </c>
      <c r="O1071" s="125"/>
      <c r="P1071" s="125">
        <f t="shared" si="288"/>
        <v>0</v>
      </c>
      <c r="Q1071" s="125" t="e">
        <f t="shared" si="289"/>
        <v>#DIV/0!</v>
      </c>
      <c r="R1071" s="125"/>
      <c r="S1071" s="125">
        <f t="shared" si="290"/>
        <v>0</v>
      </c>
      <c r="T1071" s="125">
        <f t="shared" si="291"/>
        <v>0</v>
      </c>
      <c r="U1071" s="125">
        <f t="shared" si="292"/>
        <v>0</v>
      </c>
      <c r="V1071" s="126">
        <f t="shared" si="293"/>
        <v>0</v>
      </c>
      <c r="W1071" s="126">
        <f t="shared" si="294"/>
        <v>0</v>
      </c>
      <c r="X1071" s="126">
        <f t="shared" si="295"/>
        <v>0</v>
      </c>
      <c r="Y1071" s="126">
        <f t="shared" si="296"/>
        <v>0</v>
      </c>
      <c r="Z1071" s="126">
        <f t="shared" si="297"/>
        <v>0</v>
      </c>
      <c r="AA1071" s="126">
        <f t="shared" si="298"/>
        <v>0</v>
      </c>
      <c r="AB1071" s="126">
        <f t="shared" si="299"/>
        <v>0</v>
      </c>
      <c r="AC1071" s="126">
        <f t="shared" si="300"/>
        <v>0</v>
      </c>
      <c r="AD1071" s="126">
        <f t="shared" si="301"/>
        <v>0</v>
      </c>
      <c r="AE1071" s="126">
        <f t="shared" si="302"/>
        <v>0</v>
      </c>
      <c r="AF1071" s="127"/>
      <c r="AG1071" s="125"/>
      <c r="AH1071" s="125">
        <f t="shared" si="303"/>
        <v>0</v>
      </c>
      <c r="AI1071" s="125">
        <f t="shared" si="304"/>
        <v>0</v>
      </c>
      <c r="AJ1071" s="125" t="str">
        <f t="shared" si="305"/>
        <v>Correct</v>
      </c>
      <c r="AK1071" s="125"/>
      <c r="AL1071" s="115" t="s">
        <v>99</v>
      </c>
      <c r="AM1071" s="115">
        <v>77</v>
      </c>
      <c r="AN1071" s="115" t="s">
        <v>84</v>
      </c>
      <c r="AO1071" s="115" t="s">
        <v>121</v>
      </c>
      <c r="AP1071" s="115" t="s">
        <v>85</v>
      </c>
      <c r="AQ1071" s="115" t="s">
        <v>86</v>
      </c>
      <c r="AR1071" s="115" t="s">
        <v>87</v>
      </c>
      <c r="AT1071" s="115" t="s">
        <v>89</v>
      </c>
      <c r="AU1071" s="115" t="s">
        <v>106</v>
      </c>
      <c r="AV1071" s="115" t="s">
        <v>91</v>
      </c>
      <c r="AW1071" s="115" t="s">
        <v>86</v>
      </c>
    </row>
    <row r="1072" spans="1:49">
      <c r="A1072" s="115">
        <v>7020348938</v>
      </c>
      <c r="O1072" s="125"/>
      <c r="P1072" s="125">
        <f t="shared" si="288"/>
        <v>0</v>
      </c>
      <c r="Q1072" s="125" t="e">
        <f t="shared" si="289"/>
        <v>#DIV/0!</v>
      </c>
      <c r="R1072" s="125"/>
      <c r="S1072" s="125">
        <f t="shared" si="290"/>
        <v>0</v>
      </c>
      <c r="T1072" s="125">
        <f t="shared" si="291"/>
        <v>0</v>
      </c>
      <c r="U1072" s="125">
        <f t="shared" si="292"/>
        <v>0</v>
      </c>
      <c r="V1072" s="126">
        <f t="shared" si="293"/>
        <v>0</v>
      </c>
      <c r="W1072" s="126">
        <f t="shared" si="294"/>
        <v>0</v>
      </c>
      <c r="X1072" s="126">
        <f t="shared" si="295"/>
        <v>0</v>
      </c>
      <c r="Y1072" s="126">
        <f t="shared" si="296"/>
        <v>0</v>
      </c>
      <c r="Z1072" s="126">
        <f t="shared" si="297"/>
        <v>0</v>
      </c>
      <c r="AA1072" s="126">
        <f t="shared" si="298"/>
        <v>0</v>
      </c>
      <c r="AB1072" s="126">
        <f t="shared" si="299"/>
        <v>0</v>
      </c>
      <c r="AC1072" s="126">
        <f t="shared" si="300"/>
        <v>0</v>
      </c>
      <c r="AD1072" s="126">
        <f t="shared" si="301"/>
        <v>0</v>
      </c>
      <c r="AE1072" s="126">
        <f t="shared" si="302"/>
        <v>0</v>
      </c>
      <c r="AF1072" s="127"/>
      <c r="AG1072" s="125"/>
      <c r="AH1072" s="125">
        <f t="shared" si="303"/>
        <v>0</v>
      </c>
      <c r="AI1072" s="125">
        <f t="shared" si="304"/>
        <v>0</v>
      </c>
      <c r="AJ1072" s="125" t="str">
        <f t="shared" si="305"/>
        <v>Correct</v>
      </c>
      <c r="AK1072" s="125"/>
      <c r="AL1072" s="115" t="s">
        <v>99</v>
      </c>
      <c r="AM1072" s="115">
        <v>48</v>
      </c>
      <c r="AN1072" s="115" t="s">
        <v>181</v>
      </c>
      <c r="AO1072" s="115" t="s">
        <v>189</v>
      </c>
      <c r="AP1072" s="115" t="s">
        <v>85</v>
      </c>
      <c r="AQ1072" s="115" t="s">
        <v>86</v>
      </c>
      <c r="AR1072" s="115" t="s">
        <v>87</v>
      </c>
      <c r="AS1072" s="115" t="s">
        <v>93</v>
      </c>
      <c r="AT1072" s="115" t="s">
        <v>112</v>
      </c>
      <c r="AU1072" s="115" t="s">
        <v>90</v>
      </c>
      <c r="AV1072" s="115" t="s">
        <v>91</v>
      </c>
      <c r="AW1072" s="115" t="s">
        <v>91</v>
      </c>
    </row>
    <row r="1073" spans="1:49">
      <c r="A1073" s="115">
        <v>7020343619</v>
      </c>
      <c r="O1073" s="125"/>
      <c r="P1073" s="125">
        <f t="shared" si="288"/>
        <v>0</v>
      </c>
      <c r="Q1073" s="125" t="e">
        <f t="shared" si="289"/>
        <v>#DIV/0!</v>
      </c>
      <c r="R1073" s="125"/>
      <c r="S1073" s="125">
        <f t="shared" si="290"/>
        <v>0</v>
      </c>
      <c r="T1073" s="125">
        <f t="shared" si="291"/>
        <v>0</v>
      </c>
      <c r="U1073" s="125">
        <f t="shared" si="292"/>
        <v>0</v>
      </c>
      <c r="V1073" s="126">
        <f t="shared" si="293"/>
        <v>0</v>
      </c>
      <c r="W1073" s="126">
        <f t="shared" si="294"/>
        <v>0</v>
      </c>
      <c r="X1073" s="126">
        <f t="shared" si="295"/>
        <v>0</v>
      </c>
      <c r="Y1073" s="126">
        <f t="shared" si="296"/>
        <v>0</v>
      </c>
      <c r="Z1073" s="126">
        <f t="shared" si="297"/>
        <v>0</v>
      </c>
      <c r="AA1073" s="126">
        <f t="shared" si="298"/>
        <v>0</v>
      </c>
      <c r="AB1073" s="126">
        <f t="shared" si="299"/>
        <v>0</v>
      </c>
      <c r="AC1073" s="126">
        <f t="shared" si="300"/>
        <v>0</v>
      </c>
      <c r="AD1073" s="126">
        <f t="shared" si="301"/>
        <v>0</v>
      </c>
      <c r="AE1073" s="126">
        <f t="shared" si="302"/>
        <v>0</v>
      </c>
      <c r="AF1073" s="127"/>
      <c r="AG1073" s="125"/>
      <c r="AH1073" s="125">
        <f t="shared" si="303"/>
        <v>0</v>
      </c>
      <c r="AI1073" s="125">
        <f t="shared" si="304"/>
        <v>0</v>
      </c>
      <c r="AJ1073" s="125" t="str">
        <f t="shared" si="305"/>
        <v>Correct</v>
      </c>
      <c r="AK1073" s="125"/>
      <c r="AL1073" s="115" t="s">
        <v>99</v>
      </c>
      <c r="AM1073" s="115">
        <v>26</v>
      </c>
      <c r="AN1073" s="115" t="s">
        <v>181</v>
      </c>
      <c r="AO1073" s="115" t="s">
        <v>219</v>
      </c>
      <c r="AP1073" s="115" t="s">
        <v>85</v>
      </c>
      <c r="AQ1073" s="115" t="s">
        <v>86</v>
      </c>
      <c r="AR1073" s="115" t="s">
        <v>87</v>
      </c>
      <c r="AT1073" s="115" t="s">
        <v>102</v>
      </c>
      <c r="AU1073" s="115" t="s">
        <v>113</v>
      </c>
      <c r="AV1073" s="115" t="s">
        <v>91</v>
      </c>
      <c r="AW1073" s="115" t="s">
        <v>91</v>
      </c>
    </row>
    <row r="1074" spans="1:49">
      <c r="A1074" s="115">
        <v>7020341858</v>
      </c>
      <c r="O1074" s="125"/>
      <c r="P1074" s="125">
        <f t="shared" si="288"/>
        <v>0</v>
      </c>
      <c r="Q1074" s="125" t="e">
        <f t="shared" si="289"/>
        <v>#DIV/0!</v>
      </c>
      <c r="R1074" s="125"/>
      <c r="S1074" s="125">
        <f t="shared" si="290"/>
        <v>0</v>
      </c>
      <c r="T1074" s="125">
        <f t="shared" si="291"/>
        <v>0</v>
      </c>
      <c r="U1074" s="125">
        <f t="shared" si="292"/>
        <v>0</v>
      </c>
      <c r="V1074" s="126">
        <f t="shared" si="293"/>
        <v>0</v>
      </c>
      <c r="W1074" s="126">
        <f t="shared" si="294"/>
        <v>0</v>
      </c>
      <c r="X1074" s="126">
        <f t="shared" si="295"/>
        <v>0</v>
      </c>
      <c r="Y1074" s="126">
        <f t="shared" si="296"/>
        <v>0</v>
      </c>
      <c r="Z1074" s="126">
        <f t="shared" si="297"/>
        <v>0</v>
      </c>
      <c r="AA1074" s="126">
        <f t="shared" si="298"/>
        <v>0</v>
      </c>
      <c r="AB1074" s="126">
        <f t="shared" si="299"/>
        <v>0</v>
      </c>
      <c r="AC1074" s="126">
        <f t="shared" si="300"/>
        <v>0</v>
      </c>
      <c r="AD1074" s="126">
        <f t="shared" si="301"/>
        <v>0</v>
      </c>
      <c r="AE1074" s="126">
        <f t="shared" si="302"/>
        <v>0</v>
      </c>
      <c r="AF1074" s="127"/>
      <c r="AG1074" s="125"/>
      <c r="AH1074" s="125">
        <f t="shared" si="303"/>
        <v>0</v>
      </c>
      <c r="AI1074" s="125">
        <f t="shared" si="304"/>
        <v>0</v>
      </c>
      <c r="AJ1074" s="125" t="str">
        <f t="shared" si="305"/>
        <v>Correct</v>
      </c>
      <c r="AK1074" s="125"/>
      <c r="AL1074" s="115" t="s">
        <v>83</v>
      </c>
      <c r="AM1074" s="115">
        <v>25</v>
      </c>
      <c r="AN1074" s="115" t="s">
        <v>181</v>
      </c>
      <c r="AO1074" s="115" t="s">
        <v>242</v>
      </c>
      <c r="AP1074" s="115" t="s">
        <v>85</v>
      </c>
      <c r="AQ1074" s="115" t="s">
        <v>91</v>
      </c>
      <c r="AR1074" s="115" t="s">
        <v>87</v>
      </c>
      <c r="AS1074" s="115" t="s">
        <v>93</v>
      </c>
      <c r="AT1074" s="115" t="s">
        <v>109</v>
      </c>
      <c r="AU1074" s="115" t="s">
        <v>98</v>
      </c>
      <c r="AV1074" s="115" t="s">
        <v>91</v>
      </c>
      <c r="AW1074" s="115" t="s">
        <v>91</v>
      </c>
    </row>
    <row r="1075" spans="1:49">
      <c r="A1075" s="115">
        <v>6985718656</v>
      </c>
      <c r="O1075" s="125"/>
      <c r="P1075" s="125">
        <f t="shared" si="288"/>
        <v>0</v>
      </c>
      <c r="Q1075" s="125" t="e">
        <f t="shared" si="289"/>
        <v>#DIV/0!</v>
      </c>
      <c r="R1075" s="125"/>
      <c r="S1075" s="125">
        <f t="shared" si="290"/>
        <v>0</v>
      </c>
      <c r="T1075" s="125">
        <f t="shared" si="291"/>
        <v>0</v>
      </c>
      <c r="U1075" s="125">
        <f t="shared" si="292"/>
        <v>0</v>
      </c>
      <c r="V1075" s="126">
        <f t="shared" si="293"/>
        <v>0</v>
      </c>
      <c r="W1075" s="126">
        <f t="shared" si="294"/>
        <v>0</v>
      </c>
      <c r="X1075" s="126">
        <f t="shared" si="295"/>
        <v>0</v>
      </c>
      <c r="Y1075" s="126">
        <f t="shared" si="296"/>
        <v>0</v>
      </c>
      <c r="Z1075" s="126">
        <f t="shared" si="297"/>
        <v>0</v>
      </c>
      <c r="AA1075" s="126">
        <f t="shared" si="298"/>
        <v>0</v>
      </c>
      <c r="AB1075" s="126">
        <f t="shared" si="299"/>
        <v>0</v>
      </c>
      <c r="AC1075" s="126">
        <f t="shared" si="300"/>
        <v>0</v>
      </c>
      <c r="AD1075" s="126">
        <f t="shared" si="301"/>
        <v>0</v>
      </c>
      <c r="AE1075" s="126">
        <f t="shared" si="302"/>
        <v>0</v>
      </c>
      <c r="AF1075" s="127"/>
      <c r="AG1075" s="125"/>
      <c r="AH1075" s="125">
        <f t="shared" si="303"/>
        <v>0</v>
      </c>
      <c r="AI1075" s="125">
        <f t="shared" si="304"/>
        <v>0</v>
      </c>
      <c r="AJ1075" s="125" t="str">
        <f t="shared" si="305"/>
        <v>Correct</v>
      </c>
      <c r="AK1075" s="125"/>
      <c r="AL1075" s="115" t="s">
        <v>99</v>
      </c>
      <c r="AM1075" s="115">
        <v>51</v>
      </c>
      <c r="AN1075" s="115" t="s">
        <v>181</v>
      </c>
      <c r="AO1075" s="115" t="s">
        <v>239</v>
      </c>
      <c r="AP1075" s="115" t="s">
        <v>85</v>
      </c>
      <c r="AQ1075" s="115" t="s">
        <v>86</v>
      </c>
      <c r="AV1075" s="115" t="s">
        <v>91</v>
      </c>
      <c r="AW1075" s="115" t="s">
        <v>86</v>
      </c>
    </row>
    <row r="1076" spans="1:49">
      <c r="A1076" s="115">
        <v>6985474783</v>
      </c>
      <c r="O1076" s="125"/>
      <c r="P1076" s="125">
        <f t="shared" si="288"/>
        <v>0</v>
      </c>
      <c r="Q1076" s="125" t="e">
        <f t="shared" si="289"/>
        <v>#DIV/0!</v>
      </c>
      <c r="R1076" s="125"/>
      <c r="S1076" s="125">
        <f t="shared" si="290"/>
        <v>0</v>
      </c>
      <c r="T1076" s="125">
        <f t="shared" si="291"/>
        <v>0</v>
      </c>
      <c r="U1076" s="125">
        <f t="shared" si="292"/>
        <v>0</v>
      </c>
      <c r="V1076" s="126">
        <f t="shared" si="293"/>
        <v>0</v>
      </c>
      <c r="W1076" s="126">
        <f t="shared" si="294"/>
        <v>0</v>
      </c>
      <c r="X1076" s="126">
        <f t="shared" si="295"/>
        <v>0</v>
      </c>
      <c r="Y1076" s="126">
        <f t="shared" si="296"/>
        <v>0</v>
      </c>
      <c r="Z1076" s="126">
        <f t="shared" si="297"/>
        <v>0</v>
      </c>
      <c r="AA1076" s="126">
        <f t="shared" si="298"/>
        <v>0</v>
      </c>
      <c r="AB1076" s="126">
        <f t="shared" si="299"/>
        <v>0</v>
      </c>
      <c r="AC1076" s="126">
        <f t="shared" si="300"/>
        <v>0</v>
      </c>
      <c r="AD1076" s="126">
        <f t="shared" si="301"/>
        <v>0</v>
      </c>
      <c r="AE1076" s="126">
        <f t="shared" si="302"/>
        <v>0</v>
      </c>
      <c r="AF1076" s="127"/>
      <c r="AG1076" s="125"/>
      <c r="AH1076" s="125">
        <f t="shared" si="303"/>
        <v>0</v>
      </c>
      <c r="AI1076" s="125">
        <f t="shared" si="304"/>
        <v>0</v>
      </c>
      <c r="AJ1076" s="125" t="str">
        <f t="shared" si="305"/>
        <v>Correct</v>
      </c>
      <c r="AK1076" s="125"/>
      <c r="AL1076" s="115" t="s">
        <v>99</v>
      </c>
      <c r="AM1076" s="115">
        <v>67</v>
      </c>
      <c r="AN1076" s="115" t="s">
        <v>181</v>
      </c>
      <c r="AO1076" s="115" t="s">
        <v>478</v>
      </c>
      <c r="AP1076" s="115" t="s">
        <v>85</v>
      </c>
      <c r="AQ1076" s="115" t="s">
        <v>86</v>
      </c>
      <c r="AR1076" s="115" t="s">
        <v>87</v>
      </c>
      <c r="AS1076" s="115" t="s">
        <v>101</v>
      </c>
      <c r="AT1076" s="115" t="s">
        <v>89</v>
      </c>
      <c r="AU1076" s="115" t="s">
        <v>106</v>
      </c>
      <c r="AV1076" s="115" t="s">
        <v>91</v>
      </c>
      <c r="AW1076" s="115" t="s">
        <v>91</v>
      </c>
    </row>
    <row r="1077" spans="1:49">
      <c r="A1077" s="115">
        <v>6985471157</v>
      </c>
      <c r="O1077" s="125"/>
      <c r="P1077" s="125">
        <f t="shared" si="288"/>
        <v>0</v>
      </c>
      <c r="Q1077" s="125" t="e">
        <f t="shared" si="289"/>
        <v>#DIV/0!</v>
      </c>
      <c r="R1077" s="125"/>
      <c r="S1077" s="125">
        <f t="shared" si="290"/>
        <v>0</v>
      </c>
      <c r="T1077" s="125">
        <f t="shared" si="291"/>
        <v>0</v>
      </c>
      <c r="U1077" s="125">
        <f t="shared" si="292"/>
        <v>0</v>
      </c>
      <c r="V1077" s="126">
        <f t="shared" si="293"/>
        <v>0</v>
      </c>
      <c r="W1077" s="126">
        <f t="shared" si="294"/>
        <v>0</v>
      </c>
      <c r="X1077" s="126">
        <f t="shared" si="295"/>
        <v>0</v>
      </c>
      <c r="Y1077" s="126">
        <f t="shared" si="296"/>
        <v>0</v>
      </c>
      <c r="Z1077" s="126">
        <f t="shared" si="297"/>
        <v>0</v>
      </c>
      <c r="AA1077" s="126">
        <f t="shared" si="298"/>
        <v>0</v>
      </c>
      <c r="AB1077" s="126">
        <f t="shared" si="299"/>
        <v>0</v>
      </c>
      <c r="AC1077" s="126">
        <f t="shared" si="300"/>
        <v>0</v>
      </c>
      <c r="AD1077" s="126">
        <f t="shared" si="301"/>
        <v>0</v>
      </c>
      <c r="AE1077" s="126">
        <f t="shared" si="302"/>
        <v>0</v>
      </c>
      <c r="AF1077" s="127"/>
      <c r="AG1077" s="125"/>
      <c r="AH1077" s="125">
        <f t="shared" si="303"/>
        <v>0</v>
      </c>
      <c r="AI1077" s="125">
        <f t="shared" si="304"/>
        <v>0</v>
      </c>
      <c r="AJ1077" s="125" t="str">
        <f t="shared" si="305"/>
        <v>Correct</v>
      </c>
      <c r="AK1077" s="125"/>
      <c r="AL1077" s="115" t="s">
        <v>99</v>
      </c>
      <c r="AM1077" s="115">
        <v>50</v>
      </c>
      <c r="AN1077" s="115" t="s">
        <v>181</v>
      </c>
      <c r="AQ1077" s="115" t="s">
        <v>91</v>
      </c>
      <c r="AR1077" s="115" t="s">
        <v>137</v>
      </c>
      <c r="AS1077" s="115" t="s">
        <v>104</v>
      </c>
      <c r="AT1077" s="115" t="s">
        <v>102</v>
      </c>
      <c r="AU1077" s="115" t="s">
        <v>90</v>
      </c>
      <c r="AV1077" s="115" t="s">
        <v>91</v>
      </c>
      <c r="AW1077" s="115" t="s">
        <v>86</v>
      </c>
    </row>
    <row r="1078" spans="1:49">
      <c r="A1078" s="115">
        <v>6985466849</v>
      </c>
      <c r="O1078" s="125"/>
      <c r="P1078" s="125">
        <f t="shared" si="288"/>
        <v>0</v>
      </c>
      <c r="Q1078" s="125" t="e">
        <f t="shared" si="289"/>
        <v>#DIV/0!</v>
      </c>
      <c r="R1078" s="125"/>
      <c r="S1078" s="125">
        <f t="shared" si="290"/>
        <v>0</v>
      </c>
      <c r="T1078" s="125">
        <f t="shared" si="291"/>
        <v>0</v>
      </c>
      <c r="U1078" s="125">
        <f t="shared" si="292"/>
        <v>0</v>
      </c>
      <c r="V1078" s="126">
        <f t="shared" si="293"/>
        <v>0</v>
      </c>
      <c r="W1078" s="126">
        <f t="shared" si="294"/>
        <v>0</v>
      </c>
      <c r="X1078" s="126">
        <f t="shared" si="295"/>
        <v>0</v>
      </c>
      <c r="Y1078" s="126">
        <f t="shared" si="296"/>
        <v>0</v>
      </c>
      <c r="Z1078" s="126">
        <f t="shared" si="297"/>
        <v>0</v>
      </c>
      <c r="AA1078" s="126">
        <f t="shared" si="298"/>
        <v>0</v>
      </c>
      <c r="AB1078" s="126">
        <f t="shared" si="299"/>
        <v>0</v>
      </c>
      <c r="AC1078" s="126">
        <f t="shared" si="300"/>
        <v>0</v>
      </c>
      <c r="AD1078" s="126">
        <f t="shared" si="301"/>
        <v>0</v>
      </c>
      <c r="AE1078" s="126">
        <f t="shared" si="302"/>
        <v>0</v>
      </c>
      <c r="AF1078" s="127"/>
      <c r="AG1078" s="125"/>
      <c r="AH1078" s="125">
        <f t="shared" si="303"/>
        <v>0</v>
      </c>
      <c r="AI1078" s="125">
        <f t="shared" si="304"/>
        <v>0</v>
      </c>
      <c r="AJ1078" s="125" t="str">
        <f t="shared" si="305"/>
        <v>Correct</v>
      </c>
      <c r="AK1078" s="125"/>
      <c r="AL1078" s="115" t="s">
        <v>83</v>
      </c>
      <c r="AM1078" s="115">
        <v>66</v>
      </c>
      <c r="AN1078" s="115" t="s">
        <v>181</v>
      </c>
      <c r="AP1078" s="115" t="s">
        <v>85</v>
      </c>
      <c r="AQ1078" s="115" t="s">
        <v>86</v>
      </c>
      <c r="AS1078" s="115" t="s">
        <v>100</v>
      </c>
      <c r="AT1078" s="115" t="s">
        <v>89</v>
      </c>
      <c r="AU1078" s="115" t="s">
        <v>113</v>
      </c>
      <c r="AV1078" s="115" t="s">
        <v>91</v>
      </c>
      <c r="AW1078" s="115" t="s">
        <v>91</v>
      </c>
    </row>
    <row r="1079" spans="1:49">
      <c r="A1079" s="115">
        <v>6985465944</v>
      </c>
      <c r="O1079" s="125"/>
      <c r="P1079" s="125">
        <f t="shared" si="288"/>
        <v>0</v>
      </c>
      <c r="Q1079" s="125" t="e">
        <f t="shared" si="289"/>
        <v>#DIV/0!</v>
      </c>
      <c r="R1079" s="125"/>
      <c r="S1079" s="125">
        <f t="shared" si="290"/>
        <v>0</v>
      </c>
      <c r="T1079" s="125">
        <f t="shared" si="291"/>
        <v>0</v>
      </c>
      <c r="U1079" s="125">
        <f t="shared" si="292"/>
        <v>0</v>
      </c>
      <c r="V1079" s="126">
        <f t="shared" si="293"/>
        <v>0</v>
      </c>
      <c r="W1079" s="126">
        <f t="shared" si="294"/>
        <v>0</v>
      </c>
      <c r="X1079" s="126">
        <f t="shared" si="295"/>
        <v>0</v>
      </c>
      <c r="Y1079" s="126">
        <f t="shared" si="296"/>
        <v>0</v>
      </c>
      <c r="Z1079" s="126">
        <f t="shared" si="297"/>
        <v>0</v>
      </c>
      <c r="AA1079" s="126">
        <f t="shared" si="298"/>
        <v>0</v>
      </c>
      <c r="AB1079" s="126">
        <f t="shared" si="299"/>
        <v>0</v>
      </c>
      <c r="AC1079" s="126">
        <f t="shared" si="300"/>
        <v>0</v>
      </c>
      <c r="AD1079" s="126">
        <f t="shared" si="301"/>
        <v>0</v>
      </c>
      <c r="AE1079" s="126">
        <f t="shared" si="302"/>
        <v>0</v>
      </c>
      <c r="AF1079" s="127"/>
      <c r="AG1079" s="125"/>
      <c r="AH1079" s="125">
        <f t="shared" si="303"/>
        <v>0</v>
      </c>
      <c r="AI1079" s="125">
        <f t="shared" si="304"/>
        <v>0</v>
      </c>
      <c r="AJ1079" s="125" t="str">
        <f t="shared" si="305"/>
        <v>Correct</v>
      </c>
      <c r="AK1079" s="125"/>
      <c r="AL1079" s="115" t="s">
        <v>83</v>
      </c>
      <c r="AM1079" s="115">
        <v>80</v>
      </c>
      <c r="AN1079" s="115" t="s">
        <v>181</v>
      </c>
      <c r="AO1079" s="115" t="s">
        <v>199</v>
      </c>
      <c r="AP1079" s="115" t="s">
        <v>85</v>
      </c>
      <c r="AQ1079" s="115" t="s">
        <v>86</v>
      </c>
      <c r="AS1079" s="115" t="s">
        <v>96</v>
      </c>
      <c r="AT1079" s="115" t="s">
        <v>102</v>
      </c>
      <c r="AU1079" s="115" t="s">
        <v>106</v>
      </c>
      <c r="AV1079" s="115" t="s">
        <v>91</v>
      </c>
      <c r="AW1079" s="115" t="s">
        <v>86</v>
      </c>
    </row>
    <row r="1080" spans="1:49">
      <c r="A1080" s="115">
        <v>6985463825</v>
      </c>
      <c r="O1080" s="125"/>
      <c r="P1080" s="125">
        <f t="shared" si="288"/>
        <v>0</v>
      </c>
      <c r="Q1080" s="125" t="e">
        <f t="shared" si="289"/>
        <v>#DIV/0!</v>
      </c>
      <c r="R1080" s="125"/>
      <c r="S1080" s="125">
        <f t="shared" si="290"/>
        <v>0</v>
      </c>
      <c r="T1080" s="125">
        <f t="shared" si="291"/>
        <v>0</v>
      </c>
      <c r="U1080" s="125">
        <f t="shared" si="292"/>
        <v>0</v>
      </c>
      <c r="V1080" s="126">
        <f t="shared" si="293"/>
        <v>0</v>
      </c>
      <c r="W1080" s="126">
        <f t="shared" si="294"/>
        <v>0</v>
      </c>
      <c r="X1080" s="126">
        <f t="shared" si="295"/>
        <v>0</v>
      </c>
      <c r="Y1080" s="126">
        <f t="shared" si="296"/>
        <v>0</v>
      </c>
      <c r="Z1080" s="126">
        <f t="shared" si="297"/>
        <v>0</v>
      </c>
      <c r="AA1080" s="126">
        <f t="shared" si="298"/>
        <v>0</v>
      </c>
      <c r="AB1080" s="126">
        <f t="shared" si="299"/>
        <v>0</v>
      </c>
      <c r="AC1080" s="126">
        <f t="shared" si="300"/>
        <v>0</v>
      </c>
      <c r="AD1080" s="126">
        <f t="shared" si="301"/>
        <v>0</v>
      </c>
      <c r="AE1080" s="126">
        <f t="shared" si="302"/>
        <v>0</v>
      </c>
      <c r="AF1080" s="127"/>
      <c r="AG1080" s="125"/>
      <c r="AH1080" s="125">
        <f t="shared" si="303"/>
        <v>0</v>
      </c>
      <c r="AI1080" s="125">
        <f t="shared" si="304"/>
        <v>0</v>
      </c>
      <c r="AJ1080" s="125" t="str">
        <f t="shared" si="305"/>
        <v>Correct</v>
      </c>
      <c r="AK1080" s="125"/>
      <c r="AL1080" s="115" t="s">
        <v>99</v>
      </c>
      <c r="AM1080" s="115">
        <v>21</v>
      </c>
      <c r="AN1080" s="115" t="s">
        <v>181</v>
      </c>
      <c r="AO1080" s="115" t="s">
        <v>199</v>
      </c>
      <c r="AP1080" s="115" t="s">
        <v>85</v>
      </c>
      <c r="AQ1080" s="115" t="s">
        <v>86</v>
      </c>
      <c r="AR1080" s="115" t="s">
        <v>87</v>
      </c>
      <c r="AS1080" s="115" t="s">
        <v>88</v>
      </c>
      <c r="AT1080" s="115" t="s">
        <v>89</v>
      </c>
      <c r="AU1080" s="115" t="s">
        <v>90</v>
      </c>
      <c r="AV1080" s="115" t="s">
        <v>91</v>
      </c>
      <c r="AW1080" s="115" t="s">
        <v>91</v>
      </c>
    </row>
    <row r="1081" spans="1:49">
      <c r="A1081" s="115">
        <v>6985455647</v>
      </c>
      <c r="O1081" s="125"/>
      <c r="P1081" s="125">
        <f t="shared" si="288"/>
        <v>0</v>
      </c>
      <c r="Q1081" s="125" t="e">
        <f t="shared" si="289"/>
        <v>#DIV/0!</v>
      </c>
      <c r="R1081" s="125"/>
      <c r="S1081" s="125">
        <f t="shared" si="290"/>
        <v>0</v>
      </c>
      <c r="T1081" s="125">
        <f t="shared" si="291"/>
        <v>0</v>
      </c>
      <c r="U1081" s="125">
        <f t="shared" si="292"/>
        <v>0</v>
      </c>
      <c r="V1081" s="126">
        <f t="shared" si="293"/>
        <v>0</v>
      </c>
      <c r="W1081" s="126">
        <f t="shared" si="294"/>
        <v>0</v>
      </c>
      <c r="X1081" s="126">
        <f t="shared" si="295"/>
        <v>0</v>
      </c>
      <c r="Y1081" s="126">
        <f t="shared" si="296"/>
        <v>0</v>
      </c>
      <c r="Z1081" s="126">
        <f t="shared" si="297"/>
        <v>0</v>
      </c>
      <c r="AA1081" s="126">
        <f t="shared" si="298"/>
        <v>0</v>
      </c>
      <c r="AB1081" s="126">
        <f t="shared" si="299"/>
        <v>0</v>
      </c>
      <c r="AC1081" s="126">
        <f t="shared" si="300"/>
        <v>0</v>
      </c>
      <c r="AD1081" s="126">
        <f t="shared" si="301"/>
        <v>0</v>
      </c>
      <c r="AE1081" s="126">
        <f t="shared" si="302"/>
        <v>0</v>
      </c>
      <c r="AF1081" s="127"/>
      <c r="AG1081" s="125"/>
      <c r="AH1081" s="125">
        <f t="shared" si="303"/>
        <v>0</v>
      </c>
      <c r="AI1081" s="125">
        <f t="shared" si="304"/>
        <v>0</v>
      </c>
      <c r="AJ1081" s="125" t="str">
        <f t="shared" si="305"/>
        <v>Correct</v>
      </c>
      <c r="AK1081" s="125"/>
      <c r="AL1081" s="115" t="s">
        <v>99</v>
      </c>
      <c r="AM1081" s="115">
        <v>48</v>
      </c>
      <c r="AN1081" s="115" t="s">
        <v>181</v>
      </c>
      <c r="AP1081" s="115" t="s">
        <v>85</v>
      </c>
      <c r="AQ1081" s="115" t="s">
        <v>86</v>
      </c>
      <c r="AR1081" s="115" t="s">
        <v>87</v>
      </c>
      <c r="AS1081" s="115" t="s">
        <v>93</v>
      </c>
      <c r="AT1081" s="115" t="s">
        <v>94</v>
      </c>
      <c r="AV1081" s="115" t="s">
        <v>91</v>
      </c>
      <c r="AW1081" s="115" t="s">
        <v>91</v>
      </c>
    </row>
    <row r="1082" spans="1:49">
      <c r="A1082" s="115">
        <v>6985452805</v>
      </c>
      <c r="O1082" s="125"/>
      <c r="P1082" s="125">
        <f t="shared" si="288"/>
        <v>0</v>
      </c>
      <c r="Q1082" s="125" t="e">
        <f t="shared" si="289"/>
        <v>#DIV/0!</v>
      </c>
      <c r="R1082" s="125"/>
      <c r="S1082" s="125">
        <f t="shared" si="290"/>
        <v>0</v>
      </c>
      <c r="T1082" s="125">
        <f t="shared" si="291"/>
        <v>0</v>
      </c>
      <c r="U1082" s="125">
        <f t="shared" si="292"/>
        <v>0</v>
      </c>
      <c r="V1082" s="126">
        <f t="shared" si="293"/>
        <v>0</v>
      </c>
      <c r="W1082" s="126">
        <f t="shared" si="294"/>
        <v>0</v>
      </c>
      <c r="X1082" s="126">
        <f t="shared" si="295"/>
        <v>0</v>
      </c>
      <c r="Y1082" s="126">
        <f t="shared" si="296"/>
        <v>0</v>
      </c>
      <c r="Z1082" s="126">
        <f t="shared" si="297"/>
        <v>0</v>
      </c>
      <c r="AA1082" s="126">
        <f t="shared" si="298"/>
        <v>0</v>
      </c>
      <c r="AB1082" s="126">
        <f t="shared" si="299"/>
        <v>0</v>
      </c>
      <c r="AC1082" s="126">
        <f t="shared" si="300"/>
        <v>0</v>
      </c>
      <c r="AD1082" s="126">
        <f t="shared" si="301"/>
        <v>0</v>
      </c>
      <c r="AE1082" s="126">
        <f t="shared" si="302"/>
        <v>0</v>
      </c>
      <c r="AF1082" s="127"/>
      <c r="AG1082" s="125"/>
      <c r="AH1082" s="125">
        <f t="shared" si="303"/>
        <v>0</v>
      </c>
      <c r="AI1082" s="125">
        <f t="shared" si="304"/>
        <v>0</v>
      </c>
      <c r="AJ1082" s="125" t="str">
        <f t="shared" si="305"/>
        <v>Correct</v>
      </c>
      <c r="AK1082" s="125"/>
      <c r="AL1082" s="115" t="s">
        <v>99</v>
      </c>
      <c r="AM1082" s="115">
        <v>28</v>
      </c>
      <c r="AN1082" s="115" t="s">
        <v>181</v>
      </c>
      <c r="AO1082" s="115" t="s">
        <v>195</v>
      </c>
      <c r="AP1082" s="115" t="s">
        <v>85</v>
      </c>
      <c r="AQ1082" s="115" t="s">
        <v>86</v>
      </c>
      <c r="AR1082" s="115" t="s">
        <v>87</v>
      </c>
      <c r="AS1082" s="115" t="s">
        <v>101</v>
      </c>
      <c r="AT1082" s="115" t="s">
        <v>89</v>
      </c>
      <c r="AU1082" s="115" t="s">
        <v>90</v>
      </c>
      <c r="AV1082" s="115" t="s">
        <v>91</v>
      </c>
      <c r="AW1082" s="115" t="s">
        <v>91</v>
      </c>
    </row>
    <row r="1083" spans="1:49">
      <c r="A1083" s="115">
        <v>6985448889</v>
      </c>
      <c r="O1083" s="125"/>
      <c r="P1083" s="125">
        <f t="shared" si="288"/>
        <v>0</v>
      </c>
      <c r="Q1083" s="125" t="e">
        <f t="shared" si="289"/>
        <v>#DIV/0!</v>
      </c>
      <c r="R1083" s="125"/>
      <c r="S1083" s="125">
        <f t="shared" si="290"/>
        <v>0</v>
      </c>
      <c r="T1083" s="125">
        <f t="shared" si="291"/>
        <v>0</v>
      </c>
      <c r="U1083" s="125">
        <f t="shared" si="292"/>
        <v>0</v>
      </c>
      <c r="V1083" s="126">
        <f t="shared" si="293"/>
        <v>0</v>
      </c>
      <c r="W1083" s="126">
        <f t="shared" si="294"/>
        <v>0</v>
      </c>
      <c r="X1083" s="126">
        <f t="shared" si="295"/>
        <v>0</v>
      </c>
      <c r="Y1083" s="126">
        <f t="shared" si="296"/>
        <v>0</v>
      </c>
      <c r="Z1083" s="126">
        <f t="shared" si="297"/>
        <v>0</v>
      </c>
      <c r="AA1083" s="126">
        <f t="shared" si="298"/>
        <v>0</v>
      </c>
      <c r="AB1083" s="126">
        <f t="shared" si="299"/>
        <v>0</v>
      </c>
      <c r="AC1083" s="126">
        <f t="shared" si="300"/>
        <v>0</v>
      </c>
      <c r="AD1083" s="126">
        <f t="shared" si="301"/>
        <v>0</v>
      </c>
      <c r="AE1083" s="126">
        <f t="shared" si="302"/>
        <v>0</v>
      </c>
      <c r="AF1083" s="127"/>
      <c r="AG1083" s="125"/>
      <c r="AH1083" s="125">
        <f t="shared" si="303"/>
        <v>0</v>
      </c>
      <c r="AI1083" s="125">
        <f t="shared" si="304"/>
        <v>0</v>
      </c>
      <c r="AJ1083" s="125" t="str">
        <f t="shared" si="305"/>
        <v>Correct</v>
      </c>
      <c r="AK1083" s="125"/>
      <c r="AL1083" s="115" t="s">
        <v>99</v>
      </c>
      <c r="AM1083" s="115">
        <v>33</v>
      </c>
      <c r="AN1083" s="115" t="s">
        <v>181</v>
      </c>
      <c r="AO1083" s="115" t="s">
        <v>239</v>
      </c>
      <c r="AP1083" s="115" t="s">
        <v>85</v>
      </c>
      <c r="AQ1083" s="115" t="s">
        <v>86</v>
      </c>
      <c r="AR1083" s="115" t="s">
        <v>87</v>
      </c>
      <c r="AS1083" s="115" t="s">
        <v>88</v>
      </c>
      <c r="AT1083" s="115" t="s">
        <v>111</v>
      </c>
      <c r="AU1083" s="115" t="s">
        <v>90</v>
      </c>
      <c r="AV1083" s="115" t="s">
        <v>91</v>
      </c>
      <c r="AW1083" s="115" t="s">
        <v>91</v>
      </c>
    </row>
    <row r="1084" spans="1:49">
      <c r="A1084" s="115">
        <v>6985414569</v>
      </c>
      <c r="O1084" s="125"/>
      <c r="P1084" s="125">
        <f t="shared" si="288"/>
        <v>0</v>
      </c>
      <c r="Q1084" s="125" t="e">
        <f t="shared" si="289"/>
        <v>#DIV/0!</v>
      </c>
      <c r="R1084" s="125"/>
      <c r="S1084" s="125">
        <f t="shared" si="290"/>
        <v>0</v>
      </c>
      <c r="T1084" s="125">
        <f t="shared" si="291"/>
        <v>0</v>
      </c>
      <c r="U1084" s="125">
        <f t="shared" si="292"/>
        <v>0</v>
      </c>
      <c r="V1084" s="126">
        <f t="shared" si="293"/>
        <v>0</v>
      </c>
      <c r="W1084" s="126">
        <f t="shared" si="294"/>
        <v>0</v>
      </c>
      <c r="X1084" s="126">
        <f t="shared" si="295"/>
        <v>0</v>
      </c>
      <c r="Y1084" s="126">
        <f t="shared" si="296"/>
        <v>0</v>
      </c>
      <c r="Z1084" s="126">
        <f t="shared" si="297"/>
        <v>0</v>
      </c>
      <c r="AA1084" s="126">
        <f t="shared" si="298"/>
        <v>0</v>
      </c>
      <c r="AB1084" s="126">
        <f t="shared" si="299"/>
        <v>0</v>
      </c>
      <c r="AC1084" s="126">
        <f t="shared" si="300"/>
        <v>0</v>
      </c>
      <c r="AD1084" s="126">
        <f t="shared" si="301"/>
        <v>0</v>
      </c>
      <c r="AE1084" s="126">
        <f t="shared" si="302"/>
        <v>0</v>
      </c>
      <c r="AF1084" s="127"/>
      <c r="AG1084" s="125"/>
      <c r="AH1084" s="125">
        <f t="shared" si="303"/>
        <v>0</v>
      </c>
      <c r="AI1084" s="125">
        <f t="shared" si="304"/>
        <v>0</v>
      </c>
      <c r="AJ1084" s="125" t="str">
        <f t="shared" si="305"/>
        <v>Correct</v>
      </c>
      <c r="AK1084" s="125"/>
      <c r="AL1084" s="115" t="s">
        <v>83</v>
      </c>
      <c r="AM1084" s="115">
        <v>41</v>
      </c>
      <c r="AN1084" s="115" t="s">
        <v>181</v>
      </c>
      <c r="AO1084" s="115" t="s">
        <v>214</v>
      </c>
      <c r="AP1084" s="115" t="s">
        <v>85</v>
      </c>
      <c r="AQ1084" s="115" t="s">
        <v>86</v>
      </c>
      <c r="AR1084" s="115" t="s">
        <v>87</v>
      </c>
      <c r="AS1084" s="115" t="s">
        <v>93</v>
      </c>
      <c r="AT1084" s="115" t="s">
        <v>89</v>
      </c>
      <c r="AU1084" s="115" t="s">
        <v>90</v>
      </c>
      <c r="AV1084" s="115" t="s">
        <v>91</v>
      </c>
    </row>
    <row r="1085" spans="1:49">
      <c r="A1085" s="115">
        <v>6985163127</v>
      </c>
      <c r="O1085" s="125"/>
      <c r="P1085" s="125">
        <f t="shared" si="288"/>
        <v>0</v>
      </c>
      <c r="Q1085" s="125" t="e">
        <f t="shared" si="289"/>
        <v>#DIV/0!</v>
      </c>
      <c r="R1085" s="125"/>
      <c r="S1085" s="125">
        <f t="shared" si="290"/>
        <v>0</v>
      </c>
      <c r="T1085" s="125">
        <f t="shared" si="291"/>
        <v>0</v>
      </c>
      <c r="U1085" s="125">
        <f t="shared" si="292"/>
        <v>0</v>
      </c>
      <c r="V1085" s="126">
        <f t="shared" si="293"/>
        <v>0</v>
      </c>
      <c r="W1085" s="126">
        <f t="shared" si="294"/>
        <v>0</v>
      </c>
      <c r="X1085" s="126">
        <f t="shared" si="295"/>
        <v>0</v>
      </c>
      <c r="Y1085" s="126">
        <f t="shared" si="296"/>
        <v>0</v>
      </c>
      <c r="Z1085" s="126">
        <f t="shared" si="297"/>
        <v>0</v>
      </c>
      <c r="AA1085" s="126">
        <f t="shared" si="298"/>
        <v>0</v>
      </c>
      <c r="AB1085" s="126">
        <f t="shared" si="299"/>
        <v>0</v>
      </c>
      <c r="AC1085" s="126">
        <f t="shared" si="300"/>
        <v>0</v>
      </c>
      <c r="AD1085" s="126">
        <f t="shared" si="301"/>
        <v>0</v>
      </c>
      <c r="AE1085" s="126">
        <f t="shared" si="302"/>
        <v>0</v>
      </c>
      <c r="AF1085" s="127"/>
      <c r="AG1085" s="125"/>
      <c r="AH1085" s="125">
        <f t="shared" si="303"/>
        <v>0</v>
      </c>
      <c r="AI1085" s="125">
        <f t="shared" si="304"/>
        <v>0</v>
      </c>
      <c r="AJ1085" s="125" t="str">
        <f t="shared" si="305"/>
        <v>Correct</v>
      </c>
      <c r="AK1085" s="125"/>
      <c r="AL1085" s="115" t="s">
        <v>99</v>
      </c>
      <c r="AM1085" s="115">
        <v>42</v>
      </c>
      <c r="AN1085" s="115" t="s">
        <v>181</v>
      </c>
      <c r="AO1085" s="115" t="s">
        <v>203</v>
      </c>
      <c r="AP1085" s="115" t="s">
        <v>85</v>
      </c>
      <c r="AQ1085" s="115" t="s">
        <v>86</v>
      </c>
      <c r="AR1085" s="115" t="s">
        <v>87</v>
      </c>
      <c r="AV1085" s="115" t="s">
        <v>91</v>
      </c>
      <c r="AW1085" s="115" t="s">
        <v>86</v>
      </c>
    </row>
    <row r="1086" spans="1:49">
      <c r="A1086" s="115">
        <v>6985107142</v>
      </c>
      <c r="O1086" s="125"/>
      <c r="P1086" s="125">
        <f t="shared" si="288"/>
        <v>0</v>
      </c>
      <c r="Q1086" s="125" t="e">
        <f t="shared" si="289"/>
        <v>#DIV/0!</v>
      </c>
      <c r="R1086" s="125"/>
      <c r="S1086" s="125">
        <f t="shared" si="290"/>
        <v>0</v>
      </c>
      <c r="T1086" s="125">
        <f t="shared" si="291"/>
        <v>0</v>
      </c>
      <c r="U1086" s="125">
        <f t="shared" si="292"/>
        <v>0</v>
      </c>
      <c r="V1086" s="126">
        <f t="shared" si="293"/>
        <v>0</v>
      </c>
      <c r="W1086" s="126">
        <f t="shared" si="294"/>
        <v>0</v>
      </c>
      <c r="X1086" s="126">
        <f t="shared" si="295"/>
        <v>0</v>
      </c>
      <c r="Y1086" s="126">
        <f t="shared" si="296"/>
        <v>0</v>
      </c>
      <c r="Z1086" s="126">
        <f t="shared" si="297"/>
        <v>0</v>
      </c>
      <c r="AA1086" s="126">
        <f t="shared" si="298"/>
        <v>0</v>
      </c>
      <c r="AB1086" s="126">
        <f t="shared" si="299"/>
        <v>0</v>
      </c>
      <c r="AC1086" s="126">
        <f t="shared" si="300"/>
        <v>0</v>
      </c>
      <c r="AD1086" s="126">
        <f t="shared" si="301"/>
        <v>0</v>
      </c>
      <c r="AE1086" s="126">
        <f t="shared" si="302"/>
        <v>0</v>
      </c>
      <c r="AF1086" s="127"/>
      <c r="AG1086" s="125"/>
      <c r="AH1086" s="125">
        <f t="shared" si="303"/>
        <v>0</v>
      </c>
      <c r="AI1086" s="125">
        <f t="shared" si="304"/>
        <v>0</v>
      </c>
      <c r="AJ1086" s="125" t="str">
        <f t="shared" si="305"/>
        <v>Correct</v>
      </c>
      <c r="AK1086" s="125"/>
      <c r="AL1086" s="115"/>
      <c r="AN1086" s="115" t="s">
        <v>181</v>
      </c>
    </row>
    <row r="1087" spans="1:49">
      <c r="A1087" s="115">
        <v>6982476447</v>
      </c>
      <c r="O1087" s="125"/>
      <c r="P1087" s="125">
        <f t="shared" si="288"/>
        <v>0</v>
      </c>
      <c r="Q1087" s="125" t="e">
        <f t="shared" si="289"/>
        <v>#DIV/0!</v>
      </c>
      <c r="R1087" s="125"/>
      <c r="S1087" s="125">
        <f t="shared" si="290"/>
        <v>0</v>
      </c>
      <c r="T1087" s="125">
        <f t="shared" si="291"/>
        <v>0</v>
      </c>
      <c r="U1087" s="125">
        <f t="shared" si="292"/>
        <v>0</v>
      </c>
      <c r="V1087" s="126">
        <f t="shared" si="293"/>
        <v>0</v>
      </c>
      <c r="W1087" s="126">
        <f t="shared" si="294"/>
        <v>0</v>
      </c>
      <c r="X1087" s="126">
        <f t="shared" si="295"/>
        <v>0</v>
      </c>
      <c r="Y1087" s="126">
        <f t="shared" si="296"/>
        <v>0</v>
      </c>
      <c r="Z1087" s="126">
        <f t="shared" si="297"/>
        <v>0</v>
      </c>
      <c r="AA1087" s="126">
        <f t="shared" si="298"/>
        <v>0</v>
      </c>
      <c r="AB1087" s="126">
        <f t="shared" si="299"/>
        <v>0</v>
      </c>
      <c r="AC1087" s="126">
        <f t="shared" si="300"/>
        <v>0</v>
      </c>
      <c r="AD1087" s="126">
        <f t="shared" si="301"/>
        <v>0</v>
      </c>
      <c r="AE1087" s="126">
        <f t="shared" si="302"/>
        <v>0</v>
      </c>
      <c r="AF1087" s="127"/>
      <c r="AG1087" s="125"/>
      <c r="AH1087" s="125">
        <f t="shared" si="303"/>
        <v>0</v>
      </c>
      <c r="AI1087" s="125">
        <f t="shared" si="304"/>
        <v>0</v>
      </c>
      <c r="AJ1087" s="125" t="str">
        <f t="shared" si="305"/>
        <v>Correct</v>
      </c>
      <c r="AK1087" s="125"/>
      <c r="AL1087" s="115" t="s">
        <v>83</v>
      </c>
      <c r="AM1087" s="115">
        <v>86</v>
      </c>
      <c r="AN1087" s="115" t="s">
        <v>181</v>
      </c>
      <c r="AO1087" s="115" t="s">
        <v>239</v>
      </c>
      <c r="AP1087" s="115" t="s">
        <v>85</v>
      </c>
      <c r="AQ1087" s="115" t="s">
        <v>86</v>
      </c>
      <c r="AR1087" s="115" t="s">
        <v>87</v>
      </c>
      <c r="AT1087" s="115" t="s">
        <v>102</v>
      </c>
      <c r="AU1087" s="115" t="s">
        <v>106</v>
      </c>
      <c r="AV1087" s="115" t="s">
        <v>91</v>
      </c>
      <c r="AW1087" s="115" t="s">
        <v>86</v>
      </c>
    </row>
    <row r="1088" spans="1:49">
      <c r="A1088" s="115">
        <v>6982472889</v>
      </c>
      <c r="O1088" s="125"/>
      <c r="P1088" s="125">
        <f t="shared" si="288"/>
        <v>0</v>
      </c>
      <c r="Q1088" s="125" t="e">
        <f t="shared" si="289"/>
        <v>#DIV/0!</v>
      </c>
      <c r="R1088" s="125"/>
      <c r="S1088" s="125">
        <f t="shared" si="290"/>
        <v>0</v>
      </c>
      <c r="T1088" s="125">
        <f t="shared" si="291"/>
        <v>0</v>
      </c>
      <c r="U1088" s="125">
        <f t="shared" si="292"/>
        <v>0</v>
      </c>
      <c r="V1088" s="126">
        <f t="shared" si="293"/>
        <v>0</v>
      </c>
      <c r="W1088" s="126">
        <f t="shared" si="294"/>
        <v>0</v>
      </c>
      <c r="X1088" s="126">
        <f t="shared" si="295"/>
        <v>0</v>
      </c>
      <c r="Y1088" s="126">
        <f t="shared" si="296"/>
        <v>0</v>
      </c>
      <c r="Z1088" s="126">
        <f t="shared" si="297"/>
        <v>0</v>
      </c>
      <c r="AA1088" s="126">
        <f t="shared" si="298"/>
        <v>0</v>
      </c>
      <c r="AB1088" s="126">
        <f t="shared" si="299"/>
        <v>0</v>
      </c>
      <c r="AC1088" s="126">
        <f t="shared" si="300"/>
        <v>0</v>
      </c>
      <c r="AD1088" s="126">
        <f t="shared" si="301"/>
        <v>0</v>
      </c>
      <c r="AE1088" s="126">
        <f t="shared" si="302"/>
        <v>0</v>
      </c>
      <c r="AF1088" s="127"/>
      <c r="AG1088" s="125"/>
      <c r="AH1088" s="125">
        <f t="shared" si="303"/>
        <v>0</v>
      </c>
      <c r="AI1088" s="125">
        <f t="shared" si="304"/>
        <v>0</v>
      </c>
      <c r="AJ1088" s="125" t="str">
        <f t="shared" si="305"/>
        <v>Correct</v>
      </c>
      <c r="AK1088" s="125"/>
      <c r="AL1088" s="115" t="s">
        <v>83</v>
      </c>
      <c r="AM1088" s="115">
        <v>37</v>
      </c>
      <c r="AN1088" s="115" t="s">
        <v>181</v>
      </c>
      <c r="AO1088" s="115" t="s">
        <v>483</v>
      </c>
      <c r="AP1088" s="115" t="s">
        <v>85</v>
      </c>
      <c r="AQ1088" s="115" t="s">
        <v>86</v>
      </c>
      <c r="AR1088" s="115" t="s">
        <v>87</v>
      </c>
      <c r="AS1088" s="115" t="s">
        <v>88</v>
      </c>
      <c r="AT1088" s="115" t="s">
        <v>114</v>
      </c>
      <c r="AU1088" s="115" t="s">
        <v>90</v>
      </c>
      <c r="AV1088" s="115" t="s">
        <v>91</v>
      </c>
      <c r="AW1088" s="115" t="s">
        <v>91</v>
      </c>
    </row>
    <row r="1089" spans="1:49">
      <c r="A1089" s="115">
        <v>6982470948</v>
      </c>
      <c r="O1089" s="125"/>
      <c r="P1089" s="125">
        <f t="shared" si="288"/>
        <v>0</v>
      </c>
      <c r="Q1089" s="125" t="e">
        <f t="shared" si="289"/>
        <v>#DIV/0!</v>
      </c>
      <c r="R1089" s="125"/>
      <c r="S1089" s="125">
        <f t="shared" si="290"/>
        <v>0</v>
      </c>
      <c r="T1089" s="125">
        <f t="shared" si="291"/>
        <v>0</v>
      </c>
      <c r="U1089" s="125">
        <f t="shared" si="292"/>
        <v>0</v>
      </c>
      <c r="V1089" s="126">
        <f t="shared" si="293"/>
        <v>0</v>
      </c>
      <c r="W1089" s="126">
        <f t="shared" si="294"/>
        <v>0</v>
      </c>
      <c r="X1089" s="126">
        <f t="shared" si="295"/>
        <v>0</v>
      </c>
      <c r="Y1089" s="126">
        <f t="shared" si="296"/>
        <v>0</v>
      </c>
      <c r="Z1089" s="126">
        <f t="shared" si="297"/>
        <v>0</v>
      </c>
      <c r="AA1089" s="126">
        <f t="shared" si="298"/>
        <v>0</v>
      </c>
      <c r="AB1089" s="126">
        <f t="shared" si="299"/>
        <v>0</v>
      </c>
      <c r="AC1089" s="126">
        <f t="shared" si="300"/>
        <v>0</v>
      </c>
      <c r="AD1089" s="126">
        <f t="shared" si="301"/>
        <v>0</v>
      </c>
      <c r="AE1089" s="126">
        <f t="shared" si="302"/>
        <v>0</v>
      </c>
      <c r="AF1089" s="127"/>
      <c r="AG1089" s="125"/>
      <c r="AH1089" s="125">
        <f t="shared" si="303"/>
        <v>0</v>
      </c>
      <c r="AI1089" s="125">
        <f t="shared" si="304"/>
        <v>0</v>
      </c>
      <c r="AJ1089" s="125" t="str">
        <f t="shared" si="305"/>
        <v>Correct</v>
      </c>
      <c r="AK1089" s="125"/>
      <c r="AL1089" s="115" t="s">
        <v>99</v>
      </c>
      <c r="AM1089" s="115">
        <v>27</v>
      </c>
      <c r="AN1089" s="115" t="s">
        <v>181</v>
      </c>
      <c r="AO1089" s="115" t="s">
        <v>245</v>
      </c>
      <c r="AP1089" s="115" t="s">
        <v>85</v>
      </c>
      <c r="AR1089" s="115" t="s">
        <v>87</v>
      </c>
      <c r="AS1089" s="115" t="s">
        <v>93</v>
      </c>
      <c r="AT1089" s="115" t="s">
        <v>102</v>
      </c>
      <c r="AU1089" s="115" t="s">
        <v>90</v>
      </c>
      <c r="AV1089" s="115" t="s">
        <v>91</v>
      </c>
      <c r="AW1089" s="115" t="s">
        <v>91</v>
      </c>
    </row>
    <row r="1090" spans="1:49">
      <c r="A1090" s="115">
        <v>6982464422</v>
      </c>
      <c r="O1090" s="125"/>
      <c r="P1090" s="125">
        <f t="shared" si="288"/>
        <v>0</v>
      </c>
      <c r="Q1090" s="125" t="e">
        <f t="shared" ref="Q1090:Q1094" si="306">3/P1090</f>
        <v>#DIV/0!</v>
      </c>
      <c r="R1090" s="125"/>
      <c r="S1090" s="125">
        <f t="shared" ref="S1090:S1094" si="307">IF($P1090&lt;3,IF($B1090=$B$1,1,0),IF($B1090=$B$1,$Q1090,0))</f>
        <v>0</v>
      </c>
      <c r="T1090" s="125">
        <f t="shared" ref="T1090:T1094" si="308">IF($P1090&lt;3,IF($C1090=$C$1,1,0),IF($C1090=$C$1,$Q1090,0))</f>
        <v>0</v>
      </c>
      <c r="U1090" s="125">
        <f t="shared" ref="U1090:U1094" si="309">IF($P1090&lt;3,IF($D1090=$D$1,1,0),IF($D1090=$D$1,$Q1090,0))</f>
        <v>0</v>
      </c>
      <c r="V1090" s="126">
        <f t="shared" ref="V1090:V1094" si="310">IF($P1090&lt;3,IF($E1090=$E$1,1,0),IF($E1090=$E$1,$Q1090,0))</f>
        <v>0</v>
      </c>
      <c r="W1090" s="126">
        <f t="shared" ref="W1090:W1094" si="311">IF($P1090&lt;3,IF($F1090=$F$1,1,0),IF($F1090=$F$1,$Q1090,0))</f>
        <v>0</v>
      </c>
      <c r="X1090" s="126">
        <f t="shared" ref="X1090:X1094" si="312">IF($P1090&lt;3,IF($G1090=$G$1,1,0),IF($G1090=$G$1,$Q1090,0))</f>
        <v>0</v>
      </c>
      <c r="Y1090" s="126">
        <f t="shared" ref="Y1090:Y1094" si="313">IF($P1090&lt;3,IF($H1090=$H$1,1,0),IF($H1090=$H$1,$Q1090,0))</f>
        <v>0</v>
      </c>
      <c r="Z1090" s="126">
        <f t="shared" ref="Z1090:Z1094" si="314">IF($P1090&lt;3,IF($I1090=$I$1,1,0),IF($I1090=$I$1,$Q1090,0))</f>
        <v>0</v>
      </c>
      <c r="AA1090" s="126">
        <f t="shared" ref="AA1090:AA1094" si="315">IF($P1090&lt;3,IF($J1090=$J$1,1,0),IF($J1090=$J$1,$Q1090,0))</f>
        <v>0</v>
      </c>
      <c r="AB1090" s="126">
        <f t="shared" ref="AB1090:AB1094" si="316">IF($P1090&lt;3,IF($K1090=$K$1,1,0),IF($K1090=$K$1,$Q1090,0))</f>
        <v>0</v>
      </c>
      <c r="AC1090" s="126">
        <f t="shared" ref="AC1090:AC1094" si="317">IF($P1090&lt;3,IF($L1090=$L$1,1,0),IF($L1090=$L$1,$Q1090,0))</f>
        <v>0</v>
      </c>
      <c r="AD1090" s="126">
        <f t="shared" ref="AD1090:AD1094" si="318">IF($P1090&lt;3,IF($M1090=$M$1,1,0),IF($M1090=$M$1,$Q1090,0))</f>
        <v>0</v>
      </c>
      <c r="AE1090" s="126">
        <f t="shared" ref="AE1090:AE1094" si="319">IF($P1090&lt;3,IF($N1090=$N$1,1,0),IF($N1090=$N$1,$Q1090,0))</f>
        <v>0</v>
      </c>
      <c r="AF1090" s="127"/>
      <c r="AG1090" s="125"/>
      <c r="AH1090" s="125">
        <f t="shared" si="303"/>
        <v>0</v>
      </c>
      <c r="AI1090" s="125">
        <f t="shared" si="304"/>
        <v>0</v>
      </c>
      <c r="AJ1090" s="125" t="str">
        <f t="shared" ref="AJ1090:AJ1094" si="320">IF(AH1090=AI1090,"Correct",IF(AH1090=3,"Correct","Wrong"))</f>
        <v>Correct</v>
      </c>
      <c r="AK1090" s="125"/>
      <c r="AL1090" s="115" t="s">
        <v>99</v>
      </c>
      <c r="AM1090" s="115">
        <v>58</v>
      </c>
      <c r="AN1090" s="115" t="s">
        <v>181</v>
      </c>
      <c r="AO1090" s="115" t="s">
        <v>242</v>
      </c>
      <c r="AP1090" s="115" t="s">
        <v>85</v>
      </c>
      <c r="AQ1090" s="115" t="s">
        <v>86</v>
      </c>
      <c r="AS1090" s="115" t="s">
        <v>88</v>
      </c>
      <c r="AT1090" s="115" t="s">
        <v>89</v>
      </c>
      <c r="AU1090" s="115" t="s">
        <v>90</v>
      </c>
      <c r="AV1090" s="115" t="s">
        <v>91</v>
      </c>
      <c r="AW1090" s="115" t="s">
        <v>91</v>
      </c>
    </row>
    <row r="1091" spans="1:49">
      <c r="A1091" s="115">
        <v>6982463622</v>
      </c>
      <c r="O1091" s="125"/>
      <c r="P1091" s="125">
        <f t="shared" si="288"/>
        <v>0</v>
      </c>
      <c r="Q1091" s="125" t="e">
        <f t="shared" si="306"/>
        <v>#DIV/0!</v>
      </c>
      <c r="R1091" s="125"/>
      <c r="S1091" s="125">
        <f t="shared" si="307"/>
        <v>0</v>
      </c>
      <c r="T1091" s="125">
        <f t="shared" si="308"/>
        <v>0</v>
      </c>
      <c r="U1091" s="125">
        <f t="shared" si="309"/>
        <v>0</v>
      </c>
      <c r="V1091" s="126">
        <f t="shared" si="310"/>
        <v>0</v>
      </c>
      <c r="W1091" s="126">
        <f t="shared" si="311"/>
        <v>0</v>
      </c>
      <c r="X1091" s="126">
        <f t="shared" si="312"/>
        <v>0</v>
      </c>
      <c r="Y1091" s="126">
        <f t="shared" si="313"/>
        <v>0</v>
      </c>
      <c r="Z1091" s="126">
        <f t="shared" si="314"/>
        <v>0</v>
      </c>
      <c r="AA1091" s="126">
        <f t="shared" si="315"/>
        <v>0</v>
      </c>
      <c r="AB1091" s="126">
        <f t="shared" si="316"/>
        <v>0</v>
      </c>
      <c r="AC1091" s="126">
        <f t="shared" si="317"/>
        <v>0</v>
      </c>
      <c r="AD1091" s="126">
        <f t="shared" si="318"/>
        <v>0</v>
      </c>
      <c r="AE1091" s="126">
        <f t="shared" si="319"/>
        <v>0</v>
      </c>
      <c r="AF1091" s="127"/>
      <c r="AG1091" s="125"/>
      <c r="AH1091" s="125">
        <f t="shared" si="303"/>
        <v>0</v>
      </c>
      <c r="AI1091" s="125">
        <f t="shared" si="304"/>
        <v>0</v>
      </c>
      <c r="AJ1091" s="125" t="str">
        <f t="shared" si="320"/>
        <v>Correct</v>
      </c>
      <c r="AK1091" s="125"/>
      <c r="AL1091" s="115" t="s">
        <v>99</v>
      </c>
      <c r="AM1091" s="115">
        <v>63</v>
      </c>
      <c r="AN1091" s="115" t="s">
        <v>181</v>
      </c>
      <c r="AO1091" s="115" t="s">
        <v>187</v>
      </c>
      <c r="AP1091" s="115" t="s">
        <v>85</v>
      </c>
      <c r="AQ1091" s="115" t="s">
        <v>86</v>
      </c>
      <c r="AR1091" s="115" t="s">
        <v>87</v>
      </c>
      <c r="AS1091" s="115" t="s">
        <v>88</v>
      </c>
      <c r="AT1091" s="115" t="s">
        <v>89</v>
      </c>
      <c r="AU1091" s="115" t="s">
        <v>90</v>
      </c>
      <c r="AV1091" s="115" t="s">
        <v>91</v>
      </c>
      <c r="AW1091" s="115" t="s">
        <v>91</v>
      </c>
    </row>
    <row r="1092" spans="1:49">
      <c r="A1092" s="115">
        <v>7045789067</v>
      </c>
      <c r="O1092" s="125"/>
      <c r="P1092" s="125">
        <f t="shared" si="288"/>
        <v>0</v>
      </c>
      <c r="Q1092" s="125" t="e">
        <f t="shared" si="306"/>
        <v>#DIV/0!</v>
      </c>
      <c r="R1092" s="125"/>
      <c r="S1092" s="125">
        <f t="shared" si="307"/>
        <v>0</v>
      </c>
      <c r="T1092" s="125">
        <f t="shared" si="308"/>
        <v>0</v>
      </c>
      <c r="U1092" s="125">
        <f t="shared" si="309"/>
        <v>0</v>
      </c>
      <c r="V1092" s="126">
        <f t="shared" si="310"/>
        <v>0</v>
      </c>
      <c r="W1092" s="126">
        <f t="shared" si="311"/>
        <v>0</v>
      </c>
      <c r="X1092" s="126">
        <f t="shared" si="312"/>
        <v>0</v>
      </c>
      <c r="Y1092" s="126">
        <f t="shared" si="313"/>
        <v>0</v>
      </c>
      <c r="Z1092" s="126">
        <f t="shared" si="314"/>
        <v>0</v>
      </c>
      <c r="AA1092" s="126">
        <f t="shared" si="315"/>
        <v>0</v>
      </c>
      <c r="AB1092" s="126">
        <f t="shared" si="316"/>
        <v>0</v>
      </c>
      <c r="AC1092" s="126">
        <f t="shared" si="317"/>
        <v>0</v>
      </c>
      <c r="AD1092" s="126">
        <f t="shared" si="318"/>
        <v>0</v>
      </c>
      <c r="AE1092" s="126">
        <f t="shared" si="319"/>
        <v>0</v>
      </c>
      <c r="AF1092" s="127"/>
      <c r="AG1092" s="125"/>
      <c r="AH1092" s="125">
        <f t="shared" si="303"/>
        <v>0</v>
      </c>
      <c r="AI1092" s="125">
        <f t="shared" si="304"/>
        <v>0</v>
      </c>
      <c r="AJ1092" s="125" t="str">
        <f t="shared" si="320"/>
        <v>Correct</v>
      </c>
      <c r="AK1092" s="125"/>
      <c r="AL1092" s="115" t="s">
        <v>83</v>
      </c>
      <c r="AM1092" s="115">
        <v>71</v>
      </c>
      <c r="AN1092" s="115" t="s">
        <v>181</v>
      </c>
      <c r="AO1092" s="115" t="s">
        <v>190</v>
      </c>
      <c r="AP1092" s="115" t="s">
        <v>85</v>
      </c>
      <c r="AQ1092" s="115" t="s">
        <v>86</v>
      </c>
      <c r="AR1092" s="115" t="s">
        <v>87</v>
      </c>
      <c r="AS1092" s="115" t="s">
        <v>101</v>
      </c>
      <c r="AT1092" s="115" t="s">
        <v>102</v>
      </c>
      <c r="AU1092" s="115" t="s">
        <v>106</v>
      </c>
      <c r="AV1092" s="115" t="s">
        <v>91</v>
      </c>
      <c r="AW1092" s="115" t="s">
        <v>91</v>
      </c>
    </row>
    <row r="1093" spans="1:49">
      <c r="A1093" s="115">
        <v>7045766046</v>
      </c>
      <c r="O1093" s="125"/>
      <c r="P1093" s="125">
        <f t="shared" si="288"/>
        <v>0</v>
      </c>
      <c r="Q1093" s="125" t="e">
        <f t="shared" si="306"/>
        <v>#DIV/0!</v>
      </c>
      <c r="R1093" s="125"/>
      <c r="S1093" s="125">
        <f t="shared" si="307"/>
        <v>0</v>
      </c>
      <c r="T1093" s="125">
        <f t="shared" si="308"/>
        <v>0</v>
      </c>
      <c r="U1093" s="125">
        <f t="shared" si="309"/>
        <v>0</v>
      </c>
      <c r="V1093" s="126">
        <f t="shared" si="310"/>
        <v>0</v>
      </c>
      <c r="W1093" s="126">
        <f t="shared" si="311"/>
        <v>0</v>
      </c>
      <c r="X1093" s="126">
        <f t="shared" si="312"/>
        <v>0</v>
      </c>
      <c r="Y1093" s="126">
        <f t="shared" si="313"/>
        <v>0</v>
      </c>
      <c r="Z1093" s="126">
        <f t="shared" si="314"/>
        <v>0</v>
      </c>
      <c r="AA1093" s="126">
        <f t="shared" si="315"/>
        <v>0</v>
      </c>
      <c r="AB1093" s="126">
        <f t="shared" si="316"/>
        <v>0</v>
      </c>
      <c r="AC1093" s="126">
        <f t="shared" si="317"/>
        <v>0</v>
      </c>
      <c r="AD1093" s="126">
        <f t="shared" si="318"/>
        <v>0</v>
      </c>
      <c r="AE1093" s="126">
        <f t="shared" si="319"/>
        <v>0</v>
      </c>
      <c r="AF1093" s="127"/>
      <c r="AG1093" s="125"/>
      <c r="AH1093" s="125">
        <f t="shared" si="303"/>
        <v>0</v>
      </c>
      <c r="AI1093" s="125">
        <f t="shared" si="304"/>
        <v>0</v>
      </c>
      <c r="AJ1093" s="125" t="str">
        <f t="shared" si="320"/>
        <v>Correct</v>
      </c>
      <c r="AK1093" s="125"/>
      <c r="AL1093" s="115" t="s">
        <v>83</v>
      </c>
      <c r="AM1093" s="115">
        <v>80</v>
      </c>
      <c r="AN1093" s="115" t="s">
        <v>181</v>
      </c>
      <c r="AO1093" s="115" t="s">
        <v>202</v>
      </c>
      <c r="AP1093" s="115" t="s">
        <v>107</v>
      </c>
      <c r="AQ1093" s="115" t="s">
        <v>86</v>
      </c>
      <c r="AR1093" s="115" t="s">
        <v>87</v>
      </c>
      <c r="AS1093" s="115" t="s">
        <v>101</v>
      </c>
      <c r="AT1093" s="115" t="s">
        <v>111</v>
      </c>
      <c r="AU1093" s="115" t="s">
        <v>106</v>
      </c>
      <c r="AV1093" s="115" t="s">
        <v>91</v>
      </c>
      <c r="AW1093" s="115" t="s">
        <v>91</v>
      </c>
    </row>
    <row r="1094" spans="1:49">
      <c r="A1094" s="115">
        <v>7045754897</v>
      </c>
      <c r="O1094" s="125"/>
      <c r="P1094" s="125">
        <f t="shared" si="288"/>
        <v>0</v>
      </c>
      <c r="Q1094" s="125" t="e">
        <f t="shared" si="306"/>
        <v>#DIV/0!</v>
      </c>
      <c r="R1094" s="125"/>
      <c r="S1094" s="125">
        <f t="shared" si="307"/>
        <v>0</v>
      </c>
      <c r="T1094" s="125">
        <f t="shared" si="308"/>
        <v>0</v>
      </c>
      <c r="U1094" s="125">
        <f t="shared" si="309"/>
        <v>0</v>
      </c>
      <c r="V1094" s="126">
        <f t="shared" si="310"/>
        <v>0</v>
      </c>
      <c r="W1094" s="126">
        <f t="shared" si="311"/>
        <v>0</v>
      </c>
      <c r="X1094" s="126">
        <f t="shared" si="312"/>
        <v>0</v>
      </c>
      <c r="Y1094" s="126">
        <f t="shared" si="313"/>
        <v>0</v>
      </c>
      <c r="Z1094" s="126">
        <f t="shared" si="314"/>
        <v>0</v>
      </c>
      <c r="AA1094" s="126">
        <f t="shared" si="315"/>
        <v>0</v>
      </c>
      <c r="AB1094" s="126">
        <f t="shared" si="316"/>
        <v>0</v>
      </c>
      <c r="AC1094" s="126">
        <f t="shared" si="317"/>
        <v>0</v>
      </c>
      <c r="AD1094" s="126">
        <f t="shared" si="318"/>
        <v>0</v>
      </c>
      <c r="AE1094" s="126">
        <f t="shared" si="319"/>
        <v>0</v>
      </c>
      <c r="AF1094" s="127"/>
      <c r="AG1094" s="125"/>
      <c r="AH1094" s="125">
        <f t="shared" si="303"/>
        <v>0</v>
      </c>
      <c r="AI1094" s="125">
        <f t="shared" si="304"/>
        <v>0</v>
      </c>
      <c r="AJ1094" s="125" t="str">
        <f t="shared" si="320"/>
        <v>Correct</v>
      </c>
      <c r="AK1094" s="125"/>
      <c r="AL1094" s="115" t="s">
        <v>83</v>
      </c>
      <c r="AM1094" s="115">
        <v>51</v>
      </c>
      <c r="AN1094" s="115" t="s">
        <v>181</v>
      </c>
      <c r="AO1094" s="115" t="s">
        <v>188</v>
      </c>
      <c r="AP1094" s="115" t="s">
        <v>85</v>
      </c>
      <c r="AQ1094" s="115" t="s">
        <v>86</v>
      </c>
      <c r="AR1094" s="115" t="s">
        <v>87</v>
      </c>
      <c r="AT1094" s="115" t="s">
        <v>109</v>
      </c>
      <c r="AU1094" s="115" t="s">
        <v>90</v>
      </c>
      <c r="AV1094" s="115" t="s">
        <v>91</v>
      </c>
      <c r="AW1094" s="115" t="s">
        <v>91</v>
      </c>
    </row>
  </sheetData>
  <conditionalFormatting sqref="AJ1:AJ1048576">
    <cfRule type="containsText" dxfId="3" priority="1" stopIfTrue="1" operator="containsText" text="Wrong">
      <formula>NOT(ISERROR(SEARCH("Wrong",AJ1)))</formula>
    </cfRule>
    <cfRule type="containsText" dxfId="2" priority="2" stopIfTrue="1" operator="containsText" text="False">
      <formula>NOT(ISERROR(SEARCH("False",AJ1)))</formula>
    </cfRule>
  </conditionalFormatting>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94"/>
  <sheetViews>
    <sheetView workbookViewId="0">
      <selection sqref="A1:XFD1048576"/>
    </sheetView>
  </sheetViews>
  <sheetFormatPr defaultRowHeight="14.5"/>
  <cols>
    <col min="1" max="1" width="11" style="115" customWidth="1"/>
    <col min="2" max="2" width="19.81640625" style="115" customWidth="1"/>
    <col min="3" max="3" width="7" style="115" customWidth="1"/>
    <col min="4" max="4" width="21.1796875" style="115" customWidth="1"/>
    <col min="5" max="5" width="6.54296875" style="115" customWidth="1"/>
    <col min="6" max="6" width="45.26953125" style="115" customWidth="1"/>
    <col min="7" max="7" width="27.7265625" style="115" customWidth="1"/>
    <col min="8" max="8" width="22.26953125" style="115" customWidth="1"/>
    <col min="9" max="9" width="26.26953125" style="115" customWidth="1"/>
    <col min="10" max="10" width="8.81640625" style="115" customWidth="1"/>
    <col min="11" max="11" width="31.54296875" style="115" customWidth="1"/>
    <col min="12" max="12" width="20.7265625" style="115" customWidth="1"/>
    <col min="13" max="13" width="21.54296875" style="115" customWidth="1"/>
    <col min="14" max="14" width="25" style="115" customWidth="1"/>
    <col min="15" max="15" width="11" style="115" customWidth="1"/>
    <col min="16" max="16" width="3" style="115" customWidth="1"/>
    <col min="17" max="17" width="12" style="115" customWidth="1"/>
    <col min="18" max="18" width="11" style="115" customWidth="1"/>
    <col min="19" max="21" width="12" style="115" customWidth="1"/>
    <col min="22" max="22" width="12" style="123" customWidth="1"/>
    <col min="23" max="23" width="5" style="123" customWidth="1"/>
    <col min="24" max="31" width="12" style="123" customWidth="1"/>
    <col min="32" max="33" width="11" style="115" customWidth="1"/>
    <col min="34" max="34" width="2" style="115" customWidth="1"/>
    <col min="35" max="35" width="3" style="115" customWidth="1"/>
    <col min="36" max="36" width="7.453125" style="115" customWidth="1"/>
    <col min="37" max="37" width="11" style="115" customWidth="1"/>
    <col min="38" max="38" width="7.54296875" style="118" customWidth="1"/>
    <col min="39" max="39" width="3" style="115" customWidth="1"/>
    <col min="40" max="40" width="7.26953125" style="115" customWidth="1"/>
    <col min="41" max="41" width="26.7265625" style="115" customWidth="1"/>
    <col min="42" max="42" width="22.453125" style="115" customWidth="1"/>
    <col min="43" max="43" width="4" style="115" customWidth="1"/>
    <col min="44" max="44" width="88.7265625" style="115" customWidth="1"/>
    <col min="45" max="45" width="18.1796875" style="115" customWidth="1"/>
    <col min="46" max="46" width="19.7265625" style="115" customWidth="1"/>
    <col min="47" max="47" width="35.1796875" style="115" customWidth="1"/>
    <col min="48" max="48" width="22" style="115" customWidth="1"/>
    <col min="49" max="49" width="4" style="115" customWidth="1"/>
    <col min="50" max="16384" width="8.7265625" style="115"/>
  </cols>
  <sheetData>
    <row r="1" spans="1:49" s="53" customFormat="1" ht="16">
      <c r="A1" s="55" t="s">
        <v>0</v>
      </c>
      <c r="B1" s="120" t="s">
        <v>18</v>
      </c>
      <c r="C1" s="120" t="s">
        <v>19</v>
      </c>
      <c r="D1" s="120" t="s">
        <v>20</v>
      </c>
      <c r="E1" s="120" t="s">
        <v>21</v>
      </c>
      <c r="F1" s="120" t="s">
        <v>22</v>
      </c>
      <c r="G1" s="120" t="s">
        <v>23</v>
      </c>
      <c r="H1" s="120" t="s">
        <v>24</v>
      </c>
      <c r="I1" s="120" t="s">
        <v>25</v>
      </c>
      <c r="J1" s="120" t="s">
        <v>26</v>
      </c>
      <c r="K1" s="120" t="s">
        <v>27</v>
      </c>
      <c r="L1" s="120" t="s">
        <v>28</v>
      </c>
      <c r="M1" s="120" t="s">
        <v>29</v>
      </c>
      <c r="N1" s="121" t="s">
        <v>30</v>
      </c>
      <c r="O1" s="120" t="s">
        <v>269</v>
      </c>
      <c r="P1" s="120" t="s">
        <v>249</v>
      </c>
      <c r="Q1" s="120" t="s">
        <v>250</v>
      </c>
      <c r="R1" s="120" t="s">
        <v>270</v>
      </c>
      <c r="S1" s="122" t="s">
        <v>251</v>
      </c>
      <c r="T1" s="122" t="s">
        <v>252</v>
      </c>
      <c r="U1" s="122" t="s">
        <v>253</v>
      </c>
      <c r="V1" s="55" t="s">
        <v>254</v>
      </c>
      <c r="W1" s="55" t="s">
        <v>255</v>
      </c>
      <c r="X1" s="55" t="s">
        <v>256</v>
      </c>
      <c r="Y1" s="55" t="s">
        <v>257</v>
      </c>
      <c r="Z1" s="55" t="s">
        <v>258</v>
      </c>
      <c r="AA1" s="55" t="s">
        <v>259</v>
      </c>
      <c r="AB1" s="55" t="s">
        <v>260</v>
      </c>
      <c r="AC1" s="55" t="s">
        <v>261</v>
      </c>
      <c r="AD1" s="55" t="s">
        <v>262</v>
      </c>
      <c r="AE1" s="55" t="s">
        <v>263</v>
      </c>
      <c r="AF1" s="120" t="s">
        <v>271</v>
      </c>
      <c r="AG1" s="120" t="s">
        <v>272</v>
      </c>
      <c r="AH1" s="53" t="s">
        <v>264</v>
      </c>
      <c r="AI1" s="53" t="s">
        <v>265</v>
      </c>
      <c r="AJ1" s="53" t="s">
        <v>266</v>
      </c>
      <c r="AK1" s="120" t="s">
        <v>273</v>
      </c>
      <c r="AL1" s="124" t="s">
        <v>7</v>
      </c>
      <c r="AM1" s="122" t="s">
        <v>8</v>
      </c>
      <c r="AN1" s="122" t="s">
        <v>9</v>
      </c>
      <c r="AO1" s="122" t="s">
        <v>248</v>
      </c>
      <c r="AP1" s="122" t="s">
        <v>10</v>
      </c>
      <c r="AQ1" s="122" t="s">
        <v>11</v>
      </c>
      <c r="AR1" s="122" t="s">
        <v>12</v>
      </c>
      <c r="AS1" s="122" t="s">
        <v>13</v>
      </c>
      <c r="AT1" s="122" t="s">
        <v>14</v>
      </c>
      <c r="AU1" s="122" t="s">
        <v>15</v>
      </c>
      <c r="AV1" s="122" t="s">
        <v>16</v>
      </c>
      <c r="AW1" s="122" t="s">
        <v>17</v>
      </c>
    </row>
    <row r="2" spans="1:49">
      <c r="A2" s="115">
        <v>5596064310</v>
      </c>
      <c r="E2" s="115" t="s">
        <v>21</v>
      </c>
      <c r="F2" s="115" t="s">
        <v>22</v>
      </c>
      <c r="N2" s="115" t="s">
        <v>30</v>
      </c>
      <c r="O2" s="125"/>
      <c r="P2" s="125">
        <f t="shared" ref="P2:P65" si="0">COUNTA(B2:N2)</f>
        <v>3</v>
      </c>
      <c r="Q2" s="130">
        <f t="shared" ref="Q2:Q65" si="1">3/P2</f>
        <v>1</v>
      </c>
      <c r="R2" s="125"/>
      <c r="S2" s="125">
        <f t="shared" ref="S2:S65" si="2">IF($P2&lt;3,IF($B2=$B$1,1,0),IF($B2=$B$1,$Q2,0))</f>
        <v>0</v>
      </c>
      <c r="T2" s="125">
        <f t="shared" ref="T2:T65" si="3">IF($P2&lt;3,IF($C2=$C$1,1,0),IF($C2=$C$1,$Q2,0))</f>
        <v>0</v>
      </c>
      <c r="U2" s="125">
        <f t="shared" ref="U2:U65" si="4">IF($P2&lt;3,IF($D2=$D$1,1,0),IF($D2=$D$1,$Q2,0))</f>
        <v>0</v>
      </c>
      <c r="V2" s="126">
        <f t="shared" ref="V2:V65" si="5">IF($P2&lt;3,IF($E2=$E$1,1,0),IF($E2=$E$1,$Q2,0))</f>
        <v>1</v>
      </c>
      <c r="W2" s="126">
        <f t="shared" ref="W2:W65" si="6">IF($P2&lt;3,IF($F2=$F$1,1,0),IF($F2=$F$1,$Q2,0))</f>
        <v>1</v>
      </c>
      <c r="X2" s="126">
        <f t="shared" ref="X2:X65" si="7">IF($P2&lt;3,IF($G2=$G$1,1,0),IF($G2=$G$1,$Q2,0))</f>
        <v>0</v>
      </c>
      <c r="Y2" s="126">
        <f t="shared" ref="Y2:Y65" si="8">IF($P2&lt;3,IF($H2=$H$1,1,0),IF($H2=$H$1,$Q2,0))</f>
        <v>0</v>
      </c>
      <c r="Z2" s="126">
        <f t="shared" ref="Z2:Z65" si="9">IF($P2&lt;3,IF($I2=$I$1,1,0),IF($I2=$I$1,$Q2,0))</f>
        <v>0</v>
      </c>
      <c r="AA2" s="126">
        <f t="shared" ref="AA2:AA65" si="10">IF($P2&lt;3,IF($J2=$J$1,1,0),IF($J2=$J$1,$Q2,0))</f>
        <v>0</v>
      </c>
      <c r="AB2" s="126">
        <f t="shared" ref="AB2:AB65" si="11">IF($P2&lt;3,IF($K2=$K$1,1,0),IF($K2=$K$1,$Q2,0))</f>
        <v>0</v>
      </c>
      <c r="AC2" s="126">
        <f t="shared" ref="AC2:AC65" si="12">IF($P2&lt;3,IF($L2=$L$1,1,0),IF($L2=$L$1,$Q2,0))</f>
        <v>0</v>
      </c>
      <c r="AD2" s="126">
        <f t="shared" ref="AD2:AD65" si="13">IF($P2&lt;3,IF($M2=$M$1,1,0),IF($M2=$M$1,$Q2,0))</f>
        <v>0</v>
      </c>
      <c r="AE2" s="126">
        <f t="shared" ref="AE2:AE65" si="14">IF($P2&lt;3,IF($N2=$N$1,1,0),IF($N2=$N$1,$Q2,0))</f>
        <v>1</v>
      </c>
      <c r="AF2" s="125"/>
      <c r="AG2" s="125"/>
      <c r="AH2" s="125">
        <f t="shared" ref="AH2:AH65" si="15">SUM(S2:AE2)</f>
        <v>3</v>
      </c>
      <c r="AI2" s="125">
        <f t="shared" ref="AI2:AI65" si="16">P2</f>
        <v>3</v>
      </c>
      <c r="AJ2" s="125" t="str">
        <f t="shared" ref="AJ2:AJ65" si="17">IF(AH2=AI2,"Correct",IF(AH2=3,"Correct","Wrong"))</f>
        <v>Correct</v>
      </c>
      <c r="AK2" s="125"/>
      <c r="AL2" s="115" t="s">
        <v>83</v>
      </c>
      <c r="AM2" s="115">
        <v>23</v>
      </c>
      <c r="AN2" s="115" t="s">
        <v>181</v>
      </c>
      <c r="AO2" s="115" t="s">
        <v>234</v>
      </c>
      <c r="AP2" s="115" t="s">
        <v>443</v>
      </c>
      <c r="AQ2" s="115" t="s">
        <v>91</v>
      </c>
      <c r="AR2" s="115" t="s">
        <v>108</v>
      </c>
      <c r="AS2" s="115" t="s">
        <v>93</v>
      </c>
      <c r="AT2" s="115" t="s">
        <v>114</v>
      </c>
      <c r="AU2" s="115" t="s">
        <v>95</v>
      </c>
      <c r="AV2" s="115" t="s">
        <v>91</v>
      </c>
    </row>
    <row r="3" spans="1:49">
      <c r="A3" s="115">
        <v>5600128503</v>
      </c>
      <c r="H3" s="115" t="s">
        <v>24</v>
      </c>
      <c r="K3" s="115" t="s">
        <v>27</v>
      </c>
      <c r="N3" s="115" t="s">
        <v>30</v>
      </c>
      <c r="O3" s="125"/>
      <c r="P3" s="125">
        <f t="shared" si="0"/>
        <v>3</v>
      </c>
      <c r="Q3" s="130">
        <f t="shared" si="1"/>
        <v>1</v>
      </c>
      <c r="R3" s="125"/>
      <c r="S3" s="125">
        <f t="shared" si="2"/>
        <v>0</v>
      </c>
      <c r="T3" s="125">
        <f t="shared" si="3"/>
        <v>0</v>
      </c>
      <c r="U3" s="125">
        <f t="shared" si="4"/>
        <v>0</v>
      </c>
      <c r="V3" s="126">
        <f t="shared" si="5"/>
        <v>0</v>
      </c>
      <c r="W3" s="126">
        <f t="shared" si="6"/>
        <v>0</v>
      </c>
      <c r="X3" s="126">
        <f t="shared" si="7"/>
        <v>0</v>
      </c>
      <c r="Y3" s="126">
        <f t="shared" si="8"/>
        <v>1</v>
      </c>
      <c r="Z3" s="126">
        <f t="shared" si="9"/>
        <v>0</v>
      </c>
      <c r="AA3" s="126">
        <f t="shared" si="10"/>
        <v>0</v>
      </c>
      <c r="AB3" s="126">
        <f t="shared" si="11"/>
        <v>1</v>
      </c>
      <c r="AC3" s="126">
        <f t="shared" si="12"/>
        <v>0</v>
      </c>
      <c r="AD3" s="126">
        <f t="shared" si="13"/>
        <v>0</v>
      </c>
      <c r="AE3" s="126">
        <f t="shared" si="14"/>
        <v>1</v>
      </c>
      <c r="AF3" s="125"/>
      <c r="AG3" s="125"/>
      <c r="AH3" s="125">
        <f t="shared" si="15"/>
        <v>3</v>
      </c>
      <c r="AI3" s="125">
        <f t="shared" si="16"/>
        <v>3</v>
      </c>
      <c r="AJ3" s="125" t="str">
        <f t="shared" si="17"/>
        <v>Correct</v>
      </c>
      <c r="AK3" s="125"/>
      <c r="AL3" s="115"/>
    </row>
    <row r="4" spans="1:49">
      <c r="A4" s="115">
        <v>5595231908</v>
      </c>
      <c r="C4" s="115" t="s">
        <v>19</v>
      </c>
      <c r="J4" s="115" t="s">
        <v>26</v>
      </c>
      <c r="L4" s="115" t="s">
        <v>28</v>
      </c>
      <c r="O4" s="125"/>
      <c r="P4" s="125">
        <f t="shared" si="0"/>
        <v>3</v>
      </c>
      <c r="Q4" s="130">
        <f t="shared" si="1"/>
        <v>1</v>
      </c>
      <c r="R4" s="125"/>
      <c r="S4" s="125">
        <f t="shared" si="2"/>
        <v>0</v>
      </c>
      <c r="T4" s="125">
        <f t="shared" si="3"/>
        <v>1</v>
      </c>
      <c r="U4" s="125">
        <f t="shared" si="4"/>
        <v>0</v>
      </c>
      <c r="V4" s="126">
        <f t="shared" si="5"/>
        <v>0</v>
      </c>
      <c r="W4" s="126">
        <f t="shared" si="6"/>
        <v>0</v>
      </c>
      <c r="X4" s="126">
        <f t="shared" si="7"/>
        <v>0</v>
      </c>
      <c r="Y4" s="126">
        <f t="shared" si="8"/>
        <v>0</v>
      </c>
      <c r="Z4" s="126">
        <f t="shared" si="9"/>
        <v>0</v>
      </c>
      <c r="AA4" s="126">
        <f t="shared" si="10"/>
        <v>1</v>
      </c>
      <c r="AB4" s="126">
        <f t="shared" si="11"/>
        <v>0</v>
      </c>
      <c r="AC4" s="126">
        <f t="shared" si="12"/>
        <v>1</v>
      </c>
      <c r="AD4" s="126">
        <f t="shared" si="13"/>
        <v>0</v>
      </c>
      <c r="AE4" s="126">
        <f t="shared" si="14"/>
        <v>0</v>
      </c>
      <c r="AF4" s="125"/>
      <c r="AG4" s="125"/>
      <c r="AH4" s="125">
        <f t="shared" si="15"/>
        <v>3</v>
      </c>
      <c r="AI4" s="125">
        <f t="shared" si="16"/>
        <v>3</v>
      </c>
      <c r="AJ4" s="125" t="str">
        <f t="shared" si="17"/>
        <v>Correct</v>
      </c>
      <c r="AK4" s="125"/>
      <c r="AL4" s="115" t="s">
        <v>83</v>
      </c>
      <c r="AM4" s="115">
        <v>34</v>
      </c>
      <c r="AN4" s="115" t="s">
        <v>84</v>
      </c>
      <c r="AO4" s="115" t="s">
        <v>457</v>
      </c>
      <c r="AP4" s="115" t="s">
        <v>443</v>
      </c>
      <c r="AQ4" s="115" t="s">
        <v>91</v>
      </c>
      <c r="AR4" s="115" t="s">
        <v>108</v>
      </c>
      <c r="AS4" s="115" t="s">
        <v>93</v>
      </c>
      <c r="AT4" s="115" t="s">
        <v>102</v>
      </c>
      <c r="AU4" s="115" t="s">
        <v>98</v>
      </c>
      <c r="AV4" s="115" t="s">
        <v>91</v>
      </c>
    </row>
    <row r="5" spans="1:49">
      <c r="A5" s="115">
        <v>5598586707</v>
      </c>
      <c r="C5" s="115" t="s">
        <v>19</v>
      </c>
      <c r="J5" s="115" t="s">
        <v>26</v>
      </c>
      <c r="L5" s="115" t="s">
        <v>28</v>
      </c>
      <c r="O5" s="125"/>
      <c r="P5" s="125">
        <f t="shared" si="0"/>
        <v>3</v>
      </c>
      <c r="Q5" s="130">
        <f t="shared" si="1"/>
        <v>1</v>
      </c>
      <c r="R5" s="125"/>
      <c r="S5" s="125">
        <f t="shared" si="2"/>
        <v>0</v>
      </c>
      <c r="T5" s="125">
        <f t="shared" si="3"/>
        <v>1</v>
      </c>
      <c r="U5" s="125">
        <f t="shared" si="4"/>
        <v>0</v>
      </c>
      <c r="V5" s="126">
        <f t="shared" si="5"/>
        <v>0</v>
      </c>
      <c r="W5" s="126">
        <f t="shared" si="6"/>
        <v>0</v>
      </c>
      <c r="X5" s="126">
        <f t="shared" si="7"/>
        <v>0</v>
      </c>
      <c r="Y5" s="126">
        <f t="shared" si="8"/>
        <v>0</v>
      </c>
      <c r="Z5" s="126">
        <f t="shared" si="9"/>
        <v>0</v>
      </c>
      <c r="AA5" s="126">
        <f t="shared" si="10"/>
        <v>1</v>
      </c>
      <c r="AB5" s="126">
        <f t="shared" si="11"/>
        <v>0</v>
      </c>
      <c r="AC5" s="126">
        <f t="shared" si="12"/>
        <v>1</v>
      </c>
      <c r="AD5" s="126">
        <f t="shared" si="13"/>
        <v>0</v>
      </c>
      <c r="AE5" s="126">
        <f t="shared" si="14"/>
        <v>0</v>
      </c>
      <c r="AF5" s="125"/>
      <c r="AG5" s="125"/>
      <c r="AH5" s="125">
        <f t="shared" si="15"/>
        <v>3</v>
      </c>
      <c r="AI5" s="125">
        <f t="shared" si="16"/>
        <v>3</v>
      </c>
      <c r="AJ5" s="125" t="str">
        <f t="shared" si="17"/>
        <v>Correct</v>
      </c>
      <c r="AK5" s="125"/>
      <c r="AL5" s="115" t="s">
        <v>99</v>
      </c>
      <c r="AM5" s="115">
        <v>45</v>
      </c>
      <c r="AN5" s="115" t="s">
        <v>84</v>
      </c>
      <c r="AO5" s="115" t="s">
        <v>456</v>
      </c>
      <c r="AP5" s="115" t="s">
        <v>85</v>
      </c>
      <c r="AQ5" s="115" t="s">
        <v>91</v>
      </c>
      <c r="AR5" s="115" t="s">
        <v>108</v>
      </c>
      <c r="AS5" s="115" t="s">
        <v>93</v>
      </c>
      <c r="AT5" s="115" t="s">
        <v>102</v>
      </c>
      <c r="AU5" s="115" t="s">
        <v>90</v>
      </c>
      <c r="AV5" s="115" t="s">
        <v>91</v>
      </c>
    </row>
    <row r="6" spans="1:49">
      <c r="A6" s="115">
        <v>5582038637</v>
      </c>
      <c r="B6" s="115" t="s">
        <v>18</v>
      </c>
      <c r="C6" s="115" t="s">
        <v>19</v>
      </c>
      <c r="H6" s="115" t="s">
        <v>24</v>
      </c>
      <c r="O6" s="125"/>
      <c r="P6" s="125">
        <f t="shared" si="0"/>
        <v>3</v>
      </c>
      <c r="Q6" s="130">
        <f t="shared" si="1"/>
        <v>1</v>
      </c>
      <c r="R6" s="125"/>
      <c r="S6" s="125">
        <f t="shared" si="2"/>
        <v>1</v>
      </c>
      <c r="T6" s="125">
        <f t="shared" si="3"/>
        <v>1</v>
      </c>
      <c r="U6" s="125">
        <f t="shared" si="4"/>
        <v>0</v>
      </c>
      <c r="V6" s="126">
        <f t="shared" si="5"/>
        <v>0</v>
      </c>
      <c r="W6" s="126">
        <f t="shared" si="6"/>
        <v>0</v>
      </c>
      <c r="X6" s="126">
        <f t="shared" si="7"/>
        <v>0</v>
      </c>
      <c r="Y6" s="126">
        <f t="shared" si="8"/>
        <v>1</v>
      </c>
      <c r="Z6" s="126">
        <f t="shared" si="9"/>
        <v>0</v>
      </c>
      <c r="AA6" s="126">
        <f t="shared" si="10"/>
        <v>0</v>
      </c>
      <c r="AB6" s="126">
        <f t="shared" si="11"/>
        <v>0</v>
      </c>
      <c r="AC6" s="126">
        <f t="shared" si="12"/>
        <v>0</v>
      </c>
      <c r="AD6" s="126">
        <f t="shared" si="13"/>
        <v>0</v>
      </c>
      <c r="AE6" s="126">
        <f t="shared" si="14"/>
        <v>0</v>
      </c>
      <c r="AF6" s="125"/>
      <c r="AG6" s="125"/>
      <c r="AH6" s="125">
        <f t="shared" si="15"/>
        <v>3</v>
      </c>
      <c r="AI6" s="125">
        <f t="shared" si="16"/>
        <v>3</v>
      </c>
      <c r="AJ6" s="125" t="str">
        <f t="shared" si="17"/>
        <v>Correct</v>
      </c>
      <c r="AK6" s="125"/>
      <c r="AL6" s="115" t="s">
        <v>99</v>
      </c>
      <c r="AM6" s="115">
        <v>45</v>
      </c>
      <c r="AN6" s="115" t="s">
        <v>181</v>
      </c>
      <c r="AO6" s="115" t="s">
        <v>461</v>
      </c>
      <c r="AP6" s="115" t="s">
        <v>85</v>
      </c>
      <c r="AQ6" s="115" t="s">
        <v>91</v>
      </c>
      <c r="AR6" s="115" t="s">
        <v>108</v>
      </c>
      <c r="AS6" s="115" t="s">
        <v>93</v>
      </c>
      <c r="AT6" s="115" t="s">
        <v>102</v>
      </c>
      <c r="AU6" s="115" t="s">
        <v>90</v>
      </c>
      <c r="AV6" s="115" t="s">
        <v>91</v>
      </c>
    </row>
    <row r="7" spans="1:49">
      <c r="A7" s="115">
        <v>5581409665</v>
      </c>
      <c r="M7" s="115" t="s">
        <v>29</v>
      </c>
      <c r="O7" s="125"/>
      <c r="P7" s="125">
        <f t="shared" si="0"/>
        <v>1</v>
      </c>
      <c r="Q7" s="130">
        <f t="shared" si="1"/>
        <v>3</v>
      </c>
      <c r="R7" s="125"/>
      <c r="S7" s="125">
        <f t="shared" si="2"/>
        <v>0</v>
      </c>
      <c r="T7" s="125">
        <f t="shared" si="3"/>
        <v>0</v>
      </c>
      <c r="U7" s="125">
        <f t="shared" si="4"/>
        <v>0</v>
      </c>
      <c r="V7" s="126">
        <f t="shared" si="5"/>
        <v>0</v>
      </c>
      <c r="W7" s="126">
        <f t="shared" si="6"/>
        <v>0</v>
      </c>
      <c r="X7" s="126">
        <f t="shared" si="7"/>
        <v>0</v>
      </c>
      <c r="Y7" s="126">
        <f t="shared" si="8"/>
        <v>0</v>
      </c>
      <c r="Z7" s="126">
        <f t="shared" si="9"/>
        <v>0</v>
      </c>
      <c r="AA7" s="126">
        <f t="shared" si="10"/>
        <v>0</v>
      </c>
      <c r="AB7" s="126">
        <f t="shared" si="11"/>
        <v>0</v>
      </c>
      <c r="AC7" s="126">
        <f t="shared" si="12"/>
        <v>0</v>
      </c>
      <c r="AD7" s="126">
        <f t="shared" si="13"/>
        <v>1</v>
      </c>
      <c r="AE7" s="126">
        <f t="shared" si="14"/>
        <v>0</v>
      </c>
      <c r="AF7" s="125"/>
      <c r="AG7" s="125"/>
      <c r="AH7" s="125">
        <f t="shared" si="15"/>
        <v>1</v>
      </c>
      <c r="AI7" s="125">
        <f t="shared" si="16"/>
        <v>1</v>
      </c>
      <c r="AJ7" s="125" t="str">
        <f t="shared" si="17"/>
        <v>Correct</v>
      </c>
      <c r="AK7" s="125"/>
      <c r="AL7" s="115" t="s">
        <v>83</v>
      </c>
      <c r="AM7" s="115">
        <v>21</v>
      </c>
      <c r="AN7" s="115" t="s">
        <v>432</v>
      </c>
      <c r="AP7" s="115" t="s">
        <v>85</v>
      </c>
      <c r="AQ7" s="115" t="s">
        <v>91</v>
      </c>
      <c r="AR7" s="115" t="s">
        <v>462</v>
      </c>
      <c r="AS7" s="115" t="s">
        <v>100</v>
      </c>
      <c r="AT7" s="115" t="s">
        <v>111</v>
      </c>
      <c r="AU7" s="115" t="s">
        <v>95</v>
      </c>
      <c r="AV7" s="115" t="s">
        <v>91</v>
      </c>
    </row>
    <row r="8" spans="1:49">
      <c r="A8" s="115">
        <v>5608867859</v>
      </c>
      <c r="D8" s="115" t="s">
        <v>20</v>
      </c>
      <c r="K8" s="115" t="s">
        <v>27</v>
      </c>
      <c r="M8" s="115" t="s">
        <v>29</v>
      </c>
      <c r="O8" s="125"/>
      <c r="P8" s="125">
        <f t="shared" si="0"/>
        <v>3</v>
      </c>
      <c r="Q8" s="130">
        <f t="shared" si="1"/>
        <v>1</v>
      </c>
      <c r="R8" s="125"/>
      <c r="S8" s="125">
        <f t="shared" si="2"/>
        <v>0</v>
      </c>
      <c r="T8" s="125">
        <f t="shared" si="3"/>
        <v>0</v>
      </c>
      <c r="U8" s="125">
        <f t="shared" si="4"/>
        <v>1</v>
      </c>
      <c r="V8" s="126">
        <f t="shared" si="5"/>
        <v>0</v>
      </c>
      <c r="W8" s="126">
        <f t="shared" si="6"/>
        <v>0</v>
      </c>
      <c r="X8" s="126">
        <f t="shared" si="7"/>
        <v>0</v>
      </c>
      <c r="Y8" s="126">
        <f t="shared" si="8"/>
        <v>0</v>
      </c>
      <c r="Z8" s="126">
        <f t="shared" si="9"/>
        <v>0</v>
      </c>
      <c r="AA8" s="126">
        <f t="shared" si="10"/>
        <v>0</v>
      </c>
      <c r="AB8" s="126">
        <f t="shared" si="11"/>
        <v>1</v>
      </c>
      <c r="AC8" s="126">
        <f t="shared" si="12"/>
        <v>0</v>
      </c>
      <c r="AD8" s="126">
        <f t="shared" si="13"/>
        <v>1</v>
      </c>
      <c r="AE8" s="126">
        <f t="shared" si="14"/>
        <v>0</v>
      </c>
      <c r="AF8" s="125"/>
      <c r="AG8" s="125"/>
      <c r="AH8" s="125">
        <f t="shared" si="15"/>
        <v>3</v>
      </c>
      <c r="AI8" s="125">
        <f t="shared" si="16"/>
        <v>3</v>
      </c>
      <c r="AJ8" s="125" t="str">
        <f t="shared" si="17"/>
        <v>Correct</v>
      </c>
      <c r="AK8" s="125"/>
      <c r="AL8" s="115" t="s">
        <v>83</v>
      </c>
      <c r="AM8" s="115">
        <v>54</v>
      </c>
      <c r="AN8" s="115" t="s">
        <v>432</v>
      </c>
    </row>
    <row r="9" spans="1:49">
      <c r="A9" s="115">
        <v>5584503887</v>
      </c>
      <c r="C9" s="115" t="s">
        <v>19</v>
      </c>
      <c r="J9" s="115" t="s">
        <v>26</v>
      </c>
      <c r="N9" s="115" t="s">
        <v>30</v>
      </c>
      <c r="O9" s="125"/>
      <c r="P9" s="125">
        <f t="shared" si="0"/>
        <v>3</v>
      </c>
      <c r="Q9" s="130">
        <f t="shared" si="1"/>
        <v>1</v>
      </c>
      <c r="R9" s="125"/>
      <c r="S9" s="125">
        <f t="shared" si="2"/>
        <v>0</v>
      </c>
      <c r="T9" s="125">
        <f t="shared" si="3"/>
        <v>1</v>
      </c>
      <c r="U9" s="125">
        <f t="shared" si="4"/>
        <v>0</v>
      </c>
      <c r="V9" s="126">
        <f t="shared" si="5"/>
        <v>0</v>
      </c>
      <c r="W9" s="126">
        <f t="shared" si="6"/>
        <v>0</v>
      </c>
      <c r="X9" s="126">
        <f t="shared" si="7"/>
        <v>0</v>
      </c>
      <c r="Y9" s="126">
        <f t="shared" si="8"/>
        <v>0</v>
      </c>
      <c r="Z9" s="126">
        <f t="shared" si="9"/>
        <v>0</v>
      </c>
      <c r="AA9" s="126">
        <f t="shared" si="10"/>
        <v>1</v>
      </c>
      <c r="AB9" s="126">
        <f t="shared" si="11"/>
        <v>0</v>
      </c>
      <c r="AC9" s="126">
        <f t="shared" si="12"/>
        <v>0</v>
      </c>
      <c r="AD9" s="126">
        <f t="shared" si="13"/>
        <v>0</v>
      </c>
      <c r="AE9" s="126">
        <f t="shared" si="14"/>
        <v>1</v>
      </c>
      <c r="AF9" s="125"/>
      <c r="AG9" s="125"/>
      <c r="AH9" s="125">
        <f t="shared" si="15"/>
        <v>3</v>
      </c>
      <c r="AI9" s="125">
        <f t="shared" si="16"/>
        <v>3</v>
      </c>
      <c r="AJ9" s="125" t="str">
        <f t="shared" si="17"/>
        <v>Correct</v>
      </c>
      <c r="AK9" s="125"/>
      <c r="AL9" s="115" t="s">
        <v>99</v>
      </c>
      <c r="AM9" s="115">
        <v>15</v>
      </c>
      <c r="AN9" s="115" t="s">
        <v>84</v>
      </c>
    </row>
    <row r="10" spans="1:49">
      <c r="A10" s="115">
        <v>5587766540</v>
      </c>
      <c r="E10" s="115" t="s">
        <v>21</v>
      </c>
      <c r="I10" s="115" t="s">
        <v>25</v>
      </c>
      <c r="L10" s="115" t="s">
        <v>28</v>
      </c>
      <c r="O10" s="125"/>
      <c r="P10" s="125">
        <f t="shared" si="0"/>
        <v>3</v>
      </c>
      <c r="Q10" s="130">
        <f t="shared" si="1"/>
        <v>1</v>
      </c>
      <c r="R10" s="125"/>
      <c r="S10" s="125">
        <f t="shared" si="2"/>
        <v>0</v>
      </c>
      <c r="T10" s="125">
        <f t="shared" si="3"/>
        <v>0</v>
      </c>
      <c r="U10" s="125">
        <f t="shared" si="4"/>
        <v>0</v>
      </c>
      <c r="V10" s="126">
        <f t="shared" si="5"/>
        <v>1</v>
      </c>
      <c r="W10" s="126">
        <f t="shared" si="6"/>
        <v>0</v>
      </c>
      <c r="X10" s="126">
        <f t="shared" si="7"/>
        <v>0</v>
      </c>
      <c r="Y10" s="126">
        <f t="shared" si="8"/>
        <v>0</v>
      </c>
      <c r="Z10" s="126">
        <f t="shared" si="9"/>
        <v>1</v>
      </c>
      <c r="AA10" s="126">
        <f t="shared" si="10"/>
        <v>0</v>
      </c>
      <c r="AB10" s="126">
        <f t="shared" si="11"/>
        <v>0</v>
      </c>
      <c r="AC10" s="126">
        <f t="shared" si="12"/>
        <v>1</v>
      </c>
      <c r="AD10" s="126">
        <f t="shared" si="13"/>
        <v>0</v>
      </c>
      <c r="AE10" s="126">
        <f t="shared" si="14"/>
        <v>0</v>
      </c>
      <c r="AF10" s="125"/>
      <c r="AG10" s="125"/>
      <c r="AH10" s="125">
        <f t="shared" si="15"/>
        <v>3</v>
      </c>
      <c r="AI10" s="125">
        <f t="shared" si="16"/>
        <v>3</v>
      </c>
      <c r="AJ10" s="125" t="str">
        <f t="shared" si="17"/>
        <v>Correct</v>
      </c>
      <c r="AK10" s="125"/>
      <c r="AL10" s="115" t="s">
        <v>99</v>
      </c>
      <c r="AM10" s="115">
        <v>28</v>
      </c>
      <c r="AN10" s="115" t="s">
        <v>432</v>
      </c>
      <c r="AP10" s="115" t="s">
        <v>443</v>
      </c>
      <c r="AQ10" s="115" t="s">
        <v>91</v>
      </c>
      <c r="AR10" s="115" t="s">
        <v>108</v>
      </c>
      <c r="AS10" s="115" t="s">
        <v>93</v>
      </c>
      <c r="AT10" s="115" t="s">
        <v>102</v>
      </c>
      <c r="AU10" s="115" t="s">
        <v>90</v>
      </c>
      <c r="AV10" s="115" t="s">
        <v>91</v>
      </c>
    </row>
    <row r="11" spans="1:49">
      <c r="A11" s="115">
        <v>5593207446</v>
      </c>
      <c r="E11" s="115" t="s">
        <v>21</v>
      </c>
      <c r="H11" s="115" t="s">
        <v>24</v>
      </c>
      <c r="I11" s="115" t="s">
        <v>25</v>
      </c>
      <c r="O11" s="125"/>
      <c r="P11" s="125">
        <f t="shared" si="0"/>
        <v>3</v>
      </c>
      <c r="Q11" s="130">
        <f t="shared" si="1"/>
        <v>1</v>
      </c>
      <c r="R11" s="125"/>
      <c r="S11" s="125">
        <f t="shared" si="2"/>
        <v>0</v>
      </c>
      <c r="T11" s="125">
        <f t="shared" si="3"/>
        <v>0</v>
      </c>
      <c r="U11" s="125">
        <f t="shared" si="4"/>
        <v>0</v>
      </c>
      <c r="V11" s="126">
        <f t="shared" si="5"/>
        <v>1</v>
      </c>
      <c r="W11" s="126">
        <f t="shared" si="6"/>
        <v>0</v>
      </c>
      <c r="X11" s="126">
        <f t="shared" si="7"/>
        <v>0</v>
      </c>
      <c r="Y11" s="126">
        <f t="shared" si="8"/>
        <v>1</v>
      </c>
      <c r="Z11" s="126">
        <f t="shared" si="9"/>
        <v>1</v>
      </c>
      <c r="AA11" s="126">
        <f t="shared" si="10"/>
        <v>0</v>
      </c>
      <c r="AB11" s="126">
        <f t="shared" si="11"/>
        <v>0</v>
      </c>
      <c r="AC11" s="126">
        <f t="shared" si="12"/>
        <v>0</v>
      </c>
      <c r="AD11" s="126">
        <f t="shared" si="13"/>
        <v>0</v>
      </c>
      <c r="AE11" s="126">
        <f t="shared" si="14"/>
        <v>0</v>
      </c>
      <c r="AF11" s="125"/>
      <c r="AG11" s="125"/>
      <c r="AH11" s="125">
        <f t="shared" si="15"/>
        <v>3</v>
      </c>
      <c r="AI11" s="125">
        <f t="shared" si="16"/>
        <v>3</v>
      </c>
      <c r="AJ11" s="125" t="str">
        <f t="shared" si="17"/>
        <v>Correct</v>
      </c>
      <c r="AK11" s="125"/>
      <c r="AL11" s="115" t="s">
        <v>99</v>
      </c>
      <c r="AM11" s="115">
        <v>23</v>
      </c>
      <c r="AN11" s="115" t="s">
        <v>84</v>
      </c>
      <c r="AO11" s="115" t="s">
        <v>148</v>
      </c>
      <c r="AP11" s="115" t="s">
        <v>85</v>
      </c>
      <c r="AQ11" s="115" t="s">
        <v>91</v>
      </c>
      <c r="AR11" s="115" t="s">
        <v>108</v>
      </c>
      <c r="AS11" s="115" t="s">
        <v>104</v>
      </c>
      <c r="AT11" s="115" t="s">
        <v>112</v>
      </c>
      <c r="AU11" s="115" t="s">
        <v>90</v>
      </c>
      <c r="AV11" s="115" t="s">
        <v>91</v>
      </c>
    </row>
    <row r="12" spans="1:49">
      <c r="A12" s="115">
        <v>7011540857</v>
      </c>
      <c r="E12" s="115" t="s">
        <v>21</v>
      </c>
      <c r="G12" s="115" t="s">
        <v>23</v>
      </c>
      <c r="I12" s="115" t="s">
        <v>25</v>
      </c>
      <c r="O12" s="125"/>
      <c r="P12" s="125">
        <f t="shared" si="0"/>
        <v>3</v>
      </c>
      <c r="Q12" s="130">
        <f t="shared" si="1"/>
        <v>1</v>
      </c>
      <c r="R12" s="125"/>
      <c r="S12" s="125">
        <f t="shared" si="2"/>
        <v>0</v>
      </c>
      <c r="T12" s="125">
        <f t="shared" si="3"/>
        <v>0</v>
      </c>
      <c r="U12" s="125">
        <f t="shared" si="4"/>
        <v>0</v>
      </c>
      <c r="V12" s="126">
        <f t="shared" si="5"/>
        <v>1</v>
      </c>
      <c r="W12" s="126">
        <f t="shared" si="6"/>
        <v>0</v>
      </c>
      <c r="X12" s="126">
        <f t="shared" si="7"/>
        <v>1</v>
      </c>
      <c r="Y12" s="126">
        <f t="shared" si="8"/>
        <v>0</v>
      </c>
      <c r="Z12" s="126">
        <f t="shared" si="9"/>
        <v>1</v>
      </c>
      <c r="AA12" s="126">
        <f t="shared" si="10"/>
        <v>0</v>
      </c>
      <c r="AB12" s="126">
        <f t="shared" si="11"/>
        <v>0</v>
      </c>
      <c r="AC12" s="126">
        <f t="shared" si="12"/>
        <v>0</v>
      </c>
      <c r="AD12" s="126">
        <f t="shared" si="13"/>
        <v>0</v>
      </c>
      <c r="AE12" s="126">
        <f t="shared" si="14"/>
        <v>0</v>
      </c>
      <c r="AF12" s="125"/>
      <c r="AG12" s="125"/>
      <c r="AH12" s="125">
        <f t="shared" si="15"/>
        <v>3</v>
      </c>
      <c r="AI12" s="125">
        <f t="shared" si="16"/>
        <v>3</v>
      </c>
      <c r="AJ12" s="125" t="str">
        <f t="shared" si="17"/>
        <v>Correct</v>
      </c>
      <c r="AK12" s="125"/>
      <c r="AL12" s="115" t="s">
        <v>83</v>
      </c>
      <c r="AM12" s="115">
        <v>63</v>
      </c>
      <c r="AN12" s="115" t="s">
        <v>181</v>
      </c>
      <c r="AO12" s="115" t="s">
        <v>197</v>
      </c>
      <c r="AP12" s="115" t="s">
        <v>85</v>
      </c>
      <c r="AQ12" s="115" t="s">
        <v>86</v>
      </c>
      <c r="AR12" s="115" t="s">
        <v>87</v>
      </c>
      <c r="AS12" s="115" t="s">
        <v>88</v>
      </c>
      <c r="AT12" s="115" t="s">
        <v>89</v>
      </c>
      <c r="AU12" s="115" t="s">
        <v>90</v>
      </c>
      <c r="AV12" s="115" t="s">
        <v>91</v>
      </c>
      <c r="AW12" s="115" t="s">
        <v>91</v>
      </c>
    </row>
    <row r="13" spans="1:49">
      <c r="A13" s="115">
        <v>7020358197</v>
      </c>
      <c r="O13" s="125"/>
      <c r="P13" s="125">
        <f t="shared" si="0"/>
        <v>0</v>
      </c>
      <c r="Q13" s="130" t="e">
        <f t="shared" si="1"/>
        <v>#DIV/0!</v>
      </c>
      <c r="R13" s="125"/>
      <c r="S13" s="125">
        <f t="shared" si="2"/>
        <v>0</v>
      </c>
      <c r="T13" s="125">
        <f t="shared" si="3"/>
        <v>0</v>
      </c>
      <c r="U13" s="125">
        <f t="shared" si="4"/>
        <v>0</v>
      </c>
      <c r="V13" s="126">
        <f t="shared" si="5"/>
        <v>0</v>
      </c>
      <c r="W13" s="126">
        <f t="shared" si="6"/>
        <v>0</v>
      </c>
      <c r="X13" s="126">
        <f t="shared" si="7"/>
        <v>0</v>
      </c>
      <c r="Y13" s="126">
        <f t="shared" si="8"/>
        <v>0</v>
      </c>
      <c r="Z13" s="126">
        <f t="shared" si="9"/>
        <v>0</v>
      </c>
      <c r="AA13" s="126">
        <f t="shared" si="10"/>
        <v>0</v>
      </c>
      <c r="AB13" s="126">
        <f t="shared" si="11"/>
        <v>0</v>
      </c>
      <c r="AC13" s="126">
        <f t="shared" si="12"/>
        <v>0</v>
      </c>
      <c r="AD13" s="126">
        <f t="shared" si="13"/>
        <v>0</v>
      </c>
      <c r="AE13" s="126">
        <f t="shared" si="14"/>
        <v>0</v>
      </c>
      <c r="AF13" s="125"/>
      <c r="AG13" s="125"/>
      <c r="AH13" s="125">
        <f t="shared" si="15"/>
        <v>0</v>
      </c>
      <c r="AI13" s="125">
        <f t="shared" si="16"/>
        <v>0</v>
      </c>
      <c r="AJ13" s="125" t="str">
        <f t="shared" si="17"/>
        <v>Correct</v>
      </c>
      <c r="AK13" s="125"/>
      <c r="AL13" s="115" t="s">
        <v>99</v>
      </c>
      <c r="AM13" s="115">
        <v>33</v>
      </c>
      <c r="AN13" s="115" t="s">
        <v>181</v>
      </c>
      <c r="AP13" s="115" t="s">
        <v>85</v>
      </c>
      <c r="AQ13" s="115" t="s">
        <v>86</v>
      </c>
      <c r="AR13" s="115" t="s">
        <v>87</v>
      </c>
      <c r="AS13" s="115" t="s">
        <v>96</v>
      </c>
      <c r="AT13" s="115" t="s">
        <v>102</v>
      </c>
      <c r="AU13" s="115" t="s">
        <v>98</v>
      </c>
      <c r="AV13" s="115" t="s">
        <v>91</v>
      </c>
      <c r="AW13" s="115" t="s">
        <v>91</v>
      </c>
    </row>
    <row r="14" spans="1:49">
      <c r="A14" s="115">
        <v>7020339612</v>
      </c>
      <c r="B14" s="115" t="s">
        <v>18</v>
      </c>
      <c r="C14" s="115" t="s">
        <v>19</v>
      </c>
      <c r="D14" s="115" t="s">
        <v>20</v>
      </c>
      <c r="F14" s="115" t="s">
        <v>22</v>
      </c>
      <c r="H14" s="115" t="s">
        <v>24</v>
      </c>
      <c r="I14" s="115" t="s">
        <v>25</v>
      </c>
      <c r="J14" s="115" t="s">
        <v>26</v>
      </c>
      <c r="K14" s="115" t="s">
        <v>27</v>
      </c>
      <c r="O14" s="125"/>
      <c r="P14" s="125">
        <f t="shared" si="0"/>
        <v>8</v>
      </c>
      <c r="Q14" s="130">
        <f t="shared" si="1"/>
        <v>0.375</v>
      </c>
      <c r="R14" s="125"/>
      <c r="S14" s="125">
        <f t="shared" si="2"/>
        <v>0.375</v>
      </c>
      <c r="T14" s="125">
        <f t="shared" si="3"/>
        <v>0.375</v>
      </c>
      <c r="U14" s="125">
        <f t="shared" si="4"/>
        <v>0.375</v>
      </c>
      <c r="V14" s="126">
        <f t="shared" si="5"/>
        <v>0</v>
      </c>
      <c r="W14" s="126">
        <f t="shared" si="6"/>
        <v>0.375</v>
      </c>
      <c r="X14" s="126">
        <f t="shared" si="7"/>
        <v>0</v>
      </c>
      <c r="Y14" s="126">
        <f t="shared" si="8"/>
        <v>0.375</v>
      </c>
      <c r="Z14" s="126">
        <f t="shared" si="9"/>
        <v>0.375</v>
      </c>
      <c r="AA14" s="126">
        <f t="shared" si="10"/>
        <v>0.375</v>
      </c>
      <c r="AB14" s="126">
        <f t="shared" si="11"/>
        <v>0.375</v>
      </c>
      <c r="AC14" s="126">
        <f t="shared" si="12"/>
        <v>0</v>
      </c>
      <c r="AD14" s="126">
        <f t="shared" si="13"/>
        <v>0</v>
      </c>
      <c r="AE14" s="126">
        <f t="shared" si="14"/>
        <v>0</v>
      </c>
      <c r="AF14" s="125"/>
      <c r="AG14" s="125"/>
      <c r="AH14" s="125">
        <f t="shared" si="15"/>
        <v>3</v>
      </c>
      <c r="AI14" s="125">
        <f t="shared" si="16"/>
        <v>8</v>
      </c>
      <c r="AJ14" s="125" t="str">
        <f t="shared" si="17"/>
        <v>Correct</v>
      </c>
      <c r="AK14" s="125"/>
      <c r="AL14" s="115" t="s">
        <v>83</v>
      </c>
      <c r="AM14" s="115">
        <v>53</v>
      </c>
      <c r="AN14" s="115" t="s">
        <v>84</v>
      </c>
      <c r="AO14" s="115" t="s">
        <v>126</v>
      </c>
      <c r="AP14" s="115" t="s">
        <v>97</v>
      </c>
      <c r="AQ14" s="115" t="s">
        <v>86</v>
      </c>
      <c r="AR14" s="115" t="s">
        <v>87</v>
      </c>
      <c r="AS14" s="115" t="s">
        <v>104</v>
      </c>
      <c r="AT14" s="115" t="s">
        <v>94</v>
      </c>
      <c r="AU14" s="115" t="s">
        <v>90</v>
      </c>
      <c r="AV14" s="115" t="s">
        <v>91</v>
      </c>
      <c r="AW14" s="115" t="s">
        <v>91</v>
      </c>
    </row>
    <row r="15" spans="1:49">
      <c r="A15" s="115">
        <v>7045756469</v>
      </c>
      <c r="B15" s="115" t="s">
        <v>18</v>
      </c>
      <c r="C15" s="115" t="s">
        <v>19</v>
      </c>
      <c r="J15" s="115" t="s">
        <v>26</v>
      </c>
      <c r="K15" s="115" t="s">
        <v>27</v>
      </c>
      <c r="N15" s="115" t="s">
        <v>30</v>
      </c>
      <c r="O15" s="125"/>
      <c r="P15" s="125">
        <f t="shared" si="0"/>
        <v>5</v>
      </c>
      <c r="Q15" s="130">
        <f t="shared" si="1"/>
        <v>0.6</v>
      </c>
      <c r="R15" s="125"/>
      <c r="S15" s="125">
        <f t="shared" si="2"/>
        <v>0.6</v>
      </c>
      <c r="T15" s="125">
        <f t="shared" si="3"/>
        <v>0.6</v>
      </c>
      <c r="U15" s="125">
        <f t="shared" si="4"/>
        <v>0</v>
      </c>
      <c r="V15" s="126">
        <f t="shared" si="5"/>
        <v>0</v>
      </c>
      <c r="W15" s="126">
        <f t="shared" si="6"/>
        <v>0</v>
      </c>
      <c r="X15" s="126">
        <f t="shared" si="7"/>
        <v>0</v>
      </c>
      <c r="Y15" s="126">
        <f t="shared" si="8"/>
        <v>0</v>
      </c>
      <c r="Z15" s="126">
        <f t="shared" si="9"/>
        <v>0</v>
      </c>
      <c r="AA15" s="126">
        <f t="shared" si="10"/>
        <v>0.6</v>
      </c>
      <c r="AB15" s="126">
        <f t="shared" si="11"/>
        <v>0.6</v>
      </c>
      <c r="AC15" s="126">
        <f t="shared" si="12"/>
        <v>0</v>
      </c>
      <c r="AD15" s="126">
        <f t="shared" si="13"/>
        <v>0</v>
      </c>
      <c r="AE15" s="126">
        <f t="shared" si="14"/>
        <v>0.6</v>
      </c>
      <c r="AF15" s="125"/>
      <c r="AG15" s="125"/>
      <c r="AH15" s="125">
        <f t="shared" si="15"/>
        <v>3</v>
      </c>
      <c r="AI15" s="125">
        <f t="shared" si="16"/>
        <v>5</v>
      </c>
      <c r="AJ15" s="125" t="str">
        <f t="shared" si="17"/>
        <v>Correct</v>
      </c>
      <c r="AK15" s="125"/>
      <c r="AL15" s="115" t="s">
        <v>83</v>
      </c>
      <c r="AM15" s="115">
        <v>65</v>
      </c>
      <c r="AN15" s="115" t="s">
        <v>181</v>
      </c>
      <c r="AO15" s="115" t="s">
        <v>206</v>
      </c>
      <c r="AP15" s="115" t="s">
        <v>85</v>
      </c>
      <c r="AQ15" s="115" t="s">
        <v>86</v>
      </c>
      <c r="AS15" s="115" t="s">
        <v>100</v>
      </c>
      <c r="AT15" s="115" t="s">
        <v>89</v>
      </c>
      <c r="AU15" s="115" t="s">
        <v>90</v>
      </c>
      <c r="AV15" s="115" t="s">
        <v>91</v>
      </c>
      <c r="AW15" s="115" t="s">
        <v>91</v>
      </c>
    </row>
    <row r="16" spans="1:49">
      <c r="A16" s="115">
        <v>7007913480</v>
      </c>
      <c r="I16" s="115" t="s">
        <v>25</v>
      </c>
      <c r="J16" s="115" t="s">
        <v>26</v>
      </c>
      <c r="M16" s="115" t="s">
        <v>29</v>
      </c>
      <c r="O16" s="125"/>
      <c r="P16" s="125">
        <f t="shared" si="0"/>
        <v>3</v>
      </c>
      <c r="Q16" s="130">
        <f t="shared" si="1"/>
        <v>1</v>
      </c>
      <c r="R16" s="125"/>
      <c r="S16" s="125">
        <f t="shared" si="2"/>
        <v>0</v>
      </c>
      <c r="T16" s="125">
        <f t="shared" si="3"/>
        <v>0</v>
      </c>
      <c r="U16" s="125">
        <f t="shared" si="4"/>
        <v>0</v>
      </c>
      <c r="V16" s="126">
        <f t="shared" si="5"/>
        <v>0</v>
      </c>
      <c r="W16" s="126">
        <f t="shared" si="6"/>
        <v>0</v>
      </c>
      <c r="X16" s="126">
        <f t="shared" si="7"/>
        <v>0</v>
      </c>
      <c r="Y16" s="126">
        <f t="shared" si="8"/>
        <v>0</v>
      </c>
      <c r="Z16" s="126">
        <f t="shared" si="9"/>
        <v>1</v>
      </c>
      <c r="AA16" s="126">
        <f t="shared" si="10"/>
        <v>1</v>
      </c>
      <c r="AB16" s="126">
        <f t="shared" si="11"/>
        <v>0</v>
      </c>
      <c r="AC16" s="126">
        <f t="shared" si="12"/>
        <v>0</v>
      </c>
      <c r="AD16" s="126">
        <f t="shared" si="13"/>
        <v>1</v>
      </c>
      <c r="AE16" s="126">
        <f t="shared" si="14"/>
        <v>0</v>
      </c>
      <c r="AF16" s="125"/>
      <c r="AG16" s="125"/>
      <c r="AH16" s="125">
        <f t="shared" si="15"/>
        <v>3</v>
      </c>
      <c r="AI16" s="125">
        <f t="shared" si="16"/>
        <v>3</v>
      </c>
      <c r="AJ16" s="125" t="str">
        <f t="shared" si="17"/>
        <v>Correct</v>
      </c>
      <c r="AK16" s="125"/>
      <c r="AL16" s="115" t="s">
        <v>83</v>
      </c>
      <c r="AN16" s="115" t="s">
        <v>84</v>
      </c>
      <c r="AO16" s="115" t="s">
        <v>160</v>
      </c>
      <c r="AP16" s="115" t="s">
        <v>97</v>
      </c>
      <c r="AQ16" s="115" t="s">
        <v>86</v>
      </c>
      <c r="AR16" s="115" t="s">
        <v>87</v>
      </c>
      <c r="AS16" s="115" t="s">
        <v>93</v>
      </c>
      <c r="AT16" s="115" t="s">
        <v>102</v>
      </c>
      <c r="AU16" s="115" t="s">
        <v>106</v>
      </c>
      <c r="AV16" s="115" t="s">
        <v>91</v>
      </c>
      <c r="AW16" s="115" t="s">
        <v>91</v>
      </c>
    </row>
    <row r="17" spans="1:49">
      <c r="A17" s="115">
        <v>6985128250</v>
      </c>
      <c r="I17" s="115" t="s">
        <v>25</v>
      </c>
      <c r="O17" s="125"/>
      <c r="P17" s="125">
        <f t="shared" si="0"/>
        <v>1</v>
      </c>
      <c r="Q17" s="130">
        <f t="shared" si="1"/>
        <v>3</v>
      </c>
      <c r="R17" s="125"/>
      <c r="S17" s="125">
        <f t="shared" si="2"/>
        <v>0</v>
      </c>
      <c r="T17" s="125">
        <f t="shared" si="3"/>
        <v>0</v>
      </c>
      <c r="U17" s="125">
        <f t="shared" si="4"/>
        <v>0</v>
      </c>
      <c r="V17" s="126">
        <f t="shared" si="5"/>
        <v>0</v>
      </c>
      <c r="W17" s="126">
        <f t="shared" si="6"/>
        <v>0</v>
      </c>
      <c r="X17" s="126">
        <f t="shared" si="7"/>
        <v>0</v>
      </c>
      <c r="Y17" s="126">
        <f t="shared" si="8"/>
        <v>0</v>
      </c>
      <c r="Z17" s="126">
        <f t="shared" si="9"/>
        <v>1</v>
      </c>
      <c r="AA17" s="126">
        <f t="shared" si="10"/>
        <v>0</v>
      </c>
      <c r="AB17" s="126">
        <f t="shared" si="11"/>
        <v>0</v>
      </c>
      <c r="AC17" s="126">
        <f t="shared" si="12"/>
        <v>0</v>
      </c>
      <c r="AD17" s="126">
        <f t="shared" si="13"/>
        <v>0</v>
      </c>
      <c r="AE17" s="126">
        <f t="shared" si="14"/>
        <v>0</v>
      </c>
      <c r="AF17" s="125"/>
      <c r="AG17" s="125"/>
      <c r="AH17" s="125">
        <f t="shared" si="15"/>
        <v>1</v>
      </c>
      <c r="AI17" s="125">
        <f t="shared" si="16"/>
        <v>1</v>
      </c>
      <c r="AJ17" s="125" t="str">
        <f t="shared" si="17"/>
        <v>Correct</v>
      </c>
      <c r="AK17" s="125"/>
      <c r="AL17" s="115" t="s">
        <v>83</v>
      </c>
      <c r="AM17" s="115">
        <v>20</v>
      </c>
      <c r="AN17" s="115" t="s">
        <v>181</v>
      </c>
      <c r="AO17" s="115" t="s">
        <v>228</v>
      </c>
      <c r="AP17" s="115" t="s">
        <v>114</v>
      </c>
      <c r="AQ17" s="115" t="s">
        <v>91</v>
      </c>
      <c r="AR17" s="115" t="s">
        <v>87</v>
      </c>
      <c r="AT17" s="115" t="s">
        <v>114</v>
      </c>
      <c r="AU17" s="115" t="s">
        <v>95</v>
      </c>
      <c r="AV17" s="115" t="s">
        <v>91</v>
      </c>
      <c r="AW17" s="115" t="s">
        <v>91</v>
      </c>
    </row>
    <row r="18" spans="1:49">
      <c r="A18" s="115">
        <v>7020356613</v>
      </c>
      <c r="D18" s="115" t="s">
        <v>20</v>
      </c>
      <c r="O18" s="125"/>
      <c r="P18" s="125">
        <f t="shared" si="0"/>
        <v>1</v>
      </c>
      <c r="Q18" s="130">
        <f t="shared" si="1"/>
        <v>3</v>
      </c>
      <c r="R18" s="125"/>
      <c r="S18" s="125">
        <f t="shared" si="2"/>
        <v>0</v>
      </c>
      <c r="T18" s="125">
        <f t="shared" si="3"/>
        <v>0</v>
      </c>
      <c r="U18" s="125">
        <f t="shared" si="4"/>
        <v>1</v>
      </c>
      <c r="V18" s="126">
        <f t="shared" si="5"/>
        <v>0</v>
      </c>
      <c r="W18" s="126">
        <f t="shared" si="6"/>
        <v>0</v>
      </c>
      <c r="X18" s="126">
        <f t="shared" si="7"/>
        <v>0</v>
      </c>
      <c r="Y18" s="126">
        <f t="shared" si="8"/>
        <v>0</v>
      </c>
      <c r="Z18" s="126">
        <f t="shared" si="9"/>
        <v>0</v>
      </c>
      <c r="AA18" s="126">
        <f t="shared" si="10"/>
        <v>0</v>
      </c>
      <c r="AB18" s="126">
        <f t="shared" si="11"/>
        <v>0</v>
      </c>
      <c r="AC18" s="126">
        <f t="shared" si="12"/>
        <v>0</v>
      </c>
      <c r="AD18" s="126">
        <f t="shared" si="13"/>
        <v>0</v>
      </c>
      <c r="AE18" s="126">
        <f t="shared" si="14"/>
        <v>0</v>
      </c>
      <c r="AF18" s="125"/>
      <c r="AG18" s="125"/>
      <c r="AH18" s="125">
        <f t="shared" si="15"/>
        <v>1</v>
      </c>
      <c r="AI18" s="125">
        <f t="shared" si="16"/>
        <v>1</v>
      </c>
      <c r="AJ18" s="125" t="str">
        <f t="shared" si="17"/>
        <v>Correct</v>
      </c>
      <c r="AK18" s="125"/>
      <c r="AL18" s="115" t="s">
        <v>83</v>
      </c>
      <c r="AM18" s="115">
        <v>65</v>
      </c>
      <c r="AN18" s="115" t="s">
        <v>181</v>
      </c>
      <c r="AO18" s="115" t="s">
        <v>196</v>
      </c>
      <c r="AP18" s="115" t="s">
        <v>97</v>
      </c>
      <c r="AS18" s="115" t="s">
        <v>101</v>
      </c>
      <c r="AT18" s="115" t="s">
        <v>89</v>
      </c>
      <c r="AU18" s="115" t="s">
        <v>106</v>
      </c>
      <c r="AV18" s="115" t="s">
        <v>91</v>
      </c>
      <c r="AW18" s="115" t="s">
        <v>86</v>
      </c>
    </row>
    <row r="19" spans="1:49">
      <c r="A19" s="115">
        <v>7020568966</v>
      </c>
      <c r="J19" s="115" t="s">
        <v>26</v>
      </c>
      <c r="L19" s="115" t="s">
        <v>28</v>
      </c>
      <c r="O19" s="125"/>
      <c r="P19" s="125">
        <f t="shared" si="0"/>
        <v>2</v>
      </c>
      <c r="Q19" s="130">
        <f t="shared" si="1"/>
        <v>1.5</v>
      </c>
      <c r="R19" s="125"/>
      <c r="S19" s="125">
        <f t="shared" si="2"/>
        <v>0</v>
      </c>
      <c r="T19" s="125">
        <f t="shared" si="3"/>
        <v>0</v>
      </c>
      <c r="U19" s="125">
        <f t="shared" si="4"/>
        <v>0</v>
      </c>
      <c r="V19" s="126">
        <f t="shared" si="5"/>
        <v>0</v>
      </c>
      <c r="W19" s="126">
        <f t="shared" si="6"/>
        <v>0</v>
      </c>
      <c r="X19" s="126">
        <f t="shared" si="7"/>
        <v>0</v>
      </c>
      <c r="Y19" s="126">
        <f t="shared" si="8"/>
        <v>0</v>
      </c>
      <c r="Z19" s="126">
        <f t="shared" si="9"/>
        <v>0</v>
      </c>
      <c r="AA19" s="126">
        <f t="shared" si="10"/>
        <v>1</v>
      </c>
      <c r="AB19" s="126">
        <f t="shared" si="11"/>
        <v>0</v>
      </c>
      <c r="AC19" s="126">
        <f t="shared" si="12"/>
        <v>1</v>
      </c>
      <c r="AD19" s="126">
        <f t="shared" si="13"/>
        <v>0</v>
      </c>
      <c r="AE19" s="126">
        <f t="shared" si="14"/>
        <v>0</v>
      </c>
      <c r="AF19" s="125"/>
      <c r="AG19" s="125"/>
      <c r="AH19" s="125">
        <f t="shared" si="15"/>
        <v>2</v>
      </c>
      <c r="AI19" s="125">
        <f t="shared" si="16"/>
        <v>2</v>
      </c>
      <c r="AJ19" s="125" t="str">
        <f t="shared" si="17"/>
        <v>Correct</v>
      </c>
      <c r="AK19" s="125"/>
      <c r="AL19" s="115" t="s">
        <v>83</v>
      </c>
      <c r="AM19" s="115">
        <v>26</v>
      </c>
      <c r="AN19" s="115" t="s">
        <v>84</v>
      </c>
      <c r="AO19" s="115" t="s">
        <v>146</v>
      </c>
      <c r="AQ19" s="115" t="s">
        <v>91</v>
      </c>
      <c r="AR19" s="115" t="s">
        <v>108</v>
      </c>
      <c r="AS19" s="115" t="s">
        <v>93</v>
      </c>
      <c r="AT19" s="115" t="s">
        <v>89</v>
      </c>
      <c r="AU19" s="115" t="s">
        <v>98</v>
      </c>
      <c r="AV19" s="115" t="s">
        <v>86</v>
      </c>
    </row>
    <row r="20" spans="1:49">
      <c r="A20" s="115">
        <v>5580958246</v>
      </c>
      <c r="F20" s="115" t="s">
        <v>22</v>
      </c>
      <c r="I20" s="115" t="s">
        <v>25</v>
      </c>
      <c r="J20" s="115" t="s">
        <v>26</v>
      </c>
      <c r="O20" s="125"/>
      <c r="P20" s="125">
        <f t="shared" si="0"/>
        <v>3</v>
      </c>
      <c r="Q20" s="130">
        <f t="shared" si="1"/>
        <v>1</v>
      </c>
      <c r="R20" s="125"/>
      <c r="S20" s="125">
        <f t="shared" si="2"/>
        <v>0</v>
      </c>
      <c r="T20" s="125">
        <f t="shared" si="3"/>
        <v>0</v>
      </c>
      <c r="U20" s="125">
        <f t="shared" si="4"/>
        <v>0</v>
      </c>
      <c r="V20" s="126">
        <f t="shared" si="5"/>
        <v>0</v>
      </c>
      <c r="W20" s="126">
        <f t="shared" si="6"/>
        <v>1</v>
      </c>
      <c r="X20" s="126">
        <f t="shared" si="7"/>
        <v>0</v>
      </c>
      <c r="Y20" s="126">
        <f t="shared" si="8"/>
        <v>0</v>
      </c>
      <c r="Z20" s="126">
        <f t="shared" si="9"/>
        <v>1</v>
      </c>
      <c r="AA20" s="126">
        <f t="shared" si="10"/>
        <v>1</v>
      </c>
      <c r="AB20" s="126">
        <f t="shared" si="11"/>
        <v>0</v>
      </c>
      <c r="AC20" s="126">
        <f t="shared" si="12"/>
        <v>0</v>
      </c>
      <c r="AD20" s="126">
        <f t="shared" si="13"/>
        <v>0</v>
      </c>
      <c r="AE20" s="126">
        <f t="shared" si="14"/>
        <v>0</v>
      </c>
      <c r="AF20" s="125"/>
      <c r="AG20" s="125"/>
      <c r="AH20" s="125">
        <f t="shared" si="15"/>
        <v>3</v>
      </c>
      <c r="AI20" s="125">
        <f t="shared" si="16"/>
        <v>3</v>
      </c>
      <c r="AJ20" s="125" t="str">
        <f t="shared" si="17"/>
        <v>Correct</v>
      </c>
      <c r="AK20" s="125"/>
      <c r="AL20" s="115" t="s">
        <v>83</v>
      </c>
      <c r="AM20" s="115">
        <v>42</v>
      </c>
      <c r="AN20" s="115" t="s">
        <v>181</v>
      </c>
      <c r="AO20" s="115" t="s">
        <v>247</v>
      </c>
      <c r="AP20" s="115" t="s">
        <v>85</v>
      </c>
      <c r="AQ20" s="115" t="s">
        <v>91</v>
      </c>
      <c r="AR20" s="115" t="s">
        <v>108</v>
      </c>
      <c r="AS20" s="115" t="s">
        <v>93</v>
      </c>
      <c r="AT20" s="115" t="s">
        <v>109</v>
      </c>
      <c r="AU20" s="115" t="s">
        <v>90</v>
      </c>
      <c r="AV20" s="115" t="s">
        <v>91</v>
      </c>
    </row>
    <row r="21" spans="1:49">
      <c r="A21" s="115">
        <v>5584687783</v>
      </c>
      <c r="L21" s="115" t="s">
        <v>28</v>
      </c>
      <c r="N21" s="115" t="s">
        <v>30</v>
      </c>
      <c r="O21" s="125"/>
      <c r="P21" s="125">
        <f t="shared" si="0"/>
        <v>2</v>
      </c>
      <c r="Q21" s="130">
        <f t="shared" si="1"/>
        <v>1.5</v>
      </c>
      <c r="R21" s="125"/>
      <c r="S21" s="125">
        <f t="shared" si="2"/>
        <v>0</v>
      </c>
      <c r="T21" s="125">
        <f t="shared" si="3"/>
        <v>0</v>
      </c>
      <c r="U21" s="125">
        <f t="shared" si="4"/>
        <v>0</v>
      </c>
      <c r="V21" s="126">
        <f t="shared" si="5"/>
        <v>0</v>
      </c>
      <c r="W21" s="126">
        <f t="shared" si="6"/>
        <v>0</v>
      </c>
      <c r="X21" s="126">
        <f t="shared" si="7"/>
        <v>0</v>
      </c>
      <c r="Y21" s="126">
        <f t="shared" si="8"/>
        <v>0</v>
      </c>
      <c r="Z21" s="126">
        <f t="shared" si="9"/>
        <v>0</v>
      </c>
      <c r="AA21" s="126">
        <f t="shared" si="10"/>
        <v>0</v>
      </c>
      <c r="AB21" s="126">
        <f t="shared" si="11"/>
        <v>0</v>
      </c>
      <c r="AC21" s="126">
        <f t="shared" si="12"/>
        <v>1</v>
      </c>
      <c r="AD21" s="126">
        <f t="shared" si="13"/>
        <v>0</v>
      </c>
      <c r="AE21" s="126">
        <f t="shared" si="14"/>
        <v>1</v>
      </c>
      <c r="AF21" s="125"/>
      <c r="AG21" s="125"/>
      <c r="AH21" s="125">
        <f t="shared" si="15"/>
        <v>2</v>
      </c>
      <c r="AI21" s="125">
        <f t="shared" si="16"/>
        <v>2</v>
      </c>
      <c r="AJ21" s="125" t="str">
        <f t="shared" si="17"/>
        <v>Correct</v>
      </c>
      <c r="AK21" s="125"/>
      <c r="AL21" s="115" t="s">
        <v>99</v>
      </c>
      <c r="AM21" s="115">
        <v>19</v>
      </c>
      <c r="AN21" s="115" t="s">
        <v>84</v>
      </c>
      <c r="AO21" s="115" t="s">
        <v>458</v>
      </c>
      <c r="AP21" s="115" t="s">
        <v>110</v>
      </c>
      <c r="AQ21" s="115" t="s">
        <v>91</v>
      </c>
      <c r="AR21" s="115" t="s">
        <v>108</v>
      </c>
      <c r="AS21" s="115" t="s">
        <v>104</v>
      </c>
      <c r="AT21" s="115" t="s">
        <v>102</v>
      </c>
      <c r="AU21" s="115" t="s">
        <v>95</v>
      </c>
      <c r="AV21" s="115" t="s">
        <v>91</v>
      </c>
    </row>
    <row r="22" spans="1:49">
      <c r="A22" s="115">
        <v>7007920056</v>
      </c>
      <c r="C22" s="115" t="s">
        <v>19</v>
      </c>
      <c r="D22" s="115" t="s">
        <v>20</v>
      </c>
      <c r="N22" s="115" t="s">
        <v>30</v>
      </c>
      <c r="O22" s="125"/>
      <c r="P22" s="125">
        <f t="shared" si="0"/>
        <v>3</v>
      </c>
      <c r="Q22" s="130">
        <f t="shared" si="1"/>
        <v>1</v>
      </c>
      <c r="R22" s="125"/>
      <c r="S22" s="125">
        <f t="shared" si="2"/>
        <v>0</v>
      </c>
      <c r="T22" s="125">
        <f t="shared" si="3"/>
        <v>1</v>
      </c>
      <c r="U22" s="125">
        <f t="shared" si="4"/>
        <v>1</v>
      </c>
      <c r="V22" s="126">
        <f t="shared" si="5"/>
        <v>0</v>
      </c>
      <c r="W22" s="126">
        <f t="shared" si="6"/>
        <v>0</v>
      </c>
      <c r="X22" s="126">
        <f t="shared" si="7"/>
        <v>0</v>
      </c>
      <c r="Y22" s="126">
        <f t="shared" si="8"/>
        <v>0</v>
      </c>
      <c r="Z22" s="126">
        <f t="shared" si="9"/>
        <v>0</v>
      </c>
      <c r="AA22" s="126">
        <f t="shared" si="10"/>
        <v>0</v>
      </c>
      <c r="AB22" s="126">
        <f t="shared" si="11"/>
        <v>0</v>
      </c>
      <c r="AC22" s="126">
        <f t="shared" si="12"/>
        <v>0</v>
      </c>
      <c r="AD22" s="126">
        <f t="shared" si="13"/>
        <v>0</v>
      </c>
      <c r="AE22" s="126">
        <f t="shared" si="14"/>
        <v>1</v>
      </c>
      <c r="AF22" s="125"/>
      <c r="AG22" s="125"/>
      <c r="AH22" s="125">
        <f t="shared" si="15"/>
        <v>3</v>
      </c>
      <c r="AI22" s="125">
        <f t="shared" si="16"/>
        <v>3</v>
      </c>
      <c r="AJ22" s="125" t="str">
        <f t="shared" si="17"/>
        <v>Correct</v>
      </c>
      <c r="AK22" s="125"/>
      <c r="AL22" s="115" t="s">
        <v>99</v>
      </c>
      <c r="AM22" s="115">
        <v>67</v>
      </c>
      <c r="AN22" s="115" t="s">
        <v>84</v>
      </c>
      <c r="AO22" s="115" t="s">
        <v>130</v>
      </c>
      <c r="AP22" s="115" t="s">
        <v>85</v>
      </c>
      <c r="AR22" s="115" t="s">
        <v>87</v>
      </c>
      <c r="AS22" s="115" t="s">
        <v>101</v>
      </c>
      <c r="AT22" s="115" t="s">
        <v>94</v>
      </c>
      <c r="AU22" s="115" t="s">
        <v>113</v>
      </c>
      <c r="AV22" s="115" t="s">
        <v>91</v>
      </c>
      <c r="AW22" s="115" t="s">
        <v>91</v>
      </c>
    </row>
    <row r="23" spans="1:49">
      <c r="A23" s="115">
        <v>6988285005</v>
      </c>
      <c r="M23" s="115" t="s">
        <v>29</v>
      </c>
      <c r="O23" s="125"/>
      <c r="P23" s="125">
        <f t="shared" si="0"/>
        <v>1</v>
      </c>
      <c r="Q23" s="130">
        <f t="shared" si="1"/>
        <v>3</v>
      </c>
      <c r="R23" s="125"/>
      <c r="S23" s="125">
        <f t="shared" si="2"/>
        <v>0</v>
      </c>
      <c r="T23" s="125">
        <f t="shared" si="3"/>
        <v>0</v>
      </c>
      <c r="U23" s="125">
        <f t="shared" si="4"/>
        <v>0</v>
      </c>
      <c r="V23" s="126">
        <f t="shared" si="5"/>
        <v>0</v>
      </c>
      <c r="W23" s="126">
        <f t="shared" si="6"/>
        <v>0</v>
      </c>
      <c r="X23" s="126">
        <f t="shared" si="7"/>
        <v>0</v>
      </c>
      <c r="Y23" s="126">
        <f t="shared" si="8"/>
        <v>0</v>
      </c>
      <c r="Z23" s="126">
        <f t="shared" si="9"/>
        <v>0</v>
      </c>
      <c r="AA23" s="126">
        <f t="shared" si="10"/>
        <v>0</v>
      </c>
      <c r="AB23" s="126">
        <f t="shared" si="11"/>
        <v>0</v>
      </c>
      <c r="AC23" s="126">
        <f t="shared" si="12"/>
        <v>0</v>
      </c>
      <c r="AD23" s="126">
        <f t="shared" si="13"/>
        <v>1</v>
      </c>
      <c r="AE23" s="126">
        <f t="shared" si="14"/>
        <v>0</v>
      </c>
      <c r="AF23" s="125"/>
      <c r="AG23" s="125"/>
      <c r="AH23" s="125">
        <f t="shared" si="15"/>
        <v>1</v>
      </c>
      <c r="AI23" s="125">
        <f t="shared" si="16"/>
        <v>1</v>
      </c>
      <c r="AJ23" s="125" t="str">
        <f t="shared" si="17"/>
        <v>Correct</v>
      </c>
      <c r="AK23" s="125"/>
      <c r="AL23" s="115" t="s">
        <v>83</v>
      </c>
      <c r="AM23" s="115">
        <v>74</v>
      </c>
      <c r="AN23" s="115" t="s">
        <v>84</v>
      </c>
      <c r="AO23" s="115" t="s">
        <v>121</v>
      </c>
      <c r="AP23" s="115" t="s">
        <v>85</v>
      </c>
      <c r="AQ23" s="115" t="s">
        <v>86</v>
      </c>
      <c r="AR23" s="115" t="s">
        <v>87</v>
      </c>
      <c r="AV23" s="115" t="s">
        <v>91</v>
      </c>
      <c r="AW23" s="115" t="s">
        <v>91</v>
      </c>
    </row>
    <row r="24" spans="1:49">
      <c r="A24" s="115">
        <v>7011271863</v>
      </c>
      <c r="D24" s="115" t="s">
        <v>20</v>
      </c>
      <c r="I24" s="115" t="s">
        <v>25</v>
      </c>
      <c r="J24" s="115" t="s">
        <v>26</v>
      </c>
      <c r="O24" s="125"/>
      <c r="P24" s="125">
        <f t="shared" si="0"/>
        <v>3</v>
      </c>
      <c r="Q24" s="130">
        <f t="shared" si="1"/>
        <v>1</v>
      </c>
      <c r="R24" s="125"/>
      <c r="S24" s="125">
        <f t="shared" si="2"/>
        <v>0</v>
      </c>
      <c r="T24" s="125">
        <f t="shared" si="3"/>
        <v>0</v>
      </c>
      <c r="U24" s="125">
        <f t="shared" si="4"/>
        <v>1</v>
      </c>
      <c r="V24" s="126">
        <f t="shared" si="5"/>
        <v>0</v>
      </c>
      <c r="W24" s="126">
        <f t="shared" si="6"/>
        <v>0</v>
      </c>
      <c r="X24" s="126">
        <f t="shared" si="7"/>
        <v>0</v>
      </c>
      <c r="Y24" s="126">
        <f t="shared" si="8"/>
        <v>0</v>
      </c>
      <c r="Z24" s="126">
        <f t="shared" si="9"/>
        <v>1</v>
      </c>
      <c r="AA24" s="126">
        <f t="shared" si="10"/>
        <v>1</v>
      </c>
      <c r="AB24" s="126">
        <f t="shared" si="11"/>
        <v>0</v>
      </c>
      <c r="AC24" s="126">
        <f t="shared" si="12"/>
        <v>0</v>
      </c>
      <c r="AD24" s="126">
        <f t="shared" si="13"/>
        <v>0</v>
      </c>
      <c r="AE24" s="126">
        <f t="shared" si="14"/>
        <v>0</v>
      </c>
      <c r="AF24" s="125"/>
      <c r="AG24" s="125"/>
      <c r="AH24" s="125">
        <f t="shared" si="15"/>
        <v>3</v>
      </c>
      <c r="AI24" s="125">
        <f t="shared" si="16"/>
        <v>3</v>
      </c>
      <c r="AJ24" s="125" t="str">
        <f t="shared" si="17"/>
        <v>Correct</v>
      </c>
      <c r="AK24" s="125"/>
      <c r="AL24" s="115" t="s">
        <v>83</v>
      </c>
      <c r="AM24" s="115">
        <v>39</v>
      </c>
      <c r="AN24" s="115" t="s">
        <v>84</v>
      </c>
      <c r="AO24" s="115" t="s">
        <v>135</v>
      </c>
      <c r="AP24" s="115" t="s">
        <v>92</v>
      </c>
      <c r="AQ24" s="115" t="s">
        <v>86</v>
      </c>
      <c r="AR24" s="115" t="s">
        <v>87</v>
      </c>
      <c r="AS24" s="115" t="s">
        <v>101</v>
      </c>
      <c r="AT24" s="115" t="s">
        <v>111</v>
      </c>
      <c r="AU24" s="115" t="s">
        <v>90</v>
      </c>
      <c r="AV24" s="115" t="s">
        <v>91</v>
      </c>
      <c r="AW24" s="115" t="s">
        <v>91</v>
      </c>
    </row>
    <row r="25" spans="1:49">
      <c r="A25" s="115">
        <v>7020351623</v>
      </c>
      <c r="B25" s="115" t="s">
        <v>18</v>
      </c>
      <c r="E25" s="115" t="s">
        <v>21</v>
      </c>
      <c r="G25" s="115" t="s">
        <v>23</v>
      </c>
      <c r="I25" s="115" t="s">
        <v>25</v>
      </c>
      <c r="K25" s="115" t="s">
        <v>27</v>
      </c>
      <c r="L25" s="115" t="s">
        <v>28</v>
      </c>
      <c r="O25" s="125"/>
      <c r="P25" s="125">
        <f t="shared" si="0"/>
        <v>6</v>
      </c>
      <c r="Q25" s="130">
        <f t="shared" si="1"/>
        <v>0.5</v>
      </c>
      <c r="R25" s="125"/>
      <c r="S25" s="125">
        <f t="shared" si="2"/>
        <v>0.5</v>
      </c>
      <c r="T25" s="125">
        <f t="shared" si="3"/>
        <v>0</v>
      </c>
      <c r="U25" s="125">
        <f t="shared" si="4"/>
        <v>0</v>
      </c>
      <c r="V25" s="126">
        <f t="shared" si="5"/>
        <v>0.5</v>
      </c>
      <c r="W25" s="126">
        <f t="shared" si="6"/>
        <v>0</v>
      </c>
      <c r="X25" s="126">
        <f t="shared" si="7"/>
        <v>0.5</v>
      </c>
      <c r="Y25" s="126">
        <f t="shared" si="8"/>
        <v>0</v>
      </c>
      <c r="Z25" s="126">
        <f t="shared" si="9"/>
        <v>0.5</v>
      </c>
      <c r="AA25" s="126">
        <f t="shared" si="10"/>
        <v>0</v>
      </c>
      <c r="AB25" s="126">
        <f t="shared" si="11"/>
        <v>0.5</v>
      </c>
      <c r="AC25" s="126">
        <f t="shared" si="12"/>
        <v>0.5</v>
      </c>
      <c r="AD25" s="126">
        <f t="shared" si="13"/>
        <v>0</v>
      </c>
      <c r="AE25" s="126">
        <f t="shared" si="14"/>
        <v>0</v>
      </c>
      <c r="AF25" s="125"/>
      <c r="AG25" s="125"/>
      <c r="AH25" s="125">
        <f t="shared" si="15"/>
        <v>3</v>
      </c>
      <c r="AI25" s="125">
        <f t="shared" si="16"/>
        <v>6</v>
      </c>
      <c r="AJ25" s="125" t="str">
        <f t="shared" si="17"/>
        <v>Correct</v>
      </c>
      <c r="AK25" s="125"/>
      <c r="AL25" s="115" t="s">
        <v>83</v>
      </c>
      <c r="AM25" s="115">
        <v>35</v>
      </c>
      <c r="AN25" s="115" t="s">
        <v>181</v>
      </c>
      <c r="AP25" s="115" t="s">
        <v>85</v>
      </c>
      <c r="AQ25" s="115" t="s">
        <v>86</v>
      </c>
      <c r="AR25" s="115" t="s">
        <v>87</v>
      </c>
      <c r="AS25" s="115" t="s">
        <v>93</v>
      </c>
      <c r="AT25" s="115" t="s">
        <v>94</v>
      </c>
      <c r="AV25" s="115" t="s">
        <v>91</v>
      </c>
    </row>
    <row r="26" spans="1:49">
      <c r="A26" s="115">
        <v>6985129742</v>
      </c>
      <c r="C26" s="115" t="s">
        <v>19</v>
      </c>
      <c r="D26" s="115" t="s">
        <v>20</v>
      </c>
      <c r="J26" s="115" t="s">
        <v>26</v>
      </c>
      <c r="O26" s="125"/>
      <c r="P26" s="125">
        <f t="shared" si="0"/>
        <v>3</v>
      </c>
      <c r="Q26" s="130">
        <f t="shared" si="1"/>
        <v>1</v>
      </c>
      <c r="R26" s="125"/>
      <c r="S26" s="125">
        <f t="shared" si="2"/>
        <v>0</v>
      </c>
      <c r="T26" s="125">
        <f t="shared" si="3"/>
        <v>1</v>
      </c>
      <c r="U26" s="125">
        <f t="shared" si="4"/>
        <v>1</v>
      </c>
      <c r="V26" s="126">
        <f t="shared" si="5"/>
        <v>0</v>
      </c>
      <c r="W26" s="126">
        <f t="shared" si="6"/>
        <v>0</v>
      </c>
      <c r="X26" s="126">
        <f t="shared" si="7"/>
        <v>0</v>
      </c>
      <c r="Y26" s="126">
        <f t="shared" si="8"/>
        <v>0</v>
      </c>
      <c r="Z26" s="126">
        <f t="shared" si="9"/>
        <v>0</v>
      </c>
      <c r="AA26" s="126">
        <f t="shared" si="10"/>
        <v>1</v>
      </c>
      <c r="AB26" s="126">
        <f t="shared" si="11"/>
        <v>0</v>
      </c>
      <c r="AC26" s="126">
        <f t="shared" si="12"/>
        <v>0</v>
      </c>
      <c r="AD26" s="126">
        <f t="shared" si="13"/>
        <v>0</v>
      </c>
      <c r="AE26" s="126">
        <f t="shared" si="14"/>
        <v>0</v>
      </c>
      <c r="AF26" s="125"/>
      <c r="AG26" s="125"/>
      <c r="AH26" s="125">
        <f t="shared" si="15"/>
        <v>3</v>
      </c>
      <c r="AI26" s="125">
        <f t="shared" si="16"/>
        <v>3</v>
      </c>
      <c r="AJ26" s="125" t="str">
        <f t="shared" si="17"/>
        <v>Correct</v>
      </c>
      <c r="AK26" s="125"/>
      <c r="AL26" s="115" t="s">
        <v>83</v>
      </c>
      <c r="AM26" s="115">
        <v>41</v>
      </c>
      <c r="AN26" s="115" t="s">
        <v>181</v>
      </c>
      <c r="AO26" s="115" t="s">
        <v>228</v>
      </c>
      <c r="AQ26" s="115" t="s">
        <v>91</v>
      </c>
      <c r="AR26" s="115" t="s">
        <v>108</v>
      </c>
      <c r="AS26" s="115" t="s">
        <v>96</v>
      </c>
      <c r="AT26" s="115" t="s">
        <v>112</v>
      </c>
      <c r="AU26" s="115" t="s">
        <v>98</v>
      </c>
      <c r="AV26" s="115" t="s">
        <v>91</v>
      </c>
    </row>
    <row r="27" spans="1:49">
      <c r="A27" s="115">
        <v>7020338842</v>
      </c>
      <c r="C27" s="115" t="s">
        <v>19</v>
      </c>
      <c r="E27" s="115" t="s">
        <v>21</v>
      </c>
      <c r="H27" s="115" t="s">
        <v>24</v>
      </c>
      <c r="O27" s="125"/>
      <c r="P27" s="125">
        <f t="shared" si="0"/>
        <v>3</v>
      </c>
      <c r="Q27" s="130">
        <f t="shared" si="1"/>
        <v>1</v>
      </c>
      <c r="R27" s="125"/>
      <c r="S27" s="125">
        <f t="shared" si="2"/>
        <v>0</v>
      </c>
      <c r="T27" s="125">
        <f t="shared" si="3"/>
        <v>1</v>
      </c>
      <c r="U27" s="125">
        <f t="shared" si="4"/>
        <v>0</v>
      </c>
      <c r="V27" s="126">
        <f t="shared" si="5"/>
        <v>1</v>
      </c>
      <c r="W27" s="126">
        <f t="shared" si="6"/>
        <v>0</v>
      </c>
      <c r="X27" s="126">
        <f t="shared" si="7"/>
        <v>0</v>
      </c>
      <c r="Y27" s="126">
        <f t="shared" si="8"/>
        <v>1</v>
      </c>
      <c r="Z27" s="126">
        <f t="shared" si="9"/>
        <v>0</v>
      </c>
      <c r="AA27" s="126">
        <f t="shared" si="10"/>
        <v>0</v>
      </c>
      <c r="AB27" s="126">
        <f t="shared" si="11"/>
        <v>0</v>
      </c>
      <c r="AC27" s="126">
        <f t="shared" si="12"/>
        <v>0</v>
      </c>
      <c r="AD27" s="126">
        <f t="shared" si="13"/>
        <v>0</v>
      </c>
      <c r="AE27" s="126">
        <f t="shared" si="14"/>
        <v>0</v>
      </c>
      <c r="AF27" s="125"/>
      <c r="AG27" s="125"/>
      <c r="AH27" s="125">
        <f t="shared" si="15"/>
        <v>3</v>
      </c>
      <c r="AI27" s="125">
        <f t="shared" si="16"/>
        <v>3</v>
      </c>
      <c r="AJ27" s="125" t="str">
        <f t="shared" si="17"/>
        <v>Correct</v>
      </c>
      <c r="AK27" s="125"/>
      <c r="AL27" s="115"/>
    </row>
    <row r="28" spans="1:49">
      <c r="A28" s="115">
        <v>7020566674</v>
      </c>
      <c r="B28" s="115" t="s">
        <v>18</v>
      </c>
      <c r="J28" s="115" t="s">
        <v>26</v>
      </c>
      <c r="K28" s="115" t="s">
        <v>27</v>
      </c>
      <c r="O28" s="125"/>
      <c r="P28" s="125">
        <f t="shared" si="0"/>
        <v>3</v>
      </c>
      <c r="Q28" s="130">
        <f t="shared" si="1"/>
        <v>1</v>
      </c>
      <c r="R28" s="125"/>
      <c r="S28" s="125">
        <f t="shared" si="2"/>
        <v>1</v>
      </c>
      <c r="T28" s="125">
        <f t="shared" si="3"/>
        <v>0</v>
      </c>
      <c r="U28" s="125">
        <f t="shared" si="4"/>
        <v>0</v>
      </c>
      <c r="V28" s="126">
        <f t="shared" si="5"/>
        <v>0</v>
      </c>
      <c r="W28" s="126">
        <f t="shared" si="6"/>
        <v>0</v>
      </c>
      <c r="X28" s="126">
        <f t="shared" si="7"/>
        <v>0</v>
      </c>
      <c r="Y28" s="126">
        <f t="shared" si="8"/>
        <v>0</v>
      </c>
      <c r="Z28" s="126">
        <f t="shared" si="9"/>
        <v>0</v>
      </c>
      <c r="AA28" s="126">
        <f t="shared" si="10"/>
        <v>1</v>
      </c>
      <c r="AB28" s="126">
        <f t="shared" si="11"/>
        <v>1</v>
      </c>
      <c r="AC28" s="126">
        <f t="shared" si="12"/>
        <v>0</v>
      </c>
      <c r="AD28" s="126">
        <f t="shared" si="13"/>
        <v>0</v>
      </c>
      <c r="AE28" s="126">
        <f t="shared" si="14"/>
        <v>0</v>
      </c>
      <c r="AF28" s="125"/>
      <c r="AG28" s="125"/>
      <c r="AH28" s="125">
        <f t="shared" si="15"/>
        <v>3</v>
      </c>
      <c r="AI28" s="125">
        <f t="shared" si="16"/>
        <v>3</v>
      </c>
      <c r="AJ28" s="125" t="str">
        <f t="shared" si="17"/>
        <v>Correct</v>
      </c>
      <c r="AK28" s="125"/>
      <c r="AL28" s="115" t="s">
        <v>83</v>
      </c>
      <c r="AM28" s="115">
        <v>32</v>
      </c>
      <c r="AN28" s="115" t="s">
        <v>84</v>
      </c>
      <c r="AO28" s="115" t="s">
        <v>146</v>
      </c>
      <c r="AQ28" s="115" t="s">
        <v>91</v>
      </c>
      <c r="AR28" s="115" t="s">
        <v>108</v>
      </c>
      <c r="AS28" s="115" t="s">
        <v>93</v>
      </c>
      <c r="AT28" s="115" t="s">
        <v>105</v>
      </c>
      <c r="AU28" s="115" t="s">
        <v>90</v>
      </c>
      <c r="AV28" s="115" t="s">
        <v>86</v>
      </c>
      <c r="AW28" s="115" t="s">
        <v>86</v>
      </c>
    </row>
    <row r="29" spans="1:49">
      <c r="A29" s="115">
        <v>7011541450</v>
      </c>
      <c r="C29" s="115" t="s">
        <v>19</v>
      </c>
      <c r="D29" s="115" t="s">
        <v>20</v>
      </c>
      <c r="J29" s="115" t="s">
        <v>26</v>
      </c>
      <c r="O29" s="125"/>
      <c r="P29" s="125">
        <f t="shared" si="0"/>
        <v>3</v>
      </c>
      <c r="Q29" s="130">
        <f t="shared" si="1"/>
        <v>1</v>
      </c>
      <c r="R29" s="125"/>
      <c r="S29" s="125">
        <f t="shared" si="2"/>
        <v>0</v>
      </c>
      <c r="T29" s="125">
        <f t="shared" si="3"/>
        <v>1</v>
      </c>
      <c r="U29" s="125">
        <f t="shared" si="4"/>
        <v>1</v>
      </c>
      <c r="V29" s="126">
        <f t="shared" si="5"/>
        <v>0</v>
      </c>
      <c r="W29" s="126">
        <f t="shared" si="6"/>
        <v>0</v>
      </c>
      <c r="X29" s="126">
        <f t="shared" si="7"/>
        <v>0</v>
      </c>
      <c r="Y29" s="126">
        <f t="shared" si="8"/>
        <v>0</v>
      </c>
      <c r="Z29" s="126">
        <f t="shared" si="9"/>
        <v>0</v>
      </c>
      <c r="AA29" s="126">
        <f t="shared" si="10"/>
        <v>1</v>
      </c>
      <c r="AB29" s="126">
        <f t="shared" si="11"/>
        <v>0</v>
      </c>
      <c r="AC29" s="126">
        <f t="shared" si="12"/>
        <v>0</v>
      </c>
      <c r="AD29" s="126">
        <f t="shared" si="13"/>
        <v>0</v>
      </c>
      <c r="AE29" s="126">
        <f t="shared" si="14"/>
        <v>0</v>
      </c>
      <c r="AF29" s="125"/>
      <c r="AG29" s="125"/>
      <c r="AH29" s="125">
        <f t="shared" si="15"/>
        <v>3</v>
      </c>
      <c r="AI29" s="125">
        <f t="shared" si="16"/>
        <v>3</v>
      </c>
      <c r="AJ29" s="125" t="str">
        <f t="shared" si="17"/>
        <v>Correct</v>
      </c>
      <c r="AK29" s="125"/>
      <c r="AL29" s="115" t="s">
        <v>83</v>
      </c>
      <c r="AM29" s="115">
        <v>44</v>
      </c>
      <c r="AN29" s="115" t="s">
        <v>181</v>
      </c>
      <c r="AO29" s="115" t="s">
        <v>215</v>
      </c>
      <c r="AP29" s="115" t="s">
        <v>97</v>
      </c>
      <c r="AQ29" s="115" t="s">
        <v>91</v>
      </c>
      <c r="AR29" s="115" t="s">
        <v>137</v>
      </c>
      <c r="AS29" s="115" t="s">
        <v>88</v>
      </c>
      <c r="AT29" s="115" t="s">
        <v>111</v>
      </c>
      <c r="AU29" s="115" t="s">
        <v>90</v>
      </c>
      <c r="AV29" s="115" t="s">
        <v>91</v>
      </c>
      <c r="AW29" s="115" t="s">
        <v>91</v>
      </c>
    </row>
    <row r="30" spans="1:49">
      <c r="A30" s="115">
        <v>5602856318</v>
      </c>
      <c r="C30" s="115" t="s">
        <v>19</v>
      </c>
      <c r="E30" s="115" t="s">
        <v>21</v>
      </c>
      <c r="N30" s="115" t="s">
        <v>30</v>
      </c>
      <c r="O30" s="125"/>
      <c r="P30" s="125">
        <f t="shared" si="0"/>
        <v>3</v>
      </c>
      <c r="Q30" s="130">
        <f t="shared" si="1"/>
        <v>1</v>
      </c>
      <c r="R30" s="125"/>
      <c r="S30" s="125">
        <f t="shared" si="2"/>
        <v>0</v>
      </c>
      <c r="T30" s="125">
        <f t="shared" si="3"/>
        <v>1</v>
      </c>
      <c r="U30" s="125">
        <f t="shared" si="4"/>
        <v>0</v>
      </c>
      <c r="V30" s="126">
        <f t="shared" si="5"/>
        <v>1</v>
      </c>
      <c r="W30" s="126">
        <f t="shared" si="6"/>
        <v>0</v>
      </c>
      <c r="X30" s="126">
        <f t="shared" si="7"/>
        <v>0</v>
      </c>
      <c r="Y30" s="126">
        <f t="shared" si="8"/>
        <v>0</v>
      </c>
      <c r="Z30" s="126">
        <f t="shared" si="9"/>
        <v>0</v>
      </c>
      <c r="AA30" s="126">
        <f t="shared" si="10"/>
        <v>0</v>
      </c>
      <c r="AB30" s="126">
        <f t="shared" si="11"/>
        <v>0</v>
      </c>
      <c r="AC30" s="126">
        <f t="shared" si="12"/>
        <v>0</v>
      </c>
      <c r="AD30" s="126">
        <f t="shared" si="13"/>
        <v>0</v>
      </c>
      <c r="AE30" s="126">
        <f t="shared" si="14"/>
        <v>1</v>
      </c>
      <c r="AF30" s="125"/>
      <c r="AG30" s="125"/>
      <c r="AH30" s="125">
        <f t="shared" si="15"/>
        <v>3</v>
      </c>
      <c r="AI30" s="125">
        <f t="shared" si="16"/>
        <v>3</v>
      </c>
      <c r="AJ30" s="125" t="str">
        <f t="shared" si="17"/>
        <v>Correct</v>
      </c>
      <c r="AK30" s="125"/>
      <c r="AL30" s="115"/>
    </row>
    <row r="31" spans="1:49">
      <c r="A31" s="115">
        <v>7008107063</v>
      </c>
      <c r="D31" s="115" t="s">
        <v>20</v>
      </c>
      <c r="H31" s="115" t="s">
        <v>24</v>
      </c>
      <c r="I31" s="115" t="s">
        <v>25</v>
      </c>
      <c r="J31" s="115" t="s">
        <v>26</v>
      </c>
      <c r="K31" s="115" t="s">
        <v>27</v>
      </c>
      <c r="N31" s="115" t="s">
        <v>30</v>
      </c>
      <c r="O31" s="125"/>
      <c r="P31" s="125">
        <f t="shared" si="0"/>
        <v>6</v>
      </c>
      <c r="Q31" s="130">
        <f t="shared" si="1"/>
        <v>0.5</v>
      </c>
      <c r="R31" s="125"/>
      <c r="S31" s="125">
        <f t="shared" si="2"/>
        <v>0</v>
      </c>
      <c r="T31" s="125">
        <f t="shared" si="3"/>
        <v>0</v>
      </c>
      <c r="U31" s="125">
        <f t="shared" si="4"/>
        <v>0.5</v>
      </c>
      <c r="V31" s="126">
        <f t="shared" si="5"/>
        <v>0</v>
      </c>
      <c r="W31" s="126">
        <f t="shared" si="6"/>
        <v>0</v>
      </c>
      <c r="X31" s="126">
        <f t="shared" si="7"/>
        <v>0</v>
      </c>
      <c r="Y31" s="126">
        <f t="shared" si="8"/>
        <v>0.5</v>
      </c>
      <c r="Z31" s="126">
        <f t="shared" si="9"/>
        <v>0.5</v>
      </c>
      <c r="AA31" s="126">
        <f t="shared" si="10"/>
        <v>0.5</v>
      </c>
      <c r="AB31" s="126">
        <f t="shared" si="11"/>
        <v>0.5</v>
      </c>
      <c r="AC31" s="126">
        <f t="shared" si="12"/>
        <v>0</v>
      </c>
      <c r="AD31" s="126">
        <f t="shared" si="13"/>
        <v>0</v>
      </c>
      <c r="AE31" s="126">
        <f t="shared" si="14"/>
        <v>0.5</v>
      </c>
      <c r="AF31" s="125"/>
      <c r="AG31" s="125"/>
      <c r="AH31" s="125">
        <f t="shared" si="15"/>
        <v>3</v>
      </c>
      <c r="AI31" s="125">
        <f t="shared" si="16"/>
        <v>6</v>
      </c>
      <c r="AJ31" s="125" t="str">
        <f t="shared" si="17"/>
        <v>Correct</v>
      </c>
      <c r="AK31" s="125"/>
      <c r="AL31" s="115" t="s">
        <v>83</v>
      </c>
      <c r="AM31" s="115">
        <v>55</v>
      </c>
      <c r="AN31" s="115" t="s">
        <v>84</v>
      </c>
      <c r="AO31" s="115" t="s">
        <v>136</v>
      </c>
      <c r="AQ31" s="115" t="s">
        <v>86</v>
      </c>
      <c r="AR31" s="115" t="s">
        <v>87</v>
      </c>
      <c r="AS31" s="115" t="s">
        <v>101</v>
      </c>
      <c r="AT31" s="115" t="s">
        <v>111</v>
      </c>
      <c r="AU31" s="115" t="s">
        <v>90</v>
      </c>
      <c r="AV31" s="115" t="s">
        <v>91</v>
      </c>
    </row>
    <row r="32" spans="1:49">
      <c r="A32" s="115">
        <v>7045761778</v>
      </c>
      <c r="B32" s="115" t="s">
        <v>18</v>
      </c>
      <c r="C32" s="115" t="s">
        <v>19</v>
      </c>
      <c r="D32" s="115" t="s">
        <v>20</v>
      </c>
      <c r="I32" s="115" t="s">
        <v>25</v>
      </c>
      <c r="J32" s="115" t="s">
        <v>26</v>
      </c>
      <c r="M32" s="115" t="s">
        <v>29</v>
      </c>
      <c r="O32" s="125"/>
      <c r="P32" s="125">
        <f t="shared" si="0"/>
        <v>6</v>
      </c>
      <c r="Q32" s="130">
        <f t="shared" si="1"/>
        <v>0.5</v>
      </c>
      <c r="R32" s="125"/>
      <c r="S32" s="125">
        <f t="shared" si="2"/>
        <v>0.5</v>
      </c>
      <c r="T32" s="125">
        <f t="shared" si="3"/>
        <v>0.5</v>
      </c>
      <c r="U32" s="125">
        <f t="shared" si="4"/>
        <v>0.5</v>
      </c>
      <c r="V32" s="126">
        <f t="shared" si="5"/>
        <v>0</v>
      </c>
      <c r="W32" s="126">
        <f t="shared" si="6"/>
        <v>0</v>
      </c>
      <c r="X32" s="126">
        <f t="shared" si="7"/>
        <v>0</v>
      </c>
      <c r="Y32" s="126">
        <f t="shared" si="8"/>
        <v>0</v>
      </c>
      <c r="Z32" s="126">
        <f t="shared" si="9"/>
        <v>0.5</v>
      </c>
      <c r="AA32" s="126">
        <f t="shared" si="10"/>
        <v>0.5</v>
      </c>
      <c r="AB32" s="126">
        <f t="shared" si="11"/>
        <v>0</v>
      </c>
      <c r="AC32" s="126">
        <f t="shared" si="12"/>
        <v>0</v>
      </c>
      <c r="AD32" s="126">
        <f t="shared" si="13"/>
        <v>0.5</v>
      </c>
      <c r="AE32" s="126">
        <f t="shared" si="14"/>
        <v>0</v>
      </c>
      <c r="AF32" s="125"/>
      <c r="AG32" s="125"/>
      <c r="AH32" s="125">
        <f t="shared" si="15"/>
        <v>3</v>
      </c>
      <c r="AI32" s="125">
        <f t="shared" si="16"/>
        <v>6</v>
      </c>
      <c r="AJ32" s="125" t="str">
        <f t="shared" si="17"/>
        <v>Correct</v>
      </c>
      <c r="AK32" s="125"/>
      <c r="AL32" s="115" t="s">
        <v>83</v>
      </c>
      <c r="AM32" s="115">
        <v>59</v>
      </c>
      <c r="AN32" s="115" t="s">
        <v>181</v>
      </c>
      <c r="AO32" s="115" t="s">
        <v>224</v>
      </c>
      <c r="AP32" s="115" t="s">
        <v>85</v>
      </c>
      <c r="AQ32" s="115" t="s">
        <v>86</v>
      </c>
      <c r="AR32" s="115" t="s">
        <v>87</v>
      </c>
      <c r="AS32" s="115" t="s">
        <v>93</v>
      </c>
      <c r="AT32" s="115" t="s">
        <v>114</v>
      </c>
      <c r="AU32" s="115" t="s">
        <v>90</v>
      </c>
      <c r="AV32" s="115" t="s">
        <v>91</v>
      </c>
      <c r="AW32" s="115" t="s">
        <v>91</v>
      </c>
    </row>
    <row r="33" spans="1:49">
      <c r="A33" s="115">
        <v>6985468494</v>
      </c>
      <c r="I33" s="115" t="s">
        <v>25</v>
      </c>
      <c r="K33" s="115" t="s">
        <v>27</v>
      </c>
      <c r="M33" s="115" t="s">
        <v>29</v>
      </c>
      <c r="O33" s="125"/>
      <c r="P33" s="125">
        <f t="shared" si="0"/>
        <v>3</v>
      </c>
      <c r="Q33" s="130">
        <f t="shared" si="1"/>
        <v>1</v>
      </c>
      <c r="R33" s="125"/>
      <c r="S33" s="125">
        <f t="shared" si="2"/>
        <v>0</v>
      </c>
      <c r="T33" s="125">
        <f t="shared" si="3"/>
        <v>0</v>
      </c>
      <c r="U33" s="125">
        <f t="shared" si="4"/>
        <v>0</v>
      </c>
      <c r="V33" s="126">
        <f t="shared" si="5"/>
        <v>0</v>
      </c>
      <c r="W33" s="126">
        <f t="shared" si="6"/>
        <v>0</v>
      </c>
      <c r="X33" s="126">
        <f t="shared" si="7"/>
        <v>0</v>
      </c>
      <c r="Y33" s="126">
        <f t="shared" si="8"/>
        <v>0</v>
      </c>
      <c r="Z33" s="126">
        <f t="shared" si="9"/>
        <v>1</v>
      </c>
      <c r="AA33" s="126">
        <f t="shared" si="10"/>
        <v>0</v>
      </c>
      <c r="AB33" s="126">
        <f t="shared" si="11"/>
        <v>1</v>
      </c>
      <c r="AC33" s="126">
        <f t="shared" si="12"/>
        <v>0</v>
      </c>
      <c r="AD33" s="126">
        <f t="shared" si="13"/>
        <v>1</v>
      </c>
      <c r="AE33" s="126">
        <f t="shared" si="14"/>
        <v>0</v>
      </c>
      <c r="AF33" s="125"/>
      <c r="AG33" s="125"/>
      <c r="AH33" s="125">
        <f t="shared" si="15"/>
        <v>3</v>
      </c>
      <c r="AI33" s="125">
        <f t="shared" si="16"/>
        <v>3</v>
      </c>
      <c r="AJ33" s="125" t="str">
        <f t="shared" si="17"/>
        <v>Correct</v>
      </c>
      <c r="AK33" s="125"/>
      <c r="AL33" s="115" t="s">
        <v>83</v>
      </c>
      <c r="AM33" s="115">
        <v>20</v>
      </c>
      <c r="AN33" s="115" t="s">
        <v>181</v>
      </c>
      <c r="AP33" s="115" t="s">
        <v>92</v>
      </c>
      <c r="AQ33" s="115" t="s">
        <v>86</v>
      </c>
      <c r="AR33" s="115" t="s">
        <v>87</v>
      </c>
      <c r="AS33" s="115" t="s">
        <v>101</v>
      </c>
      <c r="AT33" s="115" t="s">
        <v>94</v>
      </c>
      <c r="AU33" s="115" t="s">
        <v>90</v>
      </c>
      <c r="AV33" s="115" t="s">
        <v>91</v>
      </c>
      <c r="AW33" s="115" t="s">
        <v>91</v>
      </c>
    </row>
    <row r="34" spans="1:49">
      <c r="A34" s="115">
        <v>6985451620</v>
      </c>
      <c r="K34" s="115" t="s">
        <v>27</v>
      </c>
      <c r="M34" s="115" t="s">
        <v>29</v>
      </c>
      <c r="O34" s="125"/>
      <c r="P34" s="125">
        <f t="shared" si="0"/>
        <v>2</v>
      </c>
      <c r="Q34" s="130">
        <f t="shared" si="1"/>
        <v>1.5</v>
      </c>
      <c r="R34" s="125"/>
      <c r="S34" s="125">
        <f t="shared" si="2"/>
        <v>0</v>
      </c>
      <c r="T34" s="125">
        <f t="shared" si="3"/>
        <v>0</v>
      </c>
      <c r="U34" s="125">
        <f t="shared" si="4"/>
        <v>0</v>
      </c>
      <c r="V34" s="126">
        <f t="shared" si="5"/>
        <v>0</v>
      </c>
      <c r="W34" s="126">
        <f t="shared" si="6"/>
        <v>0</v>
      </c>
      <c r="X34" s="126">
        <f t="shared" si="7"/>
        <v>0</v>
      </c>
      <c r="Y34" s="126">
        <f t="shared" si="8"/>
        <v>0</v>
      </c>
      <c r="Z34" s="126">
        <f t="shared" si="9"/>
        <v>0</v>
      </c>
      <c r="AA34" s="126">
        <f t="shared" si="10"/>
        <v>0</v>
      </c>
      <c r="AB34" s="126">
        <f t="shared" si="11"/>
        <v>1</v>
      </c>
      <c r="AC34" s="126">
        <f t="shared" si="12"/>
        <v>0</v>
      </c>
      <c r="AD34" s="126">
        <f t="shared" si="13"/>
        <v>1</v>
      </c>
      <c r="AE34" s="126">
        <f t="shared" si="14"/>
        <v>0</v>
      </c>
      <c r="AF34" s="125"/>
      <c r="AG34" s="125"/>
      <c r="AH34" s="125">
        <f t="shared" si="15"/>
        <v>2</v>
      </c>
      <c r="AI34" s="125">
        <f t="shared" si="16"/>
        <v>2</v>
      </c>
      <c r="AJ34" s="125" t="str">
        <f t="shared" si="17"/>
        <v>Correct</v>
      </c>
      <c r="AK34" s="125"/>
      <c r="AL34" s="115" t="s">
        <v>83</v>
      </c>
      <c r="AM34" s="115">
        <v>20</v>
      </c>
      <c r="AN34" s="115" t="s">
        <v>181</v>
      </c>
      <c r="AP34" s="115" t="s">
        <v>92</v>
      </c>
      <c r="AQ34" s="115" t="s">
        <v>86</v>
      </c>
      <c r="AR34" s="115" t="s">
        <v>87</v>
      </c>
      <c r="AS34" s="115" t="s">
        <v>101</v>
      </c>
      <c r="AT34" s="115" t="s">
        <v>94</v>
      </c>
      <c r="AU34" s="115" t="s">
        <v>90</v>
      </c>
      <c r="AV34" s="115" t="s">
        <v>91</v>
      </c>
      <c r="AW34" s="115" t="s">
        <v>91</v>
      </c>
    </row>
    <row r="35" spans="1:49">
      <c r="A35" s="115">
        <v>7020571014</v>
      </c>
      <c r="I35" s="115" t="s">
        <v>25</v>
      </c>
      <c r="J35" s="115" t="s">
        <v>26</v>
      </c>
      <c r="K35" s="115" t="s">
        <v>27</v>
      </c>
      <c r="O35" s="125"/>
      <c r="P35" s="125">
        <f t="shared" si="0"/>
        <v>3</v>
      </c>
      <c r="Q35" s="130">
        <f t="shared" si="1"/>
        <v>1</v>
      </c>
      <c r="R35" s="125"/>
      <c r="S35" s="125">
        <f t="shared" si="2"/>
        <v>0</v>
      </c>
      <c r="T35" s="125">
        <f t="shared" si="3"/>
        <v>0</v>
      </c>
      <c r="U35" s="125">
        <f t="shared" si="4"/>
        <v>0</v>
      </c>
      <c r="V35" s="126">
        <f t="shared" si="5"/>
        <v>0</v>
      </c>
      <c r="W35" s="126">
        <f t="shared" si="6"/>
        <v>0</v>
      </c>
      <c r="X35" s="126">
        <f t="shared" si="7"/>
        <v>0</v>
      </c>
      <c r="Y35" s="126">
        <f t="shared" si="8"/>
        <v>0</v>
      </c>
      <c r="Z35" s="126">
        <f t="shared" si="9"/>
        <v>1</v>
      </c>
      <c r="AA35" s="126">
        <f t="shared" si="10"/>
        <v>1</v>
      </c>
      <c r="AB35" s="126">
        <f t="shared" si="11"/>
        <v>1</v>
      </c>
      <c r="AC35" s="126">
        <f t="shared" si="12"/>
        <v>0</v>
      </c>
      <c r="AD35" s="126">
        <f t="shared" si="13"/>
        <v>0</v>
      </c>
      <c r="AE35" s="126">
        <f t="shared" si="14"/>
        <v>0</v>
      </c>
      <c r="AF35" s="125"/>
      <c r="AG35" s="125"/>
      <c r="AH35" s="125">
        <f t="shared" si="15"/>
        <v>3</v>
      </c>
      <c r="AI35" s="125">
        <f t="shared" si="16"/>
        <v>3</v>
      </c>
      <c r="AJ35" s="125" t="str">
        <f t="shared" si="17"/>
        <v>Correct</v>
      </c>
      <c r="AK35" s="125"/>
      <c r="AL35" s="115" t="s">
        <v>83</v>
      </c>
      <c r="AM35" s="115">
        <v>25</v>
      </c>
      <c r="AN35" s="115" t="s">
        <v>84</v>
      </c>
      <c r="AO35" s="115" t="s">
        <v>130</v>
      </c>
      <c r="AQ35" s="115" t="s">
        <v>91</v>
      </c>
      <c r="AR35" s="115" t="s">
        <v>108</v>
      </c>
      <c r="AS35" s="115" t="s">
        <v>93</v>
      </c>
      <c r="AU35" s="115" t="s">
        <v>113</v>
      </c>
      <c r="AV35" s="115" t="s">
        <v>91</v>
      </c>
      <c r="AW35" s="115" t="s">
        <v>91</v>
      </c>
    </row>
    <row r="36" spans="1:49">
      <c r="A36" s="115">
        <v>5604317314</v>
      </c>
      <c r="C36" s="115" t="s">
        <v>19</v>
      </c>
      <c r="F36" s="115" t="s">
        <v>22</v>
      </c>
      <c r="I36" s="115" t="s">
        <v>25</v>
      </c>
      <c r="O36" s="125"/>
      <c r="P36" s="125">
        <f t="shared" si="0"/>
        <v>3</v>
      </c>
      <c r="Q36" s="130">
        <f t="shared" si="1"/>
        <v>1</v>
      </c>
      <c r="R36" s="125"/>
      <c r="S36" s="125">
        <f t="shared" si="2"/>
        <v>0</v>
      </c>
      <c r="T36" s="125">
        <f t="shared" si="3"/>
        <v>1</v>
      </c>
      <c r="U36" s="125">
        <f t="shared" si="4"/>
        <v>0</v>
      </c>
      <c r="V36" s="126">
        <f t="shared" si="5"/>
        <v>0</v>
      </c>
      <c r="W36" s="126">
        <f t="shared" si="6"/>
        <v>1</v>
      </c>
      <c r="X36" s="126">
        <f t="shared" si="7"/>
        <v>0</v>
      </c>
      <c r="Y36" s="126">
        <f t="shared" si="8"/>
        <v>0</v>
      </c>
      <c r="Z36" s="126">
        <f t="shared" si="9"/>
        <v>1</v>
      </c>
      <c r="AA36" s="126">
        <f t="shared" si="10"/>
        <v>0</v>
      </c>
      <c r="AB36" s="126">
        <f t="shared" si="11"/>
        <v>0</v>
      </c>
      <c r="AC36" s="126">
        <f t="shared" si="12"/>
        <v>0</v>
      </c>
      <c r="AD36" s="126">
        <f t="shared" si="13"/>
        <v>0</v>
      </c>
      <c r="AE36" s="126">
        <f t="shared" si="14"/>
        <v>0</v>
      </c>
      <c r="AF36" s="125"/>
      <c r="AG36" s="125"/>
      <c r="AH36" s="125">
        <f t="shared" si="15"/>
        <v>3</v>
      </c>
      <c r="AI36" s="125">
        <f t="shared" si="16"/>
        <v>3</v>
      </c>
      <c r="AJ36" s="125" t="str">
        <f t="shared" si="17"/>
        <v>Correct</v>
      </c>
      <c r="AK36" s="125"/>
      <c r="AL36" s="115" t="s">
        <v>83</v>
      </c>
      <c r="AM36" s="115">
        <v>40</v>
      </c>
      <c r="AN36" s="115" t="s">
        <v>181</v>
      </c>
      <c r="AO36" s="115" t="s">
        <v>221</v>
      </c>
      <c r="AP36" s="115" t="s">
        <v>85</v>
      </c>
      <c r="AQ36" s="115" t="s">
        <v>86</v>
      </c>
      <c r="AR36" s="115" t="s">
        <v>87</v>
      </c>
      <c r="AS36" s="115" t="s">
        <v>93</v>
      </c>
      <c r="AT36" s="115" t="s">
        <v>94</v>
      </c>
      <c r="AU36" s="115" t="s">
        <v>90</v>
      </c>
      <c r="AV36" s="115" t="s">
        <v>91</v>
      </c>
      <c r="AW36" s="115" t="s">
        <v>91</v>
      </c>
    </row>
    <row r="37" spans="1:49">
      <c r="A37" s="115">
        <v>7044845272</v>
      </c>
      <c r="I37" s="115" t="s">
        <v>25</v>
      </c>
      <c r="K37" s="115" t="s">
        <v>27</v>
      </c>
      <c r="O37" s="125"/>
      <c r="P37" s="125">
        <f t="shared" si="0"/>
        <v>2</v>
      </c>
      <c r="Q37" s="130">
        <f t="shared" si="1"/>
        <v>1.5</v>
      </c>
      <c r="R37" s="125"/>
      <c r="S37" s="125">
        <f t="shared" si="2"/>
        <v>0</v>
      </c>
      <c r="T37" s="125">
        <f t="shared" si="3"/>
        <v>0</v>
      </c>
      <c r="U37" s="125">
        <f t="shared" si="4"/>
        <v>0</v>
      </c>
      <c r="V37" s="126">
        <f t="shared" si="5"/>
        <v>0</v>
      </c>
      <c r="W37" s="126">
        <f t="shared" si="6"/>
        <v>0</v>
      </c>
      <c r="X37" s="126">
        <f t="shared" si="7"/>
        <v>0</v>
      </c>
      <c r="Y37" s="126">
        <f t="shared" si="8"/>
        <v>0</v>
      </c>
      <c r="Z37" s="126">
        <f t="shared" si="9"/>
        <v>1</v>
      </c>
      <c r="AA37" s="126">
        <f t="shared" si="10"/>
        <v>0</v>
      </c>
      <c r="AB37" s="126">
        <f t="shared" si="11"/>
        <v>1</v>
      </c>
      <c r="AC37" s="126">
        <f t="shared" si="12"/>
        <v>0</v>
      </c>
      <c r="AD37" s="126">
        <f t="shared" si="13"/>
        <v>0</v>
      </c>
      <c r="AE37" s="126">
        <f t="shared" si="14"/>
        <v>0</v>
      </c>
      <c r="AF37" s="125"/>
      <c r="AG37" s="125"/>
      <c r="AH37" s="125">
        <f t="shared" si="15"/>
        <v>2</v>
      </c>
      <c r="AI37" s="125">
        <f t="shared" si="16"/>
        <v>2</v>
      </c>
      <c r="AJ37" s="125" t="str">
        <f t="shared" si="17"/>
        <v>Correct</v>
      </c>
      <c r="AK37" s="125"/>
      <c r="AL37" s="115" t="s">
        <v>83</v>
      </c>
      <c r="AM37" s="115">
        <v>74</v>
      </c>
      <c r="AN37" s="115" t="s">
        <v>181</v>
      </c>
      <c r="AO37" s="115" t="s">
        <v>240</v>
      </c>
      <c r="AP37" s="115" t="s">
        <v>85</v>
      </c>
      <c r="AQ37" s="115" t="s">
        <v>86</v>
      </c>
      <c r="AR37" s="115" t="s">
        <v>87</v>
      </c>
      <c r="AS37" s="115" t="s">
        <v>96</v>
      </c>
      <c r="AT37" s="115" t="s">
        <v>89</v>
      </c>
      <c r="AU37" s="115" t="s">
        <v>106</v>
      </c>
      <c r="AV37" s="115" t="s">
        <v>91</v>
      </c>
      <c r="AW37" s="115" t="s">
        <v>86</v>
      </c>
    </row>
    <row r="38" spans="1:49">
      <c r="A38" s="115">
        <v>7045755681</v>
      </c>
      <c r="B38" s="115" t="s">
        <v>18</v>
      </c>
      <c r="K38" s="115" t="s">
        <v>27</v>
      </c>
      <c r="O38" s="125"/>
      <c r="P38" s="125">
        <f t="shared" si="0"/>
        <v>2</v>
      </c>
      <c r="Q38" s="130">
        <f t="shared" si="1"/>
        <v>1.5</v>
      </c>
      <c r="R38" s="125"/>
      <c r="S38" s="125">
        <f t="shared" si="2"/>
        <v>1</v>
      </c>
      <c r="T38" s="125">
        <f t="shared" si="3"/>
        <v>0</v>
      </c>
      <c r="U38" s="125">
        <f t="shared" si="4"/>
        <v>0</v>
      </c>
      <c r="V38" s="126">
        <f t="shared" si="5"/>
        <v>0</v>
      </c>
      <c r="W38" s="126">
        <f t="shared" si="6"/>
        <v>0</v>
      </c>
      <c r="X38" s="126">
        <f t="shared" si="7"/>
        <v>0</v>
      </c>
      <c r="Y38" s="126">
        <f t="shared" si="8"/>
        <v>0</v>
      </c>
      <c r="Z38" s="126">
        <f t="shared" si="9"/>
        <v>0</v>
      </c>
      <c r="AA38" s="126">
        <f t="shared" si="10"/>
        <v>0</v>
      </c>
      <c r="AB38" s="126">
        <f t="shared" si="11"/>
        <v>1</v>
      </c>
      <c r="AC38" s="126">
        <f t="shared" si="12"/>
        <v>0</v>
      </c>
      <c r="AD38" s="126">
        <f t="shared" si="13"/>
        <v>0</v>
      </c>
      <c r="AE38" s="126">
        <f t="shared" si="14"/>
        <v>0</v>
      </c>
      <c r="AF38" s="125"/>
      <c r="AG38" s="125"/>
      <c r="AH38" s="125">
        <f t="shared" si="15"/>
        <v>2</v>
      </c>
      <c r="AI38" s="125">
        <f t="shared" si="16"/>
        <v>2</v>
      </c>
      <c r="AJ38" s="125" t="str">
        <f t="shared" si="17"/>
        <v>Correct</v>
      </c>
      <c r="AK38" s="125"/>
      <c r="AL38" s="115" t="s">
        <v>83</v>
      </c>
      <c r="AM38" s="115">
        <v>57</v>
      </c>
      <c r="AN38" s="115" t="s">
        <v>181</v>
      </c>
      <c r="AO38" s="115" t="s">
        <v>215</v>
      </c>
      <c r="AP38" s="115" t="s">
        <v>85</v>
      </c>
      <c r="AQ38" s="115" t="s">
        <v>86</v>
      </c>
      <c r="AR38" s="115" t="s">
        <v>87</v>
      </c>
      <c r="AS38" s="115" t="s">
        <v>96</v>
      </c>
      <c r="AT38" s="115" t="s">
        <v>112</v>
      </c>
      <c r="AU38" s="115" t="s">
        <v>106</v>
      </c>
      <c r="AV38" s="115" t="s">
        <v>91</v>
      </c>
      <c r="AW38" s="115" t="s">
        <v>91</v>
      </c>
    </row>
    <row r="39" spans="1:49">
      <c r="A39" s="115">
        <v>7020343073</v>
      </c>
      <c r="C39" s="115" t="s">
        <v>19</v>
      </c>
      <c r="E39" s="115" t="s">
        <v>21</v>
      </c>
      <c r="M39" s="115" t="s">
        <v>29</v>
      </c>
      <c r="O39" s="125"/>
      <c r="P39" s="125">
        <f t="shared" si="0"/>
        <v>3</v>
      </c>
      <c r="Q39" s="130">
        <f t="shared" si="1"/>
        <v>1</v>
      </c>
      <c r="R39" s="125"/>
      <c r="S39" s="125">
        <f t="shared" si="2"/>
        <v>0</v>
      </c>
      <c r="T39" s="125">
        <f t="shared" si="3"/>
        <v>1</v>
      </c>
      <c r="U39" s="125">
        <f t="shared" si="4"/>
        <v>0</v>
      </c>
      <c r="V39" s="126">
        <f t="shared" si="5"/>
        <v>1</v>
      </c>
      <c r="W39" s="126">
        <f t="shared" si="6"/>
        <v>0</v>
      </c>
      <c r="X39" s="126">
        <f t="shared" si="7"/>
        <v>0</v>
      </c>
      <c r="Y39" s="126">
        <f t="shared" si="8"/>
        <v>0</v>
      </c>
      <c r="Z39" s="126">
        <f t="shared" si="9"/>
        <v>0</v>
      </c>
      <c r="AA39" s="126">
        <f t="shared" si="10"/>
        <v>0</v>
      </c>
      <c r="AB39" s="126">
        <f t="shared" si="11"/>
        <v>0</v>
      </c>
      <c r="AC39" s="126">
        <f t="shared" si="12"/>
        <v>0</v>
      </c>
      <c r="AD39" s="126">
        <f t="shared" si="13"/>
        <v>1</v>
      </c>
      <c r="AE39" s="126">
        <f t="shared" si="14"/>
        <v>0</v>
      </c>
      <c r="AF39" s="125"/>
      <c r="AG39" s="125"/>
      <c r="AH39" s="125">
        <f t="shared" si="15"/>
        <v>3</v>
      </c>
      <c r="AI39" s="125">
        <f t="shared" si="16"/>
        <v>3</v>
      </c>
      <c r="AJ39" s="125" t="str">
        <f t="shared" si="17"/>
        <v>Correct</v>
      </c>
      <c r="AK39" s="125"/>
      <c r="AL39" s="115" t="s">
        <v>99</v>
      </c>
      <c r="AM39" s="115">
        <v>29</v>
      </c>
      <c r="AN39" s="115" t="s">
        <v>181</v>
      </c>
      <c r="AO39" s="115" t="s">
        <v>206</v>
      </c>
      <c r="AP39" s="115" t="s">
        <v>85</v>
      </c>
      <c r="AR39" s="115" t="s">
        <v>87</v>
      </c>
      <c r="AS39" s="115" t="s">
        <v>101</v>
      </c>
      <c r="AT39" s="115" t="s">
        <v>102</v>
      </c>
      <c r="AU39" s="115" t="s">
        <v>90</v>
      </c>
      <c r="AV39" s="115" t="s">
        <v>91</v>
      </c>
      <c r="AW39" s="115" t="s">
        <v>91</v>
      </c>
    </row>
    <row r="40" spans="1:49">
      <c r="A40" s="115">
        <v>7020566393</v>
      </c>
      <c r="C40" s="115" t="s">
        <v>19</v>
      </c>
      <c r="D40" s="115" t="s">
        <v>20</v>
      </c>
      <c r="F40" s="115" t="s">
        <v>22</v>
      </c>
      <c r="O40" s="125"/>
      <c r="P40" s="125">
        <f t="shared" si="0"/>
        <v>3</v>
      </c>
      <c r="Q40" s="130">
        <f t="shared" si="1"/>
        <v>1</v>
      </c>
      <c r="R40" s="125"/>
      <c r="S40" s="125">
        <f t="shared" si="2"/>
        <v>0</v>
      </c>
      <c r="T40" s="125">
        <f t="shared" si="3"/>
        <v>1</v>
      </c>
      <c r="U40" s="125">
        <f t="shared" si="4"/>
        <v>1</v>
      </c>
      <c r="V40" s="126">
        <f t="shared" si="5"/>
        <v>0</v>
      </c>
      <c r="W40" s="126">
        <f t="shared" si="6"/>
        <v>1</v>
      </c>
      <c r="X40" s="126">
        <f t="shared" si="7"/>
        <v>0</v>
      </c>
      <c r="Y40" s="126">
        <f t="shared" si="8"/>
        <v>0</v>
      </c>
      <c r="Z40" s="126">
        <f t="shared" si="9"/>
        <v>0</v>
      </c>
      <c r="AA40" s="126">
        <f t="shared" si="10"/>
        <v>0</v>
      </c>
      <c r="AB40" s="126">
        <f t="shared" si="11"/>
        <v>0</v>
      </c>
      <c r="AC40" s="126">
        <f t="shared" si="12"/>
        <v>0</v>
      </c>
      <c r="AD40" s="126">
        <f t="shared" si="13"/>
        <v>0</v>
      </c>
      <c r="AE40" s="126">
        <f t="shared" si="14"/>
        <v>0</v>
      </c>
      <c r="AF40" s="125"/>
      <c r="AG40" s="125"/>
      <c r="AH40" s="125">
        <f t="shared" si="15"/>
        <v>3</v>
      </c>
      <c r="AI40" s="125">
        <f t="shared" si="16"/>
        <v>3</v>
      </c>
      <c r="AJ40" s="125" t="str">
        <f t="shared" si="17"/>
        <v>Correct</v>
      </c>
      <c r="AK40" s="125"/>
      <c r="AL40" s="115" t="s">
        <v>83</v>
      </c>
      <c r="AM40" s="115">
        <v>21</v>
      </c>
      <c r="AN40" s="115" t="s">
        <v>84</v>
      </c>
      <c r="AO40" s="115" t="s">
        <v>146</v>
      </c>
      <c r="AQ40" s="115" t="s">
        <v>91</v>
      </c>
      <c r="AR40" s="115" t="s">
        <v>108</v>
      </c>
      <c r="AS40" s="115" t="s">
        <v>93</v>
      </c>
      <c r="AT40" s="115" t="s">
        <v>105</v>
      </c>
      <c r="AU40" s="115" t="s">
        <v>98</v>
      </c>
      <c r="AV40" s="115" t="s">
        <v>91</v>
      </c>
      <c r="AW40" s="115" t="s">
        <v>91</v>
      </c>
    </row>
    <row r="41" spans="1:49">
      <c r="A41" s="115">
        <v>7020569233</v>
      </c>
      <c r="D41" s="115" t="s">
        <v>20</v>
      </c>
      <c r="F41" s="115" t="s">
        <v>22</v>
      </c>
      <c r="L41" s="115" t="s">
        <v>28</v>
      </c>
      <c r="O41" s="125"/>
      <c r="P41" s="125">
        <f t="shared" si="0"/>
        <v>3</v>
      </c>
      <c r="Q41" s="130">
        <f t="shared" si="1"/>
        <v>1</v>
      </c>
      <c r="R41" s="125"/>
      <c r="S41" s="125">
        <f t="shared" si="2"/>
        <v>0</v>
      </c>
      <c r="T41" s="125">
        <f t="shared" si="3"/>
        <v>0</v>
      </c>
      <c r="U41" s="125">
        <f t="shared" si="4"/>
        <v>1</v>
      </c>
      <c r="V41" s="126">
        <f t="shared" si="5"/>
        <v>0</v>
      </c>
      <c r="W41" s="126">
        <f t="shared" si="6"/>
        <v>1</v>
      </c>
      <c r="X41" s="126">
        <f t="shared" si="7"/>
        <v>0</v>
      </c>
      <c r="Y41" s="126">
        <f t="shared" si="8"/>
        <v>0</v>
      </c>
      <c r="Z41" s="126">
        <f t="shared" si="9"/>
        <v>0</v>
      </c>
      <c r="AA41" s="126">
        <f t="shared" si="10"/>
        <v>0</v>
      </c>
      <c r="AB41" s="126">
        <f t="shared" si="11"/>
        <v>0</v>
      </c>
      <c r="AC41" s="126">
        <f t="shared" si="12"/>
        <v>1</v>
      </c>
      <c r="AD41" s="126">
        <f t="shared" si="13"/>
        <v>0</v>
      </c>
      <c r="AE41" s="126">
        <f t="shared" si="14"/>
        <v>0</v>
      </c>
      <c r="AF41" s="125"/>
      <c r="AG41" s="125"/>
      <c r="AH41" s="125">
        <f t="shared" si="15"/>
        <v>3</v>
      </c>
      <c r="AI41" s="125">
        <f t="shared" si="16"/>
        <v>3</v>
      </c>
      <c r="AJ41" s="125" t="str">
        <f t="shared" si="17"/>
        <v>Correct</v>
      </c>
      <c r="AK41" s="125"/>
      <c r="AL41" s="115" t="s">
        <v>83</v>
      </c>
      <c r="AM41" s="115">
        <v>27</v>
      </c>
      <c r="AN41" s="115" t="s">
        <v>84</v>
      </c>
      <c r="AO41" s="115" t="s">
        <v>160</v>
      </c>
      <c r="AQ41" s="115" t="s">
        <v>91</v>
      </c>
      <c r="AR41" s="115" t="s">
        <v>108</v>
      </c>
      <c r="AS41" s="115" t="s">
        <v>93</v>
      </c>
      <c r="AT41" s="115" t="s">
        <v>105</v>
      </c>
      <c r="AU41" s="115" t="s">
        <v>98</v>
      </c>
      <c r="AV41" s="115" t="s">
        <v>91</v>
      </c>
      <c r="AW41" s="115" t="s">
        <v>86</v>
      </c>
    </row>
    <row r="42" spans="1:49">
      <c r="A42" s="115">
        <v>6985718327</v>
      </c>
      <c r="K42" s="115" t="s">
        <v>27</v>
      </c>
      <c r="O42" s="125"/>
      <c r="P42" s="125">
        <f t="shared" si="0"/>
        <v>1</v>
      </c>
      <c r="Q42" s="130">
        <f t="shared" si="1"/>
        <v>3</v>
      </c>
      <c r="R42" s="125"/>
      <c r="S42" s="125">
        <f t="shared" si="2"/>
        <v>0</v>
      </c>
      <c r="T42" s="125">
        <f t="shared" si="3"/>
        <v>0</v>
      </c>
      <c r="U42" s="125">
        <f t="shared" si="4"/>
        <v>0</v>
      </c>
      <c r="V42" s="126">
        <f t="shared" si="5"/>
        <v>0</v>
      </c>
      <c r="W42" s="126">
        <f t="shared" si="6"/>
        <v>0</v>
      </c>
      <c r="X42" s="126">
        <f t="shared" si="7"/>
        <v>0</v>
      </c>
      <c r="Y42" s="126">
        <f t="shared" si="8"/>
        <v>0</v>
      </c>
      <c r="Z42" s="126">
        <f t="shared" si="9"/>
        <v>0</v>
      </c>
      <c r="AA42" s="126">
        <f t="shared" si="10"/>
        <v>0</v>
      </c>
      <c r="AB42" s="126">
        <f t="shared" si="11"/>
        <v>1</v>
      </c>
      <c r="AC42" s="126">
        <f t="shared" si="12"/>
        <v>0</v>
      </c>
      <c r="AD42" s="126">
        <f t="shared" si="13"/>
        <v>0</v>
      </c>
      <c r="AE42" s="126">
        <f t="shared" si="14"/>
        <v>0</v>
      </c>
      <c r="AF42" s="125"/>
      <c r="AG42" s="125"/>
      <c r="AH42" s="125">
        <f t="shared" si="15"/>
        <v>1</v>
      </c>
      <c r="AI42" s="125">
        <f t="shared" si="16"/>
        <v>1</v>
      </c>
      <c r="AJ42" s="125" t="str">
        <f t="shared" si="17"/>
        <v>Correct</v>
      </c>
      <c r="AK42" s="125"/>
      <c r="AL42" s="115" t="s">
        <v>99</v>
      </c>
      <c r="AM42" s="115">
        <v>24</v>
      </c>
      <c r="AN42" s="115" t="s">
        <v>181</v>
      </c>
      <c r="AO42" s="115" t="s">
        <v>433</v>
      </c>
      <c r="AP42" s="115" t="s">
        <v>85</v>
      </c>
      <c r="AQ42" s="115" t="s">
        <v>86</v>
      </c>
      <c r="AS42" s="115" t="s">
        <v>93</v>
      </c>
      <c r="AT42" s="115" t="s">
        <v>94</v>
      </c>
      <c r="AU42" s="115" t="s">
        <v>95</v>
      </c>
      <c r="AV42" s="115" t="s">
        <v>91</v>
      </c>
      <c r="AW42" s="115" t="s">
        <v>91</v>
      </c>
    </row>
    <row r="43" spans="1:49">
      <c r="A43" s="115">
        <v>7020571360</v>
      </c>
      <c r="B43" s="115" t="s">
        <v>18</v>
      </c>
      <c r="C43" s="115" t="s">
        <v>19</v>
      </c>
      <c r="J43" s="115" t="s">
        <v>26</v>
      </c>
      <c r="O43" s="125"/>
      <c r="P43" s="125">
        <f t="shared" si="0"/>
        <v>3</v>
      </c>
      <c r="Q43" s="130">
        <f t="shared" si="1"/>
        <v>1</v>
      </c>
      <c r="R43" s="125"/>
      <c r="S43" s="125">
        <f t="shared" si="2"/>
        <v>1</v>
      </c>
      <c r="T43" s="125">
        <f t="shared" si="3"/>
        <v>1</v>
      </c>
      <c r="U43" s="125">
        <f t="shared" si="4"/>
        <v>0</v>
      </c>
      <c r="V43" s="126">
        <f t="shared" si="5"/>
        <v>0</v>
      </c>
      <c r="W43" s="126">
        <f t="shared" si="6"/>
        <v>0</v>
      </c>
      <c r="X43" s="126">
        <f t="shared" si="7"/>
        <v>0</v>
      </c>
      <c r="Y43" s="126">
        <f t="shared" si="8"/>
        <v>0</v>
      </c>
      <c r="Z43" s="126">
        <f t="shared" si="9"/>
        <v>0</v>
      </c>
      <c r="AA43" s="126">
        <f t="shared" si="10"/>
        <v>1</v>
      </c>
      <c r="AB43" s="126">
        <f t="shared" si="11"/>
        <v>0</v>
      </c>
      <c r="AC43" s="126">
        <f t="shared" si="12"/>
        <v>0</v>
      </c>
      <c r="AD43" s="126">
        <f t="shared" si="13"/>
        <v>0</v>
      </c>
      <c r="AE43" s="126">
        <f t="shared" si="14"/>
        <v>0</v>
      </c>
      <c r="AF43" s="125"/>
      <c r="AG43" s="125"/>
      <c r="AH43" s="125">
        <f t="shared" si="15"/>
        <v>3</v>
      </c>
      <c r="AI43" s="125">
        <f t="shared" si="16"/>
        <v>3</v>
      </c>
      <c r="AJ43" s="125" t="str">
        <f t="shared" si="17"/>
        <v>Correct</v>
      </c>
      <c r="AK43" s="125"/>
      <c r="AL43" s="115" t="s">
        <v>99</v>
      </c>
      <c r="AM43" s="115">
        <v>23</v>
      </c>
      <c r="AN43" s="115" t="s">
        <v>84</v>
      </c>
      <c r="AO43" s="115" t="s">
        <v>165</v>
      </c>
      <c r="AP43" s="115" t="s">
        <v>110</v>
      </c>
      <c r="AQ43" s="115" t="s">
        <v>91</v>
      </c>
      <c r="AR43" s="115" t="s">
        <v>108</v>
      </c>
      <c r="AS43" s="115" t="s">
        <v>104</v>
      </c>
      <c r="AT43" s="115" t="s">
        <v>112</v>
      </c>
      <c r="AU43" s="115" t="s">
        <v>113</v>
      </c>
      <c r="AV43" s="115" t="s">
        <v>91</v>
      </c>
      <c r="AW43" s="115" t="s">
        <v>91</v>
      </c>
    </row>
    <row r="44" spans="1:49">
      <c r="A44" s="115">
        <v>7020345168</v>
      </c>
      <c r="C44" s="115" t="s">
        <v>19</v>
      </c>
      <c r="J44" s="115" t="s">
        <v>26</v>
      </c>
      <c r="M44" s="115" t="s">
        <v>29</v>
      </c>
      <c r="O44" s="125"/>
      <c r="P44" s="125">
        <f t="shared" si="0"/>
        <v>3</v>
      </c>
      <c r="Q44" s="130">
        <f t="shared" si="1"/>
        <v>1</v>
      </c>
      <c r="R44" s="125"/>
      <c r="S44" s="125">
        <f t="shared" si="2"/>
        <v>0</v>
      </c>
      <c r="T44" s="125">
        <f t="shared" si="3"/>
        <v>1</v>
      </c>
      <c r="U44" s="125">
        <f t="shared" si="4"/>
        <v>0</v>
      </c>
      <c r="V44" s="126">
        <f t="shared" si="5"/>
        <v>0</v>
      </c>
      <c r="W44" s="126">
        <f t="shared" si="6"/>
        <v>0</v>
      </c>
      <c r="X44" s="126">
        <f t="shared" si="7"/>
        <v>0</v>
      </c>
      <c r="Y44" s="126">
        <f t="shared" si="8"/>
        <v>0</v>
      </c>
      <c r="Z44" s="126">
        <f t="shared" si="9"/>
        <v>0</v>
      </c>
      <c r="AA44" s="126">
        <f t="shared" si="10"/>
        <v>1</v>
      </c>
      <c r="AB44" s="126">
        <f t="shared" si="11"/>
        <v>0</v>
      </c>
      <c r="AC44" s="126">
        <f t="shared" si="12"/>
        <v>0</v>
      </c>
      <c r="AD44" s="126">
        <f t="shared" si="13"/>
        <v>1</v>
      </c>
      <c r="AE44" s="126">
        <f t="shared" si="14"/>
        <v>0</v>
      </c>
      <c r="AF44" s="125"/>
      <c r="AG44" s="125"/>
      <c r="AH44" s="125">
        <f t="shared" si="15"/>
        <v>3</v>
      </c>
      <c r="AI44" s="125">
        <f t="shared" si="16"/>
        <v>3</v>
      </c>
      <c r="AJ44" s="125" t="str">
        <f t="shared" si="17"/>
        <v>Correct</v>
      </c>
      <c r="AK44" s="125"/>
      <c r="AL44" s="115" t="s">
        <v>99</v>
      </c>
      <c r="AM44" s="115">
        <v>20</v>
      </c>
      <c r="AN44" s="115" t="s">
        <v>181</v>
      </c>
      <c r="AP44" s="115" t="s">
        <v>85</v>
      </c>
      <c r="AQ44" s="115" t="s">
        <v>86</v>
      </c>
      <c r="AR44" s="115" t="s">
        <v>87</v>
      </c>
      <c r="AS44" s="115" t="s">
        <v>88</v>
      </c>
      <c r="AT44" s="115" t="s">
        <v>94</v>
      </c>
      <c r="AU44" s="115" t="s">
        <v>90</v>
      </c>
      <c r="AW44" s="115" t="s">
        <v>91</v>
      </c>
    </row>
    <row r="45" spans="1:49">
      <c r="A45" s="115">
        <v>7020565957</v>
      </c>
      <c r="E45" s="115" t="s">
        <v>21</v>
      </c>
      <c r="K45" s="115" t="s">
        <v>27</v>
      </c>
      <c r="M45" s="115" t="s">
        <v>29</v>
      </c>
      <c r="O45" s="125"/>
      <c r="P45" s="125">
        <f t="shared" si="0"/>
        <v>3</v>
      </c>
      <c r="Q45" s="130">
        <f t="shared" si="1"/>
        <v>1</v>
      </c>
      <c r="R45" s="125"/>
      <c r="S45" s="125">
        <f t="shared" si="2"/>
        <v>0</v>
      </c>
      <c r="T45" s="125">
        <f t="shared" si="3"/>
        <v>0</v>
      </c>
      <c r="U45" s="125">
        <f t="shared" si="4"/>
        <v>0</v>
      </c>
      <c r="V45" s="126">
        <f t="shared" si="5"/>
        <v>1</v>
      </c>
      <c r="W45" s="126">
        <f t="shared" si="6"/>
        <v>0</v>
      </c>
      <c r="X45" s="126">
        <f t="shared" si="7"/>
        <v>0</v>
      </c>
      <c r="Y45" s="126">
        <f t="shared" si="8"/>
        <v>0</v>
      </c>
      <c r="Z45" s="126">
        <f t="shared" si="9"/>
        <v>0</v>
      </c>
      <c r="AA45" s="126">
        <f t="shared" si="10"/>
        <v>0</v>
      </c>
      <c r="AB45" s="126">
        <f t="shared" si="11"/>
        <v>1</v>
      </c>
      <c r="AC45" s="126">
        <f t="shared" si="12"/>
        <v>0</v>
      </c>
      <c r="AD45" s="126">
        <f t="shared" si="13"/>
        <v>1</v>
      </c>
      <c r="AE45" s="126">
        <f t="shared" si="14"/>
        <v>0</v>
      </c>
      <c r="AF45" s="125"/>
      <c r="AG45" s="125"/>
      <c r="AH45" s="125">
        <f t="shared" si="15"/>
        <v>3</v>
      </c>
      <c r="AI45" s="125">
        <f t="shared" si="16"/>
        <v>3</v>
      </c>
      <c r="AJ45" s="125" t="str">
        <f t="shared" si="17"/>
        <v>Correct</v>
      </c>
      <c r="AK45" s="125"/>
      <c r="AL45" s="115" t="s">
        <v>83</v>
      </c>
      <c r="AM45" s="115">
        <v>22</v>
      </c>
      <c r="AN45" s="115" t="s">
        <v>84</v>
      </c>
      <c r="AO45" s="115" t="s">
        <v>146</v>
      </c>
      <c r="AP45" s="115" t="s">
        <v>85</v>
      </c>
      <c r="AQ45" s="115" t="s">
        <v>91</v>
      </c>
      <c r="AR45" s="115" t="s">
        <v>108</v>
      </c>
      <c r="AT45" s="115" t="s">
        <v>89</v>
      </c>
      <c r="AU45" s="115" t="s">
        <v>98</v>
      </c>
      <c r="AV45" s="115" t="s">
        <v>91</v>
      </c>
      <c r="AW45" s="115" t="s">
        <v>91</v>
      </c>
    </row>
    <row r="46" spans="1:49">
      <c r="A46" s="115">
        <v>6985117812</v>
      </c>
      <c r="E46" s="115" t="s">
        <v>21</v>
      </c>
      <c r="K46" s="115" t="s">
        <v>27</v>
      </c>
      <c r="O46" s="125"/>
      <c r="P46" s="125">
        <f t="shared" si="0"/>
        <v>2</v>
      </c>
      <c r="Q46" s="130">
        <f t="shared" si="1"/>
        <v>1.5</v>
      </c>
      <c r="R46" s="125"/>
      <c r="S46" s="125">
        <f t="shared" si="2"/>
        <v>0</v>
      </c>
      <c r="T46" s="125">
        <f t="shared" si="3"/>
        <v>0</v>
      </c>
      <c r="U46" s="125">
        <f t="shared" si="4"/>
        <v>0</v>
      </c>
      <c r="V46" s="126">
        <f t="shared" si="5"/>
        <v>1</v>
      </c>
      <c r="W46" s="126">
        <f t="shared" si="6"/>
        <v>0</v>
      </c>
      <c r="X46" s="126">
        <f t="shared" si="7"/>
        <v>0</v>
      </c>
      <c r="Y46" s="126">
        <f t="shared" si="8"/>
        <v>0</v>
      </c>
      <c r="Z46" s="126">
        <f t="shared" si="9"/>
        <v>0</v>
      </c>
      <c r="AA46" s="126">
        <f t="shared" si="10"/>
        <v>0</v>
      </c>
      <c r="AB46" s="126">
        <f t="shared" si="11"/>
        <v>1</v>
      </c>
      <c r="AC46" s="126">
        <f t="shared" si="12"/>
        <v>0</v>
      </c>
      <c r="AD46" s="126">
        <f t="shared" si="13"/>
        <v>0</v>
      </c>
      <c r="AE46" s="126">
        <f t="shared" si="14"/>
        <v>0</v>
      </c>
      <c r="AF46" s="125"/>
      <c r="AG46" s="125"/>
      <c r="AH46" s="125">
        <f t="shared" si="15"/>
        <v>2</v>
      </c>
      <c r="AI46" s="125">
        <f t="shared" si="16"/>
        <v>2</v>
      </c>
      <c r="AJ46" s="125" t="str">
        <f t="shared" si="17"/>
        <v>Correct</v>
      </c>
      <c r="AK46" s="125"/>
      <c r="AL46" s="115" t="s">
        <v>99</v>
      </c>
      <c r="AM46" s="115">
        <v>62</v>
      </c>
      <c r="AN46" s="115" t="s">
        <v>181</v>
      </c>
      <c r="AO46" s="115" t="s">
        <v>220</v>
      </c>
      <c r="AP46" s="115" t="s">
        <v>114</v>
      </c>
      <c r="AR46" s="115" t="s">
        <v>87</v>
      </c>
      <c r="AT46" s="115" t="s">
        <v>102</v>
      </c>
      <c r="AU46" s="115" t="s">
        <v>106</v>
      </c>
      <c r="AV46" s="115" t="s">
        <v>91</v>
      </c>
    </row>
    <row r="47" spans="1:49">
      <c r="A47" s="115">
        <v>5585022258</v>
      </c>
      <c r="D47" s="115" t="s">
        <v>20</v>
      </c>
      <c r="J47" s="115" t="s">
        <v>26</v>
      </c>
      <c r="O47" s="125"/>
      <c r="P47" s="125">
        <f t="shared" si="0"/>
        <v>2</v>
      </c>
      <c r="Q47" s="130">
        <f t="shared" si="1"/>
        <v>1.5</v>
      </c>
      <c r="R47" s="125"/>
      <c r="S47" s="125">
        <f t="shared" si="2"/>
        <v>0</v>
      </c>
      <c r="T47" s="125">
        <f t="shared" si="3"/>
        <v>0</v>
      </c>
      <c r="U47" s="125">
        <f t="shared" si="4"/>
        <v>1</v>
      </c>
      <c r="V47" s="126">
        <f t="shared" si="5"/>
        <v>0</v>
      </c>
      <c r="W47" s="126">
        <f t="shared" si="6"/>
        <v>0</v>
      </c>
      <c r="X47" s="126">
        <f t="shared" si="7"/>
        <v>0</v>
      </c>
      <c r="Y47" s="126">
        <f t="shared" si="8"/>
        <v>0</v>
      </c>
      <c r="Z47" s="126">
        <f t="shared" si="9"/>
        <v>0</v>
      </c>
      <c r="AA47" s="126">
        <f t="shared" si="10"/>
        <v>1</v>
      </c>
      <c r="AB47" s="126">
        <f t="shared" si="11"/>
        <v>0</v>
      </c>
      <c r="AC47" s="126">
        <f t="shared" si="12"/>
        <v>0</v>
      </c>
      <c r="AD47" s="126">
        <f t="shared" si="13"/>
        <v>0</v>
      </c>
      <c r="AE47" s="126">
        <f t="shared" si="14"/>
        <v>0</v>
      </c>
      <c r="AF47" s="125"/>
      <c r="AG47" s="125"/>
      <c r="AH47" s="125">
        <f t="shared" si="15"/>
        <v>2</v>
      </c>
      <c r="AI47" s="125">
        <f t="shared" si="16"/>
        <v>2</v>
      </c>
      <c r="AJ47" s="125" t="str">
        <f t="shared" si="17"/>
        <v>Correct</v>
      </c>
      <c r="AK47" s="125"/>
      <c r="AL47" s="115" t="s">
        <v>99</v>
      </c>
      <c r="AM47" s="115">
        <v>67</v>
      </c>
      <c r="AN47" s="115" t="s">
        <v>181</v>
      </c>
      <c r="AO47" s="115" t="s">
        <v>205</v>
      </c>
      <c r="AP47" s="115" t="s">
        <v>85</v>
      </c>
      <c r="AQ47" s="115" t="s">
        <v>86</v>
      </c>
      <c r="AR47" s="115" t="s">
        <v>87</v>
      </c>
      <c r="AS47" s="115" t="s">
        <v>101</v>
      </c>
      <c r="AT47" s="115" t="s">
        <v>94</v>
      </c>
      <c r="AU47" s="115" t="s">
        <v>90</v>
      </c>
      <c r="AV47" s="115" t="s">
        <v>91</v>
      </c>
      <c r="AW47" s="115" t="s">
        <v>91</v>
      </c>
    </row>
    <row r="48" spans="1:49">
      <c r="A48" s="115">
        <v>5582680487</v>
      </c>
      <c r="E48" s="115" t="s">
        <v>21</v>
      </c>
      <c r="M48" s="115" t="s">
        <v>29</v>
      </c>
      <c r="O48" s="125"/>
      <c r="P48" s="125">
        <f t="shared" si="0"/>
        <v>2</v>
      </c>
      <c r="Q48" s="130">
        <f t="shared" si="1"/>
        <v>1.5</v>
      </c>
      <c r="R48" s="125"/>
      <c r="S48" s="125">
        <f t="shared" si="2"/>
        <v>0</v>
      </c>
      <c r="T48" s="125">
        <f t="shared" si="3"/>
        <v>0</v>
      </c>
      <c r="U48" s="125">
        <f t="shared" si="4"/>
        <v>0</v>
      </c>
      <c r="V48" s="126">
        <f t="shared" si="5"/>
        <v>1</v>
      </c>
      <c r="W48" s="126">
        <f t="shared" si="6"/>
        <v>0</v>
      </c>
      <c r="X48" s="126">
        <f t="shared" si="7"/>
        <v>0</v>
      </c>
      <c r="Y48" s="126">
        <f t="shared" si="8"/>
        <v>0</v>
      </c>
      <c r="Z48" s="126">
        <f t="shared" si="9"/>
        <v>0</v>
      </c>
      <c r="AA48" s="126">
        <f t="shared" si="10"/>
        <v>0</v>
      </c>
      <c r="AB48" s="126">
        <f t="shared" si="11"/>
        <v>0</v>
      </c>
      <c r="AC48" s="126">
        <f t="shared" si="12"/>
        <v>0</v>
      </c>
      <c r="AD48" s="126">
        <f t="shared" si="13"/>
        <v>1</v>
      </c>
      <c r="AE48" s="126">
        <f t="shared" si="14"/>
        <v>0</v>
      </c>
      <c r="AF48" s="125"/>
      <c r="AG48" s="125"/>
      <c r="AH48" s="125">
        <f t="shared" si="15"/>
        <v>2</v>
      </c>
      <c r="AI48" s="125">
        <f t="shared" si="16"/>
        <v>2</v>
      </c>
      <c r="AJ48" s="125" t="str">
        <f t="shared" si="17"/>
        <v>Correct</v>
      </c>
      <c r="AK48" s="125"/>
      <c r="AL48" s="115" t="s">
        <v>83</v>
      </c>
      <c r="AM48" s="115">
        <v>13</v>
      </c>
      <c r="AN48" s="115" t="s">
        <v>432</v>
      </c>
      <c r="AP48" s="115" t="s">
        <v>85</v>
      </c>
      <c r="AQ48" s="115" t="s">
        <v>91</v>
      </c>
      <c r="AR48" s="115" t="s">
        <v>108</v>
      </c>
      <c r="AS48" s="115" t="s">
        <v>96</v>
      </c>
      <c r="AT48" s="115" t="s">
        <v>112</v>
      </c>
      <c r="AU48" s="115" t="s">
        <v>95</v>
      </c>
      <c r="AV48" s="115" t="s">
        <v>91</v>
      </c>
    </row>
    <row r="49" spans="1:49">
      <c r="A49" s="115">
        <v>5606294744</v>
      </c>
      <c r="C49" s="115" t="s">
        <v>19</v>
      </c>
      <c r="G49" s="115" t="s">
        <v>23</v>
      </c>
      <c r="N49" s="115" t="s">
        <v>30</v>
      </c>
      <c r="O49" s="125"/>
      <c r="P49" s="125">
        <f t="shared" si="0"/>
        <v>3</v>
      </c>
      <c r="Q49" s="130">
        <f t="shared" si="1"/>
        <v>1</v>
      </c>
      <c r="R49" s="125"/>
      <c r="S49" s="125">
        <f t="shared" si="2"/>
        <v>0</v>
      </c>
      <c r="T49" s="125">
        <f t="shared" si="3"/>
        <v>1</v>
      </c>
      <c r="U49" s="125">
        <f t="shared" si="4"/>
        <v>0</v>
      </c>
      <c r="V49" s="126">
        <f t="shared" si="5"/>
        <v>0</v>
      </c>
      <c r="W49" s="126">
        <f t="shared" si="6"/>
        <v>0</v>
      </c>
      <c r="X49" s="126">
        <f t="shared" si="7"/>
        <v>1</v>
      </c>
      <c r="Y49" s="126">
        <f t="shared" si="8"/>
        <v>0</v>
      </c>
      <c r="Z49" s="126">
        <f t="shared" si="9"/>
        <v>0</v>
      </c>
      <c r="AA49" s="126">
        <f t="shared" si="10"/>
        <v>0</v>
      </c>
      <c r="AB49" s="126">
        <f t="shared" si="11"/>
        <v>0</v>
      </c>
      <c r="AC49" s="126">
        <f t="shared" si="12"/>
        <v>0</v>
      </c>
      <c r="AD49" s="126">
        <f t="shared" si="13"/>
        <v>0</v>
      </c>
      <c r="AE49" s="126">
        <f t="shared" si="14"/>
        <v>1</v>
      </c>
      <c r="AF49" s="125"/>
      <c r="AG49" s="125"/>
      <c r="AH49" s="125">
        <f t="shared" si="15"/>
        <v>3</v>
      </c>
      <c r="AI49" s="125">
        <f t="shared" si="16"/>
        <v>3</v>
      </c>
      <c r="AJ49" s="125" t="str">
        <f t="shared" si="17"/>
        <v>Correct</v>
      </c>
      <c r="AK49" s="125"/>
      <c r="AL49" s="115" t="s">
        <v>83</v>
      </c>
      <c r="AM49" s="115">
        <v>37</v>
      </c>
      <c r="AN49" s="115" t="s">
        <v>84</v>
      </c>
      <c r="AO49" s="115" t="s">
        <v>450</v>
      </c>
      <c r="AP49" s="115" t="s">
        <v>443</v>
      </c>
      <c r="AQ49" s="115" t="s">
        <v>91</v>
      </c>
      <c r="AR49" s="115" t="s">
        <v>108</v>
      </c>
      <c r="AS49" s="115" t="s">
        <v>93</v>
      </c>
      <c r="AT49" s="115" t="s">
        <v>89</v>
      </c>
      <c r="AU49" s="115" t="s">
        <v>113</v>
      </c>
      <c r="AV49" s="115" t="s">
        <v>91</v>
      </c>
    </row>
    <row r="50" spans="1:49">
      <c r="A50" s="115">
        <v>5582253562</v>
      </c>
      <c r="C50" s="115" t="s">
        <v>19</v>
      </c>
      <c r="E50" s="115" t="s">
        <v>21</v>
      </c>
      <c r="J50" s="115" t="s">
        <v>26</v>
      </c>
      <c r="O50" s="125"/>
      <c r="P50" s="125">
        <f t="shared" si="0"/>
        <v>3</v>
      </c>
      <c r="Q50" s="130">
        <f t="shared" si="1"/>
        <v>1</v>
      </c>
      <c r="R50" s="125"/>
      <c r="S50" s="125">
        <f t="shared" si="2"/>
        <v>0</v>
      </c>
      <c r="T50" s="125">
        <f t="shared" si="3"/>
        <v>1</v>
      </c>
      <c r="U50" s="125">
        <f t="shared" si="4"/>
        <v>0</v>
      </c>
      <c r="V50" s="126">
        <f t="shared" si="5"/>
        <v>1</v>
      </c>
      <c r="W50" s="126">
        <f t="shared" si="6"/>
        <v>0</v>
      </c>
      <c r="X50" s="126">
        <f t="shared" si="7"/>
        <v>0</v>
      </c>
      <c r="Y50" s="126">
        <f t="shared" si="8"/>
        <v>0</v>
      </c>
      <c r="Z50" s="126">
        <f t="shared" si="9"/>
        <v>0</v>
      </c>
      <c r="AA50" s="126">
        <f t="shared" si="10"/>
        <v>1</v>
      </c>
      <c r="AB50" s="126">
        <f t="shared" si="11"/>
        <v>0</v>
      </c>
      <c r="AC50" s="126">
        <f t="shared" si="12"/>
        <v>0</v>
      </c>
      <c r="AD50" s="126">
        <f t="shared" si="13"/>
        <v>0</v>
      </c>
      <c r="AE50" s="126">
        <f t="shared" si="14"/>
        <v>0</v>
      </c>
      <c r="AF50" s="125"/>
      <c r="AG50" s="125"/>
      <c r="AH50" s="125">
        <f t="shared" si="15"/>
        <v>3</v>
      </c>
      <c r="AI50" s="125">
        <f t="shared" si="16"/>
        <v>3</v>
      </c>
      <c r="AJ50" s="125" t="str">
        <f t="shared" si="17"/>
        <v>Correct</v>
      </c>
      <c r="AK50" s="125"/>
      <c r="AL50" s="115" t="s">
        <v>99</v>
      </c>
      <c r="AM50" s="115">
        <v>28</v>
      </c>
      <c r="AN50" s="115" t="s">
        <v>84</v>
      </c>
    </row>
    <row r="51" spans="1:49">
      <c r="A51" s="115">
        <v>7008117822</v>
      </c>
      <c r="B51" s="115" t="s">
        <v>18</v>
      </c>
      <c r="E51" s="115" t="s">
        <v>21</v>
      </c>
      <c r="O51" s="125"/>
      <c r="P51" s="125">
        <f t="shared" si="0"/>
        <v>2</v>
      </c>
      <c r="Q51" s="130">
        <f t="shared" si="1"/>
        <v>1.5</v>
      </c>
      <c r="R51" s="125"/>
      <c r="S51" s="125">
        <f t="shared" si="2"/>
        <v>1</v>
      </c>
      <c r="T51" s="125">
        <f t="shared" si="3"/>
        <v>0</v>
      </c>
      <c r="U51" s="125">
        <f t="shared" si="4"/>
        <v>0</v>
      </c>
      <c r="V51" s="126">
        <f t="shared" si="5"/>
        <v>1</v>
      </c>
      <c r="W51" s="126">
        <f t="shared" si="6"/>
        <v>0</v>
      </c>
      <c r="X51" s="126">
        <f t="shared" si="7"/>
        <v>0</v>
      </c>
      <c r="Y51" s="126">
        <f t="shared" si="8"/>
        <v>0</v>
      </c>
      <c r="Z51" s="126">
        <f t="shared" si="9"/>
        <v>0</v>
      </c>
      <c r="AA51" s="126">
        <f t="shared" si="10"/>
        <v>0</v>
      </c>
      <c r="AB51" s="126">
        <f t="shared" si="11"/>
        <v>0</v>
      </c>
      <c r="AC51" s="126">
        <f t="shared" si="12"/>
        <v>0</v>
      </c>
      <c r="AD51" s="126">
        <f t="shared" si="13"/>
        <v>0</v>
      </c>
      <c r="AE51" s="126">
        <f t="shared" si="14"/>
        <v>0</v>
      </c>
      <c r="AF51" s="125"/>
      <c r="AG51" s="125"/>
      <c r="AH51" s="125">
        <f t="shared" si="15"/>
        <v>2</v>
      </c>
      <c r="AI51" s="125">
        <f t="shared" si="16"/>
        <v>2</v>
      </c>
      <c r="AJ51" s="125" t="str">
        <f t="shared" si="17"/>
        <v>Correct</v>
      </c>
      <c r="AK51" s="125"/>
      <c r="AL51" s="115" t="s">
        <v>83</v>
      </c>
      <c r="AM51" s="115">
        <v>61</v>
      </c>
      <c r="AN51" s="115" t="s">
        <v>84</v>
      </c>
      <c r="AO51" s="115" t="s">
        <v>152</v>
      </c>
      <c r="AP51" s="115" t="s">
        <v>85</v>
      </c>
      <c r="AQ51" s="115" t="s">
        <v>86</v>
      </c>
      <c r="AR51" s="115" t="s">
        <v>87</v>
      </c>
      <c r="AS51" s="115" t="s">
        <v>101</v>
      </c>
      <c r="AT51" s="115" t="s">
        <v>111</v>
      </c>
      <c r="AU51" s="115" t="s">
        <v>106</v>
      </c>
      <c r="AV51" s="115" t="s">
        <v>91</v>
      </c>
      <c r="AW51" s="115" t="s">
        <v>91</v>
      </c>
    </row>
    <row r="52" spans="1:49">
      <c r="A52" s="115">
        <v>7044851575</v>
      </c>
      <c r="I52" s="115" t="s">
        <v>25</v>
      </c>
      <c r="O52" s="125"/>
      <c r="P52" s="125">
        <f t="shared" si="0"/>
        <v>1</v>
      </c>
      <c r="Q52" s="130">
        <f t="shared" si="1"/>
        <v>3</v>
      </c>
      <c r="R52" s="125"/>
      <c r="S52" s="125">
        <f t="shared" si="2"/>
        <v>0</v>
      </c>
      <c r="T52" s="125">
        <f t="shared" si="3"/>
        <v>0</v>
      </c>
      <c r="U52" s="125">
        <f t="shared" si="4"/>
        <v>0</v>
      </c>
      <c r="V52" s="126">
        <f t="shared" si="5"/>
        <v>0</v>
      </c>
      <c r="W52" s="126">
        <f t="shared" si="6"/>
        <v>0</v>
      </c>
      <c r="X52" s="126">
        <f t="shared" si="7"/>
        <v>0</v>
      </c>
      <c r="Y52" s="126">
        <f t="shared" si="8"/>
        <v>0</v>
      </c>
      <c r="Z52" s="126">
        <f t="shared" si="9"/>
        <v>1</v>
      </c>
      <c r="AA52" s="126">
        <f t="shared" si="10"/>
        <v>0</v>
      </c>
      <c r="AB52" s="126">
        <f t="shared" si="11"/>
        <v>0</v>
      </c>
      <c r="AC52" s="126">
        <f t="shared" si="12"/>
        <v>0</v>
      </c>
      <c r="AD52" s="126">
        <f t="shared" si="13"/>
        <v>0</v>
      </c>
      <c r="AE52" s="126">
        <f t="shared" si="14"/>
        <v>0</v>
      </c>
      <c r="AF52" s="125"/>
      <c r="AG52" s="125"/>
      <c r="AH52" s="125">
        <f t="shared" si="15"/>
        <v>1</v>
      </c>
      <c r="AI52" s="125">
        <f t="shared" si="16"/>
        <v>1</v>
      </c>
      <c r="AJ52" s="125" t="str">
        <f t="shared" si="17"/>
        <v>Correct</v>
      </c>
      <c r="AK52" s="125"/>
      <c r="AL52" s="115" t="s">
        <v>83</v>
      </c>
      <c r="AM52" s="115">
        <v>51</v>
      </c>
      <c r="AN52" s="115" t="s">
        <v>84</v>
      </c>
      <c r="AO52" s="115" t="s">
        <v>152</v>
      </c>
      <c r="AP52" s="115" t="s">
        <v>85</v>
      </c>
      <c r="AQ52" s="115" t="s">
        <v>86</v>
      </c>
      <c r="AR52" s="115" t="s">
        <v>87</v>
      </c>
      <c r="AT52" s="115" t="s">
        <v>102</v>
      </c>
      <c r="AV52" s="115" t="s">
        <v>91</v>
      </c>
      <c r="AW52" s="115" t="s">
        <v>86</v>
      </c>
    </row>
    <row r="53" spans="1:49">
      <c r="A53" s="117">
        <v>5577180139</v>
      </c>
      <c r="B53" s="117" t="s">
        <v>18</v>
      </c>
      <c r="C53" s="117"/>
      <c r="D53" s="117"/>
      <c r="E53" s="117"/>
      <c r="F53" s="117"/>
      <c r="G53" s="117"/>
      <c r="H53" s="117"/>
      <c r="I53" s="117" t="s">
        <v>25</v>
      </c>
      <c r="J53" s="117" t="s">
        <v>26</v>
      </c>
      <c r="K53" s="117"/>
      <c r="L53" s="117"/>
      <c r="M53" s="117"/>
      <c r="N53" s="117"/>
      <c r="O53" s="125"/>
      <c r="P53" s="125">
        <f t="shared" si="0"/>
        <v>3</v>
      </c>
      <c r="Q53" s="130">
        <f t="shared" si="1"/>
        <v>1</v>
      </c>
      <c r="R53" s="125"/>
      <c r="S53" s="125">
        <f t="shared" si="2"/>
        <v>1</v>
      </c>
      <c r="T53" s="125">
        <f t="shared" si="3"/>
        <v>0</v>
      </c>
      <c r="U53" s="125">
        <f t="shared" si="4"/>
        <v>0</v>
      </c>
      <c r="V53" s="126">
        <f t="shared" si="5"/>
        <v>0</v>
      </c>
      <c r="W53" s="126">
        <f t="shared" si="6"/>
        <v>0</v>
      </c>
      <c r="X53" s="126">
        <f t="shared" si="7"/>
        <v>0</v>
      </c>
      <c r="Y53" s="126">
        <f t="shared" si="8"/>
        <v>0</v>
      </c>
      <c r="Z53" s="126">
        <f t="shared" si="9"/>
        <v>1</v>
      </c>
      <c r="AA53" s="126">
        <f t="shared" si="10"/>
        <v>1</v>
      </c>
      <c r="AB53" s="126">
        <f t="shared" si="11"/>
        <v>0</v>
      </c>
      <c r="AC53" s="126">
        <f t="shared" si="12"/>
        <v>0</v>
      </c>
      <c r="AD53" s="126">
        <f t="shared" si="13"/>
        <v>0</v>
      </c>
      <c r="AE53" s="126">
        <f t="shared" si="14"/>
        <v>0</v>
      </c>
      <c r="AF53" s="125"/>
      <c r="AG53" s="125"/>
      <c r="AH53" s="125">
        <f t="shared" si="15"/>
        <v>3</v>
      </c>
      <c r="AI53" s="125">
        <f t="shared" si="16"/>
        <v>3</v>
      </c>
      <c r="AJ53" s="125" t="str">
        <f t="shared" si="17"/>
        <v>Correct</v>
      </c>
      <c r="AK53" s="125"/>
      <c r="AL53" s="117" t="s">
        <v>83</v>
      </c>
      <c r="AM53" s="117">
        <v>62</v>
      </c>
      <c r="AN53" s="117" t="s">
        <v>84</v>
      </c>
      <c r="AO53" s="117" t="s">
        <v>147</v>
      </c>
      <c r="AP53" s="117" t="s">
        <v>85</v>
      </c>
      <c r="AQ53" s="117" t="s">
        <v>86</v>
      </c>
      <c r="AR53" s="117" t="s">
        <v>87</v>
      </c>
      <c r="AS53" s="117" t="s">
        <v>88</v>
      </c>
      <c r="AT53" s="117" t="s">
        <v>114</v>
      </c>
      <c r="AU53" s="117" t="s">
        <v>90</v>
      </c>
      <c r="AV53" s="117" t="s">
        <v>91</v>
      </c>
      <c r="AW53" s="117" t="s">
        <v>91</v>
      </c>
    </row>
    <row r="54" spans="1:49">
      <c r="A54" s="115">
        <v>7011089385</v>
      </c>
      <c r="O54" s="125"/>
      <c r="P54" s="125">
        <f t="shared" si="0"/>
        <v>0</v>
      </c>
      <c r="Q54" s="130" t="e">
        <f t="shared" si="1"/>
        <v>#DIV/0!</v>
      </c>
      <c r="R54" s="125"/>
      <c r="S54" s="125">
        <f t="shared" si="2"/>
        <v>0</v>
      </c>
      <c r="T54" s="125">
        <f t="shared" si="3"/>
        <v>0</v>
      </c>
      <c r="U54" s="125">
        <f t="shared" si="4"/>
        <v>0</v>
      </c>
      <c r="V54" s="126">
        <f t="shared" si="5"/>
        <v>0</v>
      </c>
      <c r="W54" s="126">
        <f t="shared" si="6"/>
        <v>0</v>
      </c>
      <c r="X54" s="126">
        <f t="shared" si="7"/>
        <v>0</v>
      </c>
      <c r="Y54" s="126">
        <f t="shared" si="8"/>
        <v>0</v>
      </c>
      <c r="Z54" s="126">
        <f t="shared" si="9"/>
        <v>0</v>
      </c>
      <c r="AA54" s="126">
        <f t="shared" si="10"/>
        <v>0</v>
      </c>
      <c r="AB54" s="126">
        <f t="shared" si="11"/>
        <v>0</v>
      </c>
      <c r="AC54" s="126">
        <f t="shared" si="12"/>
        <v>0</v>
      </c>
      <c r="AD54" s="126">
        <f t="shared" si="13"/>
        <v>0</v>
      </c>
      <c r="AE54" s="126">
        <f t="shared" si="14"/>
        <v>0</v>
      </c>
      <c r="AF54" s="125"/>
      <c r="AG54" s="125"/>
      <c r="AH54" s="125">
        <f t="shared" si="15"/>
        <v>0</v>
      </c>
      <c r="AI54" s="125">
        <f t="shared" si="16"/>
        <v>0</v>
      </c>
      <c r="AJ54" s="125" t="str">
        <f t="shared" si="17"/>
        <v>Correct</v>
      </c>
      <c r="AK54" s="125"/>
      <c r="AL54" s="115" t="s">
        <v>83</v>
      </c>
      <c r="AM54" s="115">
        <v>40</v>
      </c>
      <c r="AN54" s="115" t="s">
        <v>181</v>
      </c>
      <c r="AO54" s="115" t="s">
        <v>433</v>
      </c>
      <c r="AP54" s="115" t="s">
        <v>92</v>
      </c>
      <c r="AQ54" s="115" t="s">
        <v>86</v>
      </c>
      <c r="AR54" s="115" t="s">
        <v>87</v>
      </c>
      <c r="AS54" s="115" t="s">
        <v>101</v>
      </c>
      <c r="AT54" s="115" t="s">
        <v>89</v>
      </c>
      <c r="AU54" s="115" t="s">
        <v>90</v>
      </c>
      <c r="AV54" s="115" t="s">
        <v>91</v>
      </c>
      <c r="AW54" s="115" t="s">
        <v>91</v>
      </c>
    </row>
    <row r="55" spans="1:49">
      <c r="A55" s="115">
        <v>6985140585</v>
      </c>
      <c r="B55" s="115" t="s">
        <v>18</v>
      </c>
      <c r="C55" s="115" t="s">
        <v>19</v>
      </c>
      <c r="I55" s="115" t="s">
        <v>25</v>
      </c>
      <c r="O55" s="125"/>
      <c r="P55" s="125">
        <f t="shared" si="0"/>
        <v>3</v>
      </c>
      <c r="Q55" s="130">
        <f t="shared" si="1"/>
        <v>1</v>
      </c>
      <c r="R55" s="125"/>
      <c r="S55" s="125">
        <f t="shared" si="2"/>
        <v>1</v>
      </c>
      <c r="T55" s="125">
        <f t="shared" si="3"/>
        <v>1</v>
      </c>
      <c r="U55" s="125">
        <f t="shared" si="4"/>
        <v>0</v>
      </c>
      <c r="V55" s="126">
        <f t="shared" si="5"/>
        <v>0</v>
      </c>
      <c r="W55" s="126">
        <f t="shared" si="6"/>
        <v>0</v>
      </c>
      <c r="X55" s="126">
        <f t="shared" si="7"/>
        <v>0</v>
      </c>
      <c r="Y55" s="126">
        <f t="shared" si="8"/>
        <v>0</v>
      </c>
      <c r="Z55" s="126">
        <f t="shared" si="9"/>
        <v>1</v>
      </c>
      <c r="AA55" s="126">
        <f t="shared" si="10"/>
        <v>0</v>
      </c>
      <c r="AB55" s="126">
        <f t="shared" si="11"/>
        <v>0</v>
      </c>
      <c r="AC55" s="126">
        <f t="shared" si="12"/>
        <v>0</v>
      </c>
      <c r="AD55" s="126">
        <f t="shared" si="13"/>
        <v>0</v>
      </c>
      <c r="AE55" s="126">
        <f t="shared" si="14"/>
        <v>0</v>
      </c>
      <c r="AF55" s="125"/>
      <c r="AG55" s="125"/>
      <c r="AH55" s="125">
        <f t="shared" si="15"/>
        <v>3</v>
      </c>
      <c r="AI55" s="125">
        <f t="shared" si="16"/>
        <v>3</v>
      </c>
      <c r="AJ55" s="125" t="str">
        <f t="shared" si="17"/>
        <v>Correct</v>
      </c>
      <c r="AK55" s="125"/>
      <c r="AL55" s="115" t="s">
        <v>83</v>
      </c>
      <c r="AM55" s="115">
        <v>28</v>
      </c>
      <c r="AN55" s="115" t="s">
        <v>181</v>
      </c>
      <c r="AO55" s="115" t="s">
        <v>228</v>
      </c>
      <c r="AQ55" s="115" t="s">
        <v>91</v>
      </c>
      <c r="AR55" s="115" t="s">
        <v>108</v>
      </c>
      <c r="AS55" s="115" t="s">
        <v>96</v>
      </c>
      <c r="AT55" s="115" t="s">
        <v>112</v>
      </c>
      <c r="AU55" s="115" t="s">
        <v>113</v>
      </c>
      <c r="AV55" s="115" t="s">
        <v>86</v>
      </c>
      <c r="AW55" s="115" t="s">
        <v>91</v>
      </c>
    </row>
    <row r="56" spans="1:49">
      <c r="A56" s="115">
        <v>5609177656</v>
      </c>
      <c r="B56" s="115" t="s">
        <v>18</v>
      </c>
      <c r="D56" s="115" t="s">
        <v>20</v>
      </c>
      <c r="J56" s="115" t="s">
        <v>26</v>
      </c>
      <c r="O56" s="125"/>
      <c r="P56" s="125">
        <f t="shared" si="0"/>
        <v>3</v>
      </c>
      <c r="Q56" s="130">
        <f t="shared" si="1"/>
        <v>1</v>
      </c>
      <c r="R56" s="125"/>
      <c r="S56" s="125">
        <f t="shared" si="2"/>
        <v>1</v>
      </c>
      <c r="T56" s="125">
        <f t="shared" si="3"/>
        <v>0</v>
      </c>
      <c r="U56" s="125">
        <f t="shared" si="4"/>
        <v>1</v>
      </c>
      <c r="V56" s="126">
        <f t="shared" si="5"/>
        <v>0</v>
      </c>
      <c r="W56" s="126">
        <f t="shared" si="6"/>
        <v>0</v>
      </c>
      <c r="X56" s="126">
        <f t="shared" si="7"/>
        <v>0</v>
      </c>
      <c r="Y56" s="126">
        <f t="shared" si="8"/>
        <v>0</v>
      </c>
      <c r="Z56" s="126">
        <f t="shared" si="9"/>
        <v>0</v>
      </c>
      <c r="AA56" s="126">
        <f t="shared" si="10"/>
        <v>1</v>
      </c>
      <c r="AB56" s="126">
        <f t="shared" si="11"/>
        <v>0</v>
      </c>
      <c r="AC56" s="126">
        <f t="shared" si="12"/>
        <v>0</v>
      </c>
      <c r="AD56" s="126">
        <f t="shared" si="13"/>
        <v>0</v>
      </c>
      <c r="AE56" s="126">
        <f t="shared" si="14"/>
        <v>0</v>
      </c>
      <c r="AF56" s="125"/>
      <c r="AG56" s="125"/>
      <c r="AH56" s="125">
        <f t="shared" si="15"/>
        <v>3</v>
      </c>
      <c r="AI56" s="125">
        <f t="shared" si="16"/>
        <v>3</v>
      </c>
      <c r="AJ56" s="125" t="str">
        <f t="shared" si="17"/>
        <v>Correct</v>
      </c>
      <c r="AK56" s="125"/>
      <c r="AL56" s="115" t="s">
        <v>99</v>
      </c>
      <c r="AM56" s="115">
        <v>30</v>
      </c>
      <c r="AN56" s="115" t="s">
        <v>432</v>
      </c>
    </row>
    <row r="57" spans="1:49">
      <c r="A57" s="115">
        <v>5584115991</v>
      </c>
      <c r="D57" s="115" t="s">
        <v>20</v>
      </c>
      <c r="F57" s="115" t="s">
        <v>22</v>
      </c>
      <c r="L57" s="115" t="s">
        <v>28</v>
      </c>
      <c r="O57" s="125"/>
      <c r="P57" s="125">
        <f t="shared" si="0"/>
        <v>3</v>
      </c>
      <c r="Q57" s="130">
        <f t="shared" si="1"/>
        <v>1</v>
      </c>
      <c r="R57" s="125"/>
      <c r="S57" s="125">
        <f t="shared" si="2"/>
        <v>0</v>
      </c>
      <c r="T57" s="125">
        <f t="shared" si="3"/>
        <v>0</v>
      </c>
      <c r="U57" s="125">
        <f t="shared" si="4"/>
        <v>1</v>
      </c>
      <c r="V57" s="126">
        <f t="shared" si="5"/>
        <v>0</v>
      </c>
      <c r="W57" s="126">
        <f t="shared" si="6"/>
        <v>1</v>
      </c>
      <c r="X57" s="126">
        <f t="shared" si="7"/>
        <v>0</v>
      </c>
      <c r="Y57" s="126">
        <f t="shared" si="8"/>
        <v>0</v>
      </c>
      <c r="Z57" s="126">
        <f t="shared" si="9"/>
        <v>0</v>
      </c>
      <c r="AA57" s="126">
        <f t="shared" si="10"/>
        <v>0</v>
      </c>
      <c r="AB57" s="126">
        <f t="shared" si="11"/>
        <v>0</v>
      </c>
      <c r="AC57" s="126">
        <f t="shared" si="12"/>
        <v>1</v>
      </c>
      <c r="AD57" s="126">
        <f t="shared" si="13"/>
        <v>0</v>
      </c>
      <c r="AE57" s="126">
        <f t="shared" si="14"/>
        <v>0</v>
      </c>
      <c r="AF57" s="125"/>
      <c r="AG57" s="125"/>
      <c r="AH57" s="125">
        <f t="shared" si="15"/>
        <v>3</v>
      </c>
      <c r="AI57" s="125">
        <f t="shared" si="16"/>
        <v>3</v>
      </c>
      <c r="AJ57" s="125" t="str">
        <f t="shared" si="17"/>
        <v>Correct</v>
      </c>
      <c r="AK57" s="125"/>
      <c r="AL57" s="115" t="s">
        <v>99</v>
      </c>
      <c r="AM57" s="115">
        <v>21</v>
      </c>
      <c r="AN57" s="115" t="s">
        <v>181</v>
      </c>
      <c r="AO57" s="115" t="s">
        <v>427</v>
      </c>
      <c r="AP57" s="115" t="s">
        <v>85</v>
      </c>
      <c r="AQ57" s="115" t="s">
        <v>86</v>
      </c>
      <c r="AR57" s="115" t="s">
        <v>459</v>
      </c>
      <c r="AS57" s="115" t="s">
        <v>93</v>
      </c>
      <c r="AT57" s="115" t="s">
        <v>105</v>
      </c>
      <c r="AU57" s="115" t="s">
        <v>113</v>
      </c>
      <c r="AV57" s="115" t="s">
        <v>86</v>
      </c>
    </row>
    <row r="58" spans="1:49">
      <c r="A58" s="115">
        <v>6988289922</v>
      </c>
      <c r="E58" s="115" t="s">
        <v>21</v>
      </c>
      <c r="I58" s="115" t="s">
        <v>25</v>
      </c>
      <c r="M58" s="115" t="s">
        <v>29</v>
      </c>
      <c r="O58" s="125"/>
      <c r="P58" s="125">
        <f t="shared" si="0"/>
        <v>3</v>
      </c>
      <c r="Q58" s="130">
        <f t="shared" si="1"/>
        <v>1</v>
      </c>
      <c r="R58" s="125"/>
      <c r="S58" s="125">
        <f t="shared" si="2"/>
        <v>0</v>
      </c>
      <c r="T58" s="125">
        <f t="shared" si="3"/>
        <v>0</v>
      </c>
      <c r="U58" s="125">
        <f t="shared" si="4"/>
        <v>0</v>
      </c>
      <c r="V58" s="126">
        <f t="shared" si="5"/>
        <v>1</v>
      </c>
      <c r="W58" s="126">
        <f t="shared" si="6"/>
        <v>0</v>
      </c>
      <c r="X58" s="126">
        <f t="shared" si="7"/>
        <v>0</v>
      </c>
      <c r="Y58" s="126">
        <f t="shared" si="8"/>
        <v>0</v>
      </c>
      <c r="Z58" s="126">
        <f t="shared" si="9"/>
        <v>1</v>
      </c>
      <c r="AA58" s="126">
        <f t="shared" si="10"/>
        <v>0</v>
      </c>
      <c r="AB58" s="126">
        <f t="shared" si="11"/>
        <v>0</v>
      </c>
      <c r="AC58" s="126">
        <f t="shared" si="12"/>
        <v>0</v>
      </c>
      <c r="AD58" s="126">
        <f t="shared" si="13"/>
        <v>1</v>
      </c>
      <c r="AE58" s="126">
        <f t="shared" si="14"/>
        <v>0</v>
      </c>
      <c r="AF58" s="125"/>
      <c r="AG58" s="125"/>
      <c r="AH58" s="125">
        <f t="shared" si="15"/>
        <v>3</v>
      </c>
      <c r="AI58" s="125">
        <f t="shared" si="16"/>
        <v>3</v>
      </c>
      <c r="AJ58" s="125" t="str">
        <f t="shared" si="17"/>
        <v>Correct</v>
      </c>
      <c r="AK58" s="125"/>
      <c r="AL58" s="115" t="s">
        <v>99</v>
      </c>
      <c r="AM58" s="115">
        <v>72</v>
      </c>
      <c r="AN58" s="115" t="s">
        <v>84</v>
      </c>
      <c r="AO58" s="115" t="s">
        <v>149</v>
      </c>
      <c r="AP58" s="115" t="s">
        <v>97</v>
      </c>
      <c r="AQ58" s="115" t="s">
        <v>86</v>
      </c>
      <c r="AR58" s="115" t="s">
        <v>87</v>
      </c>
      <c r="AT58" s="115" t="s">
        <v>102</v>
      </c>
      <c r="AU58" s="115" t="s">
        <v>90</v>
      </c>
      <c r="AV58" s="115" t="s">
        <v>91</v>
      </c>
      <c r="AW58" s="115" t="s">
        <v>86</v>
      </c>
    </row>
    <row r="59" spans="1:49">
      <c r="A59" s="115">
        <v>7020567816</v>
      </c>
      <c r="H59" s="115" t="s">
        <v>24</v>
      </c>
      <c r="L59" s="115" t="s">
        <v>28</v>
      </c>
      <c r="M59" s="115" t="s">
        <v>29</v>
      </c>
      <c r="O59" s="125"/>
      <c r="P59" s="125">
        <f t="shared" si="0"/>
        <v>3</v>
      </c>
      <c r="Q59" s="130">
        <f t="shared" si="1"/>
        <v>1</v>
      </c>
      <c r="R59" s="125"/>
      <c r="S59" s="125">
        <f t="shared" si="2"/>
        <v>0</v>
      </c>
      <c r="T59" s="125">
        <f t="shared" si="3"/>
        <v>0</v>
      </c>
      <c r="U59" s="125">
        <f t="shared" si="4"/>
        <v>0</v>
      </c>
      <c r="V59" s="126">
        <f t="shared" si="5"/>
        <v>0</v>
      </c>
      <c r="W59" s="126">
        <f t="shared" si="6"/>
        <v>0</v>
      </c>
      <c r="X59" s="126">
        <f t="shared" si="7"/>
        <v>0</v>
      </c>
      <c r="Y59" s="126">
        <f t="shared" si="8"/>
        <v>1</v>
      </c>
      <c r="Z59" s="126">
        <f t="shared" si="9"/>
        <v>0</v>
      </c>
      <c r="AA59" s="126">
        <f t="shared" si="10"/>
        <v>0</v>
      </c>
      <c r="AB59" s="126">
        <f t="shared" si="11"/>
        <v>0</v>
      </c>
      <c r="AC59" s="126">
        <f t="shared" si="12"/>
        <v>1</v>
      </c>
      <c r="AD59" s="126">
        <f t="shared" si="13"/>
        <v>1</v>
      </c>
      <c r="AE59" s="126">
        <f t="shared" si="14"/>
        <v>0</v>
      </c>
      <c r="AF59" s="125"/>
      <c r="AG59" s="125"/>
      <c r="AH59" s="125">
        <f t="shared" si="15"/>
        <v>3</v>
      </c>
      <c r="AI59" s="125">
        <f t="shared" si="16"/>
        <v>3</v>
      </c>
      <c r="AJ59" s="125" t="str">
        <f t="shared" si="17"/>
        <v>Correct</v>
      </c>
      <c r="AK59" s="125"/>
      <c r="AL59" s="115" t="s">
        <v>83</v>
      </c>
      <c r="AM59" s="115">
        <v>33</v>
      </c>
      <c r="AN59" s="115" t="s">
        <v>84</v>
      </c>
      <c r="AQ59" s="115" t="s">
        <v>91</v>
      </c>
      <c r="AR59" s="115" t="s">
        <v>108</v>
      </c>
      <c r="AS59" s="115" t="s">
        <v>93</v>
      </c>
      <c r="AT59" s="115" t="s">
        <v>105</v>
      </c>
      <c r="AU59" s="115" t="s">
        <v>98</v>
      </c>
      <c r="AV59" s="115" t="s">
        <v>91</v>
      </c>
      <c r="AW59" s="115" t="s">
        <v>91</v>
      </c>
    </row>
    <row r="60" spans="1:49">
      <c r="A60" s="115">
        <v>5584412974</v>
      </c>
      <c r="N60" s="115" t="s">
        <v>30</v>
      </c>
      <c r="O60" s="125"/>
      <c r="P60" s="125">
        <f t="shared" si="0"/>
        <v>1</v>
      </c>
      <c r="Q60" s="130">
        <f t="shared" si="1"/>
        <v>3</v>
      </c>
      <c r="R60" s="125"/>
      <c r="S60" s="125">
        <f t="shared" si="2"/>
        <v>0</v>
      </c>
      <c r="T60" s="125">
        <f t="shared" si="3"/>
        <v>0</v>
      </c>
      <c r="U60" s="125">
        <f t="shared" si="4"/>
        <v>0</v>
      </c>
      <c r="V60" s="126">
        <f t="shared" si="5"/>
        <v>0</v>
      </c>
      <c r="W60" s="126">
        <f t="shared" si="6"/>
        <v>0</v>
      </c>
      <c r="X60" s="126">
        <f t="shared" si="7"/>
        <v>0</v>
      </c>
      <c r="Y60" s="126">
        <f t="shared" si="8"/>
        <v>0</v>
      </c>
      <c r="Z60" s="126">
        <f t="shared" si="9"/>
        <v>0</v>
      </c>
      <c r="AA60" s="126">
        <f t="shared" si="10"/>
        <v>0</v>
      </c>
      <c r="AB60" s="126">
        <f t="shared" si="11"/>
        <v>0</v>
      </c>
      <c r="AC60" s="126">
        <f t="shared" si="12"/>
        <v>0</v>
      </c>
      <c r="AD60" s="126">
        <f t="shared" si="13"/>
        <v>0</v>
      </c>
      <c r="AE60" s="126">
        <f t="shared" si="14"/>
        <v>1</v>
      </c>
      <c r="AF60" s="125"/>
      <c r="AG60" s="125"/>
      <c r="AH60" s="125">
        <f t="shared" si="15"/>
        <v>1</v>
      </c>
      <c r="AI60" s="125">
        <f t="shared" si="16"/>
        <v>1</v>
      </c>
      <c r="AJ60" s="125" t="str">
        <f t="shared" si="17"/>
        <v>Correct</v>
      </c>
      <c r="AK60" s="125"/>
      <c r="AL60" s="115" t="s">
        <v>83</v>
      </c>
      <c r="AM60" s="115">
        <v>52</v>
      </c>
      <c r="AN60" s="115" t="s">
        <v>181</v>
      </c>
      <c r="AO60" s="115" t="s">
        <v>438</v>
      </c>
      <c r="AP60" s="115" t="s">
        <v>85</v>
      </c>
      <c r="AQ60" s="115" t="s">
        <v>86</v>
      </c>
      <c r="AR60" s="115" t="s">
        <v>87</v>
      </c>
      <c r="AS60" s="115" t="s">
        <v>88</v>
      </c>
      <c r="AT60" s="115" t="s">
        <v>94</v>
      </c>
      <c r="AU60" s="115" t="s">
        <v>90</v>
      </c>
      <c r="AV60" s="115" t="s">
        <v>91</v>
      </c>
      <c r="AW60" s="115" t="s">
        <v>91</v>
      </c>
    </row>
    <row r="61" spans="1:49">
      <c r="A61" s="115">
        <v>7011540571</v>
      </c>
      <c r="D61" s="115" t="s">
        <v>20</v>
      </c>
      <c r="E61" s="115" t="s">
        <v>21</v>
      </c>
      <c r="I61" s="115" t="s">
        <v>25</v>
      </c>
      <c r="O61" s="125"/>
      <c r="P61" s="125">
        <f t="shared" si="0"/>
        <v>3</v>
      </c>
      <c r="Q61" s="130">
        <f t="shared" si="1"/>
        <v>1</v>
      </c>
      <c r="R61" s="125"/>
      <c r="S61" s="125">
        <f t="shared" si="2"/>
        <v>0</v>
      </c>
      <c r="T61" s="125">
        <f t="shared" si="3"/>
        <v>0</v>
      </c>
      <c r="U61" s="125">
        <f t="shared" si="4"/>
        <v>1</v>
      </c>
      <c r="V61" s="126">
        <f t="shared" si="5"/>
        <v>1</v>
      </c>
      <c r="W61" s="126">
        <f t="shared" si="6"/>
        <v>0</v>
      </c>
      <c r="X61" s="126">
        <f t="shared" si="7"/>
        <v>0</v>
      </c>
      <c r="Y61" s="126">
        <f t="shared" si="8"/>
        <v>0</v>
      </c>
      <c r="Z61" s="126">
        <f t="shared" si="9"/>
        <v>1</v>
      </c>
      <c r="AA61" s="126">
        <f t="shared" si="10"/>
        <v>0</v>
      </c>
      <c r="AB61" s="126">
        <f t="shared" si="11"/>
        <v>0</v>
      </c>
      <c r="AC61" s="126">
        <f t="shared" si="12"/>
        <v>0</v>
      </c>
      <c r="AD61" s="126">
        <f t="shared" si="13"/>
        <v>0</v>
      </c>
      <c r="AE61" s="126">
        <f t="shared" si="14"/>
        <v>0</v>
      </c>
      <c r="AF61" s="125"/>
      <c r="AG61" s="125"/>
      <c r="AH61" s="125">
        <f t="shared" si="15"/>
        <v>3</v>
      </c>
      <c r="AI61" s="125">
        <f t="shared" si="16"/>
        <v>3</v>
      </c>
      <c r="AJ61" s="125" t="str">
        <f t="shared" si="17"/>
        <v>Correct</v>
      </c>
      <c r="AK61" s="125"/>
      <c r="AL61" s="115" t="s">
        <v>83</v>
      </c>
      <c r="AN61" s="115" t="s">
        <v>84</v>
      </c>
      <c r="AO61" s="115" t="s">
        <v>143</v>
      </c>
      <c r="AQ61" s="115" t="s">
        <v>91</v>
      </c>
      <c r="AR61" s="115" t="s">
        <v>108</v>
      </c>
      <c r="AS61" s="115" t="s">
        <v>93</v>
      </c>
      <c r="AT61" s="115" t="s">
        <v>89</v>
      </c>
      <c r="AV61" s="115" t="s">
        <v>91</v>
      </c>
      <c r="AW61" s="115" t="s">
        <v>86</v>
      </c>
    </row>
    <row r="62" spans="1:49">
      <c r="A62" s="115">
        <v>7020347529</v>
      </c>
      <c r="L62" s="115" t="s">
        <v>28</v>
      </c>
      <c r="O62" s="125"/>
      <c r="P62" s="125">
        <f t="shared" si="0"/>
        <v>1</v>
      </c>
      <c r="Q62" s="130">
        <f t="shared" si="1"/>
        <v>3</v>
      </c>
      <c r="R62" s="125"/>
      <c r="S62" s="125">
        <f t="shared" si="2"/>
        <v>0</v>
      </c>
      <c r="T62" s="125">
        <f t="shared" si="3"/>
        <v>0</v>
      </c>
      <c r="U62" s="125">
        <f t="shared" si="4"/>
        <v>0</v>
      </c>
      <c r="V62" s="126">
        <f t="shared" si="5"/>
        <v>0</v>
      </c>
      <c r="W62" s="126">
        <f t="shared" si="6"/>
        <v>0</v>
      </c>
      <c r="X62" s="126">
        <f t="shared" si="7"/>
        <v>0</v>
      </c>
      <c r="Y62" s="126">
        <f t="shared" si="8"/>
        <v>0</v>
      </c>
      <c r="Z62" s="126">
        <f t="shared" si="9"/>
        <v>0</v>
      </c>
      <c r="AA62" s="126">
        <f t="shared" si="10"/>
        <v>0</v>
      </c>
      <c r="AB62" s="126">
        <f t="shared" si="11"/>
        <v>0</v>
      </c>
      <c r="AC62" s="126">
        <f t="shared" si="12"/>
        <v>1</v>
      </c>
      <c r="AD62" s="126">
        <f t="shared" si="13"/>
        <v>0</v>
      </c>
      <c r="AE62" s="126">
        <f t="shared" si="14"/>
        <v>0</v>
      </c>
      <c r="AF62" s="125"/>
      <c r="AG62" s="125"/>
      <c r="AH62" s="125">
        <f t="shared" si="15"/>
        <v>1</v>
      </c>
      <c r="AI62" s="125">
        <f t="shared" si="16"/>
        <v>1</v>
      </c>
      <c r="AJ62" s="125" t="str">
        <f t="shared" si="17"/>
        <v>Correct</v>
      </c>
      <c r="AK62" s="125"/>
      <c r="AL62" s="115" t="s">
        <v>99</v>
      </c>
      <c r="AM62" s="115">
        <v>37</v>
      </c>
      <c r="AN62" s="115" t="s">
        <v>181</v>
      </c>
      <c r="AO62" s="115" t="s">
        <v>221</v>
      </c>
      <c r="AP62" s="115" t="s">
        <v>85</v>
      </c>
      <c r="AQ62" s="115" t="s">
        <v>86</v>
      </c>
      <c r="AR62" s="115" t="s">
        <v>87</v>
      </c>
      <c r="AS62" s="115" t="s">
        <v>101</v>
      </c>
      <c r="AT62" s="115" t="s">
        <v>102</v>
      </c>
      <c r="AU62" s="115" t="s">
        <v>90</v>
      </c>
      <c r="AV62" s="115" t="s">
        <v>91</v>
      </c>
      <c r="AW62" s="115" t="s">
        <v>91</v>
      </c>
    </row>
    <row r="63" spans="1:49">
      <c r="A63" s="115">
        <v>5588240909</v>
      </c>
      <c r="E63" s="115" t="s">
        <v>21</v>
      </c>
      <c r="J63" s="115" t="s">
        <v>26</v>
      </c>
      <c r="N63" s="115" t="s">
        <v>30</v>
      </c>
      <c r="O63" s="125"/>
      <c r="P63" s="125">
        <f t="shared" si="0"/>
        <v>3</v>
      </c>
      <c r="Q63" s="130">
        <f t="shared" si="1"/>
        <v>1</v>
      </c>
      <c r="R63" s="125"/>
      <c r="S63" s="125">
        <f t="shared" si="2"/>
        <v>0</v>
      </c>
      <c r="T63" s="125">
        <f t="shared" si="3"/>
        <v>0</v>
      </c>
      <c r="U63" s="125">
        <f t="shared" si="4"/>
        <v>0</v>
      </c>
      <c r="V63" s="126">
        <f t="shared" si="5"/>
        <v>1</v>
      </c>
      <c r="W63" s="126">
        <f t="shared" si="6"/>
        <v>0</v>
      </c>
      <c r="X63" s="126">
        <f t="shared" si="7"/>
        <v>0</v>
      </c>
      <c r="Y63" s="126">
        <f t="shared" si="8"/>
        <v>0</v>
      </c>
      <c r="Z63" s="126">
        <f t="shared" si="9"/>
        <v>0</v>
      </c>
      <c r="AA63" s="126">
        <f t="shared" si="10"/>
        <v>1</v>
      </c>
      <c r="AB63" s="126">
        <f t="shared" si="11"/>
        <v>0</v>
      </c>
      <c r="AC63" s="126">
        <f t="shared" si="12"/>
        <v>0</v>
      </c>
      <c r="AD63" s="126">
        <f t="shared" si="13"/>
        <v>0</v>
      </c>
      <c r="AE63" s="126">
        <f t="shared" si="14"/>
        <v>1</v>
      </c>
      <c r="AF63" s="125"/>
      <c r="AG63" s="125"/>
      <c r="AH63" s="125">
        <f t="shared" si="15"/>
        <v>3</v>
      </c>
      <c r="AI63" s="125">
        <f t="shared" si="16"/>
        <v>3</v>
      </c>
      <c r="AJ63" s="125" t="str">
        <f t="shared" si="17"/>
        <v>Correct</v>
      </c>
      <c r="AK63" s="125"/>
      <c r="AL63" s="115" t="s">
        <v>99</v>
      </c>
      <c r="AM63" s="115">
        <v>28</v>
      </c>
      <c r="AN63" s="115" t="s">
        <v>432</v>
      </c>
      <c r="AP63" s="115" t="s">
        <v>443</v>
      </c>
      <c r="AQ63" s="115" t="s">
        <v>91</v>
      </c>
      <c r="AR63" s="115" t="s">
        <v>108</v>
      </c>
      <c r="AS63" s="115" t="s">
        <v>93</v>
      </c>
      <c r="AT63" s="115" t="s">
        <v>102</v>
      </c>
      <c r="AU63" s="115" t="s">
        <v>90</v>
      </c>
      <c r="AV63" s="115" t="s">
        <v>91</v>
      </c>
    </row>
    <row r="64" spans="1:49">
      <c r="A64" s="115">
        <v>5597267091</v>
      </c>
      <c r="E64" s="115" t="s">
        <v>21</v>
      </c>
      <c r="O64" s="125"/>
      <c r="P64" s="125">
        <f t="shared" si="0"/>
        <v>1</v>
      </c>
      <c r="Q64" s="130">
        <f t="shared" si="1"/>
        <v>3</v>
      </c>
      <c r="R64" s="125"/>
      <c r="S64" s="125">
        <f t="shared" si="2"/>
        <v>0</v>
      </c>
      <c r="T64" s="125">
        <f t="shared" si="3"/>
        <v>0</v>
      </c>
      <c r="U64" s="125">
        <f t="shared" si="4"/>
        <v>0</v>
      </c>
      <c r="V64" s="126">
        <f t="shared" si="5"/>
        <v>1</v>
      </c>
      <c r="W64" s="126">
        <f t="shared" si="6"/>
        <v>0</v>
      </c>
      <c r="X64" s="126">
        <f t="shared" si="7"/>
        <v>0</v>
      </c>
      <c r="Y64" s="126">
        <f t="shared" si="8"/>
        <v>0</v>
      </c>
      <c r="Z64" s="126">
        <f t="shared" si="9"/>
        <v>0</v>
      </c>
      <c r="AA64" s="126">
        <f t="shared" si="10"/>
        <v>0</v>
      </c>
      <c r="AB64" s="126">
        <f t="shared" si="11"/>
        <v>0</v>
      </c>
      <c r="AC64" s="126">
        <f t="shared" si="12"/>
        <v>0</v>
      </c>
      <c r="AD64" s="126">
        <f t="shared" si="13"/>
        <v>0</v>
      </c>
      <c r="AE64" s="126">
        <f t="shared" si="14"/>
        <v>0</v>
      </c>
      <c r="AF64" s="125"/>
      <c r="AG64" s="125"/>
      <c r="AH64" s="125">
        <f t="shared" si="15"/>
        <v>1</v>
      </c>
      <c r="AI64" s="125">
        <f t="shared" si="16"/>
        <v>1</v>
      </c>
      <c r="AJ64" s="125" t="str">
        <f t="shared" si="17"/>
        <v>Correct</v>
      </c>
      <c r="AK64" s="125"/>
      <c r="AL64" s="115" t="s">
        <v>99</v>
      </c>
      <c r="AM64" s="115">
        <v>32</v>
      </c>
      <c r="AN64" s="115" t="s">
        <v>84</v>
      </c>
      <c r="AO64" s="115" t="s">
        <v>453</v>
      </c>
      <c r="AP64" s="115" t="s">
        <v>443</v>
      </c>
      <c r="AQ64" s="115" t="s">
        <v>91</v>
      </c>
      <c r="AR64" s="115" t="s">
        <v>108</v>
      </c>
      <c r="AS64" s="115" t="s">
        <v>93</v>
      </c>
      <c r="AT64" s="115" t="s">
        <v>109</v>
      </c>
      <c r="AU64" s="115" t="s">
        <v>113</v>
      </c>
      <c r="AV64" s="115" t="s">
        <v>91</v>
      </c>
    </row>
    <row r="65" spans="1:49">
      <c r="A65" s="115">
        <v>5602845451</v>
      </c>
      <c r="E65" s="115" t="s">
        <v>21</v>
      </c>
      <c r="G65" s="115" t="s">
        <v>23</v>
      </c>
      <c r="J65" s="115" t="s">
        <v>26</v>
      </c>
      <c r="O65" s="125"/>
      <c r="P65" s="125">
        <f t="shared" si="0"/>
        <v>3</v>
      </c>
      <c r="Q65" s="130">
        <f t="shared" si="1"/>
        <v>1</v>
      </c>
      <c r="R65" s="125"/>
      <c r="S65" s="125">
        <f t="shared" si="2"/>
        <v>0</v>
      </c>
      <c r="T65" s="125">
        <f t="shared" si="3"/>
        <v>0</v>
      </c>
      <c r="U65" s="125">
        <f t="shared" si="4"/>
        <v>0</v>
      </c>
      <c r="V65" s="126">
        <f t="shared" si="5"/>
        <v>1</v>
      </c>
      <c r="W65" s="126">
        <f t="shared" si="6"/>
        <v>0</v>
      </c>
      <c r="X65" s="126">
        <f t="shared" si="7"/>
        <v>1</v>
      </c>
      <c r="Y65" s="126">
        <f t="shared" si="8"/>
        <v>0</v>
      </c>
      <c r="Z65" s="126">
        <f t="shared" si="9"/>
        <v>0</v>
      </c>
      <c r="AA65" s="126">
        <f t="shared" si="10"/>
        <v>1</v>
      </c>
      <c r="AB65" s="126">
        <f t="shared" si="11"/>
        <v>0</v>
      </c>
      <c r="AC65" s="126">
        <f t="shared" si="12"/>
        <v>0</v>
      </c>
      <c r="AD65" s="126">
        <f t="shared" si="13"/>
        <v>0</v>
      </c>
      <c r="AE65" s="126">
        <f t="shared" si="14"/>
        <v>0</v>
      </c>
      <c r="AF65" s="125"/>
      <c r="AG65" s="125"/>
      <c r="AH65" s="125">
        <f t="shared" si="15"/>
        <v>3</v>
      </c>
      <c r="AI65" s="125">
        <f t="shared" si="16"/>
        <v>3</v>
      </c>
      <c r="AJ65" s="125" t="str">
        <f t="shared" si="17"/>
        <v>Correct</v>
      </c>
      <c r="AK65" s="125"/>
      <c r="AL65" s="115"/>
    </row>
    <row r="66" spans="1:49">
      <c r="A66" s="115">
        <v>7011078670</v>
      </c>
      <c r="D66" s="115" t="s">
        <v>20</v>
      </c>
      <c r="J66" s="115" t="s">
        <v>26</v>
      </c>
      <c r="N66" s="115" t="s">
        <v>30</v>
      </c>
      <c r="O66" s="125"/>
      <c r="P66" s="125">
        <f t="shared" ref="P66:P129" si="18">COUNTA(B66:N66)</f>
        <v>3</v>
      </c>
      <c r="Q66" s="130">
        <f t="shared" ref="Q66:Q129" si="19">3/P66</f>
        <v>1</v>
      </c>
      <c r="R66" s="125"/>
      <c r="S66" s="125">
        <f t="shared" ref="S66:S129" si="20">IF($P66&lt;3,IF($B66=$B$1,1,0),IF($B66=$B$1,$Q66,0))</f>
        <v>0</v>
      </c>
      <c r="T66" s="125">
        <f t="shared" ref="T66:T129" si="21">IF($P66&lt;3,IF($C66=$C$1,1,0),IF($C66=$C$1,$Q66,0))</f>
        <v>0</v>
      </c>
      <c r="U66" s="125">
        <f t="shared" ref="U66:U129" si="22">IF($P66&lt;3,IF($D66=$D$1,1,0),IF($D66=$D$1,$Q66,0))</f>
        <v>1</v>
      </c>
      <c r="V66" s="126">
        <f t="shared" ref="V66:V129" si="23">IF($P66&lt;3,IF($E66=$E$1,1,0),IF($E66=$E$1,$Q66,0))</f>
        <v>0</v>
      </c>
      <c r="W66" s="126">
        <f t="shared" ref="W66:W129" si="24">IF($P66&lt;3,IF($F66=$F$1,1,0),IF($F66=$F$1,$Q66,0))</f>
        <v>0</v>
      </c>
      <c r="X66" s="126">
        <f t="shared" ref="X66:X129" si="25">IF($P66&lt;3,IF($G66=$G$1,1,0),IF($G66=$G$1,$Q66,0))</f>
        <v>0</v>
      </c>
      <c r="Y66" s="126">
        <f t="shared" ref="Y66:Y129" si="26">IF($P66&lt;3,IF($H66=$H$1,1,0),IF($H66=$H$1,$Q66,0))</f>
        <v>0</v>
      </c>
      <c r="Z66" s="126">
        <f t="shared" ref="Z66:Z129" si="27">IF($P66&lt;3,IF($I66=$I$1,1,0),IF($I66=$I$1,$Q66,0))</f>
        <v>0</v>
      </c>
      <c r="AA66" s="126">
        <f t="shared" ref="AA66:AA129" si="28">IF($P66&lt;3,IF($J66=$J$1,1,0),IF($J66=$J$1,$Q66,0))</f>
        <v>1</v>
      </c>
      <c r="AB66" s="126">
        <f t="shared" ref="AB66:AB129" si="29">IF($P66&lt;3,IF($K66=$K$1,1,0),IF($K66=$K$1,$Q66,0))</f>
        <v>0</v>
      </c>
      <c r="AC66" s="126">
        <f t="shared" ref="AC66:AC129" si="30">IF($P66&lt;3,IF($L66=$L$1,1,0),IF($L66=$L$1,$Q66,0))</f>
        <v>0</v>
      </c>
      <c r="AD66" s="126">
        <f t="shared" ref="AD66:AD129" si="31">IF($P66&lt;3,IF($M66=$M$1,1,0),IF($M66=$M$1,$Q66,0))</f>
        <v>0</v>
      </c>
      <c r="AE66" s="126">
        <f t="shared" ref="AE66:AE129" si="32">IF($P66&lt;3,IF($N66=$N$1,1,0),IF($N66=$N$1,$Q66,0))</f>
        <v>1</v>
      </c>
      <c r="AF66" s="125"/>
      <c r="AG66" s="125"/>
      <c r="AH66" s="125">
        <f t="shared" ref="AH66:AH129" si="33">SUM(S66:AE66)</f>
        <v>3</v>
      </c>
      <c r="AI66" s="125">
        <f t="shared" ref="AI66:AI129" si="34">P66</f>
        <v>3</v>
      </c>
      <c r="AJ66" s="125" t="str">
        <f t="shared" ref="AJ66:AJ129" si="35">IF(AH66=AI66,"Correct",IF(AH66=3,"Correct","Wrong"))</f>
        <v>Correct</v>
      </c>
      <c r="AK66" s="125"/>
      <c r="AL66" s="115" t="s">
        <v>83</v>
      </c>
      <c r="AM66" s="115">
        <v>31</v>
      </c>
      <c r="AN66" s="115" t="s">
        <v>181</v>
      </c>
      <c r="AO66" s="115" t="s">
        <v>223</v>
      </c>
      <c r="AP66" s="115" t="s">
        <v>92</v>
      </c>
      <c r="AQ66" s="115" t="s">
        <v>86</v>
      </c>
      <c r="AR66" s="115" t="s">
        <v>87</v>
      </c>
      <c r="AS66" s="115" t="s">
        <v>88</v>
      </c>
      <c r="AT66" s="115" t="s">
        <v>89</v>
      </c>
      <c r="AU66" s="115" t="s">
        <v>90</v>
      </c>
      <c r="AV66" s="115" t="s">
        <v>91</v>
      </c>
      <c r="AW66" s="115" t="s">
        <v>91</v>
      </c>
    </row>
    <row r="67" spans="1:49">
      <c r="A67" s="115">
        <v>6985160673</v>
      </c>
      <c r="C67" s="115" t="s">
        <v>19</v>
      </c>
      <c r="D67" s="115" t="s">
        <v>20</v>
      </c>
      <c r="J67" s="115" t="s">
        <v>26</v>
      </c>
      <c r="L67" s="115" t="s">
        <v>28</v>
      </c>
      <c r="O67" s="125"/>
      <c r="P67" s="125">
        <f t="shared" si="18"/>
        <v>4</v>
      </c>
      <c r="Q67" s="130">
        <f t="shared" si="19"/>
        <v>0.75</v>
      </c>
      <c r="R67" s="125"/>
      <c r="S67" s="125">
        <f t="shared" si="20"/>
        <v>0</v>
      </c>
      <c r="T67" s="125">
        <f t="shared" si="21"/>
        <v>0.75</v>
      </c>
      <c r="U67" s="125">
        <f t="shared" si="22"/>
        <v>0.75</v>
      </c>
      <c r="V67" s="126">
        <f t="shared" si="23"/>
        <v>0</v>
      </c>
      <c r="W67" s="126">
        <f t="shared" si="24"/>
        <v>0</v>
      </c>
      <c r="X67" s="126">
        <f t="shared" si="25"/>
        <v>0</v>
      </c>
      <c r="Y67" s="126">
        <f t="shared" si="26"/>
        <v>0</v>
      </c>
      <c r="Z67" s="126">
        <f t="shared" si="27"/>
        <v>0</v>
      </c>
      <c r="AA67" s="126">
        <f t="shared" si="28"/>
        <v>0.75</v>
      </c>
      <c r="AB67" s="126">
        <f t="shared" si="29"/>
        <v>0</v>
      </c>
      <c r="AC67" s="126">
        <f t="shared" si="30"/>
        <v>0.75</v>
      </c>
      <c r="AD67" s="126">
        <f t="shared" si="31"/>
        <v>0</v>
      </c>
      <c r="AE67" s="126">
        <f t="shared" si="32"/>
        <v>0</v>
      </c>
      <c r="AF67" s="125"/>
      <c r="AG67" s="125"/>
      <c r="AH67" s="125">
        <f t="shared" si="33"/>
        <v>3</v>
      </c>
      <c r="AI67" s="125">
        <f t="shared" si="34"/>
        <v>4</v>
      </c>
      <c r="AJ67" s="125" t="str">
        <f t="shared" si="35"/>
        <v>Correct</v>
      </c>
      <c r="AK67" s="125"/>
      <c r="AL67" s="115" t="s">
        <v>99</v>
      </c>
      <c r="AM67" s="115">
        <v>58</v>
      </c>
      <c r="AN67" s="115" t="s">
        <v>181</v>
      </c>
      <c r="AO67" s="115" t="s">
        <v>239</v>
      </c>
      <c r="AP67" s="115" t="s">
        <v>85</v>
      </c>
      <c r="AQ67" s="115" t="s">
        <v>86</v>
      </c>
      <c r="AR67" s="115" t="s">
        <v>87</v>
      </c>
      <c r="AS67" s="115" t="s">
        <v>100</v>
      </c>
      <c r="AT67" s="115" t="s">
        <v>102</v>
      </c>
      <c r="AU67" s="115" t="s">
        <v>90</v>
      </c>
      <c r="AV67" s="115" t="s">
        <v>91</v>
      </c>
      <c r="AW67" s="115" t="s">
        <v>91</v>
      </c>
    </row>
    <row r="68" spans="1:49">
      <c r="A68" s="115">
        <v>5586741974</v>
      </c>
      <c r="I68" s="115" t="s">
        <v>25</v>
      </c>
      <c r="O68" s="125"/>
      <c r="P68" s="125">
        <f t="shared" si="18"/>
        <v>1</v>
      </c>
      <c r="Q68" s="130">
        <f t="shared" si="19"/>
        <v>3</v>
      </c>
      <c r="R68" s="125"/>
      <c r="S68" s="125">
        <f t="shared" si="20"/>
        <v>0</v>
      </c>
      <c r="T68" s="125">
        <f t="shared" si="21"/>
        <v>0</v>
      </c>
      <c r="U68" s="125">
        <f t="shared" si="22"/>
        <v>0</v>
      </c>
      <c r="V68" s="126">
        <f t="shared" si="23"/>
        <v>0</v>
      </c>
      <c r="W68" s="126">
        <f t="shared" si="24"/>
        <v>0</v>
      </c>
      <c r="X68" s="126">
        <f t="shared" si="25"/>
        <v>0</v>
      </c>
      <c r="Y68" s="126">
        <f t="shared" si="26"/>
        <v>0</v>
      </c>
      <c r="Z68" s="126">
        <f t="shared" si="27"/>
        <v>1</v>
      </c>
      <c r="AA68" s="126">
        <f t="shared" si="28"/>
        <v>0</v>
      </c>
      <c r="AB68" s="126">
        <f t="shared" si="29"/>
        <v>0</v>
      </c>
      <c r="AC68" s="126">
        <f t="shared" si="30"/>
        <v>0</v>
      </c>
      <c r="AD68" s="126">
        <f t="shared" si="31"/>
        <v>0</v>
      </c>
      <c r="AE68" s="126">
        <f t="shared" si="32"/>
        <v>0</v>
      </c>
      <c r="AF68" s="125"/>
      <c r="AG68" s="125"/>
      <c r="AH68" s="125">
        <f t="shared" si="33"/>
        <v>1</v>
      </c>
      <c r="AI68" s="125">
        <f t="shared" si="34"/>
        <v>1</v>
      </c>
      <c r="AJ68" s="125" t="str">
        <f t="shared" si="35"/>
        <v>Correct</v>
      </c>
      <c r="AK68" s="125"/>
      <c r="AL68" s="115" t="s">
        <v>83</v>
      </c>
      <c r="AM68" s="115">
        <v>80</v>
      </c>
      <c r="AN68" s="115" t="s">
        <v>181</v>
      </c>
      <c r="AO68" s="115" t="s">
        <v>211</v>
      </c>
      <c r="AP68" s="115" t="s">
        <v>85</v>
      </c>
      <c r="AQ68" s="115" t="s">
        <v>86</v>
      </c>
      <c r="AR68" s="115" t="s">
        <v>87</v>
      </c>
      <c r="AS68" s="115" t="s">
        <v>93</v>
      </c>
      <c r="AT68" s="115" t="s">
        <v>102</v>
      </c>
      <c r="AU68" s="115" t="s">
        <v>106</v>
      </c>
      <c r="AV68" s="115" t="s">
        <v>91</v>
      </c>
      <c r="AW68" s="115" t="s">
        <v>86</v>
      </c>
    </row>
    <row r="69" spans="1:49">
      <c r="A69" s="115">
        <v>7011536823</v>
      </c>
      <c r="D69" s="115" t="s">
        <v>20</v>
      </c>
      <c r="M69" s="115" t="s">
        <v>29</v>
      </c>
      <c r="O69" s="125"/>
      <c r="P69" s="125">
        <f t="shared" si="18"/>
        <v>2</v>
      </c>
      <c r="Q69" s="130">
        <f t="shared" si="19"/>
        <v>1.5</v>
      </c>
      <c r="R69" s="125"/>
      <c r="S69" s="125">
        <f t="shared" si="20"/>
        <v>0</v>
      </c>
      <c r="T69" s="125">
        <f t="shared" si="21"/>
        <v>0</v>
      </c>
      <c r="U69" s="125">
        <f t="shared" si="22"/>
        <v>1</v>
      </c>
      <c r="V69" s="126">
        <f t="shared" si="23"/>
        <v>0</v>
      </c>
      <c r="W69" s="126">
        <f t="shared" si="24"/>
        <v>0</v>
      </c>
      <c r="X69" s="126">
        <f t="shared" si="25"/>
        <v>0</v>
      </c>
      <c r="Y69" s="126">
        <f t="shared" si="26"/>
        <v>0</v>
      </c>
      <c r="Z69" s="126">
        <f t="shared" si="27"/>
        <v>0</v>
      </c>
      <c r="AA69" s="126">
        <f t="shared" si="28"/>
        <v>0</v>
      </c>
      <c r="AB69" s="126">
        <f t="shared" si="29"/>
        <v>0</v>
      </c>
      <c r="AC69" s="126">
        <f t="shared" si="30"/>
        <v>0</v>
      </c>
      <c r="AD69" s="126">
        <f t="shared" si="31"/>
        <v>1</v>
      </c>
      <c r="AE69" s="126">
        <f t="shared" si="32"/>
        <v>0</v>
      </c>
      <c r="AF69" s="125"/>
      <c r="AG69" s="125"/>
      <c r="AH69" s="125">
        <f t="shared" si="33"/>
        <v>2</v>
      </c>
      <c r="AI69" s="125">
        <f t="shared" si="34"/>
        <v>2</v>
      </c>
      <c r="AJ69" s="125" t="str">
        <f t="shared" si="35"/>
        <v>Correct</v>
      </c>
      <c r="AK69" s="125"/>
      <c r="AL69" s="115" t="s">
        <v>83</v>
      </c>
      <c r="AM69" s="115">
        <v>89</v>
      </c>
      <c r="AN69" s="115" t="s">
        <v>181</v>
      </c>
      <c r="AO69" s="115" t="s">
        <v>208</v>
      </c>
      <c r="AP69" s="115" t="s">
        <v>85</v>
      </c>
      <c r="AQ69" s="115" t="s">
        <v>86</v>
      </c>
      <c r="AR69" s="115" t="s">
        <v>87</v>
      </c>
      <c r="AT69" s="115" t="s">
        <v>111</v>
      </c>
      <c r="AU69" s="115" t="s">
        <v>106</v>
      </c>
      <c r="AV69" s="115" t="s">
        <v>91</v>
      </c>
      <c r="AW69" s="115" t="s">
        <v>86</v>
      </c>
    </row>
    <row r="70" spans="1:49">
      <c r="A70" s="115">
        <v>7020356056</v>
      </c>
      <c r="B70" s="115" t="s">
        <v>18</v>
      </c>
      <c r="I70" s="115" t="s">
        <v>25</v>
      </c>
      <c r="K70" s="115" t="s">
        <v>27</v>
      </c>
      <c r="O70" s="125"/>
      <c r="P70" s="125">
        <f t="shared" si="18"/>
        <v>3</v>
      </c>
      <c r="Q70" s="130">
        <f t="shared" si="19"/>
        <v>1</v>
      </c>
      <c r="R70" s="125"/>
      <c r="S70" s="125">
        <f t="shared" si="20"/>
        <v>1</v>
      </c>
      <c r="T70" s="125">
        <f t="shared" si="21"/>
        <v>0</v>
      </c>
      <c r="U70" s="125">
        <f t="shared" si="22"/>
        <v>0</v>
      </c>
      <c r="V70" s="126">
        <f t="shared" si="23"/>
        <v>0</v>
      </c>
      <c r="W70" s="126">
        <f t="shared" si="24"/>
        <v>0</v>
      </c>
      <c r="X70" s="126">
        <f t="shared" si="25"/>
        <v>0</v>
      </c>
      <c r="Y70" s="126">
        <f t="shared" si="26"/>
        <v>0</v>
      </c>
      <c r="Z70" s="126">
        <f t="shared" si="27"/>
        <v>1</v>
      </c>
      <c r="AA70" s="126">
        <f t="shared" si="28"/>
        <v>0</v>
      </c>
      <c r="AB70" s="126">
        <f t="shared" si="29"/>
        <v>1</v>
      </c>
      <c r="AC70" s="126">
        <f t="shared" si="30"/>
        <v>0</v>
      </c>
      <c r="AD70" s="126">
        <f t="shared" si="31"/>
        <v>0</v>
      </c>
      <c r="AE70" s="126">
        <f t="shared" si="32"/>
        <v>0</v>
      </c>
      <c r="AF70" s="125"/>
      <c r="AG70" s="125"/>
      <c r="AH70" s="125">
        <f t="shared" si="33"/>
        <v>3</v>
      </c>
      <c r="AI70" s="125">
        <f t="shared" si="34"/>
        <v>3</v>
      </c>
      <c r="AJ70" s="125" t="str">
        <f t="shared" si="35"/>
        <v>Correct</v>
      </c>
      <c r="AK70" s="125"/>
      <c r="AL70" s="115" t="s">
        <v>83</v>
      </c>
      <c r="AM70" s="115">
        <v>52</v>
      </c>
      <c r="AN70" s="115" t="s">
        <v>181</v>
      </c>
      <c r="AO70" s="115" t="s">
        <v>240</v>
      </c>
      <c r="AP70" s="115" t="s">
        <v>85</v>
      </c>
      <c r="AQ70" s="115" t="s">
        <v>86</v>
      </c>
      <c r="AR70" s="115" t="s">
        <v>87</v>
      </c>
      <c r="AS70" s="115" t="s">
        <v>104</v>
      </c>
      <c r="AT70" s="115" t="s">
        <v>102</v>
      </c>
      <c r="AU70" s="115" t="s">
        <v>90</v>
      </c>
      <c r="AV70" s="115" t="s">
        <v>91</v>
      </c>
      <c r="AW70" s="115" t="s">
        <v>91</v>
      </c>
    </row>
    <row r="71" spans="1:49">
      <c r="A71" s="115">
        <v>5587765516</v>
      </c>
      <c r="E71" s="115" t="s">
        <v>21</v>
      </c>
      <c r="I71" s="115" t="s">
        <v>25</v>
      </c>
      <c r="M71" s="115" t="s">
        <v>29</v>
      </c>
      <c r="O71" s="125"/>
      <c r="P71" s="125">
        <f t="shared" si="18"/>
        <v>3</v>
      </c>
      <c r="Q71" s="130">
        <f t="shared" si="19"/>
        <v>1</v>
      </c>
      <c r="R71" s="125"/>
      <c r="S71" s="125">
        <f t="shared" si="20"/>
        <v>0</v>
      </c>
      <c r="T71" s="125">
        <f t="shared" si="21"/>
        <v>0</v>
      </c>
      <c r="U71" s="125">
        <f t="shared" si="22"/>
        <v>0</v>
      </c>
      <c r="V71" s="126">
        <f t="shared" si="23"/>
        <v>1</v>
      </c>
      <c r="W71" s="126">
        <f t="shared" si="24"/>
        <v>0</v>
      </c>
      <c r="X71" s="126">
        <f t="shared" si="25"/>
        <v>0</v>
      </c>
      <c r="Y71" s="126">
        <f t="shared" si="26"/>
        <v>0</v>
      </c>
      <c r="Z71" s="126">
        <f t="shared" si="27"/>
        <v>1</v>
      </c>
      <c r="AA71" s="126">
        <f t="shared" si="28"/>
        <v>0</v>
      </c>
      <c r="AB71" s="126">
        <f t="shared" si="29"/>
        <v>0</v>
      </c>
      <c r="AC71" s="126">
        <f t="shared" si="30"/>
        <v>0</v>
      </c>
      <c r="AD71" s="126">
        <f t="shared" si="31"/>
        <v>1</v>
      </c>
      <c r="AE71" s="126">
        <f t="shared" si="32"/>
        <v>0</v>
      </c>
      <c r="AF71" s="125"/>
      <c r="AG71" s="125"/>
      <c r="AH71" s="125">
        <f t="shared" si="33"/>
        <v>3</v>
      </c>
      <c r="AI71" s="125">
        <f t="shared" si="34"/>
        <v>3</v>
      </c>
      <c r="AJ71" s="125" t="str">
        <f t="shared" si="35"/>
        <v>Correct</v>
      </c>
      <c r="AK71" s="125"/>
      <c r="AL71" s="115" t="s">
        <v>99</v>
      </c>
      <c r="AM71" s="115">
        <v>28</v>
      </c>
      <c r="AN71" s="115" t="s">
        <v>432</v>
      </c>
    </row>
    <row r="72" spans="1:49">
      <c r="A72" s="115">
        <v>5605324773</v>
      </c>
      <c r="B72" s="115" t="s">
        <v>18</v>
      </c>
      <c r="C72" s="115" t="s">
        <v>19</v>
      </c>
      <c r="J72" s="115" t="s">
        <v>26</v>
      </c>
      <c r="O72" s="125"/>
      <c r="P72" s="125">
        <f t="shared" si="18"/>
        <v>3</v>
      </c>
      <c r="Q72" s="130">
        <f t="shared" si="19"/>
        <v>1</v>
      </c>
      <c r="R72" s="125"/>
      <c r="S72" s="125">
        <f t="shared" si="20"/>
        <v>1</v>
      </c>
      <c r="T72" s="125">
        <f t="shared" si="21"/>
        <v>1</v>
      </c>
      <c r="U72" s="125">
        <f t="shared" si="22"/>
        <v>0</v>
      </c>
      <c r="V72" s="126">
        <f t="shared" si="23"/>
        <v>0</v>
      </c>
      <c r="W72" s="126">
        <f t="shared" si="24"/>
        <v>0</v>
      </c>
      <c r="X72" s="126">
        <f t="shared" si="25"/>
        <v>0</v>
      </c>
      <c r="Y72" s="126">
        <f t="shared" si="26"/>
        <v>0</v>
      </c>
      <c r="Z72" s="126">
        <f t="shared" si="27"/>
        <v>0</v>
      </c>
      <c r="AA72" s="126">
        <f t="shared" si="28"/>
        <v>1</v>
      </c>
      <c r="AB72" s="126">
        <f t="shared" si="29"/>
        <v>0</v>
      </c>
      <c r="AC72" s="126">
        <f t="shared" si="30"/>
        <v>0</v>
      </c>
      <c r="AD72" s="126">
        <f t="shared" si="31"/>
        <v>0</v>
      </c>
      <c r="AE72" s="126">
        <f t="shared" si="32"/>
        <v>0</v>
      </c>
      <c r="AF72" s="125"/>
      <c r="AG72" s="125"/>
      <c r="AH72" s="125">
        <f t="shared" si="33"/>
        <v>3</v>
      </c>
      <c r="AI72" s="125">
        <f t="shared" si="34"/>
        <v>3</v>
      </c>
      <c r="AJ72" s="125" t="str">
        <f t="shared" si="35"/>
        <v>Correct</v>
      </c>
      <c r="AK72" s="125"/>
      <c r="AL72" s="115" t="s">
        <v>99</v>
      </c>
      <c r="AM72" s="115">
        <v>26</v>
      </c>
      <c r="AN72" s="115" t="s">
        <v>432</v>
      </c>
    </row>
    <row r="73" spans="1:49">
      <c r="A73" s="115">
        <v>5607812248</v>
      </c>
      <c r="J73" s="115" t="s">
        <v>26</v>
      </c>
      <c r="O73" s="125"/>
      <c r="P73" s="125">
        <f t="shared" si="18"/>
        <v>1</v>
      </c>
      <c r="Q73" s="130">
        <f t="shared" si="19"/>
        <v>3</v>
      </c>
      <c r="R73" s="125"/>
      <c r="S73" s="125">
        <f t="shared" si="20"/>
        <v>0</v>
      </c>
      <c r="T73" s="125">
        <f t="shared" si="21"/>
        <v>0</v>
      </c>
      <c r="U73" s="125">
        <f t="shared" si="22"/>
        <v>0</v>
      </c>
      <c r="V73" s="126">
        <f t="shared" si="23"/>
        <v>0</v>
      </c>
      <c r="W73" s="126">
        <f t="shared" si="24"/>
        <v>0</v>
      </c>
      <c r="X73" s="126">
        <f t="shared" si="25"/>
        <v>0</v>
      </c>
      <c r="Y73" s="126">
        <f t="shared" si="26"/>
        <v>0</v>
      </c>
      <c r="Z73" s="126">
        <f t="shared" si="27"/>
        <v>0</v>
      </c>
      <c r="AA73" s="126">
        <f t="shared" si="28"/>
        <v>1</v>
      </c>
      <c r="AB73" s="126">
        <f t="shared" si="29"/>
        <v>0</v>
      </c>
      <c r="AC73" s="126">
        <f t="shared" si="30"/>
        <v>0</v>
      </c>
      <c r="AD73" s="126">
        <f t="shared" si="31"/>
        <v>0</v>
      </c>
      <c r="AE73" s="126">
        <f t="shared" si="32"/>
        <v>0</v>
      </c>
      <c r="AF73" s="125"/>
      <c r="AG73" s="125"/>
      <c r="AH73" s="125">
        <f t="shared" si="33"/>
        <v>1</v>
      </c>
      <c r="AI73" s="125">
        <f t="shared" si="34"/>
        <v>1</v>
      </c>
      <c r="AJ73" s="125" t="str">
        <f t="shared" si="35"/>
        <v>Correct</v>
      </c>
      <c r="AK73" s="125"/>
      <c r="AL73" s="115" t="s">
        <v>99</v>
      </c>
      <c r="AM73" s="115">
        <v>37</v>
      </c>
      <c r="AN73" s="115" t="s">
        <v>84</v>
      </c>
      <c r="AO73" s="115" t="s">
        <v>159</v>
      </c>
      <c r="AP73" s="115" t="s">
        <v>107</v>
      </c>
      <c r="AQ73" s="115" t="s">
        <v>91</v>
      </c>
      <c r="AR73" s="115" t="s">
        <v>108</v>
      </c>
      <c r="AS73" s="115" t="s">
        <v>96</v>
      </c>
      <c r="AT73" s="115" t="s">
        <v>102</v>
      </c>
      <c r="AU73" s="115" t="s">
        <v>113</v>
      </c>
      <c r="AV73" s="115" t="s">
        <v>91</v>
      </c>
    </row>
    <row r="74" spans="1:49">
      <c r="A74" s="115">
        <v>5607811928</v>
      </c>
      <c r="J74" s="115" t="s">
        <v>26</v>
      </c>
      <c r="O74" s="125"/>
      <c r="P74" s="125">
        <f t="shared" si="18"/>
        <v>1</v>
      </c>
      <c r="Q74" s="130">
        <f t="shared" si="19"/>
        <v>3</v>
      </c>
      <c r="R74" s="125"/>
      <c r="S74" s="125">
        <f t="shared" si="20"/>
        <v>0</v>
      </c>
      <c r="T74" s="125">
        <f t="shared" si="21"/>
        <v>0</v>
      </c>
      <c r="U74" s="125">
        <f t="shared" si="22"/>
        <v>0</v>
      </c>
      <c r="V74" s="126">
        <f t="shared" si="23"/>
        <v>0</v>
      </c>
      <c r="W74" s="126">
        <f t="shared" si="24"/>
        <v>0</v>
      </c>
      <c r="X74" s="126">
        <f t="shared" si="25"/>
        <v>0</v>
      </c>
      <c r="Y74" s="126">
        <f t="shared" si="26"/>
        <v>0</v>
      </c>
      <c r="Z74" s="126">
        <f t="shared" si="27"/>
        <v>0</v>
      </c>
      <c r="AA74" s="126">
        <f t="shared" si="28"/>
        <v>1</v>
      </c>
      <c r="AB74" s="126">
        <f t="shared" si="29"/>
        <v>0</v>
      </c>
      <c r="AC74" s="126">
        <f t="shared" si="30"/>
        <v>0</v>
      </c>
      <c r="AD74" s="126">
        <f t="shared" si="31"/>
        <v>0</v>
      </c>
      <c r="AE74" s="126">
        <f t="shared" si="32"/>
        <v>0</v>
      </c>
      <c r="AF74" s="125"/>
      <c r="AG74" s="125"/>
      <c r="AH74" s="125">
        <f t="shared" si="33"/>
        <v>1</v>
      </c>
      <c r="AI74" s="125">
        <f t="shared" si="34"/>
        <v>1</v>
      </c>
      <c r="AJ74" s="125" t="str">
        <f t="shared" si="35"/>
        <v>Correct</v>
      </c>
      <c r="AK74" s="125"/>
      <c r="AL74" s="115" t="s">
        <v>99</v>
      </c>
      <c r="AM74" s="115">
        <v>40</v>
      </c>
      <c r="AN74" s="115" t="s">
        <v>84</v>
      </c>
      <c r="AO74" s="115" t="s">
        <v>444</v>
      </c>
      <c r="AP74" s="115" t="s">
        <v>107</v>
      </c>
      <c r="AQ74" s="115" t="s">
        <v>91</v>
      </c>
      <c r="AR74" s="115" t="s">
        <v>108</v>
      </c>
      <c r="AS74" s="115" t="s">
        <v>93</v>
      </c>
      <c r="AT74" s="115" t="s">
        <v>102</v>
      </c>
      <c r="AU74" s="115" t="s">
        <v>90</v>
      </c>
      <c r="AV74" s="115" t="s">
        <v>91</v>
      </c>
    </row>
    <row r="75" spans="1:49">
      <c r="A75" s="115">
        <v>5607810974</v>
      </c>
      <c r="J75" s="115" t="s">
        <v>26</v>
      </c>
      <c r="O75" s="125"/>
      <c r="P75" s="125">
        <f t="shared" si="18"/>
        <v>1</v>
      </c>
      <c r="Q75" s="130">
        <f t="shared" si="19"/>
        <v>3</v>
      </c>
      <c r="R75" s="125"/>
      <c r="S75" s="125">
        <f t="shared" si="20"/>
        <v>0</v>
      </c>
      <c r="T75" s="125">
        <f t="shared" si="21"/>
        <v>0</v>
      </c>
      <c r="U75" s="125">
        <f t="shared" si="22"/>
        <v>0</v>
      </c>
      <c r="V75" s="126">
        <f t="shared" si="23"/>
        <v>0</v>
      </c>
      <c r="W75" s="126">
        <f t="shared" si="24"/>
        <v>0</v>
      </c>
      <c r="X75" s="126">
        <f t="shared" si="25"/>
        <v>0</v>
      </c>
      <c r="Y75" s="126">
        <f t="shared" si="26"/>
        <v>0</v>
      </c>
      <c r="Z75" s="126">
        <f t="shared" si="27"/>
        <v>0</v>
      </c>
      <c r="AA75" s="126">
        <f t="shared" si="28"/>
        <v>1</v>
      </c>
      <c r="AB75" s="126">
        <f t="shared" si="29"/>
        <v>0</v>
      </c>
      <c r="AC75" s="126">
        <f t="shared" si="30"/>
        <v>0</v>
      </c>
      <c r="AD75" s="126">
        <f t="shared" si="31"/>
        <v>0</v>
      </c>
      <c r="AE75" s="126">
        <f t="shared" si="32"/>
        <v>0</v>
      </c>
      <c r="AF75" s="125"/>
      <c r="AG75" s="125"/>
      <c r="AH75" s="125">
        <f t="shared" si="33"/>
        <v>1</v>
      </c>
      <c r="AI75" s="125">
        <f t="shared" si="34"/>
        <v>1</v>
      </c>
      <c r="AJ75" s="125" t="str">
        <f t="shared" si="35"/>
        <v>Correct</v>
      </c>
      <c r="AK75" s="125"/>
      <c r="AL75" s="115" t="s">
        <v>99</v>
      </c>
      <c r="AM75" s="115">
        <v>36</v>
      </c>
      <c r="AN75" s="115" t="s">
        <v>84</v>
      </c>
      <c r="AO75" s="115" t="s">
        <v>447</v>
      </c>
      <c r="AP75" s="115" t="s">
        <v>107</v>
      </c>
      <c r="AQ75" s="115" t="s">
        <v>91</v>
      </c>
      <c r="AR75" s="115" t="s">
        <v>108</v>
      </c>
      <c r="AS75" s="115" t="s">
        <v>93</v>
      </c>
      <c r="AT75" s="115" t="s">
        <v>102</v>
      </c>
      <c r="AU75" s="115" t="s">
        <v>113</v>
      </c>
      <c r="AV75" s="115" t="s">
        <v>91</v>
      </c>
    </row>
    <row r="76" spans="1:49">
      <c r="A76" s="115">
        <v>6988293259</v>
      </c>
      <c r="D76" s="115" t="s">
        <v>20</v>
      </c>
      <c r="J76" s="115" t="s">
        <v>26</v>
      </c>
      <c r="O76" s="125"/>
      <c r="P76" s="125">
        <f t="shared" si="18"/>
        <v>2</v>
      </c>
      <c r="Q76" s="130">
        <f t="shared" si="19"/>
        <v>1.5</v>
      </c>
      <c r="R76" s="125"/>
      <c r="S76" s="125">
        <f t="shared" si="20"/>
        <v>0</v>
      </c>
      <c r="T76" s="125">
        <f t="shared" si="21"/>
        <v>0</v>
      </c>
      <c r="U76" s="125">
        <f t="shared" si="22"/>
        <v>1</v>
      </c>
      <c r="V76" s="126">
        <f t="shared" si="23"/>
        <v>0</v>
      </c>
      <c r="W76" s="126">
        <f t="shared" si="24"/>
        <v>0</v>
      </c>
      <c r="X76" s="126">
        <f t="shared" si="25"/>
        <v>0</v>
      </c>
      <c r="Y76" s="126">
        <f t="shared" si="26"/>
        <v>0</v>
      </c>
      <c r="Z76" s="126">
        <f t="shared" si="27"/>
        <v>0</v>
      </c>
      <c r="AA76" s="126">
        <f t="shared" si="28"/>
        <v>1</v>
      </c>
      <c r="AB76" s="126">
        <f t="shared" si="29"/>
        <v>0</v>
      </c>
      <c r="AC76" s="126">
        <f t="shared" si="30"/>
        <v>0</v>
      </c>
      <c r="AD76" s="126">
        <f t="shared" si="31"/>
        <v>0</v>
      </c>
      <c r="AE76" s="126">
        <f t="shared" si="32"/>
        <v>0</v>
      </c>
      <c r="AF76" s="125"/>
      <c r="AG76" s="125"/>
      <c r="AH76" s="125">
        <f t="shared" si="33"/>
        <v>2</v>
      </c>
      <c r="AI76" s="125">
        <f t="shared" si="34"/>
        <v>2</v>
      </c>
      <c r="AJ76" s="125" t="str">
        <f t="shared" si="35"/>
        <v>Correct</v>
      </c>
      <c r="AK76" s="125"/>
      <c r="AL76" s="115" t="s">
        <v>99</v>
      </c>
      <c r="AM76" s="115">
        <v>69</v>
      </c>
      <c r="AN76" s="115" t="s">
        <v>84</v>
      </c>
      <c r="AO76" s="115" t="s">
        <v>149</v>
      </c>
      <c r="AP76" s="115" t="s">
        <v>114</v>
      </c>
      <c r="AR76" s="115" t="s">
        <v>435</v>
      </c>
      <c r="AS76" s="115" t="s">
        <v>101</v>
      </c>
      <c r="AT76" s="115" t="s">
        <v>111</v>
      </c>
      <c r="AU76" s="115" t="s">
        <v>106</v>
      </c>
      <c r="AV76" s="115" t="s">
        <v>91</v>
      </c>
    </row>
    <row r="77" spans="1:49">
      <c r="A77" s="115">
        <v>5585032998</v>
      </c>
      <c r="C77" s="115" t="s">
        <v>19</v>
      </c>
      <c r="D77" s="115" t="s">
        <v>20</v>
      </c>
      <c r="I77" s="115" t="s">
        <v>25</v>
      </c>
      <c r="O77" s="125"/>
      <c r="P77" s="125">
        <f t="shared" si="18"/>
        <v>3</v>
      </c>
      <c r="Q77" s="130">
        <f t="shared" si="19"/>
        <v>1</v>
      </c>
      <c r="R77" s="125"/>
      <c r="S77" s="125">
        <f t="shared" si="20"/>
        <v>0</v>
      </c>
      <c r="T77" s="125">
        <f t="shared" si="21"/>
        <v>1</v>
      </c>
      <c r="U77" s="125">
        <f t="shared" si="22"/>
        <v>1</v>
      </c>
      <c r="V77" s="126">
        <f t="shared" si="23"/>
        <v>0</v>
      </c>
      <c r="W77" s="126">
        <f t="shared" si="24"/>
        <v>0</v>
      </c>
      <c r="X77" s="126">
        <f t="shared" si="25"/>
        <v>0</v>
      </c>
      <c r="Y77" s="126">
        <f t="shared" si="26"/>
        <v>0</v>
      </c>
      <c r="Z77" s="126">
        <f t="shared" si="27"/>
        <v>1</v>
      </c>
      <c r="AA77" s="126">
        <f t="shared" si="28"/>
        <v>0</v>
      </c>
      <c r="AB77" s="126">
        <f t="shared" si="29"/>
        <v>0</v>
      </c>
      <c r="AC77" s="126">
        <f t="shared" si="30"/>
        <v>0</v>
      </c>
      <c r="AD77" s="126">
        <f t="shared" si="31"/>
        <v>0</v>
      </c>
      <c r="AE77" s="126">
        <f t="shared" si="32"/>
        <v>0</v>
      </c>
      <c r="AF77" s="125"/>
      <c r="AG77" s="125"/>
      <c r="AH77" s="125">
        <f t="shared" si="33"/>
        <v>3</v>
      </c>
      <c r="AI77" s="125">
        <f t="shared" si="34"/>
        <v>3</v>
      </c>
      <c r="AJ77" s="125" t="str">
        <f t="shared" si="35"/>
        <v>Correct</v>
      </c>
      <c r="AK77" s="125"/>
      <c r="AL77" s="115" t="s">
        <v>83</v>
      </c>
      <c r="AM77" s="115">
        <v>50</v>
      </c>
      <c r="AN77" s="115" t="s">
        <v>181</v>
      </c>
      <c r="AO77" s="115" t="s">
        <v>223</v>
      </c>
      <c r="AP77" s="115" t="s">
        <v>85</v>
      </c>
      <c r="AQ77" s="115" t="s">
        <v>86</v>
      </c>
      <c r="AR77" s="115" t="s">
        <v>87</v>
      </c>
      <c r="AS77" s="115" t="s">
        <v>101</v>
      </c>
      <c r="AT77" s="115" t="s">
        <v>102</v>
      </c>
      <c r="AU77" s="115" t="s">
        <v>90</v>
      </c>
      <c r="AV77" s="115" t="s">
        <v>91</v>
      </c>
      <c r="AW77" s="115" t="s">
        <v>91</v>
      </c>
    </row>
    <row r="78" spans="1:49">
      <c r="A78" s="115">
        <v>7011538957</v>
      </c>
      <c r="C78" s="115" t="s">
        <v>19</v>
      </c>
      <c r="D78" s="115" t="s">
        <v>20</v>
      </c>
      <c r="O78" s="125"/>
      <c r="P78" s="125">
        <f t="shared" si="18"/>
        <v>2</v>
      </c>
      <c r="Q78" s="130">
        <f t="shared" si="19"/>
        <v>1.5</v>
      </c>
      <c r="R78" s="125"/>
      <c r="S78" s="125">
        <f t="shared" si="20"/>
        <v>0</v>
      </c>
      <c r="T78" s="125">
        <f t="shared" si="21"/>
        <v>1</v>
      </c>
      <c r="U78" s="125">
        <f t="shared" si="22"/>
        <v>1</v>
      </c>
      <c r="V78" s="126">
        <f t="shared" si="23"/>
        <v>0</v>
      </c>
      <c r="W78" s="126">
        <f t="shared" si="24"/>
        <v>0</v>
      </c>
      <c r="X78" s="126">
        <f t="shared" si="25"/>
        <v>0</v>
      </c>
      <c r="Y78" s="126">
        <f t="shared" si="26"/>
        <v>0</v>
      </c>
      <c r="Z78" s="126">
        <f t="shared" si="27"/>
        <v>0</v>
      </c>
      <c r="AA78" s="126">
        <f t="shared" si="28"/>
        <v>0</v>
      </c>
      <c r="AB78" s="126">
        <f t="shared" si="29"/>
        <v>0</v>
      </c>
      <c r="AC78" s="126">
        <f t="shared" si="30"/>
        <v>0</v>
      </c>
      <c r="AD78" s="126">
        <f t="shared" si="31"/>
        <v>0</v>
      </c>
      <c r="AE78" s="126">
        <f t="shared" si="32"/>
        <v>0</v>
      </c>
      <c r="AF78" s="125"/>
      <c r="AG78" s="125"/>
      <c r="AH78" s="125">
        <f t="shared" si="33"/>
        <v>2</v>
      </c>
      <c r="AI78" s="125">
        <f t="shared" si="34"/>
        <v>2</v>
      </c>
      <c r="AJ78" s="125" t="str">
        <f t="shared" si="35"/>
        <v>Correct</v>
      </c>
      <c r="AK78" s="125"/>
      <c r="AL78" s="115" t="s">
        <v>99</v>
      </c>
      <c r="AM78" s="115">
        <v>71</v>
      </c>
      <c r="AN78" s="115" t="s">
        <v>181</v>
      </c>
      <c r="AP78" s="115" t="s">
        <v>85</v>
      </c>
      <c r="AQ78" s="115" t="s">
        <v>86</v>
      </c>
      <c r="AR78" s="115" t="s">
        <v>87</v>
      </c>
      <c r="AS78" s="115" t="s">
        <v>100</v>
      </c>
      <c r="AT78" s="115" t="s">
        <v>94</v>
      </c>
      <c r="AU78" s="115" t="s">
        <v>106</v>
      </c>
      <c r="AV78" s="115" t="s">
        <v>91</v>
      </c>
      <c r="AW78" s="115" t="s">
        <v>86</v>
      </c>
    </row>
    <row r="79" spans="1:49">
      <c r="A79" s="115">
        <v>5595846890</v>
      </c>
      <c r="N79" s="115" t="s">
        <v>30</v>
      </c>
      <c r="O79" s="125"/>
      <c r="P79" s="125">
        <f t="shared" si="18"/>
        <v>1</v>
      </c>
      <c r="Q79" s="130">
        <f t="shared" si="19"/>
        <v>3</v>
      </c>
      <c r="R79" s="125"/>
      <c r="S79" s="125">
        <f t="shared" si="20"/>
        <v>0</v>
      </c>
      <c r="T79" s="125">
        <f t="shared" si="21"/>
        <v>0</v>
      </c>
      <c r="U79" s="125">
        <f t="shared" si="22"/>
        <v>0</v>
      </c>
      <c r="V79" s="126">
        <f t="shared" si="23"/>
        <v>0</v>
      </c>
      <c r="W79" s="126">
        <f t="shared" si="24"/>
        <v>0</v>
      </c>
      <c r="X79" s="126">
        <f t="shared" si="25"/>
        <v>0</v>
      </c>
      <c r="Y79" s="126">
        <f t="shared" si="26"/>
        <v>0</v>
      </c>
      <c r="Z79" s="126">
        <f t="shared" si="27"/>
        <v>0</v>
      </c>
      <c r="AA79" s="126">
        <f t="shared" si="28"/>
        <v>0</v>
      </c>
      <c r="AB79" s="126">
        <f t="shared" si="29"/>
        <v>0</v>
      </c>
      <c r="AC79" s="126">
        <f t="shared" si="30"/>
        <v>0</v>
      </c>
      <c r="AD79" s="126">
        <f t="shared" si="31"/>
        <v>0</v>
      </c>
      <c r="AE79" s="126">
        <f t="shared" si="32"/>
        <v>1</v>
      </c>
      <c r="AF79" s="125"/>
      <c r="AG79" s="125"/>
      <c r="AH79" s="125">
        <f t="shared" si="33"/>
        <v>1</v>
      </c>
      <c r="AI79" s="125">
        <f t="shared" si="34"/>
        <v>1</v>
      </c>
      <c r="AJ79" s="125" t="str">
        <f t="shared" si="35"/>
        <v>Correct</v>
      </c>
      <c r="AK79" s="125"/>
      <c r="AL79" s="115"/>
    </row>
    <row r="80" spans="1:49">
      <c r="A80" s="115">
        <v>5593603303</v>
      </c>
      <c r="C80" s="115" t="s">
        <v>19</v>
      </c>
      <c r="H80" s="115" t="s">
        <v>24</v>
      </c>
      <c r="N80" s="115" t="s">
        <v>30</v>
      </c>
      <c r="O80" s="125"/>
      <c r="P80" s="125">
        <f t="shared" si="18"/>
        <v>3</v>
      </c>
      <c r="Q80" s="130">
        <f t="shared" si="19"/>
        <v>1</v>
      </c>
      <c r="R80" s="125"/>
      <c r="S80" s="125">
        <f t="shared" si="20"/>
        <v>0</v>
      </c>
      <c r="T80" s="125">
        <f t="shared" si="21"/>
        <v>1</v>
      </c>
      <c r="U80" s="125">
        <f t="shared" si="22"/>
        <v>0</v>
      </c>
      <c r="V80" s="126">
        <f t="shared" si="23"/>
        <v>0</v>
      </c>
      <c r="W80" s="126">
        <f t="shared" si="24"/>
        <v>0</v>
      </c>
      <c r="X80" s="126">
        <f t="shared" si="25"/>
        <v>0</v>
      </c>
      <c r="Y80" s="126">
        <f t="shared" si="26"/>
        <v>1</v>
      </c>
      <c r="Z80" s="126">
        <f t="shared" si="27"/>
        <v>0</v>
      </c>
      <c r="AA80" s="126">
        <f t="shared" si="28"/>
        <v>0</v>
      </c>
      <c r="AB80" s="126">
        <f t="shared" si="29"/>
        <v>0</v>
      </c>
      <c r="AC80" s="126">
        <f t="shared" si="30"/>
        <v>0</v>
      </c>
      <c r="AD80" s="126">
        <f t="shared" si="31"/>
        <v>0</v>
      </c>
      <c r="AE80" s="126">
        <f t="shared" si="32"/>
        <v>1</v>
      </c>
      <c r="AF80" s="125"/>
      <c r="AG80" s="125"/>
      <c r="AH80" s="125">
        <f t="shared" si="33"/>
        <v>3</v>
      </c>
      <c r="AI80" s="125">
        <f t="shared" si="34"/>
        <v>3</v>
      </c>
      <c r="AJ80" s="125" t="str">
        <f t="shared" si="35"/>
        <v>Correct</v>
      </c>
      <c r="AK80" s="125"/>
      <c r="AL80" s="115"/>
    </row>
    <row r="81" spans="1:48">
      <c r="A81" s="115">
        <v>5583706480</v>
      </c>
      <c r="E81" s="115" t="s">
        <v>21</v>
      </c>
      <c r="L81" s="115" t="s">
        <v>28</v>
      </c>
      <c r="O81" s="125"/>
      <c r="P81" s="125">
        <f t="shared" si="18"/>
        <v>2</v>
      </c>
      <c r="Q81" s="130">
        <f t="shared" si="19"/>
        <v>1.5</v>
      </c>
      <c r="R81" s="125"/>
      <c r="S81" s="125">
        <f t="shared" si="20"/>
        <v>0</v>
      </c>
      <c r="T81" s="125">
        <f t="shared" si="21"/>
        <v>0</v>
      </c>
      <c r="U81" s="125">
        <f t="shared" si="22"/>
        <v>0</v>
      </c>
      <c r="V81" s="126">
        <f t="shared" si="23"/>
        <v>1</v>
      </c>
      <c r="W81" s="126">
        <f t="shared" si="24"/>
        <v>0</v>
      </c>
      <c r="X81" s="126">
        <f t="shared" si="25"/>
        <v>0</v>
      </c>
      <c r="Y81" s="126">
        <f t="shared" si="26"/>
        <v>0</v>
      </c>
      <c r="Z81" s="126">
        <f t="shared" si="27"/>
        <v>0</v>
      </c>
      <c r="AA81" s="126">
        <f t="shared" si="28"/>
        <v>0</v>
      </c>
      <c r="AB81" s="126">
        <f t="shared" si="29"/>
        <v>0</v>
      </c>
      <c r="AC81" s="126">
        <f t="shared" si="30"/>
        <v>1</v>
      </c>
      <c r="AD81" s="126">
        <f t="shared" si="31"/>
        <v>0</v>
      </c>
      <c r="AE81" s="126">
        <f t="shared" si="32"/>
        <v>0</v>
      </c>
      <c r="AF81" s="125"/>
      <c r="AG81" s="125"/>
      <c r="AH81" s="125">
        <f t="shared" si="33"/>
        <v>2</v>
      </c>
      <c r="AI81" s="125">
        <f t="shared" si="34"/>
        <v>2</v>
      </c>
      <c r="AJ81" s="125" t="str">
        <f t="shared" si="35"/>
        <v>Correct</v>
      </c>
      <c r="AK81" s="125"/>
      <c r="AL81" s="115" t="s">
        <v>83</v>
      </c>
      <c r="AM81" s="115">
        <v>21</v>
      </c>
      <c r="AN81" s="115" t="s">
        <v>84</v>
      </c>
      <c r="AO81" s="115" t="s">
        <v>460</v>
      </c>
      <c r="AP81" s="115" t="s">
        <v>110</v>
      </c>
      <c r="AQ81" s="115" t="s">
        <v>91</v>
      </c>
      <c r="AR81" s="115" t="s">
        <v>108</v>
      </c>
      <c r="AS81" s="115" t="s">
        <v>93</v>
      </c>
      <c r="AT81" s="115" t="s">
        <v>102</v>
      </c>
      <c r="AU81" s="115" t="s">
        <v>95</v>
      </c>
      <c r="AV81" s="115" t="s">
        <v>86</v>
      </c>
    </row>
    <row r="82" spans="1:48">
      <c r="A82" s="115">
        <v>5610771399</v>
      </c>
      <c r="B82" s="115" t="s">
        <v>18</v>
      </c>
      <c r="I82" s="115" t="s">
        <v>25</v>
      </c>
      <c r="M82" s="115" t="s">
        <v>29</v>
      </c>
      <c r="O82" s="125"/>
      <c r="P82" s="125">
        <f t="shared" si="18"/>
        <v>3</v>
      </c>
      <c r="Q82" s="130">
        <f t="shared" si="19"/>
        <v>1</v>
      </c>
      <c r="R82" s="125"/>
      <c r="S82" s="125">
        <f t="shared" si="20"/>
        <v>1</v>
      </c>
      <c r="T82" s="125">
        <f t="shared" si="21"/>
        <v>0</v>
      </c>
      <c r="U82" s="125">
        <f t="shared" si="22"/>
        <v>0</v>
      </c>
      <c r="V82" s="126">
        <f t="shared" si="23"/>
        <v>0</v>
      </c>
      <c r="W82" s="126">
        <f t="shared" si="24"/>
        <v>0</v>
      </c>
      <c r="X82" s="126">
        <f t="shared" si="25"/>
        <v>0</v>
      </c>
      <c r="Y82" s="126">
        <f t="shared" si="26"/>
        <v>0</v>
      </c>
      <c r="Z82" s="126">
        <f t="shared" si="27"/>
        <v>1</v>
      </c>
      <c r="AA82" s="126">
        <f t="shared" si="28"/>
        <v>0</v>
      </c>
      <c r="AB82" s="126">
        <f t="shared" si="29"/>
        <v>0</v>
      </c>
      <c r="AC82" s="126">
        <f t="shared" si="30"/>
        <v>0</v>
      </c>
      <c r="AD82" s="126">
        <f t="shared" si="31"/>
        <v>1</v>
      </c>
      <c r="AE82" s="126">
        <f t="shared" si="32"/>
        <v>0</v>
      </c>
      <c r="AF82" s="125"/>
      <c r="AG82" s="125"/>
      <c r="AH82" s="125">
        <f t="shared" si="33"/>
        <v>3</v>
      </c>
      <c r="AI82" s="125">
        <f t="shared" si="34"/>
        <v>3</v>
      </c>
      <c r="AJ82" s="125" t="str">
        <f t="shared" si="35"/>
        <v>Correct</v>
      </c>
      <c r="AK82" s="125"/>
      <c r="AL82" s="115"/>
    </row>
    <row r="83" spans="1:48">
      <c r="A83" s="115">
        <v>5580902656</v>
      </c>
      <c r="E83" s="115" t="s">
        <v>21</v>
      </c>
      <c r="H83" s="115" t="s">
        <v>24</v>
      </c>
      <c r="O83" s="125"/>
      <c r="P83" s="125">
        <f t="shared" si="18"/>
        <v>2</v>
      </c>
      <c r="Q83" s="130">
        <f t="shared" si="19"/>
        <v>1.5</v>
      </c>
      <c r="R83" s="125"/>
      <c r="S83" s="125">
        <f t="shared" si="20"/>
        <v>0</v>
      </c>
      <c r="T83" s="125">
        <f t="shared" si="21"/>
        <v>0</v>
      </c>
      <c r="U83" s="125">
        <f t="shared" si="22"/>
        <v>0</v>
      </c>
      <c r="V83" s="126">
        <f t="shared" si="23"/>
        <v>1</v>
      </c>
      <c r="W83" s="126">
        <f t="shared" si="24"/>
        <v>0</v>
      </c>
      <c r="X83" s="126">
        <f t="shared" si="25"/>
        <v>0</v>
      </c>
      <c r="Y83" s="126">
        <f t="shared" si="26"/>
        <v>1</v>
      </c>
      <c r="Z83" s="126">
        <f t="shared" si="27"/>
        <v>0</v>
      </c>
      <c r="AA83" s="126">
        <f t="shared" si="28"/>
        <v>0</v>
      </c>
      <c r="AB83" s="126">
        <f t="shared" si="29"/>
        <v>0</v>
      </c>
      <c r="AC83" s="126">
        <f t="shared" si="30"/>
        <v>0</v>
      </c>
      <c r="AD83" s="126">
        <f t="shared" si="31"/>
        <v>0</v>
      </c>
      <c r="AE83" s="126">
        <f t="shared" si="32"/>
        <v>0</v>
      </c>
      <c r="AF83" s="125"/>
      <c r="AG83" s="125"/>
      <c r="AH83" s="125">
        <f t="shared" si="33"/>
        <v>2</v>
      </c>
      <c r="AI83" s="125">
        <f t="shared" si="34"/>
        <v>2</v>
      </c>
      <c r="AJ83" s="125" t="str">
        <f t="shared" si="35"/>
        <v>Correct</v>
      </c>
      <c r="AK83" s="125"/>
      <c r="AL83" s="115" t="s">
        <v>99</v>
      </c>
      <c r="AM83" s="115">
        <v>13</v>
      </c>
      <c r="AN83" s="115" t="s">
        <v>84</v>
      </c>
      <c r="AO83" s="115" t="s">
        <v>453</v>
      </c>
      <c r="AP83" s="115" t="s">
        <v>85</v>
      </c>
      <c r="AQ83" s="115" t="s">
        <v>91</v>
      </c>
      <c r="AR83" s="115" t="s">
        <v>108</v>
      </c>
      <c r="AS83" s="115" t="s">
        <v>101</v>
      </c>
      <c r="AT83" s="115" t="s">
        <v>112</v>
      </c>
      <c r="AU83" s="115" t="s">
        <v>95</v>
      </c>
      <c r="AV83" s="115" t="s">
        <v>91</v>
      </c>
    </row>
    <row r="84" spans="1:48">
      <c r="A84" s="115">
        <v>5603726809</v>
      </c>
      <c r="C84" s="115" t="s">
        <v>19</v>
      </c>
      <c r="G84" s="115" t="s">
        <v>23</v>
      </c>
      <c r="L84" s="115" t="s">
        <v>28</v>
      </c>
      <c r="O84" s="125"/>
      <c r="P84" s="125">
        <f t="shared" si="18"/>
        <v>3</v>
      </c>
      <c r="Q84" s="130">
        <f t="shared" si="19"/>
        <v>1</v>
      </c>
      <c r="R84" s="125"/>
      <c r="S84" s="125">
        <f t="shared" si="20"/>
        <v>0</v>
      </c>
      <c r="T84" s="125">
        <f t="shared" si="21"/>
        <v>1</v>
      </c>
      <c r="U84" s="125">
        <f t="shared" si="22"/>
        <v>0</v>
      </c>
      <c r="V84" s="126">
        <f t="shared" si="23"/>
        <v>0</v>
      </c>
      <c r="W84" s="126">
        <f t="shared" si="24"/>
        <v>0</v>
      </c>
      <c r="X84" s="126">
        <f t="shared" si="25"/>
        <v>1</v>
      </c>
      <c r="Y84" s="126">
        <f t="shared" si="26"/>
        <v>0</v>
      </c>
      <c r="Z84" s="126">
        <f t="shared" si="27"/>
        <v>0</v>
      </c>
      <c r="AA84" s="126">
        <f t="shared" si="28"/>
        <v>0</v>
      </c>
      <c r="AB84" s="126">
        <f t="shared" si="29"/>
        <v>0</v>
      </c>
      <c r="AC84" s="126">
        <f t="shared" si="30"/>
        <v>1</v>
      </c>
      <c r="AD84" s="126">
        <f t="shared" si="31"/>
        <v>0</v>
      </c>
      <c r="AE84" s="126">
        <f t="shared" si="32"/>
        <v>0</v>
      </c>
      <c r="AF84" s="125"/>
      <c r="AG84" s="125"/>
      <c r="AH84" s="125">
        <f t="shared" si="33"/>
        <v>3</v>
      </c>
      <c r="AI84" s="125">
        <f t="shared" si="34"/>
        <v>3</v>
      </c>
      <c r="AJ84" s="125" t="str">
        <f t="shared" si="35"/>
        <v>Correct</v>
      </c>
      <c r="AK84" s="125"/>
      <c r="AL84" s="115" t="s">
        <v>83</v>
      </c>
      <c r="AM84" s="115">
        <v>25</v>
      </c>
      <c r="AN84" s="115" t="s">
        <v>181</v>
      </c>
      <c r="AO84" s="115" t="s">
        <v>217</v>
      </c>
      <c r="AP84" s="115" t="s">
        <v>85</v>
      </c>
      <c r="AQ84" s="115" t="s">
        <v>91</v>
      </c>
      <c r="AR84" s="115" t="s">
        <v>137</v>
      </c>
      <c r="AS84" s="115" t="s">
        <v>96</v>
      </c>
      <c r="AT84" s="115" t="s">
        <v>114</v>
      </c>
      <c r="AU84" s="115" t="s">
        <v>98</v>
      </c>
      <c r="AV84" s="115" t="s">
        <v>91</v>
      </c>
    </row>
    <row r="85" spans="1:48">
      <c r="A85" s="115">
        <v>5596704684</v>
      </c>
      <c r="H85" s="115" t="s">
        <v>24</v>
      </c>
      <c r="K85" s="115" t="s">
        <v>27</v>
      </c>
      <c r="L85" s="115" t="s">
        <v>28</v>
      </c>
      <c r="O85" s="125"/>
      <c r="P85" s="125">
        <f t="shared" si="18"/>
        <v>3</v>
      </c>
      <c r="Q85" s="130">
        <f t="shared" si="19"/>
        <v>1</v>
      </c>
      <c r="R85" s="125"/>
      <c r="S85" s="125">
        <f t="shared" si="20"/>
        <v>0</v>
      </c>
      <c r="T85" s="125">
        <f t="shared" si="21"/>
        <v>0</v>
      </c>
      <c r="U85" s="125">
        <f t="shared" si="22"/>
        <v>0</v>
      </c>
      <c r="V85" s="126">
        <f t="shared" si="23"/>
        <v>0</v>
      </c>
      <c r="W85" s="126">
        <f t="shared" si="24"/>
        <v>0</v>
      </c>
      <c r="X85" s="126">
        <f t="shared" si="25"/>
        <v>0</v>
      </c>
      <c r="Y85" s="126">
        <f t="shared" si="26"/>
        <v>1</v>
      </c>
      <c r="Z85" s="126">
        <f t="shared" si="27"/>
        <v>0</v>
      </c>
      <c r="AA85" s="126">
        <f t="shared" si="28"/>
        <v>0</v>
      </c>
      <c r="AB85" s="126">
        <f t="shared" si="29"/>
        <v>1</v>
      </c>
      <c r="AC85" s="126">
        <f t="shared" si="30"/>
        <v>1</v>
      </c>
      <c r="AD85" s="126">
        <f t="shared" si="31"/>
        <v>0</v>
      </c>
      <c r="AE85" s="126">
        <f t="shared" si="32"/>
        <v>0</v>
      </c>
      <c r="AF85" s="125"/>
      <c r="AG85" s="125"/>
      <c r="AH85" s="125">
        <f t="shared" si="33"/>
        <v>3</v>
      </c>
      <c r="AI85" s="125">
        <f t="shared" si="34"/>
        <v>3</v>
      </c>
      <c r="AJ85" s="125" t="str">
        <f t="shared" si="35"/>
        <v>Correct</v>
      </c>
      <c r="AK85" s="125"/>
      <c r="AL85" s="115"/>
    </row>
    <row r="86" spans="1:48">
      <c r="A86" s="115">
        <v>5595938893</v>
      </c>
      <c r="F86" s="115" t="s">
        <v>22</v>
      </c>
      <c r="K86" s="115" t="s">
        <v>27</v>
      </c>
      <c r="L86" s="115" t="s">
        <v>28</v>
      </c>
      <c r="O86" s="125"/>
      <c r="P86" s="125">
        <f t="shared" si="18"/>
        <v>3</v>
      </c>
      <c r="Q86" s="130">
        <f t="shared" si="19"/>
        <v>1</v>
      </c>
      <c r="R86" s="125"/>
      <c r="S86" s="125">
        <f t="shared" si="20"/>
        <v>0</v>
      </c>
      <c r="T86" s="125">
        <f t="shared" si="21"/>
        <v>0</v>
      </c>
      <c r="U86" s="125">
        <f t="shared" si="22"/>
        <v>0</v>
      </c>
      <c r="V86" s="126">
        <f t="shared" si="23"/>
        <v>0</v>
      </c>
      <c r="W86" s="126">
        <f t="shared" si="24"/>
        <v>1</v>
      </c>
      <c r="X86" s="126">
        <f t="shared" si="25"/>
        <v>0</v>
      </c>
      <c r="Y86" s="126">
        <f t="shared" si="26"/>
        <v>0</v>
      </c>
      <c r="Z86" s="126">
        <f t="shared" si="27"/>
        <v>0</v>
      </c>
      <c r="AA86" s="126">
        <f t="shared" si="28"/>
        <v>0</v>
      </c>
      <c r="AB86" s="126">
        <f t="shared" si="29"/>
        <v>1</v>
      </c>
      <c r="AC86" s="126">
        <f t="shared" si="30"/>
        <v>1</v>
      </c>
      <c r="AD86" s="126">
        <f t="shared" si="31"/>
        <v>0</v>
      </c>
      <c r="AE86" s="126">
        <f t="shared" si="32"/>
        <v>0</v>
      </c>
      <c r="AF86" s="125"/>
      <c r="AG86" s="125"/>
      <c r="AH86" s="125">
        <f t="shared" si="33"/>
        <v>3</v>
      </c>
      <c r="AI86" s="125">
        <f t="shared" si="34"/>
        <v>3</v>
      </c>
      <c r="AJ86" s="125" t="str">
        <f t="shared" si="35"/>
        <v>Correct</v>
      </c>
      <c r="AK86" s="125"/>
      <c r="AL86" s="115" t="s">
        <v>83</v>
      </c>
      <c r="AM86" s="115">
        <v>22</v>
      </c>
      <c r="AN86" s="115" t="s">
        <v>432</v>
      </c>
    </row>
    <row r="87" spans="1:48">
      <c r="A87" s="115">
        <v>5607808643</v>
      </c>
      <c r="H87" s="115" t="s">
        <v>24</v>
      </c>
      <c r="J87" s="115" t="s">
        <v>26</v>
      </c>
      <c r="L87" s="115" t="s">
        <v>28</v>
      </c>
      <c r="O87" s="125"/>
      <c r="P87" s="125">
        <f t="shared" si="18"/>
        <v>3</v>
      </c>
      <c r="Q87" s="130">
        <f t="shared" si="19"/>
        <v>1</v>
      </c>
      <c r="R87" s="125"/>
      <c r="S87" s="125">
        <f t="shared" si="20"/>
        <v>0</v>
      </c>
      <c r="T87" s="125">
        <f t="shared" si="21"/>
        <v>0</v>
      </c>
      <c r="U87" s="125">
        <f t="shared" si="22"/>
        <v>0</v>
      </c>
      <c r="V87" s="126">
        <f t="shared" si="23"/>
        <v>0</v>
      </c>
      <c r="W87" s="126">
        <f t="shared" si="24"/>
        <v>0</v>
      </c>
      <c r="X87" s="126">
        <f t="shared" si="25"/>
        <v>0</v>
      </c>
      <c r="Y87" s="126">
        <f t="shared" si="26"/>
        <v>1</v>
      </c>
      <c r="Z87" s="126">
        <f t="shared" si="27"/>
        <v>0</v>
      </c>
      <c r="AA87" s="126">
        <f t="shared" si="28"/>
        <v>1</v>
      </c>
      <c r="AB87" s="126">
        <f t="shared" si="29"/>
        <v>0</v>
      </c>
      <c r="AC87" s="126">
        <f t="shared" si="30"/>
        <v>1</v>
      </c>
      <c r="AD87" s="126">
        <f t="shared" si="31"/>
        <v>0</v>
      </c>
      <c r="AE87" s="126">
        <f t="shared" si="32"/>
        <v>0</v>
      </c>
      <c r="AF87" s="125"/>
      <c r="AG87" s="125"/>
      <c r="AH87" s="125">
        <f t="shared" si="33"/>
        <v>3</v>
      </c>
      <c r="AI87" s="125">
        <f t="shared" si="34"/>
        <v>3</v>
      </c>
      <c r="AJ87" s="125" t="str">
        <f t="shared" si="35"/>
        <v>Correct</v>
      </c>
      <c r="AK87" s="125"/>
      <c r="AL87" s="115" t="s">
        <v>99</v>
      </c>
      <c r="AM87" s="115">
        <v>20</v>
      </c>
      <c r="AN87" s="115" t="s">
        <v>84</v>
      </c>
      <c r="AO87" s="115" t="s">
        <v>449</v>
      </c>
      <c r="AP87" s="115" t="s">
        <v>97</v>
      </c>
      <c r="AQ87" s="115" t="s">
        <v>91</v>
      </c>
      <c r="AR87" s="115" t="s">
        <v>108</v>
      </c>
      <c r="AS87" s="115" t="s">
        <v>93</v>
      </c>
      <c r="AT87" s="115" t="s">
        <v>102</v>
      </c>
      <c r="AU87" s="115" t="s">
        <v>98</v>
      </c>
      <c r="AV87" s="115" t="s">
        <v>86</v>
      </c>
    </row>
    <row r="88" spans="1:48">
      <c r="A88" s="115">
        <v>5607690183</v>
      </c>
      <c r="C88" s="115" t="s">
        <v>19</v>
      </c>
      <c r="D88" s="115" t="s">
        <v>20</v>
      </c>
      <c r="K88" s="115" t="s">
        <v>27</v>
      </c>
      <c r="O88" s="125"/>
      <c r="P88" s="125">
        <f t="shared" si="18"/>
        <v>3</v>
      </c>
      <c r="Q88" s="130">
        <f t="shared" si="19"/>
        <v>1</v>
      </c>
      <c r="R88" s="125"/>
      <c r="S88" s="125">
        <f t="shared" si="20"/>
        <v>0</v>
      </c>
      <c r="T88" s="125">
        <f t="shared" si="21"/>
        <v>1</v>
      </c>
      <c r="U88" s="125">
        <f t="shared" si="22"/>
        <v>1</v>
      </c>
      <c r="V88" s="126">
        <f t="shared" si="23"/>
        <v>0</v>
      </c>
      <c r="W88" s="126">
        <f t="shared" si="24"/>
        <v>0</v>
      </c>
      <c r="X88" s="126">
        <f t="shared" si="25"/>
        <v>0</v>
      </c>
      <c r="Y88" s="126">
        <f t="shared" si="26"/>
        <v>0</v>
      </c>
      <c r="Z88" s="126">
        <f t="shared" si="27"/>
        <v>0</v>
      </c>
      <c r="AA88" s="126">
        <f t="shared" si="28"/>
        <v>0</v>
      </c>
      <c r="AB88" s="126">
        <f t="shared" si="29"/>
        <v>1</v>
      </c>
      <c r="AC88" s="126">
        <f t="shared" si="30"/>
        <v>0</v>
      </c>
      <c r="AD88" s="126">
        <f t="shared" si="31"/>
        <v>0</v>
      </c>
      <c r="AE88" s="126">
        <f t="shared" si="32"/>
        <v>0</v>
      </c>
      <c r="AF88" s="125"/>
      <c r="AG88" s="125"/>
      <c r="AH88" s="125">
        <f t="shared" si="33"/>
        <v>3</v>
      </c>
      <c r="AI88" s="125">
        <f t="shared" si="34"/>
        <v>3</v>
      </c>
      <c r="AJ88" s="125" t="str">
        <f t="shared" si="35"/>
        <v>Correct</v>
      </c>
      <c r="AK88" s="125"/>
      <c r="AL88" s="115" t="s">
        <v>99</v>
      </c>
      <c r="AM88" s="115">
        <v>40</v>
      </c>
      <c r="AN88" s="115" t="s">
        <v>181</v>
      </c>
      <c r="AO88" s="115" t="s">
        <v>452</v>
      </c>
      <c r="AP88" s="115" t="s">
        <v>97</v>
      </c>
      <c r="AQ88" s="115" t="s">
        <v>91</v>
      </c>
      <c r="AR88" s="115" t="s">
        <v>137</v>
      </c>
      <c r="AS88" s="115" t="s">
        <v>96</v>
      </c>
      <c r="AT88" s="115" t="s">
        <v>102</v>
      </c>
      <c r="AU88" s="115" t="s">
        <v>113</v>
      </c>
      <c r="AV88" s="115" t="s">
        <v>91</v>
      </c>
    </row>
    <row r="89" spans="1:48">
      <c r="A89" s="115">
        <v>5607693037</v>
      </c>
      <c r="F89" s="115" t="s">
        <v>22</v>
      </c>
      <c r="K89" s="115" t="s">
        <v>27</v>
      </c>
      <c r="L89" s="115" t="s">
        <v>28</v>
      </c>
      <c r="O89" s="125"/>
      <c r="P89" s="125">
        <f t="shared" si="18"/>
        <v>3</v>
      </c>
      <c r="Q89" s="130">
        <f t="shared" si="19"/>
        <v>1</v>
      </c>
      <c r="R89" s="125"/>
      <c r="S89" s="125">
        <f t="shared" si="20"/>
        <v>0</v>
      </c>
      <c r="T89" s="125">
        <f t="shared" si="21"/>
        <v>0</v>
      </c>
      <c r="U89" s="125">
        <f t="shared" si="22"/>
        <v>0</v>
      </c>
      <c r="V89" s="126">
        <f t="shared" si="23"/>
        <v>0</v>
      </c>
      <c r="W89" s="126">
        <f t="shared" si="24"/>
        <v>1</v>
      </c>
      <c r="X89" s="126">
        <f t="shared" si="25"/>
        <v>0</v>
      </c>
      <c r="Y89" s="126">
        <f t="shared" si="26"/>
        <v>0</v>
      </c>
      <c r="Z89" s="126">
        <f t="shared" si="27"/>
        <v>0</v>
      </c>
      <c r="AA89" s="126">
        <f t="shared" si="28"/>
        <v>0</v>
      </c>
      <c r="AB89" s="126">
        <f t="shared" si="29"/>
        <v>1</v>
      </c>
      <c r="AC89" s="126">
        <f t="shared" si="30"/>
        <v>1</v>
      </c>
      <c r="AD89" s="126">
        <f t="shared" si="31"/>
        <v>0</v>
      </c>
      <c r="AE89" s="126">
        <f t="shared" si="32"/>
        <v>0</v>
      </c>
      <c r="AF89" s="125"/>
      <c r="AG89" s="125"/>
      <c r="AH89" s="125">
        <f t="shared" si="33"/>
        <v>3</v>
      </c>
      <c r="AI89" s="125">
        <f t="shared" si="34"/>
        <v>3</v>
      </c>
      <c r="AJ89" s="125" t="str">
        <f t="shared" si="35"/>
        <v>Correct</v>
      </c>
      <c r="AK89" s="125"/>
      <c r="AL89" s="115" t="s">
        <v>99</v>
      </c>
      <c r="AM89" s="115">
        <v>40</v>
      </c>
      <c r="AN89" s="115" t="s">
        <v>181</v>
      </c>
      <c r="AO89" s="115" t="s">
        <v>451</v>
      </c>
      <c r="AP89" s="115" t="s">
        <v>97</v>
      </c>
      <c r="AQ89" s="115" t="s">
        <v>91</v>
      </c>
      <c r="AR89" s="115" t="s">
        <v>137</v>
      </c>
      <c r="AS89" s="115" t="s">
        <v>96</v>
      </c>
      <c r="AT89" s="115" t="s">
        <v>102</v>
      </c>
      <c r="AU89" s="115" t="s">
        <v>113</v>
      </c>
      <c r="AV89" s="115" t="s">
        <v>91</v>
      </c>
    </row>
    <row r="90" spans="1:48">
      <c r="A90" s="115">
        <v>5595978420</v>
      </c>
      <c r="E90" s="115" t="s">
        <v>21</v>
      </c>
      <c r="G90" s="115" t="s">
        <v>23</v>
      </c>
      <c r="N90" s="115" t="s">
        <v>30</v>
      </c>
      <c r="O90" s="125"/>
      <c r="P90" s="125">
        <f t="shared" si="18"/>
        <v>3</v>
      </c>
      <c r="Q90" s="130">
        <f t="shared" si="19"/>
        <v>1</v>
      </c>
      <c r="R90" s="125"/>
      <c r="S90" s="125">
        <f t="shared" si="20"/>
        <v>0</v>
      </c>
      <c r="T90" s="125">
        <f t="shared" si="21"/>
        <v>0</v>
      </c>
      <c r="U90" s="125">
        <f t="shared" si="22"/>
        <v>0</v>
      </c>
      <c r="V90" s="126">
        <f t="shared" si="23"/>
        <v>1</v>
      </c>
      <c r="W90" s="126">
        <f t="shared" si="24"/>
        <v>0</v>
      </c>
      <c r="X90" s="126">
        <f t="shared" si="25"/>
        <v>1</v>
      </c>
      <c r="Y90" s="126">
        <f t="shared" si="26"/>
        <v>0</v>
      </c>
      <c r="Z90" s="126">
        <f t="shared" si="27"/>
        <v>0</v>
      </c>
      <c r="AA90" s="126">
        <f t="shared" si="28"/>
        <v>0</v>
      </c>
      <c r="AB90" s="126">
        <f t="shared" si="29"/>
        <v>0</v>
      </c>
      <c r="AC90" s="126">
        <f t="shared" si="30"/>
        <v>0</v>
      </c>
      <c r="AD90" s="126">
        <f t="shared" si="31"/>
        <v>0</v>
      </c>
      <c r="AE90" s="126">
        <f t="shared" si="32"/>
        <v>1</v>
      </c>
      <c r="AF90" s="125"/>
      <c r="AG90" s="125"/>
      <c r="AH90" s="125">
        <f t="shared" si="33"/>
        <v>3</v>
      </c>
      <c r="AI90" s="125">
        <f t="shared" si="34"/>
        <v>3</v>
      </c>
      <c r="AJ90" s="125" t="str">
        <f t="shared" si="35"/>
        <v>Correct</v>
      </c>
      <c r="AK90" s="125"/>
      <c r="AL90" s="115" t="s">
        <v>83</v>
      </c>
      <c r="AM90" s="115">
        <v>18</v>
      </c>
      <c r="AN90" s="115" t="s">
        <v>84</v>
      </c>
      <c r="AO90" s="115" t="s">
        <v>149</v>
      </c>
      <c r="AP90" s="115" t="s">
        <v>85</v>
      </c>
      <c r="AQ90" s="115" t="s">
        <v>91</v>
      </c>
      <c r="AR90" s="115" t="s">
        <v>108</v>
      </c>
      <c r="AS90" s="115" t="s">
        <v>100</v>
      </c>
      <c r="AT90" s="115" t="s">
        <v>102</v>
      </c>
      <c r="AU90" s="115" t="s">
        <v>113</v>
      </c>
      <c r="AV90" s="115" t="s">
        <v>86</v>
      </c>
    </row>
    <row r="91" spans="1:48">
      <c r="A91" s="115">
        <v>5579830464</v>
      </c>
      <c r="E91" s="115" t="s">
        <v>21</v>
      </c>
      <c r="O91" s="125"/>
      <c r="P91" s="125">
        <f t="shared" si="18"/>
        <v>1</v>
      </c>
      <c r="Q91" s="130">
        <f t="shared" si="19"/>
        <v>3</v>
      </c>
      <c r="R91" s="125"/>
      <c r="S91" s="125">
        <f t="shared" si="20"/>
        <v>0</v>
      </c>
      <c r="T91" s="125">
        <f t="shared" si="21"/>
        <v>0</v>
      </c>
      <c r="U91" s="125">
        <f t="shared" si="22"/>
        <v>0</v>
      </c>
      <c r="V91" s="126">
        <f t="shared" si="23"/>
        <v>1</v>
      </c>
      <c r="W91" s="126">
        <f t="shared" si="24"/>
        <v>0</v>
      </c>
      <c r="X91" s="126">
        <f t="shared" si="25"/>
        <v>0</v>
      </c>
      <c r="Y91" s="126">
        <f t="shared" si="26"/>
        <v>0</v>
      </c>
      <c r="Z91" s="126">
        <f t="shared" si="27"/>
        <v>0</v>
      </c>
      <c r="AA91" s="126">
        <f t="shared" si="28"/>
        <v>0</v>
      </c>
      <c r="AB91" s="126">
        <f t="shared" si="29"/>
        <v>0</v>
      </c>
      <c r="AC91" s="126">
        <f t="shared" si="30"/>
        <v>0</v>
      </c>
      <c r="AD91" s="126">
        <f t="shared" si="31"/>
        <v>0</v>
      </c>
      <c r="AE91" s="126">
        <f t="shared" si="32"/>
        <v>0</v>
      </c>
      <c r="AF91" s="125"/>
      <c r="AG91" s="125"/>
      <c r="AH91" s="125">
        <f t="shared" si="33"/>
        <v>1</v>
      </c>
      <c r="AI91" s="125">
        <f t="shared" si="34"/>
        <v>1</v>
      </c>
      <c r="AJ91" s="125" t="str">
        <f t="shared" si="35"/>
        <v>Correct</v>
      </c>
      <c r="AK91" s="125"/>
      <c r="AL91" s="115"/>
    </row>
    <row r="92" spans="1:48">
      <c r="A92" s="115">
        <v>5579450347</v>
      </c>
      <c r="H92" s="115" t="s">
        <v>24</v>
      </c>
      <c r="O92" s="125"/>
      <c r="P92" s="125">
        <f t="shared" si="18"/>
        <v>1</v>
      </c>
      <c r="Q92" s="130">
        <f t="shared" si="19"/>
        <v>3</v>
      </c>
      <c r="R92" s="125"/>
      <c r="S92" s="125">
        <f t="shared" si="20"/>
        <v>0</v>
      </c>
      <c r="T92" s="125">
        <f t="shared" si="21"/>
        <v>0</v>
      </c>
      <c r="U92" s="125">
        <f t="shared" si="22"/>
        <v>0</v>
      </c>
      <c r="V92" s="126">
        <f t="shared" si="23"/>
        <v>0</v>
      </c>
      <c r="W92" s="126">
        <f t="shared" si="24"/>
        <v>0</v>
      </c>
      <c r="X92" s="126">
        <f t="shared" si="25"/>
        <v>0</v>
      </c>
      <c r="Y92" s="126">
        <f t="shared" si="26"/>
        <v>1</v>
      </c>
      <c r="Z92" s="126">
        <f t="shared" si="27"/>
        <v>0</v>
      </c>
      <c r="AA92" s="126">
        <f t="shared" si="28"/>
        <v>0</v>
      </c>
      <c r="AB92" s="126">
        <f t="shared" si="29"/>
        <v>0</v>
      </c>
      <c r="AC92" s="126">
        <f t="shared" si="30"/>
        <v>0</v>
      </c>
      <c r="AD92" s="126">
        <f t="shared" si="31"/>
        <v>0</v>
      </c>
      <c r="AE92" s="126">
        <f t="shared" si="32"/>
        <v>0</v>
      </c>
      <c r="AF92" s="125"/>
      <c r="AG92" s="125"/>
      <c r="AH92" s="125">
        <f t="shared" si="33"/>
        <v>1</v>
      </c>
      <c r="AI92" s="125">
        <f t="shared" si="34"/>
        <v>1</v>
      </c>
      <c r="AJ92" s="125" t="str">
        <f t="shared" si="35"/>
        <v>Correct</v>
      </c>
      <c r="AK92" s="125"/>
      <c r="AL92" s="115"/>
    </row>
    <row r="93" spans="1:48">
      <c r="A93" s="115">
        <v>5590394964</v>
      </c>
      <c r="C93" s="115" t="s">
        <v>19</v>
      </c>
      <c r="J93" s="115" t="s">
        <v>26</v>
      </c>
      <c r="L93" s="115" t="s">
        <v>28</v>
      </c>
      <c r="O93" s="125"/>
      <c r="P93" s="125">
        <f t="shared" si="18"/>
        <v>3</v>
      </c>
      <c r="Q93" s="130">
        <f t="shared" si="19"/>
        <v>1</v>
      </c>
      <c r="R93" s="125"/>
      <c r="S93" s="125">
        <f t="shared" si="20"/>
        <v>0</v>
      </c>
      <c r="T93" s="125">
        <f t="shared" si="21"/>
        <v>1</v>
      </c>
      <c r="U93" s="125">
        <f t="shared" si="22"/>
        <v>0</v>
      </c>
      <c r="V93" s="126">
        <f t="shared" si="23"/>
        <v>0</v>
      </c>
      <c r="W93" s="126">
        <f t="shared" si="24"/>
        <v>0</v>
      </c>
      <c r="X93" s="126">
        <f t="shared" si="25"/>
        <v>0</v>
      </c>
      <c r="Y93" s="126">
        <f t="shared" si="26"/>
        <v>0</v>
      </c>
      <c r="Z93" s="126">
        <f t="shared" si="27"/>
        <v>0</v>
      </c>
      <c r="AA93" s="126">
        <f t="shared" si="28"/>
        <v>1</v>
      </c>
      <c r="AB93" s="126">
        <f t="shared" si="29"/>
        <v>0</v>
      </c>
      <c r="AC93" s="126">
        <f t="shared" si="30"/>
        <v>1</v>
      </c>
      <c r="AD93" s="126">
        <f t="shared" si="31"/>
        <v>0</v>
      </c>
      <c r="AE93" s="126">
        <f t="shared" si="32"/>
        <v>0</v>
      </c>
      <c r="AF93" s="125"/>
      <c r="AG93" s="125"/>
      <c r="AH93" s="125">
        <f t="shared" si="33"/>
        <v>3</v>
      </c>
      <c r="AI93" s="125">
        <f t="shared" si="34"/>
        <v>3</v>
      </c>
      <c r="AJ93" s="125" t="str">
        <f t="shared" si="35"/>
        <v>Correct</v>
      </c>
      <c r="AK93" s="125"/>
      <c r="AL93" s="115" t="s">
        <v>83</v>
      </c>
      <c r="AM93" s="115">
        <v>44</v>
      </c>
      <c r="AN93" s="115" t="s">
        <v>432</v>
      </c>
    </row>
    <row r="94" spans="1:48">
      <c r="A94" s="115">
        <v>5607810385</v>
      </c>
      <c r="E94" s="115" t="s">
        <v>21</v>
      </c>
      <c r="G94" s="115" t="s">
        <v>23</v>
      </c>
      <c r="L94" s="115" t="s">
        <v>28</v>
      </c>
      <c r="O94" s="125"/>
      <c r="P94" s="125">
        <f t="shared" si="18"/>
        <v>3</v>
      </c>
      <c r="Q94" s="130">
        <f t="shared" si="19"/>
        <v>1</v>
      </c>
      <c r="R94" s="125"/>
      <c r="S94" s="125">
        <f t="shared" si="20"/>
        <v>0</v>
      </c>
      <c r="T94" s="125">
        <f t="shared" si="21"/>
        <v>0</v>
      </c>
      <c r="U94" s="125">
        <f t="shared" si="22"/>
        <v>0</v>
      </c>
      <c r="V94" s="126">
        <f t="shared" si="23"/>
        <v>1</v>
      </c>
      <c r="W94" s="126">
        <f t="shared" si="24"/>
        <v>0</v>
      </c>
      <c r="X94" s="126">
        <f t="shared" si="25"/>
        <v>1</v>
      </c>
      <c r="Y94" s="126">
        <f t="shared" si="26"/>
        <v>0</v>
      </c>
      <c r="Z94" s="126">
        <f t="shared" si="27"/>
        <v>0</v>
      </c>
      <c r="AA94" s="126">
        <f t="shared" si="28"/>
        <v>0</v>
      </c>
      <c r="AB94" s="126">
        <f t="shared" si="29"/>
        <v>0</v>
      </c>
      <c r="AC94" s="126">
        <f t="shared" si="30"/>
        <v>1</v>
      </c>
      <c r="AD94" s="126">
        <f t="shared" si="31"/>
        <v>0</v>
      </c>
      <c r="AE94" s="126">
        <f t="shared" si="32"/>
        <v>0</v>
      </c>
      <c r="AF94" s="125"/>
      <c r="AG94" s="125"/>
      <c r="AH94" s="125">
        <f t="shared" si="33"/>
        <v>3</v>
      </c>
      <c r="AI94" s="125">
        <f t="shared" si="34"/>
        <v>3</v>
      </c>
      <c r="AJ94" s="125" t="str">
        <f t="shared" si="35"/>
        <v>Correct</v>
      </c>
      <c r="AK94" s="125"/>
      <c r="AL94" s="115" t="s">
        <v>99</v>
      </c>
      <c r="AM94" s="115">
        <v>28</v>
      </c>
      <c r="AN94" s="115" t="s">
        <v>84</v>
      </c>
      <c r="AO94" s="115" t="s">
        <v>151</v>
      </c>
      <c r="AP94" s="115" t="s">
        <v>107</v>
      </c>
      <c r="AQ94" s="115" t="s">
        <v>91</v>
      </c>
      <c r="AR94" s="115" t="s">
        <v>108</v>
      </c>
      <c r="AS94" s="115" t="s">
        <v>96</v>
      </c>
      <c r="AT94" s="115" t="s">
        <v>102</v>
      </c>
      <c r="AU94" s="115" t="s">
        <v>90</v>
      </c>
      <c r="AV94" s="115" t="s">
        <v>91</v>
      </c>
    </row>
    <row r="95" spans="1:48">
      <c r="A95" s="115">
        <v>5607810003</v>
      </c>
      <c r="H95" s="115" t="s">
        <v>24</v>
      </c>
      <c r="L95" s="115" t="s">
        <v>28</v>
      </c>
      <c r="M95" s="115" t="s">
        <v>29</v>
      </c>
      <c r="O95" s="125"/>
      <c r="P95" s="125">
        <f t="shared" si="18"/>
        <v>3</v>
      </c>
      <c r="Q95" s="130">
        <f t="shared" si="19"/>
        <v>1</v>
      </c>
      <c r="R95" s="125"/>
      <c r="S95" s="125">
        <f t="shared" si="20"/>
        <v>0</v>
      </c>
      <c r="T95" s="125">
        <f t="shared" si="21"/>
        <v>0</v>
      </c>
      <c r="U95" s="125">
        <f t="shared" si="22"/>
        <v>0</v>
      </c>
      <c r="V95" s="126">
        <f t="shared" si="23"/>
        <v>0</v>
      </c>
      <c r="W95" s="126">
        <f t="shared" si="24"/>
        <v>0</v>
      </c>
      <c r="X95" s="126">
        <f t="shared" si="25"/>
        <v>0</v>
      </c>
      <c r="Y95" s="126">
        <f t="shared" si="26"/>
        <v>1</v>
      </c>
      <c r="Z95" s="126">
        <f t="shared" si="27"/>
        <v>0</v>
      </c>
      <c r="AA95" s="126">
        <f t="shared" si="28"/>
        <v>0</v>
      </c>
      <c r="AB95" s="126">
        <f t="shared" si="29"/>
        <v>0</v>
      </c>
      <c r="AC95" s="126">
        <f t="shared" si="30"/>
        <v>1</v>
      </c>
      <c r="AD95" s="126">
        <f t="shared" si="31"/>
        <v>1</v>
      </c>
      <c r="AE95" s="126">
        <f t="shared" si="32"/>
        <v>0</v>
      </c>
      <c r="AF95" s="125"/>
      <c r="AG95" s="125"/>
      <c r="AH95" s="125">
        <f t="shared" si="33"/>
        <v>3</v>
      </c>
      <c r="AI95" s="125">
        <f t="shared" si="34"/>
        <v>3</v>
      </c>
      <c r="AJ95" s="125" t="str">
        <f t="shared" si="35"/>
        <v>Correct</v>
      </c>
      <c r="AK95" s="125"/>
      <c r="AL95" s="115" t="s">
        <v>83</v>
      </c>
      <c r="AM95" s="115">
        <v>39</v>
      </c>
      <c r="AN95" s="115" t="s">
        <v>84</v>
      </c>
      <c r="AO95" s="115" t="s">
        <v>151</v>
      </c>
      <c r="AP95" s="115" t="s">
        <v>107</v>
      </c>
      <c r="AQ95" s="115" t="s">
        <v>91</v>
      </c>
      <c r="AR95" s="115" t="s">
        <v>448</v>
      </c>
      <c r="AS95" s="115" t="s">
        <v>93</v>
      </c>
      <c r="AT95" s="115" t="s">
        <v>102</v>
      </c>
      <c r="AU95" s="115" t="s">
        <v>113</v>
      </c>
      <c r="AV95" s="115" t="s">
        <v>91</v>
      </c>
    </row>
    <row r="96" spans="1:48">
      <c r="A96" s="115">
        <v>5607809344</v>
      </c>
      <c r="H96" s="115" t="s">
        <v>24</v>
      </c>
      <c r="L96" s="115" t="s">
        <v>28</v>
      </c>
      <c r="M96" s="115" t="s">
        <v>29</v>
      </c>
      <c r="O96" s="125"/>
      <c r="P96" s="125">
        <f t="shared" si="18"/>
        <v>3</v>
      </c>
      <c r="Q96" s="130">
        <f t="shared" si="19"/>
        <v>1</v>
      </c>
      <c r="R96" s="125"/>
      <c r="S96" s="125">
        <f t="shared" si="20"/>
        <v>0</v>
      </c>
      <c r="T96" s="125">
        <f t="shared" si="21"/>
        <v>0</v>
      </c>
      <c r="U96" s="125">
        <f t="shared" si="22"/>
        <v>0</v>
      </c>
      <c r="V96" s="126">
        <f t="shared" si="23"/>
        <v>0</v>
      </c>
      <c r="W96" s="126">
        <f t="shared" si="24"/>
        <v>0</v>
      </c>
      <c r="X96" s="126">
        <f t="shared" si="25"/>
        <v>0</v>
      </c>
      <c r="Y96" s="126">
        <f t="shared" si="26"/>
        <v>1</v>
      </c>
      <c r="Z96" s="126">
        <f t="shared" si="27"/>
        <v>0</v>
      </c>
      <c r="AA96" s="126">
        <f t="shared" si="28"/>
        <v>0</v>
      </c>
      <c r="AB96" s="126">
        <f t="shared" si="29"/>
        <v>0</v>
      </c>
      <c r="AC96" s="126">
        <f t="shared" si="30"/>
        <v>1</v>
      </c>
      <c r="AD96" s="126">
        <f t="shared" si="31"/>
        <v>1</v>
      </c>
      <c r="AE96" s="126">
        <f t="shared" si="32"/>
        <v>0</v>
      </c>
      <c r="AF96" s="125"/>
      <c r="AG96" s="125"/>
      <c r="AH96" s="125">
        <f t="shared" si="33"/>
        <v>3</v>
      </c>
      <c r="AI96" s="125">
        <f t="shared" si="34"/>
        <v>3</v>
      </c>
      <c r="AJ96" s="125" t="str">
        <f t="shared" si="35"/>
        <v>Correct</v>
      </c>
      <c r="AK96" s="125"/>
      <c r="AL96" s="115" t="s">
        <v>83</v>
      </c>
      <c r="AM96" s="115">
        <v>35</v>
      </c>
      <c r="AN96" s="115" t="s">
        <v>84</v>
      </c>
      <c r="AO96" s="115" t="s">
        <v>445</v>
      </c>
      <c r="AP96" s="115" t="s">
        <v>110</v>
      </c>
      <c r="AQ96" s="115" t="s">
        <v>91</v>
      </c>
      <c r="AR96" s="115" t="s">
        <v>448</v>
      </c>
      <c r="AS96" s="115" t="s">
        <v>96</v>
      </c>
      <c r="AT96" s="115" t="s">
        <v>89</v>
      </c>
      <c r="AU96" s="115" t="s">
        <v>90</v>
      </c>
      <c r="AV96" s="115" t="s">
        <v>91</v>
      </c>
    </row>
    <row r="97" spans="1:49">
      <c r="A97" s="115">
        <v>5602460274</v>
      </c>
      <c r="N97" s="115" t="s">
        <v>30</v>
      </c>
      <c r="O97" s="125"/>
      <c r="P97" s="125">
        <f t="shared" si="18"/>
        <v>1</v>
      </c>
      <c r="Q97" s="130">
        <f t="shared" si="19"/>
        <v>3</v>
      </c>
      <c r="R97" s="125"/>
      <c r="S97" s="125">
        <f t="shared" si="20"/>
        <v>0</v>
      </c>
      <c r="T97" s="125">
        <f t="shared" si="21"/>
        <v>0</v>
      </c>
      <c r="U97" s="125">
        <f t="shared" si="22"/>
        <v>0</v>
      </c>
      <c r="V97" s="126">
        <f t="shared" si="23"/>
        <v>0</v>
      </c>
      <c r="W97" s="126">
        <f t="shared" si="24"/>
        <v>0</v>
      </c>
      <c r="X97" s="126">
        <f t="shared" si="25"/>
        <v>0</v>
      </c>
      <c r="Y97" s="126">
        <f t="shared" si="26"/>
        <v>0</v>
      </c>
      <c r="Z97" s="126">
        <f t="shared" si="27"/>
        <v>0</v>
      </c>
      <c r="AA97" s="126">
        <f t="shared" si="28"/>
        <v>0</v>
      </c>
      <c r="AB97" s="126">
        <f t="shared" si="29"/>
        <v>0</v>
      </c>
      <c r="AC97" s="126">
        <f t="shared" si="30"/>
        <v>0</v>
      </c>
      <c r="AD97" s="126">
        <f t="shared" si="31"/>
        <v>0</v>
      </c>
      <c r="AE97" s="126">
        <f t="shared" si="32"/>
        <v>1</v>
      </c>
      <c r="AF97" s="125"/>
      <c r="AG97" s="125"/>
      <c r="AH97" s="125">
        <f t="shared" si="33"/>
        <v>1</v>
      </c>
      <c r="AI97" s="125">
        <f t="shared" si="34"/>
        <v>1</v>
      </c>
      <c r="AJ97" s="125" t="str">
        <f t="shared" si="35"/>
        <v>Correct</v>
      </c>
      <c r="AK97" s="125"/>
      <c r="AL97" s="115" t="s">
        <v>83</v>
      </c>
      <c r="AM97" s="115">
        <v>69</v>
      </c>
      <c r="AN97" s="115" t="s">
        <v>181</v>
      </c>
      <c r="AO97" s="115" t="s">
        <v>454</v>
      </c>
      <c r="AP97" s="115" t="s">
        <v>110</v>
      </c>
      <c r="AQ97" s="115" t="s">
        <v>91</v>
      </c>
      <c r="AR97" s="115" t="s">
        <v>455</v>
      </c>
      <c r="AS97" s="115" t="s">
        <v>101</v>
      </c>
      <c r="AT97" s="115" t="s">
        <v>114</v>
      </c>
      <c r="AU97" s="115" t="s">
        <v>90</v>
      </c>
      <c r="AV97" s="115" t="s">
        <v>86</v>
      </c>
    </row>
    <row r="98" spans="1:49">
      <c r="A98" s="115">
        <v>5610052143</v>
      </c>
      <c r="C98" s="115" t="s">
        <v>19</v>
      </c>
      <c r="J98" s="115" t="s">
        <v>26</v>
      </c>
      <c r="K98" s="115" t="s">
        <v>27</v>
      </c>
      <c r="O98" s="125"/>
      <c r="P98" s="125">
        <f t="shared" si="18"/>
        <v>3</v>
      </c>
      <c r="Q98" s="130">
        <f t="shared" si="19"/>
        <v>1</v>
      </c>
      <c r="R98" s="125"/>
      <c r="S98" s="125">
        <f t="shared" si="20"/>
        <v>0</v>
      </c>
      <c r="T98" s="125">
        <f t="shared" si="21"/>
        <v>1</v>
      </c>
      <c r="U98" s="125">
        <f t="shared" si="22"/>
        <v>0</v>
      </c>
      <c r="V98" s="126">
        <f t="shared" si="23"/>
        <v>0</v>
      </c>
      <c r="W98" s="126">
        <f t="shared" si="24"/>
        <v>0</v>
      </c>
      <c r="X98" s="126">
        <f t="shared" si="25"/>
        <v>0</v>
      </c>
      <c r="Y98" s="126">
        <f t="shared" si="26"/>
        <v>0</v>
      </c>
      <c r="Z98" s="126">
        <f t="shared" si="27"/>
        <v>0</v>
      </c>
      <c r="AA98" s="126">
        <f t="shared" si="28"/>
        <v>1</v>
      </c>
      <c r="AB98" s="126">
        <f t="shared" si="29"/>
        <v>1</v>
      </c>
      <c r="AC98" s="126">
        <f t="shared" si="30"/>
        <v>0</v>
      </c>
      <c r="AD98" s="126">
        <f t="shared" si="31"/>
        <v>0</v>
      </c>
      <c r="AE98" s="126">
        <f t="shared" si="32"/>
        <v>0</v>
      </c>
      <c r="AF98" s="125"/>
      <c r="AG98" s="125"/>
      <c r="AH98" s="125">
        <f t="shared" si="33"/>
        <v>3</v>
      </c>
      <c r="AI98" s="125">
        <f t="shared" si="34"/>
        <v>3</v>
      </c>
      <c r="AJ98" s="125" t="str">
        <f t="shared" si="35"/>
        <v>Correct</v>
      </c>
      <c r="AK98" s="125"/>
      <c r="AL98" s="115"/>
    </row>
    <row r="99" spans="1:49">
      <c r="A99" s="115">
        <v>5610064978</v>
      </c>
      <c r="C99" s="115" t="s">
        <v>19</v>
      </c>
      <c r="K99" s="115" t="s">
        <v>27</v>
      </c>
      <c r="L99" s="115" t="s">
        <v>28</v>
      </c>
      <c r="O99" s="125"/>
      <c r="P99" s="125">
        <f t="shared" si="18"/>
        <v>3</v>
      </c>
      <c r="Q99" s="130">
        <f t="shared" si="19"/>
        <v>1</v>
      </c>
      <c r="R99" s="125"/>
      <c r="S99" s="125">
        <f t="shared" si="20"/>
        <v>0</v>
      </c>
      <c r="T99" s="125">
        <f t="shared" si="21"/>
        <v>1</v>
      </c>
      <c r="U99" s="125">
        <f t="shared" si="22"/>
        <v>0</v>
      </c>
      <c r="V99" s="126">
        <f t="shared" si="23"/>
        <v>0</v>
      </c>
      <c r="W99" s="126">
        <f t="shared" si="24"/>
        <v>0</v>
      </c>
      <c r="X99" s="126">
        <f t="shared" si="25"/>
        <v>0</v>
      </c>
      <c r="Y99" s="126">
        <f t="shared" si="26"/>
        <v>0</v>
      </c>
      <c r="Z99" s="126">
        <f t="shared" si="27"/>
        <v>0</v>
      </c>
      <c r="AA99" s="126">
        <f t="shared" si="28"/>
        <v>0</v>
      </c>
      <c r="AB99" s="126">
        <f t="shared" si="29"/>
        <v>1</v>
      </c>
      <c r="AC99" s="126">
        <f t="shared" si="30"/>
        <v>1</v>
      </c>
      <c r="AD99" s="126">
        <f t="shared" si="31"/>
        <v>0</v>
      </c>
      <c r="AE99" s="126">
        <f t="shared" si="32"/>
        <v>0</v>
      </c>
      <c r="AF99" s="125"/>
      <c r="AG99" s="125"/>
      <c r="AH99" s="125">
        <f t="shared" si="33"/>
        <v>3</v>
      </c>
      <c r="AI99" s="125">
        <f t="shared" si="34"/>
        <v>3</v>
      </c>
      <c r="AJ99" s="125" t="str">
        <f t="shared" si="35"/>
        <v>Correct</v>
      </c>
      <c r="AK99" s="125"/>
      <c r="AL99" s="115"/>
    </row>
    <row r="100" spans="1:49">
      <c r="A100" s="115">
        <v>5578652103</v>
      </c>
      <c r="G100" s="115" t="s">
        <v>23</v>
      </c>
      <c r="L100" s="115" t="s">
        <v>28</v>
      </c>
      <c r="N100" s="115" t="s">
        <v>30</v>
      </c>
      <c r="O100" s="125"/>
      <c r="P100" s="125">
        <f t="shared" si="18"/>
        <v>3</v>
      </c>
      <c r="Q100" s="130">
        <f t="shared" si="19"/>
        <v>1</v>
      </c>
      <c r="R100" s="125"/>
      <c r="S100" s="125">
        <f t="shared" si="20"/>
        <v>0</v>
      </c>
      <c r="T100" s="125">
        <f t="shared" si="21"/>
        <v>0</v>
      </c>
      <c r="U100" s="125">
        <f t="shared" si="22"/>
        <v>0</v>
      </c>
      <c r="V100" s="126">
        <f t="shared" si="23"/>
        <v>0</v>
      </c>
      <c r="W100" s="126">
        <f t="shared" si="24"/>
        <v>0</v>
      </c>
      <c r="X100" s="126">
        <f t="shared" si="25"/>
        <v>1</v>
      </c>
      <c r="Y100" s="126">
        <f t="shared" si="26"/>
        <v>0</v>
      </c>
      <c r="Z100" s="126">
        <f t="shared" si="27"/>
        <v>0</v>
      </c>
      <c r="AA100" s="126">
        <f t="shared" si="28"/>
        <v>0</v>
      </c>
      <c r="AB100" s="126">
        <f t="shared" si="29"/>
        <v>0</v>
      </c>
      <c r="AC100" s="126">
        <f t="shared" si="30"/>
        <v>1</v>
      </c>
      <c r="AD100" s="126">
        <f t="shared" si="31"/>
        <v>0</v>
      </c>
      <c r="AE100" s="126">
        <f t="shared" si="32"/>
        <v>1</v>
      </c>
      <c r="AF100" s="125"/>
      <c r="AG100" s="125"/>
      <c r="AH100" s="125">
        <f t="shared" si="33"/>
        <v>3</v>
      </c>
      <c r="AI100" s="125">
        <f t="shared" si="34"/>
        <v>3</v>
      </c>
      <c r="AJ100" s="125" t="str">
        <f t="shared" si="35"/>
        <v>Correct</v>
      </c>
      <c r="AK100" s="125"/>
      <c r="AL100" s="115" t="s">
        <v>83</v>
      </c>
      <c r="AM100" s="115">
        <v>18</v>
      </c>
      <c r="AN100" s="115" t="s">
        <v>432</v>
      </c>
    </row>
    <row r="101" spans="1:49">
      <c r="A101" s="115">
        <v>6982473532</v>
      </c>
      <c r="O101" s="125"/>
      <c r="P101" s="125">
        <f t="shared" si="18"/>
        <v>0</v>
      </c>
      <c r="Q101" s="130" t="e">
        <f t="shared" si="19"/>
        <v>#DIV/0!</v>
      </c>
      <c r="R101" s="125"/>
      <c r="S101" s="125">
        <f t="shared" si="20"/>
        <v>0</v>
      </c>
      <c r="T101" s="125">
        <f t="shared" si="21"/>
        <v>0</v>
      </c>
      <c r="U101" s="125">
        <f t="shared" si="22"/>
        <v>0</v>
      </c>
      <c r="V101" s="126">
        <f t="shared" si="23"/>
        <v>0</v>
      </c>
      <c r="W101" s="126">
        <f t="shared" si="24"/>
        <v>0</v>
      </c>
      <c r="X101" s="126">
        <f t="shared" si="25"/>
        <v>0</v>
      </c>
      <c r="Y101" s="126">
        <f t="shared" si="26"/>
        <v>0</v>
      </c>
      <c r="Z101" s="126">
        <f t="shared" si="27"/>
        <v>0</v>
      </c>
      <c r="AA101" s="126">
        <f t="shared" si="28"/>
        <v>0</v>
      </c>
      <c r="AB101" s="126">
        <f t="shared" si="29"/>
        <v>0</v>
      </c>
      <c r="AC101" s="126">
        <f t="shared" si="30"/>
        <v>0</v>
      </c>
      <c r="AD101" s="126">
        <f t="shared" si="31"/>
        <v>0</v>
      </c>
      <c r="AE101" s="126">
        <f t="shared" si="32"/>
        <v>0</v>
      </c>
      <c r="AF101" s="125"/>
      <c r="AG101" s="125"/>
      <c r="AH101" s="125">
        <f t="shared" si="33"/>
        <v>0</v>
      </c>
      <c r="AI101" s="125">
        <f t="shared" si="34"/>
        <v>0</v>
      </c>
      <c r="AJ101" s="125" t="str">
        <f t="shared" si="35"/>
        <v>Correct</v>
      </c>
      <c r="AK101" s="125"/>
      <c r="AL101" s="115" t="s">
        <v>83</v>
      </c>
      <c r="AM101" s="115">
        <v>47</v>
      </c>
      <c r="AN101" s="115" t="s">
        <v>181</v>
      </c>
      <c r="AO101" s="115" t="s">
        <v>193</v>
      </c>
      <c r="AP101" s="115" t="s">
        <v>85</v>
      </c>
      <c r="AQ101" s="115" t="s">
        <v>86</v>
      </c>
      <c r="AR101" s="115" t="s">
        <v>87</v>
      </c>
      <c r="AS101" s="115" t="s">
        <v>101</v>
      </c>
      <c r="AT101" s="115" t="s">
        <v>89</v>
      </c>
      <c r="AU101" s="115" t="s">
        <v>90</v>
      </c>
      <c r="AV101" s="115" t="s">
        <v>91</v>
      </c>
      <c r="AW101" s="115" t="s">
        <v>91</v>
      </c>
    </row>
    <row r="102" spans="1:49">
      <c r="A102" s="115">
        <v>6987666367</v>
      </c>
      <c r="O102" s="125"/>
      <c r="P102" s="125">
        <f t="shared" si="18"/>
        <v>0</v>
      </c>
      <c r="Q102" s="130" t="e">
        <f t="shared" si="19"/>
        <v>#DIV/0!</v>
      </c>
      <c r="R102" s="125"/>
      <c r="S102" s="125">
        <f t="shared" si="20"/>
        <v>0</v>
      </c>
      <c r="T102" s="125">
        <f t="shared" si="21"/>
        <v>0</v>
      </c>
      <c r="U102" s="125">
        <f t="shared" si="22"/>
        <v>0</v>
      </c>
      <c r="V102" s="126">
        <f t="shared" si="23"/>
        <v>0</v>
      </c>
      <c r="W102" s="126">
        <f t="shared" si="24"/>
        <v>0</v>
      </c>
      <c r="X102" s="126">
        <f t="shared" si="25"/>
        <v>0</v>
      </c>
      <c r="Y102" s="126">
        <f t="shared" si="26"/>
        <v>0</v>
      </c>
      <c r="Z102" s="126">
        <f t="shared" si="27"/>
        <v>0</v>
      </c>
      <c r="AA102" s="126">
        <f t="shared" si="28"/>
        <v>0</v>
      </c>
      <c r="AB102" s="126">
        <f t="shared" si="29"/>
        <v>0</v>
      </c>
      <c r="AC102" s="126">
        <f t="shared" si="30"/>
        <v>0</v>
      </c>
      <c r="AD102" s="126">
        <f t="shared" si="31"/>
        <v>0</v>
      </c>
      <c r="AE102" s="126">
        <f t="shared" si="32"/>
        <v>0</v>
      </c>
      <c r="AF102" s="125"/>
      <c r="AG102" s="125"/>
      <c r="AH102" s="125">
        <f t="shared" si="33"/>
        <v>0</v>
      </c>
      <c r="AI102" s="125">
        <f t="shared" si="34"/>
        <v>0</v>
      </c>
      <c r="AJ102" s="125" t="str">
        <f t="shared" si="35"/>
        <v>Correct</v>
      </c>
      <c r="AK102" s="125"/>
      <c r="AL102" s="115" t="s">
        <v>83</v>
      </c>
      <c r="AM102" s="115">
        <v>60</v>
      </c>
      <c r="AN102" s="115" t="s">
        <v>181</v>
      </c>
      <c r="AP102" s="115" t="s">
        <v>85</v>
      </c>
      <c r="AR102" s="115" t="s">
        <v>87</v>
      </c>
      <c r="AS102" s="115" t="s">
        <v>101</v>
      </c>
      <c r="AT102" s="115" t="s">
        <v>111</v>
      </c>
      <c r="AU102" s="115" t="s">
        <v>106</v>
      </c>
      <c r="AV102" s="115" t="s">
        <v>91</v>
      </c>
      <c r="AW102" s="115" t="s">
        <v>91</v>
      </c>
    </row>
    <row r="103" spans="1:49">
      <c r="A103" s="115">
        <v>7044847900</v>
      </c>
      <c r="J103" s="115" t="s">
        <v>26</v>
      </c>
      <c r="O103" s="125"/>
      <c r="P103" s="125">
        <f t="shared" si="18"/>
        <v>1</v>
      </c>
      <c r="Q103" s="130">
        <f t="shared" si="19"/>
        <v>3</v>
      </c>
      <c r="R103" s="125"/>
      <c r="S103" s="125">
        <f t="shared" si="20"/>
        <v>0</v>
      </c>
      <c r="T103" s="125">
        <f t="shared" si="21"/>
        <v>0</v>
      </c>
      <c r="U103" s="125">
        <f t="shared" si="22"/>
        <v>0</v>
      </c>
      <c r="V103" s="126">
        <f t="shared" si="23"/>
        <v>0</v>
      </c>
      <c r="W103" s="126">
        <f t="shared" si="24"/>
        <v>0</v>
      </c>
      <c r="X103" s="126">
        <f t="shared" si="25"/>
        <v>0</v>
      </c>
      <c r="Y103" s="126">
        <f t="shared" si="26"/>
        <v>0</v>
      </c>
      <c r="Z103" s="126">
        <f t="shared" si="27"/>
        <v>0</v>
      </c>
      <c r="AA103" s="126">
        <f t="shared" si="28"/>
        <v>1</v>
      </c>
      <c r="AB103" s="126">
        <f t="shared" si="29"/>
        <v>0</v>
      </c>
      <c r="AC103" s="126">
        <f t="shared" si="30"/>
        <v>0</v>
      </c>
      <c r="AD103" s="126">
        <f t="shared" si="31"/>
        <v>0</v>
      </c>
      <c r="AE103" s="126">
        <f t="shared" si="32"/>
        <v>0</v>
      </c>
      <c r="AF103" s="125"/>
      <c r="AG103" s="125"/>
      <c r="AH103" s="125">
        <f t="shared" si="33"/>
        <v>1</v>
      </c>
      <c r="AI103" s="125">
        <f t="shared" si="34"/>
        <v>1</v>
      </c>
      <c r="AJ103" s="125" t="str">
        <f t="shared" si="35"/>
        <v>Correct</v>
      </c>
      <c r="AK103" s="125"/>
      <c r="AL103" s="115" t="s">
        <v>99</v>
      </c>
      <c r="AM103" s="115">
        <v>84</v>
      </c>
      <c r="AN103" s="115" t="s">
        <v>181</v>
      </c>
      <c r="AO103" s="115" t="s">
        <v>237</v>
      </c>
      <c r="AP103" s="115" t="s">
        <v>85</v>
      </c>
      <c r="AR103" s="115" t="s">
        <v>87</v>
      </c>
      <c r="AS103" s="115" t="s">
        <v>101</v>
      </c>
      <c r="AT103" s="115" t="s">
        <v>102</v>
      </c>
      <c r="AU103" s="115" t="s">
        <v>106</v>
      </c>
      <c r="AV103" s="115" t="s">
        <v>91</v>
      </c>
      <c r="AW103" s="115" t="s">
        <v>91</v>
      </c>
    </row>
    <row r="104" spans="1:49">
      <c r="A104" s="115">
        <v>6982459554</v>
      </c>
      <c r="C104" s="115" t="s">
        <v>19</v>
      </c>
      <c r="H104" s="115" t="s">
        <v>24</v>
      </c>
      <c r="I104" s="115" t="s">
        <v>25</v>
      </c>
      <c r="L104" s="115" t="s">
        <v>28</v>
      </c>
      <c r="O104" s="125"/>
      <c r="P104" s="125">
        <f t="shared" si="18"/>
        <v>4</v>
      </c>
      <c r="Q104" s="130">
        <f t="shared" si="19"/>
        <v>0.75</v>
      </c>
      <c r="R104" s="125"/>
      <c r="S104" s="125">
        <f t="shared" si="20"/>
        <v>0</v>
      </c>
      <c r="T104" s="125">
        <f t="shared" si="21"/>
        <v>0.75</v>
      </c>
      <c r="U104" s="125">
        <f t="shared" si="22"/>
        <v>0</v>
      </c>
      <c r="V104" s="126">
        <f t="shared" si="23"/>
        <v>0</v>
      </c>
      <c r="W104" s="126">
        <f t="shared" si="24"/>
        <v>0</v>
      </c>
      <c r="X104" s="126">
        <f t="shared" si="25"/>
        <v>0</v>
      </c>
      <c r="Y104" s="126">
        <f t="shared" si="26"/>
        <v>0.75</v>
      </c>
      <c r="Z104" s="126">
        <f t="shared" si="27"/>
        <v>0.75</v>
      </c>
      <c r="AA104" s="126">
        <f t="shared" si="28"/>
        <v>0</v>
      </c>
      <c r="AB104" s="126">
        <f t="shared" si="29"/>
        <v>0</v>
      </c>
      <c r="AC104" s="126">
        <f t="shared" si="30"/>
        <v>0.75</v>
      </c>
      <c r="AD104" s="126">
        <f t="shared" si="31"/>
        <v>0</v>
      </c>
      <c r="AE104" s="126">
        <f t="shared" si="32"/>
        <v>0</v>
      </c>
      <c r="AF104" s="125"/>
      <c r="AG104" s="125"/>
      <c r="AH104" s="125">
        <f t="shared" si="33"/>
        <v>3</v>
      </c>
      <c r="AI104" s="125">
        <f t="shared" si="34"/>
        <v>4</v>
      </c>
      <c r="AJ104" s="125" t="str">
        <f t="shared" si="35"/>
        <v>Correct</v>
      </c>
      <c r="AK104" s="125"/>
      <c r="AL104" s="115" t="s">
        <v>99</v>
      </c>
      <c r="AM104" s="115">
        <v>35</v>
      </c>
      <c r="AN104" s="115" t="s">
        <v>181</v>
      </c>
      <c r="AO104" s="115" t="s">
        <v>206</v>
      </c>
      <c r="AP104" s="115" t="s">
        <v>107</v>
      </c>
      <c r="AQ104" s="115" t="s">
        <v>91</v>
      </c>
      <c r="AR104" s="115" t="s">
        <v>108</v>
      </c>
      <c r="AS104" s="115" t="s">
        <v>93</v>
      </c>
      <c r="AT104" s="115" t="s">
        <v>94</v>
      </c>
      <c r="AU104" s="115" t="s">
        <v>113</v>
      </c>
      <c r="AV104" s="115" t="s">
        <v>86</v>
      </c>
    </row>
    <row r="105" spans="1:49">
      <c r="A105" s="115">
        <v>6985142741</v>
      </c>
      <c r="N105" s="115" t="s">
        <v>30</v>
      </c>
      <c r="O105" s="125"/>
      <c r="P105" s="125">
        <f t="shared" si="18"/>
        <v>1</v>
      </c>
      <c r="Q105" s="130">
        <f t="shared" si="19"/>
        <v>3</v>
      </c>
      <c r="R105" s="125"/>
      <c r="S105" s="125">
        <f t="shared" si="20"/>
        <v>0</v>
      </c>
      <c r="T105" s="125">
        <f t="shared" si="21"/>
        <v>0</v>
      </c>
      <c r="U105" s="125">
        <f t="shared" si="22"/>
        <v>0</v>
      </c>
      <c r="V105" s="126">
        <f t="shared" si="23"/>
        <v>0</v>
      </c>
      <c r="W105" s="126">
        <f t="shared" si="24"/>
        <v>0</v>
      </c>
      <c r="X105" s="126">
        <f t="shared" si="25"/>
        <v>0</v>
      </c>
      <c r="Y105" s="126">
        <f t="shared" si="26"/>
        <v>0</v>
      </c>
      <c r="Z105" s="126">
        <f t="shared" si="27"/>
        <v>0</v>
      </c>
      <c r="AA105" s="126">
        <f t="shared" si="28"/>
        <v>0</v>
      </c>
      <c r="AB105" s="126">
        <f t="shared" si="29"/>
        <v>0</v>
      </c>
      <c r="AC105" s="126">
        <f t="shared" si="30"/>
        <v>0</v>
      </c>
      <c r="AD105" s="126">
        <f t="shared" si="31"/>
        <v>0</v>
      </c>
      <c r="AE105" s="126">
        <f t="shared" si="32"/>
        <v>1</v>
      </c>
      <c r="AF105" s="125"/>
      <c r="AG105" s="125"/>
      <c r="AH105" s="125">
        <f t="shared" si="33"/>
        <v>1</v>
      </c>
      <c r="AI105" s="125">
        <f t="shared" si="34"/>
        <v>1</v>
      </c>
      <c r="AJ105" s="125" t="str">
        <f t="shared" si="35"/>
        <v>Correct</v>
      </c>
      <c r="AK105" s="125"/>
      <c r="AL105" s="115" t="s">
        <v>83</v>
      </c>
      <c r="AM105" s="115">
        <v>21</v>
      </c>
      <c r="AN105" s="115" t="s">
        <v>181</v>
      </c>
      <c r="AO105" s="115" t="s">
        <v>246</v>
      </c>
      <c r="AP105" s="115" t="s">
        <v>107</v>
      </c>
      <c r="AQ105" s="115" t="s">
        <v>86</v>
      </c>
      <c r="AR105" s="115" t="s">
        <v>115</v>
      </c>
      <c r="AS105" s="115" t="s">
        <v>101</v>
      </c>
      <c r="AT105" s="115" t="s">
        <v>94</v>
      </c>
      <c r="AU105" s="115" t="s">
        <v>90</v>
      </c>
      <c r="AV105" s="115" t="s">
        <v>91</v>
      </c>
      <c r="AW105" s="115" t="s">
        <v>91</v>
      </c>
    </row>
    <row r="106" spans="1:49">
      <c r="A106" s="115">
        <v>7020342963</v>
      </c>
      <c r="O106" s="125"/>
      <c r="P106" s="125">
        <f t="shared" si="18"/>
        <v>0</v>
      </c>
      <c r="Q106" s="130" t="e">
        <f t="shared" si="19"/>
        <v>#DIV/0!</v>
      </c>
      <c r="R106" s="125"/>
      <c r="S106" s="125">
        <f t="shared" si="20"/>
        <v>0</v>
      </c>
      <c r="T106" s="125">
        <f t="shared" si="21"/>
        <v>0</v>
      </c>
      <c r="U106" s="125">
        <f t="shared" si="22"/>
        <v>0</v>
      </c>
      <c r="V106" s="126">
        <f t="shared" si="23"/>
        <v>0</v>
      </c>
      <c r="W106" s="126">
        <f t="shared" si="24"/>
        <v>0</v>
      </c>
      <c r="X106" s="126">
        <f t="shared" si="25"/>
        <v>0</v>
      </c>
      <c r="Y106" s="126">
        <f t="shared" si="26"/>
        <v>0</v>
      </c>
      <c r="Z106" s="126">
        <f t="shared" si="27"/>
        <v>0</v>
      </c>
      <c r="AA106" s="126">
        <f t="shared" si="28"/>
        <v>0</v>
      </c>
      <c r="AB106" s="126">
        <f t="shared" si="29"/>
        <v>0</v>
      </c>
      <c r="AC106" s="126">
        <f t="shared" si="30"/>
        <v>0</v>
      </c>
      <c r="AD106" s="126">
        <f t="shared" si="31"/>
        <v>0</v>
      </c>
      <c r="AE106" s="126">
        <f t="shared" si="32"/>
        <v>0</v>
      </c>
      <c r="AF106" s="125"/>
      <c r="AG106" s="125"/>
      <c r="AH106" s="125">
        <f t="shared" si="33"/>
        <v>0</v>
      </c>
      <c r="AI106" s="125">
        <f t="shared" si="34"/>
        <v>0</v>
      </c>
      <c r="AJ106" s="125" t="str">
        <f t="shared" si="35"/>
        <v>Correct</v>
      </c>
      <c r="AK106" s="125"/>
      <c r="AL106" s="115" t="s">
        <v>83</v>
      </c>
      <c r="AM106" s="115">
        <v>25</v>
      </c>
      <c r="AN106" s="115" t="s">
        <v>181</v>
      </c>
      <c r="AO106" s="115" t="s">
        <v>212</v>
      </c>
      <c r="AP106" s="115" t="s">
        <v>97</v>
      </c>
      <c r="AQ106" s="115" t="s">
        <v>86</v>
      </c>
      <c r="AR106" s="115" t="s">
        <v>87</v>
      </c>
      <c r="AS106" s="115" t="s">
        <v>93</v>
      </c>
      <c r="AT106" s="115" t="s">
        <v>94</v>
      </c>
      <c r="AU106" s="115" t="s">
        <v>90</v>
      </c>
      <c r="AW106" s="115" t="s">
        <v>91</v>
      </c>
    </row>
    <row r="107" spans="1:49">
      <c r="A107" s="115">
        <v>5584549559</v>
      </c>
      <c r="C107" s="115" t="s">
        <v>19</v>
      </c>
      <c r="E107" s="115" t="s">
        <v>21</v>
      </c>
      <c r="N107" s="115" t="s">
        <v>30</v>
      </c>
      <c r="O107" s="125"/>
      <c r="P107" s="125">
        <f t="shared" si="18"/>
        <v>3</v>
      </c>
      <c r="Q107" s="130">
        <f t="shared" si="19"/>
        <v>1</v>
      </c>
      <c r="R107" s="125"/>
      <c r="S107" s="125">
        <f t="shared" si="20"/>
        <v>0</v>
      </c>
      <c r="T107" s="125">
        <f t="shared" si="21"/>
        <v>1</v>
      </c>
      <c r="U107" s="125">
        <f t="shared" si="22"/>
        <v>0</v>
      </c>
      <c r="V107" s="126">
        <f t="shared" si="23"/>
        <v>1</v>
      </c>
      <c r="W107" s="126">
        <f t="shared" si="24"/>
        <v>0</v>
      </c>
      <c r="X107" s="126">
        <f t="shared" si="25"/>
        <v>0</v>
      </c>
      <c r="Y107" s="126">
        <f t="shared" si="26"/>
        <v>0</v>
      </c>
      <c r="Z107" s="126">
        <f t="shared" si="27"/>
        <v>0</v>
      </c>
      <c r="AA107" s="126">
        <f t="shared" si="28"/>
        <v>0</v>
      </c>
      <c r="AB107" s="126">
        <f t="shared" si="29"/>
        <v>0</v>
      </c>
      <c r="AC107" s="126">
        <f t="shared" si="30"/>
        <v>0</v>
      </c>
      <c r="AD107" s="126">
        <f t="shared" si="31"/>
        <v>0</v>
      </c>
      <c r="AE107" s="126">
        <f t="shared" si="32"/>
        <v>1</v>
      </c>
      <c r="AF107" s="125"/>
      <c r="AG107" s="125"/>
      <c r="AH107" s="125">
        <f t="shared" si="33"/>
        <v>3</v>
      </c>
      <c r="AI107" s="125">
        <f t="shared" si="34"/>
        <v>3</v>
      </c>
      <c r="AJ107" s="125" t="str">
        <f t="shared" si="35"/>
        <v>Correct</v>
      </c>
      <c r="AK107" s="125"/>
      <c r="AL107" s="115" t="s">
        <v>83</v>
      </c>
      <c r="AM107" s="115">
        <v>65</v>
      </c>
      <c r="AN107" s="115" t="s">
        <v>181</v>
      </c>
      <c r="AO107" s="115" t="s">
        <v>243</v>
      </c>
      <c r="AP107" s="115" t="s">
        <v>85</v>
      </c>
      <c r="AQ107" s="115" t="s">
        <v>86</v>
      </c>
      <c r="AR107" s="115" t="s">
        <v>87</v>
      </c>
      <c r="AS107" s="115" t="s">
        <v>100</v>
      </c>
      <c r="AT107" s="115" t="s">
        <v>89</v>
      </c>
      <c r="AU107" s="115" t="s">
        <v>90</v>
      </c>
      <c r="AV107" s="115" t="s">
        <v>91</v>
      </c>
      <c r="AW107" s="115" t="s">
        <v>86</v>
      </c>
    </row>
    <row r="108" spans="1:49">
      <c r="A108" s="115">
        <v>7020571181</v>
      </c>
      <c r="O108" s="125"/>
      <c r="P108" s="125">
        <f t="shared" si="18"/>
        <v>0</v>
      </c>
      <c r="Q108" s="130" t="e">
        <f t="shared" si="19"/>
        <v>#DIV/0!</v>
      </c>
      <c r="R108" s="125"/>
      <c r="S108" s="125">
        <f t="shared" si="20"/>
        <v>0</v>
      </c>
      <c r="T108" s="125">
        <f t="shared" si="21"/>
        <v>0</v>
      </c>
      <c r="U108" s="125">
        <f t="shared" si="22"/>
        <v>0</v>
      </c>
      <c r="V108" s="126">
        <f t="shared" si="23"/>
        <v>0</v>
      </c>
      <c r="W108" s="126">
        <f t="shared" si="24"/>
        <v>0</v>
      </c>
      <c r="X108" s="126">
        <f t="shared" si="25"/>
        <v>0</v>
      </c>
      <c r="Y108" s="126">
        <f t="shared" si="26"/>
        <v>0</v>
      </c>
      <c r="Z108" s="126">
        <f t="shared" si="27"/>
        <v>0</v>
      </c>
      <c r="AA108" s="126">
        <f t="shared" si="28"/>
        <v>0</v>
      </c>
      <c r="AB108" s="126">
        <f t="shared" si="29"/>
        <v>0</v>
      </c>
      <c r="AC108" s="126">
        <f t="shared" si="30"/>
        <v>0</v>
      </c>
      <c r="AD108" s="126">
        <f t="shared" si="31"/>
        <v>0</v>
      </c>
      <c r="AE108" s="126">
        <f t="shared" si="32"/>
        <v>0</v>
      </c>
      <c r="AF108" s="125"/>
      <c r="AG108" s="125"/>
      <c r="AH108" s="125">
        <f t="shared" si="33"/>
        <v>0</v>
      </c>
      <c r="AI108" s="125">
        <f t="shared" si="34"/>
        <v>0</v>
      </c>
      <c r="AJ108" s="125" t="str">
        <f t="shared" si="35"/>
        <v>Correct</v>
      </c>
      <c r="AK108" s="125"/>
      <c r="AL108" s="115" t="s">
        <v>99</v>
      </c>
      <c r="AM108" s="115">
        <v>47</v>
      </c>
      <c r="AN108" s="115" t="s">
        <v>84</v>
      </c>
      <c r="AO108" s="115" t="s">
        <v>165</v>
      </c>
      <c r="AQ108" s="115" t="s">
        <v>91</v>
      </c>
      <c r="AR108" s="115" t="s">
        <v>108</v>
      </c>
      <c r="AS108" s="115" t="s">
        <v>96</v>
      </c>
      <c r="AT108" s="115" t="s">
        <v>105</v>
      </c>
      <c r="AU108" s="115" t="s">
        <v>103</v>
      </c>
      <c r="AV108" s="115" t="s">
        <v>91</v>
      </c>
      <c r="AW108" s="115" t="s">
        <v>91</v>
      </c>
    </row>
    <row r="109" spans="1:49">
      <c r="A109" s="115">
        <v>7020357451</v>
      </c>
      <c r="K109" s="115" t="s">
        <v>27</v>
      </c>
      <c r="L109" s="115" t="s">
        <v>28</v>
      </c>
      <c r="O109" s="125"/>
      <c r="P109" s="125">
        <f t="shared" si="18"/>
        <v>2</v>
      </c>
      <c r="Q109" s="130">
        <f t="shared" si="19"/>
        <v>1.5</v>
      </c>
      <c r="R109" s="125"/>
      <c r="S109" s="125">
        <f t="shared" si="20"/>
        <v>0</v>
      </c>
      <c r="T109" s="125">
        <f t="shared" si="21"/>
        <v>0</v>
      </c>
      <c r="U109" s="125">
        <f t="shared" si="22"/>
        <v>0</v>
      </c>
      <c r="V109" s="126">
        <f t="shared" si="23"/>
        <v>0</v>
      </c>
      <c r="W109" s="126">
        <f t="shared" si="24"/>
        <v>0</v>
      </c>
      <c r="X109" s="126">
        <f t="shared" si="25"/>
        <v>0</v>
      </c>
      <c r="Y109" s="126">
        <f t="shared" si="26"/>
        <v>0</v>
      </c>
      <c r="Z109" s="126">
        <f t="shared" si="27"/>
        <v>0</v>
      </c>
      <c r="AA109" s="126">
        <f t="shared" si="28"/>
        <v>0</v>
      </c>
      <c r="AB109" s="126">
        <f t="shared" si="29"/>
        <v>1</v>
      </c>
      <c r="AC109" s="126">
        <f t="shared" si="30"/>
        <v>1</v>
      </c>
      <c r="AD109" s="126">
        <f t="shared" si="31"/>
        <v>0</v>
      </c>
      <c r="AE109" s="126">
        <f t="shared" si="32"/>
        <v>0</v>
      </c>
      <c r="AF109" s="125"/>
      <c r="AG109" s="125"/>
      <c r="AH109" s="125">
        <f t="shared" si="33"/>
        <v>2</v>
      </c>
      <c r="AI109" s="125">
        <f t="shared" si="34"/>
        <v>2</v>
      </c>
      <c r="AJ109" s="125" t="str">
        <f t="shared" si="35"/>
        <v>Correct</v>
      </c>
      <c r="AK109" s="125"/>
      <c r="AL109" s="115" t="s">
        <v>99</v>
      </c>
      <c r="AM109" s="115">
        <v>42</v>
      </c>
      <c r="AN109" s="115" t="s">
        <v>181</v>
      </c>
      <c r="AO109" s="115" t="s">
        <v>189</v>
      </c>
      <c r="AP109" s="115" t="s">
        <v>114</v>
      </c>
      <c r="AQ109" s="115" t="s">
        <v>91</v>
      </c>
      <c r="AR109" s="115" t="s">
        <v>137</v>
      </c>
      <c r="AS109" s="115" t="s">
        <v>93</v>
      </c>
      <c r="AT109" s="115" t="s">
        <v>112</v>
      </c>
      <c r="AU109" s="115" t="s">
        <v>98</v>
      </c>
      <c r="AV109" s="115" t="s">
        <v>91</v>
      </c>
      <c r="AW109" s="115" t="s">
        <v>91</v>
      </c>
    </row>
    <row r="110" spans="1:49">
      <c r="A110" s="115">
        <v>7044848423</v>
      </c>
      <c r="C110" s="115" t="s">
        <v>19</v>
      </c>
      <c r="D110" s="115" t="s">
        <v>20</v>
      </c>
      <c r="N110" s="115" t="s">
        <v>30</v>
      </c>
      <c r="O110" s="125"/>
      <c r="P110" s="125">
        <f t="shared" si="18"/>
        <v>3</v>
      </c>
      <c r="Q110" s="130">
        <f t="shared" si="19"/>
        <v>1</v>
      </c>
      <c r="R110" s="125"/>
      <c r="S110" s="125">
        <f t="shared" si="20"/>
        <v>0</v>
      </c>
      <c r="T110" s="125">
        <f t="shared" si="21"/>
        <v>1</v>
      </c>
      <c r="U110" s="125">
        <f t="shared" si="22"/>
        <v>1</v>
      </c>
      <c r="V110" s="126">
        <f t="shared" si="23"/>
        <v>0</v>
      </c>
      <c r="W110" s="126">
        <f t="shared" si="24"/>
        <v>0</v>
      </c>
      <c r="X110" s="126">
        <f t="shared" si="25"/>
        <v>0</v>
      </c>
      <c r="Y110" s="126">
        <f t="shared" si="26"/>
        <v>0</v>
      </c>
      <c r="Z110" s="126">
        <f t="shared" si="27"/>
        <v>0</v>
      </c>
      <c r="AA110" s="126">
        <f t="shared" si="28"/>
        <v>0</v>
      </c>
      <c r="AB110" s="126">
        <f t="shared" si="29"/>
        <v>0</v>
      </c>
      <c r="AC110" s="126">
        <f t="shared" si="30"/>
        <v>0</v>
      </c>
      <c r="AD110" s="126">
        <f t="shared" si="31"/>
        <v>0</v>
      </c>
      <c r="AE110" s="126">
        <f t="shared" si="32"/>
        <v>1</v>
      </c>
      <c r="AF110" s="125"/>
      <c r="AG110" s="125"/>
      <c r="AH110" s="125">
        <f t="shared" si="33"/>
        <v>3</v>
      </c>
      <c r="AI110" s="125">
        <f t="shared" si="34"/>
        <v>3</v>
      </c>
      <c r="AJ110" s="125" t="str">
        <f t="shared" si="35"/>
        <v>Correct</v>
      </c>
      <c r="AK110" s="125"/>
      <c r="AL110" s="115" t="s">
        <v>83</v>
      </c>
      <c r="AM110" s="115">
        <v>87</v>
      </c>
      <c r="AN110" s="115" t="s">
        <v>181</v>
      </c>
      <c r="AO110" s="115" t="s">
        <v>184</v>
      </c>
      <c r="AP110" s="115" t="s">
        <v>85</v>
      </c>
      <c r="AQ110" s="115" t="s">
        <v>86</v>
      </c>
      <c r="AR110" s="115" t="s">
        <v>87</v>
      </c>
      <c r="AT110" s="115" t="s">
        <v>102</v>
      </c>
      <c r="AU110" s="115" t="s">
        <v>106</v>
      </c>
      <c r="AV110" s="115" t="s">
        <v>91</v>
      </c>
      <c r="AW110" s="115" t="s">
        <v>86</v>
      </c>
    </row>
    <row r="111" spans="1:49">
      <c r="A111" s="115">
        <v>7044849483</v>
      </c>
      <c r="B111" s="115" t="s">
        <v>18</v>
      </c>
      <c r="D111" s="115" t="s">
        <v>20</v>
      </c>
      <c r="O111" s="125"/>
      <c r="P111" s="125">
        <f t="shared" si="18"/>
        <v>2</v>
      </c>
      <c r="Q111" s="130">
        <f t="shared" si="19"/>
        <v>1.5</v>
      </c>
      <c r="R111" s="125"/>
      <c r="S111" s="125">
        <f t="shared" si="20"/>
        <v>1</v>
      </c>
      <c r="T111" s="125">
        <f t="shared" si="21"/>
        <v>0</v>
      </c>
      <c r="U111" s="125">
        <f t="shared" si="22"/>
        <v>1</v>
      </c>
      <c r="V111" s="126">
        <f t="shared" si="23"/>
        <v>0</v>
      </c>
      <c r="W111" s="126">
        <f t="shared" si="24"/>
        <v>0</v>
      </c>
      <c r="X111" s="126">
        <f t="shared" si="25"/>
        <v>0</v>
      </c>
      <c r="Y111" s="126">
        <f t="shared" si="26"/>
        <v>0</v>
      </c>
      <c r="Z111" s="126">
        <f t="shared" si="27"/>
        <v>0</v>
      </c>
      <c r="AA111" s="126">
        <f t="shared" si="28"/>
        <v>0</v>
      </c>
      <c r="AB111" s="126">
        <f t="shared" si="29"/>
        <v>0</v>
      </c>
      <c r="AC111" s="126">
        <f t="shared" si="30"/>
        <v>0</v>
      </c>
      <c r="AD111" s="126">
        <f t="shared" si="31"/>
        <v>0</v>
      </c>
      <c r="AE111" s="126">
        <f t="shared" si="32"/>
        <v>0</v>
      </c>
      <c r="AF111" s="125"/>
      <c r="AG111" s="125"/>
      <c r="AH111" s="125">
        <f t="shared" si="33"/>
        <v>2</v>
      </c>
      <c r="AI111" s="125">
        <f t="shared" si="34"/>
        <v>2</v>
      </c>
      <c r="AJ111" s="125" t="str">
        <f t="shared" si="35"/>
        <v>Correct</v>
      </c>
      <c r="AK111" s="125"/>
      <c r="AL111" s="115" t="s">
        <v>99</v>
      </c>
      <c r="AM111" s="115">
        <v>70</v>
      </c>
      <c r="AN111" s="115" t="s">
        <v>181</v>
      </c>
      <c r="AO111" s="115" t="s">
        <v>495</v>
      </c>
      <c r="AP111" s="115" t="s">
        <v>107</v>
      </c>
      <c r="AQ111" s="115" t="s">
        <v>86</v>
      </c>
      <c r="AR111" s="115" t="s">
        <v>87</v>
      </c>
      <c r="AS111" s="115" t="s">
        <v>96</v>
      </c>
      <c r="AT111" s="115" t="s">
        <v>89</v>
      </c>
      <c r="AU111" s="115" t="s">
        <v>106</v>
      </c>
      <c r="AV111" s="115" t="s">
        <v>91</v>
      </c>
      <c r="AW111" s="115" t="s">
        <v>91</v>
      </c>
    </row>
    <row r="112" spans="1:49">
      <c r="A112" s="115">
        <v>7011090490</v>
      </c>
      <c r="C112" s="115" t="s">
        <v>19</v>
      </c>
      <c r="D112" s="115" t="s">
        <v>20</v>
      </c>
      <c r="J112" s="115" t="s">
        <v>26</v>
      </c>
      <c r="O112" s="125"/>
      <c r="P112" s="125">
        <f t="shared" si="18"/>
        <v>3</v>
      </c>
      <c r="Q112" s="130">
        <f t="shared" si="19"/>
        <v>1</v>
      </c>
      <c r="R112" s="125"/>
      <c r="S112" s="125">
        <f t="shared" si="20"/>
        <v>0</v>
      </c>
      <c r="T112" s="125">
        <f t="shared" si="21"/>
        <v>1</v>
      </c>
      <c r="U112" s="125">
        <f t="shared" si="22"/>
        <v>1</v>
      </c>
      <c r="V112" s="126">
        <f t="shared" si="23"/>
        <v>0</v>
      </c>
      <c r="W112" s="126">
        <f t="shared" si="24"/>
        <v>0</v>
      </c>
      <c r="X112" s="126">
        <f t="shared" si="25"/>
        <v>0</v>
      </c>
      <c r="Y112" s="126">
        <f t="shared" si="26"/>
        <v>0</v>
      </c>
      <c r="Z112" s="126">
        <f t="shared" si="27"/>
        <v>0</v>
      </c>
      <c r="AA112" s="126">
        <f t="shared" si="28"/>
        <v>1</v>
      </c>
      <c r="AB112" s="126">
        <f t="shared" si="29"/>
        <v>0</v>
      </c>
      <c r="AC112" s="126">
        <f t="shared" si="30"/>
        <v>0</v>
      </c>
      <c r="AD112" s="126">
        <f t="shared" si="31"/>
        <v>0</v>
      </c>
      <c r="AE112" s="126">
        <f t="shared" si="32"/>
        <v>0</v>
      </c>
      <c r="AF112" s="125"/>
      <c r="AG112" s="125"/>
      <c r="AH112" s="125">
        <f t="shared" si="33"/>
        <v>3</v>
      </c>
      <c r="AI112" s="125">
        <f t="shared" si="34"/>
        <v>3</v>
      </c>
      <c r="AJ112" s="125" t="str">
        <f t="shared" si="35"/>
        <v>Correct</v>
      </c>
      <c r="AK112" s="125"/>
      <c r="AL112" s="115" t="s">
        <v>99</v>
      </c>
      <c r="AM112" s="115">
        <v>53</v>
      </c>
      <c r="AN112" s="115" t="s">
        <v>84</v>
      </c>
      <c r="AO112" s="115" t="s">
        <v>134</v>
      </c>
      <c r="AP112" s="115" t="s">
        <v>92</v>
      </c>
      <c r="AQ112" s="115" t="s">
        <v>86</v>
      </c>
      <c r="AR112" s="115" t="s">
        <v>157</v>
      </c>
      <c r="AS112" s="115" t="s">
        <v>101</v>
      </c>
      <c r="AT112" s="115" t="s">
        <v>111</v>
      </c>
      <c r="AU112" s="115" t="s">
        <v>90</v>
      </c>
      <c r="AV112" s="115" t="s">
        <v>91</v>
      </c>
      <c r="AW112" s="115" t="s">
        <v>91</v>
      </c>
    </row>
    <row r="113" spans="1:49">
      <c r="A113" s="115">
        <v>6985139436</v>
      </c>
      <c r="E113" s="115" t="s">
        <v>21</v>
      </c>
      <c r="I113" s="115" t="s">
        <v>25</v>
      </c>
      <c r="O113" s="125"/>
      <c r="P113" s="125">
        <f t="shared" si="18"/>
        <v>2</v>
      </c>
      <c r="Q113" s="130">
        <f t="shared" si="19"/>
        <v>1.5</v>
      </c>
      <c r="R113" s="125"/>
      <c r="S113" s="125">
        <f t="shared" si="20"/>
        <v>0</v>
      </c>
      <c r="T113" s="125">
        <f t="shared" si="21"/>
        <v>0</v>
      </c>
      <c r="U113" s="125">
        <f t="shared" si="22"/>
        <v>0</v>
      </c>
      <c r="V113" s="126">
        <f t="shared" si="23"/>
        <v>1</v>
      </c>
      <c r="W113" s="126">
        <f t="shared" si="24"/>
        <v>0</v>
      </c>
      <c r="X113" s="126">
        <f t="shared" si="25"/>
        <v>0</v>
      </c>
      <c r="Y113" s="126">
        <f t="shared" si="26"/>
        <v>0</v>
      </c>
      <c r="Z113" s="126">
        <f t="shared" si="27"/>
        <v>1</v>
      </c>
      <c r="AA113" s="126">
        <f t="shared" si="28"/>
        <v>0</v>
      </c>
      <c r="AB113" s="126">
        <f t="shared" si="29"/>
        <v>0</v>
      </c>
      <c r="AC113" s="126">
        <f t="shared" si="30"/>
        <v>0</v>
      </c>
      <c r="AD113" s="126">
        <f t="shared" si="31"/>
        <v>0</v>
      </c>
      <c r="AE113" s="126">
        <f t="shared" si="32"/>
        <v>0</v>
      </c>
      <c r="AF113" s="125"/>
      <c r="AG113" s="125"/>
      <c r="AH113" s="125">
        <f t="shared" si="33"/>
        <v>2</v>
      </c>
      <c r="AI113" s="125">
        <f t="shared" si="34"/>
        <v>2</v>
      </c>
      <c r="AJ113" s="125" t="str">
        <f t="shared" si="35"/>
        <v>Correct</v>
      </c>
      <c r="AK113" s="125"/>
      <c r="AL113" s="115" t="s">
        <v>83</v>
      </c>
      <c r="AM113" s="115">
        <v>20</v>
      </c>
      <c r="AN113" s="115" t="s">
        <v>181</v>
      </c>
      <c r="AO113" s="115" t="s">
        <v>238</v>
      </c>
      <c r="AP113" s="115" t="s">
        <v>97</v>
      </c>
      <c r="AQ113" s="115" t="s">
        <v>86</v>
      </c>
      <c r="AR113" s="115" t="s">
        <v>87</v>
      </c>
      <c r="AS113" s="115" t="s">
        <v>93</v>
      </c>
      <c r="AT113" s="115" t="s">
        <v>94</v>
      </c>
      <c r="AU113" s="115" t="s">
        <v>95</v>
      </c>
      <c r="AV113" s="115" t="s">
        <v>86</v>
      </c>
      <c r="AW113" s="115" t="s">
        <v>91</v>
      </c>
    </row>
    <row r="114" spans="1:49">
      <c r="A114" s="115">
        <v>7044841783</v>
      </c>
      <c r="E114" s="115" t="s">
        <v>21</v>
      </c>
      <c r="I114" s="115" t="s">
        <v>25</v>
      </c>
      <c r="O114" s="125"/>
      <c r="P114" s="125">
        <f t="shared" si="18"/>
        <v>2</v>
      </c>
      <c r="Q114" s="130">
        <f t="shared" si="19"/>
        <v>1.5</v>
      </c>
      <c r="R114" s="125"/>
      <c r="S114" s="125">
        <f t="shared" si="20"/>
        <v>0</v>
      </c>
      <c r="T114" s="125">
        <f t="shared" si="21"/>
        <v>0</v>
      </c>
      <c r="U114" s="125">
        <f t="shared" si="22"/>
        <v>0</v>
      </c>
      <c r="V114" s="126">
        <f t="shared" si="23"/>
        <v>1</v>
      </c>
      <c r="W114" s="126">
        <f t="shared" si="24"/>
        <v>0</v>
      </c>
      <c r="X114" s="126">
        <f t="shared" si="25"/>
        <v>0</v>
      </c>
      <c r="Y114" s="126">
        <f t="shared" si="26"/>
        <v>0</v>
      </c>
      <c r="Z114" s="126">
        <f t="shared" si="27"/>
        <v>1</v>
      </c>
      <c r="AA114" s="126">
        <f t="shared" si="28"/>
        <v>0</v>
      </c>
      <c r="AB114" s="126">
        <f t="shared" si="29"/>
        <v>0</v>
      </c>
      <c r="AC114" s="126">
        <f t="shared" si="30"/>
        <v>0</v>
      </c>
      <c r="AD114" s="126">
        <f t="shared" si="31"/>
        <v>0</v>
      </c>
      <c r="AE114" s="126">
        <f t="shared" si="32"/>
        <v>0</v>
      </c>
      <c r="AF114" s="125"/>
      <c r="AG114" s="125"/>
      <c r="AH114" s="125">
        <f t="shared" si="33"/>
        <v>2</v>
      </c>
      <c r="AI114" s="125">
        <f t="shared" si="34"/>
        <v>2</v>
      </c>
      <c r="AJ114" s="125" t="str">
        <f t="shared" si="35"/>
        <v>Correct</v>
      </c>
      <c r="AK114" s="125"/>
      <c r="AL114" s="115" t="s">
        <v>83</v>
      </c>
      <c r="AM114" s="115">
        <v>56</v>
      </c>
      <c r="AN114" s="115" t="s">
        <v>181</v>
      </c>
      <c r="AO114" s="115" t="s">
        <v>191</v>
      </c>
      <c r="AQ114" s="115" t="s">
        <v>91</v>
      </c>
      <c r="AR114" s="115" t="s">
        <v>108</v>
      </c>
      <c r="AS114" s="115" t="s">
        <v>100</v>
      </c>
      <c r="AT114" s="115" t="s">
        <v>94</v>
      </c>
      <c r="AU114" s="115" t="s">
        <v>90</v>
      </c>
      <c r="AV114" s="115" t="s">
        <v>91</v>
      </c>
      <c r="AW114" s="115" t="s">
        <v>91</v>
      </c>
    </row>
    <row r="115" spans="1:49">
      <c r="A115" s="115">
        <v>6984058086</v>
      </c>
      <c r="C115" s="115" t="s">
        <v>19</v>
      </c>
      <c r="D115" s="115" t="s">
        <v>20</v>
      </c>
      <c r="E115" s="115" t="s">
        <v>21</v>
      </c>
      <c r="O115" s="125"/>
      <c r="P115" s="125">
        <f t="shared" si="18"/>
        <v>3</v>
      </c>
      <c r="Q115" s="130">
        <f t="shared" si="19"/>
        <v>1</v>
      </c>
      <c r="R115" s="125"/>
      <c r="S115" s="125">
        <f t="shared" si="20"/>
        <v>0</v>
      </c>
      <c r="T115" s="125">
        <f t="shared" si="21"/>
        <v>1</v>
      </c>
      <c r="U115" s="125">
        <f t="shared" si="22"/>
        <v>1</v>
      </c>
      <c r="V115" s="126">
        <f t="shared" si="23"/>
        <v>1</v>
      </c>
      <c r="W115" s="126">
        <f t="shared" si="24"/>
        <v>0</v>
      </c>
      <c r="X115" s="126">
        <f t="shared" si="25"/>
        <v>0</v>
      </c>
      <c r="Y115" s="126">
        <f t="shared" si="26"/>
        <v>0</v>
      </c>
      <c r="Z115" s="126">
        <f t="shared" si="27"/>
        <v>0</v>
      </c>
      <c r="AA115" s="126">
        <f t="shared" si="28"/>
        <v>0</v>
      </c>
      <c r="AB115" s="126">
        <f t="shared" si="29"/>
        <v>0</v>
      </c>
      <c r="AC115" s="126">
        <f t="shared" si="30"/>
        <v>0</v>
      </c>
      <c r="AD115" s="126">
        <f t="shared" si="31"/>
        <v>0</v>
      </c>
      <c r="AE115" s="126">
        <f t="shared" si="32"/>
        <v>0</v>
      </c>
      <c r="AF115" s="125"/>
      <c r="AG115" s="125"/>
      <c r="AH115" s="125">
        <f t="shared" si="33"/>
        <v>3</v>
      </c>
      <c r="AI115" s="125">
        <f t="shared" si="34"/>
        <v>3</v>
      </c>
      <c r="AJ115" s="125" t="str">
        <f t="shared" si="35"/>
        <v>Correct</v>
      </c>
      <c r="AK115" s="125"/>
      <c r="AL115" s="115" t="s">
        <v>99</v>
      </c>
      <c r="AM115" s="115">
        <v>74</v>
      </c>
      <c r="AN115" s="115" t="s">
        <v>181</v>
      </c>
      <c r="AO115" s="115" t="s">
        <v>238</v>
      </c>
      <c r="AR115" s="115" t="s">
        <v>87</v>
      </c>
      <c r="AT115" s="115" t="s">
        <v>89</v>
      </c>
      <c r="AU115" s="115" t="s">
        <v>106</v>
      </c>
      <c r="AV115" s="115" t="s">
        <v>91</v>
      </c>
      <c r="AW115" s="115" t="s">
        <v>91</v>
      </c>
    </row>
    <row r="116" spans="1:49">
      <c r="A116" s="115">
        <v>6987649353</v>
      </c>
      <c r="J116" s="115" t="s">
        <v>26</v>
      </c>
      <c r="K116" s="115" t="s">
        <v>27</v>
      </c>
      <c r="N116" s="115" t="s">
        <v>30</v>
      </c>
      <c r="O116" s="125"/>
      <c r="P116" s="125">
        <f t="shared" si="18"/>
        <v>3</v>
      </c>
      <c r="Q116" s="130">
        <f t="shared" si="19"/>
        <v>1</v>
      </c>
      <c r="R116" s="125"/>
      <c r="S116" s="125">
        <f t="shared" si="20"/>
        <v>0</v>
      </c>
      <c r="T116" s="125">
        <f t="shared" si="21"/>
        <v>0</v>
      </c>
      <c r="U116" s="125">
        <f t="shared" si="22"/>
        <v>0</v>
      </c>
      <c r="V116" s="126">
        <f t="shared" si="23"/>
        <v>0</v>
      </c>
      <c r="W116" s="126">
        <f t="shared" si="24"/>
        <v>0</v>
      </c>
      <c r="X116" s="126">
        <f t="shared" si="25"/>
        <v>0</v>
      </c>
      <c r="Y116" s="126">
        <f t="shared" si="26"/>
        <v>0</v>
      </c>
      <c r="Z116" s="126">
        <f t="shared" si="27"/>
        <v>0</v>
      </c>
      <c r="AA116" s="126">
        <f t="shared" si="28"/>
        <v>1</v>
      </c>
      <c r="AB116" s="126">
        <f t="shared" si="29"/>
        <v>1</v>
      </c>
      <c r="AC116" s="126">
        <f t="shared" si="30"/>
        <v>0</v>
      </c>
      <c r="AD116" s="126">
        <f t="shared" si="31"/>
        <v>0</v>
      </c>
      <c r="AE116" s="126">
        <f t="shared" si="32"/>
        <v>1</v>
      </c>
      <c r="AF116" s="125"/>
      <c r="AG116" s="125"/>
      <c r="AH116" s="125">
        <f t="shared" si="33"/>
        <v>3</v>
      </c>
      <c r="AI116" s="125">
        <f t="shared" si="34"/>
        <v>3</v>
      </c>
      <c r="AJ116" s="125" t="str">
        <f t="shared" si="35"/>
        <v>Correct</v>
      </c>
      <c r="AK116" s="125"/>
      <c r="AL116" s="115" t="s">
        <v>83</v>
      </c>
      <c r="AM116" s="115">
        <v>57</v>
      </c>
      <c r="AN116" s="115" t="s">
        <v>181</v>
      </c>
      <c r="AO116" s="115" t="s">
        <v>183</v>
      </c>
      <c r="AP116" s="115" t="s">
        <v>85</v>
      </c>
      <c r="AQ116" s="115" t="s">
        <v>86</v>
      </c>
      <c r="AR116" s="115" t="s">
        <v>87</v>
      </c>
      <c r="AT116" s="115" t="s">
        <v>102</v>
      </c>
      <c r="AU116" s="115" t="s">
        <v>90</v>
      </c>
      <c r="AV116" s="115" t="s">
        <v>91</v>
      </c>
      <c r="AW116" s="115" t="s">
        <v>91</v>
      </c>
    </row>
    <row r="117" spans="1:49">
      <c r="A117" s="115">
        <v>7045785380</v>
      </c>
      <c r="I117" s="115" t="s">
        <v>25</v>
      </c>
      <c r="K117" s="115" t="s">
        <v>27</v>
      </c>
      <c r="O117" s="125"/>
      <c r="P117" s="125">
        <f t="shared" si="18"/>
        <v>2</v>
      </c>
      <c r="Q117" s="130">
        <f t="shared" si="19"/>
        <v>1.5</v>
      </c>
      <c r="R117" s="125"/>
      <c r="S117" s="125">
        <f t="shared" si="20"/>
        <v>0</v>
      </c>
      <c r="T117" s="125">
        <f t="shared" si="21"/>
        <v>0</v>
      </c>
      <c r="U117" s="125">
        <f t="shared" si="22"/>
        <v>0</v>
      </c>
      <c r="V117" s="126">
        <f t="shared" si="23"/>
        <v>0</v>
      </c>
      <c r="W117" s="126">
        <f t="shared" si="24"/>
        <v>0</v>
      </c>
      <c r="X117" s="126">
        <f t="shared" si="25"/>
        <v>0</v>
      </c>
      <c r="Y117" s="126">
        <f t="shared" si="26"/>
        <v>0</v>
      </c>
      <c r="Z117" s="126">
        <f t="shared" si="27"/>
        <v>1</v>
      </c>
      <c r="AA117" s="126">
        <f t="shared" si="28"/>
        <v>0</v>
      </c>
      <c r="AB117" s="126">
        <f t="shared" si="29"/>
        <v>1</v>
      </c>
      <c r="AC117" s="126">
        <f t="shared" si="30"/>
        <v>0</v>
      </c>
      <c r="AD117" s="126">
        <f t="shared" si="31"/>
        <v>0</v>
      </c>
      <c r="AE117" s="126">
        <f t="shared" si="32"/>
        <v>0</v>
      </c>
      <c r="AF117" s="125"/>
      <c r="AG117" s="125"/>
      <c r="AH117" s="125">
        <f t="shared" si="33"/>
        <v>2</v>
      </c>
      <c r="AI117" s="125">
        <f t="shared" si="34"/>
        <v>2</v>
      </c>
      <c r="AJ117" s="125" t="str">
        <f t="shared" si="35"/>
        <v>Correct</v>
      </c>
      <c r="AK117" s="125"/>
      <c r="AL117" s="115" t="s">
        <v>83</v>
      </c>
      <c r="AM117" s="115">
        <v>35</v>
      </c>
      <c r="AN117" s="115" t="s">
        <v>181</v>
      </c>
      <c r="AO117" s="115" t="s">
        <v>194</v>
      </c>
      <c r="AP117" s="115" t="s">
        <v>85</v>
      </c>
      <c r="AR117" s="115" t="s">
        <v>87</v>
      </c>
      <c r="AS117" s="115" t="s">
        <v>100</v>
      </c>
      <c r="AT117" s="115" t="s">
        <v>89</v>
      </c>
      <c r="AU117" s="115" t="s">
        <v>90</v>
      </c>
      <c r="AV117" s="115" t="s">
        <v>91</v>
      </c>
      <c r="AW117" s="115" t="s">
        <v>91</v>
      </c>
    </row>
    <row r="118" spans="1:49">
      <c r="A118" s="115">
        <v>7011080190</v>
      </c>
      <c r="C118" s="115" t="s">
        <v>19</v>
      </c>
      <c r="D118" s="115" t="s">
        <v>20</v>
      </c>
      <c r="I118" s="115" t="s">
        <v>25</v>
      </c>
      <c r="O118" s="125"/>
      <c r="P118" s="125">
        <f t="shared" si="18"/>
        <v>3</v>
      </c>
      <c r="Q118" s="130">
        <f t="shared" si="19"/>
        <v>1</v>
      </c>
      <c r="R118" s="125"/>
      <c r="S118" s="125">
        <f t="shared" si="20"/>
        <v>0</v>
      </c>
      <c r="T118" s="125">
        <f t="shared" si="21"/>
        <v>1</v>
      </c>
      <c r="U118" s="125">
        <f t="shared" si="22"/>
        <v>1</v>
      </c>
      <c r="V118" s="126">
        <f t="shared" si="23"/>
        <v>0</v>
      </c>
      <c r="W118" s="126">
        <f t="shared" si="24"/>
        <v>0</v>
      </c>
      <c r="X118" s="126">
        <f t="shared" si="25"/>
        <v>0</v>
      </c>
      <c r="Y118" s="126">
        <f t="shared" si="26"/>
        <v>0</v>
      </c>
      <c r="Z118" s="126">
        <f t="shared" si="27"/>
        <v>1</v>
      </c>
      <c r="AA118" s="126">
        <f t="shared" si="28"/>
        <v>0</v>
      </c>
      <c r="AB118" s="126">
        <f t="shared" si="29"/>
        <v>0</v>
      </c>
      <c r="AC118" s="126">
        <f t="shared" si="30"/>
        <v>0</v>
      </c>
      <c r="AD118" s="126">
        <f t="shared" si="31"/>
        <v>0</v>
      </c>
      <c r="AE118" s="126">
        <f t="shared" si="32"/>
        <v>0</v>
      </c>
      <c r="AF118" s="125"/>
      <c r="AG118" s="125"/>
      <c r="AH118" s="125">
        <f t="shared" si="33"/>
        <v>3</v>
      </c>
      <c r="AI118" s="125">
        <f t="shared" si="34"/>
        <v>3</v>
      </c>
      <c r="AJ118" s="125" t="str">
        <f t="shared" si="35"/>
        <v>Correct</v>
      </c>
      <c r="AK118" s="125"/>
      <c r="AL118" s="115" t="s">
        <v>83</v>
      </c>
      <c r="AM118" s="115">
        <v>40</v>
      </c>
      <c r="AN118" s="115" t="s">
        <v>181</v>
      </c>
      <c r="AO118" s="115" t="s">
        <v>192</v>
      </c>
      <c r="AP118" s="115" t="s">
        <v>85</v>
      </c>
      <c r="AQ118" s="115" t="s">
        <v>86</v>
      </c>
      <c r="AR118" s="115" t="s">
        <v>87</v>
      </c>
      <c r="AS118" s="115" t="s">
        <v>88</v>
      </c>
      <c r="AT118" s="115" t="s">
        <v>111</v>
      </c>
      <c r="AU118" s="115" t="s">
        <v>90</v>
      </c>
      <c r="AV118" s="115" t="s">
        <v>91</v>
      </c>
      <c r="AW118" s="115" t="s">
        <v>91</v>
      </c>
    </row>
    <row r="119" spans="1:49">
      <c r="A119" s="115">
        <v>7045773232</v>
      </c>
      <c r="I119" s="115" t="s">
        <v>25</v>
      </c>
      <c r="O119" s="125"/>
      <c r="P119" s="125">
        <f t="shared" si="18"/>
        <v>1</v>
      </c>
      <c r="Q119" s="130">
        <f t="shared" si="19"/>
        <v>3</v>
      </c>
      <c r="R119" s="125"/>
      <c r="S119" s="125">
        <f t="shared" si="20"/>
        <v>0</v>
      </c>
      <c r="T119" s="125">
        <f t="shared" si="21"/>
        <v>0</v>
      </c>
      <c r="U119" s="125">
        <f t="shared" si="22"/>
        <v>0</v>
      </c>
      <c r="V119" s="126">
        <f t="shared" si="23"/>
        <v>0</v>
      </c>
      <c r="W119" s="126">
        <f t="shared" si="24"/>
        <v>0</v>
      </c>
      <c r="X119" s="126">
        <f t="shared" si="25"/>
        <v>0</v>
      </c>
      <c r="Y119" s="126">
        <f t="shared" si="26"/>
        <v>0</v>
      </c>
      <c r="Z119" s="126">
        <f t="shared" si="27"/>
        <v>1</v>
      </c>
      <c r="AA119" s="126">
        <f t="shared" si="28"/>
        <v>0</v>
      </c>
      <c r="AB119" s="126">
        <f t="shared" si="29"/>
        <v>0</v>
      </c>
      <c r="AC119" s="126">
        <f t="shared" si="30"/>
        <v>0</v>
      </c>
      <c r="AD119" s="126">
        <f t="shared" si="31"/>
        <v>0</v>
      </c>
      <c r="AE119" s="126">
        <f t="shared" si="32"/>
        <v>0</v>
      </c>
      <c r="AF119" s="125"/>
      <c r="AG119" s="125"/>
      <c r="AH119" s="125">
        <f t="shared" si="33"/>
        <v>1</v>
      </c>
      <c r="AI119" s="125">
        <f t="shared" si="34"/>
        <v>1</v>
      </c>
      <c r="AJ119" s="125" t="str">
        <f t="shared" si="35"/>
        <v>Correct</v>
      </c>
      <c r="AK119" s="125"/>
      <c r="AL119" s="115" t="s">
        <v>83</v>
      </c>
      <c r="AM119" s="115">
        <v>62</v>
      </c>
      <c r="AN119" s="115" t="s">
        <v>181</v>
      </c>
      <c r="AO119" s="115" t="s">
        <v>191</v>
      </c>
      <c r="AP119" s="115" t="s">
        <v>107</v>
      </c>
      <c r="AQ119" s="115" t="s">
        <v>91</v>
      </c>
      <c r="AR119" s="115" t="s">
        <v>137</v>
      </c>
      <c r="AS119" s="115" t="s">
        <v>100</v>
      </c>
      <c r="AT119" s="115" t="s">
        <v>111</v>
      </c>
      <c r="AU119" s="115" t="s">
        <v>90</v>
      </c>
      <c r="AV119" s="115" t="s">
        <v>91</v>
      </c>
      <c r="AW119" s="115" t="s">
        <v>91</v>
      </c>
    </row>
    <row r="120" spans="1:49">
      <c r="A120" s="115">
        <v>7020568221</v>
      </c>
      <c r="E120" s="115" t="s">
        <v>21</v>
      </c>
      <c r="F120" s="115" t="s">
        <v>22</v>
      </c>
      <c r="N120" s="115" t="s">
        <v>30</v>
      </c>
      <c r="O120" s="125"/>
      <c r="P120" s="125">
        <f t="shared" si="18"/>
        <v>3</v>
      </c>
      <c r="Q120" s="130">
        <f t="shared" si="19"/>
        <v>1</v>
      </c>
      <c r="R120" s="125"/>
      <c r="S120" s="125">
        <f t="shared" si="20"/>
        <v>0</v>
      </c>
      <c r="T120" s="125">
        <f t="shared" si="21"/>
        <v>0</v>
      </c>
      <c r="U120" s="125">
        <f t="shared" si="22"/>
        <v>0</v>
      </c>
      <c r="V120" s="126">
        <f t="shared" si="23"/>
        <v>1</v>
      </c>
      <c r="W120" s="126">
        <f t="shared" si="24"/>
        <v>1</v>
      </c>
      <c r="X120" s="126">
        <f t="shared" si="25"/>
        <v>0</v>
      </c>
      <c r="Y120" s="126">
        <f t="shared" si="26"/>
        <v>0</v>
      </c>
      <c r="Z120" s="126">
        <f t="shared" si="27"/>
        <v>0</v>
      </c>
      <c r="AA120" s="126">
        <f t="shared" si="28"/>
        <v>0</v>
      </c>
      <c r="AB120" s="126">
        <f t="shared" si="29"/>
        <v>0</v>
      </c>
      <c r="AC120" s="126">
        <f t="shared" si="30"/>
        <v>0</v>
      </c>
      <c r="AD120" s="126">
        <f t="shared" si="31"/>
        <v>0</v>
      </c>
      <c r="AE120" s="126">
        <f t="shared" si="32"/>
        <v>1</v>
      </c>
      <c r="AF120" s="125"/>
      <c r="AG120" s="125"/>
      <c r="AH120" s="125">
        <f t="shared" si="33"/>
        <v>3</v>
      </c>
      <c r="AI120" s="125">
        <f t="shared" si="34"/>
        <v>3</v>
      </c>
      <c r="AJ120" s="125" t="str">
        <f t="shared" si="35"/>
        <v>Correct</v>
      </c>
      <c r="AK120" s="125"/>
      <c r="AL120" s="115" t="s">
        <v>83</v>
      </c>
      <c r="AM120" s="115">
        <v>23</v>
      </c>
      <c r="AN120" s="115" t="s">
        <v>84</v>
      </c>
      <c r="AO120" s="115" t="s">
        <v>146</v>
      </c>
      <c r="AQ120" s="115" t="s">
        <v>91</v>
      </c>
      <c r="AR120" s="115" t="s">
        <v>108</v>
      </c>
      <c r="AT120" s="115" t="s">
        <v>89</v>
      </c>
      <c r="AU120" s="115" t="s">
        <v>103</v>
      </c>
      <c r="AV120" s="115" t="s">
        <v>91</v>
      </c>
    </row>
    <row r="121" spans="1:49">
      <c r="A121" s="115">
        <v>7020353627</v>
      </c>
      <c r="E121" s="115" t="s">
        <v>21</v>
      </c>
      <c r="L121" s="115" t="s">
        <v>28</v>
      </c>
      <c r="M121" s="115" t="s">
        <v>29</v>
      </c>
      <c r="O121" s="125"/>
      <c r="P121" s="125">
        <f t="shared" si="18"/>
        <v>3</v>
      </c>
      <c r="Q121" s="130">
        <f t="shared" si="19"/>
        <v>1</v>
      </c>
      <c r="R121" s="125"/>
      <c r="S121" s="125">
        <f t="shared" si="20"/>
        <v>0</v>
      </c>
      <c r="T121" s="125">
        <f t="shared" si="21"/>
        <v>0</v>
      </c>
      <c r="U121" s="125">
        <f t="shared" si="22"/>
        <v>0</v>
      </c>
      <c r="V121" s="126">
        <f t="shared" si="23"/>
        <v>1</v>
      </c>
      <c r="W121" s="126">
        <f t="shared" si="24"/>
        <v>0</v>
      </c>
      <c r="X121" s="126">
        <f t="shared" si="25"/>
        <v>0</v>
      </c>
      <c r="Y121" s="126">
        <f t="shared" si="26"/>
        <v>0</v>
      </c>
      <c r="Z121" s="126">
        <f t="shared" si="27"/>
        <v>0</v>
      </c>
      <c r="AA121" s="126">
        <f t="shared" si="28"/>
        <v>0</v>
      </c>
      <c r="AB121" s="126">
        <f t="shared" si="29"/>
        <v>0</v>
      </c>
      <c r="AC121" s="126">
        <f t="shared" si="30"/>
        <v>1</v>
      </c>
      <c r="AD121" s="126">
        <f t="shared" si="31"/>
        <v>1</v>
      </c>
      <c r="AE121" s="126">
        <f t="shared" si="32"/>
        <v>0</v>
      </c>
      <c r="AF121" s="125"/>
      <c r="AG121" s="125"/>
      <c r="AH121" s="125">
        <f t="shared" si="33"/>
        <v>3</v>
      </c>
      <c r="AI121" s="125">
        <f t="shared" si="34"/>
        <v>3</v>
      </c>
      <c r="AJ121" s="125" t="str">
        <f t="shared" si="35"/>
        <v>Correct</v>
      </c>
      <c r="AK121" s="125"/>
      <c r="AL121" s="115" t="s">
        <v>99</v>
      </c>
      <c r="AM121" s="115">
        <v>39</v>
      </c>
      <c r="AN121" s="115" t="s">
        <v>181</v>
      </c>
      <c r="AO121" s="115" t="s">
        <v>222</v>
      </c>
      <c r="AP121" s="115" t="s">
        <v>85</v>
      </c>
      <c r="AR121" s="115" t="s">
        <v>87</v>
      </c>
      <c r="AS121" s="115" t="s">
        <v>93</v>
      </c>
      <c r="AT121" s="115" t="s">
        <v>89</v>
      </c>
      <c r="AU121" s="115" t="s">
        <v>98</v>
      </c>
      <c r="AV121" s="115" t="s">
        <v>91</v>
      </c>
      <c r="AW121" s="115" t="s">
        <v>91</v>
      </c>
    </row>
    <row r="122" spans="1:49">
      <c r="A122" s="115">
        <v>7045766657</v>
      </c>
      <c r="D122" s="115" t="s">
        <v>20</v>
      </c>
      <c r="M122" s="115" t="s">
        <v>29</v>
      </c>
      <c r="N122" s="115" t="s">
        <v>30</v>
      </c>
      <c r="O122" s="125"/>
      <c r="P122" s="125">
        <f t="shared" si="18"/>
        <v>3</v>
      </c>
      <c r="Q122" s="130">
        <f t="shared" si="19"/>
        <v>1</v>
      </c>
      <c r="R122" s="125"/>
      <c r="S122" s="125">
        <f t="shared" si="20"/>
        <v>0</v>
      </c>
      <c r="T122" s="125">
        <f t="shared" si="21"/>
        <v>0</v>
      </c>
      <c r="U122" s="125">
        <f t="shared" si="22"/>
        <v>1</v>
      </c>
      <c r="V122" s="126">
        <f t="shared" si="23"/>
        <v>0</v>
      </c>
      <c r="W122" s="126">
        <f t="shared" si="24"/>
        <v>0</v>
      </c>
      <c r="X122" s="126">
        <f t="shared" si="25"/>
        <v>0</v>
      </c>
      <c r="Y122" s="126">
        <f t="shared" si="26"/>
        <v>0</v>
      </c>
      <c r="Z122" s="126">
        <f t="shared" si="27"/>
        <v>0</v>
      </c>
      <c r="AA122" s="126">
        <f t="shared" si="28"/>
        <v>0</v>
      </c>
      <c r="AB122" s="126">
        <f t="shared" si="29"/>
        <v>0</v>
      </c>
      <c r="AC122" s="126">
        <f t="shared" si="30"/>
        <v>0</v>
      </c>
      <c r="AD122" s="126">
        <f t="shared" si="31"/>
        <v>1</v>
      </c>
      <c r="AE122" s="126">
        <f t="shared" si="32"/>
        <v>1</v>
      </c>
      <c r="AF122" s="125"/>
      <c r="AG122" s="125"/>
      <c r="AH122" s="125">
        <f t="shared" si="33"/>
        <v>3</v>
      </c>
      <c r="AI122" s="125">
        <f t="shared" si="34"/>
        <v>3</v>
      </c>
      <c r="AJ122" s="125" t="str">
        <f t="shared" si="35"/>
        <v>Correct</v>
      </c>
      <c r="AK122" s="125"/>
      <c r="AL122" s="115" t="s">
        <v>83</v>
      </c>
      <c r="AN122" s="115" t="s">
        <v>181</v>
      </c>
      <c r="AO122" s="115" t="s">
        <v>190</v>
      </c>
      <c r="AP122" s="115" t="s">
        <v>85</v>
      </c>
      <c r="AQ122" s="115" t="s">
        <v>86</v>
      </c>
      <c r="AR122" s="115" t="s">
        <v>87</v>
      </c>
      <c r="AU122" s="115" t="s">
        <v>106</v>
      </c>
      <c r="AV122" s="115" t="s">
        <v>91</v>
      </c>
      <c r="AW122" s="115" t="s">
        <v>91</v>
      </c>
    </row>
    <row r="123" spans="1:49">
      <c r="A123" s="115">
        <v>5577957912</v>
      </c>
      <c r="J123" s="115" t="s">
        <v>26</v>
      </c>
      <c r="L123" s="115" t="s">
        <v>28</v>
      </c>
      <c r="N123" s="115" t="s">
        <v>30</v>
      </c>
      <c r="O123" s="125"/>
      <c r="P123" s="125">
        <f t="shared" si="18"/>
        <v>3</v>
      </c>
      <c r="Q123" s="130">
        <f t="shared" si="19"/>
        <v>1</v>
      </c>
      <c r="R123" s="125"/>
      <c r="S123" s="125">
        <f t="shared" si="20"/>
        <v>0</v>
      </c>
      <c r="T123" s="125">
        <f t="shared" si="21"/>
        <v>0</v>
      </c>
      <c r="U123" s="125">
        <f t="shared" si="22"/>
        <v>0</v>
      </c>
      <c r="V123" s="126">
        <f t="shared" si="23"/>
        <v>0</v>
      </c>
      <c r="W123" s="126">
        <f t="shared" si="24"/>
        <v>0</v>
      </c>
      <c r="X123" s="126">
        <f t="shared" si="25"/>
        <v>0</v>
      </c>
      <c r="Y123" s="126">
        <f t="shared" si="26"/>
        <v>0</v>
      </c>
      <c r="Z123" s="126">
        <f t="shared" si="27"/>
        <v>0</v>
      </c>
      <c r="AA123" s="126">
        <f t="shared" si="28"/>
        <v>1</v>
      </c>
      <c r="AB123" s="126">
        <f t="shared" si="29"/>
        <v>0</v>
      </c>
      <c r="AC123" s="126">
        <f t="shared" si="30"/>
        <v>1</v>
      </c>
      <c r="AD123" s="126">
        <f t="shared" si="31"/>
        <v>0</v>
      </c>
      <c r="AE123" s="126">
        <f t="shared" si="32"/>
        <v>1</v>
      </c>
      <c r="AF123" s="125"/>
      <c r="AG123" s="125"/>
      <c r="AH123" s="125">
        <f t="shared" si="33"/>
        <v>3</v>
      </c>
      <c r="AI123" s="125">
        <f t="shared" si="34"/>
        <v>3</v>
      </c>
      <c r="AJ123" s="125" t="str">
        <f t="shared" si="35"/>
        <v>Correct</v>
      </c>
      <c r="AK123" s="125"/>
      <c r="AL123" s="115" t="s">
        <v>83</v>
      </c>
      <c r="AM123" s="115">
        <v>31</v>
      </c>
      <c r="AN123" s="115" t="s">
        <v>181</v>
      </c>
    </row>
    <row r="124" spans="1:49">
      <c r="A124" s="115">
        <v>5596602210</v>
      </c>
      <c r="I124" s="115" t="s">
        <v>25</v>
      </c>
      <c r="M124" s="115" t="s">
        <v>29</v>
      </c>
      <c r="N124" s="115" t="s">
        <v>30</v>
      </c>
      <c r="O124" s="125"/>
      <c r="P124" s="125">
        <f t="shared" si="18"/>
        <v>3</v>
      </c>
      <c r="Q124" s="130">
        <f t="shared" si="19"/>
        <v>1</v>
      </c>
      <c r="R124" s="125"/>
      <c r="S124" s="125">
        <f t="shared" si="20"/>
        <v>0</v>
      </c>
      <c r="T124" s="125">
        <f t="shared" si="21"/>
        <v>0</v>
      </c>
      <c r="U124" s="125">
        <f t="shared" si="22"/>
        <v>0</v>
      </c>
      <c r="V124" s="126">
        <f t="shared" si="23"/>
        <v>0</v>
      </c>
      <c r="W124" s="126">
        <f t="shared" si="24"/>
        <v>0</v>
      </c>
      <c r="X124" s="126">
        <f t="shared" si="25"/>
        <v>0</v>
      </c>
      <c r="Y124" s="126">
        <f t="shared" si="26"/>
        <v>0</v>
      </c>
      <c r="Z124" s="126">
        <f t="shared" si="27"/>
        <v>1</v>
      </c>
      <c r="AA124" s="126">
        <f t="shared" si="28"/>
        <v>0</v>
      </c>
      <c r="AB124" s="126">
        <f t="shared" si="29"/>
        <v>0</v>
      </c>
      <c r="AC124" s="126">
        <f t="shared" si="30"/>
        <v>0</v>
      </c>
      <c r="AD124" s="126">
        <f t="shared" si="31"/>
        <v>1</v>
      </c>
      <c r="AE124" s="126">
        <f t="shared" si="32"/>
        <v>1</v>
      </c>
      <c r="AF124" s="125"/>
      <c r="AG124" s="125"/>
      <c r="AH124" s="125">
        <f t="shared" si="33"/>
        <v>3</v>
      </c>
      <c r="AI124" s="125">
        <f t="shared" si="34"/>
        <v>3</v>
      </c>
      <c r="AJ124" s="125" t="str">
        <f t="shared" si="35"/>
        <v>Correct</v>
      </c>
      <c r="AK124" s="125"/>
      <c r="AL124" s="115"/>
    </row>
    <row r="125" spans="1:49">
      <c r="A125" s="115">
        <v>5608036985</v>
      </c>
      <c r="E125" s="115" t="s">
        <v>21</v>
      </c>
      <c r="K125" s="115" t="s">
        <v>27</v>
      </c>
      <c r="L125" s="115" t="s">
        <v>28</v>
      </c>
      <c r="O125" s="125"/>
      <c r="P125" s="125">
        <f t="shared" si="18"/>
        <v>3</v>
      </c>
      <c r="Q125" s="130">
        <f t="shared" si="19"/>
        <v>1</v>
      </c>
      <c r="R125" s="125"/>
      <c r="S125" s="125">
        <f t="shared" si="20"/>
        <v>0</v>
      </c>
      <c r="T125" s="125">
        <f t="shared" si="21"/>
        <v>0</v>
      </c>
      <c r="U125" s="125">
        <f t="shared" si="22"/>
        <v>0</v>
      </c>
      <c r="V125" s="126">
        <f t="shared" si="23"/>
        <v>1</v>
      </c>
      <c r="W125" s="126">
        <f t="shared" si="24"/>
        <v>0</v>
      </c>
      <c r="X125" s="126">
        <f t="shared" si="25"/>
        <v>0</v>
      </c>
      <c r="Y125" s="126">
        <f t="shared" si="26"/>
        <v>0</v>
      </c>
      <c r="Z125" s="126">
        <f t="shared" si="27"/>
        <v>0</v>
      </c>
      <c r="AA125" s="126">
        <f t="shared" si="28"/>
        <v>0</v>
      </c>
      <c r="AB125" s="126">
        <f t="shared" si="29"/>
        <v>1</v>
      </c>
      <c r="AC125" s="126">
        <f t="shared" si="30"/>
        <v>1</v>
      </c>
      <c r="AD125" s="126">
        <f t="shared" si="31"/>
        <v>0</v>
      </c>
      <c r="AE125" s="126">
        <f t="shared" si="32"/>
        <v>0</v>
      </c>
      <c r="AF125" s="125"/>
      <c r="AG125" s="125"/>
      <c r="AH125" s="125">
        <f t="shared" si="33"/>
        <v>3</v>
      </c>
      <c r="AI125" s="125">
        <f t="shared" si="34"/>
        <v>3</v>
      </c>
      <c r="AJ125" s="125" t="str">
        <f t="shared" si="35"/>
        <v>Correct</v>
      </c>
      <c r="AK125" s="125"/>
      <c r="AL125" s="115" t="s">
        <v>83</v>
      </c>
      <c r="AM125" s="115">
        <v>27</v>
      </c>
      <c r="AN125" s="115" t="s">
        <v>84</v>
      </c>
      <c r="AO125" s="115" t="s">
        <v>173</v>
      </c>
    </row>
    <row r="126" spans="1:49">
      <c r="A126" s="115">
        <v>5591180436</v>
      </c>
      <c r="E126" s="115" t="s">
        <v>21</v>
      </c>
      <c r="O126" s="125"/>
      <c r="P126" s="125">
        <f t="shared" si="18"/>
        <v>1</v>
      </c>
      <c r="Q126" s="130">
        <f t="shared" si="19"/>
        <v>3</v>
      </c>
      <c r="R126" s="125"/>
      <c r="S126" s="125">
        <f t="shared" si="20"/>
        <v>0</v>
      </c>
      <c r="T126" s="125">
        <f t="shared" si="21"/>
        <v>0</v>
      </c>
      <c r="U126" s="125">
        <f t="shared" si="22"/>
        <v>0</v>
      </c>
      <c r="V126" s="126">
        <f t="shared" si="23"/>
        <v>1</v>
      </c>
      <c r="W126" s="126">
        <f t="shared" si="24"/>
        <v>0</v>
      </c>
      <c r="X126" s="126">
        <f t="shared" si="25"/>
        <v>0</v>
      </c>
      <c r="Y126" s="126">
        <f t="shared" si="26"/>
        <v>0</v>
      </c>
      <c r="Z126" s="126">
        <f t="shared" si="27"/>
        <v>0</v>
      </c>
      <c r="AA126" s="126">
        <f t="shared" si="28"/>
        <v>0</v>
      </c>
      <c r="AB126" s="126">
        <f t="shared" si="29"/>
        <v>0</v>
      </c>
      <c r="AC126" s="126">
        <f t="shared" si="30"/>
        <v>0</v>
      </c>
      <c r="AD126" s="126">
        <f t="shared" si="31"/>
        <v>0</v>
      </c>
      <c r="AE126" s="126">
        <f t="shared" si="32"/>
        <v>0</v>
      </c>
      <c r="AF126" s="125"/>
      <c r="AG126" s="125"/>
      <c r="AH126" s="125">
        <f t="shared" si="33"/>
        <v>1</v>
      </c>
      <c r="AI126" s="125">
        <f t="shared" si="34"/>
        <v>1</v>
      </c>
      <c r="AJ126" s="125" t="str">
        <f t="shared" si="35"/>
        <v>Correct</v>
      </c>
      <c r="AK126" s="125"/>
      <c r="AL126" s="115" t="s">
        <v>99</v>
      </c>
      <c r="AM126" s="115">
        <v>44</v>
      </c>
      <c r="AN126" s="115" t="s">
        <v>84</v>
      </c>
      <c r="AO126" s="115" t="s">
        <v>453</v>
      </c>
      <c r="AP126" s="115" t="s">
        <v>443</v>
      </c>
      <c r="AQ126" s="115" t="s">
        <v>91</v>
      </c>
      <c r="AR126" s="115" t="s">
        <v>108</v>
      </c>
      <c r="AS126" s="115" t="s">
        <v>101</v>
      </c>
      <c r="AT126" s="115" t="s">
        <v>102</v>
      </c>
      <c r="AU126" s="115" t="s">
        <v>90</v>
      </c>
      <c r="AV126" s="115" t="s">
        <v>91</v>
      </c>
    </row>
    <row r="127" spans="1:49">
      <c r="A127" s="115">
        <v>5597632052</v>
      </c>
      <c r="B127" s="115" t="s">
        <v>18</v>
      </c>
      <c r="C127" s="115" t="s">
        <v>19</v>
      </c>
      <c r="F127" s="115" t="s">
        <v>22</v>
      </c>
      <c r="O127" s="125"/>
      <c r="P127" s="125">
        <f t="shared" si="18"/>
        <v>3</v>
      </c>
      <c r="Q127" s="130">
        <f t="shared" si="19"/>
        <v>1</v>
      </c>
      <c r="R127" s="125"/>
      <c r="S127" s="125">
        <f t="shared" si="20"/>
        <v>1</v>
      </c>
      <c r="T127" s="125">
        <f t="shared" si="21"/>
        <v>1</v>
      </c>
      <c r="U127" s="125">
        <f t="shared" si="22"/>
        <v>0</v>
      </c>
      <c r="V127" s="126">
        <f t="shared" si="23"/>
        <v>0</v>
      </c>
      <c r="W127" s="126">
        <f t="shared" si="24"/>
        <v>1</v>
      </c>
      <c r="X127" s="126">
        <f t="shared" si="25"/>
        <v>0</v>
      </c>
      <c r="Y127" s="126">
        <f t="shared" si="26"/>
        <v>0</v>
      </c>
      <c r="Z127" s="126">
        <f t="shared" si="27"/>
        <v>0</v>
      </c>
      <c r="AA127" s="126">
        <f t="shared" si="28"/>
        <v>0</v>
      </c>
      <c r="AB127" s="126">
        <f t="shared" si="29"/>
        <v>0</v>
      </c>
      <c r="AC127" s="126">
        <f t="shared" si="30"/>
        <v>0</v>
      </c>
      <c r="AD127" s="126">
        <f t="shared" si="31"/>
        <v>0</v>
      </c>
      <c r="AE127" s="126">
        <f t="shared" si="32"/>
        <v>0</v>
      </c>
      <c r="AF127" s="125"/>
      <c r="AG127" s="125"/>
      <c r="AH127" s="125">
        <f t="shared" si="33"/>
        <v>3</v>
      </c>
      <c r="AI127" s="125">
        <f t="shared" si="34"/>
        <v>3</v>
      </c>
      <c r="AJ127" s="125" t="str">
        <f t="shared" si="35"/>
        <v>Correct</v>
      </c>
      <c r="AK127" s="125"/>
      <c r="AL127" s="115"/>
    </row>
    <row r="128" spans="1:49">
      <c r="A128" s="115">
        <v>5606036064</v>
      </c>
      <c r="D128" s="115" t="s">
        <v>20</v>
      </c>
      <c r="H128" s="115" t="s">
        <v>24</v>
      </c>
      <c r="L128" s="115" t="s">
        <v>28</v>
      </c>
      <c r="O128" s="125"/>
      <c r="P128" s="125">
        <f t="shared" si="18"/>
        <v>3</v>
      </c>
      <c r="Q128" s="130">
        <f t="shared" si="19"/>
        <v>1</v>
      </c>
      <c r="R128" s="125"/>
      <c r="S128" s="125">
        <f t="shared" si="20"/>
        <v>0</v>
      </c>
      <c r="T128" s="125">
        <f t="shared" si="21"/>
        <v>0</v>
      </c>
      <c r="U128" s="125">
        <f t="shared" si="22"/>
        <v>1</v>
      </c>
      <c r="V128" s="126">
        <f t="shared" si="23"/>
        <v>0</v>
      </c>
      <c r="W128" s="126">
        <f t="shared" si="24"/>
        <v>0</v>
      </c>
      <c r="X128" s="126">
        <f t="shared" si="25"/>
        <v>0</v>
      </c>
      <c r="Y128" s="126">
        <f t="shared" si="26"/>
        <v>1</v>
      </c>
      <c r="Z128" s="126">
        <f t="shared" si="27"/>
        <v>0</v>
      </c>
      <c r="AA128" s="126">
        <f t="shared" si="28"/>
        <v>0</v>
      </c>
      <c r="AB128" s="126">
        <f t="shared" si="29"/>
        <v>0</v>
      </c>
      <c r="AC128" s="126">
        <f t="shared" si="30"/>
        <v>1</v>
      </c>
      <c r="AD128" s="126">
        <f t="shared" si="31"/>
        <v>0</v>
      </c>
      <c r="AE128" s="126">
        <f t="shared" si="32"/>
        <v>0</v>
      </c>
      <c r="AF128" s="125"/>
      <c r="AG128" s="125"/>
      <c r="AH128" s="125">
        <f t="shared" si="33"/>
        <v>3</v>
      </c>
      <c r="AI128" s="125">
        <f t="shared" si="34"/>
        <v>3</v>
      </c>
      <c r="AJ128" s="125" t="str">
        <f t="shared" si="35"/>
        <v>Correct</v>
      </c>
      <c r="AK128" s="125"/>
      <c r="AL128" s="115"/>
    </row>
    <row r="129" spans="1:49">
      <c r="A129" s="115">
        <v>5595499227</v>
      </c>
      <c r="C129" s="115" t="s">
        <v>19</v>
      </c>
      <c r="J129" s="115" t="s">
        <v>26</v>
      </c>
      <c r="O129" s="125"/>
      <c r="P129" s="125">
        <f t="shared" si="18"/>
        <v>2</v>
      </c>
      <c r="Q129" s="130">
        <f t="shared" si="19"/>
        <v>1.5</v>
      </c>
      <c r="R129" s="125"/>
      <c r="S129" s="125">
        <f t="shared" si="20"/>
        <v>0</v>
      </c>
      <c r="T129" s="125">
        <f t="shared" si="21"/>
        <v>1</v>
      </c>
      <c r="U129" s="125">
        <f t="shared" si="22"/>
        <v>0</v>
      </c>
      <c r="V129" s="126">
        <f t="shared" si="23"/>
        <v>0</v>
      </c>
      <c r="W129" s="126">
        <f t="shared" si="24"/>
        <v>0</v>
      </c>
      <c r="X129" s="126">
        <f t="shared" si="25"/>
        <v>0</v>
      </c>
      <c r="Y129" s="126">
        <f t="shared" si="26"/>
        <v>0</v>
      </c>
      <c r="Z129" s="126">
        <f t="shared" si="27"/>
        <v>0</v>
      </c>
      <c r="AA129" s="126">
        <f t="shared" si="28"/>
        <v>1</v>
      </c>
      <c r="AB129" s="126">
        <f t="shared" si="29"/>
        <v>0</v>
      </c>
      <c r="AC129" s="126">
        <f t="shared" si="30"/>
        <v>0</v>
      </c>
      <c r="AD129" s="126">
        <f t="shared" si="31"/>
        <v>0</v>
      </c>
      <c r="AE129" s="126">
        <f t="shared" si="32"/>
        <v>0</v>
      </c>
      <c r="AF129" s="125"/>
      <c r="AG129" s="125"/>
      <c r="AH129" s="125">
        <f t="shared" si="33"/>
        <v>2</v>
      </c>
      <c r="AI129" s="125">
        <f t="shared" si="34"/>
        <v>2</v>
      </c>
      <c r="AJ129" s="125" t="str">
        <f t="shared" si="35"/>
        <v>Correct</v>
      </c>
      <c r="AK129" s="125"/>
      <c r="AL129" s="115" t="s">
        <v>83</v>
      </c>
      <c r="AM129" s="115">
        <v>62</v>
      </c>
      <c r="AN129" s="115" t="s">
        <v>432</v>
      </c>
    </row>
    <row r="130" spans="1:49">
      <c r="A130" s="115">
        <v>5610662116</v>
      </c>
      <c r="J130" s="115" t="s">
        <v>26</v>
      </c>
      <c r="L130" s="115" t="s">
        <v>28</v>
      </c>
      <c r="M130" s="115" t="s">
        <v>29</v>
      </c>
      <c r="O130" s="125"/>
      <c r="P130" s="125">
        <f t="shared" ref="P130:P193" si="36">COUNTA(B130:N130)</f>
        <v>3</v>
      </c>
      <c r="Q130" s="130">
        <f t="shared" ref="Q130:Q193" si="37">3/P130</f>
        <v>1</v>
      </c>
      <c r="R130" s="125"/>
      <c r="S130" s="125">
        <f t="shared" ref="S130:S193" si="38">IF($P130&lt;3,IF($B130=$B$1,1,0),IF($B130=$B$1,$Q130,0))</f>
        <v>0</v>
      </c>
      <c r="T130" s="125">
        <f t="shared" ref="T130:T193" si="39">IF($P130&lt;3,IF($C130=$C$1,1,0),IF($C130=$C$1,$Q130,0))</f>
        <v>0</v>
      </c>
      <c r="U130" s="125">
        <f t="shared" ref="U130:U193" si="40">IF($P130&lt;3,IF($D130=$D$1,1,0),IF($D130=$D$1,$Q130,0))</f>
        <v>0</v>
      </c>
      <c r="V130" s="126">
        <f t="shared" ref="V130:V193" si="41">IF($P130&lt;3,IF($E130=$E$1,1,0),IF($E130=$E$1,$Q130,0))</f>
        <v>0</v>
      </c>
      <c r="W130" s="126">
        <f t="shared" ref="W130:W193" si="42">IF($P130&lt;3,IF($F130=$F$1,1,0),IF($F130=$F$1,$Q130,0))</f>
        <v>0</v>
      </c>
      <c r="X130" s="126">
        <f t="shared" ref="X130:X193" si="43">IF($P130&lt;3,IF($G130=$G$1,1,0),IF($G130=$G$1,$Q130,0))</f>
        <v>0</v>
      </c>
      <c r="Y130" s="126">
        <f t="shared" ref="Y130:Y193" si="44">IF($P130&lt;3,IF($H130=$H$1,1,0),IF($H130=$H$1,$Q130,0))</f>
        <v>0</v>
      </c>
      <c r="Z130" s="126">
        <f t="shared" ref="Z130:Z193" si="45">IF($P130&lt;3,IF($I130=$I$1,1,0),IF($I130=$I$1,$Q130,0))</f>
        <v>0</v>
      </c>
      <c r="AA130" s="126">
        <f t="shared" ref="AA130:AA193" si="46">IF($P130&lt;3,IF($J130=$J$1,1,0),IF($J130=$J$1,$Q130,0))</f>
        <v>1</v>
      </c>
      <c r="AB130" s="126">
        <f t="shared" ref="AB130:AB193" si="47">IF($P130&lt;3,IF($K130=$K$1,1,0),IF($K130=$K$1,$Q130,0))</f>
        <v>0</v>
      </c>
      <c r="AC130" s="126">
        <f t="shared" ref="AC130:AC193" si="48">IF($P130&lt;3,IF($L130=$L$1,1,0),IF($L130=$L$1,$Q130,0))</f>
        <v>1</v>
      </c>
      <c r="AD130" s="126">
        <f t="shared" ref="AD130:AD193" si="49">IF($P130&lt;3,IF($M130=$M$1,1,0),IF($M130=$M$1,$Q130,0))</f>
        <v>1</v>
      </c>
      <c r="AE130" s="126">
        <f t="shared" ref="AE130:AE193" si="50">IF($P130&lt;3,IF($N130=$N$1,1,0),IF($N130=$N$1,$Q130,0))</f>
        <v>0</v>
      </c>
      <c r="AF130" s="125"/>
      <c r="AG130" s="125"/>
      <c r="AH130" s="125">
        <f t="shared" ref="AH130:AH193" si="51">SUM(S130:AE130)</f>
        <v>3</v>
      </c>
      <c r="AI130" s="125">
        <f t="shared" ref="AI130:AI193" si="52">P130</f>
        <v>3</v>
      </c>
      <c r="AJ130" s="125" t="str">
        <f t="shared" ref="AJ130:AJ193" si="53">IF(AH130=AI130,"Correct",IF(AH130=3,"Correct","Wrong"))</f>
        <v>Correct</v>
      </c>
      <c r="AK130" s="125"/>
      <c r="AL130" s="115"/>
    </row>
    <row r="131" spans="1:49">
      <c r="A131" s="115">
        <v>5579205747</v>
      </c>
      <c r="E131" s="115" t="s">
        <v>21</v>
      </c>
      <c r="L131" s="115" t="s">
        <v>28</v>
      </c>
      <c r="M131" s="115" t="s">
        <v>29</v>
      </c>
      <c r="O131" s="125"/>
      <c r="P131" s="125">
        <f t="shared" si="36"/>
        <v>3</v>
      </c>
      <c r="Q131" s="130">
        <f t="shared" si="37"/>
        <v>1</v>
      </c>
      <c r="R131" s="125"/>
      <c r="S131" s="125">
        <f t="shared" si="38"/>
        <v>0</v>
      </c>
      <c r="T131" s="125">
        <f t="shared" si="39"/>
        <v>0</v>
      </c>
      <c r="U131" s="125">
        <f t="shared" si="40"/>
        <v>0</v>
      </c>
      <c r="V131" s="126">
        <f t="shared" si="41"/>
        <v>1</v>
      </c>
      <c r="W131" s="126">
        <f t="shared" si="42"/>
        <v>0</v>
      </c>
      <c r="X131" s="126">
        <f t="shared" si="43"/>
        <v>0</v>
      </c>
      <c r="Y131" s="126">
        <f t="shared" si="44"/>
        <v>0</v>
      </c>
      <c r="Z131" s="126">
        <f t="shared" si="45"/>
        <v>0</v>
      </c>
      <c r="AA131" s="126">
        <f t="shared" si="46"/>
        <v>0</v>
      </c>
      <c r="AB131" s="126">
        <f t="shared" si="47"/>
        <v>0</v>
      </c>
      <c r="AC131" s="126">
        <f t="shared" si="48"/>
        <v>1</v>
      </c>
      <c r="AD131" s="126">
        <f t="shared" si="49"/>
        <v>1</v>
      </c>
      <c r="AE131" s="126">
        <f t="shared" si="50"/>
        <v>0</v>
      </c>
      <c r="AF131" s="125"/>
      <c r="AG131" s="125"/>
      <c r="AH131" s="125">
        <f t="shared" si="51"/>
        <v>3</v>
      </c>
      <c r="AI131" s="125">
        <f t="shared" si="52"/>
        <v>3</v>
      </c>
      <c r="AJ131" s="125" t="str">
        <f t="shared" si="53"/>
        <v>Correct</v>
      </c>
      <c r="AK131" s="125"/>
      <c r="AL131" s="115" t="s">
        <v>99</v>
      </c>
      <c r="AM131" s="115">
        <v>41</v>
      </c>
      <c r="AN131" s="115" t="s">
        <v>181</v>
      </c>
      <c r="AO131" s="115" t="s">
        <v>185</v>
      </c>
    </row>
    <row r="132" spans="1:49">
      <c r="A132" s="115">
        <v>5605112079</v>
      </c>
      <c r="D132" s="115" t="s">
        <v>20</v>
      </c>
      <c r="L132" s="115" t="s">
        <v>28</v>
      </c>
      <c r="N132" s="115" t="s">
        <v>30</v>
      </c>
      <c r="O132" s="125"/>
      <c r="P132" s="125">
        <f t="shared" si="36"/>
        <v>3</v>
      </c>
      <c r="Q132" s="130">
        <f t="shared" si="37"/>
        <v>1</v>
      </c>
      <c r="R132" s="125"/>
      <c r="S132" s="125">
        <f t="shared" si="38"/>
        <v>0</v>
      </c>
      <c r="T132" s="125">
        <f t="shared" si="39"/>
        <v>0</v>
      </c>
      <c r="U132" s="125">
        <f t="shared" si="40"/>
        <v>1</v>
      </c>
      <c r="V132" s="126">
        <f t="shared" si="41"/>
        <v>0</v>
      </c>
      <c r="W132" s="126">
        <f t="shared" si="42"/>
        <v>0</v>
      </c>
      <c r="X132" s="126">
        <f t="shared" si="43"/>
        <v>0</v>
      </c>
      <c r="Y132" s="126">
        <f t="shared" si="44"/>
        <v>0</v>
      </c>
      <c r="Z132" s="126">
        <f t="shared" si="45"/>
        <v>0</v>
      </c>
      <c r="AA132" s="126">
        <f t="shared" si="46"/>
        <v>0</v>
      </c>
      <c r="AB132" s="126">
        <f t="shared" si="47"/>
        <v>0</v>
      </c>
      <c r="AC132" s="126">
        <f t="shared" si="48"/>
        <v>1</v>
      </c>
      <c r="AD132" s="126">
        <f t="shared" si="49"/>
        <v>0</v>
      </c>
      <c r="AE132" s="126">
        <f t="shared" si="50"/>
        <v>1</v>
      </c>
      <c r="AF132" s="125"/>
      <c r="AG132" s="125"/>
      <c r="AH132" s="125">
        <f t="shared" si="51"/>
        <v>3</v>
      </c>
      <c r="AI132" s="125">
        <f t="shared" si="52"/>
        <v>3</v>
      </c>
      <c r="AJ132" s="125" t="str">
        <f t="shared" si="53"/>
        <v>Correct</v>
      </c>
      <c r="AK132" s="125"/>
      <c r="AL132" s="115" t="s">
        <v>83</v>
      </c>
      <c r="AM132" s="115">
        <v>27</v>
      </c>
      <c r="AN132" s="115" t="s">
        <v>432</v>
      </c>
    </row>
    <row r="133" spans="1:49">
      <c r="A133" s="115">
        <v>5596575556</v>
      </c>
      <c r="J133" s="115" t="s">
        <v>26</v>
      </c>
      <c r="K133" s="115" t="s">
        <v>27</v>
      </c>
      <c r="N133" s="115" t="s">
        <v>30</v>
      </c>
      <c r="O133" s="125"/>
      <c r="P133" s="125">
        <f t="shared" si="36"/>
        <v>3</v>
      </c>
      <c r="Q133" s="130">
        <f t="shared" si="37"/>
        <v>1</v>
      </c>
      <c r="R133" s="125"/>
      <c r="S133" s="125">
        <f t="shared" si="38"/>
        <v>0</v>
      </c>
      <c r="T133" s="125">
        <f t="shared" si="39"/>
        <v>0</v>
      </c>
      <c r="U133" s="125">
        <f t="shared" si="40"/>
        <v>0</v>
      </c>
      <c r="V133" s="126">
        <f t="shared" si="41"/>
        <v>0</v>
      </c>
      <c r="W133" s="126">
        <f t="shared" si="42"/>
        <v>0</v>
      </c>
      <c r="X133" s="126">
        <f t="shared" si="43"/>
        <v>0</v>
      </c>
      <c r="Y133" s="126">
        <f t="shared" si="44"/>
        <v>0</v>
      </c>
      <c r="Z133" s="126">
        <f t="shared" si="45"/>
        <v>0</v>
      </c>
      <c r="AA133" s="126">
        <f t="shared" si="46"/>
        <v>1</v>
      </c>
      <c r="AB133" s="126">
        <f t="shared" si="47"/>
        <v>1</v>
      </c>
      <c r="AC133" s="126">
        <f t="shared" si="48"/>
        <v>0</v>
      </c>
      <c r="AD133" s="126">
        <f t="shared" si="49"/>
        <v>0</v>
      </c>
      <c r="AE133" s="126">
        <f t="shared" si="50"/>
        <v>1</v>
      </c>
      <c r="AF133" s="125"/>
      <c r="AG133" s="125"/>
      <c r="AH133" s="125">
        <f t="shared" si="51"/>
        <v>3</v>
      </c>
      <c r="AI133" s="125">
        <f t="shared" si="52"/>
        <v>3</v>
      </c>
      <c r="AJ133" s="125" t="str">
        <f t="shared" si="53"/>
        <v>Correct</v>
      </c>
      <c r="AK133" s="125"/>
      <c r="AL133" s="115" t="s">
        <v>83</v>
      </c>
      <c r="AM133" s="115">
        <v>15</v>
      </c>
      <c r="AN133" s="115" t="s">
        <v>432</v>
      </c>
    </row>
    <row r="134" spans="1:49">
      <c r="A134" s="115">
        <v>5608845193</v>
      </c>
      <c r="D134" s="115" t="s">
        <v>20</v>
      </c>
      <c r="J134" s="115" t="s">
        <v>26</v>
      </c>
      <c r="L134" s="115" t="s">
        <v>28</v>
      </c>
      <c r="O134" s="125"/>
      <c r="P134" s="125">
        <f t="shared" si="36"/>
        <v>3</v>
      </c>
      <c r="Q134" s="130">
        <f t="shared" si="37"/>
        <v>1</v>
      </c>
      <c r="R134" s="125"/>
      <c r="S134" s="125">
        <f t="shared" si="38"/>
        <v>0</v>
      </c>
      <c r="T134" s="125">
        <f t="shared" si="39"/>
        <v>0</v>
      </c>
      <c r="U134" s="125">
        <f t="shared" si="40"/>
        <v>1</v>
      </c>
      <c r="V134" s="126">
        <f t="shared" si="41"/>
        <v>0</v>
      </c>
      <c r="W134" s="126">
        <f t="shared" si="42"/>
        <v>0</v>
      </c>
      <c r="X134" s="126">
        <f t="shared" si="43"/>
        <v>0</v>
      </c>
      <c r="Y134" s="126">
        <f t="shared" si="44"/>
        <v>0</v>
      </c>
      <c r="Z134" s="126">
        <f t="shared" si="45"/>
        <v>0</v>
      </c>
      <c r="AA134" s="126">
        <f t="shared" si="46"/>
        <v>1</v>
      </c>
      <c r="AB134" s="126">
        <f t="shared" si="47"/>
        <v>0</v>
      </c>
      <c r="AC134" s="126">
        <f t="shared" si="48"/>
        <v>1</v>
      </c>
      <c r="AD134" s="126">
        <f t="shared" si="49"/>
        <v>0</v>
      </c>
      <c r="AE134" s="126">
        <f t="shared" si="50"/>
        <v>0</v>
      </c>
      <c r="AF134" s="125"/>
      <c r="AG134" s="125"/>
      <c r="AH134" s="125">
        <f t="shared" si="51"/>
        <v>3</v>
      </c>
      <c r="AI134" s="125">
        <f t="shared" si="52"/>
        <v>3</v>
      </c>
      <c r="AJ134" s="125" t="str">
        <f t="shared" si="53"/>
        <v>Correct</v>
      </c>
      <c r="AK134" s="125"/>
      <c r="AL134" s="115" t="s">
        <v>99</v>
      </c>
      <c r="AM134" s="115">
        <v>54</v>
      </c>
      <c r="AN134" s="115" t="s">
        <v>84</v>
      </c>
    </row>
    <row r="135" spans="1:49">
      <c r="A135" s="115">
        <v>5607810768</v>
      </c>
      <c r="D135" s="115" t="s">
        <v>20</v>
      </c>
      <c r="O135" s="125"/>
      <c r="P135" s="125">
        <f t="shared" si="36"/>
        <v>1</v>
      </c>
      <c r="Q135" s="130">
        <f t="shared" si="37"/>
        <v>3</v>
      </c>
      <c r="R135" s="125"/>
      <c r="S135" s="125">
        <f t="shared" si="38"/>
        <v>0</v>
      </c>
      <c r="T135" s="125">
        <f t="shared" si="39"/>
        <v>0</v>
      </c>
      <c r="U135" s="125">
        <f t="shared" si="40"/>
        <v>1</v>
      </c>
      <c r="V135" s="126">
        <f t="shared" si="41"/>
        <v>0</v>
      </c>
      <c r="W135" s="126">
        <f t="shared" si="42"/>
        <v>0</v>
      </c>
      <c r="X135" s="126">
        <f t="shared" si="43"/>
        <v>0</v>
      </c>
      <c r="Y135" s="126">
        <f t="shared" si="44"/>
        <v>0</v>
      </c>
      <c r="Z135" s="126">
        <f t="shared" si="45"/>
        <v>0</v>
      </c>
      <c r="AA135" s="126">
        <f t="shared" si="46"/>
        <v>0</v>
      </c>
      <c r="AB135" s="126">
        <f t="shared" si="47"/>
        <v>0</v>
      </c>
      <c r="AC135" s="126">
        <f t="shared" si="48"/>
        <v>0</v>
      </c>
      <c r="AD135" s="126">
        <f t="shared" si="49"/>
        <v>0</v>
      </c>
      <c r="AE135" s="126">
        <f t="shared" si="50"/>
        <v>0</v>
      </c>
      <c r="AF135" s="125"/>
      <c r="AG135" s="125"/>
      <c r="AH135" s="125">
        <f t="shared" si="51"/>
        <v>1</v>
      </c>
      <c r="AI135" s="125">
        <f t="shared" si="52"/>
        <v>1</v>
      </c>
      <c r="AJ135" s="125" t="str">
        <f t="shared" si="53"/>
        <v>Correct</v>
      </c>
      <c r="AK135" s="125"/>
      <c r="AL135" s="115" t="s">
        <v>99</v>
      </c>
      <c r="AM135" s="115">
        <v>29</v>
      </c>
      <c r="AN135" s="115" t="s">
        <v>84</v>
      </c>
      <c r="AO135" s="115" t="s">
        <v>171</v>
      </c>
      <c r="AP135" s="115" t="s">
        <v>107</v>
      </c>
      <c r="AQ135" s="115" t="s">
        <v>91</v>
      </c>
      <c r="AR135" s="115" t="s">
        <v>108</v>
      </c>
      <c r="AS135" s="115" t="s">
        <v>104</v>
      </c>
      <c r="AT135" s="115" t="s">
        <v>112</v>
      </c>
      <c r="AU135" s="115" t="s">
        <v>113</v>
      </c>
      <c r="AV135" s="115" t="s">
        <v>91</v>
      </c>
    </row>
    <row r="136" spans="1:49">
      <c r="A136" s="115">
        <v>5584707350</v>
      </c>
      <c r="E136" s="115" t="s">
        <v>21</v>
      </c>
      <c r="J136" s="115" t="s">
        <v>26</v>
      </c>
      <c r="M136" s="115" t="s">
        <v>29</v>
      </c>
      <c r="O136" s="125"/>
      <c r="P136" s="125">
        <f t="shared" si="36"/>
        <v>3</v>
      </c>
      <c r="Q136" s="130">
        <f t="shared" si="37"/>
        <v>1</v>
      </c>
      <c r="R136" s="125"/>
      <c r="S136" s="125">
        <f t="shared" si="38"/>
        <v>0</v>
      </c>
      <c r="T136" s="125">
        <f t="shared" si="39"/>
        <v>0</v>
      </c>
      <c r="U136" s="125">
        <f t="shared" si="40"/>
        <v>0</v>
      </c>
      <c r="V136" s="126">
        <f t="shared" si="41"/>
        <v>1</v>
      </c>
      <c r="W136" s="126">
        <f t="shared" si="42"/>
        <v>0</v>
      </c>
      <c r="X136" s="126">
        <f t="shared" si="43"/>
        <v>0</v>
      </c>
      <c r="Y136" s="126">
        <f t="shared" si="44"/>
        <v>0</v>
      </c>
      <c r="Z136" s="126">
        <f t="shared" si="45"/>
        <v>0</v>
      </c>
      <c r="AA136" s="126">
        <f t="shared" si="46"/>
        <v>1</v>
      </c>
      <c r="AB136" s="126">
        <f t="shared" si="47"/>
        <v>0</v>
      </c>
      <c r="AC136" s="126">
        <f t="shared" si="48"/>
        <v>0</v>
      </c>
      <c r="AD136" s="126">
        <f t="shared" si="49"/>
        <v>1</v>
      </c>
      <c r="AE136" s="126">
        <f t="shared" si="50"/>
        <v>0</v>
      </c>
      <c r="AF136" s="125"/>
      <c r="AG136" s="125"/>
      <c r="AH136" s="125">
        <f t="shared" si="51"/>
        <v>3</v>
      </c>
      <c r="AI136" s="125">
        <f t="shared" si="52"/>
        <v>3</v>
      </c>
      <c r="AJ136" s="125" t="str">
        <f t="shared" si="53"/>
        <v>Correct</v>
      </c>
      <c r="AK136" s="125"/>
      <c r="AL136" s="115" t="s">
        <v>83</v>
      </c>
      <c r="AM136" s="115">
        <v>39</v>
      </c>
      <c r="AN136" s="115" t="s">
        <v>181</v>
      </c>
      <c r="AO136" s="115" t="s">
        <v>247</v>
      </c>
    </row>
    <row r="137" spans="1:49">
      <c r="A137" s="115">
        <v>5603728986</v>
      </c>
      <c r="E137" s="115" t="s">
        <v>21</v>
      </c>
      <c r="M137" s="115" t="s">
        <v>29</v>
      </c>
      <c r="O137" s="125"/>
      <c r="P137" s="125">
        <f t="shared" si="36"/>
        <v>2</v>
      </c>
      <c r="Q137" s="130">
        <f t="shared" si="37"/>
        <v>1.5</v>
      </c>
      <c r="R137" s="125"/>
      <c r="S137" s="125">
        <f t="shared" si="38"/>
        <v>0</v>
      </c>
      <c r="T137" s="125">
        <f t="shared" si="39"/>
        <v>0</v>
      </c>
      <c r="U137" s="125">
        <f t="shared" si="40"/>
        <v>0</v>
      </c>
      <c r="V137" s="126">
        <f t="shared" si="41"/>
        <v>1</v>
      </c>
      <c r="W137" s="126">
        <f t="shared" si="42"/>
        <v>0</v>
      </c>
      <c r="X137" s="126">
        <f t="shared" si="43"/>
        <v>0</v>
      </c>
      <c r="Y137" s="126">
        <f t="shared" si="44"/>
        <v>0</v>
      </c>
      <c r="Z137" s="126">
        <f t="shared" si="45"/>
        <v>0</v>
      </c>
      <c r="AA137" s="126">
        <f t="shared" si="46"/>
        <v>0</v>
      </c>
      <c r="AB137" s="126">
        <f t="shared" si="47"/>
        <v>0</v>
      </c>
      <c r="AC137" s="126">
        <f t="shared" si="48"/>
        <v>0</v>
      </c>
      <c r="AD137" s="126">
        <f t="shared" si="49"/>
        <v>1</v>
      </c>
      <c r="AE137" s="126">
        <f t="shared" si="50"/>
        <v>0</v>
      </c>
      <c r="AF137" s="125"/>
      <c r="AG137" s="125"/>
      <c r="AH137" s="125">
        <f t="shared" si="51"/>
        <v>2</v>
      </c>
      <c r="AI137" s="125">
        <f t="shared" si="52"/>
        <v>2</v>
      </c>
      <c r="AJ137" s="125" t="str">
        <f t="shared" si="53"/>
        <v>Correct</v>
      </c>
      <c r="AK137" s="125"/>
      <c r="AL137" s="115" t="s">
        <v>83</v>
      </c>
      <c r="AM137" s="115">
        <v>26</v>
      </c>
      <c r="AN137" s="115" t="s">
        <v>432</v>
      </c>
      <c r="AP137" s="115" t="s">
        <v>443</v>
      </c>
      <c r="AQ137" s="115" t="s">
        <v>86</v>
      </c>
      <c r="AR137" s="115" t="s">
        <v>108</v>
      </c>
      <c r="AS137" s="115" t="s">
        <v>93</v>
      </c>
      <c r="AT137" s="115" t="s">
        <v>102</v>
      </c>
      <c r="AU137" s="115" t="s">
        <v>95</v>
      </c>
      <c r="AV137" s="115" t="s">
        <v>91</v>
      </c>
    </row>
    <row r="138" spans="1:49">
      <c r="A138" s="115">
        <v>5603728697</v>
      </c>
      <c r="E138" s="115" t="s">
        <v>21</v>
      </c>
      <c r="M138" s="115" t="s">
        <v>29</v>
      </c>
      <c r="O138" s="125"/>
      <c r="P138" s="125">
        <f t="shared" si="36"/>
        <v>2</v>
      </c>
      <c r="Q138" s="130">
        <f t="shared" si="37"/>
        <v>1.5</v>
      </c>
      <c r="R138" s="125"/>
      <c r="S138" s="125">
        <f t="shared" si="38"/>
        <v>0</v>
      </c>
      <c r="T138" s="125">
        <f t="shared" si="39"/>
        <v>0</v>
      </c>
      <c r="U138" s="125">
        <f t="shared" si="40"/>
        <v>0</v>
      </c>
      <c r="V138" s="126">
        <f t="shared" si="41"/>
        <v>1</v>
      </c>
      <c r="W138" s="126">
        <f t="shared" si="42"/>
        <v>0</v>
      </c>
      <c r="X138" s="126">
        <f t="shared" si="43"/>
        <v>0</v>
      </c>
      <c r="Y138" s="126">
        <f t="shared" si="44"/>
        <v>0</v>
      </c>
      <c r="Z138" s="126">
        <f t="shared" si="45"/>
        <v>0</v>
      </c>
      <c r="AA138" s="126">
        <f t="shared" si="46"/>
        <v>0</v>
      </c>
      <c r="AB138" s="126">
        <f t="shared" si="47"/>
        <v>0</v>
      </c>
      <c r="AC138" s="126">
        <f t="shared" si="48"/>
        <v>0</v>
      </c>
      <c r="AD138" s="126">
        <f t="shared" si="49"/>
        <v>1</v>
      </c>
      <c r="AE138" s="126">
        <f t="shared" si="50"/>
        <v>0</v>
      </c>
      <c r="AF138" s="125"/>
      <c r="AG138" s="125"/>
      <c r="AH138" s="125">
        <f t="shared" si="51"/>
        <v>2</v>
      </c>
      <c r="AI138" s="125">
        <f t="shared" si="52"/>
        <v>2</v>
      </c>
      <c r="AJ138" s="125" t="str">
        <f t="shared" si="53"/>
        <v>Correct</v>
      </c>
      <c r="AK138" s="125"/>
      <c r="AL138" s="115"/>
    </row>
    <row r="139" spans="1:49">
      <c r="A139" s="115">
        <v>5591160069</v>
      </c>
      <c r="C139" s="115" t="s">
        <v>19</v>
      </c>
      <c r="J139" s="115" t="s">
        <v>26</v>
      </c>
      <c r="N139" s="115" t="s">
        <v>30</v>
      </c>
      <c r="O139" s="125"/>
      <c r="P139" s="125">
        <f t="shared" si="36"/>
        <v>3</v>
      </c>
      <c r="Q139" s="130">
        <f t="shared" si="37"/>
        <v>1</v>
      </c>
      <c r="R139" s="125"/>
      <c r="S139" s="125">
        <f t="shared" si="38"/>
        <v>0</v>
      </c>
      <c r="T139" s="125">
        <f t="shared" si="39"/>
        <v>1</v>
      </c>
      <c r="U139" s="125">
        <f t="shared" si="40"/>
        <v>0</v>
      </c>
      <c r="V139" s="126">
        <f t="shared" si="41"/>
        <v>0</v>
      </c>
      <c r="W139" s="126">
        <f t="shared" si="42"/>
        <v>0</v>
      </c>
      <c r="X139" s="126">
        <f t="shared" si="43"/>
        <v>0</v>
      </c>
      <c r="Y139" s="126">
        <f t="shared" si="44"/>
        <v>0</v>
      </c>
      <c r="Z139" s="126">
        <f t="shared" si="45"/>
        <v>0</v>
      </c>
      <c r="AA139" s="126">
        <f t="shared" si="46"/>
        <v>1</v>
      </c>
      <c r="AB139" s="126">
        <f t="shared" si="47"/>
        <v>0</v>
      </c>
      <c r="AC139" s="126">
        <f t="shared" si="48"/>
        <v>0</v>
      </c>
      <c r="AD139" s="126">
        <f t="shared" si="49"/>
        <v>0</v>
      </c>
      <c r="AE139" s="126">
        <f t="shared" si="50"/>
        <v>1</v>
      </c>
      <c r="AF139" s="125"/>
      <c r="AG139" s="125"/>
      <c r="AH139" s="125">
        <f t="shared" si="51"/>
        <v>3</v>
      </c>
      <c r="AI139" s="125">
        <f t="shared" si="52"/>
        <v>3</v>
      </c>
      <c r="AJ139" s="125" t="str">
        <f t="shared" si="53"/>
        <v>Correct</v>
      </c>
      <c r="AK139" s="125"/>
      <c r="AL139" s="115" t="s">
        <v>83</v>
      </c>
      <c r="AM139" s="115">
        <v>16</v>
      </c>
      <c r="AN139" s="115" t="s">
        <v>84</v>
      </c>
    </row>
    <row r="140" spans="1:49">
      <c r="A140" s="115">
        <v>5610801429</v>
      </c>
      <c r="C140" s="115" t="s">
        <v>19</v>
      </c>
      <c r="F140" s="115" t="s">
        <v>22</v>
      </c>
      <c r="K140" s="115" t="s">
        <v>27</v>
      </c>
      <c r="O140" s="125"/>
      <c r="P140" s="125">
        <f t="shared" si="36"/>
        <v>3</v>
      </c>
      <c r="Q140" s="130">
        <f t="shared" si="37"/>
        <v>1</v>
      </c>
      <c r="R140" s="125"/>
      <c r="S140" s="125">
        <f t="shared" si="38"/>
        <v>0</v>
      </c>
      <c r="T140" s="125">
        <f t="shared" si="39"/>
        <v>1</v>
      </c>
      <c r="U140" s="125">
        <f t="shared" si="40"/>
        <v>0</v>
      </c>
      <c r="V140" s="126">
        <f t="shared" si="41"/>
        <v>0</v>
      </c>
      <c r="W140" s="126">
        <f t="shared" si="42"/>
        <v>1</v>
      </c>
      <c r="X140" s="126">
        <f t="shared" si="43"/>
        <v>0</v>
      </c>
      <c r="Y140" s="126">
        <f t="shared" si="44"/>
        <v>0</v>
      </c>
      <c r="Z140" s="126">
        <f t="shared" si="45"/>
        <v>0</v>
      </c>
      <c r="AA140" s="126">
        <f t="shared" si="46"/>
        <v>0</v>
      </c>
      <c r="AB140" s="126">
        <f t="shared" si="47"/>
        <v>1</v>
      </c>
      <c r="AC140" s="126">
        <f t="shared" si="48"/>
        <v>0</v>
      </c>
      <c r="AD140" s="126">
        <f t="shared" si="49"/>
        <v>0</v>
      </c>
      <c r="AE140" s="126">
        <f t="shared" si="50"/>
        <v>0</v>
      </c>
      <c r="AF140" s="125"/>
      <c r="AG140" s="125"/>
      <c r="AH140" s="125">
        <f t="shared" si="51"/>
        <v>3</v>
      </c>
      <c r="AI140" s="125">
        <f t="shared" si="52"/>
        <v>3</v>
      </c>
      <c r="AJ140" s="125" t="str">
        <f t="shared" si="53"/>
        <v>Correct</v>
      </c>
      <c r="AK140" s="125"/>
      <c r="AL140" s="115"/>
    </row>
    <row r="141" spans="1:49">
      <c r="A141" s="115">
        <v>5607811208</v>
      </c>
      <c r="J141" s="115" t="s">
        <v>26</v>
      </c>
      <c r="O141" s="125"/>
      <c r="P141" s="125">
        <f t="shared" si="36"/>
        <v>1</v>
      </c>
      <c r="Q141" s="130">
        <f t="shared" si="37"/>
        <v>3</v>
      </c>
      <c r="R141" s="125"/>
      <c r="S141" s="125">
        <f t="shared" si="38"/>
        <v>0</v>
      </c>
      <c r="T141" s="125">
        <f t="shared" si="39"/>
        <v>0</v>
      </c>
      <c r="U141" s="125">
        <f t="shared" si="40"/>
        <v>0</v>
      </c>
      <c r="V141" s="126">
        <f t="shared" si="41"/>
        <v>0</v>
      </c>
      <c r="W141" s="126">
        <f t="shared" si="42"/>
        <v>0</v>
      </c>
      <c r="X141" s="126">
        <f t="shared" si="43"/>
        <v>0</v>
      </c>
      <c r="Y141" s="126">
        <f t="shared" si="44"/>
        <v>0</v>
      </c>
      <c r="Z141" s="126">
        <f t="shared" si="45"/>
        <v>0</v>
      </c>
      <c r="AA141" s="126">
        <f t="shared" si="46"/>
        <v>1</v>
      </c>
      <c r="AB141" s="126">
        <f t="shared" si="47"/>
        <v>0</v>
      </c>
      <c r="AC141" s="126">
        <f t="shared" si="48"/>
        <v>0</v>
      </c>
      <c r="AD141" s="126">
        <f t="shared" si="49"/>
        <v>0</v>
      </c>
      <c r="AE141" s="126">
        <f t="shared" si="50"/>
        <v>0</v>
      </c>
      <c r="AF141" s="125"/>
      <c r="AG141" s="125"/>
      <c r="AH141" s="125">
        <f t="shared" si="51"/>
        <v>1</v>
      </c>
      <c r="AI141" s="125">
        <f t="shared" si="52"/>
        <v>1</v>
      </c>
      <c r="AJ141" s="125" t="str">
        <f t="shared" si="53"/>
        <v>Correct</v>
      </c>
      <c r="AK141" s="125"/>
      <c r="AL141" s="115" t="s">
        <v>99</v>
      </c>
      <c r="AM141" s="115">
        <v>40</v>
      </c>
      <c r="AN141" s="115" t="s">
        <v>84</v>
      </c>
      <c r="AO141" s="115" t="s">
        <v>446</v>
      </c>
      <c r="AP141" s="115" t="s">
        <v>107</v>
      </c>
      <c r="AQ141" s="115" t="s">
        <v>91</v>
      </c>
      <c r="AR141" s="115" t="s">
        <v>108</v>
      </c>
      <c r="AS141" s="115" t="s">
        <v>96</v>
      </c>
      <c r="AT141" s="115" t="s">
        <v>112</v>
      </c>
      <c r="AU141" s="115" t="s">
        <v>90</v>
      </c>
      <c r="AV141" s="115" t="s">
        <v>91</v>
      </c>
    </row>
    <row r="142" spans="1:49">
      <c r="A142" s="115">
        <v>5595580555</v>
      </c>
      <c r="C142" s="115" t="s">
        <v>19</v>
      </c>
      <c r="H142" s="115" t="s">
        <v>24</v>
      </c>
      <c r="K142" s="115" t="s">
        <v>27</v>
      </c>
      <c r="O142" s="125"/>
      <c r="P142" s="125">
        <f t="shared" si="36"/>
        <v>3</v>
      </c>
      <c r="Q142" s="130">
        <f t="shared" si="37"/>
        <v>1</v>
      </c>
      <c r="R142" s="125"/>
      <c r="S142" s="125">
        <f t="shared" si="38"/>
        <v>0</v>
      </c>
      <c r="T142" s="125">
        <f t="shared" si="39"/>
        <v>1</v>
      </c>
      <c r="U142" s="125">
        <f t="shared" si="40"/>
        <v>0</v>
      </c>
      <c r="V142" s="126">
        <f t="shared" si="41"/>
        <v>0</v>
      </c>
      <c r="W142" s="126">
        <f t="shared" si="42"/>
        <v>0</v>
      </c>
      <c r="X142" s="126">
        <f t="shared" si="43"/>
        <v>0</v>
      </c>
      <c r="Y142" s="126">
        <f t="shared" si="44"/>
        <v>1</v>
      </c>
      <c r="Z142" s="126">
        <f t="shared" si="45"/>
        <v>0</v>
      </c>
      <c r="AA142" s="126">
        <f t="shared" si="46"/>
        <v>0</v>
      </c>
      <c r="AB142" s="126">
        <f t="shared" si="47"/>
        <v>1</v>
      </c>
      <c r="AC142" s="126">
        <f t="shared" si="48"/>
        <v>0</v>
      </c>
      <c r="AD142" s="126">
        <f t="shared" si="49"/>
        <v>0</v>
      </c>
      <c r="AE142" s="126">
        <f t="shared" si="50"/>
        <v>0</v>
      </c>
      <c r="AF142" s="125"/>
      <c r="AG142" s="125"/>
      <c r="AH142" s="125">
        <f t="shared" si="51"/>
        <v>3</v>
      </c>
      <c r="AI142" s="125">
        <f t="shared" si="52"/>
        <v>3</v>
      </c>
      <c r="AJ142" s="125" t="str">
        <f t="shared" si="53"/>
        <v>Correct</v>
      </c>
      <c r="AK142" s="125"/>
      <c r="AL142" s="115" t="s">
        <v>99</v>
      </c>
      <c r="AM142" s="115">
        <v>45</v>
      </c>
      <c r="AN142" s="115" t="s">
        <v>432</v>
      </c>
    </row>
    <row r="143" spans="1:49">
      <c r="A143" s="115">
        <v>5597977185</v>
      </c>
      <c r="C143" s="115" t="s">
        <v>19</v>
      </c>
      <c r="F143" s="115" t="s">
        <v>22</v>
      </c>
      <c r="L143" s="115" t="s">
        <v>28</v>
      </c>
      <c r="O143" s="125"/>
      <c r="P143" s="125">
        <f t="shared" si="36"/>
        <v>3</v>
      </c>
      <c r="Q143" s="130">
        <f t="shared" si="37"/>
        <v>1</v>
      </c>
      <c r="R143" s="125"/>
      <c r="S143" s="125">
        <f t="shared" si="38"/>
        <v>0</v>
      </c>
      <c r="T143" s="125">
        <f t="shared" si="39"/>
        <v>1</v>
      </c>
      <c r="U143" s="125">
        <f t="shared" si="40"/>
        <v>0</v>
      </c>
      <c r="V143" s="126">
        <f t="shared" si="41"/>
        <v>0</v>
      </c>
      <c r="W143" s="126">
        <f t="shared" si="42"/>
        <v>1</v>
      </c>
      <c r="X143" s="126">
        <f t="shared" si="43"/>
        <v>0</v>
      </c>
      <c r="Y143" s="126">
        <f t="shared" si="44"/>
        <v>0</v>
      </c>
      <c r="Z143" s="126">
        <f t="shared" si="45"/>
        <v>0</v>
      </c>
      <c r="AA143" s="126">
        <f t="shared" si="46"/>
        <v>0</v>
      </c>
      <c r="AB143" s="126">
        <f t="shared" si="47"/>
        <v>0</v>
      </c>
      <c r="AC143" s="126">
        <f t="shared" si="48"/>
        <v>1</v>
      </c>
      <c r="AD143" s="126">
        <f t="shared" si="49"/>
        <v>0</v>
      </c>
      <c r="AE143" s="126">
        <f t="shared" si="50"/>
        <v>0</v>
      </c>
      <c r="AF143" s="125"/>
      <c r="AG143" s="125"/>
      <c r="AH143" s="125">
        <f t="shared" si="51"/>
        <v>3</v>
      </c>
      <c r="AI143" s="125">
        <f t="shared" si="52"/>
        <v>3</v>
      </c>
      <c r="AJ143" s="125" t="str">
        <f t="shared" si="53"/>
        <v>Correct</v>
      </c>
      <c r="AK143" s="125"/>
      <c r="AL143" s="115" t="s">
        <v>83</v>
      </c>
      <c r="AM143" s="115">
        <v>16</v>
      </c>
      <c r="AN143" s="115" t="s">
        <v>84</v>
      </c>
    </row>
    <row r="144" spans="1:49">
      <c r="A144" s="115">
        <v>5609434900</v>
      </c>
      <c r="I144" s="115" t="s">
        <v>25</v>
      </c>
      <c r="K144" s="115" t="s">
        <v>27</v>
      </c>
      <c r="N144" s="115" t="s">
        <v>30</v>
      </c>
      <c r="O144" s="125"/>
      <c r="P144" s="125">
        <f t="shared" si="36"/>
        <v>3</v>
      </c>
      <c r="Q144" s="130">
        <f t="shared" si="37"/>
        <v>1</v>
      </c>
      <c r="R144" s="125"/>
      <c r="S144" s="125">
        <f t="shared" si="38"/>
        <v>0</v>
      </c>
      <c r="T144" s="125">
        <f t="shared" si="39"/>
        <v>0</v>
      </c>
      <c r="U144" s="125">
        <f t="shared" si="40"/>
        <v>0</v>
      </c>
      <c r="V144" s="126">
        <f t="shared" si="41"/>
        <v>0</v>
      </c>
      <c r="W144" s="126">
        <f t="shared" si="42"/>
        <v>0</v>
      </c>
      <c r="X144" s="126">
        <f t="shared" si="43"/>
        <v>0</v>
      </c>
      <c r="Y144" s="126">
        <f t="shared" si="44"/>
        <v>0</v>
      </c>
      <c r="Z144" s="126">
        <f t="shared" si="45"/>
        <v>1</v>
      </c>
      <c r="AA144" s="126">
        <f t="shared" si="46"/>
        <v>0</v>
      </c>
      <c r="AB144" s="126">
        <f t="shared" si="47"/>
        <v>1</v>
      </c>
      <c r="AC144" s="126">
        <f t="shared" si="48"/>
        <v>0</v>
      </c>
      <c r="AD144" s="126">
        <f t="shared" si="49"/>
        <v>0</v>
      </c>
      <c r="AE144" s="126">
        <f t="shared" si="50"/>
        <v>1</v>
      </c>
      <c r="AF144" s="125"/>
      <c r="AG144" s="125"/>
      <c r="AH144" s="125">
        <f t="shared" si="51"/>
        <v>3</v>
      </c>
      <c r="AI144" s="125">
        <f t="shared" si="52"/>
        <v>3</v>
      </c>
      <c r="AJ144" s="125" t="str">
        <f t="shared" si="53"/>
        <v>Correct</v>
      </c>
      <c r="AK144" s="125"/>
      <c r="AL144" s="115" t="s">
        <v>83</v>
      </c>
      <c r="AM144" s="115">
        <v>35</v>
      </c>
      <c r="AN144" s="115" t="s">
        <v>181</v>
      </c>
      <c r="AO144" s="115" t="s">
        <v>234</v>
      </c>
      <c r="AP144" s="115" t="s">
        <v>85</v>
      </c>
      <c r="AQ144" s="115" t="s">
        <v>91</v>
      </c>
      <c r="AR144" s="115" t="s">
        <v>87</v>
      </c>
      <c r="AS144" s="115" t="s">
        <v>88</v>
      </c>
      <c r="AT144" s="115" t="s">
        <v>111</v>
      </c>
      <c r="AU144" s="115" t="s">
        <v>95</v>
      </c>
      <c r="AV144" s="115" t="s">
        <v>91</v>
      </c>
      <c r="AW144" s="115" t="s">
        <v>91</v>
      </c>
    </row>
    <row r="145" spans="1:49">
      <c r="A145" s="115">
        <v>6985444890</v>
      </c>
      <c r="B145" s="115" t="s">
        <v>18</v>
      </c>
      <c r="C145" s="115" t="s">
        <v>19</v>
      </c>
      <c r="D145" s="115" t="s">
        <v>20</v>
      </c>
      <c r="E145" s="115" t="s">
        <v>21</v>
      </c>
      <c r="F145" s="115" t="s">
        <v>22</v>
      </c>
      <c r="G145" s="115" t="s">
        <v>23</v>
      </c>
      <c r="I145" s="115" t="s">
        <v>25</v>
      </c>
      <c r="K145" s="115" t="s">
        <v>27</v>
      </c>
      <c r="M145" s="115" t="s">
        <v>29</v>
      </c>
      <c r="O145" s="125"/>
      <c r="P145" s="125">
        <f t="shared" si="36"/>
        <v>9</v>
      </c>
      <c r="Q145" s="130">
        <f t="shared" si="37"/>
        <v>0.33333333333333331</v>
      </c>
      <c r="R145" s="125"/>
      <c r="S145" s="125">
        <f t="shared" si="38"/>
        <v>0.33333333333333331</v>
      </c>
      <c r="T145" s="125">
        <f t="shared" si="39"/>
        <v>0.33333333333333331</v>
      </c>
      <c r="U145" s="125">
        <f t="shared" si="40"/>
        <v>0.33333333333333331</v>
      </c>
      <c r="V145" s="126">
        <f t="shared" si="41"/>
        <v>0.33333333333333331</v>
      </c>
      <c r="W145" s="126">
        <f t="shared" si="42"/>
        <v>0.33333333333333331</v>
      </c>
      <c r="X145" s="126">
        <f t="shared" si="43"/>
        <v>0.33333333333333331</v>
      </c>
      <c r="Y145" s="126">
        <f t="shared" si="44"/>
        <v>0</v>
      </c>
      <c r="Z145" s="126">
        <f t="shared" si="45"/>
        <v>0.33333333333333331</v>
      </c>
      <c r="AA145" s="126">
        <f t="shared" si="46"/>
        <v>0</v>
      </c>
      <c r="AB145" s="126">
        <f t="shared" si="47"/>
        <v>0.33333333333333331</v>
      </c>
      <c r="AC145" s="126">
        <f t="shared" si="48"/>
        <v>0</v>
      </c>
      <c r="AD145" s="126">
        <f t="shared" si="49"/>
        <v>0.33333333333333331</v>
      </c>
      <c r="AE145" s="126">
        <f t="shared" si="50"/>
        <v>0</v>
      </c>
      <c r="AF145" s="125"/>
      <c r="AG145" s="125"/>
      <c r="AH145" s="125">
        <f t="shared" si="51"/>
        <v>3</v>
      </c>
      <c r="AI145" s="125">
        <f t="shared" si="52"/>
        <v>9</v>
      </c>
      <c r="AJ145" s="125" t="str">
        <f t="shared" si="53"/>
        <v>Correct</v>
      </c>
      <c r="AK145" s="125"/>
      <c r="AL145" s="115" t="s">
        <v>83</v>
      </c>
      <c r="AM145" s="115">
        <v>80</v>
      </c>
      <c r="AN145" s="115" t="s">
        <v>84</v>
      </c>
      <c r="AO145" s="115" t="s">
        <v>147</v>
      </c>
      <c r="AP145" s="115" t="s">
        <v>85</v>
      </c>
      <c r="AQ145" s="115" t="s">
        <v>86</v>
      </c>
      <c r="AR145" s="115" t="s">
        <v>87</v>
      </c>
      <c r="AS145" s="115" t="s">
        <v>100</v>
      </c>
      <c r="AT145" s="115" t="s">
        <v>94</v>
      </c>
      <c r="AU145" s="115" t="s">
        <v>106</v>
      </c>
      <c r="AV145" s="115" t="s">
        <v>91</v>
      </c>
      <c r="AW145" s="115" t="s">
        <v>91</v>
      </c>
    </row>
    <row r="146" spans="1:49">
      <c r="A146" s="115">
        <v>5588362318</v>
      </c>
      <c r="C146" s="115" t="s">
        <v>19</v>
      </c>
      <c r="I146" s="115" t="s">
        <v>25</v>
      </c>
      <c r="N146" s="115" t="s">
        <v>30</v>
      </c>
      <c r="O146" s="125"/>
      <c r="P146" s="125">
        <f t="shared" si="36"/>
        <v>3</v>
      </c>
      <c r="Q146" s="130">
        <f t="shared" si="37"/>
        <v>1</v>
      </c>
      <c r="R146" s="125"/>
      <c r="S146" s="125">
        <f t="shared" si="38"/>
        <v>0</v>
      </c>
      <c r="T146" s="125">
        <f t="shared" si="39"/>
        <v>1</v>
      </c>
      <c r="U146" s="125">
        <f t="shared" si="40"/>
        <v>0</v>
      </c>
      <c r="V146" s="126">
        <f t="shared" si="41"/>
        <v>0</v>
      </c>
      <c r="W146" s="126">
        <f t="shared" si="42"/>
        <v>0</v>
      </c>
      <c r="X146" s="126">
        <f t="shared" si="43"/>
        <v>0</v>
      </c>
      <c r="Y146" s="126">
        <f t="shared" si="44"/>
        <v>0</v>
      </c>
      <c r="Z146" s="126">
        <f t="shared" si="45"/>
        <v>1</v>
      </c>
      <c r="AA146" s="126">
        <f t="shared" si="46"/>
        <v>0</v>
      </c>
      <c r="AB146" s="126">
        <f t="shared" si="47"/>
        <v>0</v>
      </c>
      <c r="AC146" s="126">
        <f t="shared" si="48"/>
        <v>0</v>
      </c>
      <c r="AD146" s="126">
        <f t="shared" si="49"/>
        <v>0</v>
      </c>
      <c r="AE146" s="126">
        <f t="shared" si="50"/>
        <v>1</v>
      </c>
      <c r="AF146" s="125"/>
      <c r="AG146" s="125"/>
      <c r="AH146" s="125">
        <f t="shared" si="51"/>
        <v>3</v>
      </c>
      <c r="AI146" s="125">
        <f t="shared" si="52"/>
        <v>3</v>
      </c>
      <c r="AJ146" s="125" t="str">
        <f t="shared" si="53"/>
        <v>Correct</v>
      </c>
      <c r="AK146" s="125"/>
      <c r="AL146" s="115" t="s">
        <v>83</v>
      </c>
      <c r="AM146" s="115">
        <v>38</v>
      </c>
      <c r="AN146" s="115" t="s">
        <v>181</v>
      </c>
      <c r="AO146" s="115" t="s">
        <v>183</v>
      </c>
      <c r="AP146" s="115" t="s">
        <v>85</v>
      </c>
      <c r="AQ146" s="115" t="s">
        <v>86</v>
      </c>
      <c r="AR146" s="115" t="s">
        <v>87</v>
      </c>
      <c r="AS146" s="115" t="s">
        <v>88</v>
      </c>
      <c r="AT146" s="115" t="s">
        <v>111</v>
      </c>
      <c r="AU146" s="115" t="s">
        <v>90</v>
      </c>
      <c r="AV146" s="115" t="s">
        <v>91</v>
      </c>
      <c r="AW146" s="115" t="s">
        <v>91</v>
      </c>
    </row>
    <row r="147" spans="1:49">
      <c r="A147" s="115">
        <v>7011080461</v>
      </c>
      <c r="C147" s="115" t="s">
        <v>19</v>
      </c>
      <c r="D147" s="115" t="s">
        <v>20</v>
      </c>
      <c r="J147" s="115" t="s">
        <v>26</v>
      </c>
      <c r="N147" s="115" t="s">
        <v>30</v>
      </c>
      <c r="O147" s="125"/>
      <c r="P147" s="125">
        <f t="shared" si="36"/>
        <v>4</v>
      </c>
      <c r="Q147" s="130">
        <f t="shared" si="37"/>
        <v>0.75</v>
      </c>
      <c r="R147" s="125"/>
      <c r="S147" s="125">
        <f t="shared" si="38"/>
        <v>0</v>
      </c>
      <c r="T147" s="125">
        <f t="shared" si="39"/>
        <v>0.75</v>
      </c>
      <c r="U147" s="125">
        <f t="shared" si="40"/>
        <v>0.75</v>
      </c>
      <c r="V147" s="126">
        <f t="shared" si="41"/>
        <v>0</v>
      </c>
      <c r="W147" s="126">
        <f t="shared" si="42"/>
        <v>0</v>
      </c>
      <c r="X147" s="126">
        <f t="shared" si="43"/>
        <v>0</v>
      </c>
      <c r="Y147" s="126">
        <f t="shared" si="44"/>
        <v>0</v>
      </c>
      <c r="Z147" s="126">
        <f t="shared" si="45"/>
        <v>0</v>
      </c>
      <c r="AA147" s="126">
        <f t="shared" si="46"/>
        <v>0.75</v>
      </c>
      <c r="AB147" s="126">
        <f t="shared" si="47"/>
        <v>0</v>
      </c>
      <c r="AC147" s="126">
        <f t="shared" si="48"/>
        <v>0</v>
      </c>
      <c r="AD147" s="126">
        <f t="shared" si="49"/>
        <v>0</v>
      </c>
      <c r="AE147" s="126">
        <f t="shared" si="50"/>
        <v>0.75</v>
      </c>
      <c r="AF147" s="125"/>
      <c r="AG147" s="125"/>
      <c r="AH147" s="125">
        <f t="shared" si="51"/>
        <v>3</v>
      </c>
      <c r="AI147" s="125">
        <f t="shared" si="52"/>
        <v>4</v>
      </c>
      <c r="AJ147" s="125" t="str">
        <f t="shared" si="53"/>
        <v>Correct</v>
      </c>
      <c r="AK147" s="125"/>
      <c r="AL147" s="115" t="s">
        <v>83</v>
      </c>
      <c r="AM147" s="115">
        <v>51</v>
      </c>
      <c r="AN147" s="115" t="s">
        <v>181</v>
      </c>
      <c r="AP147" s="115" t="s">
        <v>85</v>
      </c>
      <c r="AQ147" s="115" t="s">
        <v>86</v>
      </c>
      <c r="AR147" s="115" t="s">
        <v>87</v>
      </c>
      <c r="AS147" s="115" t="s">
        <v>88</v>
      </c>
      <c r="AT147" s="115" t="s">
        <v>94</v>
      </c>
      <c r="AU147" s="115" t="s">
        <v>90</v>
      </c>
      <c r="AV147" s="115" t="s">
        <v>91</v>
      </c>
      <c r="AW147" s="115" t="s">
        <v>91</v>
      </c>
    </row>
    <row r="148" spans="1:49">
      <c r="A148" s="115">
        <v>7011092764</v>
      </c>
      <c r="C148" s="115" t="s">
        <v>19</v>
      </c>
      <c r="D148" s="115" t="s">
        <v>20</v>
      </c>
      <c r="I148" s="115" t="s">
        <v>25</v>
      </c>
      <c r="N148" s="115" t="s">
        <v>30</v>
      </c>
      <c r="O148" s="125"/>
      <c r="P148" s="125">
        <f t="shared" si="36"/>
        <v>4</v>
      </c>
      <c r="Q148" s="130">
        <f t="shared" si="37"/>
        <v>0.75</v>
      </c>
      <c r="R148" s="125"/>
      <c r="S148" s="125">
        <f t="shared" si="38"/>
        <v>0</v>
      </c>
      <c r="T148" s="125">
        <f t="shared" si="39"/>
        <v>0.75</v>
      </c>
      <c r="U148" s="125">
        <f t="shared" si="40"/>
        <v>0.75</v>
      </c>
      <c r="V148" s="126">
        <f t="shared" si="41"/>
        <v>0</v>
      </c>
      <c r="W148" s="126">
        <f t="shared" si="42"/>
        <v>0</v>
      </c>
      <c r="X148" s="126">
        <f t="shared" si="43"/>
        <v>0</v>
      </c>
      <c r="Y148" s="126">
        <f t="shared" si="44"/>
        <v>0</v>
      </c>
      <c r="Z148" s="126">
        <f t="shared" si="45"/>
        <v>0.75</v>
      </c>
      <c r="AA148" s="126">
        <f t="shared" si="46"/>
        <v>0</v>
      </c>
      <c r="AB148" s="126">
        <f t="shared" si="47"/>
        <v>0</v>
      </c>
      <c r="AC148" s="126">
        <f t="shared" si="48"/>
        <v>0</v>
      </c>
      <c r="AD148" s="126">
        <f t="shared" si="49"/>
        <v>0</v>
      </c>
      <c r="AE148" s="126">
        <f t="shared" si="50"/>
        <v>0.75</v>
      </c>
      <c r="AF148" s="125"/>
      <c r="AG148" s="125"/>
      <c r="AH148" s="125">
        <f t="shared" si="51"/>
        <v>3</v>
      </c>
      <c r="AI148" s="125">
        <f t="shared" si="52"/>
        <v>4</v>
      </c>
      <c r="AJ148" s="125" t="str">
        <f t="shared" si="53"/>
        <v>Correct</v>
      </c>
      <c r="AK148" s="125"/>
      <c r="AL148" s="115" t="s">
        <v>83</v>
      </c>
      <c r="AM148" s="115">
        <v>50</v>
      </c>
      <c r="AN148" s="115" t="s">
        <v>181</v>
      </c>
      <c r="AO148" s="115" t="s">
        <v>219</v>
      </c>
      <c r="AP148" s="115" t="s">
        <v>85</v>
      </c>
      <c r="AR148" s="115" t="s">
        <v>87</v>
      </c>
      <c r="AS148" s="115" t="s">
        <v>101</v>
      </c>
      <c r="AT148" s="115" t="s">
        <v>94</v>
      </c>
      <c r="AU148" s="115" t="s">
        <v>90</v>
      </c>
      <c r="AV148" s="115" t="s">
        <v>91</v>
      </c>
      <c r="AW148" s="115" t="s">
        <v>91</v>
      </c>
    </row>
    <row r="149" spans="1:49">
      <c r="A149" s="115">
        <v>7045771204</v>
      </c>
      <c r="D149" s="115" t="s">
        <v>20</v>
      </c>
      <c r="I149" s="115" t="s">
        <v>25</v>
      </c>
      <c r="N149" s="115" t="s">
        <v>30</v>
      </c>
      <c r="O149" s="125"/>
      <c r="P149" s="125">
        <f t="shared" si="36"/>
        <v>3</v>
      </c>
      <c r="Q149" s="130">
        <f t="shared" si="37"/>
        <v>1</v>
      </c>
      <c r="R149" s="125"/>
      <c r="S149" s="125">
        <f t="shared" si="38"/>
        <v>0</v>
      </c>
      <c r="T149" s="125">
        <f t="shared" si="39"/>
        <v>0</v>
      </c>
      <c r="U149" s="125">
        <f t="shared" si="40"/>
        <v>1</v>
      </c>
      <c r="V149" s="126">
        <f t="shared" si="41"/>
        <v>0</v>
      </c>
      <c r="W149" s="126">
        <f t="shared" si="42"/>
        <v>0</v>
      </c>
      <c r="X149" s="126">
        <f t="shared" si="43"/>
        <v>0</v>
      </c>
      <c r="Y149" s="126">
        <f t="shared" si="44"/>
        <v>0</v>
      </c>
      <c r="Z149" s="126">
        <f t="shared" si="45"/>
        <v>1</v>
      </c>
      <c r="AA149" s="126">
        <f t="shared" si="46"/>
        <v>0</v>
      </c>
      <c r="AB149" s="126">
        <f t="shared" si="47"/>
        <v>0</v>
      </c>
      <c r="AC149" s="126">
        <f t="shared" si="48"/>
        <v>0</v>
      </c>
      <c r="AD149" s="126">
        <f t="shared" si="49"/>
        <v>0</v>
      </c>
      <c r="AE149" s="126">
        <f t="shared" si="50"/>
        <v>1</v>
      </c>
      <c r="AF149" s="125"/>
      <c r="AG149" s="125"/>
      <c r="AH149" s="125">
        <f t="shared" si="51"/>
        <v>3</v>
      </c>
      <c r="AI149" s="125">
        <f t="shared" si="52"/>
        <v>3</v>
      </c>
      <c r="AJ149" s="125" t="str">
        <f t="shared" si="53"/>
        <v>Correct</v>
      </c>
      <c r="AK149" s="125"/>
      <c r="AL149" s="115" t="s">
        <v>83</v>
      </c>
      <c r="AM149" s="115">
        <v>68</v>
      </c>
      <c r="AN149" s="115" t="s">
        <v>181</v>
      </c>
      <c r="AO149" s="115" t="s">
        <v>241</v>
      </c>
      <c r="AP149" s="115" t="s">
        <v>85</v>
      </c>
      <c r="AQ149" s="115" t="s">
        <v>86</v>
      </c>
      <c r="AR149" s="115" t="s">
        <v>87</v>
      </c>
      <c r="AU149" s="115" t="s">
        <v>106</v>
      </c>
      <c r="AV149" s="115" t="s">
        <v>91</v>
      </c>
      <c r="AW149" s="115" t="s">
        <v>91</v>
      </c>
    </row>
    <row r="150" spans="1:49">
      <c r="A150" s="115">
        <v>7044840890</v>
      </c>
      <c r="O150" s="125"/>
      <c r="P150" s="125">
        <f t="shared" si="36"/>
        <v>0</v>
      </c>
      <c r="Q150" s="130" t="e">
        <f t="shared" si="37"/>
        <v>#DIV/0!</v>
      </c>
      <c r="R150" s="125"/>
      <c r="S150" s="125">
        <f t="shared" si="38"/>
        <v>0</v>
      </c>
      <c r="T150" s="125">
        <f t="shared" si="39"/>
        <v>0</v>
      </c>
      <c r="U150" s="125">
        <f t="shared" si="40"/>
        <v>0</v>
      </c>
      <c r="V150" s="126">
        <f t="shared" si="41"/>
        <v>0</v>
      </c>
      <c r="W150" s="126">
        <f t="shared" si="42"/>
        <v>0</v>
      </c>
      <c r="X150" s="126">
        <f t="shared" si="43"/>
        <v>0</v>
      </c>
      <c r="Y150" s="126">
        <f t="shared" si="44"/>
        <v>0</v>
      </c>
      <c r="Z150" s="126">
        <f t="shared" si="45"/>
        <v>0</v>
      </c>
      <c r="AA150" s="126">
        <f t="shared" si="46"/>
        <v>0</v>
      </c>
      <c r="AB150" s="126">
        <f t="shared" si="47"/>
        <v>0</v>
      </c>
      <c r="AC150" s="126">
        <f t="shared" si="48"/>
        <v>0</v>
      </c>
      <c r="AD150" s="126">
        <f t="shared" si="49"/>
        <v>0</v>
      </c>
      <c r="AE150" s="126">
        <f t="shared" si="50"/>
        <v>0</v>
      </c>
      <c r="AF150" s="125"/>
      <c r="AG150" s="125"/>
      <c r="AH150" s="125">
        <f t="shared" si="51"/>
        <v>0</v>
      </c>
      <c r="AI150" s="125">
        <f t="shared" si="52"/>
        <v>0</v>
      </c>
      <c r="AJ150" s="125" t="str">
        <f t="shared" si="53"/>
        <v>Correct</v>
      </c>
      <c r="AK150" s="125"/>
      <c r="AL150" s="115" t="s">
        <v>99</v>
      </c>
      <c r="AM150" s="115">
        <v>27</v>
      </c>
      <c r="AN150" s="115" t="s">
        <v>181</v>
      </c>
      <c r="AO150" s="115" t="s">
        <v>206</v>
      </c>
      <c r="AP150" s="115" t="s">
        <v>85</v>
      </c>
      <c r="AQ150" s="115" t="s">
        <v>86</v>
      </c>
      <c r="AR150" s="115" t="s">
        <v>87</v>
      </c>
      <c r="AS150" s="115" t="s">
        <v>88</v>
      </c>
      <c r="AT150" s="115" t="s">
        <v>89</v>
      </c>
      <c r="AU150" s="115" t="s">
        <v>90</v>
      </c>
      <c r="AV150" s="115" t="s">
        <v>91</v>
      </c>
      <c r="AW150" s="115" t="s">
        <v>91</v>
      </c>
    </row>
    <row r="151" spans="1:49">
      <c r="A151" s="115">
        <v>5587000463</v>
      </c>
      <c r="C151" s="115" t="s">
        <v>19</v>
      </c>
      <c r="D151" s="115" t="s">
        <v>20</v>
      </c>
      <c r="N151" s="115" t="s">
        <v>30</v>
      </c>
      <c r="O151" s="125"/>
      <c r="P151" s="125">
        <f t="shared" si="36"/>
        <v>3</v>
      </c>
      <c r="Q151" s="130">
        <f t="shared" si="37"/>
        <v>1</v>
      </c>
      <c r="R151" s="125"/>
      <c r="S151" s="125">
        <f t="shared" si="38"/>
        <v>0</v>
      </c>
      <c r="T151" s="125">
        <f t="shared" si="39"/>
        <v>1</v>
      </c>
      <c r="U151" s="125">
        <f t="shared" si="40"/>
        <v>1</v>
      </c>
      <c r="V151" s="126">
        <f t="shared" si="41"/>
        <v>0</v>
      </c>
      <c r="W151" s="126">
        <f t="shared" si="42"/>
        <v>0</v>
      </c>
      <c r="X151" s="126">
        <f t="shared" si="43"/>
        <v>0</v>
      </c>
      <c r="Y151" s="126">
        <f t="shared" si="44"/>
        <v>0</v>
      </c>
      <c r="Z151" s="126">
        <f t="shared" si="45"/>
        <v>0</v>
      </c>
      <c r="AA151" s="126">
        <f t="shared" si="46"/>
        <v>0</v>
      </c>
      <c r="AB151" s="126">
        <f t="shared" si="47"/>
        <v>0</v>
      </c>
      <c r="AC151" s="126">
        <f t="shared" si="48"/>
        <v>0</v>
      </c>
      <c r="AD151" s="126">
        <f t="shared" si="49"/>
        <v>0</v>
      </c>
      <c r="AE151" s="126">
        <f t="shared" si="50"/>
        <v>1</v>
      </c>
      <c r="AF151" s="125"/>
      <c r="AG151" s="125"/>
      <c r="AH151" s="125">
        <f t="shared" si="51"/>
        <v>3</v>
      </c>
      <c r="AI151" s="125">
        <f t="shared" si="52"/>
        <v>3</v>
      </c>
      <c r="AJ151" s="125" t="str">
        <f t="shared" si="53"/>
        <v>Correct</v>
      </c>
      <c r="AK151" s="125"/>
      <c r="AL151" s="115" t="s">
        <v>83</v>
      </c>
      <c r="AM151" s="115">
        <v>38</v>
      </c>
      <c r="AN151" s="115" t="s">
        <v>181</v>
      </c>
      <c r="AO151" s="115" t="s">
        <v>438</v>
      </c>
      <c r="AP151" s="115" t="s">
        <v>85</v>
      </c>
      <c r="AQ151" s="115" t="s">
        <v>86</v>
      </c>
      <c r="AR151" s="115" t="s">
        <v>87</v>
      </c>
      <c r="AS151" s="115" t="s">
        <v>88</v>
      </c>
      <c r="AT151" s="115" t="s">
        <v>111</v>
      </c>
      <c r="AU151" s="115" t="s">
        <v>90</v>
      </c>
      <c r="AV151" s="115" t="s">
        <v>91</v>
      </c>
      <c r="AW151" s="115" t="s">
        <v>91</v>
      </c>
    </row>
    <row r="152" spans="1:49">
      <c r="A152" s="115">
        <v>6985474531</v>
      </c>
      <c r="C152" s="115" t="s">
        <v>19</v>
      </c>
      <c r="D152" s="115" t="s">
        <v>20</v>
      </c>
      <c r="J152" s="115" t="s">
        <v>26</v>
      </c>
      <c r="O152" s="125"/>
      <c r="P152" s="125">
        <f t="shared" si="36"/>
        <v>3</v>
      </c>
      <c r="Q152" s="130">
        <f t="shared" si="37"/>
        <v>1</v>
      </c>
      <c r="R152" s="125"/>
      <c r="S152" s="125">
        <f t="shared" si="38"/>
        <v>0</v>
      </c>
      <c r="T152" s="125">
        <f t="shared" si="39"/>
        <v>1</v>
      </c>
      <c r="U152" s="125">
        <f t="shared" si="40"/>
        <v>1</v>
      </c>
      <c r="V152" s="126">
        <f t="shared" si="41"/>
        <v>0</v>
      </c>
      <c r="W152" s="126">
        <f t="shared" si="42"/>
        <v>0</v>
      </c>
      <c r="X152" s="126">
        <f t="shared" si="43"/>
        <v>0</v>
      </c>
      <c r="Y152" s="126">
        <f t="shared" si="44"/>
        <v>0</v>
      </c>
      <c r="Z152" s="126">
        <f t="shared" si="45"/>
        <v>0</v>
      </c>
      <c r="AA152" s="126">
        <f t="shared" si="46"/>
        <v>1</v>
      </c>
      <c r="AB152" s="126">
        <f t="shared" si="47"/>
        <v>0</v>
      </c>
      <c r="AC152" s="126">
        <f t="shared" si="48"/>
        <v>0</v>
      </c>
      <c r="AD152" s="126">
        <f t="shared" si="49"/>
        <v>0</v>
      </c>
      <c r="AE152" s="126">
        <f t="shared" si="50"/>
        <v>0</v>
      </c>
      <c r="AF152" s="125"/>
      <c r="AG152" s="125"/>
      <c r="AH152" s="125">
        <f t="shared" si="51"/>
        <v>3</v>
      </c>
      <c r="AI152" s="125">
        <f t="shared" si="52"/>
        <v>3</v>
      </c>
      <c r="AJ152" s="125" t="str">
        <f t="shared" si="53"/>
        <v>Correct</v>
      </c>
      <c r="AK152" s="125"/>
      <c r="AL152" s="115" t="s">
        <v>83</v>
      </c>
      <c r="AM152" s="115">
        <v>48</v>
      </c>
      <c r="AN152" s="115" t="s">
        <v>181</v>
      </c>
      <c r="AO152" s="115" t="s">
        <v>212</v>
      </c>
      <c r="AP152" s="115" t="s">
        <v>85</v>
      </c>
      <c r="AQ152" s="115" t="s">
        <v>86</v>
      </c>
      <c r="AR152" s="115" t="s">
        <v>87</v>
      </c>
      <c r="AS152" s="115" t="s">
        <v>100</v>
      </c>
      <c r="AT152" s="115" t="s">
        <v>111</v>
      </c>
      <c r="AU152" s="115" t="s">
        <v>90</v>
      </c>
      <c r="AV152" s="115" t="s">
        <v>91</v>
      </c>
      <c r="AW152" s="115" t="s">
        <v>91</v>
      </c>
    </row>
    <row r="153" spans="1:49">
      <c r="A153" s="115">
        <v>7044859853</v>
      </c>
      <c r="G153" s="115" t="s">
        <v>23</v>
      </c>
      <c r="I153" s="115" t="s">
        <v>25</v>
      </c>
      <c r="J153" s="115" t="s">
        <v>26</v>
      </c>
      <c r="M153" s="115" t="s">
        <v>29</v>
      </c>
      <c r="N153" s="115" t="s">
        <v>30</v>
      </c>
      <c r="O153" s="125"/>
      <c r="P153" s="125">
        <f t="shared" si="36"/>
        <v>5</v>
      </c>
      <c r="Q153" s="130">
        <f t="shared" si="37"/>
        <v>0.6</v>
      </c>
      <c r="R153" s="125"/>
      <c r="S153" s="125">
        <f t="shared" si="38"/>
        <v>0</v>
      </c>
      <c r="T153" s="125">
        <f t="shared" si="39"/>
        <v>0</v>
      </c>
      <c r="U153" s="125">
        <f t="shared" si="40"/>
        <v>0</v>
      </c>
      <c r="V153" s="126">
        <f t="shared" si="41"/>
        <v>0</v>
      </c>
      <c r="W153" s="126">
        <f t="shared" si="42"/>
        <v>0</v>
      </c>
      <c r="X153" s="126">
        <f t="shared" si="43"/>
        <v>0.6</v>
      </c>
      <c r="Y153" s="126">
        <f t="shared" si="44"/>
        <v>0</v>
      </c>
      <c r="Z153" s="126">
        <f t="shared" si="45"/>
        <v>0.6</v>
      </c>
      <c r="AA153" s="126">
        <f t="shared" si="46"/>
        <v>0.6</v>
      </c>
      <c r="AB153" s="126">
        <f t="shared" si="47"/>
        <v>0</v>
      </c>
      <c r="AC153" s="126">
        <f t="shared" si="48"/>
        <v>0</v>
      </c>
      <c r="AD153" s="126">
        <f t="shared" si="49"/>
        <v>0.6</v>
      </c>
      <c r="AE153" s="126">
        <f t="shared" si="50"/>
        <v>0.6</v>
      </c>
      <c r="AF153" s="125"/>
      <c r="AG153" s="125"/>
      <c r="AH153" s="125">
        <f t="shared" si="51"/>
        <v>3</v>
      </c>
      <c r="AI153" s="125">
        <f t="shared" si="52"/>
        <v>5</v>
      </c>
      <c r="AJ153" s="125" t="str">
        <f t="shared" si="53"/>
        <v>Correct</v>
      </c>
      <c r="AK153" s="125"/>
      <c r="AL153" s="115" t="s">
        <v>83</v>
      </c>
      <c r="AM153" s="115">
        <v>66</v>
      </c>
      <c r="AN153" s="115" t="s">
        <v>84</v>
      </c>
      <c r="AO153" s="115" t="s">
        <v>138</v>
      </c>
      <c r="AP153" s="115" t="s">
        <v>114</v>
      </c>
      <c r="AQ153" s="115" t="s">
        <v>91</v>
      </c>
      <c r="AR153" s="115" t="s">
        <v>87</v>
      </c>
      <c r="AS153" s="115" t="s">
        <v>101</v>
      </c>
      <c r="AT153" s="115" t="s">
        <v>111</v>
      </c>
      <c r="AU153" s="115" t="s">
        <v>90</v>
      </c>
      <c r="AV153" s="115" t="s">
        <v>91</v>
      </c>
      <c r="AW153" s="115" t="s">
        <v>91</v>
      </c>
    </row>
    <row r="154" spans="1:49">
      <c r="A154" s="115">
        <v>6985416063</v>
      </c>
      <c r="C154" s="115" t="s">
        <v>19</v>
      </c>
      <c r="E154" s="115" t="s">
        <v>21</v>
      </c>
      <c r="O154" s="125"/>
      <c r="P154" s="125">
        <f t="shared" si="36"/>
        <v>2</v>
      </c>
      <c r="Q154" s="130">
        <f t="shared" si="37"/>
        <v>1.5</v>
      </c>
      <c r="R154" s="125"/>
      <c r="S154" s="125">
        <f t="shared" si="38"/>
        <v>0</v>
      </c>
      <c r="T154" s="125">
        <f t="shared" si="39"/>
        <v>1</v>
      </c>
      <c r="U154" s="125">
        <f t="shared" si="40"/>
        <v>0</v>
      </c>
      <c r="V154" s="126">
        <f t="shared" si="41"/>
        <v>1</v>
      </c>
      <c r="W154" s="126">
        <f t="shared" si="42"/>
        <v>0</v>
      </c>
      <c r="X154" s="126">
        <f t="shared" si="43"/>
        <v>0</v>
      </c>
      <c r="Y154" s="126">
        <f t="shared" si="44"/>
        <v>0</v>
      </c>
      <c r="Z154" s="126">
        <f t="shared" si="45"/>
        <v>0</v>
      </c>
      <c r="AA154" s="126">
        <f t="shared" si="46"/>
        <v>0</v>
      </c>
      <c r="AB154" s="126">
        <f t="shared" si="47"/>
        <v>0</v>
      </c>
      <c r="AC154" s="126">
        <f t="shared" si="48"/>
        <v>0</v>
      </c>
      <c r="AD154" s="126">
        <f t="shared" si="49"/>
        <v>0</v>
      </c>
      <c r="AE154" s="126">
        <f t="shared" si="50"/>
        <v>0</v>
      </c>
      <c r="AF154" s="125"/>
      <c r="AG154" s="125"/>
      <c r="AH154" s="125">
        <f t="shared" si="51"/>
        <v>2</v>
      </c>
      <c r="AI154" s="125">
        <f t="shared" si="52"/>
        <v>2</v>
      </c>
      <c r="AJ154" s="125" t="str">
        <f t="shared" si="53"/>
        <v>Correct</v>
      </c>
      <c r="AK154" s="125"/>
      <c r="AL154" s="115" t="s">
        <v>99</v>
      </c>
      <c r="AM154" s="115">
        <v>71</v>
      </c>
      <c r="AN154" s="115" t="s">
        <v>181</v>
      </c>
      <c r="AO154" s="115" t="s">
        <v>203</v>
      </c>
      <c r="AP154" s="115" t="s">
        <v>85</v>
      </c>
      <c r="AR154" s="115" t="s">
        <v>87</v>
      </c>
      <c r="AS154" s="115" t="s">
        <v>101</v>
      </c>
      <c r="AT154" s="115" t="s">
        <v>111</v>
      </c>
      <c r="AU154" s="115" t="s">
        <v>106</v>
      </c>
      <c r="AV154" s="115" t="s">
        <v>91</v>
      </c>
      <c r="AW154" s="115" t="s">
        <v>91</v>
      </c>
    </row>
    <row r="155" spans="1:49">
      <c r="A155" s="115">
        <v>7045779729</v>
      </c>
      <c r="B155" s="115" t="s">
        <v>18</v>
      </c>
      <c r="O155" s="125"/>
      <c r="P155" s="125">
        <f t="shared" si="36"/>
        <v>1</v>
      </c>
      <c r="Q155" s="130">
        <f t="shared" si="37"/>
        <v>3</v>
      </c>
      <c r="R155" s="125"/>
      <c r="S155" s="125">
        <f t="shared" si="38"/>
        <v>1</v>
      </c>
      <c r="T155" s="125">
        <f t="shared" si="39"/>
        <v>0</v>
      </c>
      <c r="U155" s="125">
        <f t="shared" si="40"/>
        <v>0</v>
      </c>
      <c r="V155" s="126">
        <f t="shared" si="41"/>
        <v>0</v>
      </c>
      <c r="W155" s="126">
        <f t="shared" si="42"/>
        <v>0</v>
      </c>
      <c r="X155" s="126">
        <f t="shared" si="43"/>
        <v>0</v>
      </c>
      <c r="Y155" s="126">
        <f t="shared" si="44"/>
        <v>0</v>
      </c>
      <c r="Z155" s="126">
        <f t="shared" si="45"/>
        <v>0</v>
      </c>
      <c r="AA155" s="126">
        <f t="shared" si="46"/>
        <v>0</v>
      </c>
      <c r="AB155" s="126">
        <f t="shared" si="47"/>
        <v>0</v>
      </c>
      <c r="AC155" s="126">
        <f t="shared" si="48"/>
        <v>0</v>
      </c>
      <c r="AD155" s="126">
        <f t="shared" si="49"/>
        <v>0</v>
      </c>
      <c r="AE155" s="126">
        <f t="shared" si="50"/>
        <v>0</v>
      </c>
      <c r="AF155" s="125"/>
      <c r="AG155" s="125"/>
      <c r="AH155" s="125">
        <f t="shared" si="51"/>
        <v>1</v>
      </c>
      <c r="AI155" s="125">
        <f t="shared" si="52"/>
        <v>1</v>
      </c>
      <c r="AJ155" s="125" t="str">
        <f t="shared" si="53"/>
        <v>Correct</v>
      </c>
      <c r="AK155" s="125"/>
      <c r="AL155" s="115" t="s">
        <v>83</v>
      </c>
      <c r="AM155" s="115">
        <v>91</v>
      </c>
      <c r="AN155" s="115" t="s">
        <v>181</v>
      </c>
      <c r="AO155" s="115" t="s">
        <v>208</v>
      </c>
      <c r="AP155" s="115" t="s">
        <v>110</v>
      </c>
      <c r="AQ155" s="115" t="s">
        <v>86</v>
      </c>
      <c r="AR155" s="115" t="s">
        <v>87</v>
      </c>
      <c r="AS155" s="115" t="s">
        <v>93</v>
      </c>
      <c r="AT155" s="115" t="s">
        <v>102</v>
      </c>
      <c r="AU155" s="115" t="s">
        <v>113</v>
      </c>
      <c r="AV155" s="115" t="s">
        <v>91</v>
      </c>
      <c r="AW155" s="115" t="s">
        <v>86</v>
      </c>
    </row>
    <row r="156" spans="1:49">
      <c r="A156" s="115">
        <v>7011082122</v>
      </c>
      <c r="D156" s="115" t="s">
        <v>20</v>
      </c>
      <c r="I156" s="115" t="s">
        <v>25</v>
      </c>
      <c r="N156" s="115" t="s">
        <v>30</v>
      </c>
      <c r="O156" s="125"/>
      <c r="P156" s="125">
        <f t="shared" si="36"/>
        <v>3</v>
      </c>
      <c r="Q156" s="130">
        <f t="shared" si="37"/>
        <v>1</v>
      </c>
      <c r="R156" s="125"/>
      <c r="S156" s="125">
        <f t="shared" si="38"/>
        <v>0</v>
      </c>
      <c r="T156" s="125">
        <f t="shared" si="39"/>
        <v>0</v>
      </c>
      <c r="U156" s="125">
        <f t="shared" si="40"/>
        <v>1</v>
      </c>
      <c r="V156" s="126">
        <f t="shared" si="41"/>
        <v>0</v>
      </c>
      <c r="W156" s="126">
        <f t="shared" si="42"/>
        <v>0</v>
      </c>
      <c r="X156" s="126">
        <f t="shared" si="43"/>
        <v>0</v>
      </c>
      <c r="Y156" s="126">
        <f t="shared" si="44"/>
        <v>0</v>
      </c>
      <c r="Z156" s="126">
        <f t="shared" si="45"/>
        <v>1</v>
      </c>
      <c r="AA156" s="126">
        <f t="shared" si="46"/>
        <v>0</v>
      </c>
      <c r="AB156" s="126">
        <f t="shared" si="47"/>
        <v>0</v>
      </c>
      <c r="AC156" s="126">
        <f t="shared" si="48"/>
        <v>0</v>
      </c>
      <c r="AD156" s="126">
        <f t="shared" si="49"/>
        <v>0</v>
      </c>
      <c r="AE156" s="126">
        <f t="shared" si="50"/>
        <v>1</v>
      </c>
      <c r="AF156" s="125"/>
      <c r="AG156" s="125"/>
      <c r="AH156" s="125">
        <f t="shared" si="51"/>
        <v>3</v>
      </c>
      <c r="AI156" s="125">
        <f t="shared" si="52"/>
        <v>3</v>
      </c>
      <c r="AJ156" s="125" t="str">
        <f t="shared" si="53"/>
        <v>Correct</v>
      </c>
      <c r="AK156" s="125"/>
      <c r="AL156" s="115" t="s">
        <v>83</v>
      </c>
      <c r="AM156" s="115">
        <v>65</v>
      </c>
      <c r="AN156" s="115" t="s">
        <v>181</v>
      </c>
      <c r="AO156" s="115" t="s">
        <v>208</v>
      </c>
      <c r="AP156" s="115" t="s">
        <v>85</v>
      </c>
      <c r="AQ156" s="115" t="s">
        <v>86</v>
      </c>
      <c r="AR156" s="115" t="s">
        <v>87</v>
      </c>
      <c r="AS156" s="115" t="s">
        <v>100</v>
      </c>
      <c r="AT156" s="115" t="s">
        <v>94</v>
      </c>
      <c r="AU156" s="115" t="s">
        <v>90</v>
      </c>
      <c r="AV156" s="115" t="s">
        <v>91</v>
      </c>
      <c r="AW156" s="115" t="s">
        <v>91</v>
      </c>
    </row>
    <row r="157" spans="1:49">
      <c r="A157" s="115">
        <v>5582829495</v>
      </c>
      <c r="C157" s="115" t="s">
        <v>19</v>
      </c>
      <c r="I157" s="115" t="s">
        <v>25</v>
      </c>
      <c r="N157" s="115" t="s">
        <v>30</v>
      </c>
      <c r="O157" s="125"/>
      <c r="P157" s="125">
        <f t="shared" si="36"/>
        <v>3</v>
      </c>
      <c r="Q157" s="130">
        <f t="shared" si="37"/>
        <v>1</v>
      </c>
      <c r="R157" s="125"/>
      <c r="S157" s="125">
        <f t="shared" si="38"/>
        <v>0</v>
      </c>
      <c r="T157" s="125">
        <f t="shared" si="39"/>
        <v>1</v>
      </c>
      <c r="U157" s="125">
        <f t="shared" si="40"/>
        <v>0</v>
      </c>
      <c r="V157" s="126">
        <f t="shared" si="41"/>
        <v>0</v>
      </c>
      <c r="W157" s="126">
        <f t="shared" si="42"/>
        <v>0</v>
      </c>
      <c r="X157" s="126">
        <f t="shared" si="43"/>
        <v>0</v>
      </c>
      <c r="Y157" s="126">
        <f t="shared" si="44"/>
        <v>0</v>
      </c>
      <c r="Z157" s="126">
        <f t="shared" si="45"/>
        <v>1</v>
      </c>
      <c r="AA157" s="126">
        <f t="shared" si="46"/>
        <v>0</v>
      </c>
      <c r="AB157" s="126">
        <f t="shared" si="47"/>
        <v>0</v>
      </c>
      <c r="AC157" s="126">
        <f t="shared" si="48"/>
        <v>0</v>
      </c>
      <c r="AD157" s="126">
        <f t="shared" si="49"/>
        <v>0</v>
      </c>
      <c r="AE157" s="126">
        <f t="shared" si="50"/>
        <v>1</v>
      </c>
      <c r="AF157" s="125"/>
      <c r="AG157" s="125"/>
      <c r="AH157" s="125">
        <f t="shared" si="51"/>
        <v>3</v>
      </c>
      <c r="AI157" s="125">
        <f t="shared" si="52"/>
        <v>3</v>
      </c>
      <c r="AJ157" s="125" t="str">
        <f t="shared" si="53"/>
        <v>Correct</v>
      </c>
      <c r="AK157" s="125"/>
      <c r="AL157" s="115" t="s">
        <v>83</v>
      </c>
      <c r="AM157" s="115">
        <v>76</v>
      </c>
      <c r="AN157" s="115" t="s">
        <v>181</v>
      </c>
      <c r="AO157" s="115" t="s">
        <v>208</v>
      </c>
      <c r="AP157" s="115" t="s">
        <v>85</v>
      </c>
      <c r="AQ157" s="115" t="s">
        <v>86</v>
      </c>
      <c r="AR157" s="115" t="s">
        <v>87</v>
      </c>
      <c r="AS157" s="115" t="s">
        <v>100</v>
      </c>
      <c r="AT157" s="115" t="s">
        <v>102</v>
      </c>
      <c r="AU157" s="115" t="s">
        <v>106</v>
      </c>
      <c r="AV157" s="115" t="s">
        <v>91</v>
      </c>
      <c r="AW157" s="115" t="s">
        <v>91</v>
      </c>
    </row>
    <row r="158" spans="1:49">
      <c r="A158" s="115">
        <v>7045771777</v>
      </c>
      <c r="I158" s="115" t="s">
        <v>25</v>
      </c>
      <c r="N158" s="115" t="s">
        <v>30</v>
      </c>
      <c r="O158" s="125"/>
      <c r="P158" s="125">
        <f t="shared" si="36"/>
        <v>2</v>
      </c>
      <c r="Q158" s="130">
        <f t="shared" si="37"/>
        <v>1.5</v>
      </c>
      <c r="R158" s="125"/>
      <c r="S158" s="125">
        <f t="shared" si="38"/>
        <v>0</v>
      </c>
      <c r="T158" s="125">
        <f t="shared" si="39"/>
        <v>0</v>
      </c>
      <c r="U158" s="125">
        <f t="shared" si="40"/>
        <v>0</v>
      </c>
      <c r="V158" s="126">
        <f t="shared" si="41"/>
        <v>0</v>
      </c>
      <c r="W158" s="126">
        <f t="shared" si="42"/>
        <v>0</v>
      </c>
      <c r="X158" s="126">
        <f t="shared" si="43"/>
        <v>0</v>
      </c>
      <c r="Y158" s="126">
        <f t="shared" si="44"/>
        <v>0</v>
      </c>
      <c r="Z158" s="126">
        <f t="shared" si="45"/>
        <v>1</v>
      </c>
      <c r="AA158" s="126">
        <f t="shared" si="46"/>
        <v>0</v>
      </c>
      <c r="AB158" s="126">
        <f t="shared" si="47"/>
        <v>0</v>
      </c>
      <c r="AC158" s="126">
        <f t="shared" si="48"/>
        <v>0</v>
      </c>
      <c r="AD158" s="126">
        <f t="shared" si="49"/>
        <v>0</v>
      </c>
      <c r="AE158" s="126">
        <f t="shared" si="50"/>
        <v>1</v>
      </c>
      <c r="AF158" s="125"/>
      <c r="AG158" s="125"/>
      <c r="AH158" s="125">
        <f t="shared" si="51"/>
        <v>2</v>
      </c>
      <c r="AI158" s="125">
        <f t="shared" si="52"/>
        <v>2</v>
      </c>
      <c r="AJ158" s="125" t="str">
        <f t="shared" si="53"/>
        <v>Correct</v>
      </c>
      <c r="AK158" s="125"/>
      <c r="AL158" s="115" t="s">
        <v>83</v>
      </c>
      <c r="AM158" s="115">
        <v>62</v>
      </c>
      <c r="AN158" s="115" t="s">
        <v>181</v>
      </c>
      <c r="AO158" s="115" t="s">
        <v>191</v>
      </c>
      <c r="AP158" s="115" t="s">
        <v>85</v>
      </c>
      <c r="AQ158" s="115" t="s">
        <v>86</v>
      </c>
      <c r="AR158" s="115" t="s">
        <v>87</v>
      </c>
      <c r="AS158" s="115" t="s">
        <v>101</v>
      </c>
      <c r="AT158" s="115" t="s">
        <v>111</v>
      </c>
      <c r="AU158" s="115" t="s">
        <v>90</v>
      </c>
      <c r="AV158" s="115" t="s">
        <v>91</v>
      </c>
      <c r="AW158" s="115" t="s">
        <v>91</v>
      </c>
    </row>
    <row r="159" spans="1:49">
      <c r="A159" s="115">
        <v>7011273398</v>
      </c>
      <c r="N159" s="115" t="s">
        <v>30</v>
      </c>
      <c r="O159" s="125"/>
      <c r="P159" s="125">
        <f t="shared" si="36"/>
        <v>1</v>
      </c>
      <c r="Q159" s="130">
        <f t="shared" si="37"/>
        <v>3</v>
      </c>
      <c r="R159" s="125"/>
      <c r="S159" s="125">
        <f t="shared" si="38"/>
        <v>0</v>
      </c>
      <c r="T159" s="125">
        <f t="shared" si="39"/>
        <v>0</v>
      </c>
      <c r="U159" s="125">
        <f t="shared" si="40"/>
        <v>0</v>
      </c>
      <c r="V159" s="126">
        <f t="shared" si="41"/>
        <v>0</v>
      </c>
      <c r="W159" s="126">
        <f t="shared" si="42"/>
        <v>0</v>
      </c>
      <c r="X159" s="126">
        <f t="shared" si="43"/>
        <v>0</v>
      </c>
      <c r="Y159" s="126">
        <f t="shared" si="44"/>
        <v>0</v>
      </c>
      <c r="Z159" s="126">
        <f t="shared" si="45"/>
        <v>0</v>
      </c>
      <c r="AA159" s="126">
        <f t="shared" si="46"/>
        <v>0</v>
      </c>
      <c r="AB159" s="126">
        <f t="shared" si="47"/>
        <v>0</v>
      </c>
      <c r="AC159" s="126">
        <f t="shared" si="48"/>
        <v>0</v>
      </c>
      <c r="AD159" s="126">
        <f t="shared" si="49"/>
        <v>0</v>
      </c>
      <c r="AE159" s="126">
        <f t="shared" si="50"/>
        <v>1</v>
      </c>
      <c r="AF159" s="125"/>
      <c r="AG159" s="125"/>
      <c r="AH159" s="125">
        <f t="shared" si="51"/>
        <v>1</v>
      </c>
      <c r="AI159" s="125">
        <f t="shared" si="52"/>
        <v>1</v>
      </c>
      <c r="AJ159" s="125" t="str">
        <f t="shared" si="53"/>
        <v>Correct</v>
      </c>
      <c r="AK159" s="125"/>
      <c r="AL159" s="115" t="s">
        <v>99</v>
      </c>
      <c r="AM159" s="115">
        <v>45</v>
      </c>
      <c r="AN159" s="115" t="s">
        <v>84</v>
      </c>
      <c r="AO159" s="115" t="s">
        <v>126</v>
      </c>
      <c r="AP159" s="115" t="s">
        <v>97</v>
      </c>
      <c r="AQ159" s="115" t="s">
        <v>86</v>
      </c>
      <c r="AR159" s="115" t="s">
        <v>87</v>
      </c>
      <c r="AS159" s="115" t="s">
        <v>88</v>
      </c>
      <c r="AT159" s="115" t="s">
        <v>89</v>
      </c>
      <c r="AU159" s="115" t="s">
        <v>90</v>
      </c>
      <c r="AV159" s="115" t="s">
        <v>91</v>
      </c>
      <c r="AW159" s="115" t="s">
        <v>91</v>
      </c>
    </row>
    <row r="160" spans="1:49">
      <c r="A160" s="115">
        <v>5587018229</v>
      </c>
      <c r="B160" s="115" t="s">
        <v>18</v>
      </c>
      <c r="I160" s="115" t="s">
        <v>25</v>
      </c>
      <c r="N160" s="115" t="s">
        <v>30</v>
      </c>
      <c r="O160" s="125"/>
      <c r="P160" s="125">
        <f t="shared" si="36"/>
        <v>3</v>
      </c>
      <c r="Q160" s="130">
        <f t="shared" si="37"/>
        <v>1</v>
      </c>
      <c r="R160" s="125"/>
      <c r="S160" s="125">
        <f t="shared" si="38"/>
        <v>1</v>
      </c>
      <c r="T160" s="125">
        <f t="shared" si="39"/>
        <v>0</v>
      </c>
      <c r="U160" s="125">
        <f t="shared" si="40"/>
        <v>0</v>
      </c>
      <c r="V160" s="126">
        <f t="shared" si="41"/>
        <v>0</v>
      </c>
      <c r="W160" s="126">
        <f t="shared" si="42"/>
        <v>0</v>
      </c>
      <c r="X160" s="126">
        <f t="shared" si="43"/>
        <v>0</v>
      </c>
      <c r="Y160" s="126">
        <f t="shared" si="44"/>
        <v>0</v>
      </c>
      <c r="Z160" s="126">
        <f t="shared" si="45"/>
        <v>1</v>
      </c>
      <c r="AA160" s="126">
        <f t="shared" si="46"/>
        <v>0</v>
      </c>
      <c r="AB160" s="126">
        <f t="shared" si="47"/>
        <v>0</v>
      </c>
      <c r="AC160" s="126">
        <f t="shared" si="48"/>
        <v>0</v>
      </c>
      <c r="AD160" s="126">
        <f t="shared" si="49"/>
        <v>0</v>
      </c>
      <c r="AE160" s="126">
        <f t="shared" si="50"/>
        <v>1</v>
      </c>
      <c r="AF160" s="125"/>
      <c r="AG160" s="125"/>
      <c r="AH160" s="125">
        <f t="shared" si="51"/>
        <v>3</v>
      </c>
      <c r="AI160" s="125">
        <f t="shared" si="52"/>
        <v>3</v>
      </c>
      <c r="AJ160" s="125" t="str">
        <f t="shared" si="53"/>
        <v>Correct</v>
      </c>
      <c r="AK160" s="125"/>
      <c r="AL160" s="115" t="s">
        <v>83</v>
      </c>
      <c r="AM160" s="115">
        <v>32</v>
      </c>
      <c r="AN160" s="115" t="s">
        <v>181</v>
      </c>
      <c r="AO160" s="115" t="s">
        <v>206</v>
      </c>
      <c r="AP160" s="115" t="s">
        <v>85</v>
      </c>
      <c r="AQ160" s="115" t="s">
        <v>86</v>
      </c>
      <c r="AR160" s="115" t="s">
        <v>87</v>
      </c>
      <c r="AS160" s="115" t="s">
        <v>100</v>
      </c>
      <c r="AT160" s="115" t="s">
        <v>94</v>
      </c>
      <c r="AU160" s="115" t="s">
        <v>90</v>
      </c>
      <c r="AV160" s="115" t="s">
        <v>91</v>
      </c>
      <c r="AW160" s="115" t="s">
        <v>91</v>
      </c>
    </row>
    <row r="161" spans="1:49">
      <c r="A161" s="115">
        <v>5587017954</v>
      </c>
      <c r="B161" s="115" t="s">
        <v>18</v>
      </c>
      <c r="I161" s="115" t="s">
        <v>25</v>
      </c>
      <c r="N161" s="115" t="s">
        <v>30</v>
      </c>
      <c r="O161" s="125"/>
      <c r="P161" s="125">
        <f t="shared" si="36"/>
        <v>3</v>
      </c>
      <c r="Q161" s="130">
        <f t="shared" si="37"/>
        <v>1</v>
      </c>
      <c r="R161" s="125"/>
      <c r="S161" s="125">
        <f t="shared" si="38"/>
        <v>1</v>
      </c>
      <c r="T161" s="125">
        <f t="shared" si="39"/>
        <v>0</v>
      </c>
      <c r="U161" s="125">
        <f t="shared" si="40"/>
        <v>0</v>
      </c>
      <c r="V161" s="126">
        <f t="shared" si="41"/>
        <v>0</v>
      </c>
      <c r="W161" s="126">
        <f t="shared" si="42"/>
        <v>0</v>
      </c>
      <c r="X161" s="126">
        <f t="shared" si="43"/>
        <v>0</v>
      </c>
      <c r="Y161" s="126">
        <f t="shared" si="44"/>
        <v>0</v>
      </c>
      <c r="Z161" s="126">
        <f t="shared" si="45"/>
        <v>1</v>
      </c>
      <c r="AA161" s="126">
        <f t="shared" si="46"/>
        <v>0</v>
      </c>
      <c r="AB161" s="126">
        <f t="shared" si="47"/>
        <v>0</v>
      </c>
      <c r="AC161" s="126">
        <f t="shared" si="48"/>
        <v>0</v>
      </c>
      <c r="AD161" s="126">
        <f t="shared" si="49"/>
        <v>0</v>
      </c>
      <c r="AE161" s="126">
        <f t="shared" si="50"/>
        <v>1</v>
      </c>
      <c r="AF161" s="125"/>
      <c r="AG161" s="125"/>
      <c r="AH161" s="125">
        <f t="shared" si="51"/>
        <v>3</v>
      </c>
      <c r="AI161" s="125">
        <f t="shared" si="52"/>
        <v>3</v>
      </c>
      <c r="AJ161" s="125" t="str">
        <f t="shared" si="53"/>
        <v>Correct</v>
      </c>
      <c r="AK161" s="125"/>
      <c r="AL161" s="115"/>
    </row>
    <row r="162" spans="1:49">
      <c r="A162" s="115">
        <v>7045787020</v>
      </c>
      <c r="C162" s="115" t="s">
        <v>19</v>
      </c>
      <c r="D162" s="115" t="s">
        <v>20</v>
      </c>
      <c r="N162" s="115" t="s">
        <v>30</v>
      </c>
      <c r="O162" s="125"/>
      <c r="P162" s="125">
        <f t="shared" si="36"/>
        <v>3</v>
      </c>
      <c r="Q162" s="130">
        <f t="shared" si="37"/>
        <v>1</v>
      </c>
      <c r="R162" s="125"/>
      <c r="S162" s="125">
        <f t="shared" si="38"/>
        <v>0</v>
      </c>
      <c r="T162" s="125">
        <f t="shared" si="39"/>
        <v>1</v>
      </c>
      <c r="U162" s="125">
        <f t="shared" si="40"/>
        <v>1</v>
      </c>
      <c r="V162" s="126">
        <f t="shared" si="41"/>
        <v>0</v>
      </c>
      <c r="W162" s="126">
        <f t="shared" si="42"/>
        <v>0</v>
      </c>
      <c r="X162" s="126">
        <f t="shared" si="43"/>
        <v>0</v>
      </c>
      <c r="Y162" s="126">
        <f t="shared" si="44"/>
        <v>0</v>
      </c>
      <c r="Z162" s="126">
        <f t="shared" si="45"/>
        <v>0</v>
      </c>
      <c r="AA162" s="126">
        <f t="shared" si="46"/>
        <v>0</v>
      </c>
      <c r="AB162" s="126">
        <f t="shared" si="47"/>
        <v>0</v>
      </c>
      <c r="AC162" s="126">
        <f t="shared" si="48"/>
        <v>0</v>
      </c>
      <c r="AD162" s="126">
        <f t="shared" si="49"/>
        <v>0</v>
      </c>
      <c r="AE162" s="126">
        <f t="shared" si="50"/>
        <v>1</v>
      </c>
      <c r="AF162" s="125"/>
      <c r="AG162" s="125"/>
      <c r="AH162" s="125">
        <f t="shared" si="51"/>
        <v>3</v>
      </c>
      <c r="AI162" s="125">
        <f t="shared" si="52"/>
        <v>3</v>
      </c>
      <c r="AJ162" s="125" t="str">
        <f t="shared" si="53"/>
        <v>Correct</v>
      </c>
      <c r="AK162" s="125"/>
      <c r="AL162" s="115" t="s">
        <v>83</v>
      </c>
      <c r="AM162" s="115">
        <v>79</v>
      </c>
      <c r="AN162" s="115" t="s">
        <v>181</v>
      </c>
      <c r="AO162" s="115" t="s">
        <v>186</v>
      </c>
      <c r="AP162" s="115" t="s">
        <v>85</v>
      </c>
      <c r="AQ162" s="115" t="s">
        <v>86</v>
      </c>
      <c r="AR162" s="115" t="s">
        <v>87</v>
      </c>
      <c r="AT162" s="115" t="s">
        <v>94</v>
      </c>
      <c r="AU162" s="115" t="s">
        <v>106</v>
      </c>
      <c r="AV162" s="115" t="s">
        <v>91</v>
      </c>
    </row>
    <row r="163" spans="1:49">
      <c r="A163" s="115">
        <v>7011088639</v>
      </c>
      <c r="O163" s="125"/>
      <c r="P163" s="125">
        <f t="shared" si="36"/>
        <v>0</v>
      </c>
      <c r="Q163" s="130" t="e">
        <f t="shared" si="37"/>
        <v>#DIV/0!</v>
      </c>
      <c r="R163" s="125"/>
      <c r="S163" s="125">
        <f t="shared" si="38"/>
        <v>0</v>
      </c>
      <c r="T163" s="125">
        <f t="shared" si="39"/>
        <v>0</v>
      </c>
      <c r="U163" s="125">
        <f t="shared" si="40"/>
        <v>0</v>
      </c>
      <c r="V163" s="126">
        <f t="shared" si="41"/>
        <v>0</v>
      </c>
      <c r="W163" s="126">
        <f t="shared" si="42"/>
        <v>0</v>
      </c>
      <c r="X163" s="126">
        <f t="shared" si="43"/>
        <v>0</v>
      </c>
      <c r="Y163" s="126">
        <f t="shared" si="44"/>
        <v>0</v>
      </c>
      <c r="Z163" s="126">
        <f t="shared" si="45"/>
        <v>0</v>
      </c>
      <c r="AA163" s="126">
        <f t="shared" si="46"/>
        <v>0</v>
      </c>
      <c r="AB163" s="126">
        <f t="shared" si="47"/>
        <v>0</v>
      </c>
      <c r="AC163" s="126">
        <f t="shared" si="48"/>
        <v>0</v>
      </c>
      <c r="AD163" s="126">
        <f t="shared" si="49"/>
        <v>0</v>
      </c>
      <c r="AE163" s="126">
        <f t="shared" si="50"/>
        <v>0</v>
      </c>
      <c r="AF163" s="125"/>
      <c r="AG163" s="125"/>
      <c r="AH163" s="125">
        <f t="shared" si="51"/>
        <v>0</v>
      </c>
      <c r="AI163" s="125">
        <f t="shared" si="52"/>
        <v>0</v>
      </c>
      <c r="AJ163" s="125" t="str">
        <f t="shared" si="53"/>
        <v>Correct</v>
      </c>
      <c r="AK163" s="125"/>
      <c r="AL163" s="115" t="s">
        <v>83</v>
      </c>
      <c r="AM163" s="115">
        <v>43</v>
      </c>
      <c r="AN163" s="115" t="s">
        <v>84</v>
      </c>
      <c r="AP163" s="115" t="s">
        <v>92</v>
      </c>
      <c r="AQ163" s="115" t="s">
        <v>86</v>
      </c>
      <c r="AR163" s="115" t="s">
        <v>161</v>
      </c>
      <c r="AS163" s="115" t="s">
        <v>100</v>
      </c>
      <c r="AT163" s="115" t="s">
        <v>102</v>
      </c>
      <c r="AU163" s="115" t="s">
        <v>90</v>
      </c>
      <c r="AV163" s="115" t="s">
        <v>91</v>
      </c>
      <c r="AW163" s="115" t="s">
        <v>91</v>
      </c>
    </row>
    <row r="164" spans="1:49">
      <c r="A164" s="115">
        <v>6985116283</v>
      </c>
      <c r="L164" s="115" t="s">
        <v>28</v>
      </c>
      <c r="O164" s="125"/>
      <c r="P164" s="125">
        <f t="shared" si="36"/>
        <v>1</v>
      </c>
      <c r="Q164" s="130">
        <f t="shared" si="37"/>
        <v>3</v>
      </c>
      <c r="R164" s="125"/>
      <c r="S164" s="125">
        <f t="shared" si="38"/>
        <v>0</v>
      </c>
      <c r="T164" s="125">
        <f t="shared" si="39"/>
        <v>0</v>
      </c>
      <c r="U164" s="125">
        <f t="shared" si="40"/>
        <v>0</v>
      </c>
      <c r="V164" s="126">
        <f t="shared" si="41"/>
        <v>0</v>
      </c>
      <c r="W164" s="126">
        <f t="shared" si="42"/>
        <v>0</v>
      </c>
      <c r="X164" s="126">
        <f t="shared" si="43"/>
        <v>0</v>
      </c>
      <c r="Y164" s="126">
        <f t="shared" si="44"/>
        <v>0</v>
      </c>
      <c r="Z164" s="126">
        <f t="shared" si="45"/>
        <v>0</v>
      </c>
      <c r="AA164" s="126">
        <f t="shared" si="46"/>
        <v>0</v>
      </c>
      <c r="AB164" s="126">
        <f t="shared" si="47"/>
        <v>0</v>
      </c>
      <c r="AC164" s="126">
        <f t="shared" si="48"/>
        <v>1</v>
      </c>
      <c r="AD164" s="126">
        <f t="shared" si="49"/>
        <v>0</v>
      </c>
      <c r="AE164" s="126">
        <f t="shared" si="50"/>
        <v>0</v>
      </c>
      <c r="AF164" s="125"/>
      <c r="AG164" s="125"/>
      <c r="AH164" s="125">
        <f t="shared" si="51"/>
        <v>1</v>
      </c>
      <c r="AI164" s="125">
        <f t="shared" si="52"/>
        <v>1</v>
      </c>
      <c r="AJ164" s="125" t="str">
        <f t="shared" si="53"/>
        <v>Correct</v>
      </c>
      <c r="AK164" s="125"/>
      <c r="AL164" s="115" t="s">
        <v>99</v>
      </c>
      <c r="AM164" s="115">
        <v>26</v>
      </c>
      <c r="AN164" s="115" t="s">
        <v>181</v>
      </c>
      <c r="AO164" s="115" t="s">
        <v>190</v>
      </c>
      <c r="AP164" s="115" t="s">
        <v>97</v>
      </c>
      <c r="AQ164" s="115" t="s">
        <v>86</v>
      </c>
      <c r="AR164" s="115" t="s">
        <v>87</v>
      </c>
      <c r="AS164" s="115" t="s">
        <v>104</v>
      </c>
      <c r="AT164" s="115" t="s">
        <v>102</v>
      </c>
      <c r="AU164" s="115" t="s">
        <v>98</v>
      </c>
      <c r="AV164" s="115" t="s">
        <v>91</v>
      </c>
    </row>
    <row r="165" spans="1:49">
      <c r="A165" s="115">
        <v>6985457657</v>
      </c>
      <c r="E165" s="115" t="s">
        <v>21</v>
      </c>
      <c r="H165" s="115" t="s">
        <v>24</v>
      </c>
      <c r="N165" s="115" t="s">
        <v>30</v>
      </c>
      <c r="O165" s="125"/>
      <c r="P165" s="125">
        <f t="shared" si="36"/>
        <v>3</v>
      </c>
      <c r="Q165" s="130">
        <f t="shared" si="37"/>
        <v>1</v>
      </c>
      <c r="R165" s="125"/>
      <c r="S165" s="125">
        <f t="shared" si="38"/>
        <v>0</v>
      </c>
      <c r="T165" s="125">
        <f t="shared" si="39"/>
        <v>0</v>
      </c>
      <c r="U165" s="125">
        <f t="shared" si="40"/>
        <v>0</v>
      </c>
      <c r="V165" s="126">
        <f t="shared" si="41"/>
        <v>1</v>
      </c>
      <c r="W165" s="126">
        <f t="shared" si="42"/>
        <v>0</v>
      </c>
      <c r="X165" s="126">
        <f t="shared" si="43"/>
        <v>0</v>
      </c>
      <c r="Y165" s="126">
        <f t="shared" si="44"/>
        <v>1</v>
      </c>
      <c r="Z165" s="126">
        <f t="shared" si="45"/>
        <v>0</v>
      </c>
      <c r="AA165" s="126">
        <f t="shared" si="46"/>
        <v>0</v>
      </c>
      <c r="AB165" s="126">
        <f t="shared" si="47"/>
        <v>0</v>
      </c>
      <c r="AC165" s="126">
        <f t="shared" si="48"/>
        <v>0</v>
      </c>
      <c r="AD165" s="126">
        <f t="shared" si="49"/>
        <v>0</v>
      </c>
      <c r="AE165" s="126">
        <f t="shared" si="50"/>
        <v>1</v>
      </c>
      <c r="AF165" s="125"/>
      <c r="AG165" s="125"/>
      <c r="AH165" s="125">
        <f t="shared" si="51"/>
        <v>3</v>
      </c>
      <c r="AI165" s="125">
        <f t="shared" si="52"/>
        <v>3</v>
      </c>
      <c r="AJ165" s="125" t="str">
        <f t="shared" si="53"/>
        <v>Correct</v>
      </c>
      <c r="AK165" s="125"/>
      <c r="AL165" s="115" t="s">
        <v>83</v>
      </c>
      <c r="AM165" s="115">
        <v>36</v>
      </c>
      <c r="AN165" s="115" t="s">
        <v>181</v>
      </c>
      <c r="AP165" s="115" t="s">
        <v>85</v>
      </c>
      <c r="AQ165" s="115" t="s">
        <v>86</v>
      </c>
      <c r="AS165" s="115" t="s">
        <v>88</v>
      </c>
      <c r="AU165" s="115" t="s">
        <v>90</v>
      </c>
      <c r="AV165" s="115" t="s">
        <v>91</v>
      </c>
      <c r="AW165" s="115" t="s">
        <v>91</v>
      </c>
    </row>
    <row r="166" spans="1:49">
      <c r="A166" s="115">
        <v>7044842756</v>
      </c>
      <c r="O166" s="125"/>
      <c r="P166" s="125">
        <f t="shared" si="36"/>
        <v>0</v>
      </c>
      <c r="Q166" s="130" t="e">
        <f t="shared" si="37"/>
        <v>#DIV/0!</v>
      </c>
      <c r="R166" s="125"/>
      <c r="S166" s="125">
        <f t="shared" si="38"/>
        <v>0</v>
      </c>
      <c r="T166" s="125">
        <f t="shared" si="39"/>
        <v>0</v>
      </c>
      <c r="U166" s="125">
        <f t="shared" si="40"/>
        <v>0</v>
      </c>
      <c r="V166" s="126">
        <f t="shared" si="41"/>
        <v>0</v>
      </c>
      <c r="W166" s="126">
        <f t="shared" si="42"/>
        <v>0</v>
      </c>
      <c r="X166" s="126">
        <f t="shared" si="43"/>
        <v>0</v>
      </c>
      <c r="Y166" s="126">
        <f t="shared" si="44"/>
        <v>0</v>
      </c>
      <c r="Z166" s="126">
        <f t="shared" si="45"/>
        <v>0</v>
      </c>
      <c r="AA166" s="126">
        <f t="shared" si="46"/>
        <v>0</v>
      </c>
      <c r="AB166" s="126">
        <f t="shared" si="47"/>
        <v>0</v>
      </c>
      <c r="AC166" s="126">
        <f t="shared" si="48"/>
        <v>0</v>
      </c>
      <c r="AD166" s="126">
        <f t="shared" si="49"/>
        <v>0</v>
      </c>
      <c r="AE166" s="126">
        <f t="shared" si="50"/>
        <v>0</v>
      </c>
      <c r="AF166" s="125"/>
      <c r="AG166" s="125"/>
      <c r="AH166" s="125">
        <f t="shared" si="51"/>
        <v>0</v>
      </c>
      <c r="AI166" s="125">
        <f t="shared" si="52"/>
        <v>0</v>
      </c>
      <c r="AJ166" s="125" t="str">
        <f t="shared" si="53"/>
        <v>Correct</v>
      </c>
      <c r="AK166" s="125"/>
      <c r="AL166" s="115" t="s">
        <v>83</v>
      </c>
      <c r="AM166" s="115">
        <v>49</v>
      </c>
      <c r="AN166" s="115" t="s">
        <v>181</v>
      </c>
      <c r="AO166" s="115" t="s">
        <v>214</v>
      </c>
      <c r="AP166" s="115" t="s">
        <v>85</v>
      </c>
      <c r="AQ166" s="115" t="s">
        <v>86</v>
      </c>
      <c r="AR166" s="115" t="s">
        <v>87</v>
      </c>
      <c r="AS166" s="115" t="s">
        <v>88</v>
      </c>
      <c r="AT166" s="115" t="s">
        <v>111</v>
      </c>
      <c r="AU166" s="115" t="s">
        <v>90</v>
      </c>
      <c r="AW166" s="115" t="s">
        <v>91</v>
      </c>
    </row>
    <row r="167" spans="1:49">
      <c r="A167" s="115">
        <v>6985143652</v>
      </c>
      <c r="C167" s="115" t="s">
        <v>19</v>
      </c>
      <c r="D167" s="115" t="s">
        <v>20</v>
      </c>
      <c r="I167" s="115" t="s">
        <v>25</v>
      </c>
      <c r="O167" s="125"/>
      <c r="P167" s="125">
        <f t="shared" si="36"/>
        <v>3</v>
      </c>
      <c r="Q167" s="130">
        <f t="shared" si="37"/>
        <v>1</v>
      </c>
      <c r="R167" s="125"/>
      <c r="S167" s="125">
        <f t="shared" si="38"/>
        <v>0</v>
      </c>
      <c r="T167" s="125">
        <f t="shared" si="39"/>
        <v>1</v>
      </c>
      <c r="U167" s="125">
        <f t="shared" si="40"/>
        <v>1</v>
      </c>
      <c r="V167" s="126">
        <f t="shared" si="41"/>
        <v>0</v>
      </c>
      <c r="W167" s="126">
        <f t="shared" si="42"/>
        <v>0</v>
      </c>
      <c r="X167" s="126">
        <f t="shared" si="43"/>
        <v>0</v>
      </c>
      <c r="Y167" s="126">
        <f t="shared" si="44"/>
        <v>0</v>
      </c>
      <c r="Z167" s="126">
        <f t="shared" si="45"/>
        <v>1</v>
      </c>
      <c r="AA167" s="126">
        <f t="shared" si="46"/>
        <v>0</v>
      </c>
      <c r="AB167" s="126">
        <f t="shared" si="47"/>
        <v>0</v>
      </c>
      <c r="AC167" s="126">
        <f t="shared" si="48"/>
        <v>0</v>
      </c>
      <c r="AD167" s="126">
        <f t="shared" si="49"/>
        <v>0</v>
      </c>
      <c r="AE167" s="126">
        <f t="shared" si="50"/>
        <v>0</v>
      </c>
      <c r="AF167" s="125"/>
      <c r="AG167" s="125"/>
      <c r="AH167" s="125">
        <f t="shared" si="51"/>
        <v>3</v>
      </c>
      <c r="AI167" s="125">
        <f t="shared" si="52"/>
        <v>3</v>
      </c>
      <c r="AJ167" s="125" t="str">
        <f t="shared" si="53"/>
        <v>Correct</v>
      </c>
      <c r="AK167" s="125"/>
      <c r="AL167" s="115" t="s">
        <v>83</v>
      </c>
      <c r="AM167" s="115">
        <v>59</v>
      </c>
      <c r="AN167" s="115" t="s">
        <v>181</v>
      </c>
      <c r="AP167" s="115" t="s">
        <v>85</v>
      </c>
      <c r="AQ167" s="115" t="s">
        <v>86</v>
      </c>
      <c r="AR167" s="115" t="s">
        <v>87</v>
      </c>
      <c r="AS167" s="115" t="s">
        <v>104</v>
      </c>
      <c r="AT167" s="115" t="s">
        <v>102</v>
      </c>
      <c r="AU167" s="115" t="s">
        <v>113</v>
      </c>
      <c r="AV167" s="115" t="s">
        <v>91</v>
      </c>
      <c r="AW167" s="115" t="s">
        <v>91</v>
      </c>
    </row>
    <row r="168" spans="1:49">
      <c r="A168" s="115">
        <v>5584575401</v>
      </c>
      <c r="H168" s="115" t="s">
        <v>24</v>
      </c>
      <c r="K168" s="115" t="s">
        <v>27</v>
      </c>
      <c r="N168" s="115" t="s">
        <v>30</v>
      </c>
      <c r="O168" s="125"/>
      <c r="P168" s="125">
        <f t="shared" si="36"/>
        <v>3</v>
      </c>
      <c r="Q168" s="130">
        <f t="shared" si="37"/>
        <v>1</v>
      </c>
      <c r="R168" s="125"/>
      <c r="S168" s="125">
        <f t="shared" si="38"/>
        <v>0</v>
      </c>
      <c r="T168" s="125">
        <f t="shared" si="39"/>
        <v>0</v>
      </c>
      <c r="U168" s="125">
        <f t="shared" si="40"/>
        <v>0</v>
      </c>
      <c r="V168" s="126">
        <f t="shared" si="41"/>
        <v>0</v>
      </c>
      <c r="W168" s="126">
        <f t="shared" si="42"/>
        <v>0</v>
      </c>
      <c r="X168" s="126">
        <f t="shared" si="43"/>
        <v>0</v>
      </c>
      <c r="Y168" s="126">
        <f t="shared" si="44"/>
        <v>1</v>
      </c>
      <c r="Z168" s="126">
        <f t="shared" si="45"/>
        <v>0</v>
      </c>
      <c r="AA168" s="126">
        <f t="shared" si="46"/>
        <v>0</v>
      </c>
      <c r="AB168" s="126">
        <f t="shared" si="47"/>
        <v>1</v>
      </c>
      <c r="AC168" s="126">
        <f t="shared" si="48"/>
        <v>0</v>
      </c>
      <c r="AD168" s="126">
        <f t="shared" si="49"/>
        <v>0</v>
      </c>
      <c r="AE168" s="126">
        <f t="shared" si="50"/>
        <v>1</v>
      </c>
      <c r="AF168" s="125"/>
      <c r="AG168" s="125"/>
      <c r="AH168" s="125">
        <f t="shared" si="51"/>
        <v>3</v>
      </c>
      <c r="AI168" s="125">
        <f t="shared" si="52"/>
        <v>3</v>
      </c>
      <c r="AJ168" s="125" t="str">
        <f t="shared" si="53"/>
        <v>Correct</v>
      </c>
      <c r="AK168" s="125"/>
      <c r="AL168" s="115" t="s">
        <v>99</v>
      </c>
      <c r="AM168" s="115">
        <v>55</v>
      </c>
      <c r="AN168" s="115" t="s">
        <v>181</v>
      </c>
      <c r="AO168" s="115" t="s">
        <v>204</v>
      </c>
    </row>
    <row r="169" spans="1:49">
      <c r="A169" s="115">
        <v>7008109527</v>
      </c>
      <c r="I169" s="115" t="s">
        <v>25</v>
      </c>
      <c r="J169" s="115" t="s">
        <v>26</v>
      </c>
      <c r="K169" s="115" t="s">
        <v>27</v>
      </c>
      <c r="N169" s="115" t="s">
        <v>30</v>
      </c>
      <c r="O169" s="125"/>
      <c r="P169" s="125">
        <f t="shared" si="36"/>
        <v>4</v>
      </c>
      <c r="Q169" s="130">
        <f t="shared" si="37"/>
        <v>0.75</v>
      </c>
      <c r="R169" s="125"/>
      <c r="S169" s="125">
        <f t="shared" si="38"/>
        <v>0</v>
      </c>
      <c r="T169" s="125">
        <f t="shared" si="39"/>
        <v>0</v>
      </c>
      <c r="U169" s="125">
        <f t="shared" si="40"/>
        <v>0</v>
      </c>
      <c r="V169" s="126">
        <f t="shared" si="41"/>
        <v>0</v>
      </c>
      <c r="W169" s="126">
        <f t="shared" si="42"/>
        <v>0</v>
      </c>
      <c r="X169" s="126">
        <f t="shared" si="43"/>
        <v>0</v>
      </c>
      <c r="Y169" s="126">
        <f t="shared" si="44"/>
        <v>0</v>
      </c>
      <c r="Z169" s="126">
        <f t="shared" si="45"/>
        <v>0.75</v>
      </c>
      <c r="AA169" s="126">
        <f t="shared" si="46"/>
        <v>0.75</v>
      </c>
      <c r="AB169" s="126">
        <f t="shared" si="47"/>
        <v>0.75</v>
      </c>
      <c r="AC169" s="126">
        <f t="shared" si="48"/>
        <v>0</v>
      </c>
      <c r="AD169" s="126">
        <f t="shared" si="49"/>
        <v>0</v>
      </c>
      <c r="AE169" s="126">
        <f t="shared" si="50"/>
        <v>0.75</v>
      </c>
      <c r="AF169" s="125"/>
      <c r="AG169" s="125"/>
      <c r="AH169" s="125">
        <f t="shared" si="51"/>
        <v>3</v>
      </c>
      <c r="AI169" s="125">
        <f t="shared" si="52"/>
        <v>4</v>
      </c>
      <c r="AJ169" s="125" t="str">
        <f t="shared" si="53"/>
        <v>Correct</v>
      </c>
      <c r="AK169" s="125"/>
      <c r="AL169" s="115" t="s">
        <v>83</v>
      </c>
      <c r="AM169" s="115">
        <v>54</v>
      </c>
      <c r="AN169" s="115" t="s">
        <v>181</v>
      </c>
      <c r="AO169" s="115" t="s">
        <v>214</v>
      </c>
      <c r="AP169" s="115" t="s">
        <v>85</v>
      </c>
      <c r="AR169" s="115" t="s">
        <v>87</v>
      </c>
      <c r="AS169" s="115" t="s">
        <v>101</v>
      </c>
      <c r="AT169" s="115" t="s">
        <v>111</v>
      </c>
      <c r="AU169" s="115" t="s">
        <v>90</v>
      </c>
      <c r="AV169" s="115" t="s">
        <v>91</v>
      </c>
    </row>
    <row r="170" spans="1:49">
      <c r="A170" s="115">
        <v>6985464673</v>
      </c>
      <c r="K170" s="115" t="s">
        <v>27</v>
      </c>
      <c r="O170" s="125"/>
      <c r="P170" s="125">
        <f t="shared" si="36"/>
        <v>1</v>
      </c>
      <c r="Q170" s="130">
        <f t="shared" si="37"/>
        <v>3</v>
      </c>
      <c r="R170" s="125"/>
      <c r="S170" s="125">
        <f t="shared" si="38"/>
        <v>0</v>
      </c>
      <c r="T170" s="125">
        <f t="shared" si="39"/>
        <v>0</v>
      </c>
      <c r="U170" s="125">
        <f t="shared" si="40"/>
        <v>0</v>
      </c>
      <c r="V170" s="126">
        <f t="shared" si="41"/>
        <v>0</v>
      </c>
      <c r="W170" s="126">
        <f t="shared" si="42"/>
        <v>0</v>
      </c>
      <c r="X170" s="126">
        <f t="shared" si="43"/>
        <v>0</v>
      </c>
      <c r="Y170" s="126">
        <f t="shared" si="44"/>
        <v>0</v>
      </c>
      <c r="Z170" s="126">
        <f t="shared" si="45"/>
        <v>0</v>
      </c>
      <c r="AA170" s="126">
        <f t="shared" si="46"/>
        <v>0</v>
      </c>
      <c r="AB170" s="126">
        <f t="shared" si="47"/>
        <v>1</v>
      </c>
      <c r="AC170" s="126">
        <f t="shared" si="48"/>
        <v>0</v>
      </c>
      <c r="AD170" s="126">
        <f t="shared" si="49"/>
        <v>0</v>
      </c>
      <c r="AE170" s="126">
        <f t="shared" si="50"/>
        <v>0</v>
      </c>
      <c r="AF170" s="125"/>
      <c r="AG170" s="125"/>
      <c r="AH170" s="125">
        <f t="shared" si="51"/>
        <v>1</v>
      </c>
      <c r="AI170" s="125">
        <f t="shared" si="52"/>
        <v>1</v>
      </c>
      <c r="AJ170" s="125" t="str">
        <f t="shared" si="53"/>
        <v>Correct</v>
      </c>
      <c r="AK170" s="125"/>
      <c r="AL170" s="115" t="s">
        <v>83</v>
      </c>
      <c r="AM170" s="115">
        <v>52</v>
      </c>
      <c r="AN170" s="115" t="s">
        <v>181</v>
      </c>
      <c r="AO170" s="115" t="s">
        <v>203</v>
      </c>
      <c r="AP170" s="115" t="s">
        <v>85</v>
      </c>
      <c r="AQ170" s="115" t="s">
        <v>86</v>
      </c>
      <c r="AS170" s="115" t="s">
        <v>88</v>
      </c>
      <c r="AT170" s="115" t="s">
        <v>111</v>
      </c>
      <c r="AU170" s="115" t="s">
        <v>113</v>
      </c>
      <c r="AV170" s="115" t="s">
        <v>91</v>
      </c>
      <c r="AW170" s="115" t="s">
        <v>91</v>
      </c>
    </row>
    <row r="171" spans="1:49">
      <c r="A171" s="115">
        <v>7020354004</v>
      </c>
      <c r="K171" s="115" t="s">
        <v>27</v>
      </c>
      <c r="O171" s="125"/>
      <c r="P171" s="125">
        <f t="shared" si="36"/>
        <v>1</v>
      </c>
      <c r="Q171" s="130">
        <f t="shared" si="37"/>
        <v>3</v>
      </c>
      <c r="R171" s="125"/>
      <c r="S171" s="125">
        <f t="shared" si="38"/>
        <v>0</v>
      </c>
      <c r="T171" s="125">
        <f t="shared" si="39"/>
        <v>0</v>
      </c>
      <c r="U171" s="125">
        <f t="shared" si="40"/>
        <v>0</v>
      </c>
      <c r="V171" s="126">
        <f t="shared" si="41"/>
        <v>0</v>
      </c>
      <c r="W171" s="126">
        <f t="shared" si="42"/>
        <v>0</v>
      </c>
      <c r="X171" s="126">
        <f t="shared" si="43"/>
        <v>0</v>
      </c>
      <c r="Y171" s="126">
        <f t="shared" si="44"/>
        <v>0</v>
      </c>
      <c r="Z171" s="126">
        <f t="shared" si="45"/>
        <v>0</v>
      </c>
      <c r="AA171" s="126">
        <f t="shared" si="46"/>
        <v>0</v>
      </c>
      <c r="AB171" s="126">
        <f t="shared" si="47"/>
        <v>1</v>
      </c>
      <c r="AC171" s="126">
        <f t="shared" si="48"/>
        <v>0</v>
      </c>
      <c r="AD171" s="126">
        <f t="shared" si="49"/>
        <v>0</v>
      </c>
      <c r="AE171" s="126">
        <f t="shared" si="50"/>
        <v>0</v>
      </c>
      <c r="AF171" s="125"/>
      <c r="AG171" s="125"/>
      <c r="AH171" s="125">
        <f t="shared" si="51"/>
        <v>1</v>
      </c>
      <c r="AI171" s="125">
        <f t="shared" si="52"/>
        <v>1</v>
      </c>
      <c r="AJ171" s="125" t="str">
        <f t="shared" si="53"/>
        <v>Correct</v>
      </c>
      <c r="AK171" s="125"/>
      <c r="AL171" s="115" t="s">
        <v>99</v>
      </c>
      <c r="AM171" s="115">
        <v>28</v>
      </c>
      <c r="AN171" s="115" t="s">
        <v>181</v>
      </c>
      <c r="AO171" s="115" t="s">
        <v>219</v>
      </c>
      <c r="AP171" s="115" t="s">
        <v>85</v>
      </c>
      <c r="AQ171" s="115" t="s">
        <v>91</v>
      </c>
      <c r="AR171" s="115" t="s">
        <v>87</v>
      </c>
      <c r="AS171" s="115" t="s">
        <v>101</v>
      </c>
      <c r="AT171" s="115" t="s">
        <v>89</v>
      </c>
      <c r="AU171" s="115" t="s">
        <v>90</v>
      </c>
      <c r="AV171" s="115" t="s">
        <v>91</v>
      </c>
      <c r="AW171" s="115" t="s">
        <v>91</v>
      </c>
    </row>
    <row r="172" spans="1:49">
      <c r="A172" s="115">
        <v>6984063531</v>
      </c>
      <c r="D172" s="115" t="s">
        <v>20</v>
      </c>
      <c r="I172" s="115" t="s">
        <v>25</v>
      </c>
      <c r="N172" s="115" t="s">
        <v>30</v>
      </c>
      <c r="O172" s="125"/>
      <c r="P172" s="125">
        <f t="shared" si="36"/>
        <v>3</v>
      </c>
      <c r="Q172" s="130">
        <f t="shared" si="37"/>
        <v>1</v>
      </c>
      <c r="R172" s="125"/>
      <c r="S172" s="125">
        <f t="shared" si="38"/>
        <v>0</v>
      </c>
      <c r="T172" s="125">
        <f t="shared" si="39"/>
        <v>0</v>
      </c>
      <c r="U172" s="125">
        <f t="shared" si="40"/>
        <v>1</v>
      </c>
      <c r="V172" s="126">
        <f t="shared" si="41"/>
        <v>0</v>
      </c>
      <c r="W172" s="126">
        <f t="shared" si="42"/>
        <v>0</v>
      </c>
      <c r="X172" s="126">
        <f t="shared" si="43"/>
        <v>0</v>
      </c>
      <c r="Y172" s="126">
        <f t="shared" si="44"/>
        <v>0</v>
      </c>
      <c r="Z172" s="126">
        <f t="shared" si="45"/>
        <v>1</v>
      </c>
      <c r="AA172" s="126">
        <f t="shared" si="46"/>
        <v>0</v>
      </c>
      <c r="AB172" s="126">
        <f t="shared" si="47"/>
        <v>0</v>
      </c>
      <c r="AC172" s="126">
        <f t="shared" si="48"/>
        <v>0</v>
      </c>
      <c r="AD172" s="126">
        <f t="shared" si="49"/>
        <v>0</v>
      </c>
      <c r="AE172" s="126">
        <f t="shared" si="50"/>
        <v>1</v>
      </c>
      <c r="AF172" s="125"/>
      <c r="AG172" s="125"/>
      <c r="AH172" s="125">
        <f t="shared" si="51"/>
        <v>3</v>
      </c>
      <c r="AI172" s="125">
        <f t="shared" si="52"/>
        <v>3</v>
      </c>
      <c r="AJ172" s="125" t="str">
        <f t="shared" si="53"/>
        <v>Correct</v>
      </c>
      <c r="AK172" s="125"/>
      <c r="AL172" s="115" t="s">
        <v>83</v>
      </c>
      <c r="AM172" s="115">
        <v>39</v>
      </c>
      <c r="AN172" s="115" t="s">
        <v>181</v>
      </c>
      <c r="AO172" s="115" t="s">
        <v>189</v>
      </c>
      <c r="AP172" s="115" t="s">
        <v>85</v>
      </c>
      <c r="AQ172" s="115" t="s">
        <v>86</v>
      </c>
      <c r="AR172" s="115" t="s">
        <v>87</v>
      </c>
      <c r="AS172" s="115" t="s">
        <v>100</v>
      </c>
      <c r="AT172" s="115" t="s">
        <v>94</v>
      </c>
      <c r="AU172" s="115" t="s">
        <v>90</v>
      </c>
      <c r="AV172" s="115" t="s">
        <v>91</v>
      </c>
      <c r="AW172" s="115" t="s">
        <v>91</v>
      </c>
    </row>
    <row r="173" spans="1:49">
      <c r="A173" s="115">
        <v>7020564626</v>
      </c>
      <c r="I173" s="115" t="s">
        <v>25</v>
      </c>
      <c r="O173" s="125"/>
      <c r="P173" s="125">
        <f t="shared" si="36"/>
        <v>1</v>
      </c>
      <c r="Q173" s="130">
        <f t="shared" si="37"/>
        <v>3</v>
      </c>
      <c r="R173" s="125"/>
      <c r="S173" s="125">
        <f t="shared" si="38"/>
        <v>0</v>
      </c>
      <c r="T173" s="125">
        <f t="shared" si="39"/>
        <v>0</v>
      </c>
      <c r="U173" s="125">
        <f t="shared" si="40"/>
        <v>0</v>
      </c>
      <c r="V173" s="126">
        <f t="shared" si="41"/>
        <v>0</v>
      </c>
      <c r="W173" s="126">
        <f t="shared" si="42"/>
        <v>0</v>
      </c>
      <c r="X173" s="126">
        <f t="shared" si="43"/>
        <v>0</v>
      </c>
      <c r="Y173" s="126">
        <f t="shared" si="44"/>
        <v>0</v>
      </c>
      <c r="Z173" s="126">
        <f t="shared" si="45"/>
        <v>1</v>
      </c>
      <c r="AA173" s="126">
        <f t="shared" si="46"/>
        <v>0</v>
      </c>
      <c r="AB173" s="126">
        <f t="shared" si="47"/>
        <v>0</v>
      </c>
      <c r="AC173" s="126">
        <f t="shared" si="48"/>
        <v>0</v>
      </c>
      <c r="AD173" s="126">
        <f t="shared" si="49"/>
        <v>0</v>
      </c>
      <c r="AE173" s="126">
        <f t="shared" si="50"/>
        <v>0</v>
      </c>
      <c r="AF173" s="125"/>
      <c r="AG173" s="125"/>
      <c r="AH173" s="125">
        <f t="shared" si="51"/>
        <v>1</v>
      </c>
      <c r="AI173" s="125">
        <f t="shared" si="52"/>
        <v>1</v>
      </c>
      <c r="AJ173" s="125" t="str">
        <f t="shared" si="53"/>
        <v>Correct</v>
      </c>
      <c r="AK173" s="125"/>
      <c r="AL173" s="115" t="s">
        <v>83</v>
      </c>
      <c r="AM173" s="115">
        <v>50</v>
      </c>
      <c r="AN173" s="115" t="s">
        <v>181</v>
      </c>
      <c r="AO173" s="115" t="s">
        <v>224</v>
      </c>
      <c r="AP173" s="115" t="s">
        <v>85</v>
      </c>
      <c r="AQ173" s="115" t="s">
        <v>86</v>
      </c>
      <c r="AR173" s="115" t="s">
        <v>87</v>
      </c>
      <c r="AT173" s="115" t="s">
        <v>89</v>
      </c>
      <c r="AU173" s="115" t="s">
        <v>90</v>
      </c>
      <c r="AV173" s="115" t="s">
        <v>91</v>
      </c>
      <c r="AW173" s="115" t="s">
        <v>91</v>
      </c>
    </row>
    <row r="174" spans="1:49">
      <c r="A174" s="115">
        <v>5586516688</v>
      </c>
      <c r="H174" s="115" t="s">
        <v>24</v>
      </c>
      <c r="K174" s="115" t="s">
        <v>27</v>
      </c>
      <c r="N174" s="115" t="s">
        <v>30</v>
      </c>
      <c r="O174" s="125"/>
      <c r="P174" s="125">
        <f t="shared" si="36"/>
        <v>3</v>
      </c>
      <c r="Q174" s="130">
        <f t="shared" si="37"/>
        <v>1</v>
      </c>
      <c r="R174" s="125"/>
      <c r="S174" s="125">
        <f t="shared" si="38"/>
        <v>0</v>
      </c>
      <c r="T174" s="125">
        <f t="shared" si="39"/>
        <v>0</v>
      </c>
      <c r="U174" s="125">
        <f t="shared" si="40"/>
        <v>0</v>
      </c>
      <c r="V174" s="126">
        <f t="shared" si="41"/>
        <v>0</v>
      </c>
      <c r="W174" s="126">
        <f t="shared" si="42"/>
        <v>0</v>
      </c>
      <c r="X174" s="126">
        <f t="shared" si="43"/>
        <v>0</v>
      </c>
      <c r="Y174" s="126">
        <f t="shared" si="44"/>
        <v>1</v>
      </c>
      <c r="Z174" s="126">
        <f t="shared" si="45"/>
        <v>0</v>
      </c>
      <c r="AA174" s="126">
        <f t="shared" si="46"/>
        <v>0</v>
      </c>
      <c r="AB174" s="126">
        <f t="shared" si="47"/>
        <v>1</v>
      </c>
      <c r="AC174" s="126">
        <f t="shared" si="48"/>
        <v>0</v>
      </c>
      <c r="AD174" s="126">
        <f t="shared" si="49"/>
        <v>0</v>
      </c>
      <c r="AE174" s="126">
        <f t="shared" si="50"/>
        <v>1</v>
      </c>
      <c r="AF174" s="125"/>
      <c r="AG174" s="125"/>
      <c r="AH174" s="125">
        <f t="shared" si="51"/>
        <v>3</v>
      </c>
      <c r="AI174" s="125">
        <f t="shared" si="52"/>
        <v>3</v>
      </c>
      <c r="AJ174" s="125" t="str">
        <f t="shared" si="53"/>
        <v>Correct</v>
      </c>
      <c r="AK174" s="125"/>
      <c r="AL174" s="115" t="s">
        <v>99</v>
      </c>
      <c r="AM174" s="115">
        <v>55</v>
      </c>
      <c r="AN174" s="115" t="s">
        <v>181</v>
      </c>
      <c r="AO174" s="115" t="s">
        <v>224</v>
      </c>
      <c r="AP174" s="115" t="s">
        <v>92</v>
      </c>
      <c r="AQ174" s="115" t="s">
        <v>86</v>
      </c>
      <c r="AR174" s="115" t="s">
        <v>87</v>
      </c>
      <c r="AS174" s="115" t="s">
        <v>88</v>
      </c>
      <c r="AT174" s="115" t="s">
        <v>120</v>
      </c>
      <c r="AU174" s="115" t="s">
        <v>90</v>
      </c>
      <c r="AV174" s="115" t="s">
        <v>91</v>
      </c>
      <c r="AW174" s="115" t="s">
        <v>91</v>
      </c>
    </row>
    <row r="175" spans="1:49">
      <c r="A175" s="115">
        <v>7020564050</v>
      </c>
      <c r="D175" s="115" t="s">
        <v>20</v>
      </c>
      <c r="E175" s="115" t="s">
        <v>21</v>
      </c>
      <c r="N175" s="115" t="s">
        <v>30</v>
      </c>
      <c r="O175" s="125"/>
      <c r="P175" s="125">
        <f t="shared" si="36"/>
        <v>3</v>
      </c>
      <c r="Q175" s="130">
        <f t="shared" si="37"/>
        <v>1</v>
      </c>
      <c r="R175" s="125"/>
      <c r="S175" s="125">
        <f t="shared" si="38"/>
        <v>0</v>
      </c>
      <c r="T175" s="125">
        <f t="shared" si="39"/>
        <v>0</v>
      </c>
      <c r="U175" s="125">
        <f t="shared" si="40"/>
        <v>1</v>
      </c>
      <c r="V175" s="126">
        <f t="shared" si="41"/>
        <v>1</v>
      </c>
      <c r="W175" s="126">
        <f t="shared" si="42"/>
        <v>0</v>
      </c>
      <c r="X175" s="126">
        <f t="shared" si="43"/>
        <v>0</v>
      </c>
      <c r="Y175" s="126">
        <f t="shared" si="44"/>
        <v>0</v>
      </c>
      <c r="Z175" s="126">
        <f t="shared" si="45"/>
        <v>0</v>
      </c>
      <c r="AA175" s="126">
        <f t="shared" si="46"/>
        <v>0</v>
      </c>
      <c r="AB175" s="126">
        <f t="shared" si="47"/>
        <v>0</v>
      </c>
      <c r="AC175" s="126">
        <f t="shared" si="48"/>
        <v>0</v>
      </c>
      <c r="AD175" s="126">
        <f t="shared" si="49"/>
        <v>0</v>
      </c>
      <c r="AE175" s="126">
        <f t="shared" si="50"/>
        <v>1</v>
      </c>
      <c r="AF175" s="125"/>
      <c r="AG175" s="125"/>
      <c r="AH175" s="125">
        <f t="shared" si="51"/>
        <v>3</v>
      </c>
      <c r="AI175" s="125">
        <f t="shared" si="52"/>
        <v>3</v>
      </c>
      <c r="AJ175" s="125" t="str">
        <f t="shared" si="53"/>
        <v>Correct</v>
      </c>
      <c r="AK175" s="125"/>
      <c r="AL175" s="115" t="s">
        <v>99</v>
      </c>
      <c r="AM175" s="115">
        <v>62</v>
      </c>
      <c r="AN175" s="115" t="s">
        <v>181</v>
      </c>
      <c r="AO175" s="115" t="s">
        <v>224</v>
      </c>
      <c r="AP175" s="115" t="s">
        <v>92</v>
      </c>
      <c r="AQ175" s="115" t="s">
        <v>86</v>
      </c>
      <c r="AR175" s="115" t="s">
        <v>87</v>
      </c>
      <c r="AT175" s="115" t="s">
        <v>89</v>
      </c>
      <c r="AU175" s="115" t="s">
        <v>90</v>
      </c>
      <c r="AV175" s="115" t="s">
        <v>91</v>
      </c>
      <c r="AW175" s="115" t="s">
        <v>91</v>
      </c>
    </row>
    <row r="176" spans="1:49">
      <c r="A176" s="115">
        <v>7045762645</v>
      </c>
      <c r="C176" s="115" t="s">
        <v>19</v>
      </c>
      <c r="H176" s="115" t="s">
        <v>24</v>
      </c>
      <c r="I176" s="115" t="s">
        <v>25</v>
      </c>
      <c r="O176" s="125"/>
      <c r="P176" s="125">
        <f t="shared" si="36"/>
        <v>3</v>
      </c>
      <c r="Q176" s="130">
        <f t="shared" si="37"/>
        <v>1</v>
      </c>
      <c r="R176" s="125"/>
      <c r="S176" s="125">
        <f t="shared" si="38"/>
        <v>0</v>
      </c>
      <c r="T176" s="125">
        <f t="shared" si="39"/>
        <v>1</v>
      </c>
      <c r="U176" s="125">
        <f t="shared" si="40"/>
        <v>0</v>
      </c>
      <c r="V176" s="126">
        <f t="shared" si="41"/>
        <v>0</v>
      </c>
      <c r="W176" s="126">
        <f t="shared" si="42"/>
        <v>0</v>
      </c>
      <c r="X176" s="126">
        <f t="shared" si="43"/>
        <v>0</v>
      </c>
      <c r="Y176" s="126">
        <f t="shared" si="44"/>
        <v>1</v>
      </c>
      <c r="Z176" s="126">
        <f t="shared" si="45"/>
        <v>1</v>
      </c>
      <c r="AA176" s="126">
        <f t="shared" si="46"/>
        <v>0</v>
      </c>
      <c r="AB176" s="126">
        <f t="shared" si="47"/>
        <v>0</v>
      </c>
      <c r="AC176" s="126">
        <f t="shared" si="48"/>
        <v>0</v>
      </c>
      <c r="AD176" s="126">
        <f t="shared" si="49"/>
        <v>0</v>
      </c>
      <c r="AE176" s="126">
        <f t="shared" si="50"/>
        <v>0</v>
      </c>
      <c r="AF176" s="125"/>
      <c r="AG176" s="125"/>
      <c r="AH176" s="125">
        <f t="shared" si="51"/>
        <v>3</v>
      </c>
      <c r="AI176" s="125">
        <f t="shared" si="52"/>
        <v>3</v>
      </c>
      <c r="AJ176" s="125" t="str">
        <f t="shared" si="53"/>
        <v>Correct</v>
      </c>
      <c r="AK176" s="125"/>
      <c r="AL176" s="115" t="s">
        <v>83</v>
      </c>
      <c r="AM176" s="115">
        <v>69</v>
      </c>
      <c r="AN176" s="115" t="s">
        <v>181</v>
      </c>
      <c r="AO176" s="115" t="s">
        <v>196</v>
      </c>
      <c r="AP176" s="115" t="s">
        <v>85</v>
      </c>
      <c r="AQ176" s="115" t="s">
        <v>86</v>
      </c>
      <c r="AR176" s="115" t="s">
        <v>87</v>
      </c>
      <c r="AS176" s="115" t="s">
        <v>96</v>
      </c>
      <c r="AT176" s="115" t="s">
        <v>94</v>
      </c>
      <c r="AU176" s="115" t="s">
        <v>106</v>
      </c>
      <c r="AV176" s="115" t="s">
        <v>91</v>
      </c>
      <c r="AW176" s="115" t="s">
        <v>91</v>
      </c>
    </row>
    <row r="177" spans="1:49">
      <c r="A177" s="115">
        <v>7045776139</v>
      </c>
      <c r="C177" s="115" t="s">
        <v>19</v>
      </c>
      <c r="D177" s="115" t="s">
        <v>20</v>
      </c>
      <c r="M177" s="115" t="s">
        <v>29</v>
      </c>
      <c r="O177" s="125"/>
      <c r="P177" s="125">
        <f t="shared" si="36"/>
        <v>3</v>
      </c>
      <c r="Q177" s="130">
        <f t="shared" si="37"/>
        <v>1</v>
      </c>
      <c r="R177" s="125"/>
      <c r="S177" s="125">
        <f t="shared" si="38"/>
        <v>0</v>
      </c>
      <c r="T177" s="125">
        <f t="shared" si="39"/>
        <v>1</v>
      </c>
      <c r="U177" s="125">
        <f t="shared" si="40"/>
        <v>1</v>
      </c>
      <c r="V177" s="126">
        <f t="shared" si="41"/>
        <v>0</v>
      </c>
      <c r="W177" s="126">
        <f t="shared" si="42"/>
        <v>0</v>
      </c>
      <c r="X177" s="126">
        <f t="shared" si="43"/>
        <v>0</v>
      </c>
      <c r="Y177" s="126">
        <f t="shared" si="44"/>
        <v>0</v>
      </c>
      <c r="Z177" s="126">
        <f t="shared" si="45"/>
        <v>0</v>
      </c>
      <c r="AA177" s="126">
        <f t="shared" si="46"/>
        <v>0</v>
      </c>
      <c r="AB177" s="126">
        <f t="shared" si="47"/>
        <v>0</v>
      </c>
      <c r="AC177" s="126">
        <f t="shared" si="48"/>
        <v>0</v>
      </c>
      <c r="AD177" s="126">
        <f t="shared" si="49"/>
        <v>1</v>
      </c>
      <c r="AE177" s="126">
        <f t="shared" si="50"/>
        <v>0</v>
      </c>
      <c r="AF177" s="125"/>
      <c r="AG177" s="125"/>
      <c r="AH177" s="125">
        <f t="shared" si="51"/>
        <v>3</v>
      </c>
      <c r="AI177" s="125">
        <f t="shared" si="52"/>
        <v>3</v>
      </c>
      <c r="AJ177" s="125" t="str">
        <f t="shared" si="53"/>
        <v>Correct</v>
      </c>
      <c r="AK177" s="125"/>
      <c r="AL177" s="115" t="s">
        <v>83</v>
      </c>
      <c r="AM177" s="115">
        <v>71</v>
      </c>
      <c r="AN177" s="115" t="s">
        <v>181</v>
      </c>
      <c r="AO177" s="115" t="s">
        <v>190</v>
      </c>
      <c r="AP177" s="115" t="s">
        <v>85</v>
      </c>
      <c r="AQ177" s="115" t="s">
        <v>86</v>
      </c>
      <c r="AR177" s="115" t="s">
        <v>87</v>
      </c>
      <c r="AS177" s="115" t="s">
        <v>88</v>
      </c>
      <c r="AT177" s="115" t="s">
        <v>111</v>
      </c>
      <c r="AU177" s="115" t="s">
        <v>106</v>
      </c>
      <c r="AV177" s="115" t="s">
        <v>91</v>
      </c>
      <c r="AW177" s="115" t="s">
        <v>91</v>
      </c>
    </row>
    <row r="178" spans="1:49">
      <c r="A178" s="115">
        <v>6982457295</v>
      </c>
      <c r="B178" s="115" t="s">
        <v>18</v>
      </c>
      <c r="H178" s="115" t="s">
        <v>24</v>
      </c>
      <c r="N178" s="115" t="s">
        <v>30</v>
      </c>
      <c r="O178" s="125"/>
      <c r="P178" s="125">
        <f t="shared" si="36"/>
        <v>3</v>
      </c>
      <c r="Q178" s="130">
        <f t="shared" si="37"/>
        <v>1</v>
      </c>
      <c r="R178" s="125"/>
      <c r="S178" s="125">
        <f t="shared" si="38"/>
        <v>1</v>
      </c>
      <c r="T178" s="125">
        <f t="shared" si="39"/>
        <v>0</v>
      </c>
      <c r="U178" s="125">
        <f t="shared" si="40"/>
        <v>0</v>
      </c>
      <c r="V178" s="126">
        <f t="shared" si="41"/>
        <v>0</v>
      </c>
      <c r="W178" s="126">
        <f t="shared" si="42"/>
        <v>0</v>
      </c>
      <c r="X178" s="126">
        <f t="shared" si="43"/>
        <v>0</v>
      </c>
      <c r="Y178" s="126">
        <f t="shared" si="44"/>
        <v>1</v>
      </c>
      <c r="Z178" s="126">
        <f t="shared" si="45"/>
        <v>0</v>
      </c>
      <c r="AA178" s="126">
        <f t="shared" si="46"/>
        <v>0</v>
      </c>
      <c r="AB178" s="126">
        <f t="shared" si="47"/>
        <v>0</v>
      </c>
      <c r="AC178" s="126">
        <f t="shared" si="48"/>
        <v>0</v>
      </c>
      <c r="AD178" s="126">
        <f t="shared" si="49"/>
        <v>0</v>
      </c>
      <c r="AE178" s="126">
        <f t="shared" si="50"/>
        <v>1</v>
      </c>
      <c r="AF178" s="125"/>
      <c r="AG178" s="125"/>
      <c r="AH178" s="125">
        <f t="shared" si="51"/>
        <v>3</v>
      </c>
      <c r="AI178" s="125">
        <f t="shared" si="52"/>
        <v>3</v>
      </c>
      <c r="AJ178" s="125" t="str">
        <f t="shared" si="53"/>
        <v>Correct</v>
      </c>
      <c r="AK178" s="125"/>
      <c r="AL178" s="115" t="s">
        <v>83</v>
      </c>
      <c r="AM178" s="115">
        <v>40</v>
      </c>
      <c r="AN178" s="115" t="s">
        <v>181</v>
      </c>
      <c r="AO178" s="115" t="s">
        <v>193</v>
      </c>
      <c r="AP178" s="115" t="s">
        <v>114</v>
      </c>
      <c r="AQ178" s="115" t="s">
        <v>91</v>
      </c>
      <c r="AR178" s="115" t="s">
        <v>108</v>
      </c>
      <c r="AS178" s="115" t="s">
        <v>96</v>
      </c>
      <c r="AT178" s="115" t="s">
        <v>112</v>
      </c>
      <c r="AU178" s="115" t="s">
        <v>90</v>
      </c>
      <c r="AV178" s="115" t="s">
        <v>91</v>
      </c>
      <c r="AW178" s="115" t="s">
        <v>86</v>
      </c>
    </row>
    <row r="179" spans="1:49">
      <c r="A179" s="115">
        <v>7011088935</v>
      </c>
      <c r="D179" s="115" t="s">
        <v>20</v>
      </c>
      <c r="I179" s="115" t="s">
        <v>25</v>
      </c>
      <c r="J179" s="115" t="s">
        <v>26</v>
      </c>
      <c r="O179" s="125"/>
      <c r="P179" s="125">
        <f t="shared" si="36"/>
        <v>3</v>
      </c>
      <c r="Q179" s="130">
        <f t="shared" si="37"/>
        <v>1</v>
      </c>
      <c r="R179" s="125"/>
      <c r="S179" s="125">
        <f t="shared" si="38"/>
        <v>0</v>
      </c>
      <c r="T179" s="125">
        <f t="shared" si="39"/>
        <v>0</v>
      </c>
      <c r="U179" s="125">
        <f t="shared" si="40"/>
        <v>1</v>
      </c>
      <c r="V179" s="126">
        <f t="shared" si="41"/>
        <v>0</v>
      </c>
      <c r="W179" s="126">
        <f t="shared" si="42"/>
        <v>0</v>
      </c>
      <c r="X179" s="126">
        <f t="shared" si="43"/>
        <v>0</v>
      </c>
      <c r="Y179" s="126">
        <f t="shared" si="44"/>
        <v>0</v>
      </c>
      <c r="Z179" s="126">
        <f t="shared" si="45"/>
        <v>1</v>
      </c>
      <c r="AA179" s="126">
        <f t="shared" si="46"/>
        <v>1</v>
      </c>
      <c r="AB179" s="126">
        <f t="shared" si="47"/>
        <v>0</v>
      </c>
      <c r="AC179" s="126">
        <f t="shared" si="48"/>
        <v>0</v>
      </c>
      <c r="AD179" s="126">
        <f t="shared" si="49"/>
        <v>0</v>
      </c>
      <c r="AE179" s="126">
        <f t="shared" si="50"/>
        <v>0</v>
      </c>
      <c r="AF179" s="125"/>
      <c r="AG179" s="125"/>
      <c r="AH179" s="125">
        <f t="shared" si="51"/>
        <v>3</v>
      </c>
      <c r="AI179" s="125">
        <f t="shared" si="52"/>
        <v>3</v>
      </c>
      <c r="AJ179" s="125" t="str">
        <f t="shared" si="53"/>
        <v>Correct</v>
      </c>
      <c r="AK179" s="125"/>
      <c r="AL179" s="115" t="s">
        <v>83</v>
      </c>
      <c r="AM179" s="115">
        <v>43</v>
      </c>
      <c r="AN179" s="115" t="s">
        <v>181</v>
      </c>
      <c r="AO179" s="115" t="s">
        <v>232</v>
      </c>
      <c r="AP179" s="115" t="s">
        <v>85</v>
      </c>
      <c r="AQ179" s="115" t="s">
        <v>86</v>
      </c>
      <c r="AR179" s="115" t="s">
        <v>87</v>
      </c>
      <c r="AS179" s="115" t="s">
        <v>101</v>
      </c>
      <c r="AT179" s="115" t="s">
        <v>111</v>
      </c>
      <c r="AU179" s="115" t="s">
        <v>90</v>
      </c>
      <c r="AV179" s="115" t="s">
        <v>91</v>
      </c>
      <c r="AW179" s="115" t="s">
        <v>91</v>
      </c>
    </row>
    <row r="180" spans="1:49">
      <c r="A180" s="115">
        <v>7045769863</v>
      </c>
      <c r="B180" s="115" t="s">
        <v>18</v>
      </c>
      <c r="C180" s="115" t="s">
        <v>19</v>
      </c>
      <c r="J180" s="115" t="s">
        <v>26</v>
      </c>
      <c r="O180" s="125"/>
      <c r="P180" s="125">
        <f t="shared" si="36"/>
        <v>3</v>
      </c>
      <c r="Q180" s="130">
        <f t="shared" si="37"/>
        <v>1</v>
      </c>
      <c r="R180" s="125"/>
      <c r="S180" s="125">
        <f t="shared" si="38"/>
        <v>1</v>
      </c>
      <c r="T180" s="125">
        <f t="shared" si="39"/>
        <v>1</v>
      </c>
      <c r="U180" s="125">
        <f t="shared" si="40"/>
        <v>0</v>
      </c>
      <c r="V180" s="126">
        <f t="shared" si="41"/>
        <v>0</v>
      </c>
      <c r="W180" s="126">
        <f t="shared" si="42"/>
        <v>0</v>
      </c>
      <c r="X180" s="126">
        <f t="shared" si="43"/>
        <v>0</v>
      </c>
      <c r="Y180" s="126">
        <f t="shared" si="44"/>
        <v>0</v>
      </c>
      <c r="Z180" s="126">
        <f t="shared" si="45"/>
        <v>0</v>
      </c>
      <c r="AA180" s="126">
        <f t="shared" si="46"/>
        <v>1</v>
      </c>
      <c r="AB180" s="126">
        <f t="shared" si="47"/>
        <v>0</v>
      </c>
      <c r="AC180" s="126">
        <f t="shared" si="48"/>
        <v>0</v>
      </c>
      <c r="AD180" s="126">
        <f t="shared" si="49"/>
        <v>0</v>
      </c>
      <c r="AE180" s="126">
        <f t="shared" si="50"/>
        <v>0</v>
      </c>
      <c r="AF180" s="125"/>
      <c r="AG180" s="125"/>
      <c r="AH180" s="125">
        <f t="shared" si="51"/>
        <v>3</v>
      </c>
      <c r="AI180" s="125">
        <f t="shared" si="52"/>
        <v>3</v>
      </c>
      <c r="AJ180" s="125" t="str">
        <f t="shared" si="53"/>
        <v>Correct</v>
      </c>
      <c r="AK180" s="125"/>
      <c r="AL180" s="115" t="s">
        <v>83</v>
      </c>
      <c r="AM180" s="115">
        <v>72</v>
      </c>
      <c r="AN180" s="115" t="s">
        <v>181</v>
      </c>
      <c r="AO180" s="115" t="s">
        <v>208</v>
      </c>
      <c r="AP180" s="115" t="s">
        <v>85</v>
      </c>
      <c r="AQ180" s="115" t="s">
        <v>86</v>
      </c>
      <c r="AR180" s="115" t="s">
        <v>87</v>
      </c>
      <c r="AS180" s="115" t="s">
        <v>101</v>
      </c>
      <c r="AT180" s="115" t="s">
        <v>94</v>
      </c>
      <c r="AU180" s="115" t="s">
        <v>106</v>
      </c>
      <c r="AV180" s="115" t="s">
        <v>91</v>
      </c>
      <c r="AW180" s="115" t="s">
        <v>91</v>
      </c>
    </row>
    <row r="181" spans="1:49">
      <c r="A181" s="115">
        <v>7045765746</v>
      </c>
      <c r="C181" s="115" t="s">
        <v>19</v>
      </c>
      <c r="D181" s="115" t="s">
        <v>20</v>
      </c>
      <c r="I181" s="115" t="s">
        <v>25</v>
      </c>
      <c r="O181" s="125"/>
      <c r="P181" s="125">
        <f t="shared" si="36"/>
        <v>3</v>
      </c>
      <c r="Q181" s="130">
        <f t="shared" si="37"/>
        <v>1</v>
      </c>
      <c r="R181" s="125"/>
      <c r="S181" s="125">
        <f t="shared" si="38"/>
        <v>0</v>
      </c>
      <c r="T181" s="125">
        <f t="shared" si="39"/>
        <v>1</v>
      </c>
      <c r="U181" s="125">
        <f t="shared" si="40"/>
        <v>1</v>
      </c>
      <c r="V181" s="126">
        <f t="shared" si="41"/>
        <v>0</v>
      </c>
      <c r="W181" s="126">
        <f t="shared" si="42"/>
        <v>0</v>
      </c>
      <c r="X181" s="126">
        <f t="shared" si="43"/>
        <v>0</v>
      </c>
      <c r="Y181" s="126">
        <f t="shared" si="44"/>
        <v>0</v>
      </c>
      <c r="Z181" s="126">
        <f t="shared" si="45"/>
        <v>1</v>
      </c>
      <c r="AA181" s="126">
        <f t="shared" si="46"/>
        <v>0</v>
      </c>
      <c r="AB181" s="126">
        <f t="shared" si="47"/>
        <v>0</v>
      </c>
      <c r="AC181" s="126">
        <f t="shared" si="48"/>
        <v>0</v>
      </c>
      <c r="AD181" s="126">
        <f t="shared" si="49"/>
        <v>0</v>
      </c>
      <c r="AE181" s="126">
        <f t="shared" si="50"/>
        <v>0</v>
      </c>
      <c r="AF181" s="125"/>
      <c r="AG181" s="125"/>
      <c r="AH181" s="125">
        <f t="shared" si="51"/>
        <v>3</v>
      </c>
      <c r="AI181" s="125">
        <f t="shared" si="52"/>
        <v>3</v>
      </c>
      <c r="AJ181" s="125" t="str">
        <f t="shared" si="53"/>
        <v>Correct</v>
      </c>
      <c r="AK181" s="125"/>
      <c r="AL181" s="115" t="s">
        <v>83</v>
      </c>
      <c r="AM181" s="115">
        <v>73</v>
      </c>
      <c r="AN181" s="115" t="s">
        <v>181</v>
      </c>
      <c r="AO181" s="115" t="s">
        <v>206</v>
      </c>
      <c r="AP181" s="115" t="s">
        <v>85</v>
      </c>
      <c r="AQ181" s="115" t="s">
        <v>86</v>
      </c>
      <c r="AR181" s="115" t="s">
        <v>87</v>
      </c>
      <c r="AS181" s="115" t="s">
        <v>96</v>
      </c>
      <c r="AT181" s="115" t="s">
        <v>89</v>
      </c>
      <c r="AU181" s="115" t="s">
        <v>103</v>
      </c>
      <c r="AV181" s="115" t="s">
        <v>91</v>
      </c>
      <c r="AW181" s="115" t="s">
        <v>86</v>
      </c>
    </row>
    <row r="182" spans="1:49">
      <c r="A182" s="115">
        <v>7044842125</v>
      </c>
      <c r="D182" s="115" t="s">
        <v>20</v>
      </c>
      <c r="J182" s="115" t="s">
        <v>26</v>
      </c>
      <c r="K182" s="115" t="s">
        <v>27</v>
      </c>
      <c r="N182" s="115" t="s">
        <v>30</v>
      </c>
      <c r="O182" s="125"/>
      <c r="P182" s="125">
        <f t="shared" si="36"/>
        <v>4</v>
      </c>
      <c r="Q182" s="130">
        <f t="shared" si="37"/>
        <v>0.75</v>
      </c>
      <c r="R182" s="125"/>
      <c r="S182" s="125">
        <f t="shared" si="38"/>
        <v>0</v>
      </c>
      <c r="T182" s="125">
        <f t="shared" si="39"/>
        <v>0</v>
      </c>
      <c r="U182" s="125">
        <f t="shared" si="40"/>
        <v>0.75</v>
      </c>
      <c r="V182" s="126">
        <f t="shared" si="41"/>
        <v>0</v>
      </c>
      <c r="W182" s="126">
        <f t="shared" si="42"/>
        <v>0</v>
      </c>
      <c r="X182" s="126">
        <f t="shared" si="43"/>
        <v>0</v>
      </c>
      <c r="Y182" s="126">
        <f t="shared" si="44"/>
        <v>0</v>
      </c>
      <c r="Z182" s="126">
        <f t="shared" si="45"/>
        <v>0</v>
      </c>
      <c r="AA182" s="126">
        <f t="shared" si="46"/>
        <v>0.75</v>
      </c>
      <c r="AB182" s="126">
        <f t="shared" si="47"/>
        <v>0.75</v>
      </c>
      <c r="AC182" s="126">
        <f t="shared" si="48"/>
        <v>0</v>
      </c>
      <c r="AD182" s="126">
        <f t="shared" si="49"/>
        <v>0</v>
      </c>
      <c r="AE182" s="126">
        <f t="shared" si="50"/>
        <v>0.75</v>
      </c>
      <c r="AF182" s="125"/>
      <c r="AG182" s="125"/>
      <c r="AH182" s="125">
        <f t="shared" si="51"/>
        <v>3</v>
      </c>
      <c r="AI182" s="125">
        <f t="shared" si="52"/>
        <v>4</v>
      </c>
      <c r="AJ182" s="125" t="str">
        <f t="shared" si="53"/>
        <v>Correct</v>
      </c>
      <c r="AK182" s="125"/>
      <c r="AL182" s="115" t="s">
        <v>83</v>
      </c>
      <c r="AM182" s="115">
        <v>41</v>
      </c>
      <c r="AN182" s="115" t="s">
        <v>181</v>
      </c>
      <c r="AO182" s="115" t="s">
        <v>206</v>
      </c>
      <c r="AP182" s="115" t="s">
        <v>107</v>
      </c>
      <c r="AQ182" s="115" t="s">
        <v>91</v>
      </c>
      <c r="AR182" s="115" t="s">
        <v>137</v>
      </c>
      <c r="AS182" s="115" t="s">
        <v>88</v>
      </c>
      <c r="AT182" s="115" t="s">
        <v>89</v>
      </c>
      <c r="AU182" s="115" t="s">
        <v>90</v>
      </c>
      <c r="AV182" s="115" t="s">
        <v>91</v>
      </c>
      <c r="AW182" s="115" t="s">
        <v>91</v>
      </c>
    </row>
    <row r="183" spans="1:49">
      <c r="A183" s="115">
        <v>7045762133</v>
      </c>
      <c r="C183" s="115" t="s">
        <v>19</v>
      </c>
      <c r="D183" s="115" t="s">
        <v>20</v>
      </c>
      <c r="K183" s="115" t="s">
        <v>27</v>
      </c>
      <c r="N183" s="115" t="s">
        <v>30</v>
      </c>
      <c r="O183" s="125"/>
      <c r="P183" s="125">
        <f t="shared" si="36"/>
        <v>4</v>
      </c>
      <c r="Q183" s="130">
        <f t="shared" si="37"/>
        <v>0.75</v>
      </c>
      <c r="R183" s="125"/>
      <c r="S183" s="125">
        <f t="shared" si="38"/>
        <v>0</v>
      </c>
      <c r="T183" s="125">
        <f t="shared" si="39"/>
        <v>0.75</v>
      </c>
      <c r="U183" s="125">
        <f t="shared" si="40"/>
        <v>0.75</v>
      </c>
      <c r="V183" s="126">
        <f t="shared" si="41"/>
        <v>0</v>
      </c>
      <c r="W183" s="126">
        <f t="shared" si="42"/>
        <v>0</v>
      </c>
      <c r="X183" s="126">
        <f t="shared" si="43"/>
        <v>0</v>
      </c>
      <c r="Y183" s="126">
        <f t="shared" si="44"/>
        <v>0</v>
      </c>
      <c r="Z183" s="126">
        <f t="shared" si="45"/>
        <v>0</v>
      </c>
      <c r="AA183" s="126">
        <f t="shared" si="46"/>
        <v>0</v>
      </c>
      <c r="AB183" s="126">
        <f t="shared" si="47"/>
        <v>0.75</v>
      </c>
      <c r="AC183" s="126">
        <f t="shared" si="48"/>
        <v>0</v>
      </c>
      <c r="AD183" s="126">
        <f t="shared" si="49"/>
        <v>0</v>
      </c>
      <c r="AE183" s="126">
        <f t="shared" si="50"/>
        <v>0.75</v>
      </c>
      <c r="AF183" s="125"/>
      <c r="AG183" s="125"/>
      <c r="AH183" s="125">
        <f t="shared" si="51"/>
        <v>3</v>
      </c>
      <c r="AI183" s="125">
        <f t="shared" si="52"/>
        <v>4</v>
      </c>
      <c r="AJ183" s="125" t="str">
        <f t="shared" si="53"/>
        <v>Correct</v>
      </c>
      <c r="AK183" s="125"/>
      <c r="AL183" s="115" t="s">
        <v>83</v>
      </c>
      <c r="AM183" s="115">
        <v>50</v>
      </c>
      <c r="AN183" s="115" t="s">
        <v>181</v>
      </c>
      <c r="AO183" s="115" t="s">
        <v>231</v>
      </c>
      <c r="AP183" s="115" t="s">
        <v>85</v>
      </c>
      <c r="AR183" s="115" t="s">
        <v>87</v>
      </c>
      <c r="AS183" s="115" t="s">
        <v>100</v>
      </c>
      <c r="AT183" s="115" t="s">
        <v>109</v>
      </c>
      <c r="AU183" s="115" t="s">
        <v>106</v>
      </c>
      <c r="AV183" s="115" t="s">
        <v>91</v>
      </c>
      <c r="AW183" s="115" t="s">
        <v>86</v>
      </c>
    </row>
    <row r="184" spans="1:49">
      <c r="A184" s="115">
        <v>7011079591</v>
      </c>
      <c r="B184" s="115" t="s">
        <v>18</v>
      </c>
      <c r="C184" s="115" t="s">
        <v>19</v>
      </c>
      <c r="D184" s="115" t="s">
        <v>20</v>
      </c>
      <c r="K184" s="115" t="s">
        <v>27</v>
      </c>
      <c r="M184" s="115" t="s">
        <v>29</v>
      </c>
      <c r="O184" s="125"/>
      <c r="P184" s="125">
        <f t="shared" si="36"/>
        <v>5</v>
      </c>
      <c r="Q184" s="130">
        <f t="shared" si="37"/>
        <v>0.6</v>
      </c>
      <c r="R184" s="125"/>
      <c r="S184" s="125">
        <f t="shared" si="38"/>
        <v>0.6</v>
      </c>
      <c r="T184" s="125">
        <f t="shared" si="39"/>
        <v>0.6</v>
      </c>
      <c r="U184" s="125">
        <f t="shared" si="40"/>
        <v>0.6</v>
      </c>
      <c r="V184" s="126">
        <f t="shared" si="41"/>
        <v>0</v>
      </c>
      <c r="W184" s="126">
        <f t="shared" si="42"/>
        <v>0</v>
      </c>
      <c r="X184" s="126">
        <f t="shared" si="43"/>
        <v>0</v>
      </c>
      <c r="Y184" s="126">
        <f t="shared" si="44"/>
        <v>0</v>
      </c>
      <c r="Z184" s="126">
        <f t="shared" si="45"/>
        <v>0</v>
      </c>
      <c r="AA184" s="126">
        <f t="shared" si="46"/>
        <v>0</v>
      </c>
      <c r="AB184" s="126">
        <f t="shared" si="47"/>
        <v>0.6</v>
      </c>
      <c r="AC184" s="126">
        <f t="shared" si="48"/>
        <v>0</v>
      </c>
      <c r="AD184" s="126">
        <f t="shared" si="49"/>
        <v>0.6</v>
      </c>
      <c r="AE184" s="126">
        <f t="shared" si="50"/>
        <v>0</v>
      </c>
      <c r="AF184" s="125"/>
      <c r="AG184" s="125"/>
      <c r="AH184" s="125">
        <f t="shared" si="51"/>
        <v>3</v>
      </c>
      <c r="AI184" s="125">
        <f t="shared" si="52"/>
        <v>5</v>
      </c>
      <c r="AJ184" s="125" t="str">
        <f t="shared" si="53"/>
        <v>Correct</v>
      </c>
      <c r="AK184" s="125"/>
      <c r="AL184" s="115" t="s">
        <v>83</v>
      </c>
      <c r="AM184" s="115">
        <v>55</v>
      </c>
      <c r="AN184" s="115" t="s">
        <v>181</v>
      </c>
      <c r="AO184" s="115" t="s">
        <v>204</v>
      </c>
      <c r="AP184" s="115" t="s">
        <v>85</v>
      </c>
      <c r="AQ184" s="115" t="s">
        <v>91</v>
      </c>
      <c r="AR184" s="115" t="s">
        <v>87</v>
      </c>
      <c r="AS184" s="115" t="s">
        <v>101</v>
      </c>
      <c r="AT184" s="115" t="s">
        <v>89</v>
      </c>
      <c r="AU184" s="115" t="s">
        <v>90</v>
      </c>
      <c r="AV184" s="115" t="s">
        <v>91</v>
      </c>
      <c r="AW184" s="115" t="s">
        <v>91</v>
      </c>
    </row>
    <row r="185" spans="1:49">
      <c r="A185" s="115">
        <v>7045795942</v>
      </c>
      <c r="D185" s="115" t="s">
        <v>20</v>
      </c>
      <c r="I185" s="115" t="s">
        <v>25</v>
      </c>
      <c r="N185" s="115" t="s">
        <v>30</v>
      </c>
      <c r="O185" s="125"/>
      <c r="P185" s="125">
        <f t="shared" si="36"/>
        <v>3</v>
      </c>
      <c r="Q185" s="130">
        <f t="shared" si="37"/>
        <v>1</v>
      </c>
      <c r="R185" s="125"/>
      <c r="S185" s="125">
        <f t="shared" si="38"/>
        <v>0</v>
      </c>
      <c r="T185" s="125">
        <f t="shared" si="39"/>
        <v>0</v>
      </c>
      <c r="U185" s="125">
        <f t="shared" si="40"/>
        <v>1</v>
      </c>
      <c r="V185" s="126">
        <f t="shared" si="41"/>
        <v>0</v>
      </c>
      <c r="W185" s="126">
        <f t="shared" si="42"/>
        <v>0</v>
      </c>
      <c r="X185" s="126">
        <f t="shared" si="43"/>
        <v>0</v>
      </c>
      <c r="Y185" s="126">
        <f t="shared" si="44"/>
        <v>0</v>
      </c>
      <c r="Z185" s="126">
        <f t="shared" si="45"/>
        <v>1</v>
      </c>
      <c r="AA185" s="126">
        <f t="shared" si="46"/>
        <v>0</v>
      </c>
      <c r="AB185" s="126">
        <f t="shared" si="47"/>
        <v>0</v>
      </c>
      <c r="AC185" s="126">
        <f t="shared" si="48"/>
        <v>0</v>
      </c>
      <c r="AD185" s="126">
        <f t="shared" si="49"/>
        <v>0</v>
      </c>
      <c r="AE185" s="126">
        <f t="shared" si="50"/>
        <v>1</v>
      </c>
      <c r="AF185" s="125"/>
      <c r="AG185" s="125"/>
      <c r="AH185" s="125">
        <f t="shared" si="51"/>
        <v>3</v>
      </c>
      <c r="AI185" s="125">
        <f t="shared" si="52"/>
        <v>3</v>
      </c>
      <c r="AJ185" s="125" t="str">
        <f t="shared" si="53"/>
        <v>Correct</v>
      </c>
      <c r="AK185" s="125"/>
      <c r="AL185" s="115" t="s">
        <v>83</v>
      </c>
      <c r="AM185" s="115">
        <v>67</v>
      </c>
      <c r="AN185" s="115" t="s">
        <v>181</v>
      </c>
      <c r="AO185" s="115" t="s">
        <v>186</v>
      </c>
      <c r="AP185" s="115" t="s">
        <v>85</v>
      </c>
      <c r="AR185" s="115" t="s">
        <v>87</v>
      </c>
      <c r="AS185" s="115" t="s">
        <v>104</v>
      </c>
      <c r="AT185" s="115" t="s">
        <v>102</v>
      </c>
      <c r="AU185" s="115" t="s">
        <v>106</v>
      </c>
      <c r="AV185" s="115" t="s">
        <v>91</v>
      </c>
      <c r="AW185" s="115" t="s">
        <v>91</v>
      </c>
    </row>
    <row r="186" spans="1:49">
      <c r="A186" s="115">
        <v>6985144629</v>
      </c>
      <c r="I186" s="115" t="s">
        <v>25</v>
      </c>
      <c r="M186" s="115" t="s">
        <v>29</v>
      </c>
      <c r="N186" s="115" t="s">
        <v>30</v>
      </c>
      <c r="O186" s="125"/>
      <c r="P186" s="125">
        <f t="shared" si="36"/>
        <v>3</v>
      </c>
      <c r="Q186" s="130">
        <f t="shared" si="37"/>
        <v>1</v>
      </c>
      <c r="R186" s="125"/>
      <c r="S186" s="125">
        <f t="shared" si="38"/>
        <v>0</v>
      </c>
      <c r="T186" s="125">
        <f t="shared" si="39"/>
        <v>0</v>
      </c>
      <c r="U186" s="125">
        <f t="shared" si="40"/>
        <v>0</v>
      </c>
      <c r="V186" s="126">
        <f t="shared" si="41"/>
        <v>0</v>
      </c>
      <c r="W186" s="126">
        <f t="shared" si="42"/>
        <v>0</v>
      </c>
      <c r="X186" s="126">
        <f t="shared" si="43"/>
        <v>0</v>
      </c>
      <c r="Y186" s="126">
        <f t="shared" si="44"/>
        <v>0</v>
      </c>
      <c r="Z186" s="126">
        <f t="shared" si="45"/>
        <v>1</v>
      </c>
      <c r="AA186" s="126">
        <f t="shared" si="46"/>
        <v>0</v>
      </c>
      <c r="AB186" s="126">
        <f t="shared" si="47"/>
        <v>0</v>
      </c>
      <c r="AC186" s="126">
        <f t="shared" si="48"/>
        <v>0</v>
      </c>
      <c r="AD186" s="126">
        <f t="shared" si="49"/>
        <v>1</v>
      </c>
      <c r="AE186" s="126">
        <f t="shared" si="50"/>
        <v>1</v>
      </c>
      <c r="AF186" s="125"/>
      <c r="AG186" s="125"/>
      <c r="AH186" s="125">
        <f t="shared" si="51"/>
        <v>3</v>
      </c>
      <c r="AI186" s="125">
        <f t="shared" si="52"/>
        <v>3</v>
      </c>
      <c r="AJ186" s="125" t="str">
        <f t="shared" si="53"/>
        <v>Correct</v>
      </c>
      <c r="AK186" s="125"/>
      <c r="AL186" s="115" t="s">
        <v>83</v>
      </c>
      <c r="AM186" s="115">
        <v>77</v>
      </c>
      <c r="AN186" s="115" t="s">
        <v>181</v>
      </c>
      <c r="AO186" s="115" t="s">
        <v>206</v>
      </c>
      <c r="AP186" s="115" t="s">
        <v>107</v>
      </c>
      <c r="AQ186" s="115" t="s">
        <v>86</v>
      </c>
      <c r="AR186" s="115" t="s">
        <v>87</v>
      </c>
      <c r="AS186" s="115" t="s">
        <v>96</v>
      </c>
      <c r="AT186" s="115" t="s">
        <v>111</v>
      </c>
      <c r="AU186" s="115" t="s">
        <v>106</v>
      </c>
      <c r="AV186" s="115" t="s">
        <v>91</v>
      </c>
      <c r="AW186" s="115" t="s">
        <v>86</v>
      </c>
    </row>
    <row r="187" spans="1:49">
      <c r="A187" s="115">
        <v>5578005003</v>
      </c>
      <c r="I187" s="115" t="s">
        <v>25</v>
      </c>
      <c r="M187" s="115" t="s">
        <v>29</v>
      </c>
      <c r="O187" s="125"/>
      <c r="P187" s="125">
        <f t="shared" si="36"/>
        <v>2</v>
      </c>
      <c r="Q187" s="130">
        <f t="shared" si="37"/>
        <v>1.5</v>
      </c>
      <c r="R187" s="125"/>
      <c r="S187" s="125">
        <f t="shared" si="38"/>
        <v>0</v>
      </c>
      <c r="T187" s="125">
        <f t="shared" si="39"/>
        <v>0</v>
      </c>
      <c r="U187" s="125">
        <f t="shared" si="40"/>
        <v>0</v>
      </c>
      <c r="V187" s="126">
        <f t="shared" si="41"/>
        <v>0</v>
      </c>
      <c r="W187" s="126">
        <f t="shared" si="42"/>
        <v>0</v>
      </c>
      <c r="X187" s="126">
        <f t="shared" si="43"/>
        <v>0</v>
      </c>
      <c r="Y187" s="126">
        <f t="shared" si="44"/>
        <v>0</v>
      </c>
      <c r="Z187" s="126">
        <f t="shared" si="45"/>
        <v>1</v>
      </c>
      <c r="AA187" s="126">
        <f t="shared" si="46"/>
        <v>0</v>
      </c>
      <c r="AB187" s="126">
        <f t="shared" si="47"/>
        <v>0</v>
      </c>
      <c r="AC187" s="126">
        <f t="shared" si="48"/>
        <v>0</v>
      </c>
      <c r="AD187" s="126">
        <f t="shared" si="49"/>
        <v>1</v>
      </c>
      <c r="AE187" s="126">
        <f t="shared" si="50"/>
        <v>0</v>
      </c>
      <c r="AF187" s="125"/>
      <c r="AG187" s="125"/>
      <c r="AH187" s="125">
        <f t="shared" si="51"/>
        <v>2</v>
      </c>
      <c r="AI187" s="125">
        <f t="shared" si="52"/>
        <v>2</v>
      </c>
      <c r="AJ187" s="125" t="str">
        <f t="shared" si="53"/>
        <v>Correct</v>
      </c>
      <c r="AK187" s="125"/>
      <c r="AL187" s="115" t="s">
        <v>99</v>
      </c>
      <c r="AM187" s="115">
        <v>90</v>
      </c>
      <c r="AN187" s="115" t="s">
        <v>432</v>
      </c>
      <c r="AP187" s="115" t="s">
        <v>85</v>
      </c>
      <c r="AQ187" s="115" t="s">
        <v>86</v>
      </c>
      <c r="AR187" s="115" t="s">
        <v>87</v>
      </c>
      <c r="AS187" s="115" t="s">
        <v>101</v>
      </c>
      <c r="AT187" s="115" t="s">
        <v>111</v>
      </c>
      <c r="AU187" s="115" t="s">
        <v>106</v>
      </c>
      <c r="AV187" s="115" t="s">
        <v>91</v>
      </c>
      <c r="AW187" s="115" t="s">
        <v>86</v>
      </c>
    </row>
    <row r="188" spans="1:49">
      <c r="A188" s="115">
        <v>5584555328</v>
      </c>
      <c r="B188" s="115" t="s">
        <v>18</v>
      </c>
      <c r="C188" s="115" t="s">
        <v>19</v>
      </c>
      <c r="E188" s="115" t="s">
        <v>21</v>
      </c>
      <c r="O188" s="125"/>
      <c r="P188" s="125">
        <f t="shared" si="36"/>
        <v>3</v>
      </c>
      <c r="Q188" s="130">
        <f t="shared" si="37"/>
        <v>1</v>
      </c>
      <c r="R188" s="125"/>
      <c r="S188" s="125">
        <f t="shared" si="38"/>
        <v>1</v>
      </c>
      <c r="T188" s="125">
        <f t="shared" si="39"/>
        <v>1</v>
      </c>
      <c r="U188" s="125">
        <f t="shared" si="40"/>
        <v>0</v>
      </c>
      <c r="V188" s="126">
        <f t="shared" si="41"/>
        <v>1</v>
      </c>
      <c r="W188" s="126">
        <f t="shared" si="42"/>
        <v>0</v>
      </c>
      <c r="X188" s="126">
        <f t="shared" si="43"/>
        <v>0</v>
      </c>
      <c r="Y188" s="126">
        <f t="shared" si="44"/>
        <v>0</v>
      </c>
      <c r="Z188" s="126">
        <f t="shared" si="45"/>
        <v>0</v>
      </c>
      <c r="AA188" s="126">
        <f t="shared" si="46"/>
        <v>0</v>
      </c>
      <c r="AB188" s="126">
        <f t="shared" si="47"/>
        <v>0</v>
      </c>
      <c r="AC188" s="126">
        <f t="shared" si="48"/>
        <v>0</v>
      </c>
      <c r="AD188" s="126">
        <f t="shared" si="49"/>
        <v>0</v>
      </c>
      <c r="AE188" s="126">
        <f t="shared" si="50"/>
        <v>0</v>
      </c>
      <c r="AF188" s="125"/>
      <c r="AG188" s="125"/>
      <c r="AH188" s="125">
        <f t="shared" si="51"/>
        <v>3</v>
      </c>
      <c r="AI188" s="125">
        <f t="shared" si="52"/>
        <v>3</v>
      </c>
      <c r="AJ188" s="125" t="str">
        <f t="shared" si="53"/>
        <v>Correct</v>
      </c>
      <c r="AK188" s="125"/>
      <c r="AL188" s="115" t="s">
        <v>83</v>
      </c>
      <c r="AM188" s="115">
        <v>58</v>
      </c>
      <c r="AN188" s="115" t="s">
        <v>181</v>
      </c>
    </row>
    <row r="189" spans="1:49">
      <c r="A189" s="115">
        <v>7044841420</v>
      </c>
      <c r="C189" s="115" t="s">
        <v>19</v>
      </c>
      <c r="D189" s="115" t="s">
        <v>20</v>
      </c>
      <c r="N189" s="115" t="s">
        <v>30</v>
      </c>
      <c r="O189" s="125"/>
      <c r="P189" s="125">
        <f t="shared" si="36"/>
        <v>3</v>
      </c>
      <c r="Q189" s="130">
        <f t="shared" si="37"/>
        <v>1</v>
      </c>
      <c r="R189" s="125"/>
      <c r="S189" s="125">
        <f t="shared" si="38"/>
        <v>0</v>
      </c>
      <c r="T189" s="125">
        <f t="shared" si="39"/>
        <v>1</v>
      </c>
      <c r="U189" s="125">
        <f t="shared" si="40"/>
        <v>1</v>
      </c>
      <c r="V189" s="126">
        <f t="shared" si="41"/>
        <v>0</v>
      </c>
      <c r="W189" s="126">
        <f t="shared" si="42"/>
        <v>0</v>
      </c>
      <c r="X189" s="126">
        <f t="shared" si="43"/>
        <v>0</v>
      </c>
      <c r="Y189" s="126">
        <f t="shared" si="44"/>
        <v>0</v>
      </c>
      <c r="Z189" s="126">
        <f t="shared" si="45"/>
        <v>0</v>
      </c>
      <c r="AA189" s="126">
        <f t="shared" si="46"/>
        <v>0</v>
      </c>
      <c r="AB189" s="126">
        <f t="shared" si="47"/>
        <v>0</v>
      </c>
      <c r="AC189" s="126">
        <f t="shared" si="48"/>
        <v>0</v>
      </c>
      <c r="AD189" s="126">
        <f t="shared" si="49"/>
        <v>0</v>
      </c>
      <c r="AE189" s="126">
        <f t="shared" si="50"/>
        <v>1</v>
      </c>
      <c r="AF189" s="125"/>
      <c r="AG189" s="125"/>
      <c r="AH189" s="125">
        <f t="shared" si="51"/>
        <v>3</v>
      </c>
      <c r="AI189" s="125">
        <f t="shared" si="52"/>
        <v>3</v>
      </c>
      <c r="AJ189" s="125" t="str">
        <f t="shared" si="53"/>
        <v>Correct</v>
      </c>
      <c r="AK189" s="125"/>
      <c r="AL189" s="115" t="s">
        <v>99</v>
      </c>
      <c r="AM189" s="115">
        <v>62</v>
      </c>
      <c r="AN189" s="115" t="s">
        <v>181</v>
      </c>
      <c r="AO189" s="115" t="s">
        <v>220</v>
      </c>
      <c r="AP189" s="115" t="s">
        <v>85</v>
      </c>
      <c r="AQ189" s="115" t="s">
        <v>86</v>
      </c>
      <c r="AR189" s="115" t="s">
        <v>87</v>
      </c>
      <c r="AS189" s="115" t="s">
        <v>88</v>
      </c>
      <c r="AT189" s="115" t="s">
        <v>111</v>
      </c>
      <c r="AU189" s="115" t="s">
        <v>106</v>
      </c>
      <c r="AV189" s="115" t="s">
        <v>91</v>
      </c>
      <c r="AW189" s="115" t="s">
        <v>91</v>
      </c>
    </row>
    <row r="190" spans="1:49">
      <c r="A190" s="115">
        <v>7045794933</v>
      </c>
      <c r="C190" s="115" t="s">
        <v>19</v>
      </c>
      <c r="G190" s="115" t="s">
        <v>23</v>
      </c>
      <c r="M190" s="115" t="s">
        <v>29</v>
      </c>
      <c r="O190" s="125"/>
      <c r="P190" s="125">
        <f t="shared" si="36"/>
        <v>3</v>
      </c>
      <c r="Q190" s="130">
        <f t="shared" si="37"/>
        <v>1</v>
      </c>
      <c r="R190" s="125"/>
      <c r="S190" s="125">
        <f t="shared" si="38"/>
        <v>0</v>
      </c>
      <c r="T190" s="125">
        <f t="shared" si="39"/>
        <v>1</v>
      </c>
      <c r="U190" s="125">
        <f t="shared" si="40"/>
        <v>0</v>
      </c>
      <c r="V190" s="126">
        <f t="shared" si="41"/>
        <v>0</v>
      </c>
      <c r="W190" s="126">
        <f t="shared" si="42"/>
        <v>0</v>
      </c>
      <c r="X190" s="126">
        <f t="shared" si="43"/>
        <v>1</v>
      </c>
      <c r="Y190" s="126">
        <f t="shared" si="44"/>
        <v>0</v>
      </c>
      <c r="Z190" s="126">
        <f t="shared" si="45"/>
        <v>0</v>
      </c>
      <c r="AA190" s="126">
        <f t="shared" si="46"/>
        <v>0</v>
      </c>
      <c r="AB190" s="126">
        <f t="shared" si="47"/>
        <v>0</v>
      </c>
      <c r="AC190" s="126">
        <f t="shared" si="48"/>
        <v>0</v>
      </c>
      <c r="AD190" s="126">
        <f t="shared" si="49"/>
        <v>1</v>
      </c>
      <c r="AE190" s="126">
        <f t="shared" si="50"/>
        <v>0</v>
      </c>
      <c r="AF190" s="125"/>
      <c r="AG190" s="125"/>
      <c r="AH190" s="125">
        <f t="shared" si="51"/>
        <v>3</v>
      </c>
      <c r="AI190" s="125">
        <f t="shared" si="52"/>
        <v>3</v>
      </c>
      <c r="AJ190" s="125" t="str">
        <f t="shared" si="53"/>
        <v>Correct</v>
      </c>
      <c r="AK190" s="125"/>
      <c r="AL190" s="115" t="s">
        <v>83</v>
      </c>
      <c r="AM190" s="115">
        <v>74</v>
      </c>
      <c r="AN190" s="115" t="s">
        <v>181</v>
      </c>
      <c r="AO190" s="115" t="s">
        <v>194</v>
      </c>
      <c r="AP190" s="115" t="s">
        <v>85</v>
      </c>
      <c r="AT190" s="115" t="s">
        <v>94</v>
      </c>
      <c r="AU190" s="115" t="s">
        <v>106</v>
      </c>
      <c r="AV190" s="115" t="s">
        <v>91</v>
      </c>
      <c r="AW190" s="115" t="s">
        <v>91</v>
      </c>
    </row>
    <row r="191" spans="1:49">
      <c r="A191" s="115">
        <v>7008116430</v>
      </c>
      <c r="D191" s="115" t="s">
        <v>20</v>
      </c>
      <c r="E191" s="115" t="s">
        <v>21</v>
      </c>
      <c r="I191" s="115" t="s">
        <v>25</v>
      </c>
      <c r="O191" s="125"/>
      <c r="P191" s="125">
        <f t="shared" si="36"/>
        <v>3</v>
      </c>
      <c r="Q191" s="130">
        <f t="shared" si="37"/>
        <v>1</v>
      </c>
      <c r="R191" s="125"/>
      <c r="S191" s="125">
        <f t="shared" si="38"/>
        <v>0</v>
      </c>
      <c r="T191" s="125">
        <f t="shared" si="39"/>
        <v>0</v>
      </c>
      <c r="U191" s="125">
        <f t="shared" si="40"/>
        <v>1</v>
      </c>
      <c r="V191" s="126">
        <f t="shared" si="41"/>
        <v>1</v>
      </c>
      <c r="W191" s="126">
        <f t="shared" si="42"/>
        <v>0</v>
      </c>
      <c r="X191" s="126">
        <f t="shared" si="43"/>
        <v>0</v>
      </c>
      <c r="Y191" s="126">
        <f t="shared" si="44"/>
        <v>0</v>
      </c>
      <c r="Z191" s="126">
        <f t="shared" si="45"/>
        <v>1</v>
      </c>
      <c r="AA191" s="126">
        <f t="shared" si="46"/>
        <v>0</v>
      </c>
      <c r="AB191" s="126">
        <f t="shared" si="47"/>
        <v>0</v>
      </c>
      <c r="AC191" s="126">
        <f t="shared" si="48"/>
        <v>0</v>
      </c>
      <c r="AD191" s="126">
        <f t="shared" si="49"/>
        <v>0</v>
      </c>
      <c r="AE191" s="126">
        <f t="shared" si="50"/>
        <v>0</v>
      </c>
      <c r="AF191" s="125"/>
      <c r="AG191" s="125"/>
      <c r="AH191" s="125">
        <f t="shared" si="51"/>
        <v>3</v>
      </c>
      <c r="AI191" s="125">
        <f t="shared" si="52"/>
        <v>3</v>
      </c>
      <c r="AJ191" s="125" t="str">
        <f t="shared" si="53"/>
        <v>Correct</v>
      </c>
      <c r="AK191" s="125"/>
      <c r="AL191" s="115" t="s">
        <v>83</v>
      </c>
      <c r="AM191" s="115">
        <v>71</v>
      </c>
      <c r="AN191" s="115" t="s">
        <v>84</v>
      </c>
      <c r="AO191" s="115" t="s">
        <v>144</v>
      </c>
      <c r="AP191" s="115" t="s">
        <v>85</v>
      </c>
      <c r="AQ191" s="115" t="s">
        <v>86</v>
      </c>
      <c r="AR191" s="115" t="s">
        <v>87</v>
      </c>
      <c r="AT191" s="115" t="s">
        <v>94</v>
      </c>
      <c r="AU191" s="115" t="s">
        <v>106</v>
      </c>
      <c r="AV191" s="115" t="s">
        <v>91</v>
      </c>
      <c r="AW191" s="115" t="s">
        <v>91</v>
      </c>
    </row>
    <row r="192" spans="1:49">
      <c r="A192" s="115">
        <v>5587888328</v>
      </c>
      <c r="D192" s="115" t="s">
        <v>20</v>
      </c>
      <c r="I192" s="115" t="s">
        <v>25</v>
      </c>
      <c r="N192" s="115" t="s">
        <v>30</v>
      </c>
      <c r="O192" s="125"/>
      <c r="P192" s="125">
        <f t="shared" si="36"/>
        <v>3</v>
      </c>
      <c r="Q192" s="130">
        <f t="shared" si="37"/>
        <v>1</v>
      </c>
      <c r="R192" s="125"/>
      <c r="S192" s="125">
        <f t="shared" si="38"/>
        <v>0</v>
      </c>
      <c r="T192" s="125">
        <f t="shared" si="39"/>
        <v>0</v>
      </c>
      <c r="U192" s="125">
        <f t="shared" si="40"/>
        <v>1</v>
      </c>
      <c r="V192" s="126">
        <f t="shared" si="41"/>
        <v>0</v>
      </c>
      <c r="W192" s="126">
        <f t="shared" si="42"/>
        <v>0</v>
      </c>
      <c r="X192" s="126">
        <f t="shared" si="43"/>
        <v>0</v>
      </c>
      <c r="Y192" s="126">
        <f t="shared" si="44"/>
        <v>0</v>
      </c>
      <c r="Z192" s="126">
        <f t="shared" si="45"/>
        <v>1</v>
      </c>
      <c r="AA192" s="126">
        <f t="shared" si="46"/>
        <v>0</v>
      </c>
      <c r="AB192" s="126">
        <f t="shared" si="47"/>
        <v>0</v>
      </c>
      <c r="AC192" s="126">
        <f t="shared" si="48"/>
        <v>0</v>
      </c>
      <c r="AD192" s="126">
        <f t="shared" si="49"/>
        <v>0</v>
      </c>
      <c r="AE192" s="126">
        <f t="shared" si="50"/>
        <v>1</v>
      </c>
      <c r="AF192" s="125"/>
      <c r="AG192" s="125"/>
      <c r="AH192" s="125">
        <f t="shared" si="51"/>
        <v>3</v>
      </c>
      <c r="AI192" s="125">
        <f t="shared" si="52"/>
        <v>3</v>
      </c>
      <c r="AJ192" s="125" t="str">
        <f t="shared" si="53"/>
        <v>Correct</v>
      </c>
      <c r="AK192" s="125"/>
      <c r="AL192" s="115" t="s">
        <v>83</v>
      </c>
      <c r="AM192" s="115">
        <v>47</v>
      </c>
      <c r="AN192" s="115" t="s">
        <v>181</v>
      </c>
      <c r="AO192" s="115" t="s">
        <v>209</v>
      </c>
      <c r="AP192" s="115" t="s">
        <v>85</v>
      </c>
      <c r="AQ192" s="115" t="s">
        <v>86</v>
      </c>
      <c r="AR192" s="115" t="s">
        <v>87</v>
      </c>
      <c r="AS192" s="115" t="s">
        <v>88</v>
      </c>
      <c r="AT192" s="115" t="s">
        <v>111</v>
      </c>
      <c r="AU192" s="115" t="s">
        <v>90</v>
      </c>
      <c r="AV192" s="115" t="s">
        <v>91</v>
      </c>
      <c r="AW192" s="115" t="s">
        <v>91</v>
      </c>
    </row>
    <row r="193" spans="1:49">
      <c r="A193" s="115">
        <v>7044855191</v>
      </c>
      <c r="C193" s="115" t="s">
        <v>19</v>
      </c>
      <c r="E193" s="115" t="s">
        <v>21</v>
      </c>
      <c r="K193" s="115" t="s">
        <v>27</v>
      </c>
      <c r="M193" s="115" t="s">
        <v>29</v>
      </c>
      <c r="O193" s="125"/>
      <c r="P193" s="125">
        <f t="shared" si="36"/>
        <v>4</v>
      </c>
      <c r="Q193" s="130">
        <f t="shared" si="37"/>
        <v>0.75</v>
      </c>
      <c r="R193" s="125"/>
      <c r="S193" s="125">
        <f t="shared" si="38"/>
        <v>0</v>
      </c>
      <c r="T193" s="125">
        <f t="shared" si="39"/>
        <v>0.75</v>
      </c>
      <c r="U193" s="125">
        <f t="shared" si="40"/>
        <v>0</v>
      </c>
      <c r="V193" s="126">
        <f t="shared" si="41"/>
        <v>0.75</v>
      </c>
      <c r="W193" s="126">
        <f t="shared" si="42"/>
        <v>0</v>
      </c>
      <c r="X193" s="126">
        <f t="shared" si="43"/>
        <v>0</v>
      </c>
      <c r="Y193" s="126">
        <f t="shared" si="44"/>
        <v>0</v>
      </c>
      <c r="Z193" s="126">
        <f t="shared" si="45"/>
        <v>0</v>
      </c>
      <c r="AA193" s="126">
        <f t="shared" si="46"/>
        <v>0</v>
      </c>
      <c r="AB193" s="126">
        <f t="shared" si="47"/>
        <v>0.75</v>
      </c>
      <c r="AC193" s="126">
        <f t="shared" si="48"/>
        <v>0</v>
      </c>
      <c r="AD193" s="126">
        <f t="shared" si="49"/>
        <v>0.75</v>
      </c>
      <c r="AE193" s="126">
        <f t="shared" si="50"/>
        <v>0</v>
      </c>
      <c r="AF193" s="125"/>
      <c r="AG193" s="125"/>
      <c r="AH193" s="125">
        <f t="shared" si="51"/>
        <v>3</v>
      </c>
      <c r="AI193" s="125">
        <f t="shared" si="52"/>
        <v>4</v>
      </c>
      <c r="AJ193" s="125" t="str">
        <f t="shared" si="53"/>
        <v>Correct</v>
      </c>
      <c r="AK193" s="125"/>
      <c r="AL193" s="115" t="s">
        <v>83</v>
      </c>
      <c r="AM193" s="115">
        <v>70</v>
      </c>
      <c r="AN193" s="115" t="s">
        <v>432</v>
      </c>
      <c r="AP193" s="115" t="s">
        <v>85</v>
      </c>
      <c r="AQ193" s="115" t="s">
        <v>86</v>
      </c>
      <c r="AU193" s="115" t="s">
        <v>106</v>
      </c>
      <c r="AV193" s="115" t="s">
        <v>91</v>
      </c>
      <c r="AW193" s="115" t="s">
        <v>91</v>
      </c>
    </row>
    <row r="194" spans="1:49">
      <c r="A194" s="115">
        <v>7044846920</v>
      </c>
      <c r="O194" s="125"/>
      <c r="P194" s="125">
        <f t="shared" ref="P194:P257" si="54">COUNTA(B194:N194)</f>
        <v>0</v>
      </c>
      <c r="Q194" s="130" t="e">
        <f t="shared" ref="Q194:Q257" si="55">3/P194</f>
        <v>#DIV/0!</v>
      </c>
      <c r="R194" s="125"/>
      <c r="S194" s="125">
        <f t="shared" ref="S194:S257" si="56">IF($P194&lt;3,IF($B194=$B$1,1,0),IF($B194=$B$1,$Q194,0))</f>
        <v>0</v>
      </c>
      <c r="T194" s="125">
        <f t="shared" ref="T194:T257" si="57">IF($P194&lt;3,IF($C194=$C$1,1,0),IF($C194=$C$1,$Q194,0))</f>
        <v>0</v>
      </c>
      <c r="U194" s="125">
        <f t="shared" ref="U194:U257" si="58">IF($P194&lt;3,IF($D194=$D$1,1,0),IF($D194=$D$1,$Q194,0))</f>
        <v>0</v>
      </c>
      <c r="V194" s="126">
        <f t="shared" ref="V194:V257" si="59">IF($P194&lt;3,IF($E194=$E$1,1,0),IF($E194=$E$1,$Q194,0))</f>
        <v>0</v>
      </c>
      <c r="W194" s="126">
        <f t="shared" ref="W194:W257" si="60">IF($P194&lt;3,IF($F194=$F$1,1,0),IF($F194=$F$1,$Q194,0))</f>
        <v>0</v>
      </c>
      <c r="X194" s="126">
        <f t="shared" ref="X194:X257" si="61">IF($P194&lt;3,IF($G194=$G$1,1,0),IF($G194=$G$1,$Q194,0))</f>
        <v>0</v>
      </c>
      <c r="Y194" s="126">
        <f t="shared" ref="Y194:Y257" si="62">IF($P194&lt;3,IF($H194=$H$1,1,0),IF($H194=$H$1,$Q194,0))</f>
        <v>0</v>
      </c>
      <c r="Z194" s="126">
        <f t="shared" ref="Z194:Z257" si="63">IF($P194&lt;3,IF($I194=$I$1,1,0),IF($I194=$I$1,$Q194,0))</f>
        <v>0</v>
      </c>
      <c r="AA194" s="126">
        <f t="shared" ref="AA194:AA257" si="64">IF($P194&lt;3,IF($J194=$J$1,1,0),IF($J194=$J$1,$Q194,0))</f>
        <v>0</v>
      </c>
      <c r="AB194" s="126">
        <f t="shared" ref="AB194:AB257" si="65">IF($P194&lt;3,IF($K194=$K$1,1,0),IF($K194=$K$1,$Q194,0))</f>
        <v>0</v>
      </c>
      <c r="AC194" s="126">
        <f t="shared" ref="AC194:AC257" si="66">IF($P194&lt;3,IF($L194=$L$1,1,0),IF($L194=$L$1,$Q194,0))</f>
        <v>0</v>
      </c>
      <c r="AD194" s="126">
        <f t="shared" ref="AD194:AD257" si="67">IF($P194&lt;3,IF($M194=$M$1,1,0),IF($M194=$M$1,$Q194,0))</f>
        <v>0</v>
      </c>
      <c r="AE194" s="126">
        <f t="shared" ref="AE194:AE257" si="68">IF($P194&lt;3,IF($N194=$N$1,1,0),IF($N194=$N$1,$Q194,0))</f>
        <v>0</v>
      </c>
      <c r="AF194" s="125"/>
      <c r="AG194" s="125"/>
      <c r="AH194" s="125">
        <f t="shared" ref="AH194:AH257" si="69">SUM(S194:AE194)</f>
        <v>0</v>
      </c>
      <c r="AI194" s="125">
        <f t="shared" ref="AI194:AI257" si="70">P194</f>
        <v>0</v>
      </c>
      <c r="AJ194" s="125" t="str">
        <f t="shared" ref="AJ194:AJ257" si="71">IF(AH194=AI194,"Correct",IF(AH194=3,"Correct","Wrong"))</f>
        <v>Correct</v>
      </c>
      <c r="AK194" s="125"/>
      <c r="AL194" s="115" t="s">
        <v>99</v>
      </c>
      <c r="AM194" s="115">
        <v>57</v>
      </c>
      <c r="AN194" s="115" t="s">
        <v>84</v>
      </c>
      <c r="AO194" s="115" t="s">
        <v>150</v>
      </c>
      <c r="AP194" s="115" t="s">
        <v>85</v>
      </c>
      <c r="AQ194" s="115" t="s">
        <v>86</v>
      </c>
      <c r="AR194" s="115" t="s">
        <v>87</v>
      </c>
      <c r="AS194" s="115" t="s">
        <v>101</v>
      </c>
      <c r="AT194" s="115" t="s">
        <v>89</v>
      </c>
      <c r="AU194" s="115" t="s">
        <v>90</v>
      </c>
      <c r="AV194" s="115" t="s">
        <v>91</v>
      </c>
      <c r="AW194" s="115" t="s">
        <v>91</v>
      </c>
    </row>
    <row r="195" spans="1:49">
      <c r="A195" s="115">
        <v>7011272399</v>
      </c>
      <c r="E195" s="115" t="s">
        <v>21</v>
      </c>
      <c r="I195" s="115" t="s">
        <v>25</v>
      </c>
      <c r="J195" s="115" t="s">
        <v>26</v>
      </c>
      <c r="O195" s="125"/>
      <c r="P195" s="125">
        <f t="shared" si="54"/>
        <v>3</v>
      </c>
      <c r="Q195" s="130">
        <f t="shared" si="55"/>
        <v>1</v>
      </c>
      <c r="R195" s="125"/>
      <c r="S195" s="125">
        <f t="shared" si="56"/>
        <v>0</v>
      </c>
      <c r="T195" s="125">
        <f t="shared" si="57"/>
        <v>0</v>
      </c>
      <c r="U195" s="125">
        <f t="shared" si="58"/>
        <v>0</v>
      </c>
      <c r="V195" s="126">
        <f t="shared" si="59"/>
        <v>1</v>
      </c>
      <c r="W195" s="126">
        <f t="shared" si="60"/>
        <v>0</v>
      </c>
      <c r="X195" s="126">
        <f t="shared" si="61"/>
        <v>0</v>
      </c>
      <c r="Y195" s="126">
        <f t="shared" si="62"/>
        <v>0</v>
      </c>
      <c r="Z195" s="126">
        <f t="shared" si="63"/>
        <v>1</v>
      </c>
      <c r="AA195" s="126">
        <f t="shared" si="64"/>
        <v>1</v>
      </c>
      <c r="AB195" s="126">
        <f t="shared" si="65"/>
        <v>0</v>
      </c>
      <c r="AC195" s="126">
        <f t="shared" si="66"/>
        <v>0</v>
      </c>
      <c r="AD195" s="126">
        <f t="shared" si="67"/>
        <v>0</v>
      </c>
      <c r="AE195" s="126">
        <f t="shared" si="68"/>
        <v>0</v>
      </c>
      <c r="AF195" s="125"/>
      <c r="AG195" s="125"/>
      <c r="AH195" s="125">
        <f t="shared" si="69"/>
        <v>3</v>
      </c>
      <c r="AI195" s="125">
        <f t="shared" si="70"/>
        <v>3</v>
      </c>
      <c r="AJ195" s="125" t="str">
        <f t="shared" si="71"/>
        <v>Correct</v>
      </c>
      <c r="AK195" s="125"/>
      <c r="AL195" s="115"/>
      <c r="AM195" s="115">
        <v>60</v>
      </c>
      <c r="AN195" s="115" t="s">
        <v>84</v>
      </c>
      <c r="AO195" s="115" t="s">
        <v>126</v>
      </c>
      <c r="AQ195" s="115" t="s">
        <v>86</v>
      </c>
      <c r="AR195" s="115" t="s">
        <v>87</v>
      </c>
    </row>
    <row r="196" spans="1:49">
      <c r="A196" s="115">
        <v>7011272704</v>
      </c>
      <c r="C196" s="115" t="s">
        <v>19</v>
      </c>
      <c r="D196" s="115" t="s">
        <v>20</v>
      </c>
      <c r="J196" s="115" t="s">
        <v>26</v>
      </c>
      <c r="O196" s="125"/>
      <c r="P196" s="125">
        <f t="shared" si="54"/>
        <v>3</v>
      </c>
      <c r="Q196" s="130">
        <f t="shared" si="55"/>
        <v>1</v>
      </c>
      <c r="R196" s="125"/>
      <c r="S196" s="125">
        <f t="shared" si="56"/>
        <v>0</v>
      </c>
      <c r="T196" s="125">
        <f t="shared" si="57"/>
        <v>1</v>
      </c>
      <c r="U196" s="125">
        <f t="shared" si="58"/>
        <v>1</v>
      </c>
      <c r="V196" s="126">
        <f t="shared" si="59"/>
        <v>0</v>
      </c>
      <c r="W196" s="126">
        <f t="shared" si="60"/>
        <v>0</v>
      </c>
      <c r="X196" s="126">
        <f t="shared" si="61"/>
        <v>0</v>
      </c>
      <c r="Y196" s="126">
        <f t="shared" si="62"/>
        <v>0</v>
      </c>
      <c r="Z196" s="126">
        <f t="shared" si="63"/>
        <v>0</v>
      </c>
      <c r="AA196" s="126">
        <f t="shared" si="64"/>
        <v>1</v>
      </c>
      <c r="AB196" s="126">
        <f t="shared" si="65"/>
        <v>0</v>
      </c>
      <c r="AC196" s="126">
        <f t="shared" si="66"/>
        <v>0</v>
      </c>
      <c r="AD196" s="126">
        <f t="shared" si="67"/>
        <v>0</v>
      </c>
      <c r="AE196" s="126">
        <f t="shared" si="68"/>
        <v>0</v>
      </c>
      <c r="AF196" s="125"/>
      <c r="AG196" s="125"/>
      <c r="AH196" s="125">
        <f t="shared" si="69"/>
        <v>3</v>
      </c>
      <c r="AI196" s="125">
        <f t="shared" si="70"/>
        <v>3</v>
      </c>
      <c r="AJ196" s="125" t="str">
        <f t="shared" si="71"/>
        <v>Correct</v>
      </c>
      <c r="AK196" s="125"/>
      <c r="AL196" s="115" t="s">
        <v>83</v>
      </c>
      <c r="AM196" s="115">
        <v>60</v>
      </c>
      <c r="AN196" s="115" t="s">
        <v>84</v>
      </c>
      <c r="AO196" s="115" t="s">
        <v>126</v>
      </c>
      <c r="AP196" s="115" t="s">
        <v>85</v>
      </c>
      <c r="AQ196" s="115" t="s">
        <v>86</v>
      </c>
      <c r="AR196" s="115" t="s">
        <v>87</v>
      </c>
      <c r="AT196" s="115" t="s">
        <v>94</v>
      </c>
      <c r="AU196" s="115" t="s">
        <v>90</v>
      </c>
      <c r="AV196" s="115" t="s">
        <v>91</v>
      </c>
      <c r="AW196" s="115" t="s">
        <v>86</v>
      </c>
    </row>
    <row r="197" spans="1:49">
      <c r="A197" s="115">
        <v>7010994316</v>
      </c>
      <c r="B197" s="115" t="s">
        <v>18</v>
      </c>
      <c r="E197" s="115" t="s">
        <v>21</v>
      </c>
      <c r="M197" s="115" t="s">
        <v>29</v>
      </c>
      <c r="O197" s="125"/>
      <c r="P197" s="125">
        <f t="shared" si="54"/>
        <v>3</v>
      </c>
      <c r="Q197" s="130">
        <f t="shared" si="55"/>
        <v>1</v>
      </c>
      <c r="R197" s="125"/>
      <c r="S197" s="125">
        <f t="shared" si="56"/>
        <v>1</v>
      </c>
      <c r="T197" s="125">
        <f t="shared" si="57"/>
        <v>0</v>
      </c>
      <c r="U197" s="125">
        <f t="shared" si="58"/>
        <v>0</v>
      </c>
      <c r="V197" s="126">
        <f t="shared" si="59"/>
        <v>1</v>
      </c>
      <c r="W197" s="126">
        <f t="shared" si="60"/>
        <v>0</v>
      </c>
      <c r="X197" s="126">
        <f t="shared" si="61"/>
        <v>0</v>
      </c>
      <c r="Y197" s="126">
        <f t="shared" si="62"/>
        <v>0</v>
      </c>
      <c r="Z197" s="126">
        <f t="shared" si="63"/>
        <v>0</v>
      </c>
      <c r="AA197" s="126">
        <f t="shared" si="64"/>
        <v>0</v>
      </c>
      <c r="AB197" s="126">
        <f t="shared" si="65"/>
        <v>0</v>
      </c>
      <c r="AC197" s="126">
        <f t="shared" si="66"/>
        <v>0</v>
      </c>
      <c r="AD197" s="126">
        <f t="shared" si="67"/>
        <v>1</v>
      </c>
      <c r="AE197" s="126">
        <f t="shared" si="68"/>
        <v>0</v>
      </c>
      <c r="AF197" s="125"/>
      <c r="AG197" s="125"/>
      <c r="AH197" s="125">
        <f t="shared" si="69"/>
        <v>3</v>
      </c>
      <c r="AI197" s="125">
        <f t="shared" si="70"/>
        <v>3</v>
      </c>
      <c r="AJ197" s="125" t="str">
        <f t="shared" si="71"/>
        <v>Correct</v>
      </c>
      <c r="AK197" s="125"/>
      <c r="AL197" s="115" t="s">
        <v>83</v>
      </c>
      <c r="AM197" s="115">
        <v>69</v>
      </c>
      <c r="AN197" s="115" t="s">
        <v>84</v>
      </c>
      <c r="AO197" s="115" t="s">
        <v>126</v>
      </c>
      <c r="AQ197" s="115" t="s">
        <v>86</v>
      </c>
      <c r="AR197" s="115" t="s">
        <v>87</v>
      </c>
      <c r="AS197" s="115" t="s">
        <v>93</v>
      </c>
      <c r="AT197" s="115" t="s">
        <v>89</v>
      </c>
      <c r="AU197" s="115" t="s">
        <v>106</v>
      </c>
      <c r="AV197" s="115" t="s">
        <v>91</v>
      </c>
      <c r="AW197" s="115" t="s">
        <v>91</v>
      </c>
    </row>
    <row r="198" spans="1:49">
      <c r="A198" s="115">
        <v>5584565317</v>
      </c>
      <c r="C198" s="115" t="s">
        <v>19</v>
      </c>
      <c r="D198" s="115" t="s">
        <v>20</v>
      </c>
      <c r="O198" s="125"/>
      <c r="P198" s="125">
        <f t="shared" si="54"/>
        <v>2</v>
      </c>
      <c r="Q198" s="130">
        <f t="shared" si="55"/>
        <v>1.5</v>
      </c>
      <c r="R198" s="125"/>
      <c r="S198" s="125">
        <f t="shared" si="56"/>
        <v>0</v>
      </c>
      <c r="T198" s="125">
        <f t="shared" si="57"/>
        <v>1</v>
      </c>
      <c r="U198" s="125">
        <f t="shared" si="58"/>
        <v>1</v>
      </c>
      <c r="V198" s="126">
        <f t="shared" si="59"/>
        <v>0</v>
      </c>
      <c r="W198" s="126">
        <f t="shared" si="60"/>
        <v>0</v>
      </c>
      <c r="X198" s="126">
        <f t="shared" si="61"/>
        <v>0</v>
      </c>
      <c r="Y198" s="126">
        <f t="shared" si="62"/>
        <v>0</v>
      </c>
      <c r="Z198" s="126">
        <f t="shared" si="63"/>
        <v>0</v>
      </c>
      <c r="AA198" s="126">
        <f t="shared" si="64"/>
        <v>0</v>
      </c>
      <c r="AB198" s="126">
        <f t="shared" si="65"/>
        <v>0</v>
      </c>
      <c r="AC198" s="126">
        <f t="shared" si="66"/>
        <v>0</v>
      </c>
      <c r="AD198" s="126">
        <f t="shared" si="67"/>
        <v>0</v>
      </c>
      <c r="AE198" s="126">
        <f t="shared" si="68"/>
        <v>0</v>
      </c>
      <c r="AF198" s="125"/>
      <c r="AG198" s="125"/>
      <c r="AH198" s="125">
        <f t="shared" si="69"/>
        <v>2</v>
      </c>
      <c r="AI198" s="125">
        <f t="shared" si="70"/>
        <v>2</v>
      </c>
      <c r="AJ198" s="125" t="str">
        <f t="shared" si="71"/>
        <v>Correct</v>
      </c>
      <c r="AK198" s="125"/>
      <c r="AL198" s="115" t="s">
        <v>83</v>
      </c>
      <c r="AM198" s="115">
        <v>51</v>
      </c>
      <c r="AN198" s="115" t="s">
        <v>181</v>
      </c>
      <c r="AO198" s="115" t="s">
        <v>242</v>
      </c>
      <c r="AP198" s="115" t="s">
        <v>85</v>
      </c>
      <c r="AQ198" s="115" t="s">
        <v>86</v>
      </c>
      <c r="AR198" s="115" t="s">
        <v>87</v>
      </c>
      <c r="AS198" s="115" t="s">
        <v>101</v>
      </c>
      <c r="AT198" s="115" t="s">
        <v>111</v>
      </c>
      <c r="AU198" s="115" t="s">
        <v>90</v>
      </c>
      <c r="AV198" s="115" t="s">
        <v>91</v>
      </c>
      <c r="AW198" s="115" t="s">
        <v>91</v>
      </c>
    </row>
    <row r="199" spans="1:49">
      <c r="A199" s="115">
        <v>5586915817</v>
      </c>
      <c r="N199" s="115" t="s">
        <v>30</v>
      </c>
      <c r="O199" s="125"/>
      <c r="P199" s="125">
        <f t="shared" si="54"/>
        <v>1</v>
      </c>
      <c r="Q199" s="130">
        <f t="shared" si="55"/>
        <v>3</v>
      </c>
      <c r="R199" s="125"/>
      <c r="S199" s="125">
        <f t="shared" si="56"/>
        <v>0</v>
      </c>
      <c r="T199" s="125">
        <f t="shared" si="57"/>
        <v>0</v>
      </c>
      <c r="U199" s="125">
        <f t="shared" si="58"/>
        <v>0</v>
      </c>
      <c r="V199" s="126">
        <f t="shared" si="59"/>
        <v>0</v>
      </c>
      <c r="W199" s="126">
        <f t="shared" si="60"/>
        <v>0</v>
      </c>
      <c r="X199" s="126">
        <f t="shared" si="61"/>
        <v>0</v>
      </c>
      <c r="Y199" s="126">
        <f t="shared" si="62"/>
        <v>0</v>
      </c>
      <c r="Z199" s="126">
        <f t="shared" si="63"/>
        <v>0</v>
      </c>
      <c r="AA199" s="126">
        <f t="shared" si="64"/>
        <v>0</v>
      </c>
      <c r="AB199" s="126">
        <f t="shared" si="65"/>
        <v>0</v>
      </c>
      <c r="AC199" s="126">
        <f t="shared" si="66"/>
        <v>0</v>
      </c>
      <c r="AD199" s="126">
        <f t="shared" si="67"/>
        <v>0</v>
      </c>
      <c r="AE199" s="126">
        <f t="shared" si="68"/>
        <v>1</v>
      </c>
      <c r="AF199" s="125"/>
      <c r="AG199" s="125"/>
      <c r="AH199" s="125">
        <f t="shared" si="69"/>
        <v>1</v>
      </c>
      <c r="AI199" s="125">
        <f t="shared" si="70"/>
        <v>1</v>
      </c>
      <c r="AJ199" s="125" t="str">
        <f t="shared" si="71"/>
        <v>Correct</v>
      </c>
      <c r="AK199" s="125"/>
      <c r="AL199" s="115" t="s">
        <v>83</v>
      </c>
      <c r="AM199" s="115">
        <v>0</v>
      </c>
      <c r="AN199" s="115" t="s">
        <v>181</v>
      </c>
      <c r="AO199" s="115" t="s">
        <v>440</v>
      </c>
      <c r="AP199" s="115" t="s">
        <v>85</v>
      </c>
      <c r="AQ199" s="115" t="s">
        <v>86</v>
      </c>
      <c r="AR199" s="115" t="s">
        <v>87</v>
      </c>
      <c r="AS199" s="115" t="s">
        <v>101</v>
      </c>
      <c r="AT199" s="115" t="s">
        <v>89</v>
      </c>
      <c r="AU199" s="115" t="s">
        <v>90</v>
      </c>
      <c r="AV199" s="115" t="s">
        <v>91</v>
      </c>
      <c r="AW199" s="115" t="s">
        <v>91</v>
      </c>
    </row>
    <row r="200" spans="1:49">
      <c r="A200" s="115">
        <v>6985417975</v>
      </c>
      <c r="D200" s="115" t="s">
        <v>20</v>
      </c>
      <c r="J200" s="115" t="s">
        <v>26</v>
      </c>
      <c r="O200" s="125"/>
      <c r="P200" s="125">
        <f t="shared" si="54"/>
        <v>2</v>
      </c>
      <c r="Q200" s="130">
        <f t="shared" si="55"/>
        <v>1.5</v>
      </c>
      <c r="R200" s="125"/>
      <c r="S200" s="125">
        <f t="shared" si="56"/>
        <v>0</v>
      </c>
      <c r="T200" s="125">
        <f t="shared" si="57"/>
        <v>0</v>
      </c>
      <c r="U200" s="125">
        <f t="shared" si="58"/>
        <v>1</v>
      </c>
      <c r="V200" s="126">
        <f t="shared" si="59"/>
        <v>0</v>
      </c>
      <c r="W200" s="126">
        <f t="shared" si="60"/>
        <v>0</v>
      </c>
      <c r="X200" s="126">
        <f t="shared" si="61"/>
        <v>0</v>
      </c>
      <c r="Y200" s="126">
        <f t="shared" si="62"/>
        <v>0</v>
      </c>
      <c r="Z200" s="126">
        <f t="shared" si="63"/>
        <v>0</v>
      </c>
      <c r="AA200" s="126">
        <f t="shared" si="64"/>
        <v>1</v>
      </c>
      <c r="AB200" s="126">
        <f t="shared" si="65"/>
        <v>0</v>
      </c>
      <c r="AC200" s="126">
        <f t="shared" si="66"/>
        <v>0</v>
      </c>
      <c r="AD200" s="126">
        <f t="shared" si="67"/>
        <v>0</v>
      </c>
      <c r="AE200" s="126">
        <f t="shared" si="68"/>
        <v>0</v>
      </c>
      <c r="AF200" s="125"/>
      <c r="AG200" s="125"/>
      <c r="AH200" s="125">
        <f t="shared" si="69"/>
        <v>2</v>
      </c>
      <c r="AI200" s="125">
        <f t="shared" si="70"/>
        <v>2</v>
      </c>
      <c r="AJ200" s="125" t="str">
        <f t="shared" si="71"/>
        <v>Correct</v>
      </c>
      <c r="AK200" s="125"/>
      <c r="AL200" s="115" t="s">
        <v>99</v>
      </c>
      <c r="AM200" s="115">
        <v>67</v>
      </c>
      <c r="AN200" s="115" t="s">
        <v>181</v>
      </c>
      <c r="AO200" s="115" t="s">
        <v>215</v>
      </c>
      <c r="AP200" s="115" t="s">
        <v>85</v>
      </c>
      <c r="AQ200" s="115" t="s">
        <v>86</v>
      </c>
      <c r="AR200" s="115" t="s">
        <v>87</v>
      </c>
      <c r="AS200" s="115" t="s">
        <v>88</v>
      </c>
      <c r="AT200" s="115" t="s">
        <v>102</v>
      </c>
      <c r="AU200" s="115" t="s">
        <v>106</v>
      </c>
      <c r="AV200" s="115" t="s">
        <v>91</v>
      </c>
      <c r="AW200" s="115" t="s">
        <v>91</v>
      </c>
    </row>
    <row r="201" spans="1:49">
      <c r="A201" s="115">
        <v>5584558442</v>
      </c>
      <c r="C201" s="115" t="s">
        <v>19</v>
      </c>
      <c r="D201" s="115" t="s">
        <v>20</v>
      </c>
      <c r="I201" s="115" t="s">
        <v>25</v>
      </c>
      <c r="O201" s="125"/>
      <c r="P201" s="125">
        <f t="shared" si="54"/>
        <v>3</v>
      </c>
      <c r="Q201" s="130">
        <f t="shared" si="55"/>
        <v>1</v>
      </c>
      <c r="R201" s="125"/>
      <c r="S201" s="125">
        <f t="shared" si="56"/>
        <v>0</v>
      </c>
      <c r="T201" s="125">
        <f t="shared" si="57"/>
        <v>1</v>
      </c>
      <c r="U201" s="125">
        <f t="shared" si="58"/>
        <v>1</v>
      </c>
      <c r="V201" s="126">
        <f t="shared" si="59"/>
        <v>0</v>
      </c>
      <c r="W201" s="126">
        <f t="shared" si="60"/>
        <v>0</v>
      </c>
      <c r="X201" s="126">
        <f t="shared" si="61"/>
        <v>0</v>
      </c>
      <c r="Y201" s="126">
        <f t="shared" si="62"/>
        <v>0</v>
      </c>
      <c r="Z201" s="126">
        <f t="shared" si="63"/>
        <v>1</v>
      </c>
      <c r="AA201" s="126">
        <f t="shared" si="64"/>
        <v>0</v>
      </c>
      <c r="AB201" s="126">
        <f t="shared" si="65"/>
        <v>0</v>
      </c>
      <c r="AC201" s="126">
        <f t="shared" si="66"/>
        <v>0</v>
      </c>
      <c r="AD201" s="126">
        <f t="shared" si="67"/>
        <v>0</v>
      </c>
      <c r="AE201" s="126">
        <f t="shared" si="68"/>
        <v>0</v>
      </c>
      <c r="AF201" s="125"/>
      <c r="AG201" s="125"/>
      <c r="AH201" s="125">
        <f t="shared" si="69"/>
        <v>3</v>
      </c>
      <c r="AI201" s="125">
        <f t="shared" si="70"/>
        <v>3</v>
      </c>
      <c r="AJ201" s="125" t="str">
        <f t="shared" si="71"/>
        <v>Correct</v>
      </c>
      <c r="AK201" s="125"/>
      <c r="AL201" s="115" t="s">
        <v>83</v>
      </c>
      <c r="AM201" s="115">
        <v>67</v>
      </c>
      <c r="AN201" s="115" t="s">
        <v>181</v>
      </c>
      <c r="AO201" s="115" t="s">
        <v>226</v>
      </c>
      <c r="AP201" s="115" t="s">
        <v>85</v>
      </c>
      <c r="AQ201" s="115" t="s">
        <v>86</v>
      </c>
      <c r="AR201" s="115" t="s">
        <v>87</v>
      </c>
      <c r="AS201" s="115" t="s">
        <v>101</v>
      </c>
      <c r="AT201" s="115" t="s">
        <v>111</v>
      </c>
      <c r="AU201" s="115" t="s">
        <v>90</v>
      </c>
      <c r="AV201" s="115" t="s">
        <v>91</v>
      </c>
      <c r="AW201" s="115" t="s">
        <v>91</v>
      </c>
    </row>
    <row r="202" spans="1:49">
      <c r="A202" s="115">
        <v>5609954186</v>
      </c>
      <c r="I202" s="115" t="s">
        <v>25</v>
      </c>
      <c r="O202" s="125"/>
      <c r="P202" s="125">
        <f t="shared" si="54"/>
        <v>1</v>
      </c>
      <c r="Q202" s="130">
        <f t="shared" si="55"/>
        <v>3</v>
      </c>
      <c r="R202" s="125"/>
      <c r="S202" s="125">
        <f t="shared" si="56"/>
        <v>0</v>
      </c>
      <c r="T202" s="125">
        <f t="shared" si="57"/>
        <v>0</v>
      </c>
      <c r="U202" s="125">
        <f t="shared" si="58"/>
        <v>0</v>
      </c>
      <c r="V202" s="126">
        <f t="shared" si="59"/>
        <v>0</v>
      </c>
      <c r="W202" s="126">
        <f t="shared" si="60"/>
        <v>0</v>
      </c>
      <c r="X202" s="126">
        <f t="shared" si="61"/>
        <v>0</v>
      </c>
      <c r="Y202" s="126">
        <f t="shared" si="62"/>
        <v>0</v>
      </c>
      <c r="Z202" s="126">
        <f t="shared" si="63"/>
        <v>1</v>
      </c>
      <c r="AA202" s="126">
        <f t="shared" si="64"/>
        <v>0</v>
      </c>
      <c r="AB202" s="126">
        <f t="shared" si="65"/>
        <v>0</v>
      </c>
      <c r="AC202" s="126">
        <f t="shared" si="66"/>
        <v>0</v>
      </c>
      <c r="AD202" s="126">
        <f t="shared" si="67"/>
        <v>0</v>
      </c>
      <c r="AE202" s="126">
        <f t="shared" si="68"/>
        <v>0</v>
      </c>
      <c r="AF202" s="125"/>
      <c r="AG202" s="125"/>
      <c r="AH202" s="125">
        <f t="shared" si="69"/>
        <v>1</v>
      </c>
      <c r="AI202" s="125">
        <f t="shared" si="70"/>
        <v>1</v>
      </c>
      <c r="AJ202" s="125" t="str">
        <f t="shared" si="71"/>
        <v>Correct</v>
      </c>
      <c r="AK202" s="125"/>
      <c r="AL202" s="115" t="s">
        <v>83</v>
      </c>
      <c r="AM202" s="115">
        <v>29</v>
      </c>
      <c r="AN202" s="115" t="s">
        <v>84</v>
      </c>
      <c r="AO202" s="115" t="s">
        <v>138</v>
      </c>
      <c r="AP202" s="115" t="s">
        <v>85</v>
      </c>
      <c r="AQ202" s="115" t="s">
        <v>86</v>
      </c>
      <c r="AR202" s="115" t="s">
        <v>87</v>
      </c>
      <c r="AS202" s="115" t="s">
        <v>88</v>
      </c>
      <c r="AT202" s="115" t="s">
        <v>111</v>
      </c>
      <c r="AU202" s="115" t="s">
        <v>90</v>
      </c>
      <c r="AV202" s="115" t="s">
        <v>91</v>
      </c>
      <c r="AW202" s="115" t="s">
        <v>91</v>
      </c>
    </row>
    <row r="203" spans="1:49">
      <c r="A203" s="115">
        <v>7044854800</v>
      </c>
      <c r="C203" s="115" t="s">
        <v>19</v>
      </c>
      <c r="D203" s="115" t="s">
        <v>20</v>
      </c>
      <c r="O203" s="125"/>
      <c r="P203" s="125">
        <f t="shared" si="54"/>
        <v>2</v>
      </c>
      <c r="Q203" s="130">
        <f t="shared" si="55"/>
        <v>1.5</v>
      </c>
      <c r="R203" s="125"/>
      <c r="S203" s="125">
        <f t="shared" si="56"/>
        <v>0</v>
      </c>
      <c r="T203" s="125">
        <f t="shared" si="57"/>
        <v>1</v>
      </c>
      <c r="U203" s="125">
        <f t="shared" si="58"/>
        <v>1</v>
      </c>
      <c r="V203" s="126">
        <f t="shared" si="59"/>
        <v>0</v>
      </c>
      <c r="W203" s="126">
        <f t="shared" si="60"/>
        <v>0</v>
      </c>
      <c r="X203" s="126">
        <f t="shared" si="61"/>
        <v>0</v>
      </c>
      <c r="Y203" s="126">
        <f t="shared" si="62"/>
        <v>0</v>
      </c>
      <c r="Z203" s="126">
        <f t="shared" si="63"/>
        <v>0</v>
      </c>
      <c r="AA203" s="126">
        <f t="shared" si="64"/>
        <v>0</v>
      </c>
      <c r="AB203" s="126">
        <f t="shared" si="65"/>
        <v>0</v>
      </c>
      <c r="AC203" s="126">
        <f t="shared" si="66"/>
        <v>0</v>
      </c>
      <c r="AD203" s="126">
        <f t="shared" si="67"/>
        <v>0</v>
      </c>
      <c r="AE203" s="126">
        <f t="shared" si="68"/>
        <v>0</v>
      </c>
      <c r="AF203" s="125"/>
      <c r="AG203" s="125"/>
      <c r="AH203" s="125">
        <f t="shared" si="69"/>
        <v>2</v>
      </c>
      <c r="AI203" s="125">
        <f t="shared" si="70"/>
        <v>2</v>
      </c>
      <c r="AJ203" s="125" t="str">
        <f t="shared" si="71"/>
        <v>Correct</v>
      </c>
      <c r="AK203" s="125"/>
      <c r="AL203" s="115" t="s">
        <v>99</v>
      </c>
      <c r="AM203" s="115">
        <v>74</v>
      </c>
      <c r="AN203" s="115" t="s">
        <v>84</v>
      </c>
      <c r="AO203" s="115" t="s">
        <v>154</v>
      </c>
      <c r="AP203" s="115" t="s">
        <v>85</v>
      </c>
      <c r="AR203" s="115" t="s">
        <v>87</v>
      </c>
      <c r="AS203" s="115" t="s">
        <v>100</v>
      </c>
      <c r="AT203" s="115" t="s">
        <v>94</v>
      </c>
      <c r="AU203" s="115" t="s">
        <v>106</v>
      </c>
      <c r="AV203" s="115" t="s">
        <v>91</v>
      </c>
    </row>
    <row r="204" spans="1:49">
      <c r="A204" s="115">
        <v>7044854509</v>
      </c>
      <c r="B204" s="115" t="s">
        <v>18</v>
      </c>
      <c r="C204" s="115" t="s">
        <v>19</v>
      </c>
      <c r="D204" s="115" t="s">
        <v>20</v>
      </c>
      <c r="O204" s="125"/>
      <c r="P204" s="125">
        <f t="shared" si="54"/>
        <v>3</v>
      </c>
      <c r="Q204" s="130">
        <f t="shared" si="55"/>
        <v>1</v>
      </c>
      <c r="R204" s="125"/>
      <c r="S204" s="125">
        <f t="shared" si="56"/>
        <v>1</v>
      </c>
      <c r="T204" s="125">
        <f t="shared" si="57"/>
        <v>1</v>
      </c>
      <c r="U204" s="125">
        <f t="shared" si="58"/>
        <v>1</v>
      </c>
      <c r="V204" s="126">
        <f t="shared" si="59"/>
        <v>0</v>
      </c>
      <c r="W204" s="126">
        <f t="shared" si="60"/>
        <v>0</v>
      </c>
      <c r="X204" s="126">
        <f t="shared" si="61"/>
        <v>0</v>
      </c>
      <c r="Y204" s="126">
        <f t="shared" si="62"/>
        <v>0</v>
      </c>
      <c r="Z204" s="126">
        <f t="shared" si="63"/>
        <v>0</v>
      </c>
      <c r="AA204" s="126">
        <f t="shared" si="64"/>
        <v>0</v>
      </c>
      <c r="AB204" s="126">
        <f t="shared" si="65"/>
        <v>0</v>
      </c>
      <c r="AC204" s="126">
        <f t="shared" si="66"/>
        <v>0</v>
      </c>
      <c r="AD204" s="126">
        <f t="shared" si="67"/>
        <v>0</v>
      </c>
      <c r="AE204" s="126">
        <f t="shared" si="68"/>
        <v>0</v>
      </c>
      <c r="AF204" s="125"/>
      <c r="AG204" s="125"/>
      <c r="AH204" s="125">
        <f t="shared" si="69"/>
        <v>3</v>
      </c>
      <c r="AI204" s="125">
        <f t="shared" si="70"/>
        <v>3</v>
      </c>
      <c r="AJ204" s="125" t="str">
        <f t="shared" si="71"/>
        <v>Correct</v>
      </c>
      <c r="AK204" s="125"/>
      <c r="AL204" s="115" t="s">
        <v>99</v>
      </c>
      <c r="AM204" s="115">
        <v>47</v>
      </c>
      <c r="AN204" s="115" t="s">
        <v>84</v>
      </c>
      <c r="AO204" s="115" t="s">
        <v>129</v>
      </c>
      <c r="AP204" s="115" t="s">
        <v>85</v>
      </c>
      <c r="AQ204" s="115" t="s">
        <v>86</v>
      </c>
      <c r="AR204" s="115" t="s">
        <v>87</v>
      </c>
      <c r="AS204" s="115" t="s">
        <v>88</v>
      </c>
      <c r="AT204" s="115" t="s">
        <v>111</v>
      </c>
      <c r="AU204" s="115" t="s">
        <v>90</v>
      </c>
      <c r="AV204" s="115" t="s">
        <v>91</v>
      </c>
      <c r="AW204" s="115" t="s">
        <v>91</v>
      </c>
    </row>
    <row r="205" spans="1:49">
      <c r="A205" s="115">
        <v>6985154339</v>
      </c>
      <c r="D205" s="115" t="s">
        <v>20</v>
      </c>
      <c r="O205" s="125"/>
      <c r="P205" s="125">
        <f t="shared" si="54"/>
        <v>1</v>
      </c>
      <c r="Q205" s="130">
        <f t="shared" si="55"/>
        <v>3</v>
      </c>
      <c r="R205" s="125"/>
      <c r="S205" s="125">
        <f t="shared" si="56"/>
        <v>0</v>
      </c>
      <c r="T205" s="125">
        <f t="shared" si="57"/>
        <v>0</v>
      </c>
      <c r="U205" s="125">
        <f t="shared" si="58"/>
        <v>1</v>
      </c>
      <c r="V205" s="126">
        <f t="shared" si="59"/>
        <v>0</v>
      </c>
      <c r="W205" s="126">
        <f t="shared" si="60"/>
        <v>0</v>
      </c>
      <c r="X205" s="126">
        <f t="shared" si="61"/>
        <v>0</v>
      </c>
      <c r="Y205" s="126">
        <f t="shared" si="62"/>
        <v>0</v>
      </c>
      <c r="Z205" s="126">
        <f t="shared" si="63"/>
        <v>0</v>
      </c>
      <c r="AA205" s="126">
        <f t="shared" si="64"/>
        <v>0</v>
      </c>
      <c r="AB205" s="126">
        <f t="shared" si="65"/>
        <v>0</v>
      </c>
      <c r="AC205" s="126">
        <f t="shared" si="66"/>
        <v>0</v>
      </c>
      <c r="AD205" s="126">
        <f t="shared" si="67"/>
        <v>0</v>
      </c>
      <c r="AE205" s="126">
        <f t="shared" si="68"/>
        <v>0</v>
      </c>
      <c r="AF205" s="125"/>
      <c r="AG205" s="125"/>
      <c r="AH205" s="125">
        <f t="shared" si="69"/>
        <v>1</v>
      </c>
      <c r="AI205" s="125">
        <f t="shared" si="70"/>
        <v>1</v>
      </c>
      <c r="AJ205" s="125" t="str">
        <f t="shared" si="71"/>
        <v>Correct</v>
      </c>
      <c r="AK205" s="125"/>
      <c r="AL205" s="115" t="s">
        <v>99</v>
      </c>
      <c r="AM205" s="115">
        <v>67</v>
      </c>
      <c r="AN205" s="115" t="s">
        <v>181</v>
      </c>
      <c r="AO205" s="115" t="s">
        <v>238</v>
      </c>
      <c r="AP205" s="115" t="s">
        <v>85</v>
      </c>
      <c r="AQ205" s="115" t="s">
        <v>86</v>
      </c>
      <c r="AR205" s="115" t="s">
        <v>87</v>
      </c>
      <c r="AT205" s="115" t="s">
        <v>89</v>
      </c>
      <c r="AU205" s="115" t="s">
        <v>106</v>
      </c>
      <c r="AV205" s="115" t="s">
        <v>91</v>
      </c>
      <c r="AW205" s="115" t="s">
        <v>91</v>
      </c>
    </row>
    <row r="206" spans="1:49">
      <c r="A206" s="115">
        <v>5609431225</v>
      </c>
      <c r="N206" s="115" t="s">
        <v>30</v>
      </c>
      <c r="O206" s="125"/>
      <c r="P206" s="125">
        <f t="shared" si="54"/>
        <v>1</v>
      </c>
      <c r="Q206" s="130">
        <f t="shared" si="55"/>
        <v>3</v>
      </c>
      <c r="R206" s="125"/>
      <c r="S206" s="125">
        <f t="shared" si="56"/>
        <v>0</v>
      </c>
      <c r="T206" s="125">
        <f t="shared" si="57"/>
        <v>0</v>
      </c>
      <c r="U206" s="125">
        <f t="shared" si="58"/>
        <v>0</v>
      </c>
      <c r="V206" s="126">
        <f t="shared" si="59"/>
        <v>0</v>
      </c>
      <c r="W206" s="126">
        <f t="shared" si="60"/>
        <v>0</v>
      </c>
      <c r="X206" s="126">
        <f t="shared" si="61"/>
        <v>0</v>
      </c>
      <c r="Y206" s="126">
        <f t="shared" si="62"/>
        <v>0</v>
      </c>
      <c r="Z206" s="126">
        <f t="shared" si="63"/>
        <v>0</v>
      </c>
      <c r="AA206" s="126">
        <f t="shared" si="64"/>
        <v>0</v>
      </c>
      <c r="AB206" s="126">
        <f t="shared" si="65"/>
        <v>0</v>
      </c>
      <c r="AC206" s="126">
        <f t="shared" si="66"/>
        <v>0</v>
      </c>
      <c r="AD206" s="126">
        <f t="shared" si="67"/>
        <v>0</v>
      </c>
      <c r="AE206" s="126">
        <f t="shared" si="68"/>
        <v>1</v>
      </c>
      <c r="AF206" s="125"/>
      <c r="AG206" s="125"/>
      <c r="AH206" s="125">
        <f t="shared" si="69"/>
        <v>1</v>
      </c>
      <c r="AI206" s="125">
        <f t="shared" si="70"/>
        <v>1</v>
      </c>
      <c r="AJ206" s="125" t="str">
        <f t="shared" si="71"/>
        <v>Correct</v>
      </c>
      <c r="AK206" s="125"/>
      <c r="AL206" s="115" t="s">
        <v>83</v>
      </c>
      <c r="AM206" s="115">
        <v>37</v>
      </c>
      <c r="AN206" s="115" t="s">
        <v>181</v>
      </c>
      <c r="AO206" s="115" t="s">
        <v>230</v>
      </c>
      <c r="AP206" s="115" t="s">
        <v>114</v>
      </c>
      <c r="AQ206" s="115" t="s">
        <v>91</v>
      </c>
      <c r="AR206" s="115" t="s">
        <v>87</v>
      </c>
      <c r="AS206" s="115" t="s">
        <v>100</v>
      </c>
      <c r="AT206" s="115" t="s">
        <v>89</v>
      </c>
      <c r="AU206" s="115" t="s">
        <v>90</v>
      </c>
      <c r="AV206" s="115" t="s">
        <v>91</v>
      </c>
      <c r="AW206" s="115" t="s">
        <v>91</v>
      </c>
    </row>
    <row r="207" spans="1:49">
      <c r="A207" s="115">
        <v>7045796123</v>
      </c>
      <c r="N207" s="115" t="s">
        <v>30</v>
      </c>
      <c r="O207" s="125"/>
      <c r="P207" s="125">
        <f t="shared" si="54"/>
        <v>1</v>
      </c>
      <c r="Q207" s="130">
        <f t="shared" si="55"/>
        <v>3</v>
      </c>
      <c r="R207" s="125"/>
      <c r="S207" s="125">
        <f t="shared" si="56"/>
        <v>0</v>
      </c>
      <c r="T207" s="125">
        <f t="shared" si="57"/>
        <v>0</v>
      </c>
      <c r="U207" s="125">
        <f t="shared" si="58"/>
        <v>0</v>
      </c>
      <c r="V207" s="126">
        <f t="shared" si="59"/>
        <v>0</v>
      </c>
      <c r="W207" s="126">
        <f t="shared" si="60"/>
        <v>0</v>
      </c>
      <c r="X207" s="126">
        <f t="shared" si="61"/>
        <v>0</v>
      </c>
      <c r="Y207" s="126">
        <f t="shared" si="62"/>
        <v>0</v>
      </c>
      <c r="Z207" s="126">
        <f t="shared" si="63"/>
        <v>0</v>
      </c>
      <c r="AA207" s="126">
        <f t="shared" si="64"/>
        <v>0</v>
      </c>
      <c r="AB207" s="126">
        <f t="shared" si="65"/>
        <v>0</v>
      </c>
      <c r="AC207" s="126">
        <f t="shared" si="66"/>
        <v>0</v>
      </c>
      <c r="AD207" s="126">
        <f t="shared" si="67"/>
        <v>0</v>
      </c>
      <c r="AE207" s="126">
        <f t="shared" si="68"/>
        <v>1</v>
      </c>
      <c r="AF207" s="125"/>
      <c r="AG207" s="125"/>
      <c r="AH207" s="125">
        <f t="shared" si="69"/>
        <v>1</v>
      </c>
      <c r="AI207" s="125">
        <f t="shared" si="70"/>
        <v>1</v>
      </c>
      <c r="AJ207" s="125" t="str">
        <f t="shared" si="71"/>
        <v>Correct</v>
      </c>
      <c r="AK207" s="125"/>
      <c r="AL207" s="115" t="s">
        <v>83</v>
      </c>
      <c r="AM207" s="115">
        <v>86</v>
      </c>
      <c r="AN207" s="115" t="s">
        <v>181</v>
      </c>
      <c r="AO207" s="115" t="s">
        <v>194</v>
      </c>
      <c r="AP207" s="115" t="s">
        <v>85</v>
      </c>
      <c r="AQ207" s="115" t="s">
        <v>86</v>
      </c>
      <c r="AR207" s="115" t="s">
        <v>87</v>
      </c>
      <c r="AS207" s="115" t="s">
        <v>93</v>
      </c>
      <c r="AT207" s="115" t="s">
        <v>102</v>
      </c>
      <c r="AU207" s="115" t="s">
        <v>106</v>
      </c>
      <c r="AV207" s="115" t="s">
        <v>91</v>
      </c>
      <c r="AW207" s="115" t="s">
        <v>86</v>
      </c>
    </row>
    <row r="208" spans="1:49">
      <c r="A208" s="115">
        <v>7045779436</v>
      </c>
      <c r="E208" s="115" t="s">
        <v>21</v>
      </c>
      <c r="I208" s="115" t="s">
        <v>25</v>
      </c>
      <c r="M208" s="115" t="s">
        <v>29</v>
      </c>
      <c r="O208" s="125"/>
      <c r="P208" s="125">
        <f t="shared" si="54"/>
        <v>3</v>
      </c>
      <c r="Q208" s="130">
        <f t="shared" si="55"/>
        <v>1</v>
      </c>
      <c r="R208" s="125"/>
      <c r="S208" s="125">
        <f t="shared" si="56"/>
        <v>0</v>
      </c>
      <c r="T208" s="125">
        <f t="shared" si="57"/>
        <v>0</v>
      </c>
      <c r="U208" s="125">
        <f t="shared" si="58"/>
        <v>0</v>
      </c>
      <c r="V208" s="126">
        <f t="shared" si="59"/>
        <v>1</v>
      </c>
      <c r="W208" s="126">
        <f t="shared" si="60"/>
        <v>0</v>
      </c>
      <c r="X208" s="126">
        <f t="shared" si="61"/>
        <v>0</v>
      </c>
      <c r="Y208" s="126">
        <f t="shared" si="62"/>
        <v>0</v>
      </c>
      <c r="Z208" s="126">
        <f t="shared" si="63"/>
        <v>1</v>
      </c>
      <c r="AA208" s="126">
        <f t="shared" si="64"/>
        <v>0</v>
      </c>
      <c r="AB208" s="126">
        <f t="shared" si="65"/>
        <v>0</v>
      </c>
      <c r="AC208" s="126">
        <f t="shared" si="66"/>
        <v>0</v>
      </c>
      <c r="AD208" s="126">
        <f t="shared" si="67"/>
        <v>1</v>
      </c>
      <c r="AE208" s="126">
        <f t="shared" si="68"/>
        <v>0</v>
      </c>
      <c r="AF208" s="125"/>
      <c r="AG208" s="125"/>
      <c r="AH208" s="125">
        <f t="shared" si="69"/>
        <v>3</v>
      </c>
      <c r="AI208" s="125">
        <f t="shared" si="70"/>
        <v>3</v>
      </c>
      <c r="AJ208" s="125" t="str">
        <f t="shared" si="71"/>
        <v>Correct</v>
      </c>
      <c r="AK208" s="125"/>
      <c r="AL208" s="115" t="s">
        <v>83</v>
      </c>
      <c r="AM208" s="115">
        <v>90</v>
      </c>
      <c r="AN208" s="115" t="s">
        <v>181</v>
      </c>
      <c r="AO208" s="115" t="s">
        <v>206</v>
      </c>
      <c r="AP208" s="115" t="s">
        <v>85</v>
      </c>
      <c r="AQ208" s="115" t="s">
        <v>86</v>
      </c>
      <c r="AS208" s="115" t="s">
        <v>93</v>
      </c>
      <c r="AT208" s="115" t="s">
        <v>102</v>
      </c>
      <c r="AU208" s="115" t="s">
        <v>106</v>
      </c>
      <c r="AV208" s="115" t="s">
        <v>91</v>
      </c>
      <c r="AW208" s="115" t="s">
        <v>86</v>
      </c>
    </row>
    <row r="209" spans="1:49">
      <c r="A209" s="115">
        <v>7045776404</v>
      </c>
      <c r="C209" s="115" t="s">
        <v>19</v>
      </c>
      <c r="K209" s="115" t="s">
        <v>27</v>
      </c>
      <c r="M209" s="115" t="s">
        <v>29</v>
      </c>
      <c r="O209" s="125"/>
      <c r="P209" s="125">
        <f t="shared" si="54"/>
        <v>3</v>
      </c>
      <c r="Q209" s="130">
        <f t="shared" si="55"/>
        <v>1</v>
      </c>
      <c r="R209" s="125"/>
      <c r="S209" s="125">
        <f t="shared" si="56"/>
        <v>0</v>
      </c>
      <c r="T209" s="125">
        <f t="shared" si="57"/>
        <v>1</v>
      </c>
      <c r="U209" s="125">
        <f t="shared" si="58"/>
        <v>0</v>
      </c>
      <c r="V209" s="126">
        <f t="shared" si="59"/>
        <v>0</v>
      </c>
      <c r="W209" s="126">
        <f t="shared" si="60"/>
        <v>0</v>
      </c>
      <c r="X209" s="126">
        <f t="shared" si="61"/>
        <v>0</v>
      </c>
      <c r="Y209" s="126">
        <f t="shared" si="62"/>
        <v>0</v>
      </c>
      <c r="Z209" s="126">
        <f t="shared" si="63"/>
        <v>0</v>
      </c>
      <c r="AA209" s="126">
        <f t="shared" si="64"/>
        <v>0</v>
      </c>
      <c r="AB209" s="126">
        <f t="shared" si="65"/>
        <v>1</v>
      </c>
      <c r="AC209" s="126">
        <f t="shared" si="66"/>
        <v>0</v>
      </c>
      <c r="AD209" s="126">
        <f t="shared" si="67"/>
        <v>1</v>
      </c>
      <c r="AE209" s="126">
        <f t="shared" si="68"/>
        <v>0</v>
      </c>
      <c r="AF209" s="125"/>
      <c r="AG209" s="125"/>
      <c r="AH209" s="125">
        <f t="shared" si="69"/>
        <v>3</v>
      </c>
      <c r="AI209" s="125">
        <f t="shared" si="70"/>
        <v>3</v>
      </c>
      <c r="AJ209" s="125" t="str">
        <f t="shared" si="71"/>
        <v>Correct</v>
      </c>
      <c r="AK209" s="125"/>
      <c r="AL209" s="115" t="s">
        <v>83</v>
      </c>
      <c r="AM209" s="115">
        <v>68</v>
      </c>
      <c r="AN209" s="115" t="s">
        <v>181</v>
      </c>
      <c r="AO209" s="115" t="s">
        <v>190</v>
      </c>
      <c r="AP209" s="115" t="s">
        <v>85</v>
      </c>
      <c r="AQ209" s="115" t="s">
        <v>86</v>
      </c>
      <c r="AR209" s="115" t="s">
        <v>87</v>
      </c>
      <c r="AS209" s="115" t="s">
        <v>88</v>
      </c>
      <c r="AT209" s="115" t="s">
        <v>111</v>
      </c>
      <c r="AU209" s="115" t="s">
        <v>106</v>
      </c>
      <c r="AV209" s="115" t="s">
        <v>91</v>
      </c>
      <c r="AW209" s="115" t="s">
        <v>91</v>
      </c>
    </row>
    <row r="210" spans="1:49">
      <c r="A210" s="115">
        <v>7020341005</v>
      </c>
      <c r="L210" s="115" t="s">
        <v>28</v>
      </c>
      <c r="O210" s="125"/>
      <c r="P210" s="125">
        <f t="shared" si="54"/>
        <v>1</v>
      </c>
      <c r="Q210" s="130">
        <f t="shared" si="55"/>
        <v>3</v>
      </c>
      <c r="R210" s="125"/>
      <c r="S210" s="125">
        <f t="shared" si="56"/>
        <v>0</v>
      </c>
      <c r="T210" s="125">
        <f t="shared" si="57"/>
        <v>0</v>
      </c>
      <c r="U210" s="125">
        <f t="shared" si="58"/>
        <v>0</v>
      </c>
      <c r="V210" s="126">
        <f t="shared" si="59"/>
        <v>0</v>
      </c>
      <c r="W210" s="126">
        <f t="shared" si="60"/>
        <v>0</v>
      </c>
      <c r="X210" s="126">
        <f t="shared" si="61"/>
        <v>0</v>
      </c>
      <c r="Y210" s="126">
        <f t="shared" si="62"/>
        <v>0</v>
      </c>
      <c r="Z210" s="126">
        <f t="shared" si="63"/>
        <v>0</v>
      </c>
      <c r="AA210" s="126">
        <f t="shared" si="64"/>
        <v>0</v>
      </c>
      <c r="AB210" s="126">
        <f t="shared" si="65"/>
        <v>0</v>
      </c>
      <c r="AC210" s="126">
        <f t="shared" si="66"/>
        <v>1</v>
      </c>
      <c r="AD210" s="126">
        <f t="shared" si="67"/>
        <v>0</v>
      </c>
      <c r="AE210" s="126">
        <f t="shared" si="68"/>
        <v>0</v>
      </c>
      <c r="AF210" s="125"/>
      <c r="AG210" s="125"/>
      <c r="AH210" s="125">
        <f t="shared" si="69"/>
        <v>1</v>
      </c>
      <c r="AI210" s="125">
        <f t="shared" si="70"/>
        <v>1</v>
      </c>
      <c r="AJ210" s="125" t="str">
        <f t="shared" si="71"/>
        <v>Correct</v>
      </c>
      <c r="AK210" s="125"/>
      <c r="AL210" s="115" t="s">
        <v>83</v>
      </c>
      <c r="AM210" s="115">
        <v>35</v>
      </c>
      <c r="AN210" s="115" t="s">
        <v>181</v>
      </c>
      <c r="AO210" s="115" t="s">
        <v>207</v>
      </c>
      <c r="AQ210" s="115" t="s">
        <v>91</v>
      </c>
      <c r="AR210" s="115" t="s">
        <v>87</v>
      </c>
      <c r="AS210" s="115" t="s">
        <v>100</v>
      </c>
      <c r="AT210" s="115" t="s">
        <v>94</v>
      </c>
      <c r="AU210" s="115" t="s">
        <v>90</v>
      </c>
      <c r="AV210" s="115" t="s">
        <v>91</v>
      </c>
      <c r="AW210" s="115" t="s">
        <v>91</v>
      </c>
    </row>
    <row r="211" spans="1:49">
      <c r="A211" s="115">
        <v>7045756828</v>
      </c>
      <c r="C211" s="115" t="s">
        <v>19</v>
      </c>
      <c r="J211" s="115" t="s">
        <v>26</v>
      </c>
      <c r="M211" s="115" t="s">
        <v>29</v>
      </c>
      <c r="O211" s="125"/>
      <c r="P211" s="125">
        <f t="shared" si="54"/>
        <v>3</v>
      </c>
      <c r="Q211" s="130">
        <f t="shared" si="55"/>
        <v>1</v>
      </c>
      <c r="R211" s="125"/>
      <c r="S211" s="125">
        <f t="shared" si="56"/>
        <v>0</v>
      </c>
      <c r="T211" s="125">
        <f t="shared" si="57"/>
        <v>1</v>
      </c>
      <c r="U211" s="125">
        <f t="shared" si="58"/>
        <v>0</v>
      </c>
      <c r="V211" s="126">
        <f t="shared" si="59"/>
        <v>0</v>
      </c>
      <c r="W211" s="126">
        <f t="shared" si="60"/>
        <v>0</v>
      </c>
      <c r="X211" s="126">
        <f t="shared" si="61"/>
        <v>0</v>
      </c>
      <c r="Y211" s="126">
        <f t="shared" si="62"/>
        <v>0</v>
      </c>
      <c r="Z211" s="126">
        <f t="shared" si="63"/>
        <v>0</v>
      </c>
      <c r="AA211" s="126">
        <f t="shared" si="64"/>
        <v>1</v>
      </c>
      <c r="AB211" s="126">
        <f t="shared" si="65"/>
        <v>0</v>
      </c>
      <c r="AC211" s="126">
        <f t="shared" si="66"/>
        <v>0</v>
      </c>
      <c r="AD211" s="126">
        <f t="shared" si="67"/>
        <v>1</v>
      </c>
      <c r="AE211" s="126">
        <f t="shared" si="68"/>
        <v>0</v>
      </c>
      <c r="AF211" s="125"/>
      <c r="AG211" s="125"/>
      <c r="AH211" s="125">
        <f t="shared" si="69"/>
        <v>3</v>
      </c>
      <c r="AI211" s="125">
        <f t="shared" si="70"/>
        <v>3</v>
      </c>
      <c r="AJ211" s="125" t="str">
        <f t="shared" si="71"/>
        <v>Correct</v>
      </c>
      <c r="AK211" s="125"/>
      <c r="AL211" s="115" t="s">
        <v>99</v>
      </c>
      <c r="AM211" s="115">
        <v>70</v>
      </c>
      <c r="AN211" s="115" t="s">
        <v>181</v>
      </c>
      <c r="AO211" s="115" t="s">
        <v>207</v>
      </c>
      <c r="AP211" s="115" t="s">
        <v>85</v>
      </c>
      <c r="AQ211" s="115" t="s">
        <v>86</v>
      </c>
      <c r="AR211" s="115" t="s">
        <v>87</v>
      </c>
      <c r="AS211" s="115" t="s">
        <v>88</v>
      </c>
      <c r="AT211" s="115" t="s">
        <v>111</v>
      </c>
      <c r="AU211" s="115" t="s">
        <v>106</v>
      </c>
      <c r="AV211" s="115" t="s">
        <v>91</v>
      </c>
      <c r="AW211" s="115" t="s">
        <v>91</v>
      </c>
    </row>
    <row r="212" spans="1:49">
      <c r="A212" s="115">
        <v>7011000913</v>
      </c>
      <c r="D212" s="115" t="s">
        <v>20</v>
      </c>
      <c r="E212" s="115" t="s">
        <v>21</v>
      </c>
      <c r="M212" s="115" t="s">
        <v>29</v>
      </c>
      <c r="O212" s="125"/>
      <c r="P212" s="125">
        <f t="shared" si="54"/>
        <v>3</v>
      </c>
      <c r="Q212" s="130">
        <f t="shared" si="55"/>
        <v>1</v>
      </c>
      <c r="R212" s="125"/>
      <c r="S212" s="125">
        <f t="shared" si="56"/>
        <v>0</v>
      </c>
      <c r="T212" s="125">
        <f t="shared" si="57"/>
        <v>0</v>
      </c>
      <c r="U212" s="125">
        <f t="shared" si="58"/>
        <v>1</v>
      </c>
      <c r="V212" s="126">
        <f t="shared" si="59"/>
        <v>1</v>
      </c>
      <c r="W212" s="126">
        <f t="shared" si="60"/>
        <v>0</v>
      </c>
      <c r="X212" s="126">
        <f t="shared" si="61"/>
        <v>0</v>
      </c>
      <c r="Y212" s="126">
        <f t="shared" si="62"/>
        <v>0</v>
      </c>
      <c r="Z212" s="126">
        <f t="shared" si="63"/>
        <v>0</v>
      </c>
      <c r="AA212" s="126">
        <f t="shared" si="64"/>
        <v>0</v>
      </c>
      <c r="AB212" s="126">
        <f t="shared" si="65"/>
        <v>0</v>
      </c>
      <c r="AC212" s="126">
        <f t="shared" si="66"/>
        <v>0</v>
      </c>
      <c r="AD212" s="126">
        <f t="shared" si="67"/>
        <v>1</v>
      </c>
      <c r="AE212" s="126">
        <f t="shared" si="68"/>
        <v>0</v>
      </c>
      <c r="AF212" s="125"/>
      <c r="AG212" s="125"/>
      <c r="AH212" s="125">
        <f t="shared" si="69"/>
        <v>3</v>
      </c>
      <c r="AI212" s="125">
        <f t="shared" si="70"/>
        <v>3</v>
      </c>
      <c r="AJ212" s="125" t="str">
        <f t="shared" si="71"/>
        <v>Correct</v>
      </c>
      <c r="AK212" s="125"/>
      <c r="AL212" s="115" t="s">
        <v>83</v>
      </c>
      <c r="AM212" s="115">
        <v>65</v>
      </c>
      <c r="AN212" s="115" t="s">
        <v>84</v>
      </c>
      <c r="AO212" s="115" t="s">
        <v>125</v>
      </c>
      <c r="AP212" s="115" t="s">
        <v>85</v>
      </c>
      <c r="AQ212" s="115" t="s">
        <v>86</v>
      </c>
      <c r="AR212" s="115" t="s">
        <v>87</v>
      </c>
      <c r="AT212" s="115" t="s">
        <v>111</v>
      </c>
      <c r="AU212" s="115" t="s">
        <v>106</v>
      </c>
      <c r="AV212" s="115" t="s">
        <v>91</v>
      </c>
      <c r="AW212" s="115" t="s">
        <v>91</v>
      </c>
    </row>
    <row r="213" spans="1:49">
      <c r="A213" s="115">
        <v>6985120206</v>
      </c>
      <c r="D213" s="115" t="s">
        <v>20</v>
      </c>
      <c r="O213" s="125"/>
      <c r="P213" s="125">
        <f t="shared" si="54"/>
        <v>1</v>
      </c>
      <c r="Q213" s="130">
        <f t="shared" si="55"/>
        <v>3</v>
      </c>
      <c r="R213" s="125"/>
      <c r="S213" s="125">
        <f t="shared" si="56"/>
        <v>0</v>
      </c>
      <c r="T213" s="125">
        <f t="shared" si="57"/>
        <v>0</v>
      </c>
      <c r="U213" s="125">
        <f t="shared" si="58"/>
        <v>1</v>
      </c>
      <c r="V213" s="126">
        <f t="shared" si="59"/>
        <v>0</v>
      </c>
      <c r="W213" s="126">
        <f t="shared" si="60"/>
        <v>0</v>
      </c>
      <c r="X213" s="126">
        <f t="shared" si="61"/>
        <v>0</v>
      </c>
      <c r="Y213" s="126">
        <f t="shared" si="62"/>
        <v>0</v>
      </c>
      <c r="Z213" s="126">
        <f t="shared" si="63"/>
        <v>0</v>
      </c>
      <c r="AA213" s="126">
        <f t="shared" si="64"/>
        <v>0</v>
      </c>
      <c r="AB213" s="126">
        <f t="shared" si="65"/>
        <v>0</v>
      </c>
      <c r="AC213" s="126">
        <f t="shared" si="66"/>
        <v>0</v>
      </c>
      <c r="AD213" s="126">
        <f t="shared" si="67"/>
        <v>0</v>
      </c>
      <c r="AE213" s="126">
        <f t="shared" si="68"/>
        <v>0</v>
      </c>
      <c r="AF213" s="125"/>
      <c r="AG213" s="125"/>
      <c r="AH213" s="125">
        <f t="shared" si="69"/>
        <v>1</v>
      </c>
      <c r="AI213" s="125">
        <f t="shared" si="70"/>
        <v>1</v>
      </c>
      <c r="AJ213" s="125" t="str">
        <f t="shared" si="71"/>
        <v>Correct</v>
      </c>
      <c r="AK213" s="125"/>
      <c r="AL213" s="115" t="s">
        <v>99</v>
      </c>
      <c r="AN213" s="115" t="s">
        <v>181</v>
      </c>
      <c r="AO213" s="115" t="s">
        <v>204</v>
      </c>
      <c r="AP213" s="115" t="s">
        <v>85</v>
      </c>
      <c r="AR213" s="115" t="s">
        <v>87</v>
      </c>
      <c r="AS213" s="115" t="s">
        <v>93</v>
      </c>
      <c r="AT213" s="115" t="s">
        <v>94</v>
      </c>
      <c r="AU213" s="115" t="s">
        <v>98</v>
      </c>
      <c r="AV213" s="115" t="s">
        <v>86</v>
      </c>
    </row>
    <row r="214" spans="1:49">
      <c r="A214" s="115">
        <v>7045771436</v>
      </c>
      <c r="J214" s="115" t="s">
        <v>26</v>
      </c>
      <c r="K214" s="115" t="s">
        <v>27</v>
      </c>
      <c r="L214" s="115" t="s">
        <v>28</v>
      </c>
      <c r="O214" s="125"/>
      <c r="P214" s="125">
        <f t="shared" si="54"/>
        <v>3</v>
      </c>
      <c r="Q214" s="130">
        <f t="shared" si="55"/>
        <v>1</v>
      </c>
      <c r="R214" s="125"/>
      <c r="S214" s="125">
        <f t="shared" si="56"/>
        <v>0</v>
      </c>
      <c r="T214" s="125">
        <f t="shared" si="57"/>
        <v>0</v>
      </c>
      <c r="U214" s="125">
        <f t="shared" si="58"/>
        <v>0</v>
      </c>
      <c r="V214" s="126">
        <f t="shared" si="59"/>
        <v>0</v>
      </c>
      <c r="W214" s="126">
        <f t="shared" si="60"/>
        <v>0</v>
      </c>
      <c r="X214" s="126">
        <f t="shared" si="61"/>
        <v>0</v>
      </c>
      <c r="Y214" s="126">
        <f t="shared" si="62"/>
        <v>0</v>
      </c>
      <c r="Z214" s="126">
        <f t="shared" si="63"/>
        <v>0</v>
      </c>
      <c r="AA214" s="126">
        <f t="shared" si="64"/>
        <v>1</v>
      </c>
      <c r="AB214" s="126">
        <f t="shared" si="65"/>
        <v>1</v>
      </c>
      <c r="AC214" s="126">
        <f t="shared" si="66"/>
        <v>1</v>
      </c>
      <c r="AD214" s="126">
        <f t="shared" si="67"/>
        <v>0</v>
      </c>
      <c r="AE214" s="126">
        <f t="shared" si="68"/>
        <v>0</v>
      </c>
      <c r="AF214" s="125"/>
      <c r="AG214" s="125"/>
      <c r="AH214" s="125">
        <f t="shared" si="69"/>
        <v>3</v>
      </c>
      <c r="AI214" s="125">
        <f t="shared" si="70"/>
        <v>3</v>
      </c>
      <c r="AJ214" s="125" t="str">
        <f t="shared" si="71"/>
        <v>Correct</v>
      </c>
      <c r="AK214" s="125"/>
      <c r="AL214" s="115" t="s">
        <v>83</v>
      </c>
      <c r="AM214" s="115">
        <v>62</v>
      </c>
      <c r="AN214" s="115" t="s">
        <v>181</v>
      </c>
      <c r="AO214" s="115" t="s">
        <v>243</v>
      </c>
      <c r="AP214" s="115" t="s">
        <v>85</v>
      </c>
      <c r="AQ214" s="115" t="s">
        <v>86</v>
      </c>
      <c r="AR214" s="115" t="s">
        <v>87</v>
      </c>
      <c r="AS214" s="115" t="s">
        <v>88</v>
      </c>
      <c r="AT214" s="115" t="s">
        <v>89</v>
      </c>
      <c r="AU214" s="115" t="s">
        <v>106</v>
      </c>
      <c r="AV214" s="115" t="s">
        <v>91</v>
      </c>
      <c r="AW214" s="115" t="s">
        <v>91</v>
      </c>
    </row>
    <row r="215" spans="1:49">
      <c r="A215" s="115">
        <v>7020354649</v>
      </c>
      <c r="D215" s="115" t="s">
        <v>20</v>
      </c>
      <c r="K215" s="115" t="s">
        <v>27</v>
      </c>
      <c r="O215" s="125"/>
      <c r="P215" s="125">
        <f t="shared" si="54"/>
        <v>2</v>
      </c>
      <c r="Q215" s="130">
        <f t="shared" si="55"/>
        <v>1.5</v>
      </c>
      <c r="R215" s="125"/>
      <c r="S215" s="125">
        <f t="shared" si="56"/>
        <v>0</v>
      </c>
      <c r="T215" s="125">
        <f t="shared" si="57"/>
        <v>0</v>
      </c>
      <c r="U215" s="125">
        <f t="shared" si="58"/>
        <v>1</v>
      </c>
      <c r="V215" s="126">
        <f t="shared" si="59"/>
        <v>0</v>
      </c>
      <c r="W215" s="126">
        <f t="shared" si="60"/>
        <v>0</v>
      </c>
      <c r="X215" s="126">
        <f t="shared" si="61"/>
        <v>0</v>
      </c>
      <c r="Y215" s="126">
        <f t="shared" si="62"/>
        <v>0</v>
      </c>
      <c r="Z215" s="126">
        <f t="shared" si="63"/>
        <v>0</v>
      </c>
      <c r="AA215" s="126">
        <f t="shared" si="64"/>
        <v>0</v>
      </c>
      <c r="AB215" s="126">
        <f t="shared" si="65"/>
        <v>1</v>
      </c>
      <c r="AC215" s="126">
        <f t="shared" si="66"/>
        <v>0</v>
      </c>
      <c r="AD215" s="126">
        <f t="shared" si="67"/>
        <v>0</v>
      </c>
      <c r="AE215" s="126">
        <f t="shared" si="68"/>
        <v>0</v>
      </c>
      <c r="AF215" s="125"/>
      <c r="AG215" s="125"/>
      <c r="AH215" s="125">
        <f t="shared" si="69"/>
        <v>2</v>
      </c>
      <c r="AI215" s="125">
        <f t="shared" si="70"/>
        <v>2</v>
      </c>
      <c r="AJ215" s="125" t="str">
        <f t="shared" si="71"/>
        <v>Correct</v>
      </c>
      <c r="AK215" s="125"/>
      <c r="AL215" s="115" t="s">
        <v>83</v>
      </c>
      <c r="AM215" s="115">
        <v>51</v>
      </c>
      <c r="AN215" s="115" t="s">
        <v>181</v>
      </c>
      <c r="AO215" s="115" t="s">
        <v>192</v>
      </c>
      <c r="AP215" s="115" t="s">
        <v>85</v>
      </c>
      <c r="AQ215" s="115" t="s">
        <v>86</v>
      </c>
      <c r="AR215" s="115" t="s">
        <v>87</v>
      </c>
      <c r="AS215" s="115" t="s">
        <v>93</v>
      </c>
      <c r="AT215" s="115" t="s">
        <v>89</v>
      </c>
      <c r="AU215" s="115" t="s">
        <v>90</v>
      </c>
      <c r="AV215" s="115" t="s">
        <v>91</v>
      </c>
      <c r="AW215" s="115" t="s">
        <v>91</v>
      </c>
    </row>
    <row r="216" spans="1:49">
      <c r="A216" s="115">
        <v>7010995038</v>
      </c>
      <c r="C216" s="115" t="s">
        <v>19</v>
      </c>
      <c r="K216" s="115" t="s">
        <v>27</v>
      </c>
      <c r="O216" s="125"/>
      <c r="P216" s="125">
        <f t="shared" si="54"/>
        <v>2</v>
      </c>
      <c r="Q216" s="130">
        <f t="shared" si="55"/>
        <v>1.5</v>
      </c>
      <c r="R216" s="125"/>
      <c r="S216" s="125">
        <f t="shared" si="56"/>
        <v>0</v>
      </c>
      <c r="T216" s="125">
        <f t="shared" si="57"/>
        <v>1</v>
      </c>
      <c r="U216" s="125">
        <f t="shared" si="58"/>
        <v>0</v>
      </c>
      <c r="V216" s="126">
        <f t="shared" si="59"/>
        <v>0</v>
      </c>
      <c r="W216" s="126">
        <f t="shared" si="60"/>
        <v>0</v>
      </c>
      <c r="X216" s="126">
        <f t="shared" si="61"/>
        <v>0</v>
      </c>
      <c r="Y216" s="126">
        <f t="shared" si="62"/>
        <v>0</v>
      </c>
      <c r="Z216" s="126">
        <f t="shared" si="63"/>
        <v>0</v>
      </c>
      <c r="AA216" s="126">
        <f t="shared" si="64"/>
        <v>0</v>
      </c>
      <c r="AB216" s="126">
        <f t="shared" si="65"/>
        <v>1</v>
      </c>
      <c r="AC216" s="126">
        <f t="shared" si="66"/>
        <v>0</v>
      </c>
      <c r="AD216" s="126">
        <f t="shared" si="67"/>
        <v>0</v>
      </c>
      <c r="AE216" s="126">
        <f t="shared" si="68"/>
        <v>0</v>
      </c>
      <c r="AF216" s="125"/>
      <c r="AG216" s="125"/>
      <c r="AH216" s="125">
        <f t="shared" si="69"/>
        <v>2</v>
      </c>
      <c r="AI216" s="125">
        <f t="shared" si="70"/>
        <v>2</v>
      </c>
      <c r="AJ216" s="125" t="str">
        <f t="shared" si="71"/>
        <v>Correct</v>
      </c>
      <c r="AK216" s="125"/>
      <c r="AL216" s="115" t="s">
        <v>83</v>
      </c>
      <c r="AM216" s="115">
        <v>72</v>
      </c>
      <c r="AN216" s="115" t="s">
        <v>84</v>
      </c>
      <c r="AO216" s="115" t="s">
        <v>123</v>
      </c>
      <c r="AP216" s="115" t="s">
        <v>85</v>
      </c>
      <c r="AQ216" s="115" t="s">
        <v>86</v>
      </c>
      <c r="AR216" s="115" t="s">
        <v>87</v>
      </c>
      <c r="AS216" s="115" t="s">
        <v>96</v>
      </c>
      <c r="AT216" s="115" t="s">
        <v>102</v>
      </c>
      <c r="AU216" s="115" t="s">
        <v>106</v>
      </c>
      <c r="AV216" s="115" t="s">
        <v>91</v>
      </c>
      <c r="AW216" s="115" t="s">
        <v>91</v>
      </c>
    </row>
    <row r="217" spans="1:49">
      <c r="A217" s="115">
        <v>5584656255</v>
      </c>
      <c r="C217" s="115" t="s">
        <v>19</v>
      </c>
      <c r="E217" s="115" t="s">
        <v>21</v>
      </c>
      <c r="I217" s="115" t="s">
        <v>25</v>
      </c>
      <c r="O217" s="125"/>
      <c r="P217" s="125">
        <f t="shared" si="54"/>
        <v>3</v>
      </c>
      <c r="Q217" s="130">
        <f t="shared" si="55"/>
        <v>1</v>
      </c>
      <c r="R217" s="125"/>
      <c r="S217" s="125">
        <f t="shared" si="56"/>
        <v>0</v>
      </c>
      <c r="T217" s="125">
        <f t="shared" si="57"/>
        <v>1</v>
      </c>
      <c r="U217" s="125">
        <f t="shared" si="58"/>
        <v>0</v>
      </c>
      <c r="V217" s="126">
        <f t="shared" si="59"/>
        <v>1</v>
      </c>
      <c r="W217" s="126">
        <f t="shared" si="60"/>
        <v>0</v>
      </c>
      <c r="X217" s="126">
        <f t="shared" si="61"/>
        <v>0</v>
      </c>
      <c r="Y217" s="126">
        <f t="shared" si="62"/>
        <v>0</v>
      </c>
      <c r="Z217" s="126">
        <f t="shared" si="63"/>
        <v>1</v>
      </c>
      <c r="AA217" s="126">
        <f t="shared" si="64"/>
        <v>0</v>
      </c>
      <c r="AB217" s="126">
        <f t="shared" si="65"/>
        <v>0</v>
      </c>
      <c r="AC217" s="126">
        <f t="shared" si="66"/>
        <v>0</v>
      </c>
      <c r="AD217" s="126">
        <f t="shared" si="67"/>
        <v>0</v>
      </c>
      <c r="AE217" s="126">
        <f t="shared" si="68"/>
        <v>0</v>
      </c>
      <c r="AF217" s="125"/>
      <c r="AG217" s="125"/>
      <c r="AH217" s="125">
        <f t="shared" si="69"/>
        <v>3</v>
      </c>
      <c r="AI217" s="125">
        <f t="shared" si="70"/>
        <v>3</v>
      </c>
      <c r="AJ217" s="125" t="str">
        <f t="shared" si="71"/>
        <v>Correct</v>
      </c>
      <c r="AK217" s="125"/>
      <c r="AL217" s="115" t="s">
        <v>83</v>
      </c>
      <c r="AM217" s="115">
        <v>40</v>
      </c>
      <c r="AN217" s="115" t="s">
        <v>181</v>
      </c>
      <c r="AO217" s="115" t="s">
        <v>236</v>
      </c>
      <c r="AP217" s="115" t="s">
        <v>107</v>
      </c>
      <c r="AQ217" s="115" t="s">
        <v>91</v>
      </c>
      <c r="AR217" s="115" t="s">
        <v>87</v>
      </c>
      <c r="AS217" s="115" t="s">
        <v>100</v>
      </c>
      <c r="AT217" s="115" t="s">
        <v>89</v>
      </c>
      <c r="AU217" s="115" t="s">
        <v>90</v>
      </c>
      <c r="AV217" s="115" t="s">
        <v>91</v>
      </c>
      <c r="AW217" s="115" t="s">
        <v>91</v>
      </c>
    </row>
    <row r="218" spans="1:49">
      <c r="A218" s="115">
        <v>7045786541</v>
      </c>
      <c r="E218" s="115" t="s">
        <v>21</v>
      </c>
      <c r="I218" s="115" t="s">
        <v>25</v>
      </c>
      <c r="M218" s="115" t="s">
        <v>29</v>
      </c>
      <c r="O218" s="125"/>
      <c r="P218" s="125">
        <f t="shared" si="54"/>
        <v>3</v>
      </c>
      <c r="Q218" s="130">
        <f t="shared" si="55"/>
        <v>1</v>
      </c>
      <c r="R218" s="125"/>
      <c r="S218" s="125">
        <f t="shared" si="56"/>
        <v>0</v>
      </c>
      <c r="T218" s="125">
        <f t="shared" si="57"/>
        <v>0</v>
      </c>
      <c r="U218" s="125">
        <f t="shared" si="58"/>
        <v>0</v>
      </c>
      <c r="V218" s="126">
        <f t="shared" si="59"/>
        <v>1</v>
      </c>
      <c r="W218" s="126">
        <f t="shared" si="60"/>
        <v>0</v>
      </c>
      <c r="X218" s="126">
        <f t="shared" si="61"/>
        <v>0</v>
      </c>
      <c r="Y218" s="126">
        <f t="shared" si="62"/>
        <v>0</v>
      </c>
      <c r="Z218" s="126">
        <f t="shared" si="63"/>
        <v>1</v>
      </c>
      <c r="AA218" s="126">
        <f t="shared" si="64"/>
        <v>0</v>
      </c>
      <c r="AB218" s="126">
        <f t="shared" si="65"/>
        <v>0</v>
      </c>
      <c r="AC218" s="126">
        <f t="shared" si="66"/>
        <v>0</v>
      </c>
      <c r="AD218" s="126">
        <f t="shared" si="67"/>
        <v>1</v>
      </c>
      <c r="AE218" s="126">
        <f t="shared" si="68"/>
        <v>0</v>
      </c>
      <c r="AF218" s="125"/>
      <c r="AG218" s="125"/>
      <c r="AH218" s="125">
        <f t="shared" si="69"/>
        <v>3</v>
      </c>
      <c r="AI218" s="125">
        <f t="shared" si="70"/>
        <v>3</v>
      </c>
      <c r="AJ218" s="125" t="str">
        <f t="shared" si="71"/>
        <v>Correct</v>
      </c>
      <c r="AK218" s="125"/>
      <c r="AL218" s="115" t="s">
        <v>83</v>
      </c>
      <c r="AM218" s="115">
        <v>50</v>
      </c>
      <c r="AN218" s="115" t="s">
        <v>181</v>
      </c>
      <c r="AO218" s="115" t="s">
        <v>215</v>
      </c>
      <c r="AP218" s="115" t="s">
        <v>85</v>
      </c>
      <c r="AQ218" s="115" t="s">
        <v>86</v>
      </c>
      <c r="AR218" s="115" t="s">
        <v>87</v>
      </c>
      <c r="AS218" s="115" t="s">
        <v>101</v>
      </c>
      <c r="AT218" s="115" t="s">
        <v>89</v>
      </c>
      <c r="AU218" s="115" t="s">
        <v>90</v>
      </c>
      <c r="AV218" s="115" t="s">
        <v>91</v>
      </c>
      <c r="AW218" s="115" t="s">
        <v>91</v>
      </c>
    </row>
    <row r="219" spans="1:49">
      <c r="A219" s="115">
        <v>7007913016</v>
      </c>
      <c r="B219" s="115" t="s">
        <v>18</v>
      </c>
      <c r="D219" s="115" t="s">
        <v>20</v>
      </c>
      <c r="E219" s="115" t="s">
        <v>21</v>
      </c>
      <c r="O219" s="125"/>
      <c r="P219" s="125">
        <f t="shared" si="54"/>
        <v>3</v>
      </c>
      <c r="Q219" s="130">
        <f t="shared" si="55"/>
        <v>1</v>
      </c>
      <c r="R219" s="125"/>
      <c r="S219" s="125">
        <f t="shared" si="56"/>
        <v>1</v>
      </c>
      <c r="T219" s="125">
        <f t="shared" si="57"/>
        <v>0</v>
      </c>
      <c r="U219" s="125">
        <f t="shared" si="58"/>
        <v>1</v>
      </c>
      <c r="V219" s="126">
        <f t="shared" si="59"/>
        <v>1</v>
      </c>
      <c r="W219" s="126">
        <f t="shared" si="60"/>
        <v>0</v>
      </c>
      <c r="X219" s="126">
        <f t="shared" si="61"/>
        <v>0</v>
      </c>
      <c r="Y219" s="126">
        <f t="shared" si="62"/>
        <v>0</v>
      </c>
      <c r="Z219" s="126">
        <f t="shared" si="63"/>
        <v>0</v>
      </c>
      <c r="AA219" s="126">
        <f t="shared" si="64"/>
        <v>0</v>
      </c>
      <c r="AB219" s="126">
        <f t="shared" si="65"/>
        <v>0</v>
      </c>
      <c r="AC219" s="126">
        <f t="shared" si="66"/>
        <v>0</v>
      </c>
      <c r="AD219" s="126">
        <f t="shared" si="67"/>
        <v>0</v>
      </c>
      <c r="AE219" s="126">
        <f t="shared" si="68"/>
        <v>0</v>
      </c>
      <c r="AF219" s="125"/>
      <c r="AG219" s="125"/>
      <c r="AH219" s="125">
        <f t="shared" si="69"/>
        <v>3</v>
      </c>
      <c r="AI219" s="125">
        <f t="shared" si="70"/>
        <v>3</v>
      </c>
      <c r="AJ219" s="125" t="str">
        <f t="shared" si="71"/>
        <v>Correct</v>
      </c>
      <c r="AK219" s="125"/>
      <c r="AL219" s="115" t="s">
        <v>83</v>
      </c>
      <c r="AM219" s="115">
        <v>83</v>
      </c>
      <c r="AN219" s="115" t="s">
        <v>181</v>
      </c>
      <c r="AO219" s="115" t="s">
        <v>197</v>
      </c>
      <c r="AP219" s="115" t="s">
        <v>85</v>
      </c>
      <c r="AQ219" s="115" t="s">
        <v>86</v>
      </c>
    </row>
    <row r="220" spans="1:49">
      <c r="A220" s="115">
        <v>6985425729</v>
      </c>
      <c r="D220" s="115" t="s">
        <v>20</v>
      </c>
      <c r="O220" s="125"/>
      <c r="P220" s="125">
        <f t="shared" si="54"/>
        <v>1</v>
      </c>
      <c r="Q220" s="130">
        <f t="shared" si="55"/>
        <v>3</v>
      </c>
      <c r="R220" s="125"/>
      <c r="S220" s="125">
        <f t="shared" si="56"/>
        <v>0</v>
      </c>
      <c r="T220" s="125">
        <f t="shared" si="57"/>
        <v>0</v>
      </c>
      <c r="U220" s="125">
        <f t="shared" si="58"/>
        <v>1</v>
      </c>
      <c r="V220" s="126">
        <f t="shared" si="59"/>
        <v>0</v>
      </c>
      <c r="W220" s="126">
        <f t="shared" si="60"/>
        <v>0</v>
      </c>
      <c r="X220" s="126">
        <f t="shared" si="61"/>
        <v>0</v>
      </c>
      <c r="Y220" s="126">
        <f t="shared" si="62"/>
        <v>0</v>
      </c>
      <c r="Z220" s="126">
        <f t="shared" si="63"/>
        <v>0</v>
      </c>
      <c r="AA220" s="126">
        <f t="shared" si="64"/>
        <v>0</v>
      </c>
      <c r="AB220" s="126">
        <f t="shared" si="65"/>
        <v>0</v>
      </c>
      <c r="AC220" s="126">
        <f t="shared" si="66"/>
        <v>0</v>
      </c>
      <c r="AD220" s="126">
        <f t="shared" si="67"/>
        <v>0</v>
      </c>
      <c r="AE220" s="126">
        <f t="shared" si="68"/>
        <v>0</v>
      </c>
      <c r="AF220" s="125"/>
      <c r="AG220" s="125"/>
      <c r="AH220" s="125">
        <f t="shared" si="69"/>
        <v>1</v>
      </c>
      <c r="AI220" s="125">
        <f t="shared" si="70"/>
        <v>1</v>
      </c>
      <c r="AJ220" s="125" t="str">
        <f t="shared" si="71"/>
        <v>Correct</v>
      </c>
      <c r="AK220" s="125"/>
      <c r="AL220" s="115" t="s">
        <v>99</v>
      </c>
      <c r="AM220" s="115">
        <v>64</v>
      </c>
      <c r="AN220" s="115" t="s">
        <v>84</v>
      </c>
      <c r="AO220" s="115" t="s">
        <v>135</v>
      </c>
      <c r="AP220" s="115" t="s">
        <v>85</v>
      </c>
      <c r="AQ220" s="115" t="s">
        <v>86</v>
      </c>
      <c r="AR220" s="115" t="s">
        <v>87</v>
      </c>
      <c r="AS220" s="115" t="s">
        <v>100</v>
      </c>
      <c r="AT220" s="115" t="s">
        <v>89</v>
      </c>
      <c r="AU220" s="115" t="s">
        <v>106</v>
      </c>
      <c r="AV220" s="115" t="s">
        <v>91</v>
      </c>
      <c r="AW220" s="115" t="s">
        <v>91</v>
      </c>
    </row>
    <row r="221" spans="1:49">
      <c r="A221" s="115">
        <v>7020354493</v>
      </c>
      <c r="C221" s="115" t="s">
        <v>19</v>
      </c>
      <c r="H221" s="115" t="s">
        <v>24</v>
      </c>
      <c r="O221" s="125"/>
      <c r="P221" s="125">
        <f t="shared" si="54"/>
        <v>2</v>
      </c>
      <c r="Q221" s="130">
        <f t="shared" si="55"/>
        <v>1.5</v>
      </c>
      <c r="R221" s="125"/>
      <c r="S221" s="125">
        <f t="shared" si="56"/>
        <v>0</v>
      </c>
      <c r="T221" s="125">
        <f t="shared" si="57"/>
        <v>1</v>
      </c>
      <c r="U221" s="125">
        <f t="shared" si="58"/>
        <v>0</v>
      </c>
      <c r="V221" s="126">
        <f t="shared" si="59"/>
        <v>0</v>
      </c>
      <c r="W221" s="126">
        <f t="shared" si="60"/>
        <v>0</v>
      </c>
      <c r="X221" s="126">
        <f t="shared" si="61"/>
        <v>0</v>
      </c>
      <c r="Y221" s="126">
        <f t="shared" si="62"/>
        <v>1</v>
      </c>
      <c r="Z221" s="126">
        <f t="shared" si="63"/>
        <v>0</v>
      </c>
      <c r="AA221" s="126">
        <f t="shared" si="64"/>
        <v>0</v>
      </c>
      <c r="AB221" s="126">
        <f t="shared" si="65"/>
        <v>0</v>
      </c>
      <c r="AC221" s="126">
        <f t="shared" si="66"/>
        <v>0</v>
      </c>
      <c r="AD221" s="126">
        <f t="shared" si="67"/>
        <v>0</v>
      </c>
      <c r="AE221" s="126">
        <f t="shared" si="68"/>
        <v>0</v>
      </c>
      <c r="AF221" s="125"/>
      <c r="AG221" s="125"/>
      <c r="AH221" s="125">
        <f t="shared" si="69"/>
        <v>2</v>
      </c>
      <c r="AI221" s="125">
        <f t="shared" si="70"/>
        <v>2</v>
      </c>
      <c r="AJ221" s="125" t="str">
        <f t="shared" si="71"/>
        <v>Correct</v>
      </c>
      <c r="AK221" s="125"/>
      <c r="AL221" s="115" t="s">
        <v>99</v>
      </c>
      <c r="AM221" s="115">
        <v>49</v>
      </c>
      <c r="AN221" s="115" t="s">
        <v>181</v>
      </c>
      <c r="AO221" s="115" t="s">
        <v>239</v>
      </c>
      <c r="AP221" s="115" t="s">
        <v>85</v>
      </c>
      <c r="AQ221" s="115" t="s">
        <v>86</v>
      </c>
      <c r="AR221" s="115" t="s">
        <v>87</v>
      </c>
      <c r="AS221" s="115" t="s">
        <v>101</v>
      </c>
      <c r="AT221" s="115" t="s">
        <v>94</v>
      </c>
      <c r="AU221" s="115" t="s">
        <v>113</v>
      </c>
      <c r="AV221" s="115" t="s">
        <v>91</v>
      </c>
      <c r="AW221" s="115" t="s">
        <v>91</v>
      </c>
    </row>
    <row r="222" spans="1:49">
      <c r="A222" s="115">
        <v>7020343100</v>
      </c>
      <c r="O222" s="125"/>
      <c r="P222" s="125">
        <f t="shared" si="54"/>
        <v>0</v>
      </c>
      <c r="Q222" s="130" t="e">
        <f t="shared" si="55"/>
        <v>#DIV/0!</v>
      </c>
      <c r="R222" s="125"/>
      <c r="S222" s="125">
        <f t="shared" si="56"/>
        <v>0</v>
      </c>
      <c r="T222" s="125">
        <f t="shared" si="57"/>
        <v>0</v>
      </c>
      <c r="U222" s="125">
        <f t="shared" si="58"/>
        <v>0</v>
      </c>
      <c r="V222" s="126">
        <f t="shared" si="59"/>
        <v>0</v>
      </c>
      <c r="W222" s="126">
        <f t="shared" si="60"/>
        <v>0</v>
      </c>
      <c r="X222" s="126">
        <f t="shared" si="61"/>
        <v>0</v>
      </c>
      <c r="Y222" s="126">
        <f t="shared" si="62"/>
        <v>0</v>
      </c>
      <c r="Z222" s="126">
        <f t="shared" si="63"/>
        <v>0</v>
      </c>
      <c r="AA222" s="126">
        <f t="shared" si="64"/>
        <v>0</v>
      </c>
      <c r="AB222" s="126">
        <f t="shared" si="65"/>
        <v>0</v>
      </c>
      <c r="AC222" s="126">
        <f t="shared" si="66"/>
        <v>0</v>
      </c>
      <c r="AD222" s="126">
        <f t="shared" si="67"/>
        <v>0</v>
      </c>
      <c r="AE222" s="126">
        <f t="shared" si="68"/>
        <v>0</v>
      </c>
      <c r="AF222" s="125"/>
      <c r="AG222" s="125"/>
      <c r="AH222" s="125">
        <f t="shared" si="69"/>
        <v>0</v>
      </c>
      <c r="AI222" s="125">
        <f t="shared" si="70"/>
        <v>0</v>
      </c>
      <c r="AJ222" s="125" t="str">
        <f t="shared" si="71"/>
        <v>Correct</v>
      </c>
      <c r="AK222" s="125"/>
      <c r="AL222" s="115" t="s">
        <v>99</v>
      </c>
      <c r="AM222" s="115">
        <v>32</v>
      </c>
      <c r="AN222" s="115" t="s">
        <v>181</v>
      </c>
      <c r="AO222" s="115" t="s">
        <v>198</v>
      </c>
      <c r="AP222" s="115" t="s">
        <v>85</v>
      </c>
      <c r="AQ222" s="115" t="s">
        <v>86</v>
      </c>
      <c r="AR222" s="115" t="s">
        <v>87</v>
      </c>
      <c r="AS222" s="115" t="s">
        <v>101</v>
      </c>
      <c r="AT222" s="115" t="s">
        <v>94</v>
      </c>
      <c r="AU222" s="115" t="s">
        <v>90</v>
      </c>
      <c r="AV222" s="115" t="s">
        <v>91</v>
      </c>
      <c r="AW222" s="115" t="s">
        <v>91</v>
      </c>
    </row>
    <row r="223" spans="1:49">
      <c r="A223" s="115">
        <v>7007925951</v>
      </c>
      <c r="E223" s="115" t="s">
        <v>21</v>
      </c>
      <c r="M223" s="115" t="s">
        <v>29</v>
      </c>
      <c r="N223" s="115" t="s">
        <v>30</v>
      </c>
      <c r="O223" s="125"/>
      <c r="P223" s="125">
        <f t="shared" si="54"/>
        <v>3</v>
      </c>
      <c r="Q223" s="130">
        <f t="shared" si="55"/>
        <v>1</v>
      </c>
      <c r="R223" s="125"/>
      <c r="S223" s="125">
        <f t="shared" si="56"/>
        <v>0</v>
      </c>
      <c r="T223" s="125">
        <f t="shared" si="57"/>
        <v>0</v>
      </c>
      <c r="U223" s="125">
        <f t="shared" si="58"/>
        <v>0</v>
      </c>
      <c r="V223" s="126">
        <f t="shared" si="59"/>
        <v>1</v>
      </c>
      <c r="W223" s="126">
        <f t="shared" si="60"/>
        <v>0</v>
      </c>
      <c r="X223" s="126">
        <f t="shared" si="61"/>
        <v>0</v>
      </c>
      <c r="Y223" s="126">
        <f t="shared" si="62"/>
        <v>0</v>
      </c>
      <c r="Z223" s="126">
        <f t="shared" si="63"/>
        <v>0</v>
      </c>
      <c r="AA223" s="126">
        <f t="shared" si="64"/>
        <v>0</v>
      </c>
      <c r="AB223" s="126">
        <f t="shared" si="65"/>
        <v>0</v>
      </c>
      <c r="AC223" s="126">
        <f t="shared" si="66"/>
        <v>0</v>
      </c>
      <c r="AD223" s="126">
        <f t="shared" si="67"/>
        <v>1</v>
      </c>
      <c r="AE223" s="126">
        <f t="shared" si="68"/>
        <v>1</v>
      </c>
      <c r="AF223" s="125"/>
      <c r="AG223" s="125"/>
      <c r="AH223" s="125">
        <f t="shared" si="69"/>
        <v>3</v>
      </c>
      <c r="AI223" s="125">
        <f t="shared" si="70"/>
        <v>3</v>
      </c>
      <c r="AJ223" s="125" t="str">
        <f t="shared" si="71"/>
        <v>Correct</v>
      </c>
      <c r="AK223" s="125"/>
      <c r="AL223" s="115" t="s">
        <v>83</v>
      </c>
      <c r="AM223" s="115">
        <v>76</v>
      </c>
      <c r="AN223" s="115" t="s">
        <v>181</v>
      </c>
      <c r="AO223" s="115" t="s">
        <v>473</v>
      </c>
      <c r="AP223" s="115" t="s">
        <v>85</v>
      </c>
      <c r="AR223" s="115" t="s">
        <v>87</v>
      </c>
      <c r="AS223" s="115" t="s">
        <v>104</v>
      </c>
      <c r="AT223" s="115" t="s">
        <v>102</v>
      </c>
      <c r="AU223" s="115" t="s">
        <v>106</v>
      </c>
      <c r="AV223" s="115" t="s">
        <v>91</v>
      </c>
      <c r="AW223" s="115" t="s">
        <v>86</v>
      </c>
    </row>
    <row r="224" spans="1:49">
      <c r="A224" s="115">
        <v>5578261762</v>
      </c>
      <c r="C224" s="115" t="s">
        <v>19</v>
      </c>
      <c r="I224" s="115" t="s">
        <v>25</v>
      </c>
      <c r="J224" s="115" t="s">
        <v>26</v>
      </c>
      <c r="O224" s="125"/>
      <c r="P224" s="125">
        <f t="shared" si="54"/>
        <v>3</v>
      </c>
      <c r="Q224" s="130">
        <f t="shared" si="55"/>
        <v>1</v>
      </c>
      <c r="R224" s="125"/>
      <c r="S224" s="125">
        <f t="shared" si="56"/>
        <v>0</v>
      </c>
      <c r="T224" s="125">
        <f t="shared" si="57"/>
        <v>1</v>
      </c>
      <c r="U224" s="125">
        <f t="shared" si="58"/>
        <v>0</v>
      </c>
      <c r="V224" s="126">
        <f t="shared" si="59"/>
        <v>0</v>
      </c>
      <c r="W224" s="126">
        <f t="shared" si="60"/>
        <v>0</v>
      </c>
      <c r="X224" s="126">
        <f t="shared" si="61"/>
        <v>0</v>
      </c>
      <c r="Y224" s="126">
        <f t="shared" si="62"/>
        <v>0</v>
      </c>
      <c r="Z224" s="126">
        <f t="shared" si="63"/>
        <v>1</v>
      </c>
      <c r="AA224" s="126">
        <f t="shared" si="64"/>
        <v>1</v>
      </c>
      <c r="AB224" s="126">
        <f t="shared" si="65"/>
        <v>0</v>
      </c>
      <c r="AC224" s="126">
        <f t="shared" si="66"/>
        <v>0</v>
      </c>
      <c r="AD224" s="126">
        <f t="shared" si="67"/>
        <v>0</v>
      </c>
      <c r="AE224" s="126">
        <f t="shared" si="68"/>
        <v>0</v>
      </c>
      <c r="AF224" s="125"/>
      <c r="AG224" s="125"/>
      <c r="AH224" s="125">
        <f t="shared" si="69"/>
        <v>3</v>
      </c>
      <c r="AI224" s="125">
        <f t="shared" si="70"/>
        <v>3</v>
      </c>
      <c r="AJ224" s="125" t="str">
        <f t="shared" si="71"/>
        <v>Correct</v>
      </c>
      <c r="AK224" s="125"/>
      <c r="AL224" s="115" t="s">
        <v>83</v>
      </c>
      <c r="AM224" s="115">
        <v>27</v>
      </c>
      <c r="AN224" s="115" t="s">
        <v>84</v>
      </c>
      <c r="AO224" s="115" t="s">
        <v>160</v>
      </c>
      <c r="AP224" s="115" t="s">
        <v>85</v>
      </c>
      <c r="AQ224" s="115" t="s">
        <v>86</v>
      </c>
      <c r="AR224" s="115" t="s">
        <v>87</v>
      </c>
      <c r="AS224" s="115" t="s">
        <v>101</v>
      </c>
      <c r="AT224" s="115" t="s">
        <v>89</v>
      </c>
      <c r="AU224" s="115" t="s">
        <v>90</v>
      </c>
      <c r="AV224" s="115" t="s">
        <v>91</v>
      </c>
      <c r="AW224" s="115" t="s">
        <v>91</v>
      </c>
    </row>
    <row r="225" spans="1:49">
      <c r="A225" s="115">
        <v>7045788405</v>
      </c>
      <c r="C225" s="115" t="s">
        <v>19</v>
      </c>
      <c r="D225" s="115" t="s">
        <v>20</v>
      </c>
      <c r="J225" s="115" t="s">
        <v>26</v>
      </c>
      <c r="O225" s="125"/>
      <c r="P225" s="125">
        <f t="shared" si="54"/>
        <v>3</v>
      </c>
      <c r="Q225" s="130">
        <f t="shared" si="55"/>
        <v>1</v>
      </c>
      <c r="R225" s="125"/>
      <c r="S225" s="125">
        <f t="shared" si="56"/>
        <v>0</v>
      </c>
      <c r="T225" s="125">
        <f t="shared" si="57"/>
        <v>1</v>
      </c>
      <c r="U225" s="125">
        <f t="shared" si="58"/>
        <v>1</v>
      </c>
      <c r="V225" s="126">
        <f t="shared" si="59"/>
        <v>0</v>
      </c>
      <c r="W225" s="126">
        <f t="shared" si="60"/>
        <v>0</v>
      </c>
      <c r="X225" s="126">
        <f t="shared" si="61"/>
        <v>0</v>
      </c>
      <c r="Y225" s="126">
        <f t="shared" si="62"/>
        <v>0</v>
      </c>
      <c r="Z225" s="126">
        <f t="shared" si="63"/>
        <v>0</v>
      </c>
      <c r="AA225" s="126">
        <f t="shared" si="64"/>
        <v>1</v>
      </c>
      <c r="AB225" s="126">
        <f t="shared" si="65"/>
        <v>0</v>
      </c>
      <c r="AC225" s="126">
        <f t="shared" si="66"/>
        <v>0</v>
      </c>
      <c r="AD225" s="126">
        <f t="shared" si="67"/>
        <v>0</v>
      </c>
      <c r="AE225" s="126">
        <f t="shared" si="68"/>
        <v>0</v>
      </c>
      <c r="AF225" s="125"/>
      <c r="AG225" s="125"/>
      <c r="AH225" s="125">
        <f t="shared" si="69"/>
        <v>3</v>
      </c>
      <c r="AI225" s="125">
        <f t="shared" si="70"/>
        <v>3</v>
      </c>
      <c r="AJ225" s="125" t="str">
        <f t="shared" si="71"/>
        <v>Correct</v>
      </c>
      <c r="AK225" s="125"/>
      <c r="AL225" s="115" t="s">
        <v>99</v>
      </c>
      <c r="AM225" s="115">
        <v>75</v>
      </c>
      <c r="AN225" s="115" t="s">
        <v>181</v>
      </c>
      <c r="AO225" s="115" t="s">
        <v>238</v>
      </c>
      <c r="AP225" s="115" t="s">
        <v>85</v>
      </c>
      <c r="AQ225" s="115" t="s">
        <v>86</v>
      </c>
      <c r="AR225" s="115" t="s">
        <v>87</v>
      </c>
      <c r="AS225" s="115" t="s">
        <v>101</v>
      </c>
      <c r="AT225" s="115" t="s">
        <v>89</v>
      </c>
      <c r="AU225" s="115" t="s">
        <v>106</v>
      </c>
      <c r="AV225" s="115" t="s">
        <v>91</v>
      </c>
      <c r="AW225" s="115" t="s">
        <v>91</v>
      </c>
    </row>
    <row r="226" spans="1:49">
      <c r="A226" s="115">
        <v>7045774221</v>
      </c>
      <c r="D226" s="115" t="s">
        <v>20</v>
      </c>
      <c r="I226" s="115" t="s">
        <v>25</v>
      </c>
      <c r="O226" s="125"/>
      <c r="P226" s="125">
        <f t="shared" si="54"/>
        <v>2</v>
      </c>
      <c r="Q226" s="130">
        <f t="shared" si="55"/>
        <v>1.5</v>
      </c>
      <c r="R226" s="125"/>
      <c r="S226" s="125">
        <f t="shared" si="56"/>
        <v>0</v>
      </c>
      <c r="T226" s="125">
        <f t="shared" si="57"/>
        <v>0</v>
      </c>
      <c r="U226" s="125">
        <f t="shared" si="58"/>
        <v>1</v>
      </c>
      <c r="V226" s="126">
        <f t="shared" si="59"/>
        <v>0</v>
      </c>
      <c r="W226" s="126">
        <f t="shared" si="60"/>
        <v>0</v>
      </c>
      <c r="X226" s="126">
        <f t="shared" si="61"/>
        <v>0</v>
      </c>
      <c r="Y226" s="126">
        <f t="shared" si="62"/>
        <v>0</v>
      </c>
      <c r="Z226" s="126">
        <f t="shared" si="63"/>
        <v>1</v>
      </c>
      <c r="AA226" s="126">
        <f t="shared" si="64"/>
        <v>0</v>
      </c>
      <c r="AB226" s="126">
        <f t="shared" si="65"/>
        <v>0</v>
      </c>
      <c r="AC226" s="126">
        <f t="shared" si="66"/>
        <v>0</v>
      </c>
      <c r="AD226" s="126">
        <f t="shared" si="67"/>
        <v>0</v>
      </c>
      <c r="AE226" s="126">
        <f t="shared" si="68"/>
        <v>0</v>
      </c>
      <c r="AF226" s="125"/>
      <c r="AG226" s="125"/>
      <c r="AH226" s="125">
        <f t="shared" si="69"/>
        <v>2</v>
      </c>
      <c r="AI226" s="125">
        <f t="shared" si="70"/>
        <v>2</v>
      </c>
      <c r="AJ226" s="125" t="str">
        <f t="shared" si="71"/>
        <v>Correct</v>
      </c>
      <c r="AK226" s="125"/>
      <c r="AL226" s="115" t="s">
        <v>83</v>
      </c>
      <c r="AM226" s="115">
        <v>71</v>
      </c>
      <c r="AN226" s="115" t="s">
        <v>181</v>
      </c>
      <c r="AO226" s="115" t="s">
        <v>190</v>
      </c>
      <c r="AP226" s="115" t="s">
        <v>85</v>
      </c>
      <c r="AQ226" s="115" t="s">
        <v>86</v>
      </c>
      <c r="AR226" s="115" t="s">
        <v>87</v>
      </c>
      <c r="AT226" s="115" t="s">
        <v>111</v>
      </c>
      <c r="AU226" s="115" t="s">
        <v>106</v>
      </c>
      <c r="AV226" s="115" t="s">
        <v>91</v>
      </c>
      <c r="AW226" s="115" t="s">
        <v>91</v>
      </c>
    </row>
    <row r="227" spans="1:49">
      <c r="A227" s="115">
        <v>7020352469</v>
      </c>
      <c r="I227" s="115" t="s">
        <v>25</v>
      </c>
      <c r="O227" s="125"/>
      <c r="P227" s="125">
        <f t="shared" si="54"/>
        <v>1</v>
      </c>
      <c r="Q227" s="130">
        <f t="shared" si="55"/>
        <v>3</v>
      </c>
      <c r="R227" s="125"/>
      <c r="S227" s="125">
        <f t="shared" si="56"/>
        <v>0</v>
      </c>
      <c r="T227" s="125">
        <f t="shared" si="57"/>
        <v>0</v>
      </c>
      <c r="U227" s="125">
        <f t="shared" si="58"/>
        <v>0</v>
      </c>
      <c r="V227" s="126">
        <f t="shared" si="59"/>
        <v>0</v>
      </c>
      <c r="W227" s="126">
        <f t="shared" si="60"/>
        <v>0</v>
      </c>
      <c r="X227" s="126">
        <f t="shared" si="61"/>
        <v>0</v>
      </c>
      <c r="Y227" s="126">
        <f t="shared" si="62"/>
        <v>0</v>
      </c>
      <c r="Z227" s="126">
        <f t="shared" si="63"/>
        <v>1</v>
      </c>
      <c r="AA227" s="126">
        <f t="shared" si="64"/>
        <v>0</v>
      </c>
      <c r="AB227" s="126">
        <f t="shared" si="65"/>
        <v>0</v>
      </c>
      <c r="AC227" s="126">
        <f t="shared" si="66"/>
        <v>0</v>
      </c>
      <c r="AD227" s="126">
        <f t="shared" si="67"/>
        <v>0</v>
      </c>
      <c r="AE227" s="126">
        <f t="shared" si="68"/>
        <v>0</v>
      </c>
      <c r="AF227" s="125"/>
      <c r="AG227" s="125"/>
      <c r="AH227" s="125">
        <f t="shared" si="69"/>
        <v>1</v>
      </c>
      <c r="AI227" s="125">
        <f t="shared" si="70"/>
        <v>1</v>
      </c>
      <c r="AJ227" s="125" t="str">
        <f t="shared" si="71"/>
        <v>Correct</v>
      </c>
      <c r="AK227" s="125"/>
      <c r="AL227" s="115" t="s">
        <v>83</v>
      </c>
      <c r="AM227" s="115">
        <v>27</v>
      </c>
      <c r="AN227" s="115" t="s">
        <v>181</v>
      </c>
      <c r="AP227" s="115" t="s">
        <v>97</v>
      </c>
      <c r="AQ227" s="115" t="s">
        <v>86</v>
      </c>
      <c r="AR227" s="115" t="s">
        <v>87</v>
      </c>
      <c r="AS227" s="115" t="s">
        <v>96</v>
      </c>
      <c r="AT227" s="115" t="s">
        <v>94</v>
      </c>
      <c r="AU227" s="115" t="s">
        <v>90</v>
      </c>
      <c r="AV227" s="115" t="s">
        <v>86</v>
      </c>
      <c r="AW227" s="115" t="s">
        <v>91</v>
      </c>
    </row>
    <row r="228" spans="1:49">
      <c r="A228" s="115">
        <v>5585264764</v>
      </c>
      <c r="E228" s="115" t="s">
        <v>21</v>
      </c>
      <c r="O228" s="125"/>
      <c r="P228" s="125">
        <f t="shared" si="54"/>
        <v>1</v>
      </c>
      <c r="Q228" s="130">
        <f t="shared" si="55"/>
        <v>3</v>
      </c>
      <c r="R228" s="125"/>
      <c r="S228" s="125">
        <f t="shared" si="56"/>
        <v>0</v>
      </c>
      <c r="T228" s="125">
        <f t="shared" si="57"/>
        <v>0</v>
      </c>
      <c r="U228" s="125">
        <f t="shared" si="58"/>
        <v>0</v>
      </c>
      <c r="V228" s="126">
        <f t="shared" si="59"/>
        <v>1</v>
      </c>
      <c r="W228" s="126">
        <f t="shared" si="60"/>
        <v>0</v>
      </c>
      <c r="X228" s="126">
        <f t="shared" si="61"/>
        <v>0</v>
      </c>
      <c r="Y228" s="126">
        <f t="shared" si="62"/>
        <v>0</v>
      </c>
      <c r="Z228" s="126">
        <f t="shared" si="63"/>
        <v>0</v>
      </c>
      <c r="AA228" s="126">
        <f t="shared" si="64"/>
        <v>0</v>
      </c>
      <c r="AB228" s="126">
        <f t="shared" si="65"/>
        <v>0</v>
      </c>
      <c r="AC228" s="126">
        <f t="shared" si="66"/>
        <v>0</v>
      </c>
      <c r="AD228" s="126">
        <f t="shared" si="67"/>
        <v>0</v>
      </c>
      <c r="AE228" s="126">
        <f t="shared" si="68"/>
        <v>0</v>
      </c>
      <c r="AF228" s="125"/>
      <c r="AG228" s="125"/>
      <c r="AH228" s="125">
        <f t="shared" si="69"/>
        <v>1</v>
      </c>
      <c r="AI228" s="125">
        <f t="shared" si="70"/>
        <v>1</v>
      </c>
      <c r="AJ228" s="125" t="str">
        <f t="shared" si="71"/>
        <v>Correct</v>
      </c>
      <c r="AK228" s="125"/>
      <c r="AL228" s="115" t="s">
        <v>83</v>
      </c>
      <c r="AM228" s="115">
        <v>55</v>
      </c>
      <c r="AN228" s="115" t="s">
        <v>181</v>
      </c>
      <c r="AO228" s="115" t="s">
        <v>427</v>
      </c>
      <c r="AP228" s="115" t="s">
        <v>85</v>
      </c>
      <c r="AQ228" s="115" t="s">
        <v>91</v>
      </c>
      <c r="AR228" s="115" t="s">
        <v>137</v>
      </c>
      <c r="AS228" s="115" t="s">
        <v>88</v>
      </c>
      <c r="AT228" s="115" t="s">
        <v>111</v>
      </c>
      <c r="AU228" s="115" t="s">
        <v>90</v>
      </c>
      <c r="AV228" s="115" t="s">
        <v>91</v>
      </c>
      <c r="AW228" s="115" t="s">
        <v>91</v>
      </c>
    </row>
    <row r="229" spans="1:49">
      <c r="A229" s="115">
        <v>7020344919</v>
      </c>
      <c r="C229" s="115" t="s">
        <v>19</v>
      </c>
      <c r="D229" s="115" t="s">
        <v>20</v>
      </c>
      <c r="L229" s="115" t="s">
        <v>28</v>
      </c>
      <c r="O229" s="125"/>
      <c r="P229" s="125">
        <f t="shared" si="54"/>
        <v>3</v>
      </c>
      <c r="Q229" s="130">
        <f t="shared" si="55"/>
        <v>1</v>
      </c>
      <c r="R229" s="125"/>
      <c r="S229" s="125">
        <f t="shared" si="56"/>
        <v>0</v>
      </c>
      <c r="T229" s="125">
        <f t="shared" si="57"/>
        <v>1</v>
      </c>
      <c r="U229" s="125">
        <f t="shared" si="58"/>
        <v>1</v>
      </c>
      <c r="V229" s="126">
        <f t="shared" si="59"/>
        <v>0</v>
      </c>
      <c r="W229" s="126">
        <f t="shared" si="60"/>
        <v>0</v>
      </c>
      <c r="X229" s="126">
        <f t="shared" si="61"/>
        <v>0</v>
      </c>
      <c r="Y229" s="126">
        <f t="shared" si="62"/>
        <v>0</v>
      </c>
      <c r="Z229" s="126">
        <f t="shared" si="63"/>
        <v>0</v>
      </c>
      <c r="AA229" s="126">
        <f t="shared" si="64"/>
        <v>0</v>
      </c>
      <c r="AB229" s="126">
        <f t="shared" si="65"/>
        <v>0</v>
      </c>
      <c r="AC229" s="126">
        <f t="shared" si="66"/>
        <v>1</v>
      </c>
      <c r="AD229" s="126">
        <f t="shared" si="67"/>
        <v>0</v>
      </c>
      <c r="AE229" s="126">
        <f t="shared" si="68"/>
        <v>0</v>
      </c>
      <c r="AF229" s="125"/>
      <c r="AG229" s="125"/>
      <c r="AH229" s="125">
        <f t="shared" si="69"/>
        <v>3</v>
      </c>
      <c r="AI229" s="125">
        <f t="shared" si="70"/>
        <v>3</v>
      </c>
      <c r="AJ229" s="125" t="str">
        <f t="shared" si="71"/>
        <v>Correct</v>
      </c>
      <c r="AK229" s="125"/>
      <c r="AL229" s="115" t="s">
        <v>99</v>
      </c>
      <c r="AM229" s="115">
        <v>31</v>
      </c>
      <c r="AN229" s="115" t="s">
        <v>181</v>
      </c>
      <c r="AO229" s="115" t="s">
        <v>244</v>
      </c>
      <c r="AP229" s="115" t="s">
        <v>85</v>
      </c>
      <c r="AR229" s="115" t="s">
        <v>87</v>
      </c>
      <c r="AS229" s="115" t="s">
        <v>100</v>
      </c>
      <c r="AT229" s="115" t="s">
        <v>89</v>
      </c>
      <c r="AU229" s="115" t="s">
        <v>98</v>
      </c>
      <c r="AV229" s="115" t="s">
        <v>91</v>
      </c>
      <c r="AW229" s="115" t="s">
        <v>91</v>
      </c>
    </row>
    <row r="230" spans="1:49">
      <c r="A230" s="115">
        <v>7045769363</v>
      </c>
      <c r="N230" s="115" t="s">
        <v>30</v>
      </c>
      <c r="O230" s="125"/>
      <c r="P230" s="125">
        <f t="shared" si="54"/>
        <v>1</v>
      </c>
      <c r="Q230" s="130">
        <f t="shared" si="55"/>
        <v>3</v>
      </c>
      <c r="R230" s="125"/>
      <c r="S230" s="125">
        <f t="shared" si="56"/>
        <v>0</v>
      </c>
      <c r="T230" s="125">
        <f t="shared" si="57"/>
        <v>0</v>
      </c>
      <c r="U230" s="125">
        <f t="shared" si="58"/>
        <v>0</v>
      </c>
      <c r="V230" s="126">
        <f t="shared" si="59"/>
        <v>0</v>
      </c>
      <c r="W230" s="126">
        <f t="shared" si="60"/>
        <v>0</v>
      </c>
      <c r="X230" s="126">
        <f t="shared" si="61"/>
        <v>0</v>
      </c>
      <c r="Y230" s="126">
        <f t="shared" si="62"/>
        <v>0</v>
      </c>
      <c r="Z230" s="126">
        <f t="shared" si="63"/>
        <v>0</v>
      </c>
      <c r="AA230" s="126">
        <f t="shared" si="64"/>
        <v>0</v>
      </c>
      <c r="AB230" s="126">
        <f t="shared" si="65"/>
        <v>0</v>
      </c>
      <c r="AC230" s="126">
        <f t="shared" si="66"/>
        <v>0</v>
      </c>
      <c r="AD230" s="126">
        <f t="shared" si="67"/>
        <v>0</v>
      </c>
      <c r="AE230" s="126">
        <f t="shared" si="68"/>
        <v>1</v>
      </c>
      <c r="AF230" s="125"/>
      <c r="AG230" s="125"/>
      <c r="AH230" s="125">
        <f t="shared" si="69"/>
        <v>1</v>
      </c>
      <c r="AI230" s="125">
        <f t="shared" si="70"/>
        <v>1</v>
      </c>
      <c r="AJ230" s="125" t="str">
        <f t="shared" si="71"/>
        <v>Correct</v>
      </c>
      <c r="AK230" s="125"/>
      <c r="AL230" s="115" t="s">
        <v>83</v>
      </c>
      <c r="AM230" s="115">
        <v>59</v>
      </c>
      <c r="AN230" s="115" t="s">
        <v>181</v>
      </c>
      <c r="AO230" s="115" t="s">
        <v>232</v>
      </c>
      <c r="AP230" s="115" t="s">
        <v>85</v>
      </c>
      <c r="AQ230" s="115" t="s">
        <v>86</v>
      </c>
      <c r="AR230" s="115" t="s">
        <v>87</v>
      </c>
      <c r="AS230" s="115" t="s">
        <v>88</v>
      </c>
      <c r="AT230" s="115" t="s">
        <v>89</v>
      </c>
      <c r="AU230" s="115" t="s">
        <v>90</v>
      </c>
      <c r="AV230" s="115" t="s">
        <v>91</v>
      </c>
      <c r="AW230" s="115" t="s">
        <v>91</v>
      </c>
    </row>
    <row r="231" spans="1:49">
      <c r="A231" s="115">
        <v>7020355011</v>
      </c>
      <c r="C231" s="115" t="s">
        <v>19</v>
      </c>
      <c r="J231" s="115" t="s">
        <v>26</v>
      </c>
      <c r="L231" s="115" t="s">
        <v>28</v>
      </c>
      <c r="O231" s="125"/>
      <c r="P231" s="125">
        <f t="shared" si="54"/>
        <v>3</v>
      </c>
      <c r="Q231" s="130">
        <f t="shared" si="55"/>
        <v>1</v>
      </c>
      <c r="R231" s="125"/>
      <c r="S231" s="125">
        <f t="shared" si="56"/>
        <v>0</v>
      </c>
      <c r="T231" s="125">
        <f t="shared" si="57"/>
        <v>1</v>
      </c>
      <c r="U231" s="125">
        <f t="shared" si="58"/>
        <v>0</v>
      </c>
      <c r="V231" s="126">
        <f t="shared" si="59"/>
        <v>0</v>
      </c>
      <c r="W231" s="126">
        <f t="shared" si="60"/>
        <v>0</v>
      </c>
      <c r="X231" s="126">
        <f t="shared" si="61"/>
        <v>0</v>
      </c>
      <c r="Y231" s="126">
        <f t="shared" si="62"/>
        <v>0</v>
      </c>
      <c r="Z231" s="126">
        <f t="shared" si="63"/>
        <v>0</v>
      </c>
      <c r="AA231" s="126">
        <f t="shared" si="64"/>
        <v>1</v>
      </c>
      <c r="AB231" s="126">
        <f t="shared" si="65"/>
        <v>0</v>
      </c>
      <c r="AC231" s="126">
        <f t="shared" si="66"/>
        <v>1</v>
      </c>
      <c r="AD231" s="126">
        <f t="shared" si="67"/>
        <v>0</v>
      </c>
      <c r="AE231" s="126">
        <f t="shared" si="68"/>
        <v>0</v>
      </c>
      <c r="AF231" s="125"/>
      <c r="AG231" s="125"/>
      <c r="AH231" s="125">
        <f t="shared" si="69"/>
        <v>3</v>
      </c>
      <c r="AI231" s="125">
        <f t="shared" si="70"/>
        <v>3</v>
      </c>
      <c r="AJ231" s="125" t="str">
        <f t="shared" si="71"/>
        <v>Correct</v>
      </c>
      <c r="AK231" s="125"/>
      <c r="AL231" s="115" t="s">
        <v>99</v>
      </c>
      <c r="AM231" s="115">
        <v>26</v>
      </c>
      <c r="AN231" s="115" t="s">
        <v>181</v>
      </c>
      <c r="AO231" s="115" t="s">
        <v>232</v>
      </c>
      <c r="AP231" s="115" t="s">
        <v>97</v>
      </c>
      <c r="AQ231" s="115" t="s">
        <v>86</v>
      </c>
      <c r="AR231" s="115" t="s">
        <v>87</v>
      </c>
      <c r="AS231" s="115" t="s">
        <v>93</v>
      </c>
      <c r="AT231" s="115" t="s">
        <v>102</v>
      </c>
      <c r="AU231" s="115" t="s">
        <v>90</v>
      </c>
      <c r="AV231" s="115" t="s">
        <v>91</v>
      </c>
      <c r="AW231" s="115" t="s">
        <v>91</v>
      </c>
    </row>
    <row r="232" spans="1:49">
      <c r="A232" s="115">
        <v>7044847621</v>
      </c>
      <c r="B232" s="115" t="s">
        <v>18</v>
      </c>
      <c r="C232" s="115" t="s">
        <v>19</v>
      </c>
      <c r="J232" s="115" t="s">
        <v>26</v>
      </c>
      <c r="O232" s="125"/>
      <c r="P232" s="125">
        <f t="shared" si="54"/>
        <v>3</v>
      </c>
      <c r="Q232" s="130">
        <f t="shared" si="55"/>
        <v>1</v>
      </c>
      <c r="R232" s="125"/>
      <c r="S232" s="125">
        <f t="shared" si="56"/>
        <v>1</v>
      </c>
      <c r="T232" s="125">
        <f t="shared" si="57"/>
        <v>1</v>
      </c>
      <c r="U232" s="125">
        <f t="shared" si="58"/>
        <v>0</v>
      </c>
      <c r="V232" s="126">
        <f t="shared" si="59"/>
        <v>0</v>
      </c>
      <c r="W232" s="126">
        <f t="shared" si="60"/>
        <v>0</v>
      </c>
      <c r="X232" s="126">
        <f t="shared" si="61"/>
        <v>0</v>
      </c>
      <c r="Y232" s="126">
        <f t="shared" si="62"/>
        <v>0</v>
      </c>
      <c r="Z232" s="126">
        <f t="shared" si="63"/>
        <v>0</v>
      </c>
      <c r="AA232" s="126">
        <f t="shared" si="64"/>
        <v>1</v>
      </c>
      <c r="AB232" s="126">
        <f t="shared" si="65"/>
        <v>0</v>
      </c>
      <c r="AC232" s="126">
        <f t="shared" si="66"/>
        <v>0</v>
      </c>
      <c r="AD232" s="126">
        <f t="shared" si="67"/>
        <v>0</v>
      </c>
      <c r="AE232" s="126">
        <f t="shared" si="68"/>
        <v>0</v>
      </c>
      <c r="AF232" s="125"/>
      <c r="AG232" s="125"/>
      <c r="AH232" s="125">
        <f t="shared" si="69"/>
        <v>3</v>
      </c>
      <c r="AI232" s="125">
        <f t="shared" si="70"/>
        <v>3</v>
      </c>
      <c r="AJ232" s="125" t="str">
        <f t="shared" si="71"/>
        <v>Correct</v>
      </c>
      <c r="AK232" s="125"/>
      <c r="AL232" s="115" t="s">
        <v>99</v>
      </c>
      <c r="AM232" s="115">
        <v>83</v>
      </c>
      <c r="AN232" s="115" t="s">
        <v>181</v>
      </c>
      <c r="AO232" s="115" t="s">
        <v>237</v>
      </c>
      <c r="AP232" s="115" t="s">
        <v>85</v>
      </c>
      <c r="AQ232" s="115" t="s">
        <v>86</v>
      </c>
      <c r="AR232" s="115" t="s">
        <v>87</v>
      </c>
      <c r="AS232" s="115" t="s">
        <v>100</v>
      </c>
      <c r="AT232" s="115" t="s">
        <v>94</v>
      </c>
      <c r="AU232" s="115" t="s">
        <v>106</v>
      </c>
      <c r="AV232" s="115" t="s">
        <v>91</v>
      </c>
      <c r="AW232" s="115" t="s">
        <v>86</v>
      </c>
    </row>
    <row r="233" spans="1:49">
      <c r="A233" s="115">
        <v>7045783975</v>
      </c>
      <c r="C233" s="115" t="s">
        <v>19</v>
      </c>
      <c r="J233" s="115" t="s">
        <v>26</v>
      </c>
      <c r="M233" s="115" t="s">
        <v>29</v>
      </c>
      <c r="O233" s="125"/>
      <c r="P233" s="125">
        <f t="shared" si="54"/>
        <v>3</v>
      </c>
      <c r="Q233" s="130">
        <f t="shared" si="55"/>
        <v>1</v>
      </c>
      <c r="R233" s="125"/>
      <c r="S233" s="125">
        <f t="shared" si="56"/>
        <v>0</v>
      </c>
      <c r="T233" s="125">
        <f t="shared" si="57"/>
        <v>1</v>
      </c>
      <c r="U233" s="125">
        <f t="shared" si="58"/>
        <v>0</v>
      </c>
      <c r="V233" s="126">
        <f t="shared" si="59"/>
        <v>0</v>
      </c>
      <c r="W233" s="126">
        <f t="shared" si="60"/>
        <v>0</v>
      </c>
      <c r="X233" s="126">
        <f t="shared" si="61"/>
        <v>0</v>
      </c>
      <c r="Y233" s="126">
        <f t="shared" si="62"/>
        <v>0</v>
      </c>
      <c r="Z233" s="126">
        <f t="shared" si="63"/>
        <v>0</v>
      </c>
      <c r="AA233" s="126">
        <f t="shared" si="64"/>
        <v>1</v>
      </c>
      <c r="AB233" s="126">
        <f t="shared" si="65"/>
        <v>0</v>
      </c>
      <c r="AC233" s="126">
        <f t="shared" si="66"/>
        <v>0</v>
      </c>
      <c r="AD233" s="126">
        <f t="shared" si="67"/>
        <v>1</v>
      </c>
      <c r="AE233" s="126">
        <f t="shared" si="68"/>
        <v>0</v>
      </c>
      <c r="AF233" s="125"/>
      <c r="AG233" s="125"/>
      <c r="AH233" s="125">
        <f t="shared" si="69"/>
        <v>3</v>
      </c>
      <c r="AI233" s="125">
        <f t="shared" si="70"/>
        <v>3</v>
      </c>
      <c r="AJ233" s="125" t="str">
        <f t="shared" si="71"/>
        <v>Correct</v>
      </c>
      <c r="AK233" s="125"/>
      <c r="AL233" s="115" t="s">
        <v>99</v>
      </c>
      <c r="AM233" s="115">
        <v>78</v>
      </c>
      <c r="AN233" s="115" t="s">
        <v>181</v>
      </c>
      <c r="AO233" s="115" t="s">
        <v>208</v>
      </c>
      <c r="AP233" s="115" t="s">
        <v>85</v>
      </c>
      <c r="AQ233" s="115" t="s">
        <v>91</v>
      </c>
      <c r="AR233" s="115" t="s">
        <v>87</v>
      </c>
      <c r="AS233" s="115" t="s">
        <v>88</v>
      </c>
      <c r="AT233" s="115" t="s">
        <v>111</v>
      </c>
      <c r="AU233" s="115" t="s">
        <v>106</v>
      </c>
      <c r="AV233" s="115" t="s">
        <v>91</v>
      </c>
      <c r="AW233" s="115" t="s">
        <v>91</v>
      </c>
    </row>
    <row r="234" spans="1:49">
      <c r="A234" s="115">
        <v>5598577851</v>
      </c>
      <c r="C234" s="115" t="s">
        <v>19</v>
      </c>
      <c r="H234" s="115" t="s">
        <v>24</v>
      </c>
      <c r="I234" s="115" t="s">
        <v>25</v>
      </c>
      <c r="O234" s="125"/>
      <c r="P234" s="125">
        <f t="shared" si="54"/>
        <v>3</v>
      </c>
      <c r="Q234" s="130">
        <f t="shared" si="55"/>
        <v>1</v>
      </c>
      <c r="R234" s="125"/>
      <c r="S234" s="125">
        <f t="shared" si="56"/>
        <v>0</v>
      </c>
      <c r="T234" s="125">
        <f t="shared" si="57"/>
        <v>1</v>
      </c>
      <c r="U234" s="125">
        <f t="shared" si="58"/>
        <v>0</v>
      </c>
      <c r="V234" s="126">
        <f t="shared" si="59"/>
        <v>0</v>
      </c>
      <c r="W234" s="126">
        <f t="shared" si="60"/>
        <v>0</v>
      </c>
      <c r="X234" s="126">
        <f t="shared" si="61"/>
        <v>0</v>
      </c>
      <c r="Y234" s="126">
        <f t="shared" si="62"/>
        <v>1</v>
      </c>
      <c r="Z234" s="126">
        <f t="shared" si="63"/>
        <v>1</v>
      </c>
      <c r="AA234" s="126">
        <f t="shared" si="64"/>
        <v>0</v>
      </c>
      <c r="AB234" s="126">
        <f t="shared" si="65"/>
        <v>0</v>
      </c>
      <c r="AC234" s="126">
        <f t="shared" si="66"/>
        <v>0</v>
      </c>
      <c r="AD234" s="126">
        <f t="shared" si="67"/>
        <v>0</v>
      </c>
      <c r="AE234" s="126">
        <f t="shared" si="68"/>
        <v>0</v>
      </c>
      <c r="AF234" s="125"/>
      <c r="AG234" s="125"/>
      <c r="AH234" s="125">
        <f t="shared" si="69"/>
        <v>3</v>
      </c>
      <c r="AI234" s="125">
        <f t="shared" si="70"/>
        <v>3</v>
      </c>
      <c r="AJ234" s="125" t="str">
        <f t="shared" si="71"/>
        <v>Correct</v>
      </c>
      <c r="AK234" s="125"/>
      <c r="AL234" s="115" t="s">
        <v>83</v>
      </c>
      <c r="AM234" s="115">
        <v>39</v>
      </c>
      <c r="AN234" s="115" t="s">
        <v>84</v>
      </c>
      <c r="AO234" s="115" t="s">
        <v>123</v>
      </c>
    </row>
    <row r="235" spans="1:49">
      <c r="A235" s="115">
        <v>5585006609</v>
      </c>
      <c r="I235" s="115" t="s">
        <v>25</v>
      </c>
      <c r="O235" s="125"/>
      <c r="P235" s="125">
        <f t="shared" si="54"/>
        <v>1</v>
      </c>
      <c r="Q235" s="130">
        <f t="shared" si="55"/>
        <v>3</v>
      </c>
      <c r="R235" s="125"/>
      <c r="S235" s="125">
        <f t="shared" si="56"/>
        <v>0</v>
      </c>
      <c r="T235" s="125">
        <f t="shared" si="57"/>
        <v>0</v>
      </c>
      <c r="U235" s="125">
        <f t="shared" si="58"/>
        <v>0</v>
      </c>
      <c r="V235" s="126">
        <f t="shared" si="59"/>
        <v>0</v>
      </c>
      <c r="W235" s="126">
        <f t="shared" si="60"/>
        <v>0</v>
      </c>
      <c r="X235" s="126">
        <f t="shared" si="61"/>
        <v>0</v>
      </c>
      <c r="Y235" s="126">
        <f t="shared" si="62"/>
        <v>0</v>
      </c>
      <c r="Z235" s="126">
        <f t="shared" si="63"/>
        <v>1</v>
      </c>
      <c r="AA235" s="126">
        <f t="shared" si="64"/>
        <v>0</v>
      </c>
      <c r="AB235" s="126">
        <f t="shared" si="65"/>
        <v>0</v>
      </c>
      <c r="AC235" s="126">
        <f t="shared" si="66"/>
        <v>0</v>
      </c>
      <c r="AD235" s="126">
        <f t="shared" si="67"/>
        <v>0</v>
      </c>
      <c r="AE235" s="126">
        <f t="shared" si="68"/>
        <v>0</v>
      </c>
      <c r="AF235" s="125"/>
      <c r="AG235" s="125"/>
      <c r="AH235" s="125">
        <f t="shared" si="69"/>
        <v>1</v>
      </c>
      <c r="AI235" s="125">
        <f t="shared" si="70"/>
        <v>1</v>
      </c>
      <c r="AJ235" s="125" t="str">
        <f t="shared" si="71"/>
        <v>Correct</v>
      </c>
      <c r="AK235" s="125"/>
      <c r="AL235" s="115" t="s">
        <v>83</v>
      </c>
      <c r="AM235" s="115">
        <v>45</v>
      </c>
      <c r="AN235" s="115" t="s">
        <v>181</v>
      </c>
      <c r="AO235" s="115" t="s">
        <v>227</v>
      </c>
      <c r="AP235" s="115" t="s">
        <v>85</v>
      </c>
      <c r="AQ235" s="115" t="s">
        <v>86</v>
      </c>
      <c r="AR235" s="115" t="s">
        <v>87</v>
      </c>
      <c r="AS235" s="115" t="s">
        <v>88</v>
      </c>
      <c r="AT235" s="115" t="s">
        <v>89</v>
      </c>
      <c r="AU235" s="115" t="s">
        <v>90</v>
      </c>
      <c r="AV235" s="115" t="s">
        <v>91</v>
      </c>
      <c r="AW235" s="115" t="s">
        <v>91</v>
      </c>
    </row>
    <row r="236" spans="1:49">
      <c r="A236" s="115">
        <v>7011541633</v>
      </c>
      <c r="I236" s="115" t="s">
        <v>25</v>
      </c>
      <c r="N236" s="115" t="s">
        <v>30</v>
      </c>
      <c r="O236" s="125"/>
      <c r="P236" s="125">
        <f t="shared" si="54"/>
        <v>2</v>
      </c>
      <c r="Q236" s="130">
        <f t="shared" si="55"/>
        <v>1.5</v>
      </c>
      <c r="R236" s="125"/>
      <c r="S236" s="125">
        <f t="shared" si="56"/>
        <v>0</v>
      </c>
      <c r="T236" s="125">
        <f t="shared" si="57"/>
        <v>0</v>
      </c>
      <c r="U236" s="125">
        <f t="shared" si="58"/>
        <v>0</v>
      </c>
      <c r="V236" s="126">
        <f t="shared" si="59"/>
        <v>0</v>
      </c>
      <c r="W236" s="126">
        <f t="shared" si="60"/>
        <v>0</v>
      </c>
      <c r="X236" s="126">
        <f t="shared" si="61"/>
        <v>0</v>
      </c>
      <c r="Y236" s="126">
        <f t="shared" si="62"/>
        <v>0</v>
      </c>
      <c r="Z236" s="126">
        <f t="shared" si="63"/>
        <v>1</v>
      </c>
      <c r="AA236" s="126">
        <f t="shared" si="64"/>
        <v>0</v>
      </c>
      <c r="AB236" s="126">
        <f t="shared" si="65"/>
        <v>0</v>
      </c>
      <c r="AC236" s="126">
        <f t="shared" si="66"/>
        <v>0</v>
      </c>
      <c r="AD236" s="126">
        <f t="shared" si="67"/>
        <v>0</v>
      </c>
      <c r="AE236" s="126">
        <f t="shared" si="68"/>
        <v>1</v>
      </c>
      <c r="AF236" s="125"/>
      <c r="AG236" s="125"/>
      <c r="AH236" s="125">
        <f t="shared" si="69"/>
        <v>2</v>
      </c>
      <c r="AI236" s="125">
        <f t="shared" si="70"/>
        <v>2</v>
      </c>
      <c r="AJ236" s="125" t="str">
        <f t="shared" si="71"/>
        <v>Correct</v>
      </c>
      <c r="AK236" s="125"/>
      <c r="AL236" s="115" t="s">
        <v>83</v>
      </c>
      <c r="AM236" s="115">
        <v>65</v>
      </c>
      <c r="AN236" s="115" t="s">
        <v>181</v>
      </c>
      <c r="AO236" s="115" t="s">
        <v>194</v>
      </c>
      <c r="AQ236" s="115" t="s">
        <v>91</v>
      </c>
      <c r="AR236" s="115" t="s">
        <v>87</v>
      </c>
      <c r="AS236" s="115" t="s">
        <v>88</v>
      </c>
      <c r="AT236" s="115" t="s">
        <v>94</v>
      </c>
      <c r="AU236" s="115" t="s">
        <v>90</v>
      </c>
      <c r="AW236" s="115" t="s">
        <v>91</v>
      </c>
    </row>
    <row r="237" spans="1:49">
      <c r="A237" s="115">
        <v>7044849937</v>
      </c>
      <c r="M237" s="115" t="s">
        <v>29</v>
      </c>
      <c r="O237" s="125"/>
      <c r="P237" s="125">
        <f t="shared" si="54"/>
        <v>1</v>
      </c>
      <c r="Q237" s="130">
        <f t="shared" si="55"/>
        <v>3</v>
      </c>
      <c r="R237" s="125"/>
      <c r="S237" s="125">
        <f t="shared" si="56"/>
        <v>0</v>
      </c>
      <c r="T237" s="125">
        <f t="shared" si="57"/>
        <v>0</v>
      </c>
      <c r="U237" s="125">
        <f t="shared" si="58"/>
        <v>0</v>
      </c>
      <c r="V237" s="126">
        <f t="shared" si="59"/>
        <v>0</v>
      </c>
      <c r="W237" s="126">
        <f t="shared" si="60"/>
        <v>0</v>
      </c>
      <c r="X237" s="126">
        <f t="shared" si="61"/>
        <v>0</v>
      </c>
      <c r="Y237" s="126">
        <f t="shared" si="62"/>
        <v>0</v>
      </c>
      <c r="Z237" s="126">
        <f t="shared" si="63"/>
        <v>0</v>
      </c>
      <c r="AA237" s="126">
        <f t="shared" si="64"/>
        <v>0</v>
      </c>
      <c r="AB237" s="126">
        <f t="shared" si="65"/>
        <v>0</v>
      </c>
      <c r="AC237" s="126">
        <f t="shared" si="66"/>
        <v>0</v>
      </c>
      <c r="AD237" s="126">
        <f t="shared" si="67"/>
        <v>1</v>
      </c>
      <c r="AE237" s="126">
        <f t="shared" si="68"/>
        <v>0</v>
      </c>
      <c r="AF237" s="125"/>
      <c r="AG237" s="125"/>
      <c r="AH237" s="125">
        <f t="shared" si="69"/>
        <v>1</v>
      </c>
      <c r="AI237" s="125">
        <f t="shared" si="70"/>
        <v>1</v>
      </c>
      <c r="AJ237" s="125" t="str">
        <f t="shared" si="71"/>
        <v>Correct</v>
      </c>
      <c r="AK237" s="125"/>
      <c r="AL237" s="115" t="s">
        <v>99</v>
      </c>
      <c r="AM237" s="115">
        <v>76</v>
      </c>
      <c r="AN237" s="115" t="s">
        <v>84</v>
      </c>
      <c r="AO237" s="115" t="s">
        <v>494</v>
      </c>
      <c r="AP237" s="115" t="s">
        <v>85</v>
      </c>
      <c r="AQ237" s="115" t="s">
        <v>86</v>
      </c>
      <c r="AR237" s="115" t="s">
        <v>87</v>
      </c>
      <c r="AS237" s="115" t="s">
        <v>100</v>
      </c>
      <c r="AT237" s="115" t="s">
        <v>94</v>
      </c>
      <c r="AU237" s="115" t="s">
        <v>106</v>
      </c>
      <c r="AV237" s="115" t="s">
        <v>117</v>
      </c>
      <c r="AW237" s="115" t="s">
        <v>86</v>
      </c>
    </row>
    <row r="238" spans="1:49">
      <c r="A238" s="115">
        <v>7044857865</v>
      </c>
      <c r="D238" s="115" t="s">
        <v>20</v>
      </c>
      <c r="I238" s="115" t="s">
        <v>25</v>
      </c>
      <c r="M238" s="115" t="s">
        <v>29</v>
      </c>
      <c r="O238" s="125"/>
      <c r="P238" s="125">
        <f t="shared" si="54"/>
        <v>3</v>
      </c>
      <c r="Q238" s="130">
        <f t="shared" si="55"/>
        <v>1</v>
      </c>
      <c r="R238" s="125"/>
      <c r="S238" s="125">
        <f t="shared" si="56"/>
        <v>0</v>
      </c>
      <c r="T238" s="125">
        <f t="shared" si="57"/>
        <v>0</v>
      </c>
      <c r="U238" s="125">
        <f t="shared" si="58"/>
        <v>1</v>
      </c>
      <c r="V238" s="126">
        <f t="shared" si="59"/>
        <v>0</v>
      </c>
      <c r="W238" s="126">
        <f t="shared" si="60"/>
        <v>0</v>
      </c>
      <c r="X238" s="126">
        <f t="shared" si="61"/>
        <v>0</v>
      </c>
      <c r="Y238" s="126">
        <f t="shared" si="62"/>
        <v>0</v>
      </c>
      <c r="Z238" s="126">
        <f t="shared" si="63"/>
        <v>1</v>
      </c>
      <c r="AA238" s="126">
        <f t="shared" si="64"/>
        <v>0</v>
      </c>
      <c r="AB238" s="126">
        <f t="shared" si="65"/>
        <v>0</v>
      </c>
      <c r="AC238" s="126">
        <f t="shared" si="66"/>
        <v>0</v>
      </c>
      <c r="AD238" s="126">
        <f t="shared" si="67"/>
        <v>1</v>
      </c>
      <c r="AE238" s="126">
        <f t="shared" si="68"/>
        <v>0</v>
      </c>
      <c r="AF238" s="125"/>
      <c r="AG238" s="125"/>
      <c r="AH238" s="125">
        <f t="shared" si="69"/>
        <v>3</v>
      </c>
      <c r="AI238" s="125">
        <f t="shared" si="70"/>
        <v>3</v>
      </c>
      <c r="AJ238" s="125" t="str">
        <f t="shared" si="71"/>
        <v>Correct</v>
      </c>
      <c r="AK238" s="125"/>
      <c r="AL238" s="115" t="s">
        <v>83</v>
      </c>
      <c r="AM238" s="115">
        <v>79</v>
      </c>
      <c r="AN238" s="115" t="s">
        <v>84</v>
      </c>
      <c r="AO238" s="115" t="s">
        <v>153</v>
      </c>
      <c r="AP238" s="115" t="s">
        <v>85</v>
      </c>
      <c r="AQ238" s="115" t="s">
        <v>91</v>
      </c>
      <c r="AR238" s="115" t="s">
        <v>137</v>
      </c>
      <c r="AS238" s="115" t="s">
        <v>93</v>
      </c>
      <c r="AT238" s="115" t="s">
        <v>102</v>
      </c>
      <c r="AU238" s="115" t="s">
        <v>106</v>
      </c>
      <c r="AV238" s="115" t="s">
        <v>91</v>
      </c>
    </row>
    <row r="239" spans="1:49">
      <c r="A239" s="115">
        <v>5585625018</v>
      </c>
      <c r="I239" s="115" t="s">
        <v>25</v>
      </c>
      <c r="O239" s="125"/>
      <c r="P239" s="125">
        <f t="shared" si="54"/>
        <v>1</v>
      </c>
      <c r="Q239" s="130">
        <f t="shared" si="55"/>
        <v>3</v>
      </c>
      <c r="R239" s="125"/>
      <c r="S239" s="125">
        <f t="shared" si="56"/>
        <v>0</v>
      </c>
      <c r="T239" s="125">
        <f t="shared" si="57"/>
        <v>0</v>
      </c>
      <c r="U239" s="125">
        <f t="shared" si="58"/>
        <v>0</v>
      </c>
      <c r="V239" s="126">
        <f t="shared" si="59"/>
        <v>0</v>
      </c>
      <c r="W239" s="126">
        <f t="shared" si="60"/>
        <v>0</v>
      </c>
      <c r="X239" s="126">
        <f t="shared" si="61"/>
        <v>0</v>
      </c>
      <c r="Y239" s="126">
        <f t="shared" si="62"/>
        <v>0</v>
      </c>
      <c r="Z239" s="126">
        <f t="shared" si="63"/>
        <v>1</v>
      </c>
      <c r="AA239" s="126">
        <f t="shared" si="64"/>
        <v>0</v>
      </c>
      <c r="AB239" s="126">
        <f t="shared" si="65"/>
        <v>0</v>
      </c>
      <c r="AC239" s="126">
        <f t="shared" si="66"/>
        <v>0</v>
      </c>
      <c r="AD239" s="126">
        <f t="shared" si="67"/>
        <v>0</v>
      </c>
      <c r="AE239" s="126">
        <f t="shared" si="68"/>
        <v>0</v>
      </c>
      <c r="AF239" s="125"/>
      <c r="AG239" s="125"/>
      <c r="AH239" s="125">
        <f t="shared" si="69"/>
        <v>1</v>
      </c>
      <c r="AI239" s="125">
        <f t="shared" si="70"/>
        <v>1</v>
      </c>
      <c r="AJ239" s="125" t="str">
        <f t="shared" si="71"/>
        <v>Correct</v>
      </c>
      <c r="AK239" s="125"/>
      <c r="AL239" s="115" t="s">
        <v>83</v>
      </c>
      <c r="AM239" s="115">
        <v>21</v>
      </c>
      <c r="AN239" s="115" t="s">
        <v>181</v>
      </c>
      <c r="AO239" s="115" t="s">
        <v>198</v>
      </c>
      <c r="AP239" s="115" t="s">
        <v>85</v>
      </c>
      <c r="AQ239" s="115" t="s">
        <v>86</v>
      </c>
      <c r="AR239" s="115" t="s">
        <v>87</v>
      </c>
      <c r="AS239" s="115" t="s">
        <v>100</v>
      </c>
      <c r="AT239" s="115" t="s">
        <v>94</v>
      </c>
      <c r="AU239" s="115" t="s">
        <v>90</v>
      </c>
      <c r="AV239" s="115" t="s">
        <v>91</v>
      </c>
      <c r="AW239" s="115" t="s">
        <v>91</v>
      </c>
    </row>
    <row r="240" spans="1:49">
      <c r="A240" s="115">
        <v>7020572029</v>
      </c>
      <c r="B240" s="115" t="s">
        <v>18</v>
      </c>
      <c r="E240" s="115" t="s">
        <v>21</v>
      </c>
      <c r="M240" s="115" t="s">
        <v>29</v>
      </c>
      <c r="O240" s="125"/>
      <c r="P240" s="125">
        <f t="shared" si="54"/>
        <v>3</v>
      </c>
      <c r="Q240" s="130">
        <f t="shared" si="55"/>
        <v>1</v>
      </c>
      <c r="R240" s="125"/>
      <c r="S240" s="125">
        <f t="shared" si="56"/>
        <v>1</v>
      </c>
      <c r="T240" s="125">
        <f t="shared" si="57"/>
        <v>0</v>
      </c>
      <c r="U240" s="125">
        <f t="shared" si="58"/>
        <v>0</v>
      </c>
      <c r="V240" s="126">
        <f t="shared" si="59"/>
        <v>1</v>
      </c>
      <c r="W240" s="126">
        <f t="shared" si="60"/>
        <v>0</v>
      </c>
      <c r="X240" s="126">
        <f t="shared" si="61"/>
        <v>0</v>
      </c>
      <c r="Y240" s="126">
        <f t="shared" si="62"/>
        <v>0</v>
      </c>
      <c r="Z240" s="126">
        <f t="shared" si="63"/>
        <v>0</v>
      </c>
      <c r="AA240" s="126">
        <f t="shared" si="64"/>
        <v>0</v>
      </c>
      <c r="AB240" s="126">
        <f t="shared" si="65"/>
        <v>0</v>
      </c>
      <c r="AC240" s="126">
        <f t="shared" si="66"/>
        <v>0</v>
      </c>
      <c r="AD240" s="126">
        <f t="shared" si="67"/>
        <v>1</v>
      </c>
      <c r="AE240" s="126">
        <f t="shared" si="68"/>
        <v>0</v>
      </c>
      <c r="AF240" s="125"/>
      <c r="AG240" s="125"/>
      <c r="AH240" s="125">
        <f t="shared" si="69"/>
        <v>3</v>
      </c>
      <c r="AI240" s="125">
        <f t="shared" si="70"/>
        <v>3</v>
      </c>
      <c r="AJ240" s="125" t="str">
        <f t="shared" si="71"/>
        <v>Correct</v>
      </c>
      <c r="AK240" s="125"/>
      <c r="AL240" s="115" t="s">
        <v>99</v>
      </c>
      <c r="AM240" s="115">
        <v>18</v>
      </c>
      <c r="AN240" s="115" t="s">
        <v>84</v>
      </c>
      <c r="AO240" s="115" t="s">
        <v>165</v>
      </c>
      <c r="AP240" s="115" t="s">
        <v>107</v>
      </c>
      <c r="AQ240" s="115" t="s">
        <v>91</v>
      </c>
      <c r="AR240" s="115" t="s">
        <v>108</v>
      </c>
      <c r="AT240" s="115" t="s">
        <v>89</v>
      </c>
      <c r="AU240" s="115" t="s">
        <v>95</v>
      </c>
      <c r="AV240" s="115" t="s">
        <v>91</v>
      </c>
      <c r="AW240" s="115" t="s">
        <v>91</v>
      </c>
    </row>
    <row r="241" spans="1:49">
      <c r="A241" s="115">
        <v>7007932948</v>
      </c>
      <c r="D241" s="115" t="s">
        <v>20</v>
      </c>
      <c r="K241" s="115" t="s">
        <v>27</v>
      </c>
      <c r="O241" s="125"/>
      <c r="P241" s="125">
        <f t="shared" si="54"/>
        <v>2</v>
      </c>
      <c r="Q241" s="130">
        <f t="shared" si="55"/>
        <v>1.5</v>
      </c>
      <c r="R241" s="125"/>
      <c r="S241" s="125">
        <f t="shared" si="56"/>
        <v>0</v>
      </c>
      <c r="T241" s="125">
        <f t="shared" si="57"/>
        <v>0</v>
      </c>
      <c r="U241" s="125">
        <f t="shared" si="58"/>
        <v>1</v>
      </c>
      <c r="V241" s="126">
        <f t="shared" si="59"/>
        <v>0</v>
      </c>
      <c r="W241" s="126">
        <f t="shared" si="60"/>
        <v>0</v>
      </c>
      <c r="X241" s="126">
        <f t="shared" si="61"/>
        <v>0</v>
      </c>
      <c r="Y241" s="126">
        <f t="shared" si="62"/>
        <v>0</v>
      </c>
      <c r="Z241" s="126">
        <f t="shared" si="63"/>
        <v>0</v>
      </c>
      <c r="AA241" s="126">
        <f t="shared" si="64"/>
        <v>0</v>
      </c>
      <c r="AB241" s="126">
        <f t="shared" si="65"/>
        <v>1</v>
      </c>
      <c r="AC241" s="126">
        <f t="shared" si="66"/>
        <v>0</v>
      </c>
      <c r="AD241" s="126">
        <f t="shared" si="67"/>
        <v>0</v>
      </c>
      <c r="AE241" s="126">
        <f t="shared" si="68"/>
        <v>0</v>
      </c>
      <c r="AF241" s="125"/>
      <c r="AG241" s="125"/>
      <c r="AH241" s="125">
        <f t="shared" si="69"/>
        <v>2</v>
      </c>
      <c r="AI241" s="125">
        <f t="shared" si="70"/>
        <v>2</v>
      </c>
      <c r="AJ241" s="125" t="str">
        <f t="shared" si="71"/>
        <v>Correct</v>
      </c>
      <c r="AK241" s="125"/>
      <c r="AL241" s="115" t="s">
        <v>83</v>
      </c>
      <c r="AM241" s="115">
        <v>80</v>
      </c>
      <c r="AN241" s="115" t="s">
        <v>84</v>
      </c>
      <c r="AO241" s="115" t="s">
        <v>124</v>
      </c>
      <c r="AP241" s="115" t="s">
        <v>85</v>
      </c>
      <c r="AQ241" s="115" t="s">
        <v>86</v>
      </c>
      <c r="AR241" s="115" t="s">
        <v>87</v>
      </c>
      <c r="AS241" s="115" t="s">
        <v>104</v>
      </c>
      <c r="AT241" s="115" t="s">
        <v>102</v>
      </c>
      <c r="AU241" s="115" t="s">
        <v>106</v>
      </c>
      <c r="AV241" s="115" t="s">
        <v>91</v>
      </c>
      <c r="AW241" s="115" t="s">
        <v>86</v>
      </c>
    </row>
    <row r="242" spans="1:49">
      <c r="A242" s="115">
        <v>5588212499</v>
      </c>
      <c r="D242" s="115" t="s">
        <v>20</v>
      </c>
      <c r="J242" s="115" t="s">
        <v>26</v>
      </c>
      <c r="M242" s="115" t="s">
        <v>29</v>
      </c>
      <c r="O242" s="125"/>
      <c r="P242" s="125">
        <f t="shared" si="54"/>
        <v>3</v>
      </c>
      <c r="Q242" s="130">
        <f t="shared" si="55"/>
        <v>1</v>
      </c>
      <c r="R242" s="125"/>
      <c r="S242" s="125">
        <f t="shared" si="56"/>
        <v>0</v>
      </c>
      <c r="T242" s="125">
        <f t="shared" si="57"/>
        <v>0</v>
      </c>
      <c r="U242" s="125">
        <f t="shared" si="58"/>
        <v>1</v>
      </c>
      <c r="V242" s="126">
        <f t="shared" si="59"/>
        <v>0</v>
      </c>
      <c r="W242" s="126">
        <f t="shared" si="60"/>
        <v>0</v>
      </c>
      <c r="X242" s="126">
        <f t="shared" si="61"/>
        <v>0</v>
      </c>
      <c r="Y242" s="126">
        <f t="shared" si="62"/>
        <v>0</v>
      </c>
      <c r="Z242" s="126">
        <f t="shared" si="63"/>
        <v>0</v>
      </c>
      <c r="AA242" s="126">
        <f t="shared" si="64"/>
        <v>1</v>
      </c>
      <c r="AB242" s="126">
        <f t="shared" si="65"/>
        <v>0</v>
      </c>
      <c r="AC242" s="126">
        <f t="shared" si="66"/>
        <v>0</v>
      </c>
      <c r="AD242" s="126">
        <f t="shared" si="67"/>
        <v>1</v>
      </c>
      <c r="AE242" s="126">
        <f t="shared" si="68"/>
        <v>0</v>
      </c>
      <c r="AF242" s="125"/>
      <c r="AG242" s="125"/>
      <c r="AH242" s="125">
        <f t="shared" si="69"/>
        <v>3</v>
      </c>
      <c r="AI242" s="125">
        <f t="shared" si="70"/>
        <v>3</v>
      </c>
      <c r="AJ242" s="125" t="str">
        <f t="shared" si="71"/>
        <v>Correct</v>
      </c>
      <c r="AK242" s="125"/>
      <c r="AL242" s="115" t="s">
        <v>83</v>
      </c>
      <c r="AM242" s="115">
        <v>60</v>
      </c>
      <c r="AN242" s="115" t="s">
        <v>181</v>
      </c>
      <c r="AO242" s="115" t="s">
        <v>434</v>
      </c>
      <c r="AP242" s="115" t="s">
        <v>85</v>
      </c>
      <c r="AQ242" s="115" t="s">
        <v>86</v>
      </c>
      <c r="AR242" s="115" t="s">
        <v>87</v>
      </c>
      <c r="AS242" s="115" t="s">
        <v>88</v>
      </c>
      <c r="AT242" s="115" t="s">
        <v>89</v>
      </c>
      <c r="AU242" s="115" t="s">
        <v>90</v>
      </c>
      <c r="AV242" s="115" t="s">
        <v>91</v>
      </c>
      <c r="AW242" s="115" t="s">
        <v>91</v>
      </c>
    </row>
    <row r="243" spans="1:49">
      <c r="A243" s="115">
        <v>7044859265</v>
      </c>
      <c r="C243" s="115" t="s">
        <v>19</v>
      </c>
      <c r="E243" s="115" t="s">
        <v>21</v>
      </c>
      <c r="I243" s="115" t="s">
        <v>25</v>
      </c>
      <c r="O243" s="125"/>
      <c r="P243" s="125">
        <f t="shared" si="54"/>
        <v>3</v>
      </c>
      <c r="Q243" s="130">
        <f t="shared" si="55"/>
        <v>1</v>
      </c>
      <c r="R243" s="125"/>
      <c r="S243" s="125">
        <f t="shared" si="56"/>
        <v>0</v>
      </c>
      <c r="T243" s="125">
        <f t="shared" si="57"/>
        <v>1</v>
      </c>
      <c r="U243" s="125">
        <f t="shared" si="58"/>
        <v>0</v>
      </c>
      <c r="V243" s="126">
        <f t="shared" si="59"/>
        <v>1</v>
      </c>
      <c r="W243" s="126">
        <f t="shared" si="60"/>
        <v>0</v>
      </c>
      <c r="X243" s="126">
        <f t="shared" si="61"/>
        <v>0</v>
      </c>
      <c r="Y243" s="126">
        <f t="shared" si="62"/>
        <v>0</v>
      </c>
      <c r="Z243" s="126">
        <f t="shared" si="63"/>
        <v>1</v>
      </c>
      <c r="AA243" s="126">
        <f t="shared" si="64"/>
        <v>0</v>
      </c>
      <c r="AB243" s="126">
        <f t="shared" si="65"/>
        <v>0</v>
      </c>
      <c r="AC243" s="126">
        <f t="shared" si="66"/>
        <v>0</v>
      </c>
      <c r="AD243" s="126">
        <f t="shared" si="67"/>
        <v>0</v>
      </c>
      <c r="AE243" s="126">
        <f t="shared" si="68"/>
        <v>0</v>
      </c>
      <c r="AF243" s="125"/>
      <c r="AG243" s="125"/>
      <c r="AH243" s="125">
        <f t="shared" si="69"/>
        <v>3</v>
      </c>
      <c r="AI243" s="125">
        <f t="shared" si="70"/>
        <v>3</v>
      </c>
      <c r="AJ243" s="125" t="str">
        <f t="shared" si="71"/>
        <v>Correct</v>
      </c>
      <c r="AK243" s="125"/>
      <c r="AL243" s="115" t="s">
        <v>83</v>
      </c>
      <c r="AM243" s="115">
        <v>82</v>
      </c>
      <c r="AN243" s="115" t="s">
        <v>181</v>
      </c>
      <c r="AO243" s="115" t="s">
        <v>227</v>
      </c>
      <c r="AP243" s="115" t="s">
        <v>85</v>
      </c>
      <c r="AR243" s="115" t="s">
        <v>87</v>
      </c>
      <c r="AS243" s="115" t="s">
        <v>96</v>
      </c>
      <c r="AT243" s="115" t="s">
        <v>89</v>
      </c>
      <c r="AU243" s="115" t="s">
        <v>106</v>
      </c>
      <c r="AV243" s="115" t="s">
        <v>91</v>
      </c>
      <c r="AW243" s="115" t="s">
        <v>86</v>
      </c>
    </row>
    <row r="244" spans="1:49">
      <c r="A244" s="115">
        <v>5609556665</v>
      </c>
      <c r="E244" s="115" t="s">
        <v>21</v>
      </c>
      <c r="I244" s="115" t="s">
        <v>25</v>
      </c>
      <c r="O244" s="125"/>
      <c r="P244" s="125">
        <f t="shared" si="54"/>
        <v>2</v>
      </c>
      <c r="Q244" s="130">
        <f t="shared" si="55"/>
        <v>1.5</v>
      </c>
      <c r="R244" s="125"/>
      <c r="S244" s="125">
        <f t="shared" si="56"/>
        <v>0</v>
      </c>
      <c r="T244" s="125">
        <f t="shared" si="57"/>
        <v>0</v>
      </c>
      <c r="U244" s="125">
        <f t="shared" si="58"/>
        <v>0</v>
      </c>
      <c r="V244" s="126">
        <f t="shared" si="59"/>
        <v>1</v>
      </c>
      <c r="W244" s="126">
        <f t="shared" si="60"/>
        <v>0</v>
      </c>
      <c r="X244" s="126">
        <f t="shared" si="61"/>
        <v>0</v>
      </c>
      <c r="Y244" s="126">
        <f t="shared" si="62"/>
        <v>0</v>
      </c>
      <c r="Z244" s="126">
        <f t="shared" si="63"/>
        <v>1</v>
      </c>
      <c r="AA244" s="126">
        <f t="shared" si="64"/>
        <v>0</v>
      </c>
      <c r="AB244" s="126">
        <f t="shared" si="65"/>
        <v>0</v>
      </c>
      <c r="AC244" s="126">
        <f t="shared" si="66"/>
        <v>0</v>
      </c>
      <c r="AD244" s="126">
        <f t="shared" si="67"/>
        <v>0</v>
      </c>
      <c r="AE244" s="126">
        <f t="shared" si="68"/>
        <v>0</v>
      </c>
      <c r="AF244" s="125"/>
      <c r="AG244" s="125"/>
      <c r="AH244" s="125">
        <f t="shared" si="69"/>
        <v>2</v>
      </c>
      <c r="AI244" s="125">
        <f t="shared" si="70"/>
        <v>2</v>
      </c>
      <c r="AJ244" s="125" t="str">
        <f t="shared" si="71"/>
        <v>Correct</v>
      </c>
      <c r="AK244" s="125"/>
      <c r="AL244" s="115" t="s">
        <v>83</v>
      </c>
      <c r="AM244" s="115">
        <v>31</v>
      </c>
      <c r="AN244" s="115" t="s">
        <v>181</v>
      </c>
      <c r="AO244" s="115" t="s">
        <v>212</v>
      </c>
      <c r="AP244" s="115" t="s">
        <v>85</v>
      </c>
      <c r="AQ244" s="115" t="s">
        <v>86</v>
      </c>
      <c r="AR244" s="115" t="s">
        <v>87</v>
      </c>
      <c r="AS244" s="115" t="s">
        <v>101</v>
      </c>
      <c r="AT244" s="115" t="s">
        <v>111</v>
      </c>
      <c r="AU244" s="115" t="s">
        <v>90</v>
      </c>
      <c r="AV244" s="115" t="s">
        <v>91</v>
      </c>
      <c r="AW244" s="115" t="s">
        <v>91</v>
      </c>
    </row>
    <row r="245" spans="1:49">
      <c r="A245" s="115">
        <v>7045786079</v>
      </c>
      <c r="C245" s="115" t="s">
        <v>19</v>
      </c>
      <c r="D245" s="115" t="s">
        <v>20</v>
      </c>
      <c r="I245" s="115" t="s">
        <v>25</v>
      </c>
      <c r="O245" s="125"/>
      <c r="P245" s="125">
        <f t="shared" si="54"/>
        <v>3</v>
      </c>
      <c r="Q245" s="130">
        <f t="shared" si="55"/>
        <v>1</v>
      </c>
      <c r="R245" s="125"/>
      <c r="S245" s="125">
        <f t="shared" si="56"/>
        <v>0</v>
      </c>
      <c r="T245" s="125">
        <f t="shared" si="57"/>
        <v>1</v>
      </c>
      <c r="U245" s="125">
        <f t="shared" si="58"/>
        <v>1</v>
      </c>
      <c r="V245" s="126">
        <f t="shared" si="59"/>
        <v>0</v>
      </c>
      <c r="W245" s="126">
        <f t="shared" si="60"/>
        <v>0</v>
      </c>
      <c r="X245" s="126">
        <f t="shared" si="61"/>
        <v>0</v>
      </c>
      <c r="Y245" s="126">
        <f t="shared" si="62"/>
        <v>0</v>
      </c>
      <c r="Z245" s="126">
        <f t="shared" si="63"/>
        <v>1</v>
      </c>
      <c r="AA245" s="126">
        <f t="shared" si="64"/>
        <v>0</v>
      </c>
      <c r="AB245" s="126">
        <f t="shared" si="65"/>
        <v>0</v>
      </c>
      <c r="AC245" s="126">
        <f t="shared" si="66"/>
        <v>0</v>
      </c>
      <c r="AD245" s="126">
        <f t="shared" si="67"/>
        <v>0</v>
      </c>
      <c r="AE245" s="126">
        <f t="shared" si="68"/>
        <v>0</v>
      </c>
      <c r="AF245" s="125"/>
      <c r="AG245" s="125"/>
      <c r="AH245" s="125">
        <f t="shared" si="69"/>
        <v>3</v>
      </c>
      <c r="AI245" s="125">
        <f t="shared" si="70"/>
        <v>3</v>
      </c>
      <c r="AJ245" s="125" t="str">
        <f t="shared" si="71"/>
        <v>Correct</v>
      </c>
      <c r="AK245" s="125"/>
      <c r="AL245" s="115" t="s">
        <v>83</v>
      </c>
      <c r="AM245" s="115">
        <v>53</v>
      </c>
      <c r="AN245" s="115" t="s">
        <v>181</v>
      </c>
      <c r="AO245" s="115" t="s">
        <v>207</v>
      </c>
      <c r="AP245" s="115" t="s">
        <v>85</v>
      </c>
      <c r="AQ245" s="115" t="s">
        <v>86</v>
      </c>
      <c r="AR245" s="115" t="s">
        <v>87</v>
      </c>
      <c r="AT245" s="115" t="s">
        <v>89</v>
      </c>
      <c r="AU245" s="115" t="s">
        <v>103</v>
      </c>
      <c r="AV245" s="115" t="s">
        <v>91</v>
      </c>
      <c r="AW245" s="115" t="s">
        <v>91</v>
      </c>
    </row>
    <row r="246" spans="1:49">
      <c r="A246" s="115">
        <v>6985122828</v>
      </c>
      <c r="D246" s="115" t="s">
        <v>20</v>
      </c>
      <c r="H246" s="115" t="s">
        <v>24</v>
      </c>
      <c r="I246" s="115" t="s">
        <v>25</v>
      </c>
      <c r="O246" s="125"/>
      <c r="P246" s="125">
        <f t="shared" si="54"/>
        <v>3</v>
      </c>
      <c r="Q246" s="130">
        <f t="shared" si="55"/>
        <v>1</v>
      </c>
      <c r="R246" s="125"/>
      <c r="S246" s="125">
        <f t="shared" si="56"/>
        <v>0</v>
      </c>
      <c r="T246" s="125">
        <f t="shared" si="57"/>
        <v>0</v>
      </c>
      <c r="U246" s="125">
        <f t="shared" si="58"/>
        <v>1</v>
      </c>
      <c r="V246" s="126">
        <f t="shared" si="59"/>
        <v>0</v>
      </c>
      <c r="W246" s="126">
        <f t="shared" si="60"/>
        <v>0</v>
      </c>
      <c r="X246" s="126">
        <f t="shared" si="61"/>
        <v>0</v>
      </c>
      <c r="Y246" s="126">
        <f t="shared" si="62"/>
        <v>1</v>
      </c>
      <c r="Z246" s="126">
        <f t="shared" si="63"/>
        <v>1</v>
      </c>
      <c r="AA246" s="126">
        <f t="shared" si="64"/>
        <v>0</v>
      </c>
      <c r="AB246" s="126">
        <f t="shared" si="65"/>
        <v>0</v>
      </c>
      <c r="AC246" s="126">
        <f t="shared" si="66"/>
        <v>0</v>
      </c>
      <c r="AD246" s="126">
        <f t="shared" si="67"/>
        <v>0</v>
      </c>
      <c r="AE246" s="126">
        <f t="shared" si="68"/>
        <v>0</v>
      </c>
      <c r="AF246" s="125"/>
      <c r="AG246" s="125"/>
      <c r="AH246" s="125">
        <f t="shared" si="69"/>
        <v>3</v>
      </c>
      <c r="AI246" s="125">
        <f t="shared" si="70"/>
        <v>3</v>
      </c>
      <c r="AJ246" s="125" t="str">
        <f t="shared" si="71"/>
        <v>Correct</v>
      </c>
      <c r="AK246" s="125"/>
      <c r="AL246" s="115" t="s">
        <v>83</v>
      </c>
      <c r="AM246" s="115">
        <v>50</v>
      </c>
      <c r="AN246" s="115" t="s">
        <v>181</v>
      </c>
      <c r="AP246" s="115" t="s">
        <v>85</v>
      </c>
      <c r="AQ246" s="115" t="s">
        <v>86</v>
      </c>
      <c r="AR246" s="115" t="s">
        <v>87</v>
      </c>
      <c r="AS246" s="115" t="s">
        <v>101</v>
      </c>
      <c r="AT246" s="115" t="s">
        <v>89</v>
      </c>
      <c r="AU246" s="115" t="s">
        <v>90</v>
      </c>
      <c r="AV246" s="115" t="s">
        <v>91</v>
      </c>
      <c r="AW246" s="115" t="s">
        <v>91</v>
      </c>
    </row>
    <row r="247" spans="1:49">
      <c r="A247" s="115">
        <v>7045774846</v>
      </c>
      <c r="I247" s="115" t="s">
        <v>25</v>
      </c>
      <c r="O247" s="125"/>
      <c r="P247" s="125">
        <f t="shared" si="54"/>
        <v>1</v>
      </c>
      <c r="Q247" s="130">
        <f t="shared" si="55"/>
        <v>3</v>
      </c>
      <c r="R247" s="125"/>
      <c r="S247" s="125">
        <f t="shared" si="56"/>
        <v>0</v>
      </c>
      <c r="T247" s="125">
        <f t="shared" si="57"/>
        <v>0</v>
      </c>
      <c r="U247" s="125">
        <f t="shared" si="58"/>
        <v>0</v>
      </c>
      <c r="V247" s="126">
        <f t="shared" si="59"/>
        <v>0</v>
      </c>
      <c r="W247" s="126">
        <f t="shared" si="60"/>
        <v>0</v>
      </c>
      <c r="X247" s="126">
        <f t="shared" si="61"/>
        <v>0</v>
      </c>
      <c r="Y247" s="126">
        <f t="shared" si="62"/>
        <v>0</v>
      </c>
      <c r="Z247" s="126">
        <f t="shared" si="63"/>
        <v>1</v>
      </c>
      <c r="AA247" s="126">
        <f t="shared" si="64"/>
        <v>0</v>
      </c>
      <c r="AB247" s="126">
        <f t="shared" si="65"/>
        <v>0</v>
      </c>
      <c r="AC247" s="126">
        <f t="shared" si="66"/>
        <v>0</v>
      </c>
      <c r="AD247" s="126">
        <f t="shared" si="67"/>
        <v>0</v>
      </c>
      <c r="AE247" s="126">
        <f t="shared" si="68"/>
        <v>0</v>
      </c>
      <c r="AF247" s="125"/>
      <c r="AG247" s="125"/>
      <c r="AH247" s="125">
        <f t="shared" si="69"/>
        <v>1</v>
      </c>
      <c r="AI247" s="125">
        <f t="shared" si="70"/>
        <v>1</v>
      </c>
      <c r="AJ247" s="125" t="str">
        <f t="shared" si="71"/>
        <v>Correct</v>
      </c>
      <c r="AK247" s="125"/>
      <c r="AL247" s="115" t="s">
        <v>83</v>
      </c>
      <c r="AM247" s="115">
        <v>84</v>
      </c>
      <c r="AN247" s="115" t="s">
        <v>181</v>
      </c>
      <c r="AO247" s="115" t="s">
        <v>200</v>
      </c>
      <c r="AP247" s="115" t="s">
        <v>85</v>
      </c>
      <c r="AQ247" s="115" t="s">
        <v>86</v>
      </c>
      <c r="AR247" s="115" t="s">
        <v>87</v>
      </c>
      <c r="AS247" s="115" t="s">
        <v>104</v>
      </c>
      <c r="AT247" s="115" t="s">
        <v>102</v>
      </c>
      <c r="AU247" s="115" t="s">
        <v>106</v>
      </c>
      <c r="AV247" s="115" t="s">
        <v>91</v>
      </c>
      <c r="AW247" s="115" t="s">
        <v>86</v>
      </c>
    </row>
    <row r="248" spans="1:49">
      <c r="A248" s="115">
        <v>6988281630</v>
      </c>
      <c r="C248" s="115" t="s">
        <v>19</v>
      </c>
      <c r="D248" s="115" t="s">
        <v>20</v>
      </c>
      <c r="G248" s="115" t="s">
        <v>23</v>
      </c>
      <c r="M248" s="115" t="s">
        <v>29</v>
      </c>
      <c r="O248" s="125"/>
      <c r="P248" s="125">
        <f t="shared" si="54"/>
        <v>4</v>
      </c>
      <c r="Q248" s="130">
        <f t="shared" si="55"/>
        <v>0.75</v>
      </c>
      <c r="R248" s="125"/>
      <c r="S248" s="125">
        <f t="shared" si="56"/>
        <v>0</v>
      </c>
      <c r="T248" s="125">
        <f t="shared" si="57"/>
        <v>0.75</v>
      </c>
      <c r="U248" s="125">
        <f t="shared" si="58"/>
        <v>0.75</v>
      </c>
      <c r="V248" s="126">
        <f t="shared" si="59"/>
        <v>0</v>
      </c>
      <c r="W248" s="126">
        <f t="shared" si="60"/>
        <v>0</v>
      </c>
      <c r="X248" s="126">
        <f t="shared" si="61"/>
        <v>0.75</v>
      </c>
      <c r="Y248" s="126">
        <f t="shared" si="62"/>
        <v>0</v>
      </c>
      <c r="Z248" s="126">
        <f t="shared" si="63"/>
        <v>0</v>
      </c>
      <c r="AA248" s="126">
        <f t="shared" si="64"/>
        <v>0</v>
      </c>
      <c r="AB248" s="126">
        <f t="shared" si="65"/>
        <v>0</v>
      </c>
      <c r="AC248" s="126">
        <f t="shared" si="66"/>
        <v>0</v>
      </c>
      <c r="AD248" s="126">
        <f t="shared" si="67"/>
        <v>0.75</v>
      </c>
      <c r="AE248" s="126">
        <f t="shared" si="68"/>
        <v>0</v>
      </c>
      <c r="AF248" s="125"/>
      <c r="AG248" s="125"/>
      <c r="AH248" s="125">
        <f t="shared" si="69"/>
        <v>3</v>
      </c>
      <c r="AI248" s="125">
        <f t="shared" si="70"/>
        <v>4</v>
      </c>
      <c r="AJ248" s="125" t="str">
        <f t="shared" si="71"/>
        <v>Correct</v>
      </c>
      <c r="AK248" s="125"/>
      <c r="AL248" s="115" t="s">
        <v>99</v>
      </c>
      <c r="AM248" s="115">
        <v>70</v>
      </c>
      <c r="AN248" s="115" t="s">
        <v>84</v>
      </c>
      <c r="AO248" s="115" t="s">
        <v>121</v>
      </c>
      <c r="AP248" s="115" t="s">
        <v>85</v>
      </c>
      <c r="AQ248" s="115" t="s">
        <v>86</v>
      </c>
      <c r="AR248" s="115" t="s">
        <v>87</v>
      </c>
      <c r="AS248" s="115" t="s">
        <v>101</v>
      </c>
      <c r="AT248" s="115" t="s">
        <v>94</v>
      </c>
      <c r="AU248" s="115" t="s">
        <v>106</v>
      </c>
      <c r="AV248" s="115" t="s">
        <v>91</v>
      </c>
      <c r="AW248" s="115" t="s">
        <v>91</v>
      </c>
    </row>
    <row r="249" spans="1:49">
      <c r="A249" s="115">
        <v>6985445266</v>
      </c>
      <c r="D249" s="115" t="s">
        <v>20</v>
      </c>
      <c r="O249" s="125"/>
      <c r="P249" s="125">
        <f t="shared" si="54"/>
        <v>1</v>
      </c>
      <c r="Q249" s="130">
        <f t="shared" si="55"/>
        <v>3</v>
      </c>
      <c r="R249" s="125"/>
      <c r="S249" s="125">
        <f t="shared" si="56"/>
        <v>0</v>
      </c>
      <c r="T249" s="125">
        <f t="shared" si="57"/>
        <v>0</v>
      </c>
      <c r="U249" s="125">
        <f t="shared" si="58"/>
        <v>1</v>
      </c>
      <c r="V249" s="126">
        <f t="shared" si="59"/>
        <v>0</v>
      </c>
      <c r="W249" s="126">
        <f t="shared" si="60"/>
        <v>0</v>
      </c>
      <c r="X249" s="126">
        <f t="shared" si="61"/>
        <v>0</v>
      </c>
      <c r="Y249" s="126">
        <f t="shared" si="62"/>
        <v>0</v>
      </c>
      <c r="Z249" s="126">
        <f t="shared" si="63"/>
        <v>0</v>
      </c>
      <c r="AA249" s="126">
        <f t="shared" si="64"/>
        <v>0</v>
      </c>
      <c r="AB249" s="126">
        <f t="shared" si="65"/>
        <v>0</v>
      </c>
      <c r="AC249" s="126">
        <f t="shared" si="66"/>
        <v>0</v>
      </c>
      <c r="AD249" s="126">
        <f t="shared" si="67"/>
        <v>0</v>
      </c>
      <c r="AE249" s="126">
        <f t="shared" si="68"/>
        <v>0</v>
      </c>
      <c r="AF249" s="125"/>
      <c r="AG249" s="125"/>
      <c r="AH249" s="125">
        <f t="shared" si="69"/>
        <v>1</v>
      </c>
      <c r="AI249" s="125">
        <f t="shared" si="70"/>
        <v>1</v>
      </c>
      <c r="AJ249" s="125" t="str">
        <f t="shared" si="71"/>
        <v>Correct</v>
      </c>
      <c r="AK249" s="125"/>
      <c r="AL249" s="115" t="s">
        <v>83</v>
      </c>
      <c r="AM249" s="115">
        <v>74</v>
      </c>
      <c r="AN249" s="115" t="s">
        <v>84</v>
      </c>
      <c r="AO249" s="115" t="s">
        <v>170</v>
      </c>
      <c r="AP249" s="115" t="s">
        <v>85</v>
      </c>
      <c r="AR249" s="115" t="s">
        <v>87</v>
      </c>
      <c r="AS249" s="115" t="s">
        <v>93</v>
      </c>
      <c r="AT249" s="115" t="s">
        <v>94</v>
      </c>
      <c r="AU249" s="115" t="s">
        <v>106</v>
      </c>
      <c r="AV249" s="115" t="s">
        <v>91</v>
      </c>
      <c r="AW249" s="115" t="s">
        <v>86</v>
      </c>
    </row>
    <row r="250" spans="1:49">
      <c r="A250" s="115">
        <v>7007925444</v>
      </c>
      <c r="B250" s="115" t="s">
        <v>18</v>
      </c>
      <c r="J250" s="115" t="s">
        <v>26</v>
      </c>
      <c r="N250" s="115" t="s">
        <v>30</v>
      </c>
      <c r="O250" s="125"/>
      <c r="P250" s="125">
        <f t="shared" si="54"/>
        <v>3</v>
      </c>
      <c r="Q250" s="130">
        <f t="shared" si="55"/>
        <v>1</v>
      </c>
      <c r="R250" s="125"/>
      <c r="S250" s="125">
        <f t="shared" si="56"/>
        <v>1</v>
      </c>
      <c r="T250" s="125">
        <f t="shared" si="57"/>
        <v>0</v>
      </c>
      <c r="U250" s="125">
        <f t="shared" si="58"/>
        <v>0</v>
      </c>
      <c r="V250" s="126">
        <f t="shared" si="59"/>
        <v>0</v>
      </c>
      <c r="W250" s="126">
        <f t="shared" si="60"/>
        <v>0</v>
      </c>
      <c r="X250" s="126">
        <f t="shared" si="61"/>
        <v>0</v>
      </c>
      <c r="Y250" s="126">
        <f t="shared" si="62"/>
        <v>0</v>
      </c>
      <c r="Z250" s="126">
        <f t="shared" si="63"/>
        <v>0</v>
      </c>
      <c r="AA250" s="126">
        <f t="shared" si="64"/>
        <v>1</v>
      </c>
      <c r="AB250" s="126">
        <f t="shared" si="65"/>
        <v>0</v>
      </c>
      <c r="AC250" s="126">
        <f t="shared" si="66"/>
        <v>0</v>
      </c>
      <c r="AD250" s="126">
        <f t="shared" si="67"/>
        <v>0</v>
      </c>
      <c r="AE250" s="126">
        <f t="shared" si="68"/>
        <v>1</v>
      </c>
      <c r="AF250" s="125"/>
      <c r="AG250" s="125"/>
      <c r="AH250" s="125">
        <f t="shared" si="69"/>
        <v>3</v>
      </c>
      <c r="AI250" s="125">
        <f t="shared" si="70"/>
        <v>3</v>
      </c>
      <c r="AJ250" s="125" t="str">
        <f t="shared" si="71"/>
        <v>Correct</v>
      </c>
      <c r="AK250" s="125"/>
      <c r="AL250" s="115" t="s">
        <v>83</v>
      </c>
      <c r="AM250" s="115">
        <v>65</v>
      </c>
      <c r="AN250" s="115" t="s">
        <v>84</v>
      </c>
      <c r="AO250" s="115" t="s">
        <v>146</v>
      </c>
      <c r="AP250" s="115" t="s">
        <v>85</v>
      </c>
      <c r="AQ250" s="115" t="s">
        <v>86</v>
      </c>
      <c r="AR250" s="115" t="s">
        <v>87</v>
      </c>
      <c r="AS250" s="115" t="s">
        <v>101</v>
      </c>
      <c r="AT250" s="115" t="s">
        <v>111</v>
      </c>
      <c r="AU250" s="115" t="s">
        <v>90</v>
      </c>
      <c r="AV250" s="115" t="s">
        <v>91</v>
      </c>
      <c r="AW250" s="115" t="s">
        <v>91</v>
      </c>
    </row>
    <row r="251" spans="1:49">
      <c r="A251" s="115">
        <v>5597513354</v>
      </c>
      <c r="C251" s="115" t="s">
        <v>19</v>
      </c>
      <c r="J251" s="115" t="s">
        <v>26</v>
      </c>
      <c r="N251" s="115" t="s">
        <v>30</v>
      </c>
      <c r="O251" s="125"/>
      <c r="P251" s="125">
        <f t="shared" si="54"/>
        <v>3</v>
      </c>
      <c r="Q251" s="130">
        <f t="shared" si="55"/>
        <v>1</v>
      </c>
      <c r="R251" s="125"/>
      <c r="S251" s="125">
        <f t="shared" si="56"/>
        <v>0</v>
      </c>
      <c r="T251" s="125">
        <f t="shared" si="57"/>
        <v>1</v>
      </c>
      <c r="U251" s="125">
        <f t="shared" si="58"/>
        <v>0</v>
      </c>
      <c r="V251" s="126">
        <f t="shared" si="59"/>
        <v>0</v>
      </c>
      <c r="W251" s="126">
        <f t="shared" si="60"/>
        <v>0</v>
      </c>
      <c r="X251" s="126">
        <f t="shared" si="61"/>
        <v>0</v>
      </c>
      <c r="Y251" s="126">
        <f t="shared" si="62"/>
        <v>0</v>
      </c>
      <c r="Z251" s="126">
        <f t="shared" si="63"/>
        <v>0</v>
      </c>
      <c r="AA251" s="126">
        <f t="shared" si="64"/>
        <v>1</v>
      </c>
      <c r="AB251" s="126">
        <f t="shared" si="65"/>
        <v>0</v>
      </c>
      <c r="AC251" s="126">
        <f t="shared" si="66"/>
        <v>0</v>
      </c>
      <c r="AD251" s="126">
        <f t="shared" si="67"/>
        <v>0</v>
      </c>
      <c r="AE251" s="126">
        <f t="shared" si="68"/>
        <v>1</v>
      </c>
      <c r="AF251" s="125"/>
      <c r="AG251" s="125"/>
      <c r="AH251" s="125">
        <f t="shared" si="69"/>
        <v>3</v>
      </c>
      <c r="AI251" s="125">
        <f t="shared" si="70"/>
        <v>3</v>
      </c>
      <c r="AJ251" s="125" t="str">
        <f t="shared" si="71"/>
        <v>Correct</v>
      </c>
      <c r="AK251" s="125"/>
      <c r="AL251" s="115" t="s">
        <v>179</v>
      </c>
      <c r="AM251" s="115">
        <v>64</v>
      </c>
      <c r="AN251" s="115" t="s">
        <v>181</v>
      </c>
      <c r="AO251" s="115" t="s">
        <v>267</v>
      </c>
      <c r="AP251" s="115" t="s">
        <v>443</v>
      </c>
      <c r="AQ251" s="115" t="s">
        <v>91</v>
      </c>
      <c r="AR251" s="115" t="s">
        <v>108</v>
      </c>
      <c r="AS251" s="115" t="s">
        <v>96</v>
      </c>
      <c r="AT251" s="115" t="s">
        <v>89</v>
      </c>
      <c r="AU251" s="115" t="s">
        <v>113</v>
      </c>
      <c r="AV251" s="115" t="s">
        <v>91</v>
      </c>
    </row>
    <row r="252" spans="1:49">
      <c r="A252" s="115">
        <v>5579360789</v>
      </c>
      <c r="C252" s="115" t="s">
        <v>19</v>
      </c>
      <c r="J252" s="115" t="s">
        <v>26</v>
      </c>
      <c r="N252" s="115" t="s">
        <v>30</v>
      </c>
      <c r="O252" s="125"/>
      <c r="P252" s="125">
        <f t="shared" si="54"/>
        <v>3</v>
      </c>
      <c r="Q252" s="130">
        <f t="shared" si="55"/>
        <v>1</v>
      </c>
      <c r="R252" s="125"/>
      <c r="S252" s="125">
        <f t="shared" si="56"/>
        <v>0</v>
      </c>
      <c r="T252" s="125">
        <f t="shared" si="57"/>
        <v>1</v>
      </c>
      <c r="U252" s="125">
        <f t="shared" si="58"/>
        <v>0</v>
      </c>
      <c r="V252" s="126">
        <f t="shared" si="59"/>
        <v>0</v>
      </c>
      <c r="W252" s="126">
        <f t="shared" si="60"/>
        <v>0</v>
      </c>
      <c r="X252" s="126">
        <f t="shared" si="61"/>
        <v>0</v>
      </c>
      <c r="Y252" s="126">
        <f t="shared" si="62"/>
        <v>0</v>
      </c>
      <c r="Z252" s="126">
        <f t="shared" si="63"/>
        <v>0</v>
      </c>
      <c r="AA252" s="126">
        <f t="shared" si="64"/>
        <v>1</v>
      </c>
      <c r="AB252" s="126">
        <f t="shared" si="65"/>
        <v>0</v>
      </c>
      <c r="AC252" s="126">
        <f t="shared" si="66"/>
        <v>0</v>
      </c>
      <c r="AD252" s="126">
        <f t="shared" si="67"/>
        <v>0</v>
      </c>
      <c r="AE252" s="126">
        <f t="shared" si="68"/>
        <v>1</v>
      </c>
      <c r="AF252" s="125"/>
      <c r="AG252" s="125"/>
      <c r="AH252" s="125">
        <f t="shared" si="69"/>
        <v>3</v>
      </c>
      <c r="AI252" s="125">
        <f t="shared" si="70"/>
        <v>3</v>
      </c>
      <c r="AJ252" s="125" t="str">
        <f t="shared" si="71"/>
        <v>Correct</v>
      </c>
      <c r="AK252" s="125"/>
      <c r="AL252" s="115"/>
    </row>
    <row r="253" spans="1:49">
      <c r="A253" s="115">
        <v>5579360196</v>
      </c>
      <c r="C253" s="115" t="s">
        <v>19</v>
      </c>
      <c r="J253" s="115" t="s">
        <v>26</v>
      </c>
      <c r="N253" s="115" t="s">
        <v>30</v>
      </c>
      <c r="O253" s="125"/>
      <c r="P253" s="125">
        <f t="shared" si="54"/>
        <v>3</v>
      </c>
      <c r="Q253" s="130">
        <f t="shared" si="55"/>
        <v>1</v>
      </c>
      <c r="R253" s="125"/>
      <c r="S253" s="125">
        <f t="shared" si="56"/>
        <v>0</v>
      </c>
      <c r="T253" s="125">
        <f t="shared" si="57"/>
        <v>1</v>
      </c>
      <c r="U253" s="125">
        <f t="shared" si="58"/>
        <v>0</v>
      </c>
      <c r="V253" s="126">
        <f t="shared" si="59"/>
        <v>0</v>
      </c>
      <c r="W253" s="126">
        <f t="shared" si="60"/>
        <v>0</v>
      </c>
      <c r="X253" s="126">
        <f t="shared" si="61"/>
        <v>0</v>
      </c>
      <c r="Y253" s="126">
        <f t="shared" si="62"/>
        <v>0</v>
      </c>
      <c r="Z253" s="126">
        <f t="shared" si="63"/>
        <v>0</v>
      </c>
      <c r="AA253" s="126">
        <f t="shared" si="64"/>
        <v>1</v>
      </c>
      <c r="AB253" s="126">
        <f t="shared" si="65"/>
        <v>0</v>
      </c>
      <c r="AC253" s="126">
        <f t="shared" si="66"/>
        <v>0</v>
      </c>
      <c r="AD253" s="126">
        <f t="shared" si="67"/>
        <v>0</v>
      </c>
      <c r="AE253" s="126">
        <f t="shared" si="68"/>
        <v>1</v>
      </c>
      <c r="AF253" s="125"/>
      <c r="AG253" s="125"/>
      <c r="AH253" s="125">
        <f t="shared" si="69"/>
        <v>3</v>
      </c>
      <c r="AI253" s="125">
        <f t="shared" si="70"/>
        <v>3</v>
      </c>
      <c r="AJ253" s="125" t="str">
        <f t="shared" si="71"/>
        <v>Correct</v>
      </c>
      <c r="AK253" s="125"/>
      <c r="AL253" s="115"/>
    </row>
    <row r="254" spans="1:49">
      <c r="A254" s="115">
        <v>6984059080</v>
      </c>
      <c r="J254" s="115" t="s">
        <v>26</v>
      </c>
      <c r="M254" s="115" t="s">
        <v>29</v>
      </c>
      <c r="N254" s="115" t="s">
        <v>30</v>
      </c>
      <c r="O254" s="125"/>
      <c r="P254" s="125">
        <f t="shared" si="54"/>
        <v>3</v>
      </c>
      <c r="Q254" s="130">
        <f t="shared" si="55"/>
        <v>1</v>
      </c>
      <c r="R254" s="125"/>
      <c r="S254" s="125">
        <f t="shared" si="56"/>
        <v>0</v>
      </c>
      <c r="T254" s="125">
        <f t="shared" si="57"/>
        <v>0</v>
      </c>
      <c r="U254" s="125">
        <f t="shared" si="58"/>
        <v>0</v>
      </c>
      <c r="V254" s="126">
        <f t="shared" si="59"/>
        <v>0</v>
      </c>
      <c r="W254" s="126">
        <f t="shared" si="60"/>
        <v>0</v>
      </c>
      <c r="X254" s="126">
        <f t="shared" si="61"/>
        <v>0</v>
      </c>
      <c r="Y254" s="126">
        <f t="shared" si="62"/>
        <v>0</v>
      </c>
      <c r="Z254" s="126">
        <f t="shared" si="63"/>
        <v>0</v>
      </c>
      <c r="AA254" s="126">
        <f t="shared" si="64"/>
        <v>1</v>
      </c>
      <c r="AB254" s="126">
        <f t="shared" si="65"/>
        <v>0</v>
      </c>
      <c r="AC254" s="126">
        <f t="shared" si="66"/>
        <v>0</v>
      </c>
      <c r="AD254" s="126">
        <f t="shared" si="67"/>
        <v>1</v>
      </c>
      <c r="AE254" s="126">
        <f t="shared" si="68"/>
        <v>1</v>
      </c>
      <c r="AF254" s="125"/>
      <c r="AG254" s="125"/>
      <c r="AH254" s="125">
        <f t="shared" si="69"/>
        <v>3</v>
      </c>
      <c r="AI254" s="125">
        <f t="shared" si="70"/>
        <v>3</v>
      </c>
      <c r="AJ254" s="125" t="str">
        <f t="shared" si="71"/>
        <v>Correct</v>
      </c>
      <c r="AK254" s="125"/>
      <c r="AL254" s="115" t="s">
        <v>83</v>
      </c>
      <c r="AM254" s="115">
        <v>67</v>
      </c>
      <c r="AN254" s="115" t="s">
        <v>181</v>
      </c>
      <c r="AO254" s="115" t="s">
        <v>206</v>
      </c>
      <c r="AQ254" s="115" t="s">
        <v>86</v>
      </c>
      <c r="AR254" s="115" t="s">
        <v>87</v>
      </c>
      <c r="AS254" s="115" t="s">
        <v>100</v>
      </c>
      <c r="AT254" s="115" t="s">
        <v>111</v>
      </c>
      <c r="AU254" s="115" t="s">
        <v>106</v>
      </c>
    </row>
    <row r="255" spans="1:49">
      <c r="A255" s="115">
        <v>7044862388</v>
      </c>
      <c r="D255" s="115" t="s">
        <v>20</v>
      </c>
      <c r="I255" s="115" t="s">
        <v>25</v>
      </c>
      <c r="N255" s="115" t="s">
        <v>30</v>
      </c>
      <c r="O255" s="125"/>
      <c r="P255" s="125">
        <f t="shared" si="54"/>
        <v>3</v>
      </c>
      <c r="Q255" s="130">
        <f t="shared" si="55"/>
        <v>1</v>
      </c>
      <c r="R255" s="125"/>
      <c r="S255" s="125">
        <f t="shared" si="56"/>
        <v>0</v>
      </c>
      <c r="T255" s="125">
        <f t="shared" si="57"/>
        <v>0</v>
      </c>
      <c r="U255" s="125">
        <f t="shared" si="58"/>
        <v>1</v>
      </c>
      <c r="V255" s="126">
        <f t="shared" si="59"/>
        <v>0</v>
      </c>
      <c r="W255" s="126">
        <f t="shared" si="60"/>
        <v>0</v>
      </c>
      <c r="X255" s="126">
        <f t="shared" si="61"/>
        <v>0</v>
      </c>
      <c r="Y255" s="126">
        <f t="shared" si="62"/>
        <v>0</v>
      </c>
      <c r="Z255" s="126">
        <f t="shared" si="63"/>
        <v>1</v>
      </c>
      <c r="AA255" s="126">
        <f t="shared" si="64"/>
        <v>0</v>
      </c>
      <c r="AB255" s="126">
        <f t="shared" si="65"/>
        <v>0</v>
      </c>
      <c r="AC255" s="126">
        <f t="shared" si="66"/>
        <v>0</v>
      </c>
      <c r="AD255" s="126">
        <f t="shared" si="67"/>
        <v>0</v>
      </c>
      <c r="AE255" s="126">
        <f t="shared" si="68"/>
        <v>1</v>
      </c>
      <c r="AF255" s="125"/>
      <c r="AG255" s="125"/>
      <c r="AH255" s="125">
        <f t="shared" si="69"/>
        <v>3</v>
      </c>
      <c r="AI255" s="125">
        <f t="shared" si="70"/>
        <v>3</v>
      </c>
      <c r="AJ255" s="125" t="str">
        <f t="shared" si="71"/>
        <v>Correct</v>
      </c>
      <c r="AK255" s="125"/>
      <c r="AL255" s="115" t="s">
        <v>99</v>
      </c>
      <c r="AM255" s="115">
        <v>52</v>
      </c>
      <c r="AN255" s="115" t="s">
        <v>181</v>
      </c>
      <c r="AO255" s="115" t="s">
        <v>196</v>
      </c>
      <c r="AP255" s="115" t="s">
        <v>97</v>
      </c>
      <c r="AQ255" s="115" t="s">
        <v>86</v>
      </c>
      <c r="AR255" s="115" t="s">
        <v>87</v>
      </c>
      <c r="AS255" s="115" t="s">
        <v>100</v>
      </c>
      <c r="AT255" s="115" t="s">
        <v>89</v>
      </c>
      <c r="AU255" s="115" t="s">
        <v>90</v>
      </c>
      <c r="AV255" s="115" t="s">
        <v>91</v>
      </c>
      <c r="AW255" s="115" t="s">
        <v>91</v>
      </c>
    </row>
    <row r="256" spans="1:49">
      <c r="A256" s="115">
        <v>6988290709</v>
      </c>
      <c r="I256" s="115" t="s">
        <v>25</v>
      </c>
      <c r="O256" s="125"/>
      <c r="P256" s="125">
        <f t="shared" si="54"/>
        <v>1</v>
      </c>
      <c r="Q256" s="130">
        <f t="shared" si="55"/>
        <v>3</v>
      </c>
      <c r="R256" s="125"/>
      <c r="S256" s="125">
        <f t="shared" si="56"/>
        <v>0</v>
      </c>
      <c r="T256" s="125">
        <f t="shared" si="57"/>
        <v>0</v>
      </c>
      <c r="U256" s="125">
        <f t="shared" si="58"/>
        <v>0</v>
      </c>
      <c r="V256" s="126">
        <f t="shared" si="59"/>
        <v>0</v>
      </c>
      <c r="W256" s="126">
        <f t="shared" si="60"/>
        <v>0</v>
      </c>
      <c r="X256" s="126">
        <f t="shared" si="61"/>
        <v>0</v>
      </c>
      <c r="Y256" s="126">
        <f t="shared" si="62"/>
        <v>0</v>
      </c>
      <c r="Z256" s="126">
        <f t="shared" si="63"/>
        <v>1</v>
      </c>
      <c r="AA256" s="126">
        <f t="shared" si="64"/>
        <v>0</v>
      </c>
      <c r="AB256" s="126">
        <f t="shared" si="65"/>
        <v>0</v>
      </c>
      <c r="AC256" s="126">
        <f t="shared" si="66"/>
        <v>0</v>
      </c>
      <c r="AD256" s="126">
        <f t="shared" si="67"/>
        <v>0</v>
      </c>
      <c r="AE256" s="126">
        <f t="shared" si="68"/>
        <v>0</v>
      </c>
      <c r="AF256" s="125"/>
      <c r="AG256" s="125"/>
      <c r="AH256" s="125">
        <f t="shared" si="69"/>
        <v>1</v>
      </c>
      <c r="AI256" s="125">
        <f t="shared" si="70"/>
        <v>1</v>
      </c>
      <c r="AJ256" s="125" t="str">
        <f t="shared" si="71"/>
        <v>Correct</v>
      </c>
      <c r="AK256" s="125"/>
      <c r="AL256" s="115" t="s">
        <v>83</v>
      </c>
      <c r="AM256" s="115">
        <v>57</v>
      </c>
      <c r="AN256" s="115" t="s">
        <v>84</v>
      </c>
      <c r="AO256" s="115" t="s">
        <v>153</v>
      </c>
      <c r="AP256" s="115" t="s">
        <v>85</v>
      </c>
      <c r="AQ256" s="115" t="s">
        <v>86</v>
      </c>
      <c r="AR256" s="115" t="s">
        <v>87</v>
      </c>
      <c r="AS256" s="115" t="s">
        <v>101</v>
      </c>
      <c r="AT256" s="115" t="s">
        <v>111</v>
      </c>
      <c r="AU256" s="115" t="s">
        <v>113</v>
      </c>
      <c r="AV256" s="115" t="s">
        <v>91</v>
      </c>
      <c r="AW256" s="115" t="s">
        <v>91</v>
      </c>
    </row>
    <row r="257" spans="1:49">
      <c r="A257" s="115">
        <v>6985124785</v>
      </c>
      <c r="C257" s="115" t="s">
        <v>19</v>
      </c>
      <c r="D257" s="115" t="s">
        <v>20</v>
      </c>
      <c r="J257" s="115" t="s">
        <v>26</v>
      </c>
      <c r="O257" s="125"/>
      <c r="P257" s="125">
        <f t="shared" si="54"/>
        <v>3</v>
      </c>
      <c r="Q257" s="130">
        <f t="shared" si="55"/>
        <v>1</v>
      </c>
      <c r="R257" s="125"/>
      <c r="S257" s="125">
        <f t="shared" si="56"/>
        <v>0</v>
      </c>
      <c r="T257" s="125">
        <f t="shared" si="57"/>
        <v>1</v>
      </c>
      <c r="U257" s="125">
        <f t="shared" si="58"/>
        <v>1</v>
      </c>
      <c r="V257" s="126">
        <f t="shared" si="59"/>
        <v>0</v>
      </c>
      <c r="W257" s="126">
        <f t="shared" si="60"/>
        <v>0</v>
      </c>
      <c r="X257" s="126">
        <f t="shared" si="61"/>
        <v>0</v>
      </c>
      <c r="Y257" s="126">
        <f t="shared" si="62"/>
        <v>0</v>
      </c>
      <c r="Z257" s="126">
        <f t="shared" si="63"/>
        <v>0</v>
      </c>
      <c r="AA257" s="126">
        <f t="shared" si="64"/>
        <v>1</v>
      </c>
      <c r="AB257" s="126">
        <f t="shared" si="65"/>
        <v>0</v>
      </c>
      <c r="AC257" s="126">
        <f t="shared" si="66"/>
        <v>0</v>
      </c>
      <c r="AD257" s="126">
        <f t="shared" si="67"/>
        <v>0</v>
      </c>
      <c r="AE257" s="126">
        <f t="shared" si="68"/>
        <v>0</v>
      </c>
      <c r="AF257" s="125"/>
      <c r="AG257" s="125"/>
      <c r="AH257" s="125">
        <f t="shared" si="69"/>
        <v>3</v>
      </c>
      <c r="AI257" s="125">
        <f t="shared" si="70"/>
        <v>3</v>
      </c>
      <c r="AJ257" s="125" t="str">
        <f t="shared" si="71"/>
        <v>Correct</v>
      </c>
      <c r="AK257" s="125"/>
      <c r="AL257" s="115" t="s">
        <v>99</v>
      </c>
      <c r="AM257" s="115">
        <v>27</v>
      </c>
      <c r="AN257" s="115" t="s">
        <v>181</v>
      </c>
      <c r="AO257" s="115" t="s">
        <v>194</v>
      </c>
      <c r="AP257" s="115" t="s">
        <v>85</v>
      </c>
      <c r="AQ257" s="115" t="s">
        <v>91</v>
      </c>
      <c r="AR257" s="115" t="s">
        <v>87</v>
      </c>
      <c r="AS257" s="115" t="s">
        <v>104</v>
      </c>
      <c r="AT257" s="115" t="s">
        <v>89</v>
      </c>
      <c r="AU257" s="115" t="s">
        <v>90</v>
      </c>
      <c r="AV257" s="115" t="s">
        <v>91</v>
      </c>
      <c r="AW257" s="115" t="s">
        <v>91</v>
      </c>
    </row>
    <row r="258" spans="1:49">
      <c r="A258" s="115">
        <v>7007924315</v>
      </c>
      <c r="J258" s="115" t="s">
        <v>26</v>
      </c>
      <c r="O258" s="125"/>
      <c r="P258" s="125">
        <f t="shared" ref="P258:P321" si="72">COUNTA(B258:N258)</f>
        <v>1</v>
      </c>
      <c r="Q258" s="130">
        <f t="shared" ref="Q258:Q321" si="73">3/P258</f>
        <v>3</v>
      </c>
      <c r="R258" s="125"/>
      <c r="S258" s="125">
        <f t="shared" ref="S258:S321" si="74">IF($P258&lt;3,IF($B258=$B$1,1,0),IF($B258=$B$1,$Q258,0))</f>
        <v>0</v>
      </c>
      <c r="T258" s="125">
        <f t="shared" ref="T258:T321" si="75">IF($P258&lt;3,IF($C258=$C$1,1,0),IF($C258=$C$1,$Q258,0))</f>
        <v>0</v>
      </c>
      <c r="U258" s="125">
        <f t="shared" ref="U258:U321" si="76">IF($P258&lt;3,IF($D258=$D$1,1,0),IF($D258=$D$1,$Q258,0))</f>
        <v>0</v>
      </c>
      <c r="V258" s="126">
        <f t="shared" ref="V258:V321" si="77">IF($P258&lt;3,IF($E258=$E$1,1,0),IF($E258=$E$1,$Q258,0))</f>
        <v>0</v>
      </c>
      <c r="W258" s="126">
        <f t="shared" ref="W258:W321" si="78">IF($P258&lt;3,IF($F258=$F$1,1,0),IF($F258=$F$1,$Q258,0))</f>
        <v>0</v>
      </c>
      <c r="X258" s="126">
        <f t="shared" ref="X258:X321" si="79">IF($P258&lt;3,IF($G258=$G$1,1,0),IF($G258=$G$1,$Q258,0))</f>
        <v>0</v>
      </c>
      <c r="Y258" s="126">
        <f t="shared" ref="Y258:Y321" si="80">IF($P258&lt;3,IF($H258=$H$1,1,0),IF($H258=$H$1,$Q258,0))</f>
        <v>0</v>
      </c>
      <c r="Z258" s="126">
        <f t="shared" ref="Z258:Z321" si="81">IF($P258&lt;3,IF($I258=$I$1,1,0),IF($I258=$I$1,$Q258,0))</f>
        <v>0</v>
      </c>
      <c r="AA258" s="126">
        <f t="shared" ref="AA258:AA321" si="82">IF($P258&lt;3,IF($J258=$J$1,1,0),IF($J258=$J$1,$Q258,0))</f>
        <v>1</v>
      </c>
      <c r="AB258" s="126">
        <f t="shared" ref="AB258:AB321" si="83">IF($P258&lt;3,IF($K258=$K$1,1,0),IF($K258=$K$1,$Q258,0))</f>
        <v>0</v>
      </c>
      <c r="AC258" s="126">
        <f t="shared" ref="AC258:AC321" si="84">IF($P258&lt;3,IF($L258=$L$1,1,0),IF($L258=$L$1,$Q258,0))</f>
        <v>0</v>
      </c>
      <c r="AD258" s="126">
        <f t="shared" ref="AD258:AD321" si="85">IF($P258&lt;3,IF($M258=$M$1,1,0),IF($M258=$M$1,$Q258,0))</f>
        <v>0</v>
      </c>
      <c r="AE258" s="126">
        <f t="shared" ref="AE258:AE321" si="86">IF($P258&lt;3,IF($N258=$N$1,1,0),IF($N258=$N$1,$Q258,0))</f>
        <v>0</v>
      </c>
      <c r="AF258" s="125"/>
      <c r="AG258" s="125"/>
      <c r="AH258" s="125">
        <f t="shared" ref="AH258:AH321" si="87">SUM(S258:AE258)</f>
        <v>1</v>
      </c>
      <c r="AI258" s="125">
        <f t="shared" ref="AI258:AI321" si="88">P258</f>
        <v>1</v>
      </c>
      <c r="AJ258" s="125" t="str">
        <f t="shared" ref="AJ258:AJ321" si="89">IF(AH258=AI258,"Correct",IF(AH258=3,"Correct","Wrong"))</f>
        <v>Correct</v>
      </c>
      <c r="AK258" s="125"/>
      <c r="AL258" s="115" t="s">
        <v>99</v>
      </c>
      <c r="AM258" s="115">
        <v>66</v>
      </c>
      <c r="AN258" s="115" t="s">
        <v>84</v>
      </c>
      <c r="AO258" s="115" t="s">
        <v>126</v>
      </c>
      <c r="AP258" s="115" t="s">
        <v>85</v>
      </c>
      <c r="AQ258" s="115" t="s">
        <v>86</v>
      </c>
      <c r="AR258" s="115" t="s">
        <v>87</v>
      </c>
      <c r="AS258" s="115" t="s">
        <v>93</v>
      </c>
      <c r="AT258" s="115" t="s">
        <v>89</v>
      </c>
      <c r="AU258" s="115" t="s">
        <v>103</v>
      </c>
      <c r="AV258" s="115" t="s">
        <v>91</v>
      </c>
      <c r="AW258" s="115" t="s">
        <v>91</v>
      </c>
    </row>
    <row r="259" spans="1:49">
      <c r="A259" s="115">
        <v>5585094947</v>
      </c>
      <c r="C259" s="115" t="s">
        <v>19</v>
      </c>
      <c r="I259" s="115" t="s">
        <v>25</v>
      </c>
      <c r="L259" s="115" t="s">
        <v>28</v>
      </c>
      <c r="O259" s="125"/>
      <c r="P259" s="125">
        <f t="shared" si="72"/>
        <v>3</v>
      </c>
      <c r="Q259" s="130">
        <f t="shared" si="73"/>
        <v>1</v>
      </c>
      <c r="R259" s="125"/>
      <c r="S259" s="125">
        <f t="shared" si="74"/>
        <v>0</v>
      </c>
      <c r="T259" s="125">
        <f t="shared" si="75"/>
        <v>1</v>
      </c>
      <c r="U259" s="125">
        <f t="shared" si="76"/>
        <v>0</v>
      </c>
      <c r="V259" s="126">
        <f t="shared" si="77"/>
        <v>0</v>
      </c>
      <c r="W259" s="126">
        <f t="shared" si="78"/>
        <v>0</v>
      </c>
      <c r="X259" s="126">
        <f t="shared" si="79"/>
        <v>0</v>
      </c>
      <c r="Y259" s="126">
        <f t="shared" si="80"/>
        <v>0</v>
      </c>
      <c r="Z259" s="126">
        <f t="shared" si="81"/>
        <v>1</v>
      </c>
      <c r="AA259" s="126">
        <f t="shared" si="82"/>
        <v>0</v>
      </c>
      <c r="AB259" s="126">
        <f t="shared" si="83"/>
        <v>0</v>
      </c>
      <c r="AC259" s="126">
        <f t="shared" si="84"/>
        <v>1</v>
      </c>
      <c r="AD259" s="126">
        <f t="shared" si="85"/>
        <v>0</v>
      </c>
      <c r="AE259" s="126">
        <f t="shared" si="86"/>
        <v>0</v>
      </c>
      <c r="AF259" s="125"/>
      <c r="AG259" s="125"/>
      <c r="AH259" s="125">
        <f t="shared" si="87"/>
        <v>3</v>
      </c>
      <c r="AI259" s="125">
        <f t="shared" si="88"/>
        <v>3</v>
      </c>
      <c r="AJ259" s="125" t="str">
        <f t="shared" si="89"/>
        <v>Correct</v>
      </c>
      <c r="AK259" s="125"/>
      <c r="AL259" s="115" t="s">
        <v>83</v>
      </c>
      <c r="AM259" s="115">
        <v>55</v>
      </c>
      <c r="AN259" s="115" t="s">
        <v>181</v>
      </c>
      <c r="AO259" s="115" t="s">
        <v>438</v>
      </c>
      <c r="AP259" s="115" t="s">
        <v>85</v>
      </c>
      <c r="AQ259" s="115" t="s">
        <v>86</v>
      </c>
      <c r="AR259" s="115" t="s">
        <v>87</v>
      </c>
      <c r="AS259" s="115" t="s">
        <v>88</v>
      </c>
      <c r="AT259" s="115" t="s">
        <v>111</v>
      </c>
      <c r="AU259" s="115" t="s">
        <v>90</v>
      </c>
      <c r="AV259" s="115" t="s">
        <v>91</v>
      </c>
      <c r="AW259" s="115" t="s">
        <v>91</v>
      </c>
    </row>
    <row r="260" spans="1:49">
      <c r="A260" s="115">
        <v>7044844142</v>
      </c>
      <c r="D260" s="115" t="s">
        <v>20</v>
      </c>
      <c r="N260" s="115" t="s">
        <v>30</v>
      </c>
      <c r="O260" s="125"/>
      <c r="P260" s="125">
        <f t="shared" si="72"/>
        <v>2</v>
      </c>
      <c r="Q260" s="130">
        <f t="shared" si="73"/>
        <v>1.5</v>
      </c>
      <c r="R260" s="125"/>
      <c r="S260" s="125">
        <f t="shared" si="74"/>
        <v>0</v>
      </c>
      <c r="T260" s="125">
        <f t="shared" si="75"/>
        <v>0</v>
      </c>
      <c r="U260" s="125">
        <f t="shared" si="76"/>
        <v>1</v>
      </c>
      <c r="V260" s="126">
        <f t="shared" si="77"/>
        <v>0</v>
      </c>
      <c r="W260" s="126">
        <f t="shared" si="78"/>
        <v>0</v>
      </c>
      <c r="X260" s="126">
        <f t="shared" si="79"/>
        <v>0</v>
      </c>
      <c r="Y260" s="126">
        <f t="shared" si="80"/>
        <v>0</v>
      </c>
      <c r="Z260" s="126">
        <f t="shared" si="81"/>
        <v>0</v>
      </c>
      <c r="AA260" s="126">
        <f t="shared" si="82"/>
        <v>0</v>
      </c>
      <c r="AB260" s="126">
        <f t="shared" si="83"/>
        <v>0</v>
      </c>
      <c r="AC260" s="126">
        <f t="shared" si="84"/>
        <v>0</v>
      </c>
      <c r="AD260" s="126">
        <f t="shared" si="85"/>
        <v>0</v>
      </c>
      <c r="AE260" s="126">
        <f t="shared" si="86"/>
        <v>1</v>
      </c>
      <c r="AF260" s="125"/>
      <c r="AG260" s="125"/>
      <c r="AH260" s="125">
        <f t="shared" si="87"/>
        <v>2</v>
      </c>
      <c r="AI260" s="125">
        <f t="shared" si="88"/>
        <v>2</v>
      </c>
      <c r="AJ260" s="125" t="str">
        <f t="shared" si="89"/>
        <v>Correct</v>
      </c>
      <c r="AK260" s="125"/>
      <c r="AL260" s="115" t="s">
        <v>83</v>
      </c>
      <c r="AN260" s="115" t="s">
        <v>84</v>
      </c>
      <c r="AO260" s="115" t="s">
        <v>126</v>
      </c>
      <c r="AP260" s="115" t="s">
        <v>97</v>
      </c>
      <c r="AQ260" s="115" t="s">
        <v>86</v>
      </c>
      <c r="AR260" s="115" t="s">
        <v>115</v>
      </c>
      <c r="AS260" s="115" t="s">
        <v>93</v>
      </c>
      <c r="AT260" s="115" t="s">
        <v>94</v>
      </c>
      <c r="AU260" s="115" t="s">
        <v>95</v>
      </c>
      <c r="AV260" s="115" t="s">
        <v>91</v>
      </c>
      <c r="AW260" s="115" t="s">
        <v>91</v>
      </c>
    </row>
    <row r="261" spans="1:49">
      <c r="A261" s="115">
        <v>6988286526</v>
      </c>
      <c r="O261" s="125"/>
      <c r="P261" s="125">
        <f t="shared" si="72"/>
        <v>0</v>
      </c>
      <c r="Q261" s="130" t="e">
        <f t="shared" si="73"/>
        <v>#DIV/0!</v>
      </c>
      <c r="R261" s="125"/>
      <c r="S261" s="125">
        <f t="shared" si="74"/>
        <v>0</v>
      </c>
      <c r="T261" s="125">
        <f t="shared" si="75"/>
        <v>0</v>
      </c>
      <c r="U261" s="125">
        <f t="shared" si="76"/>
        <v>0</v>
      </c>
      <c r="V261" s="126">
        <f t="shared" si="77"/>
        <v>0</v>
      </c>
      <c r="W261" s="126">
        <f t="shared" si="78"/>
        <v>0</v>
      </c>
      <c r="X261" s="126">
        <f t="shared" si="79"/>
        <v>0</v>
      </c>
      <c r="Y261" s="126">
        <f t="shared" si="80"/>
        <v>0</v>
      </c>
      <c r="Z261" s="126">
        <f t="shared" si="81"/>
        <v>0</v>
      </c>
      <c r="AA261" s="126">
        <f t="shared" si="82"/>
        <v>0</v>
      </c>
      <c r="AB261" s="126">
        <f t="shared" si="83"/>
        <v>0</v>
      </c>
      <c r="AC261" s="126">
        <f t="shared" si="84"/>
        <v>0</v>
      </c>
      <c r="AD261" s="126">
        <f t="shared" si="85"/>
        <v>0</v>
      </c>
      <c r="AE261" s="126">
        <f t="shared" si="86"/>
        <v>0</v>
      </c>
      <c r="AF261" s="125"/>
      <c r="AG261" s="125"/>
      <c r="AH261" s="125">
        <f t="shared" si="87"/>
        <v>0</v>
      </c>
      <c r="AI261" s="125">
        <f t="shared" si="88"/>
        <v>0</v>
      </c>
      <c r="AJ261" s="125" t="str">
        <f t="shared" si="89"/>
        <v>Correct</v>
      </c>
      <c r="AK261" s="125"/>
      <c r="AL261" s="115" t="s">
        <v>83</v>
      </c>
      <c r="AM261" s="115">
        <v>50</v>
      </c>
      <c r="AN261" s="115" t="s">
        <v>84</v>
      </c>
      <c r="AO261" s="115" t="s">
        <v>152</v>
      </c>
      <c r="AP261" s="115" t="s">
        <v>85</v>
      </c>
      <c r="AQ261" s="115" t="s">
        <v>86</v>
      </c>
      <c r="AR261" s="115" t="s">
        <v>87</v>
      </c>
      <c r="AT261" s="115" t="s">
        <v>109</v>
      </c>
      <c r="AU261" s="115" t="s">
        <v>90</v>
      </c>
      <c r="AV261" s="115" t="s">
        <v>91</v>
      </c>
      <c r="AW261" s="115" t="s">
        <v>86</v>
      </c>
    </row>
    <row r="262" spans="1:49">
      <c r="A262" s="115">
        <v>7020346603</v>
      </c>
      <c r="C262" s="115" t="s">
        <v>19</v>
      </c>
      <c r="J262" s="115" t="s">
        <v>26</v>
      </c>
      <c r="N262" s="115" t="s">
        <v>30</v>
      </c>
      <c r="O262" s="125"/>
      <c r="P262" s="125">
        <f t="shared" si="72"/>
        <v>3</v>
      </c>
      <c r="Q262" s="130">
        <f t="shared" si="73"/>
        <v>1</v>
      </c>
      <c r="R262" s="125"/>
      <c r="S262" s="125">
        <f t="shared" si="74"/>
        <v>0</v>
      </c>
      <c r="T262" s="125">
        <f t="shared" si="75"/>
        <v>1</v>
      </c>
      <c r="U262" s="125">
        <f t="shared" si="76"/>
        <v>0</v>
      </c>
      <c r="V262" s="126">
        <f t="shared" si="77"/>
        <v>0</v>
      </c>
      <c r="W262" s="126">
        <f t="shared" si="78"/>
        <v>0</v>
      </c>
      <c r="X262" s="126">
        <f t="shared" si="79"/>
        <v>0</v>
      </c>
      <c r="Y262" s="126">
        <f t="shared" si="80"/>
        <v>0</v>
      </c>
      <c r="Z262" s="126">
        <f t="shared" si="81"/>
        <v>0</v>
      </c>
      <c r="AA262" s="126">
        <f t="shared" si="82"/>
        <v>1</v>
      </c>
      <c r="AB262" s="126">
        <f t="shared" si="83"/>
        <v>0</v>
      </c>
      <c r="AC262" s="126">
        <f t="shared" si="84"/>
        <v>0</v>
      </c>
      <c r="AD262" s="126">
        <f t="shared" si="85"/>
        <v>0</v>
      </c>
      <c r="AE262" s="126">
        <f t="shared" si="86"/>
        <v>1</v>
      </c>
      <c r="AF262" s="125"/>
      <c r="AG262" s="125"/>
      <c r="AH262" s="125">
        <f t="shared" si="87"/>
        <v>3</v>
      </c>
      <c r="AI262" s="125">
        <f t="shared" si="88"/>
        <v>3</v>
      </c>
      <c r="AJ262" s="125" t="str">
        <f t="shared" si="89"/>
        <v>Correct</v>
      </c>
      <c r="AK262" s="125"/>
      <c r="AL262" s="115" t="s">
        <v>99</v>
      </c>
      <c r="AM262" s="115">
        <v>32</v>
      </c>
      <c r="AN262" s="115" t="s">
        <v>181</v>
      </c>
      <c r="AO262" s="115" t="s">
        <v>210</v>
      </c>
      <c r="AP262" s="115" t="s">
        <v>97</v>
      </c>
      <c r="AQ262" s="115" t="s">
        <v>86</v>
      </c>
      <c r="AR262" s="115" t="s">
        <v>87</v>
      </c>
      <c r="AS262" s="115" t="s">
        <v>101</v>
      </c>
      <c r="AT262" s="115" t="s">
        <v>102</v>
      </c>
      <c r="AU262" s="115" t="s">
        <v>90</v>
      </c>
      <c r="AV262" s="115" t="s">
        <v>91</v>
      </c>
      <c r="AW262" s="115" t="s">
        <v>91</v>
      </c>
    </row>
    <row r="263" spans="1:49">
      <c r="A263" s="115">
        <v>5586473614</v>
      </c>
      <c r="N263" s="115" t="s">
        <v>30</v>
      </c>
      <c r="O263" s="125"/>
      <c r="P263" s="125">
        <f t="shared" si="72"/>
        <v>1</v>
      </c>
      <c r="Q263" s="130">
        <f t="shared" si="73"/>
        <v>3</v>
      </c>
      <c r="R263" s="125"/>
      <c r="S263" s="125">
        <f t="shared" si="74"/>
        <v>0</v>
      </c>
      <c r="T263" s="125">
        <f t="shared" si="75"/>
        <v>0</v>
      </c>
      <c r="U263" s="125">
        <f t="shared" si="76"/>
        <v>0</v>
      </c>
      <c r="V263" s="126">
        <f t="shared" si="77"/>
        <v>0</v>
      </c>
      <c r="W263" s="126">
        <f t="shared" si="78"/>
        <v>0</v>
      </c>
      <c r="X263" s="126">
        <f t="shared" si="79"/>
        <v>0</v>
      </c>
      <c r="Y263" s="126">
        <f t="shared" si="80"/>
        <v>0</v>
      </c>
      <c r="Z263" s="126">
        <f t="shared" si="81"/>
        <v>0</v>
      </c>
      <c r="AA263" s="126">
        <f t="shared" si="82"/>
        <v>0</v>
      </c>
      <c r="AB263" s="126">
        <f t="shared" si="83"/>
        <v>0</v>
      </c>
      <c r="AC263" s="126">
        <f t="shared" si="84"/>
        <v>0</v>
      </c>
      <c r="AD263" s="126">
        <f t="shared" si="85"/>
        <v>0</v>
      </c>
      <c r="AE263" s="126">
        <f t="shared" si="86"/>
        <v>1</v>
      </c>
      <c r="AF263" s="125"/>
      <c r="AG263" s="125"/>
      <c r="AH263" s="125">
        <f t="shared" si="87"/>
        <v>1</v>
      </c>
      <c r="AI263" s="125">
        <f t="shared" si="88"/>
        <v>1</v>
      </c>
      <c r="AJ263" s="125" t="str">
        <f t="shared" si="89"/>
        <v>Correct</v>
      </c>
      <c r="AK263" s="125"/>
      <c r="AL263" s="115" t="s">
        <v>83</v>
      </c>
      <c r="AM263" s="115">
        <v>36</v>
      </c>
      <c r="AN263" s="115" t="s">
        <v>181</v>
      </c>
      <c r="AO263" s="115" t="s">
        <v>237</v>
      </c>
      <c r="AP263" s="115" t="s">
        <v>97</v>
      </c>
      <c r="AQ263" s="115" t="s">
        <v>86</v>
      </c>
      <c r="AR263" s="115" t="s">
        <v>87</v>
      </c>
      <c r="AS263" s="115" t="s">
        <v>104</v>
      </c>
      <c r="AT263" s="115" t="s">
        <v>94</v>
      </c>
      <c r="AU263" s="115" t="s">
        <v>90</v>
      </c>
      <c r="AV263" s="115" t="s">
        <v>91</v>
      </c>
      <c r="AW263" s="115" t="s">
        <v>91</v>
      </c>
    </row>
    <row r="264" spans="1:49">
      <c r="A264" s="115">
        <v>7045760037</v>
      </c>
      <c r="B264" s="115" t="s">
        <v>18</v>
      </c>
      <c r="C264" s="115" t="s">
        <v>19</v>
      </c>
      <c r="D264" s="115" t="s">
        <v>20</v>
      </c>
      <c r="O264" s="125"/>
      <c r="P264" s="125">
        <f t="shared" si="72"/>
        <v>3</v>
      </c>
      <c r="Q264" s="130">
        <f t="shared" si="73"/>
        <v>1</v>
      </c>
      <c r="R264" s="125"/>
      <c r="S264" s="125">
        <f t="shared" si="74"/>
        <v>1</v>
      </c>
      <c r="T264" s="125">
        <f t="shared" si="75"/>
        <v>1</v>
      </c>
      <c r="U264" s="125">
        <f t="shared" si="76"/>
        <v>1</v>
      </c>
      <c r="V264" s="126">
        <f t="shared" si="77"/>
        <v>0</v>
      </c>
      <c r="W264" s="126">
        <f t="shared" si="78"/>
        <v>0</v>
      </c>
      <c r="X264" s="126">
        <f t="shared" si="79"/>
        <v>0</v>
      </c>
      <c r="Y264" s="126">
        <f t="shared" si="80"/>
        <v>0</v>
      </c>
      <c r="Z264" s="126">
        <f t="shared" si="81"/>
        <v>0</v>
      </c>
      <c r="AA264" s="126">
        <f t="shared" si="82"/>
        <v>0</v>
      </c>
      <c r="AB264" s="126">
        <f t="shared" si="83"/>
        <v>0</v>
      </c>
      <c r="AC264" s="126">
        <f t="shared" si="84"/>
        <v>0</v>
      </c>
      <c r="AD264" s="126">
        <f t="shared" si="85"/>
        <v>0</v>
      </c>
      <c r="AE264" s="126">
        <f t="shared" si="86"/>
        <v>0</v>
      </c>
      <c r="AF264" s="125"/>
      <c r="AG264" s="125"/>
      <c r="AH264" s="125">
        <f t="shared" si="87"/>
        <v>3</v>
      </c>
      <c r="AI264" s="125">
        <f t="shared" si="88"/>
        <v>3</v>
      </c>
      <c r="AJ264" s="125" t="str">
        <f t="shared" si="89"/>
        <v>Correct</v>
      </c>
      <c r="AK264" s="125"/>
      <c r="AL264" s="115" t="s">
        <v>83</v>
      </c>
      <c r="AM264" s="115">
        <v>40</v>
      </c>
      <c r="AN264" s="115" t="s">
        <v>181</v>
      </c>
      <c r="AO264" s="115" t="s">
        <v>190</v>
      </c>
      <c r="AP264" s="115" t="s">
        <v>85</v>
      </c>
      <c r="AQ264" s="115" t="s">
        <v>91</v>
      </c>
      <c r="AR264" s="115" t="s">
        <v>137</v>
      </c>
      <c r="AS264" s="115" t="s">
        <v>104</v>
      </c>
      <c r="AT264" s="115" t="s">
        <v>109</v>
      </c>
      <c r="AU264" s="115" t="s">
        <v>90</v>
      </c>
      <c r="AV264" s="115" t="s">
        <v>91</v>
      </c>
      <c r="AW264" s="115" t="s">
        <v>91</v>
      </c>
    </row>
    <row r="265" spans="1:49">
      <c r="A265" s="115">
        <v>6985187269</v>
      </c>
      <c r="J265" s="115" t="s">
        <v>26</v>
      </c>
      <c r="K265" s="115" t="s">
        <v>27</v>
      </c>
      <c r="N265" s="115" t="s">
        <v>30</v>
      </c>
      <c r="O265" s="125"/>
      <c r="P265" s="125">
        <f t="shared" si="72"/>
        <v>3</v>
      </c>
      <c r="Q265" s="130">
        <f t="shared" si="73"/>
        <v>1</v>
      </c>
      <c r="R265" s="125"/>
      <c r="S265" s="125">
        <f t="shared" si="74"/>
        <v>0</v>
      </c>
      <c r="T265" s="125">
        <f t="shared" si="75"/>
        <v>0</v>
      </c>
      <c r="U265" s="125">
        <f t="shared" si="76"/>
        <v>0</v>
      </c>
      <c r="V265" s="126">
        <f t="shared" si="77"/>
        <v>0</v>
      </c>
      <c r="W265" s="126">
        <f t="shared" si="78"/>
        <v>0</v>
      </c>
      <c r="X265" s="126">
        <f t="shared" si="79"/>
        <v>0</v>
      </c>
      <c r="Y265" s="126">
        <f t="shared" si="80"/>
        <v>0</v>
      </c>
      <c r="Z265" s="126">
        <f t="shared" si="81"/>
        <v>0</v>
      </c>
      <c r="AA265" s="126">
        <f t="shared" si="82"/>
        <v>1</v>
      </c>
      <c r="AB265" s="126">
        <f t="shared" si="83"/>
        <v>1</v>
      </c>
      <c r="AC265" s="126">
        <f t="shared" si="84"/>
        <v>0</v>
      </c>
      <c r="AD265" s="126">
        <f t="shared" si="85"/>
        <v>0</v>
      </c>
      <c r="AE265" s="126">
        <f t="shared" si="86"/>
        <v>1</v>
      </c>
      <c r="AF265" s="125"/>
      <c r="AG265" s="125"/>
      <c r="AH265" s="125">
        <f t="shared" si="87"/>
        <v>3</v>
      </c>
      <c r="AI265" s="125">
        <f t="shared" si="88"/>
        <v>3</v>
      </c>
      <c r="AJ265" s="125" t="str">
        <f t="shared" si="89"/>
        <v>Correct</v>
      </c>
      <c r="AK265" s="125"/>
      <c r="AL265" s="115" t="s">
        <v>83</v>
      </c>
      <c r="AM265" s="115">
        <v>61</v>
      </c>
      <c r="AN265" s="115" t="s">
        <v>181</v>
      </c>
      <c r="AO265" s="115" t="s">
        <v>193</v>
      </c>
      <c r="AP265" s="115" t="s">
        <v>85</v>
      </c>
      <c r="AQ265" s="115" t="s">
        <v>86</v>
      </c>
      <c r="AS265" s="115" t="s">
        <v>96</v>
      </c>
      <c r="AT265" s="115" t="s">
        <v>94</v>
      </c>
      <c r="AU265" s="115" t="s">
        <v>106</v>
      </c>
      <c r="AV265" s="115" t="s">
        <v>91</v>
      </c>
      <c r="AW265" s="115" t="s">
        <v>91</v>
      </c>
    </row>
    <row r="266" spans="1:49">
      <c r="A266" s="115">
        <v>7007933514</v>
      </c>
      <c r="C266" s="115" t="s">
        <v>19</v>
      </c>
      <c r="D266" s="115" t="s">
        <v>20</v>
      </c>
      <c r="J266" s="115" t="s">
        <v>26</v>
      </c>
      <c r="O266" s="125"/>
      <c r="P266" s="125">
        <f t="shared" si="72"/>
        <v>3</v>
      </c>
      <c r="Q266" s="130">
        <f t="shared" si="73"/>
        <v>1</v>
      </c>
      <c r="R266" s="125"/>
      <c r="S266" s="125">
        <f t="shared" si="74"/>
        <v>0</v>
      </c>
      <c r="T266" s="125">
        <f t="shared" si="75"/>
        <v>1</v>
      </c>
      <c r="U266" s="125">
        <f t="shared" si="76"/>
        <v>1</v>
      </c>
      <c r="V266" s="126">
        <f t="shared" si="77"/>
        <v>0</v>
      </c>
      <c r="W266" s="126">
        <f t="shared" si="78"/>
        <v>0</v>
      </c>
      <c r="X266" s="126">
        <f t="shared" si="79"/>
        <v>0</v>
      </c>
      <c r="Y266" s="126">
        <f t="shared" si="80"/>
        <v>0</v>
      </c>
      <c r="Z266" s="126">
        <f t="shared" si="81"/>
        <v>0</v>
      </c>
      <c r="AA266" s="126">
        <f t="shared" si="82"/>
        <v>1</v>
      </c>
      <c r="AB266" s="126">
        <f t="shared" si="83"/>
        <v>0</v>
      </c>
      <c r="AC266" s="126">
        <f t="shared" si="84"/>
        <v>0</v>
      </c>
      <c r="AD266" s="126">
        <f t="shared" si="85"/>
        <v>0</v>
      </c>
      <c r="AE266" s="126">
        <f t="shared" si="86"/>
        <v>0</v>
      </c>
      <c r="AF266" s="125"/>
      <c r="AG266" s="125"/>
      <c r="AH266" s="125">
        <f t="shared" si="87"/>
        <v>3</v>
      </c>
      <c r="AI266" s="125">
        <f t="shared" si="88"/>
        <v>3</v>
      </c>
      <c r="AJ266" s="125" t="str">
        <f t="shared" si="89"/>
        <v>Correct</v>
      </c>
      <c r="AK266" s="125"/>
      <c r="AL266" s="115" t="s">
        <v>83</v>
      </c>
      <c r="AM266" s="115">
        <v>60</v>
      </c>
      <c r="AN266" s="115" t="s">
        <v>84</v>
      </c>
      <c r="AP266" s="115" t="s">
        <v>85</v>
      </c>
      <c r="AQ266" s="115" t="s">
        <v>86</v>
      </c>
      <c r="AS266" s="115" t="s">
        <v>100</v>
      </c>
      <c r="AT266" s="115" t="s">
        <v>89</v>
      </c>
      <c r="AU266" s="115" t="s">
        <v>90</v>
      </c>
      <c r="AV266" s="115" t="s">
        <v>91</v>
      </c>
      <c r="AW266" s="115" t="s">
        <v>91</v>
      </c>
    </row>
    <row r="267" spans="1:49">
      <c r="A267" s="115">
        <v>5588391522</v>
      </c>
      <c r="H267" s="115" t="s">
        <v>24</v>
      </c>
      <c r="I267" s="115" t="s">
        <v>25</v>
      </c>
      <c r="M267" s="115" t="s">
        <v>29</v>
      </c>
      <c r="O267" s="125"/>
      <c r="P267" s="125">
        <f t="shared" si="72"/>
        <v>3</v>
      </c>
      <c r="Q267" s="130">
        <f t="shared" si="73"/>
        <v>1</v>
      </c>
      <c r="R267" s="125"/>
      <c r="S267" s="125">
        <f t="shared" si="74"/>
        <v>0</v>
      </c>
      <c r="T267" s="125">
        <f t="shared" si="75"/>
        <v>0</v>
      </c>
      <c r="U267" s="125">
        <f t="shared" si="76"/>
        <v>0</v>
      </c>
      <c r="V267" s="126">
        <f t="shared" si="77"/>
        <v>0</v>
      </c>
      <c r="W267" s="126">
        <f t="shared" si="78"/>
        <v>0</v>
      </c>
      <c r="X267" s="126">
        <f t="shared" si="79"/>
        <v>0</v>
      </c>
      <c r="Y267" s="126">
        <f t="shared" si="80"/>
        <v>1</v>
      </c>
      <c r="Z267" s="126">
        <f t="shared" si="81"/>
        <v>1</v>
      </c>
      <c r="AA267" s="126">
        <f t="shared" si="82"/>
        <v>0</v>
      </c>
      <c r="AB267" s="126">
        <f t="shared" si="83"/>
        <v>0</v>
      </c>
      <c r="AC267" s="126">
        <f t="shared" si="84"/>
        <v>0</v>
      </c>
      <c r="AD267" s="126">
        <f t="shared" si="85"/>
        <v>1</v>
      </c>
      <c r="AE267" s="126">
        <f t="shared" si="86"/>
        <v>0</v>
      </c>
      <c r="AF267" s="125"/>
      <c r="AG267" s="125"/>
      <c r="AH267" s="125">
        <f t="shared" si="87"/>
        <v>3</v>
      </c>
      <c r="AI267" s="125">
        <f t="shared" si="88"/>
        <v>3</v>
      </c>
      <c r="AJ267" s="125" t="str">
        <f t="shared" si="89"/>
        <v>Correct</v>
      </c>
      <c r="AK267" s="125"/>
      <c r="AL267" s="115"/>
    </row>
    <row r="268" spans="1:49">
      <c r="A268" s="115">
        <v>5584404268</v>
      </c>
      <c r="C268" s="115" t="s">
        <v>19</v>
      </c>
      <c r="D268" s="115" t="s">
        <v>20</v>
      </c>
      <c r="N268" s="115" t="s">
        <v>30</v>
      </c>
      <c r="O268" s="125"/>
      <c r="P268" s="125">
        <f t="shared" si="72"/>
        <v>3</v>
      </c>
      <c r="Q268" s="130">
        <f t="shared" si="73"/>
        <v>1</v>
      </c>
      <c r="R268" s="125"/>
      <c r="S268" s="125">
        <f t="shared" si="74"/>
        <v>0</v>
      </c>
      <c r="T268" s="125">
        <f t="shared" si="75"/>
        <v>1</v>
      </c>
      <c r="U268" s="125">
        <f t="shared" si="76"/>
        <v>1</v>
      </c>
      <c r="V268" s="126">
        <f t="shared" si="77"/>
        <v>0</v>
      </c>
      <c r="W268" s="126">
        <f t="shared" si="78"/>
        <v>0</v>
      </c>
      <c r="X268" s="126">
        <f t="shared" si="79"/>
        <v>0</v>
      </c>
      <c r="Y268" s="126">
        <f t="shared" si="80"/>
        <v>0</v>
      </c>
      <c r="Z268" s="126">
        <f t="shared" si="81"/>
        <v>0</v>
      </c>
      <c r="AA268" s="126">
        <f t="shared" si="82"/>
        <v>0</v>
      </c>
      <c r="AB268" s="126">
        <f t="shared" si="83"/>
        <v>0</v>
      </c>
      <c r="AC268" s="126">
        <f t="shared" si="84"/>
        <v>0</v>
      </c>
      <c r="AD268" s="126">
        <f t="shared" si="85"/>
        <v>0</v>
      </c>
      <c r="AE268" s="126">
        <f t="shared" si="86"/>
        <v>1</v>
      </c>
      <c r="AF268" s="125"/>
      <c r="AG268" s="125"/>
      <c r="AH268" s="125">
        <f t="shared" si="87"/>
        <v>3</v>
      </c>
      <c r="AI268" s="125">
        <f t="shared" si="88"/>
        <v>3</v>
      </c>
      <c r="AJ268" s="125" t="str">
        <f t="shared" si="89"/>
        <v>Correct</v>
      </c>
      <c r="AK268" s="125"/>
      <c r="AL268" s="115" t="s">
        <v>99</v>
      </c>
      <c r="AM268" s="115">
        <v>45</v>
      </c>
      <c r="AN268" s="115" t="s">
        <v>181</v>
      </c>
      <c r="AO268" s="115" t="s">
        <v>198</v>
      </c>
      <c r="AP268" s="115" t="s">
        <v>85</v>
      </c>
      <c r="AQ268" s="115" t="s">
        <v>86</v>
      </c>
      <c r="AR268" s="115" t="s">
        <v>87</v>
      </c>
      <c r="AS268" s="115" t="s">
        <v>88</v>
      </c>
      <c r="AT268" s="115" t="s">
        <v>111</v>
      </c>
      <c r="AU268" s="115" t="s">
        <v>90</v>
      </c>
      <c r="AV268" s="115" t="s">
        <v>91</v>
      </c>
      <c r="AW268" s="115" t="s">
        <v>91</v>
      </c>
    </row>
    <row r="269" spans="1:49">
      <c r="A269" s="115">
        <v>7020349843</v>
      </c>
      <c r="I269" s="115" t="s">
        <v>25</v>
      </c>
      <c r="K269" s="115" t="s">
        <v>27</v>
      </c>
      <c r="O269" s="125"/>
      <c r="P269" s="125">
        <f t="shared" si="72"/>
        <v>2</v>
      </c>
      <c r="Q269" s="130">
        <f t="shared" si="73"/>
        <v>1.5</v>
      </c>
      <c r="R269" s="125"/>
      <c r="S269" s="125">
        <f t="shared" si="74"/>
        <v>0</v>
      </c>
      <c r="T269" s="125">
        <f t="shared" si="75"/>
        <v>0</v>
      </c>
      <c r="U269" s="125">
        <f t="shared" si="76"/>
        <v>0</v>
      </c>
      <c r="V269" s="126">
        <f t="shared" si="77"/>
        <v>0</v>
      </c>
      <c r="W269" s="126">
        <f t="shared" si="78"/>
        <v>0</v>
      </c>
      <c r="X269" s="126">
        <f t="shared" si="79"/>
        <v>0</v>
      </c>
      <c r="Y269" s="126">
        <f t="shared" si="80"/>
        <v>0</v>
      </c>
      <c r="Z269" s="126">
        <f t="shared" si="81"/>
        <v>1</v>
      </c>
      <c r="AA269" s="126">
        <f t="shared" si="82"/>
        <v>0</v>
      </c>
      <c r="AB269" s="126">
        <f t="shared" si="83"/>
        <v>1</v>
      </c>
      <c r="AC269" s="126">
        <f t="shared" si="84"/>
        <v>0</v>
      </c>
      <c r="AD269" s="126">
        <f t="shared" si="85"/>
        <v>0</v>
      </c>
      <c r="AE269" s="126">
        <f t="shared" si="86"/>
        <v>0</v>
      </c>
      <c r="AF269" s="125"/>
      <c r="AG269" s="125"/>
      <c r="AH269" s="125">
        <f t="shared" si="87"/>
        <v>2</v>
      </c>
      <c r="AI269" s="125">
        <f t="shared" si="88"/>
        <v>2</v>
      </c>
      <c r="AJ269" s="125" t="str">
        <f t="shared" si="89"/>
        <v>Correct</v>
      </c>
      <c r="AK269" s="125"/>
      <c r="AL269" s="115" t="s">
        <v>83</v>
      </c>
      <c r="AM269" s="115">
        <v>24</v>
      </c>
      <c r="AN269" s="115" t="s">
        <v>181</v>
      </c>
      <c r="AO269" s="115" t="s">
        <v>222</v>
      </c>
      <c r="AP269" s="115" t="s">
        <v>97</v>
      </c>
      <c r="AQ269" s="115" t="s">
        <v>86</v>
      </c>
      <c r="AR269" s="115" t="s">
        <v>87</v>
      </c>
      <c r="AS269" s="115" t="s">
        <v>101</v>
      </c>
      <c r="AT269" s="115" t="s">
        <v>89</v>
      </c>
      <c r="AU269" s="115" t="s">
        <v>90</v>
      </c>
      <c r="AV269" s="115" t="s">
        <v>91</v>
      </c>
      <c r="AW269" s="115" t="s">
        <v>91</v>
      </c>
    </row>
    <row r="270" spans="1:49">
      <c r="A270" s="115">
        <v>7045761476</v>
      </c>
      <c r="I270" s="115" t="s">
        <v>25</v>
      </c>
      <c r="N270" s="115" t="s">
        <v>30</v>
      </c>
      <c r="O270" s="125"/>
      <c r="P270" s="125">
        <f t="shared" si="72"/>
        <v>2</v>
      </c>
      <c r="Q270" s="130">
        <f t="shared" si="73"/>
        <v>1.5</v>
      </c>
      <c r="R270" s="125"/>
      <c r="S270" s="125">
        <f t="shared" si="74"/>
        <v>0</v>
      </c>
      <c r="T270" s="125">
        <f t="shared" si="75"/>
        <v>0</v>
      </c>
      <c r="U270" s="125">
        <f t="shared" si="76"/>
        <v>0</v>
      </c>
      <c r="V270" s="126">
        <f t="shared" si="77"/>
        <v>0</v>
      </c>
      <c r="W270" s="126">
        <f t="shared" si="78"/>
        <v>0</v>
      </c>
      <c r="X270" s="126">
        <f t="shared" si="79"/>
        <v>0</v>
      </c>
      <c r="Y270" s="126">
        <f t="shared" si="80"/>
        <v>0</v>
      </c>
      <c r="Z270" s="126">
        <f t="shared" si="81"/>
        <v>1</v>
      </c>
      <c r="AA270" s="126">
        <f t="shared" si="82"/>
        <v>0</v>
      </c>
      <c r="AB270" s="126">
        <f t="shared" si="83"/>
        <v>0</v>
      </c>
      <c r="AC270" s="126">
        <f t="shared" si="84"/>
        <v>0</v>
      </c>
      <c r="AD270" s="126">
        <f t="shared" si="85"/>
        <v>0</v>
      </c>
      <c r="AE270" s="126">
        <f t="shared" si="86"/>
        <v>1</v>
      </c>
      <c r="AF270" s="125"/>
      <c r="AG270" s="125"/>
      <c r="AH270" s="125">
        <f t="shared" si="87"/>
        <v>2</v>
      </c>
      <c r="AI270" s="125">
        <f t="shared" si="88"/>
        <v>2</v>
      </c>
      <c r="AJ270" s="125" t="str">
        <f t="shared" si="89"/>
        <v>Correct</v>
      </c>
      <c r="AK270" s="125"/>
      <c r="AL270" s="115" t="s">
        <v>83</v>
      </c>
      <c r="AM270" s="115">
        <v>55</v>
      </c>
      <c r="AN270" s="115" t="s">
        <v>181</v>
      </c>
      <c r="AO270" s="115" t="s">
        <v>237</v>
      </c>
      <c r="AP270" s="115" t="s">
        <v>97</v>
      </c>
      <c r="AQ270" s="115" t="s">
        <v>86</v>
      </c>
      <c r="AR270" s="115" t="s">
        <v>87</v>
      </c>
      <c r="AS270" s="115" t="s">
        <v>100</v>
      </c>
      <c r="AT270" s="115" t="s">
        <v>94</v>
      </c>
      <c r="AU270" s="115" t="s">
        <v>90</v>
      </c>
      <c r="AV270" s="115" t="s">
        <v>91</v>
      </c>
      <c r="AW270" s="115" t="s">
        <v>91</v>
      </c>
    </row>
    <row r="271" spans="1:49">
      <c r="A271" s="115">
        <v>6984059621</v>
      </c>
      <c r="E271" s="115" t="s">
        <v>21</v>
      </c>
      <c r="O271" s="125"/>
      <c r="P271" s="125">
        <f t="shared" si="72"/>
        <v>1</v>
      </c>
      <c r="Q271" s="130">
        <f t="shared" si="73"/>
        <v>3</v>
      </c>
      <c r="R271" s="125"/>
      <c r="S271" s="125">
        <f t="shared" si="74"/>
        <v>0</v>
      </c>
      <c r="T271" s="125">
        <f t="shared" si="75"/>
        <v>0</v>
      </c>
      <c r="U271" s="125">
        <f t="shared" si="76"/>
        <v>0</v>
      </c>
      <c r="V271" s="126">
        <f t="shared" si="77"/>
        <v>1</v>
      </c>
      <c r="W271" s="126">
        <f t="shared" si="78"/>
        <v>0</v>
      </c>
      <c r="X271" s="126">
        <f t="shared" si="79"/>
        <v>0</v>
      </c>
      <c r="Y271" s="126">
        <f t="shared" si="80"/>
        <v>0</v>
      </c>
      <c r="Z271" s="126">
        <f t="shared" si="81"/>
        <v>0</v>
      </c>
      <c r="AA271" s="126">
        <f t="shared" si="82"/>
        <v>0</v>
      </c>
      <c r="AB271" s="126">
        <f t="shared" si="83"/>
        <v>0</v>
      </c>
      <c r="AC271" s="126">
        <f t="shared" si="84"/>
        <v>0</v>
      </c>
      <c r="AD271" s="126">
        <f t="shared" si="85"/>
        <v>0</v>
      </c>
      <c r="AE271" s="126">
        <f t="shared" si="86"/>
        <v>0</v>
      </c>
      <c r="AF271" s="125"/>
      <c r="AG271" s="125"/>
      <c r="AH271" s="125">
        <f t="shared" si="87"/>
        <v>1</v>
      </c>
      <c r="AI271" s="125">
        <f t="shared" si="88"/>
        <v>1</v>
      </c>
      <c r="AJ271" s="125" t="str">
        <f t="shared" si="89"/>
        <v>Correct</v>
      </c>
      <c r="AK271" s="125"/>
      <c r="AL271" s="115" t="s">
        <v>83</v>
      </c>
      <c r="AM271" s="115">
        <v>34</v>
      </c>
      <c r="AN271" s="115" t="s">
        <v>181</v>
      </c>
      <c r="AO271" s="115" t="s">
        <v>212</v>
      </c>
      <c r="AP271" s="115" t="s">
        <v>114</v>
      </c>
      <c r="AQ271" s="115" t="s">
        <v>91</v>
      </c>
      <c r="AR271" s="115" t="s">
        <v>108</v>
      </c>
      <c r="AS271" s="115" t="s">
        <v>101</v>
      </c>
      <c r="AT271" s="115" t="s">
        <v>94</v>
      </c>
      <c r="AU271" s="115" t="s">
        <v>90</v>
      </c>
    </row>
    <row r="272" spans="1:49">
      <c r="A272" s="115">
        <v>5584549814</v>
      </c>
      <c r="D272" s="115" t="s">
        <v>20</v>
      </c>
      <c r="H272" s="115" t="s">
        <v>24</v>
      </c>
      <c r="I272" s="115" t="s">
        <v>25</v>
      </c>
      <c r="O272" s="125"/>
      <c r="P272" s="125">
        <f t="shared" si="72"/>
        <v>3</v>
      </c>
      <c r="Q272" s="130">
        <f t="shared" si="73"/>
        <v>1</v>
      </c>
      <c r="R272" s="125"/>
      <c r="S272" s="125">
        <f t="shared" si="74"/>
        <v>0</v>
      </c>
      <c r="T272" s="125">
        <f t="shared" si="75"/>
        <v>0</v>
      </c>
      <c r="U272" s="125">
        <f t="shared" si="76"/>
        <v>1</v>
      </c>
      <c r="V272" s="126">
        <f t="shared" si="77"/>
        <v>0</v>
      </c>
      <c r="W272" s="126">
        <f t="shared" si="78"/>
        <v>0</v>
      </c>
      <c r="X272" s="126">
        <f t="shared" si="79"/>
        <v>0</v>
      </c>
      <c r="Y272" s="126">
        <f t="shared" si="80"/>
        <v>1</v>
      </c>
      <c r="Z272" s="126">
        <f t="shared" si="81"/>
        <v>1</v>
      </c>
      <c r="AA272" s="126">
        <f t="shared" si="82"/>
        <v>0</v>
      </c>
      <c r="AB272" s="126">
        <f t="shared" si="83"/>
        <v>0</v>
      </c>
      <c r="AC272" s="126">
        <f t="shared" si="84"/>
        <v>0</v>
      </c>
      <c r="AD272" s="126">
        <f t="shared" si="85"/>
        <v>0</v>
      </c>
      <c r="AE272" s="126">
        <f t="shared" si="86"/>
        <v>0</v>
      </c>
      <c r="AF272" s="125"/>
      <c r="AG272" s="125"/>
      <c r="AH272" s="125">
        <f t="shared" si="87"/>
        <v>3</v>
      </c>
      <c r="AI272" s="125">
        <f t="shared" si="88"/>
        <v>3</v>
      </c>
      <c r="AJ272" s="125" t="str">
        <f t="shared" si="89"/>
        <v>Correct</v>
      </c>
      <c r="AK272" s="125"/>
      <c r="AL272" s="115" t="s">
        <v>83</v>
      </c>
      <c r="AM272" s="115">
        <v>42</v>
      </c>
      <c r="AN272" s="115" t="s">
        <v>181</v>
      </c>
      <c r="AO272" s="115" t="s">
        <v>243</v>
      </c>
      <c r="AP272" s="115" t="s">
        <v>85</v>
      </c>
      <c r="AQ272" s="115" t="s">
        <v>86</v>
      </c>
      <c r="AR272" s="115" t="s">
        <v>87</v>
      </c>
      <c r="AS272" s="115" t="s">
        <v>100</v>
      </c>
      <c r="AT272" s="115" t="s">
        <v>89</v>
      </c>
      <c r="AU272" s="115" t="s">
        <v>90</v>
      </c>
      <c r="AV272" s="115" t="s">
        <v>91</v>
      </c>
      <c r="AW272" s="115" t="s">
        <v>91</v>
      </c>
    </row>
    <row r="273" spans="1:49">
      <c r="A273" s="115">
        <v>7020568735</v>
      </c>
      <c r="C273" s="115" t="s">
        <v>19</v>
      </c>
      <c r="F273" s="115" t="s">
        <v>22</v>
      </c>
      <c r="I273" s="115" t="s">
        <v>25</v>
      </c>
      <c r="O273" s="125"/>
      <c r="P273" s="125">
        <f t="shared" si="72"/>
        <v>3</v>
      </c>
      <c r="Q273" s="130">
        <f t="shared" si="73"/>
        <v>1</v>
      </c>
      <c r="R273" s="125"/>
      <c r="S273" s="125">
        <f t="shared" si="74"/>
        <v>0</v>
      </c>
      <c r="T273" s="125">
        <f t="shared" si="75"/>
        <v>1</v>
      </c>
      <c r="U273" s="125">
        <f t="shared" si="76"/>
        <v>0</v>
      </c>
      <c r="V273" s="126">
        <f t="shared" si="77"/>
        <v>0</v>
      </c>
      <c r="W273" s="126">
        <f t="shared" si="78"/>
        <v>1</v>
      </c>
      <c r="X273" s="126">
        <f t="shared" si="79"/>
        <v>0</v>
      </c>
      <c r="Y273" s="126">
        <f t="shared" si="80"/>
        <v>0</v>
      </c>
      <c r="Z273" s="126">
        <f t="shared" si="81"/>
        <v>1</v>
      </c>
      <c r="AA273" s="126">
        <f t="shared" si="82"/>
        <v>0</v>
      </c>
      <c r="AB273" s="126">
        <f t="shared" si="83"/>
        <v>0</v>
      </c>
      <c r="AC273" s="126">
        <f t="shared" si="84"/>
        <v>0</v>
      </c>
      <c r="AD273" s="126">
        <f t="shared" si="85"/>
        <v>0</v>
      </c>
      <c r="AE273" s="126">
        <f t="shared" si="86"/>
        <v>0</v>
      </c>
      <c r="AF273" s="125"/>
      <c r="AG273" s="125"/>
      <c r="AH273" s="125">
        <f t="shared" si="87"/>
        <v>3</v>
      </c>
      <c r="AI273" s="125">
        <f t="shared" si="88"/>
        <v>3</v>
      </c>
      <c r="AJ273" s="125" t="str">
        <f t="shared" si="89"/>
        <v>Correct</v>
      </c>
      <c r="AK273" s="125"/>
      <c r="AL273" s="115" t="s">
        <v>83</v>
      </c>
      <c r="AM273" s="115">
        <v>23</v>
      </c>
      <c r="AN273" s="115" t="s">
        <v>84</v>
      </c>
      <c r="AO273" s="115" t="s">
        <v>146</v>
      </c>
      <c r="AQ273" s="115" t="s">
        <v>91</v>
      </c>
      <c r="AR273" s="115" t="s">
        <v>108</v>
      </c>
      <c r="AS273" s="115" t="s">
        <v>93</v>
      </c>
      <c r="AT273" s="115" t="s">
        <v>89</v>
      </c>
      <c r="AU273" s="115" t="s">
        <v>113</v>
      </c>
      <c r="AV273" s="115" t="s">
        <v>91</v>
      </c>
      <c r="AW273" s="115" t="s">
        <v>91</v>
      </c>
    </row>
    <row r="274" spans="1:49">
      <c r="A274" s="115">
        <v>7044840177</v>
      </c>
      <c r="D274" s="115" t="s">
        <v>20</v>
      </c>
      <c r="I274" s="115" t="s">
        <v>25</v>
      </c>
      <c r="O274" s="125"/>
      <c r="P274" s="125">
        <f t="shared" si="72"/>
        <v>2</v>
      </c>
      <c r="Q274" s="130">
        <f t="shared" si="73"/>
        <v>1.5</v>
      </c>
      <c r="R274" s="125"/>
      <c r="S274" s="125">
        <f t="shared" si="74"/>
        <v>0</v>
      </c>
      <c r="T274" s="125">
        <f t="shared" si="75"/>
        <v>0</v>
      </c>
      <c r="U274" s="125">
        <f t="shared" si="76"/>
        <v>1</v>
      </c>
      <c r="V274" s="126">
        <f t="shared" si="77"/>
        <v>0</v>
      </c>
      <c r="W274" s="126">
        <f t="shared" si="78"/>
        <v>0</v>
      </c>
      <c r="X274" s="126">
        <f t="shared" si="79"/>
        <v>0</v>
      </c>
      <c r="Y274" s="126">
        <f t="shared" si="80"/>
        <v>0</v>
      </c>
      <c r="Z274" s="126">
        <f t="shared" si="81"/>
        <v>1</v>
      </c>
      <c r="AA274" s="126">
        <f t="shared" si="82"/>
        <v>0</v>
      </c>
      <c r="AB274" s="126">
        <f t="shared" si="83"/>
        <v>0</v>
      </c>
      <c r="AC274" s="126">
        <f t="shared" si="84"/>
        <v>0</v>
      </c>
      <c r="AD274" s="126">
        <f t="shared" si="85"/>
        <v>0</v>
      </c>
      <c r="AE274" s="126">
        <f t="shared" si="86"/>
        <v>0</v>
      </c>
      <c r="AF274" s="125"/>
      <c r="AG274" s="125"/>
      <c r="AH274" s="125">
        <f t="shared" si="87"/>
        <v>2</v>
      </c>
      <c r="AI274" s="125">
        <f t="shared" si="88"/>
        <v>2</v>
      </c>
      <c r="AJ274" s="125" t="str">
        <f t="shared" si="89"/>
        <v>Correct</v>
      </c>
      <c r="AK274" s="125"/>
      <c r="AL274" s="115" t="s">
        <v>83</v>
      </c>
      <c r="AM274" s="115">
        <v>47</v>
      </c>
      <c r="AN274" s="115" t="s">
        <v>181</v>
      </c>
      <c r="AO274" s="115" t="s">
        <v>488</v>
      </c>
      <c r="AP274" s="115" t="s">
        <v>85</v>
      </c>
      <c r="AQ274" s="115" t="s">
        <v>86</v>
      </c>
      <c r="AR274" s="115" t="s">
        <v>87</v>
      </c>
      <c r="AS274" s="115" t="s">
        <v>100</v>
      </c>
      <c r="AV274" s="115" t="s">
        <v>91</v>
      </c>
      <c r="AW274" s="115" t="s">
        <v>91</v>
      </c>
    </row>
    <row r="275" spans="1:49">
      <c r="A275" s="115">
        <v>6982453202</v>
      </c>
      <c r="O275" s="125"/>
      <c r="P275" s="125">
        <f t="shared" si="72"/>
        <v>0</v>
      </c>
      <c r="Q275" s="130" t="e">
        <f t="shared" si="73"/>
        <v>#DIV/0!</v>
      </c>
      <c r="R275" s="125"/>
      <c r="S275" s="125">
        <f t="shared" si="74"/>
        <v>0</v>
      </c>
      <c r="T275" s="125">
        <f t="shared" si="75"/>
        <v>0</v>
      </c>
      <c r="U275" s="125">
        <f t="shared" si="76"/>
        <v>0</v>
      </c>
      <c r="V275" s="126">
        <f t="shared" si="77"/>
        <v>0</v>
      </c>
      <c r="W275" s="126">
        <f t="shared" si="78"/>
        <v>0</v>
      </c>
      <c r="X275" s="126">
        <f t="shared" si="79"/>
        <v>0</v>
      </c>
      <c r="Y275" s="126">
        <f t="shared" si="80"/>
        <v>0</v>
      </c>
      <c r="Z275" s="126">
        <f t="shared" si="81"/>
        <v>0</v>
      </c>
      <c r="AA275" s="126">
        <f t="shared" si="82"/>
        <v>0</v>
      </c>
      <c r="AB275" s="126">
        <f t="shared" si="83"/>
        <v>0</v>
      </c>
      <c r="AC275" s="126">
        <f t="shared" si="84"/>
        <v>0</v>
      </c>
      <c r="AD275" s="126">
        <f t="shared" si="85"/>
        <v>0</v>
      </c>
      <c r="AE275" s="126">
        <f t="shared" si="86"/>
        <v>0</v>
      </c>
      <c r="AF275" s="125"/>
      <c r="AG275" s="125"/>
      <c r="AH275" s="125">
        <f t="shared" si="87"/>
        <v>0</v>
      </c>
      <c r="AI275" s="125">
        <f t="shared" si="88"/>
        <v>0</v>
      </c>
      <c r="AJ275" s="125" t="str">
        <f t="shared" si="89"/>
        <v>Correct</v>
      </c>
      <c r="AK275" s="125"/>
      <c r="AL275" s="115" t="s">
        <v>83</v>
      </c>
      <c r="AM275" s="115">
        <v>31</v>
      </c>
      <c r="AN275" s="115" t="s">
        <v>181</v>
      </c>
      <c r="AO275" s="115" t="s">
        <v>191</v>
      </c>
      <c r="AR275" s="115" t="s">
        <v>108</v>
      </c>
      <c r="AT275" s="115" t="s">
        <v>105</v>
      </c>
      <c r="AV275" s="115" t="s">
        <v>86</v>
      </c>
    </row>
    <row r="276" spans="1:49">
      <c r="A276" s="115">
        <v>6985146534</v>
      </c>
      <c r="E276" s="115" t="s">
        <v>21</v>
      </c>
      <c r="I276" s="115" t="s">
        <v>25</v>
      </c>
      <c r="J276" s="115" t="s">
        <v>26</v>
      </c>
      <c r="K276" s="115" t="s">
        <v>27</v>
      </c>
      <c r="N276" s="115" t="s">
        <v>30</v>
      </c>
      <c r="O276" s="125"/>
      <c r="P276" s="125">
        <f t="shared" si="72"/>
        <v>5</v>
      </c>
      <c r="Q276" s="130">
        <f t="shared" si="73"/>
        <v>0.6</v>
      </c>
      <c r="R276" s="125"/>
      <c r="S276" s="125">
        <f t="shared" si="74"/>
        <v>0</v>
      </c>
      <c r="T276" s="125">
        <f t="shared" si="75"/>
        <v>0</v>
      </c>
      <c r="U276" s="125">
        <f t="shared" si="76"/>
        <v>0</v>
      </c>
      <c r="V276" s="126">
        <f t="shared" si="77"/>
        <v>0.6</v>
      </c>
      <c r="W276" s="126">
        <f t="shared" si="78"/>
        <v>0</v>
      </c>
      <c r="X276" s="126">
        <f t="shared" si="79"/>
        <v>0</v>
      </c>
      <c r="Y276" s="126">
        <f t="shared" si="80"/>
        <v>0</v>
      </c>
      <c r="Z276" s="126">
        <f t="shared" si="81"/>
        <v>0.6</v>
      </c>
      <c r="AA276" s="126">
        <f t="shared" si="82"/>
        <v>0.6</v>
      </c>
      <c r="AB276" s="126">
        <f t="shared" si="83"/>
        <v>0.6</v>
      </c>
      <c r="AC276" s="126">
        <f t="shared" si="84"/>
        <v>0</v>
      </c>
      <c r="AD276" s="126">
        <f t="shared" si="85"/>
        <v>0</v>
      </c>
      <c r="AE276" s="126">
        <f t="shared" si="86"/>
        <v>0.6</v>
      </c>
      <c r="AF276" s="125"/>
      <c r="AG276" s="125"/>
      <c r="AH276" s="125">
        <f t="shared" si="87"/>
        <v>3</v>
      </c>
      <c r="AI276" s="125">
        <f t="shared" si="88"/>
        <v>5</v>
      </c>
      <c r="AJ276" s="125" t="str">
        <f t="shared" si="89"/>
        <v>Correct</v>
      </c>
      <c r="AK276" s="125"/>
      <c r="AL276" s="115" t="s">
        <v>83</v>
      </c>
      <c r="AM276" s="115">
        <v>78</v>
      </c>
      <c r="AN276" s="115" t="s">
        <v>181</v>
      </c>
      <c r="AO276" s="115" t="s">
        <v>186</v>
      </c>
      <c r="AP276" s="115" t="s">
        <v>85</v>
      </c>
      <c r="AR276" s="115" t="s">
        <v>87</v>
      </c>
      <c r="AS276" s="115" t="s">
        <v>93</v>
      </c>
      <c r="AT276" s="115" t="s">
        <v>102</v>
      </c>
      <c r="AU276" s="115" t="s">
        <v>106</v>
      </c>
      <c r="AV276" s="115" t="s">
        <v>91</v>
      </c>
      <c r="AW276" s="115" t="s">
        <v>86</v>
      </c>
    </row>
    <row r="277" spans="1:49">
      <c r="A277" s="115">
        <v>6985717402</v>
      </c>
      <c r="B277" s="115" t="s">
        <v>18</v>
      </c>
      <c r="I277" s="115" t="s">
        <v>25</v>
      </c>
      <c r="J277" s="115" t="s">
        <v>26</v>
      </c>
      <c r="K277" s="115" t="s">
        <v>27</v>
      </c>
      <c r="O277" s="125"/>
      <c r="P277" s="125">
        <f t="shared" si="72"/>
        <v>4</v>
      </c>
      <c r="Q277" s="130">
        <f t="shared" si="73"/>
        <v>0.75</v>
      </c>
      <c r="R277" s="125"/>
      <c r="S277" s="125">
        <f t="shared" si="74"/>
        <v>0.75</v>
      </c>
      <c r="T277" s="125">
        <f t="shared" si="75"/>
        <v>0</v>
      </c>
      <c r="U277" s="125">
        <f t="shared" si="76"/>
        <v>0</v>
      </c>
      <c r="V277" s="126">
        <f t="shared" si="77"/>
        <v>0</v>
      </c>
      <c r="W277" s="126">
        <f t="shared" si="78"/>
        <v>0</v>
      </c>
      <c r="X277" s="126">
        <f t="shared" si="79"/>
        <v>0</v>
      </c>
      <c r="Y277" s="126">
        <f t="shared" si="80"/>
        <v>0</v>
      </c>
      <c r="Z277" s="126">
        <f t="shared" si="81"/>
        <v>0.75</v>
      </c>
      <c r="AA277" s="126">
        <f t="shared" si="82"/>
        <v>0.75</v>
      </c>
      <c r="AB277" s="126">
        <f t="shared" si="83"/>
        <v>0.75</v>
      </c>
      <c r="AC277" s="126">
        <f t="shared" si="84"/>
        <v>0</v>
      </c>
      <c r="AD277" s="126">
        <f t="shared" si="85"/>
        <v>0</v>
      </c>
      <c r="AE277" s="126">
        <f t="shared" si="86"/>
        <v>0</v>
      </c>
      <c r="AF277" s="125"/>
      <c r="AG277" s="125"/>
      <c r="AH277" s="125">
        <f t="shared" si="87"/>
        <v>3</v>
      </c>
      <c r="AI277" s="125">
        <f t="shared" si="88"/>
        <v>4</v>
      </c>
      <c r="AJ277" s="125" t="str">
        <f t="shared" si="89"/>
        <v>Correct</v>
      </c>
      <c r="AK277" s="125"/>
      <c r="AL277" s="115" t="s">
        <v>83</v>
      </c>
      <c r="AM277" s="115">
        <v>20</v>
      </c>
      <c r="AN277" s="115" t="s">
        <v>181</v>
      </c>
      <c r="AO277" s="115" t="s">
        <v>239</v>
      </c>
      <c r="AQ277" s="115" t="s">
        <v>91</v>
      </c>
      <c r="AS277" s="115" t="s">
        <v>96</v>
      </c>
      <c r="AT277" s="115" t="s">
        <v>94</v>
      </c>
      <c r="AU277" s="115" t="s">
        <v>98</v>
      </c>
      <c r="AV277" s="115" t="s">
        <v>91</v>
      </c>
      <c r="AW277" s="115" t="s">
        <v>91</v>
      </c>
    </row>
    <row r="278" spans="1:49">
      <c r="A278" s="115">
        <v>6985121339</v>
      </c>
      <c r="C278" s="115" t="s">
        <v>19</v>
      </c>
      <c r="J278" s="115" t="s">
        <v>26</v>
      </c>
      <c r="K278" s="115" t="s">
        <v>27</v>
      </c>
      <c r="M278" s="115" t="s">
        <v>29</v>
      </c>
      <c r="O278" s="125"/>
      <c r="P278" s="125">
        <f t="shared" si="72"/>
        <v>4</v>
      </c>
      <c r="Q278" s="130">
        <f t="shared" si="73"/>
        <v>0.75</v>
      </c>
      <c r="R278" s="125"/>
      <c r="S278" s="125">
        <f t="shared" si="74"/>
        <v>0</v>
      </c>
      <c r="T278" s="125">
        <f t="shared" si="75"/>
        <v>0.75</v>
      </c>
      <c r="U278" s="125">
        <f t="shared" si="76"/>
        <v>0</v>
      </c>
      <c r="V278" s="126">
        <f t="shared" si="77"/>
        <v>0</v>
      </c>
      <c r="W278" s="126">
        <f t="shared" si="78"/>
        <v>0</v>
      </c>
      <c r="X278" s="126">
        <f t="shared" si="79"/>
        <v>0</v>
      </c>
      <c r="Y278" s="126">
        <f t="shared" si="80"/>
        <v>0</v>
      </c>
      <c r="Z278" s="126">
        <f t="shared" si="81"/>
        <v>0</v>
      </c>
      <c r="AA278" s="126">
        <f t="shared" si="82"/>
        <v>0.75</v>
      </c>
      <c r="AB278" s="126">
        <f t="shared" si="83"/>
        <v>0.75</v>
      </c>
      <c r="AC278" s="126">
        <f t="shared" si="84"/>
        <v>0</v>
      </c>
      <c r="AD278" s="126">
        <f t="shared" si="85"/>
        <v>0.75</v>
      </c>
      <c r="AE278" s="126">
        <f t="shared" si="86"/>
        <v>0</v>
      </c>
      <c r="AF278" s="125"/>
      <c r="AG278" s="125"/>
      <c r="AH278" s="125">
        <f t="shared" si="87"/>
        <v>3</v>
      </c>
      <c r="AI278" s="125">
        <f t="shared" si="88"/>
        <v>4</v>
      </c>
      <c r="AJ278" s="125" t="str">
        <f t="shared" si="89"/>
        <v>Correct</v>
      </c>
      <c r="AK278" s="125"/>
      <c r="AL278" s="115" t="s">
        <v>99</v>
      </c>
      <c r="AM278" s="115">
        <v>66</v>
      </c>
      <c r="AN278" s="115" t="s">
        <v>181</v>
      </c>
      <c r="AO278" s="115" t="s">
        <v>237</v>
      </c>
      <c r="AP278" s="115" t="s">
        <v>85</v>
      </c>
      <c r="AQ278" s="115" t="s">
        <v>86</v>
      </c>
      <c r="AR278" s="115" t="s">
        <v>87</v>
      </c>
      <c r="AT278" s="115" t="s">
        <v>94</v>
      </c>
      <c r="AU278" s="115" t="s">
        <v>98</v>
      </c>
      <c r="AW278" s="115" t="s">
        <v>86</v>
      </c>
    </row>
    <row r="279" spans="1:49">
      <c r="A279" s="115">
        <v>7011000416</v>
      </c>
      <c r="C279" s="115" t="s">
        <v>19</v>
      </c>
      <c r="D279" s="115" t="s">
        <v>20</v>
      </c>
      <c r="J279" s="115" t="s">
        <v>26</v>
      </c>
      <c r="O279" s="125"/>
      <c r="P279" s="125">
        <f t="shared" si="72"/>
        <v>3</v>
      </c>
      <c r="Q279" s="130">
        <f t="shared" si="73"/>
        <v>1</v>
      </c>
      <c r="R279" s="125"/>
      <c r="S279" s="125">
        <f t="shared" si="74"/>
        <v>0</v>
      </c>
      <c r="T279" s="125">
        <f t="shared" si="75"/>
        <v>1</v>
      </c>
      <c r="U279" s="125">
        <f t="shared" si="76"/>
        <v>1</v>
      </c>
      <c r="V279" s="126">
        <f t="shared" si="77"/>
        <v>0</v>
      </c>
      <c r="W279" s="126">
        <f t="shared" si="78"/>
        <v>0</v>
      </c>
      <c r="X279" s="126">
        <f t="shared" si="79"/>
        <v>0</v>
      </c>
      <c r="Y279" s="126">
        <f t="shared" si="80"/>
        <v>0</v>
      </c>
      <c r="Z279" s="126">
        <f t="shared" si="81"/>
        <v>0</v>
      </c>
      <c r="AA279" s="126">
        <f t="shared" si="82"/>
        <v>1</v>
      </c>
      <c r="AB279" s="126">
        <f t="shared" si="83"/>
        <v>0</v>
      </c>
      <c r="AC279" s="126">
        <f t="shared" si="84"/>
        <v>0</v>
      </c>
      <c r="AD279" s="126">
        <f t="shared" si="85"/>
        <v>0</v>
      </c>
      <c r="AE279" s="126">
        <f t="shared" si="86"/>
        <v>0</v>
      </c>
      <c r="AF279" s="125"/>
      <c r="AG279" s="125"/>
      <c r="AH279" s="125">
        <f t="shared" si="87"/>
        <v>3</v>
      </c>
      <c r="AI279" s="125">
        <f t="shared" si="88"/>
        <v>3</v>
      </c>
      <c r="AJ279" s="125" t="str">
        <f t="shared" si="89"/>
        <v>Correct</v>
      </c>
      <c r="AK279" s="125"/>
      <c r="AL279" s="115" t="s">
        <v>99</v>
      </c>
      <c r="AM279" s="115">
        <v>47</v>
      </c>
      <c r="AN279" s="115" t="s">
        <v>84</v>
      </c>
      <c r="AO279" s="115" t="s">
        <v>129</v>
      </c>
      <c r="AP279" s="115" t="s">
        <v>85</v>
      </c>
      <c r="AQ279" s="115" t="s">
        <v>86</v>
      </c>
      <c r="AR279" s="115" t="s">
        <v>87</v>
      </c>
      <c r="AS279" s="115" t="s">
        <v>88</v>
      </c>
      <c r="AT279" s="115" t="s">
        <v>111</v>
      </c>
      <c r="AU279" s="115" t="s">
        <v>90</v>
      </c>
      <c r="AV279" s="115" t="s">
        <v>91</v>
      </c>
      <c r="AW279" s="115" t="s">
        <v>91</v>
      </c>
    </row>
    <row r="280" spans="1:49">
      <c r="A280" s="115">
        <v>6985151171</v>
      </c>
      <c r="C280" s="115" t="s">
        <v>19</v>
      </c>
      <c r="D280" s="115" t="s">
        <v>20</v>
      </c>
      <c r="I280" s="115" t="s">
        <v>25</v>
      </c>
      <c r="M280" s="115" t="s">
        <v>29</v>
      </c>
      <c r="O280" s="125"/>
      <c r="P280" s="125">
        <f t="shared" si="72"/>
        <v>4</v>
      </c>
      <c r="Q280" s="130">
        <f t="shared" si="73"/>
        <v>0.75</v>
      </c>
      <c r="R280" s="125"/>
      <c r="S280" s="125">
        <f t="shared" si="74"/>
        <v>0</v>
      </c>
      <c r="T280" s="125">
        <f t="shared" si="75"/>
        <v>0.75</v>
      </c>
      <c r="U280" s="125">
        <f t="shared" si="76"/>
        <v>0.75</v>
      </c>
      <c r="V280" s="126">
        <f t="shared" si="77"/>
        <v>0</v>
      </c>
      <c r="W280" s="126">
        <f t="shared" si="78"/>
        <v>0</v>
      </c>
      <c r="X280" s="126">
        <f t="shared" si="79"/>
        <v>0</v>
      </c>
      <c r="Y280" s="126">
        <f t="shared" si="80"/>
        <v>0</v>
      </c>
      <c r="Z280" s="126">
        <f t="shared" si="81"/>
        <v>0.75</v>
      </c>
      <c r="AA280" s="126">
        <f t="shared" si="82"/>
        <v>0</v>
      </c>
      <c r="AB280" s="126">
        <f t="shared" si="83"/>
        <v>0</v>
      </c>
      <c r="AC280" s="126">
        <f t="shared" si="84"/>
        <v>0</v>
      </c>
      <c r="AD280" s="126">
        <f t="shared" si="85"/>
        <v>0.75</v>
      </c>
      <c r="AE280" s="126">
        <f t="shared" si="86"/>
        <v>0</v>
      </c>
      <c r="AF280" s="125"/>
      <c r="AG280" s="125"/>
      <c r="AH280" s="125">
        <f t="shared" si="87"/>
        <v>3</v>
      </c>
      <c r="AI280" s="125">
        <f t="shared" si="88"/>
        <v>4</v>
      </c>
      <c r="AJ280" s="125" t="str">
        <f t="shared" si="89"/>
        <v>Correct</v>
      </c>
      <c r="AK280" s="125"/>
      <c r="AL280" s="115" t="s">
        <v>116</v>
      </c>
      <c r="AN280" s="115" t="s">
        <v>181</v>
      </c>
      <c r="AO280" s="115" t="s">
        <v>237</v>
      </c>
      <c r="AQ280" s="115" t="s">
        <v>86</v>
      </c>
      <c r="AR280" s="115" t="s">
        <v>87</v>
      </c>
      <c r="AS280" s="115" t="s">
        <v>93</v>
      </c>
      <c r="AT280" s="115" t="s">
        <v>111</v>
      </c>
      <c r="AU280" s="115" t="s">
        <v>106</v>
      </c>
      <c r="AV280" s="115" t="s">
        <v>86</v>
      </c>
      <c r="AW280" s="115" t="s">
        <v>86</v>
      </c>
    </row>
    <row r="281" spans="1:49">
      <c r="A281" s="115">
        <v>6985459932</v>
      </c>
      <c r="D281" s="115" t="s">
        <v>20</v>
      </c>
      <c r="I281" s="115" t="s">
        <v>25</v>
      </c>
      <c r="M281" s="115" t="s">
        <v>29</v>
      </c>
      <c r="O281" s="125"/>
      <c r="P281" s="125">
        <f t="shared" si="72"/>
        <v>3</v>
      </c>
      <c r="Q281" s="130">
        <f t="shared" si="73"/>
        <v>1</v>
      </c>
      <c r="R281" s="125"/>
      <c r="S281" s="125">
        <f t="shared" si="74"/>
        <v>0</v>
      </c>
      <c r="T281" s="125">
        <f t="shared" si="75"/>
        <v>0</v>
      </c>
      <c r="U281" s="125">
        <f t="shared" si="76"/>
        <v>1</v>
      </c>
      <c r="V281" s="126">
        <f t="shared" si="77"/>
        <v>0</v>
      </c>
      <c r="W281" s="126">
        <f t="shared" si="78"/>
        <v>0</v>
      </c>
      <c r="X281" s="126">
        <f t="shared" si="79"/>
        <v>0</v>
      </c>
      <c r="Y281" s="126">
        <f t="shared" si="80"/>
        <v>0</v>
      </c>
      <c r="Z281" s="126">
        <f t="shared" si="81"/>
        <v>1</v>
      </c>
      <c r="AA281" s="126">
        <f t="shared" si="82"/>
        <v>0</v>
      </c>
      <c r="AB281" s="126">
        <f t="shared" si="83"/>
        <v>0</v>
      </c>
      <c r="AC281" s="126">
        <f t="shared" si="84"/>
        <v>0</v>
      </c>
      <c r="AD281" s="126">
        <f t="shared" si="85"/>
        <v>1</v>
      </c>
      <c r="AE281" s="126">
        <f t="shared" si="86"/>
        <v>0</v>
      </c>
      <c r="AF281" s="125"/>
      <c r="AG281" s="125"/>
      <c r="AH281" s="125">
        <f t="shared" si="87"/>
        <v>3</v>
      </c>
      <c r="AI281" s="125">
        <f t="shared" si="88"/>
        <v>3</v>
      </c>
      <c r="AJ281" s="125" t="str">
        <f t="shared" si="89"/>
        <v>Correct</v>
      </c>
      <c r="AK281" s="125"/>
      <c r="AL281" s="115" t="s">
        <v>83</v>
      </c>
      <c r="AM281" s="115">
        <v>64</v>
      </c>
      <c r="AN281" s="115" t="s">
        <v>181</v>
      </c>
      <c r="AO281" s="115" t="s">
        <v>239</v>
      </c>
      <c r="AP281" s="115" t="s">
        <v>85</v>
      </c>
      <c r="AQ281" s="115" t="s">
        <v>86</v>
      </c>
      <c r="AR281" s="115" t="s">
        <v>87</v>
      </c>
      <c r="AS281" s="115" t="s">
        <v>104</v>
      </c>
      <c r="AT281" s="115" t="s">
        <v>111</v>
      </c>
      <c r="AU281" s="115" t="s">
        <v>90</v>
      </c>
      <c r="AV281" s="115" t="s">
        <v>91</v>
      </c>
      <c r="AW281" s="115" t="s">
        <v>86</v>
      </c>
    </row>
    <row r="282" spans="1:49">
      <c r="A282" s="115">
        <v>6985413172</v>
      </c>
      <c r="C282" s="115" t="s">
        <v>19</v>
      </c>
      <c r="D282" s="115" t="s">
        <v>20</v>
      </c>
      <c r="M282" s="115" t="s">
        <v>29</v>
      </c>
      <c r="O282" s="125"/>
      <c r="P282" s="125">
        <f t="shared" si="72"/>
        <v>3</v>
      </c>
      <c r="Q282" s="130">
        <f t="shared" si="73"/>
        <v>1</v>
      </c>
      <c r="R282" s="125"/>
      <c r="S282" s="125">
        <f t="shared" si="74"/>
        <v>0</v>
      </c>
      <c r="T282" s="125">
        <f t="shared" si="75"/>
        <v>1</v>
      </c>
      <c r="U282" s="125">
        <f t="shared" si="76"/>
        <v>1</v>
      </c>
      <c r="V282" s="126">
        <f t="shared" si="77"/>
        <v>0</v>
      </c>
      <c r="W282" s="126">
        <f t="shared" si="78"/>
        <v>0</v>
      </c>
      <c r="X282" s="126">
        <f t="shared" si="79"/>
        <v>0</v>
      </c>
      <c r="Y282" s="126">
        <f t="shared" si="80"/>
        <v>0</v>
      </c>
      <c r="Z282" s="126">
        <f t="shared" si="81"/>
        <v>0</v>
      </c>
      <c r="AA282" s="126">
        <f t="shared" si="82"/>
        <v>0</v>
      </c>
      <c r="AB282" s="126">
        <f t="shared" si="83"/>
        <v>0</v>
      </c>
      <c r="AC282" s="126">
        <f t="shared" si="84"/>
        <v>0</v>
      </c>
      <c r="AD282" s="126">
        <f t="shared" si="85"/>
        <v>1</v>
      </c>
      <c r="AE282" s="126">
        <f t="shared" si="86"/>
        <v>0</v>
      </c>
      <c r="AF282" s="125"/>
      <c r="AG282" s="125"/>
      <c r="AH282" s="125">
        <f t="shared" si="87"/>
        <v>3</v>
      </c>
      <c r="AI282" s="125">
        <f t="shared" si="88"/>
        <v>3</v>
      </c>
      <c r="AJ282" s="125" t="str">
        <f t="shared" si="89"/>
        <v>Correct</v>
      </c>
      <c r="AK282" s="125"/>
      <c r="AL282" s="115" t="s">
        <v>99</v>
      </c>
      <c r="AM282" s="115">
        <v>68</v>
      </c>
      <c r="AN282" s="115" t="s">
        <v>181</v>
      </c>
      <c r="AO282" s="115" t="s">
        <v>212</v>
      </c>
      <c r="AP282" s="115" t="s">
        <v>85</v>
      </c>
      <c r="AQ282" s="115" t="s">
        <v>86</v>
      </c>
      <c r="AR282" s="115" t="s">
        <v>87</v>
      </c>
      <c r="AS282" s="115" t="s">
        <v>101</v>
      </c>
      <c r="AT282" s="115" t="s">
        <v>102</v>
      </c>
      <c r="AU282" s="115" t="s">
        <v>106</v>
      </c>
      <c r="AV282" s="115" t="s">
        <v>91</v>
      </c>
      <c r="AW282" s="115" t="s">
        <v>86</v>
      </c>
    </row>
    <row r="283" spans="1:49">
      <c r="A283" s="115">
        <v>7045759762</v>
      </c>
      <c r="B283" s="115" t="s">
        <v>18</v>
      </c>
      <c r="C283" s="115" t="s">
        <v>19</v>
      </c>
      <c r="N283" s="115" t="s">
        <v>30</v>
      </c>
      <c r="O283" s="125"/>
      <c r="P283" s="125">
        <f t="shared" si="72"/>
        <v>3</v>
      </c>
      <c r="Q283" s="130">
        <f t="shared" si="73"/>
        <v>1</v>
      </c>
      <c r="R283" s="125"/>
      <c r="S283" s="125">
        <f t="shared" si="74"/>
        <v>1</v>
      </c>
      <c r="T283" s="125">
        <f t="shared" si="75"/>
        <v>1</v>
      </c>
      <c r="U283" s="125">
        <f t="shared" si="76"/>
        <v>0</v>
      </c>
      <c r="V283" s="126">
        <f t="shared" si="77"/>
        <v>0</v>
      </c>
      <c r="W283" s="126">
        <f t="shared" si="78"/>
        <v>0</v>
      </c>
      <c r="X283" s="126">
        <f t="shared" si="79"/>
        <v>0</v>
      </c>
      <c r="Y283" s="126">
        <f t="shared" si="80"/>
        <v>0</v>
      </c>
      <c r="Z283" s="126">
        <f t="shared" si="81"/>
        <v>0</v>
      </c>
      <c r="AA283" s="126">
        <f t="shared" si="82"/>
        <v>0</v>
      </c>
      <c r="AB283" s="126">
        <f t="shared" si="83"/>
        <v>0</v>
      </c>
      <c r="AC283" s="126">
        <f t="shared" si="84"/>
        <v>0</v>
      </c>
      <c r="AD283" s="126">
        <f t="shared" si="85"/>
        <v>0</v>
      </c>
      <c r="AE283" s="126">
        <f t="shared" si="86"/>
        <v>1</v>
      </c>
      <c r="AF283" s="125"/>
      <c r="AG283" s="125"/>
      <c r="AH283" s="125">
        <f t="shared" si="87"/>
        <v>3</v>
      </c>
      <c r="AI283" s="125">
        <f t="shared" si="88"/>
        <v>3</v>
      </c>
      <c r="AJ283" s="125" t="str">
        <f t="shared" si="89"/>
        <v>Correct</v>
      </c>
      <c r="AK283" s="125"/>
      <c r="AL283" s="115" t="s">
        <v>83</v>
      </c>
      <c r="AM283" s="115">
        <v>13</v>
      </c>
      <c r="AN283" s="115" t="s">
        <v>181</v>
      </c>
      <c r="AO283" s="115" t="s">
        <v>190</v>
      </c>
      <c r="AP283" s="115" t="s">
        <v>85</v>
      </c>
      <c r="AQ283" s="115" t="s">
        <v>91</v>
      </c>
      <c r="AR283" s="115" t="s">
        <v>137</v>
      </c>
      <c r="AT283" s="115" t="s">
        <v>105</v>
      </c>
      <c r="AU283" s="115" t="s">
        <v>95</v>
      </c>
      <c r="AV283" s="115" t="s">
        <v>91</v>
      </c>
      <c r="AW283" s="115" t="s">
        <v>91</v>
      </c>
    </row>
    <row r="284" spans="1:49">
      <c r="A284" s="115">
        <v>7011315205</v>
      </c>
      <c r="B284" s="115" t="s">
        <v>18</v>
      </c>
      <c r="O284" s="125"/>
      <c r="P284" s="125">
        <f t="shared" si="72"/>
        <v>1</v>
      </c>
      <c r="Q284" s="130">
        <f t="shared" si="73"/>
        <v>3</v>
      </c>
      <c r="R284" s="125"/>
      <c r="S284" s="125">
        <f t="shared" si="74"/>
        <v>1</v>
      </c>
      <c r="T284" s="125">
        <f t="shared" si="75"/>
        <v>0</v>
      </c>
      <c r="U284" s="125">
        <f t="shared" si="76"/>
        <v>0</v>
      </c>
      <c r="V284" s="126">
        <f t="shared" si="77"/>
        <v>0</v>
      </c>
      <c r="W284" s="126">
        <f t="shared" si="78"/>
        <v>0</v>
      </c>
      <c r="X284" s="126">
        <f t="shared" si="79"/>
        <v>0</v>
      </c>
      <c r="Y284" s="126">
        <f t="shared" si="80"/>
        <v>0</v>
      </c>
      <c r="Z284" s="126">
        <f t="shared" si="81"/>
        <v>0</v>
      </c>
      <c r="AA284" s="126">
        <f t="shared" si="82"/>
        <v>0</v>
      </c>
      <c r="AB284" s="126">
        <f t="shared" si="83"/>
        <v>0</v>
      </c>
      <c r="AC284" s="126">
        <f t="shared" si="84"/>
        <v>0</v>
      </c>
      <c r="AD284" s="126">
        <f t="shared" si="85"/>
        <v>0</v>
      </c>
      <c r="AE284" s="126">
        <f t="shared" si="86"/>
        <v>0</v>
      </c>
      <c r="AF284" s="125"/>
      <c r="AG284" s="125"/>
      <c r="AH284" s="125">
        <f t="shared" si="87"/>
        <v>1</v>
      </c>
      <c r="AI284" s="125">
        <f t="shared" si="88"/>
        <v>1</v>
      </c>
      <c r="AJ284" s="125" t="str">
        <f t="shared" si="89"/>
        <v>Correct</v>
      </c>
      <c r="AK284" s="125"/>
      <c r="AL284" s="115" t="s">
        <v>83</v>
      </c>
      <c r="AM284" s="115">
        <v>68</v>
      </c>
      <c r="AN284" s="115" t="s">
        <v>181</v>
      </c>
      <c r="AO284" s="115" t="s">
        <v>228</v>
      </c>
      <c r="AP284" s="115" t="s">
        <v>92</v>
      </c>
      <c r="AQ284" s="115" t="s">
        <v>86</v>
      </c>
      <c r="AR284" s="115" t="s">
        <v>87</v>
      </c>
      <c r="AS284" s="115" t="s">
        <v>96</v>
      </c>
      <c r="AT284" s="115" t="s">
        <v>89</v>
      </c>
      <c r="AU284" s="115" t="s">
        <v>106</v>
      </c>
      <c r="AV284" s="115" t="s">
        <v>91</v>
      </c>
      <c r="AW284" s="115" t="s">
        <v>91</v>
      </c>
    </row>
    <row r="285" spans="1:49">
      <c r="A285" s="115">
        <v>5586741329</v>
      </c>
      <c r="D285" s="115" t="s">
        <v>20</v>
      </c>
      <c r="K285" s="115" t="s">
        <v>27</v>
      </c>
      <c r="N285" s="115" t="s">
        <v>30</v>
      </c>
      <c r="O285" s="125"/>
      <c r="P285" s="125">
        <f t="shared" si="72"/>
        <v>3</v>
      </c>
      <c r="Q285" s="130">
        <f t="shared" si="73"/>
        <v>1</v>
      </c>
      <c r="R285" s="125"/>
      <c r="S285" s="125">
        <f t="shared" si="74"/>
        <v>0</v>
      </c>
      <c r="T285" s="125">
        <f t="shared" si="75"/>
        <v>0</v>
      </c>
      <c r="U285" s="125">
        <f t="shared" si="76"/>
        <v>1</v>
      </c>
      <c r="V285" s="126">
        <f t="shared" si="77"/>
        <v>0</v>
      </c>
      <c r="W285" s="126">
        <f t="shared" si="78"/>
        <v>0</v>
      </c>
      <c r="X285" s="126">
        <f t="shared" si="79"/>
        <v>0</v>
      </c>
      <c r="Y285" s="126">
        <f t="shared" si="80"/>
        <v>0</v>
      </c>
      <c r="Z285" s="126">
        <f t="shared" si="81"/>
        <v>0</v>
      </c>
      <c r="AA285" s="126">
        <f t="shared" si="82"/>
        <v>0</v>
      </c>
      <c r="AB285" s="126">
        <f t="shared" si="83"/>
        <v>1</v>
      </c>
      <c r="AC285" s="126">
        <f t="shared" si="84"/>
        <v>0</v>
      </c>
      <c r="AD285" s="126">
        <f t="shared" si="85"/>
        <v>0</v>
      </c>
      <c r="AE285" s="126">
        <f t="shared" si="86"/>
        <v>1</v>
      </c>
      <c r="AF285" s="125"/>
      <c r="AG285" s="125"/>
      <c r="AH285" s="125">
        <f t="shared" si="87"/>
        <v>3</v>
      </c>
      <c r="AI285" s="125">
        <f t="shared" si="88"/>
        <v>3</v>
      </c>
      <c r="AJ285" s="125" t="str">
        <f t="shared" si="89"/>
        <v>Correct</v>
      </c>
      <c r="AK285" s="125"/>
      <c r="AL285" s="115" t="s">
        <v>83</v>
      </c>
      <c r="AM285" s="115">
        <v>76</v>
      </c>
      <c r="AN285" s="115" t="s">
        <v>181</v>
      </c>
      <c r="AO285" s="115" t="s">
        <v>211</v>
      </c>
      <c r="AP285" s="115" t="s">
        <v>85</v>
      </c>
      <c r="AQ285" s="115" t="s">
        <v>86</v>
      </c>
      <c r="AR285" s="115" t="s">
        <v>87</v>
      </c>
      <c r="AS285" s="115" t="s">
        <v>100</v>
      </c>
      <c r="AT285" s="115" t="s">
        <v>102</v>
      </c>
      <c r="AU285" s="115" t="s">
        <v>106</v>
      </c>
      <c r="AV285" s="115" t="s">
        <v>91</v>
      </c>
      <c r="AW285" s="115" t="s">
        <v>91</v>
      </c>
    </row>
    <row r="286" spans="1:49">
      <c r="A286" s="115">
        <v>7020346947</v>
      </c>
      <c r="C286" s="115" t="s">
        <v>19</v>
      </c>
      <c r="K286" s="115" t="s">
        <v>27</v>
      </c>
      <c r="L286" s="115" t="s">
        <v>28</v>
      </c>
      <c r="O286" s="125"/>
      <c r="P286" s="125">
        <f t="shared" si="72"/>
        <v>3</v>
      </c>
      <c r="Q286" s="130">
        <f t="shared" si="73"/>
        <v>1</v>
      </c>
      <c r="R286" s="125"/>
      <c r="S286" s="125">
        <f t="shared" si="74"/>
        <v>0</v>
      </c>
      <c r="T286" s="125">
        <f t="shared" si="75"/>
        <v>1</v>
      </c>
      <c r="U286" s="125">
        <f t="shared" si="76"/>
        <v>0</v>
      </c>
      <c r="V286" s="126">
        <f t="shared" si="77"/>
        <v>0</v>
      </c>
      <c r="W286" s="126">
        <f t="shared" si="78"/>
        <v>0</v>
      </c>
      <c r="X286" s="126">
        <f t="shared" si="79"/>
        <v>0</v>
      </c>
      <c r="Y286" s="126">
        <f t="shared" si="80"/>
        <v>0</v>
      </c>
      <c r="Z286" s="126">
        <f t="shared" si="81"/>
        <v>0</v>
      </c>
      <c r="AA286" s="126">
        <f t="shared" si="82"/>
        <v>0</v>
      </c>
      <c r="AB286" s="126">
        <f t="shared" si="83"/>
        <v>1</v>
      </c>
      <c r="AC286" s="126">
        <f t="shared" si="84"/>
        <v>1</v>
      </c>
      <c r="AD286" s="126">
        <f t="shared" si="85"/>
        <v>0</v>
      </c>
      <c r="AE286" s="126">
        <f t="shared" si="86"/>
        <v>0</v>
      </c>
      <c r="AF286" s="125"/>
      <c r="AG286" s="125"/>
      <c r="AH286" s="125">
        <f t="shared" si="87"/>
        <v>3</v>
      </c>
      <c r="AI286" s="125">
        <f t="shared" si="88"/>
        <v>3</v>
      </c>
      <c r="AJ286" s="125" t="str">
        <f t="shared" si="89"/>
        <v>Correct</v>
      </c>
      <c r="AK286" s="125"/>
      <c r="AL286" s="115" t="s">
        <v>99</v>
      </c>
      <c r="AM286" s="115">
        <v>49</v>
      </c>
      <c r="AN286" s="115" t="s">
        <v>181</v>
      </c>
      <c r="AO286" s="115" t="s">
        <v>189</v>
      </c>
      <c r="AP286" s="115" t="s">
        <v>85</v>
      </c>
      <c r="AQ286" s="115" t="s">
        <v>86</v>
      </c>
      <c r="AR286" s="115" t="s">
        <v>87</v>
      </c>
      <c r="AS286" s="115" t="s">
        <v>93</v>
      </c>
      <c r="AT286" s="115" t="s">
        <v>94</v>
      </c>
      <c r="AU286" s="115" t="s">
        <v>90</v>
      </c>
      <c r="AV286" s="115" t="s">
        <v>91</v>
      </c>
      <c r="AW286" s="115" t="s">
        <v>91</v>
      </c>
    </row>
    <row r="287" spans="1:49">
      <c r="A287" s="115">
        <v>7044864721</v>
      </c>
      <c r="C287" s="115" t="s">
        <v>19</v>
      </c>
      <c r="O287" s="125"/>
      <c r="P287" s="125">
        <f t="shared" si="72"/>
        <v>1</v>
      </c>
      <c r="Q287" s="130">
        <f t="shared" si="73"/>
        <v>3</v>
      </c>
      <c r="R287" s="125"/>
      <c r="S287" s="125">
        <f t="shared" si="74"/>
        <v>0</v>
      </c>
      <c r="T287" s="125">
        <f t="shared" si="75"/>
        <v>1</v>
      </c>
      <c r="U287" s="125">
        <f t="shared" si="76"/>
        <v>0</v>
      </c>
      <c r="V287" s="126">
        <f t="shared" si="77"/>
        <v>0</v>
      </c>
      <c r="W287" s="126">
        <f t="shared" si="78"/>
        <v>0</v>
      </c>
      <c r="X287" s="126">
        <f t="shared" si="79"/>
        <v>0</v>
      </c>
      <c r="Y287" s="126">
        <f t="shared" si="80"/>
        <v>0</v>
      </c>
      <c r="Z287" s="126">
        <f t="shared" si="81"/>
        <v>0</v>
      </c>
      <c r="AA287" s="126">
        <f t="shared" si="82"/>
        <v>0</v>
      </c>
      <c r="AB287" s="126">
        <f t="shared" si="83"/>
        <v>0</v>
      </c>
      <c r="AC287" s="126">
        <f t="shared" si="84"/>
        <v>0</v>
      </c>
      <c r="AD287" s="126">
        <f t="shared" si="85"/>
        <v>0</v>
      </c>
      <c r="AE287" s="126">
        <f t="shared" si="86"/>
        <v>0</v>
      </c>
      <c r="AF287" s="125"/>
      <c r="AG287" s="125"/>
      <c r="AH287" s="125">
        <f t="shared" si="87"/>
        <v>1</v>
      </c>
      <c r="AI287" s="125">
        <f t="shared" si="88"/>
        <v>1</v>
      </c>
      <c r="AJ287" s="125" t="str">
        <f t="shared" si="89"/>
        <v>Correct</v>
      </c>
      <c r="AK287" s="125"/>
      <c r="AL287" s="115" t="s">
        <v>83</v>
      </c>
      <c r="AM287" s="115">
        <v>63</v>
      </c>
      <c r="AN287" s="115" t="s">
        <v>181</v>
      </c>
      <c r="AO287" s="115" t="s">
        <v>228</v>
      </c>
      <c r="AQ287" s="115" t="s">
        <v>86</v>
      </c>
      <c r="AR287" s="115" t="s">
        <v>87</v>
      </c>
      <c r="AT287" s="115" t="s">
        <v>109</v>
      </c>
      <c r="AU287" s="115" t="s">
        <v>90</v>
      </c>
      <c r="AV287" s="115" t="s">
        <v>91</v>
      </c>
      <c r="AW287" s="115" t="s">
        <v>91</v>
      </c>
    </row>
    <row r="288" spans="1:49">
      <c r="A288" s="115">
        <v>6985456800</v>
      </c>
      <c r="B288" s="115" t="s">
        <v>18</v>
      </c>
      <c r="E288" s="115" t="s">
        <v>21</v>
      </c>
      <c r="I288" s="115" t="s">
        <v>25</v>
      </c>
      <c r="O288" s="125"/>
      <c r="P288" s="125">
        <f t="shared" si="72"/>
        <v>3</v>
      </c>
      <c r="Q288" s="130">
        <f t="shared" si="73"/>
        <v>1</v>
      </c>
      <c r="R288" s="125"/>
      <c r="S288" s="125">
        <f t="shared" si="74"/>
        <v>1</v>
      </c>
      <c r="T288" s="125">
        <f t="shared" si="75"/>
        <v>0</v>
      </c>
      <c r="U288" s="125">
        <f t="shared" si="76"/>
        <v>0</v>
      </c>
      <c r="V288" s="126">
        <f t="shared" si="77"/>
        <v>1</v>
      </c>
      <c r="W288" s="126">
        <f t="shared" si="78"/>
        <v>0</v>
      </c>
      <c r="X288" s="126">
        <f t="shared" si="79"/>
        <v>0</v>
      </c>
      <c r="Y288" s="126">
        <f t="shared" si="80"/>
        <v>0</v>
      </c>
      <c r="Z288" s="126">
        <f t="shared" si="81"/>
        <v>1</v>
      </c>
      <c r="AA288" s="126">
        <f t="shared" si="82"/>
        <v>0</v>
      </c>
      <c r="AB288" s="126">
        <f t="shared" si="83"/>
        <v>0</v>
      </c>
      <c r="AC288" s="126">
        <f t="shared" si="84"/>
        <v>0</v>
      </c>
      <c r="AD288" s="126">
        <f t="shared" si="85"/>
        <v>0</v>
      </c>
      <c r="AE288" s="126">
        <f t="shared" si="86"/>
        <v>0</v>
      </c>
      <c r="AF288" s="125"/>
      <c r="AG288" s="125"/>
      <c r="AH288" s="125">
        <f t="shared" si="87"/>
        <v>3</v>
      </c>
      <c r="AI288" s="125">
        <f t="shared" si="88"/>
        <v>3</v>
      </c>
      <c r="AJ288" s="125" t="str">
        <f t="shared" si="89"/>
        <v>Correct</v>
      </c>
      <c r="AK288" s="125"/>
      <c r="AL288" s="115" t="s">
        <v>83</v>
      </c>
      <c r="AM288" s="115">
        <v>19</v>
      </c>
      <c r="AN288" s="115" t="s">
        <v>181</v>
      </c>
      <c r="AP288" s="115" t="s">
        <v>85</v>
      </c>
      <c r="AQ288" s="115" t="s">
        <v>91</v>
      </c>
      <c r="AR288" s="115" t="s">
        <v>108</v>
      </c>
      <c r="AS288" s="115" t="s">
        <v>88</v>
      </c>
      <c r="AT288" s="115" t="s">
        <v>94</v>
      </c>
      <c r="AU288" s="115" t="s">
        <v>95</v>
      </c>
      <c r="AV288" s="115" t="s">
        <v>91</v>
      </c>
      <c r="AW288" s="115" t="s">
        <v>91</v>
      </c>
    </row>
    <row r="289" spans="1:49">
      <c r="A289" s="115">
        <v>7008108640</v>
      </c>
      <c r="I289" s="115" t="s">
        <v>25</v>
      </c>
      <c r="N289" s="115" t="s">
        <v>30</v>
      </c>
      <c r="O289" s="125"/>
      <c r="P289" s="125">
        <f t="shared" si="72"/>
        <v>2</v>
      </c>
      <c r="Q289" s="130">
        <f t="shared" si="73"/>
        <v>1.5</v>
      </c>
      <c r="R289" s="125"/>
      <c r="S289" s="125">
        <f t="shared" si="74"/>
        <v>0</v>
      </c>
      <c r="T289" s="125">
        <f t="shared" si="75"/>
        <v>0</v>
      </c>
      <c r="U289" s="125">
        <f t="shared" si="76"/>
        <v>0</v>
      </c>
      <c r="V289" s="126">
        <f t="shared" si="77"/>
        <v>0</v>
      </c>
      <c r="W289" s="126">
        <f t="shared" si="78"/>
        <v>0</v>
      </c>
      <c r="X289" s="126">
        <f t="shared" si="79"/>
        <v>0</v>
      </c>
      <c r="Y289" s="126">
        <f t="shared" si="80"/>
        <v>0</v>
      </c>
      <c r="Z289" s="126">
        <f t="shared" si="81"/>
        <v>1</v>
      </c>
      <c r="AA289" s="126">
        <f t="shared" si="82"/>
        <v>0</v>
      </c>
      <c r="AB289" s="126">
        <f t="shared" si="83"/>
        <v>0</v>
      </c>
      <c r="AC289" s="126">
        <f t="shared" si="84"/>
        <v>0</v>
      </c>
      <c r="AD289" s="126">
        <f t="shared" si="85"/>
        <v>0</v>
      </c>
      <c r="AE289" s="126">
        <f t="shared" si="86"/>
        <v>1</v>
      </c>
      <c r="AF289" s="125"/>
      <c r="AG289" s="125"/>
      <c r="AH289" s="125">
        <f t="shared" si="87"/>
        <v>2</v>
      </c>
      <c r="AI289" s="125">
        <f t="shared" si="88"/>
        <v>2</v>
      </c>
      <c r="AJ289" s="125" t="str">
        <f t="shared" si="89"/>
        <v>Correct</v>
      </c>
      <c r="AK289" s="125"/>
      <c r="AL289" s="115" t="s">
        <v>83</v>
      </c>
      <c r="AM289" s="115">
        <v>43</v>
      </c>
      <c r="AN289" s="115" t="s">
        <v>181</v>
      </c>
      <c r="AO289" s="115" t="s">
        <v>436</v>
      </c>
      <c r="AP289" s="115" t="s">
        <v>85</v>
      </c>
      <c r="AQ289" s="115" t="s">
        <v>86</v>
      </c>
      <c r="AR289" s="115" t="s">
        <v>87</v>
      </c>
      <c r="AS289" s="115" t="s">
        <v>88</v>
      </c>
      <c r="AT289" s="115" t="s">
        <v>111</v>
      </c>
      <c r="AU289" s="115" t="s">
        <v>90</v>
      </c>
      <c r="AV289" s="115" t="s">
        <v>91</v>
      </c>
      <c r="AW289" s="115" t="s">
        <v>91</v>
      </c>
    </row>
    <row r="290" spans="1:49">
      <c r="A290" s="115">
        <v>7020346733</v>
      </c>
      <c r="O290" s="125"/>
      <c r="P290" s="125">
        <f t="shared" si="72"/>
        <v>0</v>
      </c>
      <c r="Q290" s="130" t="e">
        <f t="shared" si="73"/>
        <v>#DIV/0!</v>
      </c>
      <c r="R290" s="125"/>
      <c r="S290" s="125">
        <f t="shared" si="74"/>
        <v>0</v>
      </c>
      <c r="T290" s="125">
        <f t="shared" si="75"/>
        <v>0</v>
      </c>
      <c r="U290" s="125">
        <f t="shared" si="76"/>
        <v>0</v>
      </c>
      <c r="V290" s="126">
        <f t="shared" si="77"/>
        <v>0</v>
      </c>
      <c r="W290" s="126">
        <f t="shared" si="78"/>
        <v>0</v>
      </c>
      <c r="X290" s="126">
        <f t="shared" si="79"/>
        <v>0</v>
      </c>
      <c r="Y290" s="126">
        <f t="shared" si="80"/>
        <v>0</v>
      </c>
      <c r="Z290" s="126">
        <f t="shared" si="81"/>
        <v>0</v>
      </c>
      <c r="AA290" s="126">
        <f t="shared" si="82"/>
        <v>0</v>
      </c>
      <c r="AB290" s="126">
        <f t="shared" si="83"/>
        <v>0</v>
      </c>
      <c r="AC290" s="126">
        <f t="shared" si="84"/>
        <v>0</v>
      </c>
      <c r="AD290" s="126">
        <f t="shared" si="85"/>
        <v>0</v>
      </c>
      <c r="AE290" s="126">
        <f t="shared" si="86"/>
        <v>0</v>
      </c>
      <c r="AF290" s="125"/>
      <c r="AG290" s="125"/>
      <c r="AH290" s="125">
        <f t="shared" si="87"/>
        <v>0</v>
      </c>
      <c r="AI290" s="125">
        <f t="shared" si="88"/>
        <v>0</v>
      </c>
      <c r="AJ290" s="125" t="str">
        <f t="shared" si="89"/>
        <v>Correct</v>
      </c>
      <c r="AK290" s="125"/>
      <c r="AL290" s="115" t="s">
        <v>99</v>
      </c>
      <c r="AM290" s="115">
        <v>19</v>
      </c>
      <c r="AN290" s="115" t="s">
        <v>181</v>
      </c>
      <c r="AP290" s="115" t="s">
        <v>85</v>
      </c>
      <c r="AQ290" s="115" t="s">
        <v>91</v>
      </c>
      <c r="AR290" s="115" t="s">
        <v>87</v>
      </c>
      <c r="AS290" s="115" t="s">
        <v>93</v>
      </c>
      <c r="AT290" s="115" t="s">
        <v>102</v>
      </c>
      <c r="AU290" s="115" t="s">
        <v>90</v>
      </c>
      <c r="AV290" s="115" t="s">
        <v>91</v>
      </c>
      <c r="AW290" s="115" t="s">
        <v>91</v>
      </c>
    </row>
    <row r="291" spans="1:49">
      <c r="A291" s="115">
        <v>6985135030</v>
      </c>
      <c r="I291" s="115" t="s">
        <v>25</v>
      </c>
      <c r="K291" s="115" t="s">
        <v>27</v>
      </c>
      <c r="N291" s="115" t="s">
        <v>30</v>
      </c>
      <c r="O291" s="125"/>
      <c r="P291" s="125">
        <f t="shared" si="72"/>
        <v>3</v>
      </c>
      <c r="Q291" s="130">
        <f t="shared" si="73"/>
        <v>1</v>
      </c>
      <c r="R291" s="125"/>
      <c r="S291" s="125">
        <f t="shared" si="74"/>
        <v>0</v>
      </c>
      <c r="T291" s="125">
        <f t="shared" si="75"/>
        <v>0</v>
      </c>
      <c r="U291" s="125">
        <f t="shared" si="76"/>
        <v>0</v>
      </c>
      <c r="V291" s="126">
        <f t="shared" si="77"/>
        <v>0</v>
      </c>
      <c r="W291" s="126">
        <f t="shared" si="78"/>
        <v>0</v>
      </c>
      <c r="X291" s="126">
        <f t="shared" si="79"/>
        <v>0</v>
      </c>
      <c r="Y291" s="126">
        <f t="shared" si="80"/>
        <v>0</v>
      </c>
      <c r="Z291" s="126">
        <f t="shared" si="81"/>
        <v>1</v>
      </c>
      <c r="AA291" s="126">
        <f t="shared" si="82"/>
        <v>0</v>
      </c>
      <c r="AB291" s="126">
        <f t="shared" si="83"/>
        <v>1</v>
      </c>
      <c r="AC291" s="126">
        <f t="shared" si="84"/>
        <v>0</v>
      </c>
      <c r="AD291" s="126">
        <f t="shared" si="85"/>
        <v>0</v>
      </c>
      <c r="AE291" s="126">
        <f t="shared" si="86"/>
        <v>1</v>
      </c>
      <c r="AF291" s="125"/>
      <c r="AG291" s="125"/>
      <c r="AH291" s="125">
        <f t="shared" si="87"/>
        <v>3</v>
      </c>
      <c r="AI291" s="125">
        <f t="shared" si="88"/>
        <v>3</v>
      </c>
      <c r="AJ291" s="125" t="str">
        <f t="shared" si="89"/>
        <v>Correct</v>
      </c>
      <c r="AK291" s="125"/>
      <c r="AL291" s="115" t="s">
        <v>83</v>
      </c>
      <c r="AM291" s="115">
        <v>35</v>
      </c>
      <c r="AN291" s="115" t="s">
        <v>181</v>
      </c>
      <c r="AO291" s="115" t="s">
        <v>186</v>
      </c>
      <c r="AP291" s="115" t="s">
        <v>92</v>
      </c>
      <c r="AQ291" s="115" t="s">
        <v>86</v>
      </c>
      <c r="AR291" s="115" t="s">
        <v>116</v>
      </c>
      <c r="AS291" s="115" t="s">
        <v>93</v>
      </c>
      <c r="AT291" s="115" t="s">
        <v>102</v>
      </c>
      <c r="AU291" s="115" t="s">
        <v>95</v>
      </c>
      <c r="AV291" s="115" t="s">
        <v>91</v>
      </c>
      <c r="AW291" s="115" t="s">
        <v>91</v>
      </c>
    </row>
    <row r="292" spans="1:49">
      <c r="A292" s="115">
        <v>7045785081</v>
      </c>
      <c r="C292" s="115" t="s">
        <v>19</v>
      </c>
      <c r="K292" s="115" t="s">
        <v>27</v>
      </c>
      <c r="O292" s="125"/>
      <c r="P292" s="125">
        <f t="shared" si="72"/>
        <v>2</v>
      </c>
      <c r="Q292" s="130">
        <f t="shared" si="73"/>
        <v>1.5</v>
      </c>
      <c r="R292" s="125"/>
      <c r="S292" s="125">
        <f t="shared" si="74"/>
        <v>0</v>
      </c>
      <c r="T292" s="125">
        <f t="shared" si="75"/>
        <v>1</v>
      </c>
      <c r="U292" s="125">
        <f t="shared" si="76"/>
        <v>0</v>
      </c>
      <c r="V292" s="126">
        <f t="shared" si="77"/>
        <v>0</v>
      </c>
      <c r="W292" s="126">
        <f t="shared" si="78"/>
        <v>0</v>
      </c>
      <c r="X292" s="126">
        <f t="shared" si="79"/>
        <v>0</v>
      </c>
      <c r="Y292" s="126">
        <f t="shared" si="80"/>
        <v>0</v>
      </c>
      <c r="Z292" s="126">
        <f t="shared" si="81"/>
        <v>0</v>
      </c>
      <c r="AA292" s="126">
        <f t="shared" si="82"/>
        <v>0</v>
      </c>
      <c r="AB292" s="126">
        <f t="shared" si="83"/>
        <v>1</v>
      </c>
      <c r="AC292" s="126">
        <f t="shared" si="84"/>
        <v>0</v>
      </c>
      <c r="AD292" s="126">
        <f t="shared" si="85"/>
        <v>0</v>
      </c>
      <c r="AE292" s="126">
        <f t="shared" si="86"/>
        <v>0</v>
      </c>
      <c r="AF292" s="125"/>
      <c r="AG292" s="125"/>
      <c r="AH292" s="125">
        <f t="shared" si="87"/>
        <v>2</v>
      </c>
      <c r="AI292" s="125">
        <f t="shared" si="88"/>
        <v>2</v>
      </c>
      <c r="AJ292" s="125" t="str">
        <f t="shared" si="89"/>
        <v>Correct</v>
      </c>
      <c r="AK292" s="125"/>
      <c r="AL292" s="115" t="s">
        <v>83</v>
      </c>
      <c r="AM292" s="115">
        <v>22</v>
      </c>
      <c r="AN292" s="115" t="s">
        <v>432</v>
      </c>
      <c r="AP292" s="115" t="s">
        <v>97</v>
      </c>
      <c r="AQ292" s="115" t="s">
        <v>86</v>
      </c>
      <c r="AR292" s="115" t="s">
        <v>87</v>
      </c>
      <c r="AS292" s="115" t="s">
        <v>93</v>
      </c>
      <c r="AT292" s="115" t="s">
        <v>94</v>
      </c>
      <c r="AU292" s="115" t="s">
        <v>95</v>
      </c>
      <c r="AV292" s="115" t="s">
        <v>91</v>
      </c>
      <c r="AW292" s="115" t="s">
        <v>91</v>
      </c>
    </row>
    <row r="293" spans="1:49">
      <c r="A293" s="115">
        <v>6985154904</v>
      </c>
      <c r="K293" s="115" t="s">
        <v>27</v>
      </c>
      <c r="O293" s="125"/>
      <c r="P293" s="125">
        <f t="shared" si="72"/>
        <v>1</v>
      </c>
      <c r="Q293" s="130">
        <f t="shared" si="73"/>
        <v>3</v>
      </c>
      <c r="R293" s="125"/>
      <c r="S293" s="125">
        <f t="shared" si="74"/>
        <v>0</v>
      </c>
      <c r="T293" s="125">
        <f t="shared" si="75"/>
        <v>0</v>
      </c>
      <c r="U293" s="125">
        <f t="shared" si="76"/>
        <v>0</v>
      </c>
      <c r="V293" s="126">
        <f t="shared" si="77"/>
        <v>0</v>
      </c>
      <c r="W293" s="126">
        <f t="shared" si="78"/>
        <v>0</v>
      </c>
      <c r="X293" s="126">
        <f t="shared" si="79"/>
        <v>0</v>
      </c>
      <c r="Y293" s="126">
        <f t="shared" si="80"/>
        <v>0</v>
      </c>
      <c r="Z293" s="126">
        <f t="shared" si="81"/>
        <v>0</v>
      </c>
      <c r="AA293" s="126">
        <f t="shared" si="82"/>
        <v>0</v>
      </c>
      <c r="AB293" s="126">
        <f t="shared" si="83"/>
        <v>1</v>
      </c>
      <c r="AC293" s="126">
        <f t="shared" si="84"/>
        <v>0</v>
      </c>
      <c r="AD293" s="126">
        <f t="shared" si="85"/>
        <v>0</v>
      </c>
      <c r="AE293" s="126">
        <f t="shared" si="86"/>
        <v>0</v>
      </c>
      <c r="AF293" s="125"/>
      <c r="AG293" s="125"/>
      <c r="AH293" s="125">
        <f t="shared" si="87"/>
        <v>1</v>
      </c>
      <c r="AI293" s="125">
        <f t="shared" si="88"/>
        <v>1</v>
      </c>
      <c r="AJ293" s="125" t="str">
        <f t="shared" si="89"/>
        <v>Correct</v>
      </c>
      <c r="AK293" s="125"/>
      <c r="AL293" s="115" t="s">
        <v>99</v>
      </c>
      <c r="AM293" s="115">
        <v>26</v>
      </c>
      <c r="AN293" s="115" t="s">
        <v>181</v>
      </c>
      <c r="AP293" s="115" t="s">
        <v>107</v>
      </c>
      <c r="AQ293" s="115" t="s">
        <v>86</v>
      </c>
      <c r="AR293" s="115" t="s">
        <v>87</v>
      </c>
      <c r="AS293" s="115" t="s">
        <v>93</v>
      </c>
      <c r="AT293" s="115" t="s">
        <v>94</v>
      </c>
      <c r="AU293" s="115" t="s">
        <v>90</v>
      </c>
      <c r="AV293" s="115" t="s">
        <v>91</v>
      </c>
      <c r="AW293" s="115" t="s">
        <v>91</v>
      </c>
    </row>
    <row r="294" spans="1:49">
      <c r="A294" s="115">
        <v>6985155386</v>
      </c>
      <c r="I294" s="115" t="s">
        <v>25</v>
      </c>
      <c r="J294" s="115" t="s">
        <v>26</v>
      </c>
      <c r="O294" s="125"/>
      <c r="P294" s="125">
        <f t="shared" si="72"/>
        <v>2</v>
      </c>
      <c r="Q294" s="130">
        <f t="shared" si="73"/>
        <v>1.5</v>
      </c>
      <c r="R294" s="125"/>
      <c r="S294" s="125">
        <f t="shared" si="74"/>
        <v>0</v>
      </c>
      <c r="T294" s="125">
        <f t="shared" si="75"/>
        <v>0</v>
      </c>
      <c r="U294" s="125">
        <f t="shared" si="76"/>
        <v>0</v>
      </c>
      <c r="V294" s="126">
        <f t="shared" si="77"/>
        <v>0</v>
      </c>
      <c r="W294" s="126">
        <f t="shared" si="78"/>
        <v>0</v>
      </c>
      <c r="X294" s="126">
        <f t="shared" si="79"/>
        <v>0</v>
      </c>
      <c r="Y294" s="126">
        <f t="shared" si="80"/>
        <v>0</v>
      </c>
      <c r="Z294" s="126">
        <f t="shared" si="81"/>
        <v>1</v>
      </c>
      <c r="AA294" s="126">
        <f t="shared" si="82"/>
        <v>1</v>
      </c>
      <c r="AB294" s="126">
        <f t="shared" si="83"/>
        <v>0</v>
      </c>
      <c r="AC294" s="126">
        <f t="shared" si="84"/>
        <v>0</v>
      </c>
      <c r="AD294" s="126">
        <f t="shared" si="85"/>
        <v>0</v>
      </c>
      <c r="AE294" s="126">
        <f t="shared" si="86"/>
        <v>0</v>
      </c>
      <c r="AF294" s="125"/>
      <c r="AG294" s="125"/>
      <c r="AH294" s="125">
        <f t="shared" si="87"/>
        <v>2</v>
      </c>
      <c r="AI294" s="125">
        <f t="shared" si="88"/>
        <v>2</v>
      </c>
      <c r="AJ294" s="125" t="str">
        <f t="shared" si="89"/>
        <v>Correct</v>
      </c>
      <c r="AK294" s="125"/>
      <c r="AL294" s="115" t="s">
        <v>83</v>
      </c>
      <c r="AM294" s="115">
        <v>67</v>
      </c>
      <c r="AN294" s="115" t="s">
        <v>181</v>
      </c>
      <c r="AP294" s="115" t="s">
        <v>85</v>
      </c>
      <c r="AQ294" s="115" t="s">
        <v>86</v>
      </c>
      <c r="AR294" s="115" t="s">
        <v>87</v>
      </c>
      <c r="AS294" s="115" t="s">
        <v>93</v>
      </c>
      <c r="AT294" s="115" t="s">
        <v>109</v>
      </c>
      <c r="AU294" s="115" t="s">
        <v>106</v>
      </c>
      <c r="AV294" s="115" t="s">
        <v>91</v>
      </c>
      <c r="AW294" s="115" t="s">
        <v>91</v>
      </c>
    </row>
    <row r="295" spans="1:49">
      <c r="A295" s="115">
        <v>7045764300</v>
      </c>
      <c r="C295" s="115" t="s">
        <v>19</v>
      </c>
      <c r="D295" s="115" t="s">
        <v>20</v>
      </c>
      <c r="J295" s="115" t="s">
        <v>26</v>
      </c>
      <c r="O295" s="125"/>
      <c r="P295" s="125">
        <f t="shared" si="72"/>
        <v>3</v>
      </c>
      <c r="Q295" s="130">
        <f t="shared" si="73"/>
        <v>1</v>
      </c>
      <c r="R295" s="125"/>
      <c r="S295" s="125">
        <f t="shared" si="74"/>
        <v>0</v>
      </c>
      <c r="T295" s="125">
        <f t="shared" si="75"/>
        <v>1</v>
      </c>
      <c r="U295" s="125">
        <f t="shared" si="76"/>
        <v>1</v>
      </c>
      <c r="V295" s="126">
        <f t="shared" si="77"/>
        <v>0</v>
      </c>
      <c r="W295" s="126">
        <f t="shared" si="78"/>
        <v>0</v>
      </c>
      <c r="X295" s="126">
        <f t="shared" si="79"/>
        <v>0</v>
      </c>
      <c r="Y295" s="126">
        <f t="shared" si="80"/>
        <v>0</v>
      </c>
      <c r="Z295" s="126">
        <f t="shared" si="81"/>
        <v>0</v>
      </c>
      <c r="AA295" s="126">
        <f t="shared" si="82"/>
        <v>1</v>
      </c>
      <c r="AB295" s="126">
        <f t="shared" si="83"/>
        <v>0</v>
      </c>
      <c r="AC295" s="126">
        <f t="shared" si="84"/>
        <v>0</v>
      </c>
      <c r="AD295" s="126">
        <f t="shared" si="85"/>
        <v>0</v>
      </c>
      <c r="AE295" s="126">
        <f t="shared" si="86"/>
        <v>0</v>
      </c>
      <c r="AF295" s="125"/>
      <c r="AG295" s="125"/>
      <c r="AH295" s="125">
        <f t="shared" si="87"/>
        <v>3</v>
      </c>
      <c r="AI295" s="125">
        <f t="shared" si="88"/>
        <v>3</v>
      </c>
      <c r="AJ295" s="125" t="str">
        <f t="shared" si="89"/>
        <v>Correct</v>
      </c>
      <c r="AK295" s="125"/>
      <c r="AL295" s="115" t="s">
        <v>83</v>
      </c>
      <c r="AM295" s="115">
        <v>49</v>
      </c>
      <c r="AN295" s="115" t="s">
        <v>181</v>
      </c>
      <c r="AO295" s="115" t="s">
        <v>186</v>
      </c>
      <c r="AP295" s="115" t="s">
        <v>85</v>
      </c>
      <c r="AQ295" s="115" t="s">
        <v>86</v>
      </c>
      <c r="AR295" s="115" t="s">
        <v>87</v>
      </c>
      <c r="AS295" s="115" t="s">
        <v>104</v>
      </c>
      <c r="AT295" s="115" t="s">
        <v>94</v>
      </c>
      <c r="AU295" s="115" t="s">
        <v>90</v>
      </c>
      <c r="AV295" s="115" t="s">
        <v>91</v>
      </c>
      <c r="AW295" s="115" t="s">
        <v>91</v>
      </c>
    </row>
    <row r="296" spans="1:49">
      <c r="A296" s="115">
        <v>7020355649</v>
      </c>
      <c r="I296" s="115" t="s">
        <v>25</v>
      </c>
      <c r="O296" s="125"/>
      <c r="P296" s="125">
        <f t="shared" si="72"/>
        <v>1</v>
      </c>
      <c r="Q296" s="130">
        <f t="shared" si="73"/>
        <v>3</v>
      </c>
      <c r="R296" s="125"/>
      <c r="S296" s="125">
        <f t="shared" si="74"/>
        <v>0</v>
      </c>
      <c r="T296" s="125">
        <f t="shared" si="75"/>
        <v>0</v>
      </c>
      <c r="U296" s="125">
        <f t="shared" si="76"/>
        <v>0</v>
      </c>
      <c r="V296" s="126">
        <f t="shared" si="77"/>
        <v>0</v>
      </c>
      <c r="W296" s="126">
        <f t="shared" si="78"/>
        <v>0</v>
      </c>
      <c r="X296" s="126">
        <f t="shared" si="79"/>
        <v>0</v>
      </c>
      <c r="Y296" s="126">
        <f t="shared" si="80"/>
        <v>0</v>
      </c>
      <c r="Z296" s="126">
        <f t="shared" si="81"/>
        <v>1</v>
      </c>
      <c r="AA296" s="126">
        <f t="shared" si="82"/>
        <v>0</v>
      </c>
      <c r="AB296" s="126">
        <f t="shared" si="83"/>
        <v>0</v>
      </c>
      <c r="AC296" s="126">
        <f t="shared" si="84"/>
        <v>0</v>
      </c>
      <c r="AD296" s="126">
        <f t="shared" si="85"/>
        <v>0</v>
      </c>
      <c r="AE296" s="126">
        <f t="shared" si="86"/>
        <v>0</v>
      </c>
      <c r="AF296" s="125"/>
      <c r="AG296" s="125"/>
      <c r="AH296" s="125">
        <f t="shared" si="87"/>
        <v>1</v>
      </c>
      <c r="AI296" s="125">
        <f t="shared" si="88"/>
        <v>1</v>
      </c>
      <c r="AJ296" s="125" t="str">
        <f t="shared" si="89"/>
        <v>Correct</v>
      </c>
      <c r="AK296" s="125"/>
      <c r="AL296" s="115" t="s">
        <v>83</v>
      </c>
      <c r="AM296" s="115">
        <v>52</v>
      </c>
      <c r="AN296" s="115" t="s">
        <v>181</v>
      </c>
      <c r="AP296" s="115" t="s">
        <v>97</v>
      </c>
      <c r="AQ296" s="115" t="s">
        <v>86</v>
      </c>
      <c r="AR296" s="115" t="s">
        <v>87</v>
      </c>
      <c r="AS296" s="115" t="s">
        <v>100</v>
      </c>
      <c r="AT296" s="115" t="s">
        <v>89</v>
      </c>
      <c r="AU296" s="115" t="s">
        <v>90</v>
      </c>
      <c r="AV296" s="115" t="s">
        <v>91</v>
      </c>
      <c r="AW296" s="115" t="s">
        <v>91</v>
      </c>
    </row>
    <row r="297" spans="1:49">
      <c r="A297" s="115">
        <v>7020570042</v>
      </c>
      <c r="C297" s="115" t="s">
        <v>19</v>
      </c>
      <c r="E297" s="115" t="s">
        <v>21</v>
      </c>
      <c r="N297" s="115" t="s">
        <v>30</v>
      </c>
      <c r="O297" s="125"/>
      <c r="P297" s="125">
        <f t="shared" si="72"/>
        <v>3</v>
      </c>
      <c r="Q297" s="130">
        <f t="shared" si="73"/>
        <v>1</v>
      </c>
      <c r="R297" s="125"/>
      <c r="S297" s="125">
        <f t="shared" si="74"/>
        <v>0</v>
      </c>
      <c r="T297" s="125">
        <f t="shared" si="75"/>
        <v>1</v>
      </c>
      <c r="U297" s="125">
        <f t="shared" si="76"/>
        <v>0</v>
      </c>
      <c r="V297" s="126">
        <f t="shared" si="77"/>
        <v>1</v>
      </c>
      <c r="W297" s="126">
        <f t="shared" si="78"/>
        <v>0</v>
      </c>
      <c r="X297" s="126">
        <f t="shared" si="79"/>
        <v>0</v>
      </c>
      <c r="Y297" s="126">
        <f t="shared" si="80"/>
        <v>0</v>
      </c>
      <c r="Z297" s="126">
        <f t="shared" si="81"/>
        <v>0</v>
      </c>
      <c r="AA297" s="126">
        <f t="shared" si="82"/>
        <v>0</v>
      </c>
      <c r="AB297" s="126">
        <f t="shared" si="83"/>
        <v>0</v>
      </c>
      <c r="AC297" s="126">
        <f t="shared" si="84"/>
        <v>0</v>
      </c>
      <c r="AD297" s="126">
        <f t="shared" si="85"/>
        <v>0</v>
      </c>
      <c r="AE297" s="126">
        <f t="shared" si="86"/>
        <v>1</v>
      </c>
      <c r="AF297" s="125"/>
      <c r="AG297" s="125"/>
      <c r="AH297" s="125">
        <f t="shared" si="87"/>
        <v>3</v>
      </c>
      <c r="AI297" s="125">
        <f t="shared" si="88"/>
        <v>3</v>
      </c>
      <c r="AJ297" s="125" t="str">
        <f t="shared" si="89"/>
        <v>Correct</v>
      </c>
      <c r="AK297" s="125"/>
      <c r="AL297" s="115" t="s">
        <v>83</v>
      </c>
      <c r="AM297" s="115">
        <v>30</v>
      </c>
      <c r="AN297" s="115" t="s">
        <v>84</v>
      </c>
      <c r="AO297" s="115" t="s">
        <v>136</v>
      </c>
      <c r="AQ297" s="115" t="s">
        <v>91</v>
      </c>
      <c r="AR297" s="115" t="s">
        <v>108</v>
      </c>
      <c r="AT297" s="115" t="s">
        <v>89</v>
      </c>
      <c r="AU297" s="115" t="s">
        <v>113</v>
      </c>
      <c r="AV297" s="115" t="s">
        <v>91</v>
      </c>
      <c r="AW297" s="115" t="s">
        <v>91</v>
      </c>
    </row>
    <row r="298" spans="1:49">
      <c r="A298" s="115">
        <v>6985467875</v>
      </c>
      <c r="C298" s="115" t="s">
        <v>19</v>
      </c>
      <c r="O298" s="125"/>
      <c r="P298" s="125">
        <f t="shared" si="72"/>
        <v>1</v>
      </c>
      <c r="Q298" s="130">
        <f t="shared" si="73"/>
        <v>3</v>
      </c>
      <c r="R298" s="125"/>
      <c r="S298" s="125">
        <f t="shared" si="74"/>
        <v>0</v>
      </c>
      <c r="T298" s="125">
        <f t="shared" si="75"/>
        <v>1</v>
      </c>
      <c r="U298" s="125">
        <f t="shared" si="76"/>
        <v>0</v>
      </c>
      <c r="V298" s="126">
        <f t="shared" si="77"/>
        <v>0</v>
      </c>
      <c r="W298" s="126">
        <f t="shared" si="78"/>
        <v>0</v>
      </c>
      <c r="X298" s="126">
        <f t="shared" si="79"/>
        <v>0</v>
      </c>
      <c r="Y298" s="126">
        <f t="shared" si="80"/>
        <v>0</v>
      </c>
      <c r="Z298" s="126">
        <f t="shared" si="81"/>
        <v>0</v>
      </c>
      <c r="AA298" s="126">
        <f t="shared" si="82"/>
        <v>0</v>
      </c>
      <c r="AB298" s="126">
        <f t="shared" si="83"/>
        <v>0</v>
      </c>
      <c r="AC298" s="126">
        <f t="shared" si="84"/>
        <v>0</v>
      </c>
      <c r="AD298" s="126">
        <f t="shared" si="85"/>
        <v>0</v>
      </c>
      <c r="AE298" s="126">
        <f t="shared" si="86"/>
        <v>0</v>
      </c>
      <c r="AF298" s="125"/>
      <c r="AG298" s="125"/>
      <c r="AH298" s="125">
        <f t="shared" si="87"/>
        <v>1</v>
      </c>
      <c r="AI298" s="125">
        <f t="shared" si="88"/>
        <v>1</v>
      </c>
      <c r="AJ298" s="125" t="str">
        <f t="shared" si="89"/>
        <v>Correct</v>
      </c>
      <c r="AK298" s="125"/>
      <c r="AL298" s="115" t="s">
        <v>83</v>
      </c>
      <c r="AM298" s="115">
        <v>40</v>
      </c>
      <c r="AN298" s="115" t="s">
        <v>181</v>
      </c>
      <c r="AO298" s="115" t="s">
        <v>222</v>
      </c>
      <c r="AP298" s="115" t="s">
        <v>114</v>
      </c>
      <c r="AQ298" s="115" t="s">
        <v>91</v>
      </c>
      <c r="AR298" s="115" t="s">
        <v>108</v>
      </c>
      <c r="AS298" s="115" t="s">
        <v>96</v>
      </c>
      <c r="AT298" s="115" t="s">
        <v>112</v>
      </c>
      <c r="AU298" s="115" t="s">
        <v>90</v>
      </c>
      <c r="AV298" s="115" t="s">
        <v>91</v>
      </c>
      <c r="AW298" s="115" t="s">
        <v>91</v>
      </c>
    </row>
    <row r="299" spans="1:49">
      <c r="A299" s="115">
        <v>6985450944</v>
      </c>
      <c r="C299" s="115" t="s">
        <v>19</v>
      </c>
      <c r="O299" s="125"/>
      <c r="P299" s="125">
        <f t="shared" si="72"/>
        <v>1</v>
      </c>
      <c r="Q299" s="130">
        <f t="shared" si="73"/>
        <v>3</v>
      </c>
      <c r="R299" s="125"/>
      <c r="S299" s="125">
        <f t="shared" si="74"/>
        <v>0</v>
      </c>
      <c r="T299" s="125">
        <f t="shared" si="75"/>
        <v>1</v>
      </c>
      <c r="U299" s="125">
        <f t="shared" si="76"/>
        <v>0</v>
      </c>
      <c r="V299" s="126">
        <f t="shared" si="77"/>
        <v>0</v>
      </c>
      <c r="W299" s="126">
        <f t="shared" si="78"/>
        <v>0</v>
      </c>
      <c r="X299" s="126">
        <f t="shared" si="79"/>
        <v>0</v>
      </c>
      <c r="Y299" s="126">
        <f t="shared" si="80"/>
        <v>0</v>
      </c>
      <c r="Z299" s="126">
        <f t="shared" si="81"/>
        <v>0</v>
      </c>
      <c r="AA299" s="126">
        <f t="shared" si="82"/>
        <v>0</v>
      </c>
      <c r="AB299" s="126">
        <f t="shared" si="83"/>
        <v>0</v>
      </c>
      <c r="AC299" s="126">
        <f t="shared" si="84"/>
        <v>0</v>
      </c>
      <c r="AD299" s="126">
        <f t="shared" si="85"/>
        <v>0</v>
      </c>
      <c r="AE299" s="126">
        <f t="shared" si="86"/>
        <v>0</v>
      </c>
      <c r="AF299" s="125"/>
      <c r="AG299" s="125"/>
      <c r="AH299" s="125">
        <f t="shared" si="87"/>
        <v>1</v>
      </c>
      <c r="AI299" s="125">
        <f t="shared" si="88"/>
        <v>1</v>
      </c>
      <c r="AJ299" s="125" t="str">
        <f t="shared" si="89"/>
        <v>Correct</v>
      </c>
      <c r="AK299" s="125"/>
      <c r="AL299" s="115" t="s">
        <v>83</v>
      </c>
      <c r="AM299" s="115">
        <v>40</v>
      </c>
      <c r="AN299" s="115" t="s">
        <v>181</v>
      </c>
      <c r="AO299" s="115" t="s">
        <v>222</v>
      </c>
      <c r="AP299" s="115" t="s">
        <v>114</v>
      </c>
      <c r="AQ299" s="115" t="s">
        <v>91</v>
      </c>
      <c r="AR299" s="115" t="s">
        <v>108</v>
      </c>
      <c r="AS299" s="115" t="s">
        <v>96</v>
      </c>
      <c r="AT299" s="115" t="s">
        <v>112</v>
      </c>
      <c r="AU299" s="115" t="s">
        <v>90</v>
      </c>
      <c r="AV299" s="115" t="s">
        <v>91</v>
      </c>
      <c r="AW299" s="115" t="s">
        <v>91</v>
      </c>
    </row>
    <row r="300" spans="1:49">
      <c r="A300" s="115">
        <v>7020353660</v>
      </c>
      <c r="B300" s="115" t="s">
        <v>18</v>
      </c>
      <c r="L300" s="115" t="s">
        <v>28</v>
      </c>
      <c r="O300" s="125"/>
      <c r="P300" s="125">
        <f t="shared" si="72"/>
        <v>2</v>
      </c>
      <c r="Q300" s="130">
        <f t="shared" si="73"/>
        <v>1.5</v>
      </c>
      <c r="R300" s="125"/>
      <c r="S300" s="125">
        <f t="shared" si="74"/>
        <v>1</v>
      </c>
      <c r="T300" s="125">
        <f t="shared" si="75"/>
        <v>0</v>
      </c>
      <c r="U300" s="125">
        <f t="shared" si="76"/>
        <v>0</v>
      </c>
      <c r="V300" s="126">
        <f t="shared" si="77"/>
        <v>0</v>
      </c>
      <c r="W300" s="126">
        <f t="shared" si="78"/>
        <v>0</v>
      </c>
      <c r="X300" s="126">
        <f t="shared" si="79"/>
        <v>0</v>
      </c>
      <c r="Y300" s="126">
        <f t="shared" si="80"/>
        <v>0</v>
      </c>
      <c r="Z300" s="126">
        <f t="shared" si="81"/>
        <v>0</v>
      </c>
      <c r="AA300" s="126">
        <f t="shared" si="82"/>
        <v>0</v>
      </c>
      <c r="AB300" s="126">
        <f t="shared" si="83"/>
        <v>0</v>
      </c>
      <c r="AC300" s="126">
        <f t="shared" si="84"/>
        <v>1</v>
      </c>
      <c r="AD300" s="126">
        <f t="shared" si="85"/>
        <v>0</v>
      </c>
      <c r="AE300" s="126">
        <f t="shared" si="86"/>
        <v>0</v>
      </c>
      <c r="AF300" s="125"/>
      <c r="AG300" s="125"/>
      <c r="AH300" s="125">
        <f t="shared" si="87"/>
        <v>2</v>
      </c>
      <c r="AI300" s="125">
        <f t="shared" si="88"/>
        <v>2</v>
      </c>
      <c r="AJ300" s="125" t="str">
        <f t="shared" si="89"/>
        <v>Correct</v>
      </c>
      <c r="AK300" s="125"/>
      <c r="AL300" s="115" t="s">
        <v>99</v>
      </c>
      <c r="AM300" s="115">
        <v>25</v>
      </c>
      <c r="AN300" s="115" t="s">
        <v>181</v>
      </c>
      <c r="AO300" s="115" t="s">
        <v>207</v>
      </c>
      <c r="AP300" s="115" t="s">
        <v>85</v>
      </c>
      <c r="AQ300" s="115" t="s">
        <v>86</v>
      </c>
      <c r="AR300" s="115" t="s">
        <v>87</v>
      </c>
      <c r="AS300" s="115" t="s">
        <v>96</v>
      </c>
      <c r="AT300" s="115" t="s">
        <v>102</v>
      </c>
      <c r="AU300" s="115" t="s">
        <v>90</v>
      </c>
      <c r="AV300" s="115" t="s">
        <v>91</v>
      </c>
      <c r="AW300" s="115" t="s">
        <v>91</v>
      </c>
    </row>
    <row r="301" spans="1:49">
      <c r="A301" s="115">
        <v>7020348715</v>
      </c>
      <c r="L301" s="115" t="s">
        <v>28</v>
      </c>
      <c r="M301" s="115" t="s">
        <v>29</v>
      </c>
      <c r="N301" s="115" t="s">
        <v>30</v>
      </c>
      <c r="O301" s="125"/>
      <c r="P301" s="125">
        <f t="shared" si="72"/>
        <v>3</v>
      </c>
      <c r="Q301" s="130">
        <f t="shared" si="73"/>
        <v>1</v>
      </c>
      <c r="R301" s="125"/>
      <c r="S301" s="125">
        <f t="shared" si="74"/>
        <v>0</v>
      </c>
      <c r="T301" s="125">
        <f t="shared" si="75"/>
        <v>0</v>
      </c>
      <c r="U301" s="125">
        <f t="shared" si="76"/>
        <v>0</v>
      </c>
      <c r="V301" s="126">
        <f t="shared" si="77"/>
        <v>0</v>
      </c>
      <c r="W301" s="126">
        <f t="shared" si="78"/>
        <v>0</v>
      </c>
      <c r="X301" s="126">
        <f t="shared" si="79"/>
        <v>0</v>
      </c>
      <c r="Y301" s="126">
        <f t="shared" si="80"/>
        <v>0</v>
      </c>
      <c r="Z301" s="126">
        <f t="shared" si="81"/>
        <v>0</v>
      </c>
      <c r="AA301" s="126">
        <f t="shared" si="82"/>
        <v>0</v>
      </c>
      <c r="AB301" s="126">
        <f t="shared" si="83"/>
        <v>0</v>
      </c>
      <c r="AC301" s="126">
        <f t="shared" si="84"/>
        <v>1</v>
      </c>
      <c r="AD301" s="126">
        <f t="shared" si="85"/>
        <v>1</v>
      </c>
      <c r="AE301" s="126">
        <f t="shared" si="86"/>
        <v>1</v>
      </c>
      <c r="AF301" s="125"/>
      <c r="AG301" s="125"/>
      <c r="AH301" s="125">
        <f t="shared" si="87"/>
        <v>3</v>
      </c>
      <c r="AI301" s="125">
        <f t="shared" si="88"/>
        <v>3</v>
      </c>
      <c r="AJ301" s="125" t="str">
        <f t="shared" si="89"/>
        <v>Correct</v>
      </c>
      <c r="AK301" s="125"/>
      <c r="AL301" s="115" t="s">
        <v>99</v>
      </c>
      <c r="AM301" s="115">
        <v>31</v>
      </c>
      <c r="AN301" s="115" t="s">
        <v>181</v>
      </c>
      <c r="AO301" s="115" t="s">
        <v>207</v>
      </c>
      <c r="AP301" s="115" t="s">
        <v>107</v>
      </c>
      <c r="AQ301" s="115" t="s">
        <v>91</v>
      </c>
      <c r="AR301" s="115" t="s">
        <v>87</v>
      </c>
      <c r="AS301" s="115" t="s">
        <v>101</v>
      </c>
      <c r="AT301" s="115" t="s">
        <v>94</v>
      </c>
      <c r="AU301" s="115" t="s">
        <v>90</v>
      </c>
      <c r="AV301" s="115" t="s">
        <v>91</v>
      </c>
      <c r="AW301" s="115" t="s">
        <v>91</v>
      </c>
    </row>
    <row r="302" spans="1:49">
      <c r="A302" s="115">
        <v>7020358017</v>
      </c>
      <c r="O302" s="125"/>
      <c r="P302" s="125">
        <f t="shared" si="72"/>
        <v>0</v>
      </c>
      <c r="Q302" s="130" t="e">
        <f t="shared" si="73"/>
        <v>#DIV/0!</v>
      </c>
      <c r="R302" s="125"/>
      <c r="S302" s="125">
        <f t="shared" si="74"/>
        <v>0</v>
      </c>
      <c r="T302" s="125">
        <f t="shared" si="75"/>
        <v>0</v>
      </c>
      <c r="U302" s="125">
        <f t="shared" si="76"/>
        <v>0</v>
      </c>
      <c r="V302" s="126">
        <f t="shared" si="77"/>
        <v>0</v>
      </c>
      <c r="W302" s="126">
        <f t="shared" si="78"/>
        <v>0</v>
      </c>
      <c r="X302" s="126">
        <f t="shared" si="79"/>
        <v>0</v>
      </c>
      <c r="Y302" s="126">
        <f t="shared" si="80"/>
        <v>0</v>
      </c>
      <c r="Z302" s="126">
        <f t="shared" si="81"/>
        <v>0</v>
      </c>
      <c r="AA302" s="126">
        <f t="shared" si="82"/>
        <v>0</v>
      </c>
      <c r="AB302" s="126">
        <f t="shared" si="83"/>
        <v>0</v>
      </c>
      <c r="AC302" s="126">
        <f t="shared" si="84"/>
        <v>0</v>
      </c>
      <c r="AD302" s="126">
        <f t="shared" si="85"/>
        <v>0</v>
      </c>
      <c r="AE302" s="126">
        <f t="shared" si="86"/>
        <v>0</v>
      </c>
      <c r="AF302" s="125"/>
      <c r="AG302" s="125"/>
      <c r="AH302" s="125">
        <f t="shared" si="87"/>
        <v>0</v>
      </c>
      <c r="AI302" s="125">
        <f t="shared" si="88"/>
        <v>0</v>
      </c>
      <c r="AJ302" s="125" t="str">
        <f t="shared" si="89"/>
        <v>Correct</v>
      </c>
      <c r="AK302" s="125"/>
      <c r="AL302" s="115" t="s">
        <v>83</v>
      </c>
      <c r="AM302" s="115">
        <v>27</v>
      </c>
      <c r="AN302" s="115" t="s">
        <v>181</v>
      </c>
      <c r="AO302" s="115" t="s">
        <v>189</v>
      </c>
      <c r="AP302" s="115" t="s">
        <v>85</v>
      </c>
      <c r="AQ302" s="115" t="s">
        <v>86</v>
      </c>
      <c r="AR302" s="115" t="s">
        <v>87</v>
      </c>
      <c r="AS302" s="115" t="s">
        <v>93</v>
      </c>
      <c r="AT302" s="115" t="s">
        <v>94</v>
      </c>
      <c r="AU302" s="115" t="s">
        <v>90</v>
      </c>
      <c r="AV302" s="115" t="s">
        <v>91</v>
      </c>
      <c r="AW302" s="115" t="s">
        <v>91</v>
      </c>
    </row>
    <row r="303" spans="1:49">
      <c r="A303" s="115">
        <v>6984051275</v>
      </c>
      <c r="O303" s="125"/>
      <c r="P303" s="125">
        <f t="shared" si="72"/>
        <v>0</v>
      </c>
      <c r="Q303" s="130" t="e">
        <f t="shared" si="73"/>
        <v>#DIV/0!</v>
      </c>
      <c r="R303" s="125"/>
      <c r="S303" s="125">
        <f t="shared" si="74"/>
        <v>0</v>
      </c>
      <c r="T303" s="125">
        <f t="shared" si="75"/>
        <v>0</v>
      </c>
      <c r="U303" s="125">
        <f t="shared" si="76"/>
        <v>0</v>
      </c>
      <c r="V303" s="126">
        <f t="shared" si="77"/>
        <v>0</v>
      </c>
      <c r="W303" s="126">
        <f t="shared" si="78"/>
        <v>0</v>
      </c>
      <c r="X303" s="126">
        <f t="shared" si="79"/>
        <v>0</v>
      </c>
      <c r="Y303" s="126">
        <f t="shared" si="80"/>
        <v>0</v>
      </c>
      <c r="Z303" s="126">
        <f t="shared" si="81"/>
        <v>0</v>
      </c>
      <c r="AA303" s="126">
        <f t="shared" si="82"/>
        <v>0</v>
      </c>
      <c r="AB303" s="126">
        <f t="shared" si="83"/>
        <v>0</v>
      </c>
      <c r="AC303" s="126">
        <f t="shared" si="84"/>
        <v>0</v>
      </c>
      <c r="AD303" s="126">
        <f t="shared" si="85"/>
        <v>0</v>
      </c>
      <c r="AE303" s="126">
        <f t="shared" si="86"/>
        <v>0</v>
      </c>
      <c r="AF303" s="125"/>
      <c r="AG303" s="125"/>
      <c r="AH303" s="125">
        <f t="shared" si="87"/>
        <v>0</v>
      </c>
      <c r="AI303" s="125">
        <f t="shared" si="88"/>
        <v>0</v>
      </c>
      <c r="AJ303" s="125" t="str">
        <f t="shared" si="89"/>
        <v>Correct</v>
      </c>
      <c r="AK303" s="125"/>
      <c r="AL303" s="115" t="s">
        <v>83</v>
      </c>
      <c r="AM303" s="115">
        <v>23</v>
      </c>
      <c r="AN303" s="115" t="s">
        <v>181</v>
      </c>
      <c r="AO303" s="115" t="s">
        <v>239</v>
      </c>
      <c r="AP303" s="115" t="s">
        <v>85</v>
      </c>
      <c r="AQ303" s="115" t="s">
        <v>86</v>
      </c>
      <c r="AR303" s="115" t="s">
        <v>87</v>
      </c>
      <c r="AS303" s="115" t="s">
        <v>88</v>
      </c>
      <c r="AT303" s="115" t="s">
        <v>89</v>
      </c>
      <c r="AU303" s="115" t="s">
        <v>90</v>
      </c>
    </row>
    <row r="304" spans="1:49">
      <c r="A304" s="115">
        <v>7011091652</v>
      </c>
      <c r="N304" s="115" t="s">
        <v>30</v>
      </c>
      <c r="O304" s="125"/>
      <c r="P304" s="125">
        <f t="shared" si="72"/>
        <v>1</v>
      </c>
      <c r="Q304" s="130">
        <f t="shared" si="73"/>
        <v>3</v>
      </c>
      <c r="R304" s="125"/>
      <c r="S304" s="125">
        <f t="shared" si="74"/>
        <v>0</v>
      </c>
      <c r="T304" s="125">
        <f t="shared" si="75"/>
        <v>0</v>
      </c>
      <c r="U304" s="125">
        <f t="shared" si="76"/>
        <v>0</v>
      </c>
      <c r="V304" s="126">
        <f t="shared" si="77"/>
        <v>0</v>
      </c>
      <c r="W304" s="126">
        <f t="shared" si="78"/>
        <v>0</v>
      </c>
      <c r="X304" s="126">
        <f t="shared" si="79"/>
        <v>0</v>
      </c>
      <c r="Y304" s="126">
        <f t="shared" si="80"/>
        <v>0</v>
      </c>
      <c r="Z304" s="126">
        <f t="shared" si="81"/>
        <v>0</v>
      </c>
      <c r="AA304" s="126">
        <f t="shared" si="82"/>
        <v>0</v>
      </c>
      <c r="AB304" s="126">
        <f t="shared" si="83"/>
        <v>0</v>
      </c>
      <c r="AC304" s="126">
        <f t="shared" si="84"/>
        <v>0</v>
      </c>
      <c r="AD304" s="126">
        <f t="shared" si="85"/>
        <v>0</v>
      </c>
      <c r="AE304" s="126">
        <f t="shared" si="86"/>
        <v>1</v>
      </c>
      <c r="AF304" s="125"/>
      <c r="AG304" s="125"/>
      <c r="AH304" s="125">
        <f t="shared" si="87"/>
        <v>1</v>
      </c>
      <c r="AI304" s="125">
        <f t="shared" si="88"/>
        <v>1</v>
      </c>
      <c r="AJ304" s="125" t="str">
        <f t="shared" si="89"/>
        <v>Correct</v>
      </c>
      <c r="AK304" s="125"/>
      <c r="AL304" s="115" t="s">
        <v>99</v>
      </c>
      <c r="AM304" s="115">
        <v>38</v>
      </c>
      <c r="AN304" s="115" t="s">
        <v>84</v>
      </c>
      <c r="AO304" s="115" t="s">
        <v>146</v>
      </c>
      <c r="AP304" s="115" t="s">
        <v>97</v>
      </c>
      <c r="AQ304" s="115" t="s">
        <v>86</v>
      </c>
      <c r="AR304" s="115" t="s">
        <v>87</v>
      </c>
      <c r="AS304" s="115" t="s">
        <v>100</v>
      </c>
      <c r="AT304" s="115" t="s">
        <v>89</v>
      </c>
      <c r="AU304" s="115" t="s">
        <v>90</v>
      </c>
      <c r="AV304" s="115" t="s">
        <v>91</v>
      </c>
      <c r="AW304" s="115" t="s">
        <v>91</v>
      </c>
    </row>
    <row r="305" spans="1:49">
      <c r="A305" s="115">
        <v>6985473409</v>
      </c>
      <c r="N305" s="115" t="s">
        <v>30</v>
      </c>
      <c r="O305" s="125"/>
      <c r="P305" s="125">
        <f t="shared" si="72"/>
        <v>1</v>
      </c>
      <c r="Q305" s="130">
        <f t="shared" si="73"/>
        <v>3</v>
      </c>
      <c r="R305" s="125"/>
      <c r="S305" s="125">
        <f t="shared" si="74"/>
        <v>0</v>
      </c>
      <c r="T305" s="125">
        <f t="shared" si="75"/>
        <v>0</v>
      </c>
      <c r="U305" s="125">
        <f t="shared" si="76"/>
        <v>0</v>
      </c>
      <c r="V305" s="126">
        <f t="shared" si="77"/>
        <v>0</v>
      </c>
      <c r="W305" s="126">
        <f t="shared" si="78"/>
        <v>0</v>
      </c>
      <c r="X305" s="126">
        <f t="shared" si="79"/>
        <v>0</v>
      </c>
      <c r="Y305" s="126">
        <f t="shared" si="80"/>
        <v>0</v>
      </c>
      <c r="Z305" s="126">
        <f t="shared" si="81"/>
        <v>0</v>
      </c>
      <c r="AA305" s="126">
        <f t="shared" si="82"/>
        <v>0</v>
      </c>
      <c r="AB305" s="126">
        <f t="shared" si="83"/>
        <v>0</v>
      </c>
      <c r="AC305" s="126">
        <f t="shared" si="84"/>
        <v>0</v>
      </c>
      <c r="AD305" s="126">
        <f t="shared" si="85"/>
        <v>0</v>
      </c>
      <c r="AE305" s="126">
        <f t="shared" si="86"/>
        <v>1</v>
      </c>
      <c r="AF305" s="125"/>
      <c r="AG305" s="125"/>
      <c r="AH305" s="125">
        <f t="shared" si="87"/>
        <v>1</v>
      </c>
      <c r="AI305" s="125">
        <f t="shared" si="88"/>
        <v>1</v>
      </c>
      <c r="AJ305" s="125" t="str">
        <f t="shared" si="89"/>
        <v>Correct</v>
      </c>
      <c r="AK305" s="125"/>
      <c r="AL305" s="115" t="s">
        <v>99</v>
      </c>
      <c r="AM305" s="115">
        <v>42</v>
      </c>
      <c r="AN305" s="115" t="s">
        <v>181</v>
      </c>
      <c r="AP305" s="115" t="s">
        <v>97</v>
      </c>
      <c r="AQ305" s="115" t="s">
        <v>86</v>
      </c>
      <c r="AS305" s="115" t="s">
        <v>88</v>
      </c>
      <c r="AT305" s="115" t="s">
        <v>120</v>
      </c>
      <c r="AU305" s="115" t="s">
        <v>90</v>
      </c>
      <c r="AV305" s="115" t="s">
        <v>91</v>
      </c>
      <c r="AW305" s="115" t="s">
        <v>91</v>
      </c>
    </row>
    <row r="306" spans="1:49">
      <c r="A306" s="115">
        <v>7044846374</v>
      </c>
      <c r="C306" s="115" t="s">
        <v>19</v>
      </c>
      <c r="D306" s="115" t="s">
        <v>20</v>
      </c>
      <c r="J306" s="115" t="s">
        <v>26</v>
      </c>
      <c r="N306" s="115" t="s">
        <v>30</v>
      </c>
      <c r="O306" s="125"/>
      <c r="P306" s="125">
        <f t="shared" si="72"/>
        <v>4</v>
      </c>
      <c r="Q306" s="130">
        <f t="shared" si="73"/>
        <v>0.75</v>
      </c>
      <c r="R306" s="125"/>
      <c r="S306" s="125">
        <f t="shared" si="74"/>
        <v>0</v>
      </c>
      <c r="T306" s="125">
        <f t="shared" si="75"/>
        <v>0.75</v>
      </c>
      <c r="U306" s="125">
        <f t="shared" si="76"/>
        <v>0.75</v>
      </c>
      <c r="V306" s="126">
        <f t="shared" si="77"/>
        <v>0</v>
      </c>
      <c r="W306" s="126">
        <f t="shared" si="78"/>
        <v>0</v>
      </c>
      <c r="X306" s="126">
        <f t="shared" si="79"/>
        <v>0</v>
      </c>
      <c r="Y306" s="126">
        <f t="shared" si="80"/>
        <v>0</v>
      </c>
      <c r="Z306" s="126">
        <f t="shared" si="81"/>
        <v>0</v>
      </c>
      <c r="AA306" s="126">
        <f t="shared" si="82"/>
        <v>0.75</v>
      </c>
      <c r="AB306" s="126">
        <f t="shared" si="83"/>
        <v>0</v>
      </c>
      <c r="AC306" s="126">
        <f t="shared" si="84"/>
        <v>0</v>
      </c>
      <c r="AD306" s="126">
        <f t="shared" si="85"/>
        <v>0</v>
      </c>
      <c r="AE306" s="126">
        <f t="shared" si="86"/>
        <v>0.75</v>
      </c>
      <c r="AF306" s="125"/>
      <c r="AG306" s="125"/>
      <c r="AH306" s="125">
        <f t="shared" si="87"/>
        <v>3</v>
      </c>
      <c r="AI306" s="125">
        <f t="shared" si="88"/>
        <v>4</v>
      </c>
      <c r="AJ306" s="125" t="str">
        <f t="shared" si="89"/>
        <v>Correct</v>
      </c>
      <c r="AK306" s="125"/>
      <c r="AL306" s="115" t="s">
        <v>83</v>
      </c>
      <c r="AM306" s="115">
        <v>29</v>
      </c>
      <c r="AN306" s="115" t="s">
        <v>84</v>
      </c>
      <c r="AO306" s="115" t="s">
        <v>453</v>
      </c>
      <c r="AP306" s="115" t="s">
        <v>92</v>
      </c>
      <c r="AQ306" s="115" t="s">
        <v>86</v>
      </c>
      <c r="AR306" s="115" t="s">
        <v>182</v>
      </c>
      <c r="AS306" s="115" t="s">
        <v>96</v>
      </c>
      <c r="AT306" s="115" t="s">
        <v>89</v>
      </c>
      <c r="AU306" s="115" t="s">
        <v>90</v>
      </c>
      <c r="AV306" s="115" t="s">
        <v>117</v>
      </c>
      <c r="AW306" s="115" t="s">
        <v>91</v>
      </c>
    </row>
    <row r="307" spans="1:49">
      <c r="A307" s="115">
        <v>7011535201</v>
      </c>
      <c r="I307" s="115" t="s">
        <v>25</v>
      </c>
      <c r="O307" s="125"/>
      <c r="P307" s="125">
        <f t="shared" si="72"/>
        <v>1</v>
      </c>
      <c r="Q307" s="130">
        <f t="shared" si="73"/>
        <v>3</v>
      </c>
      <c r="R307" s="125"/>
      <c r="S307" s="125">
        <f t="shared" si="74"/>
        <v>0</v>
      </c>
      <c r="T307" s="125">
        <f t="shared" si="75"/>
        <v>0</v>
      </c>
      <c r="U307" s="125">
        <f t="shared" si="76"/>
        <v>0</v>
      </c>
      <c r="V307" s="126">
        <f t="shared" si="77"/>
        <v>0</v>
      </c>
      <c r="W307" s="126">
        <f t="shared" si="78"/>
        <v>0</v>
      </c>
      <c r="X307" s="126">
        <f t="shared" si="79"/>
        <v>0</v>
      </c>
      <c r="Y307" s="126">
        <f t="shared" si="80"/>
        <v>0</v>
      </c>
      <c r="Z307" s="126">
        <f t="shared" si="81"/>
        <v>1</v>
      </c>
      <c r="AA307" s="126">
        <f t="shared" si="82"/>
        <v>0</v>
      </c>
      <c r="AB307" s="126">
        <f t="shared" si="83"/>
        <v>0</v>
      </c>
      <c r="AC307" s="126">
        <f t="shared" si="84"/>
        <v>0</v>
      </c>
      <c r="AD307" s="126">
        <f t="shared" si="85"/>
        <v>0</v>
      </c>
      <c r="AE307" s="126">
        <f t="shared" si="86"/>
        <v>0</v>
      </c>
      <c r="AF307" s="125"/>
      <c r="AG307" s="125"/>
      <c r="AH307" s="125">
        <f t="shared" si="87"/>
        <v>1</v>
      </c>
      <c r="AI307" s="125">
        <f t="shared" si="88"/>
        <v>1</v>
      </c>
      <c r="AJ307" s="125" t="str">
        <f t="shared" si="89"/>
        <v>Correct</v>
      </c>
      <c r="AK307" s="125"/>
      <c r="AL307" s="115" t="s">
        <v>83</v>
      </c>
      <c r="AM307" s="115">
        <v>81</v>
      </c>
      <c r="AN307" s="115" t="s">
        <v>84</v>
      </c>
      <c r="AP307" s="115" t="s">
        <v>97</v>
      </c>
      <c r="AR307" s="115" t="s">
        <v>87</v>
      </c>
      <c r="AS307" s="115" t="s">
        <v>100</v>
      </c>
      <c r="AT307" s="115" t="s">
        <v>94</v>
      </c>
      <c r="AU307" s="115" t="s">
        <v>106</v>
      </c>
      <c r="AV307" s="115" t="s">
        <v>91</v>
      </c>
      <c r="AW307" s="115" t="s">
        <v>91</v>
      </c>
    </row>
    <row r="308" spans="1:49">
      <c r="A308" s="115">
        <v>7020349553</v>
      </c>
      <c r="E308" s="115" t="s">
        <v>21</v>
      </c>
      <c r="M308" s="115" t="s">
        <v>29</v>
      </c>
      <c r="O308" s="125"/>
      <c r="P308" s="125">
        <f t="shared" si="72"/>
        <v>2</v>
      </c>
      <c r="Q308" s="130">
        <f t="shared" si="73"/>
        <v>1.5</v>
      </c>
      <c r="R308" s="125"/>
      <c r="S308" s="125">
        <f t="shared" si="74"/>
        <v>0</v>
      </c>
      <c r="T308" s="125">
        <f t="shared" si="75"/>
        <v>0</v>
      </c>
      <c r="U308" s="125">
        <f t="shared" si="76"/>
        <v>0</v>
      </c>
      <c r="V308" s="126">
        <f t="shared" si="77"/>
        <v>1</v>
      </c>
      <c r="W308" s="126">
        <f t="shared" si="78"/>
        <v>0</v>
      </c>
      <c r="X308" s="126">
        <f t="shared" si="79"/>
        <v>0</v>
      </c>
      <c r="Y308" s="126">
        <f t="shared" si="80"/>
        <v>0</v>
      </c>
      <c r="Z308" s="126">
        <f t="shared" si="81"/>
        <v>0</v>
      </c>
      <c r="AA308" s="126">
        <f t="shared" si="82"/>
        <v>0</v>
      </c>
      <c r="AB308" s="126">
        <f t="shared" si="83"/>
        <v>0</v>
      </c>
      <c r="AC308" s="126">
        <f t="shared" si="84"/>
        <v>0</v>
      </c>
      <c r="AD308" s="126">
        <f t="shared" si="85"/>
        <v>1</v>
      </c>
      <c r="AE308" s="126">
        <f t="shared" si="86"/>
        <v>0</v>
      </c>
      <c r="AF308" s="125"/>
      <c r="AG308" s="125"/>
      <c r="AH308" s="125">
        <f t="shared" si="87"/>
        <v>2</v>
      </c>
      <c r="AI308" s="125">
        <f t="shared" si="88"/>
        <v>2</v>
      </c>
      <c r="AJ308" s="125" t="str">
        <f t="shared" si="89"/>
        <v>Correct</v>
      </c>
      <c r="AK308" s="125"/>
      <c r="AL308" s="115" t="s">
        <v>99</v>
      </c>
      <c r="AM308" s="115">
        <v>25</v>
      </c>
      <c r="AN308" s="115" t="s">
        <v>181</v>
      </c>
      <c r="AO308" s="115" t="s">
        <v>207</v>
      </c>
      <c r="AP308" s="115" t="s">
        <v>85</v>
      </c>
      <c r="AQ308" s="115" t="s">
        <v>86</v>
      </c>
      <c r="AR308" s="115" t="s">
        <v>87</v>
      </c>
      <c r="AS308" s="115" t="s">
        <v>88</v>
      </c>
      <c r="AT308" s="115" t="s">
        <v>94</v>
      </c>
      <c r="AU308" s="115" t="s">
        <v>90</v>
      </c>
      <c r="AV308" s="115" t="s">
        <v>91</v>
      </c>
      <c r="AW308" s="115" t="s">
        <v>91</v>
      </c>
    </row>
    <row r="309" spans="1:49">
      <c r="A309" s="115">
        <v>6985472460</v>
      </c>
      <c r="D309" s="115" t="s">
        <v>20</v>
      </c>
      <c r="O309" s="125"/>
      <c r="P309" s="125">
        <f t="shared" si="72"/>
        <v>1</v>
      </c>
      <c r="Q309" s="130">
        <f t="shared" si="73"/>
        <v>3</v>
      </c>
      <c r="R309" s="125"/>
      <c r="S309" s="125">
        <f t="shared" si="74"/>
        <v>0</v>
      </c>
      <c r="T309" s="125">
        <f t="shared" si="75"/>
        <v>0</v>
      </c>
      <c r="U309" s="125">
        <f t="shared" si="76"/>
        <v>1</v>
      </c>
      <c r="V309" s="126">
        <f t="shared" si="77"/>
        <v>0</v>
      </c>
      <c r="W309" s="126">
        <f t="shared" si="78"/>
        <v>0</v>
      </c>
      <c r="X309" s="126">
        <f t="shared" si="79"/>
        <v>0</v>
      </c>
      <c r="Y309" s="126">
        <f t="shared" si="80"/>
        <v>0</v>
      </c>
      <c r="Z309" s="126">
        <f t="shared" si="81"/>
        <v>0</v>
      </c>
      <c r="AA309" s="126">
        <f t="shared" si="82"/>
        <v>0</v>
      </c>
      <c r="AB309" s="126">
        <f t="shared" si="83"/>
        <v>0</v>
      </c>
      <c r="AC309" s="126">
        <f t="shared" si="84"/>
        <v>0</v>
      </c>
      <c r="AD309" s="126">
        <f t="shared" si="85"/>
        <v>0</v>
      </c>
      <c r="AE309" s="126">
        <f t="shared" si="86"/>
        <v>0</v>
      </c>
      <c r="AF309" s="125"/>
      <c r="AG309" s="125"/>
      <c r="AH309" s="125">
        <f t="shared" si="87"/>
        <v>1</v>
      </c>
      <c r="AI309" s="125">
        <f t="shared" si="88"/>
        <v>1</v>
      </c>
      <c r="AJ309" s="125" t="str">
        <f t="shared" si="89"/>
        <v>Correct</v>
      </c>
      <c r="AK309" s="125"/>
      <c r="AL309" s="115" t="s">
        <v>99</v>
      </c>
      <c r="AM309" s="115">
        <v>50</v>
      </c>
      <c r="AN309" s="115" t="s">
        <v>181</v>
      </c>
      <c r="AO309" s="115" t="s">
        <v>479</v>
      </c>
      <c r="AP309" s="115" t="s">
        <v>85</v>
      </c>
      <c r="AQ309" s="115" t="s">
        <v>91</v>
      </c>
      <c r="AR309" s="115" t="s">
        <v>108</v>
      </c>
      <c r="AS309" s="115" t="s">
        <v>93</v>
      </c>
      <c r="AT309" s="115" t="s">
        <v>105</v>
      </c>
      <c r="AU309" s="115" t="s">
        <v>98</v>
      </c>
      <c r="AV309" s="115" t="s">
        <v>91</v>
      </c>
      <c r="AW309" s="115" t="s">
        <v>91</v>
      </c>
    </row>
    <row r="310" spans="1:49">
      <c r="A310" s="115">
        <v>7020350944</v>
      </c>
      <c r="L310" s="115" t="s">
        <v>28</v>
      </c>
      <c r="O310" s="125"/>
      <c r="P310" s="125">
        <f t="shared" si="72"/>
        <v>1</v>
      </c>
      <c r="Q310" s="130">
        <f t="shared" si="73"/>
        <v>3</v>
      </c>
      <c r="R310" s="125"/>
      <c r="S310" s="125">
        <f t="shared" si="74"/>
        <v>0</v>
      </c>
      <c r="T310" s="125">
        <f t="shared" si="75"/>
        <v>0</v>
      </c>
      <c r="U310" s="125">
        <f t="shared" si="76"/>
        <v>0</v>
      </c>
      <c r="V310" s="126">
        <f t="shared" si="77"/>
        <v>0</v>
      </c>
      <c r="W310" s="126">
        <f t="shared" si="78"/>
        <v>0</v>
      </c>
      <c r="X310" s="126">
        <f t="shared" si="79"/>
        <v>0</v>
      </c>
      <c r="Y310" s="126">
        <f t="shared" si="80"/>
        <v>0</v>
      </c>
      <c r="Z310" s="126">
        <f t="shared" si="81"/>
        <v>0</v>
      </c>
      <c r="AA310" s="126">
        <f t="shared" si="82"/>
        <v>0</v>
      </c>
      <c r="AB310" s="126">
        <f t="shared" si="83"/>
        <v>0</v>
      </c>
      <c r="AC310" s="126">
        <f t="shared" si="84"/>
        <v>1</v>
      </c>
      <c r="AD310" s="126">
        <f t="shared" si="85"/>
        <v>0</v>
      </c>
      <c r="AE310" s="126">
        <f t="shared" si="86"/>
        <v>0</v>
      </c>
      <c r="AF310" s="125"/>
      <c r="AG310" s="125"/>
      <c r="AH310" s="125">
        <f t="shared" si="87"/>
        <v>1</v>
      </c>
      <c r="AI310" s="125">
        <f t="shared" si="88"/>
        <v>1</v>
      </c>
      <c r="AJ310" s="125" t="str">
        <f t="shared" si="89"/>
        <v>Correct</v>
      </c>
      <c r="AK310" s="125"/>
      <c r="AL310" s="115" t="s">
        <v>99</v>
      </c>
      <c r="AM310" s="115">
        <v>59</v>
      </c>
      <c r="AN310" s="115" t="s">
        <v>84</v>
      </c>
      <c r="AO310" s="115" t="s">
        <v>124</v>
      </c>
      <c r="AP310" s="115" t="s">
        <v>97</v>
      </c>
      <c r="AR310" s="115" t="s">
        <v>87</v>
      </c>
      <c r="AS310" s="115" t="s">
        <v>93</v>
      </c>
      <c r="AT310" s="115" t="s">
        <v>102</v>
      </c>
      <c r="AV310" s="115" t="s">
        <v>91</v>
      </c>
      <c r="AW310" s="115" t="s">
        <v>86</v>
      </c>
    </row>
    <row r="311" spans="1:49">
      <c r="A311" s="115">
        <v>7020342438</v>
      </c>
      <c r="K311" s="115" t="s">
        <v>27</v>
      </c>
      <c r="L311" s="115" t="s">
        <v>28</v>
      </c>
      <c r="O311" s="125"/>
      <c r="P311" s="125">
        <f t="shared" si="72"/>
        <v>2</v>
      </c>
      <c r="Q311" s="130">
        <f t="shared" si="73"/>
        <v>1.5</v>
      </c>
      <c r="R311" s="125"/>
      <c r="S311" s="125">
        <f t="shared" si="74"/>
        <v>0</v>
      </c>
      <c r="T311" s="125">
        <f t="shared" si="75"/>
        <v>0</v>
      </c>
      <c r="U311" s="125">
        <f t="shared" si="76"/>
        <v>0</v>
      </c>
      <c r="V311" s="126">
        <f t="shared" si="77"/>
        <v>0</v>
      </c>
      <c r="W311" s="126">
        <f t="shared" si="78"/>
        <v>0</v>
      </c>
      <c r="X311" s="126">
        <f t="shared" si="79"/>
        <v>0</v>
      </c>
      <c r="Y311" s="126">
        <f t="shared" si="80"/>
        <v>0</v>
      </c>
      <c r="Z311" s="126">
        <f t="shared" si="81"/>
        <v>0</v>
      </c>
      <c r="AA311" s="126">
        <f t="shared" si="82"/>
        <v>0</v>
      </c>
      <c r="AB311" s="126">
        <f t="shared" si="83"/>
        <v>1</v>
      </c>
      <c r="AC311" s="126">
        <f t="shared" si="84"/>
        <v>1</v>
      </c>
      <c r="AD311" s="126">
        <f t="shared" si="85"/>
        <v>0</v>
      </c>
      <c r="AE311" s="126">
        <f t="shared" si="86"/>
        <v>0</v>
      </c>
      <c r="AF311" s="125"/>
      <c r="AG311" s="125"/>
      <c r="AH311" s="125">
        <f t="shared" si="87"/>
        <v>2</v>
      </c>
      <c r="AI311" s="125">
        <f t="shared" si="88"/>
        <v>2</v>
      </c>
      <c r="AJ311" s="125" t="str">
        <f t="shared" si="89"/>
        <v>Correct</v>
      </c>
      <c r="AK311" s="125"/>
      <c r="AL311" s="115" t="s">
        <v>83</v>
      </c>
      <c r="AN311" s="115" t="s">
        <v>181</v>
      </c>
      <c r="AO311" s="115" t="s">
        <v>232</v>
      </c>
      <c r="AP311" s="115" t="s">
        <v>85</v>
      </c>
      <c r="AQ311" s="115" t="s">
        <v>86</v>
      </c>
      <c r="AR311" s="115" t="s">
        <v>139</v>
      </c>
      <c r="AS311" s="115" t="s">
        <v>96</v>
      </c>
      <c r="AT311" s="115" t="s">
        <v>94</v>
      </c>
    </row>
    <row r="312" spans="1:49">
      <c r="A312" s="115">
        <v>6985443785</v>
      </c>
      <c r="D312" s="115" t="s">
        <v>20</v>
      </c>
      <c r="I312" s="115" t="s">
        <v>25</v>
      </c>
      <c r="N312" s="115" t="s">
        <v>30</v>
      </c>
      <c r="O312" s="125"/>
      <c r="P312" s="125">
        <f t="shared" si="72"/>
        <v>3</v>
      </c>
      <c r="Q312" s="130">
        <f t="shared" si="73"/>
        <v>1</v>
      </c>
      <c r="R312" s="125"/>
      <c r="S312" s="125">
        <f t="shared" si="74"/>
        <v>0</v>
      </c>
      <c r="T312" s="125">
        <f t="shared" si="75"/>
        <v>0</v>
      </c>
      <c r="U312" s="125">
        <f t="shared" si="76"/>
        <v>1</v>
      </c>
      <c r="V312" s="126">
        <f t="shared" si="77"/>
        <v>0</v>
      </c>
      <c r="W312" s="126">
        <f t="shared" si="78"/>
        <v>0</v>
      </c>
      <c r="X312" s="126">
        <f t="shared" si="79"/>
        <v>0</v>
      </c>
      <c r="Y312" s="126">
        <f t="shared" si="80"/>
        <v>0</v>
      </c>
      <c r="Z312" s="126">
        <f t="shared" si="81"/>
        <v>1</v>
      </c>
      <c r="AA312" s="126">
        <f t="shared" si="82"/>
        <v>0</v>
      </c>
      <c r="AB312" s="126">
        <f t="shared" si="83"/>
        <v>0</v>
      </c>
      <c r="AC312" s="126">
        <f t="shared" si="84"/>
        <v>0</v>
      </c>
      <c r="AD312" s="126">
        <f t="shared" si="85"/>
        <v>0</v>
      </c>
      <c r="AE312" s="126">
        <f t="shared" si="86"/>
        <v>1</v>
      </c>
      <c r="AF312" s="125"/>
      <c r="AG312" s="125"/>
      <c r="AH312" s="125">
        <f t="shared" si="87"/>
        <v>3</v>
      </c>
      <c r="AI312" s="125">
        <f t="shared" si="88"/>
        <v>3</v>
      </c>
      <c r="AJ312" s="125" t="str">
        <f t="shared" si="89"/>
        <v>Correct</v>
      </c>
      <c r="AK312" s="125"/>
      <c r="AL312" s="115" t="s">
        <v>83</v>
      </c>
      <c r="AM312" s="115">
        <v>72</v>
      </c>
      <c r="AN312" s="115" t="s">
        <v>84</v>
      </c>
      <c r="AO312" s="115" t="s">
        <v>159</v>
      </c>
      <c r="AP312" s="115" t="s">
        <v>85</v>
      </c>
      <c r="AQ312" s="115" t="s">
        <v>86</v>
      </c>
      <c r="AR312" s="115" t="s">
        <v>87</v>
      </c>
      <c r="AT312" s="115" t="s">
        <v>89</v>
      </c>
      <c r="AU312" s="115" t="s">
        <v>106</v>
      </c>
      <c r="AV312" s="115" t="s">
        <v>91</v>
      </c>
      <c r="AW312" s="115" t="s">
        <v>86</v>
      </c>
    </row>
    <row r="313" spans="1:49">
      <c r="A313" s="115">
        <v>6985121805</v>
      </c>
      <c r="B313" s="115" t="s">
        <v>18</v>
      </c>
      <c r="E313" s="115" t="s">
        <v>21</v>
      </c>
      <c r="M313" s="115" t="s">
        <v>29</v>
      </c>
      <c r="O313" s="125"/>
      <c r="P313" s="125">
        <f t="shared" si="72"/>
        <v>3</v>
      </c>
      <c r="Q313" s="130">
        <f t="shared" si="73"/>
        <v>1</v>
      </c>
      <c r="R313" s="125"/>
      <c r="S313" s="125">
        <f t="shared" si="74"/>
        <v>1</v>
      </c>
      <c r="T313" s="125">
        <f t="shared" si="75"/>
        <v>0</v>
      </c>
      <c r="U313" s="125">
        <f t="shared" si="76"/>
        <v>0</v>
      </c>
      <c r="V313" s="126">
        <f t="shared" si="77"/>
        <v>1</v>
      </c>
      <c r="W313" s="126">
        <f t="shared" si="78"/>
        <v>0</v>
      </c>
      <c r="X313" s="126">
        <f t="shared" si="79"/>
        <v>0</v>
      </c>
      <c r="Y313" s="126">
        <f t="shared" si="80"/>
        <v>0</v>
      </c>
      <c r="Z313" s="126">
        <f t="shared" si="81"/>
        <v>0</v>
      </c>
      <c r="AA313" s="126">
        <f t="shared" si="82"/>
        <v>0</v>
      </c>
      <c r="AB313" s="126">
        <f t="shared" si="83"/>
        <v>0</v>
      </c>
      <c r="AC313" s="126">
        <f t="shared" si="84"/>
        <v>0</v>
      </c>
      <c r="AD313" s="126">
        <f t="shared" si="85"/>
        <v>1</v>
      </c>
      <c r="AE313" s="126">
        <f t="shared" si="86"/>
        <v>0</v>
      </c>
      <c r="AF313" s="125"/>
      <c r="AG313" s="125"/>
      <c r="AH313" s="125">
        <f t="shared" si="87"/>
        <v>3</v>
      </c>
      <c r="AI313" s="125">
        <f t="shared" si="88"/>
        <v>3</v>
      </c>
      <c r="AJ313" s="125" t="str">
        <f t="shared" si="89"/>
        <v>Correct</v>
      </c>
      <c r="AK313" s="125"/>
      <c r="AL313" s="115" t="s">
        <v>83</v>
      </c>
      <c r="AM313" s="115">
        <v>54</v>
      </c>
      <c r="AN313" s="115" t="s">
        <v>181</v>
      </c>
      <c r="AO313" s="115" t="s">
        <v>215</v>
      </c>
      <c r="AP313" s="115" t="s">
        <v>85</v>
      </c>
      <c r="AQ313" s="115" t="s">
        <v>86</v>
      </c>
      <c r="AR313" s="115" t="s">
        <v>87</v>
      </c>
      <c r="AS313" s="115" t="s">
        <v>93</v>
      </c>
      <c r="AT313" s="115" t="s">
        <v>89</v>
      </c>
      <c r="AU313" s="115" t="s">
        <v>90</v>
      </c>
      <c r="AV313" s="115" t="s">
        <v>91</v>
      </c>
      <c r="AW313" s="115" t="s">
        <v>91</v>
      </c>
    </row>
    <row r="314" spans="1:49">
      <c r="A314" s="115">
        <v>7020355873</v>
      </c>
      <c r="E314" s="115" t="s">
        <v>21</v>
      </c>
      <c r="M314" s="115" t="s">
        <v>29</v>
      </c>
      <c r="O314" s="125"/>
      <c r="P314" s="125">
        <f t="shared" si="72"/>
        <v>2</v>
      </c>
      <c r="Q314" s="130">
        <f t="shared" si="73"/>
        <v>1.5</v>
      </c>
      <c r="R314" s="125"/>
      <c r="S314" s="125">
        <f t="shared" si="74"/>
        <v>0</v>
      </c>
      <c r="T314" s="125">
        <f t="shared" si="75"/>
        <v>0</v>
      </c>
      <c r="U314" s="125">
        <f t="shared" si="76"/>
        <v>0</v>
      </c>
      <c r="V314" s="126">
        <f t="shared" si="77"/>
        <v>1</v>
      </c>
      <c r="W314" s="126">
        <f t="shared" si="78"/>
        <v>0</v>
      </c>
      <c r="X314" s="126">
        <f t="shared" si="79"/>
        <v>0</v>
      </c>
      <c r="Y314" s="126">
        <f t="shared" si="80"/>
        <v>0</v>
      </c>
      <c r="Z314" s="126">
        <f t="shared" si="81"/>
        <v>0</v>
      </c>
      <c r="AA314" s="126">
        <f t="shared" si="82"/>
        <v>0</v>
      </c>
      <c r="AB314" s="126">
        <f t="shared" si="83"/>
        <v>0</v>
      </c>
      <c r="AC314" s="126">
        <f t="shared" si="84"/>
        <v>0</v>
      </c>
      <c r="AD314" s="126">
        <f t="shared" si="85"/>
        <v>1</v>
      </c>
      <c r="AE314" s="126">
        <f t="shared" si="86"/>
        <v>0</v>
      </c>
      <c r="AF314" s="125"/>
      <c r="AG314" s="125"/>
      <c r="AH314" s="125">
        <f t="shared" si="87"/>
        <v>2</v>
      </c>
      <c r="AI314" s="125">
        <f t="shared" si="88"/>
        <v>2</v>
      </c>
      <c r="AJ314" s="125" t="str">
        <f t="shared" si="89"/>
        <v>Correct</v>
      </c>
      <c r="AK314" s="125"/>
      <c r="AL314" s="115" t="s">
        <v>99</v>
      </c>
      <c r="AM314" s="115">
        <v>61</v>
      </c>
      <c r="AN314" s="115" t="s">
        <v>181</v>
      </c>
      <c r="AO314" s="115" t="s">
        <v>206</v>
      </c>
      <c r="AP314" s="115" t="s">
        <v>85</v>
      </c>
      <c r="AQ314" s="115" t="s">
        <v>86</v>
      </c>
      <c r="AR314" s="115" t="s">
        <v>87</v>
      </c>
      <c r="AS314" s="115" t="s">
        <v>93</v>
      </c>
      <c r="AT314" s="115" t="s">
        <v>94</v>
      </c>
      <c r="AU314" s="115" t="s">
        <v>113</v>
      </c>
      <c r="AV314" s="115" t="s">
        <v>91</v>
      </c>
      <c r="AW314" s="115" t="s">
        <v>91</v>
      </c>
    </row>
    <row r="315" spans="1:49">
      <c r="A315" s="115">
        <v>7044865350</v>
      </c>
      <c r="C315" s="115" t="s">
        <v>19</v>
      </c>
      <c r="O315" s="125"/>
      <c r="P315" s="125">
        <f t="shared" si="72"/>
        <v>1</v>
      </c>
      <c r="Q315" s="130">
        <f t="shared" si="73"/>
        <v>3</v>
      </c>
      <c r="R315" s="125"/>
      <c r="S315" s="125">
        <f t="shared" si="74"/>
        <v>0</v>
      </c>
      <c r="T315" s="125">
        <f t="shared" si="75"/>
        <v>1</v>
      </c>
      <c r="U315" s="125">
        <f t="shared" si="76"/>
        <v>0</v>
      </c>
      <c r="V315" s="126">
        <f t="shared" si="77"/>
        <v>0</v>
      </c>
      <c r="W315" s="126">
        <f t="shared" si="78"/>
        <v>0</v>
      </c>
      <c r="X315" s="126">
        <f t="shared" si="79"/>
        <v>0</v>
      </c>
      <c r="Y315" s="126">
        <f t="shared" si="80"/>
        <v>0</v>
      </c>
      <c r="Z315" s="126">
        <f t="shared" si="81"/>
        <v>0</v>
      </c>
      <c r="AA315" s="126">
        <f t="shared" si="82"/>
        <v>0</v>
      </c>
      <c r="AB315" s="126">
        <f t="shared" si="83"/>
        <v>0</v>
      </c>
      <c r="AC315" s="126">
        <f t="shared" si="84"/>
        <v>0</v>
      </c>
      <c r="AD315" s="126">
        <f t="shared" si="85"/>
        <v>0</v>
      </c>
      <c r="AE315" s="126">
        <f t="shared" si="86"/>
        <v>0</v>
      </c>
      <c r="AF315" s="125"/>
      <c r="AG315" s="125"/>
      <c r="AH315" s="125">
        <f t="shared" si="87"/>
        <v>1</v>
      </c>
      <c r="AI315" s="125">
        <f t="shared" si="88"/>
        <v>1</v>
      </c>
      <c r="AJ315" s="125" t="str">
        <f t="shared" si="89"/>
        <v>Correct</v>
      </c>
      <c r="AK315" s="125"/>
      <c r="AL315" s="115" t="s">
        <v>83</v>
      </c>
      <c r="AM315" s="115">
        <v>56</v>
      </c>
      <c r="AN315" s="115" t="s">
        <v>84</v>
      </c>
      <c r="AO315" s="115" t="s">
        <v>138</v>
      </c>
      <c r="AP315" s="115" t="s">
        <v>97</v>
      </c>
      <c r="AQ315" s="115" t="s">
        <v>86</v>
      </c>
      <c r="AR315" s="115" t="s">
        <v>87</v>
      </c>
      <c r="AS315" s="115" t="s">
        <v>100</v>
      </c>
      <c r="AT315" s="115" t="s">
        <v>89</v>
      </c>
      <c r="AU315" s="115" t="s">
        <v>98</v>
      </c>
      <c r="AV315" s="115" t="s">
        <v>91</v>
      </c>
      <c r="AW315" s="115" t="s">
        <v>91</v>
      </c>
    </row>
    <row r="316" spans="1:49">
      <c r="A316" s="115">
        <v>5609561457</v>
      </c>
      <c r="N316" s="115" t="s">
        <v>30</v>
      </c>
      <c r="O316" s="125"/>
      <c r="P316" s="125">
        <f t="shared" si="72"/>
        <v>1</v>
      </c>
      <c r="Q316" s="130">
        <f t="shared" si="73"/>
        <v>3</v>
      </c>
      <c r="R316" s="125"/>
      <c r="S316" s="125">
        <f t="shared" si="74"/>
        <v>0</v>
      </c>
      <c r="T316" s="125">
        <f t="shared" si="75"/>
        <v>0</v>
      </c>
      <c r="U316" s="125">
        <f t="shared" si="76"/>
        <v>0</v>
      </c>
      <c r="V316" s="126">
        <f t="shared" si="77"/>
        <v>0</v>
      </c>
      <c r="W316" s="126">
        <f t="shared" si="78"/>
        <v>0</v>
      </c>
      <c r="X316" s="126">
        <f t="shared" si="79"/>
        <v>0</v>
      </c>
      <c r="Y316" s="126">
        <f t="shared" si="80"/>
        <v>0</v>
      </c>
      <c r="Z316" s="126">
        <f t="shared" si="81"/>
        <v>0</v>
      </c>
      <c r="AA316" s="126">
        <f t="shared" si="82"/>
        <v>0</v>
      </c>
      <c r="AB316" s="126">
        <f t="shared" si="83"/>
        <v>0</v>
      </c>
      <c r="AC316" s="126">
        <f t="shared" si="84"/>
        <v>0</v>
      </c>
      <c r="AD316" s="126">
        <f t="shared" si="85"/>
        <v>0</v>
      </c>
      <c r="AE316" s="126">
        <f t="shared" si="86"/>
        <v>1</v>
      </c>
      <c r="AF316" s="125"/>
      <c r="AG316" s="125"/>
      <c r="AH316" s="125">
        <f t="shared" si="87"/>
        <v>1</v>
      </c>
      <c r="AI316" s="125">
        <f t="shared" si="88"/>
        <v>1</v>
      </c>
      <c r="AJ316" s="125" t="str">
        <f t="shared" si="89"/>
        <v>Correct</v>
      </c>
      <c r="AK316" s="125"/>
      <c r="AL316" s="115" t="s">
        <v>83</v>
      </c>
      <c r="AM316" s="115">
        <v>29</v>
      </c>
      <c r="AN316" s="115" t="s">
        <v>181</v>
      </c>
      <c r="AO316" s="115" t="s">
        <v>189</v>
      </c>
      <c r="AP316" s="115" t="s">
        <v>85</v>
      </c>
      <c r="AQ316" s="115" t="s">
        <v>86</v>
      </c>
      <c r="AR316" s="115" t="s">
        <v>87</v>
      </c>
      <c r="AS316" s="115" t="s">
        <v>101</v>
      </c>
      <c r="AT316" s="115" t="s">
        <v>111</v>
      </c>
      <c r="AU316" s="115" t="s">
        <v>90</v>
      </c>
      <c r="AV316" s="115" t="s">
        <v>91</v>
      </c>
      <c r="AW316" s="115" t="s">
        <v>91</v>
      </c>
    </row>
    <row r="317" spans="1:49">
      <c r="A317" s="115">
        <v>7020347904</v>
      </c>
      <c r="K317" s="115" t="s">
        <v>27</v>
      </c>
      <c r="L317" s="115" t="s">
        <v>28</v>
      </c>
      <c r="O317" s="125"/>
      <c r="P317" s="125">
        <f t="shared" si="72"/>
        <v>2</v>
      </c>
      <c r="Q317" s="130">
        <f t="shared" si="73"/>
        <v>1.5</v>
      </c>
      <c r="R317" s="125"/>
      <c r="S317" s="125">
        <f t="shared" si="74"/>
        <v>0</v>
      </c>
      <c r="T317" s="125">
        <f t="shared" si="75"/>
        <v>0</v>
      </c>
      <c r="U317" s="125">
        <f t="shared" si="76"/>
        <v>0</v>
      </c>
      <c r="V317" s="126">
        <f t="shared" si="77"/>
        <v>0</v>
      </c>
      <c r="W317" s="126">
        <f t="shared" si="78"/>
        <v>0</v>
      </c>
      <c r="X317" s="126">
        <f t="shared" si="79"/>
        <v>0</v>
      </c>
      <c r="Y317" s="126">
        <f t="shared" si="80"/>
        <v>0</v>
      </c>
      <c r="Z317" s="126">
        <f t="shared" si="81"/>
        <v>0</v>
      </c>
      <c r="AA317" s="126">
        <f t="shared" si="82"/>
        <v>0</v>
      </c>
      <c r="AB317" s="126">
        <f t="shared" si="83"/>
        <v>1</v>
      </c>
      <c r="AC317" s="126">
        <f t="shared" si="84"/>
        <v>1</v>
      </c>
      <c r="AD317" s="126">
        <f t="shared" si="85"/>
        <v>0</v>
      </c>
      <c r="AE317" s="126">
        <f t="shared" si="86"/>
        <v>0</v>
      </c>
      <c r="AF317" s="125"/>
      <c r="AG317" s="125"/>
      <c r="AH317" s="125">
        <f t="shared" si="87"/>
        <v>2</v>
      </c>
      <c r="AI317" s="125">
        <f t="shared" si="88"/>
        <v>2</v>
      </c>
      <c r="AJ317" s="125" t="str">
        <f t="shared" si="89"/>
        <v>Correct</v>
      </c>
      <c r="AK317" s="125"/>
      <c r="AL317" s="115" t="s">
        <v>83</v>
      </c>
      <c r="AM317" s="115">
        <v>28</v>
      </c>
      <c r="AN317" s="115" t="s">
        <v>181</v>
      </c>
      <c r="AP317" s="115" t="s">
        <v>85</v>
      </c>
      <c r="AQ317" s="115" t="s">
        <v>86</v>
      </c>
      <c r="AR317" s="115" t="s">
        <v>87</v>
      </c>
      <c r="AT317" s="115" t="s">
        <v>102</v>
      </c>
      <c r="AU317" s="115" t="s">
        <v>98</v>
      </c>
      <c r="AV317" s="115" t="s">
        <v>91</v>
      </c>
      <c r="AW317" s="115" t="s">
        <v>91</v>
      </c>
    </row>
    <row r="318" spans="1:49">
      <c r="A318" s="115">
        <v>7020342683</v>
      </c>
      <c r="C318" s="115" t="s">
        <v>19</v>
      </c>
      <c r="F318" s="115" t="s">
        <v>22</v>
      </c>
      <c r="L318" s="115" t="s">
        <v>28</v>
      </c>
      <c r="O318" s="125"/>
      <c r="P318" s="125">
        <f t="shared" si="72"/>
        <v>3</v>
      </c>
      <c r="Q318" s="130">
        <f t="shared" si="73"/>
        <v>1</v>
      </c>
      <c r="R318" s="125"/>
      <c r="S318" s="125">
        <f t="shared" si="74"/>
        <v>0</v>
      </c>
      <c r="T318" s="125">
        <f t="shared" si="75"/>
        <v>1</v>
      </c>
      <c r="U318" s="125">
        <f t="shared" si="76"/>
        <v>0</v>
      </c>
      <c r="V318" s="126">
        <f t="shared" si="77"/>
        <v>0</v>
      </c>
      <c r="W318" s="126">
        <f t="shared" si="78"/>
        <v>1</v>
      </c>
      <c r="X318" s="126">
        <f t="shared" si="79"/>
        <v>0</v>
      </c>
      <c r="Y318" s="126">
        <f t="shared" si="80"/>
        <v>0</v>
      </c>
      <c r="Z318" s="126">
        <f t="shared" si="81"/>
        <v>0</v>
      </c>
      <c r="AA318" s="126">
        <f t="shared" si="82"/>
        <v>0</v>
      </c>
      <c r="AB318" s="126">
        <f t="shared" si="83"/>
        <v>0</v>
      </c>
      <c r="AC318" s="126">
        <f t="shared" si="84"/>
        <v>1</v>
      </c>
      <c r="AD318" s="126">
        <f t="shared" si="85"/>
        <v>0</v>
      </c>
      <c r="AE318" s="126">
        <f t="shared" si="86"/>
        <v>0</v>
      </c>
      <c r="AF318" s="125"/>
      <c r="AG318" s="125"/>
      <c r="AH318" s="125">
        <f t="shared" si="87"/>
        <v>3</v>
      </c>
      <c r="AI318" s="125">
        <f t="shared" si="88"/>
        <v>3</v>
      </c>
      <c r="AJ318" s="125" t="str">
        <f t="shared" si="89"/>
        <v>Correct</v>
      </c>
      <c r="AK318" s="125"/>
      <c r="AL318" s="115" t="s">
        <v>99</v>
      </c>
      <c r="AM318" s="115">
        <v>17</v>
      </c>
      <c r="AN318" s="115" t="s">
        <v>181</v>
      </c>
      <c r="AO318" s="115" t="s">
        <v>207</v>
      </c>
      <c r="AP318" s="115" t="s">
        <v>85</v>
      </c>
      <c r="AR318" s="115" t="s">
        <v>87</v>
      </c>
      <c r="AT318" s="115" t="s">
        <v>112</v>
      </c>
      <c r="AU318" s="115" t="s">
        <v>98</v>
      </c>
      <c r="AV318" s="115" t="s">
        <v>91</v>
      </c>
      <c r="AW318" s="115" t="s">
        <v>91</v>
      </c>
    </row>
    <row r="319" spans="1:49">
      <c r="A319" s="115">
        <v>7020349293</v>
      </c>
      <c r="C319" s="115" t="s">
        <v>19</v>
      </c>
      <c r="D319" s="115" t="s">
        <v>20</v>
      </c>
      <c r="F319" s="115" t="s">
        <v>22</v>
      </c>
      <c r="H319" s="115" t="s">
        <v>24</v>
      </c>
      <c r="J319" s="115" t="s">
        <v>26</v>
      </c>
      <c r="K319" s="115" t="s">
        <v>27</v>
      </c>
      <c r="L319" s="115" t="s">
        <v>28</v>
      </c>
      <c r="O319" s="125"/>
      <c r="P319" s="125">
        <f t="shared" si="72"/>
        <v>7</v>
      </c>
      <c r="Q319" s="130">
        <f t="shared" si="73"/>
        <v>0.42857142857142855</v>
      </c>
      <c r="R319" s="125"/>
      <c r="S319" s="125">
        <f t="shared" si="74"/>
        <v>0</v>
      </c>
      <c r="T319" s="125">
        <f t="shared" si="75"/>
        <v>0.42857142857142855</v>
      </c>
      <c r="U319" s="125">
        <f t="shared" si="76"/>
        <v>0.42857142857142855</v>
      </c>
      <c r="V319" s="126">
        <f t="shared" si="77"/>
        <v>0</v>
      </c>
      <c r="W319" s="126">
        <f t="shared" si="78"/>
        <v>0.42857142857142855</v>
      </c>
      <c r="X319" s="126">
        <f t="shared" si="79"/>
        <v>0</v>
      </c>
      <c r="Y319" s="126">
        <f t="shared" si="80"/>
        <v>0.42857142857142855</v>
      </c>
      <c r="Z319" s="126">
        <f t="shared" si="81"/>
        <v>0</v>
      </c>
      <c r="AA319" s="126">
        <f t="shared" si="82"/>
        <v>0.42857142857142855</v>
      </c>
      <c r="AB319" s="126">
        <f t="shared" si="83"/>
        <v>0.42857142857142855</v>
      </c>
      <c r="AC319" s="126">
        <f t="shared" si="84"/>
        <v>0.42857142857142855</v>
      </c>
      <c r="AD319" s="126">
        <f t="shared" si="85"/>
        <v>0</v>
      </c>
      <c r="AE319" s="126">
        <f t="shared" si="86"/>
        <v>0</v>
      </c>
      <c r="AF319" s="125"/>
      <c r="AG319" s="125"/>
      <c r="AH319" s="125">
        <f t="shared" si="87"/>
        <v>2.9999999999999996</v>
      </c>
      <c r="AI319" s="125">
        <f t="shared" si="88"/>
        <v>7</v>
      </c>
      <c r="AJ319" s="125" t="str">
        <f t="shared" si="89"/>
        <v>Correct</v>
      </c>
      <c r="AK319" s="125"/>
      <c r="AL319" s="115" t="s">
        <v>83</v>
      </c>
      <c r="AM319" s="115">
        <v>37</v>
      </c>
      <c r="AN319" s="115" t="s">
        <v>181</v>
      </c>
      <c r="AO319" s="115" t="s">
        <v>193</v>
      </c>
      <c r="AP319" s="115" t="s">
        <v>85</v>
      </c>
      <c r="AQ319" s="115" t="s">
        <v>86</v>
      </c>
      <c r="AR319" s="115" t="s">
        <v>87</v>
      </c>
      <c r="AS319" s="115" t="s">
        <v>101</v>
      </c>
      <c r="AT319" s="115" t="s">
        <v>94</v>
      </c>
      <c r="AU319" s="115" t="s">
        <v>90</v>
      </c>
      <c r="AV319" s="115" t="s">
        <v>91</v>
      </c>
      <c r="AW319" s="115" t="s">
        <v>91</v>
      </c>
    </row>
    <row r="320" spans="1:49">
      <c r="A320" s="115">
        <v>6985412326</v>
      </c>
      <c r="D320" s="115" t="s">
        <v>20</v>
      </c>
      <c r="E320" s="115" t="s">
        <v>21</v>
      </c>
      <c r="K320" s="115" t="s">
        <v>27</v>
      </c>
      <c r="O320" s="125"/>
      <c r="P320" s="125">
        <f t="shared" si="72"/>
        <v>3</v>
      </c>
      <c r="Q320" s="130">
        <f t="shared" si="73"/>
        <v>1</v>
      </c>
      <c r="R320" s="125"/>
      <c r="S320" s="125">
        <f t="shared" si="74"/>
        <v>0</v>
      </c>
      <c r="T320" s="125">
        <f t="shared" si="75"/>
        <v>0</v>
      </c>
      <c r="U320" s="125">
        <f t="shared" si="76"/>
        <v>1</v>
      </c>
      <c r="V320" s="126">
        <f t="shared" si="77"/>
        <v>1</v>
      </c>
      <c r="W320" s="126">
        <f t="shared" si="78"/>
        <v>0</v>
      </c>
      <c r="X320" s="126">
        <f t="shared" si="79"/>
        <v>0</v>
      </c>
      <c r="Y320" s="126">
        <f t="shared" si="80"/>
        <v>0</v>
      </c>
      <c r="Z320" s="126">
        <f t="shared" si="81"/>
        <v>0</v>
      </c>
      <c r="AA320" s="126">
        <f t="shared" si="82"/>
        <v>0</v>
      </c>
      <c r="AB320" s="126">
        <f t="shared" si="83"/>
        <v>1</v>
      </c>
      <c r="AC320" s="126">
        <f t="shared" si="84"/>
        <v>0</v>
      </c>
      <c r="AD320" s="126">
        <f t="shared" si="85"/>
        <v>0</v>
      </c>
      <c r="AE320" s="126">
        <f t="shared" si="86"/>
        <v>0</v>
      </c>
      <c r="AF320" s="125"/>
      <c r="AG320" s="125"/>
      <c r="AH320" s="125">
        <f t="shared" si="87"/>
        <v>3</v>
      </c>
      <c r="AI320" s="125">
        <f t="shared" si="88"/>
        <v>3</v>
      </c>
      <c r="AJ320" s="125" t="str">
        <f t="shared" si="89"/>
        <v>Correct</v>
      </c>
      <c r="AK320" s="125"/>
      <c r="AL320" s="115" t="s">
        <v>99</v>
      </c>
      <c r="AM320" s="115">
        <v>77</v>
      </c>
      <c r="AN320" s="115" t="s">
        <v>181</v>
      </c>
      <c r="AP320" s="115" t="s">
        <v>85</v>
      </c>
      <c r="AR320" s="115" t="s">
        <v>87</v>
      </c>
      <c r="AS320" s="115" t="s">
        <v>101</v>
      </c>
      <c r="AT320" s="115" t="s">
        <v>102</v>
      </c>
      <c r="AU320" s="115" t="s">
        <v>106</v>
      </c>
      <c r="AV320" s="115" t="s">
        <v>91</v>
      </c>
    </row>
    <row r="321" spans="1:49">
      <c r="A321" s="115">
        <v>7020353843</v>
      </c>
      <c r="E321" s="115" t="s">
        <v>21</v>
      </c>
      <c r="K321" s="115" t="s">
        <v>27</v>
      </c>
      <c r="L321" s="115" t="s">
        <v>28</v>
      </c>
      <c r="O321" s="125"/>
      <c r="P321" s="125">
        <f t="shared" si="72"/>
        <v>3</v>
      </c>
      <c r="Q321" s="130">
        <f t="shared" si="73"/>
        <v>1</v>
      </c>
      <c r="R321" s="125"/>
      <c r="S321" s="125">
        <f t="shared" si="74"/>
        <v>0</v>
      </c>
      <c r="T321" s="125">
        <f t="shared" si="75"/>
        <v>0</v>
      </c>
      <c r="U321" s="125">
        <f t="shared" si="76"/>
        <v>0</v>
      </c>
      <c r="V321" s="126">
        <f t="shared" si="77"/>
        <v>1</v>
      </c>
      <c r="W321" s="126">
        <f t="shared" si="78"/>
        <v>0</v>
      </c>
      <c r="X321" s="126">
        <f t="shared" si="79"/>
        <v>0</v>
      </c>
      <c r="Y321" s="126">
        <f t="shared" si="80"/>
        <v>0</v>
      </c>
      <c r="Z321" s="126">
        <f t="shared" si="81"/>
        <v>0</v>
      </c>
      <c r="AA321" s="126">
        <f t="shared" si="82"/>
        <v>0</v>
      </c>
      <c r="AB321" s="126">
        <f t="shared" si="83"/>
        <v>1</v>
      </c>
      <c r="AC321" s="126">
        <f t="shared" si="84"/>
        <v>1</v>
      </c>
      <c r="AD321" s="126">
        <f t="shared" si="85"/>
        <v>0</v>
      </c>
      <c r="AE321" s="126">
        <f t="shared" si="86"/>
        <v>0</v>
      </c>
      <c r="AF321" s="125"/>
      <c r="AG321" s="125"/>
      <c r="AH321" s="125">
        <f t="shared" si="87"/>
        <v>3</v>
      </c>
      <c r="AI321" s="125">
        <f t="shared" si="88"/>
        <v>3</v>
      </c>
      <c r="AJ321" s="125" t="str">
        <f t="shared" si="89"/>
        <v>Correct</v>
      </c>
      <c r="AK321" s="125"/>
      <c r="AL321" s="115" t="s">
        <v>99</v>
      </c>
      <c r="AM321" s="115">
        <v>29</v>
      </c>
      <c r="AN321" s="115" t="s">
        <v>181</v>
      </c>
      <c r="AO321" s="115" t="s">
        <v>207</v>
      </c>
      <c r="AP321" s="115" t="s">
        <v>85</v>
      </c>
      <c r="AQ321" s="115" t="s">
        <v>86</v>
      </c>
      <c r="AR321" s="115" t="s">
        <v>87</v>
      </c>
      <c r="AS321" s="115" t="s">
        <v>104</v>
      </c>
      <c r="AT321" s="115" t="s">
        <v>89</v>
      </c>
      <c r="AU321" s="115" t="s">
        <v>113</v>
      </c>
      <c r="AW321" s="115" t="s">
        <v>91</v>
      </c>
    </row>
    <row r="322" spans="1:49">
      <c r="A322" s="115">
        <v>5587387013</v>
      </c>
      <c r="E322" s="115" t="s">
        <v>21</v>
      </c>
      <c r="J322" s="115" t="s">
        <v>26</v>
      </c>
      <c r="N322" s="115" t="s">
        <v>30</v>
      </c>
      <c r="O322" s="125"/>
      <c r="P322" s="125">
        <f t="shared" ref="P322:P385" si="90">COUNTA(B322:N322)</f>
        <v>3</v>
      </c>
      <c r="Q322" s="130">
        <f t="shared" ref="Q322:Q385" si="91">3/P322</f>
        <v>1</v>
      </c>
      <c r="R322" s="125"/>
      <c r="S322" s="125">
        <f t="shared" ref="S322:S385" si="92">IF($P322&lt;3,IF($B322=$B$1,1,0),IF($B322=$B$1,$Q322,0))</f>
        <v>0</v>
      </c>
      <c r="T322" s="125">
        <f t="shared" ref="T322:T385" si="93">IF($P322&lt;3,IF($C322=$C$1,1,0),IF($C322=$C$1,$Q322,0))</f>
        <v>0</v>
      </c>
      <c r="U322" s="125">
        <f t="shared" ref="U322:U385" si="94">IF($P322&lt;3,IF($D322=$D$1,1,0),IF($D322=$D$1,$Q322,0))</f>
        <v>0</v>
      </c>
      <c r="V322" s="126">
        <f t="shared" ref="V322:V385" si="95">IF($P322&lt;3,IF($E322=$E$1,1,0),IF($E322=$E$1,$Q322,0))</f>
        <v>1</v>
      </c>
      <c r="W322" s="126">
        <f t="shared" ref="W322:W385" si="96">IF($P322&lt;3,IF($F322=$F$1,1,0),IF($F322=$F$1,$Q322,0))</f>
        <v>0</v>
      </c>
      <c r="X322" s="126">
        <f t="shared" ref="X322:X385" si="97">IF($P322&lt;3,IF($G322=$G$1,1,0),IF($G322=$G$1,$Q322,0))</f>
        <v>0</v>
      </c>
      <c r="Y322" s="126">
        <f t="shared" ref="Y322:Y385" si="98">IF($P322&lt;3,IF($H322=$H$1,1,0),IF($H322=$H$1,$Q322,0))</f>
        <v>0</v>
      </c>
      <c r="Z322" s="126">
        <f t="shared" ref="Z322:Z385" si="99">IF($P322&lt;3,IF($I322=$I$1,1,0),IF($I322=$I$1,$Q322,0))</f>
        <v>0</v>
      </c>
      <c r="AA322" s="126">
        <f t="shared" ref="AA322:AA385" si="100">IF($P322&lt;3,IF($J322=$J$1,1,0),IF($J322=$J$1,$Q322,0))</f>
        <v>1</v>
      </c>
      <c r="AB322" s="126">
        <f t="shared" ref="AB322:AB385" si="101">IF($P322&lt;3,IF($K322=$K$1,1,0),IF($K322=$K$1,$Q322,0))</f>
        <v>0</v>
      </c>
      <c r="AC322" s="126">
        <f t="shared" ref="AC322:AC385" si="102">IF($P322&lt;3,IF($L322=$L$1,1,0),IF($L322=$L$1,$Q322,0))</f>
        <v>0</v>
      </c>
      <c r="AD322" s="126">
        <f t="shared" ref="AD322:AD385" si="103">IF($P322&lt;3,IF($M322=$M$1,1,0),IF($M322=$M$1,$Q322,0))</f>
        <v>0</v>
      </c>
      <c r="AE322" s="126">
        <f t="shared" ref="AE322:AE385" si="104">IF($P322&lt;3,IF($N322=$N$1,1,0),IF($N322=$N$1,$Q322,0))</f>
        <v>1</v>
      </c>
      <c r="AF322" s="125"/>
      <c r="AG322" s="125"/>
      <c r="AH322" s="125">
        <f t="shared" ref="AH322:AH385" si="105">SUM(S322:AE322)</f>
        <v>3</v>
      </c>
      <c r="AI322" s="125">
        <f t="shared" ref="AI322:AI385" si="106">P322</f>
        <v>3</v>
      </c>
      <c r="AJ322" s="125" t="str">
        <f t="shared" ref="AJ322:AJ385" si="107">IF(AH322=AI322,"Correct",IF(AH322=3,"Correct","Wrong"))</f>
        <v>Correct</v>
      </c>
      <c r="AK322" s="125"/>
      <c r="AL322" s="115" t="s">
        <v>83</v>
      </c>
      <c r="AM322" s="115">
        <v>60</v>
      </c>
      <c r="AN322" s="115" t="s">
        <v>181</v>
      </c>
      <c r="AO322" s="115" t="s">
        <v>234</v>
      </c>
      <c r="AP322" s="115" t="s">
        <v>85</v>
      </c>
      <c r="AQ322" s="115" t="s">
        <v>86</v>
      </c>
      <c r="AR322" s="115" t="s">
        <v>87</v>
      </c>
      <c r="AS322" s="115" t="s">
        <v>88</v>
      </c>
      <c r="AT322" s="115" t="s">
        <v>89</v>
      </c>
      <c r="AU322" s="115" t="s">
        <v>90</v>
      </c>
      <c r="AV322" s="115" t="s">
        <v>91</v>
      </c>
      <c r="AW322" s="115" t="s">
        <v>91</v>
      </c>
    </row>
    <row r="323" spans="1:49">
      <c r="A323" s="115">
        <v>6985449480</v>
      </c>
      <c r="D323" s="115" t="s">
        <v>20</v>
      </c>
      <c r="J323" s="115" t="s">
        <v>26</v>
      </c>
      <c r="N323" s="115" t="s">
        <v>30</v>
      </c>
      <c r="O323" s="125"/>
      <c r="P323" s="125">
        <f t="shared" si="90"/>
        <v>3</v>
      </c>
      <c r="Q323" s="130">
        <f t="shared" si="91"/>
        <v>1</v>
      </c>
      <c r="R323" s="125"/>
      <c r="S323" s="125">
        <f t="shared" si="92"/>
        <v>0</v>
      </c>
      <c r="T323" s="125">
        <f t="shared" si="93"/>
        <v>0</v>
      </c>
      <c r="U323" s="125">
        <f t="shared" si="94"/>
        <v>1</v>
      </c>
      <c r="V323" s="126">
        <f t="shared" si="95"/>
        <v>0</v>
      </c>
      <c r="W323" s="126">
        <f t="shared" si="96"/>
        <v>0</v>
      </c>
      <c r="X323" s="126">
        <f t="shared" si="97"/>
        <v>0</v>
      </c>
      <c r="Y323" s="126">
        <f t="shared" si="98"/>
        <v>0</v>
      </c>
      <c r="Z323" s="126">
        <f t="shared" si="99"/>
        <v>0</v>
      </c>
      <c r="AA323" s="126">
        <f t="shared" si="100"/>
        <v>1</v>
      </c>
      <c r="AB323" s="126">
        <f t="shared" si="101"/>
        <v>0</v>
      </c>
      <c r="AC323" s="126">
        <f t="shared" si="102"/>
        <v>0</v>
      </c>
      <c r="AD323" s="126">
        <f t="shared" si="103"/>
        <v>0</v>
      </c>
      <c r="AE323" s="126">
        <f t="shared" si="104"/>
        <v>1</v>
      </c>
      <c r="AF323" s="125"/>
      <c r="AG323" s="125"/>
      <c r="AH323" s="125">
        <f t="shared" si="105"/>
        <v>3</v>
      </c>
      <c r="AI323" s="125">
        <f t="shared" si="106"/>
        <v>3</v>
      </c>
      <c r="AJ323" s="125" t="str">
        <f t="shared" si="107"/>
        <v>Correct</v>
      </c>
      <c r="AK323" s="125"/>
      <c r="AL323" s="115" t="s">
        <v>83</v>
      </c>
      <c r="AM323" s="115">
        <v>50</v>
      </c>
      <c r="AN323" s="115" t="s">
        <v>181</v>
      </c>
      <c r="AO323" s="115" t="s">
        <v>239</v>
      </c>
      <c r="AP323" s="115" t="s">
        <v>85</v>
      </c>
      <c r="AQ323" s="115" t="s">
        <v>91</v>
      </c>
      <c r="AR323" s="115" t="s">
        <v>137</v>
      </c>
      <c r="AS323" s="115" t="s">
        <v>96</v>
      </c>
      <c r="AT323" s="115" t="s">
        <v>109</v>
      </c>
      <c r="AU323" s="115" t="s">
        <v>90</v>
      </c>
      <c r="AV323" s="115" t="s">
        <v>91</v>
      </c>
      <c r="AW323" s="115" t="s">
        <v>91</v>
      </c>
    </row>
    <row r="324" spans="1:49">
      <c r="A324" s="115">
        <v>5584572447</v>
      </c>
      <c r="E324" s="115" t="s">
        <v>21</v>
      </c>
      <c r="O324" s="125"/>
      <c r="P324" s="125">
        <f t="shared" si="90"/>
        <v>1</v>
      </c>
      <c r="Q324" s="130">
        <f t="shared" si="91"/>
        <v>3</v>
      </c>
      <c r="R324" s="125"/>
      <c r="S324" s="125">
        <f t="shared" si="92"/>
        <v>0</v>
      </c>
      <c r="T324" s="125">
        <f t="shared" si="93"/>
        <v>0</v>
      </c>
      <c r="U324" s="125">
        <f t="shared" si="94"/>
        <v>0</v>
      </c>
      <c r="V324" s="126">
        <f t="shared" si="95"/>
        <v>1</v>
      </c>
      <c r="W324" s="126">
        <f t="shared" si="96"/>
        <v>0</v>
      </c>
      <c r="X324" s="126">
        <f t="shared" si="97"/>
        <v>0</v>
      </c>
      <c r="Y324" s="126">
        <f t="shared" si="98"/>
        <v>0</v>
      </c>
      <c r="Z324" s="126">
        <f t="shared" si="99"/>
        <v>0</v>
      </c>
      <c r="AA324" s="126">
        <f t="shared" si="100"/>
        <v>0</v>
      </c>
      <c r="AB324" s="126">
        <f t="shared" si="101"/>
        <v>0</v>
      </c>
      <c r="AC324" s="126">
        <f t="shared" si="102"/>
        <v>0</v>
      </c>
      <c r="AD324" s="126">
        <f t="shared" si="103"/>
        <v>0</v>
      </c>
      <c r="AE324" s="126">
        <f t="shared" si="104"/>
        <v>0</v>
      </c>
      <c r="AF324" s="125"/>
      <c r="AG324" s="125"/>
      <c r="AH324" s="125">
        <f t="shared" si="105"/>
        <v>1</v>
      </c>
      <c r="AI324" s="125">
        <f t="shared" si="106"/>
        <v>1</v>
      </c>
      <c r="AJ324" s="125" t="str">
        <f t="shared" si="107"/>
        <v>Correct</v>
      </c>
      <c r="AK324" s="125"/>
      <c r="AL324" s="115" t="s">
        <v>83</v>
      </c>
      <c r="AM324" s="115">
        <v>57</v>
      </c>
      <c r="AN324" s="115" t="s">
        <v>181</v>
      </c>
      <c r="AO324" s="115" t="s">
        <v>246</v>
      </c>
      <c r="AP324" s="115" t="s">
        <v>97</v>
      </c>
      <c r="AQ324" s="115" t="s">
        <v>86</v>
      </c>
      <c r="AR324" s="115" t="s">
        <v>87</v>
      </c>
      <c r="AS324" s="115" t="s">
        <v>101</v>
      </c>
      <c r="AT324" s="115" t="s">
        <v>111</v>
      </c>
      <c r="AU324" s="115" t="s">
        <v>90</v>
      </c>
      <c r="AV324" s="115" t="s">
        <v>91</v>
      </c>
      <c r="AW324" s="115" t="s">
        <v>91</v>
      </c>
    </row>
    <row r="325" spans="1:49">
      <c r="A325" s="115">
        <v>6985123429</v>
      </c>
      <c r="D325" s="115" t="s">
        <v>20</v>
      </c>
      <c r="L325" s="115" t="s">
        <v>28</v>
      </c>
      <c r="N325" s="115" t="s">
        <v>30</v>
      </c>
      <c r="O325" s="125"/>
      <c r="P325" s="125">
        <f t="shared" si="90"/>
        <v>3</v>
      </c>
      <c r="Q325" s="130">
        <f t="shared" si="91"/>
        <v>1</v>
      </c>
      <c r="R325" s="125"/>
      <c r="S325" s="125">
        <f t="shared" si="92"/>
        <v>0</v>
      </c>
      <c r="T325" s="125">
        <f t="shared" si="93"/>
        <v>0</v>
      </c>
      <c r="U325" s="125">
        <f t="shared" si="94"/>
        <v>1</v>
      </c>
      <c r="V325" s="126">
        <f t="shared" si="95"/>
        <v>0</v>
      </c>
      <c r="W325" s="126">
        <f t="shared" si="96"/>
        <v>0</v>
      </c>
      <c r="X325" s="126">
        <f t="shared" si="97"/>
        <v>0</v>
      </c>
      <c r="Y325" s="126">
        <f t="shared" si="98"/>
        <v>0</v>
      </c>
      <c r="Z325" s="126">
        <f t="shared" si="99"/>
        <v>0</v>
      </c>
      <c r="AA325" s="126">
        <f t="shared" si="100"/>
        <v>0</v>
      </c>
      <c r="AB325" s="126">
        <f t="shared" si="101"/>
        <v>0</v>
      </c>
      <c r="AC325" s="126">
        <f t="shared" si="102"/>
        <v>1</v>
      </c>
      <c r="AD325" s="126">
        <f t="shared" si="103"/>
        <v>0</v>
      </c>
      <c r="AE325" s="126">
        <f t="shared" si="104"/>
        <v>1</v>
      </c>
      <c r="AF325" s="125"/>
      <c r="AG325" s="125"/>
      <c r="AH325" s="125">
        <f t="shared" si="105"/>
        <v>3</v>
      </c>
      <c r="AI325" s="125">
        <f t="shared" si="106"/>
        <v>3</v>
      </c>
      <c r="AJ325" s="125" t="str">
        <f t="shared" si="107"/>
        <v>Correct</v>
      </c>
      <c r="AK325" s="125"/>
      <c r="AL325" s="115" t="s">
        <v>99</v>
      </c>
      <c r="AN325" s="115" t="s">
        <v>181</v>
      </c>
      <c r="AO325" s="115" t="s">
        <v>208</v>
      </c>
      <c r="AP325" s="115" t="s">
        <v>85</v>
      </c>
      <c r="AQ325" s="115" t="s">
        <v>86</v>
      </c>
      <c r="AR325" s="115" t="s">
        <v>87</v>
      </c>
      <c r="AS325" s="115" t="s">
        <v>101</v>
      </c>
      <c r="AT325" s="115" t="s">
        <v>102</v>
      </c>
      <c r="AU325" s="115" t="s">
        <v>106</v>
      </c>
      <c r="AV325" s="115" t="s">
        <v>91</v>
      </c>
      <c r="AW325" s="115" t="s">
        <v>91</v>
      </c>
    </row>
    <row r="326" spans="1:49">
      <c r="A326" s="115">
        <v>7020354806</v>
      </c>
      <c r="L326" s="115" t="s">
        <v>28</v>
      </c>
      <c r="O326" s="125"/>
      <c r="P326" s="125">
        <f t="shared" si="90"/>
        <v>1</v>
      </c>
      <c r="Q326" s="130">
        <f t="shared" si="91"/>
        <v>3</v>
      </c>
      <c r="R326" s="125"/>
      <c r="S326" s="125">
        <f t="shared" si="92"/>
        <v>0</v>
      </c>
      <c r="T326" s="125">
        <f t="shared" si="93"/>
        <v>0</v>
      </c>
      <c r="U326" s="125">
        <f t="shared" si="94"/>
        <v>0</v>
      </c>
      <c r="V326" s="126">
        <f t="shared" si="95"/>
        <v>0</v>
      </c>
      <c r="W326" s="126">
        <f t="shared" si="96"/>
        <v>0</v>
      </c>
      <c r="X326" s="126">
        <f t="shared" si="97"/>
        <v>0</v>
      </c>
      <c r="Y326" s="126">
        <f t="shared" si="98"/>
        <v>0</v>
      </c>
      <c r="Z326" s="126">
        <f t="shared" si="99"/>
        <v>0</v>
      </c>
      <c r="AA326" s="126">
        <f t="shared" si="100"/>
        <v>0</v>
      </c>
      <c r="AB326" s="126">
        <f t="shared" si="101"/>
        <v>0</v>
      </c>
      <c r="AC326" s="126">
        <f t="shared" si="102"/>
        <v>1</v>
      </c>
      <c r="AD326" s="126">
        <f t="shared" si="103"/>
        <v>0</v>
      </c>
      <c r="AE326" s="126">
        <f t="shared" si="104"/>
        <v>0</v>
      </c>
      <c r="AF326" s="125"/>
      <c r="AG326" s="125"/>
      <c r="AH326" s="125">
        <f t="shared" si="105"/>
        <v>1</v>
      </c>
      <c r="AI326" s="125">
        <f t="shared" si="106"/>
        <v>1</v>
      </c>
      <c r="AJ326" s="125" t="str">
        <f t="shared" si="107"/>
        <v>Correct</v>
      </c>
      <c r="AK326" s="125"/>
      <c r="AL326" s="115" t="s">
        <v>99</v>
      </c>
      <c r="AM326" s="115">
        <v>24</v>
      </c>
      <c r="AN326" s="115" t="s">
        <v>181</v>
      </c>
      <c r="AO326" s="115" t="s">
        <v>193</v>
      </c>
      <c r="AP326" s="115" t="s">
        <v>85</v>
      </c>
      <c r="AQ326" s="115" t="s">
        <v>86</v>
      </c>
      <c r="AR326" s="115" t="s">
        <v>87</v>
      </c>
      <c r="AS326" s="115" t="s">
        <v>93</v>
      </c>
      <c r="AT326" s="115" t="s">
        <v>102</v>
      </c>
      <c r="AU326" s="115" t="s">
        <v>98</v>
      </c>
      <c r="AW326" s="115" t="s">
        <v>91</v>
      </c>
    </row>
    <row r="327" spans="1:49">
      <c r="A327" s="115">
        <v>5584529079</v>
      </c>
      <c r="N327" s="115" t="s">
        <v>30</v>
      </c>
      <c r="O327" s="125"/>
      <c r="P327" s="125">
        <f t="shared" si="90"/>
        <v>1</v>
      </c>
      <c r="Q327" s="130">
        <f t="shared" si="91"/>
        <v>3</v>
      </c>
      <c r="R327" s="125"/>
      <c r="S327" s="125">
        <f t="shared" si="92"/>
        <v>0</v>
      </c>
      <c r="T327" s="125">
        <f t="shared" si="93"/>
        <v>0</v>
      </c>
      <c r="U327" s="125">
        <f t="shared" si="94"/>
        <v>0</v>
      </c>
      <c r="V327" s="126">
        <f t="shared" si="95"/>
        <v>0</v>
      </c>
      <c r="W327" s="126">
        <f t="shared" si="96"/>
        <v>0</v>
      </c>
      <c r="X327" s="126">
        <f t="shared" si="97"/>
        <v>0</v>
      </c>
      <c r="Y327" s="126">
        <f t="shared" si="98"/>
        <v>0</v>
      </c>
      <c r="Z327" s="126">
        <f t="shared" si="99"/>
        <v>0</v>
      </c>
      <c r="AA327" s="126">
        <f t="shared" si="100"/>
        <v>0</v>
      </c>
      <c r="AB327" s="126">
        <f t="shared" si="101"/>
        <v>0</v>
      </c>
      <c r="AC327" s="126">
        <f t="shared" si="102"/>
        <v>0</v>
      </c>
      <c r="AD327" s="126">
        <f t="shared" si="103"/>
        <v>0</v>
      </c>
      <c r="AE327" s="126">
        <f t="shared" si="104"/>
        <v>1</v>
      </c>
      <c r="AF327" s="125"/>
      <c r="AG327" s="125"/>
      <c r="AH327" s="125">
        <f t="shared" si="105"/>
        <v>1</v>
      </c>
      <c r="AI327" s="125">
        <f t="shared" si="106"/>
        <v>1</v>
      </c>
      <c r="AJ327" s="125" t="str">
        <f t="shared" si="107"/>
        <v>Correct</v>
      </c>
      <c r="AK327" s="125"/>
      <c r="AL327" s="115" t="s">
        <v>99</v>
      </c>
      <c r="AM327" s="115">
        <v>48</v>
      </c>
      <c r="AN327" s="115" t="s">
        <v>84</v>
      </c>
      <c r="AO327" s="115" t="s">
        <v>153</v>
      </c>
      <c r="AP327" s="115" t="s">
        <v>107</v>
      </c>
      <c r="AQ327" s="115" t="s">
        <v>91</v>
      </c>
      <c r="AR327" s="115" t="s">
        <v>137</v>
      </c>
      <c r="AS327" s="115" t="s">
        <v>88</v>
      </c>
      <c r="AT327" s="115" t="s">
        <v>89</v>
      </c>
      <c r="AU327" s="115" t="s">
        <v>90</v>
      </c>
      <c r="AV327" s="115" t="s">
        <v>91</v>
      </c>
      <c r="AW327" s="115" t="s">
        <v>91</v>
      </c>
    </row>
    <row r="328" spans="1:49">
      <c r="A328" s="115">
        <v>7020353025</v>
      </c>
      <c r="O328" s="125"/>
      <c r="P328" s="125">
        <f t="shared" si="90"/>
        <v>0</v>
      </c>
      <c r="Q328" s="130" t="e">
        <f t="shared" si="91"/>
        <v>#DIV/0!</v>
      </c>
      <c r="R328" s="125"/>
      <c r="S328" s="125">
        <f t="shared" si="92"/>
        <v>0</v>
      </c>
      <c r="T328" s="125">
        <f t="shared" si="93"/>
        <v>0</v>
      </c>
      <c r="U328" s="125">
        <f t="shared" si="94"/>
        <v>0</v>
      </c>
      <c r="V328" s="126">
        <f t="shared" si="95"/>
        <v>0</v>
      </c>
      <c r="W328" s="126">
        <f t="shared" si="96"/>
        <v>0</v>
      </c>
      <c r="X328" s="126">
        <f t="shared" si="97"/>
        <v>0</v>
      </c>
      <c r="Y328" s="126">
        <f t="shared" si="98"/>
        <v>0</v>
      </c>
      <c r="Z328" s="126">
        <f t="shared" si="99"/>
        <v>0</v>
      </c>
      <c r="AA328" s="126">
        <f t="shared" si="100"/>
        <v>0</v>
      </c>
      <c r="AB328" s="126">
        <f t="shared" si="101"/>
        <v>0</v>
      </c>
      <c r="AC328" s="126">
        <f t="shared" si="102"/>
        <v>0</v>
      </c>
      <c r="AD328" s="126">
        <f t="shared" si="103"/>
        <v>0</v>
      </c>
      <c r="AE328" s="126">
        <f t="shared" si="104"/>
        <v>0</v>
      </c>
      <c r="AF328" s="125"/>
      <c r="AG328" s="125"/>
      <c r="AH328" s="125">
        <f t="shared" si="105"/>
        <v>0</v>
      </c>
      <c r="AI328" s="125">
        <f t="shared" si="106"/>
        <v>0</v>
      </c>
      <c r="AJ328" s="125" t="str">
        <f t="shared" si="107"/>
        <v>Correct</v>
      </c>
      <c r="AK328" s="125"/>
      <c r="AL328" s="115" t="s">
        <v>99</v>
      </c>
      <c r="AM328" s="115">
        <v>52</v>
      </c>
      <c r="AN328" s="115" t="s">
        <v>181</v>
      </c>
      <c r="AO328" s="115" t="s">
        <v>189</v>
      </c>
      <c r="AP328" s="115" t="s">
        <v>85</v>
      </c>
      <c r="AQ328" s="115" t="s">
        <v>86</v>
      </c>
      <c r="AR328" s="115" t="s">
        <v>87</v>
      </c>
      <c r="AS328" s="115" t="s">
        <v>93</v>
      </c>
      <c r="AT328" s="115" t="s">
        <v>94</v>
      </c>
      <c r="AU328" s="115" t="s">
        <v>90</v>
      </c>
      <c r="AV328" s="115" t="s">
        <v>91</v>
      </c>
      <c r="AW328" s="115" t="s">
        <v>91</v>
      </c>
    </row>
    <row r="329" spans="1:49">
      <c r="A329" s="115">
        <v>5584582904</v>
      </c>
      <c r="B329" s="115" t="s">
        <v>18</v>
      </c>
      <c r="O329" s="125"/>
      <c r="P329" s="125">
        <f t="shared" si="90"/>
        <v>1</v>
      </c>
      <c r="Q329" s="130">
        <f t="shared" si="91"/>
        <v>3</v>
      </c>
      <c r="R329" s="125"/>
      <c r="S329" s="125">
        <f t="shared" si="92"/>
        <v>1</v>
      </c>
      <c r="T329" s="125">
        <f t="shared" si="93"/>
        <v>0</v>
      </c>
      <c r="U329" s="125">
        <f t="shared" si="94"/>
        <v>0</v>
      </c>
      <c r="V329" s="126">
        <f t="shared" si="95"/>
        <v>0</v>
      </c>
      <c r="W329" s="126">
        <f t="shared" si="96"/>
        <v>0</v>
      </c>
      <c r="X329" s="126">
        <f t="shared" si="97"/>
        <v>0</v>
      </c>
      <c r="Y329" s="126">
        <f t="shared" si="98"/>
        <v>0</v>
      </c>
      <c r="Z329" s="126">
        <f t="shared" si="99"/>
        <v>0</v>
      </c>
      <c r="AA329" s="126">
        <f t="shared" si="100"/>
        <v>0</v>
      </c>
      <c r="AB329" s="126">
        <f t="shared" si="101"/>
        <v>0</v>
      </c>
      <c r="AC329" s="126">
        <f t="shared" si="102"/>
        <v>0</v>
      </c>
      <c r="AD329" s="126">
        <f t="shared" si="103"/>
        <v>0</v>
      </c>
      <c r="AE329" s="126">
        <f t="shared" si="104"/>
        <v>0</v>
      </c>
      <c r="AF329" s="125"/>
      <c r="AG329" s="125"/>
      <c r="AH329" s="125">
        <f t="shared" si="105"/>
        <v>1</v>
      </c>
      <c r="AI329" s="125">
        <f t="shared" si="106"/>
        <v>1</v>
      </c>
      <c r="AJ329" s="125" t="str">
        <f t="shared" si="107"/>
        <v>Correct</v>
      </c>
      <c r="AK329" s="125"/>
      <c r="AL329" s="115" t="s">
        <v>83</v>
      </c>
      <c r="AM329" s="115">
        <v>38</v>
      </c>
      <c r="AN329" s="115" t="s">
        <v>181</v>
      </c>
      <c r="AO329" s="115" t="s">
        <v>202</v>
      </c>
      <c r="AP329" s="115" t="s">
        <v>97</v>
      </c>
      <c r="AQ329" s="115" t="s">
        <v>86</v>
      </c>
      <c r="AR329" s="115" t="s">
        <v>87</v>
      </c>
      <c r="AS329" s="115" t="s">
        <v>96</v>
      </c>
      <c r="AT329" s="115" t="s">
        <v>109</v>
      </c>
      <c r="AU329" s="115" t="s">
        <v>90</v>
      </c>
      <c r="AV329" s="115" t="s">
        <v>91</v>
      </c>
      <c r="AW329" s="115" t="s">
        <v>91</v>
      </c>
    </row>
    <row r="330" spans="1:49">
      <c r="A330" s="115">
        <v>7020348431</v>
      </c>
      <c r="O330" s="125"/>
      <c r="P330" s="125">
        <f t="shared" si="90"/>
        <v>0</v>
      </c>
      <c r="Q330" s="130" t="e">
        <f t="shared" si="91"/>
        <v>#DIV/0!</v>
      </c>
      <c r="R330" s="125"/>
      <c r="S330" s="125">
        <f t="shared" si="92"/>
        <v>0</v>
      </c>
      <c r="T330" s="125">
        <f t="shared" si="93"/>
        <v>0</v>
      </c>
      <c r="U330" s="125">
        <f t="shared" si="94"/>
        <v>0</v>
      </c>
      <c r="V330" s="126">
        <f t="shared" si="95"/>
        <v>0</v>
      </c>
      <c r="W330" s="126">
        <f t="shared" si="96"/>
        <v>0</v>
      </c>
      <c r="X330" s="126">
        <f t="shared" si="97"/>
        <v>0</v>
      </c>
      <c r="Y330" s="126">
        <f t="shared" si="98"/>
        <v>0</v>
      </c>
      <c r="Z330" s="126">
        <f t="shared" si="99"/>
        <v>0</v>
      </c>
      <c r="AA330" s="126">
        <f t="shared" si="100"/>
        <v>0</v>
      </c>
      <c r="AB330" s="126">
        <f t="shared" si="101"/>
        <v>0</v>
      </c>
      <c r="AC330" s="126">
        <f t="shared" si="102"/>
        <v>0</v>
      </c>
      <c r="AD330" s="126">
        <f t="shared" si="103"/>
        <v>0</v>
      </c>
      <c r="AE330" s="126">
        <f t="shared" si="104"/>
        <v>0</v>
      </c>
      <c r="AF330" s="125"/>
      <c r="AG330" s="125"/>
      <c r="AH330" s="125">
        <f t="shared" si="105"/>
        <v>0</v>
      </c>
      <c r="AI330" s="125">
        <f t="shared" si="106"/>
        <v>0</v>
      </c>
      <c r="AJ330" s="125" t="str">
        <f t="shared" si="107"/>
        <v>Correct</v>
      </c>
      <c r="AK330" s="125"/>
      <c r="AL330" s="115" t="s">
        <v>99</v>
      </c>
      <c r="AM330" s="115">
        <v>18</v>
      </c>
      <c r="AN330" s="115" t="s">
        <v>181</v>
      </c>
      <c r="AO330" s="115" t="s">
        <v>232</v>
      </c>
      <c r="AP330" s="115" t="s">
        <v>97</v>
      </c>
      <c r="AQ330" s="115" t="s">
        <v>91</v>
      </c>
      <c r="AR330" s="115" t="s">
        <v>87</v>
      </c>
      <c r="AT330" s="115" t="s">
        <v>112</v>
      </c>
      <c r="AW330" s="115" t="s">
        <v>91</v>
      </c>
    </row>
    <row r="331" spans="1:49">
      <c r="A331" s="115">
        <v>5609427879</v>
      </c>
      <c r="I331" s="115" t="s">
        <v>25</v>
      </c>
      <c r="K331" s="115" t="s">
        <v>27</v>
      </c>
      <c r="N331" s="115" t="s">
        <v>30</v>
      </c>
      <c r="O331" s="125"/>
      <c r="P331" s="125">
        <f t="shared" si="90"/>
        <v>3</v>
      </c>
      <c r="Q331" s="130">
        <f t="shared" si="91"/>
        <v>1</v>
      </c>
      <c r="R331" s="125"/>
      <c r="S331" s="125">
        <f t="shared" si="92"/>
        <v>0</v>
      </c>
      <c r="T331" s="125">
        <f t="shared" si="93"/>
        <v>0</v>
      </c>
      <c r="U331" s="125">
        <f t="shared" si="94"/>
        <v>0</v>
      </c>
      <c r="V331" s="126">
        <f t="shared" si="95"/>
        <v>0</v>
      </c>
      <c r="W331" s="126">
        <f t="shared" si="96"/>
        <v>0</v>
      </c>
      <c r="X331" s="126">
        <f t="shared" si="97"/>
        <v>0</v>
      </c>
      <c r="Y331" s="126">
        <f t="shared" si="98"/>
        <v>0</v>
      </c>
      <c r="Z331" s="126">
        <f t="shared" si="99"/>
        <v>1</v>
      </c>
      <c r="AA331" s="126">
        <f t="shared" si="100"/>
        <v>0</v>
      </c>
      <c r="AB331" s="126">
        <f t="shared" si="101"/>
        <v>1</v>
      </c>
      <c r="AC331" s="126">
        <f t="shared" si="102"/>
        <v>0</v>
      </c>
      <c r="AD331" s="126">
        <f t="shared" si="103"/>
        <v>0</v>
      </c>
      <c r="AE331" s="126">
        <f t="shared" si="104"/>
        <v>1</v>
      </c>
      <c r="AF331" s="125"/>
      <c r="AG331" s="125"/>
      <c r="AH331" s="125">
        <f t="shared" si="105"/>
        <v>3</v>
      </c>
      <c r="AI331" s="125">
        <f t="shared" si="106"/>
        <v>3</v>
      </c>
      <c r="AJ331" s="125" t="str">
        <f t="shared" si="107"/>
        <v>Correct</v>
      </c>
      <c r="AK331" s="125"/>
      <c r="AL331" s="115" t="s">
        <v>83</v>
      </c>
      <c r="AM331" s="115">
        <v>26</v>
      </c>
      <c r="AN331" s="115" t="s">
        <v>181</v>
      </c>
      <c r="AO331" s="115" t="s">
        <v>183</v>
      </c>
      <c r="AP331" s="115" t="s">
        <v>85</v>
      </c>
      <c r="AQ331" s="115" t="s">
        <v>86</v>
      </c>
      <c r="AR331" s="115" t="s">
        <v>87</v>
      </c>
      <c r="AS331" s="115" t="s">
        <v>101</v>
      </c>
      <c r="AT331" s="115" t="s">
        <v>111</v>
      </c>
      <c r="AU331" s="115" t="s">
        <v>90</v>
      </c>
      <c r="AV331" s="115" t="s">
        <v>91</v>
      </c>
      <c r="AW331" s="115" t="s">
        <v>91</v>
      </c>
    </row>
    <row r="332" spans="1:49">
      <c r="A332" s="115">
        <v>7020567583</v>
      </c>
      <c r="I332" s="115" t="s">
        <v>25</v>
      </c>
      <c r="K332" s="115" t="s">
        <v>27</v>
      </c>
      <c r="O332" s="125"/>
      <c r="P332" s="125">
        <f t="shared" si="90"/>
        <v>2</v>
      </c>
      <c r="Q332" s="130">
        <f t="shared" si="91"/>
        <v>1.5</v>
      </c>
      <c r="R332" s="125"/>
      <c r="S332" s="125">
        <f t="shared" si="92"/>
        <v>0</v>
      </c>
      <c r="T332" s="125">
        <f t="shared" si="93"/>
        <v>0</v>
      </c>
      <c r="U332" s="125">
        <f t="shared" si="94"/>
        <v>0</v>
      </c>
      <c r="V332" s="126">
        <f t="shared" si="95"/>
        <v>0</v>
      </c>
      <c r="W332" s="126">
        <f t="shared" si="96"/>
        <v>0</v>
      </c>
      <c r="X332" s="126">
        <f t="shared" si="97"/>
        <v>0</v>
      </c>
      <c r="Y332" s="126">
        <f t="shared" si="98"/>
        <v>0</v>
      </c>
      <c r="Z332" s="126">
        <f t="shared" si="99"/>
        <v>1</v>
      </c>
      <c r="AA332" s="126">
        <f t="shared" si="100"/>
        <v>0</v>
      </c>
      <c r="AB332" s="126">
        <f t="shared" si="101"/>
        <v>1</v>
      </c>
      <c r="AC332" s="126">
        <f t="shared" si="102"/>
        <v>0</v>
      </c>
      <c r="AD332" s="126">
        <f t="shared" si="103"/>
        <v>0</v>
      </c>
      <c r="AE332" s="126">
        <f t="shared" si="104"/>
        <v>0</v>
      </c>
      <c r="AF332" s="125"/>
      <c r="AG332" s="125"/>
      <c r="AH332" s="125">
        <f t="shared" si="105"/>
        <v>2</v>
      </c>
      <c r="AI332" s="125">
        <f t="shared" si="106"/>
        <v>2</v>
      </c>
      <c r="AJ332" s="125" t="str">
        <f t="shared" si="107"/>
        <v>Correct</v>
      </c>
      <c r="AK332" s="125"/>
      <c r="AL332" s="115" t="s">
        <v>83</v>
      </c>
      <c r="AM332" s="115">
        <v>22</v>
      </c>
      <c r="AN332" s="115" t="s">
        <v>84</v>
      </c>
      <c r="AQ332" s="115" t="s">
        <v>91</v>
      </c>
      <c r="AR332" s="115" t="s">
        <v>108</v>
      </c>
      <c r="AT332" s="115" t="s">
        <v>112</v>
      </c>
      <c r="AU332" s="115" t="s">
        <v>103</v>
      </c>
      <c r="AV332" s="115" t="s">
        <v>91</v>
      </c>
      <c r="AW332" s="115" t="s">
        <v>91</v>
      </c>
    </row>
    <row r="333" spans="1:49">
      <c r="A333" s="115">
        <v>5584549205</v>
      </c>
      <c r="D333" s="115" t="s">
        <v>20</v>
      </c>
      <c r="I333" s="115" t="s">
        <v>25</v>
      </c>
      <c r="M333" s="115" t="s">
        <v>29</v>
      </c>
      <c r="O333" s="125"/>
      <c r="P333" s="125">
        <f t="shared" si="90"/>
        <v>3</v>
      </c>
      <c r="Q333" s="130">
        <f t="shared" si="91"/>
        <v>1</v>
      </c>
      <c r="R333" s="125"/>
      <c r="S333" s="125">
        <f t="shared" si="92"/>
        <v>0</v>
      </c>
      <c r="T333" s="125">
        <f t="shared" si="93"/>
        <v>0</v>
      </c>
      <c r="U333" s="125">
        <f t="shared" si="94"/>
        <v>1</v>
      </c>
      <c r="V333" s="126">
        <f t="shared" si="95"/>
        <v>0</v>
      </c>
      <c r="W333" s="126">
        <f t="shared" si="96"/>
        <v>0</v>
      </c>
      <c r="X333" s="126">
        <f t="shared" si="97"/>
        <v>0</v>
      </c>
      <c r="Y333" s="126">
        <f t="shared" si="98"/>
        <v>0</v>
      </c>
      <c r="Z333" s="126">
        <f t="shared" si="99"/>
        <v>1</v>
      </c>
      <c r="AA333" s="126">
        <f t="shared" si="100"/>
        <v>0</v>
      </c>
      <c r="AB333" s="126">
        <f t="shared" si="101"/>
        <v>0</v>
      </c>
      <c r="AC333" s="126">
        <f t="shared" si="102"/>
        <v>0</v>
      </c>
      <c r="AD333" s="126">
        <f t="shared" si="103"/>
        <v>1</v>
      </c>
      <c r="AE333" s="126">
        <f t="shared" si="104"/>
        <v>0</v>
      </c>
      <c r="AF333" s="125"/>
      <c r="AG333" s="125"/>
      <c r="AH333" s="125">
        <f t="shared" si="105"/>
        <v>3</v>
      </c>
      <c r="AI333" s="125">
        <f t="shared" si="106"/>
        <v>3</v>
      </c>
      <c r="AJ333" s="125" t="str">
        <f t="shared" si="107"/>
        <v>Correct</v>
      </c>
      <c r="AK333" s="125"/>
      <c r="AL333" s="115" t="s">
        <v>83</v>
      </c>
      <c r="AM333" s="115">
        <v>57</v>
      </c>
      <c r="AN333" s="115" t="s">
        <v>181</v>
      </c>
      <c r="AO333" s="115" t="s">
        <v>437</v>
      </c>
      <c r="AP333" s="115" t="s">
        <v>85</v>
      </c>
      <c r="AQ333" s="115" t="s">
        <v>86</v>
      </c>
      <c r="AR333" s="115" t="s">
        <v>87</v>
      </c>
      <c r="AS333" s="115" t="s">
        <v>101</v>
      </c>
      <c r="AT333" s="115" t="s">
        <v>89</v>
      </c>
      <c r="AU333" s="115" t="s">
        <v>90</v>
      </c>
      <c r="AV333" s="115" t="s">
        <v>91</v>
      </c>
      <c r="AW333" s="115" t="s">
        <v>91</v>
      </c>
    </row>
    <row r="334" spans="1:49">
      <c r="A334" s="115">
        <v>5609438209</v>
      </c>
      <c r="I334" s="115" t="s">
        <v>25</v>
      </c>
      <c r="L334" s="115" t="s">
        <v>28</v>
      </c>
      <c r="N334" s="115" t="s">
        <v>30</v>
      </c>
      <c r="O334" s="125"/>
      <c r="P334" s="125">
        <f t="shared" si="90"/>
        <v>3</v>
      </c>
      <c r="Q334" s="130">
        <f t="shared" si="91"/>
        <v>1</v>
      </c>
      <c r="R334" s="125"/>
      <c r="S334" s="125">
        <f t="shared" si="92"/>
        <v>0</v>
      </c>
      <c r="T334" s="125">
        <f t="shared" si="93"/>
        <v>0</v>
      </c>
      <c r="U334" s="125">
        <f t="shared" si="94"/>
        <v>0</v>
      </c>
      <c r="V334" s="126">
        <f t="shared" si="95"/>
        <v>0</v>
      </c>
      <c r="W334" s="126">
        <f t="shared" si="96"/>
        <v>0</v>
      </c>
      <c r="X334" s="126">
        <f t="shared" si="97"/>
        <v>0</v>
      </c>
      <c r="Y334" s="126">
        <f t="shared" si="98"/>
        <v>0</v>
      </c>
      <c r="Z334" s="126">
        <f t="shared" si="99"/>
        <v>1</v>
      </c>
      <c r="AA334" s="126">
        <f t="shared" si="100"/>
        <v>0</v>
      </c>
      <c r="AB334" s="126">
        <f t="shared" si="101"/>
        <v>0</v>
      </c>
      <c r="AC334" s="126">
        <f t="shared" si="102"/>
        <v>1</v>
      </c>
      <c r="AD334" s="126">
        <f t="shared" si="103"/>
        <v>0</v>
      </c>
      <c r="AE334" s="126">
        <f t="shared" si="104"/>
        <v>1</v>
      </c>
      <c r="AF334" s="125"/>
      <c r="AG334" s="125"/>
      <c r="AH334" s="125">
        <f t="shared" si="105"/>
        <v>3</v>
      </c>
      <c r="AI334" s="125">
        <f t="shared" si="106"/>
        <v>3</v>
      </c>
      <c r="AJ334" s="125" t="str">
        <f t="shared" si="107"/>
        <v>Correct</v>
      </c>
      <c r="AK334" s="125"/>
      <c r="AL334" s="115" t="s">
        <v>83</v>
      </c>
      <c r="AM334" s="115">
        <v>46</v>
      </c>
      <c r="AN334" s="115" t="s">
        <v>181</v>
      </c>
      <c r="AO334" s="115" t="s">
        <v>426</v>
      </c>
      <c r="AP334" s="115" t="s">
        <v>85</v>
      </c>
      <c r="AQ334" s="115" t="s">
        <v>86</v>
      </c>
      <c r="AR334" s="115" t="s">
        <v>87</v>
      </c>
      <c r="AS334" s="115" t="s">
        <v>96</v>
      </c>
      <c r="AT334" s="115" t="s">
        <v>89</v>
      </c>
      <c r="AU334" s="115" t="s">
        <v>90</v>
      </c>
      <c r="AV334" s="115" t="s">
        <v>91</v>
      </c>
      <c r="AW334" s="115" t="s">
        <v>91</v>
      </c>
    </row>
    <row r="335" spans="1:49">
      <c r="A335" s="115">
        <v>5584894638</v>
      </c>
      <c r="I335" s="115" t="s">
        <v>25</v>
      </c>
      <c r="O335" s="125"/>
      <c r="P335" s="125">
        <f t="shared" si="90"/>
        <v>1</v>
      </c>
      <c r="Q335" s="130">
        <f t="shared" si="91"/>
        <v>3</v>
      </c>
      <c r="R335" s="125"/>
      <c r="S335" s="125">
        <f t="shared" si="92"/>
        <v>0</v>
      </c>
      <c r="T335" s="125">
        <f t="shared" si="93"/>
        <v>0</v>
      </c>
      <c r="U335" s="125">
        <f t="shared" si="94"/>
        <v>0</v>
      </c>
      <c r="V335" s="126">
        <f t="shared" si="95"/>
        <v>0</v>
      </c>
      <c r="W335" s="126">
        <f t="shared" si="96"/>
        <v>0</v>
      </c>
      <c r="X335" s="126">
        <f t="shared" si="97"/>
        <v>0</v>
      </c>
      <c r="Y335" s="126">
        <f t="shared" si="98"/>
        <v>0</v>
      </c>
      <c r="Z335" s="126">
        <f t="shared" si="99"/>
        <v>1</v>
      </c>
      <c r="AA335" s="126">
        <f t="shared" si="100"/>
        <v>0</v>
      </c>
      <c r="AB335" s="126">
        <f t="shared" si="101"/>
        <v>0</v>
      </c>
      <c r="AC335" s="126">
        <f t="shared" si="102"/>
        <v>0</v>
      </c>
      <c r="AD335" s="126">
        <f t="shared" si="103"/>
        <v>0</v>
      </c>
      <c r="AE335" s="126">
        <f t="shared" si="104"/>
        <v>0</v>
      </c>
      <c r="AF335" s="125"/>
      <c r="AG335" s="125"/>
      <c r="AH335" s="125">
        <f t="shared" si="105"/>
        <v>1</v>
      </c>
      <c r="AI335" s="125">
        <f t="shared" si="106"/>
        <v>1</v>
      </c>
      <c r="AJ335" s="125" t="str">
        <f t="shared" si="107"/>
        <v>Correct</v>
      </c>
      <c r="AK335" s="125"/>
      <c r="AL335" s="115" t="s">
        <v>83</v>
      </c>
      <c r="AM335" s="115">
        <v>64</v>
      </c>
      <c r="AN335" s="115" t="s">
        <v>181</v>
      </c>
      <c r="AO335" s="115" t="s">
        <v>442</v>
      </c>
      <c r="AP335" s="115" t="s">
        <v>85</v>
      </c>
      <c r="AQ335" s="115" t="s">
        <v>86</v>
      </c>
      <c r="AR335" s="115" t="s">
        <v>87</v>
      </c>
      <c r="AS335" s="115" t="s">
        <v>101</v>
      </c>
      <c r="AT335" s="115" t="s">
        <v>89</v>
      </c>
      <c r="AU335" s="115" t="s">
        <v>90</v>
      </c>
      <c r="AV335" s="115" t="s">
        <v>91</v>
      </c>
      <c r="AW335" s="115" t="s">
        <v>91</v>
      </c>
    </row>
    <row r="336" spans="1:49">
      <c r="A336" s="115">
        <v>7045791736</v>
      </c>
      <c r="I336" s="115" t="s">
        <v>25</v>
      </c>
      <c r="M336" s="115" t="s">
        <v>29</v>
      </c>
      <c r="N336" s="115" t="s">
        <v>30</v>
      </c>
      <c r="O336" s="125"/>
      <c r="P336" s="125">
        <f t="shared" si="90"/>
        <v>3</v>
      </c>
      <c r="Q336" s="130">
        <f t="shared" si="91"/>
        <v>1</v>
      </c>
      <c r="R336" s="125"/>
      <c r="S336" s="125">
        <f t="shared" si="92"/>
        <v>0</v>
      </c>
      <c r="T336" s="125">
        <f t="shared" si="93"/>
        <v>0</v>
      </c>
      <c r="U336" s="125">
        <f t="shared" si="94"/>
        <v>0</v>
      </c>
      <c r="V336" s="126">
        <f t="shared" si="95"/>
        <v>0</v>
      </c>
      <c r="W336" s="126">
        <f t="shared" si="96"/>
        <v>0</v>
      </c>
      <c r="X336" s="126">
        <f t="shared" si="97"/>
        <v>0</v>
      </c>
      <c r="Y336" s="126">
        <f t="shared" si="98"/>
        <v>0</v>
      </c>
      <c r="Z336" s="126">
        <f t="shared" si="99"/>
        <v>1</v>
      </c>
      <c r="AA336" s="126">
        <f t="shared" si="100"/>
        <v>0</v>
      </c>
      <c r="AB336" s="126">
        <f t="shared" si="101"/>
        <v>0</v>
      </c>
      <c r="AC336" s="126">
        <f t="shared" si="102"/>
        <v>0</v>
      </c>
      <c r="AD336" s="126">
        <f t="shared" si="103"/>
        <v>1</v>
      </c>
      <c r="AE336" s="126">
        <f t="shared" si="104"/>
        <v>1</v>
      </c>
      <c r="AF336" s="125"/>
      <c r="AG336" s="125"/>
      <c r="AH336" s="125">
        <f t="shared" si="105"/>
        <v>3</v>
      </c>
      <c r="AI336" s="125">
        <f t="shared" si="106"/>
        <v>3</v>
      </c>
      <c r="AJ336" s="125" t="str">
        <f t="shared" si="107"/>
        <v>Correct</v>
      </c>
      <c r="AK336" s="125"/>
      <c r="AL336" s="115" t="s">
        <v>83</v>
      </c>
      <c r="AM336" s="115">
        <v>59</v>
      </c>
      <c r="AN336" s="115" t="s">
        <v>181</v>
      </c>
      <c r="AO336" s="115" t="s">
        <v>194</v>
      </c>
      <c r="AP336" s="115" t="s">
        <v>85</v>
      </c>
      <c r="AQ336" s="115" t="s">
        <v>86</v>
      </c>
      <c r="AR336" s="115" t="s">
        <v>87</v>
      </c>
      <c r="AS336" s="115" t="s">
        <v>100</v>
      </c>
      <c r="AT336" s="115" t="s">
        <v>94</v>
      </c>
      <c r="AU336" s="115" t="s">
        <v>90</v>
      </c>
      <c r="AV336" s="115" t="s">
        <v>91</v>
      </c>
      <c r="AW336" s="115" t="s">
        <v>91</v>
      </c>
    </row>
    <row r="337" spans="1:49">
      <c r="A337" s="115">
        <v>7045791498</v>
      </c>
      <c r="I337" s="115" t="s">
        <v>25</v>
      </c>
      <c r="M337" s="115" t="s">
        <v>29</v>
      </c>
      <c r="N337" s="115" t="s">
        <v>30</v>
      </c>
      <c r="O337" s="125"/>
      <c r="P337" s="125">
        <f t="shared" si="90"/>
        <v>3</v>
      </c>
      <c r="Q337" s="130">
        <f t="shared" si="91"/>
        <v>1</v>
      </c>
      <c r="R337" s="125"/>
      <c r="S337" s="125">
        <f t="shared" si="92"/>
        <v>0</v>
      </c>
      <c r="T337" s="125">
        <f t="shared" si="93"/>
        <v>0</v>
      </c>
      <c r="U337" s="125">
        <f t="shared" si="94"/>
        <v>0</v>
      </c>
      <c r="V337" s="126">
        <f t="shared" si="95"/>
        <v>0</v>
      </c>
      <c r="W337" s="126">
        <f t="shared" si="96"/>
        <v>0</v>
      </c>
      <c r="X337" s="126">
        <f t="shared" si="97"/>
        <v>0</v>
      </c>
      <c r="Y337" s="126">
        <f t="shared" si="98"/>
        <v>0</v>
      </c>
      <c r="Z337" s="126">
        <f t="shared" si="99"/>
        <v>1</v>
      </c>
      <c r="AA337" s="126">
        <f t="shared" si="100"/>
        <v>0</v>
      </c>
      <c r="AB337" s="126">
        <f t="shared" si="101"/>
        <v>0</v>
      </c>
      <c r="AC337" s="126">
        <f t="shared" si="102"/>
        <v>0</v>
      </c>
      <c r="AD337" s="126">
        <f t="shared" si="103"/>
        <v>1</v>
      </c>
      <c r="AE337" s="126">
        <f t="shared" si="104"/>
        <v>1</v>
      </c>
      <c r="AF337" s="125"/>
      <c r="AG337" s="125"/>
      <c r="AH337" s="125">
        <f t="shared" si="105"/>
        <v>3</v>
      </c>
      <c r="AI337" s="125">
        <f t="shared" si="106"/>
        <v>3</v>
      </c>
      <c r="AJ337" s="125" t="str">
        <f t="shared" si="107"/>
        <v>Correct</v>
      </c>
      <c r="AK337" s="125"/>
      <c r="AL337" s="115" t="s">
        <v>83</v>
      </c>
      <c r="AM337" s="115">
        <v>59</v>
      </c>
      <c r="AN337" s="115" t="s">
        <v>181</v>
      </c>
    </row>
    <row r="338" spans="1:49">
      <c r="A338" s="115">
        <v>6985427143</v>
      </c>
      <c r="D338" s="115" t="s">
        <v>20</v>
      </c>
      <c r="N338" s="115" t="s">
        <v>30</v>
      </c>
      <c r="O338" s="125"/>
      <c r="P338" s="125">
        <f t="shared" si="90"/>
        <v>2</v>
      </c>
      <c r="Q338" s="130">
        <f t="shared" si="91"/>
        <v>1.5</v>
      </c>
      <c r="R338" s="125"/>
      <c r="S338" s="125">
        <f t="shared" si="92"/>
        <v>0</v>
      </c>
      <c r="T338" s="125">
        <f t="shared" si="93"/>
        <v>0</v>
      </c>
      <c r="U338" s="125">
        <f t="shared" si="94"/>
        <v>1</v>
      </c>
      <c r="V338" s="126">
        <f t="shared" si="95"/>
        <v>0</v>
      </c>
      <c r="W338" s="126">
        <f t="shared" si="96"/>
        <v>0</v>
      </c>
      <c r="X338" s="126">
        <f t="shared" si="97"/>
        <v>0</v>
      </c>
      <c r="Y338" s="126">
        <f t="shared" si="98"/>
        <v>0</v>
      </c>
      <c r="Z338" s="126">
        <f t="shared" si="99"/>
        <v>0</v>
      </c>
      <c r="AA338" s="126">
        <f t="shared" si="100"/>
        <v>0</v>
      </c>
      <c r="AB338" s="126">
        <f t="shared" si="101"/>
        <v>0</v>
      </c>
      <c r="AC338" s="126">
        <f t="shared" si="102"/>
        <v>0</v>
      </c>
      <c r="AD338" s="126">
        <f t="shared" si="103"/>
        <v>0</v>
      </c>
      <c r="AE338" s="126">
        <f t="shared" si="104"/>
        <v>1</v>
      </c>
      <c r="AF338" s="125"/>
      <c r="AG338" s="125"/>
      <c r="AH338" s="125">
        <f t="shared" si="105"/>
        <v>2</v>
      </c>
      <c r="AI338" s="125">
        <f t="shared" si="106"/>
        <v>2</v>
      </c>
      <c r="AJ338" s="125" t="str">
        <f t="shared" si="107"/>
        <v>Correct</v>
      </c>
      <c r="AK338" s="125"/>
      <c r="AL338" s="115" t="s">
        <v>99</v>
      </c>
      <c r="AM338" s="115">
        <v>74</v>
      </c>
      <c r="AN338" s="115" t="s">
        <v>84</v>
      </c>
      <c r="AO338" s="115" t="s">
        <v>133</v>
      </c>
      <c r="AP338" s="115" t="s">
        <v>107</v>
      </c>
      <c r="AQ338" s="115" t="s">
        <v>91</v>
      </c>
      <c r="AR338" s="115" t="s">
        <v>137</v>
      </c>
      <c r="AS338" s="115" t="s">
        <v>93</v>
      </c>
      <c r="AT338" s="115" t="s">
        <v>89</v>
      </c>
      <c r="AU338" s="115" t="s">
        <v>106</v>
      </c>
      <c r="AV338" s="115" t="s">
        <v>91</v>
      </c>
      <c r="AW338" s="115" t="s">
        <v>91</v>
      </c>
    </row>
    <row r="339" spans="1:49">
      <c r="A339" s="115">
        <v>5588587137</v>
      </c>
      <c r="B339" s="115" t="s">
        <v>18</v>
      </c>
      <c r="O339" s="125"/>
      <c r="P339" s="125">
        <f t="shared" si="90"/>
        <v>1</v>
      </c>
      <c r="Q339" s="130">
        <f t="shared" si="91"/>
        <v>3</v>
      </c>
      <c r="R339" s="125"/>
      <c r="S339" s="125">
        <f t="shared" si="92"/>
        <v>1</v>
      </c>
      <c r="T339" s="125">
        <f t="shared" si="93"/>
        <v>0</v>
      </c>
      <c r="U339" s="125">
        <f t="shared" si="94"/>
        <v>0</v>
      </c>
      <c r="V339" s="126">
        <f t="shared" si="95"/>
        <v>0</v>
      </c>
      <c r="W339" s="126">
        <f t="shared" si="96"/>
        <v>0</v>
      </c>
      <c r="X339" s="126">
        <f t="shared" si="97"/>
        <v>0</v>
      </c>
      <c r="Y339" s="126">
        <f t="shared" si="98"/>
        <v>0</v>
      </c>
      <c r="Z339" s="126">
        <f t="shared" si="99"/>
        <v>0</v>
      </c>
      <c r="AA339" s="126">
        <f t="shared" si="100"/>
        <v>0</v>
      </c>
      <c r="AB339" s="126">
        <f t="shared" si="101"/>
        <v>0</v>
      </c>
      <c r="AC339" s="126">
        <f t="shared" si="102"/>
        <v>0</v>
      </c>
      <c r="AD339" s="126">
        <f t="shared" si="103"/>
        <v>0</v>
      </c>
      <c r="AE339" s="126">
        <f t="shared" si="104"/>
        <v>0</v>
      </c>
      <c r="AF339" s="125"/>
      <c r="AG339" s="125"/>
      <c r="AH339" s="125">
        <f t="shared" si="105"/>
        <v>1</v>
      </c>
      <c r="AI339" s="125">
        <f t="shared" si="106"/>
        <v>1</v>
      </c>
      <c r="AJ339" s="125" t="str">
        <f t="shared" si="107"/>
        <v>Correct</v>
      </c>
      <c r="AK339" s="125"/>
      <c r="AL339" s="115" t="s">
        <v>99</v>
      </c>
      <c r="AM339" s="115">
        <v>26</v>
      </c>
      <c r="AN339" s="115" t="s">
        <v>84</v>
      </c>
      <c r="AO339" s="115" t="s">
        <v>138</v>
      </c>
      <c r="AP339" s="115" t="s">
        <v>85</v>
      </c>
      <c r="AQ339" s="115" t="s">
        <v>86</v>
      </c>
      <c r="AR339" s="115" t="s">
        <v>87</v>
      </c>
      <c r="AS339" s="115" t="s">
        <v>104</v>
      </c>
      <c r="AT339" s="115" t="s">
        <v>114</v>
      </c>
      <c r="AU339" s="115" t="s">
        <v>90</v>
      </c>
      <c r="AV339" s="115" t="s">
        <v>91</v>
      </c>
      <c r="AW339" s="115" t="s">
        <v>91</v>
      </c>
    </row>
    <row r="340" spans="1:49">
      <c r="A340" s="115">
        <v>5584858360</v>
      </c>
      <c r="J340" s="115" t="s">
        <v>26</v>
      </c>
      <c r="K340" s="115" t="s">
        <v>27</v>
      </c>
      <c r="N340" s="115" t="s">
        <v>30</v>
      </c>
      <c r="O340" s="125"/>
      <c r="P340" s="125">
        <f t="shared" si="90"/>
        <v>3</v>
      </c>
      <c r="Q340" s="130">
        <f t="shared" si="91"/>
        <v>1</v>
      </c>
      <c r="R340" s="125"/>
      <c r="S340" s="125">
        <f t="shared" si="92"/>
        <v>0</v>
      </c>
      <c r="T340" s="125">
        <f t="shared" si="93"/>
        <v>0</v>
      </c>
      <c r="U340" s="125">
        <f t="shared" si="94"/>
        <v>0</v>
      </c>
      <c r="V340" s="126">
        <f t="shared" si="95"/>
        <v>0</v>
      </c>
      <c r="W340" s="126">
        <f t="shared" si="96"/>
        <v>0</v>
      </c>
      <c r="X340" s="126">
        <f t="shared" si="97"/>
        <v>0</v>
      </c>
      <c r="Y340" s="126">
        <f t="shared" si="98"/>
        <v>0</v>
      </c>
      <c r="Z340" s="126">
        <f t="shared" si="99"/>
        <v>0</v>
      </c>
      <c r="AA340" s="126">
        <f t="shared" si="100"/>
        <v>1</v>
      </c>
      <c r="AB340" s="126">
        <f t="shared" si="101"/>
        <v>1</v>
      </c>
      <c r="AC340" s="126">
        <f t="shared" si="102"/>
        <v>0</v>
      </c>
      <c r="AD340" s="126">
        <f t="shared" si="103"/>
        <v>0</v>
      </c>
      <c r="AE340" s="126">
        <f t="shared" si="104"/>
        <v>1</v>
      </c>
      <c r="AF340" s="125"/>
      <c r="AG340" s="125"/>
      <c r="AH340" s="125">
        <f t="shared" si="105"/>
        <v>3</v>
      </c>
      <c r="AI340" s="125">
        <f t="shared" si="106"/>
        <v>3</v>
      </c>
      <c r="AJ340" s="125" t="str">
        <f t="shared" si="107"/>
        <v>Correct</v>
      </c>
      <c r="AK340" s="125"/>
      <c r="AL340" s="115" t="s">
        <v>99</v>
      </c>
      <c r="AM340" s="115">
        <v>41</v>
      </c>
      <c r="AN340" s="115" t="s">
        <v>181</v>
      </c>
      <c r="AO340" s="115" t="s">
        <v>232</v>
      </c>
      <c r="AP340" s="115" t="s">
        <v>97</v>
      </c>
      <c r="AQ340" s="115" t="s">
        <v>86</v>
      </c>
      <c r="AR340" s="115" t="s">
        <v>87</v>
      </c>
      <c r="AS340" s="115" t="s">
        <v>88</v>
      </c>
      <c r="AT340" s="115" t="s">
        <v>111</v>
      </c>
      <c r="AU340" s="115" t="s">
        <v>90</v>
      </c>
      <c r="AV340" s="115" t="s">
        <v>91</v>
      </c>
      <c r="AW340" s="115" t="s">
        <v>91</v>
      </c>
    </row>
    <row r="341" spans="1:49">
      <c r="A341" s="115">
        <v>7020340522</v>
      </c>
      <c r="K341" s="115" t="s">
        <v>27</v>
      </c>
      <c r="L341" s="115" t="s">
        <v>28</v>
      </c>
      <c r="O341" s="125"/>
      <c r="P341" s="125">
        <f t="shared" si="90"/>
        <v>2</v>
      </c>
      <c r="Q341" s="130">
        <f t="shared" si="91"/>
        <v>1.5</v>
      </c>
      <c r="R341" s="125"/>
      <c r="S341" s="125">
        <f t="shared" si="92"/>
        <v>0</v>
      </c>
      <c r="T341" s="125">
        <f t="shared" si="93"/>
        <v>0</v>
      </c>
      <c r="U341" s="125">
        <f t="shared" si="94"/>
        <v>0</v>
      </c>
      <c r="V341" s="126">
        <f t="shared" si="95"/>
        <v>0</v>
      </c>
      <c r="W341" s="126">
        <f t="shared" si="96"/>
        <v>0</v>
      </c>
      <c r="X341" s="126">
        <f t="shared" si="97"/>
        <v>0</v>
      </c>
      <c r="Y341" s="126">
        <f t="shared" si="98"/>
        <v>0</v>
      </c>
      <c r="Z341" s="126">
        <f t="shared" si="99"/>
        <v>0</v>
      </c>
      <c r="AA341" s="126">
        <f t="shared" si="100"/>
        <v>0</v>
      </c>
      <c r="AB341" s="126">
        <f t="shared" si="101"/>
        <v>1</v>
      </c>
      <c r="AC341" s="126">
        <f t="shared" si="102"/>
        <v>1</v>
      </c>
      <c r="AD341" s="126">
        <f t="shared" si="103"/>
        <v>0</v>
      </c>
      <c r="AE341" s="126">
        <f t="shared" si="104"/>
        <v>0</v>
      </c>
      <c r="AF341" s="125"/>
      <c r="AG341" s="125"/>
      <c r="AH341" s="125">
        <f t="shared" si="105"/>
        <v>2</v>
      </c>
      <c r="AI341" s="125">
        <f t="shared" si="106"/>
        <v>2</v>
      </c>
      <c r="AJ341" s="125" t="str">
        <f t="shared" si="107"/>
        <v>Correct</v>
      </c>
      <c r="AK341" s="125"/>
      <c r="AL341" s="115" t="s">
        <v>99</v>
      </c>
      <c r="AM341" s="115">
        <v>32</v>
      </c>
      <c r="AN341" s="115" t="s">
        <v>181</v>
      </c>
      <c r="AO341" s="115" t="s">
        <v>221</v>
      </c>
      <c r="AP341" s="115" t="s">
        <v>85</v>
      </c>
      <c r="AQ341" s="115" t="s">
        <v>86</v>
      </c>
      <c r="AR341" s="115" t="s">
        <v>87</v>
      </c>
      <c r="AS341" s="115" t="s">
        <v>104</v>
      </c>
      <c r="AT341" s="115" t="s">
        <v>94</v>
      </c>
      <c r="AU341" s="115" t="s">
        <v>98</v>
      </c>
      <c r="AV341" s="115" t="s">
        <v>91</v>
      </c>
    </row>
    <row r="342" spans="1:49">
      <c r="A342" s="115">
        <v>7020355271</v>
      </c>
      <c r="B342" s="115" t="s">
        <v>18</v>
      </c>
      <c r="F342" s="115" t="s">
        <v>22</v>
      </c>
      <c r="K342" s="115" t="s">
        <v>27</v>
      </c>
      <c r="L342" s="115" t="s">
        <v>28</v>
      </c>
      <c r="N342" s="115" t="s">
        <v>30</v>
      </c>
      <c r="O342" s="125"/>
      <c r="P342" s="125">
        <f t="shared" si="90"/>
        <v>5</v>
      </c>
      <c r="Q342" s="130">
        <f t="shared" si="91"/>
        <v>0.6</v>
      </c>
      <c r="R342" s="125"/>
      <c r="S342" s="125">
        <f t="shared" si="92"/>
        <v>0.6</v>
      </c>
      <c r="T342" s="125">
        <f t="shared" si="93"/>
        <v>0</v>
      </c>
      <c r="U342" s="125">
        <f t="shared" si="94"/>
        <v>0</v>
      </c>
      <c r="V342" s="126">
        <f t="shared" si="95"/>
        <v>0</v>
      </c>
      <c r="W342" s="126">
        <f t="shared" si="96"/>
        <v>0.6</v>
      </c>
      <c r="X342" s="126">
        <f t="shared" si="97"/>
        <v>0</v>
      </c>
      <c r="Y342" s="126">
        <f t="shared" si="98"/>
        <v>0</v>
      </c>
      <c r="Z342" s="126">
        <f t="shared" si="99"/>
        <v>0</v>
      </c>
      <c r="AA342" s="126">
        <f t="shared" si="100"/>
        <v>0</v>
      </c>
      <c r="AB342" s="126">
        <f t="shared" si="101"/>
        <v>0.6</v>
      </c>
      <c r="AC342" s="126">
        <f t="shared" si="102"/>
        <v>0.6</v>
      </c>
      <c r="AD342" s="126">
        <f t="shared" si="103"/>
        <v>0</v>
      </c>
      <c r="AE342" s="126">
        <f t="shared" si="104"/>
        <v>0.6</v>
      </c>
      <c r="AF342" s="125"/>
      <c r="AG342" s="125"/>
      <c r="AH342" s="125">
        <f t="shared" si="105"/>
        <v>3</v>
      </c>
      <c r="AI342" s="125">
        <f t="shared" si="106"/>
        <v>5</v>
      </c>
      <c r="AJ342" s="125" t="str">
        <f t="shared" si="107"/>
        <v>Correct</v>
      </c>
      <c r="AK342" s="125"/>
      <c r="AL342" s="115" t="s">
        <v>83</v>
      </c>
      <c r="AM342" s="115">
        <v>47</v>
      </c>
      <c r="AN342" s="115" t="s">
        <v>181</v>
      </c>
      <c r="AO342" s="115" t="s">
        <v>189</v>
      </c>
      <c r="AP342" s="115" t="s">
        <v>97</v>
      </c>
      <c r="AQ342" s="115" t="s">
        <v>91</v>
      </c>
      <c r="AR342" s="115" t="s">
        <v>87</v>
      </c>
      <c r="AS342" s="115" t="s">
        <v>93</v>
      </c>
      <c r="AT342" s="115" t="s">
        <v>89</v>
      </c>
      <c r="AU342" s="115" t="s">
        <v>113</v>
      </c>
      <c r="AV342" s="115" t="s">
        <v>91</v>
      </c>
      <c r="AW342" s="115" t="s">
        <v>91</v>
      </c>
    </row>
    <row r="343" spans="1:49">
      <c r="A343" s="115">
        <v>7008115331</v>
      </c>
      <c r="D343" s="115" t="s">
        <v>20</v>
      </c>
      <c r="I343" s="115" t="s">
        <v>25</v>
      </c>
      <c r="J343" s="115" t="s">
        <v>26</v>
      </c>
      <c r="O343" s="125"/>
      <c r="P343" s="125">
        <f t="shared" si="90"/>
        <v>3</v>
      </c>
      <c r="Q343" s="130">
        <f t="shared" si="91"/>
        <v>1</v>
      </c>
      <c r="R343" s="125"/>
      <c r="S343" s="125">
        <f t="shared" si="92"/>
        <v>0</v>
      </c>
      <c r="T343" s="125">
        <f t="shared" si="93"/>
        <v>0</v>
      </c>
      <c r="U343" s="125">
        <f t="shared" si="94"/>
        <v>1</v>
      </c>
      <c r="V343" s="126">
        <f t="shared" si="95"/>
        <v>0</v>
      </c>
      <c r="W343" s="126">
        <f t="shared" si="96"/>
        <v>0</v>
      </c>
      <c r="X343" s="126">
        <f t="shared" si="97"/>
        <v>0</v>
      </c>
      <c r="Y343" s="126">
        <f t="shared" si="98"/>
        <v>0</v>
      </c>
      <c r="Z343" s="126">
        <f t="shared" si="99"/>
        <v>1</v>
      </c>
      <c r="AA343" s="126">
        <f t="shared" si="100"/>
        <v>1</v>
      </c>
      <c r="AB343" s="126">
        <f t="shared" si="101"/>
        <v>0</v>
      </c>
      <c r="AC343" s="126">
        <f t="shared" si="102"/>
        <v>0</v>
      </c>
      <c r="AD343" s="126">
        <f t="shared" si="103"/>
        <v>0</v>
      </c>
      <c r="AE343" s="126">
        <f t="shared" si="104"/>
        <v>0</v>
      </c>
      <c r="AF343" s="125"/>
      <c r="AG343" s="125"/>
      <c r="AH343" s="125">
        <f t="shared" si="105"/>
        <v>3</v>
      </c>
      <c r="AI343" s="125">
        <f t="shared" si="106"/>
        <v>3</v>
      </c>
      <c r="AJ343" s="125" t="str">
        <f t="shared" si="107"/>
        <v>Correct</v>
      </c>
      <c r="AK343" s="125"/>
      <c r="AL343" s="115" t="s">
        <v>83</v>
      </c>
      <c r="AM343" s="115">
        <v>32</v>
      </c>
      <c r="AN343" s="115" t="s">
        <v>84</v>
      </c>
      <c r="AO343" s="115" t="s">
        <v>126</v>
      </c>
      <c r="AP343" s="115" t="s">
        <v>92</v>
      </c>
      <c r="AQ343" s="115" t="s">
        <v>86</v>
      </c>
      <c r="AR343" s="115" t="s">
        <v>116</v>
      </c>
      <c r="AS343" s="115" t="s">
        <v>101</v>
      </c>
      <c r="AT343" s="115" t="s">
        <v>111</v>
      </c>
      <c r="AU343" s="115" t="s">
        <v>90</v>
      </c>
      <c r="AV343" s="115" t="s">
        <v>91</v>
      </c>
      <c r="AW343" s="115" t="s">
        <v>91</v>
      </c>
    </row>
    <row r="344" spans="1:49">
      <c r="A344" s="115">
        <v>7045758181</v>
      </c>
      <c r="C344" s="115" t="s">
        <v>19</v>
      </c>
      <c r="D344" s="115" t="s">
        <v>20</v>
      </c>
      <c r="J344" s="115" t="s">
        <v>26</v>
      </c>
      <c r="O344" s="125"/>
      <c r="P344" s="125">
        <f t="shared" si="90"/>
        <v>3</v>
      </c>
      <c r="Q344" s="130">
        <f t="shared" si="91"/>
        <v>1</v>
      </c>
      <c r="R344" s="125"/>
      <c r="S344" s="125">
        <f t="shared" si="92"/>
        <v>0</v>
      </c>
      <c r="T344" s="125">
        <f t="shared" si="93"/>
        <v>1</v>
      </c>
      <c r="U344" s="125">
        <f t="shared" si="94"/>
        <v>1</v>
      </c>
      <c r="V344" s="126">
        <f t="shared" si="95"/>
        <v>0</v>
      </c>
      <c r="W344" s="126">
        <f t="shared" si="96"/>
        <v>0</v>
      </c>
      <c r="X344" s="126">
        <f t="shared" si="97"/>
        <v>0</v>
      </c>
      <c r="Y344" s="126">
        <f t="shared" si="98"/>
        <v>0</v>
      </c>
      <c r="Z344" s="126">
        <f t="shared" si="99"/>
        <v>0</v>
      </c>
      <c r="AA344" s="126">
        <f t="shared" si="100"/>
        <v>1</v>
      </c>
      <c r="AB344" s="126">
        <f t="shared" si="101"/>
        <v>0</v>
      </c>
      <c r="AC344" s="126">
        <f t="shared" si="102"/>
        <v>0</v>
      </c>
      <c r="AD344" s="126">
        <f t="shared" si="103"/>
        <v>0</v>
      </c>
      <c r="AE344" s="126">
        <f t="shared" si="104"/>
        <v>0</v>
      </c>
      <c r="AF344" s="125"/>
      <c r="AG344" s="125"/>
      <c r="AH344" s="125">
        <f t="shared" si="105"/>
        <v>3</v>
      </c>
      <c r="AI344" s="125">
        <f t="shared" si="106"/>
        <v>3</v>
      </c>
      <c r="AJ344" s="125" t="str">
        <f t="shared" si="107"/>
        <v>Correct</v>
      </c>
      <c r="AK344" s="125"/>
      <c r="AL344" s="115" t="s">
        <v>83</v>
      </c>
      <c r="AM344" s="115">
        <v>70</v>
      </c>
      <c r="AN344" s="115" t="s">
        <v>181</v>
      </c>
      <c r="AO344" s="115" t="s">
        <v>237</v>
      </c>
      <c r="AP344" s="115" t="s">
        <v>97</v>
      </c>
      <c r="AQ344" s="115" t="s">
        <v>86</v>
      </c>
      <c r="AR344" s="115" t="s">
        <v>87</v>
      </c>
      <c r="AS344" s="115" t="s">
        <v>104</v>
      </c>
      <c r="AT344" s="115" t="s">
        <v>114</v>
      </c>
      <c r="AU344" s="115" t="s">
        <v>90</v>
      </c>
      <c r="AV344" s="115" t="s">
        <v>117</v>
      </c>
      <c r="AW344" s="115" t="s">
        <v>86</v>
      </c>
    </row>
    <row r="345" spans="1:49">
      <c r="A345" s="115">
        <v>7011090217</v>
      </c>
      <c r="J345" s="115" t="s">
        <v>26</v>
      </c>
      <c r="N345" s="115" t="s">
        <v>30</v>
      </c>
      <c r="O345" s="125"/>
      <c r="P345" s="125">
        <f t="shared" si="90"/>
        <v>2</v>
      </c>
      <c r="Q345" s="130">
        <f t="shared" si="91"/>
        <v>1.5</v>
      </c>
      <c r="R345" s="125"/>
      <c r="S345" s="125">
        <f t="shared" si="92"/>
        <v>0</v>
      </c>
      <c r="T345" s="125">
        <f t="shared" si="93"/>
        <v>0</v>
      </c>
      <c r="U345" s="125">
        <f t="shared" si="94"/>
        <v>0</v>
      </c>
      <c r="V345" s="126">
        <f t="shared" si="95"/>
        <v>0</v>
      </c>
      <c r="W345" s="126">
        <f t="shared" si="96"/>
        <v>0</v>
      </c>
      <c r="X345" s="126">
        <f t="shared" si="97"/>
        <v>0</v>
      </c>
      <c r="Y345" s="126">
        <f t="shared" si="98"/>
        <v>0</v>
      </c>
      <c r="Z345" s="126">
        <f t="shared" si="99"/>
        <v>0</v>
      </c>
      <c r="AA345" s="126">
        <f t="shared" si="100"/>
        <v>1</v>
      </c>
      <c r="AB345" s="126">
        <f t="shared" si="101"/>
        <v>0</v>
      </c>
      <c r="AC345" s="126">
        <f t="shared" si="102"/>
        <v>0</v>
      </c>
      <c r="AD345" s="126">
        <f t="shared" si="103"/>
        <v>0</v>
      </c>
      <c r="AE345" s="126">
        <f t="shared" si="104"/>
        <v>1</v>
      </c>
      <c r="AF345" s="125"/>
      <c r="AG345" s="125"/>
      <c r="AH345" s="125">
        <f t="shared" si="105"/>
        <v>2</v>
      </c>
      <c r="AI345" s="125">
        <f t="shared" si="106"/>
        <v>2</v>
      </c>
      <c r="AJ345" s="125" t="str">
        <f t="shared" si="107"/>
        <v>Correct</v>
      </c>
      <c r="AK345" s="125"/>
      <c r="AL345" s="115" t="s">
        <v>83</v>
      </c>
      <c r="AM345" s="115">
        <v>48</v>
      </c>
      <c r="AN345" s="115" t="s">
        <v>181</v>
      </c>
      <c r="AO345" s="115" t="s">
        <v>243</v>
      </c>
      <c r="AP345" s="115" t="s">
        <v>107</v>
      </c>
      <c r="AQ345" s="115" t="s">
        <v>91</v>
      </c>
      <c r="AR345" s="115" t="s">
        <v>435</v>
      </c>
      <c r="AS345" s="115" t="s">
        <v>101</v>
      </c>
      <c r="AT345" s="115" t="s">
        <v>111</v>
      </c>
      <c r="AU345" s="115" t="s">
        <v>90</v>
      </c>
      <c r="AV345" s="115" t="s">
        <v>91</v>
      </c>
      <c r="AW345" s="115" t="s">
        <v>91</v>
      </c>
    </row>
    <row r="346" spans="1:49">
      <c r="A346" s="115">
        <v>7007930163</v>
      </c>
      <c r="D346" s="115" t="s">
        <v>20</v>
      </c>
      <c r="E346" s="115" t="s">
        <v>21</v>
      </c>
      <c r="N346" s="115" t="s">
        <v>30</v>
      </c>
      <c r="O346" s="125"/>
      <c r="P346" s="125">
        <f t="shared" si="90"/>
        <v>3</v>
      </c>
      <c r="Q346" s="130">
        <f t="shared" si="91"/>
        <v>1</v>
      </c>
      <c r="R346" s="125"/>
      <c r="S346" s="125">
        <f t="shared" si="92"/>
        <v>0</v>
      </c>
      <c r="T346" s="125">
        <f t="shared" si="93"/>
        <v>0</v>
      </c>
      <c r="U346" s="125">
        <f t="shared" si="94"/>
        <v>1</v>
      </c>
      <c r="V346" s="126">
        <f t="shared" si="95"/>
        <v>1</v>
      </c>
      <c r="W346" s="126">
        <f t="shared" si="96"/>
        <v>0</v>
      </c>
      <c r="X346" s="126">
        <f t="shared" si="97"/>
        <v>0</v>
      </c>
      <c r="Y346" s="126">
        <f t="shared" si="98"/>
        <v>0</v>
      </c>
      <c r="Z346" s="126">
        <f t="shared" si="99"/>
        <v>0</v>
      </c>
      <c r="AA346" s="126">
        <f t="shared" si="100"/>
        <v>0</v>
      </c>
      <c r="AB346" s="126">
        <f t="shared" si="101"/>
        <v>0</v>
      </c>
      <c r="AC346" s="126">
        <f t="shared" si="102"/>
        <v>0</v>
      </c>
      <c r="AD346" s="126">
        <f t="shared" si="103"/>
        <v>0</v>
      </c>
      <c r="AE346" s="126">
        <f t="shared" si="104"/>
        <v>1</v>
      </c>
      <c r="AF346" s="125"/>
      <c r="AG346" s="125"/>
      <c r="AH346" s="125">
        <f t="shared" si="105"/>
        <v>3</v>
      </c>
      <c r="AI346" s="125">
        <f t="shared" si="106"/>
        <v>3</v>
      </c>
      <c r="AJ346" s="125" t="str">
        <f t="shared" si="107"/>
        <v>Correct</v>
      </c>
      <c r="AK346" s="125"/>
      <c r="AL346" s="115" t="s">
        <v>83</v>
      </c>
      <c r="AN346" s="115" t="s">
        <v>84</v>
      </c>
      <c r="AO346" s="115" t="s">
        <v>135</v>
      </c>
      <c r="AP346" s="115" t="s">
        <v>85</v>
      </c>
      <c r="AQ346" s="115" t="s">
        <v>86</v>
      </c>
      <c r="AR346" s="115" t="s">
        <v>87</v>
      </c>
      <c r="AS346" s="115" t="s">
        <v>93</v>
      </c>
      <c r="AT346" s="115" t="s">
        <v>102</v>
      </c>
      <c r="AU346" s="115" t="s">
        <v>106</v>
      </c>
      <c r="AW346" s="115" t="s">
        <v>86</v>
      </c>
    </row>
    <row r="347" spans="1:49">
      <c r="A347" s="115">
        <v>7044849752</v>
      </c>
      <c r="D347" s="115" t="s">
        <v>20</v>
      </c>
      <c r="E347" s="115" t="s">
        <v>21</v>
      </c>
      <c r="I347" s="115" t="s">
        <v>25</v>
      </c>
      <c r="O347" s="125"/>
      <c r="P347" s="125">
        <f t="shared" si="90"/>
        <v>3</v>
      </c>
      <c r="Q347" s="130">
        <f t="shared" si="91"/>
        <v>1</v>
      </c>
      <c r="R347" s="125"/>
      <c r="S347" s="125">
        <f t="shared" si="92"/>
        <v>0</v>
      </c>
      <c r="T347" s="125">
        <f t="shared" si="93"/>
        <v>0</v>
      </c>
      <c r="U347" s="125">
        <f t="shared" si="94"/>
        <v>1</v>
      </c>
      <c r="V347" s="126">
        <f t="shared" si="95"/>
        <v>1</v>
      </c>
      <c r="W347" s="126">
        <f t="shared" si="96"/>
        <v>0</v>
      </c>
      <c r="X347" s="126">
        <f t="shared" si="97"/>
        <v>0</v>
      </c>
      <c r="Y347" s="126">
        <f t="shared" si="98"/>
        <v>0</v>
      </c>
      <c r="Z347" s="126">
        <f t="shared" si="99"/>
        <v>1</v>
      </c>
      <c r="AA347" s="126">
        <f t="shared" si="100"/>
        <v>0</v>
      </c>
      <c r="AB347" s="126">
        <f t="shared" si="101"/>
        <v>0</v>
      </c>
      <c r="AC347" s="126">
        <f t="shared" si="102"/>
        <v>0</v>
      </c>
      <c r="AD347" s="126">
        <f t="shared" si="103"/>
        <v>0</v>
      </c>
      <c r="AE347" s="126">
        <f t="shared" si="104"/>
        <v>0</v>
      </c>
      <c r="AF347" s="125"/>
      <c r="AG347" s="125"/>
      <c r="AH347" s="125">
        <f t="shared" si="105"/>
        <v>3</v>
      </c>
      <c r="AI347" s="125">
        <f t="shared" si="106"/>
        <v>3</v>
      </c>
      <c r="AJ347" s="125" t="str">
        <f t="shared" si="107"/>
        <v>Correct</v>
      </c>
      <c r="AK347" s="125"/>
      <c r="AL347" s="115" t="s">
        <v>83</v>
      </c>
      <c r="AM347" s="115">
        <v>88</v>
      </c>
      <c r="AN347" s="115" t="s">
        <v>84</v>
      </c>
      <c r="AO347" s="115" t="s">
        <v>138</v>
      </c>
      <c r="AP347" s="115" t="s">
        <v>85</v>
      </c>
      <c r="AR347" s="115" t="s">
        <v>87</v>
      </c>
      <c r="AS347" s="115" t="s">
        <v>104</v>
      </c>
      <c r="AT347" s="115" t="s">
        <v>112</v>
      </c>
      <c r="AU347" s="115" t="s">
        <v>106</v>
      </c>
      <c r="AV347" s="115" t="s">
        <v>91</v>
      </c>
      <c r="AW347" s="115" t="s">
        <v>86</v>
      </c>
    </row>
    <row r="348" spans="1:49">
      <c r="A348" s="115">
        <v>6985445844</v>
      </c>
      <c r="D348" s="115" t="s">
        <v>20</v>
      </c>
      <c r="O348" s="125"/>
      <c r="P348" s="125">
        <f t="shared" si="90"/>
        <v>1</v>
      </c>
      <c r="Q348" s="130">
        <f t="shared" si="91"/>
        <v>3</v>
      </c>
      <c r="R348" s="125"/>
      <c r="S348" s="125">
        <f t="shared" si="92"/>
        <v>0</v>
      </c>
      <c r="T348" s="125">
        <f t="shared" si="93"/>
        <v>0</v>
      </c>
      <c r="U348" s="125">
        <f t="shared" si="94"/>
        <v>1</v>
      </c>
      <c r="V348" s="126">
        <f t="shared" si="95"/>
        <v>0</v>
      </c>
      <c r="W348" s="126">
        <f t="shared" si="96"/>
        <v>0</v>
      </c>
      <c r="X348" s="126">
        <f t="shared" si="97"/>
        <v>0</v>
      </c>
      <c r="Y348" s="126">
        <f t="shared" si="98"/>
        <v>0</v>
      </c>
      <c r="Z348" s="126">
        <f t="shared" si="99"/>
        <v>0</v>
      </c>
      <c r="AA348" s="126">
        <f t="shared" si="100"/>
        <v>0</v>
      </c>
      <c r="AB348" s="126">
        <f t="shared" si="101"/>
        <v>0</v>
      </c>
      <c r="AC348" s="126">
        <f t="shared" si="102"/>
        <v>0</v>
      </c>
      <c r="AD348" s="126">
        <f t="shared" si="103"/>
        <v>0</v>
      </c>
      <c r="AE348" s="126">
        <f t="shared" si="104"/>
        <v>0</v>
      </c>
      <c r="AF348" s="125"/>
      <c r="AG348" s="125"/>
      <c r="AH348" s="125">
        <f t="shared" si="105"/>
        <v>1</v>
      </c>
      <c r="AI348" s="125">
        <f t="shared" si="106"/>
        <v>1</v>
      </c>
      <c r="AJ348" s="125" t="str">
        <f t="shared" si="107"/>
        <v>Correct</v>
      </c>
      <c r="AK348" s="125"/>
      <c r="AL348" s="115" t="s">
        <v>83</v>
      </c>
      <c r="AM348" s="115">
        <v>35</v>
      </c>
      <c r="AN348" s="115" t="s">
        <v>181</v>
      </c>
      <c r="AO348" s="115" t="s">
        <v>193</v>
      </c>
      <c r="AP348" s="115" t="s">
        <v>114</v>
      </c>
      <c r="AQ348" s="115" t="s">
        <v>86</v>
      </c>
      <c r="AR348" s="115" t="s">
        <v>87</v>
      </c>
      <c r="AS348" s="115" t="s">
        <v>100</v>
      </c>
      <c r="AT348" s="115" t="s">
        <v>89</v>
      </c>
      <c r="AU348" s="115" t="s">
        <v>90</v>
      </c>
      <c r="AV348" s="115" t="s">
        <v>91</v>
      </c>
      <c r="AW348" s="115" t="s">
        <v>91</v>
      </c>
    </row>
    <row r="349" spans="1:49">
      <c r="A349" s="115">
        <v>7007932350</v>
      </c>
      <c r="J349" s="115" t="s">
        <v>26</v>
      </c>
      <c r="K349" s="115" t="s">
        <v>27</v>
      </c>
      <c r="N349" s="115" t="s">
        <v>30</v>
      </c>
      <c r="O349" s="125"/>
      <c r="P349" s="125">
        <f t="shared" si="90"/>
        <v>3</v>
      </c>
      <c r="Q349" s="130">
        <f t="shared" si="91"/>
        <v>1</v>
      </c>
      <c r="R349" s="125"/>
      <c r="S349" s="125">
        <f t="shared" si="92"/>
        <v>0</v>
      </c>
      <c r="T349" s="125">
        <f t="shared" si="93"/>
        <v>0</v>
      </c>
      <c r="U349" s="125">
        <f t="shared" si="94"/>
        <v>0</v>
      </c>
      <c r="V349" s="126">
        <f t="shared" si="95"/>
        <v>0</v>
      </c>
      <c r="W349" s="126">
        <f t="shared" si="96"/>
        <v>0</v>
      </c>
      <c r="X349" s="126">
        <f t="shared" si="97"/>
        <v>0</v>
      </c>
      <c r="Y349" s="126">
        <f t="shared" si="98"/>
        <v>0</v>
      </c>
      <c r="Z349" s="126">
        <f t="shared" si="99"/>
        <v>0</v>
      </c>
      <c r="AA349" s="126">
        <f t="shared" si="100"/>
        <v>1</v>
      </c>
      <c r="AB349" s="126">
        <f t="shared" si="101"/>
        <v>1</v>
      </c>
      <c r="AC349" s="126">
        <f t="shared" si="102"/>
        <v>0</v>
      </c>
      <c r="AD349" s="126">
        <f t="shared" si="103"/>
        <v>0</v>
      </c>
      <c r="AE349" s="126">
        <f t="shared" si="104"/>
        <v>1</v>
      </c>
      <c r="AF349" s="125"/>
      <c r="AG349" s="125"/>
      <c r="AH349" s="125">
        <f t="shared" si="105"/>
        <v>3</v>
      </c>
      <c r="AI349" s="125">
        <f t="shared" si="106"/>
        <v>3</v>
      </c>
      <c r="AJ349" s="125" t="str">
        <f t="shared" si="107"/>
        <v>Correct</v>
      </c>
      <c r="AK349" s="125"/>
      <c r="AL349" s="115" t="s">
        <v>83</v>
      </c>
      <c r="AM349" s="115">
        <v>57</v>
      </c>
      <c r="AN349" s="115" t="s">
        <v>84</v>
      </c>
      <c r="AO349" s="115" t="s">
        <v>124</v>
      </c>
      <c r="AP349" s="115" t="s">
        <v>85</v>
      </c>
      <c r="AQ349" s="115" t="s">
        <v>86</v>
      </c>
      <c r="AR349" s="115" t="s">
        <v>87</v>
      </c>
      <c r="AS349" s="115" t="s">
        <v>93</v>
      </c>
      <c r="AT349" s="115" t="s">
        <v>102</v>
      </c>
      <c r="AU349" s="115" t="s">
        <v>90</v>
      </c>
      <c r="AV349" s="115" t="s">
        <v>91</v>
      </c>
      <c r="AW349" s="115" t="s">
        <v>86</v>
      </c>
    </row>
    <row r="350" spans="1:49">
      <c r="A350" s="115">
        <v>7020345822</v>
      </c>
      <c r="E350" s="115" t="s">
        <v>21</v>
      </c>
      <c r="K350" s="115" t="s">
        <v>27</v>
      </c>
      <c r="L350" s="115" t="s">
        <v>28</v>
      </c>
      <c r="O350" s="125"/>
      <c r="P350" s="125">
        <f t="shared" si="90"/>
        <v>3</v>
      </c>
      <c r="Q350" s="130">
        <f t="shared" si="91"/>
        <v>1</v>
      </c>
      <c r="R350" s="125"/>
      <c r="S350" s="125">
        <f t="shared" si="92"/>
        <v>0</v>
      </c>
      <c r="T350" s="125">
        <f t="shared" si="93"/>
        <v>0</v>
      </c>
      <c r="U350" s="125">
        <f t="shared" si="94"/>
        <v>0</v>
      </c>
      <c r="V350" s="126">
        <f t="shared" si="95"/>
        <v>1</v>
      </c>
      <c r="W350" s="126">
        <f t="shared" si="96"/>
        <v>0</v>
      </c>
      <c r="X350" s="126">
        <f t="shared" si="97"/>
        <v>0</v>
      </c>
      <c r="Y350" s="126">
        <f t="shared" si="98"/>
        <v>0</v>
      </c>
      <c r="Z350" s="126">
        <f t="shared" si="99"/>
        <v>0</v>
      </c>
      <c r="AA350" s="126">
        <f t="shared" si="100"/>
        <v>0</v>
      </c>
      <c r="AB350" s="126">
        <f t="shared" si="101"/>
        <v>1</v>
      </c>
      <c r="AC350" s="126">
        <f t="shared" si="102"/>
        <v>1</v>
      </c>
      <c r="AD350" s="126">
        <f t="shared" si="103"/>
        <v>0</v>
      </c>
      <c r="AE350" s="126">
        <f t="shared" si="104"/>
        <v>0</v>
      </c>
      <c r="AF350" s="125"/>
      <c r="AG350" s="125"/>
      <c r="AH350" s="125">
        <f t="shared" si="105"/>
        <v>3</v>
      </c>
      <c r="AI350" s="125">
        <f t="shared" si="106"/>
        <v>3</v>
      </c>
      <c r="AJ350" s="125" t="str">
        <f t="shared" si="107"/>
        <v>Correct</v>
      </c>
      <c r="AK350" s="125"/>
      <c r="AL350" s="115" t="s">
        <v>99</v>
      </c>
      <c r="AM350" s="115">
        <v>33</v>
      </c>
      <c r="AN350" s="115" t="s">
        <v>181</v>
      </c>
      <c r="AO350" s="115" t="s">
        <v>215</v>
      </c>
      <c r="AP350" s="115" t="s">
        <v>85</v>
      </c>
      <c r="AQ350" s="115" t="s">
        <v>86</v>
      </c>
      <c r="AR350" s="115" t="s">
        <v>87</v>
      </c>
      <c r="AT350" s="115" t="s">
        <v>89</v>
      </c>
      <c r="AU350" s="115" t="s">
        <v>113</v>
      </c>
      <c r="AV350" s="115" t="s">
        <v>91</v>
      </c>
      <c r="AW350" s="115" t="s">
        <v>91</v>
      </c>
    </row>
    <row r="351" spans="1:49">
      <c r="A351" s="115">
        <v>7045753184</v>
      </c>
      <c r="D351" s="115" t="s">
        <v>20</v>
      </c>
      <c r="K351" s="115" t="s">
        <v>27</v>
      </c>
      <c r="O351" s="125"/>
      <c r="P351" s="125">
        <f t="shared" si="90"/>
        <v>2</v>
      </c>
      <c r="Q351" s="130">
        <f t="shared" si="91"/>
        <v>1.5</v>
      </c>
      <c r="R351" s="125"/>
      <c r="S351" s="125">
        <f t="shared" si="92"/>
        <v>0</v>
      </c>
      <c r="T351" s="125">
        <f t="shared" si="93"/>
        <v>0</v>
      </c>
      <c r="U351" s="125">
        <f t="shared" si="94"/>
        <v>1</v>
      </c>
      <c r="V351" s="126">
        <f t="shared" si="95"/>
        <v>0</v>
      </c>
      <c r="W351" s="126">
        <f t="shared" si="96"/>
        <v>0</v>
      </c>
      <c r="X351" s="126">
        <f t="shared" si="97"/>
        <v>0</v>
      </c>
      <c r="Y351" s="126">
        <f t="shared" si="98"/>
        <v>0</v>
      </c>
      <c r="Z351" s="126">
        <f t="shared" si="99"/>
        <v>0</v>
      </c>
      <c r="AA351" s="126">
        <f t="shared" si="100"/>
        <v>0</v>
      </c>
      <c r="AB351" s="126">
        <f t="shared" si="101"/>
        <v>1</v>
      </c>
      <c r="AC351" s="126">
        <f t="shared" si="102"/>
        <v>0</v>
      </c>
      <c r="AD351" s="126">
        <f t="shared" si="103"/>
        <v>0</v>
      </c>
      <c r="AE351" s="126">
        <f t="shared" si="104"/>
        <v>0</v>
      </c>
      <c r="AF351" s="125"/>
      <c r="AG351" s="125"/>
      <c r="AH351" s="125">
        <f t="shared" si="105"/>
        <v>2</v>
      </c>
      <c r="AI351" s="125">
        <f t="shared" si="106"/>
        <v>2</v>
      </c>
      <c r="AJ351" s="125" t="str">
        <f t="shared" si="107"/>
        <v>Correct</v>
      </c>
      <c r="AK351" s="125"/>
      <c r="AL351" s="115" t="s">
        <v>99</v>
      </c>
      <c r="AM351" s="115">
        <v>55</v>
      </c>
      <c r="AN351" s="115" t="s">
        <v>181</v>
      </c>
      <c r="AO351" s="115" t="s">
        <v>183</v>
      </c>
      <c r="AP351" s="115" t="s">
        <v>85</v>
      </c>
      <c r="AQ351" s="115" t="s">
        <v>86</v>
      </c>
      <c r="AR351" s="115" t="s">
        <v>87</v>
      </c>
      <c r="AS351" s="115" t="s">
        <v>100</v>
      </c>
      <c r="AT351" s="115" t="s">
        <v>111</v>
      </c>
      <c r="AU351" s="115" t="s">
        <v>90</v>
      </c>
      <c r="AV351" s="115" t="s">
        <v>91</v>
      </c>
      <c r="AW351" s="115" t="s">
        <v>86</v>
      </c>
    </row>
    <row r="352" spans="1:49">
      <c r="A352" s="115">
        <v>5609484168</v>
      </c>
      <c r="K352" s="115" t="s">
        <v>27</v>
      </c>
      <c r="L352" s="115" t="s">
        <v>28</v>
      </c>
      <c r="O352" s="125"/>
      <c r="P352" s="125">
        <f t="shared" si="90"/>
        <v>2</v>
      </c>
      <c r="Q352" s="130">
        <f t="shared" si="91"/>
        <v>1.5</v>
      </c>
      <c r="R352" s="125"/>
      <c r="S352" s="125">
        <f t="shared" si="92"/>
        <v>0</v>
      </c>
      <c r="T352" s="125">
        <f t="shared" si="93"/>
        <v>0</v>
      </c>
      <c r="U352" s="125">
        <f t="shared" si="94"/>
        <v>0</v>
      </c>
      <c r="V352" s="126">
        <f t="shared" si="95"/>
        <v>0</v>
      </c>
      <c r="W352" s="126">
        <f t="shared" si="96"/>
        <v>0</v>
      </c>
      <c r="X352" s="126">
        <f t="shared" si="97"/>
        <v>0</v>
      </c>
      <c r="Y352" s="126">
        <f t="shared" si="98"/>
        <v>0</v>
      </c>
      <c r="Z352" s="126">
        <f t="shared" si="99"/>
        <v>0</v>
      </c>
      <c r="AA352" s="126">
        <f t="shared" si="100"/>
        <v>0</v>
      </c>
      <c r="AB352" s="126">
        <f t="shared" si="101"/>
        <v>1</v>
      </c>
      <c r="AC352" s="126">
        <f t="shared" si="102"/>
        <v>1</v>
      </c>
      <c r="AD352" s="126">
        <f t="shared" si="103"/>
        <v>0</v>
      </c>
      <c r="AE352" s="126">
        <f t="shared" si="104"/>
        <v>0</v>
      </c>
      <c r="AF352" s="125"/>
      <c r="AG352" s="125"/>
      <c r="AH352" s="125">
        <f t="shared" si="105"/>
        <v>2</v>
      </c>
      <c r="AI352" s="125">
        <f t="shared" si="106"/>
        <v>2</v>
      </c>
      <c r="AJ352" s="125" t="str">
        <f t="shared" si="107"/>
        <v>Correct</v>
      </c>
      <c r="AK352" s="125"/>
      <c r="AL352" s="115" t="s">
        <v>99</v>
      </c>
      <c r="AM352" s="115">
        <v>64</v>
      </c>
      <c r="AN352" s="115" t="s">
        <v>181</v>
      </c>
      <c r="AO352" s="115" t="s">
        <v>244</v>
      </c>
      <c r="AP352" s="115" t="s">
        <v>114</v>
      </c>
      <c r="AQ352" s="115" t="s">
        <v>86</v>
      </c>
      <c r="AR352" s="115" t="s">
        <v>87</v>
      </c>
      <c r="AS352" s="115" t="s">
        <v>104</v>
      </c>
      <c r="AT352" s="115" t="s">
        <v>89</v>
      </c>
      <c r="AU352" s="115" t="s">
        <v>90</v>
      </c>
      <c r="AV352" s="115" t="s">
        <v>91</v>
      </c>
      <c r="AW352" s="115" t="s">
        <v>91</v>
      </c>
    </row>
    <row r="353" spans="1:49">
      <c r="A353" s="115">
        <v>7020346224</v>
      </c>
      <c r="H353" s="115" t="s">
        <v>24</v>
      </c>
      <c r="K353" s="115" t="s">
        <v>27</v>
      </c>
      <c r="L353" s="115" t="s">
        <v>28</v>
      </c>
      <c r="O353" s="125"/>
      <c r="P353" s="125">
        <f t="shared" si="90"/>
        <v>3</v>
      </c>
      <c r="Q353" s="130">
        <f t="shared" si="91"/>
        <v>1</v>
      </c>
      <c r="R353" s="125"/>
      <c r="S353" s="125">
        <f t="shared" si="92"/>
        <v>0</v>
      </c>
      <c r="T353" s="125">
        <f t="shared" si="93"/>
        <v>0</v>
      </c>
      <c r="U353" s="125">
        <f t="shared" si="94"/>
        <v>0</v>
      </c>
      <c r="V353" s="126">
        <f t="shared" si="95"/>
        <v>0</v>
      </c>
      <c r="W353" s="126">
        <f t="shared" si="96"/>
        <v>0</v>
      </c>
      <c r="X353" s="126">
        <f t="shared" si="97"/>
        <v>0</v>
      </c>
      <c r="Y353" s="126">
        <f t="shared" si="98"/>
        <v>1</v>
      </c>
      <c r="Z353" s="126">
        <f t="shared" si="99"/>
        <v>0</v>
      </c>
      <c r="AA353" s="126">
        <f t="shared" si="100"/>
        <v>0</v>
      </c>
      <c r="AB353" s="126">
        <f t="shared" si="101"/>
        <v>1</v>
      </c>
      <c r="AC353" s="126">
        <f t="shared" si="102"/>
        <v>1</v>
      </c>
      <c r="AD353" s="126">
        <f t="shared" si="103"/>
        <v>0</v>
      </c>
      <c r="AE353" s="126">
        <f t="shared" si="104"/>
        <v>0</v>
      </c>
      <c r="AF353" s="125"/>
      <c r="AG353" s="125"/>
      <c r="AH353" s="125">
        <f t="shared" si="105"/>
        <v>3</v>
      </c>
      <c r="AI353" s="125">
        <f t="shared" si="106"/>
        <v>3</v>
      </c>
      <c r="AJ353" s="125" t="str">
        <f t="shared" si="107"/>
        <v>Correct</v>
      </c>
      <c r="AK353" s="125"/>
      <c r="AL353" s="115" t="s">
        <v>99</v>
      </c>
      <c r="AM353" s="115">
        <v>39</v>
      </c>
      <c r="AN353" s="115" t="s">
        <v>181</v>
      </c>
      <c r="AO353" s="115" t="s">
        <v>229</v>
      </c>
      <c r="AP353" s="115" t="s">
        <v>97</v>
      </c>
      <c r="AQ353" s="115" t="s">
        <v>86</v>
      </c>
      <c r="AR353" s="115" t="s">
        <v>87</v>
      </c>
      <c r="AS353" s="115" t="s">
        <v>93</v>
      </c>
      <c r="AT353" s="115" t="s">
        <v>102</v>
      </c>
      <c r="AU353" s="115" t="s">
        <v>98</v>
      </c>
      <c r="AW353" s="115" t="s">
        <v>86</v>
      </c>
    </row>
    <row r="354" spans="1:49">
      <c r="A354" s="115">
        <v>5589084363</v>
      </c>
      <c r="K354" s="115" t="s">
        <v>27</v>
      </c>
      <c r="M354" s="115" t="s">
        <v>29</v>
      </c>
      <c r="N354" s="115" t="s">
        <v>30</v>
      </c>
      <c r="O354" s="125"/>
      <c r="P354" s="125">
        <f t="shared" si="90"/>
        <v>3</v>
      </c>
      <c r="Q354" s="130">
        <f t="shared" si="91"/>
        <v>1</v>
      </c>
      <c r="R354" s="125"/>
      <c r="S354" s="125">
        <f t="shared" si="92"/>
        <v>0</v>
      </c>
      <c r="T354" s="125">
        <f t="shared" si="93"/>
        <v>0</v>
      </c>
      <c r="U354" s="125">
        <f t="shared" si="94"/>
        <v>0</v>
      </c>
      <c r="V354" s="126">
        <f t="shared" si="95"/>
        <v>0</v>
      </c>
      <c r="W354" s="126">
        <f t="shared" si="96"/>
        <v>0</v>
      </c>
      <c r="X354" s="126">
        <f t="shared" si="97"/>
        <v>0</v>
      </c>
      <c r="Y354" s="126">
        <f t="shared" si="98"/>
        <v>0</v>
      </c>
      <c r="Z354" s="126">
        <f t="shared" si="99"/>
        <v>0</v>
      </c>
      <c r="AA354" s="126">
        <f t="shared" si="100"/>
        <v>0</v>
      </c>
      <c r="AB354" s="126">
        <f t="shared" si="101"/>
        <v>1</v>
      </c>
      <c r="AC354" s="126">
        <f t="shared" si="102"/>
        <v>0</v>
      </c>
      <c r="AD354" s="126">
        <f t="shared" si="103"/>
        <v>1</v>
      </c>
      <c r="AE354" s="126">
        <f t="shared" si="104"/>
        <v>1</v>
      </c>
      <c r="AF354" s="125"/>
      <c r="AG354" s="125"/>
      <c r="AH354" s="125">
        <f t="shared" si="105"/>
        <v>3</v>
      </c>
      <c r="AI354" s="125">
        <f t="shared" si="106"/>
        <v>3</v>
      </c>
      <c r="AJ354" s="125" t="str">
        <f t="shared" si="107"/>
        <v>Correct</v>
      </c>
      <c r="AK354" s="125"/>
      <c r="AL354" s="115" t="s">
        <v>83</v>
      </c>
      <c r="AM354" s="115">
        <v>39</v>
      </c>
      <c r="AN354" s="115" t="s">
        <v>181</v>
      </c>
      <c r="AO354" s="115" t="s">
        <v>243</v>
      </c>
      <c r="AP354" s="115" t="s">
        <v>85</v>
      </c>
      <c r="AQ354" s="115" t="s">
        <v>86</v>
      </c>
      <c r="AR354" s="115" t="s">
        <v>87</v>
      </c>
      <c r="AS354" s="115" t="s">
        <v>101</v>
      </c>
      <c r="AT354" s="115" t="s">
        <v>111</v>
      </c>
      <c r="AU354" s="115" t="s">
        <v>90</v>
      </c>
      <c r="AV354" s="115" t="s">
        <v>91</v>
      </c>
      <c r="AW354" s="115" t="s">
        <v>91</v>
      </c>
    </row>
    <row r="355" spans="1:49">
      <c r="A355" s="115">
        <v>5584582940</v>
      </c>
      <c r="K355" s="115" t="s">
        <v>27</v>
      </c>
      <c r="L355" s="115" t="s">
        <v>28</v>
      </c>
      <c r="N355" s="115" t="s">
        <v>30</v>
      </c>
      <c r="O355" s="125"/>
      <c r="P355" s="125">
        <f t="shared" si="90"/>
        <v>3</v>
      </c>
      <c r="Q355" s="130">
        <f t="shared" si="91"/>
        <v>1</v>
      </c>
      <c r="R355" s="125"/>
      <c r="S355" s="125">
        <f t="shared" si="92"/>
        <v>0</v>
      </c>
      <c r="T355" s="125">
        <f t="shared" si="93"/>
        <v>0</v>
      </c>
      <c r="U355" s="125">
        <f t="shared" si="94"/>
        <v>0</v>
      </c>
      <c r="V355" s="126">
        <f t="shared" si="95"/>
        <v>0</v>
      </c>
      <c r="W355" s="126">
        <f t="shared" si="96"/>
        <v>0</v>
      </c>
      <c r="X355" s="126">
        <f t="shared" si="97"/>
        <v>0</v>
      </c>
      <c r="Y355" s="126">
        <f t="shared" si="98"/>
        <v>0</v>
      </c>
      <c r="Z355" s="126">
        <f t="shared" si="99"/>
        <v>0</v>
      </c>
      <c r="AA355" s="126">
        <f t="shared" si="100"/>
        <v>0</v>
      </c>
      <c r="AB355" s="126">
        <f t="shared" si="101"/>
        <v>1</v>
      </c>
      <c r="AC355" s="126">
        <f t="shared" si="102"/>
        <v>1</v>
      </c>
      <c r="AD355" s="126">
        <f t="shared" si="103"/>
        <v>0</v>
      </c>
      <c r="AE355" s="126">
        <f t="shared" si="104"/>
        <v>1</v>
      </c>
      <c r="AF355" s="125"/>
      <c r="AG355" s="125"/>
      <c r="AH355" s="125">
        <f t="shared" si="105"/>
        <v>3</v>
      </c>
      <c r="AI355" s="125">
        <f t="shared" si="106"/>
        <v>3</v>
      </c>
      <c r="AJ355" s="125" t="str">
        <f t="shared" si="107"/>
        <v>Correct</v>
      </c>
      <c r="AK355" s="125"/>
      <c r="AL355" s="115" t="s">
        <v>83</v>
      </c>
      <c r="AM355" s="115">
        <v>34</v>
      </c>
      <c r="AN355" s="115" t="s">
        <v>181</v>
      </c>
      <c r="AO355" s="115" t="s">
        <v>209</v>
      </c>
      <c r="AP355" s="115" t="s">
        <v>85</v>
      </c>
      <c r="AQ355" s="115" t="s">
        <v>86</v>
      </c>
      <c r="AR355" s="115" t="s">
        <v>87</v>
      </c>
      <c r="AS355" s="115" t="s">
        <v>100</v>
      </c>
      <c r="AT355" s="115" t="s">
        <v>111</v>
      </c>
      <c r="AU355" s="115" t="s">
        <v>90</v>
      </c>
      <c r="AV355" s="115" t="s">
        <v>91</v>
      </c>
      <c r="AW355" s="115" t="s">
        <v>91</v>
      </c>
    </row>
    <row r="356" spans="1:49">
      <c r="A356" s="115">
        <v>7007924577</v>
      </c>
      <c r="D356" s="115" t="s">
        <v>20</v>
      </c>
      <c r="J356" s="115" t="s">
        <v>26</v>
      </c>
      <c r="O356" s="125"/>
      <c r="P356" s="125">
        <f t="shared" si="90"/>
        <v>2</v>
      </c>
      <c r="Q356" s="130">
        <f t="shared" si="91"/>
        <v>1.5</v>
      </c>
      <c r="R356" s="125"/>
      <c r="S356" s="125">
        <f t="shared" si="92"/>
        <v>0</v>
      </c>
      <c r="T356" s="125">
        <f t="shared" si="93"/>
        <v>0</v>
      </c>
      <c r="U356" s="125">
        <f t="shared" si="94"/>
        <v>1</v>
      </c>
      <c r="V356" s="126">
        <f t="shared" si="95"/>
        <v>0</v>
      </c>
      <c r="W356" s="126">
        <f t="shared" si="96"/>
        <v>0</v>
      </c>
      <c r="X356" s="126">
        <f t="shared" si="97"/>
        <v>0</v>
      </c>
      <c r="Y356" s="126">
        <f t="shared" si="98"/>
        <v>0</v>
      </c>
      <c r="Z356" s="126">
        <f t="shared" si="99"/>
        <v>0</v>
      </c>
      <c r="AA356" s="126">
        <f t="shared" si="100"/>
        <v>1</v>
      </c>
      <c r="AB356" s="126">
        <f t="shared" si="101"/>
        <v>0</v>
      </c>
      <c r="AC356" s="126">
        <f t="shared" si="102"/>
        <v>0</v>
      </c>
      <c r="AD356" s="126">
        <f t="shared" si="103"/>
        <v>0</v>
      </c>
      <c r="AE356" s="126">
        <f t="shared" si="104"/>
        <v>0</v>
      </c>
      <c r="AF356" s="125"/>
      <c r="AG356" s="125"/>
      <c r="AH356" s="125">
        <f t="shared" si="105"/>
        <v>2</v>
      </c>
      <c r="AI356" s="125">
        <f t="shared" si="106"/>
        <v>2</v>
      </c>
      <c r="AJ356" s="125" t="str">
        <f t="shared" si="107"/>
        <v>Correct</v>
      </c>
      <c r="AK356" s="125"/>
      <c r="AL356" s="115" t="s">
        <v>83</v>
      </c>
      <c r="AM356" s="115">
        <v>63</v>
      </c>
      <c r="AN356" s="115" t="s">
        <v>84</v>
      </c>
      <c r="AO356" s="115" t="s">
        <v>160</v>
      </c>
      <c r="AP356" s="115" t="s">
        <v>97</v>
      </c>
      <c r="AQ356" s="115" t="s">
        <v>86</v>
      </c>
      <c r="AR356" s="115" t="s">
        <v>87</v>
      </c>
      <c r="AS356" s="115" t="s">
        <v>93</v>
      </c>
      <c r="AT356" s="115" t="s">
        <v>105</v>
      </c>
      <c r="AV356" s="115" t="s">
        <v>86</v>
      </c>
      <c r="AW356" s="115" t="s">
        <v>91</v>
      </c>
    </row>
    <row r="357" spans="1:49">
      <c r="A357" s="115">
        <v>7020571786</v>
      </c>
      <c r="J357" s="115" t="s">
        <v>26</v>
      </c>
      <c r="O357" s="125"/>
      <c r="P357" s="125">
        <f t="shared" si="90"/>
        <v>1</v>
      </c>
      <c r="Q357" s="130">
        <f t="shared" si="91"/>
        <v>3</v>
      </c>
      <c r="R357" s="125"/>
      <c r="S357" s="125">
        <f t="shared" si="92"/>
        <v>0</v>
      </c>
      <c r="T357" s="125">
        <f t="shared" si="93"/>
        <v>0</v>
      </c>
      <c r="U357" s="125">
        <f t="shared" si="94"/>
        <v>0</v>
      </c>
      <c r="V357" s="126">
        <f t="shared" si="95"/>
        <v>0</v>
      </c>
      <c r="W357" s="126">
        <f t="shared" si="96"/>
        <v>0</v>
      </c>
      <c r="X357" s="126">
        <f t="shared" si="97"/>
        <v>0</v>
      </c>
      <c r="Y357" s="126">
        <f t="shared" si="98"/>
        <v>0</v>
      </c>
      <c r="Z357" s="126">
        <f t="shared" si="99"/>
        <v>0</v>
      </c>
      <c r="AA357" s="126">
        <f t="shared" si="100"/>
        <v>1</v>
      </c>
      <c r="AB357" s="126">
        <f t="shared" si="101"/>
        <v>0</v>
      </c>
      <c r="AC357" s="126">
        <f t="shared" si="102"/>
        <v>0</v>
      </c>
      <c r="AD357" s="126">
        <f t="shared" si="103"/>
        <v>0</v>
      </c>
      <c r="AE357" s="126">
        <f t="shared" si="104"/>
        <v>0</v>
      </c>
      <c r="AF357" s="125"/>
      <c r="AG357" s="125"/>
      <c r="AH357" s="125">
        <f t="shared" si="105"/>
        <v>1</v>
      </c>
      <c r="AI357" s="125">
        <f t="shared" si="106"/>
        <v>1</v>
      </c>
      <c r="AJ357" s="125" t="str">
        <f t="shared" si="107"/>
        <v>Correct</v>
      </c>
      <c r="AK357" s="125"/>
      <c r="AL357" s="115" t="s">
        <v>83</v>
      </c>
      <c r="AM357" s="115">
        <v>80</v>
      </c>
      <c r="AN357" s="115" t="s">
        <v>84</v>
      </c>
      <c r="AQ357" s="115" t="s">
        <v>91</v>
      </c>
      <c r="AR357" s="115" t="s">
        <v>108</v>
      </c>
      <c r="AT357" s="115" t="s">
        <v>112</v>
      </c>
      <c r="AU357" s="115" t="s">
        <v>106</v>
      </c>
      <c r="AV357" s="115" t="s">
        <v>86</v>
      </c>
      <c r="AW357" s="115" t="s">
        <v>86</v>
      </c>
    </row>
    <row r="358" spans="1:49">
      <c r="A358" s="115">
        <v>5597107369</v>
      </c>
      <c r="D358" s="115" t="s">
        <v>20</v>
      </c>
      <c r="I358" s="115" t="s">
        <v>25</v>
      </c>
      <c r="M358" s="115" t="s">
        <v>29</v>
      </c>
      <c r="O358" s="125"/>
      <c r="P358" s="125">
        <f t="shared" si="90"/>
        <v>3</v>
      </c>
      <c r="Q358" s="130">
        <f t="shared" si="91"/>
        <v>1</v>
      </c>
      <c r="R358" s="125"/>
      <c r="S358" s="125">
        <f t="shared" si="92"/>
        <v>0</v>
      </c>
      <c r="T358" s="125">
        <f t="shared" si="93"/>
        <v>0</v>
      </c>
      <c r="U358" s="125">
        <f t="shared" si="94"/>
        <v>1</v>
      </c>
      <c r="V358" s="126">
        <f t="shared" si="95"/>
        <v>0</v>
      </c>
      <c r="W358" s="126">
        <f t="shared" si="96"/>
        <v>0</v>
      </c>
      <c r="X358" s="126">
        <f t="shared" si="97"/>
        <v>0</v>
      </c>
      <c r="Y358" s="126">
        <f t="shared" si="98"/>
        <v>0</v>
      </c>
      <c r="Z358" s="126">
        <f t="shared" si="99"/>
        <v>1</v>
      </c>
      <c r="AA358" s="126">
        <f t="shared" si="100"/>
        <v>0</v>
      </c>
      <c r="AB358" s="126">
        <f t="shared" si="101"/>
        <v>0</v>
      </c>
      <c r="AC358" s="126">
        <f t="shared" si="102"/>
        <v>0</v>
      </c>
      <c r="AD358" s="126">
        <f t="shared" si="103"/>
        <v>1</v>
      </c>
      <c r="AE358" s="126">
        <f t="shared" si="104"/>
        <v>0</v>
      </c>
      <c r="AF358" s="125"/>
      <c r="AG358" s="125"/>
      <c r="AH358" s="125">
        <f t="shared" si="105"/>
        <v>3</v>
      </c>
      <c r="AI358" s="125">
        <f t="shared" si="106"/>
        <v>3</v>
      </c>
      <c r="AJ358" s="125" t="str">
        <f t="shared" si="107"/>
        <v>Correct</v>
      </c>
      <c r="AK358" s="125"/>
      <c r="AL358" s="115" t="s">
        <v>83</v>
      </c>
      <c r="AM358" s="115">
        <v>29</v>
      </c>
      <c r="AN358" s="115" t="s">
        <v>84</v>
      </c>
      <c r="AO358" s="115" t="s">
        <v>155</v>
      </c>
      <c r="AP358" s="115" t="s">
        <v>85</v>
      </c>
      <c r="AQ358" s="115" t="s">
        <v>86</v>
      </c>
      <c r="AR358" s="115" t="s">
        <v>87</v>
      </c>
      <c r="AS358" s="115" t="s">
        <v>88</v>
      </c>
      <c r="AT358" s="115" t="s">
        <v>120</v>
      </c>
      <c r="AU358" s="115" t="s">
        <v>90</v>
      </c>
      <c r="AV358" s="115" t="s">
        <v>91</v>
      </c>
      <c r="AW358" s="115" t="s">
        <v>91</v>
      </c>
    </row>
    <row r="359" spans="1:49">
      <c r="A359" s="115">
        <v>7044861411</v>
      </c>
      <c r="C359" s="115" t="s">
        <v>19</v>
      </c>
      <c r="I359" s="115" t="s">
        <v>25</v>
      </c>
      <c r="M359" s="115" t="s">
        <v>29</v>
      </c>
      <c r="O359" s="125"/>
      <c r="P359" s="125">
        <f t="shared" si="90"/>
        <v>3</v>
      </c>
      <c r="Q359" s="130">
        <f t="shared" si="91"/>
        <v>1</v>
      </c>
      <c r="R359" s="125"/>
      <c r="S359" s="125">
        <f t="shared" si="92"/>
        <v>0</v>
      </c>
      <c r="T359" s="125">
        <f t="shared" si="93"/>
        <v>1</v>
      </c>
      <c r="U359" s="125">
        <f t="shared" si="94"/>
        <v>0</v>
      </c>
      <c r="V359" s="126">
        <f t="shared" si="95"/>
        <v>0</v>
      </c>
      <c r="W359" s="126">
        <f t="shared" si="96"/>
        <v>0</v>
      </c>
      <c r="X359" s="126">
        <f t="shared" si="97"/>
        <v>0</v>
      </c>
      <c r="Y359" s="126">
        <f t="shared" si="98"/>
        <v>0</v>
      </c>
      <c r="Z359" s="126">
        <f t="shared" si="99"/>
        <v>1</v>
      </c>
      <c r="AA359" s="126">
        <f t="shared" si="100"/>
        <v>0</v>
      </c>
      <c r="AB359" s="126">
        <f t="shared" si="101"/>
        <v>0</v>
      </c>
      <c r="AC359" s="126">
        <f t="shared" si="102"/>
        <v>0</v>
      </c>
      <c r="AD359" s="126">
        <f t="shared" si="103"/>
        <v>1</v>
      </c>
      <c r="AE359" s="126">
        <f t="shared" si="104"/>
        <v>0</v>
      </c>
      <c r="AF359" s="125"/>
      <c r="AG359" s="125"/>
      <c r="AH359" s="125">
        <f t="shared" si="105"/>
        <v>3</v>
      </c>
      <c r="AI359" s="125">
        <f t="shared" si="106"/>
        <v>3</v>
      </c>
      <c r="AJ359" s="125" t="str">
        <f t="shared" si="107"/>
        <v>Correct</v>
      </c>
      <c r="AK359" s="125"/>
      <c r="AL359" s="115" t="s">
        <v>83</v>
      </c>
      <c r="AM359" s="115">
        <v>59</v>
      </c>
      <c r="AN359" s="115" t="s">
        <v>181</v>
      </c>
      <c r="AO359" s="115" t="s">
        <v>190</v>
      </c>
      <c r="AP359" s="115" t="s">
        <v>85</v>
      </c>
      <c r="AQ359" s="115" t="s">
        <v>86</v>
      </c>
      <c r="AR359" s="115" t="s">
        <v>87</v>
      </c>
      <c r="AS359" s="115" t="s">
        <v>96</v>
      </c>
      <c r="AT359" s="115" t="s">
        <v>94</v>
      </c>
      <c r="AU359" s="115" t="s">
        <v>90</v>
      </c>
      <c r="AV359" s="115" t="s">
        <v>91</v>
      </c>
      <c r="AW359" s="115" t="s">
        <v>91</v>
      </c>
    </row>
    <row r="360" spans="1:49">
      <c r="A360" s="115">
        <v>5587091515</v>
      </c>
      <c r="C360" s="115" t="s">
        <v>19</v>
      </c>
      <c r="I360" s="115" t="s">
        <v>25</v>
      </c>
      <c r="M360" s="115" t="s">
        <v>29</v>
      </c>
      <c r="O360" s="125"/>
      <c r="P360" s="125">
        <f t="shared" si="90"/>
        <v>3</v>
      </c>
      <c r="Q360" s="130">
        <f t="shared" si="91"/>
        <v>1</v>
      </c>
      <c r="R360" s="125"/>
      <c r="S360" s="125">
        <f t="shared" si="92"/>
        <v>0</v>
      </c>
      <c r="T360" s="125">
        <f t="shared" si="93"/>
        <v>1</v>
      </c>
      <c r="U360" s="125">
        <f t="shared" si="94"/>
        <v>0</v>
      </c>
      <c r="V360" s="126">
        <f t="shared" si="95"/>
        <v>0</v>
      </c>
      <c r="W360" s="126">
        <f t="shared" si="96"/>
        <v>0</v>
      </c>
      <c r="X360" s="126">
        <f t="shared" si="97"/>
        <v>0</v>
      </c>
      <c r="Y360" s="126">
        <f t="shared" si="98"/>
        <v>0</v>
      </c>
      <c r="Z360" s="126">
        <f t="shared" si="99"/>
        <v>1</v>
      </c>
      <c r="AA360" s="126">
        <f t="shared" si="100"/>
        <v>0</v>
      </c>
      <c r="AB360" s="126">
        <f t="shared" si="101"/>
        <v>0</v>
      </c>
      <c r="AC360" s="126">
        <f t="shared" si="102"/>
        <v>0</v>
      </c>
      <c r="AD360" s="126">
        <f t="shared" si="103"/>
        <v>1</v>
      </c>
      <c r="AE360" s="126">
        <f t="shared" si="104"/>
        <v>0</v>
      </c>
      <c r="AF360" s="125"/>
      <c r="AG360" s="125"/>
      <c r="AH360" s="125">
        <f t="shared" si="105"/>
        <v>3</v>
      </c>
      <c r="AI360" s="125">
        <f t="shared" si="106"/>
        <v>3</v>
      </c>
      <c r="AJ360" s="125" t="str">
        <f t="shared" si="107"/>
        <v>Correct</v>
      </c>
      <c r="AK360" s="125"/>
      <c r="AL360" s="115" t="s">
        <v>83</v>
      </c>
      <c r="AM360" s="115">
        <v>54</v>
      </c>
      <c r="AN360" s="115" t="s">
        <v>181</v>
      </c>
      <c r="AO360" s="115" t="s">
        <v>183</v>
      </c>
      <c r="AP360" s="115" t="s">
        <v>85</v>
      </c>
      <c r="AQ360" s="115" t="s">
        <v>86</v>
      </c>
      <c r="AR360" s="115" t="s">
        <v>87</v>
      </c>
      <c r="AS360" s="115" t="s">
        <v>101</v>
      </c>
      <c r="AT360" s="115" t="s">
        <v>102</v>
      </c>
      <c r="AU360" s="115" t="s">
        <v>98</v>
      </c>
      <c r="AV360" s="115" t="s">
        <v>91</v>
      </c>
      <c r="AW360" s="115" t="s">
        <v>91</v>
      </c>
    </row>
    <row r="361" spans="1:49">
      <c r="A361" s="115">
        <v>7020568006</v>
      </c>
      <c r="C361" s="115" t="s">
        <v>19</v>
      </c>
      <c r="I361" s="115" t="s">
        <v>25</v>
      </c>
      <c r="O361" s="125"/>
      <c r="P361" s="125">
        <f t="shared" si="90"/>
        <v>2</v>
      </c>
      <c r="Q361" s="130">
        <f t="shared" si="91"/>
        <v>1.5</v>
      </c>
      <c r="R361" s="125"/>
      <c r="S361" s="125">
        <f t="shared" si="92"/>
        <v>0</v>
      </c>
      <c r="T361" s="125">
        <f t="shared" si="93"/>
        <v>1</v>
      </c>
      <c r="U361" s="125">
        <f t="shared" si="94"/>
        <v>0</v>
      </c>
      <c r="V361" s="126">
        <f t="shared" si="95"/>
        <v>0</v>
      </c>
      <c r="W361" s="126">
        <f t="shared" si="96"/>
        <v>0</v>
      </c>
      <c r="X361" s="126">
        <f t="shared" si="97"/>
        <v>0</v>
      </c>
      <c r="Y361" s="126">
        <f t="shared" si="98"/>
        <v>0</v>
      </c>
      <c r="Z361" s="126">
        <f t="shared" si="99"/>
        <v>1</v>
      </c>
      <c r="AA361" s="126">
        <f t="shared" si="100"/>
        <v>0</v>
      </c>
      <c r="AB361" s="126">
        <f t="shared" si="101"/>
        <v>0</v>
      </c>
      <c r="AC361" s="126">
        <f t="shared" si="102"/>
        <v>0</v>
      </c>
      <c r="AD361" s="126">
        <f t="shared" si="103"/>
        <v>0</v>
      </c>
      <c r="AE361" s="126">
        <f t="shared" si="104"/>
        <v>0</v>
      </c>
      <c r="AF361" s="125"/>
      <c r="AG361" s="125"/>
      <c r="AH361" s="125">
        <f t="shared" si="105"/>
        <v>2</v>
      </c>
      <c r="AI361" s="125">
        <f t="shared" si="106"/>
        <v>2</v>
      </c>
      <c r="AJ361" s="125" t="str">
        <f t="shared" si="107"/>
        <v>Correct</v>
      </c>
      <c r="AK361" s="125"/>
      <c r="AL361" s="115" t="s">
        <v>83</v>
      </c>
      <c r="AM361" s="115">
        <v>30</v>
      </c>
      <c r="AN361" s="115" t="s">
        <v>84</v>
      </c>
      <c r="AP361" s="115" t="s">
        <v>107</v>
      </c>
      <c r="AQ361" s="115" t="s">
        <v>86</v>
      </c>
      <c r="AR361" s="115" t="s">
        <v>87</v>
      </c>
      <c r="AS361" s="115" t="s">
        <v>93</v>
      </c>
      <c r="AT361" s="115" t="s">
        <v>94</v>
      </c>
      <c r="AU361" s="115" t="s">
        <v>90</v>
      </c>
      <c r="AV361" s="115" t="s">
        <v>91</v>
      </c>
    </row>
    <row r="362" spans="1:49">
      <c r="A362" s="115">
        <v>7020349658</v>
      </c>
      <c r="I362" s="115" t="s">
        <v>25</v>
      </c>
      <c r="L362" s="115" t="s">
        <v>28</v>
      </c>
      <c r="O362" s="125"/>
      <c r="P362" s="125">
        <f t="shared" si="90"/>
        <v>2</v>
      </c>
      <c r="Q362" s="130">
        <f t="shared" si="91"/>
        <v>1.5</v>
      </c>
      <c r="R362" s="125"/>
      <c r="S362" s="125">
        <f t="shared" si="92"/>
        <v>0</v>
      </c>
      <c r="T362" s="125">
        <f t="shared" si="93"/>
        <v>0</v>
      </c>
      <c r="U362" s="125">
        <f t="shared" si="94"/>
        <v>0</v>
      </c>
      <c r="V362" s="126">
        <f t="shared" si="95"/>
        <v>0</v>
      </c>
      <c r="W362" s="126">
        <f t="shared" si="96"/>
        <v>0</v>
      </c>
      <c r="X362" s="126">
        <f t="shared" si="97"/>
        <v>0</v>
      </c>
      <c r="Y362" s="126">
        <f t="shared" si="98"/>
        <v>0</v>
      </c>
      <c r="Z362" s="126">
        <f t="shared" si="99"/>
        <v>1</v>
      </c>
      <c r="AA362" s="126">
        <f t="shared" si="100"/>
        <v>0</v>
      </c>
      <c r="AB362" s="126">
        <f t="shared" si="101"/>
        <v>0</v>
      </c>
      <c r="AC362" s="126">
        <f t="shared" si="102"/>
        <v>1</v>
      </c>
      <c r="AD362" s="126">
        <f t="shared" si="103"/>
        <v>0</v>
      </c>
      <c r="AE362" s="126">
        <f t="shared" si="104"/>
        <v>0</v>
      </c>
      <c r="AF362" s="125"/>
      <c r="AG362" s="125"/>
      <c r="AH362" s="125">
        <f t="shared" si="105"/>
        <v>2</v>
      </c>
      <c r="AI362" s="125">
        <f t="shared" si="106"/>
        <v>2</v>
      </c>
      <c r="AJ362" s="125" t="str">
        <f t="shared" si="107"/>
        <v>Correct</v>
      </c>
      <c r="AK362" s="125"/>
      <c r="AL362" s="115" t="s">
        <v>83</v>
      </c>
      <c r="AM362" s="115">
        <v>47</v>
      </c>
      <c r="AN362" s="115" t="s">
        <v>181</v>
      </c>
      <c r="AO362" s="115" t="s">
        <v>192</v>
      </c>
      <c r="AP362" s="115" t="s">
        <v>85</v>
      </c>
      <c r="AQ362" s="115" t="s">
        <v>86</v>
      </c>
      <c r="AR362" s="115" t="s">
        <v>87</v>
      </c>
      <c r="AS362" s="115" t="s">
        <v>101</v>
      </c>
      <c r="AT362" s="115" t="s">
        <v>94</v>
      </c>
      <c r="AU362" s="115" t="s">
        <v>103</v>
      </c>
      <c r="AV362" s="115" t="s">
        <v>91</v>
      </c>
      <c r="AW362" s="115" t="s">
        <v>91</v>
      </c>
    </row>
    <row r="363" spans="1:49">
      <c r="A363" s="115">
        <v>6985157939</v>
      </c>
      <c r="C363" s="115" t="s">
        <v>19</v>
      </c>
      <c r="D363" s="115" t="s">
        <v>20</v>
      </c>
      <c r="O363" s="125"/>
      <c r="P363" s="125">
        <f t="shared" si="90"/>
        <v>2</v>
      </c>
      <c r="Q363" s="130">
        <f t="shared" si="91"/>
        <v>1.5</v>
      </c>
      <c r="R363" s="125"/>
      <c r="S363" s="125">
        <f t="shared" si="92"/>
        <v>0</v>
      </c>
      <c r="T363" s="125">
        <f t="shared" si="93"/>
        <v>1</v>
      </c>
      <c r="U363" s="125">
        <f t="shared" si="94"/>
        <v>1</v>
      </c>
      <c r="V363" s="126">
        <f t="shared" si="95"/>
        <v>0</v>
      </c>
      <c r="W363" s="126">
        <f t="shared" si="96"/>
        <v>0</v>
      </c>
      <c r="X363" s="126">
        <f t="shared" si="97"/>
        <v>0</v>
      </c>
      <c r="Y363" s="126">
        <f t="shared" si="98"/>
        <v>0</v>
      </c>
      <c r="Z363" s="126">
        <f t="shared" si="99"/>
        <v>0</v>
      </c>
      <c r="AA363" s="126">
        <f t="shared" si="100"/>
        <v>0</v>
      </c>
      <c r="AB363" s="126">
        <f t="shared" si="101"/>
        <v>0</v>
      </c>
      <c r="AC363" s="126">
        <f t="shared" si="102"/>
        <v>0</v>
      </c>
      <c r="AD363" s="126">
        <f t="shared" si="103"/>
        <v>0</v>
      </c>
      <c r="AE363" s="126">
        <f t="shared" si="104"/>
        <v>0</v>
      </c>
      <c r="AF363" s="125"/>
      <c r="AG363" s="125"/>
      <c r="AH363" s="125">
        <f t="shared" si="105"/>
        <v>2</v>
      </c>
      <c r="AI363" s="125">
        <f t="shared" si="106"/>
        <v>2</v>
      </c>
      <c r="AJ363" s="125" t="str">
        <f t="shared" si="107"/>
        <v>Correct</v>
      </c>
      <c r="AK363" s="125"/>
      <c r="AL363" s="115" t="s">
        <v>83</v>
      </c>
      <c r="AM363" s="115">
        <v>32</v>
      </c>
      <c r="AN363" s="115" t="s">
        <v>181</v>
      </c>
      <c r="AO363" s="115" t="s">
        <v>236</v>
      </c>
      <c r="AQ363" s="115" t="s">
        <v>91</v>
      </c>
      <c r="AR363" s="115" t="s">
        <v>137</v>
      </c>
      <c r="AS363" s="115" t="s">
        <v>100</v>
      </c>
      <c r="AT363" s="115" t="s">
        <v>89</v>
      </c>
      <c r="AU363" s="115" t="s">
        <v>90</v>
      </c>
      <c r="AV363" s="115" t="s">
        <v>91</v>
      </c>
      <c r="AW363" s="115" t="s">
        <v>91</v>
      </c>
    </row>
    <row r="364" spans="1:49">
      <c r="A364" s="115">
        <v>6984063911</v>
      </c>
      <c r="C364" s="115" t="s">
        <v>19</v>
      </c>
      <c r="D364" s="115" t="s">
        <v>20</v>
      </c>
      <c r="O364" s="125"/>
      <c r="P364" s="125">
        <f t="shared" si="90"/>
        <v>2</v>
      </c>
      <c r="Q364" s="130">
        <f t="shared" si="91"/>
        <v>1.5</v>
      </c>
      <c r="R364" s="125"/>
      <c r="S364" s="125">
        <f t="shared" si="92"/>
        <v>0</v>
      </c>
      <c r="T364" s="125">
        <f t="shared" si="93"/>
        <v>1</v>
      </c>
      <c r="U364" s="125">
        <f t="shared" si="94"/>
        <v>1</v>
      </c>
      <c r="V364" s="126">
        <f t="shared" si="95"/>
        <v>0</v>
      </c>
      <c r="W364" s="126">
        <f t="shared" si="96"/>
        <v>0</v>
      </c>
      <c r="X364" s="126">
        <f t="shared" si="97"/>
        <v>0</v>
      </c>
      <c r="Y364" s="126">
        <f t="shared" si="98"/>
        <v>0</v>
      </c>
      <c r="Z364" s="126">
        <f t="shared" si="99"/>
        <v>0</v>
      </c>
      <c r="AA364" s="126">
        <f t="shared" si="100"/>
        <v>0</v>
      </c>
      <c r="AB364" s="126">
        <f t="shared" si="101"/>
        <v>0</v>
      </c>
      <c r="AC364" s="126">
        <f t="shared" si="102"/>
        <v>0</v>
      </c>
      <c r="AD364" s="126">
        <f t="shared" si="103"/>
        <v>0</v>
      </c>
      <c r="AE364" s="126">
        <f t="shared" si="104"/>
        <v>0</v>
      </c>
      <c r="AF364" s="125"/>
      <c r="AG364" s="125"/>
      <c r="AH364" s="125">
        <f t="shared" si="105"/>
        <v>2</v>
      </c>
      <c r="AI364" s="125">
        <f t="shared" si="106"/>
        <v>2</v>
      </c>
      <c r="AJ364" s="125" t="str">
        <f t="shared" si="107"/>
        <v>Correct</v>
      </c>
      <c r="AK364" s="125"/>
      <c r="AL364" s="115" t="s">
        <v>83</v>
      </c>
      <c r="AM364" s="115">
        <v>32</v>
      </c>
      <c r="AN364" s="115" t="s">
        <v>181</v>
      </c>
    </row>
    <row r="365" spans="1:49">
      <c r="A365" s="115">
        <v>7044861110</v>
      </c>
      <c r="C365" s="115" t="s">
        <v>19</v>
      </c>
      <c r="D365" s="115" t="s">
        <v>20</v>
      </c>
      <c r="O365" s="125"/>
      <c r="P365" s="125">
        <f t="shared" si="90"/>
        <v>2</v>
      </c>
      <c r="Q365" s="130">
        <f t="shared" si="91"/>
        <v>1.5</v>
      </c>
      <c r="R365" s="125"/>
      <c r="S365" s="125">
        <f t="shared" si="92"/>
        <v>0</v>
      </c>
      <c r="T365" s="125">
        <f t="shared" si="93"/>
        <v>1</v>
      </c>
      <c r="U365" s="125">
        <f t="shared" si="94"/>
        <v>1</v>
      </c>
      <c r="V365" s="126">
        <f t="shared" si="95"/>
        <v>0</v>
      </c>
      <c r="W365" s="126">
        <f t="shared" si="96"/>
        <v>0</v>
      </c>
      <c r="X365" s="126">
        <f t="shared" si="97"/>
        <v>0</v>
      </c>
      <c r="Y365" s="126">
        <f t="shared" si="98"/>
        <v>0</v>
      </c>
      <c r="Z365" s="126">
        <f t="shared" si="99"/>
        <v>0</v>
      </c>
      <c r="AA365" s="126">
        <f t="shared" si="100"/>
        <v>0</v>
      </c>
      <c r="AB365" s="126">
        <f t="shared" si="101"/>
        <v>0</v>
      </c>
      <c r="AC365" s="126">
        <f t="shared" si="102"/>
        <v>0</v>
      </c>
      <c r="AD365" s="126">
        <f t="shared" si="103"/>
        <v>0</v>
      </c>
      <c r="AE365" s="126">
        <f t="shared" si="104"/>
        <v>0</v>
      </c>
      <c r="AF365" s="125"/>
      <c r="AG365" s="125"/>
      <c r="AH365" s="125">
        <f t="shared" si="105"/>
        <v>2</v>
      </c>
      <c r="AI365" s="125">
        <f t="shared" si="106"/>
        <v>2</v>
      </c>
      <c r="AJ365" s="125" t="str">
        <f t="shared" si="107"/>
        <v>Correct</v>
      </c>
      <c r="AK365" s="125"/>
      <c r="AL365" s="115" t="s">
        <v>99</v>
      </c>
      <c r="AM365" s="115">
        <v>71</v>
      </c>
      <c r="AN365" s="115" t="s">
        <v>84</v>
      </c>
      <c r="AO365" s="115" t="s">
        <v>138</v>
      </c>
      <c r="AP365" s="115" t="s">
        <v>85</v>
      </c>
      <c r="AQ365" s="115" t="s">
        <v>86</v>
      </c>
      <c r="AR365" s="115" t="s">
        <v>87</v>
      </c>
      <c r="AS365" s="115" t="s">
        <v>101</v>
      </c>
      <c r="AT365" s="115" t="s">
        <v>89</v>
      </c>
      <c r="AU365" s="115" t="s">
        <v>106</v>
      </c>
      <c r="AV365" s="115" t="s">
        <v>91</v>
      </c>
      <c r="AW365" s="115" t="s">
        <v>91</v>
      </c>
    </row>
    <row r="366" spans="1:49">
      <c r="A366" s="115">
        <v>6985460355</v>
      </c>
      <c r="D366" s="115" t="s">
        <v>20</v>
      </c>
      <c r="O366" s="125"/>
      <c r="P366" s="125">
        <f t="shared" si="90"/>
        <v>1</v>
      </c>
      <c r="Q366" s="130">
        <f t="shared" si="91"/>
        <v>3</v>
      </c>
      <c r="R366" s="125"/>
      <c r="S366" s="125">
        <f t="shared" si="92"/>
        <v>0</v>
      </c>
      <c r="T366" s="125">
        <f t="shared" si="93"/>
        <v>0</v>
      </c>
      <c r="U366" s="125">
        <f t="shared" si="94"/>
        <v>1</v>
      </c>
      <c r="V366" s="126">
        <f t="shared" si="95"/>
        <v>0</v>
      </c>
      <c r="W366" s="126">
        <f t="shared" si="96"/>
        <v>0</v>
      </c>
      <c r="X366" s="126">
        <f t="shared" si="97"/>
        <v>0</v>
      </c>
      <c r="Y366" s="126">
        <f t="shared" si="98"/>
        <v>0</v>
      </c>
      <c r="Z366" s="126">
        <f t="shared" si="99"/>
        <v>0</v>
      </c>
      <c r="AA366" s="126">
        <f t="shared" si="100"/>
        <v>0</v>
      </c>
      <c r="AB366" s="126">
        <f t="shared" si="101"/>
        <v>0</v>
      </c>
      <c r="AC366" s="126">
        <f t="shared" si="102"/>
        <v>0</v>
      </c>
      <c r="AD366" s="126">
        <f t="shared" si="103"/>
        <v>0</v>
      </c>
      <c r="AE366" s="126">
        <f t="shared" si="104"/>
        <v>0</v>
      </c>
      <c r="AF366" s="125"/>
      <c r="AG366" s="125"/>
      <c r="AH366" s="125">
        <f t="shared" si="105"/>
        <v>1</v>
      </c>
      <c r="AI366" s="125">
        <f t="shared" si="106"/>
        <v>1</v>
      </c>
      <c r="AJ366" s="125" t="str">
        <f t="shared" si="107"/>
        <v>Correct</v>
      </c>
      <c r="AK366" s="125"/>
      <c r="AL366" s="115" t="s">
        <v>99</v>
      </c>
      <c r="AM366" s="115">
        <v>49</v>
      </c>
      <c r="AN366" s="115" t="s">
        <v>181</v>
      </c>
      <c r="AO366" s="115" t="s">
        <v>439</v>
      </c>
      <c r="AP366" s="115" t="s">
        <v>85</v>
      </c>
      <c r="AQ366" s="115" t="s">
        <v>86</v>
      </c>
      <c r="AS366" s="115" t="s">
        <v>101</v>
      </c>
      <c r="AT366" s="115" t="s">
        <v>89</v>
      </c>
      <c r="AU366" s="115" t="s">
        <v>90</v>
      </c>
      <c r="AV366" s="115" t="s">
        <v>91</v>
      </c>
      <c r="AW366" s="115" t="s">
        <v>91</v>
      </c>
    </row>
    <row r="367" spans="1:49">
      <c r="A367" s="115">
        <v>5586971605</v>
      </c>
      <c r="D367" s="115" t="s">
        <v>20</v>
      </c>
      <c r="N367" s="115" t="s">
        <v>30</v>
      </c>
      <c r="O367" s="125"/>
      <c r="P367" s="125">
        <f t="shared" si="90"/>
        <v>2</v>
      </c>
      <c r="Q367" s="130">
        <f t="shared" si="91"/>
        <v>1.5</v>
      </c>
      <c r="R367" s="125"/>
      <c r="S367" s="125">
        <f t="shared" si="92"/>
        <v>0</v>
      </c>
      <c r="T367" s="125">
        <f t="shared" si="93"/>
        <v>0</v>
      </c>
      <c r="U367" s="125">
        <f t="shared" si="94"/>
        <v>1</v>
      </c>
      <c r="V367" s="126">
        <f t="shared" si="95"/>
        <v>0</v>
      </c>
      <c r="W367" s="126">
        <f t="shared" si="96"/>
        <v>0</v>
      </c>
      <c r="X367" s="126">
        <f t="shared" si="97"/>
        <v>0</v>
      </c>
      <c r="Y367" s="126">
        <f t="shared" si="98"/>
        <v>0</v>
      </c>
      <c r="Z367" s="126">
        <f t="shared" si="99"/>
        <v>0</v>
      </c>
      <c r="AA367" s="126">
        <f t="shared" si="100"/>
        <v>0</v>
      </c>
      <c r="AB367" s="126">
        <f t="shared" si="101"/>
        <v>0</v>
      </c>
      <c r="AC367" s="126">
        <f t="shared" si="102"/>
        <v>0</v>
      </c>
      <c r="AD367" s="126">
        <f t="shared" si="103"/>
        <v>0</v>
      </c>
      <c r="AE367" s="126">
        <f t="shared" si="104"/>
        <v>1</v>
      </c>
      <c r="AF367" s="125"/>
      <c r="AG367" s="125"/>
      <c r="AH367" s="125">
        <f t="shared" si="105"/>
        <v>2</v>
      </c>
      <c r="AI367" s="125">
        <f t="shared" si="106"/>
        <v>2</v>
      </c>
      <c r="AJ367" s="125" t="str">
        <f t="shared" si="107"/>
        <v>Correct</v>
      </c>
      <c r="AK367" s="125"/>
      <c r="AL367" s="115" t="s">
        <v>83</v>
      </c>
      <c r="AM367" s="115">
        <v>62</v>
      </c>
      <c r="AN367" s="115" t="s">
        <v>181</v>
      </c>
      <c r="AO367" s="115" t="s">
        <v>183</v>
      </c>
      <c r="AP367" s="115" t="s">
        <v>85</v>
      </c>
      <c r="AQ367" s="115" t="s">
        <v>86</v>
      </c>
      <c r="AR367" s="115" t="s">
        <v>87</v>
      </c>
      <c r="AS367" s="115" t="s">
        <v>88</v>
      </c>
      <c r="AT367" s="115" t="s">
        <v>111</v>
      </c>
      <c r="AU367" s="115" t="s">
        <v>90</v>
      </c>
      <c r="AV367" s="115" t="s">
        <v>91</v>
      </c>
      <c r="AW367" s="115" t="s">
        <v>91</v>
      </c>
    </row>
    <row r="368" spans="1:49">
      <c r="A368" s="115">
        <v>6985720012</v>
      </c>
      <c r="D368" s="115" t="s">
        <v>20</v>
      </c>
      <c r="N368" s="115" t="s">
        <v>30</v>
      </c>
      <c r="O368" s="125"/>
      <c r="P368" s="125">
        <f t="shared" si="90"/>
        <v>2</v>
      </c>
      <c r="Q368" s="130">
        <f t="shared" si="91"/>
        <v>1.5</v>
      </c>
      <c r="R368" s="125"/>
      <c r="S368" s="125">
        <f t="shared" si="92"/>
        <v>0</v>
      </c>
      <c r="T368" s="125">
        <f t="shared" si="93"/>
        <v>0</v>
      </c>
      <c r="U368" s="125">
        <f t="shared" si="94"/>
        <v>1</v>
      </c>
      <c r="V368" s="126">
        <f t="shared" si="95"/>
        <v>0</v>
      </c>
      <c r="W368" s="126">
        <f t="shared" si="96"/>
        <v>0</v>
      </c>
      <c r="X368" s="126">
        <f t="shared" si="97"/>
        <v>0</v>
      </c>
      <c r="Y368" s="126">
        <f t="shared" si="98"/>
        <v>0</v>
      </c>
      <c r="Z368" s="126">
        <f t="shared" si="99"/>
        <v>0</v>
      </c>
      <c r="AA368" s="126">
        <f t="shared" si="100"/>
        <v>0</v>
      </c>
      <c r="AB368" s="126">
        <f t="shared" si="101"/>
        <v>0</v>
      </c>
      <c r="AC368" s="126">
        <f t="shared" si="102"/>
        <v>0</v>
      </c>
      <c r="AD368" s="126">
        <f t="shared" si="103"/>
        <v>0</v>
      </c>
      <c r="AE368" s="126">
        <f t="shared" si="104"/>
        <v>1</v>
      </c>
      <c r="AF368" s="125"/>
      <c r="AG368" s="125"/>
      <c r="AH368" s="125">
        <f t="shared" si="105"/>
        <v>2</v>
      </c>
      <c r="AI368" s="125">
        <f t="shared" si="106"/>
        <v>2</v>
      </c>
      <c r="AJ368" s="125" t="str">
        <f t="shared" si="107"/>
        <v>Correct</v>
      </c>
      <c r="AK368" s="125"/>
      <c r="AL368" s="115" t="s">
        <v>99</v>
      </c>
      <c r="AM368" s="115">
        <v>36</v>
      </c>
      <c r="AN368" s="115" t="s">
        <v>181</v>
      </c>
      <c r="AP368" s="115" t="s">
        <v>85</v>
      </c>
      <c r="AS368" s="115" t="s">
        <v>101</v>
      </c>
      <c r="AT368" s="115" t="s">
        <v>102</v>
      </c>
      <c r="AU368" s="115" t="s">
        <v>90</v>
      </c>
      <c r="AV368" s="115" t="s">
        <v>91</v>
      </c>
      <c r="AW368" s="115" t="s">
        <v>91</v>
      </c>
    </row>
    <row r="369" spans="1:49">
      <c r="A369" s="115">
        <v>6985466249</v>
      </c>
      <c r="D369" s="115" t="s">
        <v>20</v>
      </c>
      <c r="O369" s="125"/>
      <c r="P369" s="125">
        <f t="shared" si="90"/>
        <v>1</v>
      </c>
      <c r="Q369" s="130">
        <f t="shared" si="91"/>
        <v>3</v>
      </c>
      <c r="R369" s="125"/>
      <c r="S369" s="125">
        <f t="shared" si="92"/>
        <v>0</v>
      </c>
      <c r="T369" s="125">
        <f t="shared" si="93"/>
        <v>0</v>
      </c>
      <c r="U369" s="125">
        <f t="shared" si="94"/>
        <v>1</v>
      </c>
      <c r="V369" s="126">
        <f t="shared" si="95"/>
        <v>0</v>
      </c>
      <c r="W369" s="126">
        <f t="shared" si="96"/>
        <v>0</v>
      </c>
      <c r="X369" s="126">
        <f t="shared" si="97"/>
        <v>0</v>
      </c>
      <c r="Y369" s="126">
        <f t="shared" si="98"/>
        <v>0</v>
      </c>
      <c r="Z369" s="126">
        <f t="shared" si="99"/>
        <v>0</v>
      </c>
      <c r="AA369" s="126">
        <f t="shared" si="100"/>
        <v>0</v>
      </c>
      <c r="AB369" s="126">
        <f t="shared" si="101"/>
        <v>0</v>
      </c>
      <c r="AC369" s="126">
        <f t="shared" si="102"/>
        <v>0</v>
      </c>
      <c r="AD369" s="126">
        <f t="shared" si="103"/>
        <v>0</v>
      </c>
      <c r="AE369" s="126">
        <f t="shared" si="104"/>
        <v>0</v>
      </c>
      <c r="AF369" s="125"/>
      <c r="AG369" s="125"/>
      <c r="AH369" s="125">
        <f t="shared" si="105"/>
        <v>1</v>
      </c>
      <c r="AI369" s="125">
        <f t="shared" si="106"/>
        <v>1</v>
      </c>
      <c r="AJ369" s="125" t="str">
        <f t="shared" si="107"/>
        <v>Correct</v>
      </c>
      <c r="AK369" s="125"/>
      <c r="AL369" s="115" t="s">
        <v>99</v>
      </c>
      <c r="AM369" s="115">
        <v>59</v>
      </c>
      <c r="AN369" s="115" t="s">
        <v>181</v>
      </c>
      <c r="AO369" s="115" t="s">
        <v>219</v>
      </c>
      <c r="AP369" s="115" t="s">
        <v>85</v>
      </c>
      <c r="AS369" s="115" t="s">
        <v>104</v>
      </c>
      <c r="AT369" s="115" t="s">
        <v>94</v>
      </c>
      <c r="AU369" s="115" t="s">
        <v>113</v>
      </c>
      <c r="AV369" s="115" t="s">
        <v>91</v>
      </c>
      <c r="AW369" s="115" t="s">
        <v>91</v>
      </c>
    </row>
    <row r="370" spans="1:49">
      <c r="A370" s="115">
        <v>6985441868</v>
      </c>
      <c r="D370" s="115" t="s">
        <v>20</v>
      </c>
      <c r="O370" s="125"/>
      <c r="P370" s="125">
        <f t="shared" si="90"/>
        <v>1</v>
      </c>
      <c r="Q370" s="130">
        <f t="shared" si="91"/>
        <v>3</v>
      </c>
      <c r="R370" s="125"/>
      <c r="S370" s="125">
        <f t="shared" si="92"/>
        <v>0</v>
      </c>
      <c r="T370" s="125">
        <f t="shared" si="93"/>
        <v>0</v>
      </c>
      <c r="U370" s="125">
        <f t="shared" si="94"/>
        <v>1</v>
      </c>
      <c r="V370" s="126">
        <f t="shared" si="95"/>
        <v>0</v>
      </c>
      <c r="W370" s="126">
        <f t="shared" si="96"/>
        <v>0</v>
      </c>
      <c r="X370" s="126">
        <f t="shared" si="97"/>
        <v>0</v>
      </c>
      <c r="Y370" s="126">
        <f t="shared" si="98"/>
        <v>0</v>
      </c>
      <c r="Z370" s="126">
        <f t="shared" si="99"/>
        <v>0</v>
      </c>
      <c r="AA370" s="126">
        <f t="shared" si="100"/>
        <v>0</v>
      </c>
      <c r="AB370" s="126">
        <f t="shared" si="101"/>
        <v>0</v>
      </c>
      <c r="AC370" s="126">
        <f t="shared" si="102"/>
        <v>0</v>
      </c>
      <c r="AD370" s="126">
        <f t="shared" si="103"/>
        <v>0</v>
      </c>
      <c r="AE370" s="126">
        <f t="shared" si="104"/>
        <v>0</v>
      </c>
      <c r="AF370" s="125"/>
      <c r="AG370" s="125"/>
      <c r="AH370" s="125">
        <f t="shared" si="105"/>
        <v>1</v>
      </c>
      <c r="AI370" s="125">
        <f t="shared" si="106"/>
        <v>1</v>
      </c>
      <c r="AJ370" s="125" t="str">
        <f t="shared" si="107"/>
        <v>Correct</v>
      </c>
      <c r="AK370" s="125"/>
      <c r="AL370" s="115" t="s">
        <v>99</v>
      </c>
      <c r="AM370" s="115">
        <v>59</v>
      </c>
      <c r="AN370" s="115" t="s">
        <v>84</v>
      </c>
      <c r="AO370" s="115" t="s">
        <v>160</v>
      </c>
      <c r="AP370" s="115" t="s">
        <v>85</v>
      </c>
      <c r="AQ370" s="115" t="s">
        <v>86</v>
      </c>
      <c r="AR370" s="115" t="s">
        <v>87</v>
      </c>
      <c r="AT370" s="115" t="s">
        <v>102</v>
      </c>
      <c r="AU370" s="115" t="s">
        <v>90</v>
      </c>
      <c r="AV370" s="115" t="s">
        <v>91</v>
      </c>
      <c r="AW370" s="115" t="s">
        <v>86</v>
      </c>
    </row>
    <row r="371" spans="1:49">
      <c r="A371" s="115">
        <v>7020350176</v>
      </c>
      <c r="L371" s="115" t="s">
        <v>28</v>
      </c>
      <c r="O371" s="125"/>
      <c r="P371" s="125">
        <f t="shared" si="90"/>
        <v>1</v>
      </c>
      <c r="Q371" s="130">
        <f t="shared" si="91"/>
        <v>3</v>
      </c>
      <c r="R371" s="125"/>
      <c r="S371" s="125">
        <f t="shared" si="92"/>
        <v>0</v>
      </c>
      <c r="T371" s="125">
        <f t="shared" si="93"/>
        <v>0</v>
      </c>
      <c r="U371" s="125">
        <f t="shared" si="94"/>
        <v>0</v>
      </c>
      <c r="V371" s="126">
        <f t="shared" si="95"/>
        <v>0</v>
      </c>
      <c r="W371" s="126">
        <f t="shared" si="96"/>
        <v>0</v>
      </c>
      <c r="X371" s="126">
        <f t="shared" si="97"/>
        <v>0</v>
      </c>
      <c r="Y371" s="126">
        <f t="shared" si="98"/>
        <v>0</v>
      </c>
      <c r="Z371" s="126">
        <f t="shared" si="99"/>
        <v>0</v>
      </c>
      <c r="AA371" s="126">
        <f t="shared" si="100"/>
        <v>0</v>
      </c>
      <c r="AB371" s="126">
        <f t="shared" si="101"/>
        <v>0</v>
      </c>
      <c r="AC371" s="126">
        <f t="shared" si="102"/>
        <v>1</v>
      </c>
      <c r="AD371" s="126">
        <f t="shared" si="103"/>
        <v>0</v>
      </c>
      <c r="AE371" s="126">
        <f t="shared" si="104"/>
        <v>0</v>
      </c>
      <c r="AF371" s="125"/>
      <c r="AG371" s="125"/>
      <c r="AH371" s="125">
        <f t="shared" si="105"/>
        <v>1</v>
      </c>
      <c r="AI371" s="125">
        <f t="shared" si="106"/>
        <v>1</v>
      </c>
      <c r="AJ371" s="125" t="str">
        <f t="shared" si="107"/>
        <v>Correct</v>
      </c>
      <c r="AK371" s="125"/>
      <c r="AL371" s="115" t="s">
        <v>99</v>
      </c>
      <c r="AM371" s="115">
        <v>22</v>
      </c>
      <c r="AN371" s="115" t="s">
        <v>181</v>
      </c>
      <c r="AO371" s="115" t="s">
        <v>440</v>
      </c>
      <c r="AP371" s="115" t="s">
        <v>85</v>
      </c>
      <c r="AQ371" s="115" t="s">
        <v>86</v>
      </c>
      <c r="AR371" s="115" t="s">
        <v>87</v>
      </c>
      <c r="AS371" s="115" t="s">
        <v>96</v>
      </c>
      <c r="AT371" s="115" t="s">
        <v>112</v>
      </c>
      <c r="AU371" s="115" t="s">
        <v>98</v>
      </c>
      <c r="AV371" s="115" t="s">
        <v>91</v>
      </c>
      <c r="AW371" s="115" t="s">
        <v>91</v>
      </c>
    </row>
    <row r="372" spans="1:49">
      <c r="A372" s="115">
        <v>5584638926</v>
      </c>
      <c r="E372" s="115" t="s">
        <v>21</v>
      </c>
      <c r="M372" s="115" t="s">
        <v>29</v>
      </c>
      <c r="N372" s="115" t="s">
        <v>30</v>
      </c>
      <c r="O372" s="125"/>
      <c r="P372" s="125">
        <f t="shared" si="90"/>
        <v>3</v>
      </c>
      <c r="Q372" s="130">
        <f t="shared" si="91"/>
        <v>1</v>
      </c>
      <c r="R372" s="125"/>
      <c r="S372" s="125">
        <f t="shared" si="92"/>
        <v>0</v>
      </c>
      <c r="T372" s="125">
        <f t="shared" si="93"/>
        <v>0</v>
      </c>
      <c r="U372" s="125">
        <f t="shared" si="94"/>
        <v>0</v>
      </c>
      <c r="V372" s="126">
        <f t="shared" si="95"/>
        <v>1</v>
      </c>
      <c r="W372" s="126">
        <f t="shared" si="96"/>
        <v>0</v>
      </c>
      <c r="X372" s="126">
        <f t="shared" si="97"/>
        <v>0</v>
      </c>
      <c r="Y372" s="126">
        <f t="shared" si="98"/>
        <v>0</v>
      </c>
      <c r="Z372" s="126">
        <f t="shared" si="99"/>
        <v>0</v>
      </c>
      <c r="AA372" s="126">
        <f t="shared" si="100"/>
        <v>0</v>
      </c>
      <c r="AB372" s="126">
        <f t="shared" si="101"/>
        <v>0</v>
      </c>
      <c r="AC372" s="126">
        <f t="shared" si="102"/>
        <v>0</v>
      </c>
      <c r="AD372" s="126">
        <f t="shared" si="103"/>
        <v>1</v>
      </c>
      <c r="AE372" s="126">
        <f t="shared" si="104"/>
        <v>1</v>
      </c>
      <c r="AF372" s="125"/>
      <c r="AG372" s="125"/>
      <c r="AH372" s="125">
        <f t="shared" si="105"/>
        <v>3</v>
      </c>
      <c r="AI372" s="125">
        <f t="shared" si="106"/>
        <v>3</v>
      </c>
      <c r="AJ372" s="125" t="str">
        <f t="shared" si="107"/>
        <v>Correct</v>
      </c>
      <c r="AK372" s="125"/>
      <c r="AL372" s="115" t="s">
        <v>83</v>
      </c>
      <c r="AM372" s="115">
        <v>52</v>
      </c>
      <c r="AN372" s="115" t="s">
        <v>181</v>
      </c>
      <c r="AO372" s="115" t="s">
        <v>185</v>
      </c>
      <c r="AP372" s="115" t="s">
        <v>97</v>
      </c>
      <c r="AQ372" s="115" t="s">
        <v>86</v>
      </c>
      <c r="AR372" s="115" t="s">
        <v>87</v>
      </c>
      <c r="AS372" s="115" t="s">
        <v>88</v>
      </c>
      <c r="AT372" s="115" t="s">
        <v>94</v>
      </c>
      <c r="AU372" s="115" t="s">
        <v>90</v>
      </c>
      <c r="AV372" s="115" t="s">
        <v>91</v>
      </c>
      <c r="AW372" s="115" t="s">
        <v>91</v>
      </c>
    </row>
    <row r="373" spans="1:49">
      <c r="A373" s="115">
        <v>7020354320</v>
      </c>
      <c r="C373" s="115" t="s">
        <v>19</v>
      </c>
      <c r="F373" s="115" t="s">
        <v>22</v>
      </c>
      <c r="L373" s="115" t="s">
        <v>28</v>
      </c>
      <c r="O373" s="125"/>
      <c r="P373" s="125">
        <f t="shared" si="90"/>
        <v>3</v>
      </c>
      <c r="Q373" s="130">
        <f t="shared" si="91"/>
        <v>1</v>
      </c>
      <c r="R373" s="125"/>
      <c r="S373" s="125">
        <f t="shared" si="92"/>
        <v>0</v>
      </c>
      <c r="T373" s="125">
        <f t="shared" si="93"/>
        <v>1</v>
      </c>
      <c r="U373" s="125">
        <f t="shared" si="94"/>
        <v>0</v>
      </c>
      <c r="V373" s="126">
        <f t="shared" si="95"/>
        <v>0</v>
      </c>
      <c r="W373" s="126">
        <f t="shared" si="96"/>
        <v>1</v>
      </c>
      <c r="X373" s="126">
        <f t="shared" si="97"/>
        <v>0</v>
      </c>
      <c r="Y373" s="126">
        <f t="shared" si="98"/>
        <v>0</v>
      </c>
      <c r="Z373" s="126">
        <f t="shared" si="99"/>
        <v>0</v>
      </c>
      <c r="AA373" s="126">
        <f t="shared" si="100"/>
        <v>0</v>
      </c>
      <c r="AB373" s="126">
        <f t="shared" si="101"/>
        <v>0</v>
      </c>
      <c r="AC373" s="126">
        <f t="shared" si="102"/>
        <v>1</v>
      </c>
      <c r="AD373" s="126">
        <f t="shared" si="103"/>
        <v>0</v>
      </c>
      <c r="AE373" s="126">
        <f t="shared" si="104"/>
        <v>0</v>
      </c>
      <c r="AF373" s="125"/>
      <c r="AG373" s="125"/>
      <c r="AH373" s="125">
        <f t="shared" si="105"/>
        <v>3</v>
      </c>
      <c r="AI373" s="125">
        <f t="shared" si="106"/>
        <v>3</v>
      </c>
      <c r="AJ373" s="125" t="str">
        <f t="shared" si="107"/>
        <v>Correct</v>
      </c>
      <c r="AK373" s="125"/>
      <c r="AL373" s="115" t="s">
        <v>99</v>
      </c>
      <c r="AM373" s="115">
        <v>18</v>
      </c>
      <c r="AN373" s="115" t="s">
        <v>181</v>
      </c>
      <c r="AO373" s="115" t="s">
        <v>207</v>
      </c>
      <c r="AP373" s="115" t="s">
        <v>85</v>
      </c>
      <c r="AQ373" s="115" t="s">
        <v>86</v>
      </c>
      <c r="AR373" s="115" t="s">
        <v>87</v>
      </c>
      <c r="AS373" s="115" t="s">
        <v>96</v>
      </c>
      <c r="AT373" s="115" t="s">
        <v>112</v>
      </c>
      <c r="AU373" s="115" t="s">
        <v>98</v>
      </c>
      <c r="AV373" s="115" t="s">
        <v>91</v>
      </c>
      <c r="AW373" s="115" t="s">
        <v>86</v>
      </c>
    </row>
    <row r="374" spans="1:49">
      <c r="A374" s="115">
        <v>7020351874</v>
      </c>
      <c r="K374" s="115" t="s">
        <v>27</v>
      </c>
      <c r="L374" s="115" t="s">
        <v>28</v>
      </c>
      <c r="O374" s="125"/>
      <c r="P374" s="125">
        <f t="shared" si="90"/>
        <v>2</v>
      </c>
      <c r="Q374" s="130">
        <f t="shared" si="91"/>
        <v>1.5</v>
      </c>
      <c r="R374" s="125"/>
      <c r="S374" s="125">
        <f t="shared" si="92"/>
        <v>0</v>
      </c>
      <c r="T374" s="125">
        <f t="shared" si="93"/>
        <v>0</v>
      </c>
      <c r="U374" s="125">
        <f t="shared" si="94"/>
        <v>0</v>
      </c>
      <c r="V374" s="126">
        <f t="shared" si="95"/>
        <v>0</v>
      </c>
      <c r="W374" s="126">
        <f t="shared" si="96"/>
        <v>0</v>
      </c>
      <c r="X374" s="126">
        <f t="shared" si="97"/>
        <v>0</v>
      </c>
      <c r="Y374" s="126">
        <f t="shared" si="98"/>
        <v>0</v>
      </c>
      <c r="Z374" s="126">
        <f t="shared" si="99"/>
        <v>0</v>
      </c>
      <c r="AA374" s="126">
        <f t="shared" si="100"/>
        <v>0</v>
      </c>
      <c r="AB374" s="126">
        <f t="shared" si="101"/>
        <v>1</v>
      </c>
      <c r="AC374" s="126">
        <f t="shared" si="102"/>
        <v>1</v>
      </c>
      <c r="AD374" s="126">
        <f t="shared" si="103"/>
        <v>0</v>
      </c>
      <c r="AE374" s="126">
        <f t="shared" si="104"/>
        <v>0</v>
      </c>
      <c r="AF374" s="125"/>
      <c r="AG374" s="125"/>
      <c r="AH374" s="125">
        <f t="shared" si="105"/>
        <v>2</v>
      </c>
      <c r="AI374" s="125">
        <f t="shared" si="106"/>
        <v>2</v>
      </c>
      <c r="AJ374" s="125" t="str">
        <f t="shared" si="107"/>
        <v>Correct</v>
      </c>
      <c r="AK374" s="125"/>
      <c r="AL374" s="115" t="s">
        <v>99</v>
      </c>
      <c r="AM374" s="115">
        <v>17</v>
      </c>
      <c r="AN374" s="115" t="s">
        <v>181</v>
      </c>
      <c r="AO374" s="115" t="s">
        <v>219</v>
      </c>
      <c r="AP374" s="115" t="s">
        <v>107</v>
      </c>
      <c r="AQ374" s="115" t="s">
        <v>91</v>
      </c>
      <c r="AR374" s="115" t="s">
        <v>87</v>
      </c>
      <c r="AS374" s="115" t="s">
        <v>101</v>
      </c>
      <c r="AT374" s="115" t="s">
        <v>112</v>
      </c>
      <c r="AU374" s="115" t="s">
        <v>95</v>
      </c>
      <c r="AV374" s="115" t="s">
        <v>91</v>
      </c>
      <c r="AW374" s="115" t="s">
        <v>91</v>
      </c>
    </row>
    <row r="375" spans="1:49">
      <c r="A375" s="115">
        <v>7020348079</v>
      </c>
      <c r="K375" s="115" t="s">
        <v>27</v>
      </c>
      <c r="L375" s="115" t="s">
        <v>28</v>
      </c>
      <c r="O375" s="125"/>
      <c r="P375" s="125">
        <f t="shared" si="90"/>
        <v>2</v>
      </c>
      <c r="Q375" s="130">
        <f t="shared" si="91"/>
        <v>1.5</v>
      </c>
      <c r="R375" s="125"/>
      <c r="S375" s="125">
        <f t="shared" si="92"/>
        <v>0</v>
      </c>
      <c r="T375" s="125">
        <f t="shared" si="93"/>
        <v>0</v>
      </c>
      <c r="U375" s="125">
        <f t="shared" si="94"/>
        <v>0</v>
      </c>
      <c r="V375" s="126">
        <f t="shared" si="95"/>
        <v>0</v>
      </c>
      <c r="W375" s="126">
        <f t="shared" si="96"/>
        <v>0</v>
      </c>
      <c r="X375" s="126">
        <f t="shared" si="97"/>
        <v>0</v>
      </c>
      <c r="Y375" s="126">
        <f t="shared" si="98"/>
        <v>0</v>
      </c>
      <c r="Z375" s="126">
        <f t="shared" si="99"/>
        <v>0</v>
      </c>
      <c r="AA375" s="126">
        <f t="shared" si="100"/>
        <v>0</v>
      </c>
      <c r="AB375" s="126">
        <f t="shared" si="101"/>
        <v>1</v>
      </c>
      <c r="AC375" s="126">
        <f t="shared" si="102"/>
        <v>1</v>
      </c>
      <c r="AD375" s="126">
        <f t="shared" si="103"/>
        <v>0</v>
      </c>
      <c r="AE375" s="126">
        <f t="shared" si="104"/>
        <v>0</v>
      </c>
      <c r="AF375" s="125"/>
      <c r="AG375" s="125"/>
      <c r="AH375" s="125">
        <f t="shared" si="105"/>
        <v>2</v>
      </c>
      <c r="AI375" s="125">
        <f t="shared" si="106"/>
        <v>2</v>
      </c>
      <c r="AJ375" s="125" t="str">
        <f t="shared" si="107"/>
        <v>Correct</v>
      </c>
      <c r="AK375" s="125"/>
      <c r="AL375" s="115" t="s">
        <v>99</v>
      </c>
      <c r="AM375" s="115">
        <v>20</v>
      </c>
      <c r="AN375" s="115" t="s">
        <v>181</v>
      </c>
      <c r="AO375" s="115" t="s">
        <v>207</v>
      </c>
      <c r="AP375" s="115" t="s">
        <v>107</v>
      </c>
      <c r="AQ375" s="115" t="s">
        <v>91</v>
      </c>
      <c r="AR375" s="115" t="s">
        <v>467</v>
      </c>
      <c r="AS375" s="115" t="s">
        <v>93</v>
      </c>
      <c r="AT375" s="115" t="s">
        <v>94</v>
      </c>
      <c r="AU375" s="115" t="s">
        <v>90</v>
      </c>
      <c r="AV375" s="115" t="s">
        <v>91</v>
      </c>
      <c r="AW375" s="115" t="s">
        <v>91</v>
      </c>
    </row>
    <row r="376" spans="1:49">
      <c r="A376" s="115">
        <v>7020348079</v>
      </c>
      <c r="K376" s="115" t="s">
        <v>27</v>
      </c>
      <c r="L376" s="115" t="s">
        <v>28</v>
      </c>
      <c r="O376" s="125"/>
      <c r="P376" s="125">
        <f t="shared" si="90"/>
        <v>2</v>
      </c>
      <c r="Q376" s="130">
        <f t="shared" si="91"/>
        <v>1.5</v>
      </c>
      <c r="R376" s="125"/>
      <c r="S376" s="125">
        <f t="shared" si="92"/>
        <v>0</v>
      </c>
      <c r="T376" s="125">
        <f t="shared" si="93"/>
        <v>0</v>
      </c>
      <c r="U376" s="125">
        <f t="shared" si="94"/>
        <v>0</v>
      </c>
      <c r="V376" s="126">
        <f t="shared" si="95"/>
        <v>0</v>
      </c>
      <c r="W376" s="126">
        <f t="shared" si="96"/>
        <v>0</v>
      </c>
      <c r="X376" s="126">
        <f t="shared" si="97"/>
        <v>0</v>
      </c>
      <c r="Y376" s="126">
        <f t="shared" si="98"/>
        <v>0</v>
      </c>
      <c r="Z376" s="126">
        <f t="shared" si="99"/>
        <v>0</v>
      </c>
      <c r="AA376" s="126">
        <f t="shared" si="100"/>
        <v>0</v>
      </c>
      <c r="AB376" s="126">
        <f t="shared" si="101"/>
        <v>1</v>
      </c>
      <c r="AC376" s="126">
        <f t="shared" si="102"/>
        <v>1</v>
      </c>
      <c r="AD376" s="126">
        <f t="shared" si="103"/>
        <v>0</v>
      </c>
      <c r="AE376" s="126">
        <f t="shared" si="104"/>
        <v>0</v>
      </c>
      <c r="AF376" s="125"/>
      <c r="AG376" s="125"/>
      <c r="AH376" s="125">
        <f t="shared" si="105"/>
        <v>2</v>
      </c>
      <c r="AI376" s="125">
        <f t="shared" si="106"/>
        <v>2</v>
      </c>
      <c r="AJ376" s="125" t="str">
        <f t="shared" si="107"/>
        <v>Correct</v>
      </c>
      <c r="AK376" s="125"/>
      <c r="AL376" s="115" t="s">
        <v>99</v>
      </c>
      <c r="AM376" s="115">
        <v>20</v>
      </c>
      <c r="AN376" s="115" t="s">
        <v>181</v>
      </c>
      <c r="AO376" s="115" t="s">
        <v>207</v>
      </c>
      <c r="AP376" s="115" t="s">
        <v>107</v>
      </c>
      <c r="AQ376" s="115" t="s">
        <v>91</v>
      </c>
      <c r="AR376" s="115" t="s">
        <v>475</v>
      </c>
      <c r="AS376" s="115" t="s">
        <v>93</v>
      </c>
      <c r="AT376" s="115" t="s">
        <v>94</v>
      </c>
      <c r="AU376" s="115" t="s">
        <v>90</v>
      </c>
      <c r="AV376" s="115" t="s">
        <v>91</v>
      </c>
      <c r="AW376" s="115" t="s">
        <v>91</v>
      </c>
    </row>
    <row r="377" spans="1:49">
      <c r="A377" s="115">
        <v>7045793721</v>
      </c>
      <c r="I377" s="115" t="s">
        <v>25</v>
      </c>
      <c r="M377" s="115" t="s">
        <v>29</v>
      </c>
      <c r="N377" s="115" t="s">
        <v>30</v>
      </c>
      <c r="O377" s="125"/>
      <c r="P377" s="125">
        <f t="shared" si="90"/>
        <v>3</v>
      </c>
      <c r="Q377" s="130">
        <f t="shared" si="91"/>
        <v>1</v>
      </c>
      <c r="R377" s="125"/>
      <c r="S377" s="125">
        <f t="shared" si="92"/>
        <v>0</v>
      </c>
      <c r="T377" s="125">
        <f t="shared" si="93"/>
        <v>0</v>
      </c>
      <c r="U377" s="125">
        <f t="shared" si="94"/>
        <v>0</v>
      </c>
      <c r="V377" s="126">
        <f t="shared" si="95"/>
        <v>0</v>
      </c>
      <c r="W377" s="126">
        <f t="shared" si="96"/>
        <v>0</v>
      </c>
      <c r="X377" s="126">
        <f t="shared" si="97"/>
        <v>0</v>
      </c>
      <c r="Y377" s="126">
        <f t="shared" si="98"/>
        <v>0</v>
      </c>
      <c r="Z377" s="126">
        <f t="shared" si="99"/>
        <v>1</v>
      </c>
      <c r="AA377" s="126">
        <f t="shared" si="100"/>
        <v>0</v>
      </c>
      <c r="AB377" s="126">
        <f t="shared" si="101"/>
        <v>0</v>
      </c>
      <c r="AC377" s="126">
        <f t="shared" si="102"/>
        <v>0</v>
      </c>
      <c r="AD377" s="126">
        <f t="shared" si="103"/>
        <v>1</v>
      </c>
      <c r="AE377" s="126">
        <f t="shared" si="104"/>
        <v>1</v>
      </c>
      <c r="AF377" s="125"/>
      <c r="AG377" s="125"/>
      <c r="AH377" s="125">
        <f t="shared" si="105"/>
        <v>3</v>
      </c>
      <c r="AI377" s="125">
        <f t="shared" si="106"/>
        <v>3</v>
      </c>
      <c r="AJ377" s="125" t="str">
        <f t="shared" si="107"/>
        <v>Correct</v>
      </c>
      <c r="AK377" s="125"/>
      <c r="AL377" s="115" t="s">
        <v>83</v>
      </c>
      <c r="AM377" s="115">
        <v>52</v>
      </c>
      <c r="AN377" s="115" t="s">
        <v>181</v>
      </c>
      <c r="AO377" s="115" t="s">
        <v>208</v>
      </c>
      <c r="AP377" s="115" t="s">
        <v>85</v>
      </c>
      <c r="AQ377" s="115" t="s">
        <v>86</v>
      </c>
      <c r="AR377" s="115" t="s">
        <v>87</v>
      </c>
      <c r="AS377" s="115" t="s">
        <v>88</v>
      </c>
      <c r="AT377" s="115" t="s">
        <v>111</v>
      </c>
      <c r="AU377" s="115" t="s">
        <v>90</v>
      </c>
      <c r="AV377" s="115" t="s">
        <v>91</v>
      </c>
      <c r="AW377" s="115" t="s">
        <v>91</v>
      </c>
    </row>
    <row r="378" spans="1:49">
      <c r="A378" s="115">
        <v>7020346866</v>
      </c>
      <c r="E378" s="115" t="s">
        <v>21</v>
      </c>
      <c r="O378" s="125"/>
      <c r="P378" s="125">
        <f t="shared" si="90"/>
        <v>1</v>
      </c>
      <c r="Q378" s="130">
        <f t="shared" si="91"/>
        <v>3</v>
      </c>
      <c r="R378" s="125"/>
      <c r="S378" s="125">
        <f t="shared" si="92"/>
        <v>0</v>
      </c>
      <c r="T378" s="125">
        <f t="shared" si="93"/>
        <v>0</v>
      </c>
      <c r="U378" s="125">
        <f t="shared" si="94"/>
        <v>0</v>
      </c>
      <c r="V378" s="126">
        <f t="shared" si="95"/>
        <v>1</v>
      </c>
      <c r="W378" s="126">
        <f t="shared" si="96"/>
        <v>0</v>
      </c>
      <c r="X378" s="126">
        <f t="shared" si="97"/>
        <v>0</v>
      </c>
      <c r="Y378" s="126">
        <f t="shared" si="98"/>
        <v>0</v>
      </c>
      <c r="Z378" s="126">
        <f t="shared" si="99"/>
        <v>0</v>
      </c>
      <c r="AA378" s="126">
        <f t="shared" si="100"/>
        <v>0</v>
      </c>
      <c r="AB378" s="126">
        <f t="shared" si="101"/>
        <v>0</v>
      </c>
      <c r="AC378" s="126">
        <f t="shared" si="102"/>
        <v>0</v>
      </c>
      <c r="AD378" s="126">
        <f t="shared" si="103"/>
        <v>0</v>
      </c>
      <c r="AE378" s="126">
        <f t="shared" si="104"/>
        <v>0</v>
      </c>
      <c r="AF378" s="125"/>
      <c r="AG378" s="125"/>
      <c r="AH378" s="125">
        <f t="shared" si="105"/>
        <v>1</v>
      </c>
      <c r="AI378" s="125">
        <f t="shared" si="106"/>
        <v>1</v>
      </c>
      <c r="AJ378" s="125" t="str">
        <f t="shared" si="107"/>
        <v>Correct</v>
      </c>
      <c r="AK378" s="125"/>
      <c r="AL378" s="115" t="s">
        <v>83</v>
      </c>
      <c r="AM378" s="115">
        <v>31</v>
      </c>
      <c r="AN378" s="115" t="s">
        <v>181</v>
      </c>
      <c r="AP378" s="115" t="s">
        <v>85</v>
      </c>
      <c r="AQ378" s="115" t="s">
        <v>86</v>
      </c>
      <c r="AR378" s="115" t="s">
        <v>87</v>
      </c>
      <c r="AS378" s="115" t="s">
        <v>93</v>
      </c>
      <c r="AT378" s="115" t="s">
        <v>89</v>
      </c>
      <c r="AU378" s="115" t="s">
        <v>98</v>
      </c>
      <c r="AV378" s="115" t="s">
        <v>91</v>
      </c>
      <c r="AW378" s="115" t="s">
        <v>91</v>
      </c>
    </row>
    <row r="379" spans="1:49">
      <c r="A379" s="115">
        <v>7020353395</v>
      </c>
      <c r="O379" s="125"/>
      <c r="P379" s="125">
        <f t="shared" si="90"/>
        <v>0</v>
      </c>
      <c r="Q379" s="130" t="e">
        <f t="shared" si="91"/>
        <v>#DIV/0!</v>
      </c>
      <c r="R379" s="125"/>
      <c r="S379" s="125">
        <f t="shared" si="92"/>
        <v>0</v>
      </c>
      <c r="T379" s="125">
        <f t="shared" si="93"/>
        <v>0</v>
      </c>
      <c r="U379" s="125">
        <f t="shared" si="94"/>
        <v>0</v>
      </c>
      <c r="V379" s="126">
        <f t="shared" si="95"/>
        <v>0</v>
      </c>
      <c r="W379" s="126">
        <f t="shared" si="96"/>
        <v>0</v>
      </c>
      <c r="X379" s="126">
        <f t="shared" si="97"/>
        <v>0</v>
      </c>
      <c r="Y379" s="126">
        <f t="shared" si="98"/>
        <v>0</v>
      </c>
      <c r="Z379" s="126">
        <f t="shared" si="99"/>
        <v>0</v>
      </c>
      <c r="AA379" s="126">
        <f t="shared" si="100"/>
        <v>0</v>
      </c>
      <c r="AB379" s="126">
        <f t="shared" si="101"/>
        <v>0</v>
      </c>
      <c r="AC379" s="126">
        <f t="shared" si="102"/>
        <v>0</v>
      </c>
      <c r="AD379" s="126">
        <f t="shared" si="103"/>
        <v>0</v>
      </c>
      <c r="AE379" s="126">
        <f t="shared" si="104"/>
        <v>0</v>
      </c>
      <c r="AF379" s="125"/>
      <c r="AG379" s="125"/>
      <c r="AH379" s="125">
        <f t="shared" si="105"/>
        <v>0</v>
      </c>
      <c r="AI379" s="125">
        <f t="shared" si="106"/>
        <v>0</v>
      </c>
      <c r="AJ379" s="125" t="str">
        <f t="shared" si="107"/>
        <v>Correct</v>
      </c>
      <c r="AK379" s="125"/>
      <c r="AL379" s="115" t="s">
        <v>99</v>
      </c>
      <c r="AM379" s="115">
        <v>34</v>
      </c>
      <c r="AN379" s="115" t="s">
        <v>181</v>
      </c>
      <c r="AO379" s="115" t="s">
        <v>223</v>
      </c>
      <c r="AP379" s="115" t="s">
        <v>97</v>
      </c>
      <c r="AQ379" s="115" t="s">
        <v>86</v>
      </c>
      <c r="AR379" s="115" t="s">
        <v>87</v>
      </c>
      <c r="AS379" s="115" t="s">
        <v>93</v>
      </c>
      <c r="AT379" s="115" t="s">
        <v>94</v>
      </c>
      <c r="AU379" s="115" t="s">
        <v>98</v>
      </c>
      <c r="AV379" s="115" t="s">
        <v>91</v>
      </c>
      <c r="AW379" s="115" t="s">
        <v>91</v>
      </c>
    </row>
    <row r="380" spans="1:49">
      <c r="A380" s="115">
        <v>7045786308</v>
      </c>
      <c r="I380" s="115" t="s">
        <v>25</v>
      </c>
      <c r="O380" s="125"/>
      <c r="P380" s="125">
        <f t="shared" si="90"/>
        <v>1</v>
      </c>
      <c r="Q380" s="130">
        <f t="shared" si="91"/>
        <v>3</v>
      </c>
      <c r="R380" s="125"/>
      <c r="S380" s="125">
        <f t="shared" si="92"/>
        <v>0</v>
      </c>
      <c r="T380" s="125">
        <f t="shared" si="93"/>
        <v>0</v>
      </c>
      <c r="U380" s="125">
        <f t="shared" si="94"/>
        <v>0</v>
      </c>
      <c r="V380" s="126">
        <f t="shared" si="95"/>
        <v>0</v>
      </c>
      <c r="W380" s="126">
        <f t="shared" si="96"/>
        <v>0</v>
      </c>
      <c r="X380" s="126">
        <f t="shared" si="97"/>
        <v>0</v>
      </c>
      <c r="Y380" s="126">
        <f t="shared" si="98"/>
        <v>0</v>
      </c>
      <c r="Z380" s="126">
        <f t="shared" si="99"/>
        <v>1</v>
      </c>
      <c r="AA380" s="126">
        <f t="shared" si="100"/>
        <v>0</v>
      </c>
      <c r="AB380" s="126">
        <f t="shared" si="101"/>
        <v>0</v>
      </c>
      <c r="AC380" s="126">
        <f t="shared" si="102"/>
        <v>0</v>
      </c>
      <c r="AD380" s="126">
        <f t="shared" si="103"/>
        <v>0</v>
      </c>
      <c r="AE380" s="126">
        <f t="shared" si="104"/>
        <v>0</v>
      </c>
      <c r="AF380" s="125"/>
      <c r="AG380" s="125"/>
      <c r="AH380" s="125">
        <f t="shared" si="105"/>
        <v>1</v>
      </c>
      <c r="AI380" s="125">
        <f t="shared" si="106"/>
        <v>1</v>
      </c>
      <c r="AJ380" s="125" t="str">
        <f t="shared" si="107"/>
        <v>Correct</v>
      </c>
      <c r="AK380" s="125"/>
      <c r="AL380" s="115" t="s">
        <v>83</v>
      </c>
      <c r="AN380" s="115" t="s">
        <v>181</v>
      </c>
      <c r="AO380" s="115" t="s">
        <v>190</v>
      </c>
      <c r="AP380" s="115" t="s">
        <v>85</v>
      </c>
      <c r="AQ380" s="115" t="s">
        <v>86</v>
      </c>
      <c r="AR380" s="115" t="s">
        <v>87</v>
      </c>
      <c r="AS380" s="115" t="s">
        <v>100</v>
      </c>
      <c r="AT380" s="115" t="s">
        <v>94</v>
      </c>
      <c r="AU380" s="115" t="s">
        <v>106</v>
      </c>
      <c r="AV380" s="115" t="s">
        <v>91</v>
      </c>
      <c r="AW380" s="115" t="s">
        <v>86</v>
      </c>
    </row>
    <row r="381" spans="1:49">
      <c r="A381" s="115">
        <v>7011078879</v>
      </c>
      <c r="M381" s="115" t="s">
        <v>29</v>
      </c>
      <c r="O381" s="125"/>
      <c r="P381" s="125">
        <f t="shared" si="90"/>
        <v>1</v>
      </c>
      <c r="Q381" s="130">
        <f t="shared" si="91"/>
        <v>3</v>
      </c>
      <c r="R381" s="125"/>
      <c r="S381" s="125">
        <f t="shared" si="92"/>
        <v>0</v>
      </c>
      <c r="T381" s="125">
        <f t="shared" si="93"/>
        <v>0</v>
      </c>
      <c r="U381" s="125">
        <f t="shared" si="94"/>
        <v>0</v>
      </c>
      <c r="V381" s="126">
        <f t="shared" si="95"/>
        <v>0</v>
      </c>
      <c r="W381" s="126">
        <f t="shared" si="96"/>
        <v>0</v>
      </c>
      <c r="X381" s="126">
        <f t="shared" si="97"/>
        <v>0</v>
      </c>
      <c r="Y381" s="126">
        <f t="shared" si="98"/>
        <v>0</v>
      </c>
      <c r="Z381" s="126">
        <f t="shared" si="99"/>
        <v>0</v>
      </c>
      <c r="AA381" s="126">
        <f t="shared" si="100"/>
        <v>0</v>
      </c>
      <c r="AB381" s="126">
        <f t="shared" si="101"/>
        <v>0</v>
      </c>
      <c r="AC381" s="126">
        <f t="shared" si="102"/>
        <v>0</v>
      </c>
      <c r="AD381" s="126">
        <f t="shared" si="103"/>
        <v>1</v>
      </c>
      <c r="AE381" s="126">
        <f t="shared" si="104"/>
        <v>0</v>
      </c>
      <c r="AF381" s="125"/>
      <c r="AG381" s="125"/>
      <c r="AH381" s="125">
        <f t="shared" si="105"/>
        <v>1</v>
      </c>
      <c r="AI381" s="125">
        <f t="shared" si="106"/>
        <v>1</v>
      </c>
      <c r="AJ381" s="125" t="str">
        <f t="shared" si="107"/>
        <v>Correct</v>
      </c>
      <c r="AK381" s="125"/>
      <c r="AL381" s="115" t="s">
        <v>83</v>
      </c>
      <c r="AM381" s="115">
        <v>42</v>
      </c>
      <c r="AN381" s="115" t="s">
        <v>84</v>
      </c>
      <c r="AO381" s="115" t="s">
        <v>138</v>
      </c>
      <c r="AP381" s="115" t="s">
        <v>85</v>
      </c>
      <c r="AQ381" s="115" t="s">
        <v>86</v>
      </c>
      <c r="AR381" s="115" t="s">
        <v>87</v>
      </c>
      <c r="AT381" s="115" t="s">
        <v>89</v>
      </c>
      <c r="AU381" s="115" t="s">
        <v>90</v>
      </c>
      <c r="AV381" s="115" t="s">
        <v>91</v>
      </c>
      <c r="AW381" s="115" t="s">
        <v>91</v>
      </c>
    </row>
    <row r="382" spans="1:49">
      <c r="A382" s="115">
        <v>7044844527</v>
      </c>
      <c r="B382" s="115" t="s">
        <v>18</v>
      </c>
      <c r="D382" s="115" t="s">
        <v>20</v>
      </c>
      <c r="K382" s="115" t="s">
        <v>27</v>
      </c>
      <c r="O382" s="125"/>
      <c r="P382" s="125">
        <f t="shared" si="90"/>
        <v>3</v>
      </c>
      <c r="Q382" s="130">
        <f t="shared" si="91"/>
        <v>1</v>
      </c>
      <c r="R382" s="125"/>
      <c r="S382" s="125">
        <f t="shared" si="92"/>
        <v>1</v>
      </c>
      <c r="T382" s="125">
        <f t="shared" si="93"/>
        <v>0</v>
      </c>
      <c r="U382" s="125">
        <f t="shared" si="94"/>
        <v>1</v>
      </c>
      <c r="V382" s="126">
        <f t="shared" si="95"/>
        <v>0</v>
      </c>
      <c r="W382" s="126">
        <f t="shared" si="96"/>
        <v>0</v>
      </c>
      <c r="X382" s="126">
        <f t="shared" si="97"/>
        <v>0</v>
      </c>
      <c r="Y382" s="126">
        <f t="shared" si="98"/>
        <v>0</v>
      </c>
      <c r="Z382" s="126">
        <f t="shared" si="99"/>
        <v>0</v>
      </c>
      <c r="AA382" s="126">
        <f t="shared" si="100"/>
        <v>0</v>
      </c>
      <c r="AB382" s="126">
        <f t="shared" si="101"/>
        <v>1</v>
      </c>
      <c r="AC382" s="126">
        <f t="shared" si="102"/>
        <v>0</v>
      </c>
      <c r="AD382" s="126">
        <f t="shared" si="103"/>
        <v>0</v>
      </c>
      <c r="AE382" s="126">
        <f t="shared" si="104"/>
        <v>0</v>
      </c>
      <c r="AF382" s="125"/>
      <c r="AG382" s="125"/>
      <c r="AH382" s="125">
        <f t="shared" si="105"/>
        <v>3</v>
      </c>
      <c r="AI382" s="125">
        <f t="shared" si="106"/>
        <v>3</v>
      </c>
      <c r="AJ382" s="125" t="str">
        <f t="shared" si="107"/>
        <v>Correct</v>
      </c>
      <c r="AK382" s="125"/>
      <c r="AL382" s="115" t="s">
        <v>99</v>
      </c>
      <c r="AM382" s="115">
        <v>31</v>
      </c>
      <c r="AN382" s="115" t="s">
        <v>181</v>
      </c>
      <c r="AO382" s="115" t="s">
        <v>436</v>
      </c>
      <c r="AP382" s="115" t="s">
        <v>85</v>
      </c>
      <c r="AQ382" s="115" t="s">
        <v>86</v>
      </c>
      <c r="AR382" s="115" t="s">
        <v>87</v>
      </c>
      <c r="AS382" s="115" t="s">
        <v>88</v>
      </c>
      <c r="AT382" s="115" t="s">
        <v>94</v>
      </c>
      <c r="AU382" s="115" t="s">
        <v>103</v>
      </c>
      <c r="AV382" s="115" t="s">
        <v>91</v>
      </c>
    </row>
    <row r="383" spans="1:49">
      <c r="A383" s="115">
        <v>6985720384</v>
      </c>
      <c r="D383" s="115" t="s">
        <v>20</v>
      </c>
      <c r="K383" s="115" t="s">
        <v>27</v>
      </c>
      <c r="N383" s="115" t="s">
        <v>30</v>
      </c>
      <c r="O383" s="125"/>
      <c r="P383" s="125">
        <f t="shared" si="90"/>
        <v>3</v>
      </c>
      <c r="Q383" s="130">
        <f t="shared" si="91"/>
        <v>1</v>
      </c>
      <c r="R383" s="125"/>
      <c r="S383" s="125">
        <f t="shared" si="92"/>
        <v>0</v>
      </c>
      <c r="T383" s="125">
        <f t="shared" si="93"/>
        <v>0</v>
      </c>
      <c r="U383" s="125">
        <f t="shared" si="94"/>
        <v>1</v>
      </c>
      <c r="V383" s="126">
        <f t="shared" si="95"/>
        <v>0</v>
      </c>
      <c r="W383" s="126">
        <f t="shared" si="96"/>
        <v>0</v>
      </c>
      <c r="X383" s="126">
        <f t="shared" si="97"/>
        <v>0</v>
      </c>
      <c r="Y383" s="126">
        <f t="shared" si="98"/>
        <v>0</v>
      </c>
      <c r="Z383" s="126">
        <f t="shared" si="99"/>
        <v>0</v>
      </c>
      <c r="AA383" s="126">
        <f t="shared" si="100"/>
        <v>0</v>
      </c>
      <c r="AB383" s="126">
        <f t="shared" si="101"/>
        <v>1</v>
      </c>
      <c r="AC383" s="126">
        <f t="shared" si="102"/>
        <v>0</v>
      </c>
      <c r="AD383" s="126">
        <f t="shared" si="103"/>
        <v>0</v>
      </c>
      <c r="AE383" s="126">
        <f t="shared" si="104"/>
        <v>1</v>
      </c>
      <c r="AF383" s="125"/>
      <c r="AG383" s="125"/>
      <c r="AH383" s="125">
        <f t="shared" si="105"/>
        <v>3</v>
      </c>
      <c r="AI383" s="125">
        <f t="shared" si="106"/>
        <v>3</v>
      </c>
      <c r="AJ383" s="125" t="str">
        <f t="shared" si="107"/>
        <v>Correct</v>
      </c>
      <c r="AK383" s="125"/>
      <c r="AL383" s="115" t="s">
        <v>83</v>
      </c>
      <c r="AM383" s="115">
        <v>46</v>
      </c>
      <c r="AN383" s="115" t="s">
        <v>181</v>
      </c>
      <c r="AO383" s="115" t="s">
        <v>433</v>
      </c>
      <c r="AP383" s="115" t="s">
        <v>85</v>
      </c>
      <c r="AQ383" s="115" t="s">
        <v>86</v>
      </c>
      <c r="AS383" s="115" t="s">
        <v>101</v>
      </c>
      <c r="AT383" s="115" t="s">
        <v>89</v>
      </c>
      <c r="AV383" s="115" t="s">
        <v>91</v>
      </c>
      <c r="AW383" s="115" t="s">
        <v>91</v>
      </c>
    </row>
    <row r="384" spans="1:49">
      <c r="A384" s="115">
        <v>7020356811</v>
      </c>
      <c r="D384" s="115" t="s">
        <v>20</v>
      </c>
      <c r="K384" s="115" t="s">
        <v>27</v>
      </c>
      <c r="L384" s="115" t="s">
        <v>28</v>
      </c>
      <c r="O384" s="125"/>
      <c r="P384" s="125">
        <f t="shared" si="90"/>
        <v>3</v>
      </c>
      <c r="Q384" s="130">
        <f t="shared" si="91"/>
        <v>1</v>
      </c>
      <c r="R384" s="125"/>
      <c r="S384" s="125">
        <f t="shared" si="92"/>
        <v>0</v>
      </c>
      <c r="T384" s="125">
        <f t="shared" si="93"/>
        <v>0</v>
      </c>
      <c r="U384" s="125">
        <f t="shared" si="94"/>
        <v>1</v>
      </c>
      <c r="V384" s="126">
        <f t="shared" si="95"/>
        <v>0</v>
      </c>
      <c r="W384" s="126">
        <f t="shared" si="96"/>
        <v>0</v>
      </c>
      <c r="X384" s="126">
        <f t="shared" si="97"/>
        <v>0</v>
      </c>
      <c r="Y384" s="126">
        <f t="shared" si="98"/>
        <v>0</v>
      </c>
      <c r="Z384" s="126">
        <f t="shared" si="99"/>
        <v>0</v>
      </c>
      <c r="AA384" s="126">
        <f t="shared" si="100"/>
        <v>0</v>
      </c>
      <c r="AB384" s="126">
        <f t="shared" si="101"/>
        <v>1</v>
      </c>
      <c r="AC384" s="126">
        <f t="shared" si="102"/>
        <v>1</v>
      </c>
      <c r="AD384" s="126">
        <f t="shared" si="103"/>
        <v>0</v>
      </c>
      <c r="AE384" s="126">
        <f t="shared" si="104"/>
        <v>0</v>
      </c>
      <c r="AF384" s="125"/>
      <c r="AG384" s="125"/>
      <c r="AH384" s="125">
        <f t="shared" si="105"/>
        <v>3</v>
      </c>
      <c r="AI384" s="125">
        <f t="shared" si="106"/>
        <v>3</v>
      </c>
      <c r="AJ384" s="125" t="str">
        <f t="shared" si="107"/>
        <v>Correct</v>
      </c>
      <c r="AK384" s="125"/>
      <c r="AL384" s="115" t="s">
        <v>99</v>
      </c>
      <c r="AM384" s="115">
        <v>25</v>
      </c>
      <c r="AN384" s="115" t="s">
        <v>181</v>
      </c>
      <c r="AO384" s="115" t="s">
        <v>206</v>
      </c>
      <c r="AP384" s="115" t="s">
        <v>107</v>
      </c>
      <c r="AQ384" s="115" t="s">
        <v>91</v>
      </c>
      <c r="AR384" s="115" t="s">
        <v>465</v>
      </c>
      <c r="AS384" s="115" t="s">
        <v>93</v>
      </c>
      <c r="AT384" s="115" t="s">
        <v>94</v>
      </c>
      <c r="AU384" s="115" t="s">
        <v>90</v>
      </c>
      <c r="AV384" s="115" t="s">
        <v>117</v>
      </c>
      <c r="AW384" s="115" t="s">
        <v>91</v>
      </c>
    </row>
    <row r="385" spans="1:49">
      <c r="A385" s="115">
        <v>7020356811</v>
      </c>
      <c r="D385" s="115" t="s">
        <v>20</v>
      </c>
      <c r="K385" s="115" t="s">
        <v>27</v>
      </c>
      <c r="L385" s="115" t="s">
        <v>28</v>
      </c>
      <c r="O385" s="125"/>
      <c r="P385" s="125">
        <f t="shared" si="90"/>
        <v>3</v>
      </c>
      <c r="Q385" s="130">
        <f t="shared" si="91"/>
        <v>1</v>
      </c>
      <c r="R385" s="125"/>
      <c r="S385" s="125">
        <f t="shared" si="92"/>
        <v>0</v>
      </c>
      <c r="T385" s="125">
        <f t="shared" si="93"/>
        <v>0</v>
      </c>
      <c r="U385" s="125">
        <f t="shared" si="94"/>
        <v>1</v>
      </c>
      <c r="V385" s="126">
        <f t="shared" si="95"/>
        <v>0</v>
      </c>
      <c r="W385" s="126">
        <f t="shared" si="96"/>
        <v>0</v>
      </c>
      <c r="X385" s="126">
        <f t="shared" si="97"/>
        <v>0</v>
      </c>
      <c r="Y385" s="126">
        <f t="shared" si="98"/>
        <v>0</v>
      </c>
      <c r="Z385" s="126">
        <f t="shared" si="99"/>
        <v>0</v>
      </c>
      <c r="AA385" s="126">
        <f t="shared" si="100"/>
        <v>0</v>
      </c>
      <c r="AB385" s="126">
        <f t="shared" si="101"/>
        <v>1</v>
      </c>
      <c r="AC385" s="126">
        <f t="shared" si="102"/>
        <v>1</v>
      </c>
      <c r="AD385" s="126">
        <f t="shared" si="103"/>
        <v>0</v>
      </c>
      <c r="AE385" s="126">
        <f t="shared" si="104"/>
        <v>0</v>
      </c>
      <c r="AF385" s="125"/>
      <c r="AG385" s="125"/>
      <c r="AH385" s="125">
        <f t="shared" si="105"/>
        <v>3</v>
      </c>
      <c r="AI385" s="125">
        <f t="shared" si="106"/>
        <v>3</v>
      </c>
      <c r="AJ385" s="125" t="str">
        <f t="shared" si="107"/>
        <v>Correct</v>
      </c>
      <c r="AK385" s="125"/>
      <c r="AL385" s="115" t="s">
        <v>99</v>
      </c>
      <c r="AM385" s="115">
        <v>25</v>
      </c>
      <c r="AN385" s="115" t="s">
        <v>181</v>
      </c>
      <c r="AO385" s="115" t="s">
        <v>206</v>
      </c>
      <c r="AP385" s="115" t="s">
        <v>107</v>
      </c>
      <c r="AQ385" s="115" t="s">
        <v>91</v>
      </c>
      <c r="AR385" s="115" t="s">
        <v>497</v>
      </c>
      <c r="AS385" s="115" t="s">
        <v>93</v>
      </c>
      <c r="AT385" s="115" t="s">
        <v>94</v>
      </c>
      <c r="AU385" s="115" t="s">
        <v>90</v>
      </c>
      <c r="AV385" s="115" t="s">
        <v>117</v>
      </c>
      <c r="AW385" s="115" t="s">
        <v>91</v>
      </c>
    </row>
    <row r="386" spans="1:49">
      <c r="A386" s="115">
        <v>7020340302</v>
      </c>
      <c r="C386" s="115" t="s">
        <v>19</v>
      </c>
      <c r="I386" s="115" t="s">
        <v>25</v>
      </c>
      <c r="N386" s="115" t="s">
        <v>30</v>
      </c>
      <c r="O386" s="125"/>
      <c r="P386" s="125">
        <f t="shared" ref="P386:P449" si="108">COUNTA(B386:N386)</f>
        <v>3</v>
      </c>
      <c r="Q386" s="130">
        <f t="shared" ref="Q386:Q449" si="109">3/P386</f>
        <v>1</v>
      </c>
      <c r="R386" s="125"/>
      <c r="S386" s="125">
        <f t="shared" ref="S386:S449" si="110">IF($P386&lt;3,IF($B386=$B$1,1,0),IF($B386=$B$1,$Q386,0))</f>
        <v>0</v>
      </c>
      <c r="T386" s="125">
        <f t="shared" ref="T386:T449" si="111">IF($P386&lt;3,IF($C386=$C$1,1,0),IF($C386=$C$1,$Q386,0))</f>
        <v>1</v>
      </c>
      <c r="U386" s="125">
        <f t="shared" ref="U386:U449" si="112">IF($P386&lt;3,IF($D386=$D$1,1,0),IF($D386=$D$1,$Q386,0))</f>
        <v>0</v>
      </c>
      <c r="V386" s="126">
        <f t="shared" ref="V386:V449" si="113">IF($P386&lt;3,IF($E386=$E$1,1,0),IF($E386=$E$1,$Q386,0))</f>
        <v>0</v>
      </c>
      <c r="W386" s="126">
        <f t="shared" ref="W386:W449" si="114">IF($P386&lt;3,IF($F386=$F$1,1,0),IF($F386=$F$1,$Q386,0))</f>
        <v>0</v>
      </c>
      <c r="X386" s="126">
        <f t="shared" ref="X386:X449" si="115">IF($P386&lt;3,IF($G386=$G$1,1,0),IF($G386=$G$1,$Q386,0))</f>
        <v>0</v>
      </c>
      <c r="Y386" s="126">
        <f t="shared" ref="Y386:Y449" si="116">IF($P386&lt;3,IF($H386=$H$1,1,0),IF($H386=$H$1,$Q386,0))</f>
        <v>0</v>
      </c>
      <c r="Z386" s="126">
        <f t="shared" ref="Z386:Z449" si="117">IF($P386&lt;3,IF($I386=$I$1,1,0),IF($I386=$I$1,$Q386,0))</f>
        <v>1</v>
      </c>
      <c r="AA386" s="126">
        <f t="shared" ref="AA386:AA449" si="118">IF($P386&lt;3,IF($J386=$J$1,1,0),IF($J386=$J$1,$Q386,0))</f>
        <v>0</v>
      </c>
      <c r="AB386" s="126">
        <f t="shared" ref="AB386:AB449" si="119">IF($P386&lt;3,IF($K386=$K$1,1,0),IF($K386=$K$1,$Q386,0))</f>
        <v>0</v>
      </c>
      <c r="AC386" s="126">
        <f t="shared" ref="AC386:AC449" si="120">IF($P386&lt;3,IF($L386=$L$1,1,0),IF($L386=$L$1,$Q386,0))</f>
        <v>0</v>
      </c>
      <c r="AD386" s="126">
        <f t="shared" ref="AD386:AD449" si="121">IF($P386&lt;3,IF($M386=$M$1,1,0),IF($M386=$M$1,$Q386,0))</f>
        <v>0</v>
      </c>
      <c r="AE386" s="126">
        <f t="shared" ref="AE386:AE449" si="122">IF($P386&lt;3,IF($N386=$N$1,1,0),IF($N386=$N$1,$Q386,0))</f>
        <v>1</v>
      </c>
      <c r="AF386" s="125"/>
      <c r="AG386" s="125"/>
      <c r="AH386" s="125">
        <f t="shared" ref="AH386:AH449" si="123">SUM(S386:AE386)</f>
        <v>3</v>
      </c>
      <c r="AI386" s="125">
        <f t="shared" ref="AI386:AI449" si="124">P386</f>
        <v>3</v>
      </c>
      <c r="AJ386" s="125" t="str">
        <f t="shared" ref="AJ386:AJ449" si="125">IF(AH386=AI386,"Correct",IF(AH386=3,"Correct","Wrong"))</f>
        <v>Correct</v>
      </c>
      <c r="AK386" s="125"/>
      <c r="AL386" s="115" t="s">
        <v>83</v>
      </c>
      <c r="AM386" s="115">
        <v>51</v>
      </c>
      <c r="AN386" s="115" t="s">
        <v>181</v>
      </c>
      <c r="AO386" s="115" t="s">
        <v>207</v>
      </c>
      <c r="AP386" s="115" t="s">
        <v>85</v>
      </c>
      <c r="AQ386" s="115" t="s">
        <v>86</v>
      </c>
      <c r="AR386" s="115" t="s">
        <v>87</v>
      </c>
      <c r="AS386" s="115" t="s">
        <v>100</v>
      </c>
      <c r="AT386" s="115" t="s">
        <v>89</v>
      </c>
      <c r="AU386" s="115" t="s">
        <v>90</v>
      </c>
      <c r="AV386" s="115" t="s">
        <v>91</v>
      </c>
      <c r="AW386" s="115" t="s">
        <v>91</v>
      </c>
    </row>
    <row r="387" spans="1:49">
      <c r="A387" s="115">
        <v>6985471899</v>
      </c>
      <c r="I387" s="115" t="s">
        <v>25</v>
      </c>
      <c r="O387" s="125"/>
      <c r="P387" s="125">
        <f t="shared" si="108"/>
        <v>1</v>
      </c>
      <c r="Q387" s="130">
        <f t="shared" si="109"/>
        <v>3</v>
      </c>
      <c r="R387" s="125"/>
      <c r="S387" s="125">
        <f t="shared" si="110"/>
        <v>0</v>
      </c>
      <c r="T387" s="125">
        <f t="shared" si="111"/>
        <v>0</v>
      </c>
      <c r="U387" s="125">
        <f t="shared" si="112"/>
        <v>0</v>
      </c>
      <c r="V387" s="126">
        <f t="shared" si="113"/>
        <v>0</v>
      </c>
      <c r="W387" s="126">
        <f t="shared" si="114"/>
        <v>0</v>
      </c>
      <c r="X387" s="126">
        <f t="shared" si="115"/>
        <v>0</v>
      </c>
      <c r="Y387" s="126">
        <f t="shared" si="116"/>
        <v>0</v>
      </c>
      <c r="Z387" s="126">
        <f t="shared" si="117"/>
        <v>1</v>
      </c>
      <c r="AA387" s="126">
        <f t="shared" si="118"/>
        <v>0</v>
      </c>
      <c r="AB387" s="126">
        <f t="shared" si="119"/>
        <v>0</v>
      </c>
      <c r="AC387" s="126">
        <f t="shared" si="120"/>
        <v>0</v>
      </c>
      <c r="AD387" s="126">
        <f t="shared" si="121"/>
        <v>0</v>
      </c>
      <c r="AE387" s="126">
        <f t="shared" si="122"/>
        <v>0</v>
      </c>
      <c r="AF387" s="125"/>
      <c r="AG387" s="125"/>
      <c r="AH387" s="125">
        <f t="shared" si="123"/>
        <v>1</v>
      </c>
      <c r="AI387" s="125">
        <f t="shared" si="124"/>
        <v>1</v>
      </c>
      <c r="AJ387" s="125" t="str">
        <f t="shared" si="125"/>
        <v>Correct</v>
      </c>
      <c r="AK387" s="125"/>
      <c r="AL387" s="115" t="s">
        <v>83</v>
      </c>
      <c r="AM387" s="115">
        <v>62</v>
      </c>
      <c r="AP387" s="115" t="s">
        <v>85</v>
      </c>
      <c r="AQ387" s="115" t="s">
        <v>86</v>
      </c>
      <c r="AS387" s="115" t="s">
        <v>101</v>
      </c>
      <c r="AT387" s="115" t="s">
        <v>89</v>
      </c>
      <c r="AU387" s="115" t="s">
        <v>113</v>
      </c>
      <c r="AV387" s="115" t="s">
        <v>91</v>
      </c>
      <c r="AW387" s="115" t="s">
        <v>91</v>
      </c>
    </row>
    <row r="388" spans="1:49">
      <c r="A388" s="115">
        <v>7020340749</v>
      </c>
      <c r="L388" s="115" t="s">
        <v>28</v>
      </c>
      <c r="O388" s="125"/>
      <c r="P388" s="125">
        <f t="shared" si="108"/>
        <v>1</v>
      </c>
      <c r="Q388" s="130">
        <f t="shared" si="109"/>
        <v>3</v>
      </c>
      <c r="R388" s="125"/>
      <c r="S388" s="125">
        <f t="shared" si="110"/>
        <v>0</v>
      </c>
      <c r="T388" s="125">
        <f t="shared" si="111"/>
        <v>0</v>
      </c>
      <c r="U388" s="125">
        <f t="shared" si="112"/>
        <v>0</v>
      </c>
      <c r="V388" s="126">
        <f t="shared" si="113"/>
        <v>0</v>
      </c>
      <c r="W388" s="126">
        <f t="shared" si="114"/>
        <v>0</v>
      </c>
      <c r="X388" s="126">
        <f t="shared" si="115"/>
        <v>0</v>
      </c>
      <c r="Y388" s="126">
        <f t="shared" si="116"/>
        <v>0</v>
      </c>
      <c r="Z388" s="126">
        <f t="shared" si="117"/>
        <v>0</v>
      </c>
      <c r="AA388" s="126">
        <f t="shared" si="118"/>
        <v>0</v>
      </c>
      <c r="AB388" s="126">
        <f t="shared" si="119"/>
        <v>0</v>
      </c>
      <c r="AC388" s="126">
        <f t="shared" si="120"/>
        <v>1</v>
      </c>
      <c r="AD388" s="126">
        <f t="shared" si="121"/>
        <v>0</v>
      </c>
      <c r="AE388" s="126">
        <f t="shared" si="122"/>
        <v>0</v>
      </c>
      <c r="AF388" s="125"/>
      <c r="AG388" s="125"/>
      <c r="AH388" s="125">
        <f t="shared" si="123"/>
        <v>1</v>
      </c>
      <c r="AI388" s="125">
        <f t="shared" si="124"/>
        <v>1</v>
      </c>
      <c r="AJ388" s="125" t="str">
        <f t="shared" si="125"/>
        <v>Correct</v>
      </c>
      <c r="AK388" s="125"/>
      <c r="AL388" s="115" t="s">
        <v>99</v>
      </c>
      <c r="AM388" s="115">
        <v>27</v>
      </c>
      <c r="AN388" s="115" t="s">
        <v>181</v>
      </c>
      <c r="AO388" s="115" t="s">
        <v>183</v>
      </c>
      <c r="AP388" s="115" t="s">
        <v>85</v>
      </c>
      <c r="AQ388" s="115" t="s">
        <v>86</v>
      </c>
      <c r="AR388" s="115" t="s">
        <v>87</v>
      </c>
      <c r="AS388" s="115" t="s">
        <v>93</v>
      </c>
      <c r="AT388" s="115" t="s">
        <v>102</v>
      </c>
      <c r="AU388" s="115" t="s">
        <v>90</v>
      </c>
      <c r="AV388" s="115" t="s">
        <v>86</v>
      </c>
      <c r="AW388" s="115" t="s">
        <v>91</v>
      </c>
    </row>
    <row r="389" spans="1:49">
      <c r="A389" s="115">
        <v>6985461855</v>
      </c>
      <c r="B389" s="115" t="s">
        <v>18</v>
      </c>
      <c r="N389" s="115" t="s">
        <v>30</v>
      </c>
      <c r="O389" s="125"/>
      <c r="P389" s="125">
        <f t="shared" si="108"/>
        <v>2</v>
      </c>
      <c r="Q389" s="130">
        <f t="shared" si="109"/>
        <v>1.5</v>
      </c>
      <c r="R389" s="125"/>
      <c r="S389" s="125">
        <f t="shared" si="110"/>
        <v>1</v>
      </c>
      <c r="T389" s="125">
        <f t="shared" si="111"/>
        <v>0</v>
      </c>
      <c r="U389" s="125">
        <f t="shared" si="112"/>
        <v>0</v>
      </c>
      <c r="V389" s="126">
        <f t="shared" si="113"/>
        <v>0</v>
      </c>
      <c r="W389" s="126">
        <f t="shared" si="114"/>
        <v>0</v>
      </c>
      <c r="X389" s="126">
        <f t="shared" si="115"/>
        <v>0</v>
      </c>
      <c r="Y389" s="126">
        <f t="shared" si="116"/>
        <v>0</v>
      </c>
      <c r="Z389" s="126">
        <f t="shared" si="117"/>
        <v>0</v>
      </c>
      <c r="AA389" s="126">
        <f t="shared" si="118"/>
        <v>0</v>
      </c>
      <c r="AB389" s="126">
        <f t="shared" si="119"/>
        <v>0</v>
      </c>
      <c r="AC389" s="126">
        <f t="shared" si="120"/>
        <v>0</v>
      </c>
      <c r="AD389" s="126">
        <f t="shared" si="121"/>
        <v>0</v>
      </c>
      <c r="AE389" s="126">
        <f t="shared" si="122"/>
        <v>1</v>
      </c>
      <c r="AF389" s="125"/>
      <c r="AG389" s="125"/>
      <c r="AH389" s="125">
        <f t="shared" si="123"/>
        <v>2</v>
      </c>
      <c r="AI389" s="125">
        <f t="shared" si="124"/>
        <v>2</v>
      </c>
      <c r="AJ389" s="125" t="str">
        <f t="shared" si="125"/>
        <v>Correct</v>
      </c>
      <c r="AK389" s="125"/>
      <c r="AL389" s="115" t="s">
        <v>83</v>
      </c>
      <c r="AM389" s="115">
        <v>39</v>
      </c>
      <c r="AN389" s="115" t="s">
        <v>181</v>
      </c>
      <c r="AO389" s="115" t="s">
        <v>239</v>
      </c>
      <c r="AP389" s="115" t="s">
        <v>85</v>
      </c>
      <c r="AQ389" s="115" t="s">
        <v>86</v>
      </c>
      <c r="AR389" s="115" t="s">
        <v>116</v>
      </c>
      <c r="AS389" s="115" t="s">
        <v>93</v>
      </c>
      <c r="AT389" s="115" t="s">
        <v>94</v>
      </c>
      <c r="AU389" s="115" t="s">
        <v>113</v>
      </c>
      <c r="AV389" s="115" t="s">
        <v>91</v>
      </c>
      <c r="AW389" s="115" t="s">
        <v>91</v>
      </c>
    </row>
    <row r="390" spans="1:49">
      <c r="A390" s="115">
        <v>6982474682</v>
      </c>
      <c r="O390" s="125"/>
      <c r="P390" s="125">
        <f t="shared" si="108"/>
        <v>0</v>
      </c>
      <c r="Q390" s="130" t="e">
        <f t="shared" si="109"/>
        <v>#DIV/0!</v>
      </c>
      <c r="R390" s="125"/>
      <c r="S390" s="125">
        <f t="shared" si="110"/>
        <v>0</v>
      </c>
      <c r="T390" s="125">
        <f t="shared" si="111"/>
        <v>0</v>
      </c>
      <c r="U390" s="125">
        <f t="shared" si="112"/>
        <v>0</v>
      </c>
      <c r="V390" s="126">
        <f t="shared" si="113"/>
        <v>0</v>
      </c>
      <c r="W390" s="126">
        <f t="shared" si="114"/>
        <v>0</v>
      </c>
      <c r="X390" s="126">
        <f t="shared" si="115"/>
        <v>0</v>
      </c>
      <c r="Y390" s="126">
        <f t="shared" si="116"/>
        <v>0</v>
      </c>
      <c r="Z390" s="126">
        <f t="shared" si="117"/>
        <v>0</v>
      </c>
      <c r="AA390" s="126">
        <f t="shared" si="118"/>
        <v>0</v>
      </c>
      <c r="AB390" s="126">
        <f t="shared" si="119"/>
        <v>0</v>
      </c>
      <c r="AC390" s="126">
        <f t="shared" si="120"/>
        <v>0</v>
      </c>
      <c r="AD390" s="126">
        <f t="shared" si="121"/>
        <v>0</v>
      </c>
      <c r="AE390" s="126">
        <f t="shared" si="122"/>
        <v>0</v>
      </c>
      <c r="AF390" s="125"/>
      <c r="AG390" s="125"/>
      <c r="AH390" s="125">
        <f t="shared" si="123"/>
        <v>0</v>
      </c>
      <c r="AI390" s="125">
        <f t="shared" si="124"/>
        <v>0</v>
      </c>
      <c r="AJ390" s="125" t="str">
        <f t="shared" si="125"/>
        <v>Correct</v>
      </c>
      <c r="AK390" s="125"/>
      <c r="AL390" s="115" t="s">
        <v>99</v>
      </c>
      <c r="AM390" s="115">
        <v>58</v>
      </c>
      <c r="AN390" s="115" t="s">
        <v>181</v>
      </c>
      <c r="AO390" s="115" t="s">
        <v>433</v>
      </c>
      <c r="AP390" s="115" t="s">
        <v>85</v>
      </c>
      <c r="AQ390" s="115" t="s">
        <v>86</v>
      </c>
      <c r="AR390" s="115" t="s">
        <v>87</v>
      </c>
      <c r="AS390" s="115" t="s">
        <v>101</v>
      </c>
      <c r="AT390" s="115" t="s">
        <v>89</v>
      </c>
      <c r="AU390" s="115" t="s">
        <v>90</v>
      </c>
      <c r="AV390" s="115" t="s">
        <v>91</v>
      </c>
      <c r="AW390" s="115" t="s">
        <v>91</v>
      </c>
    </row>
    <row r="391" spans="1:49">
      <c r="A391" s="115">
        <v>5607587056</v>
      </c>
      <c r="C391" s="115" t="s">
        <v>19</v>
      </c>
      <c r="H391" s="115" t="s">
        <v>24</v>
      </c>
      <c r="L391" s="115" t="s">
        <v>28</v>
      </c>
      <c r="O391" s="125"/>
      <c r="P391" s="125">
        <f t="shared" si="108"/>
        <v>3</v>
      </c>
      <c r="Q391" s="130">
        <f t="shared" si="109"/>
        <v>1</v>
      </c>
      <c r="R391" s="125"/>
      <c r="S391" s="125">
        <f t="shared" si="110"/>
        <v>0</v>
      </c>
      <c r="T391" s="125">
        <f t="shared" si="111"/>
        <v>1</v>
      </c>
      <c r="U391" s="125">
        <f t="shared" si="112"/>
        <v>0</v>
      </c>
      <c r="V391" s="126">
        <f t="shared" si="113"/>
        <v>0</v>
      </c>
      <c r="W391" s="126">
        <f t="shared" si="114"/>
        <v>0</v>
      </c>
      <c r="X391" s="126">
        <f t="shared" si="115"/>
        <v>0</v>
      </c>
      <c r="Y391" s="126">
        <f t="shared" si="116"/>
        <v>1</v>
      </c>
      <c r="Z391" s="126">
        <f t="shared" si="117"/>
        <v>0</v>
      </c>
      <c r="AA391" s="126">
        <f t="shared" si="118"/>
        <v>0</v>
      </c>
      <c r="AB391" s="126">
        <f t="shared" si="119"/>
        <v>0</v>
      </c>
      <c r="AC391" s="126">
        <f t="shared" si="120"/>
        <v>1</v>
      </c>
      <c r="AD391" s="126">
        <f t="shared" si="121"/>
        <v>0</v>
      </c>
      <c r="AE391" s="126">
        <f t="shared" si="122"/>
        <v>0</v>
      </c>
      <c r="AF391" s="125"/>
      <c r="AG391" s="125"/>
      <c r="AH391" s="125">
        <f t="shared" si="123"/>
        <v>3</v>
      </c>
      <c r="AI391" s="125">
        <f t="shared" si="124"/>
        <v>3</v>
      </c>
      <c r="AJ391" s="125" t="str">
        <f t="shared" si="125"/>
        <v>Correct</v>
      </c>
      <c r="AK391" s="125"/>
      <c r="AL391" s="115"/>
    </row>
    <row r="392" spans="1:49">
      <c r="A392" s="115">
        <v>5580488384</v>
      </c>
      <c r="C392" s="115" t="s">
        <v>19</v>
      </c>
      <c r="I392" s="115" t="s">
        <v>25</v>
      </c>
      <c r="J392" s="115" t="s">
        <v>26</v>
      </c>
      <c r="O392" s="125"/>
      <c r="P392" s="125">
        <f t="shared" si="108"/>
        <v>3</v>
      </c>
      <c r="Q392" s="130">
        <f t="shared" si="109"/>
        <v>1</v>
      </c>
      <c r="R392" s="125"/>
      <c r="S392" s="125">
        <f t="shared" si="110"/>
        <v>0</v>
      </c>
      <c r="T392" s="125">
        <f t="shared" si="111"/>
        <v>1</v>
      </c>
      <c r="U392" s="125">
        <f t="shared" si="112"/>
        <v>0</v>
      </c>
      <c r="V392" s="126">
        <f t="shared" si="113"/>
        <v>0</v>
      </c>
      <c r="W392" s="126">
        <f t="shared" si="114"/>
        <v>0</v>
      </c>
      <c r="X392" s="126">
        <f t="shared" si="115"/>
        <v>0</v>
      </c>
      <c r="Y392" s="126">
        <f t="shared" si="116"/>
        <v>0</v>
      </c>
      <c r="Z392" s="126">
        <f t="shared" si="117"/>
        <v>1</v>
      </c>
      <c r="AA392" s="126">
        <f t="shared" si="118"/>
        <v>1</v>
      </c>
      <c r="AB392" s="126">
        <f t="shared" si="119"/>
        <v>0</v>
      </c>
      <c r="AC392" s="126">
        <f t="shared" si="120"/>
        <v>0</v>
      </c>
      <c r="AD392" s="126">
        <f t="shared" si="121"/>
        <v>0</v>
      </c>
      <c r="AE392" s="126">
        <f t="shared" si="122"/>
        <v>0</v>
      </c>
      <c r="AF392" s="125"/>
      <c r="AG392" s="125"/>
      <c r="AH392" s="125">
        <f t="shared" si="123"/>
        <v>3</v>
      </c>
      <c r="AI392" s="125">
        <f t="shared" si="124"/>
        <v>3</v>
      </c>
      <c r="AJ392" s="125" t="str">
        <f t="shared" si="125"/>
        <v>Correct</v>
      </c>
      <c r="AK392" s="125"/>
      <c r="AL392" s="115" t="s">
        <v>83</v>
      </c>
      <c r="AM392" s="115">
        <v>51</v>
      </c>
      <c r="AN392" s="115" t="s">
        <v>432</v>
      </c>
      <c r="AP392" s="115" t="s">
        <v>85</v>
      </c>
      <c r="AQ392" s="115" t="s">
        <v>86</v>
      </c>
      <c r="AR392" s="115" t="s">
        <v>108</v>
      </c>
      <c r="AS392" s="115" t="s">
        <v>93</v>
      </c>
      <c r="AT392" s="115" t="s">
        <v>111</v>
      </c>
      <c r="AU392" s="115" t="s">
        <v>90</v>
      </c>
      <c r="AV392" s="115" t="s">
        <v>86</v>
      </c>
    </row>
    <row r="393" spans="1:49">
      <c r="A393" s="115">
        <v>5606236702</v>
      </c>
      <c r="C393" s="115" t="s">
        <v>19</v>
      </c>
      <c r="F393" s="115" t="s">
        <v>22</v>
      </c>
      <c r="J393" s="115" t="s">
        <v>26</v>
      </c>
      <c r="O393" s="125"/>
      <c r="P393" s="125">
        <f t="shared" si="108"/>
        <v>3</v>
      </c>
      <c r="Q393" s="130">
        <f t="shared" si="109"/>
        <v>1</v>
      </c>
      <c r="R393" s="125"/>
      <c r="S393" s="125">
        <f t="shared" si="110"/>
        <v>0</v>
      </c>
      <c r="T393" s="125">
        <f t="shared" si="111"/>
        <v>1</v>
      </c>
      <c r="U393" s="125">
        <f t="shared" si="112"/>
        <v>0</v>
      </c>
      <c r="V393" s="126">
        <f t="shared" si="113"/>
        <v>0</v>
      </c>
      <c r="W393" s="126">
        <f t="shared" si="114"/>
        <v>1</v>
      </c>
      <c r="X393" s="126">
        <f t="shared" si="115"/>
        <v>0</v>
      </c>
      <c r="Y393" s="126">
        <f t="shared" si="116"/>
        <v>0</v>
      </c>
      <c r="Z393" s="126">
        <f t="shared" si="117"/>
        <v>0</v>
      </c>
      <c r="AA393" s="126">
        <f t="shared" si="118"/>
        <v>1</v>
      </c>
      <c r="AB393" s="126">
        <f t="shared" si="119"/>
        <v>0</v>
      </c>
      <c r="AC393" s="126">
        <f t="shared" si="120"/>
        <v>0</v>
      </c>
      <c r="AD393" s="126">
        <f t="shared" si="121"/>
        <v>0</v>
      </c>
      <c r="AE393" s="126">
        <f t="shared" si="122"/>
        <v>0</v>
      </c>
      <c r="AF393" s="125"/>
      <c r="AG393" s="125"/>
      <c r="AH393" s="125">
        <f t="shared" si="123"/>
        <v>3</v>
      </c>
      <c r="AI393" s="125">
        <f t="shared" si="124"/>
        <v>3</v>
      </c>
      <c r="AJ393" s="125" t="str">
        <f t="shared" si="125"/>
        <v>Correct</v>
      </c>
      <c r="AK393" s="125"/>
      <c r="AL393" s="115" t="s">
        <v>99</v>
      </c>
      <c r="AM393" s="115">
        <v>19</v>
      </c>
      <c r="AN393" s="115" t="s">
        <v>181</v>
      </c>
      <c r="AO393" s="115" t="s">
        <v>202</v>
      </c>
    </row>
    <row r="394" spans="1:49">
      <c r="A394" s="115">
        <v>5607839426</v>
      </c>
      <c r="E394" s="115" t="s">
        <v>21</v>
      </c>
      <c r="L394" s="115" t="s">
        <v>28</v>
      </c>
      <c r="M394" s="115" t="s">
        <v>29</v>
      </c>
      <c r="O394" s="125"/>
      <c r="P394" s="125">
        <f t="shared" si="108"/>
        <v>3</v>
      </c>
      <c r="Q394" s="130">
        <f t="shared" si="109"/>
        <v>1</v>
      </c>
      <c r="R394" s="125"/>
      <c r="S394" s="125">
        <f t="shared" si="110"/>
        <v>0</v>
      </c>
      <c r="T394" s="125">
        <f t="shared" si="111"/>
        <v>0</v>
      </c>
      <c r="U394" s="125">
        <f t="shared" si="112"/>
        <v>0</v>
      </c>
      <c r="V394" s="126">
        <f t="shared" si="113"/>
        <v>1</v>
      </c>
      <c r="W394" s="126">
        <f t="shared" si="114"/>
        <v>0</v>
      </c>
      <c r="X394" s="126">
        <f t="shared" si="115"/>
        <v>0</v>
      </c>
      <c r="Y394" s="126">
        <f t="shared" si="116"/>
        <v>0</v>
      </c>
      <c r="Z394" s="126">
        <f t="shared" si="117"/>
        <v>0</v>
      </c>
      <c r="AA394" s="126">
        <f t="shared" si="118"/>
        <v>0</v>
      </c>
      <c r="AB394" s="126">
        <f t="shared" si="119"/>
        <v>0</v>
      </c>
      <c r="AC394" s="126">
        <f t="shared" si="120"/>
        <v>1</v>
      </c>
      <c r="AD394" s="126">
        <f t="shared" si="121"/>
        <v>1</v>
      </c>
      <c r="AE394" s="126">
        <f t="shared" si="122"/>
        <v>0</v>
      </c>
      <c r="AF394" s="125"/>
      <c r="AG394" s="125"/>
      <c r="AH394" s="125">
        <f t="shared" si="123"/>
        <v>3</v>
      </c>
      <c r="AI394" s="125">
        <f t="shared" si="124"/>
        <v>3</v>
      </c>
      <c r="AJ394" s="125" t="str">
        <f t="shared" si="125"/>
        <v>Correct</v>
      </c>
      <c r="AK394" s="125"/>
      <c r="AL394" s="115" t="s">
        <v>83</v>
      </c>
      <c r="AM394" s="115">
        <v>15</v>
      </c>
      <c r="AN394" s="115" t="s">
        <v>84</v>
      </c>
      <c r="AO394" s="115" t="s">
        <v>142</v>
      </c>
      <c r="AP394" s="115" t="s">
        <v>107</v>
      </c>
      <c r="AQ394" s="115" t="s">
        <v>86</v>
      </c>
      <c r="AR394" s="115" t="s">
        <v>108</v>
      </c>
      <c r="AS394" s="115" t="s">
        <v>104</v>
      </c>
      <c r="AT394" s="115" t="s">
        <v>109</v>
      </c>
      <c r="AU394" s="115" t="s">
        <v>95</v>
      </c>
      <c r="AV394" s="115" t="s">
        <v>86</v>
      </c>
    </row>
    <row r="395" spans="1:49">
      <c r="A395" s="115">
        <v>5578863161</v>
      </c>
      <c r="B395" s="115" t="s">
        <v>18</v>
      </c>
      <c r="D395" s="115" t="s">
        <v>20</v>
      </c>
      <c r="L395" s="115" t="s">
        <v>28</v>
      </c>
      <c r="O395" s="125"/>
      <c r="P395" s="125">
        <f t="shared" si="108"/>
        <v>3</v>
      </c>
      <c r="Q395" s="130">
        <f t="shared" si="109"/>
        <v>1</v>
      </c>
      <c r="R395" s="125"/>
      <c r="S395" s="125">
        <f t="shared" si="110"/>
        <v>1</v>
      </c>
      <c r="T395" s="125">
        <f t="shared" si="111"/>
        <v>0</v>
      </c>
      <c r="U395" s="125">
        <f t="shared" si="112"/>
        <v>1</v>
      </c>
      <c r="V395" s="126">
        <f t="shared" si="113"/>
        <v>0</v>
      </c>
      <c r="W395" s="126">
        <f t="shared" si="114"/>
        <v>0</v>
      </c>
      <c r="X395" s="126">
        <f t="shared" si="115"/>
        <v>0</v>
      </c>
      <c r="Y395" s="126">
        <f t="shared" si="116"/>
        <v>0</v>
      </c>
      <c r="Z395" s="126">
        <f t="shared" si="117"/>
        <v>0</v>
      </c>
      <c r="AA395" s="126">
        <f t="shared" si="118"/>
        <v>0</v>
      </c>
      <c r="AB395" s="126">
        <f t="shared" si="119"/>
        <v>0</v>
      </c>
      <c r="AC395" s="126">
        <f t="shared" si="120"/>
        <v>1</v>
      </c>
      <c r="AD395" s="126">
        <f t="shared" si="121"/>
        <v>0</v>
      </c>
      <c r="AE395" s="126">
        <f t="shared" si="122"/>
        <v>0</v>
      </c>
      <c r="AF395" s="125"/>
      <c r="AG395" s="125"/>
      <c r="AH395" s="125">
        <f t="shared" si="123"/>
        <v>3</v>
      </c>
      <c r="AI395" s="125">
        <f t="shared" si="124"/>
        <v>3</v>
      </c>
      <c r="AJ395" s="125" t="str">
        <f t="shared" si="125"/>
        <v>Correct</v>
      </c>
      <c r="AK395" s="125"/>
      <c r="AL395" s="115" t="s">
        <v>83</v>
      </c>
      <c r="AM395" s="115">
        <v>18</v>
      </c>
      <c r="AN395" s="115" t="s">
        <v>84</v>
      </c>
      <c r="AO395" s="115" t="s">
        <v>453</v>
      </c>
      <c r="AP395" s="115" t="s">
        <v>97</v>
      </c>
      <c r="AQ395" s="115" t="s">
        <v>91</v>
      </c>
      <c r="AR395" s="115" t="s">
        <v>108</v>
      </c>
      <c r="AS395" s="115" t="s">
        <v>88</v>
      </c>
      <c r="AT395" s="115" t="s">
        <v>102</v>
      </c>
      <c r="AU395" s="115" t="s">
        <v>95</v>
      </c>
      <c r="AV395" s="115" t="s">
        <v>86</v>
      </c>
    </row>
    <row r="396" spans="1:49">
      <c r="A396" s="115">
        <v>5580250339</v>
      </c>
      <c r="C396" s="115" t="s">
        <v>19</v>
      </c>
      <c r="D396" s="115" t="s">
        <v>20</v>
      </c>
      <c r="F396" s="115" t="s">
        <v>22</v>
      </c>
      <c r="O396" s="125"/>
      <c r="P396" s="125">
        <f t="shared" si="108"/>
        <v>3</v>
      </c>
      <c r="Q396" s="130">
        <f t="shared" si="109"/>
        <v>1</v>
      </c>
      <c r="R396" s="125"/>
      <c r="S396" s="125">
        <f t="shared" si="110"/>
        <v>0</v>
      </c>
      <c r="T396" s="125">
        <f t="shared" si="111"/>
        <v>1</v>
      </c>
      <c r="U396" s="125">
        <f t="shared" si="112"/>
        <v>1</v>
      </c>
      <c r="V396" s="126">
        <f t="shared" si="113"/>
        <v>0</v>
      </c>
      <c r="W396" s="126">
        <f t="shared" si="114"/>
        <v>1</v>
      </c>
      <c r="X396" s="126">
        <f t="shared" si="115"/>
        <v>0</v>
      </c>
      <c r="Y396" s="126">
        <f t="shared" si="116"/>
        <v>0</v>
      </c>
      <c r="Z396" s="126">
        <f t="shared" si="117"/>
        <v>0</v>
      </c>
      <c r="AA396" s="126">
        <f t="shared" si="118"/>
        <v>0</v>
      </c>
      <c r="AB396" s="126">
        <f t="shared" si="119"/>
        <v>0</v>
      </c>
      <c r="AC396" s="126">
        <f t="shared" si="120"/>
        <v>0</v>
      </c>
      <c r="AD396" s="126">
        <f t="shared" si="121"/>
        <v>0</v>
      </c>
      <c r="AE396" s="126">
        <f t="shared" si="122"/>
        <v>0</v>
      </c>
      <c r="AF396" s="125"/>
      <c r="AG396" s="125"/>
      <c r="AH396" s="125">
        <f t="shared" si="123"/>
        <v>3</v>
      </c>
      <c r="AI396" s="125">
        <f t="shared" si="124"/>
        <v>3</v>
      </c>
      <c r="AJ396" s="125" t="str">
        <f t="shared" si="125"/>
        <v>Correct</v>
      </c>
      <c r="AK396" s="125"/>
      <c r="AL396" s="115"/>
    </row>
    <row r="397" spans="1:49">
      <c r="A397" s="115">
        <v>5604375105</v>
      </c>
      <c r="J397" s="115" t="s">
        <v>26</v>
      </c>
      <c r="L397" s="115" t="s">
        <v>28</v>
      </c>
      <c r="M397" s="115" t="s">
        <v>29</v>
      </c>
      <c r="O397" s="125"/>
      <c r="P397" s="125">
        <f t="shared" si="108"/>
        <v>3</v>
      </c>
      <c r="Q397" s="130">
        <f t="shared" si="109"/>
        <v>1</v>
      </c>
      <c r="R397" s="125"/>
      <c r="S397" s="125">
        <f t="shared" si="110"/>
        <v>0</v>
      </c>
      <c r="T397" s="125">
        <f t="shared" si="111"/>
        <v>0</v>
      </c>
      <c r="U397" s="125">
        <f t="shared" si="112"/>
        <v>0</v>
      </c>
      <c r="V397" s="126">
        <f t="shared" si="113"/>
        <v>0</v>
      </c>
      <c r="W397" s="126">
        <f t="shared" si="114"/>
        <v>0</v>
      </c>
      <c r="X397" s="126">
        <f t="shared" si="115"/>
        <v>0</v>
      </c>
      <c r="Y397" s="126">
        <f t="shared" si="116"/>
        <v>0</v>
      </c>
      <c r="Z397" s="126">
        <f t="shared" si="117"/>
        <v>0</v>
      </c>
      <c r="AA397" s="126">
        <f t="shared" si="118"/>
        <v>1</v>
      </c>
      <c r="AB397" s="126">
        <f t="shared" si="119"/>
        <v>0</v>
      </c>
      <c r="AC397" s="126">
        <f t="shared" si="120"/>
        <v>1</v>
      </c>
      <c r="AD397" s="126">
        <f t="shared" si="121"/>
        <v>1</v>
      </c>
      <c r="AE397" s="126">
        <f t="shared" si="122"/>
        <v>0</v>
      </c>
      <c r="AF397" s="125"/>
      <c r="AG397" s="125"/>
      <c r="AH397" s="125">
        <f t="shared" si="123"/>
        <v>3</v>
      </c>
      <c r="AI397" s="125">
        <f t="shared" si="124"/>
        <v>3</v>
      </c>
      <c r="AJ397" s="125" t="str">
        <f t="shared" si="125"/>
        <v>Correct</v>
      </c>
      <c r="AK397" s="125"/>
      <c r="AL397" s="115"/>
    </row>
    <row r="398" spans="1:49">
      <c r="A398" s="115">
        <v>5580702893</v>
      </c>
      <c r="C398" s="115" t="s">
        <v>19</v>
      </c>
      <c r="L398" s="115" t="s">
        <v>28</v>
      </c>
      <c r="M398" s="115" t="s">
        <v>29</v>
      </c>
      <c r="O398" s="125"/>
      <c r="P398" s="125">
        <f t="shared" si="108"/>
        <v>3</v>
      </c>
      <c r="Q398" s="130">
        <f t="shared" si="109"/>
        <v>1</v>
      </c>
      <c r="R398" s="125"/>
      <c r="S398" s="125">
        <f t="shared" si="110"/>
        <v>0</v>
      </c>
      <c r="T398" s="125">
        <f t="shared" si="111"/>
        <v>1</v>
      </c>
      <c r="U398" s="125">
        <f t="shared" si="112"/>
        <v>0</v>
      </c>
      <c r="V398" s="126">
        <f t="shared" si="113"/>
        <v>0</v>
      </c>
      <c r="W398" s="126">
        <f t="shared" si="114"/>
        <v>0</v>
      </c>
      <c r="X398" s="126">
        <f t="shared" si="115"/>
        <v>0</v>
      </c>
      <c r="Y398" s="126">
        <f t="shared" si="116"/>
        <v>0</v>
      </c>
      <c r="Z398" s="126">
        <f t="shared" si="117"/>
        <v>0</v>
      </c>
      <c r="AA398" s="126">
        <f t="shared" si="118"/>
        <v>0</v>
      </c>
      <c r="AB398" s="126">
        <f t="shared" si="119"/>
        <v>0</v>
      </c>
      <c r="AC398" s="126">
        <f t="shared" si="120"/>
        <v>1</v>
      </c>
      <c r="AD398" s="126">
        <f t="shared" si="121"/>
        <v>1</v>
      </c>
      <c r="AE398" s="126">
        <f t="shared" si="122"/>
        <v>0</v>
      </c>
      <c r="AF398" s="125"/>
      <c r="AG398" s="125"/>
      <c r="AH398" s="125">
        <f t="shared" si="123"/>
        <v>3</v>
      </c>
      <c r="AI398" s="125">
        <f t="shared" si="124"/>
        <v>3</v>
      </c>
      <c r="AJ398" s="125" t="str">
        <f t="shared" si="125"/>
        <v>Correct</v>
      </c>
      <c r="AK398" s="125"/>
      <c r="AL398" s="115" t="s">
        <v>83</v>
      </c>
      <c r="AM398" s="115">
        <v>17</v>
      </c>
      <c r="AN398" s="115" t="s">
        <v>181</v>
      </c>
    </row>
    <row r="399" spans="1:49">
      <c r="A399" s="115">
        <v>6982461297</v>
      </c>
      <c r="O399" s="125"/>
      <c r="P399" s="125">
        <f t="shared" si="108"/>
        <v>0</v>
      </c>
      <c r="Q399" s="130" t="e">
        <f t="shared" si="109"/>
        <v>#DIV/0!</v>
      </c>
      <c r="R399" s="125"/>
      <c r="S399" s="125">
        <f t="shared" si="110"/>
        <v>0</v>
      </c>
      <c r="T399" s="125">
        <f t="shared" si="111"/>
        <v>0</v>
      </c>
      <c r="U399" s="125">
        <f t="shared" si="112"/>
        <v>0</v>
      </c>
      <c r="V399" s="126">
        <f t="shared" si="113"/>
        <v>0</v>
      </c>
      <c r="W399" s="126">
        <f t="shared" si="114"/>
        <v>0</v>
      </c>
      <c r="X399" s="126">
        <f t="shared" si="115"/>
        <v>0</v>
      </c>
      <c r="Y399" s="126">
        <f t="shared" si="116"/>
        <v>0</v>
      </c>
      <c r="Z399" s="126">
        <f t="shared" si="117"/>
        <v>0</v>
      </c>
      <c r="AA399" s="126">
        <f t="shared" si="118"/>
        <v>0</v>
      </c>
      <c r="AB399" s="126">
        <f t="shared" si="119"/>
        <v>0</v>
      </c>
      <c r="AC399" s="126">
        <f t="shared" si="120"/>
        <v>0</v>
      </c>
      <c r="AD399" s="126">
        <f t="shared" si="121"/>
        <v>0</v>
      </c>
      <c r="AE399" s="126">
        <f t="shared" si="122"/>
        <v>0</v>
      </c>
      <c r="AF399" s="125"/>
      <c r="AG399" s="125"/>
      <c r="AH399" s="125">
        <f t="shared" si="123"/>
        <v>0</v>
      </c>
      <c r="AI399" s="125">
        <f t="shared" si="124"/>
        <v>0</v>
      </c>
      <c r="AJ399" s="125" t="str">
        <f t="shared" si="125"/>
        <v>Correct</v>
      </c>
      <c r="AK399" s="125"/>
      <c r="AL399" s="115" t="s">
        <v>99</v>
      </c>
      <c r="AM399" s="115">
        <v>40</v>
      </c>
      <c r="AN399" s="115" t="s">
        <v>181</v>
      </c>
      <c r="AP399" s="115" t="s">
        <v>97</v>
      </c>
      <c r="AR399" s="115" t="s">
        <v>485</v>
      </c>
      <c r="AS399" s="115" t="s">
        <v>96</v>
      </c>
      <c r="AT399" s="115" t="s">
        <v>102</v>
      </c>
      <c r="AU399" s="115" t="s">
        <v>90</v>
      </c>
      <c r="AV399" s="115" t="s">
        <v>91</v>
      </c>
      <c r="AW399" s="115" t="s">
        <v>91</v>
      </c>
    </row>
    <row r="400" spans="1:49">
      <c r="A400" s="115">
        <v>5610221451</v>
      </c>
      <c r="E400" s="115" t="s">
        <v>21</v>
      </c>
      <c r="I400" s="115" t="s">
        <v>25</v>
      </c>
      <c r="N400" s="115" t="s">
        <v>30</v>
      </c>
      <c r="O400" s="125"/>
      <c r="P400" s="125">
        <f t="shared" si="108"/>
        <v>3</v>
      </c>
      <c r="Q400" s="130">
        <f t="shared" si="109"/>
        <v>1</v>
      </c>
      <c r="R400" s="125"/>
      <c r="S400" s="125">
        <f t="shared" si="110"/>
        <v>0</v>
      </c>
      <c r="T400" s="125">
        <f t="shared" si="111"/>
        <v>0</v>
      </c>
      <c r="U400" s="125">
        <f t="shared" si="112"/>
        <v>0</v>
      </c>
      <c r="V400" s="126">
        <f t="shared" si="113"/>
        <v>1</v>
      </c>
      <c r="W400" s="126">
        <f t="shared" si="114"/>
        <v>0</v>
      </c>
      <c r="X400" s="126">
        <f t="shared" si="115"/>
        <v>0</v>
      </c>
      <c r="Y400" s="126">
        <f t="shared" si="116"/>
        <v>0</v>
      </c>
      <c r="Z400" s="126">
        <f t="shared" si="117"/>
        <v>1</v>
      </c>
      <c r="AA400" s="126">
        <f t="shared" si="118"/>
        <v>0</v>
      </c>
      <c r="AB400" s="126">
        <f t="shared" si="119"/>
        <v>0</v>
      </c>
      <c r="AC400" s="126">
        <f t="shared" si="120"/>
        <v>0</v>
      </c>
      <c r="AD400" s="126">
        <f t="shared" si="121"/>
        <v>0</v>
      </c>
      <c r="AE400" s="126">
        <f t="shared" si="122"/>
        <v>1</v>
      </c>
      <c r="AF400" s="125"/>
      <c r="AG400" s="125"/>
      <c r="AH400" s="125">
        <f t="shared" si="123"/>
        <v>3</v>
      </c>
      <c r="AI400" s="125">
        <f t="shared" si="124"/>
        <v>3</v>
      </c>
      <c r="AJ400" s="125" t="str">
        <f t="shared" si="125"/>
        <v>Correct</v>
      </c>
      <c r="AK400" s="125"/>
      <c r="AL400" s="115" t="s">
        <v>83</v>
      </c>
      <c r="AM400" s="115">
        <v>50</v>
      </c>
      <c r="AN400" s="115" t="s">
        <v>181</v>
      </c>
      <c r="AO400" s="115" t="s">
        <v>205</v>
      </c>
      <c r="AP400" s="115" t="s">
        <v>97</v>
      </c>
      <c r="AQ400" s="115" t="s">
        <v>86</v>
      </c>
      <c r="AR400" s="115" t="s">
        <v>87</v>
      </c>
      <c r="AS400" s="115" t="s">
        <v>100</v>
      </c>
      <c r="AT400" s="115" t="s">
        <v>89</v>
      </c>
      <c r="AU400" s="115" t="s">
        <v>90</v>
      </c>
      <c r="AV400" s="115" t="s">
        <v>91</v>
      </c>
      <c r="AW400" s="115" t="s">
        <v>91</v>
      </c>
    </row>
    <row r="401" spans="1:49">
      <c r="A401" s="115">
        <v>5597845595</v>
      </c>
      <c r="B401" s="115" t="s">
        <v>18</v>
      </c>
      <c r="C401" s="115" t="s">
        <v>19</v>
      </c>
      <c r="F401" s="115" t="s">
        <v>22</v>
      </c>
      <c r="O401" s="125"/>
      <c r="P401" s="125">
        <f t="shared" si="108"/>
        <v>3</v>
      </c>
      <c r="Q401" s="130">
        <f t="shared" si="109"/>
        <v>1</v>
      </c>
      <c r="R401" s="125"/>
      <c r="S401" s="125">
        <f t="shared" si="110"/>
        <v>1</v>
      </c>
      <c r="T401" s="125">
        <f t="shared" si="111"/>
        <v>1</v>
      </c>
      <c r="U401" s="125">
        <f t="shared" si="112"/>
        <v>0</v>
      </c>
      <c r="V401" s="126">
        <f t="shared" si="113"/>
        <v>0</v>
      </c>
      <c r="W401" s="126">
        <f t="shared" si="114"/>
        <v>1</v>
      </c>
      <c r="X401" s="126">
        <f t="shared" si="115"/>
        <v>0</v>
      </c>
      <c r="Y401" s="126">
        <f t="shared" si="116"/>
        <v>0</v>
      </c>
      <c r="Z401" s="126">
        <f t="shared" si="117"/>
        <v>0</v>
      </c>
      <c r="AA401" s="126">
        <f t="shared" si="118"/>
        <v>0</v>
      </c>
      <c r="AB401" s="126">
        <f t="shared" si="119"/>
        <v>0</v>
      </c>
      <c r="AC401" s="126">
        <f t="shared" si="120"/>
        <v>0</v>
      </c>
      <c r="AD401" s="126">
        <f t="shared" si="121"/>
        <v>0</v>
      </c>
      <c r="AE401" s="126">
        <f t="shared" si="122"/>
        <v>0</v>
      </c>
      <c r="AF401" s="125"/>
      <c r="AG401" s="125"/>
      <c r="AH401" s="125">
        <f t="shared" si="123"/>
        <v>3</v>
      </c>
      <c r="AI401" s="125">
        <f t="shared" si="124"/>
        <v>3</v>
      </c>
      <c r="AJ401" s="125" t="str">
        <f t="shared" si="125"/>
        <v>Correct</v>
      </c>
      <c r="AK401" s="125"/>
      <c r="AL401" s="115"/>
    </row>
    <row r="402" spans="1:49">
      <c r="A402" s="115">
        <v>7020565222</v>
      </c>
      <c r="D402" s="115" t="s">
        <v>20</v>
      </c>
      <c r="I402" s="115" t="s">
        <v>25</v>
      </c>
      <c r="N402" s="115" t="s">
        <v>30</v>
      </c>
      <c r="O402" s="125"/>
      <c r="P402" s="125">
        <f t="shared" si="108"/>
        <v>3</v>
      </c>
      <c r="Q402" s="130">
        <f t="shared" si="109"/>
        <v>1</v>
      </c>
      <c r="R402" s="125"/>
      <c r="S402" s="125">
        <f t="shared" si="110"/>
        <v>0</v>
      </c>
      <c r="T402" s="125">
        <f t="shared" si="111"/>
        <v>0</v>
      </c>
      <c r="U402" s="125">
        <f t="shared" si="112"/>
        <v>1</v>
      </c>
      <c r="V402" s="126">
        <f t="shared" si="113"/>
        <v>0</v>
      </c>
      <c r="W402" s="126">
        <f t="shared" si="114"/>
        <v>0</v>
      </c>
      <c r="X402" s="126">
        <f t="shared" si="115"/>
        <v>0</v>
      </c>
      <c r="Y402" s="126">
        <f t="shared" si="116"/>
        <v>0</v>
      </c>
      <c r="Z402" s="126">
        <f t="shared" si="117"/>
        <v>1</v>
      </c>
      <c r="AA402" s="126">
        <f t="shared" si="118"/>
        <v>0</v>
      </c>
      <c r="AB402" s="126">
        <f t="shared" si="119"/>
        <v>0</v>
      </c>
      <c r="AC402" s="126">
        <f t="shared" si="120"/>
        <v>0</v>
      </c>
      <c r="AD402" s="126">
        <f t="shared" si="121"/>
        <v>0</v>
      </c>
      <c r="AE402" s="126">
        <f t="shared" si="122"/>
        <v>1</v>
      </c>
      <c r="AF402" s="125"/>
      <c r="AG402" s="125"/>
      <c r="AH402" s="125">
        <f t="shared" si="123"/>
        <v>3</v>
      </c>
      <c r="AI402" s="125">
        <f t="shared" si="124"/>
        <v>3</v>
      </c>
      <c r="AJ402" s="125" t="str">
        <f t="shared" si="125"/>
        <v>Correct</v>
      </c>
      <c r="AK402" s="125"/>
      <c r="AL402" s="115" t="s">
        <v>83</v>
      </c>
      <c r="AM402" s="115">
        <v>61</v>
      </c>
      <c r="AN402" s="115" t="s">
        <v>181</v>
      </c>
      <c r="AO402" s="115" t="s">
        <v>464</v>
      </c>
      <c r="AP402" s="115" t="s">
        <v>97</v>
      </c>
      <c r="AQ402" s="115" t="s">
        <v>86</v>
      </c>
      <c r="AR402" s="115" t="s">
        <v>87</v>
      </c>
      <c r="AS402" s="115" t="s">
        <v>88</v>
      </c>
      <c r="AT402" s="115" t="s">
        <v>94</v>
      </c>
      <c r="AU402" s="115" t="s">
        <v>90</v>
      </c>
      <c r="AV402" s="115" t="s">
        <v>91</v>
      </c>
      <c r="AW402" s="115" t="s">
        <v>91</v>
      </c>
    </row>
    <row r="403" spans="1:49">
      <c r="A403" s="115">
        <v>6982458448</v>
      </c>
      <c r="C403" s="115" t="s">
        <v>19</v>
      </c>
      <c r="K403" s="115" t="s">
        <v>27</v>
      </c>
      <c r="O403" s="125"/>
      <c r="P403" s="125">
        <f t="shared" si="108"/>
        <v>2</v>
      </c>
      <c r="Q403" s="130">
        <f t="shared" si="109"/>
        <v>1.5</v>
      </c>
      <c r="R403" s="125"/>
      <c r="S403" s="125">
        <f t="shared" si="110"/>
        <v>0</v>
      </c>
      <c r="T403" s="125">
        <f t="shared" si="111"/>
        <v>1</v>
      </c>
      <c r="U403" s="125">
        <f t="shared" si="112"/>
        <v>0</v>
      </c>
      <c r="V403" s="126">
        <f t="shared" si="113"/>
        <v>0</v>
      </c>
      <c r="W403" s="126">
        <f t="shared" si="114"/>
        <v>0</v>
      </c>
      <c r="X403" s="126">
        <f t="shared" si="115"/>
        <v>0</v>
      </c>
      <c r="Y403" s="126">
        <f t="shared" si="116"/>
        <v>0</v>
      </c>
      <c r="Z403" s="126">
        <f t="shared" si="117"/>
        <v>0</v>
      </c>
      <c r="AA403" s="126">
        <f t="shared" si="118"/>
        <v>0</v>
      </c>
      <c r="AB403" s="126">
        <f t="shared" si="119"/>
        <v>1</v>
      </c>
      <c r="AC403" s="126">
        <f t="shared" si="120"/>
        <v>0</v>
      </c>
      <c r="AD403" s="126">
        <f t="shared" si="121"/>
        <v>0</v>
      </c>
      <c r="AE403" s="126">
        <f t="shared" si="122"/>
        <v>0</v>
      </c>
      <c r="AF403" s="125"/>
      <c r="AG403" s="125"/>
      <c r="AH403" s="125">
        <f t="shared" si="123"/>
        <v>2</v>
      </c>
      <c r="AI403" s="125">
        <f t="shared" si="124"/>
        <v>2</v>
      </c>
      <c r="AJ403" s="125" t="str">
        <f t="shared" si="125"/>
        <v>Correct</v>
      </c>
      <c r="AK403" s="125"/>
      <c r="AL403" s="115" t="s">
        <v>83</v>
      </c>
      <c r="AM403" s="115">
        <v>57</v>
      </c>
      <c r="AN403" s="115" t="s">
        <v>181</v>
      </c>
      <c r="AO403" s="115" t="s">
        <v>195</v>
      </c>
      <c r="AP403" s="115" t="s">
        <v>85</v>
      </c>
      <c r="AQ403" s="115" t="s">
        <v>86</v>
      </c>
      <c r="AR403" s="115" t="s">
        <v>87</v>
      </c>
      <c r="AS403" s="115" t="s">
        <v>101</v>
      </c>
      <c r="AT403" s="115" t="s">
        <v>111</v>
      </c>
      <c r="AU403" s="115" t="s">
        <v>90</v>
      </c>
      <c r="AV403" s="115" t="s">
        <v>91</v>
      </c>
      <c r="AW403" s="115" t="s">
        <v>91</v>
      </c>
    </row>
    <row r="404" spans="1:49">
      <c r="A404" s="115">
        <v>6985189816</v>
      </c>
      <c r="D404" s="115" t="s">
        <v>20</v>
      </c>
      <c r="M404" s="115" t="s">
        <v>29</v>
      </c>
      <c r="N404" s="115" t="s">
        <v>30</v>
      </c>
      <c r="O404" s="125"/>
      <c r="P404" s="125">
        <f t="shared" si="108"/>
        <v>3</v>
      </c>
      <c r="Q404" s="130">
        <f t="shared" si="109"/>
        <v>1</v>
      </c>
      <c r="R404" s="125"/>
      <c r="S404" s="125">
        <f t="shared" si="110"/>
        <v>0</v>
      </c>
      <c r="T404" s="125">
        <f t="shared" si="111"/>
        <v>0</v>
      </c>
      <c r="U404" s="125">
        <f t="shared" si="112"/>
        <v>1</v>
      </c>
      <c r="V404" s="126">
        <f t="shared" si="113"/>
        <v>0</v>
      </c>
      <c r="W404" s="126">
        <f t="shared" si="114"/>
        <v>0</v>
      </c>
      <c r="X404" s="126">
        <f t="shared" si="115"/>
        <v>0</v>
      </c>
      <c r="Y404" s="126">
        <f t="shared" si="116"/>
        <v>0</v>
      </c>
      <c r="Z404" s="126">
        <f t="shared" si="117"/>
        <v>0</v>
      </c>
      <c r="AA404" s="126">
        <f t="shared" si="118"/>
        <v>0</v>
      </c>
      <c r="AB404" s="126">
        <f t="shared" si="119"/>
        <v>0</v>
      </c>
      <c r="AC404" s="126">
        <f t="shared" si="120"/>
        <v>0</v>
      </c>
      <c r="AD404" s="126">
        <f t="shared" si="121"/>
        <v>1</v>
      </c>
      <c r="AE404" s="126">
        <f t="shared" si="122"/>
        <v>1</v>
      </c>
      <c r="AF404" s="125"/>
      <c r="AG404" s="125"/>
      <c r="AH404" s="125">
        <f t="shared" si="123"/>
        <v>3</v>
      </c>
      <c r="AI404" s="125">
        <f t="shared" si="124"/>
        <v>3</v>
      </c>
      <c r="AJ404" s="125" t="str">
        <f t="shared" si="125"/>
        <v>Correct</v>
      </c>
      <c r="AK404" s="125"/>
      <c r="AL404" s="115" t="s">
        <v>99</v>
      </c>
      <c r="AM404" s="115">
        <v>55</v>
      </c>
      <c r="AN404" s="115" t="s">
        <v>181</v>
      </c>
      <c r="AP404" s="115" t="s">
        <v>85</v>
      </c>
      <c r="AR404" s="115" t="s">
        <v>87</v>
      </c>
      <c r="AS404" s="115" t="s">
        <v>100</v>
      </c>
      <c r="AT404" s="115" t="s">
        <v>102</v>
      </c>
      <c r="AU404" s="115" t="s">
        <v>90</v>
      </c>
      <c r="AV404" s="115" t="s">
        <v>91</v>
      </c>
      <c r="AW404" s="115" t="s">
        <v>91</v>
      </c>
    </row>
    <row r="405" spans="1:49">
      <c r="A405" s="115">
        <v>5579206559</v>
      </c>
      <c r="B405" s="115" t="s">
        <v>18</v>
      </c>
      <c r="E405" s="115" t="s">
        <v>21</v>
      </c>
      <c r="K405" s="115" t="s">
        <v>27</v>
      </c>
      <c r="O405" s="125"/>
      <c r="P405" s="125">
        <f t="shared" si="108"/>
        <v>3</v>
      </c>
      <c r="Q405" s="130">
        <f t="shared" si="109"/>
        <v>1</v>
      </c>
      <c r="R405" s="125"/>
      <c r="S405" s="125">
        <f t="shared" si="110"/>
        <v>1</v>
      </c>
      <c r="T405" s="125">
        <f t="shared" si="111"/>
        <v>0</v>
      </c>
      <c r="U405" s="125">
        <f t="shared" si="112"/>
        <v>0</v>
      </c>
      <c r="V405" s="126">
        <f t="shared" si="113"/>
        <v>1</v>
      </c>
      <c r="W405" s="126">
        <f t="shared" si="114"/>
        <v>0</v>
      </c>
      <c r="X405" s="126">
        <f t="shared" si="115"/>
        <v>0</v>
      </c>
      <c r="Y405" s="126">
        <f t="shared" si="116"/>
        <v>0</v>
      </c>
      <c r="Z405" s="126">
        <f t="shared" si="117"/>
        <v>0</v>
      </c>
      <c r="AA405" s="126">
        <f t="shared" si="118"/>
        <v>0</v>
      </c>
      <c r="AB405" s="126">
        <f t="shared" si="119"/>
        <v>1</v>
      </c>
      <c r="AC405" s="126">
        <f t="shared" si="120"/>
        <v>0</v>
      </c>
      <c r="AD405" s="126">
        <f t="shared" si="121"/>
        <v>0</v>
      </c>
      <c r="AE405" s="126">
        <f t="shared" si="122"/>
        <v>0</v>
      </c>
      <c r="AF405" s="125"/>
      <c r="AG405" s="125"/>
      <c r="AH405" s="125">
        <f t="shared" si="123"/>
        <v>3</v>
      </c>
      <c r="AI405" s="125">
        <f t="shared" si="124"/>
        <v>3</v>
      </c>
      <c r="AJ405" s="125" t="str">
        <f t="shared" si="125"/>
        <v>Correct</v>
      </c>
      <c r="AK405" s="125"/>
      <c r="AL405" s="115" t="s">
        <v>99</v>
      </c>
      <c r="AM405" s="115">
        <v>41</v>
      </c>
      <c r="AN405" s="115" t="s">
        <v>84</v>
      </c>
      <c r="AO405" s="115" t="s">
        <v>463</v>
      </c>
      <c r="AP405" s="115" t="s">
        <v>85</v>
      </c>
      <c r="AQ405" s="115" t="s">
        <v>91</v>
      </c>
      <c r="AR405" s="115" t="s">
        <v>108</v>
      </c>
      <c r="AS405" s="115" t="s">
        <v>93</v>
      </c>
      <c r="AT405" s="115" t="s">
        <v>102</v>
      </c>
      <c r="AU405" s="115" t="s">
        <v>90</v>
      </c>
      <c r="AV405" s="115" t="s">
        <v>91</v>
      </c>
    </row>
    <row r="406" spans="1:49">
      <c r="A406" s="115">
        <v>5611079722</v>
      </c>
      <c r="K406" s="115" t="s">
        <v>27</v>
      </c>
      <c r="M406" s="115" t="s">
        <v>29</v>
      </c>
      <c r="N406" s="115" t="s">
        <v>30</v>
      </c>
      <c r="O406" s="125"/>
      <c r="P406" s="125">
        <f t="shared" si="108"/>
        <v>3</v>
      </c>
      <c r="Q406" s="130">
        <f t="shared" si="109"/>
        <v>1</v>
      </c>
      <c r="R406" s="125"/>
      <c r="S406" s="125">
        <f t="shared" si="110"/>
        <v>0</v>
      </c>
      <c r="T406" s="125">
        <f t="shared" si="111"/>
        <v>0</v>
      </c>
      <c r="U406" s="125">
        <f t="shared" si="112"/>
        <v>0</v>
      </c>
      <c r="V406" s="126">
        <f t="shared" si="113"/>
        <v>0</v>
      </c>
      <c r="W406" s="126">
        <f t="shared" si="114"/>
        <v>0</v>
      </c>
      <c r="X406" s="126">
        <f t="shared" si="115"/>
        <v>0</v>
      </c>
      <c r="Y406" s="126">
        <f t="shared" si="116"/>
        <v>0</v>
      </c>
      <c r="Z406" s="126">
        <f t="shared" si="117"/>
        <v>0</v>
      </c>
      <c r="AA406" s="126">
        <f t="shared" si="118"/>
        <v>0</v>
      </c>
      <c r="AB406" s="126">
        <f t="shared" si="119"/>
        <v>1</v>
      </c>
      <c r="AC406" s="126">
        <f t="shared" si="120"/>
        <v>0</v>
      </c>
      <c r="AD406" s="126">
        <f t="shared" si="121"/>
        <v>1</v>
      </c>
      <c r="AE406" s="126">
        <f t="shared" si="122"/>
        <v>1</v>
      </c>
      <c r="AF406" s="125"/>
      <c r="AG406" s="125"/>
      <c r="AH406" s="125">
        <f t="shared" si="123"/>
        <v>3</v>
      </c>
      <c r="AI406" s="125">
        <f t="shared" si="124"/>
        <v>3</v>
      </c>
      <c r="AJ406" s="125" t="str">
        <f t="shared" si="125"/>
        <v>Correct</v>
      </c>
      <c r="AK406" s="125"/>
      <c r="AL406" s="115" t="s">
        <v>83</v>
      </c>
      <c r="AM406" s="115">
        <v>24</v>
      </c>
      <c r="AN406" s="115" t="s">
        <v>432</v>
      </c>
      <c r="AP406" s="115" t="s">
        <v>443</v>
      </c>
      <c r="AQ406" s="115" t="s">
        <v>91</v>
      </c>
      <c r="AR406" s="115" t="s">
        <v>108</v>
      </c>
      <c r="AS406" s="115" t="s">
        <v>93</v>
      </c>
      <c r="AT406" s="115" t="s">
        <v>105</v>
      </c>
      <c r="AU406" s="115" t="s">
        <v>90</v>
      </c>
      <c r="AV406" s="115" t="s">
        <v>91</v>
      </c>
    </row>
    <row r="407" spans="1:49">
      <c r="A407" s="115">
        <v>5580852569</v>
      </c>
      <c r="I407" s="115" t="s">
        <v>25</v>
      </c>
      <c r="K407" s="115" t="s">
        <v>27</v>
      </c>
      <c r="L407" s="115" t="s">
        <v>28</v>
      </c>
      <c r="O407" s="125"/>
      <c r="P407" s="125">
        <f t="shared" si="108"/>
        <v>3</v>
      </c>
      <c r="Q407" s="130">
        <f t="shared" si="109"/>
        <v>1</v>
      </c>
      <c r="R407" s="125"/>
      <c r="S407" s="125">
        <f t="shared" si="110"/>
        <v>0</v>
      </c>
      <c r="T407" s="125">
        <f t="shared" si="111"/>
        <v>0</v>
      </c>
      <c r="U407" s="125">
        <f t="shared" si="112"/>
        <v>0</v>
      </c>
      <c r="V407" s="126">
        <f t="shared" si="113"/>
        <v>0</v>
      </c>
      <c r="W407" s="126">
        <f t="shared" si="114"/>
        <v>0</v>
      </c>
      <c r="X407" s="126">
        <f t="shared" si="115"/>
        <v>0</v>
      </c>
      <c r="Y407" s="126">
        <f t="shared" si="116"/>
        <v>0</v>
      </c>
      <c r="Z407" s="126">
        <f t="shared" si="117"/>
        <v>1</v>
      </c>
      <c r="AA407" s="126">
        <f t="shared" si="118"/>
        <v>0</v>
      </c>
      <c r="AB407" s="126">
        <f t="shared" si="119"/>
        <v>1</v>
      </c>
      <c r="AC407" s="126">
        <f t="shared" si="120"/>
        <v>1</v>
      </c>
      <c r="AD407" s="126">
        <f t="shared" si="121"/>
        <v>0</v>
      </c>
      <c r="AE407" s="126">
        <f t="shared" si="122"/>
        <v>0</v>
      </c>
      <c r="AF407" s="125"/>
      <c r="AG407" s="125"/>
      <c r="AH407" s="125">
        <f t="shared" si="123"/>
        <v>3</v>
      </c>
      <c r="AI407" s="125">
        <f t="shared" si="124"/>
        <v>3</v>
      </c>
      <c r="AJ407" s="125" t="str">
        <f t="shared" si="125"/>
        <v>Correct</v>
      </c>
      <c r="AK407" s="125"/>
      <c r="AL407" s="115" t="s">
        <v>99</v>
      </c>
      <c r="AM407" s="115">
        <v>44</v>
      </c>
      <c r="AN407" s="115" t="s">
        <v>432</v>
      </c>
      <c r="AP407" s="115" t="s">
        <v>107</v>
      </c>
      <c r="AQ407" s="115" t="s">
        <v>91</v>
      </c>
      <c r="AR407" s="115" t="s">
        <v>108</v>
      </c>
      <c r="AS407" s="115" t="s">
        <v>104</v>
      </c>
      <c r="AT407" s="115" t="s">
        <v>102</v>
      </c>
      <c r="AU407" s="115" t="s">
        <v>90</v>
      </c>
      <c r="AV407" s="115" t="s">
        <v>91</v>
      </c>
    </row>
    <row r="408" spans="1:49">
      <c r="A408" s="115">
        <v>5589772482</v>
      </c>
      <c r="D408" s="115" t="s">
        <v>20</v>
      </c>
      <c r="E408" s="115" t="s">
        <v>21</v>
      </c>
      <c r="N408" s="115" t="s">
        <v>30</v>
      </c>
      <c r="O408" s="125"/>
      <c r="P408" s="125">
        <f t="shared" si="108"/>
        <v>3</v>
      </c>
      <c r="Q408" s="130">
        <f t="shared" si="109"/>
        <v>1</v>
      </c>
      <c r="R408" s="125"/>
      <c r="S408" s="125">
        <f t="shared" si="110"/>
        <v>0</v>
      </c>
      <c r="T408" s="125">
        <f t="shared" si="111"/>
        <v>0</v>
      </c>
      <c r="U408" s="125">
        <f t="shared" si="112"/>
        <v>1</v>
      </c>
      <c r="V408" s="126">
        <f t="shared" si="113"/>
        <v>1</v>
      </c>
      <c r="W408" s="126">
        <f t="shared" si="114"/>
        <v>0</v>
      </c>
      <c r="X408" s="126">
        <f t="shared" si="115"/>
        <v>0</v>
      </c>
      <c r="Y408" s="126">
        <f t="shared" si="116"/>
        <v>0</v>
      </c>
      <c r="Z408" s="126">
        <f t="shared" si="117"/>
        <v>0</v>
      </c>
      <c r="AA408" s="126">
        <f t="shared" si="118"/>
        <v>0</v>
      </c>
      <c r="AB408" s="126">
        <f t="shared" si="119"/>
        <v>0</v>
      </c>
      <c r="AC408" s="126">
        <f t="shared" si="120"/>
        <v>0</v>
      </c>
      <c r="AD408" s="126">
        <f t="shared" si="121"/>
        <v>0</v>
      </c>
      <c r="AE408" s="126">
        <f t="shared" si="122"/>
        <v>1</v>
      </c>
      <c r="AF408" s="125"/>
      <c r="AG408" s="125"/>
      <c r="AH408" s="125">
        <f t="shared" si="123"/>
        <v>3</v>
      </c>
      <c r="AI408" s="125">
        <f t="shared" si="124"/>
        <v>3</v>
      </c>
      <c r="AJ408" s="125" t="str">
        <f t="shared" si="125"/>
        <v>Correct</v>
      </c>
      <c r="AK408" s="125"/>
      <c r="AL408" s="115" t="s">
        <v>83</v>
      </c>
      <c r="AM408" s="115">
        <v>62</v>
      </c>
      <c r="AN408" s="115" t="s">
        <v>84</v>
      </c>
      <c r="AO408" s="115" t="s">
        <v>123</v>
      </c>
      <c r="AP408" s="115" t="s">
        <v>97</v>
      </c>
      <c r="AQ408" s="115" t="s">
        <v>86</v>
      </c>
      <c r="AR408" s="115" t="s">
        <v>87</v>
      </c>
      <c r="AS408" s="115" t="s">
        <v>88</v>
      </c>
      <c r="AT408" s="115" t="s">
        <v>89</v>
      </c>
      <c r="AU408" s="115" t="s">
        <v>106</v>
      </c>
      <c r="AV408" s="115" t="s">
        <v>91</v>
      </c>
    </row>
    <row r="409" spans="1:49">
      <c r="A409" s="115">
        <v>5610658518</v>
      </c>
      <c r="H409" s="115" t="s">
        <v>24</v>
      </c>
      <c r="I409" s="115" t="s">
        <v>25</v>
      </c>
      <c r="M409" s="115" t="s">
        <v>29</v>
      </c>
      <c r="O409" s="125"/>
      <c r="P409" s="125">
        <f t="shared" si="108"/>
        <v>3</v>
      </c>
      <c r="Q409" s="130">
        <f t="shared" si="109"/>
        <v>1</v>
      </c>
      <c r="R409" s="125"/>
      <c r="S409" s="125">
        <f t="shared" si="110"/>
        <v>0</v>
      </c>
      <c r="T409" s="125">
        <f t="shared" si="111"/>
        <v>0</v>
      </c>
      <c r="U409" s="125">
        <f t="shared" si="112"/>
        <v>0</v>
      </c>
      <c r="V409" s="126">
        <f t="shared" si="113"/>
        <v>0</v>
      </c>
      <c r="W409" s="126">
        <f t="shared" si="114"/>
        <v>0</v>
      </c>
      <c r="X409" s="126">
        <f t="shared" si="115"/>
        <v>0</v>
      </c>
      <c r="Y409" s="126">
        <f t="shared" si="116"/>
        <v>1</v>
      </c>
      <c r="Z409" s="126">
        <f t="shared" si="117"/>
        <v>1</v>
      </c>
      <c r="AA409" s="126">
        <f t="shared" si="118"/>
        <v>0</v>
      </c>
      <c r="AB409" s="126">
        <f t="shared" si="119"/>
        <v>0</v>
      </c>
      <c r="AC409" s="126">
        <f t="shared" si="120"/>
        <v>0</v>
      </c>
      <c r="AD409" s="126">
        <f t="shared" si="121"/>
        <v>1</v>
      </c>
      <c r="AE409" s="126">
        <f t="shared" si="122"/>
        <v>0</v>
      </c>
      <c r="AF409" s="125"/>
      <c r="AG409" s="125"/>
      <c r="AH409" s="125">
        <f t="shared" si="123"/>
        <v>3</v>
      </c>
      <c r="AI409" s="125">
        <f t="shared" si="124"/>
        <v>3</v>
      </c>
      <c r="AJ409" s="125" t="str">
        <f t="shared" si="125"/>
        <v>Correct</v>
      </c>
      <c r="AK409" s="125"/>
      <c r="AL409" s="115"/>
    </row>
    <row r="410" spans="1:49">
      <c r="A410" s="115">
        <v>5595572976</v>
      </c>
      <c r="F410" s="115" t="s">
        <v>22</v>
      </c>
      <c r="K410" s="115" t="s">
        <v>27</v>
      </c>
      <c r="N410" s="115" t="s">
        <v>30</v>
      </c>
      <c r="O410" s="125"/>
      <c r="P410" s="125">
        <f t="shared" si="108"/>
        <v>3</v>
      </c>
      <c r="Q410" s="130">
        <f t="shared" si="109"/>
        <v>1</v>
      </c>
      <c r="R410" s="125"/>
      <c r="S410" s="125">
        <f t="shared" si="110"/>
        <v>0</v>
      </c>
      <c r="T410" s="125">
        <f t="shared" si="111"/>
        <v>0</v>
      </c>
      <c r="U410" s="125">
        <f t="shared" si="112"/>
        <v>0</v>
      </c>
      <c r="V410" s="126">
        <f t="shared" si="113"/>
        <v>0</v>
      </c>
      <c r="W410" s="126">
        <f t="shared" si="114"/>
        <v>1</v>
      </c>
      <c r="X410" s="126">
        <f t="shared" si="115"/>
        <v>0</v>
      </c>
      <c r="Y410" s="126">
        <f t="shared" si="116"/>
        <v>0</v>
      </c>
      <c r="Z410" s="126">
        <f t="shared" si="117"/>
        <v>0</v>
      </c>
      <c r="AA410" s="126">
        <f t="shared" si="118"/>
        <v>0</v>
      </c>
      <c r="AB410" s="126">
        <f t="shared" si="119"/>
        <v>1</v>
      </c>
      <c r="AC410" s="126">
        <f t="shared" si="120"/>
        <v>0</v>
      </c>
      <c r="AD410" s="126">
        <f t="shared" si="121"/>
        <v>0</v>
      </c>
      <c r="AE410" s="126">
        <f t="shared" si="122"/>
        <v>1</v>
      </c>
      <c r="AF410" s="125"/>
      <c r="AG410" s="125"/>
      <c r="AH410" s="125">
        <f t="shared" si="123"/>
        <v>3</v>
      </c>
      <c r="AI410" s="125">
        <f t="shared" si="124"/>
        <v>3</v>
      </c>
      <c r="AJ410" s="125" t="str">
        <f t="shared" si="125"/>
        <v>Correct</v>
      </c>
      <c r="AK410" s="125"/>
      <c r="AL410" s="115" t="s">
        <v>83</v>
      </c>
      <c r="AM410" s="115">
        <v>18</v>
      </c>
      <c r="AN410" s="115" t="s">
        <v>84</v>
      </c>
    </row>
    <row r="411" spans="1:49">
      <c r="A411" s="115">
        <v>5591435525</v>
      </c>
      <c r="C411" s="115" t="s">
        <v>19</v>
      </c>
      <c r="J411" s="115" t="s">
        <v>26</v>
      </c>
      <c r="M411" s="115" t="s">
        <v>29</v>
      </c>
      <c r="O411" s="125"/>
      <c r="P411" s="125">
        <f t="shared" si="108"/>
        <v>3</v>
      </c>
      <c r="Q411" s="130">
        <f t="shared" si="109"/>
        <v>1</v>
      </c>
      <c r="R411" s="125"/>
      <c r="S411" s="125">
        <f t="shared" si="110"/>
        <v>0</v>
      </c>
      <c r="T411" s="125">
        <f t="shared" si="111"/>
        <v>1</v>
      </c>
      <c r="U411" s="125">
        <f t="shared" si="112"/>
        <v>0</v>
      </c>
      <c r="V411" s="126">
        <f t="shared" si="113"/>
        <v>0</v>
      </c>
      <c r="W411" s="126">
        <f t="shared" si="114"/>
        <v>0</v>
      </c>
      <c r="X411" s="126">
        <f t="shared" si="115"/>
        <v>0</v>
      </c>
      <c r="Y411" s="126">
        <f t="shared" si="116"/>
        <v>0</v>
      </c>
      <c r="Z411" s="126">
        <f t="shared" si="117"/>
        <v>0</v>
      </c>
      <c r="AA411" s="126">
        <f t="shared" si="118"/>
        <v>1</v>
      </c>
      <c r="AB411" s="126">
        <f t="shared" si="119"/>
        <v>0</v>
      </c>
      <c r="AC411" s="126">
        <f t="shared" si="120"/>
        <v>0</v>
      </c>
      <c r="AD411" s="126">
        <f t="shared" si="121"/>
        <v>1</v>
      </c>
      <c r="AE411" s="126">
        <f t="shared" si="122"/>
        <v>0</v>
      </c>
      <c r="AF411" s="125"/>
      <c r="AG411" s="125"/>
      <c r="AH411" s="125">
        <f t="shared" si="123"/>
        <v>3</v>
      </c>
      <c r="AI411" s="125">
        <f t="shared" si="124"/>
        <v>3</v>
      </c>
      <c r="AJ411" s="125" t="str">
        <f t="shared" si="125"/>
        <v>Correct</v>
      </c>
      <c r="AK411" s="125"/>
      <c r="AL411" s="115" t="s">
        <v>83</v>
      </c>
      <c r="AM411" s="115">
        <v>21</v>
      </c>
      <c r="AN411" s="115" t="s">
        <v>432</v>
      </c>
    </row>
    <row r="412" spans="1:49">
      <c r="A412" s="115">
        <v>5599268498</v>
      </c>
      <c r="D412" s="115" t="s">
        <v>20</v>
      </c>
      <c r="F412" s="115" t="s">
        <v>22</v>
      </c>
      <c r="N412" s="115" t="s">
        <v>30</v>
      </c>
      <c r="O412" s="125"/>
      <c r="P412" s="125">
        <f t="shared" si="108"/>
        <v>3</v>
      </c>
      <c r="Q412" s="130">
        <f t="shared" si="109"/>
        <v>1</v>
      </c>
      <c r="R412" s="125"/>
      <c r="S412" s="125">
        <f t="shared" si="110"/>
        <v>0</v>
      </c>
      <c r="T412" s="125">
        <f t="shared" si="111"/>
        <v>0</v>
      </c>
      <c r="U412" s="125">
        <f t="shared" si="112"/>
        <v>1</v>
      </c>
      <c r="V412" s="126">
        <f t="shared" si="113"/>
        <v>0</v>
      </c>
      <c r="W412" s="126">
        <f t="shared" si="114"/>
        <v>1</v>
      </c>
      <c r="X412" s="126">
        <f t="shared" si="115"/>
        <v>0</v>
      </c>
      <c r="Y412" s="126">
        <f t="shared" si="116"/>
        <v>0</v>
      </c>
      <c r="Z412" s="126">
        <f t="shared" si="117"/>
        <v>0</v>
      </c>
      <c r="AA412" s="126">
        <f t="shared" si="118"/>
        <v>0</v>
      </c>
      <c r="AB412" s="126">
        <f t="shared" si="119"/>
        <v>0</v>
      </c>
      <c r="AC412" s="126">
        <f t="shared" si="120"/>
        <v>0</v>
      </c>
      <c r="AD412" s="126">
        <f t="shared" si="121"/>
        <v>0</v>
      </c>
      <c r="AE412" s="126">
        <f t="shared" si="122"/>
        <v>1</v>
      </c>
      <c r="AF412" s="125"/>
      <c r="AG412" s="125"/>
      <c r="AH412" s="125">
        <f t="shared" si="123"/>
        <v>3</v>
      </c>
      <c r="AI412" s="125">
        <f t="shared" si="124"/>
        <v>3</v>
      </c>
      <c r="AJ412" s="125" t="str">
        <f t="shared" si="125"/>
        <v>Correct</v>
      </c>
      <c r="AK412" s="125"/>
      <c r="AL412" s="115" t="s">
        <v>83</v>
      </c>
      <c r="AM412" s="115">
        <v>49</v>
      </c>
      <c r="AN412" s="115" t="s">
        <v>84</v>
      </c>
      <c r="AO412" s="115" t="s">
        <v>444</v>
      </c>
      <c r="AP412" s="115" t="s">
        <v>85</v>
      </c>
      <c r="AQ412" s="115" t="s">
        <v>91</v>
      </c>
      <c r="AR412" s="115" t="s">
        <v>108</v>
      </c>
      <c r="AS412" s="115" t="s">
        <v>96</v>
      </c>
      <c r="AT412" s="115" t="s">
        <v>102</v>
      </c>
      <c r="AU412" s="115" t="s">
        <v>113</v>
      </c>
      <c r="AV412" s="115" t="s">
        <v>86</v>
      </c>
    </row>
    <row r="413" spans="1:49">
      <c r="A413" s="115">
        <v>5595782365</v>
      </c>
      <c r="N413" s="115" t="s">
        <v>30</v>
      </c>
      <c r="O413" s="125"/>
      <c r="P413" s="125">
        <f t="shared" si="108"/>
        <v>1</v>
      </c>
      <c r="Q413" s="130">
        <f t="shared" si="109"/>
        <v>3</v>
      </c>
      <c r="R413" s="125"/>
      <c r="S413" s="125">
        <f t="shared" si="110"/>
        <v>0</v>
      </c>
      <c r="T413" s="125">
        <f t="shared" si="111"/>
        <v>0</v>
      </c>
      <c r="U413" s="125">
        <f t="shared" si="112"/>
        <v>0</v>
      </c>
      <c r="V413" s="126">
        <f t="shared" si="113"/>
        <v>0</v>
      </c>
      <c r="W413" s="126">
        <f t="shared" si="114"/>
        <v>0</v>
      </c>
      <c r="X413" s="126">
        <f t="shared" si="115"/>
        <v>0</v>
      </c>
      <c r="Y413" s="126">
        <f t="shared" si="116"/>
        <v>0</v>
      </c>
      <c r="Z413" s="126">
        <f t="shared" si="117"/>
        <v>0</v>
      </c>
      <c r="AA413" s="126">
        <f t="shared" si="118"/>
        <v>0</v>
      </c>
      <c r="AB413" s="126">
        <f t="shared" si="119"/>
        <v>0</v>
      </c>
      <c r="AC413" s="126">
        <f t="shared" si="120"/>
        <v>0</v>
      </c>
      <c r="AD413" s="126">
        <f t="shared" si="121"/>
        <v>0</v>
      </c>
      <c r="AE413" s="126">
        <f t="shared" si="122"/>
        <v>1</v>
      </c>
      <c r="AF413" s="125"/>
      <c r="AG413" s="125"/>
      <c r="AH413" s="125">
        <f t="shared" si="123"/>
        <v>1</v>
      </c>
      <c r="AI413" s="125">
        <f t="shared" si="124"/>
        <v>1</v>
      </c>
      <c r="AJ413" s="125" t="str">
        <f t="shared" si="125"/>
        <v>Correct</v>
      </c>
      <c r="AK413" s="125"/>
      <c r="AL413" s="115"/>
    </row>
    <row r="414" spans="1:49">
      <c r="A414" s="115">
        <v>7044842447</v>
      </c>
      <c r="J414" s="115" t="s">
        <v>26</v>
      </c>
      <c r="K414" s="115" t="s">
        <v>27</v>
      </c>
      <c r="N414" s="115" t="s">
        <v>30</v>
      </c>
      <c r="O414" s="125"/>
      <c r="P414" s="125">
        <f t="shared" si="108"/>
        <v>3</v>
      </c>
      <c r="Q414" s="130">
        <f t="shared" si="109"/>
        <v>1</v>
      </c>
      <c r="R414" s="125"/>
      <c r="S414" s="125">
        <f t="shared" si="110"/>
        <v>0</v>
      </c>
      <c r="T414" s="125">
        <f t="shared" si="111"/>
        <v>0</v>
      </c>
      <c r="U414" s="125">
        <f t="shared" si="112"/>
        <v>0</v>
      </c>
      <c r="V414" s="126">
        <f t="shared" si="113"/>
        <v>0</v>
      </c>
      <c r="W414" s="126">
        <f t="shared" si="114"/>
        <v>0</v>
      </c>
      <c r="X414" s="126">
        <f t="shared" si="115"/>
        <v>0</v>
      </c>
      <c r="Y414" s="126">
        <f t="shared" si="116"/>
        <v>0</v>
      </c>
      <c r="Z414" s="126">
        <f t="shared" si="117"/>
        <v>0</v>
      </c>
      <c r="AA414" s="126">
        <f t="shared" si="118"/>
        <v>1</v>
      </c>
      <c r="AB414" s="126">
        <f t="shared" si="119"/>
        <v>1</v>
      </c>
      <c r="AC414" s="126">
        <f t="shared" si="120"/>
        <v>0</v>
      </c>
      <c r="AD414" s="126">
        <f t="shared" si="121"/>
        <v>0</v>
      </c>
      <c r="AE414" s="126">
        <f t="shared" si="122"/>
        <v>1</v>
      </c>
      <c r="AF414" s="125"/>
      <c r="AG414" s="125"/>
      <c r="AH414" s="125">
        <f t="shared" si="123"/>
        <v>3</v>
      </c>
      <c r="AI414" s="125">
        <f t="shared" si="124"/>
        <v>3</v>
      </c>
      <c r="AJ414" s="125" t="str">
        <f t="shared" si="125"/>
        <v>Correct</v>
      </c>
      <c r="AK414" s="125"/>
      <c r="AL414" s="115" t="s">
        <v>83</v>
      </c>
      <c r="AM414" s="115">
        <v>19</v>
      </c>
      <c r="AN414" s="115" t="s">
        <v>181</v>
      </c>
      <c r="AO414" s="115" t="s">
        <v>220</v>
      </c>
      <c r="AP414" s="115" t="s">
        <v>85</v>
      </c>
      <c r="AQ414" s="115" t="s">
        <v>86</v>
      </c>
      <c r="AR414" s="115" t="s">
        <v>87</v>
      </c>
      <c r="AS414" s="115" t="s">
        <v>100</v>
      </c>
      <c r="AT414" s="115" t="s">
        <v>102</v>
      </c>
      <c r="AU414" s="115" t="s">
        <v>95</v>
      </c>
      <c r="AV414" s="115" t="s">
        <v>91</v>
      </c>
      <c r="AW414" s="115" t="s">
        <v>91</v>
      </c>
    </row>
    <row r="415" spans="1:49">
      <c r="A415" s="115">
        <v>7045782626</v>
      </c>
      <c r="C415" s="115" t="s">
        <v>19</v>
      </c>
      <c r="D415" s="115" t="s">
        <v>20</v>
      </c>
      <c r="N415" s="115" t="s">
        <v>30</v>
      </c>
      <c r="O415" s="125"/>
      <c r="P415" s="125">
        <f t="shared" si="108"/>
        <v>3</v>
      </c>
      <c r="Q415" s="130">
        <f t="shared" si="109"/>
        <v>1</v>
      </c>
      <c r="R415" s="125"/>
      <c r="S415" s="125">
        <f t="shared" si="110"/>
        <v>0</v>
      </c>
      <c r="T415" s="125">
        <f t="shared" si="111"/>
        <v>1</v>
      </c>
      <c r="U415" s="125">
        <f t="shared" si="112"/>
        <v>1</v>
      </c>
      <c r="V415" s="126">
        <f t="shared" si="113"/>
        <v>0</v>
      </c>
      <c r="W415" s="126">
        <f t="shared" si="114"/>
        <v>0</v>
      </c>
      <c r="X415" s="126">
        <f t="shared" si="115"/>
        <v>0</v>
      </c>
      <c r="Y415" s="126">
        <f t="shared" si="116"/>
        <v>0</v>
      </c>
      <c r="Z415" s="126">
        <f t="shared" si="117"/>
        <v>0</v>
      </c>
      <c r="AA415" s="126">
        <f t="shared" si="118"/>
        <v>0</v>
      </c>
      <c r="AB415" s="126">
        <f t="shared" si="119"/>
        <v>0</v>
      </c>
      <c r="AC415" s="126">
        <f t="shared" si="120"/>
        <v>0</v>
      </c>
      <c r="AD415" s="126">
        <f t="shared" si="121"/>
        <v>0</v>
      </c>
      <c r="AE415" s="126">
        <f t="shared" si="122"/>
        <v>1</v>
      </c>
      <c r="AF415" s="125"/>
      <c r="AG415" s="125"/>
      <c r="AH415" s="125">
        <f t="shared" si="123"/>
        <v>3</v>
      </c>
      <c r="AI415" s="125">
        <f t="shared" si="124"/>
        <v>3</v>
      </c>
      <c r="AJ415" s="125" t="str">
        <f t="shared" si="125"/>
        <v>Correct</v>
      </c>
      <c r="AK415" s="125"/>
      <c r="AL415" s="115" t="s">
        <v>99</v>
      </c>
      <c r="AM415" s="115">
        <v>65</v>
      </c>
      <c r="AN415" s="115" t="s">
        <v>181</v>
      </c>
      <c r="AO415" s="115" t="s">
        <v>186</v>
      </c>
      <c r="AP415" s="115" t="s">
        <v>85</v>
      </c>
      <c r="AQ415" s="115" t="s">
        <v>86</v>
      </c>
      <c r="AR415" s="115" t="s">
        <v>87</v>
      </c>
      <c r="AT415" s="115" t="s">
        <v>120</v>
      </c>
      <c r="AU415" s="115" t="s">
        <v>106</v>
      </c>
      <c r="AV415" s="115" t="s">
        <v>91</v>
      </c>
      <c r="AW415" s="115" t="s">
        <v>91</v>
      </c>
    </row>
    <row r="416" spans="1:49">
      <c r="A416" s="115">
        <v>5587008069</v>
      </c>
      <c r="I416" s="115" t="s">
        <v>25</v>
      </c>
      <c r="J416" s="115" t="s">
        <v>26</v>
      </c>
      <c r="N416" s="115" t="s">
        <v>30</v>
      </c>
      <c r="O416" s="125"/>
      <c r="P416" s="125">
        <f t="shared" si="108"/>
        <v>3</v>
      </c>
      <c r="Q416" s="130">
        <f t="shared" si="109"/>
        <v>1</v>
      </c>
      <c r="R416" s="125"/>
      <c r="S416" s="125">
        <f t="shared" si="110"/>
        <v>0</v>
      </c>
      <c r="T416" s="125">
        <f t="shared" si="111"/>
        <v>0</v>
      </c>
      <c r="U416" s="125">
        <f t="shared" si="112"/>
        <v>0</v>
      </c>
      <c r="V416" s="126">
        <f t="shared" si="113"/>
        <v>0</v>
      </c>
      <c r="W416" s="126">
        <f t="shared" si="114"/>
        <v>0</v>
      </c>
      <c r="X416" s="126">
        <f t="shared" si="115"/>
        <v>0</v>
      </c>
      <c r="Y416" s="126">
        <f t="shared" si="116"/>
        <v>0</v>
      </c>
      <c r="Z416" s="126">
        <f t="shared" si="117"/>
        <v>1</v>
      </c>
      <c r="AA416" s="126">
        <f t="shared" si="118"/>
        <v>1</v>
      </c>
      <c r="AB416" s="126">
        <f t="shared" si="119"/>
        <v>0</v>
      </c>
      <c r="AC416" s="126">
        <f t="shared" si="120"/>
        <v>0</v>
      </c>
      <c r="AD416" s="126">
        <f t="shared" si="121"/>
        <v>0</v>
      </c>
      <c r="AE416" s="126">
        <f t="shared" si="122"/>
        <v>1</v>
      </c>
      <c r="AF416" s="125"/>
      <c r="AG416" s="125"/>
      <c r="AH416" s="125">
        <f t="shared" si="123"/>
        <v>3</v>
      </c>
      <c r="AI416" s="125">
        <f t="shared" si="124"/>
        <v>3</v>
      </c>
      <c r="AJ416" s="125" t="str">
        <f t="shared" si="125"/>
        <v>Correct</v>
      </c>
      <c r="AK416" s="125"/>
      <c r="AL416" s="115" t="s">
        <v>83</v>
      </c>
      <c r="AM416" s="115">
        <v>53</v>
      </c>
      <c r="AN416" s="115" t="s">
        <v>181</v>
      </c>
      <c r="AO416" s="115" t="s">
        <v>437</v>
      </c>
      <c r="AP416" s="115" t="s">
        <v>85</v>
      </c>
      <c r="AQ416" s="115" t="s">
        <v>86</v>
      </c>
      <c r="AR416" s="115" t="s">
        <v>87</v>
      </c>
      <c r="AS416" s="115" t="s">
        <v>101</v>
      </c>
      <c r="AT416" s="115" t="s">
        <v>111</v>
      </c>
      <c r="AU416" s="115" t="s">
        <v>90</v>
      </c>
      <c r="AV416" s="115" t="s">
        <v>91</v>
      </c>
      <c r="AW416" s="115" t="s">
        <v>91</v>
      </c>
    </row>
    <row r="417" spans="1:49">
      <c r="A417" s="115">
        <v>7011313922</v>
      </c>
      <c r="C417" s="115" t="s">
        <v>19</v>
      </c>
      <c r="D417" s="115" t="s">
        <v>20</v>
      </c>
      <c r="N417" s="115" t="s">
        <v>30</v>
      </c>
      <c r="O417" s="125"/>
      <c r="P417" s="125">
        <f t="shared" si="108"/>
        <v>3</v>
      </c>
      <c r="Q417" s="130">
        <f t="shared" si="109"/>
        <v>1</v>
      </c>
      <c r="R417" s="125"/>
      <c r="S417" s="125">
        <f t="shared" si="110"/>
        <v>0</v>
      </c>
      <c r="T417" s="125">
        <f t="shared" si="111"/>
        <v>1</v>
      </c>
      <c r="U417" s="125">
        <f t="shared" si="112"/>
        <v>1</v>
      </c>
      <c r="V417" s="126">
        <f t="shared" si="113"/>
        <v>0</v>
      </c>
      <c r="W417" s="126">
        <f t="shared" si="114"/>
        <v>0</v>
      </c>
      <c r="X417" s="126">
        <f t="shared" si="115"/>
        <v>0</v>
      </c>
      <c r="Y417" s="126">
        <f t="shared" si="116"/>
        <v>0</v>
      </c>
      <c r="Z417" s="126">
        <f t="shared" si="117"/>
        <v>0</v>
      </c>
      <c r="AA417" s="126">
        <f t="shared" si="118"/>
        <v>0</v>
      </c>
      <c r="AB417" s="126">
        <f t="shared" si="119"/>
        <v>0</v>
      </c>
      <c r="AC417" s="126">
        <f t="shared" si="120"/>
        <v>0</v>
      </c>
      <c r="AD417" s="126">
        <f t="shared" si="121"/>
        <v>0</v>
      </c>
      <c r="AE417" s="126">
        <f t="shared" si="122"/>
        <v>1</v>
      </c>
      <c r="AF417" s="125"/>
      <c r="AG417" s="125"/>
      <c r="AH417" s="125">
        <f t="shared" si="123"/>
        <v>3</v>
      </c>
      <c r="AI417" s="125">
        <f t="shared" si="124"/>
        <v>3</v>
      </c>
      <c r="AJ417" s="125" t="str">
        <f t="shared" si="125"/>
        <v>Correct</v>
      </c>
      <c r="AK417" s="125"/>
      <c r="AL417" s="115" t="s">
        <v>99</v>
      </c>
      <c r="AM417" s="115">
        <v>47</v>
      </c>
      <c r="AN417" s="115" t="s">
        <v>84</v>
      </c>
      <c r="AO417" s="115" t="s">
        <v>129</v>
      </c>
      <c r="AP417" s="115" t="s">
        <v>85</v>
      </c>
      <c r="AQ417" s="115" t="s">
        <v>86</v>
      </c>
      <c r="AR417" s="115" t="s">
        <v>87</v>
      </c>
      <c r="AS417" s="115" t="s">
        <v>88</v>
      </c>
      <c r="AT417" s="115" t="s">
        <v>111</v>
      </c>
      <c r="AU417" s="115" t="s">
        <v>90</v>
      </c>
      <c r="AV417" s="115" t="s">
        <v>91</v>
      </c>
      <c r="AW417" s="115" t="s">
        <v>91</v>
      </c>
    </row>
    <row r="418" spans="1:49">
      <c r="A418" s="115">
        <v>7045769603</v>
      </c>
      <c r="E418" s="115" t="s">
        <v>21</v>
      </c>
      <c r="K418" s="115" t="s">
        <v>27</v>
      </c>
      <c r="M418" s="115" t="s">
        <v>29</v>
      </c>
      <c r="O418" s="125"/>
      <c r="P418" s="125">
        <f t="shared" si="108"/>
        <v>3</v>
      </c>
      <c r="Q418" s="130">
        <f t="shared" si="109"/>
        <v>1</v>
      </c>
      <c r="R418" s="125"/>
      <c r="S418" s="125">
        <f t="shared" si="110"/>
        <v>0</v>
      </c>
      <c r="T418" s="125">
        <f t="shared" si="111"/>
        <v>0</v>
      </c>
      <c r="U418" s="125">
        <f t="shared" si="112"/>
        <v>0</v>
      </c>
      <c r="V418" s="126">
        <f t="shared" si="113"/>
        <v>1</v>
      </c>
      <c r="W418" s="126">
        <f t="shared" si="114"/>
        <v>0</v>
      </c>
      <c r="X418" s="126">
        <f t="shared" si="115"/>
        <v>0</v>
      </c>
      <c r="Y418" s="126">
        <f t="shared" si="116"/>
        <v>0</v>
      </c>
      <c r="Z418" s="126">
        <f t="shared" si="117"/>
        <v>0</v>
      </c>
      <c r="AA418" s="126">
        <f t="shared" si="118"/>
        <v>0</v>
      </c>
      <c r="AB418" s="126">
        <f t="shared" si="119"/>
        <v>1</v>
      </c>
      <c r="AC418" s="126">
        <f t="shared" si="120"/>
        <v>0</v>
      </c>
      <c r="AD418" s="126">
        <f t="shared" si="121"/>
        <v>1</v>
      </c>
      <c r="AE418" s="126">
        <f t="shared" si="122"/>
        <v>0</v>
      </c>
      <c r="AF418" s="125"/>
      <c r="AG418" s="125"/>
      <c r="AH418" s="125">
        <f t="shared" si="123"/>
        <v>3</v>
      </c>
      <c r="AI418" s="125">
        <f t="shared" si="124"/>
        <v>3</v>
      </c>
      <c r="AJ418" s="125" t="str">
        <f t="shared" si="125"/>
        <v>Correct</v>
      </c>
      <c r="AK418" s="125"/>
      <c r="AL418" s="115" t="s">
        <v>99</v>
      </c>
      <c r="AM418" s="115">
        <v>73</v>
      </c>
      <c r="AN418" s="115" t="s">
        <v>181</v>
      </c>
      <c r="AO418" s="115" t="s">
        <v>206</v>
      </c>
      <c r="AP418" s="115" t="s">
        <v>85</v>
      </c>
      <c r="AR418" s="115" t="s">
        <v>87</v>
      </c>
      <c r="AS418" s="115" t="s">
        <v>101</v>
      </c>
      <c r="AT418" s="115" t="s">
        <v>102</v>
      </c>
      <c r="AU418" s="115" t="s">
        <v>106</v>
      </c>
      <c r="AV418" s="115" t="s">
        <v>91</v>
      </c>
      <c r="AW418" s="115" t="s">
        <v>86</v>
      </c>
    </row>
    <row r="419" spans="1:49">
      <c r="A419" s="115">
        <v>7007926596</v>
      </c>
      <c r="D419" s="115" t="s">
        <v>20</v>
      </c>
      <c r="J419" s="115" t="s">
        <v>26</v>
      </c>
      <c r="N419" s="115" t="s">
        <v>30</v>
      </c>
      <c r="O419" s="125"/>
      <c r="P419" s="125">
        <f t="shared" si="108"/>
        <v>3</v>
      </c>
      <c r="Q419" s="130">
        <f t="shared" si="109"/>
        <v>1</v>
      </c>
      <c r="R419" s="125"/>
      <c r="S419" s="125">
        <f t="shared" si="110"/>
        <v>0</v>
      </c>
      <c r="T419" s="125">
        <f t="shared" si="111"/>
        <v>0</v>
      </c>
      <c r="U419" s="125">
        <f t="shared" si="112"/>
        <v>1</v>
      </c>
      <c r="V419" s="126">
        <f t="shared" si="113"/>
        <v>0</v>
      </c>
      <c r="W419" s="126">
        <f t="shared" si="114"/>
        <v>0</v>
      </c>
      <c r="X419" s="126">
        <f t="shared" si="115"/>
        <v>0</v>
      </c>
      <c r="Y419" s="126">
        <f t="shared" si="116"/>
        <v>0</v>
      </c>
      <c r="Z419" s="126">
        <f t="shared" si="117"/>
        <v>0</v>
      </c>
      <c r="AA419" s="126">
        <f t="shared" si="118"/>
        <v>1</v>
      </c>
      <c r="AB419" s="126">
        <f t="shared" si="119"/>
        <v>0</v>
      </c>
      <c r="AC419" s="126">
        <f t="shared" si="120"/>
        <v>0</v>
      </c>
      <c r="AD419" s="126">
        <f t="shared" si="121"/>
        <v>0</v>
      </c>
      <c r="AE419" s="126">
        <f t="shared" si="122"/>
        <v>1</v>
      </c>
      <c r="AF419" s="125"/>
      <c r="AG419" s="125"/>
      <c r="AH419" s="125">
        <f t="shared" si="123"/>
        <v>3</v>
      </c>
      <c r="AI419" s="125">
        <f t="shared" si="124"/>
        <v>3</v>
      </c>
      <c r="AJ419" s="125" t="str">
        <f t="shared" si="125"/>
        <v>Correct</v>
      </c>
      <c r="AK419" s="125"/>
      <c r="AL419" s="115" t="s">
        <v>99</v>
      </c>
      <c r="AM419" s="115">
        <v>72</v>
      </c>
      <c r="AN419" s="115" t="s">
        <v>84</v>
      </c>
      <c r="AO419" s="115" t="s">
        <v>135</v>
      </c>
      <c r="AP419" s="115" t="s">
        <v>85</v>
      </c>
      <c r="AQ419" s="115" t="s">
        <v>86</v>
      </c>
      <c r="AR419" s="115" t="s">
        <v>87</v>
      </c>
      <c r="AS419" s="115" t="s">
        <v>101</v>
      </c>
      <c r="AT419" s="115" t="s">
        <v>89</v>
      </c>
      <c r="AU419" s="115" t="s">
        <v>106</v>
      </c>
      <c r="AV419" s="115" t="s">
        <v>91</v>
      </c>
      <c r="AW419" s="115" t="s">
        <v>86</v>
      </c>
    </row>
    <row r="420" spans="1:49">
      <c r="A420" s="115">
        <v>7011091941</v>
      </c>
      <c r="D420" s="115" t="s">
        <v>20</v>
      </c>
      <c r="J420" s="115" t="s">
        <v>26</v>
      </c>
      <c r="O420" s="125"/>
      <c r="P420" s="125">
        <f t="shared" si="108"/>
        <v>2</v>
      </c>
      <c r="Q420" s="130">
        <f t="shared" si="109"/>
        <v>1.5</v>
      </c>
      <c r="R420" s="125"/>
      <c r="S420" s="125">
        <f t="shared" si="110"/>
        <v>0</v>
      </c>
      <c r="T420" s="125">
        <f t="shared" si="111"/>
        <v>0</v>
      </c>
      <c r="U420" s="125">
        <f t="shared" si="112"/>
        <v>1</v>
      </c>
      <c r="V420" s="126">
        <f t="shared" si="113"/>
        <v>0</v>
      </c>
      <c r="W420" s="126">
        <f t="shared" si="114"/>
        <v>0</v>
      </c>
      <c r="X420" s="126">
        <f t="shared" si="115"/>
        <v>0</v>
      </c>
      <c r="Y420" s="126">
        <f t="shared" si="116"/>
        <v>0</v>
      </c>
      <c r="Z420" s="126">
        <f t="shared" si="117"/>
        <v>0</v>
      </c>
      <c r="AA420" s="126">
        <f t="shared" si="118"/>
        <v>1</v>
      </c>
      <c r="AB420" s="126">
        <f t="shared" si="119"/>
        <v>0</v>
      </c>
      <c r="AC420" s="126">
        <f t="shared" si="120"/>
        <v>0</v>
      </c>
      <c r="AD420" s="126">
        <f t="shared" si="121"/>
        <v>0</v>
      </c>
      <c r="AE420" s="126">
        <f t="shared" si="122"/>
        <v>0</v>
      </c>
      <c r="AF420" s="125"/>
      <c r="AG420" s="125"/>
      <c r="AH420" s="125">
        <f t="shared" si="123"/>
        <v>2</v>
      </c>
      <c r="AI420" s="125">
        <f t="shared" si="124"/>
        <v>2</v>
      </c>
      <c r="AJ420" s="125" t="str">
        <f t="shared" si="125"/>
        <v>Correct</v>
      </c>
      <c r="AK420" s="125"/>
      <c r="AL420" s="115" t="s">
        <v>83</v>
      </c>
      <c r="AM420" s="115">
        <v>30</v>
      </c>
      <c r="AN420" s="115" t="s">
        <v>84</v>
      </c>
      <c r="AO420" s="115" t="s">
        <v>121</v>
      </c>
      <c r="AP420" s="115" t="s">
        <v>92</v>
      </c>
      <c r="AQ420" s="115" t="s">
        <v>86</v>
      </c>
      <c r="AS420" s="115" t="s">
        <v>100</v>
      </c>
      <c r="AT420" s="115" t="s">
        <v>111</v>
      </c>
      <c r="AU420" s="115" t="s">
        <v>90</v>
      </c>
      <c r="AV420" s="115" t="s">
        <v>91</v>
      </c>
      <c r="AW420" s="115" t="s">
        <v>91</v>
      </c>
    </row>
    <row r="421" spans="1:49">
      <c r="A421" s="115">
        <v>5587412949</v>
      </c>
      <c r="C421" s="115" t="s">
        <v>19</v>
      </c>
      <c r="H421" s="115" t="s">
        <v>24</v>
      </c>
      <c r="I421" s="115" t="s">
        <v>25</v>
      </c>
      <c r="O421" s="125"/>
      <c r="P421" s="125">
        <f t="shared" si="108"/>
        <v>3</v>
      </c>
      <c r="Q421" s="130">
        <f t="shared" si="109"/>
        <v>1</v>
      </c>
      <c r="R421" s="125"/>
      <c r="S421" s="125">
        <f t="shared" si="110"/>
        <v>0</v>
      </c>
      <c r="T421" s="125">
        <f t="shared" si="111"/>
        <v>1</v>
      </c>
      <c r="U421" s="125">
        <f t="shared" si="112"/>
        <v>0</v>
      </c>
      <c r="V421" s="126">
        <f t="shared" si="113"/>
        <v>0</v>
      </c>
      <c r="W421" s="126">
        <f t="shared" si="114"/>
        <v>0</v>
      </c>
      <c r="X421" s="126">
        <f t="shared" si="115"/>
        <v>0</v>
      </c>
      <c r="Y421" s="126">
        <f t="shared" si="116"/>
        <v>1</v>
      </c>
      <c r="Z421" s="126">
        <f t="shared" si="117"/>
        <v>1</v>
      </c>
      <c r="AA421" s="126">
        <f t="shared" si="118"/>
        <v>0</v>
      </c>
      <c r="AB421" s="126">
        <f t="shared" si="119"/>
        <v>0</v>
      </c>
      <c r="AC421" s="126">
        <f t="shared" si="120"/>
        <v>0</v>
      </c>
      <c r="AD421" s="126">
        <f t="shared" si="121"/>
        <v>0</v>
      </c>
      <c r="AE421" s="126">
        <f t="shared" si="122"/>
        <v>0</v>
      </c>
      <c r="AF421" s="125"/>
      <c r="AG421" s="125"/>
      <c r="AH421" s="125">
        <f t="shared" si="123"/>
        <v>3</v>
      </c>
      <c r="AI421" s="125">
        <f t="shared" si="124"/>
        <v>3</v>
      </c>
      <c r="AJ421" s="125" t="str">
        <f t="shared" si="125"/>
        <v>Correct</v>
      </c>
      <c r="AK421" s="125"/>
      <c r="AL421" s="115" t="s">
        <v>99</v>
      </c>
      <c r="AM421" s="115">
        <v>37</v>
      </c>
      <c r="AN421" s="115" t="s">
        <v>181</v>
      </c>
      <c r="AO421" s="115" t="s">
        <v>436</v>
      </c>
      <c r="AP421" s="115" t="s">
        <v>85</v>
      </c>
      <c r="AQ421" s="115" t="s">
        <v>86</v>
      </c>
      <c r="AR421" s="115" t="s">
        <v>87</v>
      </c>
      <c r="AS421" s="115" t="s">
        <v>101</v>
      </c>
      <c r="AT421" s="115" t="s">
        <v>89</v>
      </c>
      <c r="AU421" s="115" t="s">
        <v>90</v>
      </c>
      <c r="AV421" s="115" t="s">
        <v>91</v>
      </c>
      <c r="AW421" s="115" t="s">
        <v>91</v>
      </c>
    </row>
    <row r="422" spans="1:49">
      <c r="A422" s="115">
        <v>7044843782</v>
      </c>
      <c r="B422" s="115" t="s">
        <v>18</v>
      </c>
      <c r="I422" s="115" t="s">
        <v>25</v>
      </c>
      <c r="N422" s="115" t="s">
        <v>30</v>
      </c>
      <c r="O422" s="125"/>
      <c r="P422" s="125">
        <f t="shared" si="108"/>
        <v>3</v>
      </c>
      <c r="Q422" s="130">
        <f t="shared" si="109"/>
        <v>1</v>
      </c>
      <c r="R422" s="125"/>
      <c r="S422" s="125">
        <f t="shared" si="110"/>
        <v>1</v>
      </c>
      <c r="T422" s="125">
        <f t="shared" si="111"/>
        <v>0</v>
      </c>
      <c r="U422" s="125">
        <f t="shared" si="112"/>
        <v>0</v>
      </c>
      <c r="V422" s="126">
        <f t="shared" si="113"/>
        <v>0</v>
      </c>
      <c r="W422" s="126">
        <f t="shared" si="114"/>
        <v>0</v>
      </c>
      <c r="X422" s="126">
        <f t="shared" si="115"/>
        <v>0</v>
      </c>
      <c r="Y422" s="126">
        <f t="shared" si="116"/>
        <v>0</v>
      </c>
      <c r="Z422" s="126">
        <f t="shared" si="117"/>
        <v>1</v>
      </c>
      <c r="AA422" s="126">
        <f t="shared" si="118"/>
        <v>0</v>
      </c>
      <c r="AB422" s="126">
        <f t="shared" si="119"/>
        <v>0</v>
      </c>
      <c r="AC422" s="126">
        <f t="shared" si="120"/>
        <v>0</v>
      </c>
      <c r="AD422" s="126">
        <f t="shared" si="121"/>
        <v>0</v>
      </c>
      <c r="AE422" s="126">
        <f t="shared" si="122"/>
        <v>1</v>
      </c>
      <c r="AF422" s="125"/>
      <c r="AG422" s="125"/>
      <c r="AH422" s="125">
        <f t="shared" si="123"/>
        <v>3</v>
      </c>
      <c r="AI422" s="125">
        <f t="shared" si="124"/>
        <v>3</v>
      </c>
      <c r="AJ422" s="125" t="str">
        <f t="shared" si="125"/>
        <v>Correct</v>
      </c>
      <c r="AK422" s="125"/>
      <c r="AL422" s="115" t="s">
        <v>83</v>
      </c>
      <c r="AM422" s="115">
        <v>21</v>
      </c>
      <c r="AN422" s="115" t="s">
        <v>84</v>
      </c>
      <c r="AO422" s="115" t="s">
        <v>165</v>
      </c>
      <c r="AP422" s="115" t="s">
        <v>97</v>
      </c>
      <c r="AQ422" s="115" t="s">
        <v>86</v>
      </c>
      <c r="AR422" s="115" t="s">
        <v>87</v>
      </c>
      <c r="AS422" s="115" t="s">
        <v>88</v>
      </c>
      <c r="AT422" s="115" t="s">
        <v>94</v>
      </c>
      <c r="AU422" s="115" t="s">
        <v>90</v>
      </c>
      <c r="AV422" s="115" t="s">
        <v>91</v>
      </c>
      <c r="AW422" s="115" t="s">
        <v>91</v>
      </c>
    </row>
    <row r="423" spans="1:49">
      <c r="A423" s="115">
        <v>7045787624</v>
      </c>
      <c r="C423" s="115" t="s">
        <v>19</v>
      </c>
      <c r="I423" s="115" t="s">
        <v>25</v>
      </c>
      <c r="J423" s="115" t="s">
        <v>26</v>
      </c>
      <c r="O423" s="125"/>
      <c r="P423" s="125">
        <f t="shared" si="108"/>
        <v>3</v>
      </c>
      <c r="Q423" s="130">
        <f t="shared" si="109"/>
        <v>1</v>
      </c>
      <c r="R423" s="125"/>
      <c r="S423" s="125">
        <f t="shared" si="110"/>
        <v>0</v>
      </c>
      <c r="T423" s="125">
        <f t="shared" si="111"/>
        <v>1</v>
      </c>
      <c r="U423" s="125">
        <f t="shared" si="112"/>
        <v>0</v>
      </c>
      <c r="V423" s="126">
        <f t="shared" si="113"/>
        <v>0</v>
      </c>
      <c r="W423" s="126">
        <f t="shared" si="114"/>
        <v>0</v>
      </c>
      <c r="X423" s="126">
        <f t="shared" si="115"/>
        <v>0</v>
      </c>
      <c r="Y423" s="126">
        <f t="shared" si="116"/>
        <v>0</v>
      </c>
      <c r="Z423" s="126">
        <f t="shared" si="117"/>
        <v>1</v>
      </c>
      <c r="AA423" s="126">
        <f t="shared" si="118"/>
        <v>1</v>
      </c>
      <c r="AB423" s="126">
        <f t="shared" si="119"/>
        <v>0</v>
      </c>
      <c r="AC423" s="126">
        <f t="shared" si="120"/>
        <v>0</v>
      </c>
      <c r="AD423" s="126">
        <f t="shared" si="121"/>
        <v>0</v>
      </c>
      <c r="AE423" s="126">
        <f t="shared" si="122"/>
        <v>0</v>
      </c>
      <c r="AF423" s="125"/>
      <c r="AG423" s="125"/>
      <c r="AH423" s="125">
        <f t="shared" si="123"/>
        <v>3</v>
      </c>
      <c r="AI423" s="125">
        <f t="shared" si="124"/>
        <v>3</v>
      </c>
      <c r="AJ423" s="125" t="str">
        <f t="shared" si="125"/>
        <v>Correct</v>
      </c>
      <c r="AK423" s="125"/>
      <c r="AL423" s="115" t="s">
        <v>83</v>
      </c>
      <c r="AM423" s="115">
        <v>65</v>
      </c>
      <c r="AN423" s="115" t="s">
        <v>181</v>
      </c>
      <c r="AO423" s="115" t="s">
        <v>191</v>
      </c>
      <c r="AQ423" s="115" t="s">
        <v>91</v>
      </c>
      <c r="AR423" s="115" t="s">
        <v>87</v>
      </c>
      <c r="AS423" s="115" t="s">
        <v>101</v>
      </c>
      <c r="AT423" s="115" t="s">
        <v>94</v>
      </c>
      <c r="AU423" s="115" t="s">
        <v>106</v>
      </c>
      <c r="AV423" s="115" t="s">
        <v>91</v>
      </c>
      <c r="AW423" s="115" t="s">
        <v>91</v>
      </c>
    </row>
    <row r="424" spans="1:49">
      <c r="A424" s="115">
        <v>6982471854</v>
      </c>
      <c r="C424" s="115" t="s">
        <v>19</v>
      </c>
      <c r="D424" s="115" t="s">
        <v>20</v>
      </c>
      <c r="N424" s="115" t="s">
        <v>30</v>
      </c>
      <c r="O424" s="125"/>
      <c r="P424" s="125">
        <f t="shared" si="108"/>
        <v>3</v>
      </c>
      <c r="Q424" s="130">
        <f t="shared" si="109"/>
        <v>1</v>
      </c>
      <c r="R424" s="125"/>
      <c r="S424" s="125">
        <f t="shared" si="110"/>
        <v>0</v>
      </c>
      <c r="T424" s="125">
        <f t="shared" si="111"/>
        <v>1</v>
      </c>
      <c r="U424" s="125">
        <f t="shared" si="112"/>
        <v>1</v>
      </c>
      <c r="V424" s="126">
        <f t="shared" si="113"/>
        <v>0</v>
      </c>
      <c r="W424" s="126">
        <f t="shared" si="114"/>
        <v>0</v>
      </c>
      <c r="X424" s="126">
        <f t="shared" si="115"/>
        <v>0</v>
      </c>
      <c r="Y424" s="126">
        <f t="shared" si="116"/>
        <v>0</v>
      </c>
      <c r="Z424" s="126">
        <f t="shared" si="117"/>
        <v>0</v>
      </c>
      <c r="AA424" s="126">
        <f t="shared" si="118"/>
        <v>0</v>
      </c>
      <c r="AB424" s="126">
        <f t="shared" si="119"/>
        <v>0</v>
      </c>
      <c r="AC424" s="126">
        <f t="shared" si="120"/>
        <v>0</v>
      </c>
      <c r="AD424" s="126">
        <f t="shared" si="121"/>
        <v>0</v>
      </c>
      <c r="AE424" s="126">
        <f t="shared" si="122"/>
        <v>1</v>
      </c>
      <c r="AF424" s="125"/>
      <c r="AG424" s="125"/>
      <c r="AH424" s="125">
        <f t="shared" si="123"/>
        <v>3</v>
      </c>
      <c r="AI424" s="125">
        <f t="shared" si="124"/>
        <v>3</v>
      </c>
      <c r="AJ424" s="125" t="str">
        <f t="shared" si="125"/>
        <v>Correct</v>
      </c>
      <c r="AK424" s="125"/>
      <c r="AL424" s="115" t="s">
        <v>99</v>
      </c>
      <c r="AM424" s="115">
        <v>67</v>
      </c>
      <c r="AN424" s="115" t="s">
        <v>181</v>
      </c>
      <c r="AO424" s="115" t="s">
        <v>232</v>
      </c>
      <c r="AP424" s="115" t="s">
        <v>85</v>
      </c>
      <c r="AQ424" s="115" t="s">
        <v>86</v>
      </c>
      <c r="AR424" s="115" t="s">
        <v>87</v>
      </c>
      <c r="AS424" s="115" t="s">
        <v>88</v>
      </c>
      <c r="AT424" s="115" t="s">
        <v>102</v>
      </c>
      <c r="AU424" s="115" t="s">
        <v>90</v>
      </c>
      <c r="AV424" s="115" t="s">
        <v>91</v>
      </c>
      <c r="AW424" s="115" t="s">
        <v>91</v>
      </c>
    </row>
    <row r="425" spans="1:49">
      <c r="A425" s="115">
        <v>7020352212</v>
      </c>
      <c r="E425" s="115" t="s">
        <v>21</v>
      </c>
      <c r="K425" s="115" t="s">
        <v>27</v>
      </c>
      <c r="N425" s="115" t="s">
        <v>30</v>
      </c>
      <c r="O425" s="125"/>
      <c r="P425" s="125">
        <f t="shared" si="108"/>
        <v>3</v>
      </c>
      <c r="Q425" s="130">
        <f t="shared" si="109"/>
        <v>1</v>
      </c>
      <c r="R425" s="125"/>
      <c r="S425" s="125">
        <f t="shared" si="110"/>
        <v>0</v>
      </c>
      <c r="T425" s="125">
        <f t="shared" si="111"/>
        <v>0</v>
      </c>
      <c r="U425" s="125">
        <f t="shared" si="112"/>
        <v>0</v>
      </c>
      <c r="V425" s="126">
        <f t="shared" si="113"/>
        <v>1</v>
      </c>
      <c r="W425" s="126">
        <f t="shared" si="114"/>
        <v>0</v>
      </c>
      <c r="X425" s="126">
        <f t="shared" si="115"/>
        <v>0</v>
      </c>
      <c r="Y425" s="126">
        <f t="shared" si="116"/>
        <v>0</v>
      </c>
      <c r="Z425" s="126">
        <f t="shared" si="117"/>
        <v>0</v>
      </c>
      <c r="AA425" s="126">
        <f t="shared" si="118"/>
        <v>0</v>
      </c>
      <c r="AB425" s="126">
        <f t="shared" si="119"/>
        <v>1</v>
      </c>
      <c r="AC425" s="126">
        <f t="shared" si="120"/>
        <v>0</v>
      </c>
      <c r="AD425" s="126">
        <f t="shared" si="121"/>
        <v>0</v>
      </c>
      <c r="AE425" s="126">
        <f t="shared" si="122"/>
        <v>1</v>
      </c>
      <c r="AF425" s="125"/>
      <c r="AG425" s="125"/>
      <c r="AH425" s="125">
        <f t="shared" si="123"/>
        <v>3</v>
      </c>
      <c r="AI425" s="125">
        <f t="shared" si="124"/>
        <v>3</v>
      </c>
      <c r="AJ425" s="125" t="str">
        <f t="shared" si="125"/>
        <v>Correct</v>
      </c>
      <c r="AK425" s="125"/>
      <c r="AL425" s="115" t="s">
        <v>99</v>
      </c>
      <c r="AM425" s="115">
        <v>43</v>
      </c>
      <c r="AN425" s="115" t="s">
        <v>181</v>
      </c>
      <c r="AO425" s="115" t="s">
        <v>191</v>
      </c>
      <c r="AP425" s="115" t="s">
        <v>85</v>
      </c>
      <c r="AQ425" s="115" t="s">
        <v>91</v>
      </c>
      <c r="AR425" s="115" t="s">
        <v>137</v>
      </c>
      <c r="AS425" s="115" t="s">
        <v>93</v>
      </c>
      <c r="AT425" s="115" t="s">
        <v>102</v>
      </c>
      <c r="AU425" s="115" t="s">
        <v>106</v>
      </c>
      <c r="AV425" s="115" t="s">
        <v>91</v>
      </c>
      <c r="AW425" s="115" t="s">
        <v>91</v>
      </c>
    </row>
    <row r="426" spans="1:49">
      <c r="A426" s="115">
        <v>7010997133</v>
      </c>
      <c r="D426" s="115" t="s">
        <v>20</v>
      </c>
      <c r="J426" s="115" t="s">
        <v>26</v>
      </c>
      <c r="O426" s="125"/>
      <c r="P426" s="125">
        <f t="shared" si="108"/>
        <v>2</v>
      </c>
      <c r="Q426" s="130">
        <f t="shared" si="109"/>
        <v>1.5</v>
      </c>
      <c r="R426" s="125"/>
      <c r="S426" s="125">
        <f t="shared" si="110"/>
        <v>0</v>
      </c>
      <c r="T426" s="125">
        <f t="shared" si="111"/>
        <v>0</v>
      </c>
      <c r="U426" s="125">
        <f t="shared" si="112"/>
        <v>1</v>
      </c>
      <c r="V426" s="126">
        <f t="shared" si="113"/>
        <v>0</v>
      </c>
      <c r="W426" s="126">
        <f t="shared" si="114"/>
        <v>0</v>
      </c>
      <c r="X426" s="126">
        <f t="shared" si="115"/>
        <v>0</v>
      </c>
      <c r="Y426" s="126">
        <f t="shared" si="116"/>
        <v>0</v>
      </c>
      <c r="Z426" s="126">
        <f t="shared" si="117"/>
        <v>0</v>
      </c>
      <c r="AA426" s="126">
        <f t="shared" si="118"/>
        <v>1</v>
      </c>
      <c r="AB426" s="126">
        <f t="shared" si="119"/>
        <v>0</v>
      </c>
      <c r="AC426" s="126">
        <f t="shared" si="120"/>
        <v>0</v>
      </c>
      <c r="AD426" s="126">
        <f t="shared" si="121"/>
        <v>0</v>
      </c>
      <c r="AE426" s="126">
        <f t="shared" si="122"/>
        <v>0</v>
      </c>
      <c r="AF426" s="125"/>
      <c r="AG426" s="125"/>
      <c r="AH426" s="125">
        <f t="shared" si="123"/>
        <v>2</v>
      </c>
      <c r="AI426" s="125">
        <f t="shared" si="124"/>
        <v>2</v>
      </c>
      <c r="AJ426" s="125" t="str">
        <f t="shared" si="125"/>
        <v>Correct</v>
      </c>
      <c r="AK426" s="125"/>
      <c r="AL426" s="115" t="s">
        <v>99</v>
      </c>
      <c r="AM426" s="115">
        <v>73</v>
      </c>
      <c r="AN426" s="115" t="s">
        <v>84</v>
      </c>
      <c r="AO426" s="115" t="s">
        <v>123</v>
      </c>
      <c r="AP426" s="115" t="s">
        <v>85</v>
      </c>
      <c r="AQ426" s="115" t="s">
        <v>86</v>
      </c>
      <c r="AR426" s="115" t="s">
        <v>87</v>
      </c>
      <c r="AS426" s="115" t="s">
        <v>101</v>
      </c>
      <c r="AT426" s="115" t="s">
        <v>111</v>
      </c>
      <c r="AU426" s="115" t="s">
        <v>106</v>
      </c>
      <c r="AV426" s="115" t="s">
        <v>91</v>
      </c>
      <c r="AW426" s="115" t="s">
        <v>91</v>
      </c>
    </row>
    <row r="427" spans="1:49">
      <c r="A427" s="115">
        <v>7011540265</v>
      </c>
      <c r="C427" s="115" t="s">
        <v>19</v>
      </c>
      <c r="J427" s="115" t="s">
        <v>26</v>
      </c>
      <c r="N427" s="115" t="s">
        <v>30</v>
      </c>
      <c r="O427" s="125"/>
      <c r="P427" s="125">
        <f t="shared" si="108"/>
        <v>3</v>
      </c>
      <c r="Q427" s="130">
        <f t="shared" si="109"/>
        <v>1</v>
      </c>
      <c r="R427" s="125"/>
      <c r="S427" s="125">
        <f t="shared" si="110"/>
        <v>0</v>
      </c>
      <c r="T427" s="125">
        <f t="shared" si="111"/>
        <v>1</v>
      </c>
      <c r="U427" s="125">
        <f t="shared" si="112"/>
        <v>0</v>
      </c>
      <c r="V427" s="126">
        <f t="shared" si="113"/>
        <v>0</v>
      </c>
      <c r="W427" s="126">
        <f t="shared" si="114"/>
        <v>0</v>
      </c>
      <c r="X427" s="126">
        <f t="shared" si="115"/>
        <v>0</v>
      </c>
      <c r="Y427" s="126">
        <f t="shared" si="116"/>
        <v>0</v>
      </c>
      <c r="Z427" s="126">
        <f t="shared" si="117"/>
        <v>0</v>
      </c>
      <c r="AA427" s="126">
        <f t="shared" si="118"/>
        <v>1</v>
      </c>
      <c r="AB427" s="126">
        <f t="shared" si="119"/>
        <v>0</v>
      </c>
      <c r="AC427" s="126">
        <f t="shared" si="120"/>
        <v>0</v>
      </c>
      <c r="AD427" s="126">
        <f t="shared" si="121"/>
        <v>0</v>
      </c>
      <c r="AE427" s="126">
        <f t="shared" si="122"/>
        <v>1</v>
      </c>
      <c r="AF427" s="125"/>
      <c r="AG427" s="125"/>
      <c r="AH427" s="125">
        <f t="shared" si="123"/>
        <v>3</v>
      </c>
      <c r="AI427" s="125">
        <f t="shared" si="124"/>
        <v>3</v>
      </c>
      <c r="AJ427" s="125" t="str">
        <f t="shared" si="125"/>
        <v>Correct</v>
      </c>
      <c r="AK427" s="125"/>
      <c r="AL427" s="115" t="s">
        <v>83</v>
      </c>
      <c r="AM427" s="115">
        <v>62</v>
      </c>
      <c r="AN427" s="115" t="s">
        <v>84</v>
      </c>
      <c r="AO427" s="115" t="s">
        <v>143</v>
      </c>
      <c r="AP427" s="115" t="s">
        <v>85</v>
      </c>
      <c r="AQ427" s="115" t="s">
        <v>91</v>
      </c>
      <c r="AR427" s="115" t="s">
        <v>108</v>
      </c>
      <c r="AS427" s="115" t="s">
        <v>100</v>
      </c>
      <c r="AT427" s="115" t="s">
        <v>89</v>
      </c>
      <c r="AU427" s="115" t="s">
        <v>113</v>
      </c>
      <c r="AV427" s="115" t="s">
        <v>86</v>
      </c>
    </row>
    <row r="428" spans="1:49">
      <c r="A428" s="115">
        <v>7007931422</v>
      </c>
      <c r="C428" s="115" t="s">
        <v>19</v>
      </c>
      <c r="J428" s="115" t="s">
        <v>26</v>
      </c>
      <c r="N428" s="115" t="s">
        <v>30</v>
      </c>
      <c r="O428" s="125"/>
      <c r="P428" s="125">
        <f t="shared" si="108"/>
        <v>3</v>
      </c>
      <c r="Q428" s="130">
        <f t="shared" si="109"/>
        <v>1</v>
      </c>
      <c r="R428" s="125"/>
      <c r="S428" s="125">
        <f t="shared" si="110"/>
        <v>0</v>
      </c>
      <c r="T428" s="125">
        <f t="shared" si="111"/>
        <v>1</v>
      </c>
      <c r="U428" s="125">
        <f t="shared" si="112"/>
        <v>0</v>
      </c>
      <c r="V428" s="126">
        <f t="shared" si="113"/>
        <v>0</v>
      </c>
      <c r="W428" s="126">
        <f t="shared" si="114"/>
        <v>0</v>
      </c>
      <c r="X428" s="126">
        <f t="shared" si="115"/>
        <v>0</v>
      </c>
      <c r="Y428" s="126">
        <f t="shared" si="116"/>
        <v>0</v>
      </c>
      <c r="Z428" s="126">
        <f t="shared" si="117"/>
        <v>0</v>
      </c>
      <c r="AA428" s="126">
        <f t="shared" si="118"/>
        <v>1</v>
      </c>
      <c r="AB428" s="126">
        <f t="shared" si="119"/>
        <v>0</v>
      </c>
      <c r="AC428" s="126">
        <f t="shared" si="120"/>
        <v>0</v>
      </c>
      <c r="AD428" s="126">
        <f t="shared" si="121"/>
        <v>0</v>
      </c>
      <c r="AE428" s="126">
        <f t="shared" si="122"/>
        <v>1</v>
      </c>
      <c r="AF428" s="125"/>
      <c r="AG428" s="125"/>
      <c r="AH428" s="125">
        <f t="shared" si="123"/>
        <v>3</v>
      </c>
      <c r="AI428" s="125">
        <f t="shared" si="124"/>
        <v>3</v>
      </c>
      <c r="AJ428" s="125" t="str">
        <f t="shared" si="125"/>
        <v>Correct</v>
      </c>
      <c r="AK428" s="125"/>
      <c r="AL428" s="115" t="s">
        <v>99</v>
      </c>
      <c r="AM428" s="115">
        <v>73</v>
      </c>
      <c r="AN428" s="115" t="s">
        <v>84</v>
      </c>
      <c r="AO428" s="115" t="s">
        <v>156</v>
      </c>
      <c r="AP428" s="115" t="s">
        <v>85</v>
      </c>
      <c r="AR428" s="115" t="s">
        <v>87</v>
      </c>
      <c r="AS428" s="115" t="s">
        <v>100</v>
      </c>
      <c r="AT428" s="115" t="s">
        <v>89</v>
      </c>
      <c r="AU428" s="115" t="s">
        <v>106</v>
      </c>
      <c r="AV428" s="115" t="s">
        <v>91</v>
      </c>
      <c r="AW428" s="115" t="s">
        <v>91</v>
      </c>
    </row>
    <row r="429" spans="1:49">
      <c r="A429" s="115">
        <v>7020339300</v>
      </c>
      <c r="J429" s="115" t="s">
        <v>26</v>
      </c>
      <c r="O429" s="125"/>
      <c r="P429" s="125">
        <f t="shared" si="108"/>
        <v>1</v>
      </c>
      <c r="Q429" s="130">
        <f t="shared" si="109"/>
        <v>3</v>
      </c>
      <c r="R429" s="125"/>
      <c r="S429" s="125">
        <f t="shared" si="110"/>
        <v>0</v>
      </c>
      <c r="T429" s="125">
        <f t="shared" si="111"/>
        <v>0</v>
      </c>
      <c r="U429" s="125">
        <f t="shared" si="112"/>
        <v>0</v>
      </c>
      <c r="V429" s="126">
        <f t="shared" si="113"/>
        <v>0</v>
      </c>
      <c r="W429" s="126">
        <f t="shared" si="114"/>
        <v>0</v>
      </c>
      <c r="X429" s="126">
        <f t="shared" si="115"/>
        <v>0</v>
      </c>
      <c r="Y429" s="126">
        <f t="shared" si="116"/>
        <v>0</v>
      </c>
      <c r="Z429" s="126">
        <f t="shared" si="117"/>
        <v>0</v>
      </c>
      <c r="AA429" s="126">
        <f t="shared" si="118"/>
        <v>1</v>
      </c>
      <c r="AB429" s="126">
        <f t="shared" si="119"/>
        <v>0</v>
      </c>
      <c r="AC429" s="126">
        <f t="shared" si="120"/>
        <v>0</v>
      </c>
      <c r="AD429" s="126">
        <f t="shared" si="121"/>
        <v>0</v>
      </c>
      <c r="AE429" s="126">
        <f t="shared" si="122"/>
        <v>0</v>
      </c>
      <c r="AF429" s="125"/>
      <c r="AG429" s="125"/>
      <c r="AH429" s="125">
        <f t="shared" si="123"/>
        <v>1</v>
      </c>
      <c r="AI429" s="125">
        <f t="shared" si="124"/>
        <v>1</v>
      </c>
      <c r="AJ429" s="125" t="str">
        <f t="shared" si="125"/>
        <v>Correct</v>
      </c>
      <c r="AK429" s="125"/>
      <c r="AL429" s="115" t="s">
        <v>83</v>
      </c>
      <c r="AM429" s="115">
        <v>50</v>
      </c>
      <c r="AN429" s="115" t="s">
        <v>84</v>
      </c>
      <c r="AO429" s="115" t="s">
        <v>156</v>
      </c>
      <c r="AP429" s="115" t="s">
        <v>97</v>
      </c>
      <c r="AQ429" s="115" t="s">
        <v>86</v>
      </c>
      <c r="AR429" s="115" t="s">
        <v>87</v>
      </c>
      <c r="AS429" s="115" t="s">
        <v>88</v>
      </c>
      <c r="AT429" s="115" t="s">
        <v>111</v>
      </c>
      <c r="AU429" s="115" t="s">
        <v>90</v>
      </c>
      <c r="AV429" s="115" t="s">
        <v>91</v>
      </c>
      <c r="AW429" s="115" t="s">
        <v>91</v>
      </c>
    </row>
    <row r="430" spans="1:49">
      <c r="A430" s="115">
        <v>7007923382</v>
      </c>
      <c r="J430" s="115" t="s">
        <v>26</v>
      </c>
      <c r="O430" s="125"/>
      <c r="P430" s="125">
        <f t="shared" si="108"/>
        <v>1</v>
      </c>
      <c r="Q430" s="130">
        <f t="shared" si="109"/>
        <v>3</v>
      </c>
      <c r="R430" s="125"/>
      <c r="S430" s="125">
        <f t="shared" si="110"/>
        <v>0</v>
      </c>
      <c r="T430" s="125">
        <f t="shared" si="111"/>
        <v>0</v>
      </c>
      <c r="U430" s="125">
        <f t="shared" si="112"/>
        <v>0</v>
      </c>
      <c r="V430" s="126">
        <f t="shared" si="113"/>
        <v>0</v>
      </c>
      <c r="W430" s="126">
        <f t="shared" si="114"/>
        <v>0</v>
      </c>
      <c r="X430" s="126">
        <f t="shared" si="115"/>
        <v>0</v>
      </c>
      <c r="Y430" s="126">
        <f t="shared" si="116"/>
        <v>0</v>
      </c>
      <c r="Z430" s="126">
        <f t="shared" si="117"/>
        <v>0</v>
      </c>
      <c r="AA430" s="126">
        <f t="shared" si="118"/>
        <v>1</v>
      </c>
      <c r="AB430" s="126">
        <f t="shared" si="119"/>
        <v>0</v>
      </c>
      <c r="AC430" s="126">
        <f t="shared" si="120"/>
        <v>0</v>
      </c>
      <c r="AD430" s="126">
        <f t="shared" si="121"/>
        <v>0</v>
      </c>
      <c r="AE430" s="126">
        <f t="shared" si="122"/>
        <v>0</v>
      </c>
      <c r="AF430" s="125"/>
      <c r="AG430" s="125"/>
      <c r="AH430" s="125">
        <f t="shared" si="123"/>
        <v>1</v>
      </c>
      <c r="AI430" s="125">
        <f t="shared" si="124"/>
        <v>1</v>
      </c>
      <c r="AJ430" s="125" t="str">
        <f t="shared" si="125"/>
        <v>Correct</v>
      </c>
      <c r="AK430" s="125"/>
      <c r="AL430" s="115" t="s">
        <v>83</v>
      </c>
      <c r="AM430" s="115">
        <v>61</v>
      </c>
      <c r="AN430" s="115" t="s">
        <v>84</v>
      </c>
      <c r="AO430" s="115" t="s">
        <v>158</v>
      </c>
      <c r="AP430" s="115" t="s">
        <v>92</v>
      </c>
      <c r="AQ430" s="115" t="s">
        <v>86</v>
      </c>
      <c r="AR430" s="115" t="s">
        <v>435</v>
      </c>
      <c r="AS430" s="115" t="s">
        <v>101</v>
      </c>
      <c r="AT430" s="115" t="s">
        <v>89</v>
      </c>
      <c r="AU430" s="115" t="s">
        <v>103</v>
      </c>
      <c r="AV430" s="115" t="s">
        <v>91</v>
      </c>
      <c r="AW430" s="115" t="s">
        <v>91</v>
      </c>
    </row>
    <row r="431" spans="1:49">
      <c r="A431" s="115">
        <v>6985447395</v>
      </c>
      <c r="C431" s="115" t="s">
        <v>19</v>
      </c>
      <c r="D431" s="115" t="s">
        <v>20</v>
      </c>
      <c r="I431" s="115" t="s">
        <v>25</v>
      </c>
      <c r="O431" s="125"/>
      <c r="P431" s="125">
        <f t="shared" si="108"/>
        <v>3</v>
      </c>
      <c r="Q431" s="130">
        <f t="shared" si="109"/>
        <v>1</v>
      </c>
      <c r="R431" s="125"/>
      <c r="S431" s="125">
        <f t="shared" si="110"/>
        <v>0</v>
      </c>
      <c r="T431" s="125">
        <f t="shared" si="111"/>
        <v>1</v>
      </c>
      <c r="U431" s="125">
        <f t="shared" si="112"/>
        <v>1</v>
      </c>
      <c r="V431" s="126">
        <f t="shared" si="113"/>
        <v>0</v>
      </c>
      <c r="W431" s="126">
        <f t="shared" si="114"/>
        <v>0</v>
      </c>
      <c r="X431" s="126">
        <f t="shared" si="115"/>
        <v>0</v>
      </c>
      <c r="Y431" s="126">
        <f t="shared" si="116"/>
        <v>0</v>
      </c>
      <c r="Z431" s="126">
        <f t="shared" si="117"/>
        <v>1</v>
      </c>
      <c r="AA431" s="126">
        <f t="shared" si="118"/>
        <v>0</v>
      </c>
      <c r="AB431" s="126">
        <f t="shared" si="119"/>
        <v>0</v>
      </c>
      <c r="AC431" s="126">
        <f t="shared" si="120"/>
        <v>0</v>
      </c>
      <c r="AD431" s="126">
        <f t="shared" si="121"/>
        <v>0</v>
      </c>
      <c r="AE431" s="126">
        <f t="shared" si="122"/>
        <v>0</v>
      </c>
      <c r="AF431" s="125"/>
      <c r="AG431" s="125"/>
      <c r="AH431" s="125">
        <f t="shared" si="123"/>
        <v>3</v>
      </c>
      <c r="AI431" s="125">
        <f t="shared" si="124"/>
        <v>3</v>
      </c>
      <c r="AJ431" s="125" t="str">
        <f t="shared" si="125"/>
        <v>Correct</v>
      </c>
      <c r="AK431" s="125"/>
      <c r="AL431" s="115" t="s">
        <v>83</v>
      </c>
      <c r="AM431" s="115">
        <v>66</v>
      </c>
      <c r="AN431" s="115" t="s">
        <v>181</v>
      </c>
      <c r="AO431" s="115" t="s">
        <v>193</v>
      </c>
      <c r="AP431" s="115" t="s">
        <v>85</v>
      </c>
      <c r="AQ431" s="115" t="s">
        <v>86</v>
      </c>
      <c r="AR431" s="115" t="s">
        <v>87</v>
      </c>
      <c r="AS431" s="115" t="s">
        <v>100</v>
      </c>
      <c r="AT431" s="115" t="s">
        <v>102</v>
      </c>
      <c r="AU431" s="115" t="s">
        <v>106</v>
      </c>
      <c r="AV431" s="115" t="s">
        <v>91</v>
      </c>
      <c r="AW431" s="115" t="s">
        <v>91</v>
      </c>
    </row>
    <row r="432" spans="1:49">
      <c r="A432" s="115">
        <v>7010999921</v>
      </c>
      <c r="I432" s="115" t="s">
        <v>25</v>
      </c>
      <c r="M432" s="115" t="s">
        <v>29</v>
      </c>
      <c r="N432" s="115" t="s">
        <v>30</v>
      </c>
      <c r="O432" s="125"/>
      <c r="P432" s="125">
        <f t="shared" si="108"/>
        <v>3</v>
      </c>
      <c r="Q432" s="130">
        <f t="shared" si="109"/>
        <v>1</v>
      </c>
      <c r="R432" s="125"/>
      <c r="S432" s="125">
        <f t="shared" si="110"/>
        <v>0</v>
      </c>
      <c r="T432" s="125">
        <f t="shared" si="111"/>
        <v>0</v>
      </c>
      <c r="U432" s="125">
        <f t="shared" si="112"/>
        <v>0</v>
      </c>
      <c r="V432" s="126">
        <f t="shared" si="113"/>
        <v>0</v>
      </c>
      <c r="W432" s="126">
        <f t="shared" si="114"/>
        <v>0</v>
      </c>
      <c r="X432" s="126">
        <f t="shared" si="115"/>
        <v>0</v>
      </c>
      <c r="Y432" s="126">
        <f t="shared" si="116"/>
        <v>0</v>
      </c>
      <c r="Z432" s="126">
        <f t="shared" si="117"/>
        <v>1</v>
      </c>
      <c r="AA432" s="126">
        <f t="shared" si="118"/>
        <v>0</v>
      </c>
      <c r="AB432" s="126">
        <f t="shared" si="119"/>
        <v>0</v>
      </c>
      <c r="AC432" s="126">
        <f t="shared" si="120"/>
        <v>0</v>
      </c>
      <c r="AD432" s="126">
        <f t="shared" si="121"/>
        <v>1</v>
      </c>
      <c r="AE432" s="126">
        <f t="shared" si="122"/>
        <v>1</v>
      </c>
      <c r="AF432" s="125"/>
      <c r="AG432" s="125"/>
      <c r="AH432" s="125">
        <f t="shared" si="123"/>
        <v>3</v>
      </c>
      <c r="AI432" s="125">
        <f t="shared" si="124"/>
        <v>3</v>
      </c>
      <c r="AJ432" s="125" t="str">
        <f t="shared" si="125"/>
        <v>Correct</v>
      </c>
      <c r="AK432" s="125"/>
      <c r="AL432" s="115" t="s">
        <v>83</v>
      </c>
      <c r="AM432" s="115">
        <v>70</v>
      </c>
      <c r="AN432" s="115" t="s">
        <v>84</v>
      </c>
      <c r="AO432" s="115" t="s">
        <v>129</v>
      </c>
      <c r="AP432" s="115" t="s">
        <v>85</v>
      </c>
      <c r="AR432" s="115" t="s">
        <v>108</v>
      </c>
      <c r="AS432" s="115" t="s">
        <v>101</v>
      </c>
      <c r="AT432" s="115" t="s">
        <v>89</v>
      </c>
      <c r="AU432" s="115" t="s">
        <v>106</v>
      </c>
      <c r="AV432" s="115" t="s">
        <v>91</v>
      </c>
      <c r="AW432" s="115" t="s">
        <v>86</v>
      </c>
    </row>
    <row r="433" spans="1:49">
      <c r="A433" s="115">
        <v>7007923701</v>
      </c>
      <c r="B433" s="115" t="s">
        <v>18</v>
      </c>
      <c r="C433" s="115" t="s">
        <v>19</v>
      </c>
      <c r="D433" s="115" t="s">
        <v>20</v>
      </c>
      <c r="O433" s="125"/>
      <c r="P433" s="125">
        <f t="shared" si="108"/>
        <v>3</v>
      </c>
      <c r="Q433" s="130">
        <f t="shared" si="109"/>
        <v>1</v>
      </c>
      <c r="R433" s="125"/>
      <c r="S433" s="125">
        <f t="shared" si="110"/>
        <v>1</v>
      </c>
      <c r="T433" s="125">
        <f t="shared" si="111"/>
        <v>1</v>
      </c>
      <c r="U433" s="125">
        <f t="shared" si="112"/>
        <v>1</v>
      </c>
      <c r="V433" s="126">
        <f t="shared" si="113"/>
        <v>0</v>
      </c>
      <c r="W433" s="126">
        <f t="shared" si="114"/>
        <v>0</v>
      </c>
      <c r="X433" s="126">
        <f t="shared" si="115"/>
        <v>0</v>
      </c>
      <c r="Y433" s="126">
        <f t="shared" si="116"/>
        <v>0</v>
      </c>
      <c r="Z433" s="126">
        <f t="shared" si="117"/>
        <v>0</v>
      </c>
      <c r="AA433" s="126">
        <f t="shared" si="118"/>
        <v>0</v>
      </c>
      <c r="AB433" s="126">
        <f t="shared" si="119"/>
        <v>0</v>
      </c>
      <c r="AC433" s="126">
        <f t="shared" si="120"/>
        <v>0</v>
      </c>
      <c r="AD433" s="126">
        <f t="shared" si="121"/>
        <v>0</v>
      </c>
      <c r="AE433" s="126">
        <f t="shared" si="122"/>
        <v>0</v>
      </c>
      <c r="AF433" s="125"/>
      <c r="AG433" s="125"/>
      <c r="AH433" s="125">
        <f t="shared" si="123"/>
        <v>3</v>
      </c>
      <c r="AI433" s="125">
        <f t="shared" si="124"/>
        <v>3</v>
      </c>
      <c r="AJ433" s="125" t="str">
        <f t="shared" si="125"/>
        <v>Correct</v>
      </c>
      <c r="AK433" s="125"/>
      <c r="AL433" s="115" t="s">
        <v>83</v>
      </c>
      <c r="AM433" s="115">
        <v>60</v>
      </c>
      <c r="AN433" s="115" t="s">
        <v>84</v>
      </c>
      <c r="AO433" s="115" t="s">
        <v>141</v>
      </c>
      <c r="AP433" s="115" t="s">
        <v>92</v>
      </c>
      <c r="AQ433" s="115" t="s">
        <v>86</v>
      </c>
      <c r="AR433" s="115" t="s">
        <v>116</v>
      </c>
      <c r="AS433" s="115" t="s">
        <v>101</v>
      </c>
      <c r="AT433" s="115" t="s">
        <v>89</v>
      </c>
      <c r="AU433" s="115" t="s">
        <v>113</v>
      </c>
      <c r="AV433" s="115" t="s">
        <v>91</v>
      </c>
      <c r="AW433" s="115" t="s">
        <v>91</v>
      </c>
    </row>
    <row r="434" spans="1:49">
      <c r="A434" s="115">
        <v>6985433409</v>
      </c>
      <c r="C434" s="115" t="s">
        <v>19</v>
      </c>
      <c r="O434" s="125"/>
      <c r="P434" s="125">
        <f t="shared" si="108"/>
        <v>1</v>
      </c>
      <c r="Q434" s="130">
        <f t="shared" si="109"/>
        <v>3</v>
      </c>
      <c r="R434" s="125"/>
      <c r="S434" s="125">
        <f t="shared" si="110"/>
        <v>0</v>
      </c>
      <c r="T434" s="125">
        <f t="shared" si="111"/>
        <v>1</v>
      </c>
      <c r="U434" s="125">
        <f t="shared" si="112"/>
        <v>0</v>
      </c>
      <c r="V434" s="126">
        <f t="shared" si="113"/>
        <v>0</v>
      </c>
      <c r="W434" s="126">
        <f t="shared" si="114"/>
        <v>0</v>
      </c>
      <c r="X434" s="126">
        <f t="shared" si="115"/>
        <v>0</v>
      </c>
      <c r="Y434" s="126">
        <f t="shared" si="116"/>
        <v>0</v>
      </c>
      <c r="Z434" s="126">
        <f t="shared" si="117"/>
        <v>0</v>
      </c>
      <c r="AA434" s="126">
        <f t="shared" si="118"/>
        <v>0</v>
      </c>
      <c r="AB434" s="126">
        <f t="shared" si="119"/>
        <v>0</v>
      </c>
      <c r="AC434" s="126">
        <f t="shared" si="120"/>
        <v>0</v>
      </c>
      <c r="AD434" s="126">
        <f t="shared" si="121"/>
        <v>0</v>
      </c>
      <c r="AE434" s="126">
        <f t="shared" si="122"/>
        <v>0</v>
      </c>
      <c r="AF434" s="125"/>
      <c r="AG434" s="125"/>
      <c r="AH434" s="125">
        <f t="shared" si="123"/>
        <v>1</v>
      </c>
      <c r="AI434" s="125">
        <f t="shared" si="124"/>
        <v>1</v>
      </c>
      <c r="AJ434" s="125" t="str">
        <f t="shared" si="125"/>
        <v>Correct</v>
      </c>
      <c r="AK434" s="125"/>
      <c r="AL434" s="115" t="s">
        <v>99</v>
      </c>
      <c r="AM434" s="115">
        <v>72</v>
      </c>
      <c r="AN434" s="115" t="s">
        <v>84</v>
      </c>
      <c r="AO434" s="115" t="s">
        <v>480</v>
      </c>
      <c r="AP434" s="115" t="s">
        <v>85</v>
      </c>
      <c r="AQ434" s="115" t="s">
        <v>86</v>
      </c>
      <c r="AR434" s="115" t="s">
        <v>87</v>
      </c>
      <c r="AS434" s="115" t="s">
        <v>88</v>
      </c>
      <c r="AT434" s="115" t="s">
        <v>89</v>
      </c>
      <c r="AU434" s="115" t="s">
        <v>106</v>
      </c>
      <c r="AV434" s="115" t="s">
        <v>91</v>
      </c>
      <c r="AW434" s="115" t="s">
        <v>86</v>
      </c>
    </row>
    <row r="435" spans="1:49">
      <c r="A435" s="115">
        <v>6985472999</v>
      </c>
      <c r="N435" s="115" t="s">
        <v>30</v>
      </c>
      <c r="O435" s="125"/>
      <c r="P435" s="125">
        <f t="shared" si="108"/>
        <v>1</v>
      </c>
      <c r="Q435" s="130">
        <f t="shared" si="109"/>
        <v>3</v>
      </c>
      <c r="R435" s="125"/>
      <c r="S435" s="125">
        <f t="shared" si="110"/>
        <v>0</v>
      </c>
      <c r="T435" s="125">
        <f t="shared" si="111"/>
        <v>0</v>
      </c>
      <c r="U435" s="125">
        <f t="shared" si="112"/>
        <v>0</v>
      </c>
      <c r="V435" s="126">
        <f t="shared" si="113"/>
        <v>0</v>
      </c>
      <c r="W435" s="126">
        <f t="shared" si="114"/>
        <v>0</v>
      </c>
      <c r="X435" s="126">
        <f t="shared" si="115"/>
        <v>0</v>
      </c>
      <c r="Y435" s="126">
        <f t="shared" si="116"/>
        <v>0</v>
      </c>
      <c r="Z435" s="126">
        <f t="shared" si="117"/>
        <v>0</v>
      </c>
      <c r="AA435" s="126">
        <f t="shared" si="118"/>
        <v>0</v>
      </c>
      <c r="AB435" s="126">
        <f t="shared" si="119"/>
        <v>0</v>
      </c>
      <c r="AC435" s="126">
        <f t="shared" si="120"/>
        <v>0</v>
      </c>
      <c r="AD435" s="126">
        <f t="shared" si="121"/>
        <v>0</v>
      </c>
      <c r="AE435" s="126">
        <f t="shared" si="122"/>
        <v>1</v>
      </c>
      <c r="AF435" s="125"/>
      <c r="AG435" s="125"/>
      <c r="AH435" s="125">
        <f t="shared" si="123"/>
        <v>1</v>
      </c>
      <c r="AI435" s="125">
        <f t="shared" si="124"/>
        <v>1</v>
      </c>
      <c r="AJ435" s="125" t="str">
        <f t="shared" si="125"/>
        <v>Correct</v>
      </c>
      <c r="AK435" s="125"/>
      <c r="AL435" s="115" t="s">
        <v>83</v>
      </c>
      <c r="AM435" s="115">
        <v>29</v>
      </c>
      <c r="AN435" s="115" t="s">
        <v>181</v>
      </c>
      <c r="AO435" s="115" t="s">
        <v>239</v>
      </c>
      <c r="AP435" s="115" t="s">
        <v>85</v>
      </c>
      <c r="AQ435" s="115" t="s">
        <v>91</v>
      </c>
      <c r="AR435" s="115" t="s">
        <v>137</v>
      </c>
      <c r="AS435" s="115" t="s">
        <v>100</v>
      </c>
      <c r="AT435" s="115" t="s">
        <v>89</v>
      </c>
      <c r="AU435" s="115" t="s">
        <v>90</v>
      </c>
      <c r="AV435" s="115" t="s">
        <v>91</v>
      </c>
      <c r="AW435" s="115" t="s">
        <v>91</v>
      </c>
    </row>
    <row r="436" spans="1:49">
      <c r="A436" s="115">
        <v>7020563481</v>
      </c>
      <c r="O436" s="125"/>
      <c r="P436" s="125">
        <f t="shared" si="108"/>
        <v>0</v>
      </c>
      <c r="Q436" s="130" t="e">
        <f t="shared" si="109"/>
        <v>#DIV/0!</v>
      </c>
      <c r="R436" s="125"/>
      <c r="S436" s="125">
        <f t="shared" si="110"/>
        <v>0</v>
      </c>
      <c r="T436" s="125">
        <f t="shared" si="111"/>
        <v>0</v>
      </c>
      <c r="U436" s="125">
        <f t="shared" si="112"/>
        <v>0</v>
      </c>
      <c r="V436" s="126">
        <f t="shared" si="113"/>
        <v>0</v>
      </c>
      <c r="W436" s="126">
        <f t="shared" si="114"/>
        <v>0</v>
      </c>
      <c r="X436" s="126">
        <f t="shared" si="115"/>
        <v>0</v>
      </c>
      <c r="Y436" s="126">
        <f t="shared" si="116"/>
        <v>0</v>
      </c>
      <c r="Z436" s="126">
        <f t="shared" si="117"/>
        <v>0</v>
      </c>
      <c r="AA436" s="126">
        <f t="shared" si="118"/>
        <v>0</v>
      </c>
      <c r="AB436" s="126">
        <f t="shared" si="119"/>
        <v>0</v>
      </c>
      <c r="AC436" s="126">
        <f t="shared" si="120"/>
        <v>0</v>
      </c>
      <c r="AD436" s="126">
        <f t="shared" si="121"/>
        <v>0</v>
      </c>
      <c r="AE436" s="126">
        <f t="shared" si="122"/>
        <v>0</v>
      </c>
      <c r="AF436" s="125"/>
      <c r="AG436" s="125"/>
      <c r="AH436" s="125">
        <f t="shared" si="123"/>
        <v>0</v>
      </c>
      <c r="AI436" s="125">
        <f t="shared" si="124"/>
        <v>0</v>
      </c>
      <c r="AJ436" s="125" t="str">
        <f t="shared" si="125"/>
        <v>Correct</v>
      </c>
      <c r="AK436" s="125"/>
      <c r="AL436" s="115" t="s">
        <v>83</v>
      </c>
      <c r="AM436" s="115">
        <v>79</v>
      </c>
      <c r="AN436" s="115" t="s">
        <v>181</v>
      </c>
      <c r="AO436" s="115" t="s">
        <v>208</v>
      </c>
      <c r="AP436" s="115" t="s">
        <v>85</v>
      </c>
      <c r="AQ436" s="115" t="s">
        <v>86</v>
      </c>
      <c r="AR436" s="115" t="s">
        <v>87</v>
      </c>
      <c r="AS436" s="115" t="s">
        <v>101</v>
      </c>
      <c r="AT436" s="115" t="s">
        <v>94</v>
      </c>
      <c r="AU436" s="115" t="s">
        <v>106</v>
      </c>
      <c r="AV436" s="115" t="s">
        <v>91</v>
      </c>
      <c r="AW436" s="115" t="s">
        <v>91</v>
      </c>
    </row>
    <row r="437" spans="1:49">
      <c r="A437" s="115">
        <v>6984052193</v>
      </c>
      <c r="N437" s="115" t="s">
        <v>30</v>
      </c>
      <c r="O437" s="125"/>
      <c r="P437" s="125">
        <f t="shared" si="108"/>
        <v>1</v>
      </c>
      <c r="Q437" s="130">
        <f t="shared" si="109"/>
        <v>3</v>
      </c>
      <c r="R437" s="125"/>
      <c r="S437" s="125">
        <f t="shared" si="110"/>
        <v>0</v>
      </c>
      <c r="T437" s="125">
        <f t="shared" si="111"/>
        <v>0</v>
      </c>
      <c r="U437" s="125">
        <f t="shared" si="112"/>
        <v>0</v>
      </c>
      <c r="V437" s="126">
        <f t="shared" si="113"/>
        <v>0</v>
      </c>
      <c r="W437" s="126">
        <f t="shared" si="114"/>
        <v>0</v>
      </c>
      <c r="X437" s="126">
        <f t="shared" si="115"/>
        <v>0</v>
      </c>
      <c r="Y437" s="126">
        <f t="shared" si="116"/>
        <v>0</v>
      </c>
      <c r="Z437" s="126">
        <f t="shared" si="117"/>
        <v>0</v>
      </c>
      <c r="AA437" s="126">
        <f t="shared" si="118"/>
        <v>0</v>
      </c>
      <c r="AB437" s="126">
        <f t="shared" si="119"/>
        <v>0</v>
      </c>
      <c r="AC437" s="126">
        <f t="shared" si="120"/>
        <v>0</v>
      </c>
      <c r="AD437" s="126">
        <f t="shared" si="121"/>
        <v>0</v>
      </c>
      <c r="AE437" s="126">
        <f t="shared" si="122"/>
        <v>1</v>
      </c>
      <c r="AF437" s="125"/>
      <c r="AG437" s="125"/>
      <c r="AH437" s="125">
        <f t="shared" si="123"/>
        <v>1</v>
      </c>
      <c r="AI437" s="125">
        <f t="shared" si="124"/>
        <v>1</v>
      </c>
      <c r="AJ437" s="125" t="str">
        <f t="shared" si="125"/>
        <v>Correct</v>
      </c>
      <c r="AK437" s="125"/>
      <c r="AL437" s="115" t="s">
        <v>83</v>
      </c>
      <c r="AM437" s="115">
        <v>62</v>
      </c>
      <c r="AN437" s="115" t="s">
        <v>181</v>
      </c>
      <c r="AO437" s="115" t="s">
        <v>222</v>
      </c>
      <c r="AP437" s="115" t="s">
        <v>85</v>
      </c>
      <c r="AQ437" s="115" t="s">
        <v>86</v>
      </c>
      <c r="AR437" s="115" t="s">
        <v>87</v>
      </c>
      <c r="AS437" s="115" t="s">
        <v>101</v>
      </c>
      <c r="AT437" s="115" t="s">
        <v>111</v>
      </c>
      <c r="AU437" s="115" t="s">
        <v>90</v>
      </c>
      <c r="AV437" s="115" t="s">
        <v>91</v>
      </c>
      <c r="AW437" s="115" t="s">
        <v>91</v>
      </c>
    </row>
    <row r="438" spans="1:49">
      <c r="A438" s="115">
        <v>6988277088</v>
      </c>
      <c r="N438" s="115" t="s">
        <v>30</v>
      </c>
      <c r="O438" s="125"/>
      <c r="P438" s="125">
        <f t="shared" si="108"/>
        <v>1</v>
      </c>
      <c r="Q438" s="130">
        <f t="shared" si="109"/>
        <v>3</v>
      </c>
      <c r="R438" s="125"/>
      <c r="S438" s="125">
        <f t="shared" si="110"/>
        <v>0</v>
      </c>
      <c r="T438" s="125">
        <f t="shared" si="111"/>
        <v>0</v>
      </c>
      <c r="U438" s="125">
        <f t="shared" si="112"/>
        <v>0</v>
      </c>
      <c r="V438" s="126">
        <f t="shared" si="113"/>
        <v>0</v>
      </c>
      <c r="W438" s="126">
        <f t="shared" si="114"/>
        <v>0</v>
      </c>
      <c r="X438" s="126">
        <f t="shared" si="115"/>
        <v>0</v>
      </c>
      <c r="Y438" s="126">
        <f t="shared" si="116"/>
        <v>0</v>
      </c>
      <c r="Z438" s="126">
        <f t="shared" si="117"/>
        <v>0</v>
      </c>
      <c r="AA438" s="126">
        <f t="shared" si="118"/>
        <v>0</v>
      </c>
      <c r="AB438" s="126">
        <f t="shared" si="119"/>
        <v>0</v>
      </c>
      <c r="AC438" s="126">
        <f t="shared" si="120"/>
        <v>0</v>
      </c>
      <c r="AD438" s="126">
        <f t="shared" si="121"/>
        <v>0</v>
      </c>
      <c r="AE438" s="126">
        <f t="shared" si="122"/>
        <v>1</v>
      </c>
      <c r="AF438" s="125"/>
      <c r="AG438" s="125"/>
      <c r="AH438" s="125">
        <f t="shared" si="123"/>
        <v>1</v>
      </c>
      <c r="AI438" s="125">
        <f t="shared" si="124"/>
        <v>1</v>
      </c>
      <c r="AJ438" s="125" t="str">
        <f t="shared" si="125"/>
        <v>Correct</v>
      </c>
      <c r="AK438" s="125"/>
      <c r="AL438" s="115" t="s">
        <v>99</v>
      </c>
      <c r="AM438" s="115">
        <v>57</v>
      </c>
      <c r="AN438" s="115" t="s">
        <v>84</v>
      </c>
      <c r="AO438" s="115" t="s">
        <v>135</v>
      </c>
      <c r="AP438" s="115" t="s">
        <v>85</v>
      </c>
      <c r="AQ438" s="115" t="s">
        <v>86</v>
      </c>
      <c r="AR438" s="115" t="s">
        <v>87</v>
      </c>
      <c r="AS438" s="115" t="s">
        <v>100</v>
      </c>
      <c r="AT438" s="115" t="s">
        <v>89</v>
      </c>
      <c r="AU438" s="115" t="s">
        <v>113</v>
      </c>
      <c r="AV438" s="115" t="s">
        <v>91</v>
      </c>
      <c r="AW438" s="115" t="s">
        <v>91</v>
      </c>
    </row>
    <row r="439" spans="1:49">
      <c r="A439" s="115">
        <v>7044854212</v>
      </c>
      <c r="O439" s="125"/>
      <c r="P439" s="125">
        <f t="shared" si="108"/>
        <v>0</v>
      </c>
      <c r="Q439" s="130" t="e">
        <f t="shared" si="109"/>
        <v>#DIV/0!</v>
      </c>
      <c r="R439" s="125"/>
      <c r="S439" s="125">
        <f t="shared" si="110"/>
        <v>0</v>
      </c>
      <c r="T439" s="125">
        <f t="shared" si="111"/>
        <v>0</v>
      </c>
      <c r="U439" s="125">
        <f t="shared" si="112"/>
        <v>0</v>
      </c>
      <c r="V439" s="126">
        <f t="shared" si="113"/>
        <v>0</v>
      </c>
      <c r="W439" s="126">
        <f t="shared" si="114"/>
        <v>0</v>
      </c>
      <c r="X439" s="126">
        <f t="shared" si="115"/>
        <v>0</v>
      </c>
      <c r="Y439" s="126">
        <f t="shared" si="116"/>
        <v>0</v>
      </c>
      <c r="Z439" s="126">
        <f t="shared" si="117"/>
        <v>0</v>
      </c>
      <c r="AA439" s="126">
        <f t="shared" si="118"/>
        <v>0</v>
      </c>
      <c r="AB439" s="126">
        <f t="shared" si="119"/>
        <v>0</v>
      </c>
      <c r="AC439" s="126">
        <f t="shared" si="120"/>
        <v>0</v>
      </c>
      <c r="AD439" s="126">
        <f t="shared" si="121"/>
        <v>0</v>
      </c>
      <c r="AE439" s="126">
        <f t="shared" si="122"/>
        <v>0</v>
      </c>
      <c r="AF439" s="125"/>
      <c r="AG439" s="125"/>
      <c r="AH439" s="125">
        <f t="shared" si="123"/>
        <v>0</v>
      </c>
      <c r="AI439" s="125">
        <f t="shared" si="124"/>
        <v>0</v>
      </c>
      <c r="AJ439" s="125" t="str">
        <f t="shared" si="125"/>
        <v>Correct</v>
      </c>
      <c r="AK439" s="125"/>
      <c r="AL439" s="115" t="s">
        <v>83</v>
      </c>
      <c r="AM439" s="115">
        <v>47</v>
      </c>
      <c r="AN439" s="115" t="s">
        <v>84</v>
      </c>
      <c r="AO439" s="115" t="s">
        <v>133</v>
      </c>
      <c r="AP439" s="115" t="s">
        <v>92</v>
      </c>
      <c r="AS439" s="115" t="s">
        <v>96</v>
      </c>
      <c r="AT439" s="115" t="s">
        <v>89</v>
      </c>
      <c r="AU439" s="115" t="s">
        <v>113</v>
      </c>
      <c r="AV439" s="115" t="s">
        <v>91</v>
      </c>
    </row>
    <row r="440" spans="1:49">
      <c r="A440" s="115">
        <v>7020571607</v>
      </c>
      <c r="O440" s="125"/>
      <c r="P440" s="125">
        <f t="shared" si="108"/>
        <v>0</v>
      </c>
      <c r="Q440" s="130" t="e">
        <f t="shared" si="109"/>
        <v>#DIV/0!</v>
      </c>
      <c r="R440" s="125"/>
      <c r="S440" s="125">
        <f t="shared" si="110"/>
        <v>0</v>
      </c>
      <c r="T440" s="125">
        <f t="shared" si="111"/>
        <v>0</v>
      </c>
      <c r="U440" s="125">
        <f t="shared" si="112"/>
        <v>0</v>
      </c>
      <c r="V440" s="126">
        <f t="shared" si="113"/>
        <v>0</v>
      </c>
      <c r="W440" s="126">
        <f t="shared" si="114"/>
        <v>0</v>
      </c>
      <c r="X440" s="126">
        <f t="shared" si="115"/>
        <v>0</v>
      </c>
      <c r="Y440" s="126">
        <f t="shared" si="116"/>
        <v>0</v>
      </c>
      <c r="Z440" s="126">
        <f t="shared" si="117"/>
        <v>0</v>
      </c>
      <c r="AA440" s="126">
        <f t="shared" si="118"/>
        <v>0</v>
      </c>
      <c r="AB440" s="126">
        <f t="shared" si="119"/>
        <v>0</v>
      </c>
      <c r="AC440" s="126">
        <f t="shared" si="120"/>
        <v>0</v>
      </c>
      <c r="AD440" s="126">
        <f t="shared" si="121"/>
        <v>0</v>
      </c>
      <c r="AE440" s="126">
        <f t="shared" si="122"/>
        <v>0</v>
      </c>
      <c r="AF440" s="125"/>
      <c r="AG440" s="125"/>
      <c r="AH440" s="125">
        <f t="shared" si="123"/>
        <v>0</v>
      </c>
      <c r="AI440" s="125">
        <f t="shared" si="124"/>
        <v>0</v>
      </c>
      <c r="AJ440" s="125" t="str">
        <f t="shared" si="125"/>
        <v>Correct</v>
      </c>
      <c r="AK440" s="125"/>
      <c r="AL440" s="115" t="s">
        <v>99</v>
      </c>
      <c r="AM440" s="115">
        <v>29</v>
      </c>
      <c r="AN440" s="115" t="s">
        <v>84</v>
      </c>
      <c r="AO440" s="115" t="s">
        <v>135</v>
      </c>
      <c r="AQ440" s="115" t="s">
        <v>91</v>
      </c>
      <c r="AR440" s="115" t="s">
        <v>108</v>
      </c>
      <c r="AS440" s="115" t="s">
        <v>93</v>
      </c>
      <c r="AT440" s="115" t="s">
        <v>105</v>
      </c>
      <c r="AU440" s="115" t="s">
        <v>113</v>
      </c>
      <c r="AV440" s="115" t="s">
        <v>91</v>
      </c>
      <c r="AW440" s="115" t="s">
        <v>91</v>
      </c>
    </row>
    <row r="441" spans="1:49">
      <c r="A441" s="115">
        <v>7011087608</v>
      </c>
      <c r="D441" s="115" t="s">
        <v>20</v>
      </c>
      <c r="I441" s="115" t="s">
        <v>25</v>
      </c>
      <c r="O441" s="125"/>
      <c r="P441" s="125">
        <f t="shared" si="108"/>
        <v>2</v>
      </c>
      <c r="Q441" s="130">
        <f t="shared" si="109"/>
        <v>1.5</v>
      </c>
      <c r="R441" s="125"/>
      <c r="S441" s="125">
        <f t="shared" si="110"/>
        <v>0</v>
      </c>
      <c r="T441" s="125">
        <f t="shared" si="111"/>
        <v>0</v>
      </c>
      <c r="U441" s="125">
        <f t="shared" si="112"/>
        <v>1</v>
      </c>
      <c r="V441" s="126">
        <f t="shared" si="113"/>
        <v>0</v>
      </c>
      <c r="W441" s="126">
        <f t="shared" si="114"/>
        <v>0</v>
      </c>
      <c r="X441" s="126">
        <f t="shared" si="115"/>
        <v>0</v>
      </c>
      <c r="Y441" s="126">
        <f t="shared" si="116"/>
        <v>0</v>
      </c>
      <c r="Z441" s="126">
        <f t="shared" si="117"/>
        <v>1</v>
      </c>
      <c r="AA441" s="126">
        <f t="shared" si="118"/>
        <v>0</v>
      </c>
      <c r="AB441" s="126">
        <f t="shared" si="119"/>
        <v>0</v>
      </c>
      <c r="AC441" s="126">
        <f t="shared" si="120"/>
        <v>0</v>
      </c>
      <c r="AD441" s="126">
        <f t="shared" si="121"/>
        <v>0</v>
      </c>
      <c r="AE441" s="126">
        <f t="shared" si="122"/>
        <v>0</v>
      </c>
      <c r="AF441" s="125"/>
      <c r="AG441" s="125"/>
      <c r="AH441" s="125">
        <f t="shared" si="123"/>
        <v>2</v>
      </c>
      <c r="AI441" s="125">
        <f t="shared" si="124"/>
        <v>2</v>
      </c>
      <c r="AJ441" s="125" t="str">
        <f t="shared" si="125"/>
        <v>Correct</v>
      </c>
      <c r="AK441" s="125"/>
      <c r="AL441" s="115" t="s">
        <v>83</v>
      </c>
      <c r="AM441" s="115">
        <v>35</v>
      </c>
      <c r="AN441" s="115" t="s">
        <v>84</v>
      </c>
      <c r="AO441" s="115" t="s">
        <v>471</v>
      </c>
      <c r="AQ441" s="115" t="s">
        <v>91</v>
      </c>
      <c r="AS441" s="115" t="s">
        <v>101</v>
      </c>
      <c r="AT441" s="115" t="s">
        <v>89</v>
      </c>
      <c r="AU441" s="115" t="s">
        <v>90</v>
      </c>
      <c r="AV441" s="115" t="s">
        <v>91</v>
      </c>
      <c r="AW441" s="115" t="s">
        <v>91</v>
      </c>
    </row>
    <row r="442" spans="1:49">
      <c r="A442" s="115">
        <v>7020343435</v>
      </c>
      <c r="K442" s="115" t="s">
        <v>27</v>
      </c>
      <c r="L442" s="115" t="s">
        <v>28</v>
      </c>
      <c r="O442" s="125"/>
      <c r="P442" s="125">
        <f t="shared" si="108"/>
        <v>2</v>
      </c>
      <c r="Q442" s="130">
        <f t="shared" si="109"/>
        <v>1.5</v>
      </c>
      <c r="R442" s="125"/>
      <c r="S442" s="125">
        <f t="shared" si="110"/>
        <v>0</v>
      </c>
      <c r="T442" s="125">
        <f t="shared" si="111"/>
        <v>0</v>
      </c>
      <c r="U442" s="125">
        <f t="shared" si="112"/>
        <v>0</v>
      </c>
      <c r="V442" s="126">
        <f t="shared" si="113"/>
        <v>0</v>
      </c>
      <c r="W442" s="126">
        <f t="shared" si="114"/>
        <v>0</v>
      </c>
      <c r="X442" s="126">
        <f t="shared" si="115"/>
        <v>0</v>
      </c>
      <c r="Y442" s="126">
        <f t="shared" si="116"/>
        <v>0</v>
      </c>
      <c r="Z442" s="126">
        <f t="shared" si="117"/>
        <v>0</v>
      </c>
      <c r="AA442" s="126">
        <f t="shared" si="118"/>
        <v>0</v>
      </c>
      <c r="AB442" s="126">
        <f t="shared" si="119"/>
        <v>1</v>
      </c>
      <c r="AC442" s="126">
        <f t="shared" si="120"/>
        <v>1</v>
      </c>
      <c r="AD442" s="126">
        <f t="shared" si="121"/>
        <v>0</v>
      </c>
      <c r="AE442" s="126">
        <f t="shared" si="122"/>
        <v>0</v>
      </c>
      <c r="AF442" s="125"/>
      <c r="AG442" s="125"/>
      <c r="AH442" s="125">
        <f t="shared" si="123"/>
        <v>2</v>
      </c>
      <c r="AI442" s="125">
        <f t="shared" si="124"/>
        <v>2</v>
      </c>
      <c r="AJ442" s="125" t="str">
        <f t="shared" si="125"/>
        <v>Correct</v>
      </c>
      <c r="AK442" s="125"/>
      <c r="AL442" s="115" t="s">
        <v>83</v>
      </c>
      <c r="AM442" s="115">
        <v>36</v>
      </c>
      <c r="AN442" s="115" t="s">
        <v>181</v>
      </c>
      <c r="AO442" s="115" t="s">
        <v>434</v>
      </c>
      <c r="AP442" s="115" t="s">
        <v>92</v>
      </c>
      <c r="AQ442" s="115" t="s">
        <v>91</v>
      </c>
      <c r="AR442" s="115" t="s">
        <v>87</v>
      </c>
      <c r="AS442" s="115" t="s">
        <v>93</v>
      </c>
      <c r="AT442" s="115" t="s">
        <v>111</v>
      </c>
      <c r="AU442" s="115" t="s">
        <v>95</v>
      </c>
      <c r="AV442" s="115" t="s">
        <v>91</v>
      </c>
      <c r="AW442" s="115" t="s">
        <v>91</v>
      </c>
    </row>
    <row r="443" spans="1:49">
      <c r="A443" s="115">
        <v>7044860409</v>
      </c>
      <c r="C443" s="115" t="s">
        <v>19</v>
      </c>
      <c r="D443" s="115" t="s">
        <v>20</v>
      </c>
      <c r="J443" s="115" t="s">
        <v>26</v>
      </c>
      <c r="O443" s="125"/>
      <c r="P443" s="125">
        <f t="shared" si="108"/>
        <v>3</v>
      </c>
      <c r="Q443" s="130">
        <f t="shared" si="109"/>
        <v>1</v>
      </c>
      <c r="R443" s="125"/>
      <c r="S443" s="125">
        <f t="shared" si="110"/>
        <v>0</v>
      </c>
      <c r="T443" s="125">
        <f t="shared" si="111"/>
        <v>1</v>
      </c>
      <c r="U443" s="125">
        <f t="shared" si="112"/>
        <v>1</v>
      </c>
      <c r="V443" s="126">
        <f t="shared" si="113"/>
        <v>0</v>
      </c>
      <c r="W443" s="126">
        <f t="shared" si="114"/>
        <v>0</v>
      </c>
      <c r="X443" s="126">
        <f t="shared" si="115"/>
        <v>0</v>
      </c>
      <c r="Y443" s="126">
        <f t="shared" si="116"/>
        <v>0</v>
      </c>
      <c r="Z443" s="126">
        <f t="shared" si="117"/>
        <v>0</v>
      </c>
      <c r="AA443" s="126">
        <f t="shared" si="118"/>
        <v>1</v>
      </c>
      <c r="AB443" s="126">
        <f t="shared" si="119"/>
        <v>0</v>
      </c>
      <c r="AC443" s="126">
        <f t="shared" si="120"/>
        <v>0</v>
      </c>
      <c r="AD443" s="126">
        <f t="shared" si="121"/>
        <v>0</v>
      </c>
      <c r="AE443" s="126">
        <f t="shared" si="122"/>
        <v>0</v>
      </c>
      <c r="AF443" s="125"/>
      <c r="AG443" s="125"/>
      <c r="AH443" s="125">
        <f t="shared" si="123"/>
        <v>3</v>
      </c>
      <c r="AI443" s="125">
        <f t="shared" si="124"/>
        <v>3</v>
      </c>
      <c r="AJ443" s="125" t="str">
        <f t="shared" si="125"/>
        <v>Correct</v>
      </c>
      <c r="AK443" s="125"/>
      <c r="AL443" s="115" t="s">
        <v>99</v>
      </c>
      <c r="AM443" s="115">
        <v>61</v>
      </c>
      <c r="AN443" s="115" t="s">
        <v>84</v>
      </c>
      <c r="AO443" s="115" t="s">
        <v>138</v>
      </c>
      <c r="AP443" s="115" t="s">
        <v>85</v>
      </c>
      <c r="AQ443" s="115" t="s">
        <v>86</v>
      </c>
      <c r="AR443" s="115" t="s">
        <v>87</v>
      </c>
      <c r="AS443" s="115" t="s">
        <v>100</v>
      </c>
      <c r="AT443" s="115" t="s">
        <v>102</v>
      </c>
      <c r="AU443" s="115" t="s">
        <v>90</v>
      </c>
      <c r="AV443" s="115" t="s">
        <v>91</v>
      </c>
      <c r="AW443" s="115" t="s">
        <v>91</v>
      </c>
    </row>
    <row r="444" spans="1:49">
      <c r="A444" s="115">
        <v>7044855874</v>
      </c>
      <c r="C444" s="115" t="s">
        <v>19</v>
      </c>
      <c r="D444" s="115" t="s">
        <v>20</v>
      </c>
      <c r="J444" s="115" t="s">
        <v>26</v>
      </c>
      <c r="O444" s="125"/>
      <c r="P444" s="125">
        <f t="shared" si="108"/>
        <v>3</v>
      </c>
      <c r="Q444" s="130">
        <f t="shared" si="109"/>
        <v>1</v>
      </c>
      <c r="R444" s="125"/>
      <c r="S444" s="125">
        <f t="shared" si="110"/>
        <v>0</v>
      </c>
      <c r="T444" s="125">
        <f t="shared" si="111"/>
        <v>1</v>
      </c>
      <c r="U444" s="125">
        <f t="shared" si="112"/>
        <v>1</v>
      </c>
      <c r="V444" s="126">
        <f t="shared" si="113"/>
        <v>0</v>
      </c>
      <c r="W444" s="126">
        <f t="shared" si="114"/>
        <v>0</v>
      </c>
      <c r="X444" s="126">
        <f t="shared" si="115"/>
        <v>0</v>
      </c>
      <c r="Y444" s="126">
        <f t="shared" si="116"/>
        <v>0</v>
      </c>
      <c r="Z444" s="126">
        <f t="shared" si="117"/>
        <v>0</v>
      </c>
      <c r="AA444" s="126">
        <f t="shared" si="118"/>
        <v>1</v>
      </c>
      <c r="AB444" s="126">
        <f t="shared" si="119"/>
        <v>0</v>
      </c>
      <c r="AC444" s="126">
        <f t="shared" si="120"/>
        <v>0</v>
      </c>
      <c r="AD444" s="126">
        <f t="shared" si="121"/>
        <v>0</v>
      </c>
      <c r="AE444" s="126">
        <f t="shared" si="122"/>
        <v>0</v>
      </c>
      <c r="AF444" s="125"/>
      <c r="AG444" s="125"/>
      <c r="AH444" s="125">
        <f t="shared" si="123"/>
        <v>3</v>
      </c>
      <c r="AI444" s="125">
        <f t="shared" si="124"/>
        <v>3</v>
      </c>
      <c r="AJ444" s="125" t="str">
        <f t="shared" si="125"/>
        <v>Correct</v>
      </c>
      <c r="AK444" s="125"/>
      <c r="AL444" s="115" t="s">
        <v>99</v>
      </c>
      <c r="AM444" s="115">
        <v>78</v>
      </c>
      <c r="AN444" s="115" t="s">
        <v>84</v>
      </c>
      <c r="AO444" s="115" t="s">
        <v>492</v>
      </c>
      <c r="AP444" s="115" t="s">
        <v>85</v>
      </c>
      <c r="AQ444" s="115" t="s">
        <v>86</v>
      </c>
      <c r="AR444" s="115" t="s">
        <v>87</v>
      </c>
      <c r="AS444" s="115" t="s">
        <v>88</v>
      </c>
      <c r="AT444" s="115" t="s">
        <v>120</v>
      </c>
      <c r="AU444" s="115" t="s">
        <v>90</v>
      </c>
      <c r="AV444" s="115" t="s">
        <v>91</v>
      </c>
      <c r="AW444" s="115" t="s">
        <v>86</v>
      </c>
    </row>
    <row r="445" spans="1:49">
      <c r="A445" s="115">
        <v>7011001992</v>
      </c>
      <c r="D445" s="115" t="s">
        <v>20</v>
      </c>
      <c r="I445" s="115" t="s">
        <v>25</v>
      </c>
      <c r="O445" s="125"/>
      <c r="P445" s="125">
        <f t="shared" si="108"/>
        <v>2</v>
      </c>
      <c r="Q445" s="130">
        <f t="shared" si="109"/>
        <v>1.5</v>
      </c>
      <c r="R445" s="125"/>
      <c r="S445" s="125">
        <f t="shared" si="110"/>
        <v>0</v>
      </c>
      <c r="T445" s="125">
        <f t="shared" si="111"/>
        <v>0</v>
      </c>
      <c r="U445" s="125">
        <f t="shared" si="112"/>
        <v>1</v>
      </c>
      <c r="V445" s="126">
        <f t="shared" si="113"/>
        <v>0</v>
      </c>
      <c r="W445" s="126">
        <f t="shared" si="114"/>
        <v>0</v>
      </c>
      <c r="X445" s="126">
        <f t="shared" si="115"/>
        <v>0</v>
      </c>
      <c r="Y445" s="126">
        <f t="shared" si="116"/>
        <v>0</v>
      </c>
      <c r="Z445" s="126">
        <f t="shared" si="117"/>
        <v>1</v>
      </c>
      <c r="AA445" s="126">
        <f t="shared" si="118"/>
        <v>0</v>
      </c>
      <c r="AB445" s="126">
        <f t="shared" si="119"/>
        <v>0</v>
      </c>
      <c r="AC445" s="126">
        <f t="shared" si="120"/>
        <v>0</v>
      </c>
      <c r="AD445" s="126">
        <f t="shared" si="121"/>
        <v>0</v>
      </c>
      <c r="AE445" s="126">
        <f t="shared" si="122"/>
        <v>0</v>
      </c>
      <c r="AF445" s="125"/>
      <c r="AG445" s="125"/>
      <c r="AH445" s="125">
        <f t="shared" si="123"/>
        <v>2</v>
      </c>
      <c r="AI445" s="125">
        <f t="shared" si="124"/>
        <v>2</v>
      </c>
      <c r="AJ445" s="125" t="str">
        <f t="shared" si="125"/>
        <v>Correct</v>
      </c>
      <c r="AK445" s="125"/>
      <c r="AL445" s="115" t="s">
        <v>83</v>
      </c>
      <c r="AM445" s="115">
        <v>62</v>
      </c>
      <c r="AN445" s="115" t="s">
        <v>432</v>
      </c>
      <c r="AP445" s="115" t="s">
        <v>85</v>
      </c>
      <c r="AQ445" s="115" t="s">
        <v>86</v>
      </c>
      <c r="AR445" s="115" t="s">
        <v>87</v>
      </c>
      <c r="AS445" s="115" t="s">
        <v>88</v>
      </c>
      <c r="AT445" s="115" t="s">
        <v>109</v>
      </c>
      <c r="AU445" s="115" t="s">
        <v>90</v>
      </c>
      <c r="AV445" s="115" t="s">
        <v>91</v>
      </c>
      <c r="AW445" s="115" t="s">
        <v>91</v>
      </c>
    </row>
    <row r="446" spans="1:49">
      <c r="A446" s="115">
        <v>5586916166</v>
      </c>
      <c r="I446" s="115" t="s">
        <v>25</v>
      </c>
      <c r="N446" s="115" t="s">
        <v>30</v>
      </c>
      <c r="O446" s="125"/>
      <c r="P446" s="125">
        <f t="shared" si="108"/>
        <v>2</v>
      </c>
      <c r="Q446" s="130">
        <f t="shared" si="109"/>
        <v>1.5</v>
      </c>
      <c r="R446" s="125"/>
      <c r="S446" s="125">
        <f t="shared" si="110"/>
        <v>0</v>
      </c>
      <c r="T446" s="125">
        <f t="shared" si="111"/>
        <v>0</v>
      </c>
      <c r="U446" s="125">
        <f t="shared" si="112"/>
        <v>0</v>
      </c>
      <c r="V446" s="126">
        <f t="shared" si="113"/>
        <v>0</v>
      </c>
      <c r="W446" s="126">
        <f t="shared" si="114"/>
        <v>0</v>
      </c>
      <c r="X446" s="126">
        <f t="shared" si="115"/>
        <v>0</v>
      </c>
      <c r="Y446" s="126">
        <f t="shared" si="116"/>
        <v>0</v>
      </c>
      <c r="Z446" s="126">
        <f t="shared" si="117"/>
        <v>1</v>
      </c>
      <c r="AA446" s="126">
        <f t="shared" si="118"/>
        <v>0</v>
      </c>
      <c r="AB446" s="126">
        <f t="shared" si="119"/>
        <v>0</v>
      </c>
      <c r="AC446" s="126">
        <f t="shared" si="120"/>
        <v>0</v>
      </c>
      <c r="AD446" s="126">
        <f t="shared" si="121"/>
        <v>0</v>
      </c>
      <c r="AE446" s="126">
        <f t="shared" si="122"/>
        <v>1</v>
      </c>
      <c r="AF446" s="125"/>
      <c r="AG446" s="125"/>
      <c r="AH446" s="125">
        <f t="shared" si="123"/>
        <v>2</v>
      </c>
      <c r="AI446" s="125">
        <f t="shared" si="124"/>
        <v>2</v>
      </c>
      <c r="AJ446" s="125" t="str">
        <f t="shared" si="125"/>
        <v>Correct</v>
      </c>
      <c r="AK446" s="125"/>
      <c r="AL446" s="115" t="s">
        <v>83</v>
      </c>
      <c r="AM446" s="115">
        <v>43</v>
      </c>
      <c r="AN446" s="115" t="s">
        <v>181</v>
      </c>
      <c r="AO446" s="115" t="s">
        <v>183</v>
      </c>
      <c r="AP446" s="115" t="s">
        <v>85</v>
      </c>
      <c r="AQ446" s="115" t="s">
        <v>86</v>
      </c>
      <c r="AR446" s="115" t="s">
        <v>87</v>
      </c>
      <c r="AS446" s="115" t="s">
        <v>100</v>
      </c>
      <c r="AT446" s="115" t="s">
        <v>89</v>
      </c>
      <c r="AU446" s="115" t="s">
        <v>90</v>
      </c>
      <c r="AV446" s="115" t="s">
        <v>91</v>
      </c>
      <c r="AW446" s="115" t="s">
        <v>91</v>
      </c>
    </row>
    <row r="447" spans="1:49">
      <c r="A447" s="115">
        <v>7011080953</v>
      </c>
      <c r="C447" s="115" t="s">
        <v>19</v>
      </c>
      <c r="D447" s="115" t="s">
        <v>20</v>
      </c>
      <c r="O447" s="125"/>
      <c r="P447" s="125">
        <f t="shared" si="108"/>
        <v>2</v>
      </c>
      <c r="Q447" s="130">
        <f t="shared" si="109"/>
        <v>1.5</v>
      </c>
      <c r="R447" s="125"/>
      <c r="S447" s="125">
        <f t="shared" si="110"/>
        <v>0</v>
      </c>
      <c r="T447" s="125">
        <f t="shared" si="111"/>
        <v>1</v>
      </c>
      <c r="U447" s="125">
        <f t="shared" si="112"/>
        <v>1</v>
      </c>
      <c r="V447" s="126">
        <f t="shared" si="113"/>
        <v>0</v>
      </c>
      <c r="W447" s="126">
        <f t="shared" si="114"/>
        <v>0</v>
      </c>
      <c r="X447" s="126">
        <f t="shared" si="115"/>
        <v>0</v>
      </c>
      <c r="Y447" s="126">
        <f t="shared" si="116"/>
        <v>0</v>
      </c>
      <c r="Z447" s="126">
        <f t="shared" si="117"/>
        <v>0</v>
      </c>
      <c r="AA447" s="126">
        <f t="shared" si="118"/>
        <v>0</v>
      </c>
      <c r="AB447" s="126">
        <f t="shared" si="119"/>
        <v>0</v>
      </c>
      <c r="AC447" s="126">
        <f t="shared" si="120"/>
        <v>0</v>
      </c>
      <c r="AD447" s="126">
        <f t="shared" si="121"/>
        <v>0</v>
      </c>
      <c r="AE447" s="126">
        <f t="shared" si="122"/>
        <v>0</v>
      </c>
      <c r="AF447" s="125"/>
      <c r="AG447" s="125"/>
      <c r="AH447" s="125">
        <f t="shared" si="123"/>
        <v>2</v>
      </c>
      <c r="AI447" s="125">
        <f t="shared" si="124"/>
        <v>2</v>
      </c>
      <c r="AJ447" s="125" t="str">
        <f t="shared" si="125"/>
        <v>Correct</v>
      </c>
      <c r="AK447" s="125"/>
      <c r="AL447" s="115" t="s">
        <v>83</v>
      </c>
      <c r="AM447" s="115">
        <v>48</v>
      </c>
      <c r="AN447" s="115" t="s">
        <v>84</v>
      </c>
      <c r="AO447" s="115" t="s">
        <v>131</v>
      </c>
      <c r="AP447" s="115" t="s">
        <v>85</v>
      </c>
      <c r="AQ447" s="115" t="s">
        <v>86</v>
      </c>
      <c r="AR447" s="115" t="s">
        <v>87</v>
      </c>
      <c r="AS447" s="115" t="s">
        <v>88</v>
      </c>
      <c r="AT447" s="115" t="s">
        <v>89</v>
      </c>
      <c r="AU447" s="115" t="s">
        <v>90</v>
      </c>
      <c r="AV447" s="115" t="s">
        <v>91</v>
      </c>
      <c r="AW447" s="115" t="s">
        <v>91</v>
      </c>
    </row>
    <row r="448" spans="1:49">
      <c r="A448" s="115">
        <v>6985113756</v>
      </c>
      <c r="D448" s="115" t="s">
        <v>20</v>
      </c>
      <c r="O448" s="125"/>
      <c r="P448" s="125">
        <f t="shared" si="108"/>
        <v>1</v>
      </c>
      <c r="Q448" s="130">
        <f t="shared" si="109"/>
        <v>3</v>
      </c>
      <c r="R448" s="125"/>
      <c r="S448" s="125">
        <f t="shared" si="110"/>
        <v>0</v>
      </c>
      <c r="T448" s="125">
        <f t="shared" si="111"/>
        <v>0</v>
      </c>
      <c r="U448" s="125">
        <f t="shared" si="112"/>
        <v>1</v>
      </c>
      <c r="V448" s="126">
        <f t="shared" si="113"/>
        <v>0</v>
      </c>
      <c r="W448" s="126">
        <f t="shared" si="114"/>
        <v>0</v>
      </c>
      <c r="X448" s="126">
        <f t="shared" si="115"/>
        <v>0</v>
      </c>
      <c r="Y448" s="126">
        <f t="shared" si="116"/>
        <v>0</v>
      </c>
      <c r="Z448" s="126">
        <f t="shared" si="117"/>
        <v>0</v>
      </c>
      <c r="AA448" s="126">
        <f t="shared" si="118"/>
        <v>0</v>
      </c>
      <c r="AB448" s="126">
        <f t="shared" si="119"/>
        <v>0</v>
      </c>
      <c r="AC448" s="126">
        <f t="shared" si="120"/>
        <v>0</v>
      </c>
      <c r="AD448" s="126">
        <f t="shared" si="121"/>
        <v>0</v>
      </c>
      <c r="AE448" s="126">
        <f t="shared" si="122"/>
        <v>0</v>
      </c>
      <c r="AF448" s="125"/>
      <c r="AG448" s="125"/>
      <c r="AH448" s="125">
        <f t="shared" si="123"/>
        <v>1</v>
      </c>
      <c r="AI448" s="125">
        <f t="shared" si="124"/>
        <v>1</v>
      </c>
      <c r="AJ448" s="125" t="str">
        <f t="shared" si="125"/>
        <v>Correct</v>
      </c>
      <c r="AK448" s="125"/>
      <c r="AL448" s="115" t="s">
        <v>83</v>
      </c>
      <c r="AM448" s="115">
        <v>61</v>
      </c>
      <c r="AN448" s="115" t="s">
        <v>181</v>
      </c>
      <c r="AO448" s="115" t="s">
        <v>190</v>
      </c>
      <c r="AP448" s="115" t="s">
        <v>85</v>
      </c>
      <c r="AQ448" s="115" t="s">
        <v>86</v>
      </c>
      <c r="AR448" s="115" t="s">
        <v>87</v>
      </c>
      <c r="AS448" s="115" t="s">
        <v>93</v>
      </c>
      <c r="AT448" s="115" t="s">
        <v>94</v>
      </c>
      <c r="AU448" s="115" t="s">
        <v>90</v>
      </c>
      <c r="AV448" s="115" t="s">
        <v>91</v>
      </c>
    </row>
    <row r="449" spans="1:49">
      <c r="A449" s="115">
        <v>7044863002</v>
      </c>
      <c r="E449" s="115" t="s">
        <v>21</v>
      </c>
      <c r="G449" s="115" t="s">
        <v>23</v>
      </c>
      <c r="K449" s="115" t="s">
        <v>27</v>
      </c>
      <c r="O449" s="125"/>
      <c r="P449" s="125">
        <f t="shared" si="108"/>
        <v>3</v>
      </c>
      <c r="Q449" s="130">
        <f t="shared" si="109"/>
        <v>1</v>
      </c>
      <c r="R449" s="125"/>
      <c r="S449" s="125">
        <f t="shared" si="110"/>
        <v>0</v>
      </c>
      <c r="T449" s="125">
        <f t="shared" si="111"/>
        <v>0</v>
      </c>
      <c r="U449" s="125">
        <f t="shared" si="112"/>
        <v>0</v>
      </c>
      <c r="V449" s="126">
        <f t="shared" si="113"/>
        <v>1</v>
      </c>
      <c r="W449" s="126">
        <f t="shared" si="114"/>
        <v>0</v>
      </c>
      <c r="X449" s="126">
        <f t="shared" si="115"/>
        <v>1</v>
      </c>
      <c r="Y449" s="126">
        <f t="shared" si="116"/>
        <v>0</v>
      </c>
      <c r="Z449" s="126">
        <f t="shared" si="117"/>
        <v>0</v>
      </c>
      <c r="AA449" s="126">
        <f t="shared" si="118"/>
        <v>0</v>
      </c>
      <c r="AB449" s="126">
        <f t="shared" si="119"/>
        <v>1</v>
      </c>
      <c r="AC449" s="126">
        <f t="shared" si="120"/>
        <v>0</v>
      </c>
      <c r="AD449" s="126">
        <f t="shared" si="121"/>
        <v>0</v>
      </c>
      <c r="AE449" s="126">
        <f t="shared" si="122"/>
        <v>0</v>
      </c>
      <c r="AF449" s="125"/>
      <c r="AG449" s="125"/>
      <c r="AH449" s="125">
        <f t="shared" si="123"/>
        <v>3</v>
      </c>
      <c r="AI449" s="125">
        <f t="shared" si="124"/>
        <v>3</v>
      </c>
      <c r="AJ449" s="125" t="str">
        <f t="shared" si="125"/>
        <v>Correct</v>
      </c>
      <c r="AK449" s="125"/>
      <c r="AL449" s="115" t="s">
        <v>99</v>
      </c>
      <c r="AM449" s="115">
        <v>72</v>
      </c>
      <c r="AN449" s="115" t="s">
        <v>181</v>
      </c>
      <c r="AO449" s="115" t="s">
        <v>190</v>
      </c>
      <c r="AP449" s="115" t="s">
        <v>85</v>
      </c>
      <c r="AR449" s="115" t="s">
        <v>87</v>
      </c>
      <c r="AS449" s="115" t="s">
        <v>96</v>
      </c>
      <c r="AT449" s="115" t="s">
        <v>94</v>
      </c>
      <c r="AU449" s="115" t="s">
        <v>106</v>
      </c>
      <c r="AV449" s="115" t="s">
        <v>117</v>
      </c>
    </row>
    <row r="450" spans="1:49">
      <c r="A450" s="115">
        <v>7010993757</v>
      </c>
      <c r="D450" s="115" t="s">
        <v>20</v>
      </c>
      <c r="J450" s="115" t="s">
        <v>26</v>
      </c>
      <c r="N450" s="115" t="s">
        <v>30</v>
      </c>
      <c r="O450" s="125"/>
      <c r="P450" s="125">
        <f t="shared" ref="P450:P513" si="126">COUNTA(B450:N450)</f>
        <v>3</v>
      </c>
      <c r="Q450" s="130">
        <f t="shared" ref="Q450:Q513" si="127">3/P450</f>
        <v>1</v>
      </c>
      <c r="R450" s="125"/>
      <c r="S450" s="125">
        <f t="shared" ref="S450:S513" si="128">IF($P450&lt;3,IF($B450=$B$1,1,0),IF($B450=$B$1,$Q450,0))</f>
        <v>0</v>
      </c>
      <c r="T450" s="125">
        <f t="shared" ref="T450:T513" si="129">IF($P450&lt;3,IF($C450=$C$1,1,0),IF($C450=$C$1,$Q450,0))</f>
        <v>0</v>
      </c>
      <c r="U450" s="125">
        <f t="shared" ref="U450:U513" si="130">IF($P450&lt;3,IF($D450=$D$1,1,0),IF($D450=$D$1,$Q450,0))</f>
        <v>1</v>
      </c>
      <c r="V450" s="126">
        <f t="shared" ref="V450:V513" si="131">IF($P450&lt;3,IF($E450=$E$1,1,0),IF($E450=$E$1,$Q450,0))</f>
        <v>0</v>
      </c>
      <c r="W450" s="126">
        <f t="shared" ref="W450:W513" si="132">IF($P450&lt;3,IF($F450=$F$1,1,0),IF($F450=$F$1,$Q450,0))</f>
        <v>0</v>
      </c>
      <c r="X450" s="126">
        <f t="shared" ref="X450:X513" si="133">IF($P450&lt;3,IF($G450=$G$1,1,0),IF($G450=$G$1,$Q450,0))</f>
        <v>0</v>
      </c>
      <c r="Y450" s="126">
        <f t="shared" ref="Y450:Y513" si="134">IF($P450&lt;3,IF($H450=$H$1,1,0),IF($H450=$H$1,$Q450,0))</f>
        <v>0</v>
      </c>
      <c r="Z450" s="126">
        <f t="shared" ref="Z450:Z513" si="135">IF($P450&lt;3,IF($I450=$I$1,1,0),IF($I450=$I$1,$Q450,0))</f>
        <v>0</v>
      </c>
      <c r="AA450" s="126">
        <f t="shared" ref="AA450:AA513" si="136">IF($P450&lt;3,IF($J450=$J$1,1,0),IF($J450=$J$1,$Q450,0))</f>
        <v>1</v>
      </c>
      <c r="AB450" s="126">
        <f t="shared" ref="AB450:AB513" si="137">IF($P450&lt;3,IF($K450=$K$1,1,0),IF($K450=$K$1,$Q450,0))</f>
        <v>0</v>
      </c>
      <c r="AC450" s="126">
        <f t="shared" ref="AC450:AC513" si="138">IF($P450&lt;3,IF($L450=$L$1,1,0),IF($L450=$L$1,$Q450,0))</f>
        <v>0</v>
      </c>
      <c r="AD450" s="126">
        <f t="shared" ref="AD450:AD513" si="139">IF($P450&lt;3,IF($M450=$M$1,1,0),IF($M450=$M$1,$Q450,0))</f>
        <v>0</v>
      </c>
      <c r="AE450" s="126">
        <f t="shared" ref="AE450:AE513" si="140">IF($P450&lt;3,IF($N450=$N$1,1,0),IF($N450=$N$1,$Q450,0))</f>
        <v>1</v>
      </c>
      <c r="AF450" s="125"/>
      <c r="AG450" s="125"/>
      <c r="AH450" s="125">
        <f t="shared" ref="AH450:AH513" si="141">SUM(S450:AE450)</f>
        <v>3</v>
      </c>
      <c r="AI450" s="125">
        <f t="shared" ref="AI450:AI513" si="142">P450</f>
        <v>3</v>
      </c>
      <c r="AJ450" s="125" t="str">
        <f t="shared" ref="AJ450:AJ513" si="143">IF(AH450=AI450,"Correct",IF(AH450=3,"Correct","Wrong"))</f>
        <v>Correct</v>
      </c>
      <c r="AK450" s="125"/>
      <c r="AL450" s="115" t="s">
        <v>83</v>
      </c>
      <c r="AN450" s="115" t="s">
        <v>84</v>
      </c>
      <c r="AO450" s="115" t="s">
        <v>127</v>
      </c>
      <c r="AP450" s="115" t="s">
        <v>85</v>
      </c>
      <c r="AQ450" s="115" t="s">
        <v>86</v>
      </c>
      <c r="AR450" s="115" t="s">
        <v>87</v>
      </c>
      <c r="AT450" s="115" t="s">
        <v>111</v>
      </c>
      <c r="AU450" s="115" t="s">
        <v>106</v>
      </c>
      <c r="AV450" s="115" t="s">
        <v>91</v>
      </c>
      <c r="AW450" s="115" t="s">
        <v>86</v>
      </c>
    </row>
    <row r="451" spans="1:49">
      <c r="A451" s="115">
        <v>7044848984</v>
      </c>
      <c r="C451" s="115" t="s">
        <v>19</v>
      </c>
      <c r="J451" s="115" t="s">
        <v>26</v>
      </c>
      <c r="O451" s="125"/>
      <c r="P451" s="125">
        <f t="shared" si="126"/>
        <v>2</v>
      </c>
      <c r="Q451" s="130">
        <f t="shared" si="127"/>
        <v>1.5</v>
      </c>
      <c r="R451" s="125"/>
      <c r="S451" s="125">
        <f t="shared" si="128"/>
        <v>0</v>
      </c>
      <c r="T451" s="125">
        <f t="shared" si="129"/>
        <v>1</v>
      </c>
      <c r="U451" s="125">
        <f t="shared" si="130"/>
        <v>0</v>
      </c>
      <c r="V451" s="126">
        <f t="shared" si="131"/>
        <v>0</v>
      </c>
      <c r="W451" s="126">
        <f t="shared" si="132"/>
        <v>0</v>
      </c>
      <c r="X451" s="126">
        <f t="shared" si="133"/>
        <v>0</v>
      </c>
      <c r="Y451" s="126">
        <f t="shared" si="134"/>
        <v>0</v>
      </c>
      <c r="Z451" s="126">
        <f t="shared" si="135"/>
        <v>0</v>
      </c>
      <c r="AA451" s="126">
        <f t="shared" si="136"/>
        <v>1</v>
      </c>
      <c r="AB451" s="126">
        <f t="shared" si="137"/>
        <v>0</v>
      </c>
      <c r="AC451" s="126">
        <f t="shared" si="138"/>
        <v>0</v>
      </c>
      <c r="AD451" s="126">
        <f t="shared" si="139"/>
        <v>0</v>
      </c>
      <c r="AE451" s="126">
        <f t="shared" si="140"/>
        <v>0</v>
      </c>
      <c r="AF451" s="125"/>
      <c r="AG451" s="125"/>
      <c r="AH451" s="125">
        <f t="shared" si="141"/>
        <v>2</v>
      </c>
      <c r="AI451" s="125">
        <f t="shared" si="142"/>
        <v>2</v>
      </c>
      <c r="AJ451" s="125" t="str">
        <f t="shared" si="143"/>
        <v>Correct</v>
      </c>
      <c r="AK451" s="125"/>
      <c r="AL451" s="115" t="s">
        <v>83</v>
      </c>
      <c r="AM451" s="115">
        <v>70</v>
      </c>
      <c r="AN451" s="115" t="s">
        <v>181</v>
      </c>
      <c r="AO451" s="115" t="s">
        <v>188</v>
      </c>
      <c r="AP451" s="115" t="s">
        <v>85</v>
      </c>
      <c r="AQ451" s="115" t="s">
        <v>86</v>
      </c>
      <c r="AR451" s="115" t="s">
        <v>87</v>
      </c>
      <c r="AS451" s="115" t="s">
        <v>100</v>
      </c>
      <c r="AT451" s="115" t="s">
        <v>89</v>
      </c>
      <c r="AU451" s="115" t="s">
        <v>90</v>
      </c>
      <c r="AV451" s="115" t="s">
        <v>91</v>
      </c>
      <c r="AW451" s="115" t="s">
        <v>91</v>
      </c>
    </row>
    <row r="452" spans="1:49">
      <c r="A452" s="115">
        <v>6984056785</v>
      </c>
      <c r="D452" s="115" t="s">
        <v>20</v>
      </c>
      <c r="H452" s="115" t="s">
        <v>24</v>
      </c>
      <c r="I452" s="115" t="s">
        <v>25</v>
      </c>
      <c r="O452" s="125"/>
      <c r="P452" s="125">
        <f t="shared" si="126"/>
        <v>3</v>
      </c>
      <c r="Q452" s="130">
        <f t="shared" si="127"/>
        <v>1</v>
      </c>
      <c r="R452" s="125"/>
      <c r="S452" s="125">
        <f t="shared" si="128"/>
        <v>0</v>
      </c>
      <c r="T452" s="125">
        <f t="shared" si="129"/>
        <v>0</v>
      </c>
      <c r="U452" s="125">
        <f t="shared" si="130"/>
        <v>1</v>
      </c>
      <c r="V452" s="126">
        <f t="shared" si="131"/>
        <v>0</v>
      </c>
      <c r="W452" s="126">
        <f t="shared" si="132"/>
        <v>0</v>
      </c>
      <c r="X452" s="126">
        <f t="shared" si="133"/>
        <v>0</v>
      </c>
      <c r="Y452" s="126">
        <f t="shared" si="134"/>
        <v>1</v>
      </c>
      <c r="Z452" s="126">
        <f t="shared" si="135"/>
        <v>1</v>
      </c>
      <c r="AA452" s="126">
        <f t="shared" si="136"/>
        <v>0</v>
      </c>
      <c r="AB452" s="126">
        <f t="shared" si="137"/>
        <v>0</v>
      </c>
      <c r="AC452" s="126">
        <f t="shared" si="138"/>
        <v>0</v>
      </c>
      <c r="AD452" s="126">
        <f t="shared" si="139"/>
        <v>0</v>
      </c>
      <c r="AE452" s="126">
        <f t="shared" si="140"/>
        <v>0</v>
      </c>
      <c r="AF452" s="125"/>
      <c r="AG452" s="125"/>
      <c r="AH452" s="125">
        <f t="shared" si="141"/>
        <v>3</v>
      </c>
      <c r="AI452" s="125">
        <f t="shared" si="142"/>
        <v>3</v>
      </c>
      <c r="AJ452" s="125" t="str">
        <f t="shared" si="143"/>
        <v>Correct</v>
      </c>
      <c r="AK452" s="125"/>
      <c r="AL452" s="115" t="s">
        <v>83</v>
      </c>
      <c r="AM452" s="115">
        <v>74</v>
      </c>
      <c r="AN452" s="115" t="s">
        <v>181</v>
      </c>
      <c r="AO452" s="115" t="s">
        <v>206</v>
      </c>
      <c r="AP452" s="115" t="s">
        <v>85</v>
      </c>
      <c r="AQ452" s="115" t="s">
        <v>86</v>
      </c>
      <c r="AR452" s="115" t="s">
        <v>87</v>
      </c>
      <c r="AS452" s="115" t="s">
        <v>104</v>
      </c>
      <c r="AT452" s="115" t="s">
        <v>112</v>
      </c>
      <c r="AU452" s="115" t="s">
        <v>106</v>
      </c>
      <c r="AV452" s="115" t="s">
        <v>91</v>
      </c>
      <c r="AW452" s="115" t="s">
        <v>86</v>
      </c>
    </row>
    <row r="453" spans="1:49">
      <c r="A453" s="115">
        <v>7011315518</v>
      </c>
      <c r="C453" s="115" t="s">
        <v>19</v>
      </c>
      <c r="D453" s="115" t="s">
        <v>20</v>
      </c>
      <c r="M453" s="115" t="s">
        <v>29</v>
      </c>
      <c r="O453" s="125"/>
      <c r="P453" s="125">
        <f t="shared" si="126"/>
        <v>3</v>
      </c>
      <c r="Q453" s="130">
        <f t="shared" si="127"/>
        <v>1</v>
      </c>
      <c r="R453" s="125"/>
      <c r="S453" s="125">
        <f t="shared" si="128"/>
        <v>0</v>
      </c>
      <c r="T453" s="125">
        <f t="shared" si="129"/>
        <v>1</v>
      </c>
      <c r="U453" s="125">
        <f t="shared" si="130"/>
        <v>1</v>
      </c>
      <c r="V453" s="126">
        <f t="shared" si="131"/>
        <v>0</v>
      </c>
      <c r="W453" s="126">
        <f t="shared" si="132"/>
        <v>0</v>
      </c>
      <c r="X453" s="126">
        <f t="shared" si="133"/>
        <v>0</v>
      </c>
      <c r="Y453" s="126">
        <f t="shared" si="134"/>
        <v>0</v>
      </c>
      <c r="Z453" s="126">
        <f t="shared" si="135"/>
        <v>0</v>
      </c>
      <c r="AA453" s="126">
        <f t="shared" si="136"/>
        <v>0</v>
      </c>
      <c r="AB453" s="126">
        <f t="shared" si="137"/>
        <v>0</v>
      </c>
      <c r="AC453" s="126">
        <f t="shared" si="138"/>
        <v>0</v>
      </c>
      <c r="AD453" s="126">
        <f t="shared" si="139"/>
        <v>1</v>
      </c>
      <c r="AE453" s="126">
        <f t="shared" si="140"/>
        <v>0</v>
      </c>
      <c r="AF453" s="125"/>
      <c r="AG453" s="125"/>
      <c r="AH453" s="125">
        <f t="shared" si="141"/>
        <v>3</v>
      </c>
      <c r="AI453" s="125">
        <f t="shared" si="142"/>
        <v>3</v>
      </c>
      <c r="AJ453" s="125" t="str">
        <f t="shared" si="143"/>
        <v>Correct</v>
      </c>
      <c r="AK453" s="125"/>
      <c r="AL453" s="115" t="s">
        <v>99</v>
      </c>
      <c r="AM453" s="115">
        <v>78</v>
      </c>
      <c r="AN453" s="115" t="s">
        <v>181</v>
      </c>
      <c r="AO453" s="115" t="s">
        <v>208</v>
      </c>
      <c r="AP453" s="115" t="s">
        <v>85</v>
      </c>
      <c r="AR453" s="115" t="s">
        <v>87</v>
      </c>
      <c r="AU453" s="115" t="s">
        <v>106</v>
      </c>
      <c r="AV453" s="115" t="s">
        <v>91</v>
      </c>
      <c r="AW453" s="115" t="s">
        <v>91</v>
      </c>
    </row>
    <row r="454" spans="1:49">
      <c r="A454" s="115">
        <v>7044860127</v>
      </c>
      <c r="C454" s="115" t="s">
        <v>19</v>
      </c>
      <c r="O454" s="125"/>
      <c r="P454" s="125">
        <f t="shared" si="126"/>
        <v>1</v>
      </c>
      <c r="Q454" s="130">
        <f t="shared" si="127"/>
        <v>3</v>
      </c>
      <c r="R454" s="125"/>
      <c r="S454" s="125">
        <f t="shared" si="128"/>
        <v>0</v>
      </c>
      <c r="T454" s="125">
        <f t="shared" si="129"/>
        <v>1</v>
      </c>
      <c r="U454" s="125">
        <f t="shared" si="130"/>
        <v>0</v>
      </c>
      <c r="V454" s="126">
        <f t="shared" si="131"/>
        <v>0</v>
      </c>
      <c r="W454" s="126">
        <f t="shared" si="132"/>
        <v>0</v>
      </c>
      <c r="X454" s="126">
        <f t="shared" si="133"/>
        <v>0</v>
      </c>
      <c r="Y454" s="126">
        <f t="shared" si="134"/>
        <v>0</v>
      </c>
      <c r="Z454" s="126">
        <f t="shared" si="135"/>
        <v>0</v>
      </c>
      <c r="AA454" s="126">
        <f t="shared" si="136"/>
        <v>0</v>
      </c>
      <c r="AB454" s="126">
        <f t="shared" si="137"/>
        <v>0</v>
      </c>
      <c r="AC454" s="126">
        <f t="shared" si="138"/>
        <v>0</v>
      </c>
      <c r="AD454" s="126">
        <f t="shared" si="139"/>
        <v>0</v>
      </c>
      <c r="AE454" s="126">
        <f t="shared" si="140"/>
        <v>0</v>
      </c>
      <c r="AF454" s="125"/>
      <c r="AG454" s="125"/>
      <c r="AH454" s="125">
        <f t="shared" si="141"/>
        <v>1</v>
      </c>
      <c r="AI454" s="125">
        <f t="shared" si="142"/>
        <v>1</v>
      </c>
      <c r="AJ454" s="125" t="str">
        <f t="shared" si="143"/>
        <v>Correct</v>
      </c>
      <c r="AK454" s="125"/>
      <c r="AL454" s="115" t="s">
        <v>99</v>
      </c>
      <c r="AM454" s="115">
        <v>78</v>
      </c>
      <c r="AN454" s="115" t="s">
        <v>84</v>
      </c>
      <c r="AO454" s="115" t="s">
        <v>138</v>
      </c>
      <c r="AP454" s="115" t="s">
        <v>85</v>
      </c>
      <c r="AS454" s="115" t="s">
        <v>101</v>
      </c>
      <c r="AU454" s="115" t="s">
        <v>90</v>
      </c>
      <c r="AV454" s="115" t="s">
        <v>91</v>
      </c>
      <c r="AW454" s="115" t="s">
        <v>91</v>
      </c>
    </row>
    <row r="455" spans="1:49">
      <c r="A455" s="115">
        <v>7044859540</v>
      </c>
      <c r="C455" s="115" t="s">
        <v>19</v>
      </c>
      <c r="N455" s="115" t="s">
        <v>30</v>
      </c>
      <c r="O455" s="125"/>
      <c r="P455" s="125">
        <f t="shared" si="126"/>
        <v>2</v>
      </c>
      <c r="Q455" s="130">
        <f t="shared" si="127"/>
        <v>1.5</v>
      </c>
      <c r="R455" s="125"/>
      <c r="S455" s="125">
        <f t="shared" si="128"/>
        <v>0</v>
      </c>
      <c r="T455" s="125">
        <f t="shared" si="129"/>
        <v>1</v>
      </c>
      <c r="U455" s="125">
        <f t="shared" si="130"/>
        <v>0</v>
      </c>
      <c r="V455" s="126">
        <f t="shared" si="131"/>
        <v>0</v>
      </c>
      <c r="W455" s="126">
        <f t="shared" si="132"/>
        <v>0</v>
      </c>
      <c r="X455" s="126">
        <f t="shared" si="133"/>
        <v>0</v>
      </c>
      <c r="Y455" s="126">
        <f t="shared" si="134"/>
        <v>0</v>
      </c>
      <c r="Z455" s="126">
        <f t="shared" si="135"/>
        <v>0</v>
      </c>
      <c r="AA455" s="126">
        <f t="shared" si="136"/>
        <v>0</v>
      </c>
      <c r="AB455" s="126">
        <f t="shared" si="137"/>
        <v>0</v>
      </c>
      <c r="AC455" s="126">
        <f t="shared" si="138"/>
        <v>0</v>
      </c>
      <c r="AD455" s="126">
        <f t="shared" si="139"/>
        <v>0</v>
      </c>
      <c r="AE455" s="126">
        <f t="shared" si="140"/>
        <v>1</v>
      </c>
      <c r="AF455" s="125"/>
      <c r="AG455" s="125"/>
      <c r="AH455" s="125">
        <f t="shared" si="141"/>
        <v>2</v>
      </c>
      <c r="AI455" s="125">
        <f t="shared" si="142"/>
        <v>2</v>
      </c>
      <c r="AJ455" s="125" t="str">
        <f t="shared" si="143"/>
        <v>Correct</v>
      </c>
      <c r="AK455" s="125"/>
      <c r="AL455" s="115" t="s">
        <v>99</v>
      </c>
      <c r="AM455" s="115">
        <v>68</v>
      </c>
      <c r="AN455" s="115" t="s">
        <v>181</v>
      </c>
      <c r="AO455" s="115" t="s">
        <v>227</v>
      </c>
      <c r="AP455" s="115" t="s">
        <v>85</v>
      </c>
      <c r="AQ455" s="115" t="s">
        <v>86</v>
      </c>
      <c r="AR455" s="115" t="s">
        <v>87</v>
      </c>
      <c r="AS455" s="115" t="s">
        <v>101</v>
      </c>
      <c r="AT455" s="115" t="s">
        <v>111</v>
      </c>
      <c r="AU455" s="115" t="s">
        <v>106</v>
      </c>
      <c r="AV455" s="115" t="s">
        <v>91</v>
      </c>
      <c r="AW455" s="115" t="s">
        <v>91</v>
      </c>
    </row>
    <row r="456" spans="1:49">
      <c r="A456" s="115">
        <v>6985462490</v>
      </c>
      <c r="O456" s="125"/>
      <c r="P456" s="125">
        <f t="shared" si="126"/>
        <v>0</v>
      </c>
      <c r="Q456" s="130" t="e">
        <f t="shared" si="127"/>
        <v>#DIV/0!</v>
      </c>
      <c r="R456" s="125"/>
      <c r="S456" s="125">
        <f t="shared" si="128"/>
        <v>0</v>
      </c>
      <c r="T456" s="125">
        <f t="shared" si="129"/>
        <v>0</v>
      </c>
      <c r="U456" s="125">
        <f t="shared" si="130"/>
        <v>0</v>
      </c>
      <c r="V456" s="126">
        <f t="shared" si="131"/>
        <v>0</v>
      </c>
      <c r="W456" s="126">
        <f t="shared" si="132"/>
        <v>0</v>
      </c>
      <c r="X456" s="126">
        <f t="shared" si="133"/>
        <v>0</v>
      </c>
      <c r="Y456" s="126">
        <f t="shared" si="134"/>
        <v>0</v>
      </c>
      <c r="Z456" s="126">
        <f t="shared" si="135"/>
        <v>0</v>
      </c>
      <c r="AA456" s="126">
        <f t="shared" si="136"/>
        <v>0</v>
      </c>
      <c r="AB456" s="126">
        <f t="shared" si="137"/>
        <v>0</v>
      </c>
      <c r="AC456" s="126">
        <f t="shared" si="138"/>
        <v>0</v>
      </c>
      <c r="AD456" s="126">
        <f t="shared" si="139"/>
        <v>0</v>
      </c>
      <c r="AE456" s="126">
        <f t="shared" si="140"/>
        <v>0</v>
      </c>
      <c r="AF456" s="125"/>
      <c r="AG456" s="125"/>
      <c r="AH456" s="125">
        <f t="shared" si="141"/>
        <v>0</v>
      </c>
      <c r="AI456" s="125">
        <f t="shared" si="142"/>
        <v>0</v>
      </c>
      <c r="AJ456" s="125" t="str">
        <f t="shared" si="143"/>
        <v>Correct</v>
      </c>
      <c r="AK456" s="125"/>
      <c r="AL456" s="115" t="s">
        <v>99</v>
      </c>
      <c r="AM456" s="115">
        <v>69</v>
      </c>
      <c r="AN456" s="115" t="s">
        <v>181</v>
      </c>
      <c r="AO456" s="115" t="s">
        <v>221</v>
      </c>
      <c r="AP456" s="115" t="s">
        <v>85</v>
      </c>
      <c r="AS456" s="115" t="s">
        <v>88</v>
      </c>
      <c r="AT456" s="115" t="s">
        <v>111</v>
      </c>
      <c r="AU456" s="115" t="s">
        <v>113</v>
      </c>
      <c r="AV456" s="115" t="s">
        <v>91</v>
      </c>
      <c r="AW456" s="115" t="s">
        <v>91</v>
      </c>
    </row>
    <row r="457" spans="1:49">
      <c r="A457" s="115">
        <v>7011087933</v>
      </c>
      <c r="I457" s="115" t="s">
        <v>25</v>
      </c>
      <c r="J457" s="115" t="s">
        <v>26</v>
      </c>
      <c r="N457" s="115" t="s">
        <v>30</v>
      </c>
      <c r="O457" s="125"/>
      <c r="P457" s="125">
        <f t="shared" si="126"/>
        <v>3</v>
      </c>
      <c r="Q457" s="130">
        <f t="shared" si="127"/>
        <v>1</v>
      </c>
      <c r="R457" s="125"/>
      <c r="S457" s="125">
        <f t="shared" si="128"/>
        <v>0</v>
      </c>
      <c r="T457" s="125">
        <f t="shared" si="129"/>
        <v>0</v>
      </c>
      <c r="U457" s="125">
        <f t="shared" si="130"/>
        <v>0</v>
      </c>
      <c r="V457" s="126">
        <f t="shared" si="131"/>
        <v>0</v>
      </c>
      <c r="W457" s="126">
        <f t="shared" si="132"/>
        <v>0</v>
      </c>
      <c r="X457" s="126">
        <f t="shared" si="133"/>
        <v>0</v>
      </c>
      <c r="Y457" s="126">
        <f t="shared" si="134"/>
        <v>0</v>
      </c>
      <c r="Z457" s="126">
        <f t="shared" si="135"/>
        <v>1</v>
      </c>
      <c r="AA457" s="126">
        <f t="shared" si="136"/>
        <v>1</v>
      </c>
      <c r="AB457" s="126">
        <f t="shared" si="137"/>
        <v>0</v>
      </c>
      <c r="AC457" s="126">
        <f t="shared" si="138"/>
        <v>0</v>
      </c>
      <c r="AD457" s="126">
        <f t="shared" si="139"/>
        <v>0</v>
      </c>
      <c r="AE457" s="126">
        <f t="shared" si="140"/>
        <v>1</v>
      </c>
      <c r="AF457" s="125"/>
      <c r="AG457" s="125"/>
      <c r="AH457" s="125">
        <f t="shared" si="141"/>
        <v>3</v>
      </c>
      <c r="AI457" s="125">
        <f t="shared" si="142"/>
        <v>3</v>
      </c>
      <c r="AJ457" s="125" t="str">
        <f t="shared" si="143"/>
        <v>Correct</v>
      </c>
      <c r="AK457" s="125"/>
      <c r="AL457" s="115" t="s">
        <v>83</v>
      </c>
      <c r="AM457" s="115">
        <v>50</v>
      </c>
      <c r="AN457" s="115" t="s">
        <v>84</v>
      </c>
      <c r="AO457" s="115" t="s">
        <v>136</v>
      </c>
      <c r="AP457" s="115" t="s">
        <v>97</v>
      </c>
      <c r="AQ457" s="115" t="s">
        <v>86</v>
      </c>
      <c r="AR457" s="115" t="s">
        <v>87</v>
      </c>
      <c r="AS457" s="115" t="s">
        <v>101</v>
      </c>
      <c r="AT457" s="115" t="s">
        <v>94</v>
      </c>
      <c r="AU457" s="115" t="s">
        <v>90</v>
      </c>
      <c r="AV457" s="115" t="s">
        <v>91</v>
      </c>
      <c r="AW457" s="115" t="s">
        <v>91</v>
      </c>
    </row>
    <row r="458" spans="1:49">
      <c r="A458" s="115">
        <v>7011091359</v>
      </c>
      <c r="B458" s="115" t="s">
        <v>18</v>
      </c>
      <c r="J458" s="115" t="s">
        <v>26</v>
      </c>
      <c r="N458" s="115" t="s">
        <v>30</v>
      </c>
      <c r="O458" s="125"/>
      <c r="P458" s="125">
        <f t="shared" si="126"/>
        <v>3</v>
      </c>
      <c r="Q458" s="130">
        <f t="shared" si="127"/>
        <v>1</v>
      </c>
      <c r="R458" s="125"/>
      <c r="S458" s="125">
        <f t="shared" si="128"/>
        <v>1</v>
      </c>
      <c r="T458" s="125">
        <f t="shared" si="129"/>
        <v>0</v>
      </c>
      <c r="U458" s="125">
        <f t="shared" si="130"/>
        <v>0</v>
      </c>
      <c r="V458" s="126">
        <f t="shared" si="131"/>
        <v>0</v>
      </c>
      <c r="W458" s="126">
        <f t="shared" si="132"/>
        <v>0</v>
      </c>
      <c r="X458" s="126">
        <f t="shared" si="133"/>
        <v>0</v>
      </c>
      <c r="Y458" s="126">
        <f t="shared" si="134"/>
        <v>0</v>
      </c>
      <c r="Z458" s="126">
        <f t="shared" si="135"/>
        <v>0</v>
      </c>
      <c r="AA458" s="126">
        <f t="shared" si="136"/>
        <v>1</v>
      </c>
      <c r="AB458" s="126">
        <f t="shared" si="137"/>
        <v>0</v>
      </c>
      <c r="AC458" s="126">
        <f t="shared" si="138"/>
        <v>0</v>
      </c>
      <c r="AD458" s="126">
        <f t="shared" si="139"/>
        <v>0</v>
      </c>
      <c r="AE458" s="126">
        <f t="shared" si="140"/>
        <v>1</v>
      </c>
      <c r="AF458" s="125"/>
      <c r="AG458" s="125"/>
      <c r="AH458" s="125">
        <f t="shared" si="141"/>
        <v>3</v>
      </c>
      <c r="AI458" s="125">
        <f t="shared" si="142"/>
        <v>3</v>
      </c>
      <c r="AJ458" s="125" t="str">
        <f t="shared" si="143"/>
        <v>Correct</v>
      </c>
      <c r="AK458" s="125"/>
      <c r="AL458" s="115" t="s">
        <v>83</v>
      </c>
      <c r="AM458" s="115">
        <v>48</v>
      </c>
      <c r="AN458" s="115" t="s">
        <v>84</v>
      </c>
      <c r="AO458" s="115" t="s">
        <v>126</v>
      </c>
      <c r="AQ458" s="115" t="s">
        <v>91</v>
      </c>
      <c r="AR458" s="115" t="s">
        <v>137</v>
      </c>
      <c r="AS458" s="115" t="s">
        <v>104</v>
      </c>
      <c r="AT458" s="115" t="s">
        <v>89</v>
      </c>
      <c r="AU458" s="115" t="s">
        <v>90</v>
      </c>
      <c r="AV458" s="115" t="s">
        <v>91</v>
      </c>
      <c r="AW458" s="115" t="s">
        <v>91</v>
      </c>
    </row>
    <row r="459" spans="1:49">
      <c r="A459" s="115">
        <v>7045786734</v>
      </c>
      <c r="B459" s="115" t="s">
        <v>18</v>
      </c>
      <c r="C459" s="115" t="s">
        <v>19</v>
      </c>
      <c r="I459" s="115" t="s">
        <v>25</v>
      </c>
      <c r="O459" s="125"/>
      <c r="P459" s="125">
        <f t="shared" si="126"/>
        <v>3</v>
      </c>
      <c r="Q459" s="130">
        <f t="shared" si="127"/>
        <v>1</v>
      </c>
      <c r="R459" s="125"/>
      <c r="S459" s="125">
        <f t="shared" si="128"/>
        <v>1</v>
      </c>
      <c r="T459" s="125">
        <f t="shared" si="129"/>
        <v>1</v>
      </c>
      <c r="U459" s="125">
        <f t="shared" si="130"/>
        <v>0</v>
      </c>
      <c r="V459" s="126">
        <f t="shared" si="131"/>
        <v>0</v>
      </c>
      <c r="W459" s="126">
        <f t="shared" si="132"/>
        <v>0</v>
      </c>
      <c r="X459" s="126">
        <f t="shared" si="133"/>
        <v>0</v>
      </c>
      <c r="Y459" s="126">
        <f t="shared" si="134"/>
        <v>0</v>
      </c>
      <c r="Z459" s="126">
        <f t="shared" si="135"/>
        <v>1</v>
      </c>
      <c r="AA459" s="126">
        <f t="shared" si="136"/>
        <v>0</v>
      </c>
      <c r="AB459" s="126">
        <f t="shared" si="137"/>
        <v>0</v>
      </c>
      <c r="AC459" s="126">
        <f t="shared" si="138"/>
        <v>0</v>
      </c>
      <c r="AD459" s="126">
        <f t="shared" si="139"/>
        <v>0</v>
      </c>
      <c r="AE459" s="126">
        <f t="shared" si="140"/>
        <v>0</v>
      </c>
      <c r="AF459" s="125"/>
      <c r="AG459" s="125"/>
      <c r="AH459" s="125">
        <f t="shared" si="141"/>
        <v>3</v>
      </c>
      <c r="AI459" s="125">
        <f t="shared" si="142"/>
        <v>3</v>
      </c>
      <c r="AJ459" s="125" t="str">
        <f t="shared" si="143"/>
        <v>Correct</v>
      </c>
      <c r="AK459" s="125"/>
      <c r="AL459" s="115" t="s">
        <v>83</v>
      </c>
      <c r="AM459" s="115">
        <v>61</v>
      </c>
      <c r="AN459" s="115" t="s">
        <v>181</v>
      </c>
      <c r="AO459" s="115" t="s">
        <v>241</v>
      </c>
      <c r="AP459" s="115" t="s">
        <v>85</v>
      </c>
      <c r="AQ459" s="115" t="s">
        <v>86</v>
      </c>
      <c r="AR459" s="115" t="s">
        <v>87</v>
      </c>
      <c r="AS459" s="115" t="s">
        <v>88</v>
      </c>
      <c r="AT459" s="115" t="s">
        <v>89</v>
      </c>
      <c r="AU459" s="115" t="s">
        <v>106</v>
      </c>
      <c r="AV459" s="115" t="s">
        <v>91</v>
      </c>
      <c r="AW459" s="115" t="s">
        <v>91</v>
      </c>
    </row>
    <row r="460" spans="1:49">
      <c r="A460" s="115">
        <v>6985442441</v>
      </c>
      <c r="C460" s="115" t="s">
        <v>19</v>
      </c>
      <c r="D460" s="115" t="s">
        <v>20</v>
      </c>
      <c r="J460" s="115" t="s">
        <v>26</v>
      </c>
      <c r="O460" s="125"/>
      <c r="P460" s="125">
        <f t="shared" si="126"/>
        <v>3</v>
      </c>
      <c r="Q460" s="130">
        <f t="shared" si="127"/>
        <v>1</v>
      </c>
      <c r="R460" s="125"/>
      <c r="S460" s="125">
        <f t="shared" si="128"/>
        <v>0</v>
      </c>
      <c r="T460" s="125">
        <f t="shared" si="129"/>
        <v>1</v>
      </c>
      <c r="U460" s="125">
        <f t="shared" si="130"/>
        <v>1</v>
      </c>
      <c r="V460" s="126">
        <f t="shared" si="131"/>
        <v>0</v>
      </c>
      <c r="W460" s="126">
        <f t="shared" si="132"/>
        <v>0</v>
      </c>
      <c r="X460" s="126">
        <f t="shared" si="133"/>
        <v>0</v>
      </c>
      <c r="Y460" s="126">
        <f t="shared" si="134"/>
        <v>0</v>
      </c>
      <c r="Z460" s="126">
        <f t="shared" si="135"/>
        <v>0</v>
      </c>
      <c r="AA460" s="126">
        <f t="shared" si="136"/>
        <v>1</v>
      </c>
      <c r="AB460" s="126">
        <f t="shared" si="137"/>
        <v>0</v>
      </c>
      <c r="AC460" s="126">
        <f t="shared" si="138"/>
        <v>0</v>
      </c>
      <c r="AD460" s="126">
        <f t="shared" si="139"/>
        <v>0</v>
      </c>
      <c r="AE460" s="126">
        <f t="shared" si="140"/>
        <v>0</v>
      </c>
      <c r="AF460" s="125"/>
      <c r="AG460" s="125"/>
      <c r="AH460" s="125">
        <f t="shared" si="141"/>
        <v>3</v>
      </c>
      <c r="AI460" s="125">
        <f t="shared" si="142"/>
        <v>3</v>
      </c>
      <c r="AJ460" s="125" t="str">
        <f t="shared" si="143"/>
        <v>Correct</v>
      </c>
      <c r="AK460" s="125"/>
      <c r="AL460" s="115" t="s">
        <v>83</v>
      </c>
      <c r="AM460" s="115">
        <v>72</v>
      </c>
      <c r="AN460" s="115" t="s">
        <v>84</v>
      </c>
      <c r="AO460" s="115" t="s">
        <v>156</v>
      </c>
      <c r="AP460" s="115" t="s">
        <v>85</v>
      </c>
      <c r="AT460" s="115" t="s">
        <v>111</v>
      </c>
      <c r="AU460" s="115" t="s">
        <v>106</v>
      </c>
      <c r="AV460" s="115" t="s">
        <v>91</v>
      </c>
      <c r="AW460" s="115" t="s">
        <v>91</v>
      </c>
    </row>
    <row r="461" spans="1:49">
      <c r="A461" s="115">
        <v>7008116058</v>
      </c>
      <c r="C461" s="115" t="s">
        <v>19</v>
      </c>
      <c r="I461" s="115" t="s">
        <v>25</v>
      </c>
      <c r="N461" s="115" t="s">
        <v>30</v>
      </c>
      <c r="O461" s="125"/>
      <c r="P461" s="125">
        <f t="shared" si="126"/>
        <v>3</v>
      </c>
      <c r="Q461" s="130">
        <f t="shared" si="127"/>
        <v>1</v>
      </c>
      <c r="R461" s="125"/>
      <c r="S461" s="125">
        <f t="shared" si="128"/>
        <v>0</v>
      </c>
      <c r="T461" s="125">
        <f t="shared" si="129"/>
        <v>1</v>
      </c>
      <c r="U461" s="125">
        <f t="shared" si="130"/>
        <v>0</v>
      </c>
      <c r="V461" s="126">
        <f t="shared" si="131"/>
        <v>0</v>
      </c>
      <c r="W461" s="126">
        <f t="shared" si="132"/>
        <v>0</v>
      </c>
      <c r="X461" s="126">
        <f t="shared" si="133"/>
        <v>0</v>
      </c>
      <c r="Y461" s="126">
        <f t="shared" si="134"/>
        <v>0</v>
      </c>
      <c r="Z461" s="126">
        <f t="shared" si="135"/>
        <v>1</v>
      </c>
      <c r="AA461" s="126">
        <f t="shared" si="136"/>
        <v>0</v>
      </c>
      <c r="AB461" s="126">
        <f t="shared" si="137"/>
        <v>0</v>
      </c>
      <c r="AC461" s="126">
        <f t="shared" si="138"/>
        <v>0</v>
      </c>
      <c r="AD461" s="126">
        <f t="shared" si="139"/>
        <v>0</v>
      </c>
      <c r="AE461" s="126">
        <f t="shared" si="140"/>
        <v>1</v>
      </c>
      <c r="AF461" s="125"/>
      <c r="AG461" s="125"/>
      <c r="AH461" s="125">
        <f t="shared" si="141"/>
        <v>3</v>
      </c>
      <c r="AI461" s="125">
        <f t="shared" si="142"/>
        <v>3</v>
      </c>
      <c r="AJ461" s="125" t="str">
        <f t="shared" si="143"/>
        <v>Correct</v>
      </c>
      <c r="AK461" s="125"/>
      <c r="AL461" s="115" t="s">
        <v>83</v>
      </c>
      <c r="AM461" s="115">
        <v>48</v>
      </c>
      <c r="AN461" s="115" t="s">
        <v>181</v>
      </c>
      <c r="AO461" s="115" t="s">
        <v>208</v>
      </c>
      <c r="AP461" s="115" t="s">
        <v>85</v>
      </c>
      <c r="AQ461" s="115" t="s">
        <v>86</v>
      </c>
      <c r="AR461" s="115" t="s">
        <v>87</v>
      </c>
      <c r="AS461" s="115" t="s">
        <v>101</v>
      </c>
      <c r="AT461" s="115" t="s">
        <v>89</v>
      </c>
      <c r="AU461" s="115" t="s">
        <v>90</v>
      </c>
      <c r="AV461" s="115" t="s">
        <v>91</v>
      </c>
      <c r="AW461" s="115" t="s">
        <v>91</v>
      </c>
    </row>
    <row r="462" spans="1:49">
      <c r="A462" s="115">
        <v>5586998287</v>
      </c>
      <c r="H462" s="115" t="s">
        <v>24</v>
      </c>
      <c r="I462" s="115" t="s">
        <v>25</v>
      </c>
      <c r="N462" s="115" t="s">
        <v>30</v>
      </c>
      <c r="O462" s="125"/>
      <c r="P462" s="125">
        <f t="shared" si="126"/>
        <v>3</v>
      </c>
      <c r="Q462" s="130">
        <f t="shared" si="127"/>
        <v>1</v>
      </c>
      <c r="R462" s="125"/>
      <c r="S462" s="125">
        <f t="shared" si="128"/>
        <v>0</v>
      </c>
      <c r="T462" s="125">
        <f t="shared" si="129"/>
        <v>0</v>
      </c>
      <c r="U462" s="125">
        <f t="shared" si="130"/>
        <v>0</v>
      </c>
      <c r="V462" s="126">
        <f t="shared" si="131"/>
        <v>0</v>
      </c>
      <c r="W462" s="126">
        <f t="shared" si="132"/>
        <v>0</v>
      </c>
      <c r="X462" s="126">
        <f t="shared" si="133"/>
        <v>0</v>
      </c>
      <c r="Y462" s="126">
        <f t="shared" si="134"/>
        <v>1</v>
      </c>
      <c r="Z462" s="126">
        <f t="shared" si="135"/>
        <v>1</v>
      </c>
      <c r="AA462" s="126">
        <f t="shared" si="136"/>
        <v>0</v>
      </c>
      <c r="AB462" s="126">
        <f t="shared" si="137"/>
        <v>0</v>
      </c>
      <c r="AC462" s="126">
        <f t="shared" si="138"/>
        <v>0</v>
      </c>
      <c r="AD462" s="126">
        <f t="shared" si="139"/>
        <v>0</v>
      </c>
      <c r="AE462" s="126">
        <f t="shared" si="140"/>
        <v>1</v>
      </c>
      <c r="AF462" s="125"/>
      <c r="AG462" s="125"/>
      <c r="AH462" s="125">
        <f t="shared" si="141"/>
        <v>3</v>
      </c>
      <c r="AI462" s="125">
        <f t="shared" si="142"/>
        <v>3</v>
      </c>
      <c r="AJ462" s="125" t="str">
        <f t="shared" si="143"/>
        <v>Correct</v>
      </c>
      <c r="AK462" s="125"/>
      <c r="AL462" s="115" t="s">
        <v>83</v>
      </c>
      <c r="AM462" s="115">
        <v>39</v>
      </c>
      <c r="AN462" s="115" t="s">
        <v>181</v>
      </c>
      <c r="AO462" s="115" t="s">
        <v>199</v>
      </c>
      <c r="AP462" s="115" t="s">
        <v>85</v>
      </c>
      <c r="AQ462" s="115" t="s">
        <v>86</v>
      </c>
      <c r="AR462" s="115" t="s">
        <v>87</v>
      </c>
      <c r="AS462" s="115" t="s">
        <v>88</v>
      </c>
      <c r="AT462" s="115" t="s">
        <v>111</v>
      </c>
      <c r="AU462" s="115" t="s">
        <v>103</v>
      </c>
      <c r="AV462" s="115" t="s">
        <v>91</v>
      </c>
      <c r="AW462" s="115" t="s">
        <v>91</v>
      </c>
    </row>
    <row r="463" spans="1:49">
      <c r="A463" s="115">
        <v>7045765204</v>
      </c>
      <c r="B463" s="115" t="s">
        <v>18</v>
      </c>
      <c r="C463" s="115" t="s">
        <v>19</v>
      </c>
      <c r="D463" s="115" t="s">
        <v>20</v>
      </c>
      <c r="O463" s="125"/>
      <c r="P463" s="125">
        <f t="shared" si="126"/>
        <v>3</v>
      </c>
      <c r="Q463" s="130">
        <f t="shared" si="127"/>
        <v>1</v>
      </c>
      <c r="R463" s="125"/>
      <c r="S463" s="125">
        <f t="shared" si="128"/>
        <v>1</v>
      </c>
      <c r="T463" s="125">
        <f t="shared" si="129"/>
        <v>1</v>
      </c>
      <c r="U463" s="125">
        <f t="shared" si="130"/>
        <v>1</v>
      </c>
      <c r="V463" s="126">
        <f t="shared" si="131"/>
        <v>0</v>
      </c>
      <c r="W463" s="126">
        <f t="shared" si="132"/>
        <v>0</v>
      </c>
      <c r="X463" s="126">
        <f t="shared" si="133"/>
        <v>0</v>
      </c>
      <c r="Y463" s="126">
        <f t="shared" si="134"/>
        <v>0</v>
      </c>
      <c r="Z463" s="126">
        <f t="shared" si="135"/>
        <v>0</v>
      </c>
      <c r="AA463" s="126">
        <f t="shared" si="136"/>
        <v>0</v>
      </c>
      <c r="AB463" s="126">
        <f t="shared" si="137"/>
        <v>0</v>
      </c>
      <c r="AC463" s="126">
        <f t="shared" si="138"/>
        <v>0</v>
      </c>
      <c r="AD463" s="126">
        <f t="shared" si="139"/>
        <v>0</v>
      </c>
      <c r="AE463" s="126">
        <f t="shared" si="140"/>
        <v>0</v>
      </c>
      <c r="AF463" s="125"/>
      <c r="AG463" s="125"/>
      <c r="AH463" s="125">
        <f t="shared" si="141"/>
        <v>3</v>
      </c>
      <c r="AI463" s="125">
        <f t="shared" si="142"/>
        <v>3</v>
      </c>
      <c r="AJ463" s="125" t="str">
        <f t="shared" si="143"/>
        <v>Correct</v>
      </c>
      <c r="AK463" s="125"/>
      <c r="AL463" s="115" t="s">
        <v>83</v>
      </c>
      <c r="AM463" s="115">
        <v>69</v>
      </c>
      <c r="AN463" s="115" t="s">
        <v>181</v>
      </c>
      <c r="AO463" s="115" t="s">
        <v>208</v>
      </c>
      <c r="AP463" s="115" t="s">
        <v>85</v>
      </c>
      <c r="AQ463" s="115" t="s">
        <v>86</v>
      </c>
      <c r="AR463" s="115" t="s">
        <v>87</v>
      </c>
      <c r="AS463" s="115" t="s">
        <v>101</v>
      </c>
      <c r="AT463" s="115" t="s">
        <v>102</v>
      </c>
      <c r="AU463" s="115" t="s">
        <v>106</v>
      </c>
      <c r="AV463" s="115" t="s">
        <v>91</v>
      </c>
      <c r="AW463" s="115" t="s">
        <v>86</v>
      </c>
    </row>
    <row r="464" spans="1:49">
      <c r="A464" s="115">
        <v>7044852224</v>
      </c>
      <c r="B464" s="115" t="s">
        <v>18</v>
      </c>
      <c r="D464" s="115" t="s">
        <v>20</v>
      </c>
      <c r="O464" s="125"/>
      <c r="P464" s="125">
        <f t="shared" si="126"/>
        <v>2</v>
      </c>
      <c r="Q464" s="130">
        <f t="shared" si="127"/>
        <v>1.5</v>
      </c>
      <c r="R464" s="125"/>
      <c r="S464" s="125">
        <f t="shared" si="128"/>
        <v>1</v>
      </c>
      <c r="T464" s="125">
        <f t="shared" si="129"/>
        <v>0</v>
      </c>
      <c r="U464" s="125">
        <f t="shared" si="130"/>
        <v>1</v>
      </c>
      <c r="V464" s="126">
        <f t="shared" si="131"/>
        <v>0</v>
      </c>
      <c r="W464" s="126">
        <f t="shared" si="132"/>
        <v>0</v>
      </c>
      <c r="X464" s="126">
        <f t="shared" si="133"/>
        <v>0</v>
      </c>
      <c r="Y464" s="126">
        <f t="shared" si="134"/>
        <v>0</v>
      </c>
      <c r="Z464" s="126">
        <f t="shared" si="135"/>
        <v>0</v>
      </c>
      <c r="AA464" s="126">
        <f t="shared" si="136"/>
        <v>0</v>
      </c>
      <c r="AB464" s="126">
        <f t="shared" si="137"/>
        <v>0</v>
      </c>
      <c r="AC464" s="126">
        <f t="shared" si="138"/>
        <v>0</v>
      </c>
      <c r="AD464" s="126">
        <f t="shared" si="139"/>
        <v>0</v>
      </c>
      <c r="AE464" s="126">
        <f t="shared" si="140"/>
        <v>0</v>
      </c>
      <c r="AF464" s="125"/>
      <c r="AG464" s="125"/>
      <c r="AH464" s="125">
        <f t="shared" si="141"/>
        <v>2</v>
      </c>
      <c r="AI464" s="125">
        <f t="shared" si="142"/>
        <v>2</v>
      </c>
      <c r="AJ464" s="125" t="str">
        <f t="shared" si="143"/>
        <v>Correct</v>
      </c>
      <c r="AK464" s="125"/>
      <c r="AL464" s="115" t="s">
        <v>83</v>
      </c>
      <c r="AM464" s="115">
        <v>71</v>
      </c>
      <c r="AN464" s="115" t="s">
        <v>84</v>
      </c>
      <c r="AO464" s="115" t="s">
        <v>152</v>
      </c>
      <c r="AP464" s="115" t="s">
        <v>85</v>
      </c>
      <c r="AQ464" s="115" t="s">
        <v>86</v>
      </c>
      <c r="AR464" s="115" t="s">
        <v>87</v>
      </c>
      <c r="AS464" s="115" t="s">
        <v>100</v>
      </c>
      <c r="AT464" s="115" t="s">
        <v>94</v>
      </c>
      <c r="AU464" s="115" t="s">
        <v>106</v>
      </c>
      <c r="AV464" s="115" t="s">
        <v>91</v>
      </c>
      <c r="AW464" s="115" t="s">
        <v>91</v>
      </c>
    </row>
    <row r="465" spans="1:49">
      <c r="A465" s="115">
        <v>7020563839</v>
      </c>
      <c r="C465" s="115" t="s">
        <v>19</v>
      </c>
      <c r="N465" s="115" t="s">
        <v>30</v>
      </c>
      <c r="O465" s="125"/>
      <c r="P465" s="125">
        <f t="shared" si="126"/>
        <v>2</v>
      </c>
      <c r="Q465" s="130">
        <f t="shared" si="127"/>
        <v>1.5</v>
      </c>
      <c r="R465" s="125"/>
      <c r="S465" s="125">
        <f t="shared" si="128"/>
        <v>0</v>
      </c>
      <c r="T465" s="125">
        <f t="shared" si="129"/>
        <v>1</v>
      </c>
      <c r="U465" s="125">
        <f t="shared" si="130"/>
        <v>0</v>
      </c>
      <c r="V465" s="126">
        <f t="shared" si="131"/>
        <v>0</v>
      </c>
      <c r="W465" s="126">
        <f t="shared" si="132"/>
        <v>0</v>
      </c>
      <c r="X465" s="126">
        <f t="shared" si="133"/>
        <v>0</v>
      </c>
      <c r="Y465" s="126">
        <f t="shared" si="134"/>
        <v>0</v>
      </c>
      <c r="Z465" s="126">
        <f t="shared" si="135"/>
        <v>0</v>
      </c>
      <c r="AA465" s="126">
        <f t="shared" si="136"/>
        <v>0</v>
      </c>
      <c r="AB465" s="126">
        <f t="shared" si="137"/>
        <v>0</v>
      </c>
      <c r="AC465" s="126">
        <f t="shared" si="138"/>
        <v>0</v>
      </c>
      <c r="AD465" s="126">
        <f t="shared" si="139"/>
        <v>0</v>
      </c>
      <c r="AE465" s="126">
        <f t="shared" si="140"/>
        <v>1</v>
      </c>
      <c r="AF465" s="125"/>
      <c r="AG465" s="125"/>
      <c r="AH465" s="125">
        <f t="shared" si="141"/>
        <v>2</v>
      </c>
      <c r="AI465" s="125">
        <f t="shared" si="142"/>
        <v>2</v>
      </c>
      <c r="AJ465" s="125" t="str">
        <f t="shared" si="143"/>
        <v>Correct</v>
      </c>
      <c r="AK465" s="125"/>
      <c r="AL465" s="115" t="s">
        <v>83</v>
      </c>
      <c r="AM465" s="115">
        <v>59</v>
      </c>
      <c r="AN465" s="115" t="s">
        <v>181</v>
      </c>
      <c r="AO465" s="115" t="s">
        <v>192</v>
      </c>
      <c r="AP465" s="115" t="s">
        <v>85</v>
      </c>
      <c r="AQ465" s="115" t="s">
        <v>86</v>
      </c>
      <c r="AR465" s="115" t="s">
        <v>87</v>
      </c>
      <c r="AS465" s="115" t="s">
        <v>101</v>
      </c>
      <c r="AT465" s="115" t="s">
        <v>89</v>
      </c>
      <c r="AU465" s="115" t="s">
        <v>90</v>
      </c>
      <c r="AV465" s="115" t="s">
        <v>91</v>
      </c>
      <c r="AW465" s="115" t="s">
        <v>91</v>
      </c>
    </row>
    <row r="466" spans="1:49">
      <c r="A466" s="115">
        <v>7044855632</v>
      </c>
      <c r="H466" s="115" t="s">
        <v>24</v>
      </c>
      <c r="N466" s="115" t="s">
        <v>30</v>
      </c>
      <c r="O466" s="125"/>
      <c r="P466" s="125">
        <f t="shared" si="126"/>
        <v>2</v>
      </c>
      <c r="Q466" s="130">
        <f t="shared" si="127"/>
        <v>1.5</v>
      </c>
      <c r="R466" s="125"/>
      <c r="S466" s="125">
        <f t="shared" si="128"/>
        <v>0</v>
      </c>
      <c r="T466" s="125">
        <f t="shared" si="129"/>
        <v>0</v>
      </c>
      <c r="U466" s="125">
        <f t="shared" si="130"/>
        <v>0</v>
      </c>
      <c r="V466" s="126">
        <f t="shared" si="131"/>
        <v>0</v>
      </c>
      <c r="W466" s="126">
        <f t="shared" si="132"/>
        <v>0</v>
      </c>
      <c r="X466" s="126">
        <f t="shared" si="133"/>
        <v>0</v>
      </c>
      <c r="Y466" s="126">
        <f t="shared" si="134"/>
        <v>1</v>
      </c>
      <c r="Z466" s="126">
        <f t="shared" si="135"/>
        <v>0</v>
      </c>
      <c r="AA466" s="126">
        <f t="shared" si="136"/>
        <v>0</v>
      </c>
      <c r="AB466" s="126">
        <f t="shared" si="137"/>
        <v>0</v>
      </c>
      <c r="AC466" s="126">
        <f t="shared" si="138"/>
        <v>0</v>
      </c>
      <c r="AD466" s="126">
        <f t="shared" si="139"/>
        <v>0</v>
      </c>
      <c r="AE466" s="126">
        <f t="shared" si="140"/>
        <v>1</v>
      </c>
      <c r="AF466" s="125"/>
      <c r="AG466" s="125"/>
      <c r="AH466" s="125">
        <f t="shared" si="141"/>
        <v>2</v>
      </c>
      <c r="AI466" s="125">
        <f t="shared" si="142"/>
        <v>2</v>
      </c>
      <c r="AJ466" s="125" t="str">
        <f t="shared" si="143"/>
        <v>Correct</v>
      </c>
      <c r="AK466" s="125"/>
      <c r="AL466" s="115" t="s">
        <v>83</v>
      </c>
      <c r="AM466" s="115">
        <v>41</v>
      </c>
      <c r="AN466" s="115" t="s">
        <v>84</v>
      </c>
      <c r="AO466" s="115" t="s">
        <v>491</v>
      </c>
      <c r="AP466" s="115" t="s">
        <v>92</v>
      </c>
      <c r="AQ466" s="115" t="s">
        <v>86</v>
      </c>
      <c r="AR466" s="115" t="s">
        <v>498</v>
      </c>
      <c r="AS466" s="115" t="s">
        <v>104</v>
      </c>
      <c r="AT466" s="115" t="s">
        <v>94</v>
      </c>
      <c r="AU466" s="115" t="s">
        <v>113</v>
      </c>
      <c r="AV466" s="115" t="s">
        <v>91</v>
      </c>
      <c r="AW466" s="115" t="s">
        <v>91</v>
      </c>
    </row>
    <row r="467" spans="1:49">
      <c r="A467" s="115">
        <v>6988287392</v>
      </c>
      <c r="O467" s="125"/>
      <c r="P467" s="125">
        <f t="shared" si="126"/>
        <v>0</v>
      </c>
      <c r="Q467" s="130" t="e">
        <f t="shared" si="127"/>
        <v>#DIV/0!</v>
      </c>
      <c r="R467" s="125"/>
      <c r="S467" s="125">
        <f t="shared" si="128"/>
        <v>0</v>
      </c>
      <c r="T467" s="125">
        <f t="shared" si="129"/>
        <v>0</v>
      </c>
      <c r="U467" s="125">
        <f t="shared" si="130"/>
        <v>0</v>
      </c>
      <c r="V467" s="126">
        <f t="shared" si="131"/>
        <v>0</v>
      </c>
      <c r="W467" s="126">
        <f t="shared" si="132"/>
        <v>0</v>
      </c>
      <c r="X467" s="126">
        <f t="shared" si="133"/>
        <v>0</v>
      </c>
      <c r="Y467" s="126">
        <f t="shared" si="134"/>
        <v>0</v>
      </c>
      <c r="Z467" s="126">
        <f t="shared" si="135"/>
        <v>0</v>
      </c>
      <c r="AA467" s="126">
        <f t="shared" si="136"/>
        <v>0</v>
      </c>
      <c r="AB467" s="126">
        <f t="shared" si="137"/>
        <v>0</v>
      </c>
      <c r="AC467" s="126">
        <f t="shared" si="138"/>
        <v>0</v>
      </c>
      <c r="AD467" s="126">
        <f t="shared" si="139"/>
        <v>0</v>
      </c>
      <c r="AE467" s="126">
        <f t="shared" si="140"/>
        <v>0</v>
      </c>
      <c r="AF467" s="125"/>
      <c r="AG467" s="125"/>
      <c r="AH467" s="125">
        <f t="shared" si="141"/>
        <v>0</v>
      </c>
      <c r="AI467" s="125">
        <f t="shared" si="142"/>
        <v>0</v>
      </c>
      <c r="AJ467" s="125" t="str">
        <f t="shared" si="143"/>
        <v>Correct</v>
      </c>
      <c r="AK467" s="125"/>
      <c r="AL467" s="115" t="s">
        <v>83</v>
      </c>
      <c r="AM467" s="115">
        <v>54</v>
      </c>
      <c r="AN467" s="115" t="s">
        <v>432</v>
      </c>
      <c r="AP467" s="115" t="s">
        <v>97</v>
      </c>
      <c r="AQ467" s="115" t="s">
        <v>86</v>
      </c>
      <c r="AR467" s="115" t="s">
        <v>87</v>
      </c>
      <c r="AS467" s="115" t="s">
        <v>88</v>
      </c>
      <c r="AT467" s="115" t="s">
        <v>94</v>
      </c>
      <c r="AU467" s="115" t="s">
        <v>90</v>
      </c>
      <c r="AV467" s="115" t="s">
        <v>91</v>
      </c>
      <c r="AW467" s="115" t="s">
        <v>91</v>
      </c>
    </row>
    <row r="468" spans="1:49">
      <c r="A468" s="115">
        <v>7020564988</v>
      </c>
      <c r="B468" s="115" t="s">
        <v>18</v>
      </c>
      <c r="N468" s="115" t="s">
        <v>30</v>
      </c>
      <c r="O468" s="125"/>
      <c r="P468" s="125">
        <f t="shared" si="126"/>
        <v>2</v>
      </c>
      <c r="Q468" s="130">
        <f t="shared" si="127"/>
        <v>1.5</v>
      </c>
      <c r="R468" s="125"/>
      <c r="S468" s="125">
        <f t="shared" si="128"/>
        <v>1</v>
      </c>
      <c r="T468" s="125">
        <f t="shared" si="129"/>
        <v>0</v>
      </c>
      <c r="U468" s="125">
        <f t="shared" si="130"/>
        <v>0</v>
      </c>
      <c r="V468" s="126">
        <f t="shared" si="131"/>
        <v>0</v>
      </c>
      <c r="W468" s="126">
        <f t="shared" si="132"/>
        <v>0</v>
      </c>
      <c r="X468" s="126">
        <f t="shared" si="133"/>
        <v>0</v>
      </c>
      <c r="Y468" s="126">
        <f t="shared" si="134"/>
        <v>0</v>
      </c>
      <c r="Z468" s="126">
        <f t="shared" si="135"/>
        <v>0</v>
      </c>
      <c r="AA468" s="126">
        <f t="shared" si="136"/>
        <v>0</v>
      </c>
      <c r="AB468" s="126">
        <f t="shared" si="137"/>
        <v>0</v>
      </c>
      <c r="AC468" s="126">
        <f t="shared" si="138"/>
        <v>0</v>
      </c>
      <c r="AD468" s="126">
        <f t="shared" si="139"/>
        <v>0</v>
      </c>
      <c r="AE468" s="126">
        <f t="shared" si="140"/>
        <v>1</v>
      </c>
      <c r="AF468" s="125"/>
      <c r="AG468" s="125"/>
      <c r="AH468" s="125">
        <f t="shared" si="141"/>
        <v>2</v>
      </c>
      <c r="AI468" s="125">
        <f t="shared" si="142"/>
        <v>2</v>
      </c>
      <c r="AJ468" s="125" t="str">
        <f t="shared" si="143"/>
        <v>Correct</v>
      </c>
      <c r="AK468" s="125"/>
      <c r="AL468" s="115" t="s">
        <v>99</v>
      </c>
      <c r="AM468" s="115">
        <v>32</v>
      </c>
      <c r="AN468" s="115" t="s">
        <v>181</v>
      </c>
      <c r="AO468" s="115" t="s">
        <v>192</v>
      </c>
      <c r="AP468" s="115" t="s">
        <v>85</v>
      </c>
      <c r="AQ468" s="115" t="s">
        <v>86</v>
      </c>
      <c r="AR468" s="115" t="s">
        <v>87</v>
      </c>
      <c r="AT468" s="115" t="s">
        <v>89</v>
      </c>
      <c r="AU468" s="115" t="s">
        <v>90</v>
      </c>
      <c r="AV468" s="115" t="s">
        <v>91</v>
      </c>
      <c r="AW468" s="115" t="s">
        <v>91</v>
      </c>
    </row>
    <row r="469" spans="1:49">
      <c r="A469" s="115">
        <v>5609481052</v>
      </c>
      <c r="I469" s="115" t="s">
        <v>25</v>
      </c>
      <c r="J469" s="115" t="s">
        <v>26</v>
      </c>
      <c r="M469" s="115" t="s">
        <v>29</v>
      </c>
      <c r="O469" s="125"/>
      <c r="P469" s="125">
        <f t="shared" si="126"/>
        <v>3</v>
      </c>
      <c r="Q469" s="130">
        <f t="shared" si="127"/>
        <v>1</v>
      </c>
      <c r="R469" s="125"/>
      <c r="S469" s="125">
        <f t="shared" si="128"/>
        <v>0</v>
      </c>
      <c r="T469" s="125">
        <f t="shared" si="129"/>
        <v>0</v>
      </c>
      <c r="U469" s="125">
        <f t="shared" si="130"/>
        <v>0</v>
      </c>
      <c r="V469" s="126">
        <f t="shared" si="131"/>
        <v>0</v>
      </c>
      <c r="W469" s="126">
        <f t="shared" si="132"/>
        <v>0</v>
      </c>
      <c r="X469" s="126">
        <f t="shared" si="133"/>
        <v>0</v>
      </c>
      <c r="Y469" s="126">
        <f t="shared" si="134"/>
        <v>0</v>
      </c>
      <c r="Z469" s="126">
        <f t="shared" si="135"/>
        <v>1</v>
      </c>
      <c r="AA469" s="126">
        <f t="shared" si="136"/>
        <v>1</v>
      </c>
      <c r="AB469" s="126">
        <f t="shared" si="137"/>
        <v>0</v>
      </c>
      <c r="AC469" s="126">
        <f t="shared" si="138"/>
        <v>0</v>
      </c>
      <c r="AD469" s="126">
        <f t="shared" si="139"/>
        <v>1</v>
      </c>
      <c r="AE469" s="126">
        <f t="shared" si="140"/>
        <v>0</v>
      </c>
      <c r="AF469" s="125"/>
      <c r="AG469" s="125"/>
      <c r="AH469" s="125">
        <f t="shared" si="141"/>
        <v>3</v>
      </c>
      <c r="AI469" s="125">
        <f t="shared" si="142"/>
        <v>3</v>
      </c>
      <c r="AJ469" s="125" t="str">
        <f t="shared" si="143"/>
        <v>Correct</v>
      </c>
      <c r="AK469" s="125"/>
      <c r="AL469" s="115" t="s">
        <v>83</v>
      </c>
      <c r="AM469" s="115">
        <v>64</v>
      </c>
      <c r="AN469" s="115" t="s">
        <v>181</v>
      </c>
      <c r="AO469" s="115" t="s">
        <v>209</v>
      </c>
      <c r="AP469" s="115" t="s">
        <v>85</v>
      </c>
      <c r="AQ469" s="115" t="s">
        <v>86</v>
      </c>
      <c r="AR469" s="115" t="s">
        <v>87</v>
      </c>
      <c r="AS469" s="115" t="s">
        <v>88</v>
      </c>
      <c r="AT469" s="115" t="s">
        <v>111</v>
      </c>
      <c r="AU469" s="115" t="s">
        <v>90</v>
      </c>
      <c r="AV469" s="115" t="s">
        <v>91</v>
      </c>
      <c r="AW469" s="115" t="s">
        <v>91</v>
      </c>
    </row>
    <row r="470" spans="1:49">
      <c r="A470" s="115">
        <v>7045757888</v>
      </c>
      <c r="C470" s="115" t="s">
        <v>19</v>
      </c>
      <c r="I470" s="115" t="s">
        <v>25</v>
      </c>
      <c r="M470" s="115" t="s">
        <v>29</v>
      </c>
      <c r="O470" s="125"/>
      <c r="P470" s="125">
        <f t="shared" si="126"/>
        <v>3</v>
      </c>
      <c r="Q470" s="130">
        <f t="shared" si="127"/>
        <v>1</v>
      </c>
      <c r="R470" s="125"/>
      <c r="S470" s="125">
        <f t="shared" si="128"/>
        <v>0</v>
      </c>
      <c r="T470" s="125">
        <f t="shared" si="129"/>
        <v>1</v>
      </c>
      <c r="U470" s="125">
        <f t="shared" si="130"/>
        <v>0</v>
      </c>
      <c r="V470" s="126">
        <f t="shared" si="131"/>
        <v>0</v>
      </c>
      <c r="W470" s="126">
        <f t="shared" si="132"/>
        <v>0</v>
      </c>
      <c r="X470" s="126">
        <f t="shared" si="133"/>
        <v>0</v>
      </c>
      <c r="Y470" s="126">
        <f t="shared" si="134"/>
        <v>0</v>
      </c>
      <c r="Z470" s="126">
        <f t="shared" si="135"/>
        <v>1</v>
      </c>
      <c r="AA470" s="126">
        <f t="shared" si="136"/>
        <v>0</v>
      </c>
      <c r="AB470" s="126">
        <f t="shared" si="137"/>
        <v>0</v>
      </c>
      <c r="AC470" s="126">
        <f t="shared" si="138"/>
        <v>0</v>
      </c>
      <c r="AD470" s="126">
        <f t="shared" si="139"/>
        <v>1</v>
      </c>
      <c r="AE470" s="126">
        <f t="shared" si="140"/>
        <v>0</v>
      </c>
      <c r="AF470" s="125"/>
      <c r="AG470" s="125"/>
      <c r="AH470" s="125">
        <f t="shared" si="141"/>
        <v>3</v>
      </c>
      <c r="AI470" s="125">
        <f t="shared" si="142"/>
        <v>3</v>
      </c>
      <c r="AJ470" s="125" t="str">
        <f t="shared" si="143"/>
        <v>Correct</v>
      </c>
      <c r="AK470" s="125"/>
      <c r="AL470" s="115" t="s">
        <v>83</v>
      </c>
      <c r="AM470" s="115">
        <v>63</v>
      </c>
      <c r="AN470" s="115" t="s">
        <v>181</v>
      </c>
      <c r="AO470" s="115" t="s">
        <v>240</v>
      </c>
      <c r="AP470" s="115" t="s">
        <v>107</v>
      </c>
      <c r="AQ470" s="115" t="s">
        <v>91</v>
      </c>
      <c r="AR470" s="115" t="s">
        <v>87</v>
      </c>
      <c r="AT470" s="115" t="s">
        <v>94</v>
      </c>
      <c r="AU470" s="115" t="s">
        <v>106</v>
      </c>
      <c r="AV470" s="115" t="s">
        <v>86</v>
      </c>
    </row>
    <row r="471" spans="1:49">
      <c r="A471" s="115">
        <v>5609565410</v>
      </c>
      <c r="D471" s="115" t="s">
        <v>20</v>
      </c>
      <c r="E471" s="115" t="s">
        <v>21</v>
      </c>
      <c r="O471" s="125"/>
      <c r="P471" s="125">
        <f t="shared" si="126"/>
        <v>2</v>
      </c>
      <c r="Q471" s="130">
        <f t="shared" si="127"/>
        <v>1.5</v>
      </c>
      <c r="R471" s="125"/>
      <c r="S471" s="125">
        <f t="shared" si="128"/>
        <v>0</v>
      </c>
      <c r="T471" s="125">
        <f t="shared" si="129"/>
        <v>0</v>
      </c>
      <c r="U471" s="125">
        <f t="shared" si="130"/>
        <v>1</v>
      </c>
      <c r="V471" s="126">
        <f t="shared" si="131"/>
        <v>1</v>
      </c>
      <c r="W471" s="126">
        <f t="shared" si="132"/>
        <v>0</v>
      </c>
      <c r="X471" s="126">
        <f t="shared" si="133"/>
        <v>0</v>
      </c>
      <c r="Y471" s="126">
        <f t="shared" si="134"/>
        <v>0</v>
      </c>
      <c r="Z471" s="126">
        <f t="shared" si="135"/>
        <v>0</v>
      </c>
      <c r="AA471" s="126">
        <f t="shared" si="136"/>
        <v>0</v>
      </c>
      <c r="AB471" s="126">
        <f t="shared" si="137"/>
        <v>0</v>
      </c>
      <c r="AC471" s="126">
        <f t="shared" si="138"/>
        <v>0</v>
      </c>
      <c r="AD471" s="126">
        <f t="shared" si="139"/>
        <v>0</v>
      </c>
      <c r="AE471" s="126">
        <f t="shared" si="140"/>
        <v>0</v>
      </c>
      <c r="AF471" s="125"/>
      <c r="AG471" s="125"/>
      <c r="AH471" s="125">
        <f t="shared" si="141"/>
        <v>2</v>
      </c>
      <c r="AI471" s="125">
        <f t="shared" si="142"/>
        <v>2</v>
      </c>
      <c r="AJ471" s="125" t="str">
        <f t="shared" si="143"/>
        <v>Correct</v>
      </c>
      <c r="AK471" s="125"/>
      <c r="AL471" s="115" t="s">
        <v>99</v>
      </c>
      <c r="AM471" s="115">
        <v>77</v>
      </c>
      <c r="AN471" s="115" t="s">
        <v>181</v>
      </c>
      <c r="AO471" s="115" t="s">
        <v>429</v>
      </c>
      <c r="AP471" s="115" t="s">
        <v>114</v>
      </c>
      <c r="AQ471" s="115" t="s">
        <v>86</v>
      </c>
      <c r="AR471" s="115" t="s">
        <v>87</v>
      </c>
      <c r="AS471" s="115" t="s">
        <v>101</v>
      </c>
      <c r="AT471" s="115" t="s">
        <v>89</v>
      </c>
      <c r="AU471" s="115" t="s">
        <v>90</v>
      </c>
      <c r="AV471" s="115" t="s">
        <v>91</v>
      </c>
      <c r="AW471" s="115" t="s">
        <v>91</v>
      </c>
    </row>
    <row r="472" spans="1:49">
      <c r="A472" s="115">
        <v>6984048160</v>
      </c>
      <c r="C472" s="115" t="s">
        <v>19</v>
      </c>
      <c r="D472" s="115" t="s">
        <v>20</v>
      </c>
      <c r="O472" s="125"/>
      <c r="P472" s="125">
        <f t="shared" si="126"/>
        <v>2</v>
      </c>
      <c r="Q472" s="130">
        <f t="shared" si="127"/>
        <v>1.5</v>
      </c>
      <c r="R472" s="125"/>
      <c r="S472" s="125">
        <f t="shared" si="128"/>
        <v>0</v>
      </c>
      <c r="T472" s="125">
        <f t="shared" si="129"/>
        <v>1</v>
      </c>
      <c r="U472" s="125">
        <f t="shared" si="130"/>
        <v>1</v>
      </c>
      <c r="V472" s="126">
        <f t="shared" si="131"/>
        <v>0</v>
      </c>
      <c r="W472" s="126">
        <f t="shared" si="132"/>
        <v>0</v>
      </c>
      <c r="X472" s="126">
        <f t="shared" si="133"/>
        <v>0</v>
      </c>
      <c r="Y472" s="126">
        <f t="shared" si="134"/>
        <v>0</v>
      </c>
      <c r="Z472" s="126">
        <f t="shared" si="135"/>
        <v>0</v>
      </c>
      <c r="AA472" s="126">
        <f t="shared" si="136"/>
        <v>0</v>
      </c>
      <c r="AB472" s="126">
        <f t="shared" si="137"/>
        <v>0</v>
      </c>
      <c r="AC472" s="126">
        <f t="shared" si="138"/>
        <v>0</v>
      </c>
      <c r="AD472" s="126">
        <f t="shared" si="139"/>
        <v>0</v>
      </c>
      <c r="AE472" s="126">
        <f t="shared" si="140"/>
        <v>0</v>
      </c>
      <c r="AF472" s="125"/>
      <c r="AG472" s="125"/>
      <c r="AH472" s="125">
        <f t="shared" si="141"/>
        <v>2</v>
      </c>
      <c r="AI472" s="125">
        <f t="shared" si="142"/>
        <v>2</v>
      </c>
      <c r="AJ472" s="125" t="str">
        <f t="shared" si="143"/>
        <v>Correct</v>
      </c>
      <c r="AK472" s="125"/>
      <c r="AL472" s="115" t="s">
        <v>83</v>
      </c>
      <c r="AM472" s="115">
        <v>75</v>
      </c>
      <c r="AN472" s="115" t="s">
        <v>181</v>
      </c>
      <c r="AO472" s="115" t="s">
        <v>211</v>
      </c>
      <c r="AP472" s="115" t="s">
        <v>85</v>
      </c>
      <c r="AR472" s="115" t="s">
        <v>87</v>
      </c>
      <c r="AS472" s="115" t="s">
        <v>96</v>
      </c>
      <c r="AT472" s="115" t="s">
        <v>94</v>
      </c>
      <c r="AU472" s="115" t="s">
        <v>106</v>
      </c>
      <c r="AV472" s="115" t="s">
        <v>91</v>
      </c>
      <c r="AW472" s="115" t="s">
        <v>91</v>
      </c>
    </row>
    <row r="473" spans="1:49">
      <c r="A473" s="115">
        <v>7011079197</v>
      </c>
      <c r="D473" s="115" t="s">
        <v>20</v>
      </c>
      <c r="O473" s="125"/>
      <c r="P473" s="125">
        <f t="shared" si="126"/>
        <v>1</v>
      </c>
      <c r="Q473" s="130">
        <f t="shared" si="127"/>
        <v>3</v>
      </c>
      <c r="R473" s="125"/>
      <c r="S473" s="125">
        <f t="shared" si="128"/>
        <v>0</v>
      </c>
      <c r="T473" s="125">
        <f t="shared" si="129"/>
        <v>0</v>
      </c>
      <c r="U473" s="125">
        <f t="shared" si="130"/>
        <v>1</v>
      </c>
      <c r="V473" s="126">
        <f t="shared" si="131"/>
        <v>0</v>
      </c>
      <c r="W473" s="126">
        <f t="shared" si="132"/>
        <v>0</v>
      </c>
      <c r="X473" s="126">
        <f t="shared" si="133"/>
        <v>0</v>
      </c>
      <c r="Y473" s="126">
        <f t="shared" si="134"/>
        <v>0</v>
      </c>
      <c r="Z473" s="126">
        <f t="shared" si="135"/>
        <v>0</v>
      </c>
      <c r="AA473" s="126">
        <f t="shared" si="136"/>
        <v>0</v>
      </c>
      <c r="AB473" s="126">
        <f t="shared" si="137"/>
        <v>0</v>
      </c>
      <c r="AC473" s="126">
        <f t="shared" si="138"/>
        <v>0</v>
      </c>
      <c r="AD473" s="126">
        <f t="shared" si="139"/>
        <v>0</v>
      </c>
      <c r="AE473" s="126">
        <f t="shared" si="140"/>
        <v>0</v>
      </c>
      <c r="AF473" s="125"/>
      <c r="AG473" s="125"/>
      <c r="AH473" s="125">
        <f t="shared" si="141"/>
        <v>1</v>
      </c>
      <c r="AI473" s="125">
        <f t="shared" si="142"/>
        <v>1</v>
      </c>
      <c r="AJ473" s="125" t="str">
        <f t="shared" si="143"/>
        <v>Correct</v>
      </c>
      <c r="AK473" s="125"/>
      <c r="AL473" s="115" t="s">
        <v>83</v>
      </c>
      <c r="AM473" s="115">
        <v>64</v>
      </c>
      <c r="AN473" s="115" t="s">
        <v>181</v>
      </c>
      <c r="AO473" s="115" t="s">
        <v>206</v>
      </c>
      <c r="AP473" s="115" t="s">
        <v>85</v>
      </c>
      <c r="AQ473" s="115" t="s">
        <v>86</v>
      </c>
      <c r="AR473" s="115" t="s">
        <v>87</v>
      </c>
      <c r="AT473" s="115" t="s">
        <v>89</v>
      </c>
      <c r="AU473" s="115" t="s">
        <v>90</v>
      </c>
      <c r="AV473" s="115" t="s">
        <v>91</v>
      </c>
      <c r="AW473" s="115" t="s">
        <v>91</v>
      </c>
    </row>
    <row r="474" spans="1:49">
      <c r="A474" s="115">
        <v>6988280569</v>
      </c>
      <c r="D474" s="115" t="s">
        <v>20</v>
      </c>
      <c r="N474" s="115" t="s">
        <v>30</v>
      </c>
      <c r="O474" s="125"/>
      <c r="P474" s="125">
        <f t="shared" si="126"/>
        <v>2</v>
      </c>
      <c r="Q474" s="130">
        <f t="shared" si="127"/>
        <v>1.5</v>
      </c>
      <c r="R474" s="125"/>
      <c r="S474" s="125">
        <f t="shared" si="128"/>
        <v>0</v>
      </c>
      <c r="T474" s="125">
        <f t="shared" si="129"/>
        <v>0</v>
      </c>
      <c r="U474" s="125">
        <f t="shared" si="130"/>
        <v>1</v>
      </c>
      <c r="V474" s="126">
        <f t="shared" si="131"/>
        <v>0</v>
      </c>
      <c r="W474" s="126">
        <f t="shared" si="132"/>
        <v>0</v>
      </c>
      <c r="X474" s="126">
        <f t="shared" si="133"/>
        <v>0</v>
      </c>
      <c r="Y474" s="126">
        <f t="shared" si="134"/>
        <v>0</v>
      </c>
      <c r="Z474" s="126">
        <f t="shared" si="135"/>
        <v>0</v>
      </c>
      <c r="AA474" s="126">
        <f t="shared" si="136"/>
        <v>0</v>
      </c>
      <c r="AB474" s="126">
        <f t="shared" si="137"/>
        <v>0</v>
      </c>
      <c r="AC474" s="126">
        <f t="shared" si="138"/>
        <v>0</v>
      </c>
      <c r="AD474" s="126">
        <f t="shared" si="139"/>
        <v>0</v>
      </c>
      <c r="AE474" s="126">
        <f t="shared" si="140"/>
        <v>1</v>
      </c>
      <c r="AF474" s="125"/>
      <c r="AG474" s="125"/>
      <c r="AH474" s="125">
        <f t="shared" si="141"/>
        <v>2</v>
      </c>
      <c r="AI474" s="125">
        <f t="shared" si="142"/>
        <v>2</v>
      </c>
      <c r="AJ474" s="125" t="str">
        <f t="shared" si="143"/>
        <v>Correct</v>
      </c>
      <c r="AK474" s="125"/>
      <c r="AL474" s="115" t="s">
        <v>83</v>
      </c>
      <c r="AM474" s="115">
        <v>68</v>
      </c>
      <c r="AN474" s="115" t="s">
        <v>84</v>
      </c>
      <c r="AO474" s="115" t="s">
        <v>128</v>
      </c>
      <c r="AP474" s="115" t="s">
        <v>107</v>
      </c>
      <c r="AQ474" s="115" t="s">
        <v>86</v>
      </c>
      <c r="AR474" s="115" t="s">
        <v>87</v>
      </c>
      <c r="AS474" s="115" t="s">
        <v>96</v>
      </c>
      <c r="AT474" s="115" t="s">
        <v>89</v>
      </c>
      <c r="AU474" s="115" t="s">
        <v>106</v>
      </c>
      <c r="AV474" s="115" t="s">
        <v>91</v>
      </c>
      <c r="AW474" s="115" t="s">
        <v>86</v>
      </c>
    </row>
    <row r="475" spans="1:49">
      <c r="A475" s="115">
        <v>7007914634</v>
      </c>
      <c r="N475" s="115" t="s">
        <v>30</v>
      </c>
      <c r="O475" s="125"/>
      <c r="P475" s="125">
        <f t="shared" si="126"/>
        <v>1</v>
      </c>
      <c r="Q475" s="130">
        <f t="shared" si="127"/>
        <v>3</v>
      </c>
      <c r="R475" s="125"/>
      <c r="S475" s="125">
        <f t="shared" si="128"/>
        <v>0</v>
      </c>
      <c r="T475" s="125">
        <f t="shared" si="129"/>
        <v>0</v>
      </c>
      <c r="U475" s="125">
        <f t="shared" si="130"/>
        <v>0</v>
      </c>
      <c r="V475" s="126">
        <f t="shared" si="131"/>
        <v>0</v>
      </c>
      <c r="W475" s="126">
        <f t="shared" si="132"/>
        <v>0</v>
      </c>
      <c r="X475" s="126">
        <f t="shared" si="133"/>
        <v>0</v>
      </c>
      <c r="Y475" s="126">
        <f t="shared" si="134"/>
        <v>0</v>
      </c>
      <c r="Z475" s="126">
        <f t="shared" si="135"/>
        <v>0</v>
      </c>
      <c r="AA475" s="126">
        <f t="shared" si="136"/>
        <v>0</v>
      </c>
      <c r="AB475" s="126">
        <f t="shared" si="137"/>
        <v>0</v>
      </c>
      <c r="AC475" s="126">
        <f t="shared" si="138"/>
        <v>0</v>
      </c>
      <c r="AD475" s="126">
        <f t="shared" si="139"/>
        <v>0</v>
      </c>
      <c r="AE475" s="126">
        <f t="shared" si="140"/>
        <v>1</v>
      </c>
      <c r="AF475" s="125"/>
      <c r="AG475" s="125"/>
      <c r="AH475" s="125">
        <f t="shared" si="141"/>
        <v>1</v>
      </c>
      <c r="AI475" s="125">
        <f t="shared" si="142"/>
        <v>1</v>
      </c>
      <c r="AJ475" s="125" t="str">
        <f t="shared" si="143"/>
        <v>Correct</v>
      </c>
      <c r="AK475" s="125"/>
      <c r="AL475" s="115" t="s">
        <v>83</v>
      </c>
      <c r="AM475" s="115">
        <v>31</v>
      </c>
      <c r="AN475" s="115" t="s">
        <v>84</v>
      </c>
      <c r="AO475" s="115" t="s">
        <v>146</v>
      </c>
      <c r="AQ475" s="115" t="s">
        <v>91</v>
      </c>
      <c r="AR475" s="115" t="s">
        <v>137</v>
      </c>
      <c r="AS475" s="115" t="s">
        <v>93</v>
      </c>
      <c r="AT475" s="115" t="s">
        <v>109</v>
      </c>
      <c r="AU475" s="115" t="s">
        <v>90</v>
      </c>
      <c r="AV475" s="115" t="s">
        <v>86</v>
      </c>
      <c r="AW475" s="115" t="s">
        <v>91</v>
      </c>
    </row>
    <row r="476" spans="1:49">
      <c r="A476" s="115">
        <v>7045793996</v>
      </c>
      <c r="N476" s="115" t="s">
        <v>30</v>
      </c>
      <c r="O476" s="125"/>
      <c r="P476" s="125">
        <f t="shared" si="126"/>
        <v>1</v>
      </c>
      <c r="Q476" s="130">
        <f t="shared" si="127"/>
        <v>3</v>
      </c>
      <c r="R476" s="125"/>
      <c r="S476" s="125">
        <f t="shared" si="128"/>
        <v>0</v>
      </c>
      <c r="T476" s="125">
        <f t="shared" si="129"/>
        <v>0</v>
      </c>
      <c r="U476" s="125">
        <f t="shared" si="130"/>
        <v>0</v>
      </c>
      <c r="V476" s="126">
        <f t="shared" si="131"/>
        <v>0</v>
      </c>
      <c r="W476" s="126">
        <f t="shared" si="132"/>
        <v>0</v>
      </c>
      <c r="X476" s="126">
        <f t="shared" si="133"/>
        <v>0</v>
      </c>
      <c r="Y476" s="126">
        <f t="shared" si="134"/>
        <v>0</v>
      </c>
      <c r="Z476" s="126">
        <f t="shared" si="135"/>
        <v>0</v>
      </c>
      <c r="AA476" s="126">
        <f t="shared" si="136"/>
        <v>0</v>
      </c>
      <c r="AB476" s="126">
        <f t="shared" si="137"/>
        <v>0</v>
      </c>
      <c r="AC476" s="126">
        <f t="shared" si="138"/>
        <v>0</v>
      </c>
      <c r="AD476" s="126">
        <f t="shared" si="139"/>
        <v>0</v>
      </c>
      <c r="AE476" s="126">
        <f t="shared" si="140"/>
        <v>1</v>
      </c>
      <c r="AF476" s="125"/>
      <c r="AG476" s="125"/>
      <c r="AH476" s="125">
        <f t="shared" si="141"/>
        <v>1</v>
      </c>
      <c r="AI476" s="125">
        <f t="shared" si="142"/>
        <v>1</v>
      </c>
      <c r="AJ476" s="125" t="str">
        <f t="shared" si="143"/>
        <v>Correct</v>
      </c>
      <c r="AK476" s="125"/>
      <c r="AL476" s="115" t="s">
        <v>99</v>
      </c>
      <c r="AM476" s="115">
        <v>53</v>
      </c>
      <c r="AN476" s="115" t="s">
        <v>181</v>
      </c>
      <c r="AO476" s="115" t="s">
        <v>208</v>
      </c>
      <c r="AP476" s="115" t="s">
        <v>85</v>
      </c>
      <c r="AQ476" s="115" t="s">
        <v>91</v>
      </c>
      <c r="AS476" s="115" t="s">
        <v>88</v>
      </c>
      <c r="AT476" s="115" t="s">
        <v>94</v>
      </c>
      <c r="AU476" s="115" t="s">
        <v>90</v>
      </c>
      <c r="AV476" s="115" t="s">
        <v>91</v>
      </c>
      <c r="AW476" s="115" t="s">
        <v>91</v>
      </c>
    </row>
    <row r="477" spans="1:49">
      <c r="A477" s="115">
        <v>7020352783</v>
      </c>
      <c r="F477" s="115" t="s">
        <v>22</v>
      </c>
      <c r="M477" s="115" t="s">
        <v>29</v>
      </c>
      <c r="O477" s="125"/>
      <c r="P477" s="125">
        <f t="shared" si="126"/>
        <v>2</v>
      </c>
      <c r="Q477" s="130">
        <f t="shared" si="127"/>
        <v>1.5</v>
      </c>
      <c r="R477" s="125"/>
      <c r="S477" s="125">
        <f t="shared" si="128"/>
        <v>0</v>
      </c>
      <c r="T477" s="125">
        <f t="shared" si="129"/>
        <v>0</v>
      </c>
      <c r="U477" s="125">
        <f t="shared" si="130"/>
        <v>0</v>
      </c>
      <c r="V477" s="126">
        <f t="shared" si="131"/>
        <v>0</v>
      </c>
      <c r="W477" s="126">
        <f t="shared" si="132"/>
        <v>1</v>
      </c>
      <c r="X477" s="126">
        <f t="shared" si="133"/>
        <v>0</v>
      </c>
      <c r="Y477" s="126">
        <f t="shared" si="134"/>
        <v>0</v>
      </c>
      <c r="Z477" s="126">
        <f t="shared" si="135"/>
        <v>0</v>
      </c>
      <c r="AA477" s="126">
        <f t="shared" si="136"/>
        <v>0</v>
      </c>
      <c r="AB477" s="126">
        <f t="shared" si="137"/>
        <v>0</v>
      </c>
      <c r="AC477" s="126">
        <f t="shared" si="138"/>
        <v>0</v>
      </c>
      <c r="AD477" s="126">
        <f t="shared" si="139"/>
        <v>1</v>
      </c>
      <c r="AE477" s="126">
        <f t="shared" si="140"/>
        <v>0</v>
      </c>
      <c r="AF477" s="125"/>
      <c r="AG477" s="125"/>
      <c r="AH477" s="125">
        <f t="shared" si="141"/>
        <v>2</v>
      </c>
      <c r="AI477" s="125">
        <f t="shared" si="142"/>
        <v>2</v>
      </c>
      <c r="AJ477" s="125" t="str">
        <f t="shared" si="143"/>
        <v>Correct</v>
      </c>
      <c r="AK477" s="125"/>
      <c r="AL477" s="115" t="s">
        <v>99</v>
      </c>
      <c r="AM477" s="115">
        <v>18</v>
      </c>
      <c r="AN477" s="115" t="s">
        <v>181</v>
      </c>
      <c r="AO477" s="115" t="s">
        <v>440</v>
      </c>
      <c r="AP477" s="115" t="s">
        <v>85</v>
      </c>
      <c r="AQ477" s="115" t="s">
        <v>86</v>
      </c>
      <c r="AR477" s="115" t="s">
        <v>87</v>
      </c>
      <c r="AS477" s="115" t="s">
        <v>88</v>
      </c>
      <c r="AT477" s="115" t="s">
        <v>102</v>
      </c>
      <c r="AU477" s="115" t="s">
        <v>113</v>
      </c>
      <c r="AV477" s="115" t="s">
        <v>91</v>
      </c>
      <c r="AW477" s="115" t="s">
        <v>91</v>
      </c>
    </row>
    <row r="478" spans="1:49">
      <c r="A478" s="115">
        <v>7045769068</v>
      </c>
      <c r="B478" s="115" t="s">
        <v>18</v>
      </c>
      <c r="J478" s="115" t="s">
        <v>26</v>
      </c>
      <c r="N478" s="115" t="s">
        <v>30</v>
      </c>
      <c r="O478" s="125"/>
      <c r="P478" s="125">
        <f t="shared" si="126"/>
        <v>3</v>
      </c>
      <c r="Q478" s="130">
        <f t="shared" si="127"/>
        <v>1</v>
      </c>
      <c r="R478" s="125"/>
      <c r="S478" s="125">
        <f t="shared" si="128"/>
        <v>1</v>
      </c>
      <c r="T478" s="125">
        <f t="shared" si="129"/>
        <v>0</v>
      </c>
      <c r="U478" s="125">
        <f t="shared" si="130"/>
        <v>0</v>
      </c>
      <c r="V478" s="126">
        <f t="shared" si="131"/>
        <v>0</v>
      </c>
      <c r="W478" s="126">
        <f t="shared" si="132"/>
        <v>0</v>
      </c>
      <c r="X478" s="126">
        <f t="shared" si="133"/>
        <v>0</v>
      </c>
      <c r="Y478" s="126">
        <f t="shared" si="134"/>
        <v>0</v>
      </c>
      <c r="Z478" s="126">
        <f t="shared" si="135"/>
        <v>0</v>
      </c>
      <c r="AA478" s="126">
        <f t="shared" si="136"/>
        <v>1</v>
      </c>
      <c r="AB478" s="126">
        <f t="shared" si="137"/>
        <v>0</v>
      </c>
      <c r="AC478" s="126">
        <f t="shared" si="138"/>
        <v>0</v>
      </c>
      <c r="AD478" s="126">
        <f t="shared" si="139"/>
        <v>0</v>
      </c>
      <c r="AE478" s="126">
        <f t="shared" si="140"/>
        <v>1</v>
      </c>
      <c r="AF478" s="125"/>
      <c r="AG478" s="125"/>
      <c r="AH478" s="125">
        <f t="shared" si="141"/>
        <v>3</v>
      </c>
      <c r="AI478" s="125">
        <f t="shared" si="142"/>
        <v>3</v>
      </c>
      <c r="AJ478" s="125" t="str">
        <f t="shared" si="143"/>
        <v>Correct</v>
      </c>
      <c r="AK478" s="125"/>
      <c r="AL478" s="115" t="s">
        <v>83</v>
      </c>
      <c r="AM478" s="115">
        <v>66</v>
      </c>
      <c r="AN478" s="115" t="s">
        <v>181</v>
      </c>
      <c r="AO478" s="115" t="s">
        <v>203</v>
      </c>
      <c r="AP478" s="115" t="s">
        <v>85</v>
      </c>
      <c r="AQ478" s="115" t="s">
        <v>86</v>
      </c>
      <c r="AR478" s="115" t="s">
        <v>87</v>
      </c>
      <c r="AS478" s="115" t="s">
        <v>101</v>
      </c>
      <c r="AT478" s="115" t="s">
        <v>94</v>
      </c>
      <c r="AU478" s="115" t="s">
        <v>106</v>
      </c>
      <c r="AV478" s="115" t="s">
        <v>91</v>
      </c>
      <c r="AW478" s="115" t="s">
        <v>91</v>
      </c>
    </row>
    <row r="479" spans="1:49">
      <c r="A479" s="115">
        <v>7045760342</v>
      </c>
      <c r="I479" s="115" t="s">
        <v>25</v>
      </c>
      <c r="O479" s="125"/>
      <c r="P479" s="125">
        <f t="shared" si="126"/>
        <v>1</v>
      </c>
      <c r="Q479" s="130">
        <f t="shared" si="127"/>
        <v>3</v>
      </c>
      <c r="R479" s="125"/>
      <c r="S479" s="125">
        <f t="shared" si="128"/>
        <v>0</v>
      </c>
      <c r="T479" s="125">
        <f t="shared" si="129"/>
        <v>0</v>
      </c>
      <c r="U479" s="125">
        <f t="shared" si="130"/>
        <v>0</v>
      </c>
      <c r="V479" s="126">
        <f t="shared" si="131"/>
        <v>0</v>
      </c>
      <c r="W479" s="126">
        <f t="shared" si="132"/>
        <v>0</v>
      </c>
      <c r="X479" s="126">
        <f t="shared" si="133"/>
        <v>0</v>
      </c>
      <c r="Y479" s="126">
        <f t="shared" si="134"/>
        <v>0</v>
      </c>
      <c r="Z479" s="126">
        <f t="shared" si="135"/>
        <v>1</v>
      </c>
      <c r="AA479" s="126">
        <f t="shared" si="136"/>
        <v>0</v>
      </c>
      <c r="AB479" s="126">
        <f t="shared" si="137"/>
        <v>0</v>
      </c>
      <c r="AC479" s="126">
        <f t="shared" si="138"/>
        <v>0</v>
      </c>
      <c r="AD479" s="126">
        <f t="shared" si="139"/>
        <v>0</v>
      </c>
      <c r="AE479" s="126">
        <f t="shared" si="140"/>
        <v>0</v>
      </c>
      <c r="AF479" s="125"/>
      <c r="AG479" s="125"/>
      <c r="AH479" s="125">
        <f t="shared" si="141"/>
        <v>1</v>
      </c>
      <c r="AI479" s="125">
        <f t="shared" si="142"/>
        <v>1</v>
      </c>
      <c r="AJ479" s="125" t="str">
        <f t="shared" si="143"/>
        <v>Correct</v>
      </c>
      <c r="AK479" s="125"/>
      <c r="AL479" s="115" t="s">
        <v>83</v>
      </c>
      <c r="AM479" s="115">
        <v>60</v>
      </c>
      <c r="AN479" s="115" t="s">
        <v>181</v>
      </c>
      <c r="AO479" s="115" t="s">
        <v>238</v>
      </c>
      <c r="AP479" s="115" t="s">
        <v>97</v>
      </c>
      <c r="AR479" s="115" t="s">
        <v>87</v>
      </c>
      <c r="AS479" s="115" t="s">
        <v>104</v>
      </c>
      <c r="AT479" s="115" t="s">
        <v>94</v>
      </c>
      <c r="AU479" s="115" t="s">
        <v>106</v>
      </c>
      <c r="AV479" s="115" t="s">
        <v>91</v>
      </c>
      <c r="AW479" s="115" t="s">
        <v>91</v>
      </c>
    </row>
    <row r="480" spans="1:49">
      <c r="A480" s="115">
        <v>7045794249</v>
      </c>
      <c r="C480" s="115" t="s">
        <v>19</v>
      </c>
      <c r="D480" s="115" t="s">
        <v>20</v>
      </c>
      <c r="N480" s="115" t="s">
        <v>30</v>
      </c>
      <c r="O480" s="125"/>
      <c r="P480" s="125">
        <f t="shared" si="126"/>
        <v>3</v>
      </c>
      <c r="Q480" s="130">
        <f t="shared" si="127"/>
        <v>1</v>
      </c>
      <c r="R480" s="125"/>
      <c r="S480" s="125">
        <f t="shared" si="128"/>
        <v>0</v>
      </c>
      <c r="T480" s="125">
        <f t="shared" si="129"/>
        <v>1</v>
      </c>
      <c r="U480" s="125">
        <f t="shared" si="130"/>
        <v>1</v>
      </c>
      <c r="V480" s="126">
        <f t="shared" si="131"/>
        <v>0</v>
      </c>
      <c r="W480" s="126">
        <f t="shared" si="132"/>
        <v>0</v>
      </c>
      <c r="X480" s="126">
        <f t="shared" si="133"/>
        <v>0</v>
      </c>
      <c r="Y480" s="126">
        <f t="shared" si="134"/>
        <v>0</v>
      </c>
      <c r="Z480" s="126">
        <f t="shared" si="135"/>
        <v>0</v>
      </c>
      <c r="AA480" s="126">
        <f t="shared" si="136"/>
        <v>0</v>
      </c>
      <c r="AB480" s="126">
        <f t="shared" si="137"/>
        <v>0</v>
      </c>
      <c r="AC480" s="126">
        <f t="shared" si="138"/>
        <v>0</v>
      </c>
      <c r="AD480" s="126">
        <f t="shared" si="139"/>
        <v>0</v>
      </c>
      <c r="AE480" s="126">
        <f t="shared" si="140"/>
        <v>1</v>
      </c>
      <c r="AF480" s="125"/>
      <c r="AG480" s="125"/>
      <c r="AH480" s="125">
        <f t="shared" si="141"/>
        <v>3</v>
      </c>
      <c r="AI480" s="125">
        <f t="shared" si="142"/>
        <v>3</v>
      </c>
      <c r="AJ480" s="125" t="str">
        <f t="shared" si="143"/>
        <v>Correct</v>
      </c>
      <c r="AK480" s="125"/>
      <c r="AL480" s="115" t="s">
        <v>83</v>
      </c>
      <c r="AM480" s="115">
        <v>43</v>
      </c>
      <c r="AN480" s="115" t="s">
        <v>84</v>
      </c>
      <c r="AO480" s="115" t="s">
        <v>149</v>
      </c>
      <c r="AP480" s="115" t="s">
        <v>85</v>
      </c>
      <c r="AQ480" s="115" t="s">
        <v>86</v>
      </c>
      <c r="AR480" s="115" t="s">
        <v>87</v>
      </c>
      <c r="AS480" s="115" t="s">
        <v>100</v>
      </c>
      <c r="AT480" s="115" t="s">
        <v>111</v>
      </c>
      <c r="AU480" s="115" t="s">
        <v>90</v>
      </c>
      <c r="AV480" s="115" t="s">
        <v>91</v>
      </c>
      <c r="AW480" s="115" t="s">
        <v>91</v>
      </c>
    </row>
    <row r="481" spans="1:49">
      <c r="A481" s="115">
        <v>7011273685</v>
      </c>
      <c r="D481" s="115" t="s">
        <v>20</v>
      </c>
      <c r="I481" s="115" t="s">
        <v>25</v>
      </c>
      <c r="K481" s="115" t="s">
        <v>27</v>
      </c>
      <c r="N481" s="115" t="s">
        <v>30</v>
      </c>
      <c r="O481" s="125"/>
      <c r="P481" s="125">
        <f t="shared" si="126"/>
        <v>4</v>
      </c>
      <c r="Q481" s="130">
        <f t="shared" si="127"/>
        <v>0.75</v>
      </c>
      <c r="R481" s="125"/>
      <c r="S481" s="125">
        <f t="shared" si="128"/>
        <v>0</v>
      </c>
      <c r="T481" s="125">
        <f t="shared" si="129"/>
        <v>0</v>
      </c>
      <c r="U481" s="125">
        <f t="shared" si="130"/>
        <v>0.75</v>
      </c>
      <c r="V481" s="126">
        <f t="shared" si="131"/>
        <v>0</v>
      </c>
      <c r="W481" s="126">
        <f t="shared" si="132"/>
        <v>0</v>
      </c>
      <c r="X481" s="126">
        <f t="shared" si="133"/>
        <v>0</v>
      </c>
      <c r="Y481" s="126">
        <f t="shared" si="134"/>
        <v>0</v>
      </c>
      <c r="Z481" s="126">
        <f t="shared" si="135"/>
        <v>0.75</v>
      </c>
      <c r="AA481" s="126">
        <f t="shared" si="136"/>
        <v>0</v>
      </c>
      <c r="AB481" s="126">
        <f t="shared" si="137"/>
        <v>0.75</v>
      </c>
      <c r="AC481" s="126">
        <f t="shared" si="138"/>
        <v>0</v>
      </c>
      <c r="AD481" s="126">
        <f t="shared" si="139"/>
        <v>0</v>
      </c>
      <c r="AE481" s="126">
        <f t="shared" si="140"/>
        <v>0.75</v>
      </c>
      <c r="AF481" s="125"/>
      <c r="AG481" s="125"/>
      <c r="AH481" s="125">
        <f t="shared" si="141"/>
        <v>3</v>
      </c>
      <c r="AI481" s="125">
        <f t="shared" si="142"/>
        <v>4</v>
      </c>
      <c r="AJ481" s="125" t="str">
        <f t="shared" si="143"/>
        <v>Correct</v>
      </c>
      <c r="AK481" s="125"/>
      <c r="AL481" s="115" t="s">
        <v>83</v>
      </c>
      <c r="AM481" s="115">
        <v>43</v>
      </c>
      <c r="AN481" s="115" t="s">
        <v>84</v>
      </c>
      <c r="AO481" s="115" t="s">
        <v>126</v>
      </c>
      <c r="AP481" s="115" t="s">
        <v>97</v>
      </c>
      <c r="AQ481" s="115" t="s">
        <v>86</v>
      </c>
      <c r="AR481" s="115" t="s">
        <v>468</v>
      </c>
      <c r="AS481" s="115" t="s">
        <v>100</v>
      </c>
      <c r="AT481" s="115" t="s">
        <v>89</v>
      </c>
      <c r="AU481" s="115" t="s">
        <v>90</v>
      </c>
      <c r="AW481" s="115" t="s">
        <v>91</v>
      </c>
    </row>
    <row r="482" spans="1:49">
      <c r="A482" s="115">
        <v>6985148931</v>
      </c>
      <c r="C482" s="115" t="s">
        <v>19</v>
      </c>
      <c r="E482" s="115" t="s">
        <v>21</v>
      </c>
      <c r="J482" s="115" t="s">
        <v>26</v>
      </c>
      <c r="O482" s="125"/>
      <c r="P482" s="125">
        <f t="shared" si="126"/>
        <v>3</v>
      </c>
      <c r="Q482" s="130">
        <f t="shared" si="127"/>
        <v>1</v>
      </c>
      <c r="R482" s="125"/>
      <c r="S482" s="125">
        <f t="shared" si="128"/>
        <v>0</v>
      </c>
      <c r="T482" s="125">
        <f t="shared" si="129"/>
        <v>1</v>
      </c>
      <c r="U482" s="125">
        <f t="shared" si="130"/>
        <v>0</v>
      </c>
      <c r="V482" s="126">
        <f t="shared" si="131"/>
        <v>1</v>
      </c>
      <c r="W482" s="126">
        <f t="shared" si="132"/>
        <v>0</v>
      </c>
      <c r="X482" s="126">
        <f t="shared" si="133"/>
        <v>0</v>
      </c>
      <c r="Y482" s="126">
        <f t="shared" si="134"/>
        <v>0</v>
      </c>
      <c r="Z482" s="126">
        <f t="shared" si="135"/>
        <v>0</v>
      </c>
      <c r="AA482" s="126">
        <f t="shared" si="136"/>
        <v>1</v>
      </c>
      <c r="AB482" s="126">
        <f t="shared" si="137"/>
        <v>0</v>
      </c>
      <c r="AC482" s="126">
        <f t="shared" si="138"/>
        <v>0</v>
      </c>
      <c r="AD482" s="126">
        <f t="shared" si="139"/>
        <v>0</v>
      </c>
      <c r="AE482" s="126">
        <f t="shared" si="140"/>
        <v>0</v>
      </c>
      <c r="AF482" s="125"/>
      <c r="AG482" s="125"/>
      <c r="AH482" s="125">
        <f t="shared" si="141"/>
        <v>3</v>
      </c>
      <c r="AI482" s="125">
        <f t="shared" si="142"/>
        <v>3</v>
      </c>
      <c r="AJ482" s="125" t="str">
        <f t="shared" si="143"/>
        <v>Correct</v>
      </c>
      <c r="AK482" s="125"/>
      <c r="AL482" s="115" t="s">
        <v>99</v>
      </c>
      <c r="AM482" s="115">
        <v>45</v>
      </c>
      <c r="AN482" s="115" t="s">
        <v>181</v>
      </c>
      <c r="AP482" s="115" t="s">
        <v>97</v>
      </c>
      <c r="AQ482" s="115" t="s">
        <v>86</v>
      </c>
      <c r="AR482" s="115" t="s">
        <v>87</v>
      </c>
      <c r="AS482" s="115" t="s">
        <v>93</v>
      </c>
      <c r="AT482" s="115" t="s">
        <v>102</v>
      </c>
      <c r="AU482" s="115" t="s">
        <v>90</v>
      </c>
      <c r="AV482" s="115" t="s">
        <v>86</v>
      </c>
      <c r="AW482" s="115" t="s">
        <v>91</v>
      </c>
    </row>
    <row r="483" spans="1:49">
      <c r="A483" s="115">
        <v>7045784878</v>
      </c>
      <c r="C483" s="115" t="s">
        <v>19</v>
      </c>
      <c r="I483" s="115" t="s">
        <v>25</v>
      </c>
      <c r="N483" s="115" t="s">
        <v>30</v>
      </c>
      <c r="O483" s="125"/>
      <c r="P483" s="125">
        <f t="shared" si="126"/>
        <v>3</v>
      </c>
      <c r="Q483" s="130">
        <f t="shared" si="127"/>
        <v>1</v>
      </c>
      <c r="R483" s="125"/>
      <c r="S483" s="125">
        <f t="shared" si="128"/>
        <v>0</v>
      </c>
      <c r="T483" s="125">
        <f t="shared" si="129"/>
        <v>1</v>
      </c>
      <c r="U483" s="125">
        <f t="shared" si="130"/>
        <v>0</v>
      </c>
      <c r="V483" s="126">
        <f t="shared" si="131"/>
        <v>0</v>
      </c>
      <c r="W483" s="126">
        <f t="shared" si="132"/>
        <v>0</v>
      </c>
      <c r="X483" s="126">
        <f t="shared" si="133"/>
        <v>0</v>
      </c>
      <c r="Y483" s="126">
        <f t="shared" si="134"/>
        <v>0</v>
      </c>
      <c r="Z483" s="126">
        <f t="shared" si="135"/>
        <v>1</v>
      </c>
      <c r="AA483" s="126">
        <f t="shared" si="136"/>
        <v>0</v>
      </c>
      <c r="AB483" s="126">
        <f t="shared" si="137"/>
        <v>0</v>
      </c>
      <c r="AC483" s="126">
        <f t="shared" si="138"/>
        <v>0</v>
      </c>
      <c r="AD483" s="126">
        <f t="shared" si="139"/>
        <v>0</v>
      </c>
      <c r="AE483" s="126">
        <f t="shared" si="140"/>
        <v>1</v>
      </c>
      <c r="AF483" s="125"/>
      <c r="AG483" s="125"/>
      <c r="AH483" s="125">
        <f t="shared" si="141"/>
        <v>3</v>
      </c>
      <c r="AI483" s="125">
        <f t="shared" si="142"/>
        <v>3</v>
      </c>
      <c r="AJ483" s="125" t="str">
        <f t="shared" si="143"/>
        <v>Correct</v>
      </c>
      <c r="AK483" s="125"/>
      <c r="AL483" s="115" t="s">
        <v>83</v>
      </c>
      <c r="AM483" s="115">
        <v>58</v>
      </c>
      <c r="AN483" s="115" t="s">
        <v>181</v>
      </c>
      <c r="AO483" s="115" t="s">
        <v>206</v>
      </c>
      <c r="AP483" s="115" t="s">
        <v>85</v>
      </c>
      <c r="AQ483" s="115" t="s">
        <v>86</v>
      </c>
      <c r="AR483" s="115" t="s">
        <v>87</v>
      </c>
      <c r="AS483" s="115" t="s">
        <v>101</v>
      </c>
      <c r="AT483" s="115" t="s">
        <v>102</v>
      </c>
      <c r="AU483" s="115" t="s">
        <v>90</v>
      </c>
      <c r="AV483" s="115" t="s">
        <v>91</v>
      </c>
      <c r="AW483" s="115" t="s">
        <v>91</v>
      </c>
    </row>
    <row r="484" spans="1:49">
      <c r="A484" s="115">
        <v>6984057591</v>
      </c>
      <c r="O484" s="125"/>
      <c r="P484" s="125">
        <f t="shared" si="126"/>
        <v>0</v>
      </c>
      <c r="Q484" s="130" t="e">
        <f t="shared" si="127"/>
        <v>#DIV/0!</v>
      </c>
      <c r="R484" s="125"/>
      <c r="S484" s="125">
        <f t="shared" si="128"/>
        <v>0</v>
      </c>
      <c r="T484" s="125">
        <f t="shared" si="129"/>
        <v>0</v>
      </c>
      <c r="U484" s="125">
        <f t="shared" si="130"/>
        <v>0</v>
      </c>
      <c r="V484" s="126">
        <f t="shared" si="131"/>
        <v>0</v>
      </c>
      <c r="W484" s="126">
        <f t="shared" si="132"/>
        <v>0</v>
      </c>
      <c r="X484" s="126">
        <f t="shared" si="133"/>
        <v>0</v>
      </c>
      <c r="Y484" s="126">
        <f t="shared" si="134"/>
        <v>0</v>
      </c>
      <c r="Z484" s="126">
        <f t="shared" si="135"/>
        <v>0</v>
      </c>
      <c r="AA484" s="126">
        <f t="shared" si="136"/>
        <v>0</v>
      </c>
      <c r="AB484" s="126">
        <f t="shared" si="137"/>
        <v>0</v>
      </c>
      <c r="AC484" s="126">
        <f t="shared" si="138"/>
        <v>0</v>
      </c>
      <c r="AD484" s="126">
        <f t="shared" si="139"/>
        <v>0</v>
      </c>
      <c r="AE484" s="126">
        <f t="shared" si="140"/>
        <v>0</v>
      </c>
      <c r="AF484" s="125"/>
      <c r="AG484" s="125"/>
      <c r="AH484" s="125">
        <f t="shared" si="141"/>
        <v>0</v>
      </c>
      <c r="AI484" s="125">
        <f t="shared" si="142"/>
        <v>0</v>
      </c>
      <c r="AJ484" s="125" t="str">
        <f t="shared" si="143"/>
        <v>Correct</v>
      </c>
      <c r="AK484" s="125"/>
      <c r="AL484" s="115" t="s">
        <v>83</v>
      </c>
      <c r="AM484" s="115">
        <v>23</v>
      </c>
      <c r="AN484" s="115" t="s">
        <v>181</v>
      </c>
      <c r="AO484" s="115" t="s">
        <v>206</v>
      </c>
      <c r="AP484" s="115" t="s">
        <v>85</v>
      </c>
      <c r="AQ484" s="115" t="s">
        <v>91</v>
      </c>
      <c r="AR484" s="115" t="s">
        <v>137</v>
      </c>
      <c r="AS484" s="115" t="s">
        <v>100</v>
      </c>
      <c r="AT484" s="115" t="s">
        <v>94</v>
      </c>
      <c r="AU484" s="115" t="s">
        <v>90</v>
      </c>
      <c r="AW484" s="115" t="s">
        <v>91</v>
      </c>
    </row>
    <row r="485" spans="1:49">
      <c r="A485" s="115">
        <v>7011538670</v>
      </c>
      <c r="D485" s="115" t="s">
        <v>20</v>
      </c>
      <c r="J485" s="115" t="s">
        <v>26</v>
      </c>
      <c r="K485" s="115" t="s">
        <v>27</v>
      </c>
      <c r="O485" s="125"/>
      <c r="P485" s="125">
        <f t="shared" si="126"/>
        <v>3</v>
      </c>
      <c r="Q485" s="130">
        <f t="shared" si="127"/>
        <v>1</v>
      </c>
      <c r="R485" s="125"/>
      <c r="S485" s="125">
        <f t="shared" si="128"/>
        <v>0</v>
      </c>
      <c r="T485" s="125">
        <f t="shared" si="129"/>
        <v>0</v>
      </c>
      <c r="U485" s="125">
        <f t="shared" si="130"/>
        <v>1</v>
      </c>
      <c r="V485" s="126">
        <f t="shared" si="131"/>
        <v>0</v>
      </c>
      <c r="W485" s="126">
        <f t="shared" si="132"/>
        <v>0</v>
      </c>
      <c r="X485" s="126">
        <f t="shared" si="133"/>
        <v>0</v>
      </c>
      <c r="Y485" s="126">
        <f t="shared" si="134"/>
        <v>0</v>
      </c>
      <c r="Z485" s="126">
        <f t="shared" si="135"/>
        <v>0</v>
      </c>
      <c r="AA485" s="126">
        <f t="shared" si="136"/>
        <v>1</v>
      </c>
      <c r="AB485" s="126">
        <f t="shared" si="137"/>
        <v>1</v>
      </c>
      <c r="AC485" s="126">
        <f t="shared" si="138"/>
        <v>0</v>
      </c>
      <c r="AD485" s="126">
        <f t="shared" si="139"/>
        <v>0</v>
      </c>
      <c r="AE485" s="126">
        <f t="shared" si="140"/>
        <v>0</v>
      </c>
      <c r="AF485" s="125"/>
      <c r="AG485" s="125"/>
      <c r="AH485" s="125">
        <f t="shared" si="141"/>
        <v>3</v>
      </c>
      <c r="AI485" s="125">
        <f t="shared" si="142"/>
        <v>3</v>
      </c>
      <c r="AJ485" s="125" t="str">
        <f t="shared" si="143"/>
        <v>Correct</v>
      </c>
      <c r="AK485" s="125"/>
      <c r="AL485" s="115" t="s">
        <v>99</v>
      </c>
      <c r="AM485" s="115">
        <v>66</v>
      </c>
      <c r="AN485" s="115" t="s">
        <v>181</v>
      </c>
      <c r="AO485" s="115" t="s">
        <v>214</v>
      </c>
      <c r="AQ485" s="115" t="s">
        <v>91</v>
      </c>
      <c r="AR485" s="115" t="s">
        <v>137</v>
      </c>
      <c r="AS485" s="115" t="s">
        <v>100</v>
      </c>
      <c r="AT485" s="115" t="s">
        <v>89</v>
      </c>
      <c r="AU485" s="115" t="s">
        <v>106</v>
      </c>
      <c r="AV485" s="115" t="s">
        <v>91</v>
      </c>
      <c r="AW485" s="115" t="s">
        <v>86</v>
      </c>
    </row>
    <row r="486" spans="1:49">
      <c r="A486" s="115">
        <v>5586944551</v>
      </c>
      <c r="D486" s="115" t="s">
        <v>20</v>
      </c>
      <c r="K486" s="115" t="s">
        <v>27</v>
      </c>
      <c r="N486" s="115" t="s">
        <v>30</v>
      </c>
      <c r="O486" s="125"/>
      <c r="P486" s="125">
        <f t="shared" si="126"/>
        <v>3</v>
      </c>
      <c r="Q486" s="130">
        <f t="shared" si="127"/>
        <v>1</v>
      </c>
      <c r="R486" s="125"/>
      <c r="S486" s="125">
        <f t="shared" si="128"/>
        <v>0</v>
      </c>
      <c r="T486" s="125">
        <f t="shared" si="129"/>
        <v>0</v>
      </c>
      <c r="U486" s="125">
        <f t="shared" si="130"/>
        <v>1</v>
      </c>
      <c r="V486" s="126">
        <f t="shared" si="131"/>
        <v>0</v>
      </c>
      <c r="W486" s="126">
        <f t="shared" si="132"/>
        <v>0</v>
      </c>
      <c r="X486" s="126">
        <f t="shared" si="133"/>
        <v>0</v>
      </c>
      <c r="Y486" s="126">
        <f t="shared" si="134"/>
        <v>0</v>
      </c>
      <c r="Z486" s="126">
        <f t="shared" si="135"/>
        <v>0</v>
      </c>
      <c r="AA486" s="126">
        <f t="shared" si="136"/>
        <v>0</v>
      </c>
      <c r="AB486" s="126">
        <f t="shared" si="137"/>
        <v>1</v>
      </c>
      <c r="AC486" s="126">
        <f t="shared" si="138"/>
        <v>0</v>
      </c>
      <c r="AD486" s="126">
        <f t="shared" si="139"/>
        <v>0</v>
      </c>
      <c r="AE486" s="126">
        <f t="shared" si="140"/>
        <v>1</v>
      </c>
      <c r="AF486" s="125"/>
      <c r="AG486" s="125"/>
      <c r="AH486" s="125">
        <f t="shared" si="141"/>
        <v>3</v>
      </c>
      <c r="AI486" s="125">
        <f t="shared" si="142"/>
        <v>3</v>
      </c>
      <c r="AJ486" s="125" t="str">
        <f t="shared" si="143"/>
        <v>Correct</v>
      </c>
      <c r="AK486" s="125"/>
      <c r="AL486" s="115" t="s">
        <v>83</v>
      </c>
      <c r="AM486" s="115">
        <v>31</v>
      </c>
      <c r="AN486" s="115" t="s">
        <v>181</v>
      </c>
      <c r="AO486" s="115" t="s">
        <v>438</v>
      </c>
      <c r="AP486" s="115" t="s">
        <v>85</v>
      </c>
      <c r="AQ486" s="115" t="s">
        <v>86</v>
      </c>
      <c r="AR486" s="115" t="s">
        <v>87</v>
      </c>
      <c r="AS486" s="115" t="s">
        <v>104</v>
      </c>
      <c r="AT486" s="115" t="s">
        <v>111</v>
      </c>
      <c r="AU486" s="115" t="s">
        <v>90</v>
      </c>
      <c r="AV486" s="115" t="s">
        <v>91</v>
      </c>
      <c r="AW486" s="115" t="s">
        <v>91</v>
      </c>
    </row>
    <row r="487" spans="1:49">
      <c r="A487" s="115">
        <v>7044861779</v>
      </c>
      <c r="B487" s="115" t="s">
        <v>18</v>
      </c>
      <c r="K487" s="115" t="s">
        <v>27</v>
      </c>
      <c r="N487" s="115" t="s">
        <v>30</v>
      </c>
      <c r="O487" s="125"/>
      <c r="P487" s="125">
        <f t="shared" si="126"/>
        <v>3</v>
      </c>
      <c r="Q487" s="130">
        <f t="shared" si="127"/>
        <v>1</v>
      </c>
      <c r="R487" s="125"/>
      <c r="S487" s="125">
        <f t="shared" si="128"/>
        <v>1</v>
      </c>
      <c r="T487" s="125">
        <f t="shared" si="129"/>
        <v>0</v>
      </c>
      <c r="U487" s="125">
        <f t="shared" si="130"/>
        <v>0</v>
      </c>
      <c r="V487" s="126">
        <f t="shared" si="131"/>
        <v>0</v>
      </c>
      <c r="W487" s="126">
        <f t="shared" si="132"/>
        <v>0</v>
      </c>
      <c r="X487" s="126">
        <f t="shared" si="133"/>
        <v>0</v>
      </c>
      <c r="Y487" s="126">
        <f t="shared" si="134"/>
        <v>0</v>
      </c>
      <c r="Z487" s="126">
        <f t="shared" si="135"/>
        <v>0</v>
      </c>
      <c r="AA487" s="126">
        <f t="shared" si="136"/>
        <v>0</v>
      </c>
      <c r="AB487" s="126">
        <f t="shared" si="137"/>
        <v>1</v>
      </c>
      <c r="AC487" s="126">
        <f t="shared" si="138"/>
        <v>0</v>
      </c>
      <c r="AD487" s="126">
        <f t="shared" si="139"/>
        <v>0</v>
      </c>
      <c r="AE487" s="126">
        <f t="shared" si="140"/>
        <v>1</v>
      </c>
      <c r="AF487" s="125"/>
      <c r="AG487" s="125"/>
      <c r="AH487" s="125">
        <f t="shared" si="141"/>
        <v>3</v>
      </c>
      <c r="AI487" s="125">
        <f t="shared" si="142"/>
        <v>3</v>
      </c>
      <c r="AJ487" s="125" t="str">
        <f t="shared" si="143"/>
        <v>Correct</v>
      </c>
      <c r="AK487" s="125"/>
      <c r="AL487" s="115" t="s">
        <v>83</v>
      </c>
      <c r="AM487" s="115">
        <v>64</v>
      </c>
      <c r="AN487" s="115" t="s">
        <v>181</v>
      </c>
      <c r="AO487" s="115" t="s">
        <v>208</v>
      </c>
      <c r="AP487" s="115" t="s">
        <v>85</v>
      </c>
      <c r="AQ487" s="115" t="s">
        <v>86</v>
      </c>
      <c r="AR487" s="115" t="s">
        <v>87</v>
      </c>
      <c r="AS487" s="115" t="s">
        <v>101</v>
      </c>
      <c r="AT487" s="115" t="s">
        <v>89</v>
      </c>
      <c r="AU487" s="115" t="s">
        <v>90</v>
      </c>
      <c r="AV487" s="115" t="s">
        <v>91</v>
      </c>
      <c r="AW487" s="115" t="s">
        <v>91</v>
      </c>
    </row>
    <row r="488" spans="1:49">
      <c r="A488" s="115">
        <v>6984048699</v>
      </c>
      <c r="K488" s="115" t="s">
        <v>27</v>
      </c>
      <c r="N488" s="115" t="s">
        <v>30</v>
      </c>
      <c r="O488" s="125"/>
      <c r="P488" s="125">
        <f t="shared" si="126"/>
        <v>2</v>
      </c>
      <c r="Q488" s="130">
        <f t="shared" si="127"/>
        <v>1.5</v>
      </c>
      <c r="R488" s="125"/>
      <c r="S488" s="125">
        <f t="shared" si="128"/>
        <v>0</v>
      </c>
      <c r="T488" s="125">
        <f t="shared" si="129"/>
        <v>0</v>
      </c>
      <c r="U488" s="125">
        <f t="shared" si="130"/>
        <v>0</v>
      </c>
      <c r="V488" s="126">
        <f t="shared" si="131"/>
        <v>0</v>
      </c>
      <c r="W488" s="126">
        <f t="shared" si="132"/>
        <v>0</v>
      </c>
      <c r="X488" s="126">
        <f t="shared" si="133"/>
        <v>0</v>
      </c>
      <c r="Y488" s="126">
        <f t="shared" si="134"/>
        <v>0</v>
      </c>
      <c r="Z488" s="126">
        <f t="shared" si="135"/>
        <v>0</v>
      </c>
      <c r="AA488" s="126">
        <f t="shared" si="136"/>
        <v>0</v>
      </c>
      <c r="AB488" s="126">
        <f t="shared" si="137"/>
        <v>1</v>
      </c>
      <c r="AC488" s="126">
        <f t="shared" si="138"/>
        <v>0</v>
      </c>
      <c r="AD488" s="126">
        <f t="shared" si="139"/>
        <v>0</v>
      </c>
      <c r="AE488" s="126">
        <f t="shared" si="140"/>
        <v>1</v>
      </c>
      <c r="AF488" s="125"/>
      <c r="AG488" s="125"/>
      <c r="AH488" s="125">
        <f t="shared" si="141"/>
        <v>2</v>
      </c>
      <c r="AI488" s="125">
        <f t="shared" si="142"/>
        <v>2</v>
      </c>
      <c r="AJ488" s="125" t="str">
        <f t="shared" si="143"/>
        <v>Correct</v>
      </c>
      <c r="AK488" s="125"/>
      <c r="AL488" s="115" t="s">
        <v>83</v>
      </c>
      <c r="AM488" s="115">
        <v>62</v>
      </c>
      <c r="AN488" s="115" t="s">
        <v>181</v>
      </c>
      <c r="AO488" s="115" t="s">
        <v>222</v>
      </c>
      <c r="AP488" s="115" t="s">
        <v>85</v>
      </c>
      <c r="AQ488" s="115" t="s">
        <v>86</v>
      </c>
      <c r="AR488" s="115" t="s">
        <v>87</v>
      </c>
      <c r="AS488" s="115" t="s">
        <v>93</v>
      </c>
      <c r="AT488" s="115" t="s">
        <v>94</v>
      </c>
      <c r="AU488" s="115" t="s">
        <v>103</v>
      </c>
      <c r="AV488" s="115" t="s">
        <v>91</v>
      </c>
      <c r="AW488" s="115" t="s">
        <v>91</v>
      </c>
    </row>
    <row r="489" spans="1:49">
      <c r="A489" s="115">
        <v>7008109110</v>
      </c>
      <c r="C489" s="115" t="s">
        <v>19</v>
      </c>
      <c r="D489" s="115" t="s">
        <v>20</v>
      </c>
      <c r="J489" s="115" t="s">
        <v>26</v>
      </c>
      <c r="M489" s="115" t="s">
        <v>29</v>
      </c>
      <c r="N489" s="115" t="s">
        <v>30</v>
      </c>
      <c r="O489" s="125"/>
      <c r="P489" s="125">
        <f t="shared" si="126"/>
        <v>5</v>
      </c>
      <c r="Q489" s="130">
        <f t="shared" si="127"/>
        <v>0.6</v>
      </c>
      <c r="R489" s="125"/>
      <c r="S489" s="125">
        <f t="shared" si="128"/>
        <v>0</v>
      </c>
      <c r="T489" s="125">
        <f t="shared" si="129"/>
        <v>0.6</v>
      </c>
      <c r="U489" s="125">
        <f t="shared" si="130"/>
        <v>0.6</v>
      </c>
      <c r="V489" s="126">
        <f t="shared" si="131"/>
        <v>0</v>
      </c>
      <c r="W489" s="126">
        <f t="shared" si="132"/>
        <v>0</v>
      </c>
      <c r="X489" s="126">
        <f t="shared" si="133"/>
        <v>0</v>
      </c>
      <c r="Y489" s="126">
        <f t="shared" si="134"/>
        <v>0</v>
      </c>
      <c r="Z489" s="126">
        <f t="shared" si="135"/>
        <v>0</v>
      </c>
      <c r="AA489" s="126">
        <f t="shared" si="136"/>
        <v>0.6</v>
      </c>
      <c r="AB489" s="126">
        <f t="shared" si="137"/>
        <v>0</v>
      </c>
      <c r="AC489" s="126">
        <f t="shared" si="138"/>
        <v>0</v>
      </c>
      <c r="AD489" s="126">
        <f t="shared" si="139"/>
        <v>0.6</v>
      </c>
      <c r="AE489" s="126">
        <f t="shared" si="140"/>
        <v>0.6</v>
      </c>
      <c r="AF489" s="125"/>
      <c r="AG489" s="125"/>
      <c r="AH489" s="125">
        <f t="shared" si="141"/>
        <v>3</v>
      </c>
      <c r="AI489" s="125">
        <f t="shared" si="142"/>
        <v>5</v>
      </c>
      <c r="AJ489" s="125" t="str">
        <f t="shared" si="143"/>
        <v>Correct</v>
      </c>
      <c r="AK489" s="125"/>
      <c r="AL489" s="115" t="s">
        <v>83</v>
      </c>
      <c r="AM489" s="115">
        <v>67</v>
      </c>
      <c r="AN489" s="115" t="s">
        <v>181</v>
      </c>
      <c r="AO489" s="115" t="s">
        <v>440</v>
      </c>
      <c r="AP489" s="115" t="s">
        <v>85</v>
      </c>
      <c r="AQ489" s="115" t="s">
        <v>86</v>
      </c>
      <c r="AR489" s="115" t="s">
        <v>87</v>
      </c>
      <c r="AS489" s="115" t="s">
        <v>93</v>
      </c>
      <c r="AT489" s="115" t="s">
        <v>102</v>
      </c>
      <c r="AU489" s="115" t="s">
        <v>106</v>
      </c>
      <c r="AV489" s="115" t="s">
        <v>86</v>
      </c>
      <c r="AW489" s="115" t="s">
        <v>86</v>
      </c>
    </row>
    <row r="490" spans="1:49">
      <c r="A490" s="115">
        <v>7007924926</v>
      </c>
      <c r="C490" s="115" t="s">
        <v>19</v>
      </c>
      <c r="D490" s="115" t="s">
        <v>20</v>
      </c>
      <c r="J490" s="115" t="s">
        <v>26</v>
      </c>
      <c r="O490" s="125"/>
      <c r="P490" s="125">
        <f t="shared" si="126"/>
        <v>3</v>
      </c>
      <c r="Q490" s="130">
        <f t="shared" si="127"/>
        <v>1</v>
      </c>
      <c r="R490" s="125"/>
      <c r="S490" s="125">
        <f t="shared" si="128"/>
        <v>0</v>
      </c>
      <c r="T490" s="125">
        <f t="shared" si="129"/>
        <v>1</v>
      </c>
      <c r="U490" s="125">
        <f t="shared" si="130"/>
        <v>1</v>
      </c>
      <c r="V490" s="126">
        <f t="shared" si="131"/>
        <v>0</v>
      </c>
      <c r="W490" s="126">
        <f t="shared" si="132"/>
        <v>0</v>
      </c>
      <c r="X490" s="126">
        <f t="shared" si="133"/>
        <v>0</v>
      </c>
      <c r="Y490" s="126">
        <f t="shared" si="134"/>
        <v>0</v>
      </c>
      <c r="Z490" s="126">
        <f t="shared" si="135"/>
        <v>0</v>
      </c>
      <c r="AA490" s="126">
        <f t="shared" si="136"/>
        <v>1</v>
      </c>
      <c r="AB490" s="126">
        <f t="shared" si="137"/>
        <v>0</v>
      </c>
      <c r="AC490" s="126">
        <f t="shared" si="138"/>
        <v>0</v>
      </c>
      <c r="AD490" s="126">
        <f t="shared" si="139"/>
        <v>0</v>
      </c>
      <c r="AE490" s="126">
        <f t="shared" si="140"/>
        <v>0</v>
      </c>
      <c r="AF490" s="125"/>
      <c r="AG490" s="125"/>
      <c r="AH490" s="125">
        <f t="shared" si="141"/>
        <v>3</v>
      </c>
      <c r="AI490" s="125">
        <f t="shared" si="142"/>
        <v>3</v>
      </c>
      <c r="AJ490" s="125" t="str">
        <f t="shared" si="143"/>
        <v>Correct</v>
      </c>
      <c r="AK490" s="125"/>
      <c r="AL490" s="115" t="s">
        <v>99</v>
      </c>
      <c r="AM490" s="115">
        <v>55</v>
      </c>
      <c r="AN490" s="115" t="s">
        <v>84</v>
      </c>
      <c r="AO490" s="115" t="s">
        <v>146</v>
      </c>
      <c r="AP490" s="115" t="s">
        <v>92</v>
      </c>
      <c r="AQ490" s="115" t="s">
        <v>86</v>
      </c>
      <c r="AR490" s="115" t="s">
        <v>87</v>
      </c>
      <c r="AS490" s="115" t="s">
        <v>93</v>
      </c>
      <c r="AT490" s="115" t="s">
        <v>89</v>
      </c>
      <c r="AU490" s="115" t="s">
        <v>90</v>
      </c>
      <c r="AV490" s="115" t="s">
        <v>86</v>
      </c>
      <c r="AW490" s="115" t="s">
        <v>91</v>
      </c>
    </row>
    <row r="491" spans="1:49">
      <c r="A491" s="115">
        <v>6985147017</v>
      </c>
      <c r="D491" s="115" t="s">
        <v>20</v>
      </c>
      <c r="J491" s="115" t="s">
        <v>26</v>
      </c>
      <c r="O491" s="125"/>
      <c r="P491" s="125">
        <f t="shared" si="126"/>
        <v>2</v>
      </c>
      <c r="Q491" s="130">
        <f t="shared" si="127"/>
        <v>1.5</v>
      </c>
      <c r="R491" s="125"/>
      <c r="S491" s="125">
        <f t="shared" si="128"/>
        <v>0</v>
      </c>
      <c r="T491" s="125">
        <f t="shared" si="129"/>
        <v>0</v>
      </c>
      <c r="U491" s="125">
        <f t="shared" si="130"/>
        <v>1</v>
      </c>
      <c r="V491" s="126">
        <f t="shared" si="131"/>
        <v>0</v>
      </c>
      <c r="W491" s="126">
        <f t="shared" si="132"/>
        <v>0</v>
      </c>
      <c r="X491" s="126">
        <f t="shared" si="133"/>
        <v>0</v>
      </c>
      <c r="Y491" s="126">
        <f t="shared" si="134"/>
        <v>0</v>
      </c>
      <c r="Z491" s="126">
        <f t="shared" si="135"/>
        <v>0</v>
      </c>
      <c r="AA491" s="126">
        <f t="shared" si="136"/>
        <v>1</v>
      </c>
      <c r="AB491" s="126">
        <f t="shared" si="137"/>
        <v>0</v>
      </c>
      <c r="AC491" s="126">
        <f t="shared" si="138"/>
        <v>0</v>
      </c>
      <c r="AD491" s="126">
        <f t="shared" si="139"/>
        <v>0</v>
      </c>
      <c r="AE491" s="126">
        <f t="shared" si="140"/>
        <v>0</v>
      </c>
      <c r="AF491" s="125"/>
      <c r="AG491" s="125"/>
      <c r="AH491" s="125">
        <f t="shared" si="141"/>
        <v>2</v>
      </c>
      <c r="AI491" s="125">
        <f t="shared" si="142"/>
        <v>2</v>
      </c>
      <c r="AJ491" s="125" t="str">
        <f t="shared" si="143"/>
        <v>Correct</v>
      </c>
      <c r="AK491" s="125"/>
      <c r="AL491" s="115" t="s">
        <v>99</v>
      </c>
      <c r="AM491" s="115">
        <v>66</v>
      </c>
      <c r="AN491" s="115" t="s">
        <v>181</v>
      </c>
      <c r="AO491" s="115" t="s">
        <v>238</v>
      </c>
      <c r="AP491" s="115" t="s">
        <v>85</v>
      </c>
      <c r="AQ491" s="115" t="s">
        <v>86</v>
      </c>
      <c r="AR491" s="115" t="s">
        <v>87</v>
      </c>
      <c r="AS491" s="115" t="s">
        <v>93</v>
      </c>
      <c r="AT491" s="115" t="s">
        <v>102</v>
      </c>
      <c r="AU491" s="115" t="s">
        <v>106</v>
      </c>
      <c r="AV491" s="115" t="s">
        <v>91</v>
      </c>
      <c r="AW491" s="115" t="s">
        <v>91</v>
      </c>
    </row>
    <row r="492" spans="1:49">
      <c r="A492" s="115">
        <v>5588383503</v>
      </c>
      <c r="I492" s="115" t="s">
        <v>25</v>
      </c>
      <c r="N492" s="115" t="s">
        <v>30</v>
      </c>
      <c r="O492" s="125"/>
      <c r="P492" s="125">
        <f t="shared" si="126"/>
        <v>2</v>
      </c>
      <c r="Q492" s="130">
        <f t="shared" si="127"/>
        <v>1.5</v>
      </c>
      <c r="R492" s="125"/>
      <c r="S492" s="125">
        <f t="shared" si="128"/>
        <v>0</v>
      </c>
      <c r="T492" s="125">
        <f t="shared" si="129"/>
        <v>0</v>
      </c>
      <c r="U492" s="125">
        <f t="shared" si="130"/>
        <v>0</v>
      </c>
      <c r="V492" s="126">
        <f t="shared" si="131"/>
        <v>0</v>
      </c>
      <c r="W492" s="126">
        <f t="shared" si="132"/>
        <v>0</v>
      </c>
      <c r="X492" s="126">
        <f t="shared" si="133"/>
        <v>0</v>
      </c>
      <c r="Y492" s="126">
        <f t="shared" si="134"/>
        <v>0</v>
      </c>
      <c r="Z492" s="126">
        <f t="shared" si="135"/>
        <v>1</v>
      </c>
      <c r="AA492" s="126">
        <f t="shared" si="136"/>
        <v>0</v>
      </c>
      <c r="AB492" s="126">
        <f t="shared" si="137"/>
        <v>0</v>
      </c>
      <c r="AC492" s="126">
        <f t="shared" si="138"/>
        <v>0</v>
      </c>
      <c r="AD492" s="126">
        <f t="shared" si="139"/>
        <v>0</v>
      </c>
      <c r="AE492" s="126">
        <f t="shared" si="140"/>
        <v>1</v>
      </c>
      <c r="AF492" s="125"/>
      <c r="AG492" s="125"/>
      <c r="AH492" s="125">
        <f t="shared" si="141"/>
        <v>2</v>
      </c>
      <c r="AI492" s="125">
        <f t="shared" si="142"/>
        <v>2</v>
      </c>
      <c r="AJ492" s="125" t="str">
        <f t="shared" si="143"/>
        <v>Correct</v>
      </c>
      <c r="AK492" s="125"/>
      <c r="AL492" s="115" t="s">
        <v>83</v>
      </c>
      <c r="AM492" s="115">
        <v>50</v>
      </c>
      <c r="AN492" s="115" t="s">
        <v>181</v>
      </c>
      <c r="AO492" s="115" t="s">
        <v>246</v>
      </c>
      <c r="AP492" s="115" t="s">
        <v>97</v>
      </c>
      <c r="AQ492" s="115" t="s">
        <v>86</v>
      </c>
      <c r="AR492" s="115" t="s">
        <v>87</v>
      </c>
      <c r="AS492" s="115" t="s">
        <v>101</v>
      </c>
      <c r="AT492" s="115" t="s">
        <v>102</v>
      </c>
      <c r="AU492" s="115" t="s">
        <v>95</v>
      </c>
      <c r="AV492" s="115" t="s">
        <v>91</v>
      </c>
      <c r="AW492" s="115" t="s">
        <v>91</v>
      </c>
    </row>
    <row r="493" spans="1:49">
      <c r="A493" s="115">
        <v>7011000184</v>
      </c>
      <c r="I493" s="115" t="s">
        <v>25</v>
      </c>
      <c r="O493" s="125"/>
      <c r="P493" s="125">
        <f t="shared" si="126"/>
        <v>1</v>
      </c>
      <c r="Q493" s="130">
        <f t="shared" si="127"/>
        <v>3</v>
      </c>
      <c r="R493" s="125"/>
      <c r="S493" s="125">
        <f t="shared" si="128"/>
        <v>0</v>
      </c>
      <c r="T493" s="125">
        <f t="shared" si="129"/>
        <v>0</v>
      </c>
      <c r="U493" s="125">
        <f t="shared" si="130"/>
        <v>0</v>
      </c>
      <c r="V493" s="126">
        <f t="shared" si="131"/>
        <v>0</v>
      </c>
      <c r="W493" s="126">
        <f t="shared" si="132"/>
        <v>0</v>
      </c>
      <c r="X493" s="126">
        <f t="shared" si="133"/>
        <v>0</v>
      </c>
      <c r="Y493" s="126">
        <f t="shared" si="134"/>
        <v>0</v>
      </c>
      <c r="Z493" s="126">
        <f t="shared" si="135"/>
        <v>1</v>
      </c>
      <c r="AA493" s="126">
        <f t="shared" si="136"/>
        <v>0</v>
      </c>
      <c r="AB493" s="126">
        <f t="shared" si="137"/>
        <v>0</v>
      </c>
      <c r="AC493" s="126">
        <f t="shared" si="138"/>
        <v>0</v>
      </c>
      <c r="AD493" s="126">
        <f t="shared" si="139"/>
        <v>0</v>
      </c>
      <c r="AE493" s="126">
        <f t="shared" si="140"/>
        <v>0</v>
      </c>
      <c r="AF493" s="125"/>
      <c r="AG493" s="125"/>
      <c r="AH493" s="125">
        <f t="shared" si="141"/>
        <v>1</v>
      </c>
      <c r="AI493" s="125">
        <f t="shared" si="142"/>
        <v>1</v>
      </c>
      <c r="AJ493" s="125" t="str">
        <f t="shared" si="143"/>
        <v>Correct</v>
      </c>
      <c r="AK493" s="125"/>
      <c r="AL493" s="115" t="s">
        <v>83</v>
      </c>
      <c r="AM493" s="115">
        <v>67</v>
      </c>
      <c r="AN493" s="115" t="s">
        <v>84</v>
      </c>
      <c r="AO493" s="115" t="s">
        <v>163</v>
      </c>
      <c r="AR493" s="115" t="s">
        <v>87</v>
      </c>
      <c r="AS493" s="115" t="s">
        <v>100</v>
      </c>
      <c r="AT493" s="115" t="s">
        <v>89</v>
      </c>
      <c r="AU493" s="115" t="s">
        <v>106</v>
      </c>
      <c r="AV493" s="115" t="s">
        <v>91</v>
      </c>
      <c r="AW493" s="115" t="s">
        <v>91</v>
      </c>
    </row>
    <row r="494" spans="1:49">
      <c r="A494" s="115">
        <v>6985427817</v>
      </c>
      <c r="B494" s="115" t="s">
        <v>18</v>
      </c>
      <c r="D494" s="115" t="s">
        <v>20</v>
      </c>
      <c r="O494" s="125"/>
      <c r="P494" s="125">
        <f t="shared" si="126"/>
        <v>2</v>
      </c>
      <c r="Q494" s="130">
        <f t="shared" si="127"/>
        <v>1.5</v>
      </c>
      <c r="R494" s="125"/>
      <c r="S494" s="125">
        <f t="shared" si="128"/>
        <v>1</v>
      </c>
      <c r="T494" s="125">
        <f t="shared" si="129"/>
        <v>0</v>
      </c>
      <c r="U494" s="125">
        <f t="shared" si="130"/>
        <v>1</v>
      </c>
      <c r="V494" s="126">
        <f t="shared" si="131"/>
        <v>0</v>
      </c>
      <c r="W494" s="126">
        <f t="shared" si="132"/>
        <v>0</v>
      </c>
      <c r="X494" s="126">
        <f t="shared" si="133"/>
        <v>0</v>
      </c>
      <c r="Y494" s="126">
        <f t="shared" si="134"/>
        <v>0</v>
      </c>
      <c r="Z494" s="126">
        <f t="shared" si="135"/>
        <v>0</v>
      </c>
      <c r="AA494" s="126">
        <f t="shared" si="136"/>
        <v>0</v>
      </c>
      <c r="AB494" s="126">
        <f t="shared" si="137"/>
        <v>0</v>
      </c>
      <c r="AC494" s="126">
        <f t="shared" si="138"/>
        <v>0</v>
      </c>
      <c r="AD494" s="126">
        <f t="shared" si="139"/>
        <v>0</v>
      </c>
      <c r="AE494" s="126">
        <f t="shared" si="140"/>
        <v>0</v>
      </c>
      <c r="AF494" s="125"/>
      <c r="AG494" s="125"/>
      <c r="AH494" s="125">
        <f t="shared" si="141"/>
        <v>2</v>
      </c>
      <c r="AI494" s="125">
        <f t="shared" si="142"/>
        <v>2</v>
      </c>
      <c r="AJ494" s="125" t="str">
        <f t="shared" si="143"/>
        <v>Correct</v>
      </c>
      <c r="AK494" s="125"/>
      <c r="AL494" s="115" t="s">
        <v>83</v>
      </c>
      <c r="AM494" s="115">
        <v>65</v>
      </c>
      <c r="AN494" s="115" t="s">
        <v>84</v>
      </c>
      <c r="AO494" s="115" t="s">
        <v>481</v>
      </c>
      <c r="AP494" s="115" t="s">
        <v>85</v>
      </c>
      <c r="AQ494" s="115" t="s">
        <v>86</v>
      </c>
      <c r="AR494" s="115" t="s">
        <v>87</v>
      </c>
      <c r="AS494" s="115" t="s">
        <v>100</v>
      </c>
      <c r="AT494" s="115" t="s">
        <v>89</v>
      </c>
      <c r="AU494" s="115" t="s">
        <v>106</v>
      </c>
      <c r="AV494" s="115" t="s">
        <v>91</v>
      </c>
      <c r="AW494" s="115" t="s">
        <v>91</v>
      </c>
    </row>
    <row r="495" spans="1:49">
      <c r="A495" s="115">
        <v>7010998289</v>
      </c>
      <c r="C495" s="115" t="s">
        <v>19</v>
      </c>
      <c r="O495" s="125"/>
      <c r="P495" s="125">
        <f t="shared" si="126"/>
        <v>1</v>
      </c>
      <c r="Q495" s="130">
        <f t="shared" si="127"/>
        <v>3</v>
      </c>
      <c r="R495" s="125"/>
      <c r="S495" s="125">
        <f t="shared" si="128"/>
        <v>0</v>
      </c>
      <c r="T495" s="125">
        <f t="shared" si="129"/>
        <v>1</v>
      </c>
      <c r="U495" s="125">
        <f t="shared" si="130"/>
        <v>0</v>
      </c>
      <c r="V495" s="126">
        <f t="shared" si="131"/>
        <v>0</v>
      </c>
      <c r="W495" s="126">
        <f t="shared" si="132"/>
        <v>0</v>
      </c>
      <c r="X495" s="126">
        <f t="shared" si="133"/>
        <v>0</v>
      </c>
      <c r="Y495" s="126">
        <f t="shared" si="134"/>
        <v>0</v>
      </c>
      <c r="Z495" s="126">
        <f t="shared" si="135"/>
        <v>0</v>
      </c>
      <c r="AA495" s="126">
        <f t="shared" si="136"/>
        <v>0</v>
      </c>
      <c r="AB495" s="126">
        <f t="shared" si="137"/>
        <v>0</v>
      </c>
      <c r="AC495" s="126">
        <f t="shared" si="138"/>
        <v>0</v>
      </c>
      <c r="AD495" s="126">
        <f t="shared" si="139"/>
        <v>0</v>
      </c>
      <c r="AE495" s="126">
        <f t="shared" si="140"/>
        <v>0</v>
      </c>
      <c r="AF495" s="125"/>
      <c r="AG495" s="125"/>
      <c r="AH495" s="125">
        <f t="shared" si="141"/>
        <v>1</v>
      </c>
      <c r="AI495" s="125">
        <f t="shared" si="142"/>
        <v>1</v>
      </c>
      <c r="AJ495" s="125" t="str">
        <f t="shared" si="143"/>
        <v>Correct</v>
      </c>
      <c r="AK495" s="125"/>
      <c r="AL495" s="115" t="s">
        <v>83</v>
      </c>
      <c r="AM495" s="115">
        <v>52</v>
      </c>
      <c r="AN495" s="115" t="s">
        <v>84</v>
      </c>
      <c r="AO495" s="115" t="s">
        <v>129</v>
      </c>
      <c r="AP495" s="115" t="s">
        <v>85</v>
      </c>
      <c r="AQ495" s="115" t="s">
        <v>86</v>
      </c>
      <c r="AR495" s="115" t="s">
        <v>87</v>
      </c>
      <c r="AS495" s="115" t="s">
        <v>104</v>
      </c>
      <c r="AT495" s="115" t="s">
        <v>102</v>
      </c>
      <c r="AU495" s="115" t="s">
        <v>90</v>
      </c>
      <c r="AV495" s="115" t="s">
        <v>91</v>
      </c>
      <c r="AW495" s="115" t="s">
        <v>91</v>
      </c>
    </row>
    <row r="496" spans="1:49">
      <c r="A496" s="115">
        <v>6985454266</v>
      </c>
      <c r="N496" s="115" t="s">
        <v>30</v>
      </c>
      <c r="O496" s="125"/>
      <c r="P496" s="125">
        <f t="shared" si="126"/>
        <v>1</v>
      </c>
      <c r="Q496" s="130">
        <f t="shared" si="127"/>
        <v>3</v>
      </c>
      <c r="R496" s="125"/>
      <c r="S496" s="125">
        <f t="shared" si="128"/>
        <v>0</v>
      </c>
      <c r="T496" s="125">
        <f t="shared" si="129"/>
        <v>0</v>
      </c>
      <c r="U496" s="125">
        <f t="shared" si="130"/>
        <v>0</v>
      </c>
      <c r="V496" s="126">
        <f t="shared" si="131"/>
        <v>0</v>
      </c>
      <c r="W496" s="126">
        <f t="shared" si="132"/>
        <v>0</v>
      </c>
      <c r="X496" s="126">
        <f t="shared" si="133"/>
        <v>0</v>
      </c>
      <c r="Y496" s="126">
        <f t="shared" si="134"/>
        <v>0</v>
      </c>
      <c r="Z496" s="126">
        <f t="shared" si="135"/>
        <v>0</v>
      </c>
      <c r="AA496" s="126">
        <f t="shared" si="136"/>
        <v>0</v>
      </c>
      <c r="AB496" s="126">
        <f t="shared" si="137"/>
        <v>0</v>
      </c>
      <c r="AC496" s="126">
        <f t="shared" si="138"/>
        <v>0</v>
      </c>
      <c r="AD496" s="126">
        <f t="shared" si="139"/>
        <v>0</v>
      </c>
      <c r="AE496" s="126">
        <f t="shared" si="140"/>
        <v>1</v>
      </c>
      <c r="AF496" s="125"/>
      <c r="AG496" s="125"/>
      <c r="AH496" s="125">
        <f t="shared" si="141"/>
        <v>1</v>
      </c>
      <c r="AI496" s="125">
        <f t="shared" si="142"/>
        <v>1</v>
      </c>
      <c r="AJ496" s="125" t="str">
        <f t="shared" si="143"/>
        <v>Correct</v>
      </c>
      <c r="AK496" s="125"/>
      <c r="AL496" s="115" t="s">
        <v>99</v>
      </c>
      <c r="AM496" s="115">
        <v>59</v>
      </c>
      <c r="AN496" s="115" t="s">
        <v>181</v>
      </c>
      <c r="AP496" s="115" t="s">
        <v>85</v>
      </c>
      <c r="AQ496" s="115" t="s">
        <v>86</v>
      </c>
      <c r="AR496" s="115" t="s">
        <v>87</v>
      </c>
      <c r="AS496" s="115" t="s">
        <v>96</v>
      </c>
      <c r="AT496" s="115" t="s">
        <v>89</v>
      </c>
      <c r="AU496" s="115" t="s">
        <v>106</v>
      </c>
      <c r="AV496" s="115" t="s">
        <v>91</v>
      </c>
      <c r="AW496" s="115" t="s">
        <v>86</v>
      </c>
    </row>
    <row r="497" spans="1:49">
      <c r="A497" s="115">
        <v>7007914290</v>
      </c>
      <c r="E497" s="115" t="s">
        <v>21</v>
      </c>
      <c r="N497" s="115" t="s">
        <v>30</v>
      </c>
      <c r="O497" s="125"/>
      <c r="P497" s="125">
        <f t="shared" si="126"/>
        <v>2</v>
      </c>
      <c r="Q497" s="130">
        <f t="shared" si="127"/>
        <v>1.5</v>
      </c>
      <c r="R497" s="125"/>
      <c r="S497" s="125">
        <f t="shared" si="128"/>
        <v>0</v>
      </c>
      <c r="T497" s="125">
        <f t="shared" si="129"/>
        <v>0</v>
      </c>
      <c r="U497" s="125">
        <f t="shared" si="130"/>
        <v>0</v>
      </c>
      <c r="V497" s="126">
        <f t="shared" si="131"/>
        <v>1</v>
      </c>
      <c r="W497" s="126">
        <f t="shared" si="132"/>
        <v>0</v>
      </c>
      <c r="X497" s="126">
        <f t="shared" si="133"/>
        <v>0</v>
      </c>
      <c r="Y497" s="126">
        <f t="shared" si="134"/>
        <v>0</v>
      </c>
      <c r="Z497" s="126">
        <f t="shared" si="135"/>
        <v>0</v>
      </c>
      <c r="AA497" s="126">
        <f t="shared" si="136"/>
        <v>0</v>
      </c>
      <c r="AB497" s="126">
        <f t="shared" si="137"/>
        <v>0</v>
      </c>
      <c r="AC497" s="126">
        <f t="shared" si="138"/>
        <v>0</v>
      </c>
      <c r="AD497" s="126">
        <f t="shared" si="139"/>
        <v>0</v>
      </c>
      <c r="AE497" s="126">
        <f t="shared" si="140"/>
        <v>1</v>
      </c>
      <c r="AF497" s="125"/>
      <c r="AG497" s="125"/>
      <c r="AH497" s="125">
        <f t="shared" si="141"/>
        <v>2</v>
      </c>
      <c r="AI497" s="125">
        <f t="shared" si="142"/>
        <v>2</v>
      </c>
      <c r="AJ497" s="125" t="str">
        <f t="shared" si="143"/>
        <v>Correct</v>
      </c>
      <c r="AK497" s="125"/>
      <c r="AL497" s="115" t="s">
        <v>83</v>
      </c>
      <c r="AM497" s="115">
        <v>89</v>
      </c>
      <c r="AN497" s="115" t="s">
        <v>84</v>
      </c>
      <c r="AO497" s="115" t="s">
        <v>160</v>
      </c>
      <c r="AP497" s="115" t="s">
        <v>85</v>
      </c>
      <c r="AQ497" s="115" t="s">
        <v>86</v>
      </c>
      <c r="AR497" s="115" t="s">
        <v>87</v>
      </c>
      <c r="AS497" s="115" t="s">
        <v>93</v>
      </c>
      <c r="AT497" s="115" t="s">
        <v>112</v>
      </c>
      <c r="AU497" s="115" t="s">
        <v>106</v>
      </c>
      <c r="AV497" s="115" t="s">
        <v>91</v>
      </c>
      <c r="AW497" s="115" t="s">
        <v>86</v>
      </c>
    </row>
    <row r="498" spans="1:49">
      <c r="A498" s="115">
        <v>7045770957</v>
      </c>
      <c r="C498" s="115" t="s">
        <v>19</v>
      </c>
      <c r="N498" s="115" t="s">
        <v>30</v>
      </c>
      <c r="O498" s="125"/>
      <c r="P498" s="125">
        <f t="shared" si="126"/>
        <v>2</v>
      </c>
      <c r="Q498" s="130">
        <f t="shared" si="127"/>
        <v>1.5</v>
      </c>
      <c r="R498" s="125"/>
      <c r="S498" s="125">
        <f t="shared" si="128"/>
        <v>0</v>
      </c>
      <c r="T498" s="125">
        <f t="shared" si="129"/>
        <v>1</v>
      </c>
      <c r="U498" s="125">
        <f t="shared" si="130"/>
        <v>0</v>
      </c>
      <c r="V498" s="126">
        <f t="shared" si="131"/>
        <v>0</v>
      </c>
      <c r="W498" s="126">
        <f t="shared" si="132"/>
        <v>0</v>
      </c>
      <c r="X498" s="126">
        <f t="shared" si="133"/>
        <v>0</v>
      </c>
      <c r="Y498" s="126">
        <f t="shared" si="134"/>
        <v>0</v>
      </c>
      <c r="Z498" s="126">
        <f t="shared" si="135"/>
        <v>0</v>
      </c>
      <c r="AA498" s="126">
        <f t="shared" si="136"/>
        <v>0</v>
      </c>
      <c r="AB498" s="126">
        <f t="shared" si="137"/>
        <v>0</v>
      </c>
      <c r="AC498" s="126">
        <f t="shared" si="138"/>
        <v>0</v>
      </c>
      <c r="AD498" s="126">
        <f t="shared" si="139"/>
        <v>0</v>
      </c>
      <c r="AE498" s="126">
        <f t="shared" si="140"/>
        <v>1</v>
      </c>
      <c r="AF498" s="125"/>
      <c r="AG498" s="125"/>
      <c r="AH498" s="125">
        <f t="shared" si="141"/>
        <v>2</v>
      </c>
      <c r="AI498" s="125">
        <f t="shared" si="142"/>
        <v>2</v>
      </c>
      <c r="AJ498" s="125" t="str">
        <f t="shared" si="143"/>
        <v>Correct</v>
      </c>
      <c r="AK498" s="125"/>
      <c r="AL498" s="115" t="s">
        <v>83</v>
      </c>
      <c r="AM498" s="115">
        <v>70</v>
      </c>
      <c r="AN498" s="115" t="s">
        <v>181</v>
      </c>
      <c r="AO498" s="115" t="s">
        <v>241</v>
      </c>
      <c r="AP498" s="115" t="s">
        <v>85</v>
      </c>
      <c r="AQ498" s="115" t="s">
        <v>86</v>
      </c>
      <c r="AR498" s="115" t="s">
        <v>87</v>
      </c>
      <c r="AS498" s="115" t="s">
        <v>100</v>
      </c>
      <c r="AT498" s="115" t="s">
        <v>94</v>
      </c>
      <c r="AU498" s="115" t="s">
        <v>106</v>
      </c>
      <c r="AV498" s="115" t="s">
        <v>91</v>
      </c>
      <c r="AW498" s="115" t="s">
        <v>91</v>
      </c>
    </row>
    <row r="499" spans="1:49">
      <c r="A499" s="115">
        <v>7011001664</v>
      </c>
      <c r="I499" s="115" t="s">
        <v>25</v>
      </c>
      <c r="N499" s="115" t="s">
        <v>30</v>
      </c>
      <c r="O499" s="125"/>
      <c r="P499" s="125">
        <f t="shared" si="126"/>
        <v>2</v>
      </c>
      <c r="Q499" s="130">
        <f t="shared" si="127"/>
        <v>1.5</v>
      </c>
      <c r="R499" s="125"/>
      <c r="S499" s="125">
        <f t="shared" si="128"/>
        <v>0</v>
      </c>
      <c r="T499" s="125">
        <f t="shared" si="129"/>
        <v>0</v>
      </c>
      <c r="U499" s="125">
        <f t="shared" si="130"/>
        <v>0</v>
      </c>
      <c r="V499" s="126">
        <f t="shared" si="131"/>
        <v>0</v>
      </c>
      <c r="W499" s="126">
        <f t="shared" si="132"/>
        <v>0</v>
      </c>
      <c r="X499" s="126">
        <f t="shared" si="133"/>
        <v>0</v>
      </c>
      <c r="Y499" s="126">
        <f t="shared" si="134"/>
        <v>0</v>
      </c>
      <c r="Z499" s="126">
        <f t="shared" si="135"/>
        <v>1</v>
      </c>
      <c r="AA499" s="126">
        <f t="shared" si="136"/>
        <v>0</v>
      </c>
      <c r="AB499" s="126">
        <f t="shared" si="137"/>
        <v>0</v>
      </c>
      <c r="AC499" s="126">
        <f t="shared" si="138"/>
        <v>0</v>
      </c>
      <c r="AD499" s="126">
        <f t="shared" si="139"/>
        <v>0</v>
      </c>
      <c r="AE499" s="126">
        <f t="shared" si="140"/>
        <v>1</v>
      </c>
      <c r="AF499" s="125"/>
      <c r="AG499" s="125"/>
      <c r="AH499" s="125">
        <f t="shared" si="141"/>
        <v>2</v>
      </c>
      <c r="AI499" s="125">
        <f t="shared" si="142"/>
        <v>2</v>
      </c>
      <c r="AJ499" s="125" t="str">
        <f t="shared" si="143"/>
        <v>Correct</v>
      </c>
      <c r="AK499" s="125"/>
      <c r="AL499" s="115" t="s">
        <v>83</v>
      </c>
      <c r="AM499" s="115">
        <v>65</v>
      </c>
      <c r="AN499" s="115" t="s">
        <v>84</v>
      </c>
      <c r="AO499" s="115" t="s">
        <v>131</v>
      </c>
      <c r="AP499" s="115" t="s">
        <v>85</v>
      </c>
      <c r="AR499" s="115" t="s">
        <v>87</v>
      </c>
      <c r="AS499" s="115" t="s">
        <v>88</v>
      </c>
      <c r="AT499" s="115" t="s">
        <v>111</v>
      </c>
      <c r="AU499" s="115" t="s">
        <v>90</v>
      </c>
      <c r="AV499" s="115" t="s">
        <v>91</v>
      </c>
      <c r="AW499" s="115" t="s">
        <v>91</v>
      </c>
    </row>
    <row r="500" spans="1:49">
      <c r="A500" s="115">
        <v>6988289403</v>
      </c>
      <c r="N500" s="115" t="s">
        <v>30</v>
      </c>
      <c r="O500" s="125"/>
      <c r="P500" s="125">
        <f t="shared" si="126"/>
        <v>1</v>
      </c>
      <c r="Q500" s="130">
        <f t="shared" si="127"/>
        <v>3</v>
      </c>
      <c r="R500" s="125"/>
      <c r="S500" s="125">
        <f t="shared" si="128"/>
        <v>0</v>
      </c>
      <c r="T500" s="125">
        <f t="shared" si="129"/>
        <v>0</v>
      </c>
      <c r="U500" s="125">
        <f t="shared" si="130"/>
        <v>0</v>
      </c>
      <c r="V500" s="126">
        <f t="shared" si="131"/>
        <v>0</v>
      </c>
      <c r="W500" s="126">
        <f t="shared" si="132"/>
        <v>0</v>
      </c>
      <c r="X500" s="126">
        <f t="shared" si="133"/>
        <v>0</v>
      </c>
      <c r="Y500" s="126">
        <f t="shared" si="134"/>
        <v>0</v>
      </c>
      <c r="Z500" s="126">
        <f t="shared" si="135"/>
        <v>0</v>
      </c>
      <c r="AA500" s="126">
        <f t="shared" si="136"/>
        <v>0</v>
      </c>
      <c r="AB500" s="126">
        <f t="shared" si="137"/>
        <v>0</v>
      </c>
      <c r="AC500" s="126">
        <f t="shared" si="138"/>
        <v>0</v>
      </c>
      <c r="AD500" s="126">
        <f t="shared" si="139"/>
        <v>0</v>
      </c>
      <c r="AE500" s="126">
        <f t="shared" si="140"/>
        <v>1</v>
      </c>
      <c r="AF500" s="125"/>
      <c r="AG500" s="125"/>
      <c r="AH500" s="125">
        <f t="shared" si="141"/>
        <v>1</v>
      </c>
      <c r="AI500" s="125">
        <f t="shared" si="142"/>
        <v>1</v>
      </c>
      <c r="AJ500" s="125" t="str">
        <f t="shared" si="143"/>
        <v>Correct</v>
      </c>
      <c r="AK500" s="125"/>
      <c r="AL500" s="115" t="s">
        <v>99</v>
      </c>
      <c r="AM500" s="115">
        <v>28</v>
      </c>
      <c r="AN500" s="115" t="s">
        <v>84</v>
      </c>
      <c r="AO500" s="115" t="s">
        <v>140</v>
      </c>
      <c r="AP500" s="115" t="s">
        <v>85</v>
      </c>
      <c r="AQ500" s="115" t="s">
        <v>86</v>
      </c>
      <c r="AR500" s="115" t="s">
        <v>475</v>
      </c>
      <c r="AS500" s="115" t="s">
        <v>101</v>
      </c>
      <c r="AT500" s="115" t="s">
        <v>94</v>
      </c>
      <c r="AU500" s="115" t="s">
        <v>113</v>
      </c>
      <c r="AV500" s="115" t="s">
        <v>91</v>
      </c>
      <c r="AW500" s="115" t="s">
        <v>91</v>
      </c>
    </row>
    <row r="501" spans="1:49">
      <c r="A501" s="115">
        <v>5584917497</v>
      </c>
      <c r="C501" s="115" t="s">
        <v>19</v>
      </c>
      <c r="K501" s="115" t="s">
        <v>27</v>
      </c>
      <c r="L501" s="115" t="s">
        <v>28</v>
      </c>
      <c r="O501" s="125"/>
      <c r="P501" s="125">
        <f t="shared" si="126"/>
        <v>3</v>
      </c>
      <c r="Q501" s="130">
        <f t="shared" si="127"/>
        <v>1</v>
      </c>
      <c r="R501" s="125"/>
      <c r="S501" s="125">
        <f t="shared" si="128"/>
        <v>0</v>
      </c>
      <c r="T501" s="125">
        <f t="shared" si="129"/>
        <v>1</v>
      </c>
      <c r="U501" s="125">
        <f t="shared" si="130"/>
        <v>0</v>
      </c>
      <c r="V501" s="126">
        <f t="shared" si="131"/>
        <v>0</v>
      </c>
      <c r="W501" s="126">
        <f t="shared" si="132"/>
        <v>0</v>
      </c>
      <c r="X501" s="126">
        <f t="shared" si="133"/>
        <v>0</v>
      </c>
      <c r="Y501" s="126">
        <f t="shared" si="134"/>
        <v>0</v>
      </c>
      <c r="Z501" s="126">
        <f t="shared" si="135"/>
        <v>0</v>
      </c>
      <c r="AA501" s="126">
        <f t="shared" si="136"/>
        <v>0</v>
      </c>
      <c r="AB501" s="126">
        <f t="shared" si="137"/>
        <v>1</v>
      </c>
      <c r="AC501" s="126">
        <f t="shared" si="138"/>
        <v>1</v>
      </c>
      <c r="AD501" s="126">
        <f t="shared" si="139"/>
        <v>0</v>
      </c>
      <c r="AE501" s="126">
        <f t="shared" si="140"/>
        <v>0</v>
      </c>
      <c r="AF501" s="125"/>
      <c r="AG501" s="125"/>
      <c r="AH501" s="125">
        <f t="shared" si="141"/>
        <v>3</v>
      </c>
      <c r="AI501" s="125">
        <f t="shared" si="142"/>
        <v>3</v>
      </c>
      <c r="AJ501" s="125" t="str">
        <f t="shared" si="143"/>
        <v>Correct</v>
      </c>
      <c r="AK501" s="125"/>
      <c r="AL501" s="115" t="s">
        <v>99</v>
      </c>
      <c r="AM501" s="115">
        <v>58</v>
      </c>
      <c r="AN501" s="115" t="s">
        <v>181</v>
      </c>
      <c r="AO501" s="115" t="s">
        <v>219</v>
      </c>
      <c r="AP501" s="115" t="s">
        <v>85</v>
      </c>
      <c r="AQ501" s="115" t="s">
        <v>86</v>
      </c>
      <c r="AR501" s="115" t="s">
        <v>87</v>
      </c>
      <c r="AS501" s="115" t="s">
        <v>100</v>
      </c>
      <c r="AT501" s="115" t="s">
        <v>112</v>
      </c>
      <c r="AU501" s="115" t="s">
        <v>113</v>
      </c>
      <c r="AV501" s="115" t="s">
        <v>91</v>
      </c>
      <c r="AW501" s="115" t="s">
        <v>91</v>
      </c>
    </row>
    <row r="502" spans="1:49">
      <c r="A502" s="115">
        <v>5586468248</v>
      </c>
      <c r="K502" s="115" t="s">
        <v>27</v>
      </c>
      <c r="N502" s="115" t="s">
        <v>30</v>
      </c>
      <c r="O502" s="125"/>
      <c r="P502" s="125">
        <f t="shared" si="126"/>
        <v>2</v>
      </c>
      <c r="Q502" s="130">
        <f t="shared" si="127"/>
        <v>1.5</v>
      </c>
      <c r="R502" s="125"/>
      <c r="S502" s="125">
        <f t="shared" si="128"/>
        <v>0</v>
      </c>
      <c r="T502" s="125">
        <f t="shared" si="129"/>
        <v>0</v>
      </c>
      <c r="U502" s="125">
        <f t="shared" si="130"/>
        <v>0</v>
      </c>
      <c r="V502" s="126">
        <f t="shared" si="131"/>
        <v>0</v>
      </c>
      <c r="W502" s="126">
        <f t="shared" si="132"/>
        <v>0</v>
      </c>
      <c r="X502" s="126">
        <f t="shared" si="133"/>
        <v>0</v>
      </c>
      <c r="Y502" s="126">
        <f t="shared" si="134"/>
        <v>0</v>
      </c>
      <c r="Z502" s="126">
        <f t="shared" si="135"/>
        <v>0</v>
      </c>
      <c r="AA502" s="126">
        <f t="shared" si="136"/>
        <v>0</v>
      </c>
      <c r="AB502" s="126">
        <f t="shared" si="137"/>
        <v>1</v>
      </c>
      <c r="AC502" s="126">
        <f t="shared" si="138"/>
        <v>0</v>
      </c>
      <c r="AD502" s="126">
        <f t="shared" si="139"/>
        <v>0</v>
      </c>
      <c r="AE502" s="126">
        <f t="shared" si="140"/>
        <v>1</v>
      </c>
      <c r="AF502" s="125"/>
      <c r="AG502" s="125"/>
      <c r="AH502" s="125">
        <f t="shared" si="141"/>
        <v>2</v>
      </c>
      <c r="AI502" s="125">
        <f t="shared" si="142"/>
        <v>2</v>
      </c>
      <c r="AJ502" s="125" t="str">
        <f t="shared" si="143"/>
        <v>Correct</v>
      </c>
      <c r="AK502" s="125"/>
      <c r="AL502" s="115" t="s">
        <v>99</v>
      </c>
      <c r="AM502" s="115">
        <v>48</v>
      </c>
      <c r="AN502" s="115" t="s">
        <v>84</v>
      </c>
      <c r="AO502" s="115" t="s">
        <v>172</v>
      </c>
      <c r="AP502" s="115" t="s">
        <v>85</v>
      </c>
      <c r="AQ502" s="115" t="s">
        <v>91</v>
      </c>
      <c r="AR502" s="115" t="s">
        <v>108</v>
      </c>
      <c r="AS502" s="115" t="s">
        <v>101</v>
      </c>
      <c r="AT502" s="115" t="s">
        <v>89</v>
      </c>
      <c r="AU502" s="115" t="s">
        <v>90</v>
      </c>
      <c r="AV502" s="115" t="s">
        <v>91</v>
      </c>
      <c r="AW502" s="115" t="s">
        <v>91</v>
      </c>
    </row>
    <row r="503" spans="1:49">
      <c r="A503" s="115">
        <v>7045789790</v>
      </c>
      <c r="C503" s="115" t="s">
        <v>19</v>
      </c>
      <c r="D503" s="115" t="s">
        <v>20</v>
      </c>
      <c r="J503" s="115" t="s">
        <v>26</v>
      </c>
      <c r="O503" s="125"/>
      <c r="P503" s="125">
        <f t="shared" si="126"/>
        <v>3</v>
      </c>
      <c r="Q503" s="130">
        <f t="shared" si="127"/>
        <v>1</v>
      </c>
      <c r="R503" s="125"/>
      <c r="S503" s="125">
        <f t="shared" si="128"/>
        <v>0</v>
      </c>
      <c r="T503" s="125">
        <f t="shared" si="129"/>
        <v>1</v>
      </c>
      <c r="U503" s="125">
        <f t="shared" si="130"/>
        <v>1</v>
      </c>
      <c r="V503" s="126">
        <f t="shared" si="131"/>
        <v>0</v>
      </c>
      <c r="W503" s="126">
        <f t="shared" si="132"/>
        <v>0</v>
      </c>
      <c r="X503" s="126">
        <f t="shared" si="133"/>
        <v>0</v>
      </c>
      <c r="Y503" s="126">
        <f t="shared" si="134"/>
        <v>0</v>
      </c>
      <c r="Z503" s="126">
        <f t="shared" si="135"/>
        <v>0</v>
      </c>
      <c r="AA503" s="126">
        <f t="shared" si="136"/>
        <v>1</v>
      </c>
      <c r="AB503" s="126">
        <f t="shared" si="137"/>
        <v>0</v>
      </c>
      <c r="AC503" s="126">
        <f t="shared" si="138"/>
        <v>0</v>
      </c>
      <c r="AD503" s="126">
        <f t="shared" si="139"/>
        <v>0</v>
      </c>
      <c r="AE503" s="126">
        <f t="shared" si="140"/>
        <v>0</v>
      </c>
      <c r="AF503" s="125"/>
      <c r="AG503" s="125"/>
      <c r="AH503" s="125">
        <f t="shared" si="141"/>
        <v>3</v>
      </c>
      <c r="AI503" s="125">
        <f t="shared" si="142"/>
        <v>3</v>
      </c>
      <c r="AJ503" s="125" t="str">
        <f t="shared" si="143"/>
        <v>Correct</v>
      </c>
      <c r="AK503" s="125"/>
      <c r="AL503" s="115" t="s">
        <v>83</v>
      </c>
      <c r="AM503" s="115">
        <v>60</v>
      </c>
      <c r="AN503" s="115" t="s">
        <v>181</v>
      </c>
      <c r="AO503" s="115" t="s">
        <v>203</v>
      </c>
      <c r="AP503" s="115" t="s">
        <v>85</v>
      </c>
      <c r="AQ503" s="115" t="s">
        <v>86</v>
      </c>
      <c r="AR503" s="115" t="s">
        <v>137</v>
      </c>
      <c r="AS503" s="115" t="s">
        <v>101</v>
      </c>
      <c r="AT503" s="115" t="s">
        <v>89</v>
      </c>
      <c r="AU503" s="115" t="s">
        <v>106</v>
      </c>
      <c r="AV503" s="115" t="s">
        <v>91</v>
      </c>
      <c r="AW503" s="115" t="s">
        <v>91</v>
      </c>
    </row>
    <row r="504" spans="1:49">
      <c r="A504" s="115">
        <v>6988281250</v>
      </c>
      <c r="C504" s="115" t="s">
        <v>19</v>
      </c>
      <c r="D504" s="115" t="s">
        <v>20</v>
      </c>
      <c r="J504" s="115" t="s">
        <v>26</v>
      </c>
      <c r="O504" s="125"/>
      <c r="P504" s="125">
        <f t="shared" si="126"/>
        <v>3</v>
      </c>
      <c r="Q504" s="130">
        <f t="shared" si="127"/>
        <v>1</v>
      </c>
      <c r="R504" s="125"/>
      <c r="S504" s="125">
        <f t="shared" si="128"/>
        <v>0</v>
      </c>
      <c r="T504" s="125">
        <f t="shared" si="129"/>
        <v>1</v>
      </c>
      <c r="U504" s="125">
        <f t="shared" si="130"/>
        <v>1</v>
      </c>
      <c r="V504" s="126">
        <f t="shared" si="131"/>
        <v>0</v>
      </c>
      <c r="W504" s="126">
        <f t="shared" si="132"/>
        <v>0</v>
      </c>
      <c r="X504" s="126">
        <f t="shared" si="133"/>
        <v>0</v>
      </c>
      <c r="Y504" s="126">
        <f t="shared" si="134"/>
        <v>0</v>
      </c>
      <c r="Z504" s="126">
        <f t="shared" si="135"/>
        <v>0</v>
      </c>
      <c r="AA504" s="126">
        <f t="shared" si="136"/>
        <v>1</v>
      </c>
      <c r="AB504" s="126">
        <f t="shared" si="137"/>
        <v>0</v>
      </c>
      <c r="AC504" s="126">
        <f t="shared" si="138"/>
        <v>0</v>
      </c>
      <c r="AD504" s="126">
        <f t="shared" si="139"/>
        <v>0</v>
      </c>
      <c r="AE504" s="126">
        <f t="shared" si="140"/>
        <v>0</v>
      </c>
      <c r="AF504" s="125"/>
      <c r="AG504" s="125"/>
      <c r="AH504" s="125">
        <f t="shared" si="141"/>
        <v>3</v>
      </c>
      <c r="AI504" s="125">
        <f t="shared" si="142"/>
        <v>3</v>
      </c>
      <c r="AJ504" s="125" t="str">
        <f t="shared" si="143"/>
        <v>Correct</v>
      </c>
      <c r="AK504" s="125"/>
      <c r="AL504" s="115" t="s">
        <v>99</v>
      </c>
      <c r="AM504" s="115">
        <v>65</v>
      </c>
      <c r="AN504" s="115" t="s">
        <v>84</v>
      </c>
      <c r="AO504" s="115" t="s">
        <v>168</v>
      </c>
      <c r="AP504" s="115" t="s">
        <v>92</v>
      </c>
      <c r="AR504" s="115" t="s">
        <v>477</v>
      </c>
      <c r="AS504" s="115" t="s">
        <v>101</v>
      </c>
      <c r="AT504" s="115" t="s">
        <v>111</v>
      </c>
      <c r="AU504" s="115" t="s">
        <v>106</v>
      </c>
      <c r="AV504" s="115" t="s">
        <v>91</v>
      </c>
      <c r="AW504" s="115" t="s">
        <v>91</v>
      </c>
    </row>
    <row r="505" spans="1:49">
      <c r="A505" s="115">
        <v>7044860628</v>
      </c>
      <c r="C505" s="115" t="s">
        <v>19</v>
      </c>
      <c r="D505" s="115" t="s">
        <v>20</v>
      </c>
      <c r="I505" s="115" t="s">
        <v>25</v>
      </c>
      <c r="O505" s="125"/>
      <c r="P505" s="125">
        <f t="shared" si="126"/>
        <v>3</v>
      </c>
      <c r="Q505" s="130">
        <f t="shared" si="127"/>
        <v>1</v>
      </c>
      <c r="R505" s="125"/>
      <c r="S505" s="125">
        <f t="shared" si="128"/>
        <v>0</v>
      </c>
      <c r="T505" s="125">
        <f t="shared" si="129"/>
        <v>1</v>
      </c>
      <c r="U505" s="125">
        <f t="shared" si="130"/>
        <v>1</v>
      </c>
      <c r="V505" s="126">
        <f t="shared" si="131"/>
        <v>0</v>
      </c>
      <c r="W505" s="126">
        <f t="shared" si="132"/>
        <v>0</v>
      </c>
      <c r="X505" s="126">
        <f t="shared" si="133"/>
        <v>0</v>
      </c>
      <c r="Y505" s="126">
        <f t="shared" si="134"/>
        <v>0</v>
      </c>
      <c r="Z505" s="126">
        <f t="shared" si="135"/>
        <v>1</v>
      </c>
      <c r="AA505" s="126">
        <f t="shared" si="136"/>
        <v>0</v>
      </c>
      <c r="AB505" s="126">
        <f t="shared" si="137"/>
        <v>0</v>
      </c>
      <c r="AC505" s="126">
        <f t="shared" si="138"/>
        <v>0</v>
      </c>
      <c r="AD505" s="126">
        <f t="shared" si="139"/>
        <v>0</v>
      </c>
      <c r="AE505" s="126">
        <f t="shared" si="140"/>
        <v>0</v>
      </c>
      <c r="AF505" s="125"/>
      <c r="AG505" s="125"/>
      <c r="AH505" s="125">
        <f t="shared" si="141"/>
        <v>3</v>
      </c>
      <c r="AI505" s="125">
        <f t="shared" si="142"/>
        <v>3</v>
      </c>
      <c r="AJ505" s="125" t="str">
        <f t="shared" si="143"/>
        <v>Correct</v>
      </c>
      <c r="AK505" s="125"/>
      <c r="AL505" s="115" t="s">
        <v>83</v>
      </c>
      <c r="AM505" s="115">
        <v>60</v>
      </c>
      <c r="AN505" s="115" t="s">
        <v>84</v>
      </c>
      <c r="AO505" s="115" t="s">
        <v>138</v>
      </c>
      <c r="AP505" s="115" t="s">
        <v>85</v>
      </c>
      <c r="AR505" s="115" t="s">
        <v>87</v>
      </c>
      <c r="AS505" s="115" t="s">
        <v>100</v>
      </c>
      <c r="AT505" s="115" t="s">
        <v>112</v>
      </c>
      <c r="AU505" s="115" t="s">
        <v>103</v>
      </c>
      <c r="AV505" s="115" t="s">
        <v>91</v>
      </c>
      <c r="AW505" s="115" t="s">
        <v>91</v>
      </c>
    </row>
    <row r="506" spans="1:49">
      <c r="A506" s="115">
        <v>7011089646</v>
      </c>
      <c r="D506" s="115" t="s">
        <v>20</v>
      </c>
      <c r="I506" s="115" t="s">
        <v>25</v>
      </c>
      <c r="N506" s="115" t="s">
        <v>30</v>
      </c>
      <c r="O506" s="125"/>
      <c r="P506" s="125">
        <f t="shared" si="126"/>
        <v>3</v>
      </c>
      <c r="Q506" s="130">
        <f t="shared" si="127"/>
        <v>1</v>
      </c>
      <c r="R506" s="125"/>
      <c r="S506" s="125">
        <f t="shared" si="128"/>
        <v>0</v>
      </c>
      <c r="T506" s="125">
        <f t="shared" si="129"/>
        <v>0</v>
      </c>
      <c r="U506" s="125">
        <f t="shared" si="130"/>
        <v>1</v>
      </c>
      <c r="V506" s="126">
        <f t="shared" si="131"/>
        <v>0</v>
      </c>
      <c r="W506" s="126">
        <f t="shared" si="132"/>
        <v>0</v>
      </c>
      <c r="X506" s="126">
        <f t="shared" si="133"/>
        <v>0</v>
      </c>
      <c r="Y506" s="126">
        <f t="shared" si="134"/>
        <v>0</v>
      </c>
      <c r="Z506" s="126">
        <f t="shared" si="135"/>
        <v>1</v>
      </c>
      <c r="AA506" s="126">
        <f t="shared" si="136"/>
        <v>0</v>
      </c>
      <c r="AB506" s="126">
        <f t="shared" si="137"/>
        <v>0</v>
      </c>
      <c r="AC506" s="126">
        <f t="shared" si="138"/>
        <v>0</v>
      </c>
      <c r="AD506" s="126">
        <f t="shared" si="139"/>
        <v>0</v>
      </c>
      <c r="AE506" s="126">
        <f t="shared" si="140"/>
        <v>1</v>
      </c>
      <c r="AF506" s="125"/>
      <c r="AG506" s="125"/>
      <c r="AH506" s="125">
        <f t="shared" si="141"/>
        <v>3</v>
      </c>
      <c r="AI506" s="125">
        <f t="shared" si="142"/>
        <v>3</v>
      </c>
      <c r="AJ506" s="125" t="str">
        <f t="shared" si="143"/>
        <v>Correct</v>
      </c>
      <c r="AK506" s="125"/>
      <c r="AL506" s="115" t="s">
        <v>83</v>
      </c>
      <c r="AM506" s="115">
        <v>64</v>
      </c>
      <c r="AN506" s="115" t="s">
        <v>84</v>
      </c>
      <c r="AP506" s="115" t="s">
        <v>85</v>
      </c>
      <c r="AR506" s="115" t="s">
        <v>87</v>
      </c>
      <c r="AS506" s="115" t="s">
        <v>104</v>
      </c>
      <c r="AT506" s="115" t="s">
        <v>102</v>
      </c>
      <c r="AU506" s="115" t="s">
        <v>90</v>
      </c>
      <c r="AV506" s="115" t="s">
        <v>91</v>
      </c>
      <c r="AW506" s="115" t="s">
        <v>91</v>
      </c>
    </row>
    <row r="507" spans="1:49">
      <c r="A507" s="115">
        <v>6982467521</v>
      </c>
      <c r="C507" s="115" t="s">
        <v>19</v>
      </c>
      <c r="E507" s="115" t="s">
        <v>21</v>
      </c>
      <c r="O507" s="125"/>
      <c r="P507" s="125">
        <f t="shared" si="126"/>
        <v>2</v>
      </c>
      <c r="Q507" s="130">
        <f t="shared" si="127"/>
        <v>1.5</v>
      </c>
      <c r="R507" s="125"/>
      <c r="S507" s="125">
        <f t="shared" si="128"/>
        <v>0</v>
      </c>
      <c r="T507" s="125">
        <f t="shared" si="129"/>
        <v>1</v>
      </c>
      <c r="U507" s="125">
        <f t="shared" si="130"/>
        <v>0</v>
      </c>
      <c r="V507" s="126">
        <f t="shared" si="131"/>
        <v>1</v>
      </c>
      <c r="W507" s="126">
        <f t="shared" si="132"/>
        <v>0</v>
      </c>
      <c r="X507" s="126">
        <f t="shared" si="133"/>
        <v>0</v>
      </c>
      <c r="Y507" s="126">
        <f t="shared" si="134"/>
        <v>0</v>
      </c>
      <c r="Z507" s="126">
        <f t="shared" si="135"/>
        <v>0</v>
      </c>
      <c r="AA507" s="126">
        <f t="shared" si="136"/>
        <v>0</v>
      </c>
      <c r="AB507" s="126">
        <f t="shared" si="137"/>
        <v>0</v>
      </c>
      <c r="AC507" s="126">
        <f t="shared" si="138"/>
        <v>0</v>
      </c>
      <c r="AD507" s="126">
        <f t="shared" si="139"/>
        <v>0</v>
      </c>
      <c r="AE507" s="126">
        <f t="shared" si="140"/>
        <v>0</v>
      </c>
      <c r="AF507" s="125"/>
      <c r="AG507" s="125"/>
      <c r="AH507" s="125">
        <f t="shared" si="141"/>
        <v>2</v>
      </c>
      <c r="AI507" s="125">
        <f t="shared" si="142"/>
        <v>2</v>
      </c>
      <c r="AJ507" s="125" t="str">
        <f t="shared" si="143"/>
        <v>Correct</v>
      </c>
      <c r="AK507" s="125"/>
      <c r="AL507" s="115" t="s">
        <v>99</v>
      </c>
      <c r="AM507" s="115">
        <v>55</v>
      </c>
      <c r="AN507" s="115" t="s">
        <v>181</v>
      </c>
      <c r="AO507" s="115" t="s">
        <v>211</v>
      </c>
      <c r="AP507" s="115" t="s">
        <v>107</v>
      </c>
      <c r="AQ507" s="115" t="s">
        <v>86</v>
      </c>
      <c r="AS507" s="115" t="s">
        <v>101</v>
      </c>
      <c r="AT507" s="115" t="s">
        <v>94</v>
      </c>
      <c r="AU507" s="115" t="s">
        <v>113</v>
      </c>
      <c r="AV507" s="115" t="s">
        <v>91</v>
      </c>
      <c r="AW507" s="115" t="s">
        <v>91</v>
      </c>
    </row>
    <row r="508" spans="1:49">
      <c r="A508" s="115">
        <v>7045758702</v>
      </c>
      <c r="B508" s="115" t="s">
        <v>18</v>
      </c>
      <c r="C508" s="115" t="s">
        <v>19</v>
      </c>
      <c r="D508" s="115" t="s">
        <v>20</v>
      </c>
      <c r="O508" s="125"/>
      <c r="P508" s="125">
        <f t="shared" si="126"/>
        <v>3</v>
      </c>
      <c r="Q508" s="130">
        <f t="shared" si="127"/>
        <v>1</v>
      </c>
      <c r="R508" s="125"/>
      <c r="S508" s="125">
        <f t="shared" si="128"/>
        <v>1</v>
      </c>
      <c r="T508" s="125">
        <f t="shared" si="129"/>
        <v>1</v>
      </c>
      <c r="U508" s="125">
        <f t="shared" si="130"/>
        <v>1</v>
      </c>
      <c r="V508" s="126">
        <f t="shared" si="131"/>
        <v>0</v>
      </c>
      <c r="W508" s="126">
        <f t="shared" si="132"/>
        <v>0</v>
      </c>
      <c r="X508" s="126">
        <f t="shared" si="133"/>
        <v>0</v>
      </c>
      <c r="Y508" s="126">
        <f t="shared" si="134"/>
        <v>0</v>
      </c>
      <c r="Z508" s="126">
        <f t="shared" si="135"/>
        <v>0</v>
      </c>
      <c r="AA508" s="126">
        <f t="shared" si="136"/>
        <v>0</v>
      </c>
      <c r="AB508" s="126">
        <f t="shared" si="137"/>
        <v>0</v>
      </c>
      <c r="AC508" s="126">
        <f t="shared" si="138"/>
        <v>0</v>
      </c>
      <c r="AD508" s="126">
        <f t="shared" si="139"/>
        <v>0</v>
      </c>
      <c r="AE508" s="126">
        <f t="shared" si="140"/>
        <v>0</v>
      </c>
      <c r="AF508" s="125"/>
      <c r="AG508" s="125"/>
      <c r="AH508" s="125">
        <f t="shared" si="141"/>
        <v>3</v>
      </c>
      <c r="AI508" s="125">
        <f t="shared" si="142"/>
        <v>3</v>
      </c>
      <c r="AJ508" s="125" t="str">
        <f t="shared" si="143"/>
        <v>Correct</v>
      </c>
      <c r="AK508" s="125"/>
      <c r="AL508" s="115" t="s">
        <v>83</v>
      </c>
      <c r="AM508" s="115">
        <v>98</v>
      </c>
      <c r="AN508" s="115" t="s">
        <v>181</v>
      </c>
      <c r="AO508" s="115" t="s">
        <v>219</v>
      </c>
      <c r="AP508" s="115" t="s">
        <v>85</v>
      </c>
      <c r="AQ508" s="115" t="s">
        <v>86</v>
      </c>
      <c r="AR508" s="115" t="s">
        <v>87</v>
      </c>
      <c r="AS508" s="115" t="s">
        <v>101</v>
      </c>
      <c r="AT508" s="115" t="s">
        <v>114</v>
      </c>
      <c r="AU508" s="115" t="s">
        <v>106</v>
      </c>
      <c r="AV508" s="115" t="s">
        <v>91</v>
      </c>
      <c r="AW508" s="115" t="s">
        <v>86</v>
      </c>
    </row>
    <row r="509" spans="1:49">
      <c r="A509" s="115">
        <v>6985470348</v>
      </c>
      <c r="D509" s="115" t="s">
        <v>20</v>
      </c>
      <c r="O509" s="125"/>
      <c r="P509" s="125">
        <f t="shared" si="126"/>
        <v>1</v>
      </c>
      <c r="Q509" s="130">
        <f t="shared" si="127"/>
        <v>3</v>
      </c>
      <c r="R509" s="125"/>
      <c r="S509" s="125">
        <f t="shared" si="128"/>
        <v>0</v>
      </c>
      <c r="T509" s="125">
        <f t="shared" si="129"/>
        <v>0</v>
      </c>
      <c r="U509" s="125">
        <f t="shared" si="130"/>
        <v>1</v>
      </c>
      <c r="V509" s="126">
        <f t="shared" si="131"/>
        <v>0</v>
      </c>
      <c r="W509" s="126">
        <f t="shared" si="132"/>
        <v>0</v>
      </c>
      <c r="X509" s="126">
        <f t="shared" si="133"/>
        <v>0</v>
      </c>
      <c r="Y509" s="126">
        <f t="shared" si="134"/>
        <v>0</v>
      </c>
      <c r="Z509" s="126">
        <f t="shared" si="135"/>
        <v>0</v>
      </c>
      <c r="AA509" s="126">
        <f t="shared" si="136"/>
        <v>0</v>
      </c>
      <c r="AB509" s="126">
        <f t="shared" si="137"/>
        <v>0</v>
      </c>
      <c r="AC509" s="126">
        <f t="shared" si="138"/>
        <v>0</v>
      </c>
      <c r="AD509" s="126">
        <f t="shared" si="139"/>
        <v>0</v>
      </c>
      <c r="AE509" s="126">
        <f t="shared" si="140"/>
        <v>0</v>
      </c>
      <c r="AF509" s="125"/>
      <c r="AG509" s="125"/>
      <c r="AH509" s="125">
        <f t="shared" si="141"/>
        <v>1</v>
      </c>
      <c r="AI509" s="125">
        <f t="shared" si="142"/>
        <v>1</v>
      </c>
      <c r="AJ509" s="125" t="str">
        <f t="shared" si="143"/>
        <v>Correct</v>
      </c>
      <c r="AK509" s="125"/>
      <c r="AL509" s="115" t="s">
        <v>99</v>
      </c>
      <c r="AM509" s="115">
        <v>75</v>
      </c>
      <c r="AN509" s="115" t="s">
        <v>181</v>
      </c>
      <c r="AO509" s="115" t="s">
        <v>222</v>
      </c>
      <c r="AP509" s="115" t="s">
        <v>85</v>
      </c>
      <c r="AQ509" s="115" t="s">
        <v>86</v>
      </c>
      <c r="AR509" s="115" t="s">
        <v>87</v>
      </c>
      <c r="AS509" s="115" t="s">
        <v>100</v>
      </c>
      <c r="AT509" s="115" t="s">
        <v>89</v>
      </c>
      <c r="AU509" s="115" t="s">
        <v>106</v>
      </c>
      <c r="AV509" s="115" t="s">
        <v>91</v>
      </c>
      <c r="AW509" s="115" t="s">
        <v>91</v>
      </c>
    </row>
    <row r="510" spans="1:49">
      <c r="A510" s="115">
        <v>7044857149</v>
      </c>
      <c r="D510" s="115" t="s">
        <v>20</v>
      </c>
      <c r="E510" s="115" t="s">
        <v>21</v>
      </c>
      <c r="J510" s="115" t="s">
        <v>26</v>
      </c>
      <c r="O510" s="125"/>
      <c r="P510" s="125">
        <f t="shared" si="126"/>
        <v>3</v>
      </c>
      <c r="Q510" s="130">
        <f t="shared" si="127"/>
        <v>1</v>
      </c>
      <c r="R510" s="125"/>
      <c r="S510" s="125">
        <f t="shared" si="128"/>
        <v>0</v>
      </c>
      <c r="T510" s="125">
        <f t="shared" si="129"/>
        <v>0</v>
      </c>
      <c r="U510" s="125">
        <f t="shared" si="130"/>
        <v>1</v>
      </c>
      <c r="V510" s="126">
        <f t="shared" si="131"/>
        <v>1</v>
      </c>
      <c r="W510" s="126">
        <f t="shared" si="132"/>
        <v>0</v>
      </c>
      <c r="X510" s="126">
        <f t="shared" si="133"/>
        <v>0</v>
      </c>
      <c r="Y510" s="126">
        <f t="shared" si="134"/>
        <v>0</v>
      </c>
      <c r="Z510" s="126">
        <f t="shared" si="135"/>
        <v>0</v>
      </c>
      <c r="AA510" s="126">
        <f t="shared" si="136"/>
        <v>1</v>
      </c>
      <c r="AB510" s="126">
        <f t="shared" si="137"/>
        <v>0</v>
      </c>
      <c r="AC510" s="126">
        <f t="shared" si="138"/>
        <v>0</v>
      </c>
      <c r="AD510" s="126">
        <f t="shared" si="139"/>
        <v>0</v>
      </c>
      <c r="AE510" s="126">
        <f t="shared" si="140"/>
        <v>0</v>
      </c>
      <c r="AF510" s="125"/>
      <c r="AG510" s="125"/>
      <c r="AH510" s="125">
        <f t="shared" si="141"/>
        <v>3</v>
      </c>
      <c r="AI510" s="125">
        <f t="shared" si="142"/>
        <v>3</v>
      </c>
      <c r="AJ510" s="125" t="str">
        <f t="shared" si="143"/>
        <v>Correct</v>
      </c>
      <c r="AK510" s="125"/>
      <c r="AL510" s="115" t="s">
        <v>99</v>
      </c>
      <c r="AM510" s="115">
        <v>87</v>
      </c>
      <c r="AN510" s="115" t="s">
        <v>84</v>
      </c>
      <c r="AO510" s="115" t="s">
        <v>490</v>
      </c>
      <c r="AP510" s="115" t="s">
        <v>85</v>
      </c>
      <c r="AQ510" s="115" t="s">
        <v>86</v>
      </c>
      <c r="AS510" s="115" t="s">
        <v>88</v>
      </c>
      <c r="AT510" s="115" t="s">
        <v>120</v>
      </c>
      <c r="AU510" s="115" t="s">
        <v>106</v>
      </c>
      <c r="AV510" s="115" t="s">
        <v>91</v>
      </c>
      <c r="AW510" s="115" t="s">
        <v>86</v>
      </c>
    </row>
    <row r="511" spans="1:49">
      <c r="A511" s="115">
        <v>7044845730</v>
      </c>
      <c r="C511" s="115" t="s">
        <v>19</v>
      </c>
      <c r="D511" s="115" t="s">
        <v>20</v>
      </c>
      <c r="J511" s="115" t="s">
        <v>26</v>
      </c>
      <c r="O511" s="125"/>
      <c r="P511" s="125">
        <f t="shared" si="126"/>
        <v>3</v>
      </c>
      <c r="Q511" s="130">
        <f t="shared" si="127"/>
        <v>1</v>
      </c>
      <c r="R511" s="125"/>
      <c r="S511" s="125">
        <f t="shared" si="128"/>
        <v>0</v>
      </c>
      <c r="T511" s="125">
        <f t="shared" si="129"/>
        <v>1</v>
      </c>
      <c r="U511" s="125">
        <f t="shared" si="130"/>
        <v>1</v>
      </c>
      <c r="V511" s="126">
        <f t="shared" si="131"/>
        <v>0</v>
      </c>
      <c r="W511" s="126">
        <f t="shared" si="132"/>
        <v>0</v>
      </c>
      <c r="X511" s="126">
        <f t="shared" si="133"/>
        <v>0</v>
      </c>
      <c r="Y511" s="126">
        <f t="shared" si="134"/>
        <v>0</v>
      </c>
      <c r="Z511" s="126">
        <f t="shared" si="135"/>
        <v>0</v>
      </c>
      <c r="AA511" s="126">
        <f t="shared" si="136"/>
        <v>1</v>
      </c>
      <c r="AB511" s="126">
        <f t="shared" si="137"/>
        <v>0</v>
      </c>
      <c r="AC511" s="126">
        <f t="shared" si="138"/>
        <v>0</v>
      </c>
      <c r="AD511" s="126">
        <f t="shared" si="139"/>
        <v>0</v>
      </c>
      <c r="AE511" s="126">
        <f t="shared" si="140"/>
        <v>0</v>
      </c>
      <c r="AF511" s="125"/>
      <c r="AG511" s="125"/>
      <c r="AH511" s="125">
        <f t="shared" si="141"/>
        <v>3</v>
      </c>
      <c r="AI511" s="125">
        <f t="shared" si="142"/>
        <v>3</v>
      </c>
      <c r="AJ511" s="125" t="str">
        <f t="shared" si="143"/>
        <v>Correct</v>
      </c>
      <c r="AK511" s="125"/>
      <c r="AL511" s="115" t="s">
        <v>83</v>
      </c>
      <c r="AM511" s="115">
        <v>70</v>
      </c>
      <c r="AN511" s="115" t="s">
        <v>84</v>
      </c>
      <c r="AO511" s="115" t="s">
        <v>176</v>
      </c>
      <c r="AP511" s="115" t="s">
        <v>92</v>
      </c>
      <c r="AR511" s="115" t="s">
        <v>87</v>
      </c>
      <c r="AS511" s="115" t="s">
        <v>101</v>
      </c>
      <c r="AT511" s="115" t="s">
        <v>111</v>
      </c>
      <c r="AU511" s="115" t="s">
        <v>106</v>
      </c>
      <c r="AV511" s="115" t="s">
        <v>91</v>
      </c>
      <c r="AW511" s="115" t="s">
        <v>91</v>
      </c>
    </row>
    <row r="512" spans="1:49">
      <c r="A512" s="115">
        <v>7045761108</v>
      </c>
      <c r="C512" s="115" t="s">
        <v>19</v>
      </c>
      <c r="D512" s="115" t="s">
        <v>20</v>
      </c>
      <c r="J512" s="115" t="s">
        <v>26</v>
      </c>
      <c r="O512" s="125"/>
      <c r="P512" s="125">
        <f t="shared" si="126"/>
        <v>3</v>
      </c>
      <c r="Q512" s="130">
        <f t="shared" si="127"/>
        <v>1</v>
      </c>
      <c r="R512" s="125"/>
      <c r="S512" s="125">
        <f t="shared" si="128"/>
        <v>0</v>
      </c>
      <c r="T512" s="125">
        <f t="shared" si="129"/>
        <v>1</v>
      </c>
      <c r="U512" s="125">
        <f t="shared" si="130"/>
        <v>1</v>
      </c>
      <c r="V512" s="126">
        <f t="shared" si="131"/>
        <v>0</v>
      </c>
      <c r="W512" s="126">
        <f t="shared" si="132"/>
        <v>0</v>
      </c>
      <c r="X512" s="126">
        <f t="shared" si="133"/>
        <v>0</v>
      </c>
      <c r="Y512" s="126">
        <f t="shared" si="134"/>
        <v>0</v>
      </c>
      <c r="Z512" s="126">
        <f t="shared" si="135"/>
        <v>0</v>
      </c>
      <c r="AA512" s="126">
        <f t="shared" si="136"/>
        <v>1</v>
      </c>
      <c r="AB512" s="126">
        <f t="shared" si="137"/>
        <v>0</v>
      </c>
      <c r="AC512" s="126">
        <f t="shared" si="138"/>
        <v>0</v>
      </c>
      <c r="AD512" s="126">
        <f t="shared" si="139"/>
        <v>0</v>
      </c>
      <c r="AE512" s="126">
        <f t="shared" si="140"/>
        <v>0</v>
      </c>
      <c r="AF512" s="125"/>
      <c r="AG512" s="125"/>
      <c r="AH512" s="125">
        <f t="shared" si="141"/>
        <v>3</v>
      </c>
      <c r="AI512" s="125">
        <f t="shared" si="142"/>
        <v>3</v>
      </c>
      <c r="AJ512" s="125" t="str">
        <f t="shared" si="143"/>
        <v>Correct</v>
      </c>
      <c r="AK512" s="125"/>
      <c r="AL512" s="115" t="s">
        <v>83</v>
      </c>
      <c r="AM512" s="115">
        <v>75</v>
      </c>
      <c r="AN512" s="115" t="s">
        <v>181</v>
      </c>
      <c r="AO512" s="115" t="s">
        <v>195</v>
      </c>
      <c r="AQ512" s="115" t="s">
        <v>86</v>
      </c>
      <c r="AR512" s="115" t="s">
        <v>87</v>
      </c>
      <c r="AS512" s="115" t="s">
        <v>100</v>
      </c>
      <c r="AT512" s="115" t="s">
        <v>111</v>
      </c>
      <c r="AU512" s="115" t="s">
        <v>106</v>
      </c>
      <c r="AV512" s="115" t="s">
        <v>91</v>
      </c>
      <c r="AW512" s="115" t="s">
        <v>91</v>
      </c>
    </row>
    <row r="513" spans="1:49">
      <c r="A513" s="115">
        <v>7045755397</v>
      </c>
      <c r="D513" s="115" t="s">
        <v>20</v>
      </c>
      <c r="J513" s="115" t="s">
        <v>26</v>
      </c>
      <c r="N513" s="115" t="s">
        <v>30</v>
      </c>
      <c r="O513" s="125"/>
      <c r="P513" s="125">
        <f t="shared" si="126"/>
        <v>3</v>
      </c>
      <c r="Q513" s="130">
        <f t="shared" si="127"/>
        <v>1</v>
      </c>
      <c r="R513" s="125"/>
      <c r="S513" s="125">
        <f t="shared" si="128"/>
        <v>0</v>
      </c>
      <c r="T513" s="125">
        <f t="shared" si="129"/>
        <v>0</v>
      </c>
      <c r="U513" s="125">
        <f t="shared" si="130"/>
        <v>1</v>
      </c>
      <c r="V513" s="126">
        <f t="shared" si="131"/>
        <v>0</v>
      </c>
      <c r="W513" s="126">
        <f t="shared" si="132"/>
        <v>0</v>
      </c>
      <c r="X513" s="126">
        <f t="shared" si="133"/>
        <v>0</v>
      </c>
      <c r="Y513" s="126">
        <f t="shared" si="134"/>
        <v>0</v>
      </c>
      <c r="Z513" s="126">
        <f t="shared" si="135"/>
        <v>0</v>
      </c>
      <c r="AA513" s="126">
        <f t="shared" si="136"/>
        <v>1</v>
      </c>
      <c r="AB513" s="126">
        <f t="shared" si="137"/>
        <v>0</v>
      </c>
      <c r="AC513" s="126">
        <f t="shared" si="138"/>
        <v>0</v>
      </c>
      <c r="AD513" s="126">
        <f t="shared" si="139"/>
        <v>0</v>
      </c>
      <c r="AE513" s="126">
        <f t="shared" si="140"/>
        <v>1</v>
      </c>
      <c r="AF513" s="125"/>
      <c r="AG513" s="125"/>
      <c r="AH513" s="125">
        <f t="shared" si="141"/>
        <v>3</v>
      </c>
      <c r="AI513" s="125">
        <f t="shared" si="142"/>
        <v>3</v>
      </c>
      <c r="AJ513" s="125" t="str">
        <f t="shared" si="143"/>
        <v>Correct</v>
      </c>
      <c r="AK513" s="125"/>
      <c r="AL513" s="115" t="s">
        <v>83</v>
      </c>
      <c r="AM513" s="115">
        <v>53</v>
      </c>
      <c r="AN513" s="115" t="s">
        <v>181</v>
      </c>
      <c r="AO513" s="115" t="s">
        <v>210</v>
      </c>
      <c r="AP513" s="115" t="s">
        <v>85</v>
      </c>
      <c r="AQ513" s="115" t="s">
        <v>86</v>
      </c>
      <c r="AR513" s="115" t="s">
        <v>87</v>
      </c>
      <c r="AS513" s="115" t="s">
        <v>88</v>
      </c>
      <c r="AT513" s="115" t="s">
        <v>111</v>
      </c>
      <c r="AU513" s="115" t="s">
        <v>90</v>
      </c>
      <c r="AV513" s="115" t="s">
        <v>91</v>
      </c>
      <c r="AW513" s="115" t="s">
        <v>91</v>
      </c>
    </row>
    <row r="514" spans="1:49">
      <c r="A514" s="115">
        <v>7045764558</v>
      </c>
      <c r="C514" s="115" t="s">
        <v>19</v>
      </c>
      <c r="J514" s="115" t="s">
        <v>26</v>
      </c>
      <c r="N514" s="115" t="s">
        <v>30</v>
      </c>
      <c r="O514" s="125"/>
      <c r="P514" s="125">
        <f t="shared" ref="P514:P577" si="144">COUNTA(B514:N514)</f>
        <v>3</v>
      </c>
      <c r="Q514" s="130">
        <f t="shared" ref="Q514:Q577" si="145">3/P514</f>
        <v>1</v>
      </c>
      <c r="R514" s="125"/>
      <c r="S514" s="125">
        <f t="shared" ref="S514:S577" si="146">IF($P514&lt;3,IF($B514=$B$1,1,0),IF($B514=$B$1,$Q514,0))</f>
        <v>0</v>
      </c>
      <c r="T514" s="125">
        <f t="shared" ref="T514:T577" si="147">IF($P514&lt;3,IF($C514=$C$1,1,0),IF($C514=$C$1,$Q514,0))</f>
        <v>1</v>
      </c>
      <c r="U514" s="125">
        <f t="shared" ref="U514:U577" si="148">IF($P514&lt;3,IF($D514=$D$1,1,0),IF($D514=$D$1,$Q514,0))</f>
        <v>0</v>
      </c>
      <c r="V514" s="126">
        <f t="shared" ref="V514:V577" si="149">IF($P514&lt;3,IF($E514=$E$1,1,0),IF($E514=$E$1,$Q514,0))</f>
        <v>0</v>
      </c>
      <c r="W514" s="126">
        <f t="shared" ref="W514:W577" si="150">IF($P514&lt;3,IF($F514=$F$1,1,0),IF($F514=$F$1,$Q514,0))</f>
        <v>0</v>
      </c>
      <c r="X514" s="126">
        <f t="shared" ref="X514:X577" si="151">IF($P514&lt;3,IF($G514=$G$1,1,0),IF($G514=$G$1,$Q514,0))</f>
        <v>0</v>
      </c>
      <c r="Y514" s="126">
        <f t="shared" ref="Y514:Y577" si="152">IF($P514&lt;3,IF($H514=$H$1,1,0),IF($H514=$H$1,$Q514,0))</f>
        <v>0</v>
      </c>
      <c r="Z514" s="126">
        <f t="shared" ref="Z514:Z577" si="153">IF($P514&lt;3,IF($I514=$I$1,1,0),IF($I514=$I$1,$Q514,0))</f>
        <v>0</v>
      </c>
      <c r="AA514" s="126">
        <f t="shared" ref="AA514:AA577" si="154">IF($P514&lt;3,IF($J514=$J$1,1,0),IF($J514=$J$1,$Q514,0))</f>
        <v>1</v>
      </c>
      <c r="AB514" s="126">
        <f t="shared" ref="AB514:AB577" si="155">IF($P514&lt;3,IF($K514=$K$1,1,0),IF($K514=$K$1,$Q514,0))</f>
        <v>0</v>
      </c>
      <c r="AC514" s="126">
        <f t="shared" ref="AC514:AC577" si="156">IF($P514&lt;3,IF($L514=$L$1,1,0),IF($L514=$L$1,$Q514,0))</f>
        <v>0</v>
      </c>
      <c r="AD514" s="126">
        <f t="shared" ref="AD514:AD577" si="157">IF($P514&lt;3,IF($M514=$M$1,1,0),IF($M514=$M$1,$Q514,0))</f>
        <v>0</v>
      </c>
      <c r="AE514" s="126">
        <f t="shared" ref="AE514:AE577" si="158">IF($P514&lt;3,IF($N514=$N$1,1,0),IF($N514=$N$1,$Q514,0))</f>
        <v>1</v>
      </c>
      <c r="AF514" s="125"/>
      <c r="AG514" s="125"/>
      <c r="AH514" s="125">
        <f t="shared" ref="AH514:AH577" si="159">SUM(S514:AE514)</f>
        <v>3</v>
      </c>
      <c r="AI514" s="125">
        <f t="shared" ref="AI514:AI577" si="160">P514</f>
        <v>3</v>
      </c>
      <c r="AJ514" s="125" t="str">
        <f t="shared" ref="AJ514:AJ577" si="161">IF(AH514=AI514,"Correct",IF(AH514=3,"Correct","Wrong"))</f>
        <v>Correct</v>
      </c>
      <c r="AK514" s="125"/>
      <c r="AL514" s="115" t="s">
        <v>83</v>
      </c>
      <c r="AM514" s="115">
        <v>77</v>
      </c>
      <c r="AN514" s="115" t="s">
        <v>181</v>
      </c>
      <c r="AO514" s="115" t="s">
        <v>220</v>
      </c>
      <c r="AP514" s="115" t="s">
        <v>85</v>
      </c>
      <c r="AQ514" s="115" t="s">
        <v>86</v>
      </c>
      <c r="AR514" s="115" t="s">
        <v>87</v>
      </c>
      <c r="AS514" s="115" t="s">
        <v>96</v>
      </c>
      <c r="AT514" s="115" t="s">
        <v>102</v>
      </c>
      <c r="AU514" s="115" t="s">
        <v>106</v>
      </c>
      <c r="AV514" s="115" t="s">
        <v>91</v>
      </c>
      <c r="AW514" s="115" t="s">
        <v>86</v>
      </c>
    </row>
    <row r="515" spans="1:49">
      <c r="A515" s="115">
        <v>7044852441</v>
      </c>
      <c r="C515" s="115" t="s">
        <v>19</v>
      </c>
      <c r="J515" s="115" t="s">
        <v>26</v>
      </c>
      <c r="N515" s="115" t="s">
        <v>30</v>
      </c>
      <c r="O515" s="125"/>
      <c r="P515" s="125">
        <f t="shared" si="144"/>
        <v>3</v>
      </c>
      <c r="Q515" s="130">
        <f t="shared" si="145"/>
        <v>1</v>
      </c>
      <c r="R515" s="125"/>
      <c r="S515" s="125">
        <f t="shared" si="146"/>
        <v>0</v>
      </c>
      <c r="T515" s="125">
        <f t="shared" si="147"/>
        <v>1</v>
      </c>
      <c r="U515" s="125">
        <f t="shared" si="148"/>
        <v>0</v>
      </c>
      <c r="V515" s="126">
        <f t="shared" si="149"/>
        <v>0</v>
      </c>
      <c r="W515" s="126">
        <f t="shared" si="150"/>
        <v>0</v>
      </c>
      <c r="X515" s="126">
        <f t="shared" si="151"/>
        <v>0</v>
      </c>
      <c r="Y515" s="126">
        <f t="shared" si="152"/>
        <v>0</v>
      </c>
      <c r="Z515" s="126">
        <f t="shared" si="153"/>
        <v>0</v>
      </c>
      <c r="AA515" s="126">
        <f t="shared" si="154"/>
        <v>1</v>
      </c>
      <c r="AB515" s="126">
        <f t="shared" si="155"/>
        <v>0</v>
      </c>
      <c r="AC515" s="126">
        <f t="shared" si="156"/>
        <v>0</v>
      </c>
      <c r="AD515" s="126">
        <f t="shared" si="157"/>
        <v>0</v>
      </c>
      <c r="AE515" s="126">
        <f t="shared" si="158"/>
        <v>1</v>
      </c>
      <c r="AF515" s="125"/>
      <c r="AG515" s="125"/>
      <c r="AH515" s="125">
        <f t="shared" si="159"/>
        <v>3</v>
      </c>
      <c r="AI515" s="125">
        <f t="shared" si="160"/>
        <v>3</v>
      </c>
      <c r="AJ515" s="125" t="str">
        <f t="shared" si="161"/>
        <v>Correct</v>
      </c>
      <c r="AK515" s="125"/>
      <c r="AL515" s="115" t="s">
        <v>83</v>
      </c>
      <c r="AM515" s="115">
        <v>67</v>
      </c>
      <c r="AN515" s="115" t="s">
        <v>84</v>
      </c>
      <c r="AO515" s="115" t="s">
        <v>152</v>
      </c>
      <c r="AP515" s="115" t="s">
        <v>85</v>
      </c>
      <c r="AQ515" s="115" t="s">
        <v>86</v>
      </c>
      <c r="AR515" s="115" t="s">
        <v>87</v>
      </c>
      <c r="AS515" s="115" t="s">
        <v>93</v>
      </c>
      <c r="AT515" s="115" t="s">
        <v>94</v>
      </c>
      <c r="AU515" s="115" t="s">
        <v>106</v>
      </c>
      <c r="AV515" s="115" t="s">
        <v>91</v>
      </c>
      <c r="AW515" s="115" t="s">
        <v>86</v>
      </c>
    </row>
    <row r="516" spans="1:49">
      <c r="A516" s="115">
        <v>7045772328</v>
      </c>
      <c r="C516" s="115" t="s">
        <v>19</v>
      </c>
      <c r="J516" s="115" t="s">
        <v>26</v>
      </c>
      <c r="O516" s="125"/>
      <c r="P516" s="125">
        <f t="shared" si="144"/>
        <v>2</v>
      </c>
      <c r="Q516" s="130">
        <f t="shared" si="145"/>
        <v>1.5</v>
      </c>
      <c r="R516" s="125"/>
      <c r="S516" s="125">
        <f t="shared" si="146"/>
        <v>0</v>
      </c>
      <c r="T516" s="125">
        <f t="shared" si="147"/>
        <v>1</v>
      </c>
      <c r="U516" s="125">
        <f t="shared" si="148"/>
        <v>0</v>
      </c>
      <c r="V516" s="126">
        <f t="shared" si="149"/>
        <v>0</v>
      </c>
      <c r="W516" s="126">
        <f t="shared" si="150"/>
        <v>0</v>
      </c>
      <c r="X516" s="126">
        <f t="shared" si="151"/>
        <v>0</v>
      </c>
      <c r="Y516" s="126">
        <f t="shared" si="152"/>
        <v>0</v>
      </c>
      <c r="Z516" s="126">
        <f t="shared" si="153"/>
        <v>0</v>
      </c>
      <c r="AA516" s="126">
        <f t="shared" si="154"/>
        <v>1</v>
      </c>
      <c r="AB516" s="126">
        <f t="shared" si="155"/>
        <v>0</v>
      </c>
      <c r="AC516" s="126">
        <f t="shared" si="156"/>
        <v>0</v>
      </c>
      <c r="AD516" s="126">
        <f t="shared" si="157"/>
        <v>0</v>
      </c>
      <c r="AE516" s="126">
        <f t="shared" si="158"/>
        <v>0</v>
      </c>
      <c r="AF516" s="125"/>
      <c r="AG516" s="125"/>
      <c r="AH516" s="125">
        <f t="shared" si="159"/>
        <v>2</v>
      </c>
      <c r="AI516" s="125">
        <f t="shared" si="160"/>
        <v>2</v>
      </c>
      <c r="AJ516" s="125" t="str">
        <f t="shared" si="161"/>
        <v>Correct</v>
      </c>
      <c r="AK516" s="125"/>
      <c r="AL516" s="115" t="s">
        <v>83</v>
      </c>
      <c r="AM516" s="115">
        <v>54</v>
      </c>
      <c r="AN516" s="115" t="s">
        <v>181</v>
      </c>
      <c r="AO516" s="115" t="s">
        <v>196</v>
      </c>
      <c r="AP516" s="115" t="s">
        <v>85</v>
      </c>
      <c r="AQ516" s="115" t="s">
        <v>86</v>
      </c>
      <c r="AR516" s="115" t="s">
        <v>87</v>
      </c>
      <c r="AS516" s="115" t="s">
        <v>104</v>
      </c>
      <c r="AT516" s="115" t="s">
        <v>89</v>
      </c>
      <c r="AU516" s="115" t="s">
        <v>106</v>
      </c>
      <c r="AV516" s="115" t="s">
        <v>91</v>
      </c>
      <c r="AW516" s="115" t="s">
        <v>86</v>
      </c>
    </row>
    <row r="517" spans="1:49">
      <c r="A517" s="115">
        <v>7011080736</v>
      </c>
      <c r="D517" s="115" t="s">
        <v>20</v>
      </c>
      <c r="I517" s="115" t="s">
        <v>25</v>
      </c>
      <c r="N517" s="115" t="s">
        <v>30</v>
      </c>
      <c r="O517" s="125"/>
      <c r="P517" s="125">
        <f t="shared" si="144"/>
        <v>3</v>
      </c>
      <c r="Q517" s="130">
        <f t="shared" si="145"/>
        <v>1</v>
      </c>
      <c r="R517" s="125"/>
      <c r="S517" s="125">
        <f t="shared" si="146"/>
        <v>0</v>
      </c>
      <c r="T517" s="125">
        <f t="shared" si="147"/>
        <v>0</v>
      </c>
      <c r="U517" s="125">
        <f t="shared" si="148"/>
        <v>1</v>
      </c>
      <c r="V517" s="126">
        <f t="shared" si="149"/>
        <v>0</v>
      </c>
      <c r="W517" s="126">
        <f t="shared" si="150"/>
        <v>0</v>
      </c>
      <c r="X517" s="126">
        <f t="shared" si="151"/>
        <v>0</v>
      </c>
      <c r="Y517" s="126">
        <f t="shared" si="152"/>
        <v>0</v>
      </c>
      <c r="Z517" s="126">
        <f t="shared" si="153"/>
        <v>1</v>
      </c>
      <c r="AA517" s="126">
        <f t="shared" si="154"/>
        <v>0</v>
      </c>
      <c r="AB517" s="126">
        <f t="shared" si="155"/>
        <v>0</v>
      </c>
      <c r="AC517" s="126">
        <f t="shared" si="156"/>
        <v>0</v>
      </c>
      <c r="AD517" s="126">
        <f t="shared" si="157"/>
        <v>0</v>
      </c>
      <c r="AE517" s="126">
        <f t="shared" si="158"/>
        <v>1</v>
      </c>
      <c r="AF517" s="125"/>
      <c r="AG517" s="125"/>
      <c r="AH517" s="125">
        <f t="shared" si="159"/>
        <v>3</v>
      </c>
      <c r="AI517" s="125">
        <f t="shared" si="160"/>
        <v>3</v>
      </c>
      <c r="AJ517" s="125" t="str">
        <f t="shared" si="161"/>
        <v>Correct</v>
      </c>
      <c r="AK517" s="125"/>
      <c r="AL517" s="115" t="s">
        <v>83</v>
      </c>
      <c r="AM517" s="115">
        <v>53</v>
      </c>
      <c r="AN517" s="115" t="s">
        <v>181</v>
      </c>
      <c r="AO517" s="115" t="s">
        <v>221</v>
      </c>
      <c r="AP517" s="115" t="s">
        <v>85</v>
      </c>
      <c r="AQ517" s="115" t="s">
        <v>86</v>
      </c>
      <c r="AR517" s="115" t="s">
        <v>87</v>
      </c>
      <c r="AS517" s="115" t="s">
        <v>88</v>
      </c>
      <c r="AT517" s="115" t="s">
        <v>89</v>
      </c>
      <c r="AU517" s="115" t="s">
        <v>90</v>
      </c>
      <c r="AV517" s="115" t="s">
        <v>91</v>
      </c>
      <c r="AW517" s="115" t="s">
        <v>91</v>
      </c>
    </row>
    <row r="518" spans="1:49">
      <c r="A518" s="115">
        <v>7044862120</v>
      </c>
      <c r="B518" s="115" t="s">
        <v>18</v>
      </c>
      <c r="C518" s="115" t="s">
        <v>19</v>
      </c>
      <c r="D518" s="115" t="s">
        <v>20</v>
      </c>
      <c r="O518" s="125"/>
      <c r="P518" s="125">
        <f t="shared" si="144"/>
        <v>3</v>
      </c>
      <c r="Q518" s="130">
        <f t="shared" si="145"/>
        <v>1</v>
      </c>
      <c r="R518" s="125"/>
      <c r="S518" s="125">
        <f t="shared" si="146"/>
        <v>1</v>
      </c>
      <c r="T518" s="125">
        <f t="shared" si="147"/>
        <v>1</v>
      </c>
      <c r="U518" s="125">
        <f t="shared" si="148"/>
        <v>1</v>
      </c>
      <c r="V518" s="126">
        <f t="shared" si="149"/>
        <v>0</v>
      </c>
      <c r="W518" s="126">
        <f t="shared" si="150"/>
        <v>0</v>
      </c>
      <c r="X518" s="126">
        <f t="shared" si="151"/>
        <v>0</v>
      </c>
      <c r="Y518" s="126">
        <f t="shared" si="152"/>
        <v>0</v>
      </c>
      <c r="Z518" s="126">
        <f t="shared" si="153"/>
        <v>0</v>
      </c>
      <c r="AA518" s="126">
        <f t="shared" si="154"/>
        <v>0</v>
      </c>
      <c r="AB518" s="126">
        <f t="shared" si="155"/>
        <v>0</v>
      </c>
      <c r="AC518" s="126">
        <f t="shared" si="156"/>
        <v>0</v>
      </c>
      <c r="AD518" s="126">
        <f t="shared" si="157"/>
        <v>0</v>
      </c>
      <c r="AE518" s="126">
        <f t="shared" si="158"/>
        <v>0</v>
      </c>
      <c r="AF518" s="125"/>
      <c r="AG518" s="125"/>
      <c r="AH518" s="125">
        <f t="shared" si="159"/>
        <v>3</v>
      </c>
      <c r="AI518" s="125">
        <f t="shared" si="160"/>
        <v>3</v>
      </c>
      <c r="AJ518" s="125" t="str">
        <f t="shared" si="161"/>
        <v>Correct</v>
      </c>
      <c r="AK518" s="125"/>
      <c r="AL518" s="115" t="s">
        <v>83</v>
      </c>
      <c r="AM518" s="115">
        <v>71</v>
      </c>
      <c r="AN518" s="115" t="s">
        <v>181</v>
      </c>
      <c r="AO518" s="115" t="s">
        <v>238</v>
      </c>
      <c r="AP518" s="115" t="s">
        <v>85</v>
      </c>
      <c r="AQ518" s="115" t="s">
        <v>86</v>
      </c>
      <c r="AR518" s="115" t="s">
        <v>87</v>
      </c>
      <c r="AS518" s="115" t="s">
        <v>101</v>
      </c>
      <c r="AT518" s="115" t="s">
        <v>102</v>
      </c>
      <c r="AU518" s="115" t="s">
        <v>106</v>
      </c>
      <c r="AV518" s="115" t="s">
        <v>91</v>
      </c>
      <c r="AW518" s="115" t="s">
        <v>86</v>
      </c>
    </row>
    <row r="519" spans="1:49">
      <c r="A519" s="115">
        <v>7045790768</v>
      </c>
      <c r="C519" s="115" t="s">
        <v>19</v>
      </c>
      <c r="D519" s="115" t="s">
        <v>20</v>
      </c>
      <c r="N519" s="115" t="s">
        <v>30</v>
      </c>
      <c r="O519" s="125"/>
      <c r="P519" s="125">
        <f t="shared" si="144"/>
        <v>3</v>
      </c>
      <c r="Q519" s="130">
        <f t="shared" si="145"/>
        <v>1</v>
      </c>
      <c r="R519" s="125"/>
      <c r="S519" s="125">
        <f t="shared" si="146"/>
        <v>0</v>
      </c>
      <c r="T519" s="125">
        <f t="shared" si="147"/>
        <v>1</v>
      </c>
      <c r="U519" s="125">
        <f t="shared" si="148"/>
        <v>1</v>
      </c>
      <c r="V519" s="126">
        <f t="shared" si="149"/>
        <v>0</v>
      </c>
      <c r="W519" s="126">
        <f t="shared" si="150"/>
        <v>0</v>
      </c>
      <c r="X519" s="126">
        <f t="shared" si="151"/>
        <v>0</v>
      </c>
      <c r="Y519" s="126">
        <f t="shared" si="152"/>
        <v>0</v>
      </c>
      <c r="Z519" s="126">
        <f t="shared" si="153"/>
        <v>0</v>
      </c>
      <c r="AA519" s="126">
        <f t="shared" si="154"/>
        <v>0</v>
      </c>
      <c r="AB519" s="126">
        <f t="shared" si="155"/>
        <v>0</v>
      </c>
      <c r="AC519" s="126">
        <f t="shared" si="156"/>
        <v>0</v>
      </c>
      <c r="AD519" s="126">
        <f t="shared" si="157"/>
        <v>0</v>
      </c>
      <c r="AE519" s="126">
        <f t="shared" si="158"/>
        <v>1</v>
      </c>
      <c r="AF519" s="125"/>
      <c r="AG519" s="125"/>
      <c r="AH519" s="125">
        <f t="shared" si="159"/>
        <v>3</v>
      </c>
      <c r="AI519" s="125">
        <f t="shared" si="160"/>
        <v>3</v>
      </c>
      <c r="AJ519" s="125" t="str">
        <f t="shared" si="161"/>
        <v>Correct</v>
      </c>
      <c r="AK519" s="125"/>
      <c r="AL519" s="115" t="s">
        <v>83</v>
      </c>
      <c r="AM519" s="115">
        <v>84</v>
      </c>
      <c r="AN519" s="115" t="s">
        <v>181</v>
      </c>
      <c r="AO519" s="115" t="s">
        <v>190</v>
      </c>
      <c r="AP519" s="115" t="s">
        <v>85</v>
      </c>
      <c r="AQ519" s="115" t="s">
        <v>86</v>
      </c>
      <c r="AR519" s="115" t="s">
        <v>139</v>
      </c>
      <c r="AS519" s="115" t="s">
        <v>104</v>
      </c>
      <c r="AT519" s="115" t="s">
        <v>102</v>
      </c>
      <c r="AU519" s="115" t="s">
        <v>106</v>
      </c>
      <c r="AV519" s="115" t="s">
        <v>91</v>
      </c>
      <c r="AW519" s="115" t="s">
        <v>91</v>
      </c>
    </row>
    <row r="520" spans="1:49">
      <c r="A520" s="115">
        <v>7045768707</v>
      </c>
      <c r="D520" s="115" t="s">
        <v>20</v>
      </c>
      <c r="O520" s="125"/>
      <c r="P520" s="125">
        <f t="shared" si="144"/>
        <v>1</v>
      </c>
      <c r="Q520" s="130">
        <f t="shared" si="145"/>
        <v>3</v>
      </c>
      <c r="R520" s="125"/>
      <c r="S520" s="125">
        <f t="shared" si="146"/>
        <v>0</v>
      </c>
      <c r="T520" s="125">
        <f t="shared" si="147"/>
        <v>0</v>
      </c>
      <c r="U520" s="125">
        <f t="shared" si="148"/>
        <v>1</v>
      </c>
      <c r="V520" s="126">
        <f t="shared" si="149"/>
        <v>0</v>
      </c>
      <c r="W520" s="126">
        <f t="shared" si="150"/>
        <v>0</v>
      </c>
      <c r="X520" s="126">
        <f t="shared" si="151"/>
        <v>0</v>
      </c>
      <c r="Y520" s="126">
        <f t="shared" si="152"/>
        <v>0</v>
      </c>
      <c r="Z520" s="126">
        <f t="shared" si="153"/>
        <v>0</v>
      </c>
      <c r="AA520" s="126">
        <f t="shared" si="154"/>
        <v>0</v>
      </c>
      <c r="AB520" s="126">
        <f t="shared" si="155"/>
        <v>0</v>
      </c>
      <c r="AC520" s="126">
        <f t="shared" si="156"/>
        <v>0</v>
      </c>
      <c r="AD520" s="126">
        <f t="shared" si="157"/>
        <v>0</v>
      </c>
      <c r="AE520" s="126">
        <f t="shared" si="158"/>
        <v>0</v>
      </c>
      <c r="AF520" s="125"/>
      <c r="AG520" s="125"/>
      <c r="AH520" s="125">
        <f t="shared" si="159"/>
        <v>1</v>
      </c>
      <c r="AI520" s="125">
        <f t="shared" si="160"/>
        <v>1</v>
      </c>
      <c r="AJ520" s="125" t="str">
        <f t="shared" si="161"/>
        <v>Correct</v>
      </c>
      <c r="AK520" s="125"/>
      <c r="AL520" s="115" t="s">
        <v>99</v>
      </c>
      <c r="AM520" s="115">
        <v>84</v>
      </c>
      <c r="AN520" s="115" t="s">
        <v>181</v>
      </c>
      <c r="AO520" s="115" t="s">
        <v>227</v>
      </c>
      <c r="AP520" s="115" t="s">
        <v>85</v>
      </c>
      <c r="AQ520" s="115" t="s">
        <v>86</v>
      </c>
      <c r="AR520" s="115" t="s">
        <v>87</v>
      </c>
      <c r="AS520" s="115" t="s">
        <v>88</v>
      </c>
      <c r="AT520" s="115" t="s">
        <v>94</v>
      </c>
      <c r="AU520" s="115" t="s">
        <v>106</v>
      </c>
      <c r="AV520" s="115" t="s">
        <v>91</v>
      </c>
      <c r="AW520" s="115" t="s">
        <v>91</v>
      </c>
    </row>
    <row r="521" spans="1:49">
      <c r="A521" s="115">
        <v>6988292853</v>
      </c>
      <c r="D521" s="115" t="s">
        <v>20</v>
      </c>
      <c r="O521" s="125"/>
      <c r="P521" s="125">
        <f t="shared" si="144"/>
        <v>1</v>
      </c>
      <c r="Q521" s="130">
        <f t="shared" si="145"/>
        <v>3</v>
      </c>
      <c r="R521" s="125"/>
      <c r="S521" s="125">
        <f t="shared" si="146"/>
        <v>0</v>
      </c>
      <c r="T521" s="125">
        <f t="shared" si="147"/>
        <v>0</v>
      </c>
      <c r="U521" s="125">
        <f t="shared" si="148"/>
        <v>1</v>
      </c>
      <c r="V521" s="126">
        <f t="shared" si="149"/>
        <v>0</v>
      </c>
      <c r="W521" s="126">
        <f t="shared" si="150"/>
        <v>0</v>
      </c>
      <c r="X521" s="126">
        <f t="shared" si="151"/>
        <v>0</v>
      </c>
      <c r="Y521" s="126">
        <f t="shared" si="152"/>
        <v>0</v>
      </c>
      <c r="Z521" s="126">
        <f t="shared" si="153"/>
        <v>0</v>
      </c>
      <c r="AA521" s="126">
        <f t="shared" si="154"/>
        <v>0</v>
      </c>
      <c r="AB521" s="126">
        <f t="shared" si="155"/>
        <v>0</v>
      </c>
      <c r="AC521" s="126">
        <f t="shared" si="156"/>
        <v>0</v>
      </c>
      <c r="AD521" s="126">
        <f t="shared" si="157"/>
        <v>0</v>
      </c>
      <c r="AE521" s="126">
        <f t="shared" si="158"/>
        <v>0</v>
      </c>
      <c r="AF521" s="125"/>
      <c r="AG521" s="125"/>
      <c r="AH521" s="125">
        <f t="shared" si="159"/>
        <v>1</v>
      </c>
      <c r="AI521" s="125">
        <f t="shared" si="160"/>
        <v>1</v>
      </c>
      <c r="AJ521" s="125" t="str">
        <f t="shared" si="161"/>
        <v>Correct</v>
      </c>
      <c r="AK521" s="125"/>
      <c r="AL521" s="115" t="s">
        <v>83</v>
      </c>
      <c r="AM521" s="115">
        <v>75</v>
      </c>
      <c r="AN521" s="115" t="s">
        <v>84</v>
      </c>
      <c r="AO521" s="115" t="s">
        <v>149</v>
      </c>
      <c r="AP521" s="115" t="s">
        <v>85</v>
      </c>
      <c r="AQ521" s="115" t="s">
        <v>91</v>
      </c>
      <c r="AR521" s="115" t="s">
        <v>87</v>
      </c>
      <c r="AS521" s="115" t="s">
        <v>101</v>
      </c>
      <c r="AT521" s="115" t="s">
        <v>109</v>
      </c>
      <c r="AU521" s="115" t="s">
        <v>106</v>
      </c>
      <c r="AW521" s="115" t="s">
        <v>86</v>
      </c>
    </row>
    <row r="522" spans="1:49">
      <c r="A522" s="115">
        <v>6985187636</v>
      </c>
      <c r="H522" s="115" t="s">
        <v>24</v>
      </c>
      <c r="O522" s="125"/>
      <c r="P522" s="125">
        <f t="shared" si="144"/>
        <v>1</v>
      </c>
      <c r="Q522" s="130">
        <f t="shared" si="145"/>
        <v>3</v>
      </c>
      <c r="R522" s="125"/>
      <c r="S522" s="125">
        <f t="shared" si="146"/>
        <v>0</v>
      </c>
      <c r="T522" s="125">
        <f t="shared" si="147"/>
        <v>0</v>
      </c>
      <c r="U522" s="125">
        <f t="shared" si="148"/>
        <v>0</v>
      </c>
      <c r="V522" s="126">
        <f t="shared" si="149"/>
        <v>0</v>
      </c>
      <c r="W522" s="126">
        <f t="shared" si="150"/>
        <v>0</v>
      </c>
      <c r="X522" s="126">
        <f t="shared" si="151"/>
        <v>0</v>
      </c>
      <c r="Y522" s="126">
        <f t="shared" si="152"/>
        <v>1</v>
      </c>
      <c r="Z522" s="126">
        <f t="shared" si="153"/>
        <v>0</v>
      </c>
      <c r="AA522" s="126">
        <f t="shared" si="154"/>
        <v>0</v>
      </c>
      <c r="AB522" s="126">
        <f t="shared" si="155"/>
        <v>0</v>
      </c>
      <c r="AC522" s="126">
        <f t="shared" si="156"/>
        <v>0</v>
      </c>
      <c r="AD522" s="126">
        <f t="shared" si="157"/>
        <v>0</v>
      </c>
      <c r="AE522" s="126">
        <f t="shared" si="158"/>
        <v>0</v>
      </c>
      <c r="AF522" s="125"/>
      <c r="AG522" s="125"/>
      <c r="AH522" s="125">
        <f t="shared" si="159"/>
        <v>1</v>
      </c>
      <c r="AI522" s="125">
        <f t="shared" si="160"/>
        <v>1</v>
      </c>
      <c r="AJ522" s="125" t="str">
        <f t="shared" si="161"/>
        <v>Correct</v>
      </c>
      <c r="AK522" s="125"/>
      <c r="AL522" s="115" t="s">
        <v>99</v>
      </c>
      <c r="AM522" s="115">
        <v>71</v>
      </c>
      <c r="AN522" s="115" t="s">
        <v>181</v>
      </c>
      <c r="AO522" s="115" t="s">
        <v>433</v>
      </c>
      <c r="AP522" s="115" t="s">
        <v>85</v>
      </c>
      <c r="AQ522" s="115" t="s">
        <v>86</v>
      </c>
      <c r="AR522" s="115" t="s">
        <v>87</v>
      </c>
      <c r="AT522" s="115" t="s">
        <v>111</v>
      </c>
      <c r="AU522" s="115" t="s">
        <v>106</v>
      </c>
      <c r="AV522" s="115" t="s">
        <v>91</v>
      </c>
      <c r="AW522" s="115" t="s">
        <v>91</v>
      </c>
    </row>
    <row r="523" spans="1:49">
      <c r="A523" s="115">
        <v>7044864023</v>
      </c>
      <c r="B523" s="115" t="s">
        <v>18</v>
      </c>
      <c r="C523" s="115" t="s">
        <v>19</v>
      </c>
      <c r="D523" s="115" t="s">
        <v>20</v>
      </c>
      <c r="I523" s="115" t="s">
        <v>25</v>
      </c>
      <c r="K523" s="115" t="s">
        <v>27</v>
      </c>
      <c r="L523" s="115" t="s">
        <v>28</v>
      </c>
      <c r="O523" s="125"/>
      <c r="P523" s="125">
        <f t="shared" si="144"/>
        <v>6</v>
      </c>
      <c r="Q523" s="130">
        <f t="shared" si="145"/>
        <v>0.5</v>
      </c>
      <c r="R523" s="125"/>
      <c r="S523" s="125">
        <f t="shared" si="146"/>
        <v>0.5</v>
      </c>
      <c r="T523" s="125">
        <f t="shared" si="147"/>
        <v>0.5</v>
      </c>
      <c r="U523" s="125">
        <f t="shared" si="148"/>
        <v>0.5</v>
      </c>
      <c r="V523" s="126">
        <f t="shared" si="149"/>
        <v>0</v>
      </c>
      <c r="W523" s="126">
        <f t="shared" si="150"/>
        <v>0</v>
      </c>
      <c r="X523" s="126">
        <f t="shared" si="151"/>
        <v>0</v>
      </c>
      <c r="Y523" s="126">
        <f t="shared" si="152"/>
        <v>0</v>
      </c>
      <c r="Z523" s="126">
        <f t="shared" si="153"/>
        <v>0.5</v>
      </c>
      <c r="AA523" s="126">
        <f t="shared" si="154"/>
        <v>0</v>
      </c>
      <c r="AB523" s="126">
        <f t="shared" si="155"/>
        <v>0.5</v>
      </c>
      <c r="AC523" s="126">
        <f t="shared" si="156"/>
        <v>0.5</v>
      </c>
      <c r="AD523" s="126">
        <f t="shared" si="157"/>
        <v>0</v>
      </c>
      <c r="AE523" s="126">
        <f t="shared" si="158"/>
        <v>0</v>
      </c>
      <c r="AF523" s="125"/>
      <c r="AG523" s="125"/>
      <c r="AH523" s="125">
        <f t="shared" si="159"/>
        <v>3</v>
      </c>
      <c r="AI523" s="125">
        <f t="shared" si="160"/>
        <v>6</v>
      </c>
      <c r="AJ523" s="125" t="str">
        <f t="shared" si="161"/>
        <v>Correct</v>
      </c>
      <c r="AK523" s="125"/>
      <c r="AL523" s="115" t="s">
        <v>83</v>
      </c>
      <c r="AM523" s="115">
        <v>68</v>
      </c>
      <c r="AN523" s="115" t="s">
        <v>181</v>
      </c>
      <c r="AO523" s="115" t="s">
        <v>208</v>
      </c>
      <c r="AP523" s="115" t="s">
        <v>85</v>
      </c>
      <c r="AQ523" s="115" t="s">
        <v>86</v>
      </c>
      <c r="AR523" s="115" t="s">
        <v>87</v>
      </c>
      <c r="AT523" s="115" t="s">
        <v>111</v>
      </c>
      <c r="AU523" s="115" t="s">
        <v>106</v>
      </c>
      <c r="AV523" s="115" t="s">
        <v>91</v>
      </c>
      <c r="AW523" s="115" t="s">
        <v>91</v>
      </c>
    </row>
    <row r="524" spans="1:49">
      <c r="A524" s="115">
        <v>5587457598</v>
      </c>
      <c r="C524" s="115" t="s">
        <v>19</v>
      </c>
      <c r="K524" s="115" t="s">
        <v>27</v>
      </c>
      <c r="N524" s="115" t="s">
        <v>30</v>
      </c>
      <c r="O524" s="125"/>
      <c r="P524" s="125">
        <f t="shared" si="144"/>
        <v>3</v>
      </c>
      <c r="Q524" s="130">
        <f t="shared" si="145"/>
        <v>1</v>
      </c>
      <c r="R524" s="125"/>
      <c r="S524" s="125">
        <f t="shared" si="146"/>
        <v>0</v>
      </c>
      <c r="T524" s="125">
        <f t="shared" si="147"/>
        <v>1</v>
      </c>
      <c r="U524" s="125">
        <f t="shared" si="148"/>
        <v>0</v>
      </c>
      <c r="V524" s="126">
        <f t="shared" si="149"/>
        <v>0</v>
      </c>
      <c r="W524" s="126">
        <f t="shared" si="150"/>
        <v>0</v>
      </c>
      <c r="X524" s="126">
        <f t="shared" si="151"/>
        <v>0</v>
      </c>
      <c r="Y524" s="126">
        <f t="shared" si="152"/>
        <v>0</v>
      </c>
      <c r="Z524" s="126">
        <f t="shared" si="153"/>
        <v>0</v>
      </c>
      <c r="AA524" s="126">
        <f t="shared" si="154"/>
        <v>0</v>
      </c>
      <c r="AB524" s="126">
        <f t="shared" si="155"/>
        <v>1</v>
      </c>
      <c r="AC524" s="126">
        <f t="shared" si="156"/>
        <v>0</v>
      </c>
      <c r="AD524" s="126">
        <f t="shared" si="157"/>
        <v>0</v>
      </c>
      <c r="AE524" s="126">
        <f t="shared" si="158"/>
        <v>1</v>
      </c>
      <c r="AF524" s="125"/>
      <c r="AG524" s="125"/>
      <c r="AH524" s="125">
        <f t="shared" si="159"/>
        <v>3</v>
      </c>
      <c r="AI524" s="125">
        <f t="shared" si="160"/>
        <v>3</v>
      </c>
      <c r="AJ524" s="125" t="str">
        <f t="shared" si="161"/>
        <v>Correct</v>
      </c>
      <c r="AK524" s="125"/>
      <c r="AL524" s="115" t="s">
        <v>83</v>
      </c>
      <c r="AM524" s="115">
        <v>52</v>
      </c>
      <c r="AN524" s="115" t="s">
        <v>181</v>
      </c>
      <c r="AO524" s="115" t="s">
        <v>215</v>
      </c>
      <c r="AP524" s="115" t="s">
        <v>85</v>
      </c>
      <c r="AQ524" s="115" t="s">
        <v>86</v>
      </c>
      <c r="AR524" s="115" t="s">
        <v>87</v>
      </c>
      <c r="AS524" s="115" t="s">
        <v>101</v>
      </c>
      <c r="AT524" s="115" t="s">
        <v>89</v>
      </c>
      <c r="AU524" s="115" t="s">
        <v>90</v>
      </c>
      <c r="AV524" s="115" t="s">
        <v>91</v>
      </c>
      <c r="AW524" s="115" t="s">
        <v>91</v>
      </c>
    </row>
    <row r="525" spans="1:49">
      <c r="A525" s="115">
        <v>7045790517</v>
      </c>
      <c r="C525" s="115" t="s">
        <v>19</v>
      </c>
      <c r="I525" s="115" t="s">
        <v>25</v>
      </c>
      <c r="J525" s="115" t="s">
        <v>26</v>
      </c>
      <c r="O525" s="125"/>
      <c r="P525" s="125">
        <f t="shared" si="144"/>
        <v>3</v>
      </c>
      <c r="Q525" s="130">
        <f t="shared" si="145"/>
        <v>1</v>
      </c>
      <c r="R525" s="125"/>
      <c r="S525" s="125">
        <f t="shared" si="146"/>
        <v>0</v>
      </c>
      <c r="T525" s="125">
        <f t="shared" si="147"/>
        <v>1</v>
      </c>
      <c r="U525" s="125">
        <f t="shared" si="148"/>
        <v>0</v>
      </c>
      <c r="V525" s="126">
        <f t="shared" si="149"/>
        <v>0</v>
      </c>
      <c r="W525" s="126">
        <f t="shared" si="150"/>
        <v>0</v>
      </c>
      <c r="X525" s="126">
        <f t="shared" si="151"/>
        <v>0</v>
      </c>
      <c r="Y525" s="126">
        <f t="shared" si="152"/>
        <v>0</v>
      </c>
      <c r="Z525" s="126">
        <f t="shared" si="153"/>
        <v>1</v>
      </c>
      <c r="AA525" s="126">
        <f t="shared" si="154"/>
        <v>1</v>
      </c>
      <c r="AB525" s="126">
        <f t="shared" si="155"/>
        <v>0</v>
      </c>
      <c r="AC525" s="126">
        <f t="shared" si="156"/>
        <v>0</v>
      </c>
      <c r="AD525" s="126">
        <f t="shared" si="157"/>
        <v>0</v>
      </c>
      <c r="AE525" s="126">
        <f t="shared" si="158"/>
        <v>0</v>
      </c>
      <c r="AF525" s="125"/>
      <c r="AG525" s="125"/>
      <c r="AH525" s="125">
        <f t="shared" si="159"/>
        <v>3</v>
      </c>
      <c r="AI525" s="125">
        <f t="shared" si="160"/>
        <v>3</v>
      </c>
      <c r="AJ525" s="125" t="str">
        <f t="shared" si="161"/>
        <v>Correct</v>
      </c>
      <c r="AK525" s="125"/>
      <c r="AL525" s="115" t="s">
        <v>83</v>
      </c>
      <c r="AM525" s="115">
        <v>78</v>
      </c>
      <c r="AN525" s="115" t="s">
        <v>181</v>
      </c>
      <c r="AO525" s="115" t="s">
        <v>184</v>
      </c>
      <c r="AP525" s="115" t="s">
        <v>85</v>
      </c>
      <c r="AR525" s="115" t="s">
        <v>87</v>
      </c>
      <c r="AT525" s="115" t="s">
        <v>112</v>
      </c>
      <c r="AU525" s="115" t="s">
        <v>106</v>
      </c>
      <c r="AV525" s="115" t="s">
        <v>91</v>
      </c>
      <c r="AW525" s="115" t="s">
        <v>86</v>
      </c>
    </row>
    <row r="526" spans="1:49">
      <c r="A526" s="115">
        <v>6985431544</v>
      </c>
      <c r="C526" s="115" t="s">
        <v>19</v>
      </c>
      <c r="D526" s="115" t="s">
        <v>20</v>
      </c>
      <c r="J526" s="115" t="s">
        <v>26</v>
      </c>
      <c r="O526" s="125"/>
      <c r="P526" s="125">
        <f t="shared" si="144"/>
        <v>3</v>
      </c>
      <c r="Q526" s="130">
        <f t="shared" si="145"/>
        <v>1</v>
      </c>
      <c r="R526" s="125"/>
      <c r="S526" s="125">
        <f t="shared" si="146"/>
        <v>0</v>
      </c>
      <c r="T526" s="125">
        <f t="shared" si="147"/>
        <v>1</v>
      </c>
      <c r="U526" s="125">
        <f t="shared" si="148"/>
        <v>1</v>
      </c>
      <c r="V526" s="126">
        <f t="shared" si="149"/>
        <v>0</v>
      </c>
      <c r="W526" s="126">
        <f t="shared" si="150"/>
        <v>0</v>
      </c>
      <c r="X526" s="126">
        <f t="shared" si="151"/>
        <v>0</v>
      </c>
      <c r="Y526" s="126">
        <f t="shared" si="152"/>
        <v>0</v>
      </c>
      <c r="Z526" s="126">
        <f t="shared" si="153"/>
        <v>0</v>
      </c>
      <c r="AA526" s="126">
        <f t="shared" si="154"/>
        <v>1</v>
      </c>
      <c r="AB526" s="126">
        <f t="shared" si="155"/>
        <v>0</v>
      </c>
      <c r="AC526" s="126">
        <f t="shared" si="156"/>
        <v>0</v>
      </c>
      <c r="AD526" s="126">
        <f t="shared" si="157"/>
        <v>0</v>
      </c>
      <c r="AE526" s="126">
        <f t="shared" si="158"/>
        <v>0</v>
      </c>
      <c r="AF526" s="125"/>
      <c r="AG526" s="125"/>
      <c r="AH526" s="125">
        <f t="shared" si="159"/>
        <v>3</v>
      </c>
      <c r="AI526" s="125">
        <f t="shared" si="160"/>
        <v>3</v>
      </c>
      <c r="AJ526" s="125" t="str">
        <f t="shared" si="161"/>
        <v>Correct</v>
      </c>
      <c r="AK526" s="125"/>
      <c r="AL526" s="115" t="s">
        <v>83</v>
      </c>
      <c r="AM526" s="115">
        <v>63</v>
      </c>
      <c r="AN526" s="115" t="s">
        <v>84</v>
      </c>
      <c r="AO526" s="115" t="s">
        <v>127</v>
      </c>
      <c r="AP526" s="115" t="s">
        <v>85</v>
      </c>
      <c r="AQ526" s="115" t="s">
        <v>86</v>
      </c>
      <c r="AS526" s="115" t="s">
        <v>88</v>
      </c>
      <c r="AT526" s="115" t="s">
        <v>111</v>
      </c>
      <c r="AU526" s="115" t="s">
        <v>106</v>
      </c>
      <c r="AV526" s="115" t="s">
        <v>91</v>
      </c>
      <c r="AW526" s="115" t="s">
        <v>91</v>
      </c>
    </row>
    <row r="527" spans="1:49">
      <c r="A527" s="115">
        <v>6982456846</v>
      </c>
      <c r="C527" s="115" t="s">
        <v>19</v>
      </c>
      <c r="J527" s="115" t="s">
        <v>26</v>
      </c>
      <c r="O527" s="125"/>
      <c r="P527" s="125">
        <f t="shared" si="144"/>
        <v>2</v>
      </c>
      <c r="Q527" s="130">
        <f t="shared" si="145"/>
        <v>1.5</v>
      </c>
      <c r="R527" s="125"/>
      <c r="S527" s="125">
        <f t="shared" si="146"/>
        <v>0</v>
      </c>
      <c r="T527" s="125">
        <f t="shared" si="147"/>
        <v>1</v>
      </c>
      <c r="U527" s="125">
        <f t="shared" si="148"/>
        <v>0</v>
      </c>
      <c r="V527" s="126">
        <f t="shared" si="149"/>
        <v>0</v>
      </c>
      <c r="W527" s="126">
        <f t="shared" si="150"/>
        <v>0</v>
      </c>
      <c r="X527" s="126">
        <f t="shared" si="151"/>
        <v>0</v>
      </c>
      <c r="Y527" s="126">
        <f t="shared" si="152"/>
        <v>0</v>
      </c>
      <c r="Z527" s="126">
        <f t="shared" si="153"/>
        <v>0</v>
      </c>
      <c r="AA527" s="126">
        <f t="shared" si="154"/>
        <v>1</v>
      </c>
      <c r="AB527" s="126">
        <f t="shared" si="155"/>
        <v>0</v>
      </c>
      <c r="AC527" s="126">
        <f t="shared" si="156"/>
        <v>0</v>
      </c>
      <c r="AD527" s="126">
        <f t="shared" si="157"/>
        <v>0</v>
      </c>
      <c r="AE527" s="126">
        <f t="shared" si="158"/>
        <v>0</v>
      </c>
      <c r="AF527" s="125"/>
      <c r="AG527" s="125"/>
      <c r="AH527" s="125">
        <f t="shared" si="159"/>
        <v>2</v>
      </c>
      <c r="AI527" s="125">
        <f t="shared" si="160"/>
        <v>2</v>
      </c>
      <c r="AJ527" s="125" t="str">
        <f t="shared" si="161"/>
        <v>Correct</v>
      </c>
      <c r="AK527" s="125"/>
      <c r="AL527" s="115" t="s">
        <v>83</v>
      </c>
      <c r="AM527" s="115">
        <v>56</v>
      </c>
      <c r="AN527" s="115" t="s">
        <v>181</v>
      </c>
      <c r="AO527" s="115" t="s">
        <v>241</v>
      </c>
      <c r="AP527" s="115" t="s">
        <v>92</v>
      </c>
      <c r="AQ527" s="115" t="s">
        <v>86</v>
      </c>
      <c r="AR527" s="115" t="s">
        <v>116</v>
      </c>
      <c r="AS527" s="115" t="s">
        <v>96</v>
      </c>
      <c r="AT527" s="115" t="s">
        <v>89</v>
      </c>
      <c r="AU527" s="115" t="s">
        <v>98</v>
      </c>
      <c r="AV527" s="115" t="s">
        <v>91</v>
      </c>
      <c r="AW527" s="115" t="s">
        <v>86</v>
      </c>
    </row>
    <row r="528" spans="1:49">
      <c r="A528" s="115">
        <v>7007929536</v>
      </c>
      <c r="J528" s="115" t="s">
        <v>26</v>
      </c>
      <c r="O528" s="125"/>
      <c r="P528" s="125">
        <f t="shared" si="144"/>
        <v>1</v>
      </c>
      <c r="Q528" s="130">
        <f t="shared" si="145"/>
        <v>3</v>
      </c>
      <c r="R528" s="125"/>
      <c r="S528" s="125">
        <f t="shared" si="146"/>
        <v>0</v>
      </c>
      <c r="T528" s="125">
        <f t="shared" si="147"/>
        <v>0</v>
      </c>
      <c r="U528" s="125">
        <f t="shared" si="148"/>
        <v>0</v>
      </c>
      <c r="V528" s="126">
        <f t="shared" si="149"/>
        <v>0</v>
      </c>
      <c r="W528" s="126">
        <f t="shared" si="150"/>
        <v>0</v>
      </c>
      <c r="X528" s="126">
        <f t="shared" si="151"/>
        <v>0</v>
      </c>
      <c r="Y528" s="126">
        <f t="shared" si="152"/>
        <v>0</v>
      </c>
      <c r="Z528" s="126">
        <f t="shared" si="153"/>
        <v>0</v>
      </c>
      <c r="AA528" s="126">
        <f t="shared" si="154"/>
        <v>1</v>
      </c>
      <c r="AB528" s="126">
        <f t="shared" si="155"/>
        <v>0</v>
      </c>
      <c r="AC528" s="126">
        <f t="shared" si="156"/>
        <v>0</v>
      </c>
      <c r="AD528" s="126">
        <f t="shared" si="157"/>
        <v>0</v>
      </c>
      <c r="AE528" s="126">
        <f t="shared" si="158"/>
        <v>0</v>
      </c>
      <c r="AF528" s="125"/>
      <c r="AG528" s="125"/>
      <c r="AH528" s="125">
        <f t="shared" si="159"/>
        <v>1</v>
      </c>
      <c r="AI528" s="125">
        <f t="shared" si="160"/>
        <v>1</v>
      </c>
      <c r="AJ528" s="125" t="str">
        <f t="shared" si="161"/>
        <v>Correct</v>
      </c>
      <c r="AK528" s="125"/>
      <c r="AL528" s="115" t="s">
        <v>99</v>
      </c>
      <c r="AM528" s="115">
        <v>61</v>
      </c>
      <c r="AN528" s="115" t="s">
        <v>84</v>
      </c>
      <c r="AO528" s="115" t="s">
        <v>168</v>
      </c>
      <c r="AP528" s="115" t="s">
        <v>85</v>
      </c>
      <c r="AQ528" s="115" t="s">
        <v>86</v>
      </c>
      <c r="AR528" s="115" t="s">
        <v>87</v>
      </c>
      <c r="AS528" s="115" t="s">
        <v>88</v>
      </c>
      <c r="AT528" s="115" t="s">
        <v>89</v>
      </c>
      <c r="AU528" s="115" t="s">
        <v>90</v>
      </c>
      <c r="AV528" s="115" t="s">
        <v>91</v>
      </c>
      <c r="AW528" s="115" t="s">
        <v>91</v>
      </c>
    </row>
    <row r="529" spans="1:49">
      <c r="A529" s="115">
        <v>6988277523</v>
      </c>
      <c r="E529" s="115" t="s">
        <v>21</v>
      </c>
      <c r="I529" s="115" t="s">
        <v>25</v>
      </c>
      <c r="N529" s="115" t="s">
        <v>30</v>
      </c>
      <c r="O529" s="125"/>
      <c r="P529" s="125">
        <f t="shared" si="144"/>
        <v>3</v>
      </c>
      <c r="Q529" s="130">
        <f t="shared" si="145"/>
        <v>1</v>
      </c>
      <c r="R529" s="125"/>
      <c r="S529" s="125">
        <f t="shared" si="146"/>
        <v>0</v>
      </c>
      <c r="T529" s="125">
        <f t="shared" si="147"/>
        <v>0</v>
      </c>
      <c r="U529" s="125">
        <f t="shared" si="148"/>
        <v>0</v>
      </c>
      <c r="V529" s="126">
        <f t="shared" si="149"/>
        <v>1</v>
      </c>
      <c r="W529" s="126">
        <f t="shared" si="150"/>
        <v>0</v>
      </c>
      <c r="X529" s="126">
        <f t="shared" si="151"/>
        <v>0</v>
      </c>
      <c r="Y529" s="126">
        <f t="shared" si="152"/>
        <v>0</v>
      </c>
      <c r="Z529" s="126">
        <f t="shared" si="153"/>
        <v>1</v>
      </c>
      <c r="AA529" s="126">
        <f t="shared" si="154"/>
        <v>0</v>
      </c>
      <c r="AB529" s="126">
        <f t="shared" si="155"/>
        <v>0</v>
      </c>
      <c r="AC529" s="126">
        <f t="shared" si="156"/>
        <v>0</v>
      </c>
      <c r="AD529" s="126">
        <f t="shared" si="157"/>
        <v>0</v>
      </c>
      <c r="AE529" s="126">
        <f t="shared" si="158"/>
        <v>1</v>
      </c>
      <c r="AF529" s="125"/>
      <c r="AG529" s="125"/>
      <c r="AH529" s="125">
        <f t="shared" si="159"/>
        <v>3</v>
      </c>
      <c r="AI529" s="125">
        <f t="shared" si="160"/>
        <v>3</v>
      </c>
      <c r="AJ529" s="125" t="str">
        <f t="shared" si="161"/>
        <v>Correct</v>
      </c>
      <c r="AK529" s="125"/>
      <c r="AL529" s="115" t="s">
        <v>83</v>
      </c>
      <c r="AM529" s="115">
        <v>88</v>
      </c>
      <c r="AN529" s="115" t="s">
        <v>84</v>
      </c>
      <c r="AO529" s="115" t="s">
        <v>168</v>
      </c>
      <c r="AP529" s="115" t="s">
        <v>85</v>
      </c>
      <c r="AQ529" s="115" t="s">
        <v>86</v>
      </c>
      <c r="AR529" s="115" t="s">
        <v>87</v>
      </c>
      <c r="AS529" s="115" t="s">
        <v>93</v>
      </c>
      <c r="AT529" s="115" t="s">
        <v>102</v>
      </c>
      <c r="AU529" s="115" t="s">
        <v>106</v>
      </c>
      <c r="AV529" s="115" t="s">
        <v>91</v>
      </c>
      <c r="AW529" s="115" t="s">
        <v>91</v>
      </c>
    </row>
    <row r="530" spans="1:49">
      <c r="A530" s="115">
        <v>7045791218</v>
      </c>
      <c r="C530" s="115" t="s">
        <v>19</v>
      </c>
      <c r="D530" s="115" t="s">
        <v>20</v>
      </c>
      <c r="I530" s="115" t="s">
        <v>25</v>
      </c>
      <c r="O530" s="125"/>
      <c r="P530" s="125">
        <f t="shared" si="144"/>
        <v>3</v>
      </c>
      <c r="Q530" s="130">
        <f t="shared" si="145"/>
        <v>1</v>
      </c>
      <c r="R530" s="125"/>
      <c r="S530" s="125">
        <f t="shared" si="146"/>
        <v>0</v>
      </c>
      <c r="T530" s="125">
        <f t="shared" si="147"/>
        <v>1</v>
      </c>
      <c r="U530" s="125">
        <f t="shared" si="148"/>
        <v>1</v>
      </c>
      <c r="V530" s="126">
        <f t="shared" si="149"/>
        <v>0</v>
      </c>
      <c r="W530" s="126">
        <f t="shared" si="150"/>
        <v>0</v>
      </c>
      <c r="X530" s="126">
        <f t="shared" si="151"/>
        <v>0</v>
      </c>
      <c r="Y530" s="126">
        <f t="shared" si="152"/>
        <v>0</v>
      </c>
      <c r="Z530" s="126">
        <f t="shared" si="153"/>
        <v>1</v>
      </c>
      <c r="AA530" s="126">
        <f t="shared" si="154"/>
        <v>0</v>
      </c>
      <c r="AB530" s="126">
        <f t="shared" si="155"/>
        <v>0</v>
      </c>
      <c r="AC530" s="126">
        <f t="shared" si="156"/>
        <v>0</v>
      </c>
      <c r="AD530" s="126">
        <f t="shared" si="157"/>
        <v>0</v>
      </c>
      <c r="AE530" s="126">
        <f t="shared" si="158"/>
        <v>0</v>
      </c>
      <c r="AF530" s="125"/>
      <c r="AG530" s="125"/>
      <c r="AH530" s="125">
        <f t="shared" si="159"/>
        <v>3</v>
      </c>
      <c r="AI530" s="125">
        <f t="shared" si="160"/>
        <v>3</v>
      </c>
      <c r="AJ530" s="125" t="str">
        <f t="shared" si="161"/>
        <v>Correct</v>
      </c>
      <c r="AK530" s="125"/>
      <c r="AL530" s="115" t="s">
        <v>83</v>
      </c>
      <c r="AM530" s="115">
        <v>55</v>
      </c>
      <c r="AN530" s="115" t="s">
        <v>181</v>
      </c>
      <c r="AO530" s="115" t="s">
        <v>241</v>
      </c>
      <c r="AP530" s="115" t="s">
        <v>85</v>
      </c>
      <c r="AQ530" s="115" t="s">
        <v>86</v>
      </c>
      <c r="AR530" s="115" t="s">
        <v>87</v>
      </c>
      <c r="AS530" s="115" t="s">
        <v>88</v>
      </c>
      <c r="AT530" s="115" t="s">
        <v>89</v>
      </c>
      <c r="AU530" s="115" t="s">
        <v>90</v>
      </c>
      <c r="AV530" s="115" t="s">
        <v>91</v>
      </c>
      <c r="AW530" s="115" t="s">
        <v>91</v>
      </c>
    </row>
    <row r="531" spans="1:49">
      <c r="A531" s="115">
        <v>7010997687</v>
      </c>
      <c r="D531" s="115" t="s">
        <v>20</v>
      </c>
      <c r="H531" s="115" t="s">
        <v>24</v>
      </c>
      <c r="I531" s="115" t="s">
        <v>25</v>
      </c>
      <c r="N531" s="115" t="s">
        <v>30</v>
      </c>
      <c r="O531" s="125"/>
      <c r="P531" s="125">
        <f t="shared" si="144"/>
        <v>4</v>
      </c>
      <c r="Q531" s="130">
        <f t="shared" si="145"/>
        <v>0.75</v>
      </c>
      <c r="R531" s="125"/>
      <c r="S531" s="125">
        <f t="shared" si="146"/>
        <v>0</v>
      </c>
      <c r="T531" s="125">
        <f t="shared" si="147"/>
        <v>0</v>
      </c>
      <c r="U531" s="125">
        <f t="shared" si="148"/>
        <v>0.75</v>
      </c>
      <c r="V531" s="126">
        <f t="shared" si="149"/>
        <v>0</v>
      </c>
      <c r="W531" s="126">
        <f t="shared" si="150"/>
        <v>0</v>
      </c>
      <c r="X531" s="126">
        <f t="shared" si="151"/>
        <v>0</v>
      </c>
      <c r="Y531" s="126">
        <f t="shared" si="152"/>
        <v>0.75</v>
      </c>
      <c r="Z531" s="126">
        <f t="shared" si="153"/>
        <v>0.75</v>
      </c>
      <c r="AA531" s="126">
        <f t="shared" si="154"/>
        <v>0</v>
      </c>
      <c r="AB531" s="126">
        <f t="shared" si="155"/>
        <v>0</v>
      </c>
      <c r="AC531" s="126">
        <f t="shared" si="156"/>
        <v>0</v>
      </c>
      <c r="AD531" s="126">
        <f t="shared" si="157"/>
        <v>0</v>
      </c>
      <c r="AE531" s="126">
        <f t="shared" si="158"/>
        <v>0.75</v>
      </c>
      <c r="AF531" s="125"/>
      <c r="AG531" s="125"/>
      <c r="AH531" s="125">
        <f t="shared" si="159"/>
        <v>3</v>
      </c>
      <c r="AI531" s="125">
        <f t="shared" si="160"/>
        <v>4</v>
      </c>
      <c r="AJ531" s="125" t="str">
        <f t="shared" si="161"/>
        <v>Correct</v>
      </c>
      <c r="AK531" s="125"/>
      <c r="AL531" s="115" t="s">
        <v>99</v>
      </c>
      <c r="AM531" s="115">
        <v>78</v>
      </c>
      <c r="AN531" s="115" t="s">
        <v>84</v>
      </c>
      <c r="AO531" s="115" t="s">
        <v>129</v>
      </c>
      <c r="AP531" s="115" t="s">
        <v>85</v>
      </c>
      <c r="AR531" s="115" t="s">
        <v>87</v>
      </c>
      <c r="AS531" s="115" t="s">
        <v>96</v>
      </c>
      <c r="AT531" s="115" t="s">
        <v>111</v>
      </c>
      <c r="AU531" s="115" t="s">
        <v>106</v>
      </c>
      <c r="AV531" s="115" t="s">
        <v>91</v>
      </c>
      <c r="AW531" s="115" t="s">
        <v>86</v>
      </c>
    </row>
    <row r="532" spans="1:49">
      <c r="A532" s="115">
        <v>6985413545</v>
      </c>
      <c r="B532" s="115" t="s">
        <v>18</v>
      </c>
      <c r="C532" s="115" t="s">
        <v>19</v>
      </c>
      <c r="I532" s="115" t="s">
        <v>25</v>
      </c>
      <c r="O532" s="125"/>
      <c r="P532" s="125">
        <f t="shared" si="144"/>
        <v>3</v>
      </c>
      <c r="Q532" s="130">
        <f t="shared" si="145"/>
        <v>1</v>
      </c>
      <c r="R532" s="125"/>
      <c r="S532" s="125">
        <f t="shared" si="146"/>
        <v>1</v>
      </c>
      <c r="T532" s="125">
        <f t="shared" si="147"/>
        <v>1</v>
      </c>
      <c r="U532" s="125">
        <f t="shared" si="148"/>
        <v>0</v>
      </c>
      <c r="V532" s="126">
        <f t="shared" si="149"/>
        <v>0</v>
      </c>
      <c r="W532" s="126">
        <f t="shared" si="150"/>
        <v>0</v>
      </c>
      <c r="X532" s="126">
        <f t="shared" si="151"/>
        <v>0</v>
      </c>
      <c r="Y532" s="126">
        <f t="shared" si="152"/>
        <v>0</v>
      </c>
      <c r="Z532" s="126">
        <f t="shared" si="153"/>
        <v>1</v>
      </c>
      <c r="AA532" s="126">
        <f t="shared" si="154"/>
        <v>0</v>
      </c>
      <c r="AB532" s="126">
        <f t="shared" si="155"/>
        <v>0</v>
      </c>
      <c r="AC532" s="126">
        <f t="shared" si="156"/>
        <v>0</v>
      </c>
      <c r="AD532" s="126">
        <f t="shared" si="157"/>
        <v>0</v>
      </c>
      <c r="AE532" s="126">
        <f t="shared" si="158"/>
        <v>0</v>
      </c>
      <c r="AF532" s="125"/>
      <c r="AG532" s="125"/>
      <c r="AH532" s="125">
        <f t="shared" si="159"/>
        <v>3</v>
      </c>
      <c r="AI532" s="125">
        <f t="shared" si="160"/>
        <v>3</v>
      </c>
      <c r="AJ532" s="125" t="str">
        <f t="shared" si="161"/>
        <v>Correct</v>
      </c>
      <c r="AK532" s="125"/>
      <c r="AL532" s="115" t="s">
        <v>83</v>
      </c>
      <c r="AM532" s="115">
        <v>57</v>
      </c>
      <c r="AN532" s="115" t="s">
        <v>181</v>
      </c>
      <c r="AO532" s="115" t="s">
        <v>434</v>
      </c>
      <c r="AP532" s="115" t="s">
        <v>85</v>
      </c>
      <c r="AQ532" s="115" t="s">
        <v>86</v>
      </c>
      <c r="AR532" s="115" t="s">
        <v>87</v>
      </c>
      <c r="AS532" s="115" t="s">
        <v>88</v>
      </c>
      <c r="AT532" s="115" t="s">
        <v>120</v>
      </c>
      <c r="AU532" s="115" t="s">
        <v>90</v>
      </c>
      <c r="AV532" s="115" t="s">
        <v>91</v>
      </c>
      <c r="AW532" s="115" t="s">
        <v>91</v>
      </c>
    </row>
    <row r="533" spans="1:49">
      <c r="A533" s="115">
        <v>6988291632</v>
      </c>
      <c r="B533" s="115" t="s">
        <v>18</v>
      </c>
      <c r="C533" s="115" t="s">
        <v>19</v>
      </c>
      <c r="I533" s="115" t="s">
        <v>25</v>
      </c>
      <c r="O533" s="125"/>
      <c r="P533" s="125">
        <f t="shared" si="144"/>
        <v>3</v>
      </c>
      <c r="Q533" s="130">
        <f t="shared" si="145"/>
        <v>1</v>
      </c>
      <c r="R533" s="125"/>
      <c r="S533" s="125">
        <f t="shared" si="146"/>
        <v>1</v>
      </c>
      <c r="T533" s="125">
        <f t="shared" si="147"/>
        <v>1</v>
      </c>
      <c r="U533" s="125">
        <f t="shared" si="148"/>
        <v>0</v>
      </c>
      <c r="V533" s="126">
        <f t="shared" si="149"/>
        <v>0</v>
      </c>
      <c r="W533" s="126">
        <f t="shared" si="150"/>
        <v>0</v>
      </c>
      <c r="X533" s="126">
        <f t="shared" si="151"/>
        <v>0</v>
      </c>
      <c r="Y533" s="126">
        <f t="shared" si="152"/>
        <v>0</v>
      </c>
      <c r="Z533" s="126">
        <f t="shared" si="153"/>
        <v>1</v>
      </c>
      <c r="AA533" s="126">
        <f t="shared" si="154"/>
        <v>0</v>
      </c>
      <c r="AB533" s="126">
        <f t="shared" si="155"/>
        <v>0</v>
      </c>
      <c r="AC533" s="126">
        <f t="shared" si="156"/>
        <v>0</v>
      </c>
      <c r="AD533" s="126">
        <f t="shared" si="157"/>
        <v>0</v>
      </c>
      <c r="AE533" s="126">
        <f t="shared" si="158"/>
        <v>0</v>
      </c>
      <c r="AF533" s="125"/>
      <c r="AG533" s="125"/>
      <c r="AH533" s="125">
        <f t="shared" si="159"/>
        <v>3</v>
      </c>
      <c r="AI533" s="125">
        <f t="shared" si="160"/>
        <v>3</v>
      </c>
      <c r="AJ533" s="125" t="str">
        <f t="shared" si="161"/>
        <v>Correct</v>
      </c>
      <c r="AK533" s="125"/>
      <c r="AL533" s="115" t="s">
        <v>83</v>
      </c>
      <c r="AM533" s="115">
        <v>74</v>
      </c>
      <c r="AN533" s="115" t="s">
        <v>84</v>
      </c>
      <c r="AP533" s="115" t="s">
        <v>85</v>
      </c>
      <c r="AQ533" s="115" t="s">
        <v>86</v>
      </c>
      <c r="AR533" s="115" t="s">
        <v>87</v>
      </c>
      <c r="AS533" s="115" t="s">
        <v>101</v>
      </c>
      <c r="AT533" s="115" t="s">
        <v>111</v>
      </c>
      <c r="AU533" s="115" t="s">
        <v>106</v>
      </c>
      <c r="AV533" s="115" t="s">
        <v>91</v>
      </c>
      <c r="AW533" s="115" t="s">
        <v>91</v>
      </c>
    </row>
    <row r="534" spans="1:49">
      <c r="A534" s="115">
        <v>6985161485</v>
      </c>
      <c r="I534" s="115" t="s">
        <v>25</v>
      </c>
      <c r="O534" s="125"/>
      <c r="P534" s="125">
        <f t="shared" si="144"/>
        <v>1</v>
      </c>
      <c r="Q534" s="130">
        <f t="shared" si="145"/>
        <v>3</v>
      </c>
      <c r="R534" s="125"/>
      <c r="S534" s="125">
        <f t="shared" si="146"/>
        <v>0</v>
      </c>
      <c r="T534" s="125">
        <f t="shared" si="147"/>
        <v>0</v>
      </c>
      <c r="U534" s="125">
        <f t="shared" si="148"/>
        <v>0</v>
      </c>
      <c r="V534" s="126">
        <f t="shared" si="149"/>
        <v>0</v>
      </c>
      <c r="W534" s="126">
        <f t="shared" si="150"/>
        <v>0</v>
      </c>
      <c r="X534" s="126">
        <f t="shared" si="151"/>
        <v>0</v>
      </c>
      <c r="Y534" s="126">
        <f t="shared" si="152"/>
        <v>0</v>
      </c>
      <c r="Z534" s="126">
        <f t="shared" si="153"/>
        <v>1</v>
      </c>
      <c r="AA534" s="126">
        <f t="shared" si="154"/>
        <v>0</v>
      </c>
      <c r="AB534" s="126">
        <f t="shared" si="155"/>
        <v>0</v>
      </c>
      <c r="AC534" s="126">
        <f t="shared" si="156"/>
        <v>0</v>
      </c>
      <c r="AD534" s="126">
        <f t="shared" si="157"/>
        <v>0</v>
      </c>
      <c r="AE534" s="126">
        <f t="shared" si="158"/>
        <v>0</v>
      </c>
      <c r="AF534" s="125"/>
      <c r="AG534" s="125"/>
      <c r="AH534" s="125">
        <f t="shared" si="159"/>
        <v>1</v>
      </c>
      <c r="AI534" s="125">
        <f t="shared" si="160"/>
        <v>1</v>
      </c>
      <c r="AJ534" s="125" t="str">
        <f t="shared" si="161"/>
        <v>Correct</v>
      </c>
      <c r="AK534" s="125"/>
      <c r="AL534" s="115" t="s">
        <v>83</v>
      </c>
      <c r="AM534" s="115">
        <v>38</v>
      </c>
      <c r="AN534" s="115" t="s">
        <v>181</v>
      </c>
      <c r="AO534" s="115" t="s">
        <v>222</v>
      </c>
      <c r="AP534" s="115" t="s">
        <v>92</v>
      </c>
      <c r="AQ534" s="115" t="s">
        <v>86</v>
      </c>
      <c r="AR534" s="115" t="s">
        <v>157</v>
      </c>
      <c r="AS534" s="115" t="s">
        <v>101</v>
      </c>
      <c r="AT534" s="115" t="s">
        <v>102</v>
      </c>
      <c r="AU534" s="115" t="s">
        <v>90</v>
      </c>
      <c r="AV534" s="115" t="s">
        <v>91</v>
      </c>
      <c r="AW534" s="115" t="s">
        <v>91</v>
      </c>
    </row>
    <row r="535" spans="1:49">
      <c r="A535" s="115">
        <v>6988288965</v>
      </c>
      <c r="I535" s="115" t="s">
        <v>25</v>
      </c>
      <c r="M535" s="115" t="s">
        <v>29</v>
      </c>
      <c r="O535" s="125"/>
      <c r="P535" s="125">
        <f t="shared" si="144"/>
        <v>2</v>
      </c>
      <c r="Q535" s="130">
        <f t="shared" si="145"/>
        <v>1.5</v>
      </c>
      <c r="R535" s="125"/>
      <c r="S535" s="125">
        <f t="shared" si="146"/>
        <v>0</v>
      </c>
      <c r="T535" s="125">
        <f t="shared" si="147"/>
        <v>0</v>
      </c>
      <c r="U535" s="125">
        <f t="shared" si="148"/>
        <v>0</v>
      </c>
      <c r="V535" s="126">
        <f t="shared" si="149"/>
        <v>0</v>
      </c>
      <c r="W535" s="126">
        <f t="shared" si="150"/>
        <v>0</v>
      </c>
      <c r="X535" s="126">
        <f t="shared" si="151"/>
        <v>0</v>
      </c>
      <c r="Y535" s="126">
        <f t="shared" si="152"/>
        <v>0</v>
      </c>
      <c r="Z535" s="126">
        <f t="shared" si="153"/>
        <v>1</v>
      </c>
      <c r="AA535" s="126">
        <f t="shared" si="154"/>
        <v>0</v>
      </c>
      <c r="AB535" s="126">
        <f t="shared" si="155"/>
        <v>0</v>
      </c>
      <c r="AC535" s="126">
        <f t="shared" si="156"/>
        <v>0</v>
      </c>
      <c r="AD535" s="126">
        <f t="shared" si="157"/>
        <v>1</v>
      </c>
      <c r="AE535" s="126">
        <f t="shared" si="158"/>
        <v>0</v>
      </c>
      <c r="AF535" s="125"/>
      <c r="AG535" s="125"/>
      <c r="AH535" s="125">
        <f t="shared" si="159"/>
        <v>2</v>
      </c>
      <c r="AI535" s="125">
        <f t="shared" si="160"/>
        <v>2</v>
      </c>
      <c r="AJ535" s="125" t="str">
        <f t="shared" si="161"/>
        <v>Correct</v>
      </c>
      <c r="AK535" s="125"/>
      <c r="AL535" s="115" t="s">
        <v>83</v>
      </c>
      <c r="AM535" s="115">
        <v>66</v>
      </c>
      <c r="AN535" s="115" t="s">
        <v>84</v>
      </c>
      <c r="AO535" s="115" t="s">
        <v>476</v>
      </c>
      <c r="AP535" s="115" t="s">
        <v>85</v>
      </c>
      <c r="AQ535" s="115" t="s">
        <v>86</v>
      </c>
      <c r="AS535" s="115" t="s">
        <v>96</v>
      </c>
      <c r="AT535" s="115" t="s">
        <v>111</v>
      </c>
      <c r="AU535" s="115" t="s">
        <v>106</v>
      </c>
      <c r="AV535" s="115" t="s">
        <v>91</v>
      </c>
      <c r="AW535" s="115" t="s">
        <v>91</v>
      </c>
    </row>
    <row r="536" spans="1:49">
      <c r="A536" s="115">
        <v>7011537014</v>
      </c>
      <c r="I536" s="115" t="s">
        <v>25</v>
      </c>
      <c r="O536" s="125"/>
      <c r="P536" s="125">
        <f t="shared" si="144"/>
        <v>1</v>
      </c>
      <c r="Q536" s="130">
        <f t="shared" si="145"/>
        <v>3</v>
      </c>
      <c r="R536" s="125"/>
      <c r="S536" s="125">
        <f t="shared" si="146"/>
        <v>0</v>
      </c>
      <c r="T536" s="125">
        <f t="shared" si="147"/>
        <v>0</v>
      </c>
      <c r="U536" s="125">
        <f t="shared" si="148"/>
        <v>0</v>
      </c>
      <c r="V536" s="126">
        <f t="shared" si="149"/>
        <v>0</v>
      </c>
      <c r="W536" s="126">
        <f t="shared" si="150"/>
        <v>0</v>
      </c>
      <c r="X536" s="126">
        <f t="shared" si="151"/>
        <v>0</v>
      </c>
      <c r="Y536" s="126">
        <f t="shared" si="152"/>
        <v>0</v>
      </c>
      <c r="Z536" s="126">
        <f t="shared" si="153"/>
        <v>1</v>
      </c>
      <c r="AA536" s="126">
        <f t="shared" si="154"/>
        <v>0</v>
      </c>
      <c r="AB536" s="126">
        <f t="shared" si="155"/>
        <v>0</v>
      </c>
      <c r="AC536" s="126">
        <f t="shared" si="156"/>
        <v>0</v>
      </c>
      <c r="AD536" s="126">
        <f t="shared" si="157"/>
        <v>0</v>
      </c>
      <c r="AE536" s="126">
        <f t="shared" si="158"/>
        <v>0</v>
      </c>
      <c r="AF536" s="125"/>
      <c r="AG536" s="125"/>
      <c r="AH536" s="125">
        <f t="shared" si="159"/>
        <v>1</v>
      </c>
      <c r="AI536" s="125">
        <f t="shared" si="160"/>
        <v>1</v>
      </c>
      <c r="AJ536" s="125" t="str">
        <f t="shared" si="161"/>
        <v>Correct</v>
      </c>
      <c r="AK536" s="125"/>
      <c r="AL536" s="115" t="s">
        <v>83</v>
      </c>
      <c r="AM536" s="115">
        <v>65</v>
      </c>
      <c r="AN536" s="115" t="s">
        <v>181</v>
      </c>
      <c r="AO536" s="115" t="s">
        <v>208</v>
      </c>
      <c r="AP536" s="115" t="s">
        <v>85</v>
      </c>
      <c r="AQ536" s="115" t="s">
        <v>86</v>
      </c>
      <c r="AR536" s="115" t="s">
        <v>87</v>
      </c>
      <c r="AS536" s="115" t="s">
        <v>101</v>
      </c>
      <c r="AT536" s="115" t="s">
        <v>102</v>
      </c>
      <c r="AU536" s="115" t="s">
        <v>106</v>
      </c>
      <c r="AV536" s="115" t="s">
        <v>91</v>
      </c>
      <c r="AW536" s="115" t="s">
        <v>91</v>
      </c>
    </row>
    <row r="537" spans="1:49">
      <c r="A537" s="115">
        <v>6984058457</v>
      </c>
      <c r="I537" s="115" t="s">
        <v>25</v>
      </c>
      <c r="O537" s="125"/>
      <c r="P537" s="125">
        <f t="shared" si="144"/>
        <v>1</v>
      </c>
      <c r="Q537" s="130">
        <f t="shared" si="145"/>
        <v>3</v>
      </c>
      <c r="R537" s="125"/>
      <c r="S537" s="125">
        <f t="shared" si="146"/>
        <v>0</v>
      </c>
      <c r="T537" s="125">
        <f t="shared" si="147"/>
        <v>0</v>
      </c>
      <c r="U537" s="125">
        <f t="shared" si="148"/>
        <v>0</v>
      </c>
      <c r="V537" s="126">
        <f t="shared" si="149"/>
        <v>0</v>
      </c>
      <c r="W537" s="126">
        <f t="shared" si="150"/>
        <v>0</v>
      </c>
      <c r="X537" s="126">
        <f t="shared" si="151"/>
        <v>0</v>
      </c>
      <c r="Y537" s="126">
        <f t="shared" si="152"/>
        <v>0</v>
      </c>
      <c r="Z537" s="126">
        <f t="shared" si="153"/>
        <v>1</v>
      </c>
      <c r="AA537" s="126">
        <f t="shared" si="154"/>
        <v>0</v>
      </c>
      <c r="AB537" s="126">
        <f t="shared" si="155"/>
        <v>0</v>
      </c>
      <c r="AC537" s="126">
        <f t="shared" si="156"/>
        <v>0</v>
      </c>
      <c r="AD537" s="126">
        <f t="shared" si="157"/>
        <v>0</v>
      </c>
      <c r="AE537" s="126">
        <f t="shared" si="158"/>
        <v>0</v>
      </c>
      <c r="AF537" s="125"/>
      <c r="AG537" s="125"/>
      <c r="AH537" s="125">
        <f t="shared" si="159"/>
        <v>1</v>
      </c>
      <c r="AI537" s="125">
        <f t="shared" si="160"/>
        <v>1</v>
      </c>
      <c r="AJ537" s="125" t="str">
        <f t="shared" si="161"/>
        <v>Correct</v>
      </c>
      <c r="AK537" s="125"/>
      <c r="AL537" s="115" t="s">
        <v>83</v>
      </c>
      <c r="AM537" s="115">
        <v>56</v>
      </c>
      <c r="AN537" s="115" t="s">
        <v>181</v>
      </c>
      <c r="AO537" s="115" t="s">
        <v>190</v>
      </c>
      <c r="AP537" s="115" t="s">
        <v>85</v>
      </c>
      <c r="AQ537" s="115" t="s">
        <v>86</v>
      </c>
      <c r="AR537" s="115" t="s">
        <v>87</v>
      </c>
      <c r="AS537" s="115" t="s">
        <v>88</v>
      </c>
      <c r="AT537" s="115" t="s">
        <v>94</v>
      </c>
      <c r="AU537" s="115" t="s">
        <v>90</v>
      </c>
      <c r="AV537" s="115" t="s">
        <v>91</v>
      </c>
      <c r="AW537" s="115" t="s">
        <v>91</v>
      </c>
    </row>
    <row r="538" spans="1:49">
      <c r="A538" s="115">
        <v>7045795683</v>
      </c>
      <c r="E538" s="115" t="s">
        <v>21</v>
      </c>
      <c r="N538" s="115" t="s">
        <v>30</v>
      </c>
      <c r="O538" s="125"/>
      <c r="P538" s="125">
        <f t="shared" si="144"/>
        <v>2</v>
      </c>
      <c r="Q538" s="130">
        <f t="shared" si="145"/>
        <v>1.5</v>
      </c>
      <c r="R538" s="125"/>
      <c r="S538" s="125">
        <f t="shared" si="146"/>
        <v>0</v>
      </c>
      <c r="T538" s="125">
        <f t="shared" si="147"/>
        <v>0</v>
      </c>
      <c r="U538" s="125">
        <f t="shared" si="148"/>
        <v>0</v>
      </c>
      <c r="V538" s="126">
        <f t="shared" si="149"/>
        <v>1</v>
      </c>
      <c r="W538" s="126">
        <f t="shared" si="150"/>
        <v>0</v>
      </c>
      <c r="X538" s="126">
        <f t="shared" si="151"/>
        <v>0</v>
      </c>
      <c r="Y538" s="126">
        <f t="shared" si="152"/>
        <v>0</v>
      </c>
      <c r="Z538" s="126">
        <f t="shared" si="153"/>
        <v>0</v>
      </c>
      <c r="AA538" s="126">
        <f t="shared" si="154"/>
        <v>0</v>
      </c>
      <c r="AB538" s="126">
        <f t="shared" si="155"/>
        <v>0</v>
      </c>
      <c r="AC538" s="126">
        <f t="shared" si="156"/>
        <v>0</v>
      </c>
      <c r="AD538" s="126">
        <f t="shared" si="157"/>
        <v>0</v>
      </c>
      <c r="AE538" s="126">
        <f t="shared" si="158"/>
        <v>1</v>
      </c>
      <c r="AF538" s="125"/>
      <c r="AG538" s="125"/>
      <c r="AH538" s="125">
        <f t="shared" si="159"/>
        <v>2</v>
      </c>
      <c r="AI538" s="125">
        <f t="shared" si="160"/>
        <v>2</v>
      </c>
      <c r="AJ538" s="125" t="str">
        <f t="shared" si="161"/>
        <v>Correct</v>
      </c>
      <c r="AK538" s="125"/>
      <c r="AL538" s="115" t="s">
        <v>83</v>
      </c>
      <c r="AN538" s="115" t="s">
        <v>181</v>
      </c>
      <c r="AO538" s="115" t="s">
        <v>206</v>
      </c>
      <c r="AP538" s="115" t="s">
        <v>85</v>
      </c>
      <c r="AQ538" s="115" t="s">
        <v>86</v>
      </c>
      <c r="AR538" s="115" t="s">
        <v>87</v>
      </c>
      <c r="AS538" s="115" t="s">
        <v>101</v>
      </c>
      <c r="AT538" s="115" t="s">
        <v>94</v>
      </c>
      <c r="AU538" s="115" t="s">
        <v>106</v>
      </c>
      <c r="AV538" s="115" t="s">
        <v>91</v>
      </c>
      <c r="AW538" s="115" t="s">
        <v>91</v>
      </c>
    </row>
    <row r="539" spans="1:49">
      <c r="A539" s="115">
        <v>6988285453</v>
      </c>
      <c r="E539" s="115" t="s">
        <v>21</v>
      </c>
      <c r="M539" s="115" t="s">
        <v>29</v>
      </c>
      <c r="N539" s="115" t="s">
        <v>30</v>
      </c>
      <c r="O539" s="125"/>
      <c r="P539" s="125">
        <f t="shared" si="144"/>
        <v>3</v>
      </c>
      <c r="Q539" s="130">
        <f t="shared" si="145"/>
        <v>1</v>
      </c>
      <c r="R539" s="125"/>
      <c r="S539" s="125">
        <f t="shared" si="146"/>
        <v>0</v>
      </c>
      <c r="T539" s="125">
        <f t="shared" si="147"/>
        <v>0</v>
      </c>
      <c r="U539" s="125">
        <f t="shared" si="148"/>
        <v>0</v>
      </c>
      <c r="V539" s="126">
        <f t="shared" si="149"/>
        <v>1</v>
      </c>
      <c r="W539" s="126">
        <f t="shared" si="150"/>
        <v>0</v>
      </c>
      <c r="X539" s="126">
        <f t="shared" si="151"/>
        <v>0</v>
      </c>
      <c r="Y539" s="126">
        <f t="shared" si="152"/>
        <v>0</v>
      </c>
      <c r="Z539" s="126">
        <f t="shared" si="153"/>
        <v>0</v>
      </c>
      <c r="AA539" s="126">
        <f t="shared" si="154"/>
        <v>0</v>
      </c>
      <c r="AB539" s="126">
        <f t="shared" si="155"/>
        <v>0</v>
      </c>
      <c r="AC539" s="126">
        <f t="shared" si="156"/>
        <v>0</v>
      </c>
      <c r="AD539" s="126">
        <f t="shared" si="157"/>
        <v>1</v>
      </c>
      <c r="AE539" s="126">
        <f t="shared" si="158"/>
        <v>1</v>
      </c>
      <c r="AF539" s="125"/>
      <c r="AG539" s="125"/>
      <c r="AH539" s="125">
        <f t="shared" si="159"/>
        <v>3</v>
      </c>
      <c r="AI539" s="125">
        <f t="shared" si="160"/>
        <v>3</v>
      </c>
      <c r="AJ539" s="125" t="str">
        <f t="shared" si="161"/>
        <v>Correct</v>
      </c>
      <c r="AK539" s="125"/>
      <c r="AL539" s="115" t="s">
        <v>83</v>
      </c>
      <c r="AM539" s="115">
        <v>72</v>
      </c>
      <c r="AN539" s="115" t="s">
        <v>84</v>
      </c>
      <c r="AO539" s="115" t="s">
        <v>169</v>
      </c>
      <c r="AP539" s="115" t="s">
        <v>85</v>
      </c>
      <c r="AQ539" s="115" t="s">
        <v>86</v>
      </c>
      <c r="AR539" s="115" t="s">
        <v>87</v>
      </c>
      <c r="AT539" s="115" t="s">
        <v>102</v>
      </c>
      <c r="AU539" s="115" t="s">
        <v>106</v>
      </c>
      <c r="AV539" s="115" t="s">
        <v>91</v>
      </c>
      <c r="AW539" s="115" t="s">
        <v>86</v>
      </c>
    </row>
    <row r="540" spans="1:49">
      <c r="A540" s="115">
        <v>7011001125</v>
      </c>
      <c r="C540" s="115" t="s">
        <v>19</v>
      </c>
      <c r="D540" s="115" t="s">
        <v>20</v>
      </c>
      <c r="O540" s="125"/>
      <c r="P540" s="125">
        <f t="shared" si="144"/>
        <v>2</v>
      </c>
      <c r="Q540" s="130">
        <f t="shared" si="145"/>
        <v>1.5</v>
      </c>
      <c r="R540" s="125"/>
      <c r="S540" s="125">
        <f t="shared" si="146"/>
        <v>0</v>
      </c>
      <c r="T540" s="125">
        <f t="shared" si="147"/>
        <v>1</v>
      </c>
      <c r="U540" s="125">
        <f t="shared" si="148"/>
        <v>1</v>
      </c>
      <c r="V540" s="126">
        <f t="shared" si="149"/>
        <v>0</v>
      </c>
      <c r="W540" s="126">
        <f t="shared" si="150"/>
        <v>0</v>
      </c>
      <c r="X540" s="126">
        <f t="shared" si="151"/>
        <v>0</v>
      </c>
      <c r="Y540" s="126">
        <f t="shared" si="152"/>
        <v>0</v>
      </c>
      <c r="Z540" s="126">
        <f t="shared" si="153"/>
        <v>0</v>
      </c>
      <c r="AA540" s="126">
        <f t="shared" si="154"/>
        <v>0</v>
      </c>
      <c r="AB540" s="126">
        <f t="shared" si="155"/>
        <v>0</v>
      </c>
      <c r="AC540" s="126">
        <f t="shared" si="156"/>
        <v>0</v>
      </c>
      <c r="AD540" s="126">
        <f t="shared" si="157"/>
        <v>0</v>
      </c>
      <c r="AE540" s="126">
        <f t="shared" si="158"/>
        <v>0</v>
      </c>
      <c r="AF540" s="125"/>
      <c r="AG540" s="125"/>
      <c r="AH540" s="125">
        <f t="shared" si="159"/>
        <v>2</v>
      </c>
      <c r="AI540" s="125">
        <f t="shared" si="160"/>
        <v>2</v>
      </c>
      <c r="AJ540" s="125" t="str">
        <f t="shared" si="161"/>
        <v>Correct</v>
      </c>
      <c r="AK540" s="125"/>
      <c r="AL540" s="115" t="s">
        <v>99</v>
      </c>
      <c r="AM540" s="115">
        <v>74</v>
      </c>
      <c r="AN540" s="115" t="s">
        <v>84</v>
      </c>
      <c r="AO540" s="115" t="s">
        <v>127</v>
      </c>
      <c r="AP540" s="115" t="s">
        <v>85</v>
      </c>
      <c r="AR540" s="115" t="s">
        <v>87</v>
      </c>
      <c r="AS540" s="115" t="s">
        <v>101</v>
      </c>
      <c r="AT540" s="115" t="s">
        <v>109</v>
      </c>
      <c r="AU540" s="115" t="s">
        <v>106</v>
      </c>
      <c r="AV540" s="115" t="s">
        <v>91</v>
      </c>
      <c r="AW540" s="115" t="s">
        <v>86</v>
      </c>
    </row>
    <row r="541" spans="1:49">
      <c r="A541" s="115">
        <v>7045755170</v>
      </c>
      <c r="D541" s="115" t="s">
        <v>20</v>
      </c>
      <c r="O541" s="125"/>
      <c r="P541" s="125">
        <f t="shared" si="144"/>
        <v>1</v>
      </c>
      <c r="Q541" s="130">
        <f t="shared" si="145"/>
        <v>3</v>
      </c>
      <c r="R541" s="125"/>
      <c r="S541" s="125">
        <f t="shared" si="146"/>
        <v>0</v>
      </c>
      <c r="T541" s="125">
        <f t="shared" si="147"/>
        <v>0</v>
      </c>
      <c r="U541" s="125">
        <f t="shared" si="148"/>
        <v>1</v>
      </c>
      <c r="V541" s="126">
        <f t="shared" si="149"/>
        <v>0</v>
      </c>
      <c r="W541" s="126">
        <f t="shared" si="150"/>
        <v>0</v>
      </c>
      <c r="X541" s="126">
        <f t="shared" si="151"/>
        <v>0</v>
      </c>
      <c r="Y541" s="126">
        <f t="shared" si="152"/>
        <v>0</v>
      </c>
      <c r="Z541" s="126">
        <f t="shared" si="153"/>
        <v>0</v>
      </c>
      <c r="AA541" s="126">
        <f t="shared" si="154"/>
        <v>0</v>
      </c>
      <c r="AB541" s="126">
        <f t="shared" si="155"/>
        <v>0</v>
      </c>
      <c r="AC541" s="126">
        <f t="shared" si="156"/>
        <v>0</v>
      </c>
      <c r="AD541" s="126">
        <f t="shared" si="157"/>
        <v>0</v>
      </c>
      <c r="AE541" s="126">
        <f t="shared" si="158"/>
        <v>0</v>
      </c>
      <c r="AF541" s="125"/>
      <c r="AG541" s="125"/>
      <c r="AH541" s="125">
        <f t="shared" si="159"/>
        <v>1</v>
      </c>
      <c r="AI541" s="125">
        <f t="shared" si="160"/>
        <v>1</v>
      </c>
      <c r="AJ541" s="125" t="str">
        <f t="shared" si="161"/>
        <v>Correct</v>
      </c>
      <c r="AK541" s="125"/>
      <c r="AL541" s="115" t="s">
        <v>83</v>
      </c>
      <c r="AM541" s="115">
        <v>19</v>
      </c>
      <c r="AN541" s="115" t="s">
        <v>181</v>
      </c>
      <c r="AO541" s="115" t="s">
        <v>210</v>
      </c>
      <c r="AP541" s="115" t="s">
        <v>85</v>
      </c>
      <c r="AQ541" s="115" t="s">
        <v>86</v>
      </c>
      <c r="AR541" s="115" t="s">
        <v>87</v>
      </c>
      <c r="AS541" s="115" t="s">
        <v>88</v>
      </c>
      <c r="AT541" s="115" t="s">
        <v>94</v>
      </c>
      <c r="AU541" s="115" t="s">
        <v>90</v>
      </c>
      <c r="AV541" s="115" t="s">
        <v>91</v>
      </c>
      <c r="AW541" s="115" t="s">
        <v>91</v>
      </c>
    </row>
    <row r="542" spans="1:49">
      <c r="A542" s="115">
        <v>6988292134</v>
      </c>
      <c r="D542" s="115" t="s">
        <v>20</v>
      </c>
      <c r="M542" s="115" t="s">
        <v>29</v>
      </c>
      <c r="N542" s="115" t="s">
        <v>30</v>
      </c>
      <c r="O542" s="125"/>
      <c r="P542" s="125">
        <f t="shared" si="144"/>
        <v>3</v>
      </c>
      <c r="Q542" s="130">
        <f t="shared" si="145"/>
        <v>1</v>
      </c>
      <c r="R542" s="125"/>
      <c r="S542" s="125">
        <f t="shared" si="146"/>
        <v>0</v>
      </c>
      <c r="T542" s="125">
        <f t="shared" si="147"/>
        <v>0</v>
      </c>
      <c r="U542" s="125">
        <f t="shared" si="148"/>
        <v>1</v>
      </c>
      <c r="V542" s="126">
        <f t="shared" si="149"/>
        <v>0</v>
      </c>
      <c r="W542" s="126">
        <f t="shared" si="150"/>
        <v>0</v>
      </c>
      <c r="X542" s="126">
        <f t="shared" si="151"/>
        <v>0</v>
      </c>
      <c r="Y542" s="126">
        <f t="shared" si="152"/>
        <v>0</v>
      </c>
      <c r="Z542" s="126">
        <f t="shared" si="153"/>
        <v>0</v>
      </c>
      <c r="AA542" s="126">
        <f t="shared" si="154"/>
        <v>0</v>
      </c>
      <c r="AB542" s="126">
        <f t="shared" si="155"/>
        <v>0</v>
      </c>
      <c r="AC542" s="126">
        <f t="shared" si="156"/>
        <v>0</v>
      </c>
      <c r="AD542" s="126">
        <f t="shared" si="157"/>
        <v>1</v>
      </c>
      <c r="AE542" s="126">
        <f t="shared" si="158"/>
        <v>1</v>
      </c>
      <c r="AF542" s="125"/>
      <c r="AG542" s="125"/>
      <c r="AH542" s="125">
        <f t="shared" si="159"/>
        <v>3</v>
      </c>
      <c r="AI542" s="125">
        <f t="shared" si="160"/>
        <v>3</v>
      </c>
      <c r="AJ542" s="125" t="str">
        <f t="shared" si="161"/>
        <v>Correct</v>
      </c>
      <c r="AK542" s="125"/>
      <c r="AL542" s="115" t="s">
        <v>83</v>
      </c>
      <c r="AM542" s="115">
        <v>66</v>
      </c>
      <c r="AN542" s="115" t="s">
        <v>84</v>
      </c>
      <c r="AO542" s="115" t="s">
        <v>149</v>
      </c>
      <c r="AQ542" s="115" t="s">
        <v>86</v>
      </c>
      <c r="AT542" s="115" t="s">
        <v>89</v>
      </c>
      <c r="AU542" s="115" t="s">
        <v>106</v>
      </c>
      <c r="AV542" s="115" t="s">
        <v>91</v>
      </c>
      <c r="AW542" s="115" t="s">
        <v>91</v>
      </c>
    </row>
    <row r="543" spans="1:49">
      <c r="A543" s="115">
        <v>5586907280</v>
      </c>
      <c r="D543" s="115" t="s">
        <v>20</v>
      </c>
      <c r="O543" s="125"/>
      <c r="P543" s="125">
        <f t="shared" si="144"/>
        <v>1</v>
      </c>
      <c r="Q543" s="130">
        <f t="shared" si="145"/>
        <v>3</v>
      </c>
      <c r="R543" s="125"/>
      <c r="S543" s="125">
        <f t="shared" si="146"/>
        <v>0</v>
      </c>
      <c r="T543" s="125">
        <f t="shared" si="147"/>
        <v>0</v>
      </c>
      <c r="U543" s="125">
        <f t="shared" si="148"/>
        <v>1</v>
      </c>
      <c r="V543" s="126">
        <f t="shared" si="149"/>
        <v>0</v>
      </c>
      <c r="W543" s="126">
        <f t="shared" si="150"/>
        <v>0</v>
      </c>
      <c r="X543" s="126">
        <f t="shared" si="151"/>
        <v>0</v>
      </c>
      <c r="Y543" s="126">
        <f t="shared" si="152"/>
        <v>0</v>
      </c>
      <c r="Z543" s="126">
        <f t="shared" si="153"/>
        <v>0</v>
      </c>
      <c r="AA543" s="126">
        <f t="shared" si="154"/>
        <v>0</v>
      </c>
      <c r="AB543" s="126">
        <f t="shared" si="155"/>
        <v>0</v>
      </c>
      <c r="AC543" s="126">
        <f t="shared" si="156"/>
        <v>0</v>
      </c>
      <c r="AD543" s="126">
        <f t="shared" si="157"/>
        <v>0</v>
      </c>
      <c r="AE543" s="126">
        <f t="shared" si="158"/>
        <v>0</v>
      </c>
      <c r="AF543" s="125"/>
      <c r="AG543" s="125"/>
      <c r="AH543" s="125">
        <f t="shared" si="159"/>
        <v>1</v>
      </c>
      <c r="AI543" s="125">
        <f t="shared" si="160"/>
        <v>1</v>
      </c>
      <c r="AJ543" s="125" t="str">
        <f t="shared" si="161"/>
        <v>Correct</v>
      </c>
      <c r="AK543" s="125"/>
      <c r="AL543" s="115" t="s">
        <v>99</v>
      </c>
      <c r="AM543" s="115">
        <v>50</v>
      </c>
      <c r="AN543" s="115" t="s">
        <v>181</v>
      </c>
      <c r="AO543" s="115" t="s">
        <v>207</v>
      </c>
      <c r="AP543" s="115" t="s">
        <v>85</v>
      </c>
      <c r="AQ543" s="115" t="s">
        <v>86</v>
      </c>
      <c r="AR543" s="115" t="s">
        <v>87</v>
      </c>
      <c r="AS543" s="115" t="s">
        <v>88</v>
      </c>
      <c r="AT543" s="115" t="s">
        <v>89</v>
      </c>
      <c r="AU543" s="115" t="s">
        <v>90</v>
      </c>
      <c r="AV543" s="115" t="s">
        <v>91</v>
      </c>
      <c r="AW543" s="115" t="s">
        <v>91</v>
      </c>
    </row>
    <row r="544" spans="1:49">
      <c r="A544" s="115">
        <v>6985440338</v>
      </c>
      <c r="C544" s="115" t="s">
        <v>19</v>
      </c>
      <c r="O544" s="125"/>
      <c r="P544" s="125">
        <f t="shared" si="144"/>
        <v>1</v>
      </c>
      <c r="Q544" s="130">
        <f t="shared" si="145"/>
        <v>3</v>
      </c>
      <c r="R544" s="125"/>
      <c r="S544" s="125">
        <f t="shared" si="146"/>
        <v>0</v>
      </c>
      <c r="T544" s="125">
        <f t="shared" si="147"/>
        <v>1</v>
      </c>
      <c r="U544" s="125">
        <f t="shared" si="148"/>
        <v>0</v>
      </c>
      <c r="V544" s="126">
        <f t="shared" si="149"/>
        <v>0</v>
      </c>
      <c r="W544" s="126">
        <f t="shared" si="150"/>
        <v>0</v>
      </c>
      <c r="X544" s="126">
        <f t="shared" si="151"/>
        <v>0</v>
      </c>
      <c r="Y544" s="126">
        <f t="shared" si="152"/>
        <v>0</v>
      </c>
      <c r="Z544" s="126">
        <f t="shared" si="153"/>
        <v>0</v>
      </c>
      <c r="AA544" s="126">
        <f t="shared" si="154"/>
        <v>0</v>
      </c>
      <c r="AB544" s="126">
        <f t="shared" si="155"/>
        <v>0</v>
      </c>
      <c r="AC544" s="126">
        <f t="shared" si="156"/>
        <v>0</v>
      </c>
      <c r="AD544" s="126">
        <f t="shared" si="157"/>
        <v>0</v>
      </c>
      <c r="AE544" s="126">
        <f t="shared" si="158"/>
        <v>0</v>
      </c>
      <c r="AF544" s="125"/>
      <c r="AG544" s="125"/>
      <c r="AH544" s="125">
        <f t="shared" si="159"/>
        <v>1</v>
      </c>
      <c r="AI544" s="125">
        <f t="shared" si="160"/>
        <v>1</v>
      </c>
      <c r="AJ544" s="125" t="str">
        <f t="shared" si="161"/>
        <v>Correct</v>
      </c>
      <c r="AK544" s="125"/>
      <c r="AL544" s="115" t="s">
        <v>83</v>
      </c>
      <c r="AM544" s="115">
        <v>80</v>
      </c>
      <c r="AN544" s="115" t="s">
        <v>84</v>
      </c>
      <c r="AO544" s="115" t="s">
        <v>152</v>
      </c>
      <c r="AP544" s="115" t="s">
        <v>85</v>
      </c>
      <c r="AR544" s="115" t="s">
        <v>87</v>
      </c>
      <c r="AS544" s="115" t="s">
        <v>96</v>
      </c>
      <c r="AT544" s="115" t="s">
        <v>102</v>
      </c>
      <c r="AU544" s="115" t="s">
        <v>106</v>
      </c>
      <c r="AV544" s="115" t="s">
        <v>91</v>
      </c>
      <c r="AW544" s="115" t="s">
        <v>86</v>
      </c>
    </row>
    <row r="545" spans="1:49">
      <c r="A545" s="115">
        <v>7044858325</v>
      </c>
      <c r="C545" s="115" t="s">
        <v>19</v>
      </c>
      <c r="O545" s="125"/>
      <c r="P545" s="125">
        <f t="shared" si="144"/>
        <v>1</v>
      </c>
      <c r="Q545" s="130">
        <f t="shared" si="145"/>
        <v>3</v>
      </c>
      <c r="R545" s="125"/>
      <c r="S545" s="125">
        <f t="shared" si="146"/>
        <v>0</v>
      </c>
      <c r="T545" s="125">
        <f t="shared" si="147"/>
        <v>1</v>
      </c>
      <c r="U545" s="125">
        <f t="shared" si="148"/>
        <v>0</v>
      </c>
      <c r="V545" s="126">
        <f t="shared" si="149"/>
        <v>0</v>
      </c>
      <c r="W545" s="126">
        <f t="shared" si="150"/>
        <v>0</v>
      </c>
      <c r="X545" s="126">
        <f t="shared" si="151"/>
        <v>0</v>
      </c>
      <c r="Y545" s="126">
        <f t="shared" si="152"/>
        <v>0</v>
      </c>
      <c r="Z545" s="126">
        <f t="shared" si="153"/>
        <v>0</v>
      </c>
      <c r="AA545" s="126">
        <f t="shared" si="154"/>
        <v>0</v>
      </c>
      <c r="AB545" s="126">
        <f t="shared" si="155"/>
        <v>0</v>
      </c>
      <c r="AC545" s="126">
        <f t="shared" si="156"/>
        <v>0</v>
      </c>
      <c r="AD545" s="126">
        <f t="shared" si="157"/>
        <v>0</v>
      </c>
      <c r="AE545" s="126">
        <f t="shared" si="158"/>
        <v>0</v>
      </c>
      <c r="AF545" s="125"/>
      <c r="AG545" s="125"/>
      <c r="AH545" s="125">
        <f t="shared" si="159"/>
        <v>1</v>
      </c>
      <c r="AI545" s="125">
        <f t="shared" si="160"/>
        <v>1</v>
      </c>
      <c r="AJ545" s="125" t="str">
        <f t="shared" si="161"/>
        <v>Correct</v>
      </c>
      <c r="AK545" s="125"/>
      <c r="AL545" s="115" t="s">
        <v>83</v>
      </c>
      <c r="AM545" s="115">
        <v>68</v>
      </c>
      <c r="AN545" s="115" t="s">
        <v>181</v>
      </c>
      <c r="AO545" s="115" t="s">
        <v>227</v>
      </c>
      <c r="AP545" s="115" t="s">
        <v>85</v>
      </c>
      <c r="AR545" s="115" t="s">
        <v>87</v>
      </c>
      <c r="AS545" s="115" t="s">
        <v>101</v>
      </c>
      <c r="AT545" s="115" t="s">
        <v>89</v>
      </c>
      <c r="AU545" s="115" t="s">
        <v>106</v>
      </c>
      <c r="AV545" s="115" t="s">
        <v>91</v>
      </c>
      <c r="AW545" s="115" t="s">
        <v>91</v>
      </c>
    </row>
    <row r="546" spans="1:49">
      <c r="A546" s="115">
        <v>7020345397</v>
      </c>
      <c r="L546" s="115" t="s">
        <v>28</v>
      </c>
      <c r="O546" s="125"/>
      <c r="P546" s="125">
        <f t="shared" si="144"/>
        <v>1</v>
      </c>
      <c r="Q546" s="130">
        <f t="shared" si="145"/>
        <v>3</v>
      </c>
      <c r="R546" s="125"/>
      <c r="S546" s="125">
        <f t="shared" si="146"/>
        <v>0</v>
      </c>
      <c r="T546" s="125">
        <f t="shared" si="147"/>
        <v>0</v>
      </c>
      <c r="U546" s="125">
        <f t="shared" si="148"/>
        <v>0</v>
      </c>
      <c r="V546" s="126">
        <f t="shared" si="149"/>
        <v>0</v>
      </c>
      <c r="W546" s="126">
        <f t="shared" si="150"/>
        <v>0</v>
      </c>
      <c r="X546" s="126">
        <f t="shared" si="151"/>
        <v>0</v>
      </c>
      <c r="Y546" s="126">
        <f t="shared" si="152"/>
        <v>0</v>
      </c>
      <c r="Z546" s="126">
        <f t="shared" si="153"/>
        <v>0</v>
      </c>
      <c r="AA546" s="126">
        <f t="shared" si="154"/>
        <v>0</v>
      </c>
      <c r="AB546" s="126">
        <f t="shared" si="155"/>
        <v>0</v>
      </c>
      <c r="AC546" s="126">
        <f t="shared" si="156"/>
        <v>1</v>
      </c>
      <c r="AD546" s="126">
        <f t="shared" si="157"/>
        <v>0</v>
      </c>
      <c r="AE546" s="126">
        <f t="shared" si="158"/>
        <v>0</v>
      </c>
      <c r="AF546" s="125"/>
      <c r="AG546" s="125"/>
      <c r="AH546" s="125">
        <f t="shared" si="159"/>
        <v>1</v>
      </c>
      <c r="AI546" s="125">
        <f t="shared" si="160"/>
        <v>1</v>
      </c>
      <c r="AJ546" s="125" t="str">
        <f t="shared" si="161"/>
        <v>Correct</v>
      </c>
      <c r="AK546" s="125"/>
      <c r="AL546" s="115" t="s">
        <v>83</v>
      </c>
      <c r="AM546" s="115">
        <v>35</v>
      </c>
      <c r="AN546" s="115" t="s">
        <v>181</v>
      </c>
      <c r="AO546" s="115" t="s">
        <v>440</v>
      </c>
      <c r="AP546" s="115" t="s">
        <v>85</v>
      </c>
      <c r="AQ546" s="115" t="s">
        <v>86</v>
      </c>
      <c r="AR546" s="115" t="s">
        <v>87</v>
      </c>
      <c r="AS546" s="115" t="s">
        <v>100</v>
      </c>
      <c r="AT546" s="115" t="s">
        <v>94</v>
      </c>
      <c r="AU546" s="115" t="s">
        <v>90</v>
      </c>
      <c r="AV546" s="115" t="s">
        <v>91</v>
      </c>
    </row>
    <row r="547" spans="1:49">
      <c r="A547" s="115">
        <v>6982457714</v>
      </c>
      <c r="O547" s="125"/>
      <c r="P547" s="125">
        <f t="shared" si="144"/>
        <v>0</v>
      </c>
      <c r="Q547" s="130" t="e">
        <f t="shared" si="145"/>
        <v>#DIV/0!</v>
      </c>
      <c r="R547" s="125"/>
      <c r="S547" s="125">
        <f t="shared" si="146"/>
        <v>0</v>
      </c>
      <c r="T547" s="125">
        <f t="shared" si="147"/>
        <v>0</v>
      </c>
      <c r="U547" s="125">
        <f t="shared" si="148"/>
        <v>0</v>
      </c>
      <c r="V547" s="126">
        <f t="shared" si="149"/>
        <v>0</v>
      </c>
      <c r="W547" s="126">
        <f t="shared" si="150"/>
        <v>0</v>
      </c>
      <c r="X547" s="126">
        <f t="shared" si="151"/>
        <v>0</v>
      </c>
      <c r="Y547" s="126">
        <f t="shared" si="152"/>
        <v>0</v>
      </c>
      <c r="Z547" s="126">
        <f t="shared" si="153"/>
        <v>0</v>
      </c>
      <c r="AA547" s="126">
        <f t="shared" si="154"/>
        <v>0</v>
      </c>
      <c r="AB547" s="126">
        <f t="shared" si="155"/>
        <v>0</v>
      </c>
      <c r="AC547" s="126">
        <f t="shared" si="156"/>
        <v>0</v>
      </c>
      <c r="AD547" s="126">
        <f t="shared" si="157"/>
        <v>0</v>
      </c>
      <c r="AE547" s="126">
        <f t="shared" si="158"/>
        <v>0</v>
      </c>
      <c r="AF547" s="125"/>
      <c r="AG547" s="125"/>
      <c r="AH547" s="125">
        <f t="shared" si="159"/>
        <v>0</v>
      </c>
      <c r="AI547" s="125">
        <f t="shared" si="160"/>
        <v>0</v>
      </c>
      <c r="AJ547" s="125" t="str">
        <f t="shared" si="161"/>
        <v>Correct</v>
      </c>
      <c r="AK547" s="125"/>
      <c r="AL547" s="115" t="s">
        <v>99</v>
      </c>
      <c r="AM547" s="115">
        <v>48</v>
      </c>
      <c r="AN547" s="115" t="s">
        <v>181</v>
      </c>
      <c r="AO547" s="115" t="s">
        <v>184</v>
      </c>
      <c r="AR547" s="115" t="s">
        <v>108</v>
      </c>
      <c r="AV547" s="115" t="s">
        <v>91</v>
      </c>
    </row>
    <row r="548" spans="1:49">
      <c r="A548" s="115">
        <v>7020357592</v>
      </c>
      <c r="C548" s="115" t="s">
        <v>19</v>
      </c>
      <c r="D548" s="115" t="s">
        <v>20</v>
      </c>
      <c r="E548" s="115" t="s">
        <v>21</v>
      </c>
      <c r="G548" s="115" t="s">
        <v>23</v>
      </c>
      <c r="H548" s="115" t="s">
        <v>24</v>
      </c>
      <c r="J548" s="115" t="s">
        <v>26</v>
      </c>
      <c r="M548" s="115" t="s">
        <v>29</v>
      </c>
      <c r="O548" s="125"/>
      <c r="P548" s="125">
        <f t="shared" si="144"/>
        <v>7</v>
      </c>
      <c r="Q548" s="130">
        <f t="shared" si="145"/>
        <v>0.42857142857142855</v>
      </c>
      <c r="R548" s="125"/>
      <c r="S548" s="125">
        <f t="shared" si="146"/>
        <v>0</v>
      </c>
      <c r="T548" s="125">
        <f t="shared" si="147"/>
        <v>0.42857142857142855</v>
      </c>
      <c r="U548" s="125">
        <f t="shared" si="148"/>
        <v>0.42857142857142855</v>
      </c>
      <c r="V548" s="126">
        <f t="shared" si="149"/>
        <v>0.42857142857142855</v>
      </c>
      <c r="W548" s="126">
        <f t="shared" si="150"/>
        <v>0</v>
      </c>
      <c r="X548" s="126">
        <f t="shared" si="151"/>
        <v>0.42857142857142855</v>
      </c>
      <c r="Y548" s="126">
        <f t="shared" si="152"/>
        <v>0.42857142857142855</v>
      </c>
      <c r="Z548" s="126">
        <f t="shared" si="153"/>
        <v>0</v>
      </c>
      <c r="AA548" s="126">
        <f t="shared" si="154"/>
        <v>0.42857142857142855</v>
      </c>
      <c r="AB548" s="126">
        <f t="shared" si="155"/>
        <v>0</v>
      </c>
      <c r="AC548" s="126">
        <f t="shared" si="156"/>
        <v>0</v>
      </c>
      <c r="AD548" s="126">
        <f t="shared" si="157"/>
        <v>0.42857142857142855</v>
      </c>
      <c r="AE548" s="126">
        <f t="shared" si="158"/>
        <v>0</v>
      </c>
      <c r="AF548" s="125"/>
      <c r="AG548" s="125"/>
      <c r="AH548" s="125">
        <f t="shared" si="159"/>
        <v>2.9999999999999996</v>
      </c>
      <c r="AI548" s="125">
        <f t="shared" si="160"/>
        <v>7</v>
      </c>
      <c r="AJ548" s="125" t="str">
        <f t="shared" si="161"/>
        <v>Correct</v>
      </c>
      <c r="AK548" s="125"/>
      <c r="AL548" s="115" t="s">
        <v>99</v>
      </c>
      <c r="AM548" s="115">
        <v>56</v>
      </c>
      <c r="AN548" s="115" t="s">
        <v>181</v>
      </c>
      <c r="AQ548" s="115" t="s">
        <v>86</v>
      </c>
      <c r="AS548" s="115" t="s">
        <v>96</v>
      </c>
      <c r="AT548" s="115" t="s">
        <v>112</v>
      </c>
      <c r="AU548" s="115" t="s">
        <v>90</v>
      </c>
      <c r="AV548" s="115" t="s">
        <v>91</v>
      </c>
    </row>
    <row r="549" spans="1:49">
      <c r="A549" s="115">
        <v>6985114934</v>
      </c>
      <c r="C549" s="115" t="s">
        <v>19</v>
      </c>
      <c r="D549" s="115" t="s">
        <v>20</v>
      </c>
      <c r="N549" s="115" t="s">
        <v>30</v>
      </c>
      <c r="O549" s="125"/>
      <c r="P549" s="125">
        <f t="shared" si="144"/>
        <v>3</v>
      </c>
      <c r="Q549" s="130">
        <f t="shared" si="145"/>
        <v>1</v>
      </c>
      <c r="R549" s="125"/>
      <c r="S549" s="125">
        <f t="shared" si="146"/>
        <v>0</v>
      </c>
      <c r="T549" s="125">
        <f t="shared" si="147"/>
        <v>1</v>
      </c>
      <c r="U549" s="125">
        <f t="shared" si="148"/>
        <v>1</v>
      </c>
      <c r="V549" s="126">
        <f t="shared" si="149"/>
        <v>0</v>
      </c>
      <c r="W549" s="126">
        <f t="shared" si="150"/>
        <v>0</v>
      </c>
      <c r="X549" s="126">
        <f t="shared" si="151"/>
        <v>0</v>
      </c>
      <c r="Y549" s="126">
        <f t="shared" si="152"/>
        <v>0</v>
      </c>
      <c r="Z549" s="126">
        <f t="shared" si="153"/>
        <v>0</v>
      </c>
      <c r="AA549" s="126">
        <f t="shared" si="154"/>
        <v>0</v>
      </c>
      <c r="AB549" s="126">
        <f t="shared" si="155"/>
        <v>0</v>
      </c>
      <c r="AC549" s="126">
        <f t="shared" si="156"/>
        <v>0</v>
      </c>
      <c r="AD549" s="126">
        <f t="shared" si="157"/>
        <v>0</v>
      </c>
      <c r="AE549" s="126">
        <f t="shared" si="158"/>
        <v>1</v>
      </c>
      <c r="AF549" s="125"/>
      <c r="AG549" s="125"/>
      <c r="AH549" s="125">
        <f t="shared" si="159"/>
        <v>3</v>
      </c>
      <c r="AI549" s="125">
        <f t="shared" si="160"/>
        <v>3</v>
      </c>
      <c r="AJ549" s="125" t="str">
        <f t="shared" si="161"/>
        <v>Correct</v>
      </c>
      <c r="AK549" s="125"/>
      <c r="AL549" s="115" t="s">
        <v>99</v>
      </c>
      <c r="AM549" s="115">
        <v>66</v>
      </c>
      <c r="AN549" s="115" t="s">
        <v>181</v>
      </c>
      <c r="AO549" s="115" t="s">
        <v>206</v>
      </c>
      <c r="AP549" s="115" t="s">
        <v>85</v>
      </c>
      <c r="AQ549" s="115" t="s">
        <v>86</v>
      </c>
      <c r="AR549" s="115" t="s">
        <v>87</v>
      </c>
      <c r="AS549" s="115" t="s">
        <v>100</v>
      </c>
      <c r="AT549" s="115" t="s">
        <v>89</v>
      </c>
      <c r="AU549" s="115" t="s">
        <v>113</v>
      </c>
      <c r="AV549" s="115" t="s">
        <v>91</v>
      </c>
      <c r="AW549" s="115" t="s">
        <v>91</v>
      </c>
    </row>
    <row r="550" spans="1:49">
      <c r="A550" s="115">
        <v>7045763386</v>
      </c>
      <c r="C550" s="115" t="s">
        <v>19</v>
      </c>
      <c r="I550" s="115" t="s">
        <v>25</v>
      </c>
      <c r="N550" s="115" t="s">
        <v>30</v>
      </c>
      <c r="O550" s="125"/>
      <c r="P550" s="125">
        <f t="shared" si="144"/>
        <v>3</v>
      </c>
      <c r="Q550" s="130">
        <f t="shared" si="145"/>
        <v>1</v>
      </c>
      <c r="R550" s="125"/>
      <c r="S550" s="125">
        <f t="shared" si="146"/>
        <v>0</v>
      </c>
      <c r="T550" s="125">
        <f t="shared" si="147"/>
        <v>1</v>
      </c>
      <c r="U550" s="125">
        <f t="shared" si="148"/>
        <v>0</v>
      </c>
      <c r="V550" s="126">
        <f t="shared" si="149"/>
        <v>0</v>
      </c>
      <c r="W550" s="126">
        <f t="shared" si="150"/>
        <v>0</v>
      </c>
      <c r="X550" s="126">
        <f t="shared" si="151"/>
        <v>0</v>
      </c>
      <c r="Y550" s="126">
        <f t="shared" si="152"/>
        <v>0</v>
      </c>
      <c r="Z550" s="126">
        <f t="shared" si="153"/>
        <v>1</v>
      </c>
      <c r="AA550" s="126">
        <f t="shared" si="154"/>
        <v>0</v>
      </c>
      <c r="AB550" s="126">
        <f t="shared" si="155"/>
        <v>0</v>
      </c>
      <c r="AC550" s="126">
        <f t="shared" si="156"/>
        <v>0</v>
      </c>
      <c r="AD550" s="126">
        <f t="shared" si="157"/>
        <v>0</v>
      </c>
      <c r="AE550" s="126">
        <f t="shared" si="158"/>
        <v>1</v>
      </c>
      <c r="AF550" s="125"/>
      <c r="AG550" s="125"/>
      <c r="AH550" s="125">
        <f t="shared" si="159"/>
        <v>3</v>
      </c>
      <c r="AI550" s="125">
        <f t="shared" si="160"/>
        <v>3</v>
      </c>
      <c r="AJ550" s="125" t="str">
        <f t="shared" si="161"/>
        <v>Correct</v>
      </c>
      <c r="AK550" s="125"/>
      <c r="AL550" s="115" t="s">
        <v>83</v>
      </c>
      <c r="AM550" s="115">
        <v>67</v>
      </c>
      <c r="AN550" s="115" t="s">
        <v>181</v>
      </c>
      <c r="AO550" s="115" t="s">
        <v>488</v>
      </c>
      <c r="AP550" s="115" t="s">
        <v>85</v>
      </c>
      <c r="AQ550" s="115" t="s">
        <v>86</v>
      </c>
      <c r="AR550" s="115" t="s">
        <v>139</v>
      </c>
      <c r="AT550" s="115" t="s">
        <v>94</v>
      </c>
      <c r="AU550" s="115" t="s">
        <v>113</v>
      </c>
      <c r="AV550" s="115" t="s">
        <v>91</v>
      </c>
    </row>
    <row r="551" spans="1:49">
      <c r="A551" s="115">
        <v>6985420381</v>
      </c>
      <c r="D551" s="115" t="s">
        <v>20</v>
      </c>
      <c r="I551" s="115" t="s">
        <v>25</v>
      </c>
      <c r="O551" s="125"/>
      <c r="P551" s="125">
        <f t="shared" si="144"/>
        <v>2</v>
      </c>
      <c r="Q551" s="130">
        <f t="shared" si="145"/>
        <v>1.5</v>
      </c>
      <c r="R551" s="125"/>
      <c r="S551" s="125">
        <f t="shared" si="146"/>
        <v>0</v>
      </c>
      <c r="T551" s="125">
        <f t="shared" si="147"/>
        <v>0</v>
      </c>
      <c r="U551" s="125">
        <f t="shared" si="148"/>
        <v>1</v>
      </c>
      <c r="V551" s="126">
        <f t="shared" si="149"/>
        <v>0</v>
      </c>
      <c r="W551" s="126">
        <f t="shared" si="150"/>
        <v>0</v>
      </c>
      <c r="X551" s="126">
        <f t="shared" si="151"/>
        <v>0</v>
      </c>
      <c r="Y551" s="126">
        <f t="shared" si="152"/>
        <v>0</v>
      </c>
      <c r="Z551" s="126">
        <f t="shared" si="153"/>
        <v>1</v>
      </c>
      <c r="AA551" s="126">
        <f t="shared" si="154"/>
        <v>0</v>
      </c>
      <c r="AB551" s="126">
        <f t="shared" si="155"/>
        <v>0</v>
      </c>
      <c r="AC551" s="126">
        <f t="shared" si="156"/>
        <v>0</v>
      </c>
      <c r="AD551" s="126">
        <f t="shared" si="157"/>
        <v>0</v>
      </c>
      <c r="AE551" s="126">
        <f t="shared" si="158"/>
        <v>0</v>
      </c>
      <c r="AF551" s="125"/>
      <c r="AG551" s="125"/>
      <c r="AH551" s="125">
        <f t="shared" si="159"/>
        <v>2</v>
      </c>
      <c r="AI551" s="125">
        <f t="shared" si="160"/>
        <v>2</v>
      </c>
      <c r="AJ551" s="125" t="str">
        <f t="shared" si="161"/>
        <v>Correct</v>
      </c>
      <c r="AK551" s="125"/>
      <c r="AL551" s="115" t="s">
        <v>83</v>
      </c>
      <c r="AM551" s="115">
        <v>72</v>
      </c>
      <c r="AN551" s="115" t="s">
        <v>181</v>
      </c>
      <c r="AO551" s="115" t="s">
        <v>235</v>
      </c>
      <c r="AP551" s="115" t="s">
        <v>85</v>
      </c>
      <c r="AQ551" s="115" t="s">
        <v>86</v>
      </c>
      <c r="AR551" s="115" t="s">
        <v>87</v>
      </c>
      <c r="AS551" s="115" t="s">
        <v>101</v>
      </c>
      <c r="AT551" s="115" t="s">
        <v>111</v>
      </c>
      <c r="AU551" s="115" t="s">
        <v>106</v>
      </c>
      <c r="AV551" s="115" t="s">
        <v>91</v>
      </c>
      <c r="AW551" s="115" t="s">
        <v>86</v>
      </c>
    </row>
    <row r="552" spans="1:49">
      <c r="A552" s="115">
        <v>5600535605</v>
      </c>
      <c r="B552" s="115" t="s">
        <v>18</v>
      </c>
      <c r="C552" s="115" t="s">
        <v>19</v>
      </c>
      <c r="H552" s="115" t="s">
        <v>24</v>
      </c>
      <c r="O552" s="125"/>
      <c r="P552" s="125">
        <f t="shared" si="144"/>
        <v>3</v>
      </c>
      <c r="Q552" s="130">
        <f t="shared" si="145"/>
        <v>1</v>
      </c>
      <c r="R552" s="125"/>
      <c r="S552" s="125">
        <f t="shared" si="146"/>
        <v>1</v>
      </c>
      <c r="T552" s="125">
        <f t="shared" si="147"/>
        <v>1</v>
      </c>
      <c r="U552" s="125">
        <f t="shared" si="148"/>
        <v>0</v>
      </c>
      <c r="V552" s="126">
        <f t="shared" si="149"/>
        <v>0</v>
      </c>
      <c r="W552" s="126">
        <f t="shared" si="150"/>
        <v>0</v>
      </c>
      <c r="X552" s="126">
        <f t="shared" si="151"/>
        <v>0</v>
      </c>
      <c r="Y552" s="126">
        <f t="shared" si="152"/>
        <v>1</v>
      </c>
      <c r="Z552" s="126">
        <f t="shared" si="153"/>
        <v>0</v>
      </c>
      <c r="AA552" s="126">
        <f t="shared" si="154"/>
        <v>0</v>
      </c>
      <c r="AB552" s="126">
        <f t="shared" si="155"/>
        <v>0</v>
      </c>
      <c r="AC552" s="126">
        <f t="shared" si="156"/>
        <v>0</v>
      </c>
      <c r="AD552" s="126">
        <f t="shared" si="157"/>
        <v>0</v>
      </c>
      <c r="AE552" s="126">
        <f t="shared" si="158"/>
        <v>0</v>
      </c>
      <c r="AF552" s="125"/>
      <c r="AG552" s="125"/>
      <c r="AH552" s="125">
        <f t="shared" si="159"/>
        <v>3</v>
      </c>
      <c r="AI552" s="125">
        <f t="shared" si="160"/>
        <v>3</v>
      </c>
      <c r="AJ552" s="125" t="str">
        <f t="shared" si="161"/>
        <v>Correct</v>
      </c>
      <c r="AK552" s="125"/>
      <c r="AL552" s="115" t="s">
        <v>83</v>
      </c>
      <c r="AM552" s="115">
        <v>56</v>
      </c>
      <c r="AN552" s="115" t="s">
        <v>432</v>
      </c>
    </row>
    <row r="553" spans="1:49">
      <c r="A553" s="115">
        <v>7045784577</v>
      </c>
      <c r="C553" s="115" t="s">
        <v>19</v>
      </c>
      <c r="D553" s="115" t="s">
        <v>20</v>
      </c>
      <c r="I553" s="115" t="s">
        <v>25</v>
      </c>
      <c r="O553" s="125"/>
      <c r="P553" s="125">
        <f t="shared" si="144"/>
        <v>3</v>
      </c>
      <c r="Q553" s="130">
        <f t="shared" si="145"/>
        <v>1</v>
      </c>
      <c r="R553" s="125"/>
      <c r="S553" s="125">
        <f t="shared" si="146"/>
        <v>0</v>
      </c>
      <c r="T553" s="125">
        <f t="shared" si="147"/>
        <v>1</v>
      </c>
      <c r="U553" s="125">
        <f t="shared" si="148"/>
        <v>1</v>
      </c>
      <c r="V553" s="126">
        <f t="shared" si="149"/>
        <v>0</v>
      </c>
      <c r="W553" s="126">
        <f t="shared" si="150"/>
        <v>0</v>
      </c>
      <c r="X553" s="126">
        <f t="shared" si="151"/>
        <v>0</v>
      </c>
      <c r="Y553" s="126">
        <f t="shared" si="152"/>
        <v>0</v>
      </c>
      <c r="Z553" s="126">
        <f t="shared" si="153"/>
        <v>1</v>
      </c>
      <c r="AA553" s="126">
        <f t="shared" si="154"/>
        <v>0</v>
      </c>
      <c r="AB553" s="126">
        <f t="shared" si="155"/>
        <v>0</v>
      </c>
      <c r="AC553" s="126">
        <f t="shared" si="156"/>
        <v>0</v>
      </c>
      <c r="AD553" s="126">
        <f t="shared" si="157"/>
        <v>0</v>
      </c>
      <c r="AE553" s="126">
        <f t="shared" si="158"/>
        <v>0</v>
      </c>
      <c r="AF553" s="125"/>
      <c r="AG553" s="125"/>
      <c r="AH553" s="125">
        <f t="shared" si="159"/>
        <v>3</v>
      </c>
      <c r="AI553" s="125">
        <f t="shared" si="160"/>
        <v>3</v>
      </c>
      <c r="AJ553" s="125" t="str">
        <f t="shared" si="161"/>
        <v>Correct</v>
      </c>
      <c r="AK553" s="125"/>
      <c r="AL553" s="115" t="s">
        <v>83</v>
      </c>
      <c r="AM553" s="115">
        <v>67</v>
      </c>
      <c r="AN553" s="115" t="s">
        <v>181</v>
      </c>
      <c r="AO553" s="115" t="s">
        <v>240</v>
      </c>
      <c r="AP553" s="115" t="s">
        <v>85</v>
      </c>
      <c r="AQ553" s="115" t="s">
        <v>86</v>
      </c>
      <c r="AR553" s="115" t="s">
        <v>87</v>
      </c>
      <c r="AS553" s="115" t="s">
        <v>101</v>
      </c>
      <c r="AT553" s="115" t="s">
        <v>109</v>
      </c>
      <c r="AU553" s="115" t="s">
        <v>90</v>
      </c>
      <c r="AV553" s="115" t="s">
        <v>91</v>
      </c>
      <c r="AW553" s="115" t="s">
        <v>91</v>
      </c>
    </row>
    <row r="554" spans="1:49">
      <c r="A554" s="115">
        <v>7045765475</v>
      </c>
      <c r="B554" s="115" t="s">
        <v>18</v>
      </c>
      <c r="C554" s="115" t="s">
        <v>19</v>
      </c>
      <c r="O554" s="125"/>
      <c r="P554" s="125">
        <f t="shared" si="144"/>
        <v>2</v>
      </c>
      <c r="Q554" s="130">
        <f t="shared" si="145"/>
        <v>1.5</v>
      </c>
      <c r="R554" s="125"/>
      <c r="S554" s="125">
        <f t="shared" si="146"/>
        <v>1</v>
      </c>
      <c r="T554" s="125">
        <f t="shared" si="147"/>
        <v>1</v>
      </c>
      <c r="U554" s="125">
        <f t="shared" si="148"/>
        <v>0</v>
      </c>
      <c r="V554" s="126">
        <f t="shared" si="149"/>
        <v>0</v>
      </c>
      <c r="W554" s="126">
        <f t="shared" si="150"/>
        <v>0</v>
      </c>
      <c r="X554" s="126">
        <f t="shared" si="151"/>
        <v>0</v>
      </c>
      <c r="Y554" s="126">
        <f t="shared" si="152"/>
        <v>0</v>
      </c>
      <c r="Z554" s="126">
        <f t="shared" si="153"/>
        <v>0</v>
      </c>
      <c r="AA554" s="126">
        <f t="shared" si="154"/>
        <v>0</v>
      </c>
      <c r="AB554" s="126">
        <f t="shared" si="155"/>
        <v>0</v>
      </c>
      <c r="AC554" s="126">
        <f t="shared" si="156"/>
        <v>0</v>
      </c>
      <c r="AD554" s="126">
        <f t="shared" si="157"/>
        <v>0</v>
      </c>
      <c r="AE554" s="126">
        <f t="shared" si="158"/>
        <v>0</v>
      </c>
      <c r="AF554" s="125"/>
      <c r="AG554" s="125"/>
      <c r="AH554" s="125">
        <f t="shared" si="159"/>
        <v>2</v>
      </c>
      <c r="AI554" s="125">
        <f t="shared" si="160"/>
        <v>2</v>
      </c>
      <c r="AJ554" s="125" t="str">
        <f t="shared" si="161"/>
        <v>Correct</v>
      </c>
      <c r="AK554" s="125"/>
      <c r="AL554" s="115" t="s">
        <v>83</v>
      </c>
      <c r="AM554" s="115">
        <v>81</v>
      </c>
      <c r="AN554" s="115" t="s">
        <v>181</v>
      </c>
      <c r="AO554" s="115" t="s">
        <v>208</v>
      </c>
      <c r="AP554" s="115" t="s">
        <v>85</v>
      </c>
      <c r="AR554" s="115" t="s">
        <v>87</v>
      </c>
      <c r="AT554" s="115" t="s">
        <v>109</v>
      </c>
      <c r="AU554" s="115" t="s">
        <v>106</v>
      </c>
      <c r="AV554" s="115" t="s">
        <v>91</v>
      </c>
      <c r="AW554" s="115" t="s">
        <v>91</v>
      </c>
    </row>
    <row r="555" spans="1:49">
      <c r="A555" s="115">
        <v>5596702455</v>
      </c>
      <c r="H555" s="115" t="s">
        <v>24</v>
      </c>
      <c r="K555" s="115" t="s">
        <v>27</v>
      </c>
      <c r="L555" s="115" t="s">
        <v>28</v>
      </c>
      <c r="O555" s="125"/>
      <c r="P555" s="125">
        <f t="shared" si="144"/>
        <v>3</v>
      </c>
      <c r="Q555" s="130">
        <f t="shared" si="145"/>
        <v>1</v>
      </c>
      <c r="R555" s="125"/>
      <c r="S555" s="125">
        <f t="shared" si="146"/>
        <v>0</v>
      </c>
      <c r="T555" s="125">
        <f t="shared" si="147"/>
        <v>0</v>
      </c>
      <c r="U555" s="125">
        <f t="shared" si="148"/>
        <v>0</v>
      </c>
      <c r="V555" s="126">
        <f t="shared" si="149"/>
        <v>0</v>
      </c>
      <c r="W555" s="126">
        <f t="shared" si="150"/>
        <v>0</v>
      </c>
      <c r="X555" s="126">
        <f t="shared" si="151"/>
        <v>0</v>
      </c>
      <c r="Y555" s="126">
        <f t="shared" si="152"/>
        <v>1</v>
      </c>
      <c r="Z555" s="126">
        <f t="shared" si="153"/>
        <v>0</v>
      </c>
      <c r="AA555" s="126">
        <f t="shared" si="154"/>
        <v>0</v>
      </c>
      <c r="AB555" s="126">
        <f t="shared" si="155"/>
        <v>1</v>
      </c>
      <c r="AC555" s="126">
        <f t="shared" si="156"/>
        <v>1</v>
      </c>
      <c r="AD555" s="126">
        <f t="shared" si="157"/>
        <v>0</v>
      </c>
      <c r="AE555" s="126">
        <f t="shared" si="158"/>
        <v>0</v>
      </c>
      <c r="AF555" s="125"/>
      <c r="AG555" s="125"/>
      <c r="AH555" s="125">
        <f t="shared" si="159"/>
        <v>3</v>
      </c>
      <c r="AI555" s="125">
        <f t="shared" si="160"/>
        <v>3</v>
      </c>
      <c r="AJ555" s="125" t="str">
        <f t="shared" si="161"/>
        <v>Correct</v>
      </c>
      <c r="AK555" s="125"/>
      <c r="AL555" s="115" t="s">
        <v>83</v>
      </c>
      <c r="AM555" s="115">
        <v>45</v>
      </c>
      <c r="AN555" s="115" t="s">
        <v>432</v>
      </c>
    </row>
    <row r="556" spans="1:49">
      <c r="A556" s="115">
        <v>5606376890</v>
      </c>
      <c r="E556" s="115" t="s">
        <v>21</v>
      </c>
      <c r="H556" s="115" t="s">
        <v>24</v>
      </c>
      <c r="L556" s="115" t="s">
        <v>28</v>
      </c>
      <c r="O556" s="125"/>
      <c r="P556" s="125">
        <f t="shared" si="144"/>
        <v>3</v>
      </c>
      <c r="Q556" s="130">
        <f t="shared" si="145"/>
        <v>1</v>
      </c>
      <c r="R556" s="125"/>
      <c r="S556" s="125">
        <f t="shared" si="146"/>
        <v>0</v>
      </c>
      <c r="T556" s="125">
        <f t="shared" si="147"/>
        <v>0</v>
      </c>
      <c r="U556" s="125">
        <f t="shared" si="148"/>
        <v>0</v>
      </c>
      <c r="V556" s="126">
        <f t="shared" si="149"/>
        <v>1</v>
      </c>
      <c r="W556" s="126">
        <f t="shared" si="150"/>
        <v>0</v>
      </c>
      <c r="X556" s="126">
        <f t="shared" si="151"/>
        <v>0</v>
      </c>
      <c r="Y556" s="126">
        <f t="shared" si="152"/>
        <v>1</v>
      </c>
      <c r="Z556" s="126">
        <f t="shared" si="153"/>
        <v>0</v>
      </c>
      <c r="AA556" s="126">
        <f t="shared" si="154"/>
        <v>0</v>
      </c>
      <c r="AB556" s="126">
        <f t="shared" si="155"/>
        <v>0</v>
      </c>
      <c r="AC556" s="126">
        <f t="shared" si="156"/>
        <v>1</v>
      </c>
      <c r="AD556" s="126">
        <f t="shared" si="157"/>
        <v>0</v>
      </c>
      <c r="AE556" s="126">
        <f t="shared" si="158"/>
        <v>0</v>
      </c>
      <c r="AF556" s="125"/>
      <c r="AG556" s="125"/>
      <c r="AH556" s="125">
        <f t="shared" si="159"/>
        <v>3</v>
      </c>
      <c r="AI556" s="125">
        <f t="shared" si="160"/>
        <v>3</v>
      </c>
      <c r="AJ556" s="125" t="str">
        <f t="shared" si="161"/>
        <v>Correct</v>
      </c>
      <c r="AK556" s="125"/>
      <c r="AL556" s="115" t="s">
        <v>99</v>
      </c>
      <c r="AM556" s="115">
        <v>9</v>
      </c>
      <c r="AN556" s="115" t="s">
        <v>432</v>
      </c>
    </row>
    <row r="557" spans="1:49">
      <c r="A557" s="115">
        <v>5578377495</v>
      </c>
      <c r="B557" s="115" t="s">
        <v>18</v>
      </c>
      <c r="I557" s="115" t="s">
        <v>25</v>
      </c>
      <c r="O557" s="125"/>
      <c r="P557" s="125">
        <f t="shared" si="144"/>
        <v>2</v>
      </c>
      <c r="Q557" s="130">
        <f t="shared" si="145"/>
        <v>1.5</v>
      </c>
      <c r="R557" s="125"/>
      <c r="S557" s="125">
        <f t="shared" si="146"/>
        <v>1</v>
      </c>
      <c r="T557" s="125">
        <f t="shared" si="147"/>
        <v>0</v>
      </c>
      <c r="U557" s="125">
        <f t="shared" si="148"/>
        <v>0</v>
      </c>
      <c r="V557" s="126">
        <f t="shared" si="149"/>
        <v>0</v>
      </c>
      <c r="W557" s="126">
        <f t="shared" si="150"/>
        <v>0</v>
      </c>
      <c r="X557" s="126">
        <f t="shared" si="151"/>
        <v>0</v>
      </c>
      <c r="Y557" s="126">
        <f t="shared" si="152"/>
        <v>0</v>
      </c>
      <c r="Z557" s="126">
        <f t="shared" si="153"/>
        <v>1</v>
      </c>
      <c r="AA557" s="126">
        <f t="shared" si="154"/>
        <v>0</v>
      </c>
      <c r="AB557" s="126">
        <f t="shared" si="155"/>
        <v>0</v>
      </c>
      <c r="AC557" s="126">
        <f t="shared" si="156"/>
        <v>0</v>
      </c>
      <c r="AD557" s="126">
        <f t="shared" si="157"/>
        <v>0</v>
      </c>
      <c r="AE557" s="126">
        <f t="shared" si="158"/>
        <v>0</v>
      </c>
      <c r="AF557" s="125"/>
      <c r="AG557" s="125"/>
      <c r="AH557" s="125">
        <f t="shared" si="159"/>
        <v>2</v>
      </c>
      <c r="AI557" s="125">
        <f t="shared" si="160"/>
        <v>2</v>
      </c>
      <c r="AJ557" s="125" t="str">
        <f t="shared" si="161"/>
        <v>Correct</v>
      </c>
      <c r="AK557" s="125"/>
      <c r="AL557" s="115"/>
    </row>
    <row r="558" spans="1:49">
      <c r="A558" s="115">
        <v>5593492196</v>
      </c>
      <c r="D558" s="115" t="s">
        <v>20</v>
      </c>
      <c r="H558" s="115" t="s">
        <v>24</v>
      </c>
      <c r="I558" s="115" t="s">
        <v>25</v>
      </c>
      <c r="O558" s="125"/>
      <c r="P558" s="125">
        <f t="shared" si="144"/>
        <v>3</v>
      </c>
      <c r="Q558" s="130">
        <f t="shared" si="145"/>
        <v>1</v>
      </c>
      <c r="R558" s="125"/>
      <c r="S558" s="125">
        <f t="shared" si="146"/>
        <v>0</v>
      </c>
      <c r="T558" s="125">
        <f t="shared" si="147"/>
        <v>0</v>
      </c>
      <c r="U558" s="125">
        <f t="shared" si="148"/>
        <v>1</v>
      </c>
      <c r="V558" s="126">
        <f t="shared" si="149"/>
        <v>0</v>
      </c>
      <c r="W558" s="126">
        <f t="shared" si="150"/>
        <v>0</v>
      </c>
      <c r="X558" s="126">
        <f t="shared" si="151"/>
        <v>0</v>
      </c>
      <c r="Y558" s="126">
        <f t="shared" si="152"/>
        <v>1</v>
      </c>
      <c r="Z558" s="126">
        <f t="shared" si="153"/>
        <v>1</v>
      </c>
      <c r="AA558" s="126">
        <f t="shared" si="154"/>
        <v>0</v>
      </c>
      <c r="AB558" s="126">
        <f t="shared" si="155"/>
        <v>0</v>
      </c>
      <c r="AC558" s="126">
        <f t="shared" si="156"/>
        <v>0</v>
      </c>
      <c r="AD558" s="126">
        <f t="shared" si="157"/>
        <v>0</v>
      </c>
      <c r="AE558" s="126">
        <f t="shared" si="158"/>
        <v>0</v>
      </c>
      <c r="AF558" s="125"/>
      <c r="AG558" s="125"/>
      <c r="AH558" s="125">
        <f t="shared" si="159"/>
        <v>3</v>
      </c>
      <c r="AI558" s="125">
        <f t="shared" si="160"/>
        <v>3</v>
      </c>
      <c r="AJ558" s="125" t="str">
        <f t="shared" si="161"/>
        <v>Correct</v>
      </c>
      <c r="AK558" s="125"/>
      <c r="AL558" s="115" t="s">
        <v>99</v>
      </c>
      <c r="AM558" s="115">
        <v>13</v>
      </c>
      <c r="AN558" s="115" t="s">
        <v>181</v>
      </c>
      <c r="AO558" s="115" t="s">
        <v>237</v>
      </c>
      <c r="AP558" s="115" t="s">
        <v>85</v>
      </c>
      <c r="AQ558" s="115" t="s">
        <v>86</v>
      </c>
      <c r="AR558" s="115" t="s">
        <v>108</v>
      </c>
      <c r="AS558" s="115" t="s">
        <v>93</v>
      </c>
      <c r="AT558" s="115" t="s">
        <v>89</v>
      </c>
      <c r="AU558" s="115" t="s">
        <v>113</v>
      </c>
      <c r="AV558" s="115" t="s">
        <v>91</v>
      </c>
    </row>
    <row r="559" spans="1:49">
      <c r="A559" s="115">
        <v>5606378583</v>
      </c>
      <c r="H559" s="115" t="s">
        <v>24</v>
      </c>
      <c r="L559" s="115" t="s">
        <v>28</v>
      </c>
      <c r="O559" s="125"/>
      <c r="P559" s="125">
        <f t="shared" si="144"/>
        <v>2</v>
      </c>
      <c r="Q559" s="130">
        <f t="shared" si="145"/>
        <v>1.5</v>
      </c>
      <c r="R559" s="125"/>
      <c r="S559" s="125">
        <f t="shared" si="146"/>
        <v>0</v>
      </c>
      <c r="T559" s="125">
        <f t="shared" si="147"/>
        <v>0</v>
      </c>
      <c r="U559" s="125">
        <f t="shared" si="148"/>
        <v>0</v>
      </c>
      <c r="V559" s="126">
        <f t="shared" si="149"/>
        <v>0</v>
      </c>
      <c r="W559" s="126">
        <f t="shared" si="150"/>
        <v>0</v>
      </c>
      <c r="X559" s="126">
        <f t="shared" si="151"/>
        <v>0</v>
      </c>
      <c r="Y559" s="126">
        <f t="shared" si="152"/>
        <v>1</v>
      </c>
      <c r="Z559" s="126">
        <f t="shared" si="153"/>
        <v>0</v>
      </c>
      <c r="AA559" s="126">
        <f t="shared" si="154"/>
        <v>0</v>
      </c>
      <c r="AB559" s="126">
        <f t="shared" si="155"/>
        <v>0</v>
      </c>
      <c r="AC559" s="126">
        <f t="shared" si="156"/>
        <v>1</v>
      </c>
      <c r="AD559" s="126">
        <f t="shared" si="157"/>
        <v>0</v>
      </c>
      <c r="AE559" s="126">
        <f t="shared" si="158"/>
        <v>0</v>
      </c>
      <c r="AF559" s="125"/>
      <c r="AG559" s="125"/>
      <c r="AH559" s="125">
        <f t="shared" si="159"/>
        <v>2</v>
      </c>
      <c r="AI559" s="125">
        <f t="shared" si="160"/>
        <v>2</v>
      </c>
      <c r="AJ559" s="125" t="str">
        <f t="shared" si="161"/>
        <v>Correct</v>
      </c>
      <c r="AK559" s="125"/>
      <c r="AL559" s="115" t="s">
        <v>99</v>
      </c>
      <c r="AM559" s="115">
        <v>9</v>
      </c>
      <c r="AN559" s="115" t="s">
        <v>432</v>
      </c>
      <c r="AP559" s="115" t="s">
        <v>107</v>
      </c>
      <c r="AQ559" s="115" t="s">
        <v>86</v>
      </c>
      <c r="AR559" s="115" t="s">
        <v>108</v>
      </c>
      <c r="AS559" s="115" t="s">
        <v>96</v>
      </c>
      <c r="AT559" s="115" t="s">
        <v>102</v>
      </c>
      <c r="AU559" s="115" t="s">
        <v>95</v>
      </c>
      <c r="AV559" s="115" t="s">
        <v>86</v>
      </c>
    </row>
    <row r="560" spans="1:49">
      <c r="A560" s="115">
        <v>5587188345</v>
      </c>
      <c r="I560" s="115" t="s">
        <v>25</v>
      </c>
      <c r="K560" s="115" t="s">
        <v>27</v>
      </c>
      <c r="O560" s="125"/>
      <c r="P560" s="125">
        <f t="shared" si="144"/>
        <v>2</v>
      </c>
      <c r="Q560" s="130">
        <f t="shared" si="145"/>
        <v>1.5</v>
      </c>
      <c r="R560" s="125"/>
      <c r="S560" s="125">
        <f t="shared" si="146"/>
        <v>0</v>
      </c>
      <c r="T560" s="125">
        <f t="shared" si="147"/>
        <v>0</v>
      </c>
      <c r="U560" s="125">
        <f t="shared" si="148"/>
        <v>0</v>
      </c>
      <c r="V560" s="126">
        <f t="shared" si="149"/>
        <v>0</v>
      </c>
      <c r="W560" s="126">
        <f t="shared" si="150"/>
        <v>0</v>
      </c>
      <c r="X560" s="126">
        <f t="shared" si="151"/>
        <v>0</v>
      </c>
      <c r="Y560" s="126">
        <f t="shared" si="152"/>
        <v>0</v>
      </c>
      <c r="Z560" s="126">
        <f t="shared" si="153"/>
        <v>1</v>
      </c>
      <c r="AA560" s="126">
        <f t="shared" si="154"/>
        <v>0</v>
      </c>
      <c r="AB560" s="126">
        <f t="shared" si="155"/>
        <v>1</v>
      </c>
      <c r="AC560" s="126">
        <f t="shared" si="156"/>
        <v>0</v>
      </c>
      <c r="AD560" s="126">
        <f t="shared" si="157"/>
        <v>0</v>
      </c>
      <c r="AE560" s="126">
        <f t="shared" si="158"/>
        <v>0</v>
      </c>
      <c r="AF560" s="125"/>
      <c r="AG560" s="125"/>
      <c r="AH560" s="125">
        <f t="shared" si="159"/>
        <v>2</v>
      </c>
      <c r="AI560" s="125">
        <f t="shared" si="160"/>
        <v>2</v>
      </c>
      <c r="AJ560" s="125" t="str">
        <f t="shared" si="161"/>
        <v>Correct</v>
      </c>
      <c r="AK560" s="125"/>
      <c r="AL560" s="115" t="s">
        <v>83</v>
      </c>
      <c r="AM560" s="115">
        <v>55</v>
      </c>
      <c r="AN560" s="115" t="s">
        <v>84</v>
      </c>
      <c r="AO560" s="115" t="s">
        <v>138</v>
      </c>
    </row>
    <row r="561" spans="1:49">
      <c r="A561" s="115">
        <v>5582939586</v>
      </c>
      <c r="D561" s="115" t="s">
        <v>20</v>
      </c>
      <c r="K561" s="115" t="s">
        <v>27</v>
      </c>
      <c r="M561" s="115" t="s">
        <v>29</v>
      </c>
      <c r="O561" s="125"/>
      <c r="P561" s="125">
        <f t="shared" si="144"/>
        <v>3</v>
      </c>
      <c r="Q561" s="130">
        <f t="shared" si="145"/>
        <v>1</v>
      </c>
      <c r="R561" s="125"/>
      <c r="S561" s="125">
        <f t="shared" si="146"/>
        <v>0</v>
      </c>
      <c r="T561" s="125">
        <f t="shared" si="147"/>
        <v>0</v>
      </c>
      <c r="U561" s="125">
        <f t="shared" si="148"/>
        <v>1</v>
      </c>
      <c r="V561" s="126">
        <f t="shared" si="149"/>
        <v>0</v>
      </c>
      <c r="W561" s="126">
        <f t="shared" si="150"/>
        <v>0</v>
      </c>
      <c r="X561" s="126">
        <f t="shared" si="151"/>
        <v>0</v>
      </c>
      <c r="Y561" s="126">
        <f t="shared" si="152"/>
        <v>0</v>
      </c>
      <c r="Z561" s="126">
        <f t="shared" si="153"/>
        <v>0</v>
      </c>
      <c r="AA561" s="126">
        <f t="shared" si="154"/>
        <v>0</v>
      </c>
      <c r="AB561" s="126">
        <f t="shared" si="155"/>
        <v>1</v>
      </c>
      <c r="AC561" s="126">
        <f t="shared" si="156"/>
        <v>0</v>
      </c>
      <c r="AD561" s="126">
        <f t="shared" si="157"/>
        <v>1</v>
      </c>
      <c r="AE561" s="126">
        <f t="shared" si="158"/>
        <v>0</v>
      </c>
      <c r="AF561" s="125"/>
      <c r="AG561" s="125"/>
      <c r="AH561" s="125">
        <f t="shared" si="159"/>
        <v>3</v>
      </c>
      <c r="AI561" s="125">
        <f t="shared" si="160"/>
        <v>3</v>
      </c>
      <c r="AJ561" s="125" t="str">
        <f t="shared" si="161"/>
        <v>Correct</v>
      </c>
      <c r="AK561" s="125"/>
      <c r="AL561" s="115" t="s">
        <v>83</v>
      </c>
      <c r="AM561" s="115">
        <v>73</v>
      </c>
      <c r="AN561" s="115" t="s">
        <v>181</v>
      </c>
      <c r="AO561" s="115" t="s">
        <v>226</v>
      </c>
      <c r="AP561" s="115" t="s">
        <v>85</v>
      </c>
      <c r="AQ561" s="115" t="s">
        <v>86</v>
      </c>
      <c r="AR561" s="115" t="s">
        <v>87</v>
      </c>
      <c r="AS561" s="115" t="s">
        <v>96</v>
      </c>
      <c r="AT561" s="115" t="s">
        <v>94</v>
      </c>
      <c r="AU561" s="115" t="s">
        <v>106</v>
      </c>
      <c r="AV561" s="115" t="s">
        <v>91</v>
      </c>
      <c r="AW561" s="115" t="s">
        <v>86</v>
      </c>
    </row>
    <row r="562" spans="1:49">
      <c r="A562" s="115">
        <v>5587093240</v>
      </c>
      <c r="I562" s="115" t="s">
        <v>25</v>
      </c>
      <c r="M562" s="115" t="s">
        <v>29</v>
      </c>
      <c r="N562" s="115" t="s">
        <v>30</v>
      </c>
      <c r="O562" s="125"/>
      <c r="P562" s="125">
        <f t="shared" si="144"/>
        <v>3</v>
      </c>
      <c r="Q562" s="130">
        <f t="shared" si="145"/>
        <v>1</v>
      </c>
      <c r="R562" s="125"/>
      <c r="S562" s="125">
        <f t="shared" si="146"/>
        <v>0</v>
      </c>
      <c r="T562" s="125">
        <f t="shared" si="147"/>
        <v>0</v>
      </c>
      <c r="U562" s="125">
        <f t="shared" si="148"/>
        <v>0</v>
      </c>
      <c r="V562" s="126">
        <f t="shared" si="149"/>
        <v>0</v>
      </c>
      <c r="W562" s="126">
        <f t="shared" si="150"/>
        <v>0</v>
      </c>
      <c r="X562" s="126">
        <f t="shared" si="151"/>
        <v>0</v>
      </c>
      <c r="Y562" s="126">
        <f t="shared" si="152"/>
        <v>0</v>
      </c>
      <c r="Z562" s="126">
        <f t="shared" si="153"/>
        <v>1</v>
      </c>
      <c r="AA562" s="126">
        <f t="shared" si="154"/>
        <v>0</v>
      </c>
      <c r="AB562" s="126">
        <f t="shared" si="155"/>
        <v>0</v>
      </c>
      <c r="AC562" s="126">
        <f t="shared" si="156"/>
        <v>0</v>
      </c>
      <c r="AD562" s="126">
        <f t="shared" si="157"/>
        <v>1</v>
      </c>
      <c r="AE562" s="126">
        <f t="shared" si="158"/>
        <v>1</v>
      </c>
      <c r="AF562" s="125"/>
      <c r="AG562" s="125"/>
      <c r="AH562" s="125">
        <f t="shared" si="159"/>
        <v>3</v>
      </c>
      <c r="AI562" s="125">
        <f t="shared" si="160"/>
        <v>3</v>
      </c>
      <c r="AJ562" s="125" t="str">
        <f t="shared" si="161"/>
        <v>Correct</v>
      </c>
      <c r="AK562" s="125"/>
      <c r="AL562" s="115" t="s">
        <v>83</v>
      </c>
      <c r="AM562" s="115">
        <v>36</v>
      </c>
      <c r="AN562" s="115" t="s">
        <v>181</v>
      </c>
      <c r="AO562" s="115" t="s">
        <v>190</v>
      </c>
      <c r="AP562" s="115" t="s">
        <v>85</v>
      </c>
      <c r="AQ562" s="115" t="s">
        <v>86</v>
      </c>
      <c r="AR562" s="115" t="s">
        <v>87</v>
      </c>
      <c r="AS562" s="115" t="s">
        <v>88</v>
      </c>
      <c r="AT562" s="115" t="s">
        <v>111</v>
      </c>
      <c r="AU562" s="115" t="s">
        <v>90</v>
      </c>
      <c r="AV562" s="115" t="s">
        <v>91</v>
      </c>
      <c r="AW562" s="115" t="s">
        <v>91</v>
      </c>
    </row>
    <row r="563" spans="1:49">
      <c r="A563" s="115">
        <v>6985142158</v>
      </c>
      <c r="B563" s="115" t="s">
        <v>18</v>
      </c>
      <c r="F563" s="115" t="s">
        <v>22</v>
      </c>
      <c r="M563" s="115" t="s">
        <v>29</v>
      </c>
      <c r="O563" s="125"/>
      <c r="P563" s="125">
        <f t="shared" si="144"/>
        <v>3</v>
      </c>
      <c r="Q563" s="130">
        <f t="shared" si="145"/>
        <v>1</v>
      </c>
      <c r="R563" s="125"/>
      <c r="S563" s="125">
        <f t="shared" si="146"/>
        <v>1</v>
      </c>
      <c r="T563" s="125">
        <f t="shared" si="147"/>
        <v>0</v>
      </c>
      <c r="U563" s="125">
        <f t="shared" si="148"/>
        <v>0</v>
      </c>
      <c r="V563" s="126">
        <f t="shared" si="149"/>
        <v>0</v>
      </c>
      <c r="W563" s="126">
        <f t="shared" si="150"/>
        <v>1</v>
      </c>
      <c r="X563" s="126">
        <f t="shared" si="151"/>
        <v>0</v>
      </c>
      <c r="Y563" s="126">
        <f t="shared" si="152"/>
        <v>0</v>
      </c>
      <c r="Z563" s="126">
        <f t="shared" si="153"/>
        <v>0</v>
      </c>
      <c r="AA563" s="126">
        <f t="shared" si="154"/>
        <v>0</v>
      </c>
      <c r="AB563" s="126">
        <f t="shared" si="155"/>
        <v>0</v>
      </c>
      <c r="AC563" s="126">
        <f t="shared" si="156"/>
        <v>0</v>
      </c>
      <c r="AD563" s="126">
        <f t="shared" si="157"/>
        <v>1</v>
      </c>
      <c r="AE563" s="126">
        <f t="shared" si="158"/>
        <v>0</v>
      </c>
      <c r="AF563" s="125"/>
      <c r="AG563" s="125"/>
      <c r="AH563" s="125">
        <f t="shared" si="159"/>
        <v>3</v>
      </c>
      <c r="AI563" s="125">
        <f t="shared" si="160"/>
        <v>3</v>
      </c>
      <c r="AJ563" s="125" t="str">
        <f t="shared" si="161"/>
        <v>Correct</v>
      </c>
      <c r="AK563" s="125"/>
      <c r="AL563" s="115" t="s">
        <v>99</v>
      </c>
      <c r="AM563" s="115">
        <v>34</v>
      </c>
      <c r="AN563" s="115" t="s">
        <v>181</v>
      </c>
      <c r="AO563" s="115" t="s">
        <v>237</v>
      </c>
      <c r="AP563" s="115" t="s">
        <v>97</v>
      </c>
      <c r="AR563" s="115" t="s">
        <v>482</v>
      </c>
      <c r="AS563" s="115" t="s">
        <v>100</v>
      </c>
      <c r="AT563" s="115" t="s">
        <v>112</v>
      </c>
      <c r="AU563" s="115" t="s">
        <v>98</v>
      </c>
      <c r="AV563" s="115" t="s">
        <v>86</v>
      </c>
      <c r="AW563" s="115" t="s">
        <v>86</v>
      </c>
    </row>
    <row r="564" spans="1:49">
      <c r="A564" s="115">
        <v>7045783316</v>
      </c>
      <c r="C564" s="115" t="s">
        <v>19</v>
      </c>
      <c r="D564" s="115" t="s">
        <v>20</v>
      </c>
      <c r="I564" s="115" t="s">
        <v>25</v>
      </c>
      <c r="O564" s="125"/>
      <c r="P564" s="125">
        <f t="shared" si="144"/>
        <v>3</v>
      </c>
      <c r="Q564" s="130">
        <f t="shared" si="145"/>
        <v>1</v>
      </c>
      <c r="R564" s="125"/>
      <c r="S564" s="125">
        <f t="shared" si="146"/>
        <v>0</v>
      </c>
      <c r="T564" s="125">
        <f t="shared" si="147"/>
        <v>1</v>
      </c>
      <c r="U564" s="125">
        <f t="shared" si="148"/>
        <v>1</v>
      </c>
      <c r="V564" s="126">
        <f t="shared" si="149"/>
        <v>0</v>
      </c>
      <c r="W564" s="126">
        <f t="shared" si="150"/>
        <v>0</v>
      </c>
      <c r="X564" s="126">
        <f t="shared" si="151"/>
        <v>0</v>
      </c>
      <c r="Y564" s="126">
        <f t="shared" si="152"/>
        <v>0</v>
      </c>
      <c r="Z564" s="126">
        <f t="shared" si="153"/>
        <v>1</v>
      </c>
      <c r="AA564" s="126">
        <f t="shared" si="154"/>
        <v>0</v>
      </c>
      <c r="AB564" s="126">
        <f t="shared" si="155"/>
        <v>0</v>
      </c>
      <c r="AC564" s="126">
        <f t="shared" si="156"/>
        <v>0</v>
      </c>
      <c r="AD564" s="126">
        <f t="shared" si="157"/>
        <v>0</v>
      </c>
      <c r="AE564" s="126">
        <f t="shared" si="158"/>
        <v>0</v>
      </c>
      <c r="AF564" s="125"/>
      <c r="AG564" s="125"/>
      <c r="AH564" s="125">
        <f t="shared" si="159"/>
        <v>3</v>
      </c>
      <c r="AI564" s="125">
        <f t="shared" si="160"/>
        <v>3</v>
      </c>
      <c r="AJ564" s="125" t="str">
        <f t="shared" si="161"/>
        <v>Correct</v>
      </c>
      <c r="AK564" s="125"/>
      <c r="AL564" s="115" t="s">
        <v>83</v>
      </c>
      <c r="AM564" s="115">
        <v>73</v>
      </c>
      <c r="AN564" s="115" t="s">
        <v>181</v>
      </c>
      <c r="AO564" s="115" t="s">
        <v>193</v>
      </c>
      <c r="AP564" s="115" t="s">
        <v>85</v>
      </c>
      <c r="AQ564" s="115" t="s">
        <v>86</v>
      </c>
      <c r="AR564" s="115" t="s">
        <v>87</v>
      </c>
      <c r="AT564" s="115" t="s">
        <v>89</v>
      </c>
      <c r="AU564" s="115" t="s">
        <v>106</v>
      </c>
      <c r="AV564" s="115" t="s">
        <v>91</v>
      </c>
      <c r="AW564" s="115" t="s">
        <v>91</v>
      </c>
    </row>
    <row r="565" spans="1:49">
      <c r="A565" s="115">
        <v>5585113804</v>
      </c>
      <c r="B565" s="115" t="s">
        <v>18</v>
      </c>
      <c r="C565" s="115" t="s">
        <v>19</v>
      </c>
      <c r="I565" s="115" t="s">
        <v>25</v>
      </c>
      <c r="O565" s="125"/>
      <c r="P565" s="125">
        <f t="shared" si="144"/>
        <v>3</v>
      </c>
      <c r="Q565" s="130">
        <f t="shared" si="145"/>
        <v>1</v>
      </c>
      <c r="R565" s="125"/>
      <c r="S565" s="125">
        <f t="shared" si="146"/>
        <v>1</v>
      </c>
      <c r="T565" s="125">
        <f t="shared" si="147"/>
        <v>1</v>
      </c>
      <c r="U565" s="125">
        <f t="shared" si="148"/>
        <v>0</v>
      </c>
      <c r="V565" s="126">
        <f t="shared" si="149"/>
        <v>0</v>
      </c>
      <c r="W565" s="126">
        <f t="shared" si="150"/>
        <v>0</v>
      </c>
      <c r="X565" s="126">
        <f t="shared" si="151"/>
        <v>0</v>
      </c>
      <c r="Y565" s="126">
        <f t="shared" si="152"/>
        <v>0</v>
      </c>
      <c r="Z565" s="126">
        <f t="shared" si="153"/>
        <v>1</v>
      </c>
      <c r="AA565" s="126">
        <f t="shared" si="154"/>
        <v>0</v>
      </c>
      <c r="AB565" s="126">
        <f t="shared" si="155"/>
        <v>0</v>
      </c>
      <c r="AC565" s="126">
        <f t="shared" si="156"/>
        <v>0</v>
      </c>
      <c r="AD565" s="126">
        <f t="shared" si="157"/>
        <v>0</v>
      </c>
      <c r="AE565" s="126">
        <f t="shared" si="158"/>
        <v>0</v>
      </c>
      <c r="AF565" s="125"/>
      <c r="AG565" s="125"/>
      <c r="AH565" s="125">
        <f t="shared" si="159"/>
        <v>3</v>
      </c>
      <c r="AI565" s="125">
        <f t="shared" si="160"/>
        <v>3</v>
      </c>
      <c r="AJ565" s="125" t="str">
        <f t="shared" si="161"/>
        <v>Correct</v>
      </c>
      <c r="AK565" s="125"/>
      <c r="AL565" s="115" t="s">
        <v>83</v>
      </c>
      <c r="AM565" s="115">
        <v>72</v>
      </c>
      <c r="AN565" s="115" t="s">
        <v>181</v>
      </c>
      <c r="AO565" s="115" t="s">
        <v>244</v>
      </c>
      <c r="AP565" s="115" t="s">
        <v>85</v>
      </c>
      <c r="AQ565" s="115" t="s">
        <v>86</v>
      </c>
      <c r="AR565" s="115" t="s">
        <v>87</v>
      </c>
      <c r="AS565" s="115" t="s">
        <v>101</v>
      </c>
      <c r="AT565" s="115" t="s">
        <v>111</v>
      </c>
      <c r="AU565" s="115" t="s">
        <v>106</v>
      </c>
      <c r="AV565" s="115" t="s">
        <v>91</v>
      </c>
      <c r="AW565" s="115" t="s">
        <v>91</v>
      </c>
    </row>
    <row r="566" spans="1:49">
      <c r="A566" s="115">
        <v>6985185713</v>
      </c>
      <c r="M566" s="115" t="s">
        <v>29</v>
      </c>
      <c r="O566" s="125"/>
      <c r="P566" s="125">
        <f t="shared" si="144"/>
        <v>1</v>
      </c>
      <c r="Q566" s="130">
        <f t="shared" si="145"/>
        <v>3</v>
      </c>
      <c r="R566" s="125"/>
      <c r="S566" s="125">
        <f t="shared" si="146"/>
        <v>0</v>
      </c>
      <c r="T566" s="125">
        <f t="shared" si="147"/>
        <v>0</v>
      </c>
      <c r="U566" s="125">
        <f t="shared" si="148"/>
        <v>0</v>
      </c>
      <c r="V566" s="126">
        <f t="shared" si="149"/>
        <v>0</v>
      </c>
      <c r="W566" s="126">
        <f t="shared" si="150"/>
        <v>0</v>
      </c>
      <c r="X566" s="126">
        <f t="shared" si="151"/>
        <v>0</v>
      </c>
      <c r="Y566" s="126">
        <f t="shared" si="152"/>
        <v>0</v>
      </c>
      <c r="Z566" s="126">
        <f t="shared" si="153"/>
        <v>0</v>
      </c>
      <c r="AA566" s="126">
        <f t="shared" si="154"/>
        <v>0</v>
      </c>
      <c r="AB566" s="126">
        <f t="shared" si="155"/>
        <v>0</v>
      </c>
      <c r="AC566" s="126">
        <f t="shared" si="156"/>
        <v>0</v>
      </c>
      <c r="AD566" s="126">
        <f t="shared" si="157"/>
        <v>1</v>
      </c>
      <c r="AE566" s="126">
        <f t="shared" si="158"/>
        <v>0</v>
      </c>
      <c r="AF566" s="125"/>
      <c r="AG566" s="125"/>
      <c r="AH566" s="125">
        <f t="shared" si="159"/>
        <v>1</v>
      </c>
      <c r="AI566" s="125">
        <f t="shared" si="160"/>
        <v>1</v>
      </c>
      <c r="AJ566" s="125" t="str">
        <f t="shared" si="161"/>
        <v>Correct</v>
      </c>
      <c r="AK566" s="125"/>
      <c r="AL566" s="115" t="s">
        <v>83</v>
      </c>
      <c r="AN566" s="115" t="s">
        <v>181</v>
      </c>
      <c r="AO566" s="115" t="s">
        <v>215</v>
      </c>
      <c r="AP566" s="115" t="s">
        <v>97</v>
      </c>
      <c r="AR566" s="115" t="s">
        <v>87</v>
      </c>
      <c r="AU566" s="115" t="s">
        <v>90</v>
      </c>
      <c r="AV566" s="115" t="s">
        <v>91</v>
      </c>
      <c r="AW566" s="115" t="s">
        <v>91</v>
      </c>
    </row>
    <row r="567" spans="1:49">
      <c r="A567" s="115">
        <v>7008107483</v>
      </c>
      <c r="C567" s="115" t="s">
        <v>19</v>
      </c>
      <c r="E567" s="115" t="s">
        <v>21</v>
      </c>
      <c r="K567" s="115" t="s">
        <v>27</v>
      </c>
      <c r="O567" s="125"/>
      <c r="P567" s="125">
        <f t="shared" si="144"/>
        <v>3</v>
      </c>
      <c r="Q567" s="130">
        <f t="shared" si="145"/>
        <v>1</v>
      </c>
      <c r="R567" s="125"/>
      <c r="S567" s="125">
        <f t="shared" si="146"/>
        <v>0</v>
      </c>
      <c r="T567" s="125">
        <f t="shared" si="147"/>
        <v>1</v>
      </c>
      <c r="U567" s="125">
        <f t="shared" si="148"/>
        <v>0</v>
      </c>
      <c r="V567" s="126">
        <f t="shared" si="149"/>
        <v>1</v>
      </c>
      <c r="W567" s="126">
        <f t="shared" si="150"/>
        <v>0</v>
      </c>
      <c r="X567" s="126">
        <f t="shared" si="151"/>
        <v>0</v>
      </c>
      <c r="Y567" s="126">
        <f t="shared" si="152"/>
        <v>0</v>
      </c>
      <c r="Z567" s="126">
        <f t="shared" si="153"/>
        <v>0</v>
      </c>
      <c r="AA567" s="126">
        <f t="shared" si="154"/>
        <v>0</v>
      </c>
      <c r="AB567" s="126">
        <f t="shared" si="155"/>
        <v>1</v>
      </c>
      <c r="AC567" s="126">
        <f t="shared" si="156"/>
        <v>0</v>
      </c>
      <c r="AD567" s="126">
        <f t="shared" si="157"/>
        <v>0</v>
      </c>
      <c r="AE567" s="126">
        <f t="shared" si="158"/>
        <v>0</v>
      </c>
      <c r="AF567" s="125"/>
      <c r="AG567" s="125"/>
      <c r="AH567" s="125">
        <f t="shared" si="159"/>
        <v>3</v>
      </c>
      <c r="AI567" s="125">
        <f t="shared" si="160"/>
        <v>3</v>
      </c>
      <c r="AJ567" s="125" t="str">
        <f t="shared" si="161"/>
        <v>Correct</v>
      </c>
      <c r="AK567" s="125"/>
      <c r="AL567" s="115" t="s">
        <v>99</v>
      </c>
      <c r="AM567" s="115">
        <v>94</v>
      </c>
      <c r="AN567" s="115" t="s">
        <v>84</v>
      </c>
      <c r="AP567" s="115" t="s">
        <v>85</v>
      </c>
      <c r="AQ567" s="115" t="s">
        <v>86</v>
      </c>
      <c r="AR567" s="115" t="s">
        <v>87</v>
      </c>
      <c r="AT567" s="115" t="s">
        <v>111</v>
      </c>
      <c r="AU567" s="115" t="s">
        <v>106</v>
      </c>
      <c r="AV567" s="115" t="s">
        <v>91</v>
      </c>
      <c r="AW567" s="115" t="s">
        <v>91</v>
      </c>
    </row>
    <row r="568" spans="1:49">
      <c r="A568" s="115">
        <v>7020348946</v>
      </c>
      <c r="B568" s="115" t="s">
        <v>18</v>
      </c>
      <c r="C568" s="115" t="s">
        <v>19</v>
      </c>
      <c r="K568" s="115" t="s">
        <v>27</v>
      </c>
      <c r="O568" s="125"/>
      <c r="P568" s="125">
        <f t="shared" si="144"/>
        <v>3</v>
      </c>
      <c r="Q568" s="130">
        <f t="shared" si="145"/>
        <v>1</v>
      </c>
      <c r="R568" s="125"/>
      <c r="S568" s="125">
        <f t="shared" si="146"/>
        <v>1</v>
      </c>
      <c r="T568" s="125">
        <f t="shared" si="147"/>
        <v>1</v>
      </c>
      <c r="U568" s="125">
        <f t="shared" si="148"/>
        <v>0</v>
      </c>
      <c r="V568" s="126">
        <f t="shared" si="149"/>
        <v>0</v>
      </c>
      <c r="W568" s="126">
        <f t="shared" si="150"/>
        <v>0</v>
      </c>
      <c r="X568" s="126">
        <f t="shared" si="151"/>
        <v>0</v>
      </c>
      <c r="Y568" s="126">
        <f t="shared" si="152"/>
        <v>0</v>
      </c>
      <c r="Z568" s="126">
        <f t="shared" si="153"/>
        <v>0</v>
      </c>
      <c r="AA568" s="126">
        <f t="shared" si="154"/>
        <v>0</v>
      </c>
      <c r="AB568" s="126">
        <f t="shared" si="155"/>
        <v>1</v>
      </c>
      <c r="AC568" s="126">
        <f t="shared" si="156"/>
        <v>0</v>
      </c>
      <c r="AD568" s="126">
        <f t="shared" si="157"/>
        <v>0</v>
      </c>
      <c r="AE568" s="126">
        <f t="shared" si="158"/>
        <v>0</v>
      </c>
      <c r="AF568" s="125"/>
      <c r="AG568" s="125"/>
      <c r="AH568" s="125">
        <f t="shared" si="159"/>
        <v>3</v>
      </c>
      <c r="AI568" s="125">
        <f t="shared" si="160"/>
        <v>3</v>
      </c>
      <c r="AJ568" s="125" t="str">
        <f t="shared" si="161"/>
        <v>Correct</v>
      </c>
      <c r="AK568" s="125"/>
      <c r="AL568" s="115" t="s">
        <v>99</v>
      </c>
      <c r="AM568" s="115">
        <v>34</v>
      </c>
      <c r="AN568" s="115" t="s">
        <v>181</v>
      </c>
      <c r="AP568" s="115" t="s">
        <v>85</v>
      </c>
      <c r="AQ568" s="115" t="s">
        <v>86</v>
      </c>
      <c r="AR568" s="115" t="s">
        <v>87</v>
      </c>
      <c r="AS568" s="115" t="s">
        <v>93</v>
      </c>
    </row>
    <row r="569" spans="1:49">
      <c r="A569" s="115">
        <v>7045754626</v>
      </c>
      <c r="C569" s="115" t="s">
        <v>19</v>
      </c>
      <c r="G569" s="115" t="s">
        <v>23</v>
      </c>
      <c r="H569" s="115" t="s">
        <v>24</v>
      </c>
      <c r="O569" s="125"/>
      <c r="P569" s="125">
        <f t="shared" si="144"/>
        <v>3</v>
      </c>
      <c r="Q569" s="130">
        <f t="shared" si="145"/>
        <v>1</v>
      </c>
      <c r="R569" s="125"/>
      <c r="S569" s="125">
        <f t="shared" si="146"/>
        <v>0</v>
      </c>
      <c r="T569" s="125">
        <f t="shared" si="147"/>
        <v>1</v>
      </c>
      <c r="U569" s="125">
        <f t="shared" si="148"/>
        <v>0</v>
      </c>
      <c r="V569" s="126">
        <f t="shared" si="149"/>
        <v>0</v>
      </c>
      <c r="W569" s="126">
        <f t="shared" si="150"/>
        <v>0</v>
      </c>
      <c r="X569" s="126">
        <f t="shared" si="151"/>
        <v>1</v>
      </c>
      <c r="Y569" s="126">
        <f t="shared" si="152"/>
        <v>1</v>
      </c>
      <c r="Z569" s="126">
        <f t="shared" si="153"/>
        <v>0</v>
      </c>
      <c r="AA569" s="126">
        <f t="shared" si="154"/>
        <v>0</v>
      </c>
      <c r="AB569" s="126">
        <f t="shared" si="155"/>
        <v>0</v>
      </c>
      <c r="AC569" s="126">
        <f t="shared" si="156"/>
        <v>0</v>
      </c>
      <c r="AD569" s="126">
        <f t="shared" si="157"/>
        <v>0</v>
      </c>
      <c r="AE569" s="126">
        <f t="shared" si="158"/>
        <v>0</v>
      </c>
      <c r="AF569" s="125"/>
      <c r="AG569" s="125"/>
      <c r="AH569" s="125">
        <f t="shared" si="159"/>
        <v>3</v>
      </c>
      <c r="AI569" s="125">
        <f t="shared" si="160"/>
        <v>3</v>
      </c>
      <c r="AJ569" s="125" t="str">
        <f t="shared" si="161"/>
        <v>Correct</v>
      </c>
      <c r="AK569" s="125"/>
      <c r="AL569" s="115" t="s">
        <v>83</v>
      </c>
      <c r="AM569" s="115">
        <v>47</v>
      </c>
      <c r="AN569" s="115" t="s">
        <v>181</v>
      </c>
      <c r="AO569" s="115" t="s">
        <v>478</v>
      </c>
      <c r="AP569" s="115" t="s">
        <v>85</v>
      </c>
      <c r="AQ569" s="115" t="s">
        <v>86</v>
      </c>
      <c r="AR569" s="115" t="s">
        <v>87</v>
      </c>
      <c r="AS569" s="115" t="s">
        <v>88</v>
      </c>
      <c r="AT569" s="115" t="s">
        <v>111</v>
      </c>
      <c r="AU569" s="115" t="s">
        <v>90</v>
      </c>
      <c r="AV569" s="115" t="s">
        <v>91</v>
      </c>
      <c r="AW569" s="115" t="s">
        <v>91</v>
      </c>
    </row>
    <row r="570" spans="1:49">
      <c r="A570" s="115">
        <v>7011541797</v>
      </c>
      <c r="C570" s="115" t="s">
        <v>19</v>
      </c>
      <c r="M570" s="115" t="s">
        <v>29</v>
      </c>
      <c r="O570" s="125"/>
      <c r="P570" s="125">
        <f t="shared" si="144"/>
        <v>2</v>
      </c>
      <c r="Q570" s="130">
        <f t="shared" si="145"/>
        <v>1.5</v>
      </c>
      <c r="R570" s="125"/>
      <c r="S570" s="125">
        <f t="shared" si="146"/>
        <v>0</v>
      </c>
      <c r="T570" s="125">
        <f t="shared" si="147"/>
        <v>1</v>
      </c>
      <c r="U570" s="125">
        <f t="shared" si="148"/>
        <v>0</v>
      </c>
      <c r="V570" s="126">
        <f t="shared" si="149"/>
        <v>0</v>
      </c>
      <c r="W570" s="126">
        <f t="shared" si="150"/>
        <v>0</v>
      </c>
      <c r="X570" s="126">
        <f t="shared" si="151"/>
        <v>0</v>
      </c>
      <c r="Y570" s="126">
        <f t="shared" si="152"/>
        <v>0</v>
      </c>
      <c r="Z570" s="126">
        <f t="shared" si="153"/>
        <v>0</v>
      </c>
      <c r="AA570" s="126">
        <f t="shared" si="154"/>
        <v>0</v>
      </c>
      <c r="AB570" s="126">
        <f t="shared" si="155"/>
        <v>0</v>
      </c>
      <c r="AC570" s="126">
        <f t="shared" si="156"/>
        <v>0</v>
      </c>
      <c r="AD570" s="126">
        <f t="shared" si="157"/>
        <v>1</v>
      </c>
      <c r="AE570" s="126">
        <f t="shared" si="158"/>
        <v>0</v>
      </c>
      <c r="AF570" s="125"/>
      <c r="AG570" s="125"/>
      <c r="AH570" s="125">
        <f t="shared" si="159"/>
        <v>2</v>
      </c>
      <c r="AI570" s="125">
        <f t="shared" si="160"/>
        <v>2</v>
      </c>
      <c r="AJ570" s="125" t="str">
        <f t="shared" si="161"/>
        <v>Correct</v>
      </c>
      <c r="AK570" s="125"/>
      <c r="AL570" s="115" t="s">
        <v>83</v>
      </c>
      <c r="AM570" s="115">
        <v>64</v>
      </c>
      <c r="AN570" s="115" t="s">
        <v>181</v>
      </c>
      <c r="AO570" s="115" t="s">
        <v>224</v>
      </c>
      <c r="AP570" s="115" t="s">
        <v>85</v>
      </c>
      <c r="AQ570" s="115" t="s">
        <v>86</v>
      </c>
      <c r="AR570" s="115" t="s">
        <v>87</v>
      </c>
      <c r="AS570" s="115" t="s">
        <v>88</v>
      </c>
      <c r="AT570" s="115" t="s">
        <v>102</v>
      </c>
      <c r="AU570" s="115" t="s">
        <v>90</v>
      </c>
      <c r="AV570" s="115" t="s">
        <v>91</v>
      </c>
      <c r="AW570" s="115" t="s">
        <v>91</v>
      </c>
    </row>
    <row r="571" spans="1:49">
      <c r="A571" s="115">
        <v>7044856191</v>
      </c>
      <c r="D571" s="115" t="s">
        <v>20</v>
      </c>
      <c r="I571" s="115" t="s">
        <v>25</v>
      </c>
      <c r="J571" s="115" t="s">
        <v>26</v>
      </c>
      <c r="K571" s="115" t="s">
        <v>27</v>
      </c>
      <c r="M571" s="115" t="s">
        <v>29</v>
      </c>
      <c r="N571" s="115" t="s">
        <v>30</v>
      </c>
      <c r="O571" s="125"/>
      <c r="P571" s="125">
        <f t="shared" si="144"/>
        <v>6</v>
      </c>
      <c r="Q571" s="130">
        <f t="shared" si="145"/>
        <v>0.5</v>
      </c>
      <c r="R571" s="125"/>
      <c r="S571" s="125">
        <f t="shared" si="146"/>
        <v>0</v>
      </c>
      <c r="T571" s="125">
        <f t="shared" si="147"/>
        <v>0</v>
      </c>
      <c r="U571" s="125">
        <f t="shared" si="148"/>
        <v>0.5</v>
      </c>
      <c r="V571" s="126">
        <f t="shared" si="149"/>
        <v>0</v>
      </c>
      <c r="W571" s="126">
        <f t="shared" si="150"/>
        <v>0</v>
      </c>
      <c r="X571" s="126">
        <f t="shared" si="151"/>
        <v>0</v>
      </c>
      <c r="Y571" s="126">
        <f t="shared" si="152"/>
        <v>0</v>
      </c>
      <c r="Z571" s="126">
        <f t="shared" si="153"/>
        <v>0.5</v>
      </c>
      <c r="AA571" s="126">
        <f t="shared" si="154"/>
        <v>0.5</v>
      </c>
      <c r="AB571" s="126">
        <f t="shared" si="155"/>
        <v>0.5</v>
      </c>
      <c r="AC571" s="126">
        <f t="shared" si="156"/>
        <v>0</v>
      </c>
      <c r="AD571" s="126">
        <f t="shared" si="157"/>
        <v>0.5</v>
      </c>
      <c r="AE571" s="126">
        <f t="shared" si="158"/>
        <v>0.5</v>
      </c>
      <c r="AF571" s="125"/>
      <c r="AG571" s="125"/>
      <c r="AH571" s="125">
        <f t="shared" si="159"/>
        <v>3</v>
      </c>
      <c r="AI571" s="125">
        <f t="shared" si="160"/>
        <v>6</v>
      </c>
      <c r="AJ571" s="125" t="str">
        <f t="shared" si="161"/>
        <v>Correct</v>
      </c>
      <c r="AK571" s="125"/>
      <c r="AL571" s="115" t="s">
        <v>83</v>
      </c>
      <c r="AM571" s="115">
        <v>74</v>
      </c>
      <c r="AN571" s="115" t="s">
        <v>84</v>
      </c>
      <c r="AO571" s="115" t="s">
        <v>491</v>
      </c>
      <c r="AP571" s="115" t="s">
        <v>85</v>
      </c>
      <c r="AR571" s="115" t="s">
        <v>87</v>
      </c>
      <c r="AT571" s="115" t="s">
        <v>89</v>
      </c>
      <c r="AU571" s="115" t="s">
        <v>106</v>
      </c>
      <c r="AV571" s="115" t="s">
        <v>91</v>
      </c>
      <c r="AW571" s="115" t="s">
        <v>91</v>
      </c>
    </row>
    <row r="572" spans="1:49">
      <c r="A572" s="115">
        <v>6985148226</v>
      </c>
      <c r="C572" s="115" t="s">
        <v>19</v>
      </c>
      <c r="E572" s="115" t="s">
        <v>21</v>
      </c>
      <c r="I572" s="115" t="s">
        <v>25</v>
      </c>
      <c r="K572" s="115" t="s">
        <v>27</v>
      </c>
      <c r="M572" s="115" t="s">
        <v>29</v>
      </c>
      <c r="N572" s="115" t="s">
        <v>30</v>
      </c>
      <c r="O572" s="125"/>
      <c r="P572" s="125">
        <f t="shared" si="144"/>
        <v>6</v>
      </c>
      <c r="Q572" s="130">
        <f t="shared" si="145"/>
        <v>0.5</v>
      </c>
      <c r="R572" s="125"/>
      <c r="S572" s="125">
        <f t="shared" si="146"/>
        <v>0</v>
      </c>
      <c r="T572" s="125">
        <f t="shared" si="147"/>
        <v>0.5</v>
      </c>
      <c r="U572" s="125">
        <f t="shared" si="148"/>
        <v>0</v>
      </c>
      <c r="V572" s="126">
        <f t="shared" si="149"/>
        <v>0.5</v>
      </c>
      <c r="W572" s="126">
        <f t="shared" si="150"/>
        <v>0</v>
      </c>
      <c r="X572" s="126">
        <f t="shared" si="151"/>
        <v>0</v>
      </c>
      <c r="Y572" s="126">
        <f t="shared" si="152"/>
        <v>0</v>
      </c>
      <c r="Z572" s="126">
        <f t="shared" si="153"/>
        <v>0.5</v>
      </c>
      <c r="AA572" s="126">
        <f t="shared" si="154"/>
        <v>0</v>
      </c>
      <c r="AB572" s="126">
        <f t="shared" si="155"/>
        <v>0.5</v>
      </c>
      <c r="AC572" s="126">
        <f t="shared" si="156"/>
        <v>0</v>
      </c>
      <c r="AD572" s="126">
        <f t="shared" si="157"/>
        <v>0.5</v>
      </c>
      <c r="AE572" s="126">
        <f t="shared" si="158"/>
        <v>0.5</v>
      </c>
      <c r="AF572" s="125"/>
      <c r="AG572" s="125"/>
      <c r="AH572" s="125">
        <f t="shared" si="159"/>
        <v>3</v>
      </c>
      <c r="AI572" s="125">
        <f t="shared" si="160"/>
        <v>6</v>
      </c>
      <c r="AJ572" s="125" t="str">
        <f t="shared" si="161"/>
        <v>Correct</v>
      </c>
      <c r="AK572" s="125"/>
      <c r="AL572" s="115" t="s">
        <v>83</v>
      </c>
      <c r="AN572" s="115" t="s">
        <v>181</v>
      </c>
      <c r="AO572" s="115" t="s">
        <v>190</v>
      </c>
      <c r="AP572" s="115" t="s">
        <v>85</v>
      </c>
      <c r="AQ572" s="115" t="s">
        <v>86</v>
      </c>
      <c r="AR572" s="115" t="s">
        <v>87</v>
      </c>
      <c r="AS572" s="115" t="s">
        <v>93</v>
      </c>
      <c r="AT572" s="115" t="s">
        <v>89</v>
      </c>
      <c r="AV572" s="115" t="s">
        <v>91</v>
      </c>
      <c r="AW572" s="115" t="s">
        <v>91</v>
      </c>
    </row>
    <row r="573" spans="1:49">
      <c r="A573" s="115">
        <v>6985124139</v>
      </c>
      <c r="C573" s="115" t="s">
        <v>19</v>
      </c>
      <c r="K573" s="115" t="s">
        <v>27</v>
      </c>
      <c r="N573" s="115" t="s">
        <v>30</v>
      </c>
      <c r="O573" s="125"/>
      <c r="P573" s="125">
        <f t="shared" si="144"/>
        <v>3</v>
      </c>
      <c r="Q573" s="130">
        <f t="shared" si="145"/>
        <v>1</v>
      </c>
      <c r="R573" s="125"/>
      <c r="S573" s="125">
        <f t="shared" si="146"/>
        <v>0</v>
      </c>
      <c r="T573" s="125">
        <f t="shared" si="147"/>
        <v>1</v>
      </c>
      <c r="U573" s="125">
        <f t="shared" si="148"/>
        <v>0</v>
      </c>
      <c r="V573" s="126">
        <f t="shared" si="149"/>
        <v>0</v>
      </c>
      <c r="W573" s="126">
        <f t="shared" si="150"/>
        <v>0</v>
      </c>
      <c r="X573" s="126">
        <f t="shared" si="151"/>
        <v>0</v>
      </c>
      <c r="Y573" s="126">
        <f t="shared" si="152"/>
        <v>0</v>
      </c>
      <c r="Z573" s="126">
        <f t="shared" si="153"/>
        <v>0</v>
      </c>
      <c r="AA573" s="126">
        <f t="shared" si="154"/>
        <v>0</v>
      </c>
      <c r="AB573" s="126">
        <f t="shared" si="155"/>
        <v>1</v>
      </c>
      <c r="AC573" s="126">
        <f t="shared" si="156"/>
        <v>0</v>
      </c>
      <c r="AD573" s="126">
        <f t="shared" si="157"/>
        <v>0</v>
      </c>
      <c r="AE573" s="126">
        <f t="shared" si="158"/>
        <v>1</v>
      </c>
      <c r="AF573" s="125"/>
      <c r="AG573" s="125"/>
      <c r="AH573" s="125">
        <f t="shared" si="159"/>
        <v>3</v>
      </c>
      <c r="AI573" s="125">
        <f t="shared" si="160"/>
        <v>3</v>
      </c>
      <c r="AJ573" s="125" t="str">
        <f t="shared" si="161"/>
        <v>Correct</v>
      </c>
      <c r="AK573" s="125"/>
      <c r="AL573" s="115" t="s">
        <v>83</v>
      </c>
      <c r="AM573" s="115">
        <v>30</v>
      </c>
      <c r="AN573" s="115" t="s">
        <v>181</v>
      </c>
      <c r="AP573" s="115" t="s">
        <v>85</v>
      </c>
      <c r="AQ573" s="115" t="s">
        <v>91</v>
      </c>
      <c r="AR573" s="115" t="s">
        <v>87</v>
      </c>
      <c r="AS573" s="115" t="s">
        <v>96</v>
      </c>
      <c r="AT573" s="115" t="s">
        <v>109</v>
      </c>
      <c r="AU573" s="115" t="s">
        <v>90</v>
      </c>
      <c r="AV573" s="115" t="s">
        <v>91</v>
      </c>
      <c r="AW573" s="115" t="s">
        <v>91</v>
      </c>
    </row>
    <row r="574" spans="1:49">
      <c r="A574" s="115">
        <v>6985437825</v>
      </c>
      <c r="K574" s="115" t="s">
        <v>27</v>
      </c>
      <c r="O574" s="125"/>
      <c r="P574" s="125">
        <f t="shared" si="144"/>
        <v>1</v>
      </c>
      <c r="Q574" s="130">
        <f t="shared" si="145"/>
        <v>3</v>
      </c>
      <c r="R574" s="125"/>
      <c r="S574" s="125">
        <f t="shared" si="146"/>
        <v>0</v>
      </c>
      <c r="T574" s="125">
        <f t="shared" si="147"/>
        <v>0</v>
      </c>
      <c r="U574" s="125">
        <f t="shared" si="148"/>
        <v>0</v>
      </c>
      <c r="V574" s="126">
        <f t="shared" si="149"/>
        <v>0</v>
      </c>
      <c r="W574" s="126">
        <f t="shared" si="150"/>
        <v>0</v>
      </c>
      <c r="X574" s="126">
        <f t="shared" si="151"/>
        <v>0</v>
      </c>
      <c r="Y574" s="126">
        <f t="shared" si="152"/>
        <v>0</v>
      </c>
      <c r="Z574" s="126">
        <f t="shared" si="153"/>
        <v>0</v>
      </c>
      <c r="AA574" s="126">
        <f t="shared" si="154"/>
        <v>0</v>
      </c>
      <c r="AB574" s="126">
        <f t="shared" si="155"/>
        <v>1</v>
      </c>
      <c r="AC574" s="126">
        <f t="shared" si="156"/>
        <v>0</v>
      </c>
      <c r="AD574" s="126">
        <f t="shared" si="157"/>
        <v>0</v>
      </c>
      <c r="AE574" s="126">
        <f t="shared" si="158"/>
        <v>0</v>
      </c>
      <c r="AF574" s="125"/>
      <c r="AG574" s="125"/>
      <c r="AH574" s="125">
        <f t="shared" si="159"/>
        <v>1</v>
      </c>
      <c r="AI574" s="125">
        <f t="shared" si="160"/>
        <v>1</v>
      </c>
      <c r="AJ574" s="125" t="str">
        <f t="shared" si="161"/>
        <v>Correct</v>
      </c>
      <c r="AK574" s="125"/>
      <c r="AL574" s="115" t="s">
        <v>83</v>
      </c>
      <c r="AM574" s="115">
        <v>72</v>
      </c>
      <c r="AN574" s="115" t="s">
        <v>84</v>
      </c>
      <c r="AO574" s="115" t="s">
        <v>123</v>
      </c>
      <c r="AP574" s="115" t="s">
        <v>85</v>
      </c>
      <c r="AQ574" s="115" t="s">
        <v>86</v>
      </c>
      <c r="AR574" s="115" t="s">
        <v>87</v>
      </c>
      <c r="AS574" s="115" t="s">
        <v>96</v>
      </c>
      <c r="AT574" s="115" t="s">
        <v>102</v>
      </c>
      <c r="AU574" s="115" t="s">
        <v>106</v>
      </c>
      <c r="AV574" s="115" t="s">
        <v>91</v>
      </c>
      <c r="AW574" s="115" t="s">
        <v>86</v>
      </c>
    </row>
    <row r="575" spans="1:49">
      <c r="A575" s="115">
        <v>5584565513</v>
      </c>
      <c r="K575" s="115" t="s">
        <v>27</v>
      </c>
      <c r="N575" s="115" t="s">
        <v>30</v>
      </c>
      <c r="O575" s="125"/>
      <c r="P575" s="125">
        <f t="shared" si="144"/>
        <v>2</v>
      </c>
      <c r="Q575" s="130">
        <f t="shared" si="145"/>
        <v>1.5</v>
      </c>
      <c r="R575" s="125"/>
      <c r="S575" s="125">
        <f t="shared" si="146"/>
        <v>0</v>
      </c>
      <c r="T575" s="125">
        <f t="shared" si="147"/>
        <v>0</v>
      </c>
      <c r="U575" s="125">
        <f t="shared" si="148"/>
        <v>0</v>
      </c>
      <c r="V575" s="126">
        <f t="shared" si="149"/>
        <v>0</v>
      </c>
      <c r="W575" s="126">
        <f t="shared" si="150"/>
        <v>0</v>
      </c>
      <c r="X575" s="126">
        <f t="shared" si="151"/>
        <v>0</v>
      </c>
      <c r="Y575" s="126">
        <f t="shared" si="152"/>
        <v>0</v>
      </c>
      <c r="Z575" s="126">
        <f t="shared" si="153"/>
        <v>0</v>
      </c>
      <c r="AA575" s="126">
        <f t="shared" si="154"/>
        <v>0</v>
      </c>
      <c r="AB575" s="126">
        <f t="shared" si="155"/>
        <v>1</v>
      </c>
      <c r="AC575" s="126">
        <f t="shared" si="156"/>
        <v>0</v>
      </c>
      <c r="AD575" s="126">
        <f t="shared" si="157"/>
        <v>0</v>
      </c>
      <c r="AE575" s="126">
        <f t="shared" si="158"/>
        <v>1</v>
      </c>
      <c r="AF575" s="125"/>
      <c r="AG575" s="125"/>
      <c r="AH575" s="125">
        <f t="shared" si="159"/>
        <v>2</v>
      </c>
      <c r="AI575" s="125">
        <f t="shared" si="160"/>
        <v>2</v>
      </c>
      <c r="AJ575" s="125" t="str">
        <f t="shared" si="161"/>
        <v>Correct</v>
      </c>
      <c r="AK575" s="125"/>
      <c r="AL575" s="115" t="s">
        <v>83</v>
      </c>
      <c r="AM575" s="115">
        <v>34</v>
      </c>
      <c r="AN575" s="115" t="s">
        <v>181</v>
      </c>
      <c r="AO575" s="115" t="s">
        <v>429</v>
      </c>
      <c r="AP575" s="115" t="s">
        <v>85</v>
      </c>
      <c r="AQ575" s="115" t="s">
        <v>91</v>
      </c>
      <c r="AR575" s="115" t="s">
        <v>87</v>
      </c>
      <c r="AS575" s="115" t="s">
        <v>104</v>
      </c>
      <c r="AT575" s="115" t="s">
        <v>102</v>
      </c>
      <c r="AU575" s="115" t="s">
        <v>90</v>
      </c>
      <c r="AV575" s="115" t="s">
        <v>91</v>
      </c>
      <c r="AW575" s="115" t="s">
        <v>91</v>
      </c>
    </row>
    <row r="576" spans="1:49">
      <c r="A576" s="115">
        <v>5587028148</v>
      </c>
      <c r="G576" s="115" t="s">
        <v>23</v>
      </c>
      <c r="I576" s="115" t="s">
        <v>25</v>
      </c>
      <c r="J576" s="115" t="s">
        <v>26</v>
      </c>
      <c r="O576" s="125"/>
      <c r="P576" s="125">
        <f t="shared" si="144"/>
        <v>3</v>
      </c>
      <c r="Q576" s="130">
        <f t="shared" si="145"/>
        <v>1</v>
      </c>
      <c r="R576" s="125"/>
      <c r="S576" s="125">
        <f t="shared" si="146"/>
        <v>0</v>
      </c>
      <c r="T576" s="125">
        <f t="shared" si="147"/>
        <v>0</v>
      </c>
      <c r="U576" s="125">
        <f t="shared" si="148"/>
        <v>0</v>
      </c>
      <c r="V576" s="126">
        <f t="shared" si="149"/>
        <v>0</v>
      </c>
      <c r="W576" s="126">
        <f t="shared" si="150"/>
        <v>0</v>
      </c>
      <c r="X576" s="126">
        <f t="shared" si="151"/>
        <v>1</v>
      </c>
      <c r="Y576" s="126">
        <f t="shared" si="152"/>
        <v>0</v>
      </c>
      <c r="Z576" s="126">
        <f t="shared" si="153"/>
        <v>1</v>
      </c>
      <c r="AA576" s="126">
        <f t="shared" si="154"/>
        <v>1</v>
      </c>
      <c r="AB576" s="126">
        <f t="shared" si="155"/>
        <v>0</v>
      </c>
      <c r="AC576" s="126">
        <f t="shared" si="156"/>
        <v>0</v>
      </c>
      <c r="AD576" s="126">
        <f t="shared" si="157"/>
        <v>0</v>
      </c>
      <c r="AE576" s="126">
        <f t="shared" si="158"/>
        <v>0</v>
      </c>
      <c r="AF576" s="125"/>
      <c r="AG576" s="125"/>
      <c r="AH576" s="125">
        <f t="shared" si="159"/>
        <v>3</v>
      </c>
      <c r="AI576" s="125">
        <f t="shared" si="160"/>
        <v>3</v>
      </c>
      <c r="AJ576" s="125" t="str">
        <f t="shared" si="161"/>
        <v>Correct</v>
      </c>
      <c r="AK576" s="125"/>
      <c r="AL576" s="115" t="s">
        <v>83</v>
      </c>
      <c r="AM576" s="115">
        <v>61</v>
      </c>
      <c r="AN576" s="115" t="s">
        <v>181</v>
      </c>
      <c r="AO576" s="115" t="s">
        <v>190</v>
      </c>
      <c r="AP576" s="115" t="s">
        <v>85</v>
      </c>
      <c r="AQ576" s="115" t="s">
        <v>86</v>
      </c>
      <c r="AR576" s="115" t="s">
        <v>87</v>
      </c>
      <c r="AS576" s="115" t="s">
        <v>93</v>
      </c>
      <c r="AT576" s="115" t="s">
        <v>89</v>
      </c>
      <c r="AU576" s="115" t="s">
        <v>90</v>
      </c>
      <c r="AV576" s="115" t="s">
        <v>91</v>
      </c>
      <c r="AW576" s="115" t="s">
        <v>91</v>
      </c>
    </row>
    <row r="577" spans="1:49">
      <c r="A577" s="115">
        <v>5586909887</v>
      </c>
      <c r="C577" s="115" t="s">
        <v>19</v>
      </c>
      <c r="D577" s="115" t="s">
        <v>20</v>
      </c>
      <c r="J577" s="115" t="s">
        <v>26</v>
      </c>
      <c r="O577" s="125"/>
      <c r="P577" s="125">
        <f t="shared" si="144"/>
        <v>3</v>
      </c>
      <c r="Q577" s="130">
        <f t="shared" si="145"/>
        <v>1</v>
      </c>
      <c r="R577" s="125"/>
      <c r="S577" s="125">
        <f t="shared" si="146"/>
        <v>0</v>
      </c>
      <c r="T577" s="125">
        <f t="shared" si="147"/>
        <v>1</v>
      </c>
      <c r="U577" s="125">
        <f t="shared" si="148"/>
        <v>1</v>
      </c>
      <c r="V577" s="126">
        <f t="shared" si="149"/>
        <v>0</v>
      </c>
      <c r="W577" s="126">
        <f t="shared" si="150"/>
        <v>0</v>
      </c>
      <c r="X577" s="126">
        <f t="shared" si="151"/>
        <v>0</v>
      </c>
      <c r="Y577" s="126">
        <f t="shared" si="152"/>
        <v>0</v>
      </c>
      <c r="Z577" s="126">
        <f t="shared" si="153"/>
        <v>0</v>
      </c>
      <c r="AA577" s="126">
        <f t="shared" si="154"/>
        <v>1</v>
      </c>
      <c r="AB577" s="126">
        <f t="shared" si="155"/>
        <v>0</v>
      </c>
      <c r="AC577" s="126">
        <f t="shared" si="156"/>
        <v>0</v>
      </c>
      <c r="AD577" s="126">
        <f t="shared" si="157"/>
        <v>0</v>
      </c>
      <c r="AE577" s="126">
        <f t="shared" si="158"/>
        <v>0</v>
      </c>
      <c r="AF577" s="125"/>
      <c r="AG577" s="125"/>
      <c r="AH577" s="125">
        <f t="shared" si="159"/>
        <v>3</v>
      </c>
      <c r="AI577" s="125">
        <f t="shared" si="160"/>
        <v>3</v>
      </c>
      <c r="AJ577" s="125" t="str">
        <f t="shared" si="161"/>
        <v>Correct</v>
      </c>
      <c r="AK577" s="125"/>
      <c r="AL577" s="115" t="s">
        <v>83</v>
      </c>
      <c r="AM577" s="115">
        <v>47</v>
      </c>
      <c r="AN577" s="115" t="s">
        <v>181</v>
      </c>
      <c r="AO577" s="115" t="s">
        <v>426</v>
      </c>
      <c r="AP577" s="115" t="s">
        <v>85</v>
      </c>
      <c r="AQ577" s="115" t="s">
        <v>91</v>
      </c>
      <c r="AR577" s="115" t="s">
        <v>137</v>
      </c>
      <c r="AS577" s="115" t="s">
        <v>101</v>
      </c>
      <c r="AT577" s="115" t="s">
        <v>109</v>
      </c>
      <c r="AU577" s="115" t="s">
        <v>90</v>
      </c>
      <c r="AV577" s="115" t="s">
        <v>91</v>
      </c>
      <c r="AW577" s="115" t="s">
        <v>91</v>
      </c>
    </row>
    <row r="578" spans="1:49">
      <c r="A578" s="115">
        <v>5584406091</v>
      </c>
      <c r="B578" s="115" t="s">
        <v>18</v>
      </c>
      <c r="J578" s="115" t="s">
        <v>26</v>
      </c>
      <c r="N578" s="115" t="s">
        <v>30</v>
      </c>
      <c r="O578" s="125"/>
      <c r="P578" s="125">
        <f t="shared" ref="P578:P641" si="162">COUNTA(B578:N578)</f>
        <v>3</v>
      </c>
      <c r="Q578" s="130">
        <f t="shared" ref="Q578:Q641" si="163">3/P578</f>
        <v>1</v>
      </c>
      <c r="R578" s="125"/>
      <c r="S578" s="125">
        <f t="shared" ref="S578:S641" si="164">IF($P578&lt;3,IF($B578=$B$1,1,0),IF($B578=$B$1,$Q578,0))</f>
        <v>1</v>
      </c>
      <c r="T578" s="125">
        <f t="shared" ref="T578:T641" si="165">IF($P578&lt;3,IF($C578=$C$1,1,0),IF($C578=$C$1,$Q578,0))</f>
        <v>0</v>
      </c>
      <c r="U578" s="125">
        <f t="shared" ref="U578:U641" si="166">IF($P578&lt;3,IF($D578=$D$1,1,0),IF($D578=$D$1,$Q578,0))</f>
        <v>0</v>
      </c>
      <c r="V578" s="126">
        <f t="shared" ref="V578:V641" si="167">IF($P578&lt;3,IF($E578=$E$1,1,0),IF($E578=$E$1,$Q578,0))</f>
        <v>0</v>
      </c>
      <c r="W578" s="126">
        <f t="shared" ref="W578:W641" si="168">IF($P578&lt;3,IF($F578=$F$1,1,0),IF($F578=$F$1,$Q578,0))</f>
        <v>0</v>
      </c>
      <c r="X578" s="126">
        <f t="shared" ref="X578:X641" si="169">IF($P578&lt;3,IF($G578=$G$1,1,0),IF($G578=$G$1,$Q578,0))</f>
        <v>0</v>
      </c>
      <c r="Y578" s="126">
        <f t="shared" ref="Y578:Y641" si="170">IF($P578&lt;3,IF($H578=$H$1,1,0),IF($H578=$H$1,$Q578,0))</f>
        <v>0</v>
      </c>
      <c r="Z578" s="126">
        <f t="shared" ref="Z578:Z641" si="171">IF($P578&lt;3,IF($I578=$I$1,1,0),IF($I578=$I$1,$Q578,0))</f>
        <v>0</v>
      </c>
      <c r="AA578" s="126">
        <f t="shared" ref="AA578:AA641" si="172">IF($P578&lt;3,IF($J578=$J$1,1,0),IF($J578=$J$1,$Q578,0))</f>
        <v>1</v>
      </c>
      <c r="AB578" s="126">
        <f t="shared" ref="AB578:AB641" si="173">IF($P578&lt;3,IF($K578=$K$1,1,0),IF($K578=$K$1,$Q578,0))</f>
        <v>0</v>
      </c>
      <c r="AC578" s="126">
        <f t="shared" ref="AC578:AC641" si="174">IF($P578&lt;3,IF($L578=$L$1,1,0),IF($L578=$L$1,$Q578,0))</f>
        <v>0</v>
      </c>
      <c r="AD578" s="126">
        <f t="shared" ref="AD578:AD641" si="175">IF($P578&lt;3,IF($M578=$M$1,1,0),IF($M578=$M$1,$Q578,0))</f>
        <v>0</v>
      </c>
      <c r="AE578" s="126">
        <f t="shared" ref="AE578:AE641" si="176">IF($P578&lt;3,IF($N578=$N$1,1,0),IF($N578=$N$1,$Q578,0))</f>
        <v>1</v>
      </c>
      <c r="AF578" s="125"/>
      <c r="AG578" s="125"/>
      <c r="AH578" s="125">
        <f t="shared" ref="AH578:AH641" si="177">SUM(S578:AE578)</f>
        <v>3</v>
      </c>
      <c r="AI578" s="125">
        <f t="shared" ref="AI578:AI641" si="178">P578</f>
        <v>3</v>
      </c>
      <c r="AJ578" s="125" t="str">
        <f t="shared" ref="AJ578:AJ641" si="179">IF(AH578=AI578,"Correct",IF(AH578=3,"Correct","Wrong"))</f>
        <v>Correct</v>
      </c>
      <c r="AK578" s="125"/>
      <c r="AL578" s="115" t="s">
        <v>83</v>
      </c>
      <c r="AM578" s="115">
        <v>42</v>
      </c>
      <c r="AN578" s="115" t="s">
        <v>181</v>
      </c>
      <c r="AO578" s="115" t="s">
        <v>218</v>
      </c>
      <c r="AP578" s="115" t="s">
        <v>85</v>
      </c>
      <c r="AQ578" s="115" t="s">
        <v>86</v>
      </c>
      <c r="AR578" s="115" t="s">
        <v>87</v>
      </c>
      <c r="AS578" s="115" t="s">
        <v>101</v>
      </c>
      <c r="AT578" s="115" t="s">
        <v>111</v>
      </c>
      <c r="AU578" s="115" t="s">
        <v>90</v>
      </c>
      <c r="AV578" s="115" t="s">
        <v>91</v>
      </c>
      <c r="AW578" s="115" t="s">
        <v>91</v>
      </c>
    </row>
    <row r="579" spans="1:49">
      <c r="A579" s="115">
        <v>7010994591</v>
      </c>
      <c r="E579" s="115" t="s">
        <v>21</v>
      </c>
      <c r="G579" s="115" t="s">
        <v>23</v>
      </c>
      <c r="I579" s="115" t="s">
        <v>25</v>
      </c>
      <c r="O579" s="125"/>
      <c r="P579" s="125">
        <f t="shared" si="162"/>
        <v>3</v>
      </c>
      <c r="Q579" s="130">
        <f t="shared" si="163"/>
        <v>1</v>
      </c>
      <c r="R579" s="125"/>
      <c r="S579" s="125">
        <f t="shared" si="164"/>
        <v>0</v>
      </c>
      <c r="T579" s="125">
        <f t="shared" si="165"/>
        <v>0</v>
      </c>
      <c r="U579" s="125">
        <f t="shared" si="166"/>
        <v>0</v>
      </c>
      <c r="V579" s="126">
        <f t="shared" si="167"/>
        <v>1</v>
      </c>
      <c r="W579" s="126">
        <f t="shared" si="168"/>
        <v>0</v>
      </c>
      <c r="X579" s="126">
        <f t="shared" si="169"/>
        <v>1</v>
      </c>
      <c r="Y579" s="126">
        <f t="shared" si="170"/>
        <v>0</v>
      </c>
      <c r="Z579" s="126">
        <f t="shared" si="171"/>
        <v>1</v>
      </c>
      <c r="AA579" s="126">
        <f t="shared" si="172"/>
        <v>0</v>
      </c>
      <c r="AB579" s="126">
        <f t="shared" si="173"/>
        <v>0</v>
      </c>
      <c r="AC579" s="126">
        <f t="shared" si="174"/>
        <v>0</v>
      </c>
      <c r="AD579" s="126">
        <f t="shared" si="175"/>
        <v>0</v>
      </c>
      <c r="AE579" s="126">
        <f t="shared" si="176"/>
        <v>0</v>
      </c>
      <c r="AF579" s="125"/>
      <c r="AG579" s="125"/>
      <c r="AH579" s="125">
        <f t="shared" si="177"/>
        <v>3</v>
      </c>
      <c r="AI579" s="125">
        <f t="shared" si="178"/>
        <v>3</v>
      </c>
      <c r="AJ579" s="125" t="str">
        <f t="shared" si="179"/>
        <v>Correct</v>
      </c>
      <c r="AK579" s="125"/>
      <c r="AL579" s="115" t="s">
        <v>99</v>
      </c>
      <c r="AM579" s="115">
        <v>72</v>
      </c>
      <c r="AN579" s="115" t="s">
        <v>84</v>
      </c>
      <c r="AO579" s="115" t="s">
        <v>123</v>
      </c>
      <c r="AP579" s="115" t="s">
        <v>85</v>
      </c>
      <c r="AR579" s="115" t="s">
        <v>87</v>
      </c>
      <c r="AT579" s="115" t="s">
        <v>89</v>
      </c>
      <c r="AU579" s="115" t="s">
        <v>106</v>
      </c>
      <c r="AV579" s="115" t="s">
        <v>91</v>
      </c>
      <c r="AW579" s="115" t="s">
        <v>86</v>
      </c>
    </row>
    <row r="580" spans="1:49">
      <c r="A580" s="115">
        <v>6985475347</v>
      </c>
      <c r="C580" s="115" t="s">
        <v>19</v>
      </c>
      <c r="I580" s="115" t="s">
        <v>25</v>
      </c>
      <c r="O580" s="125"/>
      <c r="P580" s="125">
        <f t="shared" si="162"/>
        <v>2</v>
      </c>
      <c r="Q580" s="130">
        <f t="shared" si="163"/>
        <v>1.5</v>
      </c>
      <c r="R580" s="125"/>
      <c r="S580" s="125">
        <f t="shared" si="164"/>
        <v>0</v>
      </c>
      <c r="T580" s="125">
        <f t="shared" si="165"/>
        <v>1</v>
      </c>
      <c r="U580" s="125">
        <f t="shared" si="166"/>
        <v>0</v>
      </c>
      <c r="V580" s="126">
        <f t="shared" si="167"/>
        <v>0</v>
      </c>
      <c r="W580" s="126">
        <f t="shared" si="168"/>
        <v>0</v>
      </c>
      <c r="X580" s="126">
        <f t="shared" si="169"/>
        <v>0</v>
      </c>
      <c r="Y580" s="126">
        <f t="shared" si="170"/>
        <v>0</v>
      </c>
      <c r="Z580" s="126">
        <f t="shared" si="171"/>
        <v>1</v>
      </c>
      <c r="AA580" s="126">
        <f t="shared" si="172"/>
        <v>0</v>
      </c>
      <c r="AB580" s="126">
        <f t="shared" si="173"/>
        <v>0</v>
      </c>
      <c r="AC580" s="126">
        <f t="shared" si="174"/>
        <v>0</v>
      </c>
      <c r="AD580" s="126">
        <f t="shared" si="175"/>
        <v>0</v>
      </c>
      <c r="AE580" s="126">
        <f t="shared" si="176"/>
        <v>0</v>
      </c>
      <c r="AF580" s="125"/>
      <c r="AG580" s="125"/>
      <c r="AH580" s="125">
        <f t="shared" si="177"/>
        <v>2</v>
      </c>
      <c r="AI580" s="125">
        <f t="shared" si="178"/>
        <v>2</v>
      </c>
      <c r="AJ580" s="125" t="str">
        <f t="shared" si="179"/>
        <v>Correct</v>
      </c>
      <c r="AK580" s="125"/>
      <c r="AL580" s="115" t="s">
        <v>83</v>
      </c>
      <c r="AM580" s="115">
        <v>57</v>
      </c>
      <c r="AN580" s="115" t="s">
        <v>181</v>
      </c>
      <c r="AP580" s="115" t="s">
        <v>85</v>
      </c>
      <c r="AQ580" s="115" t="s">
        <v>86</v>
      </c>
      <c r="AS580" s="115" t="s">
        <v>93</v>
      </c>
      <c r="AT580" s="115" t="s">
        <v>89</v>
      </c>
      <c r="AW580" s="115" t="s">
        <v>86</v>
      </c>
    </row>
    <row r="581" spans="1:49">
      <c r="A581" s="115">
        <v>5586714913</v>
      </c>
      <c r="G581" s="115" t="s">
        <v>23</v>
      </c>
      <c r="H581" s="115" t="s">
        <v>24</v>
      </c>
      <c r="I581" s="115" t="s">
        <v>25</v>
      </c>
      <c r="O581" s="125"/>
      <c r="P581" s="125">
        <f t="shared" si="162"/>
        <v>3</v>
      </c>
      <c r="Q581" s="130">
        <f t="shared" si="163"/>
        <v>1</v>
      </c>
      <c r="R581" s="125"/>
      <c r="S581" s="125">
        <f t="shared" si="164"/>
        <v>0</v>
      </c>
      <c r="T581" s="125">
        <f t="shared" si="165"/>
        <v>0</v>
      </c>
      <c r="U581" s="125">
        <f t="shared" si="166"/>
        <v>0</v>
      </c>
      <c r="V581" s="126">
        <f t="shared" si="167"/>
        <v>0</v>
      </c>
      <c r="W581" s="126">
        <f t="shared" si="168"/>
        <v>0</v>
      </c>
      <c r="X581" s="126">
        <f t="shared" si="169"/>
        <v>1</v>
      </c>
      <c r="Y581" s="126">
        <f t="shared" si="170"/>
        <v>1</v>
      </c>
      <c r="Z581" s="126">
        <f t="shared" si="171"/>
        <v>1</v>
      </c>
      <c r="AA581" s="126">
        <f t="shared" si="172"/>
        <v>0</v>
      </c>
      <c r="AB581" s="126">
        <f t="shared" si="173"/>
        <v>0</v>
      </c>
      <c r="AC581" s="126">
        <f t="shared" si="174"/>
        <v>0</v>
      </c>
      <c r="AD581" s="126">
        <f t="shared" si="175"/>
        <v>0</v>
      </c>
      <c r="AE581" s="126">
        <f t="shared" si="176"/>
        <v>0</v>
      </c>
      <c r="AF581" s="125"/>
      <c r="AG581" s="125"/>
      <c r="AH581" s="125">
        <f t="shared" si="177"/>
        <v>3</v>
      </c>
      <c r="AI581" s="125">
        <f t="shared" si="178"/>
        <v>3</v>
      </c>
      <c r="AJ581" s="125" t="str">
        <f t="shared" si="179"/>
        <v>Correct</v>
      </c>
      <c r="AK581" s="125"/>
      <c r="AL581" s="115" t="s">
        <v>83</v>
      </c>
      <c r="AM581" s="115">
        <v>41</v>
      </c>
      <c r="AN581" s="115" t="s">
        <v>181</v>
      </c>
      <c r="AO581" s="115" t="s">
        <v>230</v>
      </c>
      <c r="AP581" s="115" t="s">
        <v>85</v>
      </c>
      <c r="AQ581" s="115" t="s">
        <v>86</v>
      </c>
      <c r="AR581" s="115" t="s">
        <v>87</v>
      </c>
      <c r="AS581" s="115" t="s">
        <v>88</v>
      </c>
      <c r="AT581" s="115" t="s">
        <v>120</v>
      </c>
      <c r="AU581" s="115" t="s">
        <v>90</v>
      </c>
      <c r="AV581" s="115" t="s">
        <v>91</v>
      </c>
      <c r="AW581" s="115" t="s">
        <v>91</v>
      </c>
    </row>
    <row r="582" spans="1:49">
      <c r="A582" s="115">
        <v>6982455597</v>
      </c>
      <c r="I582" s="115" t="s">
        <v>25</v>
      </c>
      <c r="L582" s="115" t="s">
        <v>28</v>
      </c>
      <c r="N582" s="115" t="s">
        <v>30</v>
      </c>
      <c r="O582" s="125"/>
      <c r="P582" s="125">
        <f t="shared" si="162"/>
        <v>3</v>
      </c>
      <c r="Q582" s="130">
        <f t="shared" si="163"/>
        <v>1</v>
      </c>
      <c r="R582" s="125"/>
      <c r="S582" s="125">
        <f t="shared" si="164"/>
        <v>0</v>
      </c>
      <c r="T582" s="125">
        <f t="shared" si="165"/>
        <v>0</v>
      </c>
      <c r="U582" s="125">
        <f t="shared" si="166"/>
        <v>0</v>
      </c>
      <c r="V582" s="126">
        <f t="shared" si="167"/>
        <v>0</v>
      </c>
      <c r="W582" s="126">
        <f t="shared" si="168"/>
        <v>0</v>
      </c>
      <c r="X582" s="126">
        <f t="shared" si="169"/>
        <v>0</v>
      </c>
      <c r="Y582" s="126">
        <f t="shared" si="170"/>
        <v>0</v>
      </c>
      <c r="Z582" s="126">
        <f t="shared" si="171"/>
        <v>1</v>
      </c>
      <c r="AA582" s="126">
        <f t="shared" si="172"/>
        <v>0</v>
      </c>
      <c r="AB582" s="126">
        <f t="shared" si="173"/>
        <v>0</v>
      </c>
      <c r="AC582" s="126">
        <f t="shared" si="174"/>
        <v>1</v>
      </c>
      <c r="AD582" s="126">
        <f t="shared" si="175"/>
        <v>0</v>
      </c>
      <c r="AE582" s="126">
        <f t="shared" si="176"/>
        <v>1</v>
      </c>
      <c r="AF582" s="125"/>
      <c r="AG582" s="125"/>
      <c r="AH582" s="125">
        <f t="shared" si="177"/>
        <v>3</v>
      </c>
      <c r="AI582" s="125">
        <f t="shared" si="178"/>
        <v>3</v>
      </c>
      <c r="AJ582" s="125" t="str">
        <f t="shared" si="179"/>
        <v>Correct</v>
      </c>
      <c r="AK582" s="125"/>
      <c r="AL582" s="115" t="s">
        <v>83</v>
      </c>
      <c r="AM582" s="115">
        <v>52</v>
      </c>
      <c r="AN582" s="115" t="s">
        <v>181</v>
      </c>
      <c r="AO582" s="115" t="s">
        <v>196</v>
      </c>
      <c r="AP582" s="115" t="s">
        <v>85</v>
      </c>
      <c r="AQ582" s="115" t="s">
        <v>86</v>
      </c>
      <c r="AR582" s="115" t="s">
        <v>87</v>
      </c>
      <c r="AS582" s="115" t="s">
        <v>101</v>
      </c>
      <c r="AT582" s="115" t="s">
        <v>94</v>
      </c>
      <c r="AU582" s="115" t="s">
        <v>90</v>
      </c>
      <c r="AV582" s="115" t="s">
        <v>91</v>
      </c>
      <c r="AW582" s="115" t="s">
        <v>91</v>
      </c>
    </row>
    <row r="583" spans="1:49">
      <c r="A583" s="115">
        <v>5584904294</v>
      </c>
      <c r="I583" s="115" t="s">
        <v>25</v>
      </c>
      <c r="O583" s="125"/>
      <c r="P583" s="125">
        <f t="shared" si="162"/>
        <v>1</v>
      </c>
      <c r="Q583" s="130">
        <f t="shared" si="163"/>
        <v>3</v>
      </c>
      <c r="R583" s="125"/>
      <c r="S583" s="125">
        <f t="shared" si="164"/>
        <v>0</v>
      </c>
      <c r="T583" s="125">
        <f t="shared" si="165"/>
        <v>0</v>
      </c>
      <c r="U583" s="125">
        <f t="shared" si="166"/>
        <v>0</v>
      </c>
      <c r="V583" s="126">
        <f t="shared" si="167"/>
        <v>0</v>
      </c>
      <c r="W583" s="126">
        <f t="shared" si="168"/>
        <v>0</v>
      </c>
      <c r="X583" s="126">
        <f t="shared" si="169"/>
        <v>0</v>
      </c>
      <c r="Y583" s="126">
        <f t="shared" si="170"/>
        <v>0</v>
      </c>
      <c r="Z583" s="126">
        <f t="shared" si="171"/>
        <v>1</v>
      </c>
      <c r="AA583" s="126">
        <f t="shared" si="172"/>
        <v>0</v>
      </c>
      <c r="AB583" s="126">
        <f t="shared" si="173"/>
        <v>0</v>
      </c>
      <c r="AC583" s="126">
        <f t="shared" si="174"/>
        <v>0</v>
      </c>
      <c r="AD583" s="126">
        <f t="shared" si="175"/>
        <v>0</v>
      </c>
      <c r="AE583" s="126">
        <f t="shared" si="176"/>
        <v>0</v>
      </c>
      <c r="AF583" s="125"/>
      <c r="AG583" s="125"/>
      <c r="AH583" s="125">
        <f t="shared" si="177"/>
        <v>1</v>
      </c>
      <c r="AI583" s="125">
        <f t="shared" si="178"/>
        <v>1</v>
      </c>
      <c r="AJ583" s="125" t="str">
        <f t="shared" si="179"/>
        <v>Correct</v>
      </c>
      <c r="AK583" s="125"/>
      <c r="AL583" s="115" t="s">
        <v>83</v>
      </c>
      <c r="AM583" s="115">
        <v>24</v>
      </c>
      <c r="AN583" s="115" t="s">
        <v>181</v>
      </c>
      <c r="AO583" s="115" t="s">
        <v>228</v>
      </c>
      <c r="AP583" s="115" t="s">
        <v>97</v>
      </c>
      <c r="AQ583" s="115" t="s">
        <v>86</v>
      </c>
      <c r="AR583" s="115" t="s">
        <v>87</v>
      </c>
      <c r="AS583" s="115" t="s">
        <v>96</v>
      </c>
      <c r="AT583" s="115" t="s">
        <v>94</v>
      </c>
      <c r="AU583" s="115" t="s">
        <v>90</v>
      </c>
      <c r="AV583" s="115" t="s">
        <v>91</v>
      </c>
      <c r="AW583" s="115" t="s">
        <v>91</v>
      </c>
    </row>
    <row r="584" spans="1:49">
      <c r="A584" s="115">
        <v>6982466165</v>
      </c>
      <c r="B584" s="115" t="s">
        <v>18</v>
      </c>
      <c r="D584" s="115" t="s">
        <v>20</v>
      </c>
      <c r="M584" s="115" t="s">
        <v>29</v>
      </c>
      <c r="O584" s="125"/>
      <c r="P584" s="125">
        <f t="shared" si="162"/>
        <v>3</v>
      </c>
      <c r="Q584" s="130">
        <f t="shared" si="163"/>
        <v>1</v>
      </c>
      <c r="R584" s="125"/>
      <c r="S584" s="125">
        <f t="shared" si="164"/>
        <v>1</v>
      </c>
      <c r="T584" s="125">
        <f t="shared" si="165"/>
        <v>0</v>
      </c>
      <c r="U584" s="125">
        <f t="shared" si="166"/>
        <v>1</v>
      </c>
      <c r="V584" s="126">
        <f t="shared" si="167"/>
        <v>0</v>
      </c>
      <c r="W584" s="126">
        <f t="shared" si="168"/>
        <v>0</v>
      </c>
      <c r="X584" s="126">
        <f t="shared" si="169"/>
        <v>0</v>
      </c>
      <c r="Y584" s="126">
        <f t="shared" si="170"/>
        <v>0</v>
      </c>
      <c r="Z584" s="126">
        <f t="shared" si="171"/>
        <v>0</v>
      </c>
      <c r="AA584" s="126">
        <f t="shared" si="172"/>
        <v>0</v>
      </c>
      <c r="AB584" s="126">
        <f t="shared" si="173"/>
        <v>0</v>
      </c>
      <c r="AC584" s="126">
        <f t="shared" si="174"/>
        <v>0</v>
      </c>
      <c r="AD584" s="126">
        <f t="shared" si="175"/>
        <v>1</v>
      </c>
      <c r="AE584" s="126">
        <f t="shared" si="176"/>
        <v>0</v>
      </c>
      <c r="AF584" s="125"/>
      <c r="AG584" s="125"/>
      <c r="AH584" s="125">
        <f t="shared" si="177"/>
        <v>3</v>
      </c>
      <c r="AI584" s="125">
        <f t="shared" si="178"/>
        <v>3</v>
      </c>
      <c r="AJ584" s="125" t="str">
        <f t="shared" si="179"/>
        <v>Correct</v>
      </c>
      <c r="AK584" s="125"/>
      <c r="AL584" s="115" t="s">
        <v>83</v>
      </c>
      <c r="AM584" s="115">
        <v>55</v>
      </c>
      <c r="AN584" s="115" t="s">
        <v>181</v>
      </c>
      <c r="AO584" s="115" t="s">
        <v>215</v>
      </c>
      <c r="AQ584" s="115" t="s">
        <v>91</v>
      </c>
      <c r="AR584" s="115" t="s">
        <v>108</v>
      </c>
      <c r="AS584" s="115" t="s">
        <v>101</v>
      </c>
      <c r="AT584" s="115" t="s">
        <v>120</v>
      </c>
      <c r="AU584" s="115" t="s">
        <v>103</v>
      </c>
      <c r="AV584" s="115" t="s">
        <v>91</v>
      </c>
      <c r="AW584" s="115" t="s">
        <v>91</v>
      </c>
    </row>
    <row r="585" spans="1:49">
      <c r="A585" s="115">
        <v>6985717909</v>
      </c>
      <c r="N585" s="115" t="s">
        <v>30</v>
      </c>
      <c r="O585" s="125"/>
      <c r="P585" s="125">
        <f t="shared" si="162"/>
        <v>1</v>
      </c>
      <c r="Q585" s="130">
        <f t="shared" si="163"/>
        <v>3</v>
      </c>
      <c r="R585" s="125"/>
      <c r="S585" s="125">
        <f t="shared" si="164"/>
        <v>0</v>
      </c>
      <c r="T585" s="125">
        <f t="shared" si="165"/>
        <v>0</v>
      </c>
      <c r="U585" s="125">
        <f t="shared" si="166"/>
        <v>0</v>
      </c>
      <c r="V585" s="126">
        <f t="shared" si="167"/>
        <v>0</v>
      </c>
      <c r="W585" s="126">
        <f t="shared" si="168"/>
        <v>0</v>
      </c>
      <c r="X585" s="126">
        <f t="shared" si="169"/>
        <v>0</v>
      </c>
      <c r="Y585" s="126">
        <f t="shared" si="170"/>
        <v>0</v>
      </c>
      <c r="Z585" s="126">
        <f t="shared" si="171"/>
        <v>0</v>
      </c>
      <c r="AA585" s="126">
        <f t="shared" si="172"/>
        <v>0</v>
      </c>
      <c r="AB585" s="126">
        <f t="shared" si="173"/>
        <v>0</v>
      </c>
      <c r="AC585" s="126">
        <f t="shared" si="174"/>
        <v>0</v>
      </c>
      <c r="AD585" s="126">
        <f t="shared" si="175"/>
        <v>0</v>
      </c>
      <c r="AE585" s="126">
        <f t="shared" si="176"/>
        <v>1</v>
      </c>
      <c r="AF585" s="125"/>
      <c r="AG585" s="125"/>
      <c r="AH585" s="125">
        <f t="shared" si="177"/>
        <v>1</v>
      </c>
      <c r="AI585" s="125">
        <f t="shared" si="178"/>
        <v>1</v>
      </c>
      <c r="AJ585" s="125" t="str">
        <f t="shared" si="179"/>
        <v>Correct</v>
      </c>
      <c r="AK585" s="125"/>
      <c r="AL585" s="115" t="s">
        <v>99</v>
      </c>
      <c r="AM585" s="115">
        <v>25</v>
      </c>
      <c r="AN585" s="115" t="s">
        <v>181</v>
      </c>
      <c r="AO585" s="115" t="s">
        <v>193</v>
      </c>
      <c r="AP585" s="115" t="s">
        <v>85</v>
      </c>
      <c r="AQ585" s="115" t="s">
        <v>86</v>
      </c>
      <c r="AR585" s="115" t="s">
        <v>87</v>
      </c>
      <c r="AS585" s="115" t="s">
        <v>88</v>
      </c>
      <c r="AT585" s="115" t="s">
        <v>94</v>
      </c>
      <c r="AU585" s="115" t="s">
        <v>90</v>
      </c>
      <c r="AV585" s="115" t="s">
        <v>91</v>
      </c>
      <c r="AW585" s="115" t="s">
        <v>91</v>
      </c>
    </row>
    <row r="586" spans="1:49">
      <c r="A586" s="115">
        <v>7020563668</v>
      </c>
      <c r="O586" s="125"/>
      <c r="P586" s="125">
        <f t="shared" si="162"/>
        <v>0</v>
      </c>
      <c r="Q586" s="130" t="e">
        <f t="shared" si="163"/>
        <v>#DIV/0!</v>
      </c>
      <c r="R586" s="125"/>
      <c r="S586" s="125">
        <f t="shared" si="164"/>
        <v>0</v>
      </c>
      <c r="T586" s="125">
        <f t="shared" si="165"/>
        <v>0</v>
      </c>
      <c r="U586" s="125">
        <f t="shared" si="166"/>
        <v>0</v>
      </c>
      <c r="V586" s="126">
        <f t="shared" si="167"/>
        <v>0</v>
      </c>
      <c r="W586" s="126">
        <f t="shared" si="168"/>
        <v>0</v>
      </c>
      <c r="X586" s="126">
        <f t="shared" si="169"/>
        <v>0</v>
      </c>
      <c r="Y586" s="126">
        <f t="shared" si="170"/>
        <v>0</v>
      </c>
      <c r="Z586" s="126">
        <f t="shared" si="171"/>
        <v>0</v>
      </c>
      <c r="AA586" s="126">
        <f t="shared" si="172"/>
        <v>0</v>
      </c>
      <c r="AB586" s="126">
        <f t="shared" si="173"/>
        <v>0</v>
      </c>
      <c r="AC586" s="126">
        <f t="shared" si="174"/>
        <v>0</v>
      </c>
      <c r="AD586" s="126">
        <f t="shared" si="175"/>
        <v>0</v>
      </c>
      <c r="AE586" s="126">
        <f t="shared" si="176"/>
        <v>0</v>
      </c>
      <c r="AF586" s="125"/>
      <c r="AG586" s="125"/>
      <c r="AH586" s="125">
        <f t="shared" si="177"/>
        <v>0</v>
      </c>
      <c r="AI586" s="125">
        <f t="shared" si="178"/>
        <v>0</v>
      </c>
      <c r="AJ586" s="125" t="str">
        <f t="shared" si="179"/>
        <v>Correct</v>
      </c>
      <c r="AK586" s="125"/>
      <c r="AL586" s="115" t="s">
        <v>99</v>
      </c>
      <c r="AM586" s="115">
        <v>46</v>
      </c>
      <c r="AN586" s="115" t="s">
        <v>181</v>
      </c>
      <c r="AO586" s="115" t="s">
        <v>198</v>
      </c>
      <c r="AP586" s="115" t="s">
        <v>85</v>
      </c>
      <c r="AQ586" s="115" t="s">
        <v>86</v>
      </c>
      <c r="AR586" s="115" t="s">
        <v>87</v>
      </c>
      <c r="AS586" s="115" t="s">
        <v>88</v>
      </c>
      <c r="AT586" s="115" t="s">
        <v>120</v>
      </c>
      <c r="AU586" s="115" t="s">
        <v>90</v>
      </c>
      <c r="AV586" s="115" t="s">
        <v>91</v>
      </c>
      <c r="AW586" s="115" t="s">
        <v>91</v>
      </c>
    </row>
    <row r="587" spans="1:49">
      <c r="A587" s="115">
        <v>5586742409</v>
      </c>
      <c r="E587" s="115" t="s">
        <v>21</v>
      </c>
      <c r="G587" s="115" t="s">
        <v>23</v>
      </c>
      <c r="I587" s="115" t="s">
        <v>25</v>
      </c>
      <c r="O587" s="125"/>
      <c r="P587" s="125">
        <f t="shared" si="162"/>
        <v>3</v>
      </c>
      <c r="Q587" s="130">
        <f t="shared" si="163"/>
        <v>1</v>
      </c>
      <c r="R587" s="125"/>
      <c r="S587" s="125">
        <f t="shared" si="164"/>
        <v>0</v>
      </c>
      <c r="T587" s="125">
        <f t="shared" si="165"/>
        <v>0</v>
      </c>
      <c r="U587" s="125">
        <f t="shared" si="166"/>
        <v>0</v>
      </c>
      <c r="V587" s="126">
        <f t="shared" si="167"/>
        <v>1</v>
      </c>
      <c r="W587" s="126">
        <f t="shared" si="168"/>
        <v>0</v>
      </c>
      <c r="X587" s="126">
        <f t="shared" si="169"/>
        <v>1</v>
      </c>
      <c r="Y587" s="126">
        <f t="shared" si="170"/>
        <v>0</v>
      </c>
      <c r="Z587" s="126">
        <f t="shared" si="171"/>
        <v>1</v>
      </c>
      <c r="AA587" s="126">
        <f t="shared" si="172"/>
        <v>0</v>
      </c>
      <c r="AB587" s="126">
        <f t="shared" si="173"/>
        <v>0</v>
      </c>
      <c r="AC587" s="126">
        <f t="shared" si="174"/>
        <v>0</v>
      </c>
      <c r="AD587" s="126">
        <f t="shared" si="175"/>
        <v>0</v>
      </c>
      <c r="AE587" s="126">
        <f t="shared" si="176"/>
        <v>0</v>
      </c>
      <c r="AF587" s="125"/>
      <c r="AG587" s="125"/>
      <c r="AH587" s="125">
        <f t="shared" si="177"/>
        <v>3</v>
      </c>
      <c r="AI587" s="125">
        <f t="shared" si="178"/>
        <v>3</v>
      </c>
      <c r="AJ587" s="125" t="str">
        <f t="shared" si="179"/>
        <v>Correct</v>
      </c>
      <c r="AK587" s="125"/>
      <c r="AL587" s="115" t="s">
        <v>83</v>
      </c>
      <c r="AM587" s="115">
        <v>76</v>
      </c>
      <c r="AN587" s="115" t="s">
        <v>181</v>
      </c>
      <c r="AO587" s="115" t="s">
        <v>211</v>
      </c>
      <c r="AP587" s="115" t="s">
        <v>85</v>
      </c>
      <c r="AQ587" s="115" t="s">
        <v>86</v>
      </c>
      <c r="AR587" s="115" t="s">
        <v>87</v>
      </c>
      <c r="AS587" s="115" t="s">
        <v>93</v>
      </c>
      <c r="AT587" s="115" t="s">
        <v>102</v>
      </c>
      <c r="AU587" s="115" t="s">
        <v>106</v>
      </c>
      <c r="AV587" s="115" t="s">
        <v>91</v>
      </c>
      <c r="AW587" s="115" t="s">
        <v>91</v>
      </c>
    </row>
    <row r="588" spans="1:49">
      <c r="A588" s="115">
        <v>7011536108</v>
      </c>
      <c r="E588" s="115" t="s">
        <v>21</v>
      </c>
      <c r="O588" s="125"/>
      <c r="P588" s="125">
        <f t="shared" si="162"/>
        <v>1</v>
      </c>
      <c r="Q588" s="130">
        <f t="shared" si="163"/>
        <v>3</v>
      </c>
      <c r="R588" s="125"/>
      <c r="S588" s="125">
        <f t="shared" si="164"/>
        <v>0</v>
      </c>
      <c r="T588" s="125">
        <f t="shared" si="165"/>
        <v>0</v>
      </c>
      <c r="U588" s="125">
        <f t="shared" si="166"/>
        <v>0</v>
      </c>
      <c r="V588" s="126">
        <f t="shared" si="167"/>
        <v>1</v>
      </c>
      <c r="W588" s="126">
        <f t="shared" si="168"/>
        <v>0</v>
      </c>
      <c r="X588" s="126">
        <f t="shared" si="169"/>
        <v>0</v>
      </c>
      <c r="Y588" s="126">
        <f t="shared" si="170"/>
        <v>0</v>
      </c>
      <c r="Z588" s="126">
        <f t="shared" si="171"/>
        <v>0</v>
      </c>
      <c r="AA588" s="126">
        <f t="shared" si="172"/>
        <v>0</v>
      </c>
      <c r="AB588" s="126">
        <f t="shared" si="173"/>
        <v>0</v>
      </c>
      <c r="AC588" s="126">
        <f t="shared" si="174"/>
        <v>0</v>
      </c>
      <c r="AD588" s="126">
        <f t="shared" si="175"/>
        <v>0</v>
      </c>
      <c r="AE588" s="126">
        <f t="shared" si="176"/>
        <v>0</v>
      </c>
      <c r="AF588" s="125"/>
      <c r="AG588" s="125"/>
      <c r="AH588" s="125">
        <f t="shared" si="177"/>
        <v>1</v>
      </c>
      <c r="AI588" s="125">
        <f t="shared" si="178"/>
        <v>1</v>
      </c>
      <c r="AJ588" s="125" t="str">
        <f t="shared" si="179"/>
        <v>Correct</v>
      </c>
      <c r="AK588" s="125"/>
      <c r="AL588" s="115" t="s">
        <v>99</v>
      </c>
      <c r="AM588" s="115">
        <v>73</v>
      </c>
      <c r="AN588" s="115" t="s">
        <v>181</v>
      </c>
      <c r="AO588" s="115" t="s">
        <v>230</v>
      </c>
      <c r="AP588" s="115" t="s">
        <v>85</v>
      </c>
      <c r="AQ588" s="115" t="s">
        <v>86</v>
      </c>
      <c r="AR588" s="115" t="s">
        <v>87</v>
      </c>
      <c r="AS588" s="115" t="s">
        <v>88</v>
      </c>
      <c r="AT588" s="115" t="s">
        <v>94</v>
      </c>
      <c r="AU588" s="115" t="s">
        <v>106</v>
      </c>
      <c r="AV588" s="115" t="s">
        <v>91</v>
      </c>
      <c r="AW588" s="115" t="s">
        <v>91</v>
      </c>
    </row>
    <row r="589" spans="1:49">
      <c r="A589" s="115">
        <v>7020344450</v>
      </c>
      <c r="K589" s="115" t="s">
        <v>27</v>
      </c>
      <c r="L589" s="115" t="s">
        <v>28</v>
      </c>
      <c r="N589" s="115" t="s">
        <v>30</v>
      </c>
      <c r="O589" s="125"/>
      <c r="P589" s="125">
        <f t="shared" si="162"/>
        <v>3</v>
      </c>
      <c r="Q589" s="130">
        <f t="shared" si="163"/>
        <v>1</v>
      </c>
      <c r="R589" s="125"/>
      <c r="S589" s="125">
        <f t="shared" si="164"/>
        <v>0</v>
      </c>
      <c r="T589" s="125">
        <f t="shared" si="165"/>
        <v>0</v>
      </c>
      <c r="U589" s="125">
        <f t="shared" si="166"/>
        <v>0</v>
      </c>
      <c r="V589" s="126">
        <f t="shared" si="167"/>
        <v>0</v>
      </c>
      <c r="W589" s="126">
        <f t="shared" si="168"/>
        <v>0</v>
      </c>
      <c r="X589" s="126">
        <f t="shared" si="169"/>
        <v>0</v>
      </c>
      <c r="Y589" s="126">
        <f t="shared" si="170"/>
        <v>0</v>
      </c>
      <c r="Z589" s="126">
        <f t="shared" si="171"/>
        <v>0</v>
      </c>
      <c r="AA589" s="126">
        <f t="shared" si="172"/>
        <v>0</v>
      </c>
      <c r="AB589" s="126">
        <f t="shared" si="173"/>
        <v>1</v>
      </c>
      <c r="AC589" s="126">
        <f t="shared" si="174"/>
        <v>1</v>
      </c>
      <c r="AD589" s="126">
        <f t="shared" si="175"/>
        <v>0</v>
      </c>
      <c r="AE589" s="126">
        <f t="shared" si="176"/>
        <v>1</v>
      </c>
      <c r="AF589" s="125"/>
      <c r="AG589" s="125"/>
      <c r="AH589" s="125">
        <f t="shared" si="177"/>
        <v>3</v>
      </c>
      <c r="AI589" s="125">
        <f t="shared" si="178"/>
        <v>3</v>
      </c>
      <c r="AJ589" s="125" t="str">
        <f t="shared" si="179"/>
        <v>Correct</v>
      </c>
      <c r="AK589" s="125"/>
      <c r="AL589" s="115" t="s">
        <v>83</v>
      </c>
      <c r="AM589" s="115">
        <v>30</v>
      </c>
      <c r="AN589" s="115" t="s">
        <v>84</v>
      </c>
      <c r="AO589" s="115" t="s">
        <v>138</v>
      </c>
      <c r="AP589" s="115" t="s">
        <v>85</v>
      </c>
      <c r="AQ589" s="115" t="s">
        <v>86</v>
      </c>
      <c r="AR589" s="115" t="s">
        <v>87</v>
      </c>
      <c r="AS589" s="115" t="s">
        <v>96</v>
      </c>
      <c r="AT589" s="115" t="s">
        <v>94</v>
      </c>
      <c r="AU589" s="115" t="s">
        <v>98</v>
      </c>
      <c r="AV589" s="115" t="s">
        <v>91</v>
      </c>
      <c r="AW589" s="115" t="s">
        <v>91</v>
      </c>
    </row>
    <row r="590" spans="1:49">
      <c r="A590" s="115">
        <v>7020344450</v>
      </c>
      <c r="K590" s="115" t="s">
        <v>27</v>
      </c>
      <c r="L590" s="115" t="s">
        <v>28</v>
      </c>
      <c r="N590" s="115" t="s">
        <v>30</v>
      </c>
      <c r="O590" s="125"/>
      <c r="P590" s="125">
        <f t="shared" si="162"/>
        <v>3</v>
      </c>
      <c r="Q590" s="130">
        <f t="shared" si="163"/>
        <v>1</v>
      </c>
      <c r="R590" s="125"/>
      <c r="S590" s="125">
        <f t="shared" si="164"/>
        <v>0</v>
      </c>
      <c r="T590" s="125">
        <f t="shared" si="165"/>
        <v>0</v>
      </c>
      <c r="U590" s="125">
        <f t="shared" si="166"/>
        <v>0</v>
      </c>
      <c r="V590" s="126">
        <f t="shared" si="167"/>
        <v>0</v>
      </c>
      <c r="W590" s="126">
        <f t="shared" si="168"/>
        <v>0</v>
      </c>
      <c r="X590" s="126">
        <f t="shared" si="169"/>
        <v>0</v>
      </c>
      <c r="Y590" s="126">
        <f t="shared" si="170"/>
        <v>0</v>
      </c>
      <c r="Z590" s="126">
        <f t="shared" si="171"/>
        <v>0</v>
      </c>
      <c r="AA590" s="126">
        <f t="shared" si="172"/>
        <v>0</v>
      </c>
      <c r="AB590" s="126">
        <f t="shared" si="173"/>
        <v>1</v>
      </c>
      <c r="AC590" s="126">
        <f t="shared" si="174"/>
        <v>1</v>
      </c>
      <c r="AD590" s="126">
        <f t="shared" si="175"/>
        <v>0</v>
      </c>
      <c r="AE590" s="126">
        <f t="shared" si="176"/>
        <v>1</v>
      </c>
      <c r="AF590" s="125"/>
      <c r="AG590" s="125"/>
      <c r="AH590" s="125">
        <f t="shared" si="177"/>
        <v>3</v>
      </c>
      <c r="AI590" s="125">
        <f t="shared" si="178"/>
        <v>3</v>
      </c>
      <c r="AJ590" s="125" t="str">
        <f t="shared" si="179"/>
        <v>Correct</v>
      </c>
      <c r="AK590" s="125"/>
      <c r="AL590" s="115" t="s">
        <v>83</v>
      </c>
      <c r="AM590" s="115">
        <v>30</v>
      </c>
      <c r="AN590" s="115" t="s">
        <v>84</v>
      </c>
      <c r="AO590" s="115" t="s">
        <v>496</v>
      </c>
      <c r="AP590" s="115" t="s">
        <v>85</v>
      </c>
      <c r="AQ590" s="115" t="s">
        <v>86</v>
      </c>
      <c r="AR590" s="115" t="s">
        <v>87</v>
      </c>
      <c r="AS590" s="115" t="s">
        <v>96</v>
      </c>
      <c r="AT590" s="115" t="s">
        <v>94</v>
      </c>
      <c r="AU590" s="115" t="s">
        <v>98</v>
      </c>
      <c r="AV590" s="115" t="s">
        <v>91</v>
      </c>
      <c r="AW590" s="115" t="s">
        <v>91</v>
      </c>
    </row>
    <row r="591" spans="1:49">
      <c r="A591" s="115">
        <v>7045772808</v>
      </c>
      <c r="I591" s="115" t="s">
        <v>25</v>
      </c>
      <c r="J591" s="115" t="s">
        <v>26</v>
      </c>
      <c r="N591" s="115" t="s">
        <v>30</v>
      </c>
      <c r="O591" s="125"/>
      <c r="P591" s="125">
        <f t="shared" si="162"/>
        <v>3</v>
      </c>
      <c r="Q591" s="130">
        <f t="shared" si="163"/>
        <v>1</v>
      </c>
      <c r="R591" s="125"/>
      <c r="S591" s="125">
        <f t="shared" si="164"/>
        <v>0</v>
      </c>
      <c r="T591" s="125">
        <f t="shared" si="165"/>
        <v>0</v>
      </c>
      <c r="U591" s="125">
        <f t="shared" si="166"/>
        <v>0</v>
      </c>
      <c r="V591" s="126">
        <f t="shared" si="167"/>
        <v>0</v>
      </c>
      <c r="W591" s="126">
        <f t="shared" si="168"/>
        <v>0</v>
      </c>
      <c r="X591" s="126">
        <f t="shared" si="169"/>
        <v>0</v>
      </c>
      <c r="Y591" s="126">
        <f t="shared" si="170"/>
        <v>0</v>
      </c>
      <c r="Z591" s="126">
        <f t="shared" si="171"/>
        <v>1</v>
      </c>
      <c r="AA591" s="126">
        <f t="shared" si="172"/>
        <v>1</v>
      </c>
      <c r="AB591" s="126">
        <f t="shared" si="173"/>
        <v>0</v>
      </c>
      <c r="AC591" s="126">
        <f t="shared" si="174"/>
        <v>0</v>
      </c>
      <c r="AD591" s="126">
        <f t="shared" si="175"/>
        <v>0</v>
      </c>
      <c r="AE591" s="126">
        <f t="shared" si="176"/>
        <v>1</v>
      </c>
      <c r="AF591" s="125"/>
      <c r="AG591" s="125"/>
      <c r="AH591" s="125">
        <f t="shared" si="177"/>
        <v>3</v>
      </c>
      <c r="AI591" s="125">
        <f t="shared" si="178"/>
        <v>3</v>
      </c>
      <c r="AJ591" s="125" t="str">
        <f t="shared" si="179"/>
        <v>Correct</v>
      </c>
      <c r="AK591" s="125"/>
      <c r="AL591" s="115" t="s">
        <v>83</v>
      </c>
      <c r="AM591" s="115">
        <v>78</v>
      </c>
      <c r="AN591" s="115" t="s">
        <v>181</v>
      </c>
      <c r="AO591" s="115" t="s">
        <v>206</v>
      </c>
      <c r="AP591" s="115" t="s">
        <v>97</v>
      </c>
      <c r="AQ591" s="115" t="s">
        <v>86</v>
      </c>
      <c r="AR591" s="115" t="s">
        <v>87</v>
      </c>
      <c r="AS591" s="115" t="s">
        <v>100</v>
      </c>
      <c r="AT591" s="115" t="s">
        <v>94</v>
      </c>
      <c r="AU591" s="115" t="s">
        <v>106</v>
      </c>
      <c r="AV591" s="115" t="s">
        <v>91</v>
      </c>
      <c r="AW591" s="115" t="s">
        <v>91</v>
      </c>
    </row>
    <row r="592" spans="1:49">
      <c r="A592" s="115">
        <v>5584607085</v>
      </c>
      <c r="J592" s="115" t="s">
        <v>26</v>
      </c>
      <c r="N592" s="115" t="s">
        <v>30</v>
      </c>
      <c r="O592" s="125"/>
      <c r="P592" s="125">
        <f t="shared" si="162"/>
        <v>2</v>
      </c>
      <c r="Q592" s="130">
        <f t="shared" si="163"/>
        <v>1.5</v>
      </c>
      <c r="R592" s="125"/>
      <c r="S592" s="125">
        <f t="shared" si="164"/>
        <v>0</v>
      </c>
      <c r="T592" s="125">
        <f t="shared" si="165"/>
        <v>0</v>
      </c>
      <c r="U592" s="125">
        <f t="shared" si="166"/>
        <v>0</v>
      </c>
      <c r="V592" s="126">
        <f t="shared" si="167"/>
        <v>0</v>
      </c>
      <c r="W592" s="126">
        <f t="shared" si="168"/>
        <v>0</v>
      </c>
      <c r="X592" s="126">
        <f t="shared" si="169"/>
        <v>0</v>
      </c>
      <c r="Y592" s="126">
        <f t="shared" si="170"/>
        <v>0</v>
      </c>
      <c r="Z592" s="126">
        <f t="shared" si="171"/>
        <v>0</v>
      </c>
      <c r="AA592" s="126">
        <f t="shared" si="172"/>
        <v>1</v>
      </c>
      <c r="AB592" s="126">
        <f t="shared" si="173"/>
        <v>0</v>
      </c>
      <c r="AC592" s="126">
        <f t="shared" si="174"/>
        <v>0</v>
      </c>
      <c r="AD592" s="126">
        <f t="shared" si="175"/>
        <v>0</v>
      </c>
      <c r="AE592" s="126">
        <f t="shared" si="176"/>
        <v>1</v>
      </c>
      <c r="AF592" s="125"/>
      <c r="AG592" s="125"/>
      <c r="AH592" s="125">
        <f t="shared" si="177"/>
        <v>2</v>
      </c>
      <c r="AI592" s="125">
        <f t="shared" si="178"/>
        <v>2</v>
      </c>
      <c r="AJ592" s="125" t="str">
        <f t="shared" si="179"/>
        <v>Correct</v>
      </c>
      <c r="AK592" s="125"/>
      <c r="AL592" s="115" t="s">
        <v>83</v>
      </c>
      <c r="AM592" s="115">
        <v>56</v>
      </c>
      <c r="AN592" s="115" t="s">
        <v>181</v>
      </c>
      <c r="AO592" s="115" t="s">
        <v>243</v>
      </c>
      <c r="AP592" s="115" t="s">
        <v>85</v>
      </c>
      <c r="AQ592" s="115" t="s">
        <v>86</v>
      </c>
      <c r="AR592" s="115" t="s">
        <v>87</v>
      </c>
      <c r="AS592" s="115" t="s">
        <v>100</v>
      </c>
      <c r="AT592" s="115" t="s">
        <v>109</v>
      </c>
      <c r="AU592" s="115" t="s">
        <v>90</v>
      </c>
      <c r="AV592" s="115" t="s">
        <v>91</v>
      </c>
      <c r="AW592" s="115" t="s">
        <v>91</v>
      </c>
    </row>
    <row r="593" spans="1:49">
      <c r="A593" s="115">
        <v>7007912600</v>
      </c>
      <c r="G593" s="115" t="s">
        <v>23</v>
      </c>
      <c r="J593" s="115" t="s">
        <v>26</v>
      </c>
      <c r="N593" s="115" t="s">
        <v>30</v>
      </c>
      <c r="O593" s="125"/>
      <c r="P593" s="125">
        <f t="shared" si="162"/>
        <v>3</v>
      </c>
      <c r="Q593" s="130">
        <f t="shared" si="163"/>
        <v>1</v>
      </c>
      <c r="R593" s="125"/>
      <c r="S593" s="125">
        <f t="shared" si="164"/>
        <v>0</v>
      </c>
      <c r="T593" s="125">
        <f t="shared" si="165"/>
        <v>0</v>
      </c>
      <c r="U593" s="125">
        <f t="shared" si="166"/>
        <v>0</v>
      </c>
      <c r="V593" s="126">
        <f t="shared" si="167"/>
        <v>0</v>
      </c>
      <c r="W593" s="126">
        <f t="shared" si="168"/>
        <v>0</v>
      </c>
      <c r="X593" s="126">
        <f t="shared" si="169"/>
        <v>1</v>
      </c>
      <c r="Y593" s="126">
        <f t="shared" si="170"/>
        <v>0</v>
      </c>
      <c r="Z593" s="126">
        <f t="shared" si="171"/>
        <v>0</v>
      </c>
      <c r="AA593" s="126">
        <f t="shared" si="172"/>
        <v>1</v>
      </c>
      <c r="AB593" s="126">
        <f t="shared" si="173"/>
        <v>0</v>
      </c>
      <c r="AC593" s="126">
        <f t="shared" si="174"/>
        <v>0</v>
      </c>
      <c r="AD593" s="126">
        <f t="shared" si="175"/>
        <v>0</v>
      </c>
      <c r="AE593" s="126">
        <f t="shared" si="176"/>
        <v>1</v>
      </c>
      <c r="AF593" s="125"/>
      <c r="AG593" s="125"/>
      <c r="AH593" s="125">
        <f t="shared" si="177"/>
        <v>3</v>
      </c>
      <c r="AI593" s="125">
        <f t="shared" si="178"/>
        <v>3</v>
      </c>
      <c r="AJ593" s="125" t="str">
        <f t="shared" si="179"/>
        <v>Correct</v>
      </c>
      <c r="AK593" s="125"/>
      <c r="AL593" s="115" t="s">
        <v>83</v>
      </c>
      <c r="AM593" s="115">
        <v>79</v>
      </c>
      <c r="AN593" s="115" t="s">
        <v>181</v>
      </c>
      <c r="AP593" s="115" t="s">
        <v>92</v>
      </c>
      <c r="AQ593" s="115" t="s">
        <v>86</v>
      </c>
      <c r="AR593" s="115" t="s">
        <v>87</v>
      </c>
      <c r="AS593" s="115" t="s">
        <v>104</v>
      </c>
      <c r="AT593" s="115" t="s">
        <v>102</v>
      </c>
      <c r="AU593" s="115" t="s">
        <v>106</v>
      </c>
      <c r="AV593" s="115" t="s">
        <v>91</v>
      </c>
      <c r="AW593" s="115" t="s">
        <v>86</v>
      </c>
    </row>
    <row r="594" spans="1:49">
      <c r="A594" s="115">
        <v>5609627970</v>
      </c>
      <c r="B594" s="115" t="s">
        <v>18</v>
      </c>
      <c r="H594" s="115" t="s">
        <v>24</v>
      </c>
      <c r="I594" s="115" t="s">
        <v>25</v>
      </c>
      <c r="O594" s="125"/>
      <c r="P594" s="125">
        <f t="shared" si="162"/>
        <v>3</v>
      </c>
      <c r="Q594" s="130">
        <f t="shared" si="163"/>
        <v>1</v>
      </c>
      <c r="R594" s="125"/>
      <c r="S594" s="125">
        <f t="shared" si="164"/>
        <v>1</v>
      </c>
      <c r="T594" s="125">
        <f t="shared" si="165"/>
        <v>0</v>
      </c>
      <c r="U594" s="125">
        <f t="shared" si="166"/>
        <v>0</v>
      </c>
      <c r="V594" s="126">
        <f t="shared" si="167"/>
        <v>0</v>
      </c>
      <c r="W594" s="126">
        <f t="shared" si="168"/>
        <v>0</v>
      </c>
      <c r="X594" s="126">
        <f t="shared" si="169"/>
        <v>0</v>
      </c>
      <c r="Y594" s="126">
        <f t="shared" si="170"/>
        <v>1</v>
      </c>
      <c r="Z594" s="126">
        <f t="shared" si="171"/>
        <v>1</v>
      </c>
      <c r="AA594" s="126">
        <f t="shared" si="172"/>
        <v>0</v>
      </c>
      <c r="AB594" s="126">
        <f t="shared" si="173"/>
        <v>0</v>
      </c>
      <c r="AC594" s="126">
        <f t="shared" si="174"/>
        <v>0</v>
      </c>
      <c r="AD594" s="126">
        <f t="shared" si="175"/>
        <v>0</v>
      </c>
      <c r="AE594" s="126">
        <f t="shared" si="176"/>
        <v>0</v>
      </c>
      <c r="AF594" s="125"/>
      <c r="AG594" s="125"/>
      <c r="AH594" s="125">
        <f t="shared" si="177"/>
        <v>3</v>
      </c>
      <c r="AI594" s="125">
        <f t="shared" si="178"/>
        <v>3</v>
      </c>
      <c r="AJ594" s="125" t="str">
        <f t="shared" si="179"/>
        <v>Correct</v>
      </c>
      <c r="AK594" s="125"/>
      <c r="AL594" s="115" t="s">
        <v>83</v>
      </c>
      <c r="AM594" s="115">
        <v>50</v>
      </c>
      <c r="AN594" s="115" t="s">
        <v>181</v>
      </c>
      <c r="AO594" s="115" t="s">
        <v>193</v>
      </c>
      <c r="AP594" s="115" t="s">
        <v>85</v>
      </c>
      <c r="AQ594" s="115" t="s">
        <v>86</v>
      </c>
      <c r="AR594" s="115" t="s">
        <v>87</v>
      </c>
      <c r="AS594" s="115" t="s">
        <v>101</v>
      </c>
      <c r="AT594" s="115" t="s">
        <v>89</v>
      </c>
      <c r="AU594" s="115" t="s">
        <v>90</v>
      </c>
      <c r="AV594" s="115" t="s">
        <v>91</v>
      </c>
      <c r="AW594" s="115" t="s">
        <v>91</v>
      </c>
    </row>
    <row r="595" spans="1:49">
      <c r="A595" s="115">
        <v>5584934127</v>
      </c>
      <c r="D595" s="115" t="s">
        <v>20</v>
      </c>
      <c r="O595" s="125"/>
      <c r="P595" s="125">
        <f t="shared" si="162"/>
        <v>1</v>
      </c>
      <c r="Q595" s="130">
        <f t="shared" si="163"/>
        <v>3</v>
      </c>
      <c r="R595" s="125"/>
      <c r="S595" s="125">
        <f t="shared" si="164"/>
        <v>0</v>
      </c>
      <c r="T595" s="125">
        <f t="shared" si="165"/>
        <v>0</v>
      </c>
      <c r="U595" s="125">
        <f t="shared" si="166"/>
        <v>1</v>
      </c>
      <c r="V595" s="126">
        <f t="shared" si="167"/>
        <v>0</v>
      </c>
      <c r="W595" s="126">
        <f t="shared" si="168"/>
        <v>0</v>
      </c>
      <c r="X595" s="126">
        <f t="shared" si="169"/>
        <v>0</v>
      </c>
      <c r="Y595" s="126">
        <f t="shared" si="170"/>
        <v>0</v>
      </c>
      <c r="Z595" s="126">
        <f t="shared" si="171"/>
        <v>0</v>
      </c>
      <c r="AA595" s="126">
        <f t="shared" si="172"/>
        <v>0</v>
      </c>
      <c r="AB595" s="126">
        <f t="shared" si="173"/>
        <v>0</v>
      </c>
      <c r="AC595" s="126">
        <f t="shared" si="174"/>
        <v>0</v>
      </c>
      <c r="AD595" s="126">
        <f t="shared" si="175"/>
        <v>0</v>
      </c>
      <c r="AE595" s="126">
        <f t="shared" si="176"/>
        <v>0</v>
      </c>
      <c r="AF595" s="125"/>
      <c r="AG595" s="125"/>
      <c r="AH595" s="125">
        <f t="shared" si="177"/>
        <v>1</v>
      </c>
      <c r="AI595" s="125">
        <f t="shared" si="178"/>
        <v>1</v>
      </c>
      <c r="AJ595" s="125" t="str">
        <f t="shared" si="179"/>
        <v>Correct</v>
      </c>
      <c r="AK595" s="125"/>
      <c r="AL595" s="115" t="s">
        <v>83</v>
      </c>
      <c r="AM595" s="115">
        <v>56</v>
      </c>
      <c r="AN595" s="115" t="s">
        <v>181</v>
      </c>
      <c r="AO595" s="115" t="s">
        <v>207</v>
      </c>
      <c r="AP595" s="115" t="s">
        <v>114</v>
      </c>
      <c r="AQ595" s="115" t="s">
        <v>91</v>
      </c>
      <c r="AR595" s="115" t="s">
        <v>137</v>
      </c>
      <c r="AS595" s="115" t="s">
        <v>101</v>
      </c>
      <c r="AT595" s="115" t="s">
        <v>89</v>
      </c>
      <c r="AU595" s="115" t="s">
        <v>90</v>
      </c>
      <c r="AV595" s="115" t="s">
        <v>91</v>
      </c>
      <c r="AW595" s="115" t="s">
        <v>91</v>
      </c>
    </row>
    <row r="596" spans="1:49">
      <c r="A596" s="115">
        <v>7020358167</v>
      </c>
      <c r="L596" s="115" t="s">
        <v>28</v>
      </c>
      <c r="O596" s="125"/>
      <c r="P596" s="125">
        <f t="shared" si="162"/>
        <v>1</v>
      </c>
      <c r="Q596" s="130">
        <f t="shared" si="163"/>
        <v>3</v>
      </c>
      <c r="R596" s="125"/>
      <c r="S596" s="125">
        <f t="shared" si="164"/>
        <v>0</v>
      </c>
      <c r="T596" s="125">
        <f t="shared" si="165"/>
        <v>0</v>
      </c>
      <c r="U596" s="125">
        <f t="shared" si="166"/>
        <v>0</v>
      </c>
      <c r="V596" s="126">
        <f t="shared" si="167"/>
        <v>0</v>
      </c>
      <c r="W596" s="126">
        <f t="shared" si="168"/>
        <v>0</v>
      </c>
      <c r="X596" s="126">
        <f t="shared" si="169"/>
        <v>0</v>
      </c>
      <c r="Y596" s="126">
        <f t="shared" si="170"/>
        <v>0</v>
      </c>
      <c r="Z596" s="126">
        <f t="shared" si="171"/>
        <v>0</v>
      </c>
      <c r="AA596" s="126">
        <f t="shared" si="172"/>
        <v>0</v>
      </c>
      <c r="AB596" s="126">
        <f t="shared" si="173"/>
        <v>0</v>
      </c>
      <c r="AC596" s="126">
        <f t="shared" si="174"/>
        <v>1</v>
      </c>
      <c r="AD596" s="126">
        <f t="shared" si="175"/>
        <v>0</v>
      </c>
      <c r="AE596" s="126">
        <f t="shared" si="176"/>
        <v>0</v>
      </c>
      <c r="AF596" s="125"/>
      <c r="AG596" s="125"/>
      <c r="AH596" s="125">
        <f t="shared" si="177"/>
        <v>1</v>
      </c>
      <c r="AI596" s="125">
        <f t="shared" si="178"/>
        <v>1</v>
      </c>
      <c r="AJ596" s="125" t="str">
        <f t="shared" si="179"/>
        <v>Correct</v>
      </c>
      <c r="AK596" s="125"/>
      <c r="AL596" s="115" t="s">
        <v>99</v>
      </c>
      <c r="AM596" s="115">
        <v>22</v>
      </c>
      <c r="AN596" s="115" t="s">
        <v>181</v>
      </c>
      <c r="AO596" s="115" t="s">
        <v>222</v>
      </c>
      <c r="AP596" s="115" t="s">
        <v>107</v>
      </c>
      <c r="AQ596" s="115" t="s">
        <v>91</v>
      </c>
      <c r="AR596" s="115" t="s">
        <v>87</v>
      </c>
      <c r="AS596" s="115" t="s">
        <v>104</v>
      </c>
      <c r="AT596" s="115" t="s">
        <v>102</v>
      </c>
      <c r="AU596" s="115" t="s">
        <v>90</v>
      </c>
      <c r="AV596" s="115" t="s">
        <v>91</v>
      </c>
      <c r="AW596" s="115" t="s">
        <v>91</v>
      </c>
    </row>
    <row r="597" spans="1:49">
      <c r="A597" s="115">
        <v>7045776774</v>
      </c>
      <c r="O597" s="125"/>
      <c r="P597" s="125">
        <f t="shared" si="162"/>
        <v>0</v>
      </c>
      <c r="Q597" s="130" t="e">
        <f t="shared" si="163"/>
        <v>#DIV/0!</v>
      </c>
      <c r="R597" s="125"/>
      <c r="S597" s="125">
        <f t="shared" si="164"/>
        <v>0</v>
      </c>
      <c r="T597" s="125">
        <f t="shared" si="165"/>
        <v>0</v>
      </c>
      <c r="U597" s="125">
        <f t="shared" si="166"/>
        <v>0</v>
      </c>
      <c r="V597" s="126">
        <f t="shared" si="167"/>
        <v>0</v>
      </c>
      <c r="W597" s="126">
        <f t="shared" si="168"/>
        <v>0</v>
      </c>
      <c r="X597" s="126">
        <f t="shared" si="169"/>
        <v>0</v>
      </c>
      <c r="Y597" s="126">
        <f t="shared" si="170"/>
        <v>0</v>
      </c>
      <c r="Z597" s="126">
        <f t="shared" si="171"/>
        <v>0</v>
      </c>
      <c r="AA597" s="126">
        <f t="shared" si="172"/>
        <v>0</v>
      </c>
      <c r="AB597" s="126">
        <f t="shared" si="173"/>
        <v>0</v>
      </c>
      <c r="AC597" s="126">
        <f t="shared" si="174"/>
        <v>0</v>
      </c>
      <c r="AD597" s="126">
        <f t="shared" si="175"/>
        <v>0</v>
      </c>
      <c r="AE597" s="126">
        <f t="shared" si="176"/>
        <v>0</v>
      </c>
      <c r="AF597" s="125"/>
      <c r="AG597" s="125"/>
      <c r="AH597" s="125">
        <f t="shared" si="177"/>
        <v>0</v>
      </c>
      <c r="AI597" s="125">
        <f t="shared" si="178"/>
        <v>0</v>
      </c>
      <c r="AJ597" s="125" t="str">
        <f t="shared" si="179"/>
        <v>Correct</v>
      </c>
      <c r="AK597" s="125"/>
      <c r="AL597" s="115" t="s">
        <v>83</v>
      </c>
      <c r="AM597" s="115">
        <v>68</v>
      </c>
      <c r="AN597" s="115" t="s">
        <v>181</v>
      </c>
      <c r="AO597" s="115" t="s">
        <v>240</v>
      </c>
      <c r="AP597" s="115" t="s">
        <v>85</v>
      </c>
      <c r="AQ597" s="115" t="s">
        <v>86</v>
      </c>
      <c r="AR597" s="115" t="s">
        <v>87</v>
      </c>
      <c r="AS597" s="115" t="s">
        <v>104</v>
      </c>
      <c r="AT597" s="115" t="s">
        <v>102</v>
      </c>
      <c r="AU597" s="115" t="s">
        <v>106</v>
      </c>
      <c r="AV597" s="115" t="s">
        <v>91</v>
      </c>
      <c r="AW597" s="115" t="s">
        <v>86</v>
      </c>
    </row>
    <row r="598" spans="1:49">
      <c r="A598" s="115">
        <v>7020567357</v>
      </c>
      <c r="C598" s="115" t="s">
        <v>19</v>
      </c>
      <c r="J598" s="115" t="s">
        <v>26</v>
      </c>
      <c r="K598" s="115" t="s">
        <v>27</v>
      </c>
      <c r="O598" s="125"/>
      <c r="P598" s="125">
        <f t="shared" si="162"/>
        <v>3</v>
      </c>
      <c r="Q598" s="130">
        <f t="shared" si="163"/>
        <v>1</v>
      </c>
      <c r="R598" s="125"/>
      <c r="S598" s="125">
        <f t="shared" si="164"/>
        <v>0</v>
      </c>
      <c r="T598" s="125">
        <f t="shared" si="165"/>
        <v>1</v>
      </c>
      <c r="U598" s="125">
        <f t="shared" si="166"/>
        <v>0</v>
      </c>
      <c r="V598" s="126">
        <f t="shared" si="167"/>
        <v>0</v>
      </c>
      <c r="W598" s="126">
        <f t="shared" si="168"/>
        <v>0</v>
      </c>
      <c r="X598" s="126">
        <f t="shared" si="169"/>
        <v>0</v>
      </c>
      <c r="Y598" s="126">
        <f t="shared" si="170"/>
        <v>0</v>
      </c>
      <c r="Z598" s="126">
        <f t="shared" si="171"/>
        <v>0</v>
      </c>
      <c r="AA598" s="126">
        <f t="shared" si="172"/>
        <v>1</v>
      </c>
      <c r="AB598" s="126">
        <f t="shared" si="173"/>
        <v>1</v>
      </c>
      <c r="AC598" s="126">
        <f t="shared" si="174"/>
        <v>0</v>
      </c>
      <c r="AD598" s="126">
        <f t="shared" si="175"/>
        <v>0</v>
      </c>
      <c r="AE598" s="126">
        <f t="shared" si="176"/>
        <v>0</v>
      </c>
      <c r="AF598" s="125"/>
      <c r="AG598" s="125"/>
      <c r="AH598" s="125">
        <f t="shared" si="177"/>
        <v>3</v>
      </c>
      <c r="AI598" s="125">
        <f t="shared" si="178"/>
        <v>3</v>
      </c>
      <c r="AJ598" s="125" t="str">
        <f t="shared" si="179"/>
        <v>Correct</v>
      </c>
      <c r="AK598" s="125"/>
      <c r="AL598" s="115" t="s">
        <v>83</v>
      </c>
      <c r="AM598" s="115">
        <v>23</v>
      </c>
      <c r="AN598" s="115" t="s">
        <v>84</v>
      </c>
      <c r="AO598" s="115" t="s">
        <v>146</v>
      </c>
      <c r="AQ598" s="115" t="s">
        <v>91</v>
      </c>
      <c r="AR598" s="115" t="s">
        <v>108</v>
      </c>
      <c r="AS598" s="115" t="s">
        <v>93</v>
      </c>
      <c r="AT598" s="115" t="s">
        <v>111</v>
      </c>
      <c r="AU598" s="115" t="s">
        <v>90</v>
      </c>
      <c r="AV598" s="115" t="s">
        <v>91</v>
      </c>
      <c r="AW598" s="115" t="s">
        <v>91</v>
      </c>
    </row>
    <row r="599" spans="1:49">
      <c r="A599" s="115">
        <v>5585297107</v>
      </c>
      <c r="H599" s="115" t="s">
        <v>24</v>
      </c>
      <c r="I599" s="115" t="s">
        <v>25</v>
      </c>
      <c r="K599" s="115" t="s">
        <v>27</v>
      </c>
      <c r="O599" s="125"/>
      <c r="P599" s="125">
        <f t="shared" si="162"/>
        <v>3</v>
      </c>
      <c r="Q599" s="130">
        <f t="shared" si="163"/>
        <v>1</v>
      </c>
      <c r="R599" s="125"/>
      <c r="S599" s="125">
        <f t="shared" si="164"/>
        <v>0</v>
      </c>
      <c r="T599" s="125">
        <f t="shared" si="165"/>
        <v>0</v>
      </c>
      <c r="U599" s="125">
        <f t="shared" si="166"/>
        <v>0</v>
      </c>
      <c r="V599" s="126">
        <f t="shared" si="167"/>
        <v>0</v>
      </c>
      <c r="W599" s="126">
        <f t="shared" si="168"/>
        <v>0</v>
      </c>
      <c r="X599" s="126">
        <f t="shared" si="169"/>
        <v>0</v>
      </c>
      <c r="Y599" s="126">
        <f t="shared" si="170"/>
        <v>1</v>
      </c>
      <c r="Z599" s="126">
        <f t="shared" si="171"/>
        <v>1</v>
      </c>
      <c r="AA599" s="126">
        <f t="shared" si="172"/>
        <v>0</v>
      </c>
      <c r="AB599" s="126">
        <f t="shared" si="173"/>
        <v>1</v>
      </c>
      <c r="AC599" s="126">
        <f t="shared" si="174"/>
        <v>0</v>
      </c>
      <c r="AD599" s="126">
        <f t="shared" si="175"/>
        <v>0</v>
      </c>
      <c r="AE599" s="126">
        <f t="shared" si="176"/>
        <v>0</v>
      </c>
      <c r="AF599" s="125"/>
      <c r="AG599" s="125"/>
      <c r="AH599" s="125">
        <f t="shared" si="177"/>
        <v>3</v>
      </c>
      <c r="AI599" s="125">
        <f t="shared" si="178"/>
        <v>3</v>
      </c>
      <c r="AJ599" s="125" t="str">
        <f t="shared" si="179"/>
        <v>Correct</v>
      </c>
      <c r="AK599" s="125"/>
      <c r="AL599" s="115" t="s">
        <v>83</v>
      </c>
      <c r="AM599" s="115">
        <v>39</v>
      </c>
      <c r="AN599" s="115" t="s">
        <v>181</v>
      </c>
      <c r="AO599" s="115" t="s">
        <v>211</v>
      </c>
      <c r="AP599" s="115" t="s">
        <v>85</v>
      </c>
      <c r="AQ599" s="115" t="s">
        <v>86</v>
      </c>
      <c r="AR599" s="115" t="s">
        <v>87</v>
      </c>
      <c r="AS599" s="115" t="s">
        <v>101</v>
      </c>
      <c r="AT599" s="115" t="s">
        <v>111</v>
      </c>
      <c r="AU599" s="115" t="s">
        <v>90</v>
      </c>
      <c r="AV599" s="115" t="s">
        <v>91</v>
      </c>
      <c r="AW599" s="115" t="s">
        <v>91</v>
      </c>
    </row>
    <row r="600" spans="1:49">
      <c r="A600" s="115">
        <v>6984050143</v>
      </c>
      <c r="I600" s="115" t="s">
        <v>25</v>
      </c>
      <c r="J600" s="115" t="s">
        <v>26</v>
      </c>
      <c r="N600" s="115" t="s">
        <v>30</v>
      </c>
      <c r="O600" s="125"/>
      <c r="P600" s="125">
        <f t="shared" si="162"/>
        <v>3</v>
      </c>
      <c r="Q600" s="130">
        <f t="shared" si="163"/>
        <v>1</v>
      </c>
      <c r="R600" s="125"/>
      <c r="S600" s="125">
        <f t="shared" si="164"/>
        <v>0</v>
      </c>
      <c r="T600" s="125">
        <f t="shared" si="165"/>
        <v>0</v>
      </c>
      <c r="U600" s="125">
        <f t="shared" si="166"/>
        <v>0</v>
      </c>
      <c r="V600" s="126">
        <f t="shared" si="167"/>
        <v>0</v>
      </c>
      <c r="W600" s="126">
        <f t="shared" si="168"/>
        <v>0</v>
      </c>
      <c r="X600" s="126">
        <f t="shared" si="169"/>
        <v>0</v>
      </c>
      <c r="Y600" s="126">
        <f t="shared" si="170"/>
        <v>0</v>
      </c>
      <c r="Z600" s="126">
        <f t="shared" si="171"/>
        <v>1</v>
      </c>
      <c r="AA600" s="126">
        <f t="shared" si="172"/>
        <v>1</v>
      </c>
      <c r="AB600" s="126">
        <f t="shared" si="173"/>
        <v>0</v>
      </c>
      <c r="AC600" s="126">
        <f t="shared" si="174"/>
        <v>0</v>
      </c>
      <c r="AD600" s="126">
        <f t="shared" si="175"/>
        <v>0</v>
      </c>
      <c r="AE600" s="126">
        <f t="shared" si="176"/>
        <v>1</v>
      </c>
      <c r="AF600" s="125"/>
      <c r="AG600" s="125"/>
      <c r="AH600" s="125">
        <f t="shared" si="177"/>
        <v>3</v>
      </c>
      <c r="AI600" s="125">
        <f t="shared" si="178"/>
        <v>3</v>
      </c>
      <c r="AJ600" s="125" t="str">
        <f t="shared" si="179"/>
        <v>Correct</v>
      </c>
      <c r="AK600" s="125"/>
      <c r="AL600" s="115" t="s">
        <v>83</v>
      </c>
      <c r="AM600" s="115">
        <v>71</v>
      </c>
      <c r="AN600" s="115" t="s">
        <v>181</v>
      </c>
      <c r="AO600" s="115" t="s">
        <v>213</v>
      </c>
      <c r="AP600" s="115" t="s">
        <v>85</v>
      </c>
      <c r="AQ600" s="115" t="s">
        <v>86</v>
      </c>
      <c r="AS600" s="115" t="s">
        <v>96</v>
      </c>
      <c r="AT600" s="115" t="s">
        <v>89</v>
      </c>
      <c r="AU600" s="115" t="s">
        <v>106</v>
      </c>
      <c r="AV600" s="115" t="s">
        <v>91</v>
      </c>
      <c r="AW600" s="115" t="s">
        <v>91</v>
      </c>
    </row>
    <row r="601" spans="1:49">
      <c r="A601" s="115">
        <v>7045762910</v>
      </c>
      <c r="C601" s="115" t="s">
        <v>19</v>
      </c>
      <c r="D601" s="115" t="s">
        <v>20</v>
      </c>
      <c r="J601" s="115" t="s">
        <v>26</v>
      </c>
      <c r="O601" s="125"/>
      <c r="P601" s="125">
        <f t="shared" si="162"/>
        <v>3</v>
      </c>
      <c r="Q601" s="130">
        <f t="shared" si="163"/>
        <v>1</v>
      </c>
      <c r="R601" s="125"/>
      <c r="S601" s="125">
        <f t="shared" si="164"/>
        <v>0</v>
      </c>
      <c r="T601" s="125">
        <f t="shared" si="165"/>
        <v>1</v>
      </c>
      <c r="U601" s="125">
        <f t="shared" si="166"/>
        <v>1</v>
      </c>
      <c r="V601" s="126">
        <f t="shared" si="167"/>
        <v>0</v>
      </c>
      <c r="W601" s="126">
        <f t="shared" si="168"/>
        <v>0</v>
      </c>
      <c r="X601" s="126">
        <f t="shared" si="169"/>
        <v>0</v>
      </c>
      <c r="Y601" s="126">
        <f t="shared" si="170"/>
        <v>0</v>
      </c>
      <c r="Z601" s="126">
        <f t="shared" si="171"/>
        <v>0</v>
      </c>
      <c r="AA601" s="126">
        <f t="shared" si="172"/>
        <v>1</v>
      </c>
      <c r="AB601" s="126">
        <f t="shared" si="173"/>
        <v>0</v>
      </c>
      <c r="AC601" s="126">
        <f t="shared" si="174"/>
        <v>0</v>
      </c>
      <c r="AD601" s="126">
        <f t="shared" si="175"/>
        <v>0</v>
      </c>
      <c r="AE601" s="126">
        <f t="shared" si="176"/>
        <v>0</v>
      </c>
      <c r="AF601" s="125"/>
      <c r="AG601" s="125"/>
      <c r="AH601" s="125">
        <f t="shared" si="177"/>
        <v>3</v>
      </c>
      <c r="AI601" s="125">
        <f t="shared" si="178"/>
        <v>3</v>
      </c>
      <c r="AJ601" s="125" t="str">
        <f t="shared" si="179"/>
        <v>Correct</v>
      </c>
      <c r="AK601" s="125"/>
      <c r="AL601" s="115" t="s">
        <v>99</v>
      </c>
      <c r="AM601" s="115">
        <v>77</v>
      </c>
      <c r="AN601" s="115" t="s">
        <v>181</v>
      </c>
      <c r="AO601" s="115" t="s">
        <v>202</v>
      </c>
      <c r="AP601" s="115" t="s">
        <v>85</v>
      </c>
      <c r="AQ601" s="115" t="s">
        <v>86</v>
      </c>
      <c r="AR601" s="115" t="s">
        <v>87</v>
      </c>
      <c r="AS601" s="115" t="s">
        <v>100</v>
      </c>
      <c r="AT601" s="115" t="s">
        <v>109</v>
      </c>
      <c r="AU601" s="115" t="s">
        <v>106</v>
      </c>
      <c r="AV601" s="115" t="s">
        <v>91</v>
      </c>
      <c r="AW601" s="115" t="s">
        <v>91</v>
      </c>
    </row>
    <row r="602" spans="1:49">
      <c r="A602" s="115">
        <v>7011537252</v>
      </c>
      <c r="C602" s="115" t="s">
        <v>19</v>
      </c>
      <c r="D602" s="115" t="s">
        <v>20</v>
      </c>
      <c r="J602" s="115" t="s">
        <v>26</v>
      </c>
      <c r="O602" s="125"/>
      <c r="P602" s="125">
        <f t="shared" si="162"/>
        <v>3</v>
      </c>
      <c r="Q602" s="130">
        <f t="shared" si="163"/>
        <v>1</v>
      </c>
      <c r="R602" s="125"/>
      <c r="S602" s="125">
        <f t="shared" si="164"/>
        <v>0</v>
      </c>
      <c r="T602" s="125">
        <f t="shared" si="165"/>
        <v>1</v>
      </c>
      <c r="U602" s="125">
        <f t="shared" si="166"/>
        <v>1</v>
      </c>
      <c r="V602" s="126">
        <f t="shared" si="167"/>
        <v>0</v>
      </c>
      <c r="W602" s="126">
        <f t="shared" si="168"/>
        <v>0</v>
      </c>
      <c r="X602" s="126">
        <f t="shared" si="169"/>
        <v>0</v>
      </c>
      <c r="Y602" s="126">
        <f t="shared" si="170"/>
        <v>0</v>
      </c>
      <c r="Z602" s="126">
        <f t="shared" si="171"/>
        <v>0</v>
      </c>
      <c r="AA602" s="126">
        <f t="shared" si="172"/>
        <v>1</v>
      </c>
      <c r="AB602" s="126">
        <f t="shared" si="173"/>
        <v>0</v>
      </c>
      <c r="AC602" s="126">
        <f t="shared" si="174"/>
        <v>0</v>
      </c>
      <c r="AD602" s="126">
        <f t="shared" si="175"/>
        <v>0</v>
      </c>
      <c r="AE602" s="126">
        <f t="shared" si="176"/>
        <v>0</v>
      </c>
      <c r="AF602" s="125"/>
      <c r="AG602" s="125"/>
      <c r="AH602" s="125">
        <f t="shared" si="177"/>
        <v>3</v>
      </c>
      <c r="AI602" s="125">
        <f t="shared" si="178"/>
        <v>3</v>
      </c>
      <c r="AJ602" s="125" t="str">
        <f t="shared" si="179"/>
        <v>Correct</v>
      </c>
      <c r="AK602" s="125"/>
      <c r="AL602" s="115" t="s">
        <v>83</v>
      </c>
      <c r="AM602" s="115">
        <v>69</v>
      </c>
      <c r="AN602" s="115" t="s">
        <v>181</v>
      </c>
      <c r="AO602" s="115" t="s">
        <v>208</v>
      </c>
      <c r="AP602" s="115" t="s">
        <v>85</v>
      </c>
      <c r="AQ602" s="115" t="s">
        <v>86</v>
      </c>
      <c r="AR602" s="115" t="s">
        <v>87</v>
      </c>
      <c r="AS602" s="115" t="s">
        <v>93</v>
      </c>
      <c r="AT602" s="115" t="s">
        <v>94</v>
      </c>
      <c r="AU602" s="115" t="s">
        <v>106</v>
      </c>
      <c r="AV602" s="115" t="s">
        <v>91</v>
      </c>
      <c r="AW602" s="115" t="s">
        <v>91</v>
      </c>
    </row>
    <row r="603" spans="1:49">
      <c r="A603" s="115">
        <v>7020569703</v>
      </c>
      <c r="B603" s="115" t="s">
        <v>18</v>
      </c>
      <c r="C603" s="115" t="s">
        <v>19</v>
      </c>
      <c r="J603" s="115" t="s">
        <v>26</v>
      </c>
      <c r="O603" s="125"/>
      <c r="P603" s="125">
        <f t="shared" si="162"/>
        <v>3</v>
      </c>
      <c r="Q603" s="130">
        <f t="shared" si="163"/>
        <v>1</v>
      </c>
      <c r="R603" s="125"/>
      <c r="S603" s="125">
        <f t="shared" si="164"/>
        <v>1</v>
      </c>
      <c r="T603" s="125">
        <f t="shared" si="165"/>
        <v>1</v>
      </c>
      <c r="U603" s="125">
        <f t="shared" si="166"/>
        <v>0</v>
      </c>
      <c r="V603" s="126">
        <f t="shared" si="167"/>
        <v>0</v>
      </c>
      <c r="W603" s="126">
        <f t="shared" si="168"/>
        <v>0</v>
      </c>
      <c r="X603" s="126">
        <f t="shared" si="169"/>
        <v>0</v>
      </c>
      <c r="Y603" s="126">
        <f t="shared" si="170"/>
        <v>0</v>
      </c>
      <c r="Z603" s="126">
        <f t="shared" si="171"/>
        <v>0</v>
      </c>
      <c r="AA603" s="126">
        <f t="shared" si="172"/>
        <v>1</v>
      </c>
      <c r="AB603" s="126">
        <f t="shared" si="173"/>
        <v>0</v>
      </c>
      <c r="AC603" s="126">
        <f t="shared" si="174"/>
        <v>0</v>
      </c>
      <c r="AD603" s="126">
        <f t="shared" si="175"/>
        <v>0</v>
      </c>
      <c r="AE603" s="126">
        <f t="shared" si="176"/>
        <v>0</v>
      </c>
      <c r="AF603" s="125"/>
      <c r="AG603" s="125"/>
      <c r="AH603" s="125">
        <f t="shared" si="177"/>
        <v>3</v>
      </c>
      <c r="AI603" s="125">
        <f t="shared" si="178"/>
        <v>3</v>
      </c>
      <c r="AJ603" s="125" t="str">
        <f t="shared" si="179"/>
        <v>Correct</v>
      </c>
      <c r="AK603" s="125"/>
      <c r="AL603" s="115" t="s">
        <v>83</v>
      </c>
      <c r="AN603" s="115" t="s">
        <v>84</v>
      </c>
      <c r="AO603" s="115" t="s">
        <v>146</v>
      </c>
      <c r="AQ603" s="115" t="s">
        <v>91</v>
      </c>
      <c r="AR603" s="115" t="s">
        <v>108</v>
      </c>
      <c r="AS603" s="115" t="s">
        <v>104</v>
      </c>
      <c r="AT603" s="115" t="s">
        <v>89</v>
      </c>
      <c r="AU603" s="115" t="s">
        <v>103</v>
      </c>
      <c r="AV603" s="115" t="s">
        <v>91</v>
      </c>
      <c r="AW603" s="115" t="s">
        <v>86</v>
      </c>
    </row>
    <row r="604" spans="1:49">
      <c r="A604" s="115">
        <v>5584532235</v>
      </c>
      <c r="H604" s="115" t="s">
        <v>24</v>
      </c>
      <c r="J604" s="115" t="s">
        <v>26</v>
      </c>
      <c r="M604" s="115" t="s">
        <v>29</v>
      </c>
      <c r="O604" s="125"/>
      <c r="P604" s="125">
        <f t="shared" si="162"/>
        <v>3</v>
      </c>
      <c r="Q604" s="130">
        <f t="shared" si="163"/>
        <v>1</v>
      </c>
      <c r="R604" s="125"/>
      <c r="S604" s="125">
        <f t="shared" si="164"/>
        <v>0</v>
      </c>
      <c r="T604" s="125">
        <f t="shared" si="165"/>
        <v>0</v>
      </c>
      <c r="U604" s="125">
        <f t="shared" si="166"/>
        <v>0</v>
      </c>
      <c r="V604" s="126">
        <f t="shared" si="167"/>
        <v>0</v>
      </c>
      <c r="W604" s="126">
        <f t="shared" si="168"/>
        <v>0</v>
      </c>
      <c r="X604" s="126">
        <f t="shared" si="169"/>
        <v>0</v>
      </c>
      <c r="Y604" s="126">
        <f t="shared" si="170"/>
        <v>1</v>
      </c>
      <c r="Z604" s="126">
        <f t="shared" si="171"/>
        <v>0</v>
      </c>
      <c r="AA604" s="126">
        <f t="shared" si="172"/>
        <v>1</v>
      </c>
      <c r="AB604" s="126">
        <f t="shared" si="173"/>
        <v>0</v>
      </c>
      <c r="AC604" s="126">
        <f t="shared" si="174"/>
        <v>0</v>
      </c>
      <c r="AD604" s="126">
        <f t="shared" si="175"/>
        <v>1</v>
      </c>
      <c r="AE604" s="126">
        <f t="shared" si="176"/>
        <v>0</v>
      </c>
      <c r="AF604" s="125"/>
      <c r="AG604" s="125"/>
      <c r="AH604" s="125">
        <f t="shared" si="177"/>
        <v>3</v>
      </c>
      <c r="AI604" s="125">
        <f t="shared" si="178"/>
        <v>3</v>
      </c>
      <c r="AJ604" s="125" t="str">
        <f t="shared" si="179"/>
        <v>Correct</v>
      </c>
      <c r="AK604" s="125"/>
      <c r="AL604" s="115" t="s">
        <v>83</v>
      </c>
      <c r="AM604" s="115">
        <v>36</v>
      </c>
      <c r="AN604" s="115" t="s">
        <v>181</v>
      </c>
      <c r="AO604" s="115" t="s">
        <v>204</v>
      </c>
      <c r="AP604" s="115" t="s">
        <v>92</v>
      </c>
      <c r="AQ604" s="115" t="s">
        <v>86</v>
      </c>
      <c r="AR604" s="115" t="s">
        <v>87</v>
      </c>
      <c r="AS604" s="115" t="s">
        <v>88</v>
      </c>
      <c r="AT604" s="115" t="s">
        <v>120</v>
      </c>
      <c r="AU604" s="115" t="s">
        <v>90</v>
      </c>
      <c r="AV604" s="115" t="s">
        <v>91</v>
      </c>
      <c r="AW604" s="115" t="s">
        <v>91</v>
      </c>
    </row>
    <row r="605" spans="1:49">
      <c r="A605" s="115">
        <v>7045767996</v>
      </c>
      <c r="B605" s="115" t="s">
        <v>18</v>
      </c>
      <c r="I605" s="115" t="s">
        <v>25</v>
      </c>
      <c r="N605" s="115" t="s">
        <v>30</v>
      </c>
      <c r="O605" s="125"/>
      <c r="P605" s="125">
        <f t="shared" si="162"/>
        <v>3</v>
      </c>
      <c r="Q605" s="130">
        <f t="shared" si="163"/>
        <v>1</v>
      </c>
      <c r="R605" s="125"/>
      <c r="S605" s="125">
        <f t="shared" si="164"/>
        <v>1</v>
      </c>
      <c r="T605" s="125">
        <f t="shared" si="165"/>
        <v>0</v>
      </c>
      <c r="U605" s="125">
        <f t="shared" si="166"/>
        <v>0</v>
      </c>
      <c r="V605" s="126">
        <f t="shared" si="167"/>
        <v>0</v>
      </c>
      <c r="W605" s="126">
        <f t="shared" si="168"/>
        <v>0</v>
      </c>
      <c r="X605" s="126">
        <f t="shared" si="169"/>
        <v>0</v>
      </c>
      <c r="Y605" s="126">
        <f t="shared" si="170"/>
        <v>0</v>
      </c>
      <c r="Z605" s="126">
        <f t="shared" si="171"/>
        <v>1</v>
      </c>
      <c r="AA605" s="126">
        <f t="shared" si="172"/>
        <v>0</v>
      </c>
      <c r="AB605" s="126">
        <f t="shared" si="173"/>
        <v>0</v>
      </c>
      <c r="AC605" s="126">
        <f t="shared" si="174"/>
        <v>0</v>
      </c>
      <c r="AD605" s="126">
        <f t="shared" si="175"/>
        <v>0</v>
      </c>
      <c r="AE605" s="126">
        <f t="shared" si="176"/>
        <v>1</v>
      </c>
      <c r="AF605" s="125"/>
      <c r="AG605" s="125"/>
      <c r="AH605" s="125">
        <f t="shared" si="177"/>
        <v>3</v>
      </c>
      <c r="AI605" s="125">
        <f t="shared" si="178"/>
        <v>3</v>
      </c>
      <c r="AJ605" s="125" t="str">
        <f t="shared" si="179"/>
        <v>Correct</v>
      </c>
      <c r="AK605" s="125"/>
      <c r="AL605" s="115" t="s">
        <v>83</v>
      </c>
      <c r="AN605" s="115" t="s">
        <v>181</v>
      </c>
      <c r="AO605" s="115" t="s">
        <v>206</v>
      </c>
      <c r="AP605" s="115" t="s">
        <v>97</v>
      </c>
      <c r="AS605" s="115" t="s">
        <v>101</v>
      </c>
      <c r="AT605" s="115" t="s">
        <v>89</v>
      </c>
      <c r="AU605" s="115" t="s">
        <v>90</v>
      </c>
      <c r="AV605" s="115" t="s">
        <v>91</v>
      </c>
      <c r="AW605" s="115" t="s">
        <v>91</v>
      </c>
    </row>
    <row r="606" spans="1:49">
      <c r="A606" s="115">
        <v>7045763694</v>
      </c>
      <c r="C606" s="115" t="s">
        <v>19</v>
      </c>
      <c r="E606" s="115" t="s">
        <v>21</v>
      </c>
      <c r="M606" s="115" t="s">
        <v>29</v>
      </c>
      <c r="O606" s="125"/>
      <c r="P606" s="125">
        <f t="shared" si="162"/>
        <v>3</v>
      </c>
      <c r="Q606" s="130">
        <f t="shared" si="163"/>
        <v>1</v>
      </c>
      <c r="R606" s="125"/>
      <c r="S606" s="125">
        <f t="shared" si="164"/>
        <v>0</v>
      </c>
      <c r="T606" s="125">
        <f t="shared" si="165"/>
        <v>1</v>
      </c>
      <c r="U606" s="125">
        <f t="shared" si="166"/>
        <v>0</v>
      </c>
      <c r="V606" s="126">
        <f t="shared" si="167"/>
        <v>1</v>
      </c>
      <c r="W606" s="126">
        <f t="shared" si="168"/>
        <v>0</v>
      </c>
      <c r="X606" s="126">
        <f t="shared" si="169"/>
        <v>0</v>
      </c>
      <c r="Y606" s="126">
        <f t="shared" si="170"/>
        <v>0</v>
      </c>
      <c r="Z606" s="126">
        <f t="shared" si="171"/>
        <v>0</v>
      </c>
      <c r="AA606" s="126">
        <f t="shared" si="172"/>
        <v>0</v>
      </c>
      <c r="AB606" s="126">
        <f t="shared" si="173"/>
        <v>0</v>
      </c>
      <c r="AC606" s="126">
        <f t="shared" si="174"/>
        <v>0</v>
      </c>
      <c r="AD606" s="126">
        <f t="shared" si="175"/>
        <v>1</v>
      </c>
      <c r="AE606" s="126">
        <f t="shared" si="176"/>
        <v>0</v>
      </c>
      <c r="AF606" s="125"/>
      <c r="AG606" s="125"/>
      <c r="AH606" s="125">
        <f t="shared" si="177"/>
        <v>3</v>
      </c>
      <c r="AI606" s="125">
        <f t="shared" si="178"/>
        <v>3</v>
      </c>
      <c r="AJ606" s="125" t="str">
        <f t="shared" si="179"/>
        <v>Correct</v>
      </c>
      <c r="AK606" s="125"/>
      <c r="AL606" s="115" t="s">
        <v>83</v>
      </c>
      <c r="AM606" s="115">
        <v>87</v>
      </c>
      <c r="AN606" s="115" t="s">
        <v>181</v>
      </c>
      <c r="AO606" s="115" t="s">
        <v>220</v>
      </c>
      <c r="AP606" s="115" t="s">
        <v>85</v>
      </c>
      <c r="AQ606" s="115" t="s">
        <v>86</v>
      </c>
      <c r="AR606" s="115" t="s">
        <v>87</v>
      </c>
      <c r="AS606" s="115" t="s">
        <v>100</v>
      </c>
      <c r="AT606" s="115" t="s">
        <v>111</v>
      </c>
      <c r="AU606" s="115" t="s">
        <v>106</v>
      </c>
      <c r="AV606" s="115" t="s">
        <v>91</v>
      </c>
      <c r="AW606" s="115" t="s">
        <v>86</v>
      </c>
    </row>
    <row r="607" spans="1:49">
      <c r="A607" s="115">
        <v>7007916088</v>
      </c>
      <c r="E607" s="115" t="s">
        <v>21</v>
      </c>
      <c r="M607" s="115" t="s">
        <v>29</v>
      </c>
      <c r="N607" s="115" t="s">
        <v>30</v>
      </c>
      <c r="O607" s="125"/>
      <c r="P607" s="125">
        <f t="shared" si="162"/>
        <v>3</v>
      </c>
      <c r="Q607" s="130">
        <f t="shared" si="163"/>
        <v>1</v>
      </c>
      <c r="R607" s="125"/>
      <c r="S607" s="125">
        <f t="shared" si="164"/>
        <v>0</v>
      </c>
      <c r="T607" s="125">
        <f t="shared" si="165"/>
        <v>0</v>
      </c>
      <c r="U607" s="125">
        <f t="shared" si="166"/>
        <v>0</v>
      </c>
      <c r="V607" s="126">
        <f t="shared" si="167"/>
        <v>1</v>
      </c>
      <c r="W607" s="126">
        <f t="shared" si="168"/>
        <v>0</v>
      </c>
      <c r="X607" s="126">
        <f t="shared" si="169"/>
        <v>0</v>
      </c>
      <c r="Y607" s="126">
        <f t="shared" si="170"/>
        <v>0</v>
      </c>
      <c r="Z607" s="126">
        <f t="shared" si="171"/>
        <v>0</v>
      </c>
      <c r="AA607" s="126">
        <f t="shared" si="172"/>
        <v>0</v>
      </c>
      <c r="AB607" s="126">
        <f t="shared" si="173"/>
        <v>0</v>
      </c>
      <c r="AC607" s="126">
        <f t="shared" si="174"/>
        <v>0</v>
      </c>
      <c r="AD607" s="126">
        <f t="shared" si="175"/>
        <v>1</v>
      </c>
      <c r="AE607" s="126">
        <f t="shared" si="176"/>
        <v>1</v>
      </c>
      <c r="AF607" s="125"/>
      <c r="AG607" s="125"/>
      <c r="AH607" s="125">
        <f t="shared" si="177"/>
        <v>3</v>
      </c>
      <c r="AI607" s="125">
        <f t="shared" si="178"/>
        <v>3</v>
      </c>
      <c r="AJ607" s="125" t="str">
        <f t="shared" si="179"/>
        <v>Correct</v>
      </c>
      <c r="AK607" s="125"/>
      <c r="AL607" s="115" t="s">
        <v>83</v>
      </c>
      <c r="AM607" s="115">
        <v>67</v>
      </c>
      <c r="AN607" s="115" t="s">
        <v>84</v>
      </c>
      <c r="AO607" s="115" t="s">
        <v>152</v>
      </c>
      <c r="AP607" s="115" t="s">
        <v>85</v>
      </c>
      <c r="AQ607" s="115" t="s">
        <v>86</v>
      </c>
      <c r="AR607" s="115" t="s">
        <v>87</v>
      </c>
      <c r="AS607" s="115" t="s">
        <v>101</v>
      </c>
      <c r="AT607" s="115" t="s">
        <v>89</v>
      </c>
      <c r="AU607" s="115" t="s">
        <v>106</v>
      </c>
      <c r="AV607" s="115" t="s">
        <v>86</v>
      </c>
      <c r="AW607" s="115" t="s">
        <v>91</v>
      </c>
    </row>
    <row r="608" spans="1:49">
      <c r="A608" s="115">
        <v>7007932034</v>
      </c>
      <c r="E608" s="115" t="s">
        <v>21</v>
      </c>
      <c r="L608" s="115" t="s">
        <v>28</v>
      </c>
      <c r="M608" s="115" t="s">
        <v>29</v>
      </c>
      <c r="O608" s="125"/>
      <c r="P608" s="125">
        <f t="shared" si="162"/>
        <v>3</v>
      </c>
      <c r="Q608" s="130">
        <f t="shared" si="163"/>
        <v>1</v>
      </c>
      <c r="R608" s="125"/>
      <c r="S608" s="125">
        <f t="shared" si="164"/>
        <v>0</v>
      </c>
      <c r="T608" s="125">
        <f t="shared" si="165"/>
        <v>0</v>
      </c>
      <c r="U608" s="125">
        <f t="shared" si="166"/>
        <v>0</v>
      </c>
      <c r="V608" s="126">
        <f t="shared" si="167"/>
        <v>1</v>
      </c>
      <c r="W608" s="126">
        <f t="shared" si="168"/>
        <v>0</v>
      </c>
      <c r="X608" s="126">
        <f t="shared" si="169"/>
        <v>0</v>
      </c>
      <c r="Y608" s="126">
        <f t="shared" si="170"/>
        <v>0</v>
      </c>
      <c r="Z608" s="126">
        <f t="shared" si="171"/>
        <v>0</v>
      </c>
      <c r="AA608" s="126">
        <f t="shared" si="172"/>
        <v>0</v>
      </c>
      <c r="AB608" s="126">
        <f t="shared" si="173"/>
        <v>0</v>
      </c>
      <c r="AC608" s="126">
        <f t="shared" si="174"/>
        <v>1</v>
      </c>
      <c r="AD608" s="126">
        <f t="shared" si="175"/>
        <v>1</v>
      </c>
      <c r="AE608" s="126">
        <f t="shared" si="176"/>
        <v>0</v>
      </c>
      <c r="AF608" s="125"/>
      <c r="AG608" s="125"/>
      <c r="AH608" s="125">
        <f t="shared" si="177"/>
        <v>3</v>
      </c>
      <c r="AI608" s="125">
        <f t="shared" si="178"/>
        <v>3</v>
      </c>
      <c r="AJ608" s="125" t="str">
        <f t="shared" si="179"/>
        <v>Correct</v>
      </c>
      <c r="AK608" s="125"/>
      <c r="AL608" s="115" t="s">
        <v>99</v>
      </c>
      <c r="AM608" s="115">
        <v>22</v>
      </c>
      <c r="AN608" s="115" t="s">
        <v>84</v>
      </c>
      <c r="AO608" s="115" t="s">
        <v>124</v>
      </c>
      <c r="AP608" s="115" t="s">
        <v>107</v>
      </c>
      <c r="AQ608" s="115" t="s">
        <v>91</v>
      </c>
      <c r="AR608" s="115" t="s">
        <v>137</v>
      </c>
      <c r="AS608" s="115" t="s">
        <v>93</v>
      </c>
      <c r="AT608" s="115" t="s">
        <v>94</v>
      </c>
      <c r="AU608" s="115" t="s">
        <v>90</v>
      </c>
      <c r="AV608" s="115" t="s">
        <v>91</v>
      </c>
      <c r="AW608" s="115" t="s">
        <v>91</v>
      </c>
    </row>
    <row r="609" spans="1:49">
      <c r="A609" s="115">
        <v>6985414982</v>
      </c>
      <c r="D609" s="115" t="s">
        <v>20</v>
      </c>
      <c r="O609" s="125"/>
      <c r="P609" s="125">
        <f t="shared" si="162"/>
        <v>1</v>
      </c>
      <c r="Q609" s="130">
        <f t="shared" si="163"/>
        <v>3</v>
      </c>
      <c r="R609" s="125"/>
      <c r="S609" s="125">
        <f t="shared" si="164"/>
        <v>0</v>
      </c>
      <c r="T609" s="125">
        <f t="shared" si="165"/>
        <v>0</v>
      </c>
      <c r="U609" s="125">
        <f t="shared" si="166"/>
        <v>1</v>
      </c>
      <c r="V609" s="126">
        <f t="shared" si="167"/>
        <v>0</v>
      </c>
      <c r="W609" s="126">
        <f t="shared" si="168"/>
        <v>0</v>
      </c>
      <c r="X609" s="126">
        <f t="shared" si="169"/>
        <v>0</v>
      </c>
      <c r="Y609" s="126">
        <f t="shared" si="170"/>
        <v>0</v>
      </c>
      <c r="Z609" s="126">
        <f t="shared" si="171"/>
        <v>0</v>
      </c>
      <c r="AA609" s="126">
        <f t="shared" si="172"/>
        <v>0</v>
      </c>
      <c r="AB609" s="126">
        <f t="shared" si="173"/>
        <v>0</v>
      </c>
      <c r="AC609" s="126">
        <f t="shared" si="174"/>
        <v>0</v>
      </c>
      <c r="AD609" s="126">
        <f t="shared" si="175"/>
        <v>0</v>
      </c>
      <c r="AE609" s="126">
        <f t="shared" si="176"/>
        <v>0</v>
      </c>
      <c r="AF609" s="125"/>
      <c r="AG609" s="125"/>
      <c r="AH609" s="125">
        <f t="shared" si="177"/>
        <v>1</v>
      </c>
      <c r="AI609" s="125">
        <f t="shared" si="178"/>
        <v>1</v>
      </c>
      <c r="AJ609" s="125" t="str">
        <f t="shared" si="179"/>
        <v>Correct</v>
      </c>
      <c r="AK609" s="125"/>
      <c r="AL609" s="115" t="s">
        <v>83</v>
      </c>
      <c r="AM609" s="115">
        <v>79</v>
      </c>
      <c r="AN609" s="115" t="s">
        <v>181</v>
      </c>
      <c r="AO609" s="115" t="s">
        <v>189</v>
      </c>
      <c r="AP609" s="115" t="s">
        <v>85</v>
      </c>
      <c r="AQ609" s="115" t="s">
        <v>86</v>
      </c>
      <c r="AR609" s="115" t="s">
        <v>87</v>
      </c>
      <c r="AS609" s="115" t="s">
        <v>93</v>
      </c>
      <c r="AT609" s="115" t="s">
        <v>94</v>
      </c>
      <c r="AU609" s="115" t="s">
        <v>106</v>
      </c>
      <c r="AV609" s="115" t="s">
        <v>91</v>
      </c>
      <c r="AW609" s="115" t="s">
        <v>86</v>
      </c>
    </row>
    <row r="610" spans="1:49">
      <c r="A610" s="115">
        <v>6988286980</v>
      </c>
      <c r="N610" s="115" t="s">
        <v>30</v>
      </c>
      <c r="O610" s="125"/>
      <c r="P610" s="125">
        <f t="shared" si="162"/>
        <v>1</v>
      </c>
      <c r="Q610" s="130">
        <f t="shared" si="163"/>
        <v>3</v>
      </c>
      <c r="R610" s="125"/>
      <c r="S610" s="125">
        <f t="shared" si="164"/>
        <v>0</v>
      </c>
      <c r="T610" s="125">
        <f t="shared" si="165"/>
        <v>0</v>
      </c>
      <c r="U610" s="125">
        <f t="shared" si="166"/>
        <v>0</v>
      </c>
      <c r="V610" s="126">
        <f t="shared" si="167"/>
        <v>0</v>
      </c>
      <c r="W610" s="126">
        <f t="shared" si="168"/>
        <v>0</v>
      </c>
      <c r="X610" s="126">
        <f t="shared" si="169"/>
        <v>0</v>
      </c>
      <c r="Y610" s="126">
        <f t="shared" si="170"/>
        <v>0</v>
      </c>
      <c r="Z610" s="126">
        <f t="shared" si="171"/>
        <v>0</v>
      </c>
      <c r="AA610" s="126">
        <f t="shared" si="172"/>
        <v>0</v>
      </c>
      <c r="AB610" s="126">
        <f t="shared" si="173"/>
        <v>0</v>
      </c>
      <c r="AC610" s="126">
        <f t="shared" si="174"/>
        <v>0</v>
      </c>
      <c r="AD610" s="126">
        <f t="shared" si="175"/>
        <v>0</v>
      </c>
      <c r="AE610" s="126">
        <f t="shared" si="176"/>
        <v>1</v>
      </c>
      <c r="AF610" s="125"/>
      <c r="AG610" s="125"/>
      <c r="AH610" s="125">
        <f t="shared" si="177"/>
        <v>1</v>
      </c>
      <c r="AI610" s="125">
        <f t="shared" si="178"/>
        <v>1</v>
      </c>
      <c r="AJ610" s="125" t="str">
        <f t="shared" si="179"/>
        <v>Correct</v>
      </c>
      <c r="AK610" s="125"/>
      <c r="AL610" s="115" t="s">
        <v>99</v>
      </c>
      <c r="AM610" s="115">
        <v>69</v>
      </c>
      <c r="AN610" s="115" t="s">
        <v>84</v>
      </c>
      <c r="AO610" s="115" t="s">
        <v>165</v>
      </c>
      <c r="AP610" s="115" t="s">
        <v>85</v>
      </c>
      <c r="AR610" s="115" t="s">
        <v>87</v>
      </c>
      <c r="AS610" s="115" t="s">
        <v>101</v>
      </c>
      <c r="AT610" s="115" t="s">
        <v>94</v>
      </c>
      <c r="AU610" s="115" t="s">
        <v>106</v>
      </c>
      <c r="AV610" s="115" t="s">
        <v>91</v>
      </c>
      <c r="AW610" s="115" t="s">
        <v>91</v>
      </c>
    </row>
    <row r="611" spans="1:49">
      <c r="A611" s="115">
        <v>7020570459</v>
      </c>
      <c r="J611" s="115" t="s">
        <v>26</v>
      </c>
      <c r="N611" s="115" t="s">
        <v>30</v>
      </c>
      <c r="O611" s="125"/>
      <c r="P611" s="125">
        <f t="shared" si="162"/>
        <v>2</v>
      </c>
      <c r="Q611" s="130">
        <f t="shared" si="163"/>
        <v>1.5</v>
      </c>
      <c r="R611" s="125"/>
      <c r="S611" s="125">
        <f t="shared" si="164"/>
        <v>0</v>
      </c>
      <c r="T611" s="125">
        <f t="shared" si="165"/>
        <v>0</v>
      </c>
      <c r="U611" s="125">
        <f t="shared" si="166"/>
        <v>0</v>
      </c>
      <c r="V611" s="126">
        <f t="shared" si="167"/>
        <v>0</v>
      </c>
      <c r="W611" s="126">
        <f t="shared" si="168"/>
        <v>0</v>
      </c>
      <c r="X611" s="126">
        <f t="shared" si="169"/>
        <v>0</v>
      </c>
      <c r="Y611" s="126">
        <f t="shared" si="170"/>
        <v>0</v>
      </c>
      <c r="Z611" s="126">
        <f t="shared" si="171"/>
        <v>0</v>
      </c>
      <c r="AA611" s="126">
        <f t="shared" si="172"/>
        <v>1</v>
      </c>
      <c r="AB611" s="126">
        <f t="shared" si="173"/>
        <v>0</v>
      </c>
      <c r="AC611" s="126">
        <f t="shared" si="174"/>
        <v>0</v>
      </c>
      <c r="AD611" s="126">
        <f t="shared" si="175"/>
        <v>0</v>
      </c>
      <c r="AE611" s="126">
        <f t="shared" si="176"/>
        <v>1</v>
      </c>
      <c r="AF611" s="125"/>
      <c r="AG611" s="125"/>
      <c r="AH611" s="125">
        <f t="shared" si="177"/>
        <v>2</v>
      </c>
      <c r="AI611" s="125">
        <f t="shared" si="178"/>
        <v>2</v>
      </c>
      <c r="AJ611" s="125" t="str">
        <f t="shared" si="179"/>
        <v>Correct</v>
      </c>
      <c r="AK611" s="125"/>
      <c r="AL611" s="115" t="s">
        <v>99</v>
      </c>
      <c r="AM611" s="115">
        <v>40</v>
      </c>
      <c r="AN611" s="115" t="s">
        <v>84</v>
      </c>
      <c r="AO611" s="115" t="s">
        <v>126</v>
      </c>
      <c r="AP611" s="115" t="s">
        <v>85</v>
      </c>
      <c r="AQ611" s="115" t="s">
        <v>91</v>
      </c>
      <c r="AR611" s="115" t="s">
        <v>137</v>
      </c>
      <c r="AS611" s="115" t="s">
        <v>104</v>
      </c>
      <c r="AT611" s="115" t="s">
        <v>94</v>
      </c>
      <c r="AU611" s="115" t="s">
        <v>90</v>
      </c>
      <c r="AV611" s="115" t="s">
        <v>91</v>
      </c>
      <c r="AW611" s="115" t="s">
        <v>91</v>
      </c>
    </row>
    <row r="612" spans="1:49">
      <c r="A612" s="115">
        <v>7020356275</v>
      </c>
      <c r="B612" s="115" t="s">
        <v>18</v>
      </c>
      <c r="I612" s="115" t="s">
        <v>25</v>
      </c>
      <c r="O612" s="125"/>
      <c r="P612" s="125">
        <f t="shared" si="162"/>
        <v>2</v>
      </c>
      <c r="Q612" s="130">
        <f t="shared" si="163"/>
        <v>1.5</v>
      </c>
      <c r="R612" s="125"/>
      <c r="S612" s="125">
        <f t="shared" si="164"/>
        <v>1</v>
      </c>
      <c r="T612" s="125">
        <f t="shared" si="165"/>
        <v>0</v>
      </c>
      <c r="U612" s="125">
        <f t="shared" si="166"/>
        <v>0</v>
      </c>
      <c r="V612" s="126">
        <f t="shared" si="167"/>
        <v>0</v>
      </c>
      <c r="W612" s="126">
        <f t="shared" si="168"/>
        <v>0</v>
      </c>
      <c r="X612" s="126">
        <f t="shared" si="169"/>
        <v>0</v>
      </c>
      <c r="Y612" s="126">
        <f t="shared" si="170"/>
        <v>0</v>
      </c>
      <c r="Z612" s="126">
        <f t="shared" si="171"/>
        <v>1</v>
      </c>
      <c r="AA612" s="126">
        <f t="shared" si="172"/>
        <v>0</v>
      </c>
      <c r="AB612" s="126">
        <f t="shared" si="173"/>
        <v>0</v>
      </c>
      <c r="AC612" s="126">
        <f t="shared" si="174"/>
        <v>0</v>
      </c>
      <c r="AD612" s="126">
        <f t="shared" si="175"/>
        <v>0</v>
      </c>
      <c r="AE612" s="126">
        <f t="shared" si="176"/>
        <v>0</v>
      </c>
      <c r="AF612" s="125"/>
      <c r="AG612" s="125"/>
      <c r="AH612" s="125">
        <f t="shared" si="177"/>
        <v>2</v>
      </c>
      <c r="AI612" s="125">
        <f t="shared" si="178"/>
        <v>2</v>
      </c>
      <c r="AJ612" s="125" t="str">
        <f t="shared" si="179"/>
        <v>Correct</v>
      </c>
      <c r="AK612" s="125"/>
      <c r="AL612" s="115" t="s">
        <v>83</v>
      </c>
      <c r="AM612" s="115">
        <v>61</v>
      </c>
      <c r="AN612" s="115" t="s">
        <v>181</v>
      </c>
      <c r="AO612" s="115" t="s">
        <v>188</v>
      </c>
      <c r="AP612" s="115" t="s">
        <v>85</v>
      </c>
      <c r="AQ612" s="115" t="s">
        <v>86</v>
      </c>
      <c r="AR612" s="115" t="s">
        <v>87</v>
      </c>
      <c r="AT612" s="115" t="s">
        <v>102</v>
      </c>
      <c r="AU612" s="115" t="s">
        <v>90</v>
      </c>
      <c r="AV612" s="115" t="s">
        <v>86</v>
      </c>
      <c r="AW612" s="115" t="s">
        <v>91</v>
      </c>
    </row>
    <row r="613" spans="1:49">
      <c r="A613" s="115">
        <v>6984049357</v>
      </c>
      <c r="B613" s="115" t="s">
        <v>18</v>
      </c>
      <c r="C613" s="115" t="s">
        <v>19</v>
      </c>
      <c r="D613" s="115" t="s">
        <v>20</v>
      </c>
      <c r="O613" s="125"/>
      <c r="P613" s="125">
        <f t="shared" si="162"/>
        <v>3</v>
      </c>
      <c r="Q613" s="130">
        <f t="shared" si="163"/>
        <v>1</v>
      </c>
      <c r="R613" s="125"/>
      <c r="S613" s="125">
        <f t="shared" si="164"/>
        <v>1</v>
      </c>
      <c r="T613" s="125">
        <f t="shared" si="165"/>
        <v>1</v>
      </c>
      <c r="U613" s="125">
        <f t="shared" si="166"/>
        <v>1</v>
      </c>
      <c r="V613" s="126">
        <f t="shared" si="167"/>
        <v>0</v>
      </c>
      <c r="W613" s="126">
        <f t="shared" si="168"/>
        <v>0</v>
      </c>
      <c r="X613" s="126">
        <f t="shared" si="169"/>
        <v>0</v>
      </c>
      <c r="Y613" s="126">
        <f t="shared" si="170"/>
        <v>0</v>
      </c>
      <c r="Z613" s="126">
        <f t="shared" si="171"/>
        <v>0</v>
      </c>
      <c r="AA613" s="126">
        <f t="shared" si="172"/>
        <v>0</v>
      </c>
      <c r="AB613" s="126">
        <f t="shared" si="173"/>
        <v>0</v>
      </c>
      <c r="AC613" s="126">
        <f t="shared" si="174"/>
        <v>0</v>
      </c>
      <c r="AD613" s="126">
        <f t="shared" si="175"/>
        <v>0</v>
      </c>
      <c r="AE613" s="126">
        <f t="shared" si="176"/>
        <v>0</v>
      </c>
      <c r="AF613" s="125"/>
      <c r="AG613" s="125"/>
      <c r="AH613" s="125">
        <f t="shared" si="177"/>
        <v>3</v>
      </c>
      <c r="AI613" s="125">
        <f t="shared" si="178"/>
        <v>3</v>
      </c>
      <c r="AJ613" s="125" t="str">
        <f t="shared" si="179"/>
        <v>Correct</v>
      </c>
      <c r="AK613" s="125"/>
      <c r="AL613" s="115" t="s">
        <v>99</v>
      </c>
      <c r="AM613" s="115">
        <v>59</v>
      </c>
      <c r="AN613" s="115" t="s">
        <v>181</v>
      </c>
      <c r="AO613" s="115" t="s">
        <v>193</v>
      </c>
      <c r="AP613" s="115" t="s">
        <v>85</v>
      </c>
      <c r="AQ613" s="115" t="s">
        <v>86</v>
      </c>
      <c r="AR613" s="115" t="s">
        <v>87</v>
      </c>
      <c r="AS613" s="115" t="s">
        <v>93</v>
      </c>
      <c r="AT613" s="115" t="s">
        <v>94</v>
      </c>
      <c r="AV613" s="115" t="s">
        <v>91</v>
      </c>
      <c r="AW613" s="115" t="s">
        <v>86</v>
      </c>
    </row>
    <row r="614" spans="1:49">
      <c r="A614" s="115">
        <v>6985133798</v>
      </c>
      <c r="O614" s="125"/>
      <c r="P614" s="125">
        <f t="shared" si="162"/>
        <v>0</v>
      </c>
      <c r="Q614" s="130" t="e">
        <f t="shared" si="163"/>
        <v>#DIV/0!</v>
      </c>
      <c r="R614" s="125"/>
      <c r="S614" s="125">
        <f t="shared" si="164"/>
        <v>0</v>
      </c>
      <c r="T614" s="125">
        <f t="shared" si="165"/>
        <v>0</v>
      </c>
      <c r="U614" s="125">
        <f t="shared" si="166"/>
        <v>0</v>
      </c>
      <c r="V614" s="126">
        <f t="shared" si="167"/>
        <v>0</v>
      </c>
      <c r="W614" s="126">
        <f t="shared" si="168"/>
        <v>0</v>
      </c>
      <c r="X614" s="126">
        <f t="shared" si="169"/>
        <v>0</v>
      </c>
      <c r="Y614" s="126">
        <f t="shared" si="170"/>
        <v>0</v>
      </c>
      <c r="Z614" s="126">
        <f t="shared" si="171"/>
        <v>0</v>
      </c>
      <c r="AA614" s="126">
        <f t="shared" si="172"/>
        <v>0</v>
      </c>
      <c r="AB614" s="126">
        <f t="shared" si="173"/>
        <v>0</v>
      </c>
      <c r="AC614" s="126">
        <f t="shared" si="174"/>
        <v>0</v>
      </c>
      <c r="AD614" s="126">
        <f t="shared" si="175"/>
        <v>0</v>
      </c>
      <c r="AE614" s="126">
        <f t="shared" si="176"/>
        <v>0</v>
      </c>
      <c r="AF614" s="125"/>
      <c r="AG614" s="125"/>
      <c r="AH614" s="125">
        <f t="shared" si="177"/>
        <v>0</v>
      </c>
      <c r="AI614" s="125">
        <f t="shared" si="178"/>
        <v>0</v>
      </c>
      <c r="AJ614" s="125" t="str">
        <f t="shared" si="179"/>
        <v>Correct</v>
      </c>
      <c r="AK614" s="125"/>
      <c r="AL614" s="115" t="s">
        <v>83</v>
      </c>
      <c r="AM614" s="115">
        <v>27</v>
      </c>
      <c r="AN614" s="115" t="s">
        <v>181</v>
      </c>
      <c r="AO614" s="115" t="s">
        <v>228</v>
      </c>
      <c r="AQ614" s="115" t="s">
        <v>91</v>
      </c>
      <c r="AR614" s="115" t="s">
        <v>108</v>
      </c>
      <c r="AS614" s="115" t="s">
        <v>93</v>
      </c>
      <c r="AT614" s="115" t="s">
        <v>102</v>
      </c>
      <c r="AU614" s="115" t="s">
        <v>90</v>
      </c>
      <c r="AV614" s="115" t="s">
        <v>91</v>
      </c>
    </row>
    <row r="615" spans="1:49">
      <c r="A615" s="115">
        <v>7010996635</v>
      </c>
      <c r="B615" s="115" t="s">
        <v>18</v>
      </c>
      <c r="C615" s="115" t="s">
        <v>19</v>
      </c>
      <c r="D615" s="115" t="s">
        <v>20</v>
      </c>
      <c r="J615" s="115" t="s">
        <v>26</v>
      </c>
      <c r="K615" s="115" t="s">
        <v>27</v>
      </c>
      <c r="O615" s="125"/>
      <c r="P615" s="125">
        <f t="shared" si="162"/>
        <v>5</v>
      </c>
      <c r="Q615" s="130">
        <f t="shared" si="163"/>
        <v>0.6</v>
      </c>
      <c r="R615" s="125"/>
      <c r="S615" s="125">
        <f t="shared" si="164"/>
        <v>0.6</v>
      </c>
      <c r="T615" s="125">
        <f t="shared" si="165"/>
        <v>0.6</v>
      </c>
      <c r="U615" s="125">
        <f t="shared" si="166"/>
        <v>0.6</v>
      </c>
      <c r="V615" s="126">
        <f t="shared" si="167"/>
        <v>0</v>
      </c>
      <c r="W615" s="126">
        <f t="shared" si="168"/>
        <v>0</v>
      </c>
      <c r="X615" s="126">
        <f t="shared" si="169"/>
        <v>0</v>
      </c>
      <c r="Y615" s="126">
        <f t="shared" si="170"/>
        <v>0</v>
      </c>
      <c r="Z615" s="126">
        <f t="shared" si="171"/>
        <v>0</v>
      </c>
      <c r="AA615" s="126">
        <f t="shared" si="172"/>
        <v>0.6</v>
      </c>
      <c r="AB615" s="126">
        <f t="shared" si="173"/>
        <v>0.6</v>
      </c>
      <c r="AC615" s="126">
        <f t="shared" si="174"/>
        <v>0</v>
      </c>
      <c r="AD615" s="126">
        <f t="shared" si="175"/>
        <v>0</v>
      </c>
      <c r="AE615" s="126">
        <f t="shared" si="176"/>
        <v>0</v>
      </c>
      <c r="AF615" s="125"/>
      <c r="AG615" s="125"/>
      <c r="AH615" s="125">
        <f t="shared" si="177"/>
        <v>3</v>
      </c>
      <c r="AI615" s="125">
        <f t="shared" si="178"/>
        <v>5</v>
      </c>
      <c r="AJ615" s="125" t="str">
        <f t="shared" si="179"/>
        <v>Correct</v>
      </c>
      <c r="AK615" s="125"/>
      <c r="AL615" s="115" t="s">
        <v>83</v>
      </c>
      <c r="AM615" s="115">
        <v>69</v>
      </c>
      <c r="AN615" s="115" t="s">
        <v>84</v>
      </c>
      <c r="AO615" s="115" t="s">
        <v>123</v>
      </c>
      <c r="AP615" s="115" t="s">
        <v>85</v>
      </c>
      <c r="AQ615" s="115" t="s">
        <v>86</v>
      </c>
      <c r="AR615" s="115" t="s">
        <v>87</v>
      </c>
      <c r="AS615" s="115" t="s">
        <v>101</v>
      </c>
      <c r="AT615" s="115" t="s">
        <v>102</v>
      </c>
      <c r="AU615" s="115" t="s">
        <v>106</v>
      </c>
      <c r="AV615" s="115" t="s">
        <v>91</v>
      </c>
      <c r="AW615" s="115" t="s">
        <v>91</v>
      </c>
    </row>
    <row r="616" spans="1:49">
      <c r="A616" s="115">
        <v>7045773962</v>
      </c>
      <c r="D616" s="115" t="s">
        <v>20</v>
      </c>
      <c r="K616" s="115" t="s">
        <v>27</v>
      </c>
      <c r="O616" s="125"/>
      <c r="P616" s="125">
        <f t="shared" si="162"/>
        <v>2</v>
      </c>
      <c r="Q616" s="130">
        <f t="shared" si="163"/>
        <v>1.5</v>
      </c>
      <c r="R616" s="125"/>
      <c r="S616" s="125">
        <f t="shared" si="164"/>
        <v>0</v>
      </c>
      <c r="T616" s="125">
        <f t="shared" si="165"/>
        <v>0</v>
      </c>
      <c r="U616" s="125">
        <f t="shared" si="166"/>
        <v>1</v>
      </c>
      <c r="V616" s="126">
        <f t="shared" si="167"/>
        <v>0</v>
      </c>
      <c r="W616" s="126">
        <f t="shared" si="168"/>
        <v>0</v>
      </c>
      <c r="X616" s="126">
        <f t="shared" si="169"/>
        <v>0</v>
      </c>
      <c r="Y616" s="126">
        <f t="shared" si="170"/>
        <v>0</v>
      </c>
      <c r="Z616" s="126">
        <f t="shared" si="171"/>
        <v>0</v>
      </c>
      <c r="AA616" s="126">
        <f t="shared" si="172"/>
        <v>0</v>
      </c>
      <c r="AB616" s="126">
        <f t="shared" si="173"/>
        <v>1</v>
      </c>
      <c r="AC616" s="126">
        <f t="shared" si="174"/>
        <v>0</v>
      </c>
      <c r="AD616" s="126">
        <f t="shared" si="175"/>
        <v>0</v>
      </c>
      <c r="AE616" s="126">
        <f t="shared" si="176"/>
        <v>0</v>
      </c>
      <c r="AF616" s="125"/>
      <c r="AG616" s="125"/>
      <c r="AH616" s="125">
        <f t="shared" si="177"/>
        <v>2</v>
      </c>
      <c r="AI616" s="125">
        <f t="shared" si="178"/>
        <v>2</v>
      </c>
      <c r="AJ616" s="125" t="str">
        <f t="shared" si="179"/>
        <v>Correct</v>
      </c>
      <c r="AK616" s="125"/>
      <c r="AL616" s="115" t="s">
        <v>83</v>
      </c>
      <c r="AM616" s="115">
        <v>69</v>
      </c>
      <c r="AN616" s="115" t="s">
        <v>181</v>
      </c>
      <c r="AO616" s="115" t="s">
        <v>466</v>
      </c>
      <c r="AP616" s="115" t="s">
        <v>85</v>
      </c>
      <c r="AQ616" s="115" t="s">
        <v>86</v>
      </c>
      <c r="AR616" s="115" t="s">
        <v>87</v>
      </c>
      <c r="AS616" s="115" t="s">
        <v>100</v>
      </c>
      <c r="AT616" s="115" t="s">
        <v>111</v>
      </c>
      <c r="AU616" s="115" t="s">
        <v>106</v>
      </c>
      <c r="AV616" s="115" t="s">
        <v>91</v>
      </c>
      <c r="AW616" s="115" t="s">
        <v>91</v>
      </c>
    </row>
    <row r="617" spans="1:49">
      <c r="A617" s="115">
        <v>7020350390</v>
      </c>
      <c r="K617" s="115" t="s">
        <v>27</v>
      </c>
      <c r="L617" s="115" t="s">
        <v>28</v>
      </c>
      <c r="N617" s="115" t="s">
        <v>30</v>
      </c>
      <c r="O617" s="125"/>
      <c r="P617" s="125">
        <f t="shared" si="162"/>
        <v>3</v>
      </c>
      <c r="Q617" s="130">
        <f t="shared" si="163"/>
        <v>1</v>
      </c>
      <c r="R617" s="125"/>
      <c r="S617" s="125">
        <f t="shared" si="164"/>
        <v>0</v>
      </c>
      <c r="T617" s="125">
        <f t="shared" si="165"/>
        <v>0</v>
      </c>
      <c r="U617" s="125">
        <f t="shared" si="166"/>
        <v>0</v>
      </c>
      <c r="V617" s="126">
        <f t="shared" si="167"/>
        <v>0</v>
      </c>
      <c r="W617" s="126">
        <f t="shared" si="168"/>
        <v>0</v>
      </c>
      <c r="X617" s="126">
        <f t="shared" si="169"/>
        <v>0</v>
      </c>
      <c r="Y617" s="126">
        <f t="shared" si="170"/>
        <v>0</v>
      </c>
      <c r="Z617" s="126">
        <f t="shared" si="171"/>
        <v>0</v>
      </c>
      <c r="AA617" s="126">
        <f t="shared" si="172"/>
        <v>0</v>
      </c>
      <c r="AB617" s="126">
        <f t="shared" si="173"/>
        <v>1</v>
      </c>
      <c r="AC617" s="126">
        <f t="shared" si="174"/>
        <v>1</v>
      </c>
      <c r="AD617" s="126">
        <f t="shared" si="175"/>
        <v>0</v>
      </c>
      <c r="AE617" s="126">
        <f t="shared" si="176"/>
        <v>1</v>
      </c>
      <c r="AF617" s="125"/>
      <c r="AG617" s="125"/>
      <c r="AH617" s="125">
        <f t="shared" si="177"/>
        <v>3</v>
      </c>
      <c r="AI617" s="125">
        <f t="shared" si="178"/>
        <v>3</v>
      </c>
      <c r="AJ617" s="125" t="str">
        <f t="shared" si="179"/>
        <v>Correct</v>
      </c>
      <c r="AK617" s="125"/>
      <c r="AL617" s="115" t="s">
        <v>83</v>
      </c>
      <c r="AM617" s="115">
        <v>23</v>
      </c>
      <c r="AN617" s="115" t="s">
        <v>181</v>
      </c>
      <c r="AO617" s="115" t="s">
        <v>242</v>
      </c>
      <c r="AP617" s="115" t="s">
        <v>85</v>
      </c>
      <c r="AQ617" s="115" t="s">
        <v>86</v>
      </c>
      <c r="AR617" s="115" t="s">
        <v>87</v>
      </c>
      <c r="AS617" s="115" t="s">
        <v>93</v>
      </c>
      <c r="AT617" s="115" t="s">
        <v>89</v>
      </c>
      <c r="AU617" s="115" t="s">
        <v>98</v>
      </c>
      <c r="AV617" s="115" t="s">
        <v>91</v>
      </c>
      <c r="AW617" s="115" t="s">
        <v>91</v>
      </c>
    </row>
    <row r="618" spans="1:49">
      <c r="A618" s="115">
        <v>6985464211</v>
      </c>
      <c r="F618" s="115" t="s">
        <v>22</v>
      </c>
      <c r="K618" s="115" t="s">
        <v>27</v>
      </c>
      <c r="L618" s="115" t="s">
        <v>28</v>
      </c>
      <c r="O618" s="125"/>
      <c r="P618" s="125">
        <f t="shared" si="162"/>
        <v>3</v>
      </c>
      <c r="Q618" s="130">
        <f t="shared" si="163"/>
        <v>1</v>
      </c>
      <c r="R618" s="125"/>
      <c r="S618" s="125">
        <f t="shared" si="164"/>
        <v>0</v>
      </c>
      <c r="T618" s="125">
        <f t="shared" si="165"/>
        <v>0</v>
      </c>
      <c r="U618" s="125">
        <f t="shared" si="166"/>
        <v>0</v>
      </c>
      <c r="V618" s="126">
        <f t="shared" si="167"/>
        <v>0</v>
      </c>
      <c r="W618" s="126">
        <f t="shared" si="168"/>
        <v>1</v>
      </c>
      <c r="X618" s="126">
        <f t="shared" si="169"/>
        <v>0</v>
      </c>
      <c r="Y618" s="126">
        <f t="shared" si="170"/>
        <v>0</v>
      </c>
      <c r="Z618" s="126">
        <f t="shared" si="171"/>
        <v>0</v>
      </c>
      <c r="AA618" s="126">
        <f t="shared" si="172"/>
        <v>0</v>
      </c>
      <c r="AB618" s="126">
        <f t="shared" si="173"/>
        <v>1</v>
      </c>
      <c r="AC618" s="126">
        <f t="shared" si="174"/>
        <v>1</v>
      </c>
      <c r="AD618" s="126">
        <f t="shared" si="175"/>
        <v>0</v>
      </c>
      <c r="AE618" s="126">
        <f t="shared" si="176"/>
        <v>0</v>
      </c>
      <c r="AF618" s="125"/>
      <c r="AG618" s="125"/>
      <c r="AH618" s="125">
        <f t="shared" si="177"/>
        <v>3</v>
      </c>
      <c r="AI618" s="125">
        <f t="shared" si="178"/>
        <v>3</v>
      </c>
      <c r="AJ618" s="125" t="str">
        <f t="shared" si="179"/>
        <v>Correct</v>
      </c>
      <c r="AK618" s="125"/>
      <c r="AL618" s="115" t="s">
        <v>99</v>
      </c>
      <c r="AM618" s="115">
        <v>29</v>
      </c>
      <c r="AN618" s="115" t="s">
        <v>181</v>
      </c>
      <c r="AO618" s="115" t="s">
        <v>222</v>
      </c>
      <c r="AP618" s="115" t="s">
        <v>85</v>
      </c>
      <c r="AQ618" s="115" t="s">
        <v>86</v>
      </c>
      <c r="AR618" s="115" t="s">
        <v>87</v>
      </c>
      <c r="AS618" s="115" t="s">
        <v>104</v>
      </c>
      <c r="AT618" s="115" t="s">
        <v>94</v>
      </c>
      <c r="AU618" s="115" t="s">
        <v>90</v>
      </c>
      <c r="AV618" s="115" t="s">
        <v>91</v>
      </c>
      <c r="AW618" s="115" t="s">
        <v>91</v>
      </c>
    </row>
    <row r="619" spans="1:49">
      <c r="A619" s="115">
        <v>6982469395</v>
      </c>
      <c r="K619" s="115" t="s">
        <v>27</v>
      </c>
      <c r="O619" s="125"/>
      <c r="P619" s="125">
        <f t="shared" si="162"/>
        <v>1</v>
      </c>
      <c r="Q619" s="130">
        <f t="shared" si="163"/>
        <v>3</v>
      </c>
      <c r="R619" s="125"/>
      <c r="S619" s="125">
        <f t="shared" si="164"/>
        <v>0</v>
      </c>
      <c r="T619" s="125">
        <f t="shared" si="165"/>
        <v>0</v>
      </c>
      <c r="U619" s="125">
        <f t="shared" si="166"/>
        <v>0</v>
      </c>
      <c r="V619" s="126">
        <f t="shared" si="167"/>
        <v>0</v>
      </c>
      <c r="W619" s="126">
        <f t="shared" si="168"/>
        <v>0</v>
      </c>
      <c r="X619" s="126">
        <f t="shared" si="169"/>
        <v>0</v>
      </c>
      <c r="Y619" s="126">
        <f t="shared" si="170"/>
        <v>0</v>
      </c>
      <c r="Z619" s="126">
        <f t="shared" si="171"/>
        <v>0</v>
      </c>
      <c r="AA619" s="126">
        <f t="shared" si="172"/>
        <v>0</v>
      </c>
      <c r="AB619" s="126">
        <f t="shared" si="173"/>
        <v>1</v>
      </c>
      <c r="AC619" s="126">
        <f t="shared" si="174"/>
        <v>0</v>
      </c>
      <c r="AD619" s="126">
        <f t="shared" si="175"/>
        <v>0</v>
      </c>
      <c r="AE619" s="126">
        <f t="shared" si="176"/>
        <v>0</v>
      </c>
      <c r="AF619" s="125"/>
      <c r="AG619" s="125"/>
      <c r="AH619" s="125">
        <f t="shared" si="177"/>
        <v>1</v>
      </c>
      <c r="AI619" s="125">
        <f t="shared" si="178"/>
        <v>1</v>
      </c>
      <c r="AJ619" s="125" t="str">
        <f t="shared" si="179"/>
        <v>Correct</v>
      </c>
      <c r="AK619" s="125"/>
      <c r="AL619" s="115" t="s">
        <v>99</v>
      </c>
      <c r="AM619" s="115">
        <v>67</v>
      </c>
      <c r="AN619" s="115" t="s">
        <v>181</v>
      </c>
      <c r="AO619" s="115" t="s">
        <v>429</v>
      </c>
      <c r="AP619" s="115" t="s">
        <v>85</v>
      </c>
      <c r="AQ619" s="115" t="s">
        <v>86</v>
      </c>
      <c r="AS619" s="115" t="s">
        <v>101</v>
      </c>
      <c r="AT619" s="115" t="s">
        <v>89</v>
      </c>
      <c r="AU619" s="115" t="s">
        <v>90</v>
      </c>
      <c r="AV619" s="115" t="s">
        <v>91</v>
      </c>
      <c r="AW619" s="115" t="s">
        <v>86</v>
      </c>
    </row>
    <row r="620" spans="1:49">
      <c r="A620" s="115">
        <v>6982467032</v>
      </c>
      <c r="K620" s="115" t="s">
        <v>27</v>
      </c>
      <c r="O620" s="125"/>
      <c r="P620" s="125">
        <f t="shared" si="162"/>
        <v>1</v>
      </c>
      <c r="Q620" s="130">
        <f t="shared" si="163"/>
        <v>3</v>
      </c>
      <c r="R620" s="125"/>
      <c r="S620" s="125">
        <f t="shared" si="164"/>
        <v>0</v>
      </c>
      <c r="T620" s="125">
        <f t="shared" si="165"/>
        <v>0</v>
      </c>
      <c r="U620" s="125">
        <f t="shared" si="166"/>
        <v>0</v>
      </c>
      <c r="V620" s="126">
        <f t="shared" si="167"/>
        <v>0</v>
      </c>
      <c r="W620" s="126">
        <f t="shared" si="168"/>
        <v>0</v>
      </c>
      <c r="X620" s="126">
        <f t="shared" si="169"/>
        <v>0</v>
      </c>
      <c r="Y620" s="126">
        <f t="shared" si="170"/>
        <v>0</v>
      </c>
      <c r="Z620" s="126">
        <f t="shared" si="171"/>
        <v>0</v>
      </c>
      <c r="AA620" s="126">
        <f t="shared" si="172"/>
        <v>0</v>
      </c>
      <c r="AB620" s="126">
        <f t="shared" si="173"/>
        <v>1</v>
      </c>
      <c r="AC620" s="126">
        <f t="shared" si="174"/>
        <v>0</v>
      </c>
      <c r="AD620" s="126">
        <f t="shared" si="175"/>
        <v>0</v>
      </c>
      <c r="AE620" s="126">
        <f t="shared" si="176"/>
        <v>0</v>
      </c>
      <c r="AF620" s="125"/>
      <c r="AG620" s="125"/>
      <c r="AH620" s="125">
        <f t="shared" si="177"/>
        <v>1</v>
      </c>
      <c r="AI620" s="125">
        <f t="shared" si="178"/>
        <v>1</v>
      </c>
      <c r="AJ620" s="125" t="str">
        <f t="shared" si="179"/>
        <v>Correct</v>
      </c>
      <c r="AK620" s="125"/>
      <c r="AL620" s="115" t="s">
        <v>99</v>
      </c>
      <c r="AM620" s="115">
        <v>67</v>
      </c>
      <c r="AN620" s="115" t="s">
        <v>181</v>
      </c>
      <c r="AP620" s="115" t="s">
        <v>85</v>
      </c>
      <c r="AQ620" s="115" t="s">
        <v>86</v>
      </c>
      <c r="AR620" s="115" t="s">
        <v>87</v>
      </c>
      <c r="AS620" s="115" t="s">
        <v>101</v>
      </c>
      <c r="AT620" s="115" t="s">
        <v>89</v>
      </c>
      <c r="AU620" s="115" t="s">
        <v>90</v>
      </c>
      <c r="AV620" s="115" t="s">
        <v>91</v>
      </c>
      <c r="AW620" s="115" t="s">
        <v>86</v>
      </c>
    </row>
    <row r="621" spans="1:49">
      <c r="A621" s="115">
        <v>7011088159</v>
      </c>
      <c r="C621" s="115" t="s">
        <v>19</v>
      </c>
      <c r="I621" s="115" t="s">
        <v>25</v>
      </c>
      <c r="J621" s="115" t="s">
        <v>26</v>
      </c>
      <c r="O621" s="125"/>
      <c r="P621" s="125">
        <f t="shared" si="162"/>
        <v>3</v>
      </c>
      <c r="Q621" s="130">
        <f t="shared" si="163"/>
        <v>1</v>
      </c>
      <c r="R621" s="125"/>
      <c r="S621" s="125">
        <f t="shared" si="164"/>
        <v>0</v>
      </c>
      <c r="T621" s="125">
        <f t="shared" si="165"/>
        <v>1</v>
      </c>
      <c r="U621" s="125">
        <f t="shared" si="166"/>
        <v>0</v>
      </c>
      <c r="V621" s="126">
        <f t="shared" si="167"/>
        <v>0</v>
      </c>
      <c r="W621" s="126">
        <f t="shared" si="168"/>
        <v>0</v>
      </c>
      <c r="X621" s="126">
        <f t="shared" si="169"/>
        <v>0</v>
      </c>
      <c r="Y621" s="126">
        <f t="shared" si="170"/>
        <v>0</v>
      </c>
      <c r="Z621" s="126">
        <f t="shared" si="171"/>
        <v>1</v>
      </c>
      <c r="AA621" s="126">
        <f t="shared" si="172"/>
        <v>1</v>
      </c>
      <c r="AB621" s="126">
        <f t="shared" si="173"/>
        <v>0</v>
      </c>
      <c r="AC621" s="126">
        <f t="shared" si="174"/>
        <v>0</v>
      </c>
      <c r="AD621" s="126">
        <f t="shared" si="175"/>
        <v>0</v>
      </c>
      <c r="AE621" s="126">
        <f t="shared" si="176"/>
        <v>0</v>
      </c>
      <c r="AF621" s="125"/>
      <c r="AG621" s="125"/>
      <c r="AH621" s="125">
        <f t="shared" si="177"/>
        <v>3</v>
      </c>
      <c r="AI621" s="125">
        <f t="shared" si="178"/>
        <v>3</v>
      </c>
      <c r="AJ621" s="125" t="str">
        <f t="shared" si="179"/>
        <v>Correct</v>
      </c>
      <c r="AK621" s="125"/>
      <c r="AL621" s="115" t="s">
        <v>83</v>
      </c>
      <c r="AM621" s="115">
        <v>35</v>
      </c>
      <c r="AN621" s="115" t="s">
        <v>84</v>
      </c>
      <c r="AO621" s="115" t="s">
        <v>470</v>
      </c>
      <c r="AP621" s="115" t="s">
        <v>85</v>
      </c>
      <c r="AR621" s="115" t="s">
        <v>87</v>
      </c>
      <c r="AS621" s="115" t="s">
        <v>96</v>
      </c>
      <c r="AT621" s="115" t="s">
        <v>94</v>
      </c>
      <c r="AU621" s="115" t="s">
        <v>90</v>
      </c>
      <c r="AV621" s="115" t="s">
        <v>91</v>
      </c>
      <c r="AW621" s="115" t="s">
        <v>91</v>
      </c>
    </row>
    <row r="622" spans="1:49">
      <c r="A622" s="115">
        <v>6985189342</v>
      </c>
      <c r="C622" s="115" t="s">
        <v>19</v>
      </c>
      <c r="E622" s="115" t="s">
        <v>21</v>
      </c>
      <c r="J622" s="115" t="s">
        <v>26</v>
      </c>
      <c r="O622" s="125"/>
      <c r="P622" s="125">
        <f t="shared" si="162"/>
        <v>3</v>
      </c>
      <c r="Q622" s="130">
        <f t="shared" si="163"/>
        <v>1</v>
      </c>
      <c r="R622" s="125"/>
      <c r="S622" s="125">
        <f t="shared" si="164"/>
        <v>0</v>
      </c>
      <c r="T622" s="125">
        <f t="shared" si="165"/>
        <v>1</v>
      </c>
      <c r="U622" s="125">
        <f t="shared" si="166"/>
        <v>0</v>
      </c>
      <c r="V622" s="126">
        <f t="shared" si="167"/>
        <v>1</v>
      </c>
      <c r="W622" s="126">
        <f t="shared" si="168"/>
        <v>0</v>
      </c>
      <c r="X622" s="126">
        <f t="shared" si="169"/>
        <v>0</v>
      </c>
      <c r="Y622" s="126">
        <f t="shared" si="170"/>
        <v>0</v>
      </c>
      <c r="Z622" s="126">
        <f t="shared" si="171"/>
        <v>0</v>
      </c>
      <c r="AA622" s="126">
        <f t="shared" si="172"/>
        <v>1</v>
      </c>
      <c r="AB622" s="126">
        <f t="shared" si="173"/>
        <v>0</v>
      </c>
      <c r="AC622" s="126">
        <f t="shared" si="174"/>
        <v>0</v>
      </c>
      <c r="AD622" s="126">
        <f t="shared" si="175"/>
        <v>0</v>
      </c>
      <c r="AE622" s="126">
        <f t="shared" si="176"/>
        <v>0</v>
      </c>
      <c r="AF622" s="125"/>
      <c r="AG622" s="125"/>
      <c r="AH622" s="125">
        <f t="shared" si="177"/>
        <v>3</v>
      </c>
      <c r="AI622" s="125">
        <f t="shared" si="178"/>
        <v>3</v>
      </c>
      <c r="AJ622" s="125" t="str">
        <f t="shared" si="179"/>
        <v>Correct</v>
      </c>
      <c r="AK622" s="125"/>
      <c r="AL622" s="115" t="s">
        <v>99</v>
      </c>
      <c r="AM622" s="115">
        <v>68</v>
      </c>
      <c r="AN622" s="115" t="s">
        <v>181</v>
      </c>
      <c r="AO622" s="115" t="s">
        <v>222</v>
      </c>
      <c r="AP622" s="115" t="s">
        <v>97</v>
      </c>
      <c r="AT622" s="115" t="s">
        <v>94</v>
      </c>
      <c r="AU622" s="115" t="s">
        <v>106</v>
      </c>
      <c r="AV622" s="115" t="s">
        <v>91</v>
      </c>
      <c r="AW622" s="115" t="s">
        <v>91</v>
      </c>
    </row>
    <row r="623" spans="1:49">
      <c r="A623" s="115">
        <v>7044856550</v>
      </c>
      <c r="E623" s="115" t="s">
        <v>21</v>
      </c>
      <c r="J623" s="115" t="s">
        <v>26</v>
      </c>
      <c r="N623" s="115" t="s">
        <v>30</v>
      </c>
      <c r="O623" s="125"/>
      <c r="P623" s="125">
        <f t="shared" si="162"/>
        <v>3</v>
      </c>
      <c r="Q623" s="130">
        <f t="shared" si="163"/>
        <v>1</v>
      </c>
      <c r="R623" s="125"/>
      <c r="S623" s="125">
        <f t="shared" si="164"/>
        <v>0</v>
      </c>
      <c r="T623" s="125">
        <f t="shared" si="165"/>
        <v>0</v>
      </c>
      <c r="U623" s="125">
        <f t="shared" si="166"/>
        <v>0</v>
      </c>
      <c r="V623" s="126">
        <f t="shared" si="167"/>
        <v>1</v>
      </c>
      <c r="W623" s="126">
        <f t="shared" si="168"/>
        <v>0</v>
      </c>
      <c r="X623" s="126">
        <f t="shared" si="169"/>
        <v>0</v>
      </c>
      <c r="Y623" s="126">
        <f t="shared" si="170"/>
        <v>0</v>
      </c>
      <c r="Z623" s="126">
        <f t="shared" si="171"/>
        <v>0</v>
      </c>
      <c r="AA623" s="126">
        <f t="shared" si="172"/>
        <v>1</v>
      </c>
      <c r="AB623" s="126">
        <f t="shared" si="173"/>
        <v>0</v>
      </c>
      <c r="AC623" s="126">
        <f t="shared" si="174"/>
        <v>0</v>
      </c>
      <c r="AD623" s="126">
        <f t="shared" si="175"/>
        <v>0</v>
      </c>
      <c r="AE623" s="126">
        <f t="shared" si="176"/>
        <v>1</v>
      </c>
      <c r="AF623" s="125"/>
      <c r="AG623" s="125"/>
      <c r="AH623" s="125">
        <f t="shared" si="177"/>
        <v>3</v>
      </c>
      <c r="AI623" s="125">
        <f t="shared" si="178"/>
        <v>3</v>
      </c>
      <c r="AJ623" s="125" t="str">
        <f t="shared" si="179"/>
        <v>Correct</v>
      </c>
      <c r="AK623" s="125"/>
      <c r="AL623" s="115" t="s">
        <v>83</v>
      </c>
      <c r="AM623" s="115">
        <v>71</v>
      </c>
      <c r="AN623" s="115" t="s">
        <v>84</v>
      </c>
      <c r="AO623" s="115" t="s">
        <v>143</v>
      </c>
      <c r="AP623" s="115" t="s">
        <v>97</v>
      </c>
      <c r="AQ623" s="115" t="s">
        <v>86</v>
      </c>
      <c r="AR623" s="115" t="s">
        <v>87</v>
      </c>
      <c r="AS623" s="115" t="s">
        <v>93</v>
      </c>
      <c r="AT623" s="115" t="s">
        <v>111</v>
      </c>
      <c r="AU623" s="115" t="s">
        <v>106</v>
      </c>
      <c r="AV623" s="115" t="s">
        <v>91</v>
      </c>
      <c r="AW623" s="115" t="s">
        <v>86</v>
      </c>
    </row>
    <row r="624" spans="1:49">
      <c r="A624" s="115">
        <v>7020339896</v>
      </c>
      <c r="C624" s="115" t="s">
        <v>19</v>
      </c>
      <c r="D624" s="115" t="s">
        <v>20</v>
      </c>
      <c r="F624" s="115" t="s">
        <v>22</v>
      </c>
      <c r="J624" s="115" t="s">
        <v>26</v>
      </c>
      <c r="L624" s="115" t="s">
        <v>28</v>
      </c>
      <c r="O624" s="125"/>
      <c r="P624" s="125">
        <f t="shared" si="162"/>
        <v>5</v>
      </c>
      <c r="Q624" s="130">
        <f t="shared" si="163"/>
        <v>0.6</v>
      </c>
      <c r="R624" s="125"/>
      <c r="S624" s="125">
        <f t="shared" si="164"/>
        <v>0</v>
      </c>
      <c r="T624" s="125">
        <f t="shared" si="165"/>
        <v>0.6</v>
      </c>
      <c r="U624" s="125">
        <f t="shared" si="166"/>
        <v>0.6</v>
      </c>
      <c r="V624" s="126">
        <f t="shared" si="167"/>
        <v>0</v>
      </c>
      <c r="W624" s="126">
        <f t="shared" si="168"/>
        <v>0.6</v>
      </c>
      <c r="X624" s="126">
        <f t="shared" si="169"/>
        <v>0</v>
      </c>
      <c r="Y624" s="126">
        <f t="shared" si="170"/>
        <v>0</v>
      </c>
      <c r="Z624" s="126">
        <f t="shared" si="171"/>
        <v>0</v>
      </c>
      <c r="AA624" s="126">
        <f t="shared" si="172"/>
        <v>0.6</v>
      </c>
      <c r="AB624" s="126">
        <f t="shared" si="173"/>
        <v>0</v>
      </c>
      <c r="AC624" s="126">
        <f t="shared" si="174"/>
        <v>0.6</v>
      </c>
      <c r="AD624" s="126">
        <f t="shared" si="175"/>
        <v>0</v>
      </c>
      <c r="AE624" s="126">
        <f t="shared" si="176"/>
        <v>0</v>
      </c>
      <c r="AF624" s="125"/>
      <c r="AG624" s="125"/>
      <c r="AH624" s="125">
        <f t="shared" si="177"/>
        <v>3</v>
      </c>
      <c r="AI624" s="125">
        <f t="shared" si="178"/>
        <v>5</v>
      </c>
      <c r="AJ624" s="125" t="str">
        <f t="shared" si="179"/>
        <v>Correct</v>
      </c>
      <c r="AK624" s="125"/>
      <c r="AL624" s="115" t="s">
        <v>83</v>
      </c>
      <c r="AM624" s="115">
        <v>26</v>
      </c>
      <c r="AN624" s="115" t="s">
        <v>84</v>
      </c>
      <c r="AO624" s="115" t="s">
        <v>165</v>
      </c>
      <c r="AP624" s="115" t="s">
        <v>97</v>
      </c>
      <c r="AQ624" s="115" t="s">
        <v>86</v>
      </c>
      <c r="AR624" s="115" t="s">
        <v>87</v>
      </c>
      <c r="AS624" s="115" t="s">
        <v>88</v>
      </c>
      <c r="AT624" s="115" t="s">
        <v>89</v>
      </c>
      <c r="AU624" s="115" t="s">
        <v>90</v>
      </c>
      <c r="AV624" s="115" t="s">
        <v>91</v>
      </c>
      <c r="AW624" s="115" t="s">
        <v>91</v>
      </c>
    </row>
    <row r="625" spans="1:49">
      <c r="A625" s="115">
        <v>7011000636</v>
      </c>
      <c r="B625" s="115" t="s">
        <v>18</v>
      </c>
      <c r="D625" s="115" t="s">
        <v>20</v>
      </c>
      <c r="J625" s="115" t="s">
        <v>26</v>
      </c>
      <c r="O625" s="125"/>
      <c r="P625" s="125">
        <f t="shared" si="162"/>
        <v>3</v>
      </c>
      <c r="Q625" s="130">
        <f t="shared" si="163"/>
        <v>1</v>
      </c>
      <c r="R625" s="125"/>
      <c r="S625" s="125">
        <f t="shared" si="164"/>
        <v>1</v>
      </c>
      <c r="T625" s="125">
        <f t="shared" si="165"/>
        <v>0</v>
      </c>
      <c r="U625" s="125">
        <f t="shared" si="166"/>
        <v>1</v>
      </c>
      <c r="V625" s="126">
        <f t="shared" si="167"/>
        <v>0</v>
      </c>
      <c r="W625" s="126">
        <f t="shared" si="168"/>
        <v>0</v>
      </c>
      <c r="X625" s="126">
        <f t="shared" si="169"/>
        <v>0</v>
      </c>
      <c r="Y625" s="126">
        <f t="shared" si="170"/>
        <v>0</v>
      </c>
      <c r="Z625" s="126">
        <f t="shared" si="171"/>
        <v>0</v>
      </c>
      <c r="AA625" s="126">
        <f t="shared" si="172"/>
        <v>1</v>
      </c>
      <c r="AB625" s="126">
        <f t="shared" si="173"/>
        <v>0</v>
      </c>
      <c r="AC625" s="126">
        <f t="shared" si="174"/>
        <v>0</v>
      </c>
      <c r="AD625" s="126">
        <f t="shared" si="175"/>
        <v>0</v>
      </c>
      <c r="AE625" s="126">
        <f t="shared" si="176"/>
        <v>0</v>
      </c>
      <c r="AF625" s="125"/>
      <c r="AG625" s="125"/>
      <c r="AH625" s="125">
        <f t="shared" si="177"/>
        <v>3</v>
      </c>
      <c r="AI625" s="125">
        <f t="shared" si="178"/>
        <v>3</v>
      </c>
      <c r="AJ625" s="125" t="str">
        <f t="shared" si="179"/>
        <v>Correct</v>
      </c>
      <c r="AK625" s="125"/>
      <c r="AL625" s="115" t="s">
        <v>83</v>
      </c>
      <c r="AM625" s="115">
        <v>56</v>
      </c>
      <c r="AN625" s="115" t="s">
        <v>84</v>
      </c>
      <c r="AO625" s="115" t="s">
        <v>129</v>
      </c>
      <c r="AP625" s="115" t="s">
        <v>85</v>
      </c>
      <c r="AR625" s="115" t="s">
        <v>87</v>
      </c>
      <c r="AT625" s="115" t="s">
        <v>89</v>
      </c>
      <c r="AU625" s="115" t="s">
        <v>90</v>
      </c>
      <c r="AV625" s="115" t="s">
        <v>91</v>
      </c>
      <c r="AW625" s="115" t="s">
        <v>91</v>
      </c>
    </row>
    <row r="626" spans="1:49">
      <c r="A626" s="115">
        <v>7044858127</v>
      </c>
      <c r="D626" s="115" t="s">
        <v>20</v>
      </c>
      <c r="J626" s="115" t="s">
        <v>26</v>
      </c>
      <c r="N626" s="115" t="s">
        <v>30</v>
      </c>
      <c r="O626" s="125"/>
      <c r="P626" s="125">
        <f t="shared" si="162"/>
        <v>3</v>
      </c>
      <c r="Q626" s="130">
        <f t="shared" si="163"/>
        <v>1</v>
      </c>
      <c r="R626" s="125"/>
      <c r="S626" s="125">
        <f t="shared" si="164"/>
        <v>0</v>
      </c>
      <c r="T626" s="125">
        <f t="shared" si="165"/>
        <v>0</v>
      </c>
      <c r="U626" s="125">
        <f t="shared" si="166"/>
        <v>1</v>
      </c>
      <c r="V626" s="126">
        <f t="shared" si="167"/>
        <v>0</v>
      </c>
      <c r="W626" s="126">
        <f t="shared" si="168"/>
        <v>0</v>
      </c>
      <c r="X626" s="126">
        <f t="shared" si="169"/>
        <v>0</v>
      </c>
      <c r="Y626" s="126">
        <f t="shared" si="170"/>
        <v>0</v>
      </c>
      <c r="Z626" s="126">
        <f t="shared" si="171"/>
        <v>0</v>
      </c>
      <c r="AA626" s="126">
        <f t="shared" si="172"/>
        <v>1</v>
      </c>
      <c r="AB626" s="126">
        <f t="shared" si="173"/>
        <v>0</v>
      </c>
      <c r="AC626" s="126">
        <f t="shared" si="174"/>
        <v>0</v>
      </c>
      <c r="AD626" s="126">
        <f t="shared" si="175"/>
        <v>0</v>
      </c>
      <c r="AE626" s="126">
        <f t="shared" si="176"/>
        <v>1</v>
      </c>
      <c r="AF626" s="125"/>
      <c r="AG626" s="125"/>
      <c r="AH626" s="125">
        <f t="shared" si="177"/>
        <v>3</v>
      </c>
      <c r="AI626" s="125">
        <f t="shared" si="178"/>
        <v>3</v>
      </c>
      <c r="AJ626" s="125" t="str">
        <f t="shared" si="179"/>
        <v>Correct</v>
      </c>
      <c r="AK626" s="125"/>
      <c r="AL626" s="115" t="s">
        <v>83</v>
      </c>
      <c r="AM626" s="115">
        <v>57</v>
      </c>
      <c r="AN626" s="115" t="s">
        <v>84</v>
      </c>
      <c r="AO626" s="115" t="s">
        <v>143</v>
      </c>
      <c r="AP626" s="115" t="s">
        <v>97</v>
      </c>
      <c r="AQ626" s="115" t="s">
        <v>86</v>
      </c>
      <c r="AR626" s="115" t="s">
        <v>87</v>
      </c>
      <c r="AS626" s="115" t="s">
        <v>100</v>
      </c>
      <c r="AT626" s="115" t="s">
        <v>89</v>
      </c>
      <c r="AU626" s="115" t="s">
        <v>106</v>
      </c>
      <c r="AV626" s="115" t="s">
        <v>91</v>
      </c>
      <c r="AW626" s="115" t="s">
        <v>91</v>
      </c>
    </row>
    <row r="627" spans="1:49">
      <c r="A627" s="115">
        <v>7011537776</v>
      </c>
      <c r="C627" s="115" t="s">
        <v>19</v>
      </c>
      <c r="J627" s="115" t="s">
        <v>26</v>
      </c>
      <c r="O627" s="125"/>
      <c r="P627" s="125">
        <f t="shared" si="162"/>
        <v>2</v>
      </c>
      <c r="Q627" s="130">
        <f t="shared" si="163"/>
        <v>1.5</v>
      </c>
      <c r="R627" s="125"/>
      <c r="S627" s="125">
        <f t="shared" si="164"/>
        <v>0</v>
      </c>
      <c r="T627" s="125">
        <f t="shared" si="165"/>
        <v>1</v>
      </c>
      <c r="U627" s="125">
        <f t="shared" si="166"/>
        <v>0</v>
      </c>
      <c r="V627" s="126">
        <f t="shared" si="167"/>
        <v>0</v>
      </c>
      <c r="W627" s="126">
        <f t="shared" si="168"/>
        <v>0</v>
      </c>
      <c r="X627" s="126">
        <f t="shared" si="169"/>
        <v>0</v>
      </c>
      <c r="Y627" s="126">
        <f t="shared" si="170"/>
        <v>0</v>
      </c>
      <c r="Z627" s="126">
        <f t="shared" si="171"/>
        <v>0</v>
      </c>
      <c r="AA627" s="126">
        <f t="shared" si="172"/>
        <v>1</v>
      </c>
      <c r="AB627" s="126">
        <f t="shared" si="173"/>
        <v>0</v>
      </c>
      <c r="AC627" s="126">
        <f t="shared" si="174"/>
        <v>0</v>
      </c>
      <c r="AD627" s="126">
        <f t="shared" si="175"/>
        <v>0</v>
      </c>
      <c r="AE627" s="126">
        <f t="shared" si="176"/>
        <v>0</v>
      </c>
      <c r="AF627" s="125"/>
      <c r="AG627" s="125"/>
      <c r="AH627" s="125">
        <f t="shared" si="177"/>
        <v>2</v>
      </c>
      <c r="AI627" s="125">
        <f t="shared" si="178"/>
        <v>2</v>
      </c>
      <c r="AJ627" s="125" t="str">
        <f t="shared" si="179"/>
        <v>Correct</v>
      </c>
      <c r="AK627" s="125"/>
      <c r="AL627" s="115" t="s">
        <v>83</v>
      </c>
      <c r="AM627" s="115">
        <v>59</v>
      </c>
      <c r="AN627" s="115" t="s">
        <v>181</v>
      </c>
      <c r="AO627" s="115" t="s">
        <v>206</v>
      </c>
      <c r="AP627" s="115" t="s">
        <v>85</v>
      </c>
      <c r="AQ627" s="115" t="s">
        <v>86</v>
      </c>
      <c r="AR627" s="115" t="s">
        <v>87</v>
      </c>
      <c r="AS627" s="115" t="s">
        <v>100</v>
      </c>
      <c r="AT627" s="115" t="s">
        <v>111</v>
      </c>
      <c r="AU627" s="115" t="s">
        <v>113</v>
      </c>
      <c r="AV627" s="115" t="s">
        <v>86</v>
      </c>
      <c r="AW627" s="115" t="s">
        <v>91</v>
      </c>
    </row>
    <row r="628" spans="1:49">
      <c r="A628" s="115">
        <v>6984051630</v>
      </c>
      <c r="J628" s="115" t="s">
        <v>26</v>
      </c>
      <c r="O628" s="125"/>
      <c r="P628" s="125">
        <f t="shared" si="162"/>
        <v>1</v>
      </c>
      <c r="Q628" s="130">
        <f t="shared" si="163"/>
        <v>3</v>
      </c>
      <c r="R628" s="125"/>
      <c r="S628" s="125">
        <f t="shared" si="164"/>
        <v>0</v>
      </c>
      <c r="T628" s="125">
        <f t="shared" si="165"/>
        <v>0</v>
      </c>
      <c r="U628" s="125">
        <f t="shared" si="166"/>
        <v>0</v>
      </c>
      <c r="V628" s="126">
        <f t="shared" si="167"/>
        <v>0</v>
      </c>
      <c r="W628" s="126">
        <f t="shared" si="168"/>
        <v>0</v>
      </c>
      <c r="X628" s="126">
        <f t="shared" si="169"/>
        <v>0</v>
      </c>
      <c r="Y628" s="126">
        <f t="shared" si="170"/>
        <v>0</v>
      </c>
      <c r="Z628" s="126">
        <f t="shared" si="171"/>
        <v>0</v>
      </c>
      <c r="AA628" s="126">
        <f t="shared" si="172"/>
        <v>1</v>
      </c>
      <c r="AB628" s="126">
        <f t="shared" si="173"/>
        <v>0</v>
      </c>
      <c r="AC628" s="126">
        <f t="shared" si="174"/>
        <v>0</v>
      </c>
      <c r="AD628" s="126">
        <f t="shared" si="175"/>
        <v>0</v>
      </c>
      <c r="AE628" s="126">
        <f t="shared" si="176"/>
        <v>0</v>
      </c>
      <c r="AF628" s="125"/>
      <c r="AG628" s="125"/>
      <c r="AH628" s="125">
        <f t="shared" si="177"/>
        <v>1</v>
      </c>
      <c r="AI628" s="125">
        <f t="shared" si="178"/>
        <v>1</v>
      </c>
      <c r="AJ628" s="125" t="str">
        <f t="shared" si="179"/>
        <v>Correct</v>
      </c>
      <c r="AK628" s="125"/>
      <c r="AL628" s="115" t="s">
        <v>99</v>
      </c>
      <c r="AM628" s="115">
        <v>58</v>
      </c>
      <c r="AN628" s="115" t="s">
        <v>181</v>
      </c>
      <c r="AO628" s="115" t="s">
        <v>221</v>
      </c>
      <c r="AP628" s="115" t="s">
        <v>85</v>
      </c>
      <c r="AQ628" s="115" t="s">
        <v>86</v>
      </c>
      <c r="AR628" s="115" t="s">
        <v>87</v>
      </c>
      <c r="AS628" s="115" t="s">
        <v>88</v>
      </c>
      <c r="AT628" s="115" t="s">
        <v>89</v>
      </c>
      <c r="AU628" s="115" t="s">
        <v>90</v>
      </c>
      <c r="AV628" s="115" t="s">
        <v>91</v>
      </c>
      <c r="AW628" s="115" t="s">
        <v>91</v>
      </c>
    </row>
    <row r="629" spans="1:49">
      <c r="A629" s="115">
        <v>6985473955</v>
      </c>
      <c r="D629" s="115" t="s">
        <v>20</v>
      </c>
      <c r="I629" s="115" t="s">
        <v>25</v>
      </c>
      <c r="N629" s="115" t="s">
        <v>30</v>
      </c>
      <c r="O629" s="125"/>
      <c r="P629" s="125">
        <f t="shared" si="162"/>
        <v>3</v>
      </c>
      <c r="Q629" s="130">
        <f t="shared" si="163"/>
        <v>1</v>
      </c>
      <c r="R629" s="125"/>
      <c r="S629" s="125">
        <f t="shared" si="164"/>
        <v>0</v>
      </c>
      <c r="T629" s="125">
        <f t="shared" si="165"/>
        <v>0</v>
      </c>
      <c r="U629" s="125">
        <f t="shared" si="166"/>
        <v>1</v>
      </c>
      <c r="V629" s="126">
        <f t="shared" si="167"/>
        <v>0</v>
      </c>
      <c r="W629" s="126">
        <f t="shared" si="168"/>
        <v>0</v>
      </c>
      <c r="X629" s="126">
        <f t="shared" si="169"/>
        <v>0</v>
      </c>
      <c r="Y629" s="126">
        <f t="shared" si="170"/>
        <v>0</v>
      </c>
      <c r="Z629" s="126">
        <f t="shared" si="171"/>
        <v>1</v>
      </c>
      <c r="AA629" s="126">
        <f t="shared" si="172"/>
        <v>0</v>
      </c>
      <c r="AB629" s="126">
        <f t="shared" si="173"/>
        <v>0</v>
      </c>
      <c r="AC629" s="126">
        <f t="shared" si="174"/>
        <v>0</v>
      </c>
      <c r="AD629" s="126">
        <f t="shared" si="175"/>
        <v>0</v>
      </c>
      <c r="AE629" s="126">
        <f t="shared" si="176"/>
        <v>1</v>
      </c>
      <c r="AF629" s="125"/>
      <c r="AG629" s="125"/>
      <c r="AH629" s="125">
        <f t="shared" si="177"/>
        <v>3</v>
      </c>
      <c r="AI629" s="125">
        <f t="shared" si="178"/>
        <v>3</v>
      </c>
      <c r="AJ629" s="125" t="str">
        <f t="shared" si="179"/>
        <v>Correct</v>
      </c>
      <c r="AK629" s="125"/>
      <c r="AL629" s="115" t="s">
        <v>83</v>
      </c>
      <c r="AM629" s="115">
        <v>46</v>
      </c>
      <c r="AN629" s="115" t="s">
        <v>181</v>
      </c>
      <c r="AO629" s="115" t="s">
        <v>439</v>
      </c>
      <c r="AP629" s="115" t="s">
        <v>85</v>
      </c>
      <c r="AQ629" s="115" t="s">
        <v>91</v>
      </c>
      <c r="AR629" s="115" t="s">
        <v>459</v>
      </c>
      <c r="AS629" s="115" t="s">
        <v>100</v>
      </c>
      <c r="AT629" s="115" t="s">
        <v>102</v>
      </c>
      <c r="AU629" s="115" t="s">
        <v>98</v>
      </c>
      <c r="AW629" s="115" t="s">
        <v>91</v>
      </c>
    </row>
    <row r="630" spans="1:49">
      <c r="A630" s="115">
        <v>7045795153</v>
      </c>
      <c r="C630" s="115" t="s">
        <v>19</v>
      </c>
      <c r="I630" s="115" t="s">
        <v>25</v>
      </c>
      <c r="O630" s="125"/>
      <c r="P630" s="125">
        <f t="shared" si="162"/>
        <v>2</v>
      </c>
      <c r="Q630" s="130">
        <f t="shared" si="163"/>
        <v>1.5</v>
      </c>
      <c r="R630" s="125"/>
      <c r="S630" s="125">
        <f t="shared" si="164"/>
        <v>0</v>
      </c>
      <c r="T630" s="125">
        <f t="shared" si="165"/>
        <v>1</v>
      </c>
      <c r="U630" s="125">
        <f t="shared" si="166"/>
        <v>0</v>
      </c>
      <c r="V630" s="126">
        <f t="shared" si="167"/>
        <v>0</v>
      </c>
      <c r="W630" s="126">
        <f t="shared" si="168"/>
        <v>0</v>
      </c>
      <c r="X630" s="126">
        <f t="shared" si="169"/>
        <v>0</v>
      </c>
      <c r="Y630" s="126">
        <f t="shared" si="170"/>
        <v>0</v>
      </c>
      <c r="Z630" s="126">
        <f t="shared" si="171"/>
        <v>1</v>
      </c>
      <c r="AA630" s="126">
        <f t="shared" si="172"/>
        <v>0</v>
      </c>
      <c r="AB630" s="126">
        <f t="shared" si="173"/>
        <v>0</v>
      </c>
      <c r="AC630" s="126">
        <f t="shared" si="174"/>
        <v>0</v>
      </c>
      <c r="AD630" s="126">
        <f t="shared" si="175"/>
        <v>0</v>
      </c>
      <c r="AE630" s="126">
        <f t="shared" si="176"/>
        <v>0</v>
      </c>
      <c r="AF630" s="125"/>
      <c r="AG630" s="125"/>
      <c r="AH630" s="125">
        <f t="shared" si="177"/>
        <v>2</v>
      </c>
      <c r="AI630" s="125">
        <f t="shared" si="178"/>
        <v>2</v>
      </c>
      <c r="AJ630" s="125" t="str">
        <f t="shared" si="179"/>
        <v>Correct</v>
      </c>
      <c r="AK630" s="125"/>
      <c r="AL630" s="115" t="s">
        <v>83</v>
      </c>
      <c r="AM630" s="115">
        <v>80</v>
      </c>
      <c r="AN630" s="115" t="s">
        <v>181</v>
      </c>
      <c r="AO630" s="115" t="s">
        <v>194</v>
      </c>
      <c r="AP630" s="115" t="s">
        <v>85</v>
      </c>
      <c r="AQ630" s="115" t="s">
        <v>86</v>
      </c>
      <c r="AR630" s="115" t="s">
        <v>87</v>
      </c>
      <c r="AS630" s="115" t="s">
        <v>93</v>
      </c>
      <c r="AT630" s="115" t="s">
        <v>102</v>
      </c>
      <c r="AU630" s="115" t="s">
        <v>106</v>
      </c>
      <c r="AV630" s="115" t="s">
        <v>91</v>
      </c>
      <c r="AW630" s="115" t="s">
        <v>91</v>
      </c>
    </row>
    <row r="631" spans="1:49">
      <c r="A631" s="115">
        <v>7045790301</v>
      </c>
      <c r="I631" s="115" t="s">
        <v>25</v>
      </c>
      <c r="O631" s="125"/>
      <c r="P631" s="125">
        <f t="shared" si="162"/>
        <v>1</v>
      </c>
      <c r="Q631" s="130">
        <f t="shared" si="163"/>
        <v>3</v>
      </c>
      <c r="R631" s="125"/>
      <c r="S631" s="125">
        <f t="shared" si="164"/>
        <v>0</v>
      </c>
      <c r="T631" s="125">
        <f t="shared" si="165"/>
        <v>0</v>
      </c>
      <c r="U631" s="125">
        <f t="shared" si="166"/>
        <v>0</v>
      </c>
      <c r="V631" s="126">
        <f t="shared" si="167"/>
        <v>0</v>
      </c>
      <c r="W631" s="126">
        <f t="shared" si="168"/>
        <v>0</v>
      </c>
      <c r="X631" s="126">
        <f t="shared" si="169"/>
        <v>0</v>
      </c>
      <c r="Y631" s="126">
        <f t="shared" si="170"/>
        <v>0</v>
      </c>
      <c r="Z631" s="126">
        <f t="shared" si="171"/>
        <v>1</v>
      </c>
      <c r="AA631" s="126">
        <f t="shared" si="172"/>
        <v>0</v>
      </c>
      <c r="AB631" s="126">
        <f t="shared" si="173"/>
        <v>0</v>
      </c>
      <c r="AC631" s="126">
        <f t="shared" si="174"/>
        <v>0</v>
      </c>
      <c r="AD631" s="126">
        <f t="shared" si="175"/>
        <v>0</v>
      </c>
      <c r="AE631" s="126">
        <f t="shared" si="176"/>
        <v>0</v>
      </c>
      <c r="AF631" s="125"/>
      <c r="AG631" s="125"/>
      <c r="AH631" s="125">
        <f t="shared" si="177"/>
        <v>1</v>
      </c>
      <c r="AI631" s="125">
        <f t="shared" si="178"/>
        <v>1</v>
      </c>
      <c r="AJ631" s="125" t="str">
        <f t="shared" si="179"/>
        <v>Correct</v>
      </c>
      <c r="AK631" s="125"/>
      <c r="AL631" s="115" t="s">
        <v>83</v>
      </c>
      <c r="AM631" s="115">
        <v>30</v>
      </c>
      <c r="AN631" s="115" t="s">
        <v>181</v>
      </c>
      <c r="AO631" s="115" t="s">
        <v>438</v>
      </c>
      <c r="AQ631" s="115" t="s">
        <v>86</v>
      </c>
      <c r="AR631" s="115" t="s">
        <v>87</v>
      </c>
      <c r="AS631" s="115" t="s">
        <v>101</v>
      </c>
      <c r="AT631" s="115" t="s">
        <v>111</v>
      </c>
      <c r="AU631" s="115" t="s">
        <v>90</v>
      </c>
      <c r="AV631" s="115" t="s">
        <v>91</v>
      </c>
      <c r="AW631" s="115" t="s">
        <v>91</v>
      </c>
    </row>
    <row r="632" spans="1:49">
      <c r="A632" s="115">
        <v>6985455358</v>
      </c>
      <c r="G632" s="115" t="s">
        <v>23</v>
      </c>
      <c r="I632" s="115" t="s">
        <v>25</v>
      </c>
      <c r="M632" s="115" t="s">
        <v>29</v>
      </c>
      <c r="O632" s="125"/>
      <c r="P632" s="125">
        <f t="shared" si="162"/>
        <v>3</v>
      </c>
      <c r="Q632" s="130">
        <f t="shared" si="163"/>
        <v>1</v>
      </c>
      <c r="R632" s="125"/>
      <c r="S632" s="125">
        <f t="shared" si="164"/>
        <v>0</v>
      </c>
      <c r="T632" s="125">
        <f t="shared" si="165"/>
        <v>0</v>
      </c>
      <c r="U632" s="125">
        <f t="shared" si="166"/>
        <v>0</v>
      </c>
      <c r="V632" s="126">
        <f t="shared" si="167"/>
        <v>0</v>
      </c>
      <c r="W632" s="126">
        <f t="shared" si="168"/>
        <v>0</v>
      </c>
      <c r="X632" s="126">
        <f t="shared" si="169"/>
        <v>1</v>
      </c>
      <c r="Y632" s="126">
        <f t="shared" si="170"/>
        <v>0</v>
      </c>
      <c r="Z632" s="126">
        <f t="shared" si="171"/>
        <v>1</v>
      </c>
      <c r="AA632" s="126">
        <f t="shared" si="172"/>
        <v>0</v>
      </c>
      <c r="AB632" s="126">
        <f t="shared" si="173"/>
        <v>0</v>
      </c>
      <c r="AC632" s="126">
        <f t="shared" si="174"/>
        <v>0</v>
      </c>
      <c r="AD632" s="126">
        <f t="shared" si="175"/>
        <v>1</v>
      </c>
      <c r="AE632" s="126">
        <f t="shared" si="176"/>
        <v>0</v>
      </c>
      <c r="AF632" s="125"/>
      <c r="AG632" s="125"/>
      <c r="AH632" s="125">
        <f t="shared" si="177"/>
        <v>3</v>
      </c>
      <c r="AI632" s="125">
        <f t="shared" si="178"/>
        <v>3</v>
      </c>
      <c r="AJ632" s="125" t="str">
        <f t="shared" si="179"/>
        <v>Correct</v>
      </c>
      <c r="AK632" s="125"/>
      <c r="AL632" s="115" t="s">
        <v>83</v>
      </c>
      <c r="AM632" s="115">
        <v>21</v>
      </c>
      <c r="AN632" s="115" t="s">
        <v>181</v>
      </c>
      <c r="AO632" s="115" t="s">
        <v>479</v>
      </c>
      <c r="AP632" s="115" t="s">
        <v>85</v>
      </c>
      <c r="AQ632" s="115" t="s">
        <v>86</v>
      </c>
      <c r="AR632" s="115" t="s">
        <v>87</v>
      </c>
      <c r="AS632" s="115" t="s">
        <v>100</v>
      </c>
      <c r="AT632" s="115" t="s">
        <v>94</v>
      </c>
      <c r="AU632" s="115" t="s">
        <v>95</v>
      </c>
      <c r="AV632" s="115" t="s">
        <v>91</v>
      </c>
      <c r="AW632" s="115" t="s">
        <v>91</v>
      </c>
    </row>
    <row r="633" spans="1:49">
      <c r="A633" s="115">
        <v>7044857434</v>
      </c>
      <c r="G633" s="115" t="s">
        <v>23</v>
      </c>
      <c r="I633" s="115" t="s">
        <v>25</v>
      </c>
      <c r="N633" s="115" t="s">
        <v>30</v>
      </c>
      <c r="O633" s="125"/>
      <c r="P633" s="125">
        <f t="shared" si="162"/>
        <v>3</v>
      </c>
      <c r="Q633" s="130">
        <f t="shared" si="163"/>
        <v>1</v>
      </c>
      <c r="R633" s="125"/>
      <c r="S633" s="125">
        <f t="shared" si="164"/>
        <v>0</v>
      </c>
      <c r="T633" s="125">
        <f t="shared" si="165"/>
        <v>0</v>
      </c>
      <c r="U633" s="125">
        <f t="shared" si="166"/>
        <v>0</v>
      </c>
      <c r="V633" s="126">
        <f t="shared" si="167"/>
        <v>0</v>
      </c>
      <c r="W633" s="126">
        <f t="shared" si="168"/>
        <v>0</v>
      </c>
      <c r="X633" s="126">
        <f t="shared" si="169"/>
        <v>1</v>
      </c>
      <c r="Y633" s="126">
        <f t="shared" si="170"/>
        <v>0</v>
      </c>
      <c r="Z633" s="126">
        <f t="shared" si="171"/>
        <v>1</v>
      </c>
      <c r="AA633" s="126">
        <f t="shared" si="172"/>
        <v>0</v>
      </c>
      <c r="AB633" s="126">
        <f t="shared" si="173"/>
        <v>0</v>
      </c>
      <c r="AC633" s="126">
        <f t="shared" si="174"/>
        <v>0</v>
      </c>
      <c r="AD633" s="126">
        <f t="shared" si="175"/>
        <v>0</v>
      </c>
      <c r="AE633" s="126">
        <f t="shared" si="176"/>
        <v>1</v>
      </c>
      <c r="AF633" s="125"/>
      <c r="AG633" s="125"/>
      <c r="AH633" s="125">
        <f t="shared" si="177"/>
        <v>3</v>
      </c>
      <c r="AI633" s="125">
        <f t="shared" si="178"/>
        <v>3</v>
      </c>
      <c r="AJ633" s="125" t="str">
        <f t="shared" si="179"/>
        <v>Correct</v>
      </c>
      <c r="AK633" s="125"/>
      <c r="AL633" s="115" t="s">
        <v>83</v>
      </c>
      <c r="AM633" s="115">
        <v>62</v>
      </c>
      <c r="AN633" s="115" t="s">
        <v>84</v>
      </c>
      <c r="AO633" s="115" t="s">
        <v>149</v>
      </c>
      <c r="AQ633" s="115" t="s">
        <v>91</v>
      </c>
      <c r="AR633" s="115" t="s">
        <v>87</v>
      </c>
      <c r="AS633" s="115" t="s">
        <v>101</v>
      </c>
      <c r="AT633" s="115" t="s">
        <v>89</v>
      </c>
      <c r="AU633" s="115" t="s">
        <v>90</v>
      </c>
      <c r="AV633" s="115" t="s">
        <v>91</v>
      </c>
      <c r="AW633" s="115" t="s">
        <v>91</v>
      </c>
    </row>
    <row r="634" spans="1:49">
      <c r="A634" s="115">
        <v>7010997371</v>
      </c>
      <c r="E634" s="115" t="s">
        <v>21</v>
      </c>
      <c r="O634" s="125"/>
      <c r="P634" s="125">
        <f t="shared" si="162"/>
        <v>1</v>
      </c>
      <c r="Q634" s="130">
        <f t="shared" si="163"/>
        <v>3</v>
      </c>
      <c r="R634" s="125"/>
      <c r="S634" s="125">
        <f t="shared" si="164"/>
        <v>0</v>
      </c>
      <c r="T634" s="125">
        <f t="shared" si="165"/>
        <v>0</v>
      </c>
      <c r="U634" s="125">
        <f t="shared" si="166"/>
        <v>0</v>
      </c>
      <c r="V634" s="126">
        <f t="shared" si="167"/>
        <v>1</v>
      </c>
      <c r="W634" s="126">
        <f t="shared" si="168"/>
        <v>0</v>
      </c>
      <c r="X634" s="126">
        <f t="shared" si="169"/>
        <v>0</v>
      </c>
      <c r="Y634" s="126">
        <f t="shared" si="170"/>
        <v>0</v>
      </c>
      <c r="Z634" s="126">
        <f t="shared" si="171"/>
        <v>0</v>
      </c>
      <c r="AA634" s="126">
        <f t="shared" si="172"/>
        <v>0</v>
      </c>
      <c r="AB634" s="126">
        <f t="shared" si="173"/>
        <v>0</v>
      </c>
      <c r="AC634" s="126">
        <f t="shared" si="174"/>
        <v>0</v>
      </c>
      <c r="AD634" s="126">
        <f t="shared" si="175"/>
        <v>0</v>
      </c>
      <c r="AE634" s="126">
        <f t="shared" si="176"/>
        <v>0</v>
      </c>
      <c r="AF634" s="125"/>
      <c r="AG634" s="125"/>
      <c r="AH634" s="125">
        <f t="shared" si="177"/>
        <v>1</v>
      </c>
      <c r="AI634" s="125">
        <f t="shared" si="178"/>
        <v>1</v>
      </c>
      <c r="AJ634" s="125" t="str">
        <f t="shared" si="179"/>
        <v>Correct</v>
      </c>
      <c r="AK634" s="125"/>
      <c r="AL634" s="115" t="s">
        <v>83</v>
      </c>
      <c r="AN634" s="115" t="s">
        <v>84</v>
      </c>
      <c r="AO634" s="115" t="s">
        <v>129</v>
      </c>
      <c r="AP634" s="115" t="s">
        <v>85</v>
      </c>
      <c r="AQ634" s="115" t="s">
        <v>86</v>
      </c>
      <c r="AR634" s="115" t="s">
        <v>87</v>
      </c>
      <c r="AS634" s="115" t="s">
        <v>100</v>
      </c>
      <c r="AT634" s="115" t="s">
        <v>102</v>
      </c>
      <c r="AU634" s="115" t="s">
        <v>106</v>
      </c>
      <c r="AV634" s="115" t="s">
        <v>91</v>
      </c>
      <c r="AW634" s="115" t="s">
        <v>91</v>
      </c>
    </row>
    <row r="635" spans="1:49">
      <c r="A635" s="115">
        <v>7011536353</v>
      </c>
      <c r="C635" s="115" t="s">
        <v>19</v>
      </c>
      <c r="D635" s="115" t="s">
        <v>20</v>
      </c>
      <c r="G635" s="115" t="s">
        <v>23</v>
      </c>
      <c r="O635" s="125"/>
      <c r="P635" s="125">
        <f t="shared" si="162"/>
        <v>3</v>
      </c>
      <c r="Q635" s="130">
        <f t="shared" si="163"/>
        <v>1</v>
      </c>
      <c r="R635" s="125"/>
      <c r="S635" s="125">
        <f t="shared" si="164"/>
        <v>0</v>
      </c>
      <c r="T635" s="125">
        <f t="shared" si="165"/>
        <v>1</v>
      </c>
      <c r="U635" s="125">
        <f t="shared" si="166"/>
        <v>1</v>
      </c>
      <c r="V635" s="126">
        <f t="shared" si="167"/>
        <v>0</v>
      </c>
      <c r="W635" s="126">
        <f t="shared" si="168"/>
        <v>0</v>
      </c>
      <c r="X635" s="126">
        <f t="shared" si="169"/>
        <v>1</v>
      </c>
      <c r="Y635" s="126">
        <f t="shared" si="170"/>
        <v>0</v>
      </c>
      <c r="Z635" s="126">
        <f t="shared" si="171"/>
        <v>0</v>
      </c>
      <c r="AA635" s="126">
        <f t="shared" si="172"/>
        <v>0</v>
      </c>
      <c r="AB635" s="126">
        <f t="shared" si="173"/>
        <v>0</v>
      </c>
      <c r="AC635" s="126">
        <f t="shared" si="174"/>
        <v>0</v>
      </c>
      <c r="AD635" s="126">
        <f t="shared" si="175"/>
        <v>0</v>
      </c>
      <c r="AE635" s="126">
        <f t="shared" si="176"/>
        <v>0</v>
      </c>
      <c r="AF635" s="125"/>
      <c r="AG635" s="125"/>
      <c r="AH635" s="125">
        <f t="shared" si="177"/>
        <v>3</v>
      </c>
      <c r="AI635" s="125">
        <f t="shared" si="178"/>
        <v>3</v>
      </c>
      <c r="AJ635" s="125" t="str">
        <f t="shared" si="179"/>
        <v>Correct</v>
      </c>
      <c r="AK635" s="125"/>
      <c r="AL635" s="115" t="s">
        <v>99</v>
      </c>
      <c r="AM635" s="115">
        <v>69</v>
      </c>
      <c r="AN635" s="115" t="s">
        <v>181</v>
      </c>
      <c r="AO635" s="115" t="s">
        <v>208</v>
      </c>
      <c r="AP635" s="115" t="s">
        <v>85</v>
      </c>
      <c r="AQ635" s="115" t="s">
        <v>86</v>
      </c>
      <c r="AR635" s="115" t="s">
        <v>87</v>
      </c>
      <c r="AS635" s="115" t="s">
        <v>101</v>
      </c>
      <c r="AT635" s="115" t="s">
        <v>89</v>
      </c>
      <c r="AU635" s="115" t="s">
        <v>106</v>
      </c>
      <c r="AV635" s="115" t="s">
        <v>91</v>
      </c>
      <c r="AW635" s="115" t="s">
        <v>91</v>
      </c>
    </row>
    <row r="636" spans="1:49">
      <c r="A636" s="115">
        <v>7007930413</v>
      </c>
      <c r="D636" s="115" t="s">
        <v>20</v>
      </c>
      <c r="O636" s="125"/>
      <c r="P636" s="125">
        <f t="shared" si="162"/>
        <v>1</v>
      </c>
      <c r="Q636" s="130">
        <f t="shared" si="163"/>
        <v>3</v>
      </c>
      <c r="R636" s="125"/>
      <c r="S636" s="125">
        <f t="shared" si="164"/>
        <v>0</v>
      </c>
      <c r="T636" s="125">
        <f t="shared" si="165"/>
        <v>0</v>
      </c>
      <c r="U636" s="125">
        <f t="shared" si="166"/>
        <v>1</v>
      </c>
      <c r="V636" s="126">
        <f t="shared" si="167"/>
        <v>0</v>
      </c>
      <c r="W636" s="126">
        <f t="shared" si="168"/>
        <v>0</v>
      </c>
      <c r="X636" s="126">
        <f t="shared" si="169"/>
        <v>0</v>
      </c>
      <c r="Y636" s="126">
        <f t="shared" si="170"/>
        <v>0</v>
      </c>
      <c r="Z636" s="126">
        <f t="shared" si="171"/>
        <v>0</v>
      </c>
      <c r="AA636" s="126">
        <f t="shared" si="172"/>
        <v>0</v>
      </c>
      <c r="AB636" s="126">
        <f t="shared" si="173"/>
        <v>0</v>
      </c>
      <c r="AC636" s="126">
        <f t="shared" si="174"/>
        <v>0</v>
      </c>
      <c r="AD636" s="126">
        <f t="shared" si="175"/>
        <v>0</v>
      </c>
      <c r="AE636" s="126">
        <f t="shared" si="176"/>
        <v>0</v>
      </c>
      <c r="AF636" s="125"/>
      <c r="AG636" s="125"/>
      <c r="AH636" s="125">
        <f t="shared" si="177"/>
        <v>1</v>
      </c>
      <c r="AI636" s="125">
        <f t="shared" si="178"/>
        <v>1</v>
      </c>
      <c r="AJ636" s="125" t="str">
        <f t="shared" si="179"/>
        <v>Correct</v>
      </c>
      <c r="AK636" s="125"/>
      <c r="AL636" s="115" t="s">
        <v>99</v>
      </c>
      <c r="AM636" s="115">
        <v>70</v>
      </c>
      <c r="AN636" s="115" t="s">
        <v>84</v>
      </c>
      <c r="AO636" s="115" t="s">
        <v>135</v>
      </c>
      <c r="AP636" s="115" t="s">
        <v>85</v>
      </c>
      <c r="AQ636" s="115" t="s">
        <v>86</v>
      </c>
      <c r="AR636" s="115" t="s">
        <v>87</v>
      </c>
      <c r="AS636" s="115" t="s">
        <v>101</v>
      </c>
      <c r="AT636" s="115" t="s">
        <v>94</v>
      </c>
      <c r="AU636" s="115" t="s">
        <v>106</v>
      </c>
      <c r="AV636" s="115" t="s">
        <v>91</v>
      </c>
      <c r="AW636" s="115" t="s">
        <v>91</v>
      </c>
    </row>
    <row r="637" spans="1:49">
      <c r="A637" s="115">
        <v>6985469932</v>
      </c>
      <c r="B637" s="115" t="s">
        <v>18</v>
      </c>
      <c r="D637" s="115" t="s">
        <v>20</v>
      </c>
      <c r="O637" s="125"/>
      <c r="P637" s="125">
        <f t="shared" si="162"/>
        <v>2</v>
      </c>
      <c r="Q637" s="130">
        <f t="shared" si="163"/>
        <v>1.5</v>
      </c>
      <c r="R637" s="125"/>
      <c r="S637" s="125">
        <f t="shared" si="164"/>
        <v>1</v>
      </c>
      <c r="T637" s="125">
        <f t="shared" si="165"/>
        <v>0</v>
      </c>
      <c r="U637" s="125">
        <f t="shared" si="166"/>
        <v>1</v>
      </c>
      <c r="V637" s="126">
        <f t="shared" si="167"/>
        <v>0</v>
      </c>
      <c r="W637" s="126">
        <f t="shared" si="168"/>
        <v>0</v>
      </c>
      <c r="X637" s="126">
        <f t="shared" si="169"/>
        <v>0</v>
      </c>
      <c r="Y637" s="126">
        <f t="shared" si="170"/>
        <v>0</v>
      </c>
      <c r="Z637" s="126">
        <f t="shared" si="171"/>
        <v>0</v>
      </c>
      <c r="AA637" s="126">
        <f t="shared" si="172"/>
        <v>0</v>
      </c>
      <c r="AB637" s="126">
        <f t="shared" si="173"/>
        <v>0</v>
      </c>
      <c r="AC637" s="126">
        <f t="shared" si="174"/>
        <v>0</v>
      </c>
      <c r="AD637" s="126">
        <f t="shared" si="175"/>
        <v>0</v>
      </c>
      <c r="AE637" s="126">
        <f t="shared" si="176"/>
        <v>0</v>
      </c>
      <c r="AF637" s="125"/>
      <c r="AG637" s="125"/>
      <c r="AH637" s="125">
        <f t="shared" si="177"/>
        <v>2</v>
      </c>
      <c r="AI637" s="125">
        <f t="shared" si="178"/>
        <v>2</v>
      </c>
      <c r="AJ637" s="125" t="str">
        <f t="shared" si="179"/>
        <v>Correct</v>
      </c>
      <c r="AK637" s="125"/>
      <c r="AL637" s="115" t="s">
        <v>83</v>
      </c>
      <c r="AM637" s="115">
        <v>59</v>
      </c>
      <c r="AN637" s="115" t="s">
        <v>181</v>
      </c>
      <c r="AO637" s="115" t="s">
        <v>222</v>
      </c>
      <c r="AP637" s="115" t="s">
        <v>85</v>
      </c>
      <c r="AQ637" s="115" t="s">
        <v>86</v>
      </c>
      <c r="AR637" s="115" t="s">
        <v>87</v>
      </c>
      <c r="AS637" s="115" t="s">
        <v>88</v>
      </c>
      <c r="AT637" s="115" t="s">
        <v>111</v>
      </c>
      <c r="AU637" s="115" t="s">
        <v>90</v>
      </c>
      <c r="AV637" s="115" t="s">
        <v>91</v>
      </c>
      <c r="AW637" s="115" t="s">
        <v>91</v>
      </c>
    </row>
    <row r="638" spans="1:49">
      <c r="A638" s="115">
        <v>6985442933</v>
      </c>
      <c r="D638" s="115" t="s">
        <v>20</v>
      </c>
      <c r="O638" s="125"/>
      <c r="P638" s="125">
        <f t="shared" si="162"/>
        <v>1</v>
      </c>
      <c r="Q638" s="130">
        <f t="shared" si="163"/>
        <v>3</v>
      </c>
      <c r="R638" s="125"/>
      <c r="S638" s="125">
        <f t="shared" si="164"/>
        <v>0</v>
      </c>
      <c r="T638" s="125">
        <f t="shared" si="165"/>
        <v>0</v>
      </c>
      <c r="U638" s="125">
        <f t="shared" si="166"/>
        <v>1</v>
      </c>
      <c r="V638" s="126">
        <f t="shared" si="167"/>
        <v>0</v>
      </c>
      <c r="W638" s="126">
        <f t="shared" si="168"/>
        <v>0</v>
      </c>
      <c r="X638" s="126">
        <f t="shared" si="169"/>
        <v>0</v>
      </c>
      <c r="Y638" s="126">
        <f t="shared" si="170"/>
        <v>0</v>
      </c>
      <c r="Z638" s="126">
        <f t="shared" si="171"/>
        <v>0</v>
      </c>
      <c r="AA638" s="126">
        <f t="shared" si="172"/>
        <v>0</v>
      </c>
      <c r="AB638" s="126">
        <f t="shared" si="173"/>
        <v>0</v>
      </c>
      <c r="AC638" s="126">
        <f t="shared" si="174"/>
        <v>0</v>
      </c>
      <c r="AD638" s="126">
        <f t="shared" si="175"/>
        <v>0</v>
      </c>
      <c r="AE638" s="126">
        <f t="shared" si="176"/>
        <v>0</v>
      </c>
      <c r="AF638" s="125"/>
      <c r="AG638" s="125"/>
      <c r="AH638" s="125">
        <f t="shared" si="177"/>
        <v>1</v>
      </c>
      <c r="AI638" s="125">
        <f t="shared" si="178"/>
        <v>1</v>
      </c>
      <c r="AJ638" s="125" t="str">
        <f t="shared" si="179"/>
        <v>Correct</v>
      </c>
      <c r="AK638" s="125"/>
      <c r="AL638" s="115" t="s">
        <v>83</v>
      </c>
      <c r="AM638" s="115">
        <v>70</v>
      </c>
      <c r="AN638" s="115" t="s">
        <v>84</v>
      </c>
      <c r="AO638" s="115" t="s">
        <v>147</v>
      </c>
      <c r="AP638" s="115" t="s">
        <v>85</v>
      </c>
      <c r="AQ638" s="115" t="s">
        <v>86</v>
      </c>
      <c r="AR638" s="115" t="s">
        <v>87</v>
      </c>
      <c r="AS638" s="115" t="s">
        <v>100</v>
      </c>
      <c r="AT638" s="115" t="s">
        <v>102</v>
      </c>
      <c r="AU638" s="115" t="s">
        <v>90</v>
      </c>
      <c r="AV638" s="115" t="s">
        <v>91</v>
      </c>
      <c r="AW638" s="115" t="s">
        <v>91</v>
      </c>
    </row>
    <row r="639" spans="1:49">
      <c r="A639" s="115">
        <v>7020572570</v>
      </c>
      <c r="C639" s="115" t="s">
        <v>19</v>
      </c>
      <c r="O639" s="125"/>
      <c r="P639" s="125">
        <f t="shared" si="162"/>
        <v>1</v>
      </c>
      <c r="Q639" s="130">
        <f t="shared" si="163"/>
        <v>3</v>
      </c>
      <c r="R639" s="125"/>
      <c r="S639" s="125">
        <f t="shared" si="164"/>
        <v>0</v>
      </c>
      <c r="T639" s="125">
        <f t="shared" si="165"/>
        <v>1</v>
      </c>
      <c r="U639" s="125">
        <f t="shared" si="166"/>
        <v>0</v>
      </c>
      <c r="V639" s="126">
        <f t="shared" si="167"/>
        <v>0</v>
      </c>
      <c r="W639" s="126">
        <f t="shared" si="168"/>
        <v>0</v>
      </c>
      <c r="X639" s="126">
        <f t="shared" si="169"/>
        <v>0</v>
      </c>
      <c r="Y639" s="126">
        <f t="shared" si="170"/>
        <v>0</v>
      </c>
      <c r="Z639" s="126">
        <f t="shared" si="171"/>
        <v>0</v>
      </c>
      <c r="AA639" s="126">
        <f t="shared" si="172"/>
        <v>0</v>
      </c>
      <c r="AB639" s="126">
        <f t="shared" si="173"/>
        <v>0</v>
      </c>
      <c r="AC639" s="126">
        <f t="shared" si="174"/>
        <v>0</v>
      </c>
      <c r="AD639" s="126">
        <f t="shared" si="175"/>
        <v>0</v>
      </c>
      <c r="AE639" s="126">
        <f t="shared" si="176"/>
        <v>0</v>
      </c>
      <c r="AF639" s="125"/>
      <c r="AG639" s="125"/>
      <c r="AH639" s="125">
        <f t="shared" si="177"/>
        <v>1</v>
      </c>
      <c r="AI639" s="125">
        <f t="shared" si="178"/>
        <v>1</v>
      </c>
      <c r="AJ639" s="125" t="str">
        <f t="shared" si="179"/>
        <v>Correct</v>
      </c>
      <c r="AK639" s="125"/>
      <c r="AL639" s="115" t="s">
        <v>99</v>
      </c>
      <c r="AM639" s="115">
        <v>57</v>
      </c>
      <c r="AN639" s="115" t="s">
        <v>84</v>
      </c>
      <c r="AO639" s="115" t="s">
        <v>146</v>
      </c>
      <c r="AP639" s="115" t="s">
        <v>97</v>
      </c>
      <c r="AQ639" s="115" t="s">
        <v>86</v>
      </c>
      <c r="AR639" s="115" t="s">
        <v>87</v>
      </c>
      <c r="AT639" s="115" t="s">
        <v>89</v>
      </c>
      <c r="AU639" s="115" t="s">
        <v>113</v>
      </c>
      <c r="AV639" s="115" t="s">
        <v>91</v>
      </c>
      <c r="AW639" s="115" t="s">
        <v>91</v>
      </c>
    </row>
    <row r="640" spans="1:49">
      <c r="A640" s="115">
        <v>5585279303</v>
      </c>
      <c r="C640" s="115" t="s">
        <v>19</v>
      </c>
      <c r="O640" s="125"/>
      <c r="P640" s="125">
        <f t="shared" si="162"/>
        <v>1</v>
      </c>
      <c r="Q640" s="130">
        <f t="shared" si="163"/>
        <v>3</v>
      </c>
      <c r="R640" s="125"/>
      <c r="S640" s="125">
        <f t="shared" si="164"/>
        <v>0</v>
      </c>
      <c r="T640" s="125">
        <f t="shared" si="165"/>
        <v>1</v>
      </c>
      <c r="U640" s="125">
        <f t="shared" si="166"/>
        <v>0</v>
      </c>
      <c r="V640" s="126">
        <f t="shared" si="167"/>
        <v>0</v>
      </c>
      <c r="W640" s="126">
        <f t="shared" si="168"/>
        <v>0</v>
      </c>
      <c r="X640" s="126">
        <f t="shared" si="169"/>
        <v>0</v>
      </c>
      <c r="Y640" s="126">
        <f t="shared" si="170"/>
        <v>0</v>
      </c>
      <c r="Z640" s="126">
        <f t="shared" si="171"/>
        <v>0</v>
      </c>
      <c r="AA640" s="126">
        <f t="shared" si="172"/>
        <v>0</v>
      </c>
      <c r="AB640" s="126">
        <f t="shared" si="173"/>
        <v>0</v>
      </c>
      <c r="AC640" s="126">
        <f t="shared" si="174"/>
        <v>0</v>
      </c>
      <c r="AD640" s="126">
        <f t="shared" si="175"/>
        <v>0</v>
      </c>
      <c r="AE640" s="126">
        <f t="shared" si="176"/>
        <v>0</v>
      </c>
      <c r="AF640" s="125"/>
      <c r="AG640" s="125"/>
      <c r="AH640" s="125">
        <f t="shared" si="177"/>
        <v>1</v>
      </c>
      <c r="AI640" s="125">
        <f t="shared" si="178"/>
        <v>1</v>
      </c>
      <c r="AJ640" s="125" t="str">
        <f t="shared" si="179"/>
        <v>Correct</v>
      </c>
      <c r="AK640" s="125"/>
      <c r="AL640" s="115" t="s">
        <v>99</v>
      </c>
      <c r="AM640" s="115">
        <v>56</v>
      </c>
      <c r="AN640" s="115" t="s">
        <v>181</v>
      </c>
      <c r="AO640" s="115" t="s">
        <v>214</v>
      </c>
      <c r="AP640" s="115" t="s">
        <v>114</v>
      </c>
      <c r="AQ640" s="115" t="s">
        <v>91</v>
      </c>
      <c r="AR640" s="115" t="s">
        <v>137</v>
      </c>
      <c r="AS640" s="115" t="s">
        <v>100</v>
      </c>
      <c r="AT640" s="115" t="s">
        <v>102</v>
      </c>
      <c r="AU640" s="115" t="s">
        <v>90</v>
      </c>
      <c r="AV640" s="115" t="s">
        <v>91</v>
      </c>
      <c r="AW640" s="115" t="s">
        <v>86</v>
      </c>
    </row>
    <row r="641" spans="1:49">
      <c r="A641" s="115">
        <v>5587485186</v>
      </c>
      <c r="C641" s="115" t="s">
        <v>19</v>
      </c>
      <c r="O641" s="125"/>
      <c r="P641" s="125">
        <f t="shared" si="162"/>
        <v>1</v>
      </c>
      <c r="Q641" s="130">
        <f t="shared" si="163"/>
        <v>3</v>
      </c>
      <c r="R641" s="125"/>
      <c r="S641" s="125">
        <f t="shared" si="164"/>
        <v>0</v>
      </c>
      <c r="T641" s="125">
        <f t="shared" si="165"/>
        <v>1</v>
      </c>
      <c r="U641" s="125">
        <f t="shared" si="166"/>
        <v>0</v>
      </c>
      <c r="V641" s="126">
        <f t="shared" si="167"/>
        <v>0</v>
      </c>
      <c r="W641" s="126">
        <f t="shared" si="168"/>
        <v>0</v>
      </c>
      <c r="X641" s="126">
        <f t="shared" si="169"/>
        <v>0</v>
      </c>
      <c r="Y641" s="126">
        <f t="shared" si="170"/>
        <v>0</v>
      </c>
      <c r="Z641" s="126">
        <f t="shared" si="171"/>
        <v>0</v>
      </c>
      <c r="AA641" s="126">
        <f t="shared" si="172"/>
        <v>0</v>
      </c>
      <c r="AB641" s="126">
        <f t="shared" si="173"/>
        <v>0</v>
      </c>
      <c r="AC641" s="126">
        <f t="shared" si="174"/>
        <v>0</v>
      </c>
      <c r="AD641" s="126">
        <f t="shared" si="175"/>
        <v>0</v>
      </c>
      <c r="AE641" s="126">
        <f t="shared" si="176"/>
        <v>0</v>
      </c>
      <c r="AF641" s="125"/>
      <c r="AG641" s="125"/>
      <c r="AH641" s="125">
        <f t="shared" si="177"/>
        <v>1</v>
      </c>
      <c r="AI641" s="125">
        <f t="shared" si="178"/>
        <v>1</v>
      </c>
      <c r="AJ641" s="125" t="str">
        <f t="shared" si="179"/>
        <v>Correct</v>
      </c>
      <c r="AK641" s="125"/>
      <c r="AL641" s="115" t="s">
        <v>99</v>
      </c>
      <c r="AM641" s="115">
        <v>41</v>
      </c>
      <c r="AN641" s="115" t="s">
        <v>181</v>
      </c>
      <c r="AO641" s="115" t="s">
        <v>183</v>
      </c>
      <c r="AP641" s="115" t="s">
        <v>85</v>
      </c>
      <c r="AQ641" s="115" t="s">
        <v>86</v>
      </c>
      <c r="AR641" s="115" t="s">
        <v>435</v>
      </c>
      <c r="AS641" s="115" t="s">
        <v>88</v>
      </c>
      <c r="AT641" s="115" t="s">
        <v>89</v>
      </c>
      <c r="AU641" s="115" t="s">
        <v>90</v>
      </c>
      <c r="AV641" s="115" t="s">
        <v>91</v>
      </c>
      <c r="AW641" s="115" t="s">
        <v>91</v>
      </c>
    </row>
    <row r="642" spans="1:49">
      <c r="A642" s="115">
        <v>7020339035</v>
      </c>
      <c r="B642" s="115" t="s">
        <v>18</v>
      </c>
      <c r="O642" s="125"/>
      <c r="P642" s="125">
        <f t="shared" ref="P642:P705" si="180">COUNTA(B642:N642)</f>
        <v>1</v>
      </c>
      <c r="Q642" s="130">
        <f t="shared" ref="Q642:Q705" si="181">3/P642</f>
        <v>3</v>
      </c>
      <c r="R642" s="125"/>
      <c r="S642" s="125">
        <f t="shared" ref="S642:S705" si="182">IF($P642&lt;3,IF($B642=$B$1,1,0),IF($B642=$B$1,$Q642,0))</f>
        <v>1</v>
      </c>
      <c r="T642" s="125">
        <f t="shared" ref="T642:T705" si="183">IF($P642&lt;3,IF($C642=$C$1,1,0),IF($C642=$C$1,$Q642,0))</f>
        <v>0</v>
      </c>
      <c r="U642" s="125">
        <f t="shared" ref="U642:U705" si="184">IF($P642&lt;3,IF($D642=$D$1,1,0),IF($D642=$D$1,$Q642,0))</f>
        <v>0</v>
      </c>
      <c r="V642" s="126">
        <f t="shared" ref="V642:V705" si="185">IF($P642&lt;3,IF($E642=$E$1,1,0),IF($E642=$E$1,$Q642,0))</f>
        <v>0</v>
      </c>
      <c r="W642" s="126">
        <f t="shared" ref="W642:W705" si="186">IF($P642&lt;3,IF($F642=$F$1,1,0),IF($F642=$F$1,$Q642,0))</f>
        <v>0</v>
      </c>
      <c r="X642" s="126">
        <f t="shared" ref="X642:X705" si="187">IF($P642&lt;3,IF($G642=$G$1,1,0),IF($G642=$G$1,$Q642,0))</f>
        <v>0</v>
      </c>
      <c r="Y642" s="126">
        <f t="shared" ref="Y642:Y705" si="188">IF($P642&lt;3,IF($H642=$H$1,1,0),IF($H642=$H$1,$Q642,0))</f>
        <v>0</v>
      </c>
      <c r="Z642" s="126">
        <f t="shared" ref="Z642:Z705" si="189">IF($P642&lt;3,IF($I642=$I$1,1,0),IF($I642=$I$1,$Q642,0))</f>
        <v>0</v>
      </c>
      <c r="AA642" s="126">
        <f t="shared" ref="AA642:AA705" si="190">IF($P642&lt;3,IF($J642=$J$1,1,0),IF($J642=$J$1,$Q642,0))</f>
        <v>0</v>
      </c>
      <c r="AB642" s="126">
        <f t="shared" ref="AB642:AB705" si="191">IF($P642&lt;3,IF($K642=$K$1,1,0),IF($K642=$K$1,$Q642,0))</f>
        <v>0</v>
      </c>
      <c r="AC642" s="126">
        <f t="shared" ref="AC642:AC705" si="192">IF($P642&lt;3,IF($L642=$L$1,1,0),IF($L642=$L$1,$Q642,0))</f>
        <v>0</v>
      </c>
      <c r="AD642" s="126">
        <f t="shared" ref="AD642:AD705" si="193">IF($P642&lt;3,IF($M642=$M$1,1,0),IF($M642=$M$1,$Q642,0))</f>
        <v>0</v>
      </c>
      <c r="AE642" s="126">
        <f t="shared" ref="AE642:AE705" si="194">IF($P642&lt;3,IF($N642=$N$1,1,0),IF($N642=$N$1,$Q642,0))</f>
        <v>0</v>
      </c>
      <c r="AF642" s="125"/>
      <c r="AG642" s="125"/>
      <c r="AH642" s="125">
        <f t="shared" ref="AH642:AH705" si="195">SUM(S642:AE642)</f>
        <v>1</v>
      </c>
      <c r="AI642" s="125">
        <f t="shared" ref="AI642:AI705" si="196">P642</f>
        <v>1</v>
      </c>
      <c r="AJ642" s="125" t="str">
        <f t="shared" ref="AJ642:AJ705" si="197">IF(AH642=AI642,"Correct",IF(AH642=3,"Correct","Wrong"))</f>
        <v>Correct</v>
      </c>
      <c r="AK642" s="125"/>
      <c r="AL642" s="115" t="s">
        <v>83</v>
      </c>
      <c r="AM642" s="115">
        <v>14</v>
      </c>
      <c r="AN642" s="115" t="s">
        <v>84</v>
      </c>
      <c r="AP642" s="115" t="s">
        <v>97</v>
      </c>
      <c r="AQ642" s="115" t="s">
        <v>86</v>
      </c>
      <c r="AR642" s="115" t="s">
        <v>137</v>
      </c>
      <c r="AS642" s="115" t="s">
        <v>96</v>
      </c>
      <c r="AT642" s="115" t="s">
        <v>105</v>
      </c>
      <c r="AU642" s="115" t="s">
        <v>95</v>
      </c>
      <c r="AV642" s="115" t="s">
        <v>91</v>
      </c>
      <c r="AW642" s="115" t="s">
        <v>91</v>
      </c>
    </row>
    <row r="643" spans="1:49">
      <c r="A643" s="115">
        <v>6985131855</v>
      </c>
      <c r="G643" s="115" t="s">
        <v>23</v>
      </c>
      <c r="O643" s="125"/>
      <c r="P643" s="125">
        <f t="shared" si="180"/>
        <v>1</v>
      </c>
      <c r="Q643" s="130">
        <f t="shared" si="181"/>
        <v>3</v>
      </c>
      <c r="R643" s="125"/>
      <c r="S643" s="125">
        <f t="shared" si="182"/>
        <v>0</v>
      </c>
      <c r="T643" s="125">
        <f t="shared" si="183"/>
        <v>0</v>
      </c>
      <c r="U643" s="125">
        <f t="shared" si="184"/>
        <v>0</v>
      </c>
      <c r="V643" s="126">
        <f t="shared" si="185"/>
        <v>0</v>
      </c>
      <c r="W643" s="126">
        <f t="shared" si="186"/>
        <v>0</v>
      </c>
      <c r="X643" s="126">
        <f t="shared" si="187"/>
        <v>1</v>
      </c>
      <c r="Y643" s="126">
        <f t="shared" si="188"/>
        <v>0</v>
      </c>
      <c r="Z643" s="126">
        <f t="shared" si="189"/>
        <v>0</v>
      </c>
      <c r="AA643" s="126">
        <f t="shared" si="190"/>
        <v>0</v>
      </c>
      <c r="AB643" s="126">
        <f t="shared" si="191"/>
        <v>0</v>
      </c>
      <c r="AC643" s="126">
        <f t="shared" si="192"/>
        <v>0</v>
      </c>
      <c r="AD643" s="126">
        <f t="shared" si="193"/>
        <v>0</v>
      </c>
      <c r="AE643" s="126">
        <f t="shared" si="194"/>
        <v>0</v>
      </c>
      <c r="AF643" s="125"/>
      <c r="AG643" s="125"/>
      <c r="AH643" s="125">
        <f t="shared" si="195"/>
        <v>1</v>
      </c>
      <c r="AI643" s="125">
        <f t="shared" si="196"/>
        <v>1</v>
      </c>
      <c r="AJ643" s="125" t="str">
        <f t="shared" si="197"/>
        <v>Correct</v>
      </c>
      <c r="AK643" s="125"/>
      <c r="AL643" s="115" t="s">
        <v>99</v>
      </c>
      <c r="AM643" s="115">
        <v>36</v>
      </c>
      <c r="AN643" s="115" t="s">
        <v>181</v>
      </c>
      <c r="AO643" s="115" t="s">
        <v>191</v>
      </c>
      <c r="AP643" s="115" t="s">
        <v>114</v>
      </c>
      <c r="AQ643" s="115" t="s">
        <v>91</v>
      </c>
      <c r="AR643" s="115" t="s">
        <v>108</v>
      </c>
      <c r="AT643" s="115" t="s">
        <v>102</v>
      </c>
      <c r="AU643" s="115" t="s">
        <v>90</v>
      </c>
      <c r="AV643" s="115" t="s">
        <v>86</v>
      </c>
      <c r="AW643" s="115" t="s">
        <v>86</v>
      </c>
    </row>
    <row r="644" spans="1:49">
      <c r="A644" s="115">
        <v>7010995309</v>
      </c>
      <c r="N644" s="115" t="s">
        <v>30</v>
      </c>
      <c r="O644" s="125"/>
      <c r="P644" s="125">
        <f t="shared" si="180"/>
        <v>1</v>
      </c>
      <c r="Q644" s="130">
        <f t="shared" si="181"/>
        <v>3</v>
      </c>
      <c r="R644" s="125"/>
      <c r="S644" s="125">
        <f t="shared" si="182"/>
        <v>0</v>
      </c>
      <c r="T644" s="125">
        <f t="shared" si="183"/>
        <v>0</v>
      </c>
      <c r="U644" s="125">
        <f t="shared" si="184"/>
        <v>0</v>
      </c>
      <c r="V644" s="126">
        <f t="shared" si="185"/>
        <v>0</v>
      </c>
      <c r="W644" s="126">
        <f t="shared" si="186"/>
        <v>0</v>
      </c>
      <c r="X644" s="126">
        <f t="shared" si="187"/>
        <v>0</v>
      </c>
      <c r="Y644" s="126">
        <f t="shared" si="188"/>
        <v>0</v>
      </c>
      <c r="Z644" s="126">
        <f t="shared" si="189"/>
        <v>0</v>
      </c>
      <c r="AA644" s="126">
        <f t="shared" si="190"/>
        <v>0</v>
      </c>
      <c r="AB644" s="126">
        <f t="shared" si="191"/>
        <v>0</v>
      </c>
      <c r="AC644" s="126">
        <f t="shared" si="192"/>
        <v>0</v>
      </c>
      <c r="AD644" s="126">
        <f t="shared" si="193"/>
        <v>0</v>
      </c>
      <c r="AE644" s="126">
        <f t="shared" si="194"/>
        <v>1</v>
      </c>
      <c r="AF644" s="125"/>
      <c r="AG644" s="125"/>
      <c r="AH644" s="125">
        <f t="shared" si="195"/>
        <v>1</v>
      </c>
      <c r="AI644" s="125">
        <f t="shared" si="196"/>
        <v>1</v>
      </c>
      <c r="AJ644" s="125" t="str">
        <f t="shared" si="197"/>
        <v>Correct</v>
      </c>
      <c r="AK644" s="125"/>
      <c r="AL644" s="115" t="s">
        <v>99</v>
      </c>
      <c r="AM644" s="115">
        <v>61</v>
      </c>
      <c r="AN644" s="115" t="s">
        <v>84</v>
      </c>
      <c r="AO644" s="115" t="s">
        <v>123</v>
      </c>
      <c r="AP644" s="115" t="s">
        <v>85</v>
      </c>
      <c r="AQ644" s="115" t="s">
        <v>86</v>
      </c>
      <c r="AR644" s="115" t="s">
        <v>87</v>
      </c>
      <c r="AS644" s="115" t="s">
        <v>101</v>
      </c>
      <c r="AT644" s="115" t="s">
        <v>94</v>
      </c>
      <c r="AU644" s="115" t="s">
        <v>90</v>
      </c>
      <c r="AV644" s="115" t="s">
        <v>91</v>
      </c>
      <c r="AW644" s="115" t="s">
        <v>91</v>
      </c>
    </row>
    <row r="645" spans="1:49">
      <c r="A645" s="115">
        <v>7020572839</v>
      </c>
      <c r="B645" s="115" t="s">
        <v>18</v>
      </c>
      <c r="C645" s="115" t="s">
        <v>19</v>
      </c>
      <c r="D645" s="115" t="s">
        <v>20</v>
      </c>
      <c r="E645" s="115" t="s">
        <v>21</v>
      </c>
      <c r="F645" s="115" t="s">
        <v>22</v>
      </c>
      <c r="G645" s="115" t="s">
        <v>23</v>
      </c>
      <c r="H645" s="115" t="s">
        <v>24</v>
      </c>
      <c r="J645" s="115" t="s">
        <v>26</v>
      </c>
      <c r="K645" s="115" t="s">
        <v>27</v>
      </c>
      <c r="L645" s="115" t="s">
        <v>28</v>
      </c>
      <c r="M645" s="115" t="s">
        <v>29</v>
      </c>
      <c r="N645" s="115" t="s">
        <v>30</v>
      </c>
      <c r="O645" s="125"/>
      <c r="P645" s="125">
        <f t="shared" si="180"/>
        <v>12</v>
      </c>
      <c r="Q645" s="130">
        <f t="shared" si="181"/>
        <v>0.25</v>
      </c>
      <c r="R645" s="125"/>
      <c r="S645" s="125">
        <f t="shared" si="182"/>
        <v>0.25</v>
      </c>
      <c r="T645" s="125">
        <f t="shared" si="183"/>
        <v>0.25</v>
      </c>
      <c r="U645" s="125">
        <f t="shared" si="184"/>
        <v>0.25</v>
      </c>
      <c r="V645" s="126">
        <f t="shared" si="185"/>
        <v>0.25</v>
      </c>
      <c r="W645" s="126">
        <f t="shared" si="186"/>
        <v>0.25</v>
      </c>
      <c r="X645" s="126">
        <f t="shared" si="187"/>
        <v>0.25</v>
      </c>
      <c r="Y645" s="126">
        <f t="shared" si="188"/>
        <v>0.25</v>
      </c>
      <c r="Z645" s="126">
        <f t="shared" si="189"/>
        <v>0</v>
      </c>
      <c r="AA645" s="126">
        <f t="shared" si="190"/>
        <v>0.25</v>
      </c>
      <c r="AB645" s="126">
        <f t="shared" si="191"/>
        <v>0.25</v>
      </c>
      <c r="AC645" s="126">
        <f t="shared" si="192"/>
        <v>0.25</v>
      </c>
      <c r="AD645" s="126">
        <f t="shared" si="193"/>
        <v>0.25</v>
      </c>
      <c r="AE645" s="126">
        <f t="shared" si="194"/>
        <v>0.25</v>
      </c>
      <c r="AF645" s="125"/>
      <c r="AG645" s="125"/>
      <c r="AH645" s="125">
        <f t="shared" si="195"/>
        <v>3</v>
      </c>
      <c r="AI645" s="125">
        <f t="shared" si="196"/>
        <v>12</v>
      </c>
      <c r="AJ645" s="125" t="str">
        <f t="shared" si="197"/>
        <v>Correct</v>
      </c>
      <c r="AK645" s="125"/>
      <c r="AL645" s="115" t="s">
        <v>83</v>
      </c>
      <c r="AM645" s="115">
        <v>44</v>
      </c>
      <c r="AN645" s="115" t="s">
        <v>84</v>
      </c>
      <c r="AO645" s="115" t="s">
        <v>160</v>
      </c>
      <c r="AQ645" s="115" t="s">
        <v>91</v>
      </c>
      <c r="AR645" s="115" t="s">
        <v>137</v>
      </c>
      <c r="AS645" s="115" t="s">
        <v>104</v>
      </c>
      <c r="AU645" s="115" t="s">
        <v>113</v>
      </c>
      <c r="AV645" s="115" t="s">
        <v>91</v>
      </c>
      <c r="AW645" s="115" t="s">
        <v>91</v>
      </c>
    </row>
    <row r="646" spans="1:49">
      <c r="A646" s="115">
        <v>5585083426</v>
      </c>
      <c r="C646" s="115" t="s">
        <v>19</v>
      </c>
      <c r="M646" s="115" t="s">
        <v>29</v>
      </c>
      <c r="O646" s="125"/>
      <c r="P646" s="125">
        <f t="shared" si="180"/>
        <v>2</v>
      </c>
      <c r="Q646" s="130">
        <f t="shared" si="181"/>
        <v>1.5</v>
      </c>
      <c r="R646" s="125"/>
      <c r="S646" s="125">
        <f t="shared" si="182"/>
        <v>0</v>
      </c>
      <c r="T646" s="125">
        <f t="shared" si="183"/>
        <v>1</v>
      </c>
      <c r="U646" s="125">
        <f t="shared" si="184"/>
        <v>0</v>
      </c>
      <c r="V646" s="126">
        <f t="shared" si="185"/>
        <v>0</v>
      </c>
      <c r="W646" s="126">
        <f t="shared" si="186"/>
        <v>0</v>
      </c>
      <c r="X646" s="126">
        <f t="shared" si="187"/>
        <v>0</v>
      </c>
      <c r="Y646" s="126">
        <f t="shared" si="188"/>
        <v>0</v>
      </c>
      <c r="Z646" s="126">
        <f t="shared" si="189"/>
        <v>0</v>
      </c>
      <c r="AA646" s="126">
        <f t="shared" si="190"/>
        <v>0</v>
      </c>
      <c r="AB646" s="126">
        <f t="shared" si="191"/>
        <v>0</v>
      </c>
      <c r="AC646" s="126">
        <f t="shared" si="192"/>
        <v>0</v>
      </c>
      <c r="AD646" s="126">
        <f t="shared" si="193"/>
        <v>1</v>
      </c>
      <c r="AE646" s="126">
        <f t="shared" si="194"/>
        <v>0</v>
      </c>
      <c r="AF646" s="125"/>
      <c r="AG646" s="125"/>
      <c r="AH646" s="125">
        <f t="shared" si="195"/>
        <v>2</v>
      </c>
      <c r="AI646" s="125">
        <f t="shared" si="196"/>
        <v>2</v>
      </c>
      <c r="AJ646" s="125" t="str">
        <f t="shared" si="197"/>
        <v>Correct</v>
      </c>
      <c r="AK646" s="125"/>
      <c r="AL646" s="115" t="s">
        <v>99</v>
      </c>
      <c r="AM646" s="115">
        <v>42</v>
      </c>
      <c r="AN646" s="115" t="s">
        <v>181</v>
      </c>
      <c r="AO646" s="115" t="s">
        <v>214</v>
      </c>
      <c r="AP646" s="115" t="s">
        <v>85</v>
      </c>
      <c r="AQ646" s="115" t="s">
        <v>86</v>
      </c>
      <c r="AR646" s="115" t="s">
        <v>87</v>
      </c>
      <c r="AS646" s="115" t="s">
        <v>88</v>
      </c>
      <c r="AT646" s="115" t="s">
        <v>111</v>
      </c>
      <c r="AU646" s="115" t="s">
        <v>90</v>
      </c>
      <c r="AV646" s="115" t="s">
        <v>91</v>
      </c>
      <c r="AW646" s="115" t="s">
        <v>91</v>
      </c>
    </row>
    <row r="647" spans="1:49">
      <c r="A647" s="115">
        <v>5606496349</v>
      </c>
      <c r="O647" s="125"/>
      <c r="P647" s="125">
        <f t="shared" si="180"/>
        <v>0</v>
      </c>
      <c r="Q647" s="130" t="e">
        <f t="shared" si="181"/>
        <v>#DIV/0!</v>
      </c>
      <c r="R647" s="125"/>
      <c r="S647" s="125">
        <f t="shared" si="182"/>
        <v>0</v>
      </c>
      <c r="T647" s="125">
        <f t="shared" si="183"/>
        <v>0</v>
      </c>
      <c r="U647" s="125">
        <f t="shared" si="184"/>
        <v>0</v>
      </c>
      <c r="V647" s="126">
        <f t="shared" si="185"/>
        <v>0</v>
      </c>
      <c r="W647" s="126">
        <f t="shared" si="186"/>
        <v>0</v>
      </c>
      <c r="X647" s="126">
        <f t="shared" si="187"/>
        <v>0</v>
      </c>
      <c r="Y647" s="126">
        <f t="shared" si="188"/>
        <v>0</v>
      </c>
      <c r="Z647" s="126">
        <f t="shared" si="189"/>
        <v>0</v>
      </c>
      <c r="AA647" s="126">
        <f t="shared" si="190"/>
        <v>0</v>
      </c>
      <c r="AB647" s="126">
        <f t="shared" si="191"/>
        <v>0</v>
      </c>
      <c r="AC647" s="126">
        <f t="shared" si="192"/>
        <v>0</v>
      </c>
      <c r="AD647" s="126">
        <f t="shared" si="193"/>
        <v>0</v>
      </c>
      <c r="AE647" s="126">
        <f t="shared" si="194"/>
        <v>0</v>
      </c>
      <c r="AF647" s="125"/>
      <c r="AG647" s="125"/>
      <c r="AH647" s="125">
        <f t="shared" si="195"/>
        <v>0</v>
      </c>
      <c r="AI647" s="125">
        <f t="shared" si="196"/>
        <v>0</v>
      </c>
      <c r="AJ647" s="125" t="str">
        <f t="shared" si="197"/>
        <v>Correct</v>
      </c>
      <c r="AK647" s="125"/>
      <c r="AL647" s="115" t="s">
        <v>83</v>
      </c>
      <c r="AM647" s="115">
        <v>30</v>
      </c>
      <c r="AN647" s="115" t="s">
        <v>181</v>
      </c>
      <c r="AO647" s="115" t="s">
        <v>431</v>
      </c>
      <c r="AP647" s="115" t="s">
        <v>85</v>
      </c>
      <c r="AQ647" s="115" t="s">
        <v>86</v>
      </c>
      <c r="AR647" s="115" t="s">
        <v>87</v>
      </c>
      <c r="AS647" s="115" t="s">
        <v>88</v>
      </c>
      <c r="AT647" s="115" t="s">
        <v>120</v>
      </c>
      <c r="AU647" s="115" t="s">
        <v>90</v>
      </c>
      <c r="AV647" s="115" t="s">
        <v>91</v>
      </c>
      <c r="AW647" s="115" t="s">
        <v>91</v>
      </c>
    </row>
    <row r="648" spans="1:49">
      <c r="A648" s="115">
        <v>5597534714</v>
      </c>
      <c r="D648" s="115" t="s">
        <v>20</v>
      </c>
      <c r="K648" s="115" t="s">
        <v>27</v>
      </c>
      <c r="M648" s="115" t="s">
        <v>29</v>
      </c>
      <c r="O648" s="125"/>
      <c r="P648" s="125">
        <f t="shared" si="180"/>
        <v>3</v>
      </c>
      <c r="Q648" s="130">
        <f t="shared" si="181"/>
        <v>1</v>
      </c>
      <c r="R648" s="125"/>
      <c r="S648" s="125">
        <f t="shared" si="182"/>
        <v>0</v>
      </c>
      <c r="T648" s="125">
        <f t="shared" si="183"/>
        <v>0</v>
      </c>
      <c r="U648" s="125">
        <f t="shared" si="184"/>
        <v>1</v>
      </c>
      <c r="V648" s="126">
        <f t="shared" si="185"/>
        <v>0</v>
      </c>
      <c r="W648" s="126">
        <f t="shared" si="186"/>
        <v>0</v>
      </c>
      <c r="X648" s="126">
        <f t="shared" si="187"/>
        <v>0</v>
      </c>
      <c r="Y648" s="126">
        <f t="shared" si="188"/>
        <v>0</v>
      </c>
      <c r="Z648" s="126">
        <f t="shared" si="189"/>
        <v>0</v>
      </c>
      <c r="AA648" s="126">
        <f t="shared" si="190"/>
        <v>0</v>
      </c>
      <c r="AB648" s="126">
        <f t="shared" si="191"/>
        <v>1</v>
      </c>
      <c r="AC648" s="126">
        <f t="shared" si="192"/>
        <v>0</v>
      </c>
      <c r="AD648" s="126">
        <f t="shared" si="193"/>
        <v>1</v>
      </c>
      <c r="AE648" s="126">
        <f t="shared" si="194"/>
        <v>0</v>
      </c>
      <c r="AF648" s="125"/>
      <c r="AG648" s="125"/>
      <c r="AH648" s="125">
        <f t="shared" si="195"/>
        <v>3</v>
      </c>
      <c r="AI648" s="125">
        <f t="shared" si="196"/>
        <v>3</v>
      </c>
      <c r="AJ648" s="125" t="str">
        <f t="shared" si="197"/>
        <v>Correct</v>
      </c>
      <c r="AK648" s="125"/>
      <c r="AL648" s="115" t="s">
        <v>99</v>
      </c>
      <c r="AM648" s="115">
        <v>41</v>
      </c>
      <c r="AN648" s="115" t="s">
        <v>181</v>
      </c>
      <c r="AO648" s="115" t="s">
        <v>433</v>
      </c>
      <c r="AP648" s="115" t="s">
        <v>85</v>
      </c>
      <c r="AQ648" s="115" t="s">
        <v>86</v>
      </c>
      <c r="AR648" s="115" t="s">
        <v>87</v>
      </c>
      <c r="AS648" s="115" t="s">
        <v>88</v>
      </c>
      <c r="AT648" s="115" t="s">
        <v>111</v>
      </c>
      <c r="AU648" s="115" t="s">
        <v>90</v>
      </c>
      <c r="AV648" s="115" t="s">
        <v>91</v>
      </c>
      <c r="AW648" s="115" t="s">
        <v>91</v>
      </c>
    </row>
    <row r="649" spans="1:49">
      <c r="A649" s="115">
        <v>6985145748</v>
      </c>
      <c r="D649" s="115" t="s">
        <v>20</v>
      </c>
      <c r="I649" s="115" t="s">
        <v>25</v>
      </c>
      <c r="J649" s="115" t="s">
        <v>26</v>
      </c>
      <c r="O649" s="125"/>
      <c r="P649" s="125">
        <f t="shared" si="180"/>
        <v>3</v>
      </c>
      <c r="Q649" s="130">
        <f t="shared" si="181"/>
        <v>1</v>
      </c>
      <c r="R649" s="125"/>
      <c r="S649" s="125">
        <f t="shared" si="182"/>
        <v>0</v>
      </c>
      <c r="T649" s="125">
        <f t="shared" si="183"/>
        <v>0</v>
      </c>
      <c r="U649" s="125">
        <f t="shared" si="184"/>
        <v>1</v>
      </c>
      <c r="V649" s="126">
        <f t="shared" si="185"/>
        <v>0</v>
      </c>
      <c r="W649" s="126">
        <f t="shared" si="186"/>
        <v>0</v>
      </c>
      <c r="X649" s="126">
        <f t="shared" si="187"/>
        <v>0</v>
      </c>
      <c r="Y649" s="126">
        <f t="shared" si="188"/>
        <v>0</v>
      </c>
      <c r="Z649" s="126">
        <f t="shared" si="189"/>
        <v>1</v>
      </c>
      <c r="AA649" s="126">
        <f t="shared" si="190"/>
        <v>1</v>
      </c>
      <c r="AB649" s="126">
        <f t="shared" si="191"/>
        <v>0</v>
      </c>
      <c r="AC649" s="126">
        <f t="shared" si="192"/>
        <v>0</v>
      </c>
      <c r="AD649" s="126">
        <f t="shared" si="193"/>
        <v>0</v>
      </c>
      <c r="AE649" s="126">
        <f t="shared" si="194"/>
        <v>0</v>
      </c>
      <c r="AF649" s="125"/>
      <c r="AG649" s="125"/>
      <c r="AH649" s="125">
        <f t="shared" si="195"/>
        <v>3</v>
      </c>
      <c r="AI649" s="125">
        <f t="shared" si="196"/>
        <v>3</v>
      </c>
      <c r="AJ649" s="125" t="str">
        <f t="shared" si="197"/>
        <v>Correct</v>
      </c>
      <c r="AK649" s="125"/>
      <c r="AL649" s="115" t="s">
        <v>83</v>
      </c>
      <c r="AM649" s="115">
        <v>64</v>
      </c>
      <c r="AN649" s="115" t="s">
        <v>181</v>
      </c>
      <c r="AP649" s="115" t="s">
        <v>85</v>
      </c>
      <c r="AQ649" s="115" t="s">
        <v>86</v>
      </c>
      <c r="AR649" s="115" t="s">
        <v>87</v>
      </c>
      <c r="AT649" s="115" t="s">
        <v>102</v>
      </c>
      <c r="AU649" s="115" t="s">
        <v>106</v>
      </c>
      <c r="AV649" s="115" t="s">
        <v>91</v>
      </c>
      <c r="AW649" s="115" t="s">
        <v>86</v>
      </c>
    </row>
    <row r="650" spans="1:49">
      <c r="A650" s="115">
        <v>7010995942</v>
      </c>
      <c r="C650" s="115" t="s">
        <v>19</v>
      </c>
      <c r="D650" s="115" t="s">
        <v>20</v>
      </c>
      <c r="J650" s="115" t="s">
        <v>26</v>
      </c>
      <c r="O650" s="125"/>
      <c r="P650" s="125">
        <f t="shared" si="180"/>
        <v>3</v>
      </c>
      <c r="Q650" s="130">
        <f t="shared" si="181"/>
        <v>1</v>
      </c>
      <c r="R650" s="125"/>
      <c r="S650" s="125">
        <f t="shared" si="182"/>
        <v>0</v>
      </c>
      <c r="T650" s="125">
        <f t="shared" si="183"/>
        <v>1</v>
      </c>
      <c r="U650" s="125">
        <f t="shared" si="184"/>
        <v>1</v>
      </c>
      <c r="V650" s="126">
        <f t="shared" si="185"/>
        <v>0</v>
      </c>
      <c r="W650" s="126">
        <f t="shared" si="186"/>
        <v>0</v>
      </c>
      <c r="X650" s="126">
        <f t="shared" si="187"/>
        <v>0</v>
      </c>
      <c r="Y650" s="126">
        <f t="shared" si="188"/>
        <v>0</v>
      </c>
      <c r="Z650" s="126">
        <f t="shared" si="189"/>
        <v>0</v>
      </c>
      <c r="AA650" s="126">
        <f t="shared" si="190"/>
        <v>1</v>
      </c>
      <c r="AB650" s="126">
        <f t="shared" si="191"/>
        <v>0</v>
      </c>
      <c r="AC650" s="126">
        <f t="shared" si="192"/>
        <v>0</v>
      </c>
      <c r="AD650" s="126">
        <f t="shared" si="193"/>
        <v>0</v>
      </c>
      <c r="AE650" s="126">
        <f t="shared" si="194"/>
        <v>0</v>
      </c>
      <c r="AF650" s="125"/>
      <c r="AG650" s="125"/>
      <c r="AH650" s="125">
        <f t="shared" si="195"/>
        <v>3</v>
      </c>
      <c r="AI650" s="125">
        <f t="shared" si="196"/>
        <v>3</v>
      </c>
      <c r="AJ650" s="125" t="str">
        <f t="shared" si="197"/>
        <v>Correct</v>
      </c>
      <c r="AK650" s="125"/>
      <c r="AL650" s="115" t="s">
        <v>83</v>
      </c>
      <c r="AM650" s="115">
        <v>70</v>
      </c>
      <c r="AN650" s="115" t="s">
        <v>84</v>
      </c>
      <c r="AO650" s="115" t="s">
        <v>123</v>
      </c>
      <c r="AP650" s="115" t="s">
        <v>85</v>
      </c>
      <c r="AQ650" s="115" t="s">
        <v>86</v>
      </c>
      <c r="AR650" s="115" t="s">
        <v>87</v>
      </c>
      <c r="AS650" s="115" t="s">
        <v>101</v>
      </c>
      <c r="AT650" s="115" t="s">
        <v>111</v>
      </c>
      <c r="AU650" s="115" t="s">
        <v>106</v>
      </c>
      <c r="AV650" s="115" t="s">
        <v>91</v>
      </c>
      <c r="AW650" s="115" t="s">
        <v>91</v>
      </c>
    </row>
    <row r="651" spans="1:49">
      <c r="A651" s="115">
        <v>6985418483</v>
      </c>
      <c r="C651" s="115" t="s">
        <v>19</v>
      </c>
      <c r="D651" s="115" t="s">
        <v>20</v>
      </c>
      <c r="J651" s="115" t="s">
        <v>26</v>
      </c>
      <c r="O651" s="125"/>
      <c r="P651" s="125">
        <f t="shared" si="180"/>
        <v>3</v>
      </c>
      <c r="Q651" s="130">
        <f t="shared" si="181"/>
        <v>1</v>
      </c>
      <c r="R651" s="125"/>
      <c r="S651" s="125">
        <f t="shared" si="182"/>
        <v>0</v>
      </c>
      <c r="T651" s="125">
        <f t="shared" si="183"/>
        <v>1</v>
      </c>
      <c r="U651" s="125">
        <f t="shared" si="184"/>
        <v>1</v>
      </c>
      <c r="V651" s="126">
        <f t="shared" si="185"/>
        <v>0</v>
      </c>
      <c r="W651" s="126">
        <f t="shared" si="186"/>
        <v>0</v>
      </c>
      <c r="X651" s="126">
        <f t="shared" si="187"/>
        <v>0</v>
      </c>
      <c r="Y651" s="126">
        <f t="shared" si="188"/>
        <v>0</v>
      </c>
      <c r="Z651" s="126">
        <f t="shared" si="189"/>
        <v>0</v>
      </c>
      <c r="AA651" s="126">
        <f t="shared" si="190"/>
        <v>1</v>
      </c>
      <c r="AB651" s="126">
        <f t="shared" si="191"/>
        <v>0</v>
      </c>
      <c r="AC651" s="126">
        <f t="shared" si="192"/>
        <v>0</v>
      </c>
      <c r="AD651" s="126">
        <f t="shared" si="193"/>
        <v>0</v>
      </c>
      <c r="AE651" s="126">
        <f t="shared" si="194"/>
        <v>0</v>
      </c>
      <c r="AF651" s="125"/>
      <c r="AG651" s="125"/>
      <c r="AH651" s="125">
        <f t="shared" si="195"/>
        <v>3</v>
      </c>
      <c r="AI651" s="125">
        <f t="shared" si="196"/>
        <v>3</v>
      </c>
      <c r="AJ651" s="125" t="str">
        <f t="shared" si="197"/>
        <v>Correct</v>
      </c>
      <c r="AK651" s="125"/>
      <c r="AL651" s="115" t="s">
        <v>99</v>
      </c>
      <c r="AM651" s="115">
        <v>61</v>
      </c>
      <c r="AN651" s="115" t="s">
        <v>181</v>
      </c>
      <c r="AO651" s="115" t="s">
        <v>183</v>
      </c>
      <c r="AP651" s="115" t="s">
        <v>85</v>
      </c>
      <c r="AQ651" s="115" t="s">
        <v>86</v>
      </c>
      <c r="AR651" s="115" t="s">
        <v>87</v>
      </c>
      <c r="AS651" s="115" t="s">
        <v>101</v>
      </c>
      <c r="AT651" s="115" t="s">
        <v>94</v>
      </c>
      <c r="AU651" s="115" t="s">
        <v>113</v>
      </c>
      <c r="AV651" s="115" t="s">
        <v>91</v>
      </c>
      <c r="AW651" s="115" t="s">
        <v>91</v>
      </c>
    </row>
    <row r="652" spans="1:49">
      <c r="A652" s="115">
        <v>7045760855</v>
      </c>
      <c r="C652" s="115" t="s">
        <v>19</v>
      </c>
      <c r="D652" s="115" t="s">
        <v>20</v>
      </c>
      <c r="J652" s="115" t="s">
        <v>26</v>
      </c>
      <c r="O652" s="125"/>
      <c r="P652" s="125">
        <f t="shared" si="180"/>
        <v>3</v>
      </c>
      <c r="Q652" s="130">
        <f t="shared" si="181"/>
        <v>1</v>
      </c>
      <c r="R652" s="125"/>
      <c r="S652" s="125">
        <f t="shared" si="182"/>
        <v>0</v>
      </c>
      <c r="T652" s="125">
        <f t="shared" si="183"/>
        <v>1</v>
      </c>
      <c r="U652" s="125">
        <f t="shared" si="184"/>
        <v>1</v>
      </c>
      <c r="V652" s="126">
        <f t="shared" si="185"/>
        <v>0</v>
      </c>
      <c r="W652" s="126">
        <f t="shared" si="186"/>
        <v>0</v>
      </c>
      <c r="X652" s="126">
        <f t="shared" si="187"/>
        <v>0</v>
      </c>
      <c r="Y652" s="126">
        <f t="shared" si="188"/>
        <v>0</v>
      </c>
      <c r="Z652" s="126">
        <f t="shared" si="189"/>
        <v>0</v>
      </c>
      <c r="AA652" s="126">
        <f t="shared" si="190"/>
        <v>1</v>
      </c>
      <c r="AB652" s="126">
        <f t="shared" si="191"/>
        <v>0</v>
      </c>
      <c r="AC652" s="126">
        <f t="shared" si="192"/>
        <v>0</v>
      </c>
      <c r="AD652" s="126">
        <f t="shared" si="193"/>
        <v>0</v>
      </c>
      <c r="AE652" s="126">
        <f t="shared" si="194"/>
        <v>0</v>
      </c>
      <c r="AF652" s="125"/>
      <c r="AG652" s="125"/>
      <c r="AH652" s="125">
        <f t="shared" si="195"/>
        <v>3</v>
      </c>
      <c r="AI652" s="125">
        <f t="shared" si="196"/>
        <v>3</v>
      </c>
      <c r="AJ652" s="125" t="str">
        <f t="shared" si="197"/>
        <v>Correct</v>
      </c>
      <c r="AK652" s="125"/>
      <c r="AL652" s="115" t="s">
        <v>83</v>
      </c>
      <c r="AM652" s="115">
        <v>64</v>
      </c>
      <c r="AN652" s="115" t="s">
        <v>181</v>
      </c>
      <c r="AO652" s="115" t="s">
        <v>194</v>
      </c>
      <c r="AP652" s="115" t="s">
        <v>97</v>
      </c>
      <c r="AQ652" s="115" t="s">
        <v>86</v>
      </c>
      <c r="AR652" s="115" t="s">
        <v>87</v>
      </c>
      <c r="AS652" s="115" t="s">
        <v>96</v>
      </c>
      <c r="AT652" s="115" t="s">
        <v>94</v>
      </c>
      <c r="AU652" s="115" t="s">
        <v>98</v>
      </c>
      <c r="AV652" s="115" t="s">
        <v>91</v>
      </c>
      <c r="AW652" s="115" t="s">
        <v>91</v>
      </c>
    </row>
    <row r="653" spans="1:49">
      <c r="A653" s="115">
        <v>5587040461</v>
      </c>
      <c r="C653" s="115" t="s">
        <v>19</v>
      </c>
      <c r="J653" s="115" t="s">
        <v>26</v>
      </c>
      <c r="N653" s="115" t="s">
        <v>30</v>
      </c>
      <c r="O653" s="125"/>
      <c r="P653" s="125">
        <f t="shared" si="180"/>
        <v>3</v>
      </c>
      <c r="Q653" s="130">
        <f t="shared" si="181"/>
        <v>1</v>
      </c>
      <c r="R653" s="125"/>
      <c r="S653" s="125">
        <f t="shared" si="182"/>
        <v>0</v>
      </c>
      <c r="T653" s="125">
        <f t="shared" si="183"/>
        <v>1</v>
      </c>
      <c r="U653" s="125">
        <f t="shared" si="184"/>
        <v>0</v>
      </c>
      <c r="V653" s="126">
        <f t="shared" si="185"/>
        <v>0</v>
      </c>
      <c r="W653" s="126">
        <f t="shared" si="186"/>
        <v>0</v>
      </c>
      <c r="X653" s="126">
        <f t="shared" si="187"/>
        <v>0</v>
      </c>
      <c r="Y653" s="126">
        <f t="shared" si="188"/>
        <v>0</v>
      </c>
      <c r="Z653" s="126">
        <f t="shared" si="189"/>
        <v>0</v>
      </c>
      <c r="AA653" s="126">
        <f t="shared" si="190"/>
        <v>1</v>
      </c>
      <c r="AB653" s="126">
        <f t="shared" si="191"/>
        <v>0</v>
      </c>
      <c r="AC653" s="126">
        <f t="shared" si="192"/>
        <v>0</v>
      </c>
      <c r="AD653" s="126">
        <f t="shared" si="193"/>
        <v>0</v>
      </c>
      <c r="AE653" s="126">
        <f t="shared" si="194"/>
        <v>1</v>
      </c>
      <c r="AF653" s="125"/>
      <c r="AG653" s="125"/>
      <c r="AH653" s="125">
        <f t="shared" si="195"/>
        <v>3</v>
      </c>
      <c r="AI653" s="125">
        <f t="shared" si="196"/>
        <v>3</v>
      </c>
      <c r="AJ653" s="125" t="str">
        <f t="shared" si="197"/>
        <v>Correct</v>
      </c>
      <c r="AK653" s="125"/>
      <c r="AL653" s="115" t="s">
        <v>83</v>
      </c>
      <c r="AM653" s="115">
        <v>57</v>
      </c>
      <c r="AN653" s="115" t="s">
        <v>84</v>
      </c>
      <c r="AO653" s="115" t="s">
        <v>131</v>
      </c>
      <c r="AP653" s="115" t="s">
        <v>85</v>
      </c>
      <c r="AQ653" s="115" t="s">
        <v>86</v>
      </c>
      <c r="AR653" s="115" t="s">
        <v>87</v>
      </c>
      <c r="AS653" s="115" t="s">
        <v>88</v>
      </c>
      <c r="AT653" s="115" t="s">
        <v>111</v>
      </c>
      <c r="AU653" s="115" t="s">
        <v>90</v>
      </c>
      <c r="AV653" s="115" t="s">
        <v>91</v>
      </c>
      <c r="AW653" s="115" t="s">
        <v>91</v>
      </c>
    </row>
    <row r="654" spans="1:49">
      <c r="A654" s="115">
        <v>7045780203</v>
      </c>
      <c r="C654" s="115" t="s">
        <v>19</v>
      </c>
      <c r="D654" s="115" t="s">
        <v>20</v>
      </c>
      <c r="I654" s="115" t="s">
        <v>25</v>
      </c>
      <c r="O654" s="125"/>
      <c r="P654" s="125">
        <f t="shared" si="180"/>
        <v>3</v>
      </c>
      <c r="Q654" s="130">
        <f t="shared" si="181"/>
        <v>1</v>
      </c>
      <c r="R654" s="125"/>
      <c r="S654" s="125">
        <f t="shared" si="182"/>
        <v>0</v>
      </c>
      <c r="T654" s="125">
        <f t="shared" si="183"/>
        <v>1</v>
      </c>
      <c r="U654" s="125">
        <f t="shared" si="184"/>
        <v>1</v>
      </c>
      <c r="V654" s="126">
        <f t="shared" si="185"/>
        <v>0</v>
      </c>
      <c r="W654" s="126">
        <f t="shared" si="186"/>
        <v>0</v>
      </c>
      <c r="X654" s="126">
        <f t="shared" si="187"/>
        <v>0</v>
      </c>
      <c r="Y654" s="126">
        <f t="shared" si="188"/>
        <v>0</v>
      </c>
      <c r="Z654" s="126">
        <f t="shared" si="189"/>
        <v>1</v>
      </c>
      <c r="AA654" s="126">
        <f t="shared" si="190"/>
        <v>0</v>
      </c>
      <c r="AB654" s="126">
        <f t="shared" si="191"/>
        <v>0</v>
      </c>
      <c r="AC654" s="126">
        <f t="shared" si="192"/>
        <v>0</v>
      </c>
      <c r="AD654" s="126">
        <f t="shared" si="193"/>
        <v>0</v>
      </c>
      <c r="AE654" s="126">
        <f t="shared" si="194"/>
        <v>0</v>
      </c>
      <c r="AF654" s="125"/>
      <c r="AG654" s="125"/>
      <c r="AH654" s="125">
        <f t="shared" si="195"/>
        <v>3</v>
      </c>
      <c r="AI654" s="125">
        <f t="shared" si="196"/>
        <v>3</v>
      </c>
      <c r="AJ654" s="125" t="str">
        <f t="shared" si="197"/>
        <v>Correct</v>
      </c>
      <c r="AK654" s="125"/>
      <c r="AL654" s="115" t="s">
        <v>83</v>
      </c>
      <c r="AM654" s="115">
        <v>83</v>
      </c>
      <c r="AN654" s="115" t="s">
        <v>181</v>
      </c>
      <c r="AO654" s="115" t="s">
        <v>230</v>
      </c>
      <c r="AP654" s="115" t="s">
        <v>85</v>
      </c>
      <c r="AQ654" s="115" t="s">
        <v>86</v>
      </c>
      <c r="AR654" s="115" t="s">
        <v>87</v>
      </c>
      <c r="AS654" s="115" t="s">
        <v>88</v>
      </c>
      <c r="AT654" s="115" t="s">
        <v>111</v>
      </c>
      <c r="AU654" s="115" t="s">
        <v>106</v>
      </c>
      <c r="AV654" s="115" t="s">
        <v>91</v>
      </c>
      <c r="AW654" s="115" t="s">
        <v>91</v>
      </c>
    </row>
    <row r="655" spans="1:49">
      <c r="A655" s="115">
        <v>7044858642</v>
      </c>
      <c r="C655" s="115" t="s">
        <v>19</v>
      </c>
      <c r="I655" s="115" t="s">
        <v>25</v>
      </c>
      <c r="M655" s="115" t="s">
        <v>29</v>
      </c>
      <c r="O655" s="125"/>
      <c r="P655" s="125">
        <f t="shared" si="180"/>
        <v>3</v>
      </c>
      <c r="Q655" s="130">
        <f t="shared" si="181"/>
        <v>1</v>
      </c>
      <c r="R655" s="125"/>
      <c r="S655" s="125">
        <f t="shared" si="182"/>
        <v>0</v>
      </c>
      <c r="T655" s="125">
        <f t="shared" si="183"/>
        <v>1</v>
      </c>
      <c r="U655" s="125">
        <f t="shared" si="184"/>
        <v>0</v>
      </c>
      <c r="V655" s="126">
        <f t="shared" si="185"/>
        <v>0</v>
      </c>
      <c r="W655" s="126">
        <f t="shared" si="186"/>
        <v>0</v>
      </c>
      <c r="X655" s="126">
        <f t="shared" si="187"/>
        <v>0</v>
      </c>
      <c r="Y655" s="126">
        <f t="shared" si="188"/>
        <v>0</v>
      </c>
      <c r="Z655" s="126">
        <f t="shared" si="189"/>
        <v>1</v>
      </c>
      <c r="AA655" s="126">
        <f t="shared" si="190"/>
        <v>0</v>
      </c>
      <c r="AB655" s="126">
        <f t="shared" si="191"/>
        <v>0</v>
      </c>
      <c r="AC655" s="126">
        <f t="shared" si="192"/>
        <v>0</v>
      </c>
      <c r="AD655" s="126">
        <f t="shared" si="193"/>
        <v>1</v>
      </c>
      <c r="AE655" s="126">
        <f t="shared" si="194"/>
        <v>0</v>
      </c>
      <c r="AF655" s="125"/>
      <c r="AG655" s="125"/>
      <c r="AH655" s="125">
        <f t="shared" si="195"/>
        <v>3</v>
      </c>
      <c r="AI655" s="125">
        <f t="shared" si="196"/>
        <v>3</v>
      </c>
      <c r="AJ655" s="125" t="str">
        <f t="shared" si="197"/>
        <v>Correct</v>
      </c>
      <c r="AK655" s="125"/>
      <c r="AL655" s="115" t="s">
        <v>83</v>
      </c>
      <c r="AM655" s="115">
        <v>61</v>
      </c>
      <c r="AN655" s="115" t="s">
        <v>181</v>
      </c>
      <c r="AO655" s="115" t="s">
        <v>489</v>
      </c>
      <c r="AP655" s="115" t="s">
        <v>92</v>
      </c>
      <c r="AQ655" s="115" t="s">
        <v>86</v>
      </c>
      <c r="AR655" s="115" t="s">
        <v>87</v>
      </c>
      <c r="AS655" s="115" t="s">
        <v>100</v>
      </c>
      <c r="AT655" s="115" t="s">
        <v>89</v>
      </c>
      <c r="AU655" s="115" t="s">
        <v>106</v>
      </c>
      <c r="AV655" s="115" t="s">
        <v>91</v>
      </c>
      <c r="AW655" s="115" t="s">
        <v>91</v>
      </c>
    </row>
    <row r="656" spans="1:49">
      <c r="A656" s="115">
        <v>5587041624</v>
      </c>
      <c r="H656" s="115" t="s">
        <v>24</v>
      </c>
      <c r="I656" s="115" t="s">
        <v>25</v>
      </c>
      <c r="M656" s="115" t="s">
        <v>29</v>
      </c>
      <c r="O656" s="125"/>
      <c r="P656" s="125">
        <f t="shared" si="180"/>
        <v>3</v>
      </c>
      <c r="Q656" s="130">
        <f t="shared" si="181"/>
        <v>1</v>
      </c>
      <c r="R656" s="125"/>
      <c r="S656" s="125">
        <f t="shared" si="182"/>
        <v>0</v>
      </c>
      <c r="T656" s="125">
        <f t="shared" si="183"/>
        <v>0</v>
      </c>
      <c r="U656" s="125">
        <f t="shared" si="184"/>
        <v>0</v>
      </c>
      <c r="V656" s="126">
        <f t="shared" si="185"/>
        <v>0</v>
      </c>
      <c r="W656" s="126">
        <f t="shared" si="186"/>
        <v>0</v>
      </c>
      <c r="X656" s="126">
        <f t="shared" si="187"/>
        <v>0</v>
      </c>
      <c r="Y656" s="126">
        <f t="shared" si="188"/>
        <v>1</v>
      </c>
      <c r="Z656" s="126">
        <f t="shared" si="189"/>
        <v>1</v>
      </c>
      <c r="AA656" s="126">
        <f t="shared" si="190"/>
        <v>0</v>
      </c>
      <c r="AB656" s="126">
        <f t="shared" si="191"/>
        <v>0</v>
      </c>
      <c r="AC656" s="126">
        <f t="shared" si="192"/>
        <v>0</v>
      </c>
      <c r="AD656" s="126">
        <f t="shared" si="193"/>
        <v>1</v>
      </c>
      <c r="AE656" s="126">
        <f t="shared" si="194"/>
        <v>0</v>
      </c>
      <c r="AF656" s="125"/>
      <c r="AG656" s="125"/>
      <c r="AH656" s="125">
        <f t="shared" si="195"/>
        <v>3</v>
      </c>
      <c r="AI656" s="125">
        <f t="shared" si="196"/>
        <v>3</v>
      </c>
      <c r="AJ656" s="125" t="str">
        <f t="shared" si="197"/>
        <v>Correct</v>
      </c>
      <c r="AK656" s="125"/>
      <c r="AL656" s="115" t="s">
        <v>83</v>
      </c>
      <c r="AM656" s="115">
        <v>32</v>
      </c>
      <c r="AN656" s="115" t="s">
        <v>181</v>
      </c>
      <c r="AO656" s="115" t="s">
        <v>183</v>
      </c>
      <c r="AP656" s="115" t="s">
        <v>85</v>
      </c>
      <c r="AQ656" s="115" t="s">
        <v>86</v>
      </c>
      <c r="AR656" s="115" t="s">
        <v>137</v>
      </c>
      <c r="AS656" s="115" t="s">
        <v>100</v>
      </c>
      <c r="AT656" s="115" t="s">
        <v>89</v>
      </c>
      <c r="AU656" s="115" t="s">
        <v>90</v>
      </c>
      <c r="AV656" s="115" t="s">
        <v>91</v>
      </c>
      <c r="AW656" s="115" t="s">
        <v>91</v>
      </c>
    </row>
    <row r="657" spans="1:49">
      <c r="A657" s="115">
        <v>5585620585</v>
      </c>
      <c r="I657" s="115" t="s">
        <v>25</v>
      </c>
      <c r="O657" s="125"/>
      <c r="P657" s="125">
        <f t="shared" si="180"/>
        <v>1</v>
      </c>
      <c r="Q657" s="130">
        <f t="shared" si="181"/>
        <v>3</v>
      </c>
      <c r="R657" s="125"/>
      <c r="S657" s="125">
        <f t="shared" si="182"/>
        <v>0</v>
      </c>
      <c r="T657" s="125">
        <f t="shared" si="183"/>
        <v>0</v>
      </c>
      <c r="U657" s="125">
        <f t="shared" si="184"/>
        <v>0</v>
      </c>
      <c r="V657" s="126">
        <f t="shared" si="185"/>
        <v>0</v>
      </c>
      <c r="W657" s="126">
        <f t="shared" si="186"/>
        <v>0</v>
      </c>
      <c r="X657" s="126">
        <f t="shared" si="187"/>
        <v>0</v>
      </c>
      <c r="Y657" s="126">
        <f t="shared" si="188"/>
        <v>0</v>
      </c>
      <c r="Z657" s="126">
        <f t="shared" si="189"/>
        <v>1</v>
      </c>
      <c r="AA657" s="126">
        <f t="shared" si="190"/>
        <v>0</v>
      </c>
      <c r="AB657" s="126">
        <f t="shared" si="191"/>
        <v>0</v>
      </c>
      <c r="AC657" s="126">
        <f t="shared" si="192"/>
        <v>0</v>
      </c>
      <c r="AD657" s="126">
        <f t="shared" si="193"/>
        <v>0</v>
      </c>
      <c r="AE657" s="126">
        <f t="shared" si="194"/>
        <v>0</v>
      </c>
      <c r="AF657" s="125"/>
      <c r="AG657" s="125"/>
      <c r="AH657" s="125">
        <f t="shared" si="195"/>
        <v>1</v>
      </c>
      <c r="AI657" s="125">
        <f t="shared" si="196"/>
        <v>1</v>
      </c>
      <c r="AJ657" s="125" t="str">
        <f t="shared" si="197"/>
        <v>Correct</v>
      </c>
      <c r="AK657" s="125"/>
      <c r="AL657" s="115" t="s">
        <v>83</v>
      </c>
      <c r="AM657" s="115">
        <v>58</v>
      </c>
      <c r="AN657" s="115" t="s">
        <v>181</v>
      </c>
      <c r="AO657" s="115" t="s">
        <v>237</v>
      </c>
      <c r="AP657" s="115" t="s">
        <v>85</v>
      </c>
      <c r="AQ657" s="115" t="s">
        <v>86</v>
      </c>
      <c r="AR657" s="115" t="s">
        <v>87</v>
      </c>
      <c r="AS657" s="115" t="s">
        <v>100</v>
      </c>
      <c r="AT657" s="115" t="s">
        <v>111</v>
      </c>
      <c r="AU657" s="115" t="s">
        <v>113</v>
      </c>
      <c r="AV657" s="115" t="s">
        <v>91</v>
      </c>
      <c r="AW657" s="115" t="s">
        <v>91</v>
      </c>
    </row>
    <row r="658" spans="1:49">
      <c r="A658" s="115">
        <v>7010996171</v>
      </c>
      <c r="C658" s="115" t="s">
        <v>19</v>
      </c>
      <c r="E658" s="115" t="s">
        <v>21</v>
      </c>
      <c r="M658" s="115" t="s">
        <v>29</v>
      </c>
      <c r="O658" s="125"/>
      <c r="P658" s="125">
        <f t="shared" si="180"/>
        <v>3</v>
      </c>
      <c r="Q658" s="130">
        <f t="shared" si="181"/>
        <v>1</v>
      </c>
      <c r="R658" s="125"/>
      <c r="S658" s="125">
        <f t="shared" si="182"/>
        <v>0</v>
      </c>
      <c r="T658" s="125">
        <f t="shared" si="183"/>
        <v>1</v>
      </c>
      <c r="U658" s="125">
        <f t="shared" si="184"/>
        <v>0</v>
      </c>
      <c r="V658" s="126">
        <f t="shared" si="185"/>
        <v>1</v>
      </c>
      <c r="W658" s="126">
        <f t="shared" si="186"/>
        <v>0</v>
      </c>
      <c r="X658" s="126">
        <f t="shared" si="187"/>
        <v>0</v>
      </c>
      <c r="Y658" s="126">
        <f t="shared" si="188"/>
        <v>0</v>
      </c>
      <c r="Z658" s="126">
        <f t="shared" si="189"/>
        <v>0</v>
      </c>
      <c r="AA658" s="126">
        <f t="shared" si="190"/>
        <v>0</v>
      </c>
      <c r="AB658" s="126">
        <f t="shared" si="191"/>
        <v>0</v>
      </c>
      <c r="AC658" s="126">
        <f t="shared" si="192"/>
        <v>0</v>
      </c>
      <c r="AD658" s="126">
        <f t="shared" si="193"/>
        <v>1</v>
      </c>
      <c r="AE658" s="126">
        <f t="shared" si="194"/>
        <v>0</v>
      </c>
      <c r="AF658" s="125"/>
      <c r="AG658" s="125"/>
      <c r="AH658" s="125">
        <f t="shared" si="195"/>
        <v>3</v>
      </c>
      <c r="AI658" s="125">
        <f t="shared" si="196"/>
        <v>3</v>
      </c>
      <c r="AJ658" s="125" t="str">
        <f t="shared" si="197"/>
        <v>Correct</v>
      </c>
      <c r="AK658" s="125"/>
      <c r="AL658" s="115" t="s">
        <v>99</v>
      </c>
      <c r="AM658" s="115">
        <v>55</v>
      </c>
      <c r="AN658" s="115" t="s">
        <v>84</v>
      </c>
      <c r="AO658" s="115" t="s">
        <v>123</v>
      </c>
      <c r="AP658" s="115" t="s">
        <v>85</v>
      </c>
      <c r="AQ658" s="115" t="s">
        <v>86</v>
      </c>
      <c r="AR658" s="115" t="s">
        <v>87</v>
      </c>
      <c r="AS658" s="115" t="s">
        <v>101</v>
      </c>
      <c r="AT658" s="115" t="s">
        <v>89</v>
      </c>
      <c r="AU658" s="115" t="s">
        <v>90</v>
      </c>
      <c r="AV658" s="115" t="s">
        <v>91</v>
      </c>
      <c r="AW658" s="115" t="s">
        <v>91</v>
      </c>
    </row>
    <row r="659" spans="1:49">
      <c r="A659" s="115">
        <v>7011542039</v>
      </c>
      <c r="D659" s="115" t="s">
        <v>20</v>
      </c>
      <c r="M659" s="115" t="s">
        <v>29</v>
      </c>
      <c r="N659" s="115" t="s">
        <v>30</v>
      </c>
      <c r="O659" s="125"/>
      <c r="P659" s="125">
        <f t="shared" si="180"/>
        <v>3</v>
      </c>
      <c r="Q659" s="130">
        <f t="shared" si="181"/>
        <v>1</v>
      </c>
      <c r="R659" s="125"/>
      <c r="S659" s="125">
        <f t="shared" si="182"/>
        <v>0</v>
      </c>
      <c r="T659" s="125">
        <f t="shared" si="183"/>
        <v>0</v>
      </c>
      <c r="U659" s="125">
        <f t="shared" si="184"/>
        <v>1</v>
      </c>
      <c r="V659" s="126">
        <f t="shared" si="185"/>
        <v>0</v>
      </c>
      <c r="W659" s="126">
        <f t="shared" si="186"/>
        <v>0</v>
      </c>
      <c r="X659" s="126">
        <f t="shared" si="187"/>
        <v>0</v>
      </c>
      <c r="Y659" s="126">
        <f t="shared" si="188"/>
        <v>0</v>
      </c>
      <c r="Z659" s="126">
        <f t="shared" si="189"/>
        <v>0</v>
      </c>
      <c r="AA659" s="126">
        <f t="shared" si="190"/>
        <v>0</v>
      </c>
      <c r="AB659" s="126">
        <f t="shared" si="191"/>
        <v>0</v>
      </c>
      <c r="AC659" s="126">
        <f t="shared" si="192"/>
        <v>0</v>
      </c>
      <c r="AD659" s="126">
        <f t="shared" si="193"/>
        <v>1</v>
      </c>
      <c r="AE659" s="126">
        <f t="shared" si="194"/>
        <v>1</v>
      </c>
      <c r="AF659" s="125"/>
      <c r="AG659" s="125"/>
      <c r="AH659" s="125">
        <f t="shared" si="195"/>
        <v>3</v>
      </c>
      <c r="AI659" s="125">
        <f t="shared" si="196"/>
        <v>3</v>
      </c>
      <c r="AJ659" s="125" t="str">
        <f t="shared" si="197"/>
        <v>Correct</v>
      </c>
      <c r="AK659" s="125"/>
      <c r="AL659" s="115" t="s">
        <v>83</v>
      </c>
      <c r="AM659" s="115">
        <v>35</v>
      </c>
      <c r="AN659" s="115" t="s">
        <v>181</v>
      </c>
      <c r="AO659" s="115" t="s">
        <v>190</v>
      </c>
      <c r="AP659" s="115" t="s">
        <v>85</v>
      </c>
      <c r="AQ659" s="115" t="s">
        <v>91</v>
      </c>
      <c r="AR659" s="115" t="s">
        <v>137</v>
      </c>
      <c r="AS659" s="115" t="s">
        <v>100</v>
      </c>
      <c r="AT659" s="115" t="s">
        <v>89</v>
      </c>
      <c r="AU659" s="115" t="s">
        <v>90</v>
      </c>
      <c r="AV659" s="115" t="s">
        <v>91</v>
      </c>
      <c r="AW659" s="115" t="s">
        <v>91</v>
      </c>
    </row>
    <row r="660" spans="1:49">
      <c r="A660" s="115">
        <v>6985162090</v>
      </c>
      <c r="D660" s="115" t="s">
        <v>20</v>
      </c>
      <c r="M660" s="115" t="s">
        <v>29</v>
      </c>
      <c r="N660" s="115" t="s">
        <v>30</v>
      </c>
      <c r="O660" s="125"/>
      <c r="P660" s="125">
        <f t="shared" si="180"/>
        <v>3</v>
      </c>
      <c r="Q660" s="130">
        <f t="shared" si="181"/>
        <v>1</v>
      </c>
      <c r="R660" s="125"/>
      <c r="S660" s="125">
        <f t="shared" si="182"/>
        <v>0</v>
      </c>
      <c r="T660" s="125">
        <f t="shared" si="183"/>
        <v>0</v>
      </c>
      <c r="U660" s="125">
        <f t="shared" si="184"/>
        <v>1</v>
      </c>
      <c r="V660" s="126">
        <f t="shared" si="185"/>
        <v>0</v>
      </c>
      <c r="W660" s="126">
        <f t="shared" si="186"/>
        <v>0</v>
      </c>
      <c r="X660" s="126">
        <f t="shared" si="187"/>
        <v>0</v>
      </c>
      <c r="Y660" s="126">
        <f t="shared" si="188"/>
        <v>0</v>
      </c>
      <c r="Z660" s="126">
        <f t="shared" si="189"/>
        <v>0</v>
      </c>
      <c r="AA660" s="126">
        <f t="shared" si="190"/>
        <v>0</v>
      </c>
      <c r="AB660" s="126">
        <f t="shared" si="191"/>
        <v>0</v>
      </c>
      <c r="AC660" s="126">
        <f t="shared" si="192"/>
        <v>0</v>
      </c>
      <c r="AD660" s="126">
        <f t="shared" si="193"/>
        <v>1</v>
      </c>
      <c r="AE660" s="126">
        <f t="shared" si="194"/>
        <v>1</v>
      </c>
      <c r="AF660" s="125"/>
      <c r="AG660" s="125"/>
      <c r="AH660" s="125">
        <f t="shared" si="195"/>
        <v>3</v>
      </c>
      <c r="AI660" s="125">
        <f t="shared" si="196"/>
        <v>3</v>
      </c>
      <c r="AJ660" s="125" t="str">
        <f t="shared" si="197"/>
        <v>Correct</v>
      </c>
      <c r="AK660" s="125"/>
      <c r="AL660" s="115" t="s">
        <v>99</v>
      </c>
      <c r="AM660" s="115">
        <v>19</v>
      </c>
      <c r="AN660" s="115" t="s">
        <v>181</v>
      </c>
      <c r="AO660" s="115" t="s">
        <v>222</v>
      </c>
      <c r="AP660" s="115" t="s">
        <v>85</v>
      </c>
      <c r="AQ660" s="115" t="s">
        <v>86</v>
      </c>
      <c r="AR660" s="115" t="s">
        <v>87</v>
      </c>
      <c r="AS660" s="115" t="s">
        <v>101</v>
      </c>
      <c r="AT660" s="115" t="s">
        <v>94</v>
      </c>
      <c r="AU660" s="115" t="s">
        <v>90</v>
      </c>
      <c r="AV660" s="115" t="s">
        <v>91</v>
      </c>
      <c r="AW660" s="115" t="s">
        <v>91</v>
      </c>
    </row>
    <row r="661" spans="1:49">
      <c r="A661" s="115">
        <v>5609481059</v>
      </c>
      <c r="D661" s="115" t="s">
        <v>20</v>
      </c>
      <c r="O661" s="125"/>
      <c r="P661" s="125">
        <f t="shared" si="180"/>
        <v>1</v>
      </c>
      <c r="Q661" s="130">
        <f t="shared" si="181"/>
        <v>3</v>
      </c>
      <c r="R661" s="125"/>
      <c r="S661" s="125">
        <f t="shared" si="182"/>
        <v>0</v>
      </c>
      <c r="T661" s="125">
        <f t="shared" si="183"/>
        <v>0</v>
      </c>
      <c r="U661" s="125">
        <f t="shared" si="184"/>
        <v>1</v>
      </c>
      <c r="V661" s="126">
        <f t="shared" si="185"/>
        <v>0</v>
      </c>
      <c r="W661" s="126">
        <f t="shared" si="186"/>
        <v>0</v>
      </c>
      <c r="X661" s="126">
        <f t="shared" si="187"/>
        <v>0</v>
      </c>
      <c r="Y661" s="126">
        <f t="shared" si="188"/>
        <v>0</v>
      </c>
      <c r="Z661" s="126">
        <f t="shared" si="189"/>
        <v>0</v>
      </c>
      <c r="AA661" s="126">
        <f t="shared" si="190"/>
        <v>0</v>
      </c>
      <c r="AB661" s="126">
        <f t="shared" si="191"/>
        <v>0</v>
      </c>
      <c r="AC661" s="126">
        <f t="shared" si="192"/>
        <v>0</v>
      </c>
      <c r="AD661" s="126">
        <f t="shared" si="193"/>
        <v>0</v>
      </c>
      <c r="AE661" s="126">
        <f t="shared" si="194"/>
        <v>0</v>
      </c>
      <c r="AF661" s="125"/>
      <c r="AG661" s="125"/>
      <c r="AH661" s="125">
        <f t="shared" si="195"/>
        <v>1</v>
      </c>
      <c r="AI661" s="125">
        <f t="shared" si="196"/>
        <v>1</v>
      </c>
      <c r="AJ661" s="125" t="str">
        <f t="shared" si="197"/>
        <v>Correct</v>
      </c>
      <c r="AK661" s="125"/>
      <c r="AL661" s="115" t="s">
        <v>99</v>
      </c>
      <c r="AM661" s="115">
        <v>51</v>
      </c>
      <c r="AN661" s="115" t="s">
        <v>181</v>
      </c>
      <c r="AO661" s="115" t="s">
        <v>234</v>
      </c>
      <c r="AP661" s="115" t="s">
        <v>85</v>
      </c>
      <c r="AQ661" s="115" t="s">
        <v>86</v>
      </c>
      <c r="AR661" s="115" t="s">
        <v>87</v>
      </c>
      <c r="AS661" s="115" t="s">
        <v>101</v>
      </c>
      <c r="AT661" s="115" t="s">
        <v>89</v>
      </c>
      <c r="AU661" s="115" t="s">
        <v>90</v>
      </c>
      <c r="AV661" s="115" t="s">
        <v>91</v>
      </c>
      <c r="AW661" s="115" t="s">
        <v>91</v>
      </c>
    </row>
    <row r="662" spans="1:49">
      <c r="A662" s="115">
        <v>7011002288</v>
      </c>
      <c r="B662" s="115" t="s">
        <v>18</v>
      </c>
      <c r="C662" s="115" t="s">
        <v>19</v>
      </c>
      <c r="O662" s="125"/>
      <c r="P662" s="125">
        <f t="shared" si="180"/>
        <v>2</v>
      </c>
      <c r="Q662" s="130">
        <f t="shared" si="181"/>
        <v>1.5</v>
      </c>
      <c r="R662" s="125"/>
      <c r="S662" s="125">
        <f t="shared" si="182"/>
        <v>1</v>
      </c>
      <c r="T662" s="125">
        <f t="shared" si="183"/>
        <v>1</v>
      </c>
      <c r="U662" s="125">
        <f t="shared" si="184"/>
        <v>0</v>
      </c>
      <c r="V662" s="126">
        <f t="shared" si="185"/>
        <v>0</v>
      </c>
      <c r="W662" s="126">
        <f t="shared" si="186"/>
        <v>0</v>
      </c>
      <c r="X662" s="126">
        <f t="shared" si="187"/>
        <v>0</v>
      </c>
      <c r="Y662" s="126">
        <f t="shared" si="188"/>
        <v>0</v>
      </c>
      <c r="Z662" s="126">
        <f t="shared" si="189"/>
        <v>0</v>
      </c>
      <c r="AA662" s="126">
        <f t="shared" si="190"/>
        <v>0</v>
      </c>
      <c r="AB662" s="126">
        <f t="shared" si="191"/>
        <v>0</v>
      </c>
      <c r="AC662" s="126">
        <f t="shared" si="192"/>
        <v>0</v>
      </c>
      <c r="AD662" s="126">
        <f t="shared" si="193"/>
        <v>0</v>
      </c>
      <c r="AE662" s="126">
        <f t="shared" si="194"/>
        <v>0</v>
      </c>
      <c r="AF662" s="125"/>
      <c r="AG662" s="125"/>
      <c r="AH662" s="125">
        <f t="shared" si="195"/>
        <v>2</v>
      </c>
      <c r="AI662" s="125">
        <f t="shared" si="196"/>
        <v>2</v>
      </c>
      <c r="AJ662" s="125" t="str">
        <f t="shared" si="197"/>
        <v>Correct</v>
      </c>
      <c r="AK662" s="125"/>
      <c r="AL662" s="115"/>
      <c r="AM662" s="115">
        <v>50</v>
      </c>
      <c r="AN662" s="115" t="s">
        <v>84</v>
      </c>
      <c r="AO662" s="115" t="s">
        <v>123</v>
      </c>
      <c r="AP662" s="115" t="s">
        <v>85</v>
      </c>
      <c r="AQ662" s="115" t="s">
        <v>86</v>
      </c>
      <c r="AR662" s="115" t="s">
        <v>87</v>
      </c>
      <c r="AS662" s="115" t="s">
        <v>104</v>
      </c>
      <c r="AT662" s="115" t="s">
        <v>89</v>
      </c>
      <c r="AU662" s="115" t="s">
        <v>90</v>
      </c>
      <c r="AW662" s="115" t="s">
        <v>91</v>
      </c>
    </row>
    <row r="663" spans="1:49">
      <c r="A663" s="115">
        <v>7011272140</v>
      </c>
      <c r="C663" s="115" t="s">
        <v>19</v>
      </c>
      <c r="O663" s="125"/>
      <c r="P663" s="125">
        <f t="shared" si="180"/>
        <v>1</v>
      </c>
      <c r="Q663" s="130">
        <f t="shared" si="181"/>
        <v>3</v>
      </c>
      <c r="R663" s="125"/>
      <c r="S663" s="125">
        <f t="shared" si="182"/>
        <v>0</v>
      </c>
      <c r="T663" s="125">
        <f t="shared" si="183"/>
        <v>1</v>
      </c>
      <c r="U663" s="125">
        <f t="shared" si="184"/>
        <v>0</v>
      </c>
      <c r="V663" s="126">
        <f t="shared" si="185"/>
        <v>0</v>
      </c>
      <c r="W663" s="126">
        <f t="shared" si="186"/>
        <v>0</v>
      </c>
      <c r="X663" s="126">
        <f t="shared" si="187"/>
        <v>0</v>
      </c>
      <c r="Y663" s="126">
        <f t="shared" si="188"/>
        <v>0</v>
      </c>
      <c r="Z663" s="126">
        <f t="shared" si="189"/>
        <v>0</v>
      </c>
      <c r="AA663" s="126">
        <f t="shared" si="190"/>
        <v>0</v>
      </c>
      <c r="AB663" s="126">
        <f t="shared" si="191"/>
        <v>0</v>
      </c>
      <c r="AC663" s="126">
        <f t="shared" si="192"/>
        <v>0</v>
      </c>
      <c r="AD663" s="126">
        <f t="shared" si="193"/>
        <v>0</v>
      </c>
      <c r="AE663" s="126">
        <f t="shared" si="194"/>
        <v>0</v>
      </c>
      <c r="AF663" s="125"/>
      <c r="AG663" s="125"/>
      <c r="AH663" s="125">
        <f t="shared" si="195"/>
        <v>1</v>
      </c>
      <c r="AI663" s="125">
        <f t="shared" si="196"/>
        <v>1</v>
      </c>
      <c r="AJ663" s="125" t="str">
        <f t="shared" si="197"/>
        <v>Correct</v>
      </c>
      <c r="AK663" s="125"/>
      <c r="AL663" s="115" t="s">
        <v>99</v>
      </c>
      <c r="AM663" s="115">
        <v>70</v>
      </c>
      <c r="AN663" s="115" t="s">
        <v>84</v>
      </c>
      <c r="AO663" s="115" t="s">
        <v>126</v>
      </c>
      <c r="AR663" s="115" t="s">
        <v>116</v>
      </c>
      <c r="AS663" s="115" t="s">
        <v>101</v>
      </c>
      <c r="AT663" s="115" t="s">
        <v>111</v>
      </c>
      <c r="AU663" s="115" t="s">
        <v>106</v>
      </c>
      <c r="AV663" s="115" t="s">
        <v>91</v>
      </c>
      <c r="AW663" s="115" t="s">
        <v>91</v>
      </c>
    </row>
    <row r="664" spans="1:49">
      <c r="A664" s="115">
        <v>7020343838</v>
      </c>
      <c r="L664" s="115" t="s">
        <v>28</v>
      </c>
      <c r="O664" s="125"/>
      <c r="P664" s="125">
        <f t="shared" si="180"/>
        <v>1</v>
      </c>
      <c r="Q664" s="130">
        <f t="shared" si="181"/>
        <v>3</v>
      </c>
      <c r="R664" s="125"/>
      <c r="S664" s="125">
        <f t="shared" si="182"/>
        <v>0</v>
      </c>
      <c r="T664" s="125">
        <f t="shared" si="183"/>
        <v>0</v>
      </c>
      <c r="U664" s="125">
        <f t="shared" si="184"/>
        <v>0</v>
      </c>
      <c r="V664" s="126">
        <f t="shared" si="185"/>
        <v>0</v>
      </c>
      <c r="W664" s="126">
        <f t="shared" si="186"/>
        <v>0</v>
      </c>
      <c r="X664" s="126">
        <f t="shared" si="187"/>
        <v>0</v>
      </c>
      <c r="Y664" s="126">
        <f t="shared" si="188"/>
        <v>0</v>
      </c>
      <c r="Z664" s="126">
        <f t="shared" si="189"/>
        <v>0</v>
      </c>
      <c r="AA664" s="126">
        <f t="shared" si="190"/>
        <v>0</v>
      </c>
      <c r="AB664" s="126">
        <f t="shared" si="191"/>
        <v>0</v>
      </c>
      <c r="AC664" s="126">
        <f t="shared" si="192"/>
        <v>1</v>
      </c>
      <c r="AD664" s="126">
        <f t="shared" si="193"/>
        <v>0</v>
      </c>
      <c r="AE664" s="126">
        <f t="shared" si="194"/>
        <v>0</v>
      </c>
      <c r="AF664" s="125"/>
      <c r="AG664" s="125"/>
      <c r="AH664" s="125">
        <f t="shared" si="195"/>
        <v>1</v>
      </c>
      <c r="AI664" s="125">
        <f t="shared" si="196"/>
        <v>1</v>
      </c>
      <c r="AJ664" s="125" t="str">
        <f t="shared" si="197"/>
        <v>Correct</v>
      </c>
      <c r="AK664" s="125"/>
      <c r="AL664" s="115" t="s">
        <v>83</v>
      </c>
      <c r="AM664" s="115">
        <v>14</v>
      </c>
      <c r="AN664" s="115" t="s">
        <v>181</v>
      </c>
      <c r="AO664" s="115" t="s">
        <v>207</v>
      </c>
      <c r="AP664" s="115" t="s">
        <v>85</v>
      </c>
      <c r="AQ664" s="115" t="s">
        <v>86</v>
      </c>
      <c r="AR664" s="115" t="s">
        <v>87</v>
      </c>
      <c r="AT664" s="115" t="s">
        <v>112</v>
      </c>
      <c r="AU664" s="115" t="s">
        <v>95</v>
      </c>
      <c r="AV664" s="115" t="s">
        <v>91</v>
      </c>
      <c r="AW664" s="115" t="s">
        <v>91</v>
      </c>
    </row>
    <row r="665" spans="1:49">
      <c r="A665" s="115">
        <v>6985158756</v>
      </c>
      <c r="O665" s="125"/>
      <c r="P665" s="125">
        <f t="shared" si="180"/>
        <v>0</v>
      </c>
      <c r="Q665" s="130" t="e">
        <f t="shared" si="181"/>
        <v>#DIV/0!</v>
      </c>
      <c r="R665" s="125"/>
      <c r="S665" s="125">
        <f t="shared" si="182"/>
        <v>0</v>
      </c>
      <c r="T665" s="125">
        <f t="shared" si="183"/>
        <v>0</v>
      </c>
      <c r="U665" s="125">
        <f t="shared" si="184"/>
        <v>0</v>
      </c>
      <c r="V665" s="126">
        <f t="shared" si="185"/>
        <v>0</v>
      </c>
      <c r="W665" s="126">
        <f t="shared" si="186"/>
        <v>0</v>
      </c>
      <c r="X665" s="126">
        <f t="shared" si="187"/>
        <v>0</v>
      </c>
      <c r="Y665" s="126">
        <f t="shared" si="188"/>
        <v>0</v>
      </c>
      <c r="Z665" s="126">
        <f t="shared" si="189"/>
        <v>0</v>
      </c>
      <c r="AA665" s="126">
        <f t="shared" si="190"/>
        <v>0</v>
      </c>
      <c r="AB665" s="126">
        <f t="shared" si="191"/>
        <v>0</v>
      </c>
      <c r="AC665" s="126">
        <f t="shared" si="192"/>
        <v>0</v>
      </c>
      <c r="AD665" s="126">
        <f t="shared" si="193"/>
        <v>0</v>
      </c>
      <c r="AE665" s="126">
        <f t="shared" si="194"/>
        <v>0</v>
      </c>
      <c r="AF665" s="125"/>
      <c r="AG665" s="125"/>
      <c r="AH665" s="125">
        <f t="shared" si="195"/>
        <v>0</v>
      </c>
      <c r="AI665" s="125">
        <f t="shared" si="196"/>
        <v>0</v>
      </c>
      <c r="AJ665" s="125" t="str">
        <f t="shared" si="197"/>
        <v>Correct</v>
      </c>
      <c r="AK665" s="125"/>
      <c r="AL665" s="115" t="s">
        <v>83</v>
      </c>
      <c r="AM665" s="115">
        <v>59</v>
      </c>
      <c r="AN665" s="115" t="s">
        <v>181</v>
      </c>
      <c r="AO665" s="115" t="s">
        <v>199</v>
      </c>
      <c r="AP665" s="115" t="s">
        <v>85</v>
      </c>
      <c r="AQ665" s="115" t="s">
        <v>86</v>
      </c>
      <c r="AR665" s="115" t="s">
        <v>87</v>
      </c>
      <c r="AT665" s="115" t="s">
        <v>94</v>
      </c>
      <c r="AU665" s="115" t="s">
        <v>113</v>
      </c>
      <c r="AV665" s="115" t="s">
        <v>91</v>
      </c>
      <c r="AW665" s="115" t="s">
        <v>91</v>
      </c>
    </row>
    <row r="666" spans="1:49">
      <c r="A666" s="115">
        <v>5610754126</v>
      </c>
      <c r="M666" s="115" t="s">
        <v>29</v>
      </c>
      <c r="O666" s="125"/>
      <c r="P666" s="125">
        <f t="shared" si="180"/>
        <v>1</v>
      </c>
      <c r="Q666" s="130">
        <f t="shared" si="181"/>
        <v>3</v>
      </c>
      <c r="R666" s="125"/>
      <c r="S666" s="125">
        <f t="shared" si="182"/>
        <v>0</v>
      </c>
      <c r="T666" s="125">
        <f t="shared" si="183"/>
        <v>0</v>
      </c>
      <c r="U666" s="125">
        <f t="shared" si="184"/>
        <v>0</v>
      </c>
      <c r="V666" s="126">
        <f t="shared" si="185"/>
        <v>0</v>
      </c>
      <c r="W666" s="126">
        <f t="shared" si="186"/>
        <v>0</v>
      </c>
      <c r="X666" s="126">
        <f t="shared" si="187"/>
        <v>0</v>
      </c>
      <c r="Y666" s="126">
        <f t="shared" si="188"/>
        <v>0</v>
      </c>
      <c r="Z666" s="126">
        <f t="shared" si="189"/>
        <v>0</v>
      </c>
      <c r="AA666" s="126">
        <f t="shared" si="190"/>
        <v>0</v>
      </c>
      <c r="AB666" s="126">
        <f t="shared" si="191"/>
        <v>0</v>
      </c>
      <c r="AC666" s="126">
        <f t="shared" si="192"/>
        <v>0</v>
      </c>
      <c r="AD666" s="126">
        <f t="shared" si="193"/>
        <v>1</v>
      </c>
      <c r="AE666" s="126">
        <f t="shared" si="194"/>
        <v>0</v>
      </c>
      <c r="AF666" s="125"/>
      <c r="AG666" s="125"/>
      <c r="AH666" s="125">
        <f t="shared" si="195"/>
        <v>1</v>
      </c>
      <c r="AI666" s="125">
        <f t="shared" si="196"/>
        <v>1</v>
      </c>
      <c r="AJ666" s="125" t="str">
        <f t="shared" si="197"/>
        <v>Correct</v>
      </c>
      <c r="AK666" s="125"/>
      <c r="AL666" s="115" t="s">
        <v>83</v>
      </c>
      <c r="AM666" s="115">
        <v>41</v>
      </c>
      <c r="AN666" s="115" t="s">
        <v>181</v>
      </c>
      <c r="AO666" s="115" t="s">
        <v>205</v>
      </c>
      <c r="AP666" s="115" t="s">
        <v>97</v>
      </c>
      <c r="AQ666" s="115" t="s">
        <v>86</v>
      </c>
      <c r="AR666" s="115" t="s">
        <v>87</v>
      </c>
      <c r="AS666" s="115" t="s">
        <v>101</v>
      </c>
      <c r="AT666" s="115" t="s">
        <v>94</v>
      </c>
      <c r="AU666" s="115" t="s">
        <v>90</v>
      </c>
      <c r="AV666" s="115" t="s">
        <v>91</v>
      </c>
      <c r="AW666" s="115" t="s">
        <v>91</v>
      </c>
    </row>
    <row r="667" spans="1:49">
      <c r="A667" s="115">
        <v>7045770683</v>
      </c>
      <c r="O667" s="125"/>
      <c r="P667" s="125">
        <f t="shared" si="180"/>
        <v>0</v>
      </c>
      <c r="Q667" s="130" t="e">
        <f t="shared" si="181"/>
        <v>#DIV/0!</v>
      </c>
      <c r="R667" s="125"/>
      <c r="S667" s="125">
        <f t="shared" si="182"/>
        <v>0</v>
      </c>
      <c r="T667" s="125">
        <f t="shared" si="183"/>
        <v>0</v>
      </c>
      <c r="U667" s="125">
        <f t="shared" si="184"/>
        <v>0</v>
      </c>
      <c r="V667" s="126">
        <f t="shared" si="185"/>
        <v>0</v>
      </c>
      <c r="W667" s="126">
        <f t="shared" si="186"/>
        <v>0</v>
      </c>
      <c r="X667" s="126">
        <f t="shared" si="187"/>
        <v>0</v>
      </c>
      <c r="Y667" s="126">
        <f t="shared" si="188"/>
        <v>0</v>
      </c>
      <c r="Z667" s="126">
        <f t="shared" si="189"/>
        <v>0</v>
      </c>
      <c r="AA667" s="126">
        <f t="shared" si="190"/>
        <v>0</v>
      </c>
      <c r="AB667" s="126">
        <f t="shared" si="191"/>
        <v>0</v>
      </c>
      <c r="AC667" s="126">
        <f t="shared" si="192"/>
        <v>0</v>
      </c>
      <c r="AD667" s="126">
        <f t="shared" si="193"/>
        <v>0</v>
      </c>
      <c r="AE667" s="126">
        <f t="shared" si="194"/>
        <v>0</v>
      </c>
      <c r="AF667" s="125"/>
      <c r="AG667" s="125"/>
      <c r="AH667" s="125">
        <f t="shared" si="195"/>
        <v>0</v>
      </c>
      <c r="AI667" s="125">
        <f t="shared" si="196"/>
        <v>0</v>
      </c>
      <c r="AJ667" s="125" t="str">
        <f t="shared" si="197"/>
        <v>Correct</v>
      </c>
      <c r="AK667" s="125"/>
      <c r="AL667" s="115" t="s">
        <v>83</v>
      </c>
      <c r="AM667" s="115">
        <v>34</v>
      </c>
      <c r="AN667" s="115" t="s">
        <v>181</v>
      </c>
      <c r="AO667" s="115" t="s">
        <v>241</v>
      </c>
      <c r="AP667" s="115" t="s">
        <v>85</v>
      </c>
      <c r="AQ667" s="115" t="s">
        <v>91</v>
      </c>
      <c r="AR667" s="115" t="s">
        <v>87</v>
      </c>
      <c r="AS667" s="115" t="s">
        <v>88</v>
      </c>
      <c r="AT667" s="115" t="s">
        <v>89</v>
      </c>
      <c r="AU667" s="115" t="s">
        <v>103</v>
      </c>
      <c r="AV667" s="115" t="s">
        <v>91</v>
      </c>
      <c r="AW667" s="115" t="s">
        <v>91</v>
      </c>
    </row>
    <row r="668" spans="1:49">
      <c r="A668" s="115">
        <v>7020348211</v>
      </c>
      <c r="B668" s="115" t="s">
        <v>18</v>
      </c>
      <c r="I668" s="115" t="s">
        <v>25</v>
      </c>
      <c r="K668" s="115" t="s">
        <v>27</v>
      </c>
      <c r="L668" s="115" t="s">
        <v>28</v>
      </c>
      <c r="N668" s="115" t="s">
        <v>30</v>
      </c>
      <c r="O668" s="125"/>
      <c r="P668" s="125">
        <f t="shared" si="180"/>
        <v>5</v>
      </c>
      <c r="Q668" s="130">
        <f t="shared" si="181"/>
        <v>0.6</v>
      </c>
      <c r="R668" s="125"/>
      <c r="S668" s="125">
        <f t="shared" si="182"/>
        <v>0.6</v>
      </c>
      <c r="T668" s="125">
        <f t="shared" si="183"/>
        <v>0</v>
      </c>
      <c r="U668" s="125">
        <f t="shared" si="184"/>
        <v>0</v>
      </c>
      <c r="V668" s="126">
        <f t="shared" si="185"/>
        <v>0</v>
      </c>
      <c r="W668" s="126">
        <f t="shared" si="186"/>
        <v>0</v>
      </c>
      <c r="X668" s="126">
        <f t="shared" si="187"/>
        <v>0</v>
      </c>
      <c r="Y668" s="126">
        <f t="shared" si="188"/>
        <v>0</v>
      </c>
      <c r="Z668" s="126">
        <f t="shared" si="189"/>
        <v>0.6</v>
      </c>
      <c r="AA668" s="126">
        <f t="shared" si="190"/>
        <v>0</v>
      </c>
      <c r="AB668" s="126">
        <f t="shared" si="191"/>
        <v>0.6</v>
      </c>
      <c r="AC668" s="126">
        <f t="shared" si="192"/>
        <v>0.6</v>
      </c>
      <c r="AD668" s="126">
        <f t="shared" si="193"/>
        <v>0</v>
      </c>
      <c r="AE668" s="126">
        <f t="shared" si="194"/>
        <v>0.6</v>
      </c>
      <c r="AF668" s="125"/>
      <c r="AG668" s="125"/>
      <c r="AH668" s="125">
        <f t="shared" si="195"/>
        <v>3</v>
      </c>
      <c r="AI668" s="125">
        <f t="shared" si="196"/>
        <v>5</v>
      </c>
      <c r="AJ668" s="125" t="str">
        <f t="shared" si="197"/>
        <v>Correct</v>
      </c>
      <c r="AK668" s="125"/>
      <c r="AL668" s="115" t="s">
        <v>83</v>
      </c>
      <c r="AM668" s="115">
        <v>47</v>
      </c>
      <c r="AN668" s="115" t="s">
        <v>181</v>
      </c>
      <c r="AO668" s="115" t="s">
        <v>223</v>
      </c>
      <c r="AP668" s="115" t="s">
        <v>85</v>
      </c>
      <c r="AQ668" s="115" t="s">
        <v>86</v>
      </c>
      <c r="AR668" s="115" t="s">
        <v>87</v>
      </c>
      <c r="AS668" s="115" t="s">
        <v>93</v>
      </c>
      <c r="AT668" s="115" t="s">
        <v>102</v>
      </c>
      <c r="AU668" s="115" t="s">
        <v>103</v>
      </c>
      <c r="AV668" s="115" t="s">
        <v>91</v>
      </c>
      <c r="AW668" s="115" t="s">
        <v>91</v>
      </c>
    </row>
    <row r="669" spans="1:49">
      <c r="A669" s="115">
        <v>6985419055</v>
      </c>
      <c r="G669" s="115" t="s">
        <v>23</v>
      </c>
      <c r="K669" s="115" t="s">
        <v>27</v>
      </c>
      <c r="M669" s="115" t="s">
        <v>29</v>
      </c>
      <c r="O669" s="125"/>
      <c r="P669" s="125">
        <f t="shared" si="180"/>
        <v>3</v>
      </c>
      <c r="Q669" s="130">
        <f t="shared" si="181"/>
        <v>1</v>
      </c>
      <c r="R669" s="125"/>
      <c r="S669" s="125">
        <f t="shared" si="182"/>
        <v>0</v>
      </c>
      <c r="T669" s="125">
        <f t="shared" si="183"/>
        <v>0</v>
      </c>
      <c r="U669" s="125">
        <f t="shared" si="184"/>
        <v>0</v>
      </c>
      <c r="V669" s="126">
        <f t="shared" si="185"/>
        <v>0</v>
      </c>
      <c r="W669" s="126">
        <f t="shared" si="186"/>
        <v>0</v>
      </c>
      <c r="X669" s="126">
        <f t="shared" si="187"/>
        <v>1</v>
      </c>
      <c r="Y669" s="126">
        <f t="shared" si="188"/>
        <v>0</v>
      </c>
      <c r="Z669" s="126">
        <f t="shared" si="189"/>
        <v>0</v>
      </c>
      <c r="AA669" s="126">
        <f t="shared" si="190"/>
        <v>0</v>
      </c>
      <c r="AB669" s="126">
        <f t="shared" si="191"/>
        <v>1</v>
      </c>
      <c r="AC669" s="126">
        <f t="shared" si="192"/>
        <v>0</v>
      </c>
      <c r="AD669" s="126">
        <f t="shared" si="193"/>
        <v>1</v>
      </c>
      <c r="AE669" s="126">
        <f t="shared" si="194"/>
        <v>0</v>
      </c>
      <c r="AF669" s="125"/>
      <c r="AG669" s="125"/>
      <c r="AH669" s="125">
        <f t="shared" si="195"/>
        <v>3</v>
      </c>
      <c r="AI669" s="125">
        <f t="shared" si="196"/>
        <v>3</v>
      </c>
      <c r="AJ669" s="125" t="str">
        <f t="shared" si="197"/>
        <v>Correct</v>
      </c>
      <c r="AK669" s="125"/>
      <c r="AL669" s="115" t="s">
        <v>99</v>
      </c>
      <c r="AM669" s="115">
        <v>69</v>
      </c>
      <c r="AN669" s="115" t="s">
        <v>181</v>
      </c>
      <c r="AO669" s="115" t="s">
        <v>441</v>
      </c>
      <c r="AP669" s="115" t="s">
        <v>85</v>
      </c>
      <c r="AQ669" s="115" t="s">
        <v>86</v>
      </c>
      <c r="AR669" s="115" t="s">
        <v>87</v>
      </c>
      <c r="AS669" s="115" t="s">
        <v>88</v>
      </c>
      <c r="AT669" s="115" t="s">
        <v>111</v>
      </c>
      <c r="AU669" s="115" t="s">
        <v>106</v>
      </c>
      <c r="AV669" s="115" t="s">
        <v>91</v>
      </c>
      <c r="AW669" s="115" t="s">
        <v>91</v>
      </c>
    </row>
    <row r="670" spans="1:49">
      <c r="A670" s="115">
        <v>7007931069</v>
      </c>
      <c r="C670" s="115" t="s">
        <v>19</v>
      </c>
      <c r="J670" s="115" t="s">
        <v>26</v>
      </c>
      <c r="O670" s="125"/>
      <c r="P670" s="125">
        <f t="shared" si="180"/>
        <v>2</v>
      </c>
      <c r="Q670" s="130">
        <f t="shared" si="181"/>
        <v>1.5</v>
      </c>
      <c r="R670" s="125"/>
      <c r="S670" s="125">
        <f t="shared" si="182"/>
        <v>0</v>
      </c>
      <c r="T670" s="125">
        <f t="shared" si="183"/>
        <v>1</v>
      </c>
      <c r="U670" s="125">
        <f t="shared" si="184"/>
        <v>0</v>
      </c>
      <c r="V670" s="126">
        <f t="shared" si="185"/>
        <v>0</v>
      </c>
      <c r="W670" s="126">
        <f t="shared" si="186"/>
        <v>0</v>
      </c>
      <c r="X670" s="126">
        <f t="shared" si="187"/>
        <v>0</v>
      </c>
      <c r="Y670" s="126">
        <f t="shared" si="188"/>
        <v>0</v>
      </c>
      <c r="Z670" s="126">
        <f t="shared" si="189"/>
        <v>0</v>
      </c>
      <c r="AA670" s="126">
        <f t="shared" si="190"/>
        <v>1</v>
      </c>
      <c r="AB670" s="126">
        <f t="shared" si="191"/>
        <v>0</v>
      </c>
      <c r="AC670" s="126">
        <f t="shared" si="192"/>
        <v>0</v>
      </c>
      <c r="AD670" s="126">
        <f t="shared" si="193"/>
        <v>0</v>
      </c>
      <c r="AE670" s="126">
        <f t="shared" si="194"/>
        <v>0</v>
      </c>
      <c r="AF670" s="125"/>
      <c r="AG670" s="125"/>
      <c r="AH670" s="125">
        <f t="shared" si="195"/>
        <v>2</v>
      </c>
      <c r="AI670" s="125">
        <f t="shared" si="196"/>
        <v>2</v>
      </c>
      <c r="AJ670" s="125" t="str">
        <f t="shared" si="197"/>
        <v>Correct</v>
      </c>
      <c r="AK670" s="125"/>
      <c r="AL670" s="115" t="s">
        <v>99</v>
      </c>
      <c r="AM670" s="115">
        <v>47</v>
      </c>
      <c r="AN670" s="115" t="s">
        <v>84</v>
      </c>
      <c r="AO670" s="115" t="s">
        <v>167</v>
      </c>
      <c r="AP670" s="115" t="s">
        <v>85</v>
      </c>
      <c r="AR670" s="115" t="s">
        <v>139</v>
      </c>
      <c r="AS670" s="115" t="s">
        <v>88</v>
      </c>
      <c r="AT670" s="115" t="s">
        <v>89</v>
      </c>
      <c r="AU670" s="115" t="s">
        <v>98</v>
      </c>
      <c r="AV670" s="115" t="s">
        <v>91</v>
      </c>
      <c r="AW670" s="115" t="s">
        <v>91</v>
      </c>
    </row>
    <row r="671" spans="1:49">
      <c r="A671" s="115">
        <v>5585100577</v>
      </c>
      <c r="E671" s="115" t="s">
        <v>21</v>
      </c>
      <c r="I671" s="115" t="s">
        <v>25</v>
      </c>
      <c r="M671" s="115" t="s">
        <v>29</v>
      </c>
      <c r="O671" s="125"/>
      <c r="P671" s="125">
        <f t="shared" si="180"/>
        <v>3</v>
      </c>
      <c r="Q671" s="130">
        <f t="shared" si="181"/>
        <v>1</v>
      </c>
      <c r="R671" s="125"/>
      <c r="S671" s="125">
        <f t="shared" si="182"/>
        <v>0</v>
      </c>
      <c r="T671" s="125">
        <f t="shared" si="183"/>
        <v>0</v>
      </c>
      <c r="U671" s="125">
        <f t="shared" si="184"/>
        <v>0</v>
      </c>
      <c r="V671" s="126">
        <f t="shared" si="185"/>
        <v>1</v>
      </c>
      <c r="W671" s="126">
        <f t="shared" si="186"/>
        <v>0</v>
      </c>
      <c r="X671" s="126">
        <f t="shared" si="187"/>
        <v>0</v>
      </c>
      <c r="Y671" s="126">
        <f t="shared" si="188"/>
        <v>0</v>
      </c>
      <c r="Z671" s="126">
        <f t="shared" si="189"/>
        <v>1</v>
      </c>
      <c r="AA671" s="126">
        <f t="shared" si="190"/>
        <v>0</v>
      </c>
      <c r="AB671" s="126">
        <f t="shared" si="191"/>
        <v>0</v>
      </c>
      <c r="AC671" s="126">
        <f t="shared" si="192"/>
        <v>0</v>
      </c>
      <c r="AD671" s="126">
        <f t="shared" si="193"/>
        <v>1</v>
      </c>
      <c r="AE671" s="126">
        <f t="shared" si="194"/>
        <v>0</v>
      </c>
      <c r="AF671" s="125"/>
      <c r="AG671" s="125"/>
      <c r="AH671" s="125">
        <f t="shared" si="195"/>
        <v>3</v>
      </c>
      <c r="AI671" s="125">
        <f t="shared" si="196"/>
        <v>3</v>
      </c>
      <c r="AJ671" s="125" t="str">
        <f t="shared" si="197"/>
        <v>Correct</v>
      </c>
      <c r="AK671" s="125"/>
      <c r="AL671" s="115" t="s">
        <v>83</v>
      </c>
      <c r="AM671" s="115">
        <v>61</v>
      </c>
      <c r="AN671" s="115" t="s">
        <v>181</v>
      </c>
      <c r="AO671" s="115" t="s">
        <v>183</v>
      </c>
      <c r="AP671" s="115" t="s">
        <v>85</v>
      </c>
      <c r="AQ671" s="115" t="s">
        <v>86</v>
      </c>
      <c r="AR671" s="115" t="s">
        <v>87</v>
      </c>
      <c r="AS671" s="115" t="s">
        <v>88</v>
      </c>
      <c r="AT671" s="115" t="s">
        <v>111</v>
      </c>
      <c r="AU671" s="115" t="s">
        <v>90</v>
      </c>
      <c r="AV671" s="115" t="s">
        <v>91</v>
      </c>
      <c r="AW671" s="115" t="s">
        <v>91</v>
      </c>
    </row>
    <row r="672" spans="1:49">
      <c r="A672" s="115">
        <v>7044862661</v>
      </c>
      <c r="B672" s="115" t="s">
        <v>18</v>
      </c>
      <c r="C672" s="115" t="s">
        <v>19</v>
      </c>
      <c r="D672" s="115" t="s">
        <v>20</v>
      </c>
      <c r="G672" s="115" t="s">
        <v>23</v>
      </c>
      <c r="I672" s="115" t="s">
        <v>25</v>
      </c>
      <c r="M672" s="115" t="s">
        <v>29</v>
      </c>
      <c r="O672" s="125"/>
      <c r="P672" s="125">
        <f t="shared" si="180"/>
        <v>6</v>
      </c>
      <c r="Q672" s="130">
        <f t="shared" si="181"/>
        <v>0.5</v>
      </c>
      <c r="R672" s="125"/>
      <c r="S672" s="125">
        <f t="shared" si="182"/>
        <v>0.5</v>
      </c>
      <c r="T672" s="125">
        <f t="shared" si="183"/>
        <v>0.5</v>
      </c>
      <c r="U672" s="125">
        <f t="shared" si="184"/>
        <v>0.5</v>
      </c>
      <c r="V672" s="126">
        <f t="shared" si="185"/>
        <v>0</v>
      </c>
      <c r="W672" s="126">
        <f t="shared" si="186"/>
        <v>0</v>
      </c>
      <c r="X672" s="126">
        <f t="shared" si="187"/>
        <v>0.5</v>
      </c>
      <c r="Y672" s="126">
        <f t="shared" si="188"/>
        <v>0</v>
      </c>
      <c r="Z672" s="126">
        <f t="shared" si="189"/>
        <v>0.5</v>
      </c>
      <c r="AA672" s="126">
        <f t="shared" si="190"/>
        <v>0</v>
      </c>
      <c r="AB672" s="126">
        <f t="shared" si="191"/>
        <v>0</v>
      </c>
      <c r="AC672" s="126">
        <f t="shared" si="192"/>
        <v>0</v>
      </c>
      <c r="AD672" s="126">
        <f t="shared" si="193"/>
        <v>0.5</v>
      </c>
      <c r="AE672" s="126">
        <f t="shared" si="194"/>
        <v>0</v>
      </c>
      <c r="AF672" s="125"/>
      <c r="AG672" s="125"/>
      <c r="AH672" s="125">
        <f t="shared" si="195"/>
        <v>3</v>
      </c>
      <c r="AI672" s="125">
        <f t="shared" si="196"/>
        <v>6</v>
      </c>
      <c r="AJ672" s="125" t="str">
        <f t="shared" si="197"/>
        <v>Correct</v>
      </c>
      <c r="AK672" s="125"/>
      <c r="AL672" s="115" t="s">
        <v>83</v>
      </c>
      <c r="AM672" s="115">
        <v>75</v>
      </c>
      <c r="AN672" s="115" t="s">
        <v>181</v>
      </c>
      <c r="AO672" s="115" t="s">
        <v>190</v>
      </c>
      <c r="AP672" s="115" t="s">
        <v>85</v>
      </c>
      <c r="AR672" s="115" t="s">
        <v>87</v>
      </c>
      <c r="AS672" s="115" t="s">
        <v>100</v>
      </c>
      <c r="AT672" s="115" t="s">
        <v>89</v>
      </c>
      <c r="AU672" s="115" t="s">
        <v>106</v>
      </c>
      <c r="AV672" s="115" t="s">
        <v>91</v>
      </c>
      <c r="AW672" s="115" t="s">
        <v>91</v>
      </c>
    </row>
    <row r="673" spans="1:49">
      <c r="A673" s="115">
        <v>6985430928</v>
      </c>
      <c r="D673" s="115" t="s">
        <v>20</v>
      </c>
      <c r="I673" s="115" t="s">
        <v>25</v>
      </c>
      <c r="N673" s="115" t="s">
        <v>30</v>
      </c>
      <c r="O673" s="125"/>
      <c r="P673" s="125">
        <f t="shared" si="180"/>
        <v>3</v>
      </c>
      <c r="Q673" s="130">
        <f t="shared" si="181"/>
        <v>1</v>
      </c>
      <c r="R673" s="125"/>
      <c r="S673" s="125">
        <f t="shared" si="182"/>
        <v>0</v>
      </c>
      <c r="T673" s="125">
        <f t="shared" si="183"/>
        <v>0</v>
      </c>
      <c r="U673" s="125">
        <f t="shared" si="184"/>
        <v>1</v>
      </c>
      <c r="V673" s="126">
        <f t="shared" si="185"/>
        <v>0</v>
      </c>
      <c r="W673" s="126">
        <f t="shared" si="186"/>
        <v>0</v>
      </c>
      <c r="X673" s="126">
        <f t="shared" si="187"/>
        <v>0</v>
      </c>
      <c r="Y673" s="126">
        <f t="shared" si="188"/>
        <v>0</v>
      </c>
      <c r="Z673" s="126">
        <f t="shared" si="189"/>
        <v>1</v>
      </c>
      <c r="AA673" s="126">
        <f t="shared" si="190"/>
        <v>0</v>
      </c>
      <c r="AB673" s="126">
        <f t="shared" si="191"/>
        <v>0</v>
      </c>
      <c r="AC673" s="126">
        <f t="shared" si="192"/>
        <v>0</v>
      </c>
      <c r="AD673" s="126">
        <f t="shared" si="193"/>
        <v>0</v>
      </c>
      <c r="AE673" s="126">
        <f t="shared" si="194"/>
        <v>1</v>
      </c>
      <c r="AF673" s="125"/>
      <c r="AG673" s="125"/>
      <c r="AH673" s="125">
        <f t="shared" si="195"/>
        <v>3</v>
      </c>
      <c r="AI673" s="125">
        <f t="shared" si="196"/>
        <v>3</v>
      </c>
      <c r="AJ673" s="125" t="str">
        <f t="shared" si="197"/>
        <v>Correct</v>
      </c>
      <c r="AK673" s="125"/>
      <c r="AL673" s="115" t="s">
        <v>83</v>
      </c>
      <c r="AM673" s="115">
        <v>67</v>
      </c>
      <c r="AN673" s="115" t="s">
        <v>84</v>
      </c>
      <c r="AO673" s="115" t="s">
        <v>150</v>
      </c>
      <c r="AP673" s="115" t="s">
        <v>85</v>
      </c>
      <c r="AQ673" s="115" t="s">
        <v>86</v>
      </c>
      <c r="AR673" s="115" t="s">
        <v>87</v>
      </c>
      <c r="AT673" s="115" t="s">
        <v>94</v>
      </c>
      <c r="AU673" s="115" t="s">
        <v>106</v>
      </c>
      <c r="AV673" s="115" t="s">
        <v>91</v>
      </c>
      <c r="AW673" s="115" t="s">
        <v>91</v>
      </c>
    </row>
    <row r="674" spans="1:49">
      <c r="A674" s="115">
        <v>7010995536</v>
      </c>
      <c r="I674" s="115" t="s">
        <v>25</v>
      </c>
      <c r="M674" s="115" t="s">
        <v>29</v>
      </c>
      <c r="O674" s="125"/>
      <c r="P674" s="125">
        <f t="shared" si="180"/>
        <v>2</v>
      </c>
      <c r="Q674" s="130">
        <f t="shared" si="181"/>
        <v>1.5</v>
      </c>
      <c r="R674" s="125"/>
      <c r="S674" s="125">
        <f t="shared" si="182"/>
        <v>0</v>
      </c>
      <c r="T674" s="125">
        <f t="shared" si="183"/>
        <v>0</v>
      </c>
      <c r="U674" s="125">
        <f t="shared" si="184"/>
        <v>0</v>
      </c>
      <c r="V674" s="126">
        <f t="shared" si="185"/>
        <v>0</v>
      </c>
      <c r="W674" s="126">
        <f t="shared" si="186"/>
        <v>0</v>
      </c>
      <c r="X674" s="126">
        <f t="shared" si="187"/>
        <v>0</v>
      </c>
      <c r="Y674" s="126">
        <f t="shared" si="188"/>
        <v>0</v>
      </c>
      <c r="Z674" s="126">
        <f t="shared" si="189"/>
        <v>1</v>
      </c>
      <c r="AA674" s="126">
        <f t="shared" si="190"/>
        <v>0</v>
      </c>
      <c r="AB674" s="126">
        <f t="shared" si="191"/>
        <v>0</v>
      </c>
      <c r="AC674" s="126">
        <f t="shared" si="192"/>
        <v>0</v>
      </c>
      <c r="AD674" s="126">
        <f t="shared" si="193"/>
        <v>1</v>
      </c>
      <c r="AE674" s="126">
        <f t="shared" si="194"/>
        <v>0</v>
      </c>
      <c r="AF674" s="125"/>
      <c r="AG674" s="125"/>
      <c r="AH674" s="125">
        <f t="shared" si="195"/>
        <v>2</v>
      </c>
      <c r="AI674" s="125">
        <f t="shared" si="196"/>
        <v>2</v>
      </c>
      <c r="AJ674" s="125" t="str">
        <f t="shared" si="197"/>
        <v>Correct</v>
      </c>
      <c r="AK674" s="125"/>
      <c r="AL674" s="115" t="s">
        <v>83</v>
      </c>
      <c r="AN674" s="115" t="s">
        <v>84</v>
      </c>
      <c r="AO674" s="115" t="s">
        <v>123</v>
      </c>
      <c r="AP674" s="115" t="s">
        <v>85</v>
      </c>
      <c r="AQ674" s="115" t="s">
        <v>86</v>
      </c>
      <c r="AR674" s="115" t="s">
        <v>87</v>
      </c>
      <c r="AS674" s="115" t="s">
        <v>101</v>
      </c>
      <c r="AT674" s="115" t="s">
        <v>89</v>
      </c>
      <c r="AU674" s="115" t="s">
        <v>106</v>
      </c>
      <c r="AV674" s="115" t="s">
        <v>91</v>
      </c>
      <c r="AW674" s="115" t="s">
        <v>91</v>
      </c>
    </row>
    <row r="675" spans="1:49">
      <c r="A675" s="115">
        <v>5584187235</v>
      </c>
      <c r="I675" s="115" t="s">
        <v>25</v>
      </c>
      <c r="O675" s="125"/>
      <c r="P675" s="125">
        <f t="shared" si="180"/>
        <v>1</v>
      </c>
      <c r="Q675" s="130">
        <f t="shared" si="181"/>
        <v>3</v>
      </c>
      <c r="R675" s="125"/>
      <c r="S675" s="125">
        <f t="shared" si="182"/>
        <v>0</v>
      </c>
      <c r="T675" s="125">
        <f t="shared" si="183"/>
        <v>0</v>
      </c>
      <c r="U675" s="125">
        <f t="shared" si="184"/>
        <v>0</v>
      </c>
      <c r="V675" s="126">
        <f t="shared" si="185"/>
        <v>0</v>
      </c>
      <c r="W675" s="126">
        <f t="shared" si="186"/>
        <v>0</v>
      </c>
      <c r="X675" s="126">
        <f t="shared" si="187"/>
        <v>0</v>
      </c>
      <c r="Y675" s="126">
        <f t="shared" si="188"/>
        <v>0</v>
      </c>
      <c r="Z675" s="126">
        <f t="shared" si="189"/>
        <v>1</v>
      </c>
      <c r="AA675" s="126">
        <f t="shared" si="190"/>
        <v>0</v>
      </c>
      <c r="AB675" s="126">
        <f t="shared" si="191"/>
        <v>0</v>
      </c>
      <c r="AC675" s="126">
        <f t="shared" si="192"/>
        <v>0</v>
      </c>
      <c r="AD675" s="126">
        <f t="shared" si="193"/>
        <v>0</v>
      </c>
      <c r="AE675" s="126">
        <f t="shared" si="194"/>
        <v>0</v>
      </c>
      <c r="AF675" s="125"/>
      <c r="AG675" s="125"/>
      <c r="AH675" s="125">
        <f t="shared" si="195"/>
        <v>1</v>
      </c>
      <c r="AI675" s="125">
        <f t="shared" si="196"/>
        <v>1</v>
      </c>
      <c r="AJ675" s="125" t="str">
        <f t="shared" si="197"/>
        <v>Correct</v>
      </c>
      <c r="AK675" s="125"/>
      <c r="AL675" s="115" t="s">
        <v>83</v>
      </c>
      <c r="AM675" s="115">
        <v>59</v>
      </c>
      <c r="AN675" s="115" t="s">
        <v>181</v>
      </c>
      <c r="AO675" s="115" t="s">
        <v>204</v>
      </c>
      <c r="AP675" s="115" t="s">
        <v>85</v>
      </c>
      <c r="AQ675" s="115" t="s">
        <v>86</v>
      </c>
      <c r="AR675" s="115" t="s">
        <v>87</v>
      </c>
      <c r="AS675" s="115" t="s">
        <v>88</v>
      </c>
      <c r="AT675" s="115" t="s">
        <v>89</v>
      </c>
      <c r="AU675" s="115" t="s">
        <v>90</v>
      </c>
      <c r="AV675" s="115" t="s">
        <v>91</v>
      </c>
      <c r="AW675" s="115" t="s">
        <v>91</v>
      </c>
    </row>
    <row r="676" spans="1:49">
      <c r="A676" s="115">
        <v>7011081896</v>
      </c>
      <c r="I676" s="115" t="s">
        <v>25</v>
      </c>
      <c r="O676" s="125"/>
      <c r="P676" s="125">
        <f t="shared" si="180"/>
        <v>1</v>
      </c>
      <c r="Q676" s="130">
        <f t="shared" si="181"/>
        <v>3</v>
      </c>
      <c r="R676" s="125"/>
      <c r="S676" s="125">
        <f t="shared" si="182"/>
        <v>0</v>
      </c>
      <c r="T676" s="125">
        <f t="shared" si="183"/>
        <v>0</v>
      </c>
      <c r="U676" s="125">
        <f t="shared" si="184"/>
        <v>0</v>
      </c>
      <c r="V676" s="126">
        <f t="shared" si="185"/>
        <v>0</v>
      </c>
      <c r="W676" s="126">
        <f t="shared" si="186"/>
        <v>0</v>
      </c>
      <c r="X676" s="126">
        <f t="shared" si="187"/>
        <v>0</v>
      </c>
      <c r="Y676" s="126">
        <f t="shared" si="188"/>
        <v>0</v>
      </c>
      <c r="Z676" s="126">
        <f t="shared" si="189"/>
        <v>1</v>
      </c>
      <c r="AA676" s="126">
        <f t="shared" si="190"/>
        <v>0</v>
      </c>
      <c r="AB676" s="126">
        <f t="shared" si="191"/>
        <v>0</v>
      </c>
      <c r="AC676" s="126">
        <f t="shared" si="192"/>
        <v>0</v>
      </c>
      <c r="AD676" s="126">
        <f t="shared" si="193"/>
        <v>0</v>
      </c>
      <c r="AE676" s="126">
        <f t="shared" si="194"/>
        <v>0</v>
      </c>
      <c r="AF676" s="125"/>
      <c r="AG676" s="125"/>
      <c r="AH676" s="125">
        <f t="shared" si="195"/>
        <v>1</v>
      </c>
      <c r="AI676" s="125">
        <f t="shared" si="196"/>
        <v>1</v>
      </c>
      <c r="AJ676" s="125" t="str">
        <f t="shared" si="197"/>
        <v>Correct</v>
      </c>
      <c r="AK676" s="125"/>
      <c r="AL676" s="115" t="s">
        <v>83</v>
      </c>
      <c r="AM676" s="115">
        <v>27</v>
      </c>
      <c r="AN676" s="115" t="s">
        <v>84</v>
      </c>
      <c r="AO676" s="115" t="s">
        <v>156</v>
      </c>
      <c r="AP676" s="115" t="s">
        <v>92</v>
      </c>
      <c r="AQ676" s="115" t="s">
        <v>86</v>
      </c>
      <c r="AR676" s="115" t="s">
        <v>161</v>
      </c>
      <c r="AS676" s="115" t="s">
        <v>88</v>
      </c>
      <c r="AT676" s="115" t="s">
        <v>89</v>
      </c>
      <c r="AU676" s="115" t="s">
        <v>90</v>
      </c>
      <c r="AV676" s="115" t="s">
        <v>91</v>
      </c>
      <c r="AW676" s="115" t="s">
        <v>91</v>
      </c>
    </row>
    <row r="677" spans="1:49">
      <c r="A677" s="115">
        <v>6985432740</v>
      </c>
      <c r="I677" s="115" t="s">
        <v>25</v>
      </c>
      <c r="O677" s="125"/>
      <c r="P677" s="125">
        <f t="shared" si="180"/>
        <v>1</v>
      </c>
      <c r="Q677" s="130">
        <f t="shared" si="181"/>
        <v>3</v>
      </c>
      <c r="R677" s="125"/>
      <c r="S677" s="125">
        <f t="shared" si="182"/>
        <v>0</v>
      </c>
      <c r="T677" s="125">
        <f t="shared" si="183"/>
        <v>0</v>
      </c>
      <c r="U677" s="125">
        <f t="shared" si="184"/>
        <v>0</v>
      </c>
      <c r="V677" s="126">
        <f t="shared" si="185"/>
        <v>0</v>
      </c>
      <c r="W677" s="126">
        <f t="shared" si="186"/>
        <v>0</v>
      </c>
      <c r="X677" s="126">
        <f t="shared" si="187"/>
        <v>0</v>
      </c>
      <c r="Y677" s="126">
        <f t="shared" si="188"/>
        <v>0</v>
      </c>
      <c r="Z677" s="126">
        <f t="shared" si="189"/>
        <v>1</v>
      </c>
      <c r="AA677" s="126">
        <f t="shared" si="190"/>
        <v>0</v>
      </c>
      <c r="AB677" s="126">
        <f t="shared" si="191"/>
        <v>0</v>
      </c>
      <c r="AC677" s="126">
        <f t="shared" si="192"/>
        <v>0</v>
      </c>
      <c r="AD677" s="126">
        <f t="shared" si="193"/>
        <v>0</v>
      </c>
      <c r="AE677" s="126">
        <f t="shared" si="194"/>
        <v>0</v>
      </c>
      <c r="AF677" s="125"/>
      <c r="AG677" s="125"/>
      <c r="AH677" s="125">
        <f t="shared" si="195"/>
        <v>1</v>
      </c>
      <c r="AI677" s="125">
        <f t="shared" si="196"/>
        <v>1</v>
      </c>
      <c r="AJ677" s="125" t="str">
        <f t="shared" si="197"/>
        <v>Correct</v>
      </c>
      <c r="AK677" s="125"/>
      <c r="AL677" s="115" t="s">
        <v>83</v>
      </c>
      <c r="AM677" s="115">
        <v>71</v>
      </c>
      <c r="AN677" s="115" t="s">
        <v>84</v>
      </c>
      <c r="AO677" s="115" t="s">
        <v>123</v>
      </c>
      <c r="AP677" s="115" t="s">
        <v>85</v>
      </c>
      <c r="AQ677" s="115" t="s">
        <v>86</v>
      </c>
      <c r="AR677" s="115" t="s">
        <v>87</v>
      </c>
      <c r="AT677" s="115" t="s">
        <v>89</v>
      </c>
      <c r="AU677" s="115" t="s">
        <v>106</v>
      </c>
      <c r="AV677" s="115" t="s">
        <v>91</v>
      </c>
      <c r="AW677" s="115" t="s">
        <v>86</v>
      </c>
    </row>
    <row r="678" spans="1:49">
      <c r="A678" s="115">
        <v>7045794685</v>
      </c>
      <c r="D678" s="115" t="s">
        <v>20</v>
      </c>
      <c r="E678" s="115" t="s">
        <v>21</v>
      </c>
      <c r="O678" s="125"/>
      <c r="P678" s="125">
        <f t="shared" si="180"/>
        <v>2</v>
      </c>
      <c r="Q678" s="130">
        <f t="shared" si="181"/>
        <v>1.5</v>
      </c>
      <c r="R678" s="125"/>
      <c r="S678" s="125">
        <f t="shared" si="182"/>
        <v>0</v>
      </c>
      <c r="T678" s="125">
        <f t="shared" si="183"/>
        <v>0</v>
      </c>
      <c r="U678" s="125">
        <f t="shared" si="184"/>
        <v>1</v>
      </c>
      <c r="V678" s="126">
        <f t="shared" si="185"/>
        <v>1</v>
      </c>
      <c r="W678" s="126">
        <f t="shared" si="186"/>
        <v>0</v>
      </c>
      <c r="X678" s="126">
        <f t="shared" si="187"/>
        <v>0</v>
      </c>
      <c r="Y678" s="126">
        <f t="shared" si="188"/>
        <v>0</v>
      </c>
      <c r="Z678" s="126">
        <f t="shared" si="189"/>
        <v>0</v>
      </c>
      <c r="AA678" s="126">
        <f t="shared" si="190"/>
        <v>0</v>
      </c>
      <c r="AB678" s="126">
        <f t="shared" si="191"/>
        <v>0</v>
      </c>
      <c r="AC678" s="126">
        <f t="shared" si="192"/>
        <v>0</v>
      </c>
      <c r="AD678" s="126">
        <f t="shared" si="193"/>
        <v>0</v>
      </c>
      <c r="AE678" s="126">
        <f t="shared" si="194"/>
        <v>0</v>
      </c>
      <c r="AF678" s="125"/>
      <c r="AG678" s="125"/>
      <c r="AH678" s="125">
        <f t="shared" si="195"/>
        <v>2</v>
      </c>
      <c r="AI678" s="125">
        <f t="shared" si="196"/>
        <v>2</v>
      </c>
      <c r="AJ678" s="125" t="str">
        <f t="shared" si="197"/>
        <v>Correct</v>
      </c>
      <c r="AK678" s="125"/>
      <c r="AL678" s="115" t="s">
        <v>83</v>
      </c>
      <c r="AM678" s="115">
        <v>86</v>
      </c>
      <c r="AN678" s="115" t="s">
        <v>181</v>
      </c>
      <c r="AO678" s="115" t="s">
        <v>208</v>
      </c>
      <c r="AP678" s="115" t="s">
        <v>85</v>
      </c>
      <c r="AQ678" s="115" t="s">
        <v>86</v>
      </c>
      <c r="AR678" s="115" t="s">
        <v>87</v>
      </c>
      <c r="AS678" s="115" t="s">
        <v>100</v>
      </c>
      <c r="AT678" s="115" t="s">
        <v>94</v>
      </c>
      <c r="AU678" s="115" t="s">
        <v>106</v>
      </c>
      <c r="AV678" s="115" t="s">
        <v>91</v>
      </c>
    </row>
    <row r="679" spans="1:49">
      <c r="A679" s="115">
        <v>7020357091</v>
      </c>
      <c r="C679" s="115" t="s">
        <v>19</v>
      </c>
      <c r="D679" s="115" t="s">
        <v>20</v>
      </c>
      <c r="N679" s="115" t="s">
        <v>30</v>
      </c>
      <c r="O679" s="125"/>
      <c r="P679" s="125">
        <f t="shared" si="180"/>
        <v>3</v>
      </c>
      <c r="Q679" s="130">
        <f t="shared" si="181"/>
        <v>1</v>
      </c>
      <c r="R679" s="125"/>
      <c r="S679" s="125">
        <f t="shared" si="182"/>
        <v>0</v>
      </c>
      <c r="T679" s="125">
        <f t="shared" si="183"/>
        <v>1</v>
      </c>
      <c r="U679" s="125">
        <f t="shared" si="184"/>
        <v>1</v>
      </c>
      <c r="V679" s="126">
        <f t="shared" si="185"/>
        <v>0</v>
      </c>
      <c r="W679" s="126">
        <f t="shared" si="186"/>
        <v>0</v>
      </c>
      <c r="X679" s="126">
        <f t="shared" si="187"/>
        <v>0</v>
      </c>
      <c r="Y679" s="126">
        <f t="shared" si="188"/>
        <v>0</v>
      </c>
      <c r="Z679" s="126">
        <f t="shared" si="189"/>
        <v>0</v>
      </c>
      <c r="AA679" s="126">
        <f t="shared" si="190"/>
        <v>0</v>
      </c>
      <c r="AB679" s="126">
        <f t="shared" si="191"/>
        <v>0</v>
      </c>
      <c r="AC679" s="126">
        <f t="shared" si="192"/>
        <v>0</v>
      </c>
      <c r="AD679" s="126">
        <f t="shared" si="193"/>
        <v>0</v>
      </c>
      <c r="AE679" s="126">
        <f t="shared" si="194"/>
        <v>1</v>
      </c>
      <c r="AF679" s="125"/>
      <c r="AG679" s="125"/>
      <c r="AH679" s="125">
        <f t="shared" si="195"/>
        <v>3</v>
      </c>
      <c r="AI679" s="125">
        <f t="shared" si="196"/>
        <v>3</v>
      </c>
      <c r="AJ679" s="125" t="str">
        <f t="shared" si="197"/>
        <v>Correct</v>
      </c>
      <c r="AK679" s="125"/>
      <c r="AL679" s="115" t="s">
        <v>83</v>
      </c>
      <c r="AM679" s="115">
        <v>59</v>
      </c>
      <c r="AN679" s="115" t="s">
        <v>181</v>
      </c>
      <c r="AP679" s="115" t="s">
        <v>85</v>
      </c>
      <c r="AQ679" s="115" t="s">
        <v>86</v>
      </c>
      <c r="AR679" s="115" t="s">
        <v>87</v>
      </c>
      <c r="AS679" s="115" t="s">
        <v>101</v>
      </c>
      <c r="AT679" s="115" t="s">
        <v>94</v>
      </c>
      <c r="AU679" s="115" t="s">
        <v>90</v>
      </c>
      <c r="AV679" s="115" t="s">
        <v>91</v>
      </c>
      <c r="AW679" s="115" t="s">
        <v>91</v>
      </c>
    </row>
    <row r="680" spans="1:49">
      <c r="A680" s="115">
        <v>7007926253</v>
      </c>
      <c r="C680" s="115" t="s">
        <v>19</v>
      </c>
      <c r="D680" s="115" t="s">
        <v>20</v>
      </c>
      <c r="M680" s="115" t="s">
        <v>29</v>
      </c>
      <c r="O680" s="125"/>
      <c r="P680" s="125">
        <f t="shared" si="180"/>
        <v>3</v>
      </c>
      <c r="Q680" s="130">
        <f t="shared" si="181"/>
        <v>1</v>
      </c>
      <c r="R680" s="125"/>
      <c r="S680" s="125">
        <f t="shared" si="182"/>
        <v>0</v>
      </c>
      <c r="T680" s="125">
        <f t="shared" si="183"/>
        <v>1</v>
      </c>
      <c r="U680" s="125">
        <f t="shared" si="184"/>
        <v>1</v>
      </c>
      <c r="V680" s="126">
        <f t="shared" si="185"/>
        <v>0</v>
      </c>
      <c r="W680" s="126">
        <f t="shared" si="186"/>
        <v>0</v>
      </c>
      <c r="X680" s="126">
        <f t="shared" si="187"/>
        <v>0</v>
      </c>
      <c r="Y680" s="126">
        <f t="shared" si="188"/>
        <v>0</v>
      </c>
      <c r="Z680" s="126">
        <f t="shared" si="189"/>
        <v>0</v>
      </c>
      <c r="AA680" s="126">
        <f t="shared" si="190"/>
        <v>0</v>
      </c>
      <c r="AB680" s="126">
        <f t="shared" si="191"/>
        <v>0</v>
      </c>
      <c r="AC680" s="126">
        <f t="shared" si="192"/>
        <v>0</v>
      </c>
      <c r="AD680" s="126">
        <f t="shared" si="193"/>
        <v>1</v>
      </c>
      <c r="AE680" s="126">
        <f t="shared" si="194"/>
        <v>0</v>
      </c>
      <c r="AF680" s="125"/>
      <c r="AG680" s="125"/>
      <c r="AH680" s="125">
        <f t="shared" si="195"/>
        <v>3</v>
      </c>
      <c r="AI680" s="125">
        <f t="shared" si="196"/>
        <v>3</v>
      </c>
      <c r="AJ680" s="125" t="str">
        <f t="shared" si="197"/>
        <v>Correct</v>
      </c>
      <c r="AK680" s="125"/>
      <c r="AL680" s="115" t="s">
        <v>83</v>
      </c>
      <c r="AM680" s="115">
        <v>62</v>
      </c>
      <c r="AN680" s="115" t="s">
        <v>181</v>
      </c>
      <c r="AO680" s="115" t="s">
        <v>268</v>
      </c>
      <c r="AP680" s="115" t="s">
        <v>85</v>
      </c>
      <c r="AR680" s="115" t="s">
        <v>87</v>
      </c>
      <c r="AT680" s="115" t="s">
        <v>89</v>
      </c>
      <c r="AU680" s="115" t="s">
        <v>106</v>
      </c>
      <c r="AV680" s="115" t="s">
        <v>91</v>
      </c>
      <c r="AW680" s="115" t="s">
        <v>91</v>
      </c>
    </row>
    <row r="681" spans="1:49">
      <c r="A681" s="115">
        <v>7020351188</v>
      </c>
      <c r="C681" s="115" t="s">
        <v>19</v>
      </c>
      <c r="D681" s="115" t="s">
        <v>20</v>
      </c>
      <c r="O681" s="125"/>
      <c r="P681" s="125">
        <f t="shared" si="180"/>
        <v>2</v>
      </c>
      <c r="Q681" s="130">
        <f t="shared" si="181"/>
        <v>1.5</v>
      </c>
      <c r="R681" s="125"/>
      <c r="S681" s="125">
        <f t="shared" si="182"/>
        <v>0</v>
      </c>
      <c r="T681" s="125">
        <f t="shared" si="183"/>
        <v>1</v>
      </c>
      <c r="U681" s="125">
        <f t="shared" si="184"/>
        <v>1</v>
      </c>
      <c r="V681" s="126">
        <f t="shared" si="185"/>
        <v>0</v>
      </c>
      <c r="W681" s="126">
        <f t="shared" si="186"/>
        <v>0</v>
      </c>
      <c r="X681" s="126">
        <f t="shared" si="187"/>
        <v>0</v>
      </c>
      <c r="Y681" s="126">
        <f t="shared" si="188"/>
        <v>0</v>
      </c>
      <c r="Z681" s="126">
        <f t="shared" si="189"/>
        <v>0</v>
      </c>
      <c r="AA681" s="126">
        <f t="shared" si="190"/>
        <v>0</v>
      </c>
      <c r="AB681" s="126">
        <f t="shared" si="191"/>
        <v>0</v>
      </c>
      <c r="AC681" s="126">
        <f t="shared" si="192"/>
        <v>0</v>
      </c>
      <c r="AD681" s="126">
        <f t="shared" si="193"/>
        <v>0</v>
      </c>
      <c r="AE681" s="126">
        <f t="shared" si="194"/>
        <v>0</v>
      </c>
      <c r="AF681" s="125"/>
      <c r="AG681" s="125"/>
      <c r="AH681" s="125">
        <f t="shared" si="195"/>
        <v>2</v>
      </c>
      <c r="AI681" s="125">
        <f t="shared" si="196"/>
        <v>2</v>
      </c>
      <c r="AJ681" s="125" t="str">
        <f t="shared" si="197"/>
        <v>Correct</v>
      </c>
      <c r="AK681" s="125"/>
      <c r="AL681" s="115" t="s">
        <v>99</v>
      </c>
      <c r="AM681" s="115">
        <v>27</v>
      </c>
      <c r="AN681" s="115" t="s">
        <v>181</v>
      </c>
      <c r="AO681" s="115" t="s">
        <v>221</v>
      </c>
      <c r="AP681" s="115" t="s">
        <v>85</v>
      </c>
      <c r="AQ681" s="115" t="s">
        <v>86</v>
      </c>
      <c r="AR681" s="115" t="s">
        <v>87</v>
      </c>
      <c r="AS681" s="115" t="s">
        <v>100</v>
      </c>
      <c r="AT681" s="115" t="s">
        <v>102</v>
      </c>
      <c r="AU681" s="115" t="s">
        <v>90</v>
      </c>
      <c r="AV681" s="115" t="s">
        <v>86</v>
      </c>
      <c r="AW681" s="115" t="s">
        <v>91</v>
      </c>
    </row>
    <row r="682" spans="1:49">
      <c r="A682" s="115">
        <v>7007915541</v>
      </c>
      <c r="C682" s="115" t="s">
        <v>19</v>
      </c>
      <c r="D682" s="115" t="s">
        <v>20</v>
      </c>
      <c r="N682" s="115" t="s">
        <v>30</v>
      </c>
      <c r="O682" s="125"/>
      <c r="P682" s="125">
        <f t="shared" si="180"/>
        <v>3</v>
      </c>
      <c r="Q682" s="130">
        <f t="shared" si="181"/>
        <v>1</v>
      </c>
      <c r="R682" s="125"/>
      <c r="S682" s="125">
        <f t="shared" si="182"/>
        <v>0</v>
      </c>
      <c r="T682" s="125">
        <f t="shared" si="183"/>
        <v>1</v>
      </c>
      <c r="U682" s="125">
        <f t="shared" si="184"/>
        <v>1</v>
      </c>
      <c r="V682" s="126">
        <f t="shared" si="185"/>
        <v>0</v>
      </c>
      <c r="W682" s="126">
        <f t="shared" si="186"/>
        <v>0</v>
      </c>
      <c r="X682" s="126">
        <f t="shared" si="187"/>
        <v>0</v>
      </c>
      <c r="Y682" s="126">
        <f t="shared" si="188"/>
        <v>0</v>
      </c>
      <c r="Z682" s="126">
        <f t="shared" si="189"/>
        <v>0</v>
      </c>
      <c r="AA682" s="126">
        <f t="shared" si="190"/>
        <v>0</v>
      </c>
      <c r="AB682" s="126">
        <f t="shared" si="191"/>
        <v>0</v>
      </c>
      <c r="AC682" s="126">
        <f t="shared" si="192"/>
        <v>0</v>
      </c>
      <c r="AD682" s="126">
        <f t="shared" si="193"/>
        <v>0</v>
      </c>
      <c r="AE682" s="126">
        <f t="shared" si="194"/>
        <v>1</v>
      </c>
      <c r="AF682" s="125"/>
      <c r="AG682" s="125"/>
      <c r="AH682" s="125">
        <f t="shared" si="195"/>
        <v>3</v>
      </c>
      <c r="AI682" s="125">
        <f t="shared" si="196"/>
        <v>3</v>
      </c>
      <c r="AJ682" s="125" t="str">
        <f t="shared" si="197"/>
        <v>Correct</v>
      </c>
      <c r="AK682" s="125"/>
      <c r="AL682" s="115" t="s">
        <v>99</v>
      </c>
      <c r="AM682" s="115">
        <v>69</v>
      </c>
      <c r="AN682" s="115" t="s">
        <v>84</v>
      </c>
      <c r="AO682" s="115" t="s">
        <v>474</v>
      </c>
      <c r="AP682" s="115" t="s">
        <v>85</v>
      </c>
      <c r="AQ682" s="115" t="s">
        <v>86</v>
      </c>
      <c r="AR682" s="115" t="s">
        <v>87</v>
      </c>
      <c r="AS682" s="115" t="s">
        <v>100</v>
      </c>
      <c r="AT682" s="115" t="s">
        <v>89</v>
      </c>
      <c r="AU682" s="115" t="s">
        <v>106</v>
      </c>
      <c r="AV682" s="115" t="s">
        <v>91</v>
      </c>
      <c r="AW682" s="115" t="s">
        <v>91</v>
      </c>
    </row>
    <row r="683" spans="1:49">
      <c r="A683" s="115">
        <v>7007932583</v>
      </c>
      <c r="C683" s="115" t="s">
        <v>19</v>
      </c>
      <c r="D683" s="115" t="s">
        <v>20</v>
      </c>
      <c r="O683" s="125"/>
      <c r="P683" s="125">
        <f t="shared" si="180"/>
        <v>2</v>
      </c>
      <c r="Q683" s="130">
        <f t="shared" si="181"/>
        <v>1.5</v>
      </c>
      <c r="R683" s="125"/>
      <c r="S683" s="125">
        <f t="shared" si="182"/>
        <v>0</v>
      </c>
      <c r="T683" s="125">
        <f t="shared" si="183"/>
        <v>1</v>
      </c>
      <c r="U683" s="125">
        <f t="shared" si="184"/>
        <v>1</v>
      </c>
      <c r="V683" s="126">
        <f t="shared" si="185"/>
        <v>0</v>
      </c>
      <c r="W683" s="126">
        <f t="shared" si="186"/>
        <v>0</v>
      </c>
      <c r="X683" s="126">
        <f t="shared" si="187"/>
        <v>0</v>
      </c>
      <c r="Y683" s="126">
        <f t="shared" si="188"/>
        <v>0</v>
      </c>
      <c r="Z683" s="126">
        <f t="shared" si="189"/>
        <v>0</v>
      </c>
      <c r="AA683" s="126">
        <f t="shared" si="190"/>
        <v>0</v>
      </c>
      <c r="AB683" s="126">
        <f t="shared" si="191"/>
        <v>0</v>
      </c>
      <c r="AC683" s="126">
        <f t="shared" si="192"/>
        <v>0</v>
      </c>
      <c r="AD683" s="126">
        <f t="shared" si="193"/>
        <v>0</v>
      </c>
      <c r="AE683" s="126">
        <f t="shared" si="194"/>
        <v>0</v>
      </c>
      <c r="AF683" s="125"/>
      <c r="AG683" s="125"/>
      <c r="AH683" s="125">
        <f t="shared" si="195"/>
        <v>2</v>
      </c>
      <c r="AI683" s="125">
        <f t="shared" si="196"/>
        <v>2</v>
      </c>
      <c r="AJ683" s="125" t="str">
        <f t="shared" si="197"/>
        <v>Correct</v>
      </c>
      <c r="AK683" s="125"/>
      <c r="AL683" s="115" t="s">
        <v>99</v>
      </c>
      <c r="AM683" s="115">
        <v>70</v>
      </c>
      <c r="AN683" s="115" t="s">
        <v>84</v>
      </c>
      <c r="AO683" s="115" t="s">
        <v>124</v>
      </c>
      <c r="AP683" s="115" t="s">
        <v>85</v>
      </c>
      <c r="AR683" s="115" t="s">
        <v>87</v>
      </c>
      <c r="AT683" s="115" t="s">
        <v>89</v>
      </c>
      <c r="AU683" s="115" t="s">
        <v>106</v>
      </c>
      <c r="AV683" s="115" t="s">
        <v>91</v>
      </c>
      <c r="AW683" s="115" t="s">
        <v>91</v>
      </c>
    </row>
    <row r="684" spans="1:49">
      <c r="A684" s="115">
        <v>7045775443</v>
      </c>
      <c r="D684" s="115" t="s">
        <v>20</v>
      </c>
      <c r="N684" s="115" t="s">
        <v>30</v>
      </c>
      <c r="O684" s="125"/>
      <c r="P684" s="125">
        <f t="shared" si="180"/>
        <v>2</v>
      </c>
      <c r="Q684" s="130">
        <f t="shared" si="181"/>
        <v>1.5</v>
      </c>
      <c r="R684" s="125"/>
      <c r="S684" s="125">
        <f t="shared" si="182"/>
        <v>0</v>
      </c>
      <c r="T684" s="125">
        <f t="shared" si="183"/>
        <v>0</v>
      </c>
      <c r="U684" s="125">
        <f t="shared" si="184"/>
        <v>1</v>
      </c>
      <c r="V684" s="126">
        <f t="shared" si="185"/>
        <v>0</v>
      </c>
      <c r="W684" s="126">
        <f t="shared" si="186"/>
        <v>0</v>
      </c>
      <c r="X684" s="126">
        <f t="shared" si="187"/>
        <v>0</v>
      </c>
      <c r="Y684" s="126">
        <f t="shared" si="188"/>
        <v>0</v>
      </c>
      <c r="Z684" s="126">
        <f t="shared" si="189"/>
        <v>0</v>
      </c>
      <c r="AA684" s="126">
        <f t="shared" si="190"/>
        <v>0</v>
      </c>
      <c r="AB684" s="126">
        <f t="shared" si="191"/>
        <v>0</v>
      </c>
      <c r="AC684" s="126">
        <f t="shared" si="192"/>
        <v>0</v>
      </c>
      <c r="AD684" s="126">
        <f t="shared" si="193"/>
        <v>0</v>
      </c>
      <c r="AE684" s="126">
        <f t="shared" si="194"/>
        <v>1</v>
      </c>
      <c r="AF684" s="125"/>
      <c r="AG684" s="125"/>
      <c r="AH684" s="125">
        <f t="shared" si="195"/>
        <v>2</v>
      </c>
      <c r="AI684" s="125">
        <f t="shared" si="196"/>
        <v>2</v>
      </c>
      <c r="AJ684" s="125" t="str">
        <f t="shared" si="197"/>
        <v>Correct</v>
      </c>
      <c r="AK684" s="125"/>
      <c r="AL684" s="115" t="s">
        <v>83</v>
      </c>
      <c r="AM684" s="115">
        <v>71</v>
      </c>
      <c r="AN684" s="115" t="s">
        <v>181</v>
      </c>
      <c r="AO684" s="115" t="s">
        <v>184</v>
      </c>
      <c r="AP684" s="115" t="s">
        <v>85</v>
      </c>
      <c r="AQ684" s="115" t="s">
        <v>86</v>
      </c>
      <c r="AR684" s="115" t="s">
        <v>87</v>
      </c>
      <c r="AS684" s="115" t="s">
        <v>96</v>
      </c>
      <c r="AT684" s="115" t="s">
        <v>94</v>
      </c>
      <c r="AU684" s="115" t="s">
        <v>106</v>
      </c>
      <c r="AV684" s="115" t="s">
        <v>91</v>
      </c>
      <c r="AW684" s="115" t="s">
        <v>91</v>
      </c>
    </row>
    <row r="685" spans="1:49">
      <c r="A685" s="115">
        <v>6985416610</v>
      </c>
      <c r="D685" s="115" t="s">
        <v>20</v>
      </c>
      <c r="O685" s="125"/>
      <c r="P685" s="125">
        <f t="shared" si="180"/>
        <v>1</v>
      </c>
      <c r="Q685" s="130">
        <f t="shared" si="181"/>
        <v>3</v>
      </c>
      <c r="R685" s="125"/>
      <c r="S685" s="125">
        <f t="shared" si="182"/>
        <v>0</v>
      </c>
      <c r="T685" s="125">
        <f t="shared" si="183"/>
        <v>0</v>
      </c>
      <c r="U685" s="125">
        <f t="shared" si="184"/>
        <v>1</v>
      </c>
      <c r="V685" s="126">
        <f t="shared" si="185"/>
        <v>0</v>
      </c>
      <c r="W685" s="126">
        <f t="shared" si="186"/>
        <v>0</v>
      </c>
      <c r="X685" s="126">
        <f t="shared" si="187"/>
        <v>0</v>
      </c>
      <c r="Y685" s="126">
        <f t="shared" si="188"/>
        <v>0</v>
      </c>
      <c r="Z685" s="126">
        <f t="shared" si="189"/>
        <v>0</v>
      </c>
      <c r="AA685" s="126">
        <f t="shared" si="190"/>
        <v>0</v>
      </c>
      <c r="AB685" s="126">
        <f t="shared" si="191"/>
        <v>0</v>
      </c>
      <c r="AC685" s="126">
        <f t="shared" si="192"/>
        <v>0</v>
      </c>
      <c r="AD685" s="126">
        <f t="shared" si="193"/>
        <v>0</v>
      </c>
      <c r="AE685" s="126">
        <f t="shared" si="194"/>
        <v>0</v>
      </c>
      <c r="AF685" s="125"/>
      <c r="AG685" s="125"/>
      <c r="AH685" s="125">
        <f t="shared" si="195"/>
        <v>1</v>
      </c>
      <c r="AI685" s="125">
        <f t="shared" si="196"/>
        <v>1</v>
      </c>
      <c r="AJ685" s="125" t="str">
        <f t="shared" si="197"/>
        <v>Correct</v>
      </c>
      <c r="AK685" s="125"/>
      <c r="AL685" s="115" t="s">
        <v>99</v>
      </c>
      <c r="AM685" s="115">
        <v>80</v>
      </c>
      <c r="AN685" s="115" t="s">
        <v>181</v>
      </c>
      <c r="AO685" s="115" t="s">
        <v>199</v>
      </c>
      <c r="AP685" s="115" t="s">
        <v>85</v>
      </c>
      <c r="AQ685" s="115" t="s">
        <v>86</v>
      </c>
      <c r="AS685" s="115" t="s">
        <v>100</v>
      </c>
      <c r="AT685" s="115" t="s">
        <v>89</v>
      </c>
      <c r="AU685" s="115" t="s">
        <v>106</v>
      </c>
      <c r="AV685" s="115" t="s">
        <v>91</v>
      </c>
      <c r="AW685" s="115" t="s">
        <v>91</v>
      </c>
    </row>
    <row r="686" spans="1:49">
      <c r="A686" s="115">
        <v>7011082383</v>
      </c>
      <c r="O686" s="125"/>
      <c r="P686" s="125">
        <f t="shared" si="180"/>
        <v>0</v>
      </c>
      <c r="Q686" s="130" t="e">
        <f t="shared" si="181"/>
        <v>#DIV/0!</v>
      </c>
      <c r="R686" s="125"/>
      <c r="S686" s="125">
        <f t="shared" si="182"/>
        <v>0</v>
      </c>
      <c r="T686" s="125">
        <f t="shared" si="183"/>
        <v>0</v>
      </c>
      <c r="U686" s="125">
        <f t="shared" si="184"/>
        <v>0</v>
      </c>
      <c r="V686" s="126">
        <f t="shared" si="185"/>
        <v>0</v>
      </c>
      <c r="W686" s="126">
        <f t="shared" si="186"/>
        <v>0</v>
      </c>
      <c r="X686" s="126">
        <f t="shared" si="187"/>
        <v>0</v>
      </c>
      <c r="Y686" s="126">
        <f t="shared" si="188"/>
        <v>0</v>
      </c>
      <c r="Z686" s="126">
        <f t="shared" si="189"/>
        <v>0</v>
      </c>
      <c r="AA686" s="126">
        <f t="shared" si="190"/>
        <v>0</v>
      </c>
      <c r="AB686" s="126">
        <f t="shared" si="191"/>
        <v>0</v>
      </c>
      <c r="AC686" s="126">
        <f t="shared" si="192"/>
        <v>0</v>
      </c>
      <c r="AD686" s="126">
        <f t="shared" si="193"/>
        <v>0</v>
      </c>
      <c r="AE686" s="126">
        <f t="shared" si="194"/>
        <v>0</v>
      </c>
      <c r="AF686" s="125"/>
      <c r="AG686" s="125"/>
      <c r="AH686" s="125">
        <f t="shared" si="195"/>
        <v>0</v>
      </c>
      <c r="AI686" s="125">
        <f t="shared" si="196"/>
        <v>0</v>
      </c>
      <c r="AJ686" s="125" t="str">
        <f t="shared" si="197"/>
        <v>Correct</v>
      </c>
      <c r="AK686" s="125"/>
      <c r="AL686" s="115" t="s">
        <v>83</v>
      </c>
      <c r="AM686" s="115">
        <v>26</v>
      </c>
      <c r="AN686" s="115" t="s">
        <v>84</v>
      </c>
      <c r="AO686" s="115" t="s">
        <v>153</v>
      </c>
      <c r="AP686" s="115" t="s">
        <v>85</v>
      </c>
      <c r="AQ686" s="115" t="s">
        <v>91</v>
      </c>
      <c r="AR686" s="115" t="s">
        <v>87</v>
      </c>
      <c r="AS686" s="115" t="s">
        <v>101</v>
      </c>
      <c r="AT686" s="115" t="s">
        <v>114</v>
      </c>
      <c r="AU686" s="115" t="s">
        <v>90</v>
      </c>
      <c r="AV686" s="115" t="s">
        <v>91</v>
      </c>
      <c r="AW686" s="115" t="s">
        <v>91</v>
      </c>
    </row>
    <row r="687" spans="1:49">
      <c r="A687" s="115">
        <v>7020570767</v>
      </c>
      <c r="N687" s="115" t="s">
        <v>30</v>
      </c>
      <c r="O687" s="125"/>
      <c r="P687" s="125">
        <f t="shared" si="180"/>
        <v>1</v>
      </c>
      <c r="Q687" s="130">
        <f t="shared" si="181"/>
        <v>3</v>
      </c>
      <c r="R687" s="125"/>
      <c r="S687" s="125">
        <f t="shared" si="182"/>
        <v>0</v>
      </c>
      <c r="T687" s="125">
        <f t="shared" si="183"/>
        <v>0</v>
      </c>
      <c r="U687" s="125">
        <f t="shared" si="184"/>
        <v>0</v>
      </c>
      <c r="V687" s="126">
        <f t="shared" si="185"/>
        <v>0</v>
      </c>
      <c r="W687" s="126">
        <f t="shared" si="186"/>
        <v>0</v>
      </c>
      <c r="X687" s="126">
        <f t="shared" si="187"/>
        <v>0</v>
      </c>
      <c r="Y687" s="126">
        <f t="shared" si="188"/>
        <v>0</v>
      </c>
      <c r="Z687" s="126">
        <f t="shared" si="189"/>
        <v>0</v>
      </c>
      <c r="AA687" s="126">
        <f t="shared" si="190"/>
        <v>0</v>
      </c>
      <c r="AB687" s="126">
        <f t="shared" si="191"/>
        <v>0</v>
      </c>
      <c r="AC687" s="126">
        <f t="shared" si="192"/>
        <v>0</v>
      </c>
      <c r="AD687" s="126">
        <f t="shared" si="193"/>
        <v>0</v>
      </c>
      <c r="AE687" s="126">
        <f t="shared" si="194"/>
        <v>1</v>
      </c>
      <c r="AF687" s="125"/>
      <c r="AG687" s="125"/>
      <c r="AH687" s="125">
        <f t="shared" si="195"/>
        <v>1</v>
      </c>
      <c r="AI687" s="125">
        <f t="shared" si="196"/>
        <v>1</v>
      </c>
      <c r="AJ687" s="125" t="str">
        <f t="shared" si="197"/>
        <v>Correct</v>
      </c>
      <c r="AK687" s="125"/>
      <c r="AL687" s="115" t="s">
        <v>83</v>
      </c>
      <c r="AM687" s="115">
        <v>35</v>
      </c>
      <c r="AN687" s="115" t="s">
        <v>84</v>
      </c>
      <c r="AO687" s="115" t="s">
        <v>135</v>
      </c>
      <c r="AQ687" s="115" t="s">
        <v>91</v>
      </c>
      <c r="AR687" s="115" t="s">
        <v>108</v>
      </c>
      <c r="AS687" s="115" t="s">
        <v>93</v>
      </c>
      <c r="AT687" s="115" t="s">
        <v>112</v>
      </c>
      <c r="AU687" s="115" t="s">
        <v>98</v>
      </c>
      <c r="AV687" s="115" t="s">
        <v>86</v>
      </c>
      <c r="AW687" s="115" t="s">
        <v>86</v>
      </c>
    </row>
    <row r="688" spans="1:49">
      <c r="A688" s="115">
        <v>7007918307</v>
      </c>
      <c r="D688" s="115" t="s">
        <v>20</v>
      </c>
      <c r="J688" s="115" t="s">
        <v>26</v>
      </c>
      <c r="O688" s="125"/>
      <c r="P688" s="125">
        <f t="shared" si="180"/>
        <v>2</v>
      </c>
      <c r="Q688" s="130">
        <f t="shared" si="181"/>
        <v>1.5</v>
      </c>
      <c r="R688" s="125"/>
      <c r="S688" s="125">
        <f t="shared" si="182"/>
        <v>0</v>
      </c>
      <c r="T688" s="125">
        <f t="shared" si="183"/>
        <v>0</v>
      </c>
      <c r="U688" s="125">
        <f t="shared" si="184"/>
        <v>1</v>
      </c>
      <c r="V688" s="126">
        <f t="shared" si="185"/>
        <v>0</v>
      </c>
      <c r="W688" s="126">
        <f t="shared" si="186"/>
        <v>0</v>
      </c>
      <c r="X688" s="126">
        <f t="shared" si="187"/>
        <v>0</v>
      </c>
      <c r="Y688" s="126">
        <f t="shared" si="188"/>
        <v>0</v>
      </c>
      <c r="Z688" s="126">
        <f t="shared" si="189"/>
        <v>0</v>
      </c>
      <c r="AA688" s="126">
        <f t="shared" si="190"/>
        <v>1</v>
      </c>
      <c r="AB688" s="126">
        <f t="shared" si="191"/>
        <v>0</v>
      </c>
      <c r="AC688" s="126">
        <f t="shared" si="192"/>
        <v>0</v>
      </c>
      <c r="AD688" s="126">
        <f t="shared" si="193"/>
        <v>0</v>
      </c>
      <c r="AE688" s="126">
        <f t="shared" si="194"/>
        <v>0</v>
      </c>
      <c r="AF688" s="125"/>
      <c r="AG688" s="125"/>
      <c r="AH688" s="125">
        <f t="shared" si="195"/>
        <v>2</v>
      </c>
      <c r="AI688" s="125">
        <f t="shared" si="196"/>
        <v>2</v>
      </c>
      <c r="AJ688" s="125" t="str">
        <f t="shared" si="197"/>
        <v>Correct</v>
      </c>
      <c r="AK688" s="125"/>
      <c r="AL688" s="115" t="s">
        <v>83</v>
      </c>
      <c r="AM688" s="115">
        <v>68</v>
      </c>
      <c r="AN688" s="115" t="s">
        <v>84</v>
      </c>
      <c r="AO688" s="115" t="s">
        <v>152</v>
      </c>
      <c r="AP688" s="115" t="s">
        <v>92</v>
      </c>
      <c r="AQ688" s="115" t="s">
        <v>86</v>
      </c>
      <c r="AR688" s="115" t="s">
        <v>87</v>
      </c>
      <c r="AS688" s="115" t="s">
        <v>104</v>
      </c>
      <c r="AT688" s="115" t="s">
        <v>89</v>
      </c>
      <c r="AU688" s="115" t="s">
        <v>106</v>
      </c>
      <c r="AW688" s="115" t="s">
        <v>91</v>
      </c>
    </row>
    <row r="689" spans="1:49">
      <c r="A689" s="115">
        <v>5584544200</v>
      </c>
      <c r="C689" s="115" t="s">
        <v>19</v>
      </c>
      <c r="D689" s="115" t="s">
        <v>20</v>
      </c>
      <c r="N689" s="115" t="s">
        <v>30</v>
      </c>
      <c r="O689" s="125"/>
      <c r="P689" s="125">
        <f t="shared" si="180"/>
        <v>3</v>
      </c>
      <c r="Q689" s="130">
        <f t="shared" si="181"/>
        <v>1</v>
      </c>
      <c r="R689" s="125"/>
      <c r="S689" s="125">
        <f t="shared" si="182"/>
        <v>0</v>
      </c>
      <c r="T689" s="125">
        <f t="shared" si="183"/>
        <v>1</v>
      </c>
      <c r="U689" s="125">
        <f t="shared" si="184"/>
        <v>1</v>
      </c>
      <c r="V689" s="126">
        <f t="shared" si="185"/>
        <v>0</v>
      </c>
      <c r="W689" s="126">
        <f t="shared" si="186"/>
        <v>0</v>
      </c>
      <c r="X689" s="126">
        <f t="shared" si="187"/>
        <v>0</v>
      </c>
      <c r="Y689" s="126">
        <f t="shared" si="188"/>
        <v>0</v>
      </c>
      <c r="Z689" s="126">
        <f t="shared" si="189"/>
        <v>0</v>
      </c>
      <c r="AA689" s="126">
        <f t="shared" si="190"/>
        <v>0</v>
      </c>
      <c r="AB689" s="126">
        <f t="shared" si="191"/>
        <v>0</v>
      </c>
      <c r="AC689" s="126">
        <f t="shared" si="192"/>
        <v>0</v>
      </c>
      <c r="AD689" s="126">
        <f t="shared" si="193"/>
        <v>0</v>
      </c>
      <c r="AE689" s="126">
        <f t="shared" si="194"/>
        <v>1</v>
      </c>
      <c r="AF689" s="125"/>
      <c r="AG689" s="125"/>
      <c r="AH689" s="125">
        <f t="shared" si="195"/>
        <v>3</v>
      </c>
      <c r="AI689" s="125">
        <f t="shared" si="196"/>
        <v>3</v>
      </c>
      <c r="AJ689" s="125" t="str">
        <f t="shared" si="197"/>
        <v>Correct</v>
      </c>
      <c r="AK689" s="125"/>
      <c r="AL689" s="115" t="s">
        <v>99</v>
      </c>
      <c r="AM689" s="115">
        <v>59</v>
      </c>
      <c r="AN689" s="115" t="s">
        <v>181</v>
      </c>
      <c r="AO689" s="115" t="s">
        <v>441</v>
      </c>
      <c r="AP689" s="115" t="s">
        <v>85</v>
      </c>
      <c r="AQ689" s="115" t="s">
        <v>86</v>
      </c>
      <c r="AR689" s="115" t="s">
        <v>87</v>
      </c>
      <c r="AS689" s="115" t="s">
        <v>101</v>
      </c>
      <c r="AT689" s="115" t="s">
        <v>89</v>
      </c>
      <c r="AU689" s="115" t="s">
        <v>90</v>
      </c>
      <c r="AV689" s="115" t="s">
        <v>91</v>
      </c>
      <c r="AW689" s="115" t="s">
        <v>91</v>
      </c>
    </row>
    <row r="690" spans="1:49">
      <c r="A690" s="115">
        <v>6985147466</v>
      </c>
      <c r="D690" s="115" t="s">
        <v>20</v>
      </c>
      <c r="O690" s="125"/>
      <c r="P690" s="125">
        <f t="shared" si="180"/>
        <v>1</v>
      </c>
      <c r="Q690" s="130">
        <f t="shared" si="181"/>
        <v>3</v>
      </c>
      <c r="R690" s="125"/>
      <c r="S690" s="125">
        <f t="shared" si="182"/>
        <v>0</v>
      </c>
      <c r="T690" s="125">
        <f t="shared" si="183"/>
        <v>0</v>
      </c>
      <c r="U690" s="125">
        <f t="shared" si="184"/>
        <v>1</v>
      </c>
      <c r="V690" s="126">
        <f t="shared" si="185"/>
        <v>0</v>
      </c>
      <c r="W690" s="126">
        <f t="shared" si="186"/>
        <v>0</v>
      </c>
      <c r="X690" s="126">
        <f t="shared" si="187"/>
        <v>0</v>
      </c>
      <c r="Y690" s="126">
        <f t="shared" si="188"/>
        <v>0</v>
      </c>
      <c r="Z690" s="126">
        <f t="shared" si="189"/>
        <v>0</v>
      </c>
      <c r="AA690" s="126">
        <f t="shared" si="190"/>
        <v>0</v>
      </c>
      <c r="AB690" s="126">
        <f t="shared" si="191"/>
        <v>0</v>
      </c>
      <c r="AC690" s="126">
        <f t="shared" si="192"/>
        <v>0</v>
      </c>
      <c r="AD690" s="126">
        <f t="shared" si="193"/>
        <v>0</v>
      </c>
      <c r="AE690" s="126">
        <f t="shared" si="194"/>
        <v>0</v>
      </c>
      <c r="AF690" s="125"/>
      <c r="AG690" s="125"/>
      <c r="AH690" s="125">
        <f t="shared" si="195"/>
        <v>1</v>
      </c>
      <c r="AI690" s="125">
        <f t="shared" si="196"/>
        <v>1</v>
      </c>
      <c r="AJ690" s="125" t="str">
        <f t="shared" si="197"/>
        <v>Correct</v>
      </c>
      <c r="AK690" s="125"/>
      <c r="AL690" s="115" t="s">
        <v>83</v>
      </c>
      <c r="AM690" s="115">
        <v>65</v>
      </c>
      <c r="AN690" s="115" t="s">
        <v>181</v>
      </c>
      <c r="AO690" s="115" t="s">
        <v>208</v>
      </c>
      <c r="AQ690" s="115" t="s">
        <v>86</v>
      </c>
      <c r="AR690" s="115" t="s">
        <v>87</v>
      </c>
      <c r="AS690" s="115" t="s">
        <v>93</v>
      </c>
      <c r="AT690" s="115" t="s">
        <v>102</v>
      </c>
      <c r="AU690" s="115" t="s">
        <v>106</v>
      </c>
      <c r="AV690" s="115" t="s">
        <v>91</v>
      </c>
      <c r="AW690" s="115" t="s">
        <v>86</v>
      </c>
    </row>
    <row r="691" spans="1:49">
      <c r="A691" s="115">
        <v>5586910646</v>
      </c>
      <c r="B691" s="115" t="s">
        <v>18</v>
      </c>
      <c r="M691" s="115" t="s">
        <v>29</v>
      </c>
      <c r="O691" s="125"/>
      <c r="P691" s="125">
        <f t="shared" si="180"/>
        <v>2</v>
      </c>
      <c r="Q691" s="130">
        <f t="shared" si="181"/>
        <v>1.5</v>
      </c>
      <c r="R691" s="125"/>
      <c r="S691" s="125">
        <f t="shared" si="182"/>
        <v>1</v>
      </c>
      <c r="T691" s="125">
        <f t="shared" si="183"/>
        <v>0</v>
      </c>
      <c r="U691" s="125">
        <f t="shared" si="184"/>
        <v>0</v>
      </c>
      <c r="V691" s="126">
        <f t="shared" si="185"/>
        <v>0</v>
      </c>
      <c r="W691" s="126">
        <f t="shared" si="186"/>
        <v>0</v>
      </c>
      <c r="X691" s="126">
        <f t="shared" si="187"/>
        <v>0</v>
      </c>
      <c r="Y691" s="126">
        <f t="shared" si="188"/>
        <v>0</v>
      </c>
      <c r="Z691" s="126">
        <f t="shared" si="189"/>
        <v>0</v>
      </c>
      <c r="AA691" s="126">
        <f t="shared" si="190"/>
        <v>0</v>
      </c>
      <c r="AB691" s="126">
        <f t="shared" si="191"/>
        <v>0</v>
      </c>
      <c r="AC691" s="126">
        <f t="shared" si="192"/>
        <v>0</v>
      </c>
      <c r="AD691" s="126">
        <f t="shared" si="193"/>
        <v>1</v>
      </c>
      <c r="AE691" s="126">
        <f t="shared" si="194"/>
        <v>0</v>
      </c>
      <c r="AF691" s="125"/>
      <c r="AG691" s="125"/>
      <c r="AH691" s="125">
        <f t="shared" si="195"/>
        <v>2</v>
      </c>
      <c r="AI691" s="125">
        <f t="shared" si="196"/>
        <v>2</v>
      </c>
      <c r="AJ691" s="125" t="str">
        <f t="shared" si="197"/>
        <v>Correct</v>
      </c>
      <c r="AK691" s="125"/>
      <c r="AL691" s="115" t="s">
        <v>83</v>
      </c>
      <c r="AM691" s="115">
        <v>42</v>
      </c>
      <c r="AN691" s="115" t="s">
        <v>181</v>
      </c>
      <c r="AO691" s="115" t="s">
        <v>232</v>
      </c>
      <c r="AP691" s="115" t="s">
        <v>85</v>
      </c>
      <c r="AQ691" s="115" t="s">
        <v>86</v>
      </c>
      <c r="AR691" s="115" t="s">
        <v>87</v>
      </c>
      <c r="AS691" s="115" t="s">
        <v>88</v>
      </c>
      <c r="AT691" s="115" t="s">
        <v>89</v>
      </c>
      <c r="AU691" s="115" t="s">
        <v>90</v>
      </c>
      <c r="AV691" s="115" t="s">
        <v>91</v>
      </c>
      <c r="AW691" s="115" t="s">
        <v>91</v>
      </c>
    </row>
    <row r="692" spans="1:49">
      <c r="A692" s="115">
        <v>7020572225</v>
      </c>
      <c r="N692" s="115" t="s">
        <v>30</v>
      </c>
      <c r="O692" s="125"/>
      <c r="P692" s="125">
        <f t="shared" si="180"/>
        <v>1</v>
      </c>
      <c r="Q692" s="130">
        <f t="shared" si="181"/>
        <v>3</v>
      </c>
      <c r="R692" s="125"/>
      <c r="S692" s="125">
        <f t="shared" si="182"/>
        <v>0</v>
      </c>
      <c r="T692" s="125">
        <f t="shared" si="183"/>
        <v>0</v>
      </c>
      <c r="U692" s="125">
        <f t="shared" si="184"/>
        <v>0</v>
      </c>
      <c r="V692" s="126">
        <f t="shared" si="185"/>
        <v>0</v>
      </c>
      <c r="W692" s="126">
        <f t="shared" si="186"/>
        <v>0</v>
      </c>
      <c r="X692" s="126">
        <f t="shared" si="187"/>
        <v>0</v>
      </c>
      <c r="Y692" s="126">
        <f t="shared" si="188"/>
        <v>0</v>
      </c>
      <c r="Z692" s="126">
        <f t="shared" si="189"/>
        <v>0</v>
      </c>
      <c r="AA692" s="126">
        <f t="shared" si="190"/>
        <v>0</v>
      </c>
      <c r="AB692" s="126">
        <f t="shared" si="191"/>
        <v>0</v>
      </c>
      <c r="AC692" s="126">
        <f t="shared" si="192"/>
        <v>0</v>
      </c>
      <c r="AD692" s="126">
        <f t="shared" si="193"/>
        <v>0</v>
      </c>
      <c r="AE692" s="126">
        <f t="shared" si="194"/>
        <v>1</v>
      </c>
      <c r="AF692" s="125"/>
      <c r="AG692" s="125"/>
      <c r="AH692" s="125">
        <f t="shared" si="195"/>
        <v>1</v>
      </c>
      <c r="AI692" s="125">
        <f t="shared" si="196"/>
        <v>1</v>
      </c>
      <c r="AJ692" s="125" t="str">
        <f t="shared" si="197"/>
        <v>Correct</v>
      </c>
      <c r="AK692" s="125"/>
      <c r="AL692" s="115" t="s">
        <v>83</v>
      </c>
      <c r="AM692" s="115">
        <v>49</v>
      </c>
      <c r="AN692" s="115" t="s">
        <v>84</v>
      </c>
      <c r="AO692" s="115" t="s">
        <v>146</v>
      </c>
      <c r="AQ692" s="115" t="s">
        <v>91</v>
      </c>
      <c r="AR692" s="115" t="s">
        <v>87</v>
      </c>
      <c r="AS692" s="115" t="s">
        <v>96</v>
      </c>
      <c r="AT692" s="115" t="s">
        <v>112</v>
      </c>
      <c r="AU692" s="115" t="s">
        <v>90</v>
      </c>
      <c r="AV692" s="115" t="s">
        <v>86</v>
      </c>
      <c r="AW692" s="115" t="s">
        <v>86</v>
      </c>
    </row>
    <row r="693" spans="1:49">
      <c r="A693" s="115">
        <v>6985141692</v>
      </c>
      <c r="I693" s="115" t="s">
        <v>25</v>
      </c>
      <c r="J693" s="115" t="s">
        <v>26</v>
      </c>
      <c r="K693" s="115" t="s">
        <v>27</v>
      </c>
      <c r="O693" s="125"/>
      <c r="P693" s="125">
        <f t="shared" si="180"/>
        <v>3</v>
      </c>
      <c r="Q693" s="130">
        <f t="shared" si="181"/>
        <v>1</v>
      </c>
      <c r="R693" s="125"/>
      <c r="S693" s="125">
        <f t="shared" si="182"/>
        <v>0</v>
      </c>
      <c r="T693" s="125">
        <f t="shared" si="183"/>
        <v>0</v>
      </c>
      <c r="U693" s="125">
        <f t="shared" si="184"/>
        <v>0</v>
      </c>
      <c r="V693" s="126">
        <f t="shared" si="185"/>
        <v>0</v>
      </c>
      <c r="W693" s="126">
        <f t="shared" si="186"/>
        <v>0</v>
      </c>
      <c r="X693" s="126">
        <f t="shared" si="187"/>
        <v>0</v>
      </c>
      <c r="Y693" s="126">
        <f t="shared" si="188"/>
        <v>0</v>
      </c>
      <c r="Z693" s="126">
        <f t="shared" si="189"/>
        <v>1</v>
      </c>
      <c r="AA693" s="126">
        <f t="shared" si="190"/>
        <v>1</v>
      </c>
      <c r="AB693" s="126">
        <f t="shared" si="191"/>
        <v>1</v>
      </c>
      <c r="AC693" s="126">
        <f t="shared" si="192"/>
        <v>0</v>
      </c>
      <c r="AD693" s="126">
        <f t="shared" si="193"/>
        <v>0</v>
      </c>
      <c r="AE693" s="126">
        <f t="shared" si="194"/>
        <v>0</v>
      </c>
      <c r="AF693" s="125"/>
      <c r="AG693" s="125"/>
      <c r="AH693" s="125">
        <f t="shared" si="195"/>
        <v>3</v>
      </c>
      <c r="AI693" s="125">
        <f t="shared" si="196"/>
        <v>3</v>
      </c>
      <c r="AJ693" s="125" t="str">
        <f t="shared" si="197"/>
        <v>Correct</v>
      </c>
      <c r="AK693" s="125"/>
      <c r="AL693" s="115" t="s">
        <v>83</v>
      </c>
      <c r="AM693" s="115">
        <v>24</v>
      </c>
      <c r="AN693" s="115" t="s">
        <v>181</v>
      </c>
      <c r="AO693" s="115" t="s">
        <v>194</v>
      </c>
      <c r="AR693" s="115" t="s">
        <v>108</v>
      </c>
      <c r="AS693" s="115" t="s">
        <v>96</v>
      </c>
      <c r="AT693" s="115" t="s">
        <v>94</v>
      </c>
      <c r="AU693" s="115" t="s">
        <v>113</v>
      </c>
      <c r="AV693" s="115" t="s">
        <v>91</v>
      </c>
      <c r="AW693" s="115" t="s">
        <v>91</v>
      </c>
    </row>
    <row r="694" spans="1:49">
      <c r="A694" s="115">
        <v>5609483908</v>
      </c>
      <c r="J694" s="115" t="s">
        <v>26</v>
      </c>
      <c r="K694" s="115" t="s">
        <v>27</v>
      </c>
      <c r="O694" s="125"/>
      <c r="P694" s="125">
        <f t="shared" si="180"/>
        <v>2</v>
      </c>
      <c r="Q694" s="130">
        <f t="shared" si="181"/>
        <v>1.5</v>
      </c>
      <c r="R694" s="125"/>
      <c r="S694" s="125">
        <f t="shared" si="182"/>
        <v>0</v>
      </c>
      <c r="T694" s="125">
        <f t="shared" si="183"/>
        <v>0</v>
      </c>
      <c r="U694" s="125">
        <f t="shared" si="184"/>
        <v>0</v>
      </c>
      <c r="V694" s="126">
        <f t="shared" si="185"/>
        <v>0</v>
      </c>
      <c r="W694" s="126">
        <f t="shared" si="186"/>
        <v>0</v>
      </c>
      <c r="X694" s="126">
        <f t="shared" si="187"/>
        <v>0</v>
      </c>
      <c r="Y694" s="126">
        <f t="shared" si="188"/>
        <v>0</v>
      </c>
      <c r="Z694" s="126">
        <f t="shared" si="189"/>
        <v>0</v>
      </c>
      <c r="AA694" s="126">
        <f t="shared" si="190"/>
        <v>1</v>
      </c>
      <c r="AB694" s="126">
        <f t="shared" si="191"/>
        <v>1</v>
      </c>
      <c r="AC694" s="126">
        <f t="shared" si="192"/>
        <v>0</v>
      </c>
      <c r="AD694" s="126">
        <f t="shared" si="193"/>
        <v>0</v>
      </c>
      <c r="AE694" s="126">
        <f t="shared" si="194"/>
        <v>0</v>
      </c>
      <c r="AF694" s="125"/>
      <c r="AG694" s="125"/>
      <c r="AH694" s="125">
        <f t="shared" si="195"/>
        <v>2</v>
      </c>
      <c r="AI694" s="125">
        <f t="shared" si="196"/>
        <v>2</v>
      </c>
      <c r="AJ694" s="125" t="str">
        <f t="shared" si="197"/>
        <v>Correct</v>
      </c>
      <c r="AK694" s="125"/>
      <c r="AL694" s="115" t="s">
        <v>83</v>
      </c>
      <c r="AM694" s="115">
        <v>61</v>
      </c>
      <c r="AN694" s="115" t="s">
        <v>181</v>
      </c>
      <c r="AO694" s="115" t="s">
        <v>206</v>
      </c>
      <c r="AP694" s="115" t="s">
        <v>85</v>
      </c>
      <c r="AQ694" s="115" t="s">
        <v>86</v>
      </c>
      <c r="AR694" s="115" t="s">
        <v>87</v>
      </c>
      <c r="AS694" s="115" t="s">
        <v>101</v>
      </c>
      <c r="AT694" s="115" t="s">
        <v>89</v>
      </c>
      <c r="AU694" s="115" t="s">
        <v>90</v>
      </c>
      <c r="AV694" s="115" t="s">
        <v>91</v>
      </c>
      <c r="AW694" s="115" t="s">
        <v>91</v>
      </c>
    </row>
    <row r="695" spans="1:49">
      <c r="A695" s="115">
        <v>5578850187</v>
      </c>
      <c r="J695" s="115" t="s">
        <v>26</v>
      </c>
      <c r="K695" s="115" t="s">
        <v>27</v>
      </c>
      <c r="N695" s="115" t="s">
        <v>30</v>
      </c>
      <c r="O695" s="125"/>
      <c r="P695" s="125">
        <f t="shared" si="180"/>
        <v>3</v>
      </c>
      <c r="Q695" s="130">
        <f t="shared" si="181"/>
        <v>1</v>
      </c>
      <c r="R695" s="125"/>
      <c r="S695" s="125">
        <f t="shared" si="182"/>
        <v>0</v>
      </c>
      <c r="T695" s="125">
        <f t="shared" si="183"/>
        <v>0</v>
      </c>
      <c r="U695" s="125">
        <f t="shared" si="184"/>
        <v>0</v>
      </c>
      <c r="V695" s="126">
        <f t="shared" si="185"/>
        <v>0</v>
      </c>
      <c r="W695" s="126">
        <f t="shared" si="186"/>
        <v>0</v>
      </c>
      <c r="X695" s="126">
        <f t="shared" si="187"/>
        <v>0</v>
      </c>
      <c r="Y695" s="126">
        <f t="shared" si="188"/>
        <v>0</v>
      </c>
      <c r="Z695" s="126">
        <f t="shared" si="189"/>
        <v>0</v>
      </c>
      <c r="AA695" s="126">
        <f t="shared" si="190"/>
        <v>1</v>
      </c>
      <c r="AB695" s="126">
        <f t="shared" si="191"/>
        <v>1</v>
      </c>
      <c r="AC695" s="126">
        <f t="shared" si="192"/>
        <v>0</v>
      </c>
      <c r="AD695" s="126">
        <f t="shared" si="193"/>
        <v>0</v>
      </c>
      <c r="AE695" s="126">
        <f t="shared" si="194"/>
        <v>1</v>
      </c>
      <c r="AF695" s="125"/>
      <c r="AG695" s="125"/>
      <c r="AH695" s="125">
        <f t="shared" si="195"/>
        <v>3</v>
      </c>
      <c r="AI695" s="125">
        <f t="shared" si="196"/>
        <v>3</v>
      </c>
      <c r="AJ695" s="125" t="str">
        <f t="shared" si="197"/>
        <v>Correct</v>
      </c>
      <c r="AK695" s="125"/>
      <c r="AL695" s="115" t="s">
        <v>83</v>
      </c>
      <c r="AM695" s="115">
        <v>58</v>
      </c>
      <c r="AN695" s="115" t="s">
        <v>181</v>
      </c>
      <c r="AO695" s="115" t="s">
        <v>198</v>
      </c>
      <c r="AP695" s="115" t="s">
        <v>85</v>
      </c>
      <c r="AQ695" s="115" t="s">
        <v>86</v>
      </c>
      <c r="AR695" s="115" t="s">
        <v>87</v>
      </c>
      <c r="AS695" s="115" t="s">
        <v>88</v>
      </c>
      <c r="AT695" s="115" t="s">
        <v>120</v>
      </c>
      <c r="AU695" s="115" t="s">
        <v>90</v>
      </c>
      <c r="AV695" s="115" t="s">
        <v>91</v>
      </c>
      <c r="AW695" s="115" t="s">
        <v>91</v>
      </c>
    </row>
    <row r="696" spans="1:49">
      <c r="A696" s="115">
        <v>7045788173</v>
      </c>
      <c r="D696" s="115" t="s">
        <v>20</v>
      </c>
      <c r="K696" s="115" t="s">
        <v>27</v>
      </c>
      <c r="M696" s="115" t="s">
        <v>29</v>
      </c>
      <c r="N696" s="115" t="s">
        <v>30</v>
      </c>
      <c r="O696" s="125"/>
      <c r="P696" s="125">
        <f t="shared" si="180"/>
        <v>4</v>
      </c>
      <c r="Q696" s="130">
        <f t="shared" si="181"/>
        <v>0.75</v>
      </c>
      <c r="R696" s="125"/>
      <c r="S696" s="125">
        <f t="shared" si="182"/>
        <v>0</v>
      </c>
      <c r="T696" s="125">
        <f t="shared" si="183"/>
        <v>0</v>
      </c>
      <c r="U696" s="125">
        <f t="shared" si="184"/>
        <v>0.75</v>
      </c>
      <c r="V696" s="126">
        <f t="shared" si="185"/>
        <v>0</v>
      </c>
      <c r="W696" s="126">
        <f t="shared" si="186"/>
        <v>0</v>
      </c>
      <c r="X696" s="126">
        <f t="shared" si="187"/>
        <v>0</v>
      </c>
      <c r="Y696" s="126">
        <f t="shared" si="188"/>
        <v>0</v>
      </c>
      <c r="Z696" s="126">
        <f t="shared" si="189"/>
        <v>0</v>
      </c>
      <c r="AA696" s="126">
        <f t="shared" si="190"/>
        <v>0</v>
      </c>
      <c r="AB696" s="126">
        <f t="shared" si="191"/>
        <v>0.75</v>
      </c>
      <c r="AC696" s="126">
        <f t="shared" si="192"/>
        <v>0</v>
      </c>
      <c r="AD696" s="126">
        <f t="shared" si="193"/>
        <v>0.75</v>
      </c>
      <c r="AE696" s="126">
        <f t="shared" si="194"/>
        <v>0.75</v>
      </c>
      <c r="AF696" s="125"/>
      <c r="AG696" s="125"/>
      <c r="AH696" s="125">
        <f t="shared" si="195"/>
        <v>3</v>
      </c>
      <c r="AI696" s="125">
        <f t="shared" si="196"/>
        <v>4</v>
      </c>
      <c r="AJ696" s="125" t="str">
        <f t="shared" si="197"/>
        <v>Correct</v>
      </c>
      <c r="AK696" s="125"/>
      <c r="AL696" s="115" t="s">
        <v>83</v>
      </c>
      <c r="AM696" s="115">
        <v>76</v>
      </c>
      <c r="AN696" s="115" t="s">
        <v>181</v>
      </c>
      <c r="AO696" s="115" t="s">
        <v>426</v>
      </c>
      <c r="AP696" s="115" t="s">
        <v>85</v>
      </c>
      <c r="AQ696" s="115" t="s">
        <v>86</v>
      </c>
      <c r="AR696" s="115" t="s">
        <v>87</v>
      </c>
      <c r="AS696" s="115" t="s">
        <v>101</v>
      </c>
      <c r="AT696" s="115" t="s">
        <v>89</v>
      </c>
      <c r="AU696" s="115" t="s">
        <v>106</v>
      </c>
      <c r="AV696" s="115" t="s">
        <v>91</v>
      </c>
      <c r="AW696" s="115" t="s">
        <v>91</v>
      </c>
    </row>
    <row r="697" spans="1:49">
      <c r="A697" s="115">
        <v>7020345313</v>
      </c>
      <c r="D697" s="115" t="s">
        <v>20</v>
      </c>
      <c r="K697" s="115" t="s">
        <v>27</v>
      </c>
      <c r="L697" s="115" t="s">
        <v>28</v>
      </c>
      <c r="O697" s="125"/>
      <c r="P697" s="125">
        <f t="shared" si="180"/>
        <v>3</v>
      </c>
      <c r="Q697" s="130">
        <f t="shared" si="181"/>
        <v>1</v>
      </c>
      <c r="R697" s="125"/>
      <c r="S697" s="125">
        <f t="shared" si="182"/>
        <v>0</v>
      </c>
      <c r="T697" s="125">
        <f t="shared" si="183"/>
        <v>0</v>
      </c>
      <c r="U697" s="125">
        <f t="shared" si="184"/>
        <v>1</v>
      </c>
      <c r="V697" s="126">
        <f t="shared" si="185"/>
        <v>0</v>
      </c>
      <c r="W697" s="126">
        <f t="shared" si="186"/>
        <v>0</v>
      </c>
      <c r="X697" s="126">
        <f t="shared" si="187"/>
        <v>0</v>
      </c>
      <c r="Y697" s="126">
        <f t="shared" si="188"/>
        <v>0</v>
      </c>
      <c r="Z697" s="126">
        <f t="shared" si="189"/>
        <v>0</v>
      </c>
      <c r="AA697" s="126">
        <f t="shared" si="190"/>
        <v>0</v>
      </c>
      <c r="AB697" s="126">
        <f t="shared" si="191"/>
        <v>1</v>
      </c>
      <c r="AC697" s="126">
        <f t="shared" si="192"/>
        <v>1</v>
      </c>
      <c r="AD697" s="126">
        <f t="shared" si="193"/>
        <v>0</v>
      </c>
      <c r="AE697" s="126">
        <f t="shared" si="194"/>
        <v>0</v>
      </c>
      <c r="AF697" s="125"/>
      <c r="AG697" s="125"/>
      <c r="AH697" s="125">
        <f t="shared" si="195"/>
        <v>3</v>
      </c>
      <c r="AI697" s="125">
        <f t="shared" si="196"/>
        <v>3</v>
      </c>
      <c r="AJ697" s="125" t="str">
        <f t="shared" si="197"/>
        <v>Correct</v>
      </c>
      <c r="AK697" s="125"/>
      <c r="AL697" s="115" t="s">
        <v>83</v>
      </c>
      <c r="AM697" s="115">
        <v>58</v>
      </c>
      <c r="AN697" s="115" t="s">
        <v>181</v>
      </c>
      <c r="AO697" s="115" t="s">
        <v>221</v>
      </c>
      <c r="AP697" s="115" t="s">
        <v>85</v>
      </c>
      <c r="AQ697" s="115" t="s">
        <v>86</v>
      </c>
      <c r="AR697" s="115" t="s">
        <v>87</v>
      </c>
      <c r="AS697" s="115" t="s">
        <v>96</v>
      </c>
      <c r="AT697" s="115" t="s">
        <v>102</v>
      </c>
      <c r="AU697" s="115" t="s">
        <v>90</v>
      </c>
      <c r="AV697" s="115" t="s">
        <v>91</v>
      </c>
      <c r="AW697" s="115" t="s">
        <v>91</v>
      </c>
    </row>
    <row r="698" spans="1:49">
      <c r="A698" s="115">
        <v>7045793252</v>
      </c>
      <c r="I698" s="115" t="s">
        <v>25</v>
      </c>
      <c r="J698" s="115" t="s">
        <v>26</v>
      </c>
      <c r="M698" s="115" t="s">
        <v>29</v>
      </c>
      <c r="O698" s="125"/>
      <c r="P698" s="125">
        <f t="shared" si="180"/>
        <v>3</v>
      </c>
      <c r="Q698" s="130">
        <f t="shared" si="181"/>
        <v>1</v>
      </c>
      <c r="R698" s="125"/>
      <c r="S698" s="125">
        <f t="shared" si="182"/>
        <v>0</v>
      </c>
      <c r="T698" s="125">
        <f t="shared" si="183"/>
        <v>0</v>
      </c>
      <c r="U698" s="125">
        <f t="shared" si="184"/>
        <v>0</v>
      </c>
      <c r="V698" s="126">
        <f t="shared" si="185"/>
        <v>0</v>
      </c>
      <c r="W698" s="126">
        <f t="shared" si="186"/>
        <v>0</v>
      </c>
      <c r="X698" s="126">
        <f t="shared" si="187"/>
        <v>0</v>
      </c>
      <c r="Y698" s="126">
        <f t="shared" si="188"/>
        <v>0</v>
      </c>
      <c r="Z698" s="126">
        <f t="shared" si="189"/>
        <v>1</v>
      </c>
      <c r="AA698" s="126">
        <f t="shared" si="190"/>
        <v>1</v>
      </c>
      <c r="AB698" s="126">
        <f t="shared" si="191"/>
        <v>0</v>
      </c>
      <c r="AC698" s="126">
        <f t="shared" si="192"/>
        <v>0</v>
      </c>
      <c r="AD698" s="126">
        <f t="shared" si="193"/>
        <v>1</v>
      </c>
      <c r="AE698" s="126">
        <f t="shared" si="194"/>
        <v>0</v>
      </c>
      <c r="AF698" s="125"/>
      <c r="AG698" s="125"/>
      <c r="AH698" s="125">
        <f t="shared" si="195"/>
        <v>3</v>
      </c>
      <c r="AI698" s="125">
        <f t="shared" si="196"/>
        <v>3</v>
      </c>
      <c r="AJ698" s="125" t="str">
        <f t="shared" si="197"/>
        <v>Correct</v>
      </c>
      <c r="AK698" s="125"/>
      <c r="AL698" s="115" t="s">
        <v>83</v>
      </c>
      <c r="AM698" s="115">
        <v>73</v>
      </c>
      <c r="AN698" s="115" t="s">
        <v>181</v>
      </c>
      <c r="AO698" s="115" t="s">
        <v>220</v>
      </c>
      <c r="AP698" s="115" t="s">
        <v>107</v>
      </c>
      <c r="AQ698" s="115" t="s">
        <v>86</v>
      </c>
      <c r="AR698" s="115" t="s">
        <v>87</v>
      </c>
      <c r="AS698" s="115" t="s">
        <v>104</v>
      </c>
      <c r="AT698" s="115" t="s">
        <v>89</v>
      </c>
      <c r="AU698" s="115" t="s">
        <v>106</v>
      </c>
      <c r="AV698" s="115" t="s">
        <v>91</v>
      </c>
      <c r="AW698" s="115" t="s">
        <v>91</v>
      </c>
    </row>
    <row r="699" spans="1:49">
      <c r="A699" s="115">
        <v>6985138750</v>
      </c>
      <c r="E699" s="115" t="s">
        <v>21</v>
      </c>
      <c r="J699" s="115" t="s">
        <v>26</v>
      </c>
      <c r="O699" s="125"/>
      <c r="P699" s="125">
        <f t="shared" si="180"/>
        <v>2</v>
      </c>
      <c r="Q699" s="130">
        <f t="shared" si="181"/>
        <v>1.5</v>
      </c>
      <c r="R699" s="125"/>
      <c r="S699" s="125">
        <f t="shared" si="182"/>
        <v>0</v>
      </c>
      <c r="T699" s="125">
        <f t="shared" si="183"/>
        <v>0</v>
      </c>
      <c r="U699" s="125">
        <f t="shared" si="184"/>
        <v>0</v>
      </c>
      <c r="V699" s="126">
        <f t="shared" si="185"/>
        <v>1</v>
      </c>
      <c r="W699" s="126">
        <f t="shared" si="186"/>
        <v>0</v>
      </c>
      <c r="X699" s="126">
        <f t="shared" si="187"/>
        <v>0</v>
      </c>
      <c r="Y699" s="126">
        <f t="shared" si="188"/>
        <v>0</v>
      </c>
      <c r="Z699" s="126">
        <f t="shared" si="189"/>
        <v>0</v>
      </c>
      <c r="AA699" s="126">
        <f t="shared" si="190"/>
        <v>1</v>
      </c>
      <c r="AB699" s="126">
        <f t="shared" si="191"/>
        <v>0</v>
      </c>
      <c r="AC699" s="126">
        <f t="shared" si="192"/>
        <v>0</v>
      </c>
      <c r="AD699" s="126">
        <f t="shared" si="193"/>
        <v>0</v>
      </c>
      <c r="AE699" s="126">
        <f t="shared" si="194"/>
        <v>0</v>
      </c>
      <c r="AF699" s="125"/>
      <c r="AG699" s="125"/>
      <c r="AH699" s="125">
        <f t="shared" si="195"/>
        <v>2</v>
      </c>
      <c r="AI699" s="125">
        <f t="shared" si="196"/>
        <v>2</v>
      </c>
      <c r="AJ699" s="125" t="str">
        <f t="shared" si="197"/>
        <v>Correct</v>
      </c>
      <c r="AK699" s="125"/>
      <c r="AL699" s="115" t="s">
        <v>83</v>
      </c>
      <c r="AN699" s="115" t="s">
        <v>181</v>
      </c>
      <c r="AO699" s="115" t="s">
        <v>228</v>
      </c>
      <c r="AQ699" s="115" t="s">
        <v>91</v>
      </c>
      <c r="AR699" s="115" t="s">
        <v>108</v>
      </c>
      <c r="AS699" s="115" t="s">
        <v>93</v>
      </c>
      <c r="AT699" s="115" t="s">
        <v>112</v>
      </c>
      <c r="AU699" s="115" t="s">
        <v>98</v>
      </c>
      <c r="AV699" s="115" t="s">
        <v>86</v>
      </c>
    </row>
    <row r="700" spans="1:49">
      <c r="A700" s="115">
        <v>7011539944</v>
      </c>
      <c r="C700" s="115" t="s">
        <v>19</v>
      </c>
      <c r="J700" s="115" t="s">
        <v>26</v>
      </c>
      <c r="O700" s="125"/>
      <c r="P700" s="125">
        <f t="shared" si="180"/>
        <v>2</v>
      </c>
      <c r="Q700" s="130">
        <f t="shared" si="181"/>
        <v>1.5</v>
      </c>
      <c r="R700" s="125"/>
      <c r="S700" s="125">
        <f t="shared" si="182"/>
        <v>0</v>
      </c>
      <c r="T700" s="125">
        <f t="shared" si="183"/>
        <v>1</v>
      </c>
      <c r="U700" s="125">
        <f t="shared" si="184"/>
        <v>0</v>
      </c>
      <c r="V700" s="126">
        <f t="shared" si="185"/>
        <v>0</v>
      </c>
      <c r="W700" s="126">
        <f t="shared" si="186"/>
        <v>0</v>
      </c>
      <c r="X700" s="126">
        <f t="shared" si="187"/>
        <v>0</v>
      </c>
      <c r="Y700" s="126">
        <f t="shared" si="188"/>
        <v>0</v>
      </c>
      <c r="Z700" s="126">
        <f t="shared" si="189"/>
        <v>0</v>
      </c>
      <c r="AA700" s="126">
        <f t="shared" si="190"/>
        <v>1</v>
      </c>
      <c r="AB700" s="126">
        <f t="shared" si="191"/>
        <v>0</v>
      </c>
      <c r="AC700" s="126">
        <f t="shared" si="192"/>
        <v>0</v>
      </c>
      <c r="AD700" s="126">
        <f t="shared" si="193"/>
        <v>0</v>
      </c>
      <c r="AE700" s="126">
        <f t="shared" si="194"/>
        <v>0</v>
      </c>
      <c r="AF700" s="125"/>
      <c r="AG700" s="125"/>
      <c r="AH700" s="125">
        <f t="shared" si="195"/>
        <v>2</v>
      </c>
      <c r="AI700" s="125">
        <f t="shared" si="196"/>
        <v>2</v>
      </c>
      <c r="AJ700" s="125" t="str">
        <f t="shared" si="197"/>
        <v>Correct</v>
      </c>
      <c r="AK700" s="125"/>
      <c r="AL700" s="115" t="s">
        <v>83</v>
      </c>
      <c r="AM700" s="115">
        <v>78</v>
      </c>
      <c r="AN700" s="115" t="s">
        <v>84</v>
      </c>
      <c r="AO700" s="115" t="s">
        <v>143</v>
      </c>
      <c r="AP700" s="115" t="s">
        <v>85</v>
      </c>
      <c r="AQ700" s="115" t="s">
        <v>91</v>
      </c>
      <c r="AS700" s="115" t="s">
        <v>93</v>
      </c>
      <c r="AU700" s="115" t="s">
        <v>106</v>
      </c>
      <c r="AV700" s="115" t="s">
        <v>91</v>
      </c>
    </row>
    <row r="701" spans="1:49">
      <c r="A701" s="115">
        <v>6984056183</v>
      </c>
      <c r="J701" s="115" t="s">
        <v>26</v>
      </c>
      <c r="O701" s="125"/>
      <c r="P701" s="125">
        <f t="shared" si="180"/>
        <v>1</v>
      </c>
      <c r="Q701" s="130">
        <f t="shared" si="181"/>
        <v>3</v>
      </c>
      <c r="R701" s="125"/>
      <c r="S701" s="125">
        <f t="shared" si="182"/>
        <v>0</v>
      </c>
      <c r="T701" s="125">
        <f t="shared" si="183"/>
        <v>0</v>
      </c>
      <c r="U701" s="125">
        <f t="shared" si="184"/>
        <v>0</v>
      </c>
      <c r="V701" s="126">
        <f t="shared" si="185"/>
        <v>0</v>
      </c>
      <c r="W701" s="126">
        <f t="shared" si="186"/>
        <v>0</v>
      </c>
      <c r="X701" s="126">
        <f t="shared" si="187"/>
        <v>0</v>
      </c>
      <c r="Y701" s="126">
        <f t="shared" si="188"/>
        <v>0</v>
      </c>
      <c r="Z701" s="126">
        <f t="shared" si="189"/>
        <v>0</v>
      </c>
      <c r="AA701" s="126">
        <f t="shared" si="190"/>
        <v>1</v>
      </c>
      <c r="AB701" s="126">
        <f t="shared" si="191"/>
        <v>0</v>
      </c>
      <c r="AC701" s="126">
        <f t="shared" si="192"/>
        <v>0</v>
      </c>
      <c r="AD701" s="126">
        <f t="shared" si="193"/>
        <v>0</v>
      </c>
      <c r="AE701" s="126">
        <f t="shared" si="194"/>
        <v>0</v>
      </c>
      <c r="AF701" s="125"/>
      <c r="AG701" s="125"/>
      <c r="AH701" s="125">
        <f t="shared" si="195"/>
        <v>1</v>
      </c>
      <c r="AI701" s="125">
        <f t="shared" si="196"/>
        <v>1</v>
      </c>
      <c r="AJ701" s="125" t="str">
        <f t="shared" si="197"/>
        <v>Correct</v>
      </c>
      <c r="AK701" s="125"/>
      <c r="AL701" s="115" t="s">
        <v>99</v>
      </c>
      <c r="AM701" s="115">
        <v>65</v>
      </c>
      <c r="AN701" s="115" t="s">
        <v>181</v>
      </c>
      <c r="AO701" s="115" t="s">
        <v>231</v>
      </c>
    </row>
    <row r="702" spans="1:49">
      <c r="A702" s="115">
        <v>6985434928</v>
      </c>
      <c r="J702" s="115" t="s">
        <v>26</v>
      </c>
      <c r="O702" s="125"/>
      <c r="P702" s="125">
        <f t="shared" si="180"/>
        <v>1</v>
      </c>
      <c r="Q702" s="130">
        <f t="shared" si="181"/>
        <v>3</v>
      </c>
      <c r="R702" s="125"/>
      <c r="S702" s="125">
        <f t="shared" si="182"/>
        <v>0</v>
      </c>
      <c r="T702" s="125">
        <f t="shared" si="183"/>
        <v>0</v>
      </c>
      <c r="U702" s="125">
        <f t="shared" si="184"/>
        <v>0</v>
      </c>
      <c r="V702" s="126">
        <f t="shared" si="185"/>
        <v>0</v>
      </c>
      <c r="W702" s="126">
        <f t="shared" si="186"/>
        <v>0</v>
      </c>
      <c r="X702" s="126">
        <f t="shared" si="187"/>
        <v>0</v>
      </c>
      <c r="Y702" s="126">
        <f t="shared" si="188"/>
        <v>0</v>
      </c>
      <c r="Z702" s="126">
        <f t="shared" si="189"/>
        <v>0</v>
      </c>
      <c r="AA702" s="126">
        <f t="shared" si="190"/>
        <v>1</v>
      </c>
      <c r="AB702" s="126">
        <f t="shared" si="191"/>
        <v>0</v>
      </c>
      <c r="AC702" s="126">
        <f t="shared" si="192"/>
        <v>0</v>
      </c>
      <c r="AD702" s="126">
        <f t="shared" si="193"/>
        <v>0</v>
      </c>
      <c r="AE702" s="126">
        <f t="shared" si="194"/>
        <v>0</v>
      </c>
      <c r="AF702" s="125"/>
      <c r="AG702" s="125"/>
      <c r="AH702" s="125">
        <f t="shared" si="195"/>
        <v>1</v>
      </c>
      <c r="AI702" s="125">
        <f t="shared" si="196"/>
        <v>1</v>
      </c>
      <c r="AJ702" s="125" t="str">
        <f t="shared" si="197"/>
        <v>Correct</v>
      </c>
      <c r="AK702" s="125"/>
      <c r="AL702" s="115" t="s">
        <v>99</v>
      </c>
      <c r="AM702" s="115">
        <v>69</v>
      </c>
      <c r="AN702" s="115" t="s">
        <v>84</v>
      </c>
      <c r="AO702" s="115" t="s">
        <v>123</v>
      </c>
      <c r="AP702" s="115" t="s">
        <v>85</v>
      </c>
      <c r="AQ702" s="115" t="s">
        <v>86</v>
      </c>
      <c r="AR702" s="115" t="s">
        <v>87</v>
      </c>
      <c r="AT702" s="115" t="s">
        <v>89</v>
      </c>
      <c r="AU702" s="115" t="s">
        <v>106</v>
      </c>
      <c r="AV702" s="115" t="s">
        <v>91</v>
      </c>
      <c r="AW702" s="115" t="s">
        <v>86</v>
      </c>
    </row>
    <row r="703" spans="1:49">
      <c r="A703" s="115">
        <v>6985139982</v>
      </c>
      <c r="J703" s="115" t="s">
        <v>26</v>
      </c>
      <c r="O703" s="125"/>
      <c r="P703" s="125">
        <f t="shared" si="180"/>
        <v>1</v>
      </c>
      <c r="Q703" s="130">
        <f t="shared" si="181"/>
        <v>3</v>
      </c>
      <c r="R703" s="125"/>
      <c r="S703" s="125">
        <f t="shared" si="182"/>
        <v>0</v>
      </c>
      <c r="T703" s="125">
        <f t="shared" si="183"/>
        <v>0</v>
      </c>
      <c r="U703" s="125">
        <f t="shared" si="184"/>
        <v>0</v>
      </c>
      <c r="V703" s="126">
        <f t="shared" si="185"/>
        <v>0</v>
      </c>
      <c r="W703" s="126">
        <f t="shared" si="186"/>
        <v>0</v>
      </c>
      <c r="X703" s="126">
        <f t="shared" si="187"/>
        <v>0</v>
      </c>
      <c r="Y703" s="126">
        <f t="shared" si="188"/>
        <v>0</v>
      </c>
      <c r="Z703" s="126">
        <f t="shared" si="189"/>
        <v>0</v>
      </c>
      <c r="AA703" s="126">
        <f t="shared" si="190"/>
        <v>1</v>
      </c>
      <c r="AB703" s="126">
        <f t="shared" si="191"/>
        <v>0</v>
      </c>
      <c r="AC703" s="126">
        <f t="shared" si="192"/>
        <v>0</v>
      </c>
      <c r="AD703" s="126">
        <f t="shared" si="193"/>
        <v>0</v>
      </c>
      <c r="AE703" s="126">
        <f t="shared" si="194"/>
        <v>0</v>
      </c>
      <c r="AF703" s="125"/>
      <c r="AG703" s="125"/>
      <c r="AH703" s="125">
        <f t="shared" si="195"/>
        <v>1</v>
      </c>
      <c r="AI703" s="125">
        <f t="shared" si="196"/>
        <v>1</v>
      </c>
      <c r="AJ703" s="125" t="str">
        <f t="shared" si="197"/>
        <v>Correct</v>
      </c>
      <c r="AK703" s="125"/>
      <c r="AL703" s="115" t="s">
        <v>99</v>
      </c>
      <c r="AM703" s="115">
        <v>63</v>
      </c>
      <c r="AN703" s="115" t="s">
        <v>181</v>
      </c>
      <c r="AO703" s="115" t="s">
        <v>186</v>
      </c>
      <c r="AP703" s="115" t="s">
        <v>97</v>
      </c>
      <c r="AQ703" s="115" t="s">
        <v>86</v>
      </c>
      <c r="AR703" s="115" t="s">
        <v>87</v>
      </c>
      <c r="AS703" s="115" t="s">
        <v>104</v>
      </c>
      <c r="AT703" s="115" t="s">
        <v>89</v>
      </c>
      <c r="AU703" s="115" t="s">
        <v>113</v>
      </c>
      <c r="AV703" s="115" t="s">
        <v>117</v>
      </c>
      <c r="AW703" s="115" t="s">
        <v>91</v>
      </c>
    </row>
    <row r="704" spans="1:49">
      <c r="A704" s="115">
        <v>7045795390</v>
      </c>
      <c r="C704" s="115" t="s">
        <v>19</v>
      </c>
      <c r="E704" s="115" t="s">
        <v>21</v>
      </c>
      <c r="I704" s="115" t="s">
        <v>25</v>
      </c>
      <c r="O704" s="125"/>
      <c r="P704" s="125">
        <f t="shared" si="180"/>
        <v>3</v>
      </c>
      <c r="Q704" s="130">
        <f t="shared" si="181"/>
        <v>1</v>
      </c>
      <c r="R704" s="125"/>
      <c r="S704" s="125">
        <f t="shared" si="182"/>
        <v>0</v>
      </c>
      <c r="T704" s="125">
        <f t="shared" si="183"/>
        <v>1</v>
      </c>
      <c r="U704" s="125">
        <f t="shared" si="184"/>
        <v>0</v>
      </c>
      <c r="V704" s="126">
        <f t="shared" si="185"/>
        <v>1</v>
      </c>
      <c r="W704" s="126">
        <f t="shared" si="186"/>
        <v>0</v>
      </c>
      <c r="X704" s="126">
        <f t="shared" si="187"/>
        <v>0</v>
      </c>
      <c r="Y704" s="126">
        <f t="shared" si="188"/>
        <v>0</v>
      </c>
      <c r="Z704" s="126">
        <f t="shared" si="189"/>
        <v>1</v>
      </c>
      <c r="AA704" s="126">
        <f t="shared" si="190"/>
        <v>0</v>
      </c>
      <c r="AB704" s="126">
        <f t="shared" si="191"/>
        <v>0</v>
      </c>
      <c r="AC704" s="126">
        <f t="shared" si="192"/>
        <v>0</v>
      </c>
      <c r="AD704" s="126">
        <f t="shared" si="193"/>
        <v>0</v>
      </c>
      <c r="AE704" s="126">
        <f t="shared" si="194"/>
        <v>0</v>
      </c>
      <c r="AF704" s="125"/>
      <c r="AG704" s="125"/>
      <c r="AH704" s="125">
        <f t="shared" si="195"/>
        <v>3</v>
      </c>
      <c r="AI704" s="125">
        <f t="shared" si="196"/>
        <v>3</v>
      </c>
      <c r="AJ704" s="125" t="str">
        <f t="shared" si="197"/>
        <v>Correct</v>
      </c>
      <c r="AK704" s="125"/>
      <c r="AL704" s="115" t="s">
        <v>83</v>
      </c>
      <c r="AN704" s="115" t="s">
        <v>181</v>
      </c>
      <c r="AO704" s="115" t="s">
        <v>231</v>
      </c>
      <c r="AP704" s="115" t="s">
        <v>85</v>
      </c>
      <c r="AQ704" s="115" t="s">
        <v>86</v>
      </c>
      <c r="AR704" s="115" t="s">
        <v>87</v>
      </c>
      <c r="AT704" s="115" t="s">
        <v>109</v>
      </c>
      <c r="AU704" s="115" t="s">
        <v>106</v>
      </c>
      <c r="AV704" s="115" t="s">
        <v>91</v>
      </c>
      <c r="AW704" s="115" t="s">
        <v>86</v>
      </c>
    </row>
    <row r="705" spans="1:49">
      <c r="A705" s="115">
        <v>7010996909</v>
      </c>
      <c r="C705" s="115" t="s">
        <v>19</v>
      </c>
      <c r="D705" s="115" t="s">
        <v>20</v>
      </c>
      <c r="I705" s="115" t="s">
        <v>25</v>
      </c>
      <c r="O705" s="125"/>
      <c r="P705" s="125">
        <f t="shared" si="180"/>
        <v>3</v>
      </c>
      <c r="Q705" s="130">
        <f t="shared" si="181"/>
        <v>1</v>
      </c>
      <c r="R705" s="125"/>
      <c r="S705" s="125">
        <f t="shared" si="182"/>
        <v>0</v>
      </c>
      <c r="T705" s="125">
        <f t="shared" si="183"/>
        <v>1</v>
      </c>
      <c r="U705" s="125">
        <f t="shared" si="184"/>
        <v>1</v>
      </c>
      <c r="V705" s="126">
        <f t="shared" si="185"/>
        <v>0</v>
      </c>
      <c r="W705" s="126">
        <f t="shared" si="186"/>
        <v>0</v>
      </c>
      <c r="X705" s="126">
        <f t="shared" si="187"/>
        <v>0</v>
      </c>
      <c r="Y705" s="126">
        <f t="shared" si="188"/>
        <v>0</v>
      </c>
      <c r="Z705" s="126">
        <f t="shared" si="189"/>
        <v>1</v>
      </c>
      <c r="AA705" s="126">
        <f t="shared" si="190"/>
        <v>0</v>
      </c>
      <c r="AB705" s="126">
        <f t="shared" si="191"/>
        <v>0</v>
      </c>
      <c r="AC705" s="126">
        <f t="shared" si="192"/>
        <v>0</v>
      </c>
      <c r="AD705" s="126">
        <f t="shared" si="193"/>
        <v>0</v>
      </c>
      <c r="AE705" s="126">
        <f t="shared" si="194"/>
        <v>0</v>
      </c>
      <c r="AF705" s="125"/>
      <c r="AG705" s="125"/>
      <c r="AH705" s="125">
        <f t="shared" si="195"/>
        <v>3</v>
      </c>
      <c r="AI705" s="125">
        <f t="shared" si="196"/>
        <v>3</v>
      </c>
      <c r="AJ705" s="125" t="str">
        <f t="shared" si="197"/>
        <v>Correct</v>
      </c>
      <c r="AK705" s="125"/>
      <c r="AL705" s="115" t="s">
        <v>83</v>
      </c>
      <c r="AM705" s="115">
        <v>79</v>
      </c>
      <c r="AN705" s="115" t="s">
        <v>84</v>
      </c>
      <c r="AO705" s="115" t="s">
        <v>123</v>
      </c>
      <c r="AP705" s="115" t="s">
        <v>85</v>
      </c>
      <c r="AQ705" s="115" t="s">
        <v>86</v>
      </c>
      <c r="AR705" s="115" t="s">
        <v>87</v>
      </c>
      <c r="AS705" s="115" t="s">
        <v>96</v>
      </c>
      <c r="AT705" s="115" t="s">
        <v>102</v>
      </c>
      <c r="AU705" s="115" t="s">
        <v>106</v>
      </c>
      <c r="AV705" s="115" t="s">
        <v>91</v>
      </c>
      <c r="AW705" s="115" t="s">
        <v>91</v>
      </c>
    </row>
    <row r="706" spans="1:49">
      <c r="A706" s="115">
        <v>5587431245</v>
      </c>
      <c r="C706" s="115" t="s">
        <v>19</v>
      </c>
      <c r="D706" s="115" t="s">
        <v>20</v>
      </c>
      <c r="I706" s="115" t="s">
        <v>25</v>
      </c>
      <c r="O706" s="125"/>
      <c r="P706" s="125">
        <f t="shared" ref="P706:P769" si="198">COUNTA(B706:N706)</f>
        <v>3</v>
      </c>
      <c r="Q706" s="130">
        <f t="shared" ref="Q706:Q769" si="199">3/P706</f>
        <v>1</v>
      </c>
      <c r="R706" s="125"/>
      <c r="S706" s="125">
        <f t="shared" ref="S706:S769" si="200">IF($P706&lt;3,IF($B706=$B$1,1,0),IF($B706=$B$1,$Q706,0))</f>
        <v>0</v>
      </c>
      <c r="T706" s="125">
        <f t="shared" ref="T706:T769" si="201">IF($P706&lt;3,IF($C706=$C$1,1,0),IF($C706=$C$1,$Q706,0))</f>
        <v>1</v>
      </c>
      <c r="U706" s="125">
        <f t="shared" ref="U706:U769" si="202">IF($P706&lt;3,IF($D706=$D$1,1,0),IF($D706=$D$1,$Q706,0))</f>
        <v>1</v>
      </c>
      <c r="V706" s="126">
        <f t="shared" ref="V706:V769" si="203">IF($P706&lt;3,IF($E706=$E$1,1,0),IF($E706=$E$1,$Q706,0))</f>
        <v>0</v>
      </c>
      <c r="W706" s="126">
        <f t="shared" ref="W706:W769" si="204">IF($P706&lt;3,IF($F706=$F$1,1,0),IF($F706=$F$1,$Q706,0))</f>
        <v>0</v>
      </c>
      <c r="X706" s="126">
        <f t="shared" ref="X706:X769" si="205">IF($P706&lt;3,IF($G706=$G$1,1,0),IF($G706=$G$1,$Q706,0))</f>
        <v>0</v>
      </c>
      <c r="Y706" s="126">
        <f t="shared" ref="Y706:Y769" si="206">IF($P706&lt;3,IF($H706=$H$1,1,0),IF($H706=$H$1,$Q706,0))</f>
        <v>0</v>
      </c>
      <c r="Z706" s="126">
        <f t="shared" ref="Z706:Z769" si="207">IF($P706&lt;3,IF($I706=$I$1,1,0),IF($I706=$I$1,$Q706,0))</f>
        <v>1</v>
      </c>
      <c r="AA706" s="126">
        <f t="shared" ref="AA706:AA769" si="208">IF($P706&lt;3,IF($J706=$J$1,1,0),IF($J706=$J$1,$Q706,0))</f>
        <v>0</v>
      </c>
      <c r="AB706" s="126">
        <f t="shared" ref="AB706:AB769" si="209">IF($P706&lt;3,IF($K706=$K$1,1,0),IF($K706=$K$1,$Q706,0))</f>
        <v>0</v>
      </c>
      <c r="AC706" s="126">
        <f t="shared" ref="AC706:AC769" si="210">IF($P706&lt;3,IF($L706=$L$1,1,0),IF($L706=$L$1,$Q706,0))</f>
        <v>0</v>
      </c>
      <c r="AD706" s="126">
        <f t="shared" ref="AD706:AD769" si="211">IF($P706&lt;3,IF($M706=$M$1,1,0),IF($M706=$M$1,$Q706,0))</f>
        <v>0</v>
      </c>
      <c r="AE706" s="126">
        <f t="shared" ref="AE706:AE769" si="212">IF($P706&lt;3,IF($N706=$N$1,1,0),IF($N706=$N$1,$Q706,0))</f>
        <v>0</v>
      </c>
      <c r="AF706" s="125"/>
      <c r="AG706" s="125"/>
      <c r="AH706" s="125">
        <f t="shared" ref="AH706:AH769" si="213">SUM(S706:AE706)</f>
        <v>3</v>
      </c>
      <c r="AI706" s="125">
        <f t="shared" ref="AI706:AI769" si="214">P706</f>
        <v>3</v>
      </c>
      <c r="AJ706" s="125" t="str">
        <f t="shared" ref="AJ706:AJ769" si="215">IF(AH706=AI706,"Correct",IF(AH706=3,"Correct","Wrong"))</f>
        <v>Correct</v>
      </c>
      <c r="AK706" s="125"/>
      <c r="AL706" s="115" t="s">
        <v>83</v>
      </c>
      <c r="AM706" s="115">
        <v>43</v>
      </c>
      <c r="AN706" s="115" t="s">
        <v>181</v>
      </c>
      <c r="AO706" s="115" t="s">
        <v>199</v>
      </c>
      <c r="AP706" s="115" t="s">
        <v>85</v>
      </c>
      <c r="AQ706" s="115" t="s">
        <v>86</v>
      </c>
      <c r="AR706" s="115" t="s">
        <v>87</v>
      </c>
      <c r="AS706" s="115" t="s">
        <v>101</v>
      </c>
      <c r="AT706" s="115" t="s">
        <v>89</v>
      </c>
      <c r="AU706" s="115" t="s">
        <v>90</v>
      </c>
      <c r="AV706" s="115" t="s">
        <v>91</v>
      </c>
      <c r="AW706" s="115" t="s">
        <v>86</v>
      </c>
    </row>
    <row r="707" spans="1:49">
      <c r="A707" s="115">
        <v>7045758460</v>
      </c>
      <c r="C707" s="115" t="s">
        <v>19</v>
      </c>
      <c r="I707" s="115" t="s">
        <v>25</v>
      </c>
      <c r="N707" s="115" t="s">
        <v>30</v>
      </c>
      <c r="O707" s="125"/>
      <c r="P707" s="125">
        <f t="shared" si="198"/>
        <v>3</v>
      </c>
      <c r="Q707" s="130">
        <f t="shared" si="199"/>
        <v>1</v>
      </c>
      <c r="R707" s="125"/>
      <c r="S707" s="125">
        <f t="shared" si="200"/>
        <v>0</v>
      </c>
      <c r="T707" s="125">
        <f t="shared" si="201"/>
        <v>1</v>
      </c>
      <c r="U707" s="125">
        <f t="shared" si="202"/>
        <v>0</v>
      </c>
      <c r="V707" s="126">
        <f t="shared" si="203"/>
        <v>0</v>
      </c>
      <c r="W707" s="126">
        <f t="shared" si="204"/>
        <v>0</v>
      </c>
      <c r="X707" s="126">
        <f t="shared" si="205"/>
        <v>0</v>
      </c>
      <c r="Y707" s="126">
        <f t="shared" si="206"/>
        <v>0</v>
      </c>
      <c r="Z707" s="126">
        <f t="shared" si="207"/>
        <v>1</v>
      </c>
      <c r="AA707" s="126">
        <f t="shared" si="208"/>
        <v>0</v>
      </c>
      <c r="AB707" s="126">
        <f t="shared" si="209"/>
        <v>0</v>
      </c>
      <c r="AC707" s="126">
        <f t="shared" si="210"/>
        <v>0</v>
      </c>
      <c r="AD707" s="126">
        <f t="shared" si="211"/>
        <v>0</v>
      </c>
      <c r="AE707" s="126">
        <f t="shared" si="212"/>
        <v>1</v>
      </c>
      <c r="AF707" s="125"/>
      <c r="AG707" s="125"/>
      <c r="AH707" s="125">
        <f t="shared" si="213"/>
        <v>3</v>
      </c>
      <c r="AI707" s="125">
        <f t="shared" si="214"/>
        <v>3</v>
      </c>
      <c r="AJ707" s="125" t="str">
        <f t="shared" si="215"/>
        <v>Correct</v>
      </c>
      <c r="AK707" s="125"/>
      <c r="AL707" s="115" t="s">
        <v>83</v>
      </c>
      <c r="AM707" s="115">
        <v>77</v>
      </c>
      <c r="AN707" s="115" t="s">
        <v>181</v>
      </c>
      <c r="AO707" s="115" t="s">
        <v>237</v>
      </c>
      <c r="AP707" s="115" t="s">
        <v>97</v>
      </c>
      <c r="AQ707" s="115" t="s">
        <v>86</v>
      </c>
      <c r="AR707" s="115" t="s">
        <v>87</v>
      </c>
      <c r="AS707" s="115" t="s">
        <v>100</v>
      </c>
      <c r="AT707" s="115" t="s">
        <v>111</v>
      </c>
      <c r="AU707" s="115" t="s">
        <v>106</v>
      </c>
      <c r="AV707" s="115" t="s">
        <v>91</v>
      </c>
      <c r="AW707" s="115" t="s">
        <v>91</v>
      </c>
    </row>
    <row r="708" spans="1:49">
      <c r="A708" s="115">
        <v>7011093014</v>
      </c>
      <c r="I708" s="115" t="s">
        <v>25</v>
      </c>
      <c r="O708" s="125"/>
      <c r="P708" s="125">
        <f t="shared" si="198"/>
        <v>1</v>
      </c>
      <c r="Q708" s="130">
        <f t="shared" si="199"/>
        <v>3</v>
      </c>
      <c r="R708" s="125"/>
      <c r="S708" s="125">
        <f t="shared" si="200"/>
        <v>0</v>
      </c>
      <c r="T708" s="125">
        <f t="shared" si="201"/>
        <v>0</v>
      </c>
      <c r="U708" s="125">
        <f t="shared" si="202"/>
        <v>0</v>
      </c>
      <c r="V708" s="126">
        <f t="shared" si="203"/>
        <v>0</v>
      </c>
      <c r="W708" s="126">
        <f t="shared" si="204"/>
        <v>0</v>
      </c>
      <c r="X708" s="126">
        <f t="shared" si="205"/>
        <v>0</v>
      </c>
      <c r="Y708" s="126">
        <f t="shared" si="206"/>
        <v>0</v>
      </c>
      <c r="Z708" s="126">
        <f t="shared" si="207"/>
        <v>1</v>
      </c>
      <c r="AA708" s="126">
        <f t="shared" si="208"/>
        <v>0</v>
      </c>
      <c r="AB708" s="126">
        <f t="shared" si="209"/>
        <v>0</v>
      </c>
      <c r="AC708" s="126">
        <f t="shared" si="210"/>
        <v>0</v>
      </c>
      <c r="AD708" s="126">
        <f t="shared" si="211"/>
        <v>0</v>
      </c>
      <c r="AE708" s="126">
        <f t="shared" si="212"/>
        <v>0</v>
      </c>
      <c r="AF708" s="125"/>
      <c r="AG708" s="125"/>
      <c r="AH708" s="125">
        <f t="shared" si="213"/>
        <v>1</v>
      </c>
      <c r="AI708" s="125">
        <f t="shared" si="214"/>
        <v>1</v>
      </c>
      <c r="AJ708" s="125" t="str">
        <f t="shared" si="215"/>
        <v>Correct</v>
      </c>
      <c r="AK708" s="125"/>
      <c r="AL708" s="115" t="s">
        <v>83</v>
      </c>
      <c r="AM708" s="115">
        <v>43</v>
      </c>
      <c r="AN708" s="115" t="s">
        <v>84</v>
      </c>
      <c r="AO708" s="115" t="s">
        <v>135</v>
      </c>
      <c r="AP708" s="115" t="s">
        <v>92</v>
      </c>
      <c r="AQ708" s="115" t="s">
        <v>86</v>
      </c>
      <c r="AR708" s="115" t="s">
        <v>182</v>
      </c>
      <c r="AS708" s="115" t="s">
        <v>88</v>
      </c>
      <c r="AT708" s="115" t="s">
        <v>89</v>
      </c>
      <c r="AU708" s="115" t="s">
        <v>90</v>
      </c>
      <c r="AV708" s="115" t="s">
        <v>91</v>
      </c>
      <c r="AW708" s="115" t="s">
        <v>91</v>
      </c>
    </row>
    <row r="709" spans="1:49">
      <c r="A709" s="115">
        <v>7044847281</v>
      </c>
      <c r="I709" s="115" t="s">
        <v>25</v>
      </c>
      <c r="O709" s="125"/>
      <c r="P709" s="125">
        <f t="shared" si="198"/>
        <v>1</v>
      </c>
      <c r="Q709" s="130">
        <f t="shared" si="199"/>
        <v>3</v>
      </c>
      <c r="R709" s="125"/>
      <c r="S709" s="125">
        <f t="shared" si="200"/>
        <v>0</v>
      </c>
      <c r="T709" s="125">
        <f t="shared" si="201"/>
        <v>0</v>
      </c>
      <c r="U709" s="125">
        <f t="shared" si="202"/>
        <v>0</v>
      </c>
      <c r="V709" s="126">
        <f t="shared" si="203"/>
        <v>0</v>
      </c>
      <c r="W709" s="126">
        <f t="shared" si="204"/>
        <v>0</v>
      </c>
      <c r="X709" s="126">
        <f t="shared" si="205"/>
        <v>0</v>
      </c>
      <c r="Y709" s="126">
        <f t="shared" si="206"/>
        <v>0</v>
      </c>
      <c r="Z709" s="126">
        <f t="shared" si="207"/>
        <v>1</v>
      </c>
      <c r="AA709" s="126">
        <f t="shared" si="208"/>
        <v>0</v>
      </c>
      <c r="AB709" s="126">
        <f t="shared" si="209"/>
        <v>0</v>
      </c>
      <c r="AC709" s="126">
        <f t="shared" si="210"/>
        <v>0</v>
      </c>
      <c r="AD709" s="126">
        <f t="shared" si="211"/>
        <v>0</v>
      </c>
      <c r="AE709" s="126">
        <f t="shared" si="212"/>
        <v>0</v>
      </c>
      <c r="AF709" s="125"/>
      <c r="AG709" s="125"/>
      <c r="AH709" s="125">
        <f t="shared" si="213"/>
        <v>1</v>
      </c>
      <c r="AI709" s="125">
        <f t="shared" si="214"/>
        <v>1</v>
      </c>
      <c r="AJ709" s="125" t="str">
        <f t="shared" si="215"/>
        <v>Correct</v>
      </c>
      <c r="AK709" s="125"/>
      <c r="AL709" s="115" t="s">
        <v>83</v>
      </c>
      <c r="AM709" s="115">
        <v>68</v>
      </c>
      <c r="AN709" s="115" t="s">
        <v>181</v>
      </c>
      <c r="AO709" s="115" t="s">
        <v>190</v>
      </c>
      <c r="AP709" s="115" t="s">
        <v>85</v>
      </c>
      <c r="AQ709" s="115" t="s">
        <v>91</v>
      </c>
      <c r="AR709" s="115" t="s">
        <v>87</v>
      </c>
      <c r="AS709" s="115" t="s">
        <v>100</v>
      </c>
      <c r="AT709" s="115" t="s">
        <v>89</v>
      </c>
      <c r="AU709" s="115" t="s">
        <v>90</v>
      </c>
      <c r="AV709" s="115" t="s">
        <v>91</v>
      </c>
      <c r="AW709" s="115" t="s">
        <v>86</v>
      </c>
    </row>
    <row r="710" spans="1:49">
      <c r="A710" s="115">
        <v>7045768471</v>
      </c>
      <c r="D710" s="115" t="s">
        <v>20</v>
      </c>
      <c r="E710" s="115" t="s">
        <v>21</v>
      </c>
      <c r="M710" s="115" t="s">
        <v>29</v>
      </c>
      <c r="O710" s="125"/>
      <c r="P710" s="125">
        <f t="shared" si="198"/>
        <v>3</v>
      </c>
      <c r="Q710" s="130">
        <f t="shared" si="199"/>
        <v>1</v>
      </c>
      <c r="R710" s="125"/>
      <c r="S710" s="125">
        <f t="shared" si="200"/>
        <v>0</v>
      </c>
      <c r="T710" s="125">
        <f t="shared" si="201"/>
        <v>0</v>
      </c>
      <c r="U710" s="125">
        <f t="shared" si="202"/>
        <v>1</v>
      </c>
      <c r="V710" s="126">
        <f t="shared" si="203"/>
        <v>1</v>
      </c>
      <c r="W710" s="126">
        <f t="shared" si="204"/>
        <v>0</v>
      </c>
      <c r="X710" s="126">
        <f t="shared" si="205"/>
        <v>0</v>
      </c>
      <c r="Y710" s="126">
        <f t="shared" si="206"/>
        <v>0</v>
      </c>
      <c r="Z710" s="126">
        <f t="shared" si="207"/>
        <v>0</v>
      </c>
      <c r="AA710" s="126">
        <f t="shared" si="208"/>
        <v>0</v>
      </c>
      <c r="AB710" s="126">
        <f t="shared" si="209"/>
        <v>0</v>
      </c>
      <c r="AC710" s="126">
        <f t="shared" si="210"/>
        <v>0</v>
      </c>
      <c r="AD710" s="126">
        <f t="shared" si="211"/>
        <v>1</v>
      </c>
      <c r="AE710" s="126">
        <f t="shared" si="212"/>
        <v>0</v>
      </c>
      <c r="AF710" s="125"/>
      <c r="AG710" s="125"/>
      <c r="AH710" s="125">
        <f t="shared" si="213"/>
        <v>3</v>
      </c>
      <c r="AI710" s="125">
        <f t="shared" si="214"/>
        <v>3</v>
      </c>
      <c r="AJ710" s="125" t="str">
        <f t="shared" si="215"/>
        <v>Correct</v>
      </c>
      <c r="AK710" s="125"/>
      <c r="AL710" s="115" t="s">
        <v>83</v>
      </c>
      <c r="AM710" s="115">
        <v>83</v>
      </c>
      <c r="AN710" s="115" t="s">
        <v>181</v>
      </c>
      <c r="AO710" s="115" t="s">
        <v>487</v>
      </c>
      <c r="AP710" s="115" t="s">
        <v>85</v>
      </c>
      <c r="AQ710" s="115" t="s">
        <v>86</v>
      </c>
      <c r="AS710" s="115" t="s">
        <v>88</v>
      </c>
      <c r="AT710" s="115" t="s">
        <v>94</v>
      </c>
      <c r="AU710" s="115" t="s">
        <v>106</v>
      </c>
      <c r="AV710" s="115" t="s">
        <v>91</v>
      </c>
      <c r="AW710" s="115" t="s">
        <v>91</v>
      </c>
    </row>
    <row r="711" spans="1:49">
      <c r="A711" s="115">
        <v>5610015763</v>
      </c>
      <c r="C711" s="115" t="s">
        <v>19</v>
      </c>
      <c r="E711" s="115" t="s">
        <v>21</v>
      </c>
      <c r="M711" s="115" t="s">
        <v>29</v>
      </c>
      <c r="O711" s="125"/>
      <c r="P711" s="125">
        <f t="shared" si="198"/>
        <v>3</v>
      </c>
      <c r="Q711" s="130">
        <f t="shared" si="199"/>
        <v>1</v>
      </c>
      <c r="R711" s="125"/>
      <c r="S711" s="125">
        <f t="shared" si="200"/>
        <v>0</v>
      </c>
      <c r="T711" s="125">
        <f t="shared" si="201"/>
        <v>1</v>
      </c>
      <c r="U711" s="125">
        <f t="shared" si="202"/>
        <v>0</v>
      </c>
      <c r="V711" s="126">
        <f t="shared" si="203"/>
        <v>1</v>
      </c>
      <c r="W711" s="126">
        <f t="shared" si="204"/>
        <v>0</v>
      </c>
      <c r="X711" s="126">
        <f t="shared" si="205"/>
        <v>0</v>
      </c>
      <c r="Y711" s="126">
        <f t="shared" si="206"/>
        <v>0</v>
      </c>
      <c r="Z711" s="126">
        <f t="shared" si="207"/>
        <v>0</v>
      </c>
      <c r="AA711" s="126">
        <f t="shared" si="208"/>
        <v>0</v>
      </c>
      <c r="AB711" s="126">
        <f t="shared" si="209"/>
        <v>0</v>
      </c>
      <c r="AC711" s="126">
        <f t="shared" si="210"/>
        <v>0</v>
      </c>
      <c r="AD711" s="126">
        <f t="shared" si="211"/>
        <v>1</v>
      </c>
      <c r="AE711" s="126">
        <f t="shared" si="212"/>
        <v>0</v>
      </c>
      <c r="AF711" s="125"/>
      <c r="AG711" s="125"/>
      <c r="AH711" s="125">
        <f t="shared" si="213"/>
        <v>3</v>
      </c>
      <c r="AI711" s="125">
        <f t="shared" si="214"/>
        <v>3</v>
      </c>
      <c r="AJ711" s="125" t="str">
        <f t="shared" si="215"/>
        <v>Correct</v>
      </c>
      <c r="AK711" s="125"/>
      <c r="AL711" s="115" t="s">
        <v>83</v>
      </c>
      <c r="AM711" s="115">
        <v>38</v>
      </c>
      <c r="AN711" s="115" t="s">
        <v>181</v>
      </c>
      <c r="AO711" s="115" t="s">
        <v>193</v>
      </c>
      <c r="AP711" s="115" t="s">
        <v>85</v>
      </c>
      <c r="AQ711" s="115" t="s">
        <v>86</v>
      </c>
      <c r="AR711" s="115" t="s">
        <v>87</v>
      </c>
      <c r="AS711" s="115" t="s">
        <v>100</v>
      </c>
      <c r="AT711" s="115" t="s">
        <v>111</v>
      </c>
      <c r="AU711" s="115" t="s">
        <v>90</v>
      </c>
      <c r="AV711" s="115" t="s">
        <v>91</v>
      </c>
      <c r="AW711" s="115" t="s">
        <v>91</v>
      </c>
    </row>
    <row r="712" spans="1:49">
      <c r="A712" s="115">
        <v>7045757487</v>
      </c>
      <c r="C712" s="115" t="s">
        <v>19</v>
      </c>
      <c r="E712" s="115" t="s">
        <v>21</v>
      </c>
      <c r="O712" s="125"/>
      <c r="P712" s="125">
        <f t="shared" si="198"/>
        <v>2</v>
      </c>
      <c r="Q712" s="130">
        <f t="shared" si="199"/>
        <v>1.5</v>
      </c>
      <c r="R712" s="125"/>
      <c r="S712" s="125">
        <f t="shared" si="200"/>
        <v>0</v>
      </c>
      <c r="T712" s="125">
        <f t="shared" si="201"/>
        <v>1</v>
      </c>
      <c r="U712" s="125">
        <f t="shared" si="202"/>
        <v>0</v>
      </c>
      <c r="V712" s="126">
        <f t="shared" si="203"/>
        <v>1</v>
      </c>
      <c r="W712" s="126">
        <f t="shared" si="204"/>
        <v>0</v>
      </c>
      <c r="X712" s="126">
        <f t="shared" si="205"/>
        <v>0</v>
      </c>
      <c r="Y712" s="126">
        <f t="shared" si="206"/>
        <v>0</v>
      </c>
      <c r="Z712" s="126">
        <f t="shared" si="207"/>
        <v>0</v>
      </c>
      <c r="AA712" s="126">
        <f t="shared" si="208"/>
        <v>0</v>
      </c>
      <c r="AB712" s="126">
        <f t="shared" si="209"/>
        <v>0</v>
      </c>
      <c r="AC712" s="126">
        <f t="shared" si="210"/>
        <v>0</v>
      </c>
      <c r="AD712" s="126">
        <f t="shared" si="211"/>
        <v>0</v>
      </c>
      <c r="AE712" s="126">
        <f t="shared" si="212"/>
        <v>0</v>
      </c>
      <c r="AF712" s="125"/>
      <c r="AG712" s="125"/>
      <c r="AH712" s="125">
        <f t="shared" si="213"/>
        <v>2</v>
      </c>
      <c r="AI712" s="125">
        <f t="shared" si="214"/>
        <v>2</v>
      </c>
      <c r="AJ712" s="125" t="str">
        <f t="shared" si="215"/>
        <v>Correct</v>
      </c>
      <c r="AK712" s="125"/>
      <c r="AL712" s="115" t="s">
        <v>99</v>
      </c>
      <c r="AM712" s="115">
        <v>86</v>
      </c>
      <c r="AN712" s="115" t="s">
        <v>181</v>
      </c>
      <c r="AO712" s="115" t="s">
        <v>208</v>
      </c>
      <c r="AP712" s="115" t="s">
        <v>85</v>
      </c>
      <c r="AQ712" s="115" t="s">
        <v>86</v>
      </c>
      <c r="AR712" s="115" t="s">
        <v>87</v>
      </c>
      <c r="AT712" s="115" t="s">
        <v>94</v>
      </c>
      <c r="AU712" s="115" t="s">
        <v>106</v>
      </c>
      <c r="AV712" s="115" t="s">
        <v>91</v>
      </c>
      <c r="AW712" s="115" t="s">
        <v>86</v>
      </c>
    </row>
    <row r="713" spans="1:49">
      <c r="A713" s="115">
        <v>7011314803</v>
      </c>
      <c r="E713" s="115" t="s">
        <v>21</v>
      </c>
      <c r="O713" s="125"/>
      <c r="P713" s="125">
        <f t="shared" si="198"/>
        <v>1</v>
      </c>
      <c r="Q713" s="130">
        <f t="shared" si="199"/>
        <v>3</v>
      </c>
      <c r="R713" s="125"/>
      <c r="S713" s="125">
        <f t="shared" si="200"/>
        <v>0</v>
      </c>
      <c r="T713" s="125">
        <f t="shared" si="201"/>
        <v>0</v>
      </c>
      <c r="U713" s="125">
        <f t="shared" si="202"/>
        <v>0</v>
      </c>
      <c r="V713" s="126">
        <f t="shared" si="203"/>
        <v>1</v>
      </c>
      <c r="W713" s="126">
        <f t="shared" si="204"/>
        <v>0</v>
      </c>
      <c r="X713" s="126">
        <f t="shared" si="205"/>
        <v>0</v>
      </c>
      <c r="Y713" s="126">
        <f t="shared" si="206"/>
        <v>0</v>
      </c>
      <c r="Z713" s="126">
        <f t="shared" si="207"/>
        <v>0</v>
      </c>
      <c r="AA713" s="126">
        <f t="shared" si="208"/>
        <v>0</v>
      </c>
      <c r="AB713" s="126">
        <f t="shared" si="209"/>
        <v>0</v>
      </c>
      <c r="AC713" s="126">
        <f t="shared" si="210"/>
        <v>0</v>
      </c>
      <c r="AD713" s="126">
        <f t="shared" si="211"/>
        <v>0</v>
      </c>
      <c r="AE713" s="126">
        <f t="shared" si="212"/>
        <v>0</v>
      </c>
      <c r="AF713" s="125"/>
      <c r="AG713" s="125"/>
      <c r="AH713" s="125">
        <f t="shared" si="213"/>
        <v>1</v>
      </c>
      <c r="AI713" s="125">
        <f t="shared" si="214"/>
        <v>1</v>
      </c>
      <c r="AJ713" s="125" t="str">
        <f t="shared" si="215"/>
        <v>Correct</v>
      </c>
      <c r="AK713" s="125"/>
      <c r="AL713" s="115" t="s">
        <v>83</v>
      </c>
      <c r="AM713" s="115">
        <v>74</v>
      </c>
      <c r="AN713" s="115" t="s">
        <v>84</v>
      </c>
      <c r="AO713" s="115" t="s">
        <v>133</v>
      </c>
      <c r="AP713" s="115" t="s">
        <v>97</v>
      </c>
      <c r="AQ713" s="115" t="s">
        <v>86</v>
      </c>
      <c r="AR713" s="115" t="s">
        <v>87</v>
      </c>
      <c r="AT713" s="115" t="s">
        <v>89</v>
      </c>
      <c r="AU713" s="115" t="s">
        <v>106</v>
      </c>
      <c r="AV713" s="115" t="s">
        <v>91</v>
      </c>
      <c r="AW713" s="115" t="s">
        <v>91</v>
      </c>
    </row>
    <row r="714" spans="1:49">
      <c r="A714" s="115">
        <v>6987666017</v>
      </c>
      <c r="C714" s="115" t="s">
        <v>19</v>
      </c>
      <c r="D714" s="115" t="s">
        <v>20</v>
      </c>
      <c r="O714" s="125"/>
      <c r="P714" s="125">
        <f t="shared" si="198"/>
        <v>2</v>
      </c>
      <c r="Q714" s="130">
        <f t="shared" si="199"/>
        <v>1.5</v>
      </c>
      <c r="R714" s="125"/>
      <c r="S714" s="125">
        <f t="shared" si="200"/>
        <v>0</v>
      </c>
      <c r="T714" s="125">
        <f t="shared" si="201"/>
        <v>1</v>
      </c>
      <c r="U714" s="125">
        <f t="shared" si="202"/>
        <v>1</v>
      </c>
      <c r="V714" s="126">
        <f t="shared" si="203"/>
        <v>0</v>
      </c>
      <c r="W714" s="126">
        <f t="shared" si="204"/>
        <v>0</v>
      </c>
      <c r="X714" s="126">
        <f t="shared" si="205"/>
        <v>0</v>
      </c>
      <c r="Y714" s="126">
        <f t="shared" si="206"/>
        <v>0</v>
      </c>
      <c r="Z714" s="126">
        <f t="shared" si="207"/>
        <v>0</v>
      </c>
      <c r="AA714" s="126">
        <f t="shared" si="208"/>
        <v>0</v>
      </c>
      <c r="AB714" s="126">
        <f t="shared" si="209"/>
        <v>0</v>
      </c>
      <c r="AC714" s="126">
        <f t="shared" si="210"/>
        <v>0</v>
      </c>
      <c r="AD714" s="126">
        <f t="shared" si="211"/>
        <v>0</v>
      </c>
      <c r="AE714" s="126">
        <f t="shared" si="212"/>
        <v>0</v>
      </c>
      <c r="AF714" s="125"/>
      <c r="AG714" s="125"/>
      <c r="AH714" s="125">
        <f t="shared" si="213"/>
        <v>2</v>
      </c>
      <c r="AI714" s="125">
        <f t="shared" si="214"/>
        <v>2</v>
      </c>
      <c r="AJ714" s="125" t="str">
        <f t="shared" si="215"/>
        <v>Correct</v>
      </c>
      <c r="AK714" s="125"/>
      <c r="AL714" s="115" t="s">
        <v>99</v>
      </c>
      <c r="AM714" s="115">
        <v>57</v>
      </c>
      <c r="AN714" s="115" t="s">
        <v>181</v>
      </c>
      <c r="AO714" s="115" t="s">
        <v>234</v>
      </c>
      <c r="AP714" s="115" t="s">
        <v>85</v>
      </c>
      <c r="AQ714" s="115" t="s">
        <v>86</v>
      </c>
      <c r="AR714" s="115" t="s">
        <v>87</v>
      </c>
      <c r="AS714" s="115" t="s">
        <v>88</v>
      </c>
      <c r="AT714" s="115" t="s">
        <v>94</v>
      </c>
      <c r="AU714" s="115" t="s">
        <v>90</v>
      </c>
      <c r="AV714" s="115" t="s">
        <v>91</v>
      </c>
      <c r="AW714" s="115" t="s">
        <v>91</v>
      </c>
    </row>
    <row r="715" spans="1:49">
      <c r="A715" s="115">
        <v>7011538167</v>
      </c>
      <c r="C715" s="115" t="s">
        <v>19</v>
      </c>
      <c r="D715" s="115" t="s">
        <v>20</v>
      </c>
      <c r="O715" s="125"/>
      <c r="P715" s="125">
        <f t="shared" si="198"/>
        <v>2</v>
      </c>
      <c r="Q715" s="130">
        <f t="shared" si="199"/>
        <v>1.5</v>
      </c>
      <c r="R715" s="125"/>
      <c r="S715" s="125">
        <f t="shared" si="200"/>
        <v>0</v>
      </c>
      <c r="T715" s="125">
        <f t="shared" si="201"/>
        <v>1</v>
      </c>
      <c r="U715" s="125">
        <f t="shared" si="202"/>
        <v>1</v>
      </c>
      <c r="V715" s="126">
        <f t="shared" si="203"/>
        <v>0</v>
      </c>
      <c r="W715" s="126">
        <f t="shared" si="204"/>
        <v>0</v>
      </c>
      <c r="X715" s="126">
        <f t="shared" si="205"/>
        <v>0</v>
      </c>
      <c r="Y715" s="126">
        <f t="shared" si="206"/>
        <v>0</v>
      </c>
      <c r="Z715" s="126">
        <f t="shared" si="207"/>
        <v>0</v>
      </c>
      <c r="AA715" s="126">
        <f t="shared" si="208"/>
        <v>0</v>
      </c>
      <c r="AB715" s="126">
        <f t="shared" si="209"/>
        <v>0</v>
      </c>
      <c r="AC715" s="126">
        <f t="shared" si="210"/>
        <v>0</v>
      </c>
      <c r="AD715" s="126">
        <f t="shared" si="211"/>
        <v>0</v>
      </c>
      <c r="AE715" s="126">
        <f t="shared" si="212"/>
        <v>0</v>
      </c>
      <c r="AF715" s="125"/>
      <c r="AG715" s="125"/>
      <c r="AH715" s="125">
        <f t="shared" si="213"/>
        <v>2</v>
      </c>
      <c r="AI715" s="125">
        <f t="shared" si="214"/>
        <v>2</v>
      </c>
      <c r="AJ715" s="125" t="str">
        <f t="shared" si="215"/>
        <v>Correct</v>
      </c>
      <c r="AK715" s="125"/>
      <c r="AL715" s="115" t="s">
        <v>83</v>
      </c>
      <c r="AM715" s="115">
        <v>76</v>
      </c>
      <c r="AN715" s="115" t="s">
        <v>432</v>
      </c>
      <c r="AP715" s="115" t="s">
        <v>85</v>
      </c>
      <c r="AR715" s="115" t="s">
        <v>87</v>
      </c>
      <c r="AT715" s="115" t="s">
        <v>89</v>
      </c>
      <c r="AU715" s="115" t="s">
        <v>106</v>
      </c>
      <c r="AV715" s="115" t="s">
        <v>91</v>
      </c>
      <c r="AW715" s="115" t="s">
        <v>91</v>
      </c>
    </row>
    <row r="716" spans="1:49">
      <c r="A716" s="115">
        <v>7007913889</v>
      </c>
      <c r="D716" s="115" t="s">
        <v>20</v>
      </c>
      <c r="O716" s="125"/>
      <c r="P716" s="125">
        <f t="shared" si="198"/>
        <v>1</v>
      </c>
      <c r="Q716" s="130">
        <f t="shared" si="199"/>
        <v>3</v>
      </c>
      <c r="R716" s="125"/>
      <c r="S716" s="125">
        <f t="shared" si="200"/>
        <v>0</v>
      </c>
      <c r="T716" s="125">
        <f t="shared" si="201"/>
        <v>0</v>
      </c>
      <c r="U716" s="125">
        <f t="shared" si="202"/>
        <v>1</v>
      </c>
      <c r="V716" s="126">
        <f t="shared" si="203"/>
        <v>0</v>
      </c>
      <c r="W716" s="126">
        <f t="shared" si="204"/>
        <v>0</v>
      </c>
      <c r="X716" s="126">
        <f t="shared" si="205"/>
        <v>0</v>
      </c>
      <c r="Y716" s="126">
        <f t="shared" si="206"/>
        <v>0</v>
      </c>
      <c r="Z716" s="126">
        <f t="shared" si="207"/>
        <v>0</v>
      </c>
      <c r="AA716" s="126">
        <f t="shared" si="208"/>
        <v>0</v>
      </c>
      <c r="AB716" s="126">
        <f t="shared" si="209"/>
        <v>0</v>
      </c>
      <c r="AC716" s="126">
        <f t="shared" si="210"/>
        <v>0</v>
      </c>
      <c r="AD716" s="126">
        <f t="shared" si="211"/>
        <v>0</v>
      </c>
      <c r="AE716" s="126">
        <f t="shared" si="212"/>
        <v>0</v>
      </c>
      <c r="AF716" s="125"/>
      <c r="AG716" s="125"/>
      <c r="AH716" s="125">
        <f t="shared" si="213"/>
        <v>1</v>
      </c>
      <c r="AI716" s="125">
        <f t="shared" si="214"/>
        <v>1</v>
      </c>
      <c r="AJ716" s="125" t="str">
        <f t="shared" si="215"/>
        <v>Correct</v>
      </c>
      <c r="AK716" s="125"/>
      <c r="AL716" s="115" t="s">
        <v>99</v>
      </c>
      <c r="AM716" s="115">
        <v>70</v>
      </c>
      <c r="AN716" s="115" t="s">
        <v>84</v>
      </c>
      <c r="AO716" s="115" t="s">
        <v>160</v>
      </c>
      <c r="AP716" s="115" t="s">
        <v>110</v>
      </c>
      <c r="AQ716" s="115" t="s">
        <v>86</v>
      </c>
      <c r="AR716" s="115" t="s">
        <v>87</v>
      </c>
      <c r="AS716" s="115" t="s">
        <v>93</v>
      </c>
      <c r="AT716" s="115" t="s">
        <v>102</v>
      </c>
      <c r="AU716" s="115" t="s">
        <v>106</v>
      </c>
      <c r="AV716" s="115" t="s">
        <v>91</v>
      </c>
      <c r="AW716" s="115" t="s">
        <v>86</v>
      </c>
    </row>
    <row r="717" spans="1:49">
      <c r="A717" s="115">
        <v>7045788871</v>
      </c>
      <c r="B717" s="115" t="s">
        <v>18</v>
      </c>
      <c r="D717" s="115" t="s">
        <v>20</v>
      </c>
      <c r="O717" s="125"/>
      <c r="P717" s="125">
        <f t="shared" si="198"/>
        <v>2</v>
      </c>
      <c r="Q717" s="130">
        <f t="shared" si="199"/>
        <v>1.5</v>
      </c>
      <c r="R717" s="125"/>
      <c r="S717" s="125">
        <f t="shared" si="200"/>
        <v>1</v>
      </c>
      <c r="T717" s="125">
        <f t="shared" si="201"/>
        <v>0</v>
      </c>
      <c r="U717" s="125">
        <f t="shared" si="202"/>
        <v>1</v>
      </c>
      <c r="V717" s="126">
        <f t="shared" si="203"/>
        <v>0</v>
      </c>
      <c r="W717" s="126">
        <f t="shared" si="204"/>
        <v>0</v>
      </c>
      <c r="X717" s="126">
        <f t="shared" si="205"/>
        <v>0</v>
      </c>
      <c r="Y717" s="126">
        <f t="shared" si="206"/>
        <v>0</v>
      </c>
      <c r="Z717" s="126">
        <f t="shared" si="207"/>
        <v>0</v>
      </c>
      <c r="AA717" s="126">
        <f t="shared" si="208"/>
        <v>0</v>
      </c>
      <c r="AB717" s="126">
        <f t="shared" si="209"/>
        <v>0</v>
      </c>
      <c r="AC717" s="126">
        <f t="shared" si="210"/>
        <v>0</v>
      </c>
      <c r="AD717" s="126">
        <f t="shared" si="211"/>
        <v>0</v>
      </c>
      <c r="AE717" s="126">
        <f t="shared" si="212"/>
        <v>0</v>
      </c>
      <c r="AF717" s="125"/>
      <c r="AG717" s="125"/>
      <c r="AH717" s="125">
        <f t="shared" si="213"/>
        <v>2</v>
      </c>
      <c r="AI717" s="125">
        <f t="shared" si="214"/>
        <v>2</v>
      </c>
      <c r="AJ717" s="125" t="str">
        <f t="shared" si="215"/>
        <v>Correct</v>
      </c>
      <c r="AK717" s="125"/>
      <c r="AL717" s="115" t="s">
        <v>99</v>
      </c>
      <c r="AM717" s="115">
        <v>68</v>
      </c>
      <c r="AN717" s="115" t="s">
        <v>181</v>
      </c>
      <c r="AO717" s="115" t="s">
        <v>190</v>
      </c>
      <c r="AP717" s="115" t="s">
        <v>85</v>
      </c>
      <c r="AQ717" s="115" t="s">
        <v>86</v>
      </c>
      <c r="AR717" s="115" t="s">
        <v>87</v>
      </c>
      <c r="AS717" s="115" t="s">
        <v>101</v>
      </c>
      <c r="AT717" s="115" t="s">
        <v>89</v>
      </c>
      <c r="AU717" s="115" t="s">
        <v>90</v>
      </c>
      <c r="AV717" s="115" t="s">
        <v>91</v>
      </c>
      <c r="AW717" s="115" t="s">
        <v>91</v>
      </c>
    </row>
    <row r="718" spans="1:49">
      <c r="A718" s="115">
        <v>6985138151</v>
      </c>
      <c r="B718" s="115" t="s">
        <v>18</v>
      </c>
      <c r="D718" s="115" t="s">
        <v>20</v>
      </c>
      <c r="N718" s="115" t="s">
        <v>30</v>
      </c>
      <c r="O718" s="125"/>
      <c r="P718" s="125">
        <f t="shared" si="198"/>
        <v>3</v>
      </c>
      <c r="Q718" s="130">
        <f t="shared" si="199"/>
        <v>1</v>
      </c>
      <c r="R718" s="125"/>
      <c r="S718" s="125">
        <f t="shared" si="200"/>
        <v>1</v>
      </c>
      <c r="T718" s="125">
        <f t="shared" si="201"/>
        <v>0</v>
      </c>
      <c r="U718" s="125">
        <f t="shared" si="202"/>
        <v>1</v>
      </c>
      <c r="V718" s="126">
        <f t="shared" si="203"/>
        <v>0</v>
      </c>
      <c r="W718" s="126">
        <f t="shared" si="204"/>
        <v>0</v>
      </c>
      <c r="X718" s="126">
        <f t="shared" si="205"/>
        <v>0</v>
      </c>
      <c r="Y718" s="126">
        <f t="shared" si="206"/>
        <v>0</v>
      </c>
      <c r="Z718" s="126">
        <f t="shared" si="207"/>
        <v>0</v>
      </c>
      <c r="AA718" s="126">
        <f t="shared" si="208"/>
        <v>0</v>
      </c>
      <c r="AB718" s="126">
        <f t="shared" si="209"/>
        <v>0</v>
      </c>
      <c r="AC718" s="126">
        <f t="shared" si="210"/>
        <v>0</v>
      </c>
      <c r="AD718" s="126">
        <f t="shared" si="211"/>
        <v>0</v>
      </c>
      <c r="AE718" s="126">
        <f t="shared" si="212"/>
        <v>1</v>
      </c>
      <c r="AF718" s="125"/>
      <c r="AG718" s="125"/>
      <c r="AH718" s="125">
        <f t="shared" si="213"/>
        <v>3</v>
      </c>
      <c r="AI718" s="125">
        <f t="shared" si="214"/>
        <v>3</v>
      </c>
      <c r="AJ718" s="125" t="str">
        <f t="shared" si="215"/>
        <v>Correct</v>
      </c>
      <c r="AK718" s="125"/>
      <c r="AL718" s="115" t="s">
        <v>83</v>
      </c>
      <c r="AM718" s="115">
        <v>67</v>
      </c>
      <c r="AN718" s="115" t="s">
        <v>181</v>
      </c>
      <c r="AP718" s="115" t="s">
        <v>85</v>
      </c>
      <c r="AQ718" s="115" t="s">
        <v>86</v>
      </c>
      <c r="AR718" s="115" t="s">
        <v>87</v>
      </c>
      <c r="AS718" s="115" t="s">
        <v>93</v>
      </c>
      <c r="AT718" s="115" t="s">
        <v>102</v>
      </c>
      <c r="AU718" s="115" t="s">
        <v>106</v>
      </c>
      <c r="AV718" s="115" t="s">
        <v>91</v>
      </c>
      <c r="AW718" s="115" t="s">
        <v>86</v>
      </c>
    </row>
    <row r="719" spans="1:49">
      <c r="A719" s="115">
        <v>7044853121</v>
      </c>
      <c r="D719" s="115" t="s">
        <v>20</v>
      </c>
      <c r="O719" s="125"/>
      <c r="P719" s="125">
        <f t="shared" si="198"/>
        <v>1</v>
      </c>
      <c r="Q719" s="130">
        <f t="shared" si="199"/>
        <v>3</v>
      </c>
      <c r="R719" s="125"/>
      <c r="S719" s="125">
        <f t="shared" si="200"/>
        <v>0</v>
      </c>
      <c r="T719" s="125">
        <f t="shared" si="201"/>
        <v>0</v>
      </c>
      <c r="U719" s="125">
        <f t="shared" si="202"/>
        <v>1</v>
      </c>
      <c r="V719" s="126">
        <f t="shared" si="203"/>
        <v>0</v>
      </c>
      <c r="W719" s="126">
        <f t="shared" si="204"/>
        <v>0</v>
      </c>
      <c r="X719" s="126">
        <f t="shared" si="205"/>
        <v>0</v>
      </c>
      <c r="Y719" s="126">
        <f t="shared" si="206"/>
        <v>0</v>
      </c>
      <c r="Z719" s="126">
        <f t="shared" si="207"/>
        <v>0</v>
      </c>
      <c r="AA719" s="126">
        <f t="shared" si="208"/>
        <v>0</v>
      </c>
      <c r="AB719" s="126">
        <f t="shared" si="209"/>
        <v>0</v>
      </c>
      <c r="AC719" s="126">
        <f t="shared" si="210"/>
        <v>0</v>
      </c>
      <c r="AD719" s="126">
        <f t="shared" si="211"/>
        <v>0</v>
      </c>
      <c r="AE719" s="126">
        <f t="shared" si="212"/>
        <v>0</v>
      </c>
      <c r="AF719" s="125"/>
      <c r="AG719" s="125"/>
      <c r="AH719" s="125">
        <f t="shared" si="213"/>
        <v>1</v>
      </c>
      <c r="AI719" s="125">
        <f t="shared" si="214"/>
        <v>1</v>
      </c>
      <c r="AJ719" s="125" t="str">
        <f t="shared" si="215"/>
        <v>Correct</v>
      </c>
      <c r="AK719" s="125"/>
      <c r="AL719" s="115" t="s">
        <v>83</v>
      </c>
      <c r="AM719" s="115">
        <v>59</v>
      </c>
      <c r="AN719" s="115" t="s">
        <v>84</v>
      </c>
      <c r="AO719" s="115" t="s">
        <v>152</v>
      </c>
      <c r="AP719" s="115" t="s">
        <v>85</v>
      </c>
      <c r="AR719" s="115" t="s">
        <v>87</v>
      </c>
      <c r="AS719" s="115" t="s">
        <v>100</v>
      </c>
      <c r="AT719" s="115" t="s">
        <v>102</v>
      </c>
      <c r="AU719" s="115" t="s">
        <v>90</v>
      </c>
      <c r="AV719" s="115" t="s">
        <v>91</v>
      </c>
      <c r="AW719" s="115" t="s">
        <v>91</v>
      </c>
    </row>
    <row r="720" spans="1:49">
      <c r="A720" s="115">
        <v>7011092167</v>
      </c>
      <c r="D720" s="115" t="s">
        <v>20</v>
      </c>
      <c r="O720" s="125"/>
      <c r="P720" s="125">
        <f t="shared" si="198"/>
        <v>1</v>
      </c>
      <c r="Q720" s="130">
        <f t="shared" si="199"/>
        <v>3</v>
      </c>
      <c r="R720" s="125"/>
      <c r="S720" s="125">
        <f t="shared" si="200"/>
        <v>0</v>
      </c>
      <c r="T720" s="125">
        <f t="shared" si="201"/>
        <v>0</v>
      </c>
      <c r="U720" s="125">
        <f t="shared" si="202"/>
        <v>1</v>
      </c>
      <c r="V720" s="126">
        <f t="shared" si="203"/>
        <v>0</v>
      </c>
      <c r="W720" s="126">
        <f t="shared" si="204"/>
        <v>0</v>
      </c>
      <c r="X720" s="126">
        <f t="shared" si="205"/>
        <v>0</v>
      </c>
      <c r="Y720" s="126">
        <f t="shared" si="206"/>
        <v>0</v>
      </c>
      <c r="Z720" s="126">
        <f t="shared" si="207"/>
        <v>0</v>
      </c>
      <c r="AA720" s="126">
        <f t="shared" si="208"/>
        <v>0</v>
      </c>
      <c r="AB720" s="126">
        <f t="shared" si="209"/>
        <v>0</v>
      </c>
      <c r="AC720" s="126">
        <f t="shared" si="210"/>
        <v>0</v>
      </c>
      <c r="AD720" s="126">
        <f t="shared" si="211"/>
        <v>0</v>
      </c>
      <c r="AE720" s="126">
        <f t="shared" si="212"/>
        <v>0</v>
      </c>
      <c r="AF720" s="125"/>
      <c r="AG720" s="125"/>
      <c r="AH720" s="125">
        <f t="shared" si="213"/>
        <v>1</v>
      </c>
      <c r="AI720" s="125">
        <f t="shared" si="214"/>
        <v>1</v>
      </c>
      <c r="AJ720" s="125" t="str">
        <f t="shared" si="215"/>
        <v>Correct</v>
      </c>
      <c r="AK720" s="125"/>
      <c r="AL720" s="115" t="s">
        <v>83</v>
      </c>
      <c r="AM720" s="115">
        <v>60</v>
      </c>
      <c r="AN720" s="115" t="s">
        <v>181</v>
      </c>
      <c r="AO720" s="115" t="s">
        <v>190</v>
      </c>
      <c r="AP720" s="115" t="s">
        <v>85</v>
      </c>
      <c r="AQ720" s="115" t="s">
        <v>86</v>
      </c>
      <c r="AR720" s="115" t="s">
        <v>87</v>
      </c>
      <c r="AS720" s="115" t="s">
        <v>88</v>
      </c>
      <c r="AT720" s="115" t="s">
        <v>89</v>
      </c>
      <c r="AU720" s="115" t="s">
        <v>90</v>
      </c>
      <c r="AV720" s="115" t="s">
        <v>91</v>
      </c>
      <c r="AW720" s="115" t="s">
        <v>91</v>
      </c>
    </row>
    <row r="721" spans="1:49">
      <c r="A721" s="115">
        <v>7008108350</v>
      </c>
      <c r="C721" s="115" t="s">
        <v>19</v>
      </c>
      <c r="M721" s="115" t="s">
        <v>29</v>
      </c>
      <c r="O721" s="125"/>
      <c r="P721" s="125">
        <f t="shared" si="198"/>
        <v>2</v>
      </c>
      <c r="Q721" s="130">
        <f t="shared" si="199"/>
        <v>1.5</v>
      </c>
      <c r="R721" s="125"/>
      <c r="S721" s="125">
        <f t="shared" si="200"/>
        <v>0</v>
      </c>
      <c r="T721" s="125">
        <f t="shared" si="201"/>
        <v>1</v>
      </c>
      <c r="U721" s="125">
        <f t="shared" si="202"/>
        <v>0</v>
      </c>
      <c r="V721" s="126">
        <f t="shared" si="203"/>
        <v>0</v>
      </c>
      <c r="W721" s="126">
        <f t="shared" si="204"/>
        <v>0</v>
      </c>
      <c r="X721" s="126">
        <f t="shared" si="205"/>
        <v>0</v>
      </c>
      <c r="Y721" s="126">
        <f t="shared" si="206"/>
        <v>0</v>
      </c>
      <c r="Z721" s="126">
        <f t="shared" si="207"/>
        <v>0</v>
      </c>
      <c r="AA721" s="126">
        <f t="shared" si="208"/>
        <v>0</v>
      </c>
      <c r="AB721" s="126">
        <f t="shared" si="209"/>
        <v>0</v>
      </c>
      <c r="AC721" s="126">
        <f t="shared" si="210"/>
        <v>0</v>
      </c>
      <c r="AD721" s="126">
        <f t="shared" si="211"/>
        <v>1</v>
      </c>
      <c r="AE721" s="126">
        <f t="shared" si="212"/>
        <v>0</v>
      </c>
      <c r="AF721" s="125"/>
      <c r="AG721" s="125"/>
      <c r="AH721" s="125">
        <f t="shared" si="213"/>
        <v>2</v>
      </c>
      <c r="AI721" s="125">
        <f t="shared" si="214"/>
        <v>2</v>
      </c>
      <c r="AJ721" s="125" t="str">
        <f t="shared" si="215"/>
        <v>Correct</v>
      </c>
      <c r="AK721" s="125"/>
      <c r="AL721" s="115" t="s">
        <v>83</v>
      </c>
      <c r="AM721" s="115">
        <v>73</v>
      </c>
      <c r="AN721" s="115" t="s">
        <v>181</v>
      </c>
      <c r="AO721" s="115" t="s">
        <v>440</v>
      </c>
      <c r="AP721" s="115" t="s">
        <v>85</v>
      </c>
      <c r="AQ721" s="115" t="s">
        <v>86</v>
      </c>
      <c r="AR721" s="115" t="s">
        <v>87</v>
      </c>
      <c r="AS721" s="115" t="s">
        <v>93</v>
      </c>
      <c r="AT721" s="115" t="s">
        <v>102</v>
      </c>
      <c r="AU721" s="115" t="s">
        <v>106</v>
      </c>
      <c r="AV721" s="115" t="s">
        <v>91</v>
      </c>
      <c r="AW721" s="115" t="s">
        <v>91</v>
      </c>
    </row>
    <row r="722" spans="1:49">
      <c r="A722" s="115">
        <v>7020357798</v>
      </c>
      <c r="L722" s="115" t="s">
        <v>28</v>
      </c>
      <c r="O722" s="125"/>
      <c r="P722" s="125">
        <f t="shared" si="198"/>
        <v>1</v>
      </c>
      <c r="Q722" s="130">
        <f t="shared" si="199"/>
        <v>3</v>
      </c>
      <c r="R722" s="125"/>
      <c r="S722" s="125">
        <f t="shared" si="200"/>
        <v>0</v>
      </c>
      <c r="T722" s="125">
        <f t="shared" si="201"/>
        <v>0</v>
      </c>
      <c r="U722" s="125">
        <f t="shared" si="202"/>
        <v>0</v>
      </c>
      <c r="V722" s="126">
        <f t="shared" si="203"/>
        <v>0</v>
      </c>
      <c r="W722" s="126">
        <f t="shared" si="204"/>
        <v>0</v>
      </c>
      <c r="X722" s="126">
        <f t="shared" si="205"/>
        <v>0</v>
      </c>
      <c r="Y722" s="126">
        <f t="shared" si="206"/>
        <v>0</v>
      </c>
      <c r="Z722" s="126">
        <f t="shared" si="207"/>
        <v>0</v>
      </c>
      <c r="AA722" s="126">
        <f t="shared" si="208"/>
        <v>0</v>
      </c>
      <c r="AB722" s="126">
        <f t="shared" si="209"/>
        <v>0</v>
      </c>
      <c r="AC722" s="126">
        <f t="shared" si="210"/>
        <v>1</v>
      </c>
      <c r="AD722" s="126">
        <f t="shared" si="211"/>
        <v>0</v>
      </c>
      <c r="AE722" s="126">
        <f t="shared" si="212"/>
        <v>0</v>
      </c>
      <c r="AF722" s="125"/>
      <c r="AG722" s="125"/>
      <c r="AH722" s="125">
        <f t="shared" si="213"/>
        <v>1</v>
      </c>
      <c r="AI722" s="125">
        <f t="shared" si="214"/>
        <v>1</v>
      </c>
      <c r="AJ722" s="125" t="str">
        <f t="shared" si="215"/>
        <v>Correct</v>
      </c>
      <c r="AK722" s="125"/>
      <c r="AL722" s="115" t="s">
        <v>99</v>
      </c>
      <c r="AM722" s="115">
        <v>45</v>
      </c>
      <c r="AN722" s="115" t="s">
        <v>181</v>
      </c>
      <c r="AO722" s="115" t="s">
        <v>189</v>
      </c>
      <c r="AP722" s="115" t="s">
        <v>85</v>
      </c>
      <c r="AQ722" s="115" t="s">
        <v>86</v>
      </c>
      <c r="AR722" s="115" t="s">
        <v>87</v>
      </c>
      <c r="AS722" s="115" t="s">
        <v>93</v>
      </c>
      <c r="AT722" s="115" t="s">
        <v>112</v>
      </c>
      <c r="AU722" s="115" t="s">
        <v>90</v>
      </c>
      <c r="AV722" s="115" t="s">
        <v>91</v>
      </c>
      <c r="AW722" s="115" t="s">
        <v>91</v>
      </c>
    </row>
    <row r="723" spans="1:49">
      <c r="A723" s="115">
        <v>5584551295</v>
      </c>
      <c r="F723" s="115" t="s">
        <v>22</v>
      </c>
      <c r="M723" s="115" t="s">
        <v>29</v>
      </c>
      <c r="O723" s="125"/>
      <c r="P723" s="125">
        <f t="shared" si="198"/>
        <v>2</v>
      </c>
      <c r="Q723" s="130">
        <f t="shared" si="199"/>
        <v>1.5</v>
      </c>
      <c r="R723" s="125"/>
      <c r="S723" s="125">
        <f t="shared" si="200"/>
        <v>0</v>
      </c>
      <c r="T723" s="125">
        <f t="shared" si="201"/>
        <v>0</v>
      </c>
      <c r="U723" s="125">
        <f t="shared" si="202"/>
        <v>0</v>
      </c>
      <c r="V723" s="126">
        <f t="shared" si="203"/>
        <v>0</v>
      </c>
      <c r="W723" s="126">
        <f t="shared" si="204"/>
        <v>1</v>
      </c>
      <c r="X723" s="126">
        <f t="shared" si="205"/>
        <v>0</v>
      </c>
      <c r="Y723" s="126">
        <f t="shared" si="206"/>
        <v>0</v>
      </c>
      <c r="Z723" s="126">
        <f t="shared" si="207"/>
        <v>0</v>
      </c>
      <c r="AA723" s="126">
        <f t="shared" si="208"/>
        <v>0</v>
      </c>
      <c r="AB723" s="126">
        <f t="shared" si="209"/>
        <v>0</v>
      </c>
      <c r="AC723" s="126">
        <f t="shared" si="210"/>
        <v>0</v>
      </c>
      <c r="AD723" s="126">
        <f t="shared" si="211"/>
        <v>1</v>
      </c>
      <c r="AE723" s="126">
        <f t="shared" si="212"/>
        <v>0</v>
      </c>
      <c r="AF723" s="125"/>
      <c r="AG723" s="125"/>
      <c r="AH723" s="125">
        <f t="shared" si="213"/>
        <v>2</v>
      </c>
      <c r="AI723" s="125">
        <f t="shared" si="214"/>
        <v>2</v>
      </c>
      <c r="AJ723" s="125" t="str">
        <f t="shared" si="215"/>
        <v>Correct</v>
      </c>
      <c r="AK723" s="125"/>
      <c r="AL723" s="115" t="s">
        <v>83</v>
      </c>
      <c r="AM723" s="115">
        <v>50</v>
      </c>
      <c r="AN723" s="115" t="s">
        <v>84</v>
      </c>
      <c r="AO723" s="115" t="s">
        <v>152</v>
      </c>
      <c r="AP723" s="115" t="s">
        <v>85</v>
      </c>
      <c r="AQ723" s="115" t="s">
        <v>86</v>
      </c>
      <c r="AR723" s="115" t="s">
        <v>87</v>
      </c>
      <c r="AS723" s="115" t="s">
        <v>88</v>
      </c>
      <c r="AT723" s="115" t="s">
        <v>114</v>
      </c>
      <c r="AU723" s="115" t="s">
        <v>90</v>
      </c>
      <c r="AV723" s="115" t="s">
        <v>91</v>
      </c>
      <c r="AW723" s="115" t="s">
        <v>91</v>
      </c>
    </row>
    <row r="724" spans="1:49">
      <c r="A724" s="115">
        <v>6985470811</v>
      </c>
      <c r="O724" s="125"/>
      <c r="P724" s="125">
        <f t="shared" si="198"/>
        <v>0</v>
      </c>
      <c r="Q724" s="130" t="e">
        <f t="shared" si="199"/>
        <v>#DIV/0!</v>
      </c>
      <c r="R724" s="125"/>
      <c r="S724" s="125">
        <f t="shared" si="200"/>
        <v>0</v>
      </c>
      <c r="T724" s="125">
        <f t="shared" si="201"/>
        <v>0</v>
      </c>
      <c r="U724" s="125">
        <f t="shared" si="202"/>
        <v>0</v>
      </c>
      <c r="V724" s="126">
        <f t="shared" si="203"/>
        <v>0</v>
      </c>
      <c r="W724" s="126">
        <f t="shared" si="204"/>
        <v>0</v>
      </c>
      <c r="X724" s="126">
        <f t="shared" si="205"/>
        <v>0</v>
      </c>
      <c r="Y724" s="126">
        <f t="shared" si="206"/>
        <v>0</v>
      </c>
      <c r="Z724" s="126">
        <f t="shared" si="207"/>
        <v>0</v>
      </c>
      <c r="AA724" s="126">
        <f t="shared" si="208"/>
        <v>0</v>
      </c>
      <c r="AB724" s="126">
        <f t="shared" si="209"/>
        <v>0</v>
      </c>
      <c r="AC724" s="126">
        <f t="shared" si="210"/>
        <v>0</v>
      </c>
      <c r="AD724" s="126">
        <f t="shared" si="211"/>
        <v>0</v>
      </c>
      <c r="AE724" s="126">
        <f t="shared" si="212"/>
        <v>0</v>
      </c>
      <c r="AF724" s="125"/>
      <c r="AG724" s="125"/>
      <c r="AH724" s="125">
        <f t="shared" si="213"/>
        <v>0</v>
      </c>
      <c r="AI724" s="125">
        <f t="shared" si="214"/>
        <v>0</v>
      </c>
      <c r="AJ724" s="125" t="str">
        <f t="shared" si="215"/>
        <v>Correct</v>
      </c>
      <c r="AK724" s="125"/>
      <c r="AL724" s="115" t="s">
        <v>99</v>
      </c>
      <c r="AM724" s="115">
        <v>82</v>
      </c>
      <c r="AN724" s="115" t="s">
        <v>181</v>
      </c>
      <c r="AO724" s="115" t="s">
        <v>222</v>
      </c>
      <c r="AP724" s="115" t="s">
        <v>85</v>
      </c>
      <c r="AQ724" s="115" t="s">
        <v>86</v>
      </c>
      <c r="AR724" s="115" t="s">
        <v>87</v>
      </c>
      <c r="AS724" s="115" t="s">
        <v>104</v>
      </c>
      <c r="AT724" s="115" t="s">
        <v>111</v>
      </c>
      <c r="AU724" s="115" t="s">
        <v>106</v>
      </c>
      <c r="AV724" s="115" t="s">
        <v>91</v>
      </c>
      <c r="AW724" s="115" t="s">
        <v>91</v>
      </c>
    </row>
    <row r="725" spans="1:49">
      <c r="A725" s="115">
        <v>5587862714</v>
      </c>
      <c r="N725" s="115" t="s">
        <v>30</v>
      </c>
      <c r="O725" s="125"/>
      <c r="P725" s="125">
        <f t="shared" si="198"/>
        <v>1</v>
      </c>
      <c r="Q725" s="130">
        <f t="shared" si="199"/>
        <v>3</v>
      </c>
      <c r="R725" s="125"/>
      <c r="S725" s="125">
        <f t="shared" si="200"/>
        <v>0</v>
      </c>
      <c r="T725" s="125">
        <f t="shared" si="201"/>
        <v>0</v>
      </c>
      <c r="U725" s="125">
        <f t="shared" si="202"/>
        <v>0</v>
      </c>
      <c r="V725" s="126">
        <f t="shared" si="203"/>
        <v>0</v>
      </c>
      <c r="W725" s="126">
        <f t="shared" si="204"/>
        <v>0</v>
      </c>
      <c r="X725" s="126">
        <f t="shared" si="205"/>
        <v>0</v>
      </c>
      <c r="Y725" s="126">
        <f t="shared" si="206"/>
        <v>0</v>
      </c>
      <c r="Z725" s="126">
        <f t="shared" si="207"/>
        <v>0</v>
      </c>
      <c r="AA725" s="126">
        <f t="shared" si="208"/>
        <v>0</v>
      </c>
      <c r="AB725" s="126">
        <f t="shared" si="209"/>
        <v>0</v>
      </c>
      <c r="AC725" s="126">
        <f t="shared" si="210"/>
        <v>0</v>
      </c>
      <c r="AD725" s="126">
        <f t="shared" si="211"/>
        <v>0</v>
      </c>
      <c r="AE725" s="126">
        <f t="shared" si="212"/>
        <v>1</v>
      </c>
      <c r="AF725" s="125"/>
      <c r="AG725" s="125"/>
      <c r="AH725" s="125">
        <f t="shared" si="213"/>
        <v>1</v>
      </c>
      <c r="AI725" s="125">
        <f t="shared" si="214"/>
        <v>1</v>
      </c>
      <c r="AJ725" s="125" t="str">
        <f t="shared" si="215"/>
        <v>Correct</v>
      </c>
      <c r="AK725" s="125"/>
      <c r="AL725" s="115" t="s">
        <v>99</v>
      </c>
      <c r="AM725" s="115">
        <v>22</v>
      </c>
      <c r="AN725" s="115" t="s">
        <v>432</v>
      </c>
    </row>
    <row r="726" spans="1:49">
      <c r="A726" s="115">
        <v>6988290979</v>
      </c>
      <c r="O726" s="125"/>
      <c r="P726" s="125">
        <f t="shared" si="198"/>
        <v>0</v>
      </c>
      <c r="Q726" s="130" t="e">
        <f t="shared" si="199"/>
        <v>#DIV/0!</v>
      </c>
      <c r="R726" s="125"/>
      <c r="S726" s="125">
        <f t="shared" si="200"/>
        <v>0</v>
      </c>
      <c r="T726" s="125">
        <f t="shared" si="201"/>
        <v>0</v>
      </c>
      <c r="U726" s="125">
        <f t="shared" si="202"/>
        <v>0</v>
      </c>
      <c r="V726" s="126">
        <f t="shared" si="203"/>
        <v>0</v>
      </c>
      <c r="W726" s="126">
        <f t="shared" si="204"/>
        <v>0</v>
      </c>
      <c r="X726" s="126">
        <f t="shared" si="205"/>
        <v>0</v>
      </c>
      <c r="Y726" s="126">
        <f t="shared" si="206"/>
        <v>0</v>
      </c>
      <c r="Z726" s="126">
        <f t="shared" si="207"/>
        <v>0</v>
      </c>
      <c r="AA726" s="126">
        <f t="shared" si="208"/>
        <v>0</v>
      </c>
      <c r="AB726" s="126">
        <f t="shared" si="209"/>
        <v>0</v>
      </c>
      <c r="AC726" s="126">
        <f t="shared" si="210"/>
        <v>0</v>
      </c>
      <c r="AD726" s="126">
        <f t="shared" si="211"/>
        <v>0</v>
      </c>
      <c r="AE726" s="126">
        <f t="shared" si="212"/>
        <v>0</v>
      </c>
      <c r="AF726" s="125"/>
      <c r="AG726" s="125"/>
      <c r="AH726" s="125">
        <f t="shared" si="213"/>
        <v>0</v>
      </c>
      <c r="AI726" s="125">
        <f t="shared" si="214"/>
        <v>0</v>
      </c>
      <c r="AJ726" s="125" t="str">
        <f t="shared" si="215"/>
        <v>Correct</v>
      </c>
      <c r="AK726" s="125"/>
      <c r="AL726" s="115" t="s">
        <v>83</v>
      </c>
      <c r="AM726" s="115">
        <v>48</v>
      </c>
      <c r="AN726" s="115" t="s">
        <v>181</v>
      </c>
      <c r="AO726" s="115" t="s">
        <v>190</v>
      </c>
      <c r="AP726" s="115" t="s">
        <v>85</v>
      </c>
      <c r="AQ726" s="115" t="s">
        <v>86</v>
      </c>
      <c r="AR726" s="115" t="s">
        <v>87</v>
      </c>
      <c r="AS726" s="115" t="s">
        <v>100</v>
      </c>
      <c r="AT726" s="115" t="s">
        <v>89</v>
      </c>
      <c r="AU726" s="115" t="s">
        <v>90</v>
      </c>
      <c r="AV726" s="115" t="s">
        <v>91</v>
      </c>
      <c r="AW726" s="115" t="s">
        <v>91</v>
      </c>
    </row>
    <row r="727" spans="1:49">
      <c r="A727" s="115">
        <v>7045787280</v>
      </c>
      <c r="C727" s="115" t="s">
        <v>19</v>
      </c>
      <c r="D727" s="115" t="s">
        <v>20</v>
      </c>
      <c r="K727" s="115" t="s">
        <v>27</v>
      </c>
      <c r="O727" s="125"/>
      <c r="P727" s="125">
        <f t="shared" si="198"/>
        <v>3</v>
      </c>
      <c r="Q727" s="130">
        <f t="shared" si="199"/>
        <v>1</v>
      </c>
      <c r="R727" s="125"/>
      <c r="S727" s="125">
        <f t="shared" si="200"/>
        <v>0</v>
      </c>
      <c r="T727" s="125">
        <f t="shared" si="201"/>
        <v>1</v>
      </c>
      <c r="U727" s="125">
        <f t="shared" si="202"/>
        <v>1</v>
      </c>
      <c r="V727" s="126">
        <f t="shared" si="203"/>
        <v>0</v>
      </c>
      <c r="W727" s="126">
        <f t="shared" si="204"/>
        <v>0</v>
      </c>
      <c r="X727" s="126">
        <f t="shared" si="205"/>
        <v>0</v>
      </c>
      <c r="Y727" s="126">
        <f t="shared" si="206"/>
        <v>0</v>
      </c>
      <c r="Z727" s="126">
        <f t="shared" si="207"/>
        <v>0</v>
      </c>
      <c r="AA727" s="126">
        <f t="shared" si="208"/>
        <v>0</v>
      </c>
      <c r="AB727" s="126">
        <f t="shared" si="209"/>
        <v>1</v>
      </c>
      <c r="AC727" s="126">
        <f t="shared" si="210"/>
        <v>0</v>
      </c>
      <c r="AD727" s="126">
        <f t="shared" si="211"/>
        <v>0</v>
      </c>
      <c r="AE727" s="126">
        <f t="shared" si="212"/>
        <v>0</v>
      </c>
      <c r="AF727" s="125"/>
      <c r="AG727" s="125"/>
      <c r="AH727" s="125">
        <f t="shared" si="213"/>
        <v>3</v>
      </c>
      <c r="AI727" s="125">
        <f t="shared" si="214"/>
        <v>3</v>
      </c>
      <c r="AJ727" s="125" t="str">
        <f t="shared" si="215"/>
        <v>Correct</v>
      </c>
      <c r="AK727" s="125"/>
      <c r="AL727" s="115" t="s">
        <v>99</v>
      </c>
      <c r="AM727" s="115">
        <v>75</v>
      </c>
      <c r="AN727" s="115" t="s">
        <v>181</v>
      </c>
      <c r="AO727" s="115" t="s">
        <v>224</v>
      </c>
      <c r="AR727" s="115" t="s">
        <v>87</v>
      </c>
      <c r="AS727" s="115" t="s">
        <v>101</v>
      </c>
      <c r="AT727" s="115" t="s">
        <v>89</v>
      </c>
      <c r="AU727" s="115" t="s">
        <v>106</v>
      </c>
      <c r="AV727" s="115" t="s">
        <v>91</v>
      </c>
    </row>
    <row r="728" spans="1:49">
      <c r="A728" s="115">
        <v>5610429462</v>
      </c>
      <c r="C728" s="115" t="s">
        <v>19</v>
      </c>
      <c r="M728" s="115" t="s">
        <v>29</v>
      </c>
      <c r="O728" s="125"/>
      <c r="P728" s="125">
        <f t="shared" si="198"/>
        <v>2</v>
      </c>
      <c r="Q728" s="130">
        <f t="shared" si="199"/>
        <v>1.5</v>
      </c>
      <c r="R728" s="125"/>
      <c r="S728" s="125">
        <f t="shared" si="200"/>
        <v>0</v>
      </c>
      <c r="T728" s="125">
        <f t="shared" si="201"/>
        <v>1</v>
      </c>
      <c r="U728" s="125">
        <f t="shared" si="202"/>
        <v>0</v>
      </c>
      <c r="V728" s="126">
        <f t="shared" si="203"/>
        <v>0</v>
      </c>
      <c r="W728" s="126">
        <f t="shared" si="204"/>
        <v>0</v>
      </c>
      <c r="X728" s="126">
        <f t="shared" si="205"/>
        <v>0</v>
      </c>
      <c r="Y728" s="126">
        <f t="shared" si="206"/>
        <v>0</v>
      </c>
      <c r="Z728" s="126">
        <f t="shared" si="207"/>
        <v>0</v>
      </c>
      <c r="AA728" s="126">
        <f t="shared" si="208"/>
        <v>0</v>
      </c>
      <c r="AB728" s="126">
        <f t="shared" si="209"/>
        <v>0</v>
      </c>
      <c r="AC728" s="126">
        <f t="shared" si="210"/>
        <v>0</v>
      </c>
      <c r="AD728" s="126">
        <f t="shared" si="211"/>
        <v>1</v>
      </c>
      <c r="AE728" s="126">
        <f t="shared" si="212"/>
        <v>0</v>
      </c>
      <c r="AF728" s="125"/>
      <c r="AG728" s="125"/>
      <c r="AH728" s="125">
        <f t="shared" si="213"/>
        <v>2</v>
      </c>
      <c r="AI728" s="125">
        <f t="shared" si="214"/>
        <v>2</v>
      </c>
      <c r="AJ728" s="125" t="str">
        <f t="shared" si="215"/>
        <v>Correct</v>
      </c>
      <c r="AK728" s="125"/>
      <c r="AL728" s="115" t="s">
        <v>83</v>
      </c>
      <c r="AM728" s="115">
        <v>51</v>
      </c>
      <c r="AN728" s="115" t="s">
        <v>181</v>
      </c>
      <c r="AO728" s="115" t="s">
        <v>183</v>
      </c>
      <c r="AP728" s="115" t="s">
        <v>85</v>
      </c>
      <c r="AQ728" s="115" t="s">
        <v>86</v>
      </c>
      <c r="AR728" s="115" t="s">
        <v>87</v>
      </c>
      <c r="AS728" s="115" t="s">
        <v>88</v>
      </c>
      <c r="AT728" s="115" t="s">
        <v>89</v>
      </c>
      <c r="AU728" s="115" t="s">
        <v>90</v>
      </c>
      <c r="AV728" s="115" t="s">
        <v>91</v>
      </c>
      <c r="AW728" s="115" t="s">
        <v>91</v>
      </c>
    </row>
    <row r="729" spans="1:49">
      <c r="A729" s="115">
        <v>5586728975</v>
      </c>
      <c r="N729" s="115" t="s">
        <v>30</v>
      </c>
      <c r="O729" s="125"/>
      <c r="P729" s="125">
        <f t="shared" si="198"/>
        <v>1</v>
      </c>
      <c r="Q729" s="130">
        <f t="shared" si="199"/>
        <v>3</v>
      </c>
      <c r="R729" s="125"/>
      <c r="S729" s="125">
        <f t="shared" si="200"/>
        <v>0</v>
      </c>
      <c r="T729" s="125">
        <f t="shared" si="201"/>
        <v>0</v>
      </c>
      <c r="U729" s="125">
        <f t="shared" si="202"/>
        <v>0</v>
      </c>
      <c r="V729" s="126">
        <f t="shared" si="203"/>
        <v>0</v>
      </c>
      <c r="W729" s="126">
        <f t="shared" si="204"/>
        <v>0</v>
      </c>
      <c r="X729" s="126">
        <f t="shared" si="205"/>
        <v>0</v>
      </c>
      <c r="Y729" s="126">
        <f t="shared" si="206"/>
        <v>0</v>
      </c>
      <c r="Z729" s="126">
        <f t="shared" si="207"/>
        <v>0</v>
      </c>
      <c r="AA729" s="126">
        <f t="shared" si="208"/>
        <v>0</v>
      </c>
      <c r="AB729" s="126">
        <f t="shared" si="209"/>
        <v>0</v>
      </c>
      <c r="AC729" s="126">
        <f t="shared" si="210"/>
        <v>0</v>
      </c>
      <c r="AD729" s="126">
        <f t="shared" si="211"/>
        <v>0</v>
      </c>
      <c r="AE729" s="126">
        <f t="shared" si="212"/>
        <v>1</v>
      </c>
      <c r="AF729" s="125"/>
      <c r="AG729" s="125"/>
      <c r="AH729" s="125">
        <f t="shared" si="213"/>
        <v>1</v>
      </c>
      <c r="AI729" s="125">
        <f t="shared" si="214"/>
        <v>1</v>
      </c>
      <c r="AJ729" s="125" t="str">
        <f t="shared" si="215"/>
        <v>Correct</v>
      </c>
      <c r="AK729" s="125"/>
      <c r="AL729" s="115" t="s">
        <v>83</v>
      </c>
      <c r="AM729" s="115">
        <v>59</v>
      </c>
      <c r="AN729" s="115" t="s">
        <v>181</v>
      </c>
      <c r="AO729" s="115" t="s">
        <v>231</v>
      </c>
      <c r="AP729" s="115" t="s">
        <v>85</v>
      </c>
      <c r="AQ729" s="115" t="s">
        <v>86</v>
      </c>
      <c r="AR729" s="115" t="s">
        <v>87</v>
      </c>
      <c r="AS729" s="115" t="s">
        <v>101</v>
      </c>
      <c r="AT729" s="115" t="s">
        <v>89</v>
      </c>
      <c r="AU729" s="115" t="s">
        <v>90</v>
      </c>
      <c r="AV729" s="115" t="s">
        <v>91</v>
      </c>
      <c r="AW729" s="115" t="s">
        <v>91</v>
      </c>
    </row>
    <row r="730" spans="1:49">
      <c r="A730" s="115">
        <v>7020344514</v>
      </c>
      <c r="L730" s="115" t="s">
        <v>28</v>
      </c>
      <c r="O730" s="125"/>
      <c r="P730" s="125">
        <f t="shared" si="198"/>
        <v>1</v>
      </c>
      <c r="Q730" s="130">
        <f t="shared" si="199"/>
        <v>3</v>
      </c>
      <c r="R730" s="125"/>
      <c r="S730" s="125">
        <f t="shared" si="200"/>
        <v>0</v>
      </c>
      <c r="T730" s="125">
        <f t="shared" si="201"/>
        <v>0</v>
      </c>
      <c r="U730" s="125">
        <f t="shared" si="202"/>
        <v>0</v>
      </c>
      <c r="V730" s="126">
        <f t="shared" si="203"/>
        <v>0</v>
      </c>
      <c r="W730" s="126">
        <f t="shared" si="204"/>
        <v>0</v>
      </c>
      <c r="X730" s="126">
        <f t="shared" si="205"/>
        <v>0</v>
      </c>
      <c r="Y730" s="126">
        <f t="shared" si="206"/>
        <v>0</v>
      </c>
      <c r="Z730" s="126">
        <f t="shared" si="207"/>
        <v>0</v>
      </c>
      <c r="AA730" s="126">
        <f t="shared" si="208"/>
        <v>0</v>
      </c>
      <c r="AB730" s="126">
        <f t="shared" si="209"/>
        <v>0</v>
      </c>
      <c r="AC730" s="126">
        <f t="shared" si="210"/>
        <v>1</v>
      </c>
      <c r="AD730" s="126">
        <f t="shared" si="211"/>
        <v>0</v>
      </c>
      <c r="AE730" s="126">
        <f t="shared" si="212"/>
        <v>0</v>
      </c>
      <c r="AF730" s="125"/>
      <c r="AG730" s="125"/>
      <c r="AH730" s="125">
        <f t="shared" si="213"/>
        <v>1</v>
      </c>
      <c r="AI730" s="125">
        <f t="shared" si="214"/>
        <v>1</v>
      </c>
      <c r="AJ730" s="125" t="str">
        <f t="shared" si="215"/>
        <v>Correct</v>
      </c>
      <c r="AK730" s="125"/>
      <c r="AL730" s="115" t="s">
        <v>99</v>
      </c>
      <c r="AM730" s="115">
        <v>25</v>
      </c>
      <c r="AN730" s="115" t="s">
        <v>181</v>
      </c>
      <c r="AP730" s="115" t="s">
        <v>85</v>
      </c>
      <c r="AQ730" s="115" t="s">
        <v>86</v>
      </c>
      <c r="AR730" s="115" t="s">
        <v>87</v>
      </c>
      <c r="AS730" s="115" t="s">
        <v>101</v>
      </c>
      <c r="AT730" s="115" t="s">
        <v>94</v>
      </c>
      <c r="AU730" s="115" t="s">
        <v>90</v>
      </c>
      <c r="AV730" s="115" t="s">
        <v>91</v>
      </c>
    </row>
    <row r="731" spans="1:49">
      <c r="A731" s="115">
        <v>5609435340</v>
      </c>
      <c r="D731" s="115" t="s">
        <v>20</v>
      </c>
      <c r="H731" s="115" t="s">
        <v>24</v>
      </c>
      <c r="K731" s="115" t="s">
        <v>27</v>
      </c>
      <c r="O731" s="125"/>
      <c r="P731" s="125">
        <f t="shared" si="198"/>
        <v>3</v>
      </c>
      <c r="Q731" s="130">
        <f t="shared" si="199"/>
        <v>1</v>
      </c>
      <c r="R731" s="125"/>
      <c r="S731" s="125">
        <f t="shared" si="200"/>
        <v>0</v>
      </c>
      <c r="T731" s="125">
        <f t="shared" si="201"/>
        <v>0</v>
      </c>
      <c r="U731" s="125">
        <f t="shared" si="202"/>
        <v>1</v>
      </c>
      <c r="V731" s="126">
        <f t="shared" si="203"/>
        <v>0</v>
      </c>
      <c r="W731" s="126">
        <f t="shared" si="204"/>
        <v>0</v>
      </c>
      <c r="X731" s="126">
        <f t="shared" si="205"/>
        <v>0</v>
      </c>
      <c r="Y731" s="126">
        <f t="shared" si="206"/>
        <v>1</v>
      </c>
      <c r="Z731" s="126">
        <f t="shared" si="207"/>
        <v>0</v>
      </c>
      <c r="AA731" s="126">
        <f t="shared" si="208"/>
        <v>0</v>
      </c>
      <c r="AB731" s="126">
        <f t="shared" si="209"/>
        <v>1</v>
      </c>
      <c r="AC731" s="126">
        <f t="shared" si="210"/>
        <v>0</v>
      </c>
      <c r="AD731" s="126">
        <f t="shared" si="211"/>
        <v>0</v>
      </c>
      <c r="AE731" s="126">
        <f t="shared" si="212"/>
        <v>0</v>
      </c>
      <c r="AF731" s="125"/>
      <c r="AG731" s="125"/>
      <c r="AH731" s="125">
        <f t="shared" si="213"/>
        <v>3</v>
      </c>
      <c r="AI731" s="125">
        <f t="shared" si="214"/>
        <v>3</v>
      </c>
      <c r="AJ731" s="125" t="str">
        <f t="shared" si="215"/>
        <v>Correct</v>
      </c>
      <c r="AK731" s="125"/>
      <c r="AL731" s="115" t="s">
        <v>83</v>
      </c>
      <c r="AM731" s="115">
        <v>50</v>
      </c>
      <c r="AN731" s="115" t="s">
        <v>181</v>
      </c>
      <c r="AO731" s="115" t="s">
        <v>196</v>
      </c>
      <c r="AP731" s="115" t="s">
        <v>85</v>
      </c>
      <c r="AQ731" s="115" t="s">
        <v>86</v>
      </c>
      <c r="AR731" s="115" t="s">
        <v>87</v>
      </c>
      <c r="AS731" s="115" t="s">
        <v>101</v>
      </c>
      <c r="AT731" s="115" t="s">
        <v>89</v>
      </c>
      <c r="AU731" s="115" t="s">
        <v>90</v>
      </c>
      <c r="AV731" s="115" t="s">
        <v>91</v>
      </c>
      <c r="AW731" s="115" t="s">
        <v>91</v>
      </c>
    </row>
    <row r="732" spans="1:49">
      <c r="A732" s="115">
        <v>6985467302</v>
      </c>
      <c r="C732" s="115" t="s">
        <v>19</v>
      </c>
      <c r="K732" s="115" t="s">
        <v>27</v>
      </c>
      <c r="N732" s="115" t="s">
        <v>30</v>
      </c>
      <c r="O732" s="125"/>
      <c r="P732" s="125">
        <f t="shared" si="198"/>
        <v>3</v>
      </c>
      <c r="Q732" s="130">
        <f t="shared" si="199"/>
        <v>1</v>
      </c>
      <c r="R732" s="125"/>
      <c r="S732" s="125">
        <f t="shared" si="200"/>
        <v>0</v>
      </c>
      <c r="T732" s="125">
        <f t="shared" si="201"/>
        <v>1</v>
      </c>
      <c r="U732" s="125">
        <f t="shared" si="202"/>
        <v>0</v>
      </c>
      <c r="V732" s="126">
        <f t="shared" si="203"/>
        <v>0</v>
      </c>
      <c r="W732" s="126">
        <f t="shared" si="204"/>
        <v>0</v>
      </c>
      <c r="X732" s="126">
        <f t="shared" si="205"/>
        <v>0</v>
      </c>
      <c r="Y732" s="126">
        <f t="shared" si="206"/>
        <v>0</v>
      </c>
      <c r="Z732" s="126">
        <f t="shared" si="207"/>
        <v>0</v>
      </c>
      <c r="AA732" s="126">
        <f t="shared" si="208"/>
        <v>0</v>
      </c>
      <c r="AB732" s="126">
        <f t="shared" si="209"/>
        <v>1</v>
      </c>
      <c r="AC732" s="126">
        <f t="shared" si="210"/>
        <v>0</v>
      </c>
      <c r="AD732" s="126">
        <f t="shared" si="211"/>
        <v>0</v>
      </c>
      <c r="AE732" s="126">
        <f t="shared" si="212"/>
        <v>1</v>
      </c>
      <c r="AF732" s="125"/>
      <c r="AG732" s="125"/>
      <c r="AH732" s="125">
        <f t="shared" si="213"/>
        <v>3</v>
      </c>
      <c r="AI732" s="125">
        <f t="shared" si="214"/>
        <v>3</v>
      </c>
      <c r="AJ732" s="125" t="str">
        <f t="shared" si="215"/>
        <v>Correct</v>
      </c>
      <c r="AK732" s="125"/>
      <c r="AL732" s="115" t="s">
        <v>83</v>
      </c>
      <c r="AM732" s="115">
        <v>30</v>
      </c>
      <c r="AN732" s="115" t="s">
        <v>181</v>
      </c>
      <c r="AO732" s="115" t="s">
        <v>239</v>
      </c>
      <c r="AP732" s="115" t="s">
        <v>85</v>
      </c>
      <c r="AQ732" s="115" t="s">
        <v>86</v>
      </c>
      <c r="AR732" s="115" t="s">
        <v>180</v>
      </c>
      <c r="AS732" s="115" t="s">
        <v>88</v>
      </c>
      <c r="AT732" s="115" t="s">
        <v>111</v>
      </c>
      <c r="AU732" s="115" t="s">
        <v>90</v>
      </c>
      <c r="AV732" s="115" t="s">
        <v>91</v>
      </c>
      <c r="AW732" s="115" t="s">
        <v>91</v>
      </c>
    </row>
    <row r="733" spans="1:49">
      <c r="A733" s="115">
        <v>6985450465</v>
      </c>
      <c r="C733" s="115" t="s">
        <v>19</v>
      </c>
      <c r="K733" s="115" t="s">
        <v>27</v>
      </c>
      <c r="N733" s="115" t="s">
        <v>30</v>
      </c>
      <c r="O733" s="125"/>
      <c r="P733" s="125">
        <f t="shared" si="198"/>
        <v>3</v>
      </c>
      <c r="Q733" s="130">
        <f t="shared" si="199"/>
        <v>1</v>
      </c>
      <c r="R733" s="125"/>
      <c r="S733" s="125">
        <f t="shared" si="200"/>
        <v>0</v>
      </c>
      <c r="T733" s="125">
        <f t="shared" si="201"/>
        <v>1</v>
      </c>
      <c r="U733" s="125">
        <f t="shared" si="202"/>
        <v>0</v>
      </c>
      <c r="V733" s="126">
        <f t="shared" si="203"/>
        <v>0</v>
      </c>
      <c r="W733" s="126">
        <f t="shared" si="204"/>
        <v>0</v>
      </c>
      <c r="X733" s="126">
        <f t="shared" si="205"/>
        <v>0</v>
      </c>
      <c r="Y733" s="126">
        <f t="shared" si="206"/>
        <v>0</v>
      </c>
      <c r="Z733" s="126">
        <f t="shared" si="207"/>
        <v>0</v>
      </c>
      <c r="AA733" s="126">
        <f t="shared" si="208"/>
        <v>0</v>
      </c>
      <c r="AB733" s="126">
        <f t="shared" si="209"/>
        <v>1</v>
      </c>
      <c r="AC733" s="126">
        <f t="shared" si="210"/>
        <v>0</v>
      </c>
      <c r="AD733" s="126">
        <f t="shared" si="211"/>
        <v>0</v>
      </c>
      <c r="AE733" s="126">
        <f t="shared" si="212"/>
        <v>1</v>
      </c>
      <c r="AF733" s="125"/>
      <c r="AG733" s="125"/>
      <c r="AH733" s="125">
        <f t="shared" si="213"/>
        <v>3</v>
      </c>
      <c r="AI733" s="125">
        <f t="shared" si="214"/>
        <v>3</v>
      </c>
      <c r="AJ733" s="125" t="str">
        <f t="shared" si="215"/>
        <v>Correct</v>
      </c>
      <c r="AK733" s="125"/>
      <c r="AL733" s="115" t="s">
        <v>83</v>
      </c>
      <c r="AM733" s="115">
        <v>30</v>
      </c>
      <c r="AN733" s="115" t="s">
        <v>181</v>
      </c>
      <c r="AO733" s="115" t="s">
        <v>239</v>
      </c>
      <c r="AP733" s="115" t="s">
        <v>85</v>
      </c>
      <c r="AQ733" s="115" t="s">
        <v>86</v>
      </c>
      <c r="AR733" s="115" t="s">
        <v>180</v>
      </c>
      <c r="AS733" s="115" t="s">
        <v>88</v>
      </c>
      <c r="AT733" s="115" t="s">
        <v>111</v>
      </c>
      <c r="AU733" s="115" t="s">
        <v>90</v>
      </c>
      <c r="AV733" s="115" t="s">
        <v>91</v>
      </c>
      <c r="AW733" s="115" t="s">
        <v>91</v>
      </c>
    </row>
    <row r="734" spans="1:49">
      <c r="A734" s="115">
        <v>7020356949</v>
      </c>
      <c r="K734" s="115" t="s">
        <v>27</v>
      </c>
      <c r="L734" s="115" t="s">
        <v>28</v>
      </c>
      <c r="M734" s="115" t="s">
        <v>29</v>
      </c>
      <c r="N734" s="115" t="s">
        <v>30</v>
      </c>
      <c r="O734" s="125"/>
      <c r="P734" s="125">
        <f t="shared" si="198"/>
        <v>4</v>
      </c>
      <c r="Q734" s="130">
        <f t="shared" si="199"/>
        <v>0.75</v>
      </c>
      <c r="R734" s="125"/>
      <c r="S734" s="125">
        <f t="shared" si="200"/>
        <v>0</v>
      </c>
      <c r="T734" s="125">
        <f t="shared" si="201"/>
        <v>0</v>
      </c>
      <c r="U734" s="125">
        <f t="shared" si="202"/>
        <v>0</v>
      </c>
      <c r="V734" s="126">
        <f t="shared" si="203"/>
        <v>0</v>
      </c>
      <c r="W734" s="126">
        <f t="shared" si="204"/>
        <v>0</v>
      </c>
      <c r="X734" s="126">
        <f t="shared" si="205"/>
        <v>0</v>
      </c>
      <c r="Y734" s="126">
        <f t="shared" si="206"/>
        <v>0</v>
      </c>
      <c r="Z734" s="126">
        <f t="shared" si="207"/>
        <v>0</v>
      </c>
      <c r="AA734" s="126">
        <f t="shared" si="208"/>
        <v>0</v>
      </c>
      <c r="AB734" s="126">
        <f t="shared" si="209"/>
        <v>0.75</v>
      </c>
      <c r="AC734" s="126">
        <f t="shared" si="210"/>
        <v>0.75</v>
      </c>
      <c r="AD734" s="126">
        <f t="shared" si="211"/>
        <v>0.75</v>
      </c>
      <c r="AE734" s="126">
        <f t="shared" si="212"/>
        <v>0.75</v>
      </c>
      <c r="AF734" s="125"/>
      <c r="AG734" s="125"/>
      <c r="AH734" s="125">
        <f t="shared" si="213"/>
        <v>3</v>
      </c>
      <c r="AI734" s="125">
        <f t="shared" si="214"/>
        <v>4</v>
      </c>
      <c r="AJ734" s="125" t="str">
        <f t="shared" si="215"/>
        <v>Correct</v>
      </c>
      <c r="AK734" s="125"/>
      <c r="AL734" s="115" t="s">
        <v>83</v>
      </c>
      <c r="AM734" s="115">
        <v>16</v>
      </c>
      <c r="AN734" s="115" t="s">
        <v>181</v>
      </c>
      <c r="AO734" s="115" t="s">
        <v>203</v>
      </c>
      <c r="AP734" s="115" t="s">
        <v>85</v>
      </c>
      <c r="AQ734" s="115" t="s">
        <v>86</v>
      </c>
      <c r="AR734" s="115" t="s">
        <v>87</v>
      </c>
      <c r="AS734" s="115" t="s">
        <v>93</v>
      </c>
      <c r="AT734" s="115" t="s">
        <v>102</v>
      </c>
      <c r="AU734" s="115" t="s">
        <v>95</v>
      </c>
      <c r="AV734" s="115" t="s">
        <v>91</v>
      </c>
      <c r="AW734" s="115" t="s">
        <v>91</v>
      </c>
    </row>
    <row r="735" spans="1:49">
      <c r="A735" s="115">
        <v>7020358613</v>
      </c>
      <c r="K735" s="115" t="s">
        <v>27</v>
      </c>
      <c r="L735" s="115" t="s">
        <v>28</v>
      </c>
      <c r="O735" s="125"/>
      <c r="P735" s="125">
        <f t="shared" si="198"/>
        <v>2</v>
      </c>
      <c r="Q735" s="130">
        <f t="shared" si="199"/>
        <v>1.5</v>
      </c>
      <c r="R735" s="125"/>
      <c r="S735" s="125">
        <f t="shared" si="200"/>
        <v>0</v>
      </c>
      <c r="T735" s="125">
        <f t="shared" si="201"/>
        <v>0</v>
      </c>
      <c r="U735" s="125">
        <f t="shared" si="202"/>
        <v>0</v>
      </c>
      <c r="V735" s="126">
        <f t="shared" si="203"/>
        <v>0</v>
      </c>
      <c r="W735" s="126">
        <f t="shared" si="204"/>
        <v>0</v>
      </c>
      <c r="X735" s="126">
        <f t="shared" si="205"/>
        <v>0</v>
      </c>
      <c r="Y735" s="126">
        <f t="shared" si="206"/>
        <v>0</v>
      </c>
      <c r="Z735" s="126">
        <f t="shared" si="207"/>
        <v>0</v>
      </c>
      <c r="AA735" s="126">
        <f t="shared" si="208"/>
        <v>0</v>
      </c>
      <c r="AB735" s="126">
        <f t="shared" si="209"/>
        <v>1</v>
      </c>
      <c r="AC735" s="126">
        <f t="shared" si="210"/>
        <v>1</v>
      </c>
      <c r="AD735" s="126">
        <f t="shared" si="211"/>
        <v>0</v>
      </c>
      <c r="AE735" s="126">
        <f t="shared" si="212"/>
        <v>0</v>
      </c>
      <c r="AF735" s="125"/>
      <c r="AG735" s="125"/>
      <c r="AH735" s="125">
        <f t="shared" si="213"/>
        <v>2</v>
      </c>
      <c r="AI735" s="125">
        <f t="shared" si="214"/>
        <v>2</v>
      </c>
      <c r="AJ735" s="125" t="str">
        <f t="shared" si="215"/>
        <v>Correct</v>
      </c>
      <c r="AK735" s="125"/>
      <c r="AL735" s="115" t="s">
        <v>83</v>
      </c>
      <c r="AM735" s="115">
        <v>28</v>
      </c>
      <c r="AN735" s="115" t="s">
        <v>181</v>
      </c>
      <c r="AO735" s="115" t="s">
        <v>219</v>
      </c>
      <c r="AP735" s="115" t="s">
        <v>85</v>
      </c>
      <c r="AQ735" s="115" t="s">
        <v>86</v>
      </c>
      <c r="AR735" s="115" t="s">
        <v>87</v>
      </c>
      <c r="AS735" s="115" t="s">
        <v>93</v>
      </c>
      <c r="AT735" s="115" t="s">
        <v>89</v>
      </c>
      <c r="AU735" s="115" t="s">
        <v>90</v>
      </c>
      <c r="AV735" s="115" t="s">
        <v>91</v>
      </c>
      <c r="AW735" s="115" t="s">
        <v>91</v>
      </c>
    </row>
    <row r="736" spans="1:49">
      <c r="A736" s="115">
        <v>7045777256</v>
      </c>
      <c r="K736" s="115" t="s">
        <v>27</v>
      </c>
      <c r="M736" s="115" t="s">
        <v>29</v>
      </c>
      <c r="O736" s="125"/>
      <c r="P736" s="125">
        <f t="shared" si="198"/>
        <v>2</v>
      </c>
      <c r="Q736" s="130">
        <f t="shared" si="199"/>
        <v>1.5</v>
      </c>
      <c r="R736" s="125"/>
      <c r="S736" s="125">
        <f t="shared" si="200"/>
        <v>0</v>
      </c>
      <c r="T736" s="125">
        <f t="shared" si="201"/>
        <v>0</v>
      </c>
      <c r="U736" s="125">
        <f t="shared" si="202"/>
        <v>0</v>
      </c>
      <c r="V736" s="126">
        <f t="shared" si="203"/>
        <v>0</v>
      </c>
      <c r="W736" s="126">
        <f t="shared" si="204"/>
        <v>0</v>
      </c>
      <c r="X736" s="126">
        <f t="shared" si="205"/>
        <v>0</v>
      </c>
      <c r="Y736" s="126">
        <f t="shared" si="206"/>
        <v>0</v>
      </c>
      <c r="Z736" s="126">
        <f t="shared" si="207"/>
        <v>0</v>
      </c>
      <c r="AA736" s="126">
        <f t="shared" si="208"/>
        <v>0</v>
      </c>
      <c r="AB736" s="126">
        <f t="shared" si="209"/>
        <v>1</v>
      </c>
      <c r="AC736" s="126">
        <f t="shared" si="210"/>
        <v>0</v>
      </c>
      <c r="AD736" s="126">
        <f t="shared" si="211"/>
        <v>1</v>
      </c>
      <c r="AE736" s="126">
        <f t="shared" si="212"/>
        <v>0</v>
      </c>
      <c r="AF736" s="125"/>
      <c r="AG736" s="125"/>
      <c r="AH736" s="125">
        <f t="shared" si="213"/>
        <v>2</v>
      </c>
      <c r="AI736" s="125">
        <f t="shared" si="214"/>
        <v>2</v>
      </c>
      <c r="AJ736" s="125" t="str">
        <f t="shared" si="215"/>
        <v>Correct</v>
      </c>
      <c r="AK736" s="125"/>
      <c r="AL736" s="115" t="s">
        <v>99</v>
      </c>
      <c r="AM736" s="115">
        <v>59</v>
      </c>
      <c r="AN736" s="115" t="s">
        <v>181</v>
      </c>
      <c r="AO736" s="115" t="s">
        <v>194</v>
      </c>
      <c r="AP736" s="115" t="s">
        <v>85</v>
      </c>
      <c r="AQ736" s="115" t="s">
        <v>86</v>
      </c>
      <c r="AR736" s="115" t="s">
        <v>87</v>
      </c>
      <c r="AS736" s="115" t="s">
        <v>101</v>
      </c>
      <c r="AT736" s="115" t="s">
        <v>94</v>
      </c>
      <c r="AU736" s="115" t="s">
        <v>90</v>
      </c>
      <c r="AV736" s="115" t="s">
        <v>91</v>
      </c>
      <c r="AW736" s="115" t="s">
        <v>86</v>
      </c>
    </row>
    <row r="737" spans="1:49">
      <c r="A737" s="115">
        <v>5586470790</v>
      </c>
      <c r="I737" s="115" t="s">
        <v>25</v>
      </c>
      <c r="J737" s="115" t="s">
        <v>26</v>
      </c>
      <c r="N737" s="115" t="s">
        <v>30</v>
      </c>
      <c r="O737" s="125"/>
      <c r="P737" s="125">
        <f t="shared" si="198"/>
        <v>3</v>
      </c>
      <c r="Q737" s="130">
        <f t="shared" si="199"/>
        <v>1</v>
      </c>
      <c r="R737" s="125"/>
      <c r="S737" s="125">
        <f t="shared" si="200"/>
        <v>0</v>
      </c>
      <c r="T737" s="125">
        <f t="shared" si="201"/>
        <v>0</v>
      </c>
      <c r="U737" s="125">
        <f t="shared" si="202"/>
        <v>0</v>
      </c>
      <c r="V737" s="126">
        <f t="shared" si="203"/>
        <v>0</v>
      </c>
      <c r="W737" s="126">
        <f t="shared" si="204"/>
        <v>0</v>
      </c>
      <c r="X737" s="126">
        <f t="shared" si="205"/>
        <v>0</v>
      </c>
      <c r="Y737" s="126">
        <f t="shared" si="206"/>
        <v>0</v>
      </c>
      <c r="Z737" s="126">
        <f t="shared" si="207"/>
        <v>1</v>
      </c>
      <c r="AA737" s="126">
        <f t="shared" si="208"/>
        <v>1</v>
      </c>
      <c r="AB737" s="126">
        <f t="shared" si="209"/>
        <v>0</v>
      </c>
      <c r="AC737" s="126">
        <f t="shared" si="210"/>
        <v>0</v>
      </c>
      <c r="AD737" s="126">
        <f t="shared" si="211"/>
        <v>0</v>
      </c>
      <c r="AE737" s="126">
        <f t="shared" si="212"/>
        <v>1</v>
      </c>
      <c r="AF737" s="125"/>
      <c r="AG737" s="125"/>
      <c r="AH737" s="125">
        <f t="shared" si="213"/>
        <v>3</v>
      </c>
      <c r="AI737" s="125">
        <f t="shared" si="214"/>
        <v>3</v>
      </c>
      <c r="AJ737" s="125" t="str">
        <f t="shared" si="215"/>
        <v>Correct</v>
      </c>
      <c r="AK737" s="125"/>
      <c r="AL737" s="115" t="s">
        <v>83</v>
      </c>
      <c r="AM737" s="115">
        <v>61</v>
      </c>
      <c r="AN737" s="115" t="s">
        <v>181</v>
      </c>
      <c r="AO737" s="115" t="s">
        <v>441</v>
      </c>
      <c r="AP737" s="115" t="s">
        <v>85</v>
      </c>
      <c r="AQ737" s="115" t="s">
        <v>86</v>
      </c>
      <c r="AR737" s="115" t="s">
        <v>87</v>
      </c>
      <c r="AS737" s="115" t="s">
        <v>101</v>
      </c>
      <c r="AT737" s="115" t="s">
        <v>111</v>
      </c>
      <c r="AU737" s="115" t="s">
        <v>90</v>
      </c>
      <c r="AV737" s="115" t="s">
        <v>91</v>
      </c>
      <c r="AW737" s="115" t="s">
        <v>91</v>
      </c>
    </row>
    <row r="738" spans="1:49">
      <c r="A738" s="115">
        <v>6988283064</v>
      </c>
      <c r="C738" s="115" t="s">
        <v>19</v>
      </c>
      <c r="D738" s="115" t="s">
        <v>20</v>
      </c>
      <c r="G738" s="115" t="s">
        <v>23</v>
      </c>
      <c r="J738" s="115" t="s">
        <v>26</v>
      </c>
      <c r="N738" s="115" t="s">
        <v>30</v>
      </c>
      <c r="O738" s="125"/>
      <c r="P738" s="125">
        <f t="shared" si="198"/>
        <v>5</v>
      </c>
      <c r="Q738" s="130">
        <f t="shared" si="199"/>
        <v>0.6</v>
      </c>
      <c r="R738" s="125"/>
      <c r="S738" s="125">
        <f t="shared" si="200"/>
        <v>0</v>
      </c>
      <c r="T738" s="125">
        <f t="shared" si="201"/>
        <v>0.6</v>
      </c>
      <c r="U738" s="125">
        <f t="shared" si="202"/>
        <v>0.6</v>
      </c>
      <c r="V738" s="126">
        <f t="shared" si="203"/>
        <v>0</v>
      </c>
      <c r="W738" s="126">
        <f t="shared" si="204"/>
        <v>0</v>
      </c>
      <c r="X738" s="126">
        <f t="shared" si="205"/>
        <v>0.6</v>
      </c>
      <c r="Y738" s="126">
        <f t="shared" si="206"/>
        <v>0</v>
      </c>
      <c r="Z738" s="126">
        <f t="shared" si="207"/>
        <v>0</v>
      </c>
      <c r="AA738" s="126">
        <f t="shared" si="208"/>
        <v>0.6</v>
      </c>
      <c r="AB738" s="126">
        <f t="shared" si="209"/>
        <v>0</v>
      </c>
      <c r="AC738" s="126">
        <f t="shared" si="210"/>
        <v>0</v>
      </c>
      <c r="AD738" s="126">
        <f t="shared" si="211"/>
        <v>0</v>
      </c>
      <c r="AE738" s="126">
        <f t="shared" si="212"/>
        <v>0.6</v>
      </c>
      <c r="AF738" s="125"/>
      <c r="AG738" s="125"/>
      <c r="AH738" s="125">
        <f t="shared" si="213"/>
        <v>3</v>
      </c>
      <c r="AI738" s="125">
        <f t="shared" si="214"/>
        <v>5</v>
      </c>
      <c r="AJ738" s="125" t="str">
        <f t="shared" si="215"/>
        <v>Correct</v>
      </c>
      <c r="AK738" s="125"/>
      <c r="AL738" s="115" t="s">
        <v>99</v>
      </c>
      <c r="AM738" s="115">
        <v>54</v>
      </c>
      <c r="AN738" s="115" t="s">
        <v>84</v>
      </c>
      <c r="AO738" s="115" t="s">
        <v>121</v>
      </c>
      <c r="AP738" s="115" t="s">
        <v>92</v>
      </c>
      <c r="AQ738" s="115" t="s">
        <v>86</v>
      </c>
      <c r="AR738" s="115" t="s">
        <v>87</v>
      </c>
      <c r="AS738" s="115" t="s">
        <v>88</v>
      </c>
      <c r="AT738" s="115" t="s">
        <v>111</v>
      </c>
      <c r="AU738" s="115" t="s">
        <v>113</v>
      </c>
      <c r="AV738" s="115" t="s">
        <v>91</v>
      </c>
      <c r="AW738" s="115" t="s">
        <v>91</v>
      </c>
    </row>
    <row r="739" spans="1:49">
      <c r="A739" s="115">
        <v>7045767642</v>
      </c>
      <c r="J739" s="115" t="s">
        <v>26</v>
      </c>
      <c r="N739" s="115" t="s">
        <v>30</v>
      </c>
      <c r="O739" s="125"/>
      <c r="P739" s="125">
        <f t="shared" si="198"/>
        <v>2</v>
      </c>
      <c r="Q739" s="130">
        <f t="shared" si="199"/>
        <v>1.5</v>
      </c>
      <c r="R739" s="125"/>
      <c r="S739" s="125">
        <f t="shared" si="200"/>
        <v>0</v>
      </c>
      <c r="T739" s="125">
        <f t="shared" si="201"/>
        <v>0</v>
      </c>
      <c r="U739" s="125">
        <f t="shared" si="202"/>
        <v>0</v>
      </c>
      <c r="V739" s="126">
        <f t="shared" si="203"/>
        <v>0</v>
      </c>
      <c r="W739" s="126">
        <f t="shared" si="204"/>
        <v>0</v>
      </c>
      <c r="X739" s="126">
        <f t="shared" si="205"/>
        <v>0</v>
      </c>
      <c r="Y739" s="126">
        <f t="shared" si="206"/>
        <v>0</v>
      </c>
      <c r="Z739" s="126">
        <f t="shared" si="207"/>
        <v>0</v>
      </c>
      <c r="AA739" s="126">
        <f t="shared" si="208"/>
        <v>1</v>
      </c>
      <c r="AB739" s="126">
        <f t="shared" si="209"/>
        <v>0</v>
      </c>
      <c r="AC739" s="126">
        <f t="shared" si="210"/>
        <v>0</v>
      </c>
      <c r="AD739" s="126">
        <f t="shared" si="211"/>
        <v>0</v>
      </c>
      <c r="AE739" s="126">
        <f t="shared" si="212"/>
        <v>1</v>
      </c>
      <c r="AF739" s="125"/>
      <c r="AG739" s="125"/>
      <c r="AH739" s="125">
        <f t="shared" si="213"/>
        <v>2</v>
      </c>
      <c r="AI739" s="125">
        <f t="shared" si="214"/>
        <v>2</v>
      </c>
      <c r="AJ739" s="125" t="str">
        <f t="shared" si="215"/>
        <v>Correct</v>
      </c>
      <c r="AK739" s="125"/>
      <c r="AL739" s="115" t="s">
        <v>83</v>
      </c>
      <c r="AM739" s="115">
        <v>75</v>
      </c>
      <c r="AN739" s="115" t="s">
        <v>181</v>
      </c>
      <c r="AO739" s="115" t="s">
        <v>190</v>
      </c>
      <c r="AP739" s="115" t="s">
        <v>85</v>
      </c>
      <c r="AQ739" s="115" t="s">
        <v>86</v>
      </c>
      <c r="AR739" s="115" t="s">
        <v>137</v>
      </c>
      <c r="AS739" s="115" t="s">
        <v>100</v>
      </c>
      <c r="AT739" s="115" t="s">
        <v>102</v>
      </c>
      <c r="AU739" s="115" t="s">
        <v>106</v>
      </c>
      <c r="AV739" s="115" t="s">
        <v>91</v>
      </c>
      <c r="AW739" s="115" t="s">
        <v>91</v>
      </c>
    </row>
    <row r="740" spans="1:49">
      <c r="A740" s="115">
        <v>7011535483</v>
      </c>
      <c r="C740" s="115" t="s">
        <v>19</v>
      </c>
      <c r="D740" s="115" t="s">
        <v>20</v>
      </c>
      <c r="I740" s="115" t="s">
        <v>25</v>
      </c>
      <c r="M740" s="115" t="s">
        <v>29</v>
      </c>
      <c r="O740" s="125"/>
      <c r="P740" s="125">
        <f t="shared" si="198"/>
        <v>4</v>
      </c>
      <c r="Q740" s="130">
        <f t="shared" si="199"/>
        <v>0.75</v>
      </c>
      <c r="R740" s="125"/>
      <c r="S740" s="125">
        <f t="shared" si="200"/>
        <v>0</v>
      </c>
      <c r="T740" s="125">
        <f t="shared" si="201"/>
        <v>0.75</v>
      </c>
      <c r="U740" s="125">
        <f t="shared" si="202"/>
        <v>0.75</v>
      </c>
      <c r="V740" s="126">
        <f t="shared" si="203"/>
        <v>0</v>
      </c>
      <c r="W740" s="126">
        <f t="shared" si="204"/>
        <v>0</v>
      </c>
      <c r="X740" s="126">
        <f t="shared" si="205"/>
        <v>0</v>
      </c>
      <c r="Y740" s="126">
        <f t="shared" si="206"/>
        <v>0</v>
      </c>
      <c r="Z740" s="126">
        <f t="shared" si="207"/>
        <v>0.75</v>
      </c>
      <c r="AA740" s="126">
        <f t="shared" si="208"/>
        <v>0</v>
      </c>
      <c r="AB740" s="126">
        <f t="shared" si="209"/>
        <v>0</v>
      </c>
      <c r="AC740" s="126">
        <f t="shared" si="210"/>
        <v>0</v>
      </c>
      <c r="AD740" s="126">
        <f t="shared" si="211"/>
        <v>0.75</v>
      </c>
      <c r="AE740" s="126">
        <f t="shared" si="212"/>
        <v>0</v>
      </c>
      <c r="AF740" s="125"/>
      <c r="AG740" s="125"/>
      <c r="AH740" s="125">
        <f t="shared" si="213"/>
        <v>3</v>
      </c>
      <c r="AI740" s="125">
        <f t="shared" si="214"/>
        <v>4</v>
      </c>
      <c r="AJ740" s="125" t="str">
        <f t="shared" si="215"/>
        <v>Correct</v>
      </c>
      <c r="AK740" s="125"/>
      <c r="AL740" s="115" t="s">
        <v>83</v>
      </c>
      <c r="AM740" s="115">
        <v>88</v>
      </c>
      <c r="AN740" s="115" t="s">
        <v>84</v>
      </c>
      <c r="AO740" s="115" t="s">
        <v>133</v>
      </c>
      <c r="AP740" s="115" t="s">
        <v>97</v>
      </c>
      <c r="AQ740" s="115" t="s">
        <v>86</v>
      </c>
      <c r="AR740" s="115" t="s">
        <v>87</v>
      </c>
      <c r="AS740" s="115" t="s">
        <v>101</v>
      </c>
      <c r="AT740" s="115" t="s">
        <v>94</v>
      </c>
      <c r="AU740" s="115" t="s">
        <v>106</v>
      </c>
      <c r="AW740" s="115" t="s">
        <v>91</v>
      </c>
    </row>
    <row r="741" spans="1:49">
      <c r="A741" s="115">
        <v>5584549991</v>
      </c>
      <c r="D741" s="115" t="s">
        <v>20</v>
      </c>
      <c r="I741" s="115" t="s">
        <v>25</v>
      </c>
      <c r="N741" s="115" t="s">
        <v>30</v>
      </c>
      <c r="O741" s="125"/>
      <c r="P741" s="125">
        <f t="shared" si="198"/>
        <v>3</v>
      </c>
      <c r="Q741" s="130">
        <f t="shared" si="199"/>
        <v>1</v>
      </c>
      <c r="R741" s="125"/>
      <c r="S741" s="125">
        <f t="shared" si="200"/>
        <v>0</v>
      </c>
      <c r="T741" s="125">
        <f t="shared" si="201"/>
        <v>0</v>
      </c>
      <c r="U741" s="125">
        <f t="shared" si="202"/>
        <v>1</v>
      </c>
      <c r="V741" s="126">
        <f t="shared" si="203"/>
        <v>0</v>
      </c>
      <c r="W741" s="126">
        <f t="shared" si="204"/>
        <v>0</v>
      </c>
      <c r="X741" s="126">
        <f t="shared" si="205"/>
        <v>0</v>
      </c>
      <c r="Y741" s="126">
        <f t="shared" si="206"/>
        <v>0</v>
      </c>
      <c r="Z741" s="126">
        <f t="shared" si="207"/>
        <v>1</v>
      </c>
      <c r="AA741" s="126">
        <f t="shared" si="208"/>
        <v>0</v>
      </c>
      <c r="AB741" s="126">
        <f t="shared" si="209"/>
        <v>0</v>
      </c>
      <c r="AC741" s="126">
        <f t="shared" si="210"/>
        <v>0</v>
      </c>
      <c r="AD741" s="126">
        <f t="shared" si="211"/>
        <v>0</v>
      </c>
      <c r="AE741" s="126">
        <f t="shared" si="212"/>
        <v>1</v>
      </c>
      <c r="AF741" s="125"/>
      <c r="AG741" s="125"/>
      <c r="AH741" s="125">
        <f t="shared" si="213"/>
        <v>3</v>
      </c>
      <c r="AI741" s="125">
        <f t="shared" si="214"/>
        <v>3</v>
      </c>
      <c r="AJ741" s="125" t="str">
        <f t="shared" si="215"/>
        <v>Correct</v>
      </c>
      <c r="AK741" s="125"/>
      <c r="AL741" s="115" t="s">
        <v>83</v>
      </c>
      <c r="AM741" s="115">
        <v>36</v>
      </c>
      <c r="AN741" s="115" t="s">
        <v>181</v>
      </c>
      <c r="AO741" s="115" t="s">
        <v>193</v>
      </c>
      <c r="AP741" s="115" t="s">
        <v>85</v>
      </c>
      <c r="AQ741" s="115" t="s">
        <v>86</v>
      </c>
      <c r="AR741" s="115" t="s">
        <v>87</v>
      </c>
      <c r="AS741" s="115" t="s">
        <v>100</v>
      </c>
      <c r="AT741" s="115" t="s">
        <v>109</v>
      </c>
      <c r="AU741" s="115" t="s">
        <v>90</v>
      </c>
      <c r="AV741" s="115" t="s">
        <v>91</v>
      </c>
      <c r="AW741" s="115" t="s">
        <v>91</v>
      </c>
    </row>
    <row r="742" spans="1:49">
      <c r="A742" s="115">
        <v>6985131244</v>
      </c>
      <c r="B742" s="115" t="s">
        <v>18</v>
      </c>
      <c r="D742" s="115" t="s">
        <v>20</v>
      </c>
      <c r="I742" s="115" t="s">
        <v>25</v>
      </c>
      <c r="O742" s="125"/>
      <c r="P742" s="125">
        <f t="shared" si="198"/>
        <v>3</v>
      </c>
      <c r="Q742" s="130">
        <f t="shared" si="199"/>
        <v>1</v>
      </c>
      <c r="R742" s="125"/>
      <c r="S742" s="125">
        <f t="shared" si="200"/>
        <v>1</v>
      </c>
      <c r="T742" s="125">
        <f t="shared" si="201"/>
        <v>0</v>
      </c>
      <c r="U742" s="125">
        <f t="shared" si="202"/>
        <v>1</v>
      </c>
      <c r="V742" s="126">
        <f t="shared" si="203"/>
        <v>0</v>
      </c>
      <c r="W742" s="126">
        <f t="shared" si="204"/>
        <v>0</v>
      </c>
      <c r="X742" s="126">
        <f t="shared" si="205"/>
        <v>0</v>
      </c>
      <c r="Y742" s="126">
        <f t="shared" si="206"/>
        <v>0</v>
      </c>
      <c r="Z742" s="126">
        <f t="shared" si="207"/>
        <v>1</v>
      </c>
      <c r="AA742" s="126">
        <f t="shared" si="208"/>
        <v>0</v>
      </c>
      <c r="AB742" s="126">
        <f t="shared" si="209"/>
        <v>0</v>
      </c>
      <c r="AC742" s="126">
        <f t="shared" si="210"/>
        <v>0</v>
      </c>
      <c r="AD742" s="126">
        <f t="shared" si="211"/>
        <v>0</v>
      </c>
      <c r="AE742" s="126">
        <f t="shared" si="212"/>
        <v>0</v>
      </c>
      <c r="AF742" s="125"/>
      <c r="AG742" s="125"/>
      <c r="AH742" s="125">
        <f t="shared" si="213"/>
        <v>3</v>
      </c>
      <c r="AI742" s="125">
        <f t="shared" si="214"/>
        <v>3</v>
      </c>
      <c r="AJ742" s="125" t="str">
        <f t="shared" si="215"/>
        <v>Correct</v>
      </c>
      <c r="AK742" s="125"/>
      <c r="AL742" s="115" t="s">
        <v>83</v>
      </c>
      <c r="AM742" s="115">
        <v>55</v>
      </c>
      <c r="AN742" s="115" t="s">
        <v>181</v>
      </c>
      <c r="AO742" s="115" t="s">
        <v>206</v>
      </c>
      <c r="AQ742" s="115" t="s">
        <v>91</v>
      </c>
      <c r="AR742" s="115" t="s">
        <v>137</v>
      </c>
      <c r="AS742" s="115" t="s">
        <v>93</v>
      </c>
      <c r="AT742" s="115" t="s">
        <v>89</v>
      </c>
      <c r="AV742" s="115" t="s">
        <v>86</v>
      </c>
      <c r="AW742" s="115" t="s">
        <v>91</v>
      </c>
    </row>
    <row r="743" spans="1:49">
      <c r="A743" s="115">
        <v>5584571278</v>
      </c>
      <c r="I743" s="115" t="s">
        <v>25</v>
      </c>
      <c r="O743" s="125"/>
      <c r="P743" s="125">
        <f t="shared" si="198"/>
        <v>1</v>
      </c>
      <c r="Q743" s="130">
        <f t="shared" si="199"/>
        <v>3</v>
      </c>
      <c r="R743" s="125"/>
      <c r="S743" s="125">
        <f t="shared" si="200"/>
        <v>0</v>
      </c>
      <c r="T743" s="125">
        <f t="shared" si="201"/>
        <v>0</v>
      </c>
      <c r="U743" s="125">
        <f t="shared" si="202"/>
        <v>0</v>
      </c>
      <c r="V743" s="126">
        <f t="shared" si="203"/>
        <v>0</v>
      </c>
      <c r="W743" s="126">
        <f t="shared" si="204"/>
        <v>0</v>
      </c>
      <c r="X743" s="126">
        <f t="shared" si="205"/>
        <v>0</v>
      </c>
      <c r="Y743" s="126">
        <f t="shared" si="206"/>
        <v>0</v>
      </c>
      <c r="Z743" s="126">
        <f t="shared" si="207"/>
        <v>1</v>
      </c>
      <c r="AA743" s="126">
        <f t="shared" si="208"/>
        <v>0</v>
      </c>
      <c r="AB743" s="126">
        <f t="shared" si="209"/>
        <v>0</v>
      </c>
      <c r="AC743" s="126">
        <f t="shared" si="210"/>
        <v>0</v>
      </c>
      <c r="AD743" s="126">
        <f t="shared" si="211"/>
        <v>0</v>
      </c>
      <c r="AE743" s="126">
        <f t="shared" si="212"/>
        <v>0</v>
      </c>
      <c r="AF743" s="125"/>
      <c r="AG743" s="125"/>
      <c r="AH743" s="125">
        <f t="shared" si="213"/>
        <v>1</v>
      </c>
      <c r="AI743" s="125">
        <f t="shared" si="214"/>
        <v>1</v>
      </c>
      <c r="AJ743" s="125" t="str">
        <f t="shared" si="215"/>
        <v>Correct</v>
      </c>
      <c r="AK743" s="125"/>
      <c r="AL743" s="115" t="s">
        <v>83</v>
      </c>
      <c r="AM743" s="115">
        <v>57</v>
      </c>
      <c r="AN743" s="115" t="s">
        <v>181</v>
      </c>
    </row>
    <row r="744" spans="1:49">
      <c r="A744" s="115">
        <v>7045753843</v>
      </c>
      <c r="C744" s="115" t="s">
        <v>19</v>
      </c>
      <c r="D744" s="115" t="s">
        <v>20</v>
      </c>
      <c r="O744" s="125"/>
      <c r="P744" s="125">
        <f t="shared" si="198"/>
        <v>2</v>
      </c>
      <c r="Q744" s="130">
        <f t="shared" si="199"/>
        <v>1.5</v>
      </c>
      <c r="R744" s="125"/>
      <c r="S744" s="125">
        <f t="shared" si="200"/>
        <v>0</v>
      </c>
      <c r="T744" s="125">
        <f t="shared" si="201"/>
        <v>1</v>
      </c>
      <c r="U744" s="125">
        <f t="shared" si="202"/>
        <v>1</v>
      </c>
      <c r="V744" s="126">
        <f t="shared" si="203"/>
        <v>0</v>
      </c>
      <c r="W744" s="126">
        <f t="shared" si="204"/>
        <v>0</v>
      </c>
      <c r="X744" s="126">
        <f t="shared" si="205"/>
        <v>0</v>
      </c>
      <c r="Y744" s="126">
        <f t="shared" si="206"/>
        <v>0</v>
      </c>
      <c r="Z744" s="126">
        <f t="shared" si="207"/>
        <v>0</v>
      </c>
      <c r="AA744" s="126">
        <f t="shared" si="208"/>
        <v>0</v>
      </c>
      <c r="AB744" s="126">
        <f t="shared" si="209"/>
        <v>0</v>
      </c>
      <c r="AC744" s="126">
        <f t="shared" si="210"/>
        <v>0</v>
      </c>
      <c r="AD744" s="126">
        <f t="shared" si="211"/>
        <v>0</v>
      </c>
      <c r="AE744" s="126">
        <f t="shared" si="212"/>
        <v>0</v>
      </c>
      <c r="AF744" s="125"/>
      <c r="AG744" s="125"/>
      <c r="AH744" s="125">
        <f t="shared" si="213"/>
        <v>2</v>
      </c>
      <c r="AI744" s="125">
        <f t="shared" si="214"/>
        <v>2</v>
      </c>
      <c r="AJ744" s="125" t="str">
        <f t="shared" si="215"/>
        <v>Correct</v>
      </c>
      <c r="AK744" s="125"/>
      <c r="AL744" s="115" t="s">
        <v>83</v>
      </c>
      <c r="AM744" s="115">
        <v>80</v>
      </c>
      <c r="AN744" s="115" t="s">
        <v>181</v>
      </c>
      <c r="AO744" s="115" t="s">
        <v>206</v>
      </c>
      <c r="AP744" s="115" t="s">
        <v>85</v>
      </c>
      <c r="AR744" s="115" t="s">
        <v>137</v>
      </c>
      <c r="AT744" s="115" t="s">
        <v>89</v>
      </c>
      <c r="AU744" s="115" t="s">
        <v>106</v>
      </c>
      <c r="AV744" s="115" t="s">
        <v>91</v>
      </c>
      <c r="AW744" s="115" t="s">
        <v>91</v>
      </c>
    </row>
    <row r="745" spans="1:49">
      <c r="A745" s="115">
        <v>7020357343</v>
      </c>
      <c r="D745" s="115" t="s">
        <v>20</v>
      </c>
      <c r="O745" s="125"/>
      <c r="P745" s="125">
        <f t="shared" si="198"/>
        <v>1</v>
      </c>
      <c r="Q745" s="130">
        <f t="shared" si="199"/>
        <v>3</v>
      </c>
      <c r="R745" s="125"/>
      <c r="S745" s="125">
        <f t="shared" si="200"/>
        <v>0</v>
      </c>
      <c r="T745" s="125">
        <f t="shared" si="201"/>
        <v>0</v>
      </c>
      <c r="U745" s="125">
        <f t="shared" si="202"/>
        <v>1</v>
      </c>
      <c r="V745" s="126">
        <f t="shared" si="203"/>
        <v>0</v>
      </c>
      <c r="W745" s="126">
        <f t="shared" si="204"/>
        <v>0</v>
      </c>
      <c r="X745" s="126">
        <f t="shared" si="205"/>
        <v>0</v>
      </c>
      <c r="Y745" s="126">
        <f t="shared" si="206"/>
        <v>0</v>
      </c>
      <c r="Z745" s="126">
        <f t="shared" si="207"/>
        <v>0</v>
      </c>
      <c r="AA745" s="126">
        <f t="shared" si="208"/>
        <v>0</v>
      </c>
      <c r="AB745" s="126">
        <f t="shared" si="209"/>
        <v>0</v>
      </c>
      <c r="AC745" s="126">
        <f t="shared" si="210"/>
        <v>0</v>
      </c>
      <c r="AD745" s="126">
        <f t="shared" si="211"/>
        <v>0</v>
      </c>
      <c r="AE745" s="126">
        <f t="shared" si="212"/>
        <v>0</v>
      </c>
      <c r="AF745" s="125"/>
      <c r="AG745" s="125"/>
      <c r="AH745" s="125">
        <f t="shared" si="213"/>
        <v>1</v>
      </c>
      <c r="AI745" s="125">
        <f t="shared" si="214"/>
        <v>1</v>
      </c>
      <c r="AJ745" s="125" t="str">
        <f t="shared" si="215"/>
        <v>Correct</v>
      </c>
      <c r="AK745" s="125"/>
      <c r="AL745" s="115" t="s">
        <v>83</v>
      </c>
      <c r="AM745" s="115">
        <v>59</v>
      </c>
      <c r="AN745" s="115" t="s">
        <v>181</v>
      </c>
      <c r="AO745" s="115" t="s">
        <v>194</v>
      </c>
      <c r="AP745" s="115" t="s">
        <v>85</v>
      </c>
      <c r="AQ745" s="115" t="s">
        <v>86</v>
      </c>
      <c r="AR745" s="115" t="s">
        <v>87</v>
      </c>
      <c r="AS745" s="115" t="s">
        <v>101</v>
      </c>
      <c r="AT745" s="115" t="s">
        <v>94</v>
      </c>
      <c r="AU745" s="115" t="s">
        <v>90</v>
      </c>
      <c r="AV745" s="115" t="s">
        <v>91</v>
      </c>
      <c r="AW745" s="115" t="s">
        <v>91</v>
      </c>
    </row>
    <row r="746" spans="1:49">
      <c r="A746" s="115">
        <v>5597977994</v>
      </c>
      <c r="F746" s="115" t="s">
        <v>22</v>
      </c>
      <c r="J746" s="115" t="s">
        <v>26</v>
      </c>
      <c r="N746" s="115" t="s">
        <v>30</v>
      </c>
      <c r="O746" s="125"/>
      <c r="P746" s="125">
        <f t="shared" si="198"/>
        <v>3</v>
      </c>
      <c r="Q746" s="130">
        <f t="shared" si="199"/>
        <v>1</v>
      </c>
      <c r="R746" s="125"/>
      <c r="S746" s="125">
        <f t="shared" si="200"/>
        <v>0</v>
      </c>
      <c r="T746" s="125">
        <f t="shared" si="201"/>
        <v>0</v>
      </c>
      <c r="U746" s="125">
        <f t="shared" si="202"/>
        <v>0</v>
      </c>
      <c r="V746" s="126">
        <f t="shared" si="203"/>
        <v>0</v>
      </c>
      <c r="W746" s="126">
        <f t="shared" si="204"/>
        <v>1</v>
      </c>
      <c r="X746" s="126">
        <f t="shared" si="205"/>
        <v>0</v>
      </c>
      <c r="Y746" s="126">
        <f t="shared" si="206"/>
        <v>0</v>
      </c>
      <c r="Z746" s="126">
        <f t="shared" si="207"/>
        <v>0</v>
      </c>
      <c r="AA746" s="126">
        <f t="shared" si="208"/>
        <v>1</v>
      </c>
      <c r="AB746" s="126">
        <f t="shared" si="209"/>
        <v>0</v>
      </c>
      <c r="AC746" s="126">
        <f t="shared" si="210"/>
        <v>0</v>
      </c>
      <c r="AD746" s="126">
        <f t="shared" si="211"/>
        <v>0</v>
      </c>
      <c r="AE746" s="126">
        <f t="shared" si="212"/>
        <v>1</v>
      </c>
      <c r="AF746" s="125"/>
      <c r="AG746" s="125"/>
      <c r="AH746" s="125">
        <f t="shared" si="213"/>
        <v>3</v>
      </c>
      <c r="AI746" s="125">
        <f t="shared" si="214"/>
        <v>3</v>
      </c>
      <c r="AJ746" s="125" t="str">
        <f t="shared" si="215"/>
        <v>Correct</v>
      </c>
      <c r="AK746" s="125"/>
      <c r="AL746" s="115" t="s">
        <v>83</v>
      </c>
      <c r="AM746" s="115">
        <v>16</v>
      </c>
      <c r="AN746" s="115" t="s">
        <v>181</v>
      </c>
      <c r="AO746" s="115" t="s">
        <v>209</v>
      </c>
      <c r="AP746" s="115" t="s">
        <v>443</v>
      </c>
      <c r="AQ746" s="115" t="s">
        <v>91</v>
      </c>
      <c r="AR746" s="115" t="s">
        <v>108</v>
      </c>
      <c r="AS746" s="115" t="s">
        <v>100</v>
      </c>
      <c r="AT746" s="115" t="s">
        <v>102</v>
      </c>
      <c r="AU746" s="115" t="s">
        <v>95</v>
      </c>
      <c r="AV746" s="115" t="s">
        <v>91</v>
      </c>
    </row>
    <row r="747" spans="1:49">
      <c r="A747" s="115">
        <v>7045753561</v>
      </c>
      <c r="E747" s="115" t="s">
        <v>21</v>
      </c>
      <c r="G747" s="115" t="s">
        <v>23</v>
      </c>
      <c r="I747" s="115" t="s">
        <v>25</v>
      </c>
      <c r="O747" s="125"/>
      <c r="P747" s="125">
        <f t="shared" si="198"/>
        <v>3</v>
      </c>
      <c r="Q747" s="130">
        <f t="shared" si="199"/>
        <v>1</v>
      </c>
      <c r="R747" s="125"/>
      <c r="S747" s="125">
        <f t="shared" si="200"/>
        <v>0</v>
      </c>
      <c r="T747" s="125">
        <f t="shared" si="201"/>
        <v>0</v>
      </c>
      <c r="U747" s="125">
        <f t="shared" si="202"/>
        <v>0</v>
      </c>
      <c r="V747" s="126">
        <f t="shared" si="203"/>
        <v>1</v>
      </c>
      <c r="W747" s="126">
        <f t="shared" si="204"/>
        <v>0</v>
      </c>
      <c r="X747" s="126">
        <f t="shared" si="205"/>
        <v>1</v>
      </c>
      <c r="Y747" s="126">
        <f t="shared" si="206"/>
        <v>0</v>
      </c>
      <c r="Z747" s="126">
        <f t="shared" si="207"/>
        <v>1</v>
      </c>
      <c r="AA747" s="126">
        <f t="shared" si="208"/>
        <v>0</v>
      </c>
      <c r="AB747" s="126">
        <f t="shared" si="209"/>
        <v>0</v>
      </c>
      <c r="AC747" s="126">
        <f t="shared" si="210"/>
        <v>0</v>
      </c>
      <c r="AD747" s="126">
        <f t="shared" si="211"/>
        <v>0</v>
      </c>
      <c r="AE747" s="126">
        <f t="shared" si="212"/>
        <v>0</v>
      </c>
      <c r="AF747" s="125"/>
      <c r="AG747" s="125"/>
      <c r="AH747" s="125">
        <f t="shared" si="213"/>
        <v>3</v>
      </c>
      <c r="AI747" s="125">
        <f t="shared" si="214"/>
        <v>3</v>
      </c>
      <c r="AJ747" s="125" t="str">
        <f t="shared" si="215"/>
        <v>Correct</v>
      </c>
      <c r="AK747" s="125"/>
      <c r="AL747" s="115" t="s">
        <v>99</v>
      </c>
      <c r="AM747" s="115">
        <v>65</v>
      </c>
      <c r="AN747" s="115" t="s">
        <v>181</v>
      </c>
      <c r="AO747" s="115" t="s">
        <v>200</v>
      </c>
      <c r="AP747" s="115" t="s">
        <v>85</v>
      </c>
      <c r="AR747" s="115" t="s">
        <v>497</v>
      </c>
      <c r="AS747" s="115" t="s">
        <v>88</v>
      </c>
      <c r="AT747" s="115" t="s">
        <v>120</v>
      </c>
      <c r="AU747" s="115" t="s">
        <v>90</v>
      </c>
      <c r="AV747" s="115" t="s">
        <v>91</v>
      </c>
    </row>
    <row r="748" spans="1:49">
      <c r="A748" s="115">
        <v>7044852737</v>
      </c>
      <c r="D748" s="115" t="s">
        <v>20</v>
      </c>
      <c r="I748" s="115" t="s">
        <v>25</v>
      </c>
      <c r="J748" s="115" t="s">
        <v>26</v>
      </c>
      <c r="O748" s="125"/>
      <c r="P748" s="125">
        <f t="shared" si="198"/>
        <v>3</v>
      </c>
      <c r="Q748" s="130">
        <f t="shared" si="199"/>
        <v>1</v>
      </c>
      <c r="R748" s="125"/>
      <c r="S748" s="125">
        <f t="shared" si="200"/>
        <v>0</v>
      </c>
      <c r="T748" s="125">
        <f t="shared" si="201"/>
        <v>0</v>
      </c>
      <c r="U748" s="125">
        <f t="shared" si="202"/>
        <v>1</v>
      </c>
      <c r="V748" s="126">
        <f t="shared" si="203"/>
        <v>0</v>
      </c>
      <c r="W748" s="126">
        <f t="shared" si="204"/>
        <v>0</v>
      </c>
      <c r="X748" s="126">
        <f t="shared" si="205"/>
        <v>0</v>
      </c>
      <c r="Y748" s="126">
        <f t="shared" si="206"/>
        <v>0</v>
      </c>
      <c r="Z748" s="126">
        <f t="shared" si="207"/>
        <v>1</v>
      </c>
      <c r="AA748" s="126">
        <f t="shared" si="208"/>
        <v>1</v>
      </c>
      <c r="AB748" s="126">
        <f t="shared" si="209"/>
        <v>0</v>
      </c>
      <c r="AC748" s="126">
        <f t="shared" si="210"/>
        <v>0</v>
      </c>
      <c r="AD748" s="126">
        <f t="shared" si="211"/>
        <v>0</v>
      </c>
      <c r="AE748" s="126">
        <f t="shared" si="212"/>
        <v>0</v>
      </c>
      <c r="AF748" s="125"/>
      <c r="AG748" s="125"/>
      <c r="AH748" s="125">
        <f t="shared" si="213"/>
        <v>3</v>
      </c>
      <c r="AI748" s="125">
        <f t="shared" si="214"/>
        <v>3</v>
      </c>
      <c r="AJ748" s="125" t="str">
        <f t="shared" si="215"/>
        <v>Correct</v>
      </c>
      <c r="AK748" s="125"/>
      <c r="AL748" s="115" t="s">
        <v>83</v>
      </c>
      <c r="AM748" s="115">
        <v>88</v>
      </c>
      <c r="AN748" s="115" t="s">
        <v>84</v>
      </c>
      <c r="AO748" s="115" t="s">
        <v>493</v>
      </c>
      <c r="AP748" s="115" t="s">
        <v>85</v>
      </c>
      <c r="AQ748" s="115" t="s">
        <v>86</v>
      </c>
      <c r="AR748" s="115" t="s">
        <v>87</v>
      </c>
      <c r="AS748" s="115" t="s">
        <v>96</v>
      </c>
      <c r="AT748" s="115" t="s">
        <v>112</v>
      </c>
      <c r="AU748" s="115" t="s">
        <v>106</v>
      </c>
      <c r="AV748" s="115" t="s">
        <v>91</v>
      </c>
      <c r="AW748" s="115" t="s">
        <v>86</v>
      </c>
    </row>
    <row r="749" spans="1:49">
      <c r="A749" s="115">
        <v>6985436434</v>
      </c>
      <c r="B749" s="115" t="s">
        <v>18</v>
      </c>
      <c r="E749" s="115" t="s">
        <v>21</v>
      </c>
      <c r="M749" s="115" t="s">
        <v>29</v>
      </c>
      <c r="O749" s="125"/>
      <c r="P749" s="125">
        <f t="shared" si="198"/>
        <v>3</v>
      </c>
      <c r="Q749" s="130">
        <f t="shared" si="199"/>
        <v>1</v>
      </c>
      <c r="R749" s="125"/>
      <c r="S749" s="125">
        <f t="shared" si="200"/>
        <v>1</v>
      </c>
      <c r="T749" s="125">
        <f t="shared" si="201"/>
        <v>0</v>
      </c>
      <c r="U749" s="125">
        <f t="shared" si="202"/>
        <v>0</v>
      </c>
      <c r="V749" s="126">
        <f t="shared" si="203"/>
        <v>1</v>
      </c>
      <c r="W749" s="126">
        <f t="shared" si="204"/>
        <v>0</v>
      </c>
      <c r="X749" s="126">
        <f t="shared" si="205"/>
        <v>0</v>
      </c>
      <c r="Y749" s="126">
        <f t="shared" si="206"/>
        <v>0</v>
      </c>
      <c r="Z749" s="126">
        <f t="shared" si="207"/>
        <v>0</v>
      </c>
      <c r="AA749" s="126">
        <f t="shared" si="208"/>
        <v>0</v>
      </c>
      <c r="AB749" s="126">
        <f t="shared" si="209"/>
        <v>0</v>
      </c>
      <c r="AC749" s="126">
        <f t="shared" si="210"/>
        <v>0</v>
      </c>
      <c r="AD749" s="126">
        <f t="shared" si="211"/>
        <v>1</v>
      </c>
      <c r="AE749" s="126">
        <f t="shared" si="212"/>
        <v>0</v>
      </c>
      <c r="AF749" s="125"/>
      <c r="AG749" s="125"/>
      <c r="AH749" s="125">
        <f t="shared" si="213"/>
        <v>3</v>
      </c>
      <c r="AI749" s="125">
        <f t="shared" si="214"/>
        <v>3</v>
      </c>
      <c r="AJ749" s="125" t="str">
        <f t="shared" si="215"/>
        <v>Correct</v>
      </c>
      <c r="AK749" s="125"/>
      <c r="AL749" s="115" t="s">
        <v>83</v>
      </c>
      <c r="AM749" s="115">
        <v>74</v>
      </c>
      <c r="AN749" s="115" t="s">
        <v>84</v>
      </c>
      <c r="AO749" s="115" t="s">
        <v>152</v>
      </c>
      <c r="AP749" s="115" t="s">
        <v>85</v>
      </c>
      <c r="AQ749" s="115" t="s">
        <v>86</v>
      </c>
      <c r="AR749" s="115" t="s">
        <v>87</v>
      </c>
      <c r="AS749" s="115" t="s">
        <v>96</v>
      </c>
      <c r="AT749" s="115" t="s">
        <v>89</v>
      </c>
      <c r="AU749" s="115" t="s">
        <v>106</v>
      </c>
      <c r="AW749" s="115" t="s">
        <v>86</v>
      </c>
    </row>
    <row r="750" spans="1:49">
      <c r="A750" s="115">
        <v>5584588694</v>
      </c>
      <c r="C750" s="115" t="s">
        <v>19</v>
      </c>
      <c r="M750" s="115" t="s">
        <v>29</v>
      </c>
      <c r="O750" s="125"/>
      <c r="P750" s="125">
        <f t="shared" si="198"/>
        <v>2</v>
      </c>
      <c r="Q750" s="130">
        <f t="shared" si="199"/>
        <v>1.5</v>
      </c>
      <c r="R750" s="125"/>
      <c r="S750" s="125">
        <f t="shared" si="200"/>
        <v>0</v>
      </c>
      <c r="T750" s="125">
        <f t="shared" si="201"/>
        <v>1</v>
      </c>
      <c r="U750" s="125">
        <f t="shared" si="202"/>
        <v>0</v>
      </c>
      <c r="V750" s="126">
        <f t="shared" si="203"/>
        <v>0</v>
      </c>
      <c r="W750" s="126">
        <f t="shared" si="204"/>
        <v>0</v>
      </c>
      <c r="X750" s="126">
        <f t="shared" si="205"/>
        <v>0</v>
      </c>
      <c r="Y750" s="126">
        <f t="shared" si="206"/>
        <v>0</v>
      </c>
      <c r="Z750" s="126">
        <f t="shared" si="207"/>
        <v>0</v>
      </c>
      <c r="AA750" s="126">
        <f t="shared" si="208"/>
        <v>0</v>
      </c>
      <c r="AB750" s="126">
        <f t="shared" si="209"/>
        <v>0</v>
      </c>
      <c r="AC750" s="126">
        <f t="shared" si="210"/>
        <v>0</v>
      </c>
      <c r="AD750" s="126">
        <f t="shared" si="211"/>
        <v>1</v>
      </c>
      <c r="AE750" s="126">
        <f t="shared" si="212"/>
        <v>0</v>
      </c>
      <c r="AF750" s="125"/>
      <c r="AG750" s="125"/>
      <c r="AH750" s="125">
        <f t="shared" si="213"/>
        <v>2</v>
      </c>
      <c r="AI750" s="125">
        <f t="shared" si="214"/>
        <v>2</v>
      </c>
      <c r="AJ750" s="125" t="str">
        <f t="shared" si="215"/>
        <v>Correct</v>
      </c>
      <c r="AK750" s="125"/>
      <c r="AL750" s="115" t="s">
        <v>83</v>
      </c>
      <c r="AM750" s="115">
        <v>35</v>
      </c>
      <c r="AN750" s="115" t="s">
        <v>181</v>
      </c>
      <c r="AO750" s="115" t="s">
        <v>205</v>
      </c>
      <c r="AP750" s="115" t="s">
        <v>114</v>
      </c>
      <c r="AQ750" s="115" t="s">
        <v>91</v>
      </c>
      <c r="AR750" s="115" t="s">
        <v>137</v>
      </c>
      <c r="AS750" s="115" t="s">
        <v>96</v>
      </c>
      <c r="AT750" s="115" t="s">
        <v>89</v>
      </c>
      <c r="AU750" s="115" t="s">
        <v>90</v>
      </c>
      <c r="AV750" s="115" t="s">
        <v>91</v>
      </c>
      <c r="AW750" s="115" t="s">
        <v>91</v>
      </c>
    </row>
    <row r="751" spans="1:49">
      <c r="A751" s="115">
        <v>7044853354</v>
      </c>
      <c r="J751" s="115" t="s">
        <v>26</v>
      </c>
      <c r="O751" s="125"/>
      <c r="P751" s="125">
        <f t="shared" si="198"/>
        <v>1</v>
      </c>
      <c r="Q751" s="130">
        <f t="shared" si="199"/>
        <v>3</v>
      </c>
      <c r="R751" s="125"/>
      <c r="S751" s="125">
        <f t="shared" si="200"/>
        <v>0</v>
      </c>
      <c r="T751" s="125">
        <f t="shared" si="201"/>
        <v>0</v>
      </c>
      <c r="U751" s="125">
        <f t="shared" si="202"/>
        <v>0</v>
      </c>
      <c r="V751" s="126">
        <f t="shared" si="203"/>
        <v>0</v>
      </c>
      <c r="W751" s="126">
        <f t="shared" si="204"/>
        <v>0</v>
      </c>
      <c r="X751" s="126">
        <f t="shared" si="205"/>
        <v>0</v>
      </c>
      <c r="Y751" s="126">
        <f t="shared" si="206"/>
        <v>0</v>
      </c>
      <c r="Z751" s="126">
        <f t="shared" si="207"/>
        <v>0</v>
      </c>
      <c r="AA751" s="126">
        <f t="shared" si="208"/>
        <v>1</v>
      </c>
      <c r="AB751" s="126">
        <f t="shared" si="209"/>
        <v>0</v>
      </c>
      <c r="AC751" s="126">
        <f t="shared" si="210"/>
        <v>0</v>
      </c>
      <c r="AD751" s="126">
        <f t="shared" si="211"/>
        <v>0</v>
      </c>
      <c r="AE751" s="126">
        <f t="shared" si="212"/>
        <v>0</v>
      </c>
      <c r="AF751" s="125"/>
      <c r="AG751" s="125"/>
      <c r="AH751" s="125">
        <f t="shared" si="213"/>
        <v>1</v>
      </c>
      <c r="AI751" s="125">
        <f t="shared" si="214"/>
        <v>1</v>
      </c>
      <c r="AJ751" s="125" t="str">
        <f t="shared" si="215"/>
        <v>Correct</v>
      </c>
      <c r="AK751" s="125"/>
      <c r="AL751" s="115" t="s">
        <v>99</v>
      </c>
      <c r="AM751" s="115">
        <v>50</v>
      </c>
      <c r="AN751" s="115" t="s">
        <v>84</v>
      </c>
      <c r="AO751" s="115" t="s">
        <v>152</v>
      </c>
      <c r="AP751" s="115" t="s">
        <v>85</v>
      </c>
      <c r="AQ751" s="115" t="s">
        <v>91</v>
      </c>
      <c r="AR751" s="115" t="s">
        <v>87</v>
      </c>
      <c r="AS751" s="115" t="s">
        <v>88</v>
      </c>
      <c r="AT751" s="115" t="s">
        <v>102</v>
      </c>
      <c r="AU751" s="115" t="s">
        <v>90</v>
      </c>
      <c r="AV751" s="115" t="s">
        <v>91</v>
      </c>
      <c r="AW751" s="115" t="s">
        <v>91</v>
      </c>
    </row>
    <row r="752" spans="1:49">
      <c r="A752" s="115">
        <v>5609429417</v>
      </c>
      <c r="C752" s="115" t="s">
        <v>19</v>
      </c>
      <c r="I752" s="115" t="s">
        <v>25</v>
      </c>
      <c r="N752" s="115" t="s">
        <v>30</v>
      </c>
      <c r="O752" s="125"/>
      <c r="P752" s="125">
        <f t="shared" si="198"/>
        <v>3</v>
      </c>
      <c r="Q752" s="130">
        <f t="shared" si="199"/>
        <v>1</v>
      </c>
      <c r="R752" s="125"/>
      <c r="S752" s="125">
        <f t="shared" si="200"/>
        <v>0</v>
      </c>
      <c r="T752" s="125">
        <f t="shared" si="201"/>
        <v>1</v>
      </c>
      <c r="U752" s="125">
        <f t="shared" si="202"/>
        <v>0</v>
      </c>
      <c r="V752" s="126">
        <f t="shared" si="203"/>
        <v>0</v>
      </c>
      <c r="W752" s="126">
        <f t="shared" si="204"/>
        <v>0</v>
      </c>
      <c r="X752" s="126">
        <f t="shared" si="205"/>
        <v>0</v>
      </c>
      <c r="Y752" s="126">
        <f t="shared" si="206"/>
        <v>0</v>
      </c>
      <c r="Z752" s="126">
        <f t="shared" si="207"/>
        <v>1</v>
      </c>
      <c r="AA752" s="126">
        <f t="shared" si="208"/>
        <v>0</v>
      </c>
      <c r="AB752" s="126">
        <f t="shared" si="209"/>
        <v>0</v>
      </c>
      <c r="AC752" s="126">
        <f t="shared" si="210"/>
        <v>0</v>
      </c>
      <c r="AD752" s="126">
        <f t="shared" si="211"/>
        <v>0</v>
      </c>
      <c r="AE752" s="126">
        <f t="shared" si="212"/>
        <v>1</v>
      </c>
      <c r="AF752" s="125"/>
      <c r="AG752" s="125"/>
      <c r="AH752" s="125">
        <f t="shared" si="213"/>
        <v>3</v>
      </c>
      <c r="AI752" s="125">
        <f t="shared" si="214"/>
        <v>3</v>
      </c>
      <c r="AJ752" s="125" t="str">
        <f t="shared" si="215"/>
        <v>Correct</v>
      </c>
      <c r="AK752" s="125"/>
      <c r="AL752" s="115"/>
    </row>
    <row r="753" spans="1:49">
      <c r="A753" s="115">
        <v>5586742659</v>
      </c>
      <c r="E753" s="115" t="s">
        <v>21</v>
      </c>
      <c r="O753" s="125"/>
      <c r="P753" s="125">
        <f t="shared" si="198"/>
        <v>1</v>
      </c>
      <c r="Q753" s="130">
        <f t="shared" si="199"/>
        <v>3</v>
      </c>
      <c r="R753" s="125"/>
      <c r="S753" s="125">
        <f t="shared" si="200"/>
        <v>0</v>
      </c>
      <c r="T753" s="125">
        <f t="shared" si="201"/>
        <v>0</v>
      </c>
      <c r="U753" s="125">
        <f t="shared" si="202"/>
        <v>0</v>
      </c>
      <c r="V753" s="126">
        <f t="shared" si="203"/>
        <v>1</v>
      </c>
      <c r="W753" s="126">
        <f t="shared" si="204"/>
        <v>0</v>
      </c>
      <c r="X753" s="126">
        <f t="shared" si="205"/>
        <v>0</v>
      </c>
      <c r="Y753" s="126">
        <f t="shared" si="206"/>
        <v>0</v>
      </c>
      <c r="Z753" s="126">
        <f t="shared" si="207"/>
        <v>0</v>
      </c>
      <c r="AA753" s="126">
        <f t="shared" si="208"/>
        <v>0</v>
      </c>
      <c r="AB753" s="126">
        <f t="shared" si="209"/>
        <v>0</v>
      </c>
      <c r="AC753" s="126">
        <f t="shared" si="210"/>
        <v>0</v>
      </c>
      <c r="AD753" s="126">
        <f t="shared" si="211"/>
        <v>0</v>
      </c>
      <c r="AE753" s="126">
        <f t="shared" si="212"/>
        <v>0</v>
      </c>
      <c r="AF753" s="125"/>
      <c r="AG753" s="125"/>
      <c r="AH753" s="125">
        <f t="shared" si="213"/>
        <v>1</v>
      </c>
      <c r="AI753" s="125">
        <f t="shared" si="214"/>
        <v>1</v>
      </c>
      <c r="AJ753" s="125" t="str">
        <f t="shared" si="215"/>
        <v>Correct</v>
      </c>
      <c r="AK753" s="125"/>
      <c r="AL753" s="115" t="s">
        <v>83</v>
      </c>
      <c r="AM753" s="115">
        <v>84</v>
      </c>
      <c r="AN753" s="115" t="s">
        <v>181</v>
      </c>
      <c r="AO753" s="115" t="s">
        <v>183</v>
      </c>
    </row>
    <row r="754" spans="1:49">
      <c r="A754" s="115">
        <v>5596713775</v>
      </c>
      <c r="D754" s="115" t="s">
        <v>20</v>
      </c>
      <c r="K754" s="115" t="s">
        <v>27</v>
      </c>
      <c r="M754" s="115" t="s">
        <v>29</v>
      </c>
      <c r="O754" s="125"/>
      <c r="P754" s="125">
        <f t="shared" si="198"/>
        <v>3</v>
      </c>
      <c r="Q754" s="130">
        <f t="shared" si="199"/>
        <v>1</v>
      </c>
      <c r="R754" s="125"/>
      <c r="S754" s="125">
        <f t="shared" si="200"/>
        <v>0</v>
      </c>
      <c r="T754" s="125">
        <f t="shared" si="201"/>
        <v>0</v>
      </c>
      <c r="U754" s="125">
        <f t="shared" si="202"/>
        <v>1</v>
      </c>
      <c r="V754" s="126">
        <f t="shared" si="203"/>
        <v>0</v>
      </c>
      <c r="W754" s="126">
        <f t="shared" si="204"/>
        <v>0</v>
      </c>
      <c r="X754" s="126">
        <f t="shared" si="205"/>
        <v>0</v>
      </c>
      <c r="Y754" s="126">
        <f t="shared" si="206"/>
        <v>0</v>
      </c>
      <c r="Z754" s="126">
        <f t="shared" si="207"/>
        <v>0</v>
      </c>
      <c r="AA754" s="126">
        <f t="shared" si="208"/>
        <v>0</v>
      </c>
      <c r="AB754" s="126">
        <f t="shared" si="209"/>
        <v>1</v>
      </c>
      <c r="AC754" s="126">
        <f t="shared" si="210"/>
        <v>0</v>
      </c>
      <c r="AD754" s="126">
        <f t="shared" si="211"/>
        <v>1</v>
      </c>
      <c r="AE754" s="126">
        <f t="shared" si="212"/>
        <v>0</v>
      </c>
      <c r="AF754" s="125"/>
      <c r="AG754" s="125"/>
      <c r="AH754" s="125">
        <f t="shared" si="213"/>
        <v>3</v>
      </c>
      <c r="AI754" s="125">
        <f t="shared" si="214"/>
        <v>3</v>
      </c>
      <c r="AJ754" s="125" t="str">
        <f t="shared" si="215"/>
        <v>Correct</v>
      </c>
      <c r="AK754" s="125"/>
      <c r="AL754" s="115" t="s">
        <v>99</v>
      </c>
      <c r="AM754" s="115">
        <v>19</v>
      </c>
      <c r="AN754" s="115" t="s">
        <v>84</v>
      </c>
      <c r="AO754" s="115" t="s">
        <v>453</v>
      </c>
      <c r="AP754" s="115" t="s">
        <v>107</v>
      </c>
      <c r="AQ754" s="115" t="s">
        <v>91</v>
      </c>
      <c r="AR754" s="115" t="s">
        <v>108</v>
      </c>
      <c r="AS754" s="115" t="s">
        <v>96</v>
      </c>
      <c r="AT754" s="115" t="s">
        <v>112</v>
      </c>
      <c r="AU754" s="115" t="s">
        <v>95</v>
      </c>
      <c r="AV754" s="115" t="s">
        <v>91</v>
      </c>
    </row>
    <row r="755" spans="1:49">
      <c r="A755" s="115">
        <v>6982462306</v>
      </c>
      <c r="D755" s="115" t="s">
        <v>20</v>
      </c>
      <c r="I755" s="115" t="s">
        <v>25</v>
      </c>
      <c r="K755" s="115" t="s">
        <v>27</v>
      </c>
      <c r="L755" s="115" t="s">
        <v>28</v>
      </c>
      <c r="O755" s="125"/>
      <c r="P755" s="125">
        <f t="shared" si="198"/>
        <v>4</v>
      </c>
      <c r="Q755" s="130">
        <f t="shared" si="199"/>
        <v>0.75</v>
      </c>
      <c r="R755" s="125"/>
      <c r="S755" s="125">
        <f t="shared" si="200"/>
        <v>0</v>
      </c>
      <c r="T755" s="125">
        <f t="shared" si="201"/>
        <v>0</v>
      </c>
      <c r="U755" s="125">
        <f t="shared" si="202"/>
        <v>0.75</v>
      </c>
      <c r="V755" s="126">
        <f t="shared" si="203"/>
        <v>0</v>
      </c>
      <c r="W755" s="126">
        <f t="shared" si="204"/>
        <v>0</v>
      </c>
      <c r="X755" s="126">
        <f t="shared" si="205"/>
        <v>0</v>
      </c>
      <c r="Y755" s="126">
        <f t="shared" si="206"/>
        <v>0</v>
      </c>
      <c r="Z755" s="126">
        <f t="shared" si="207"/>
        <v>0.75</v>
      </c>
      <c r="AA755" s="126">
        <f t="shared" si="208"/>
        <v>0</v>
      </c>
      <c r="AB755" s="126">
        <f t="shared" si="209"/>
        <v>0.75</v>
      </c>
      <c r="AC755" s="126">
        <f t="shared" si="210"/>
        <v>0.75</v>
      </c>
      <c r="AD755" s="126">
        <f t="shared" si="211"/>
        <v>0</v>
      </c>
      <c r="AE755" s="126">
        <f t="shared" si="212"/>
        <v>0</v>
      </c>
      <c r="AF755" s="125"/>
      <c r="AG755" s="125"/>
      <c r="AH755" s="125">
        <f t="shared" si="213"/>
        <v>3</v>
      </c>
      <c r="AI755" s="125">
        <f t="shared" si="214"/>
        <v>4</v>
      </c>
      <c r="AJ755" s="125" t="str">
        <f t="shared" si="215"/>
        <v>Correct</v>
      </c>
      <c r="AK755" s="125"/>
      <c r="AL755" s="115" t="s">
        <v>83</v>
      </c>
      <c r="AM755" s="115">
        <v>62</v>
      </c>
      <c r="AN755" s="115" t="s">
        <v>181</v>
      </c>
      <c r="AO755" s="115" t="s">
        <v>478</v>
      </c>
      <c r="AP755" s="115" t="s">
        <v>85</v>
      </c>
      <c r="AQ755" s="115" t="s">
        <v>86</v>
      </c>
      <c r="AS755" s="115" t="s">
        <v>100</v>
      </c>
      <c r="AT755" s="115" t="s">
        <v>102</v>
      </c>
      <c r="AU755" s="115" t="s">
        <v>113</v>
      </c>
      <c r="AV755" s="115" t="s">
        <v>91</v>
      </c>
      <c r="AW755" s="115" t="s">
        <v>91</v>
      </c>
    </row>
    <row r="756" spans="1:49">
      <c r="A756" s="115">
        <v>5609427271</v>
      </c>
      <c r="I756" s="115" t="s">
        <v>25</v>
      </c>
      <c r="K756" s="115" t="s">
        <v>27</v>
      </c>
      <c r="O756" s="125"/>
      <c r="P756" s="125">
        <f t="shared" si="198"/>
        <v>2</v>
      </c>
      <c r="Q756" s="130">
        <f t="shared" si="199"/>
        <v>1.5</v>
      </c>
      <c r="R756" s="125"/>
      <c r="S756" s="125">
        <f t="shared" si="200"/>
        <v>0</v>
      </c>
      <c r="T756" s="125">
        <f t="shared" si="201"/>
        <v>0</v>
      </c>
      <c r="U756" s="125">
        <f t="shared" si="202"/>
        <v>0</v>
      </c>
      <c r="V756" s="126">
        <f t="shared" si="203"/>
        <v>0</v>
      </c>
      <c r="W756" s="126">
        <f t="shared" si="204"/>
        <v>0</v>
      </c>
      <c r="X756" s="126">
        <f t="shared" si="205"/>
        <v>0</v>
      </c>
      <c r="Y756" s="126">
        <f t="shared" si="206"/>
        <v>0</v>
      </c>
      <c r="Z756" s="126">
        <f t="shared" si="207"/>
        <v>1</v>
      </c>
      <c r="AA756" s="126">
        <f t="shared" si="208"/>
        <v>0</v>
      </c>
      <c r="AB756" s="126">
        <f t="shared" si="209"/>
        <v>1</v>
      </c>
      <c r="AC756" s="126">
        <f t="shared" si="210"/>
        <v>0</v>
      </c>
      <c r="AD756" s="126">
        <f t="shared" si="211"/>
        <v>0</v>
      </c>
      <c r="AE756" s="126">
        <f t="shared" si="212"/>
        <v>0</v>
      </c>
      <c r="AF756" s="125"/>
      <c r="AG756" s="125"/>
      <c r="AH756" s="125">
        <f t="shared" si="213"/>
        <v>2</v>
      </c>
      <c r="AI756" s="125">
        <f t="shared" si="214"/>
        <v>2</v>
      </c>
      <c r="AJ756" s="125" t="str">
        <f t="shared" si="215"/>
        <v>Correct</v>
      </c>
      <c r="AK756" s="125"/>
      <c r="AL756" s="115" t="s">
        <v>83</v>
      </c>
      <c r="AM756" s="115">
        <v>25</v>
      </c>
      <c r="AN756" s="115" t="s">
        <v>181</v>
      </c>
      <c r="AO756" s="115" t="s">
        <v>201</v>
      </c>
      <c r="AP756" s="115" t="s">
        <v>92</v>
      </c>
      <c r="AQ756" s="115" t="s">
        <v>86</v>
      </c>
      <c r="AR756" s="115" t="s">
        <v>161</v>
      </c>
      <c r="AS756" s="115" t="s">
        <v>88</v>
      </c>
      <c r="AT756" s="115" t="s">
        <v>111</v>
      </c>
      <c r="AU756" s="115" t="s">
        <v>90</v>
      </c>
      <c r="AV756" s="115" t="s">
        <v>91</v>
      </c>
      <c r="AW756" s="115" t="s">
        <v>91</v>
      </c>
    </row>
    <row r="757" spans="1:49">
      <c r="A757" s="115">
        <v>7045788643</v>
      </c>
      <c r="D757" s="115" t="s">
        <v>20</v>
      </c>
      <c r="K757" s="115" t="s">
        <v>27</v>
      </c>
      <c r="O757" s="125"/>
      <c r="P757" s="125">
        <f t="shared" si="198"/>
        <v>2</v>
      </c>
      <c r="Q757" s="130">
        <f t="shared" si="199"/>
        <v>1.5</v>
      </c>
      <c r="R757" s="125"/>
      <c r="S757" s="125">
        <f t="shared" si="200"/>
        <v>0</v>
      </c>
      <c r="T757" s="125">
        <f t="shared" si="201"/>
        <v>0</v>
      </c>
      <c r="U757" s="125">
        <f t="shared" si="202"/>
        <v>1</v>
      </c>
      <c r="V757" s="126">
        <f t="shared" si="203"/>
        <v>0</v>
      </c>
      <c r="W757" s="126">
        <f t="shared" si="204"/>
        <v>0</v>
      </c>
      <c r="X757" s="126">
        <f t="shared" si="205"/>
        <v>0</v>
      </c>
      <c r="Y757" s="126">
        <f t="shared" si="206"/>
        <v>0</v>
      </c>
      <c r="Z757" s="126">
        <f t="shared" si="207"/>
        <v>0</v>
      </c>
      <c r="AA757" s="126">
        <f t="shared" si="208"/>
        <v>0</v>
      </c>
      <c r="AB757" s="126">
        <f t="shared" si="209"/>
        <v>1</v>
      </c>
      <c r="AC757" s="126">
        <f t="shared" si="210"/>
        <v>0</v>
      </c>
      <c r="AD757" s="126">
        <f t="shared" si="211"/>
        <v>0</v>
      </c>
      <c r="AE757" s="126">
        <f t="shared" si="212"/>
        <v>0</v>
      </c>
      <c r="AF757" s="125"/>
      <c r="AG757" s="125"/>
      <c r="AH757" s="125">
        <f t="shared" si="213"/>
        <v>2</v>
      </c>
      <c r="AI757" s="125">
        <f t="shared" si="214"/>
        <v>2</v>
      </c>
      <c r="AJ757" s="125" t="str">
        <f t="shared" si="215"/>
        <v>Correct</v>
      </c>
      <c r="AK757" s="125"/>
      <c r="AL757" s="115" t="s">
        <v>83</v>
      </c>
      <c r="AN757" s="115" t="s">
        <v>181</v>
      </c>
      <c r="AO757" s="115" t="s">
        <v>238</v>
      </c>
      <c r="AP757" s="115" t="s">
        <v>85</v>
      </c>
      <c r="AQ757" s="115" t="s">
        <v>86</v>
      </c>
      <c r="AR757" s="115" t="s">
        <v>87</v>
      </c>
      <c r="AS757" s="115" t="s">
        <v>101</v>
      </c>
      <c r="AT757" s="115" t="s">
        <v>111</v>
      </c>
      <c r="AU757" s="115" t="s">
        <v>106</v>
      </c>
      <c r="AV757" s="115" t="s">
        <v>91</v>
      </c>
      <c r="AW757" s="115" t="s">
        <v>91</v>
      </c>
    </row>
    <row r="758" spans="1:49">
      <c r="A758" s="115">
        <v>6985156853</v>
      </c>
      <c r="B758" s="115" t="s">
        <v>18</v>
      </c>
      <c r="K758" s="115" t="s">
        <v>27</v>
      </c>
      <c r="O758" s="125"/>
      <c r="P758" s="125">
        <f t="shared" si="198"/>
        <v>2</v>
      </c>
      <c r="Q758" s="130">
        <f t="shared" si="199"/>
        <v>1.5</v>
      </c>
      <c r="R758" s="125"/>
      <c r="S758" s="125">
        <f t="shared" si="200"/>
        <v>1</v>
      </c>
      <c r="T758" s="125">
        <f t="shared" si="201"/>
        <v>0</v>
      </c>
      <c r="U758" s="125">
        <f t="shared" si="202"/>
        <v>0</v>
      </c>
      <c r="V758" s="126">
        <f t="shared" si="203"/>
        <v>0</v>
      </c>
      <c r="W758" s="126">
        <f t="shared" si="204"/>
        <v>0</v>
      </c>
      <c r="X758" s="126">
        <f t="shared" si="205"/>
        <v>0</v>
      </c>
      <c r="Y758" s="126">
        <f t="shared" si="206"/>
        <v>0</v>
      </c>
      <c r="Z758" s="126">
        <f t="shared" si="207"/>
        <v>0</v>
      </c>
      <c r="AA758" s="126">
        <f t="shared" si="208"/>
        <v>0</v>
      </c>
      <c r="AB758" s="126">
        <f t="shared" si="209"/>
        <v>1</v>
      </c>
      <c r="AC758" s="126">
        <f t="shared" si="210"/>
        <v>0</v>
      </c>
      <c r="AD758" s="126">
        <f t="shared" si="211"/>
        <v>0</v>
      </c>
      <c r="AE758" s="126">
        <f t="shared" si="212"/>
        <v>0</v>
      </c>
      <c r="AF758" s="125"/>
      <c r="AG758" s="125"/>
      <c r="AH758" s="125">
        <f t="shared" si="213"/>
        <v>2</v>
      </c>
      <c r="AI758" s="125">
        <f t="shared" si="214"/>
        <v>2</v>
      </c>
      <c r="AJ758" s="125" t="str">
        <f t="shared" si="215"/>
        <v>Correct</v>
      </c>
      <c r="AK758" s="125"/>
      <c r="AL758" s="115" t="s">
        <v>83</v>
      </c>
      <c r="AM758" s="115">
        <v>54</v>
      </c>
      <c r="AN758" s="115" t="s">
        <v>181</v>
      </c>
      <c r="AO758" s="115" t="s">
        <v>190</v>
      </c>
      <c r="AP758" s="115" t="s">
        <v>85</v>
      </c>
      <c r="AQ758" s="115" t="s">
        <v>86</v>
      </c>
      <c r="AR758" s="115" t="s">
        <v>87</v>
      </c>
      <c r="AT758" s="115" t="s">
        <v>114</v>
      </c>
      <c r="AU758" s="115" t="s">
        <v>98</v>
      </c>
      <c r="AV758" s="115" t="s">
        <v>91</v>
      </c>
      <c r="AW758" s="115" t="s">
        <v>86</v>
      </c>
    </row>
    <row r="759" spans="1:49">
      <c r="A759" s="115">
        <v>7045757208</v>
      </c>
      <c r="K759" s="115" t="s">
        <v>27</v>
      </c>
      <c r="O759" s="125"/>
      <c r="P759" s="125">
        <f t="shared" si="198"/>
        <v>1</v>
      </c>
      <c r="Q759" s="130">
        <f t="shared" si="199"/>
        <v>3</v>
      </c>
      <c r="R759" s="125"/>
      <c r="S759" s="125">
        <f t="shared" si="200"/>
        <v>0</v>
      </c>
      <c r="T759" s="125">
        <f t="shared" si="201"/>
        <v>0</v>
      </c>
      <c r="U759" s="125">
        <f t="shared" si="202"/>
        <v>0</v>
      </c>
      <c r="V759" s="126">
        <f t="shared" si="203"/>
        <v>0</v>
      </c>
      <c r="W759" s="126">
        <f t="shared" si="204"/>
        <v>0</v>
      </c>
      <c r="X759" s="126">
        <f t="shared" si="205"/>
        <v>0</v>
      </c>
      <c r="Y759" s="126">
        <f t="shared" si="206"/>
        <v>0</v>
      </c>
      <c r="Z759" s="126">
        <f t="shared" si="207"/>
        <v>0</v>
      </c>
      <c r="AA759" s="126">
        <f t="shared" si="208"/>
        <v>0</v>
      </c>
      <c r="AB759" s="126">
        <f t="shared" si="209"/>
        <v>1</v>
      </c>
      <c r="AC759" s="126">
        <f t="shared" si="210"/>
        <v>0</v>
      </c>
      <c r="AD759" s="126">
        <f t="shared" si="211"/>
        <v>0</v>
      </c>
      <c r="AE759" s="126">
        <f t="shared" si="212"/>
        <v>0</v>
      </c>
      <c r="AF759" s="125"/>
      <c r="AG759" s="125"/>
      <c r="AH759" s="125">
        <f t="shared" si="213"/>
        <v>1</v>
      </c>
      <c r="AI759" s="125">
        <f t="shared" si="214"/>
        <v>1</v>
      </c>
      <c r="AJ759" s="125" t="str">
        <f t="shared" si="215"/>
        <v>Correct</v>
      </c>
      <c r="AK759" s="125"/>
      <c r="AL759" s="115" t="s">
        <v>99</v>
      </c>
      <c r="AM759" s="115">
        <v>90</v>
      </c>
      <c r="AN759" s="115" t="s">
        <v>181</v>
      </c>
      <c r="AO759" s="115" t="s">
        <v>438</v>
      </c>
      <c r="AP759" s="115" t="s">
        <v>85</v>
      </c>
      <c r="AQ759" s="115" t="s">
        <v>86</v>
      </c>
      <c r="AR759" s="115" t="s">
        <v>87</v>
      </c>
      <c r="AS759" s="115" t="s">
        <v>101</v>
      </c>
      <c r="AT759" s="115" t="s">
        <v>94</v>
      </c>
      <c r="AU759" s="115" t="s">
        <v>106</v>
      </c>
      <c r="AV759" s="115" t="s">
        <v>91</v>
      </c>
      <c r="AW759" s="115" t="s">
        <v>86</v>
      </c>
    </row>
    <row r="760" spans="1:49">
      <c r="A760" s="115">
        <v>5609589005</v>
      </c>
      <c r="C760" s="115" t="s">
        <v>19</v>
      </c>
      <c r="D760" s="115" t="s">
        <v>20</v>
      </c>
      <c r="J760" s="115" t="s">
        <v>26</v>
      </c>
      <c r="O760" s="125"/>
      <c r="P760" s="125">
        <f t="shared" si="198"/>
        <v>3</v>
      </c>
      <c r="Q760" s="130">
        <f t="shared" si="199"/>
        <v>1</v>
      </c>
      <c r="R760" s="125"/>
      <c r="S760" s="125">
        <f t="shared" si="200"/>
        <v>0</v>
      </c>
      <c r="T760" s="125">
        <f t="shared" si="201"/>
        <v>1</v>
      </c>
      <c r="U760" s="125">
        <f t="shared" si="202"/>
        <v>1</v>
      </c>
      <c r="V760" s="126">
        <f t="shared" si="203"/>
        <v>0</v>
      </c>
      <c r="W760" s="126">
        <f t="shared" si="204"/>
        <v>0</v>
      </c>
      <c r="X760" s="126">
        <f t="shared" si="205"/>
        <v>0</v>
      </c>
      <c r="Y760" s="126">
        <f t="shared" si="206"/>
        <v>0</v>
      </c>
      <c r="Z760" s="126">
        <f t="shared" si="207"/>
        <v>0</v>
      </c>
      <c r="AA760" s="126">
        <f t="shared" si="208"/>
        <v>1</v>
      </c>
      <c r="AB760" s="126">
        <f t="shared" si="209"/>
        <v>0</v>
      </c>
      <c r="AC760" s="126">
        <f t="shared" si="210"/>
        <v>0</v>
      </c>
      <c r="AD760" s="126">
        <f t="shared" si="211"/>
        <v>0</v>
      </c>
      <c r="AE760" s="126">
        <f t="shared" si="212"/>
        <v>0</v>
      </c>
      <c r="AF760" s="125"/>
      <c r="AG760" s="125"/>
      <c r="AH760" s="125">
        <f t="shared" si="213"/>
        <v>3</v>
      </c>
      <c r="AI760" s="125">
        <f t="shared" si="214"/>
        <v>3</v>
      </c>
      <c r="AJ760" s="125" t="str">
        <f t="shared" si="215"/>
        <v>Correct</v>
      </c>
      <c r="AK760" s="125"/>
      <c r="AL760" s="115" t="s">
        <v>83</v>
      </c>
      <c r="AM760" s="115">
        <v>61</v>
      </c>
      <c r="AN760" s="115" t="s">
        <v>181</v>
      </c>
      <c r="AO760" s="115" t="s">
        <v>244</v>
      </c>
      <c r="AP760" s="115" t="s">
        <v>85</v>
      </c>
      <c r="AQ760" s="115" t="s">
        <v>86</v>
      </c>
      <c r="AR760" s="115" t="s">
        <v>87</v>
      </c>
      <c r="AS760" s="115" t="s">
        <v>88</v>
      </c>
      <c r="AT760" s="115" t="s">
        <v>111</v>
      </c>
      <c r="AU760" s="115" t="s">
        <v>90</v>
      </c>
      <c r="AV760" s="115" t="s">
        <v>91</v>
      </c>
      <c r="AW760" s="115" t="s">
        <v>91</v>
      </c>
    </row>
    <row r="761" spans="1:49">
      <c r="A761" s="115">
        <v>7044863279</v>
      </c>
      <c r="C761" s="115" t="s">
        <v>19</v>
      </c>
      <c r="D761" s="115" t="s">
        <v>20</v>
      </c>
      <c r="J761" s="115" t="s">
        <v>26</v>
      </c>
      <c r="O761" s="125"/>
      <c r="P761" s="125">
        <f t="shared" si="198"/>
        <v>3</v>
      </c>
      <c r="Q761" s="130">
        <f t="shared" si="199"/>
        <v>1</v>
      </c>
      <c r="R761" s="125"/>
      <c r="S761" s="125">
        <f t="shared" si="200"/>
        <v>0</v>
      </c>
      <c r="T761" s="125">
        <f t="shared" si="201"/>
        <v>1</v>
      </c>
      <c r="U761" s="125">
        <f t="shared" si="202"/>
        <v>1</v>
      </c>
      <c r="V761" s="126">
        <f t="shared" si="203"/>
        <v>0</v>
      </c>
      <c r="W761" s="126">
        <f t="shared" si="204"/>
        <v>0</v>
      </c>
      <c r="X761" s="126">
        <f t="shared" si="205"/>
        <v>0</v>
      </c>
      <c r="Y761" s="126">
        <f t="shared" si="206"/>
        <v>0</v>
      </c>
      <c r="Z761" s="126">
        <f t="shared" si="207"/>
        <v>0</v>
      </c>
      <c r="AA761" s="126">
        <f t="shared" si="208"/>
        <v>1</v>
      </c>
      <c r="AB761" s="126">
        <f t="shared" si="209"/>
        <v>0</v>
      </c>
      <c r="AC761" s="126">
        <f t="shared" si="210"/>
        <v>0</v>
      </c>
      <c r="AD761" s="126">
        <f t="shared" si="211"/>
        <v>0</v>
      </c>
      <c r="AE761" s="126">
        <f t="shared" si="212"/>
        <v>0</v>
      </c>
      <c r="AF761" s="125"/>
      <c r="AG761" s="125"/>
      <c r="AH761" s="125">
        <f t="shared" si="213"/>
        <v>3</v>
      </c>
      <c r="AI761" s="125">
        <f t="shared" si="214"/>
        <v>3</v>
      </c>
      <c r="AJ761" s="125" t="str">
        <f t="shared" si="215"/>
        <v>Correct</v>
      </c>
      <c r="AK761" s="125"/>
      <c r="AL761" s="115" t="s">
        <v>83</v>
      </c>
      <c r="AM761" s="115">
        <v>82</v>
      </c>
      <c r="AN761" s="115" t="s">
        <v>181</v>
      </c>
      <c r="AO761" s="115" t="s">
        <v>208</v>
      </c>
      <c r="AP761" s="115" t="s">
        <v>85</v>
      </c>
      <c r="AR761" s="115" t="s">
        <v>139</v>
      </c>
      <c r="AS761" s="115" t="s">
        <v>100</v>
      </c>
      <c r="AT761" s="115" t="s">
        <v>102</v>
      </c>
      <c r="AU761" s="115" t="s">
        <v>106</v>
      </c>
      <c r="AV761" s="115" t="s">
        <v>91</v>
      </c>
      <c r="AW761" s="115" t="s">
        <v>86</v>
      </c>
    </row>
    <row r="762" spans="1:49">
      <c r="A762" s="115">
        <v>7044848152</v>
      </c>
      <c r="D762" s="115" t="s">
        <v>20</v>
      </c>
      <c r="J762" s="115" t="s">
        <v>26</v>
      </c>
      <c r="N762" s="115" t="s">
        <v>30</v>
      </c>
      <c r="O762" s="125"/>
      <c r="P762" s="125">
        <f t="shared" si="198"/>
        <v>3</v>
      </c>
      <c r="Q762" s="130">
        <f t="shared" si="199"/>
        <v>1</v>
      </c>
      <c r="R762" s="125"/>
      <c r="S762" s="125">
        <f t="shared" si="200"/>
        <v>0</v>
      </c>
      <c r="T762" s="125">
        <f t="shared" si="201"/>
        <v>0</v>
      </c>
      <c r="U762" s="125">
        <f t="shared" si="202"/>
        <v>1</v>
      </c>
      <c r="V762" s="126">
        <f t="shared" si="203"/>
        <v>0</v>
      </c>
      <c r="W762" s="126">
        <f t="shared" si="204"/>
        <v>0</v>
      </c>
      <c r="X762" s="126">
        <f t="shared" si="205"/>
        <v>0</v>
      </c>
      <c r="Y762" s="126">
        <f t="shared" si="206"/>
        <v>0</v>
      </c>
      <c r="Z762" s="126">
        <f t="shared" si="207"/>
        <v>0</v>
      </c>
      <c r="AA762" s="126">
        <f t="shared" si="208"/>
        <v>1</v>
      </c>
      <c r="AB762" s="126">
        <f t="shared" si="209"/>
        <v>0</v>
      </c>
      <c r="AC762" s="126">
        <f t="shared" si="210"/>
        <v>0</v>
      </c>
      <c r="AD762" s="126">
        <f t="shared" si="211"/>
        <v>0</v>
      </c>
      <c r="AE762" s="126">
        <f t="shared" si="212"/>
        <v>1</v>
      </c>
      <c r="AF762" s="125"/>
      <c r="AG762" s="125"/>
      <c r="AH762" s="125">
        <f t="shared" si="213"/>
        <v>3</v>
      </c>
      <c r="AI762" s="125">
        <f t="shared" si="214"/>
        <v>3</v>
      </c>
      <c r="AJ762" s="125" t="str">
        <f t="shared" si="215"/>
        <v>Correct</v>
      </c>
      <c r="AK762" s="125"/>
      <c r="AL762" s="115" t="s">
        <v>99</v>
      </c>
      <c r="AM762" s="115">
        <v>87</v>
      </c>
      <c r="AN762" s="115" t="s">
        <v>84</v>
      </c>
      <c r="AO762" s="115" t="s">
        <v>195</v>
      </c>
      <c r="AP762" s="115" t="s">
        <v>85</v>
      </c>
      <c r="AQ762" s="115" t="s">
        <v>86</v>
      </c>
      <c r="AR762" s="115" t="s">
        <v>87</v>
      </c>
      <c r="AS762" s="115" t="s">
        <v>104</v>
      </c>
      <c r="AT762" s="115" t="s">
        <v>94</v>
      </c>
      <c r="AU762" s="115" t="s">
        <v>106</v>
      </c>
      <c r="AV762" s="115" t="s">
        <v>91</v>
      </c>
      <c r="AW762" s="115" t="s">
        <v>86</v>
      </c>
    </row>
    <row r="763" spans="1:49">
      <c r="A763" s="115">
        <v>5585091280</v>
      </c>
      <c r="C763" s="115" t="s">
        <v>19</v>
      </c>
      <c r="E763" s="115" t="s">
        <v>21</v>
      </c>
      <c r="I763" s="115" t="s">
        <v>25</v>
      </c>
      <c r="O763" s="125"/>
      <c r="P763" s="125">
        <f t="shared" si="198"/>
        <v>3</v>
      </c>
      <c r="Q763" s="130">
        <f t="shared" si="199"/>
        <v>1</v>
      </c>
      <c r="R763" s="125"/>
      <c r="S763" s="125">
        <f t="shared" si="200"/>
        <v>0</v>
      </c>
      <c r="T763" s="125">
        <f t="shared" si="201"/>
        <v>1</v>
      </c>
      <c r="U763" s="125">
        <f t="shared" si="202"/>
        <v>0</v>
      </c>
      <c r="V763" s="126">
        <f t="shared" si="203"/>
        <v>1</v>
      </c>
      <c r="W763" s="126">
        <f t="shared" si="204"/>
        <v>0</v>
      </c>
      <c r="X763" s="126">
        <f t="shared" si="205"/>
        <v>0</v>
      </c>
      <c r="Y763" s="126">
        <f t="shared" si="206"/>
        <v>0</v>
      </c>
      <c r="Z763" s="126">
        <f t="shared" si="207"/>
        <v>1</v>
      </c>
      <c r="AA763" s="126">
        <f t="shared" si="208"/>
        <v>0</v>
      </c>
      <c r="AB763" s="126">
        <f t="shared" si="209"/>
        <v>0</v>
      </c>
      <c r="AC763" s="126">
        <f t="shared" si="210"/>
        <v>0</v>
      </c>
      <c r="AD763" s="126">
        <f t="shared" si="211"/>
        <v>0</v>
      </c>
      <c r="AE763" s="126">
        <f t="shared" si="212"/>
        <v>0</v>
      </c>
      <c r="AF763" s="125"/>
      <c r="AG763" s="125"/>
      <c r="AH763" s="125">
        <f t="shared" si="213"/>
        <v>3</v>
      </c>
      <c r="AI763" s="125">
        <f t="shared" si="214"/>
        <v>3</v>
      </c>
      <c r="AJ763" s="125" t="str">
        <f t="shared" si="215"/>
        <v>Correct</v>
      </c>
      <c r="AK763" s="125"/>
      <c r="AL763" s="115" t="s">
        <v>116</v>
      </c>
      <c r="AM763" s="115">
        <v>55</v>
      </c>
      <c r="AN763" s="115" t="s">
        <v>181</v>
      </c>
      <c r="AO763" s="115" t="s">
        <v>227</v>
      </c>
      <c r="AP763" s="115" t="s">
        <v>85</v>
      </c>
      <c r="AQ763" s="115" t="s">
        <v>86</v>
      </c>
      <c r="AR763" s="115" t="s">
        <v>87</v>
      </c>
      <c r="AS763" s="115" t="s">
        <v>101</v>
      </c>
      <c r="AT763" s="115" t="s">
        <v>89</v>
      </c>
      <c r="AU763" s="115" t="s">
        <v>90</v>
      </c>
      <c r="AV763" s="115" t="s">
        <v>91</v>
      </c>
      <c r="AW763" s="115" t="s">
        <v>91</v>
      </c>
    </row>
    <row r="764" spans="1:49">
      <c r="A764" s="115">
        <v>5609453420</v>
      </c>
      <c r="I764" s="115" t="s">
        <v>25</v>
      </c>
      <c r="O764" s="125"/>
      <c r="P764" s="125">
        <f t="shared" si="198"/>
        <v>1</v>
      </c>
      <c r="Q764" s="130">
        <f t="shared" si="199"/>
        <v>3</v>
      </c>
      <c r="R764" s="125"/>
      <c r="S764" s="125">
        <f t="shared" si="200"/>
        <v>0</v>
      </c>
      <c r="T764" s="125">
        <f t="shared" si="201"/>
        <v>0</v>
      </c>
      <c r="U764" s="125">
        <f t="shared" si="202"/>
        <v>0</v>
      </c>
      <c r="V764" s="126">
        <f t="shared" si="203"/>
        <v>0</v>
      </c>
      <c r="W764" s="126">
        <f t="shared" si="204"/>
        <v>0</v>
      </c>
      <c r="X764" s="126">
        <f t="shared" si="205"/>
        <v>0</v>
      </c>
      <c r="Y764" s="126">
        <f t="shared" si="206"/>
        <v>0</v>
      </c>
      <c r="Z764" s="126">
        <f t="shared" si="207"/>
        <v>1</v>
      </c>
      <c r="AA764" s="126">
        <f t="shared" si="208"/>
        <v>0</v>
      </c>
      <c r="AB764" s="126">
        <f t="shared" si="209"/>
        <v>0</v>
      </c>
      <c r="AC764" s="126">
        <f t="shared" si="210"/>
        <v>0</v>
      </c>
      <c r="AD764" s="126">
        <f t="shared" si="211"/>
        <v>0</v>
      </c>
      <c r="AE764" s="126">
        <f t="shared" si="212"/>
        <v>0</v>
      </c>
      <c r="AF764" s="125"/>
      <c r="AG764" s="125"/>
      <c r="AH764" s="125">
        <f t="shared" si="213"/>
        <v>1</v>
      </c>
      <c r="AI764" s="125">
        <f t="shared" si="214"/>
        <v>1</v>
      </c>
      <c r="AJ764" s="125" t="str">
        <f t="shared" si="215"/>
        <v>Correct</v>
      </c>
      <c r="AK764" s="125"/>
      <c r="AL764" s="115" t="s">
        <v>83</v>
      </c>
      <c r="AM764" s="115">
        <v>66</v>
      </c>
      <c r="AN764" s="115" t="s">
        <v>181</v>
      </c>
      <c r="AO764" s="115" t="s">
        <v>430</v>
      </c>
      <c r="AP764" s="115" t="s">
        <v>85</v>
      </c>
      <c r="AQ764" s="115" t="s">
        <v>86</v>
      </c>
      <c r="AR764" s="115" t="s">
        <v>87</v>
      </c>
      <c r="AS764" s="115" t="s">
        <v>100</v>
      </c>
      <c r="AT764" s="115" t="s">
        <v>111</v>
      </c>
      <c r="AU764" s="115" t="s">
        <v>90</v>
      </c>
      <c r="AV764" s="115" t="s">
        <v>91</v>
      </c>
      <c r="AW764" s="115" t="s">
        <v>91</v>
      </c>
    </row>
    <row r="765" spans="1:49">
      <c r="A765" s="115">
        <v>5605118140</v>
      </c>
      <c r="E765" s="115" t="s">
        <v>21</v>
      </c>
      <c r="O765" s="125"/>
      <c r="P765" s="125">
        <f t="shared" si="198"/>
        <v>1</v>
      </c>
      <c r="Q765" s="130">
        <f t="shared" si="199"/>
        <v>3</v>
      </c>
      <c r="R765" s="125"/>
      <c r="S765" s="125">
        <f t="shared" si="200"/>
        <v>0</v>
      </c>
      <c r="T765" s="125">
        <f t="shared" si="201"/>
        <v>0</v>
      </c>
      <c r="U765" s="125">
        <f t="shared" si="202"/>
        <v>0</v>
      </c>
      <c r="V765" s="126">
        <f t="shared" si="203"/>
        <v>1</v>
      </c>
      <c r="W765" s="126">
        <f t="shared" si="204"/>
        <v>0</v>
      </c>
      <c r="X765" s="126">
        <f t="shared" si="205"/>
        <v>0</v>
      </c>
      <c r="Y765" s="126">
        <f t="shared" si="206"/>
        <v>0</v>
      </c>
      <c r="Z765" s="126">
        <f t="shared" si="207"/>
        <v>0</v>
      </c>
      <c r="AA765" s="126">
        <f t="shared" si="208"/>
        <v>0</v>
      </c>
      <c r="AB765" s="126">
        <f t="shared" si="209"/>
        <v>0</v>
      </c>
      <c r="AC765" s="126">
        <f t="shared" si="210"/>
        <v>0</v>
      </c>
      <c r="AD765" s="126">
        <f t="shared" si="211"/>
        <v>0</v>
      </c>
      <c r="AE765" s="126">
        <f t="shared" si="212"/>
        <v>0</v>
      </c>
      <c r="AF765" s="125"/>
      <c r="AG765" s="125"/>
      <c r="AH765" s="125">
        <f t="shared" si="213"/>
        <v>1</v>
      </c>
      <c r="AI765" s="125">
        <f t="shared" si="214"/>
        <v>1</v>
      </c>
      <c r="AJ765" s="125" t="str">
        <f t="shared" si="215"/>
        <v>Correct</v>
      </c>
      <c r="AK765" s="125"/>
      <c r="AL765" s="115"/>
    </row>
    <row r="766" spans="1:49">
      <c r="A766" s="115">
        <v>5606665760</v>
      </c>
      <c r="C766" s="115" t="s">
        <v>19</v>
      </c>
      <c r="M766" s="115" t="s">
        <v>29</v>
      </c>
      <c r="O766" s="125"/>
      <c r="P766" s="125">
        <f t="shared" si="198"/>
        <v>2</v>
      </c>
      <c r="Q766" s="130">
        <f t="shared" si="199"/>
        <v>1.5</v>
      </c>
      <c r="R766" s="125"/>
      <c r="S766" s="125">
        <f t="shared" si="200"/>
        <v>0</v>
      </c>
      <c r="T766" s="125">
        <f t="shared" si="201"/>
        <v>1</v>
      </c>
      <c r="U766" s="125">
        <f t="shared" si="202"/>
        <v>0</v>
      </c>
      <c r="V766" s="126">
        <f t="shared" si="203"/>
        <v>0</v>
      </c>
      <c r="W766" s="126">
        <f t="shared" si="204"/>
        <v>0</v>
      </c>
      <c r="X766" s="126">
        <f t="shared" si="205"/>
        <v>0</v>
      </c>
      <c r="Y766" s="126">
        <f t="shared" si="206"/>
        <v>0</v>
      </c>
      <c r="Z766" s="126">
        <f t="shared" si="207"/>
        <v>0</v>
      </c>
      <c r="AA766" s="126">
        <f t="shared" si="208"/>
        <v>0</v>
      </c>
      <c r="AB766" s="126">
        <f t="shared" si="209"/>
        <v>0</v>
      </c>
      <c r="AC766" s="126">
        <f t="shared" si="210"/>
        <v>0</v>
      </c>
      <c r="AD766" s="126">
        <f t="shared" si="211"/>
        <v>1</v>
      </c>
      <c r="AE766" s="126">
        <f t="shared" si="212"/>
        <v>0</v>
      </c>
      <c r="AF766" s="125"/>
      <c r="AG766" s="125"/>
      <c r="AH766" s="125">
        <f t="shared" si="213"/>
        <v>2</v>
      </c>
      <c r="AI766" s="125">
        <f t="shared" si="214"/>
        <v>2</v>
      </c>
      <c r="AJ766" s="125" t="str">
        <f t="shared" si="215"/>
        <v>Correct</v>
      </c>
      <c r="AK766" s="125"/>
      <c r="AL766" s="115" t="s">
        <v>83</v>
      </c>
      <c r="AM766" s="115">
        <v>50</v>
      </c>
      <c r="AN766" s="115" t="s">
        <v>84</v>
      </c>
      <c r="AO766" s="115" t="s">
        <v>428</v>
      </c>
      <c r="AP766" s="115" t="s">
        <v>85</v>
      </c>
      <c r="AQ766" s="115" t="s">
        <v>86</v>
      </c>
      <c r="AR766" s="115" t="s">
        <v>87</v>
      </c>
      <c r="AS766" s="115" t="s">
        <v>88</v>
      </c>
      <c r="AT766" s="115" t="s">
        <v>102</v>
      </c>
      <c r="AU766" s="115" t="s">
        <v>90</v>
      </c>
      <c r="AV766" s="115" t="s">
        <v>91</v>
      </c>
      <c r="AW766" s="115" t="s">
        <v>91</v>
      </c>
    </row>
    <row r="767" spans="1:49">
      <c r="A767" s="115">
        <v>7010998086</v>
      </c>
      <c r="C767" s="115" t="s">
        <v>19</v>
      </c>
      <c r="O767" s="125"/>
      <c r="P767" s="125">
        <f t="shared" si="198"/>
        <v>1</v>
      </c>
      <c r="Q767" s="130">
        <f t="shared" si="199"/>
        <v>3</v>
      </c>
      <c r="R767" s="125"/>
      <c r="S767" s="125">
        <f t="shared" si="200"/>
        <v>0</v>
      </c>
      <c r="T767" s="125">
        <f t="shared" si="201"/>
        <v>1</v>
      </c>
      <c r="U767" s="125">
        <f t="shared" si="202"/>
        <v>0</v>
      </c>
      <c r="V767" s="126">
        <f t="shared" si="203"/>
        <v>0</v>
      </c>
      <c r="W767" s="126">
        <f t="shared" si="204"/>
        <v>0</v>
      </c>
      <c r="X767" s="126">
        <f t="shared" si="205"/>
        <v>0</v>
      </c>
      <c r="Y767" s="126">
        <f t="shared" si="206"/>
        <v>0</v>
      </c>
      <c r="Z767" s="126">
        <f t="shared" si="207"/>
        <v>0</v>
      </c>
      <c r="AA767" s="126">
        <f t="shared" si="208"/>
        <v>0</v>
      </c>
      <c r="AB767" s="126">
        <f t="shared" si="209"/>
        <v>0</v>
      </c>
      <c r="AC767" s="126">
        <f t="shared" si="210"/>
        <v>0</v>
      </c>
      <c r="AD767" s="126">
        <f t="shared" si="211"/>
        <v>0</v>
      </c>
      <c r="AE767" s="126">
        <f t="shared" si="212"/>
        <v>0</v>
      </c>
      <c r="AF767" s="125"/>
      <c r="AG767" s="125"/>
      <c r="AH767" s="125">
        <f t="shared" si="213"/>
        <v>1</v>
      </c>
      <c r="AI767" s="125">
        <f t="shared" si="214"/>
        <v>1</v>
      </c>
      <c r="AJ767" s="125" t="str">
        <f t="shared" si="215"/>
        <v>Correct</v>
      </c>
      <c r="AK767" s="125"/>
      <c r="AL767" s="115" t="s">
        <v>99</v>
      </c>
      <c r="AM767" s="115">
        <v>80</v>
      </c>
      <c r="AN767" s="115" t="s">
        <v>84</v>
      </c>
      <c r="AO767" s="115" t="s">
        <v>129</v>
      </c>
      <c r="AP767" s="115" t="s">
        <v>97</v>
      </c>
      <c r="AQ767" s="115" t="s">
        <v>86</v>
      </c>
      <c r="AR767" s="115" t="s">
        <v>87</v>
      </c>
      <c r="AS767" s="115" t="s">
        <v>100</v>
      </c>
      <c r="AT767" s="115" t="s">
        <v>89</v>
      </c>
      <c r="AU767" s="115" t="s">
        <v>106</v>
      </c>
      <c r="AV767" s="115" t="s">
        <v>91</v>
      </c>
      <c r="AW767" s="115" t="s">
        <v>91</v>
      </c>
    </row>
    <row r="768" spans="1:49">
      <c r="A768" s="115">
        <v>7045768190</v>
      </c>
      <c r="N768" s="115" t="s">
        <v>30</v>
      </c>
      <c r="O768" s="125"/>
      <c r="P768" s="125">
        <f t="shared" si="198"/>
        <v>1</v>
      </c>
      <c r="Q768" s="130">
        <f t="shared" si="199"/>
        <v>3</v>
      </c>
      <c r="R768" s="125"/>
      <c r="S768" s="125">
        <f t="shared" si="200"/>
        <v>0</v>
      </c>
      <c r="T768" s="125">
        <f t="shared" si="201"/>
        <v>0</v>
      </c>
      <c r="U768" s="125">
        <f t="shared" si="202"/>
        <v>0</v>
      </c>
      <c r="V768" s="126">
        <f t="shared" si="203"/>
        <v>0</v>
      </c>
      <c r="W768" s="126">
        <f t="shared" si="204"/>
        <v>0</v>
      </c>
      <c r="X768" s="126">
        <f t="shared" si="205"/>
        <v>0</v>
      </c>
      <c r="Y768" s="126">
        <f t="shared" si="206"/>
        <v>0</v>
      </c>
      <c r="Z768" s="126">
        <f t="shared" si="207"/>
        <v>0</v>
      </c>
      <c r="AA768" s="126">
        <f t="shared" si="208"/>
        <v>0</v>
      </c>
      <c r="AB768" s="126">
        <f t="shared" si="209"/>
        <v>0</v>
      </c>
      <c r="AC768" s="126">
        <f t="shared" si="210"/>
        <v>0</v>
      </c>
      <c r="AD768" s="126">
        <f t="shared" si="211"/>
        <v>0</v>
      </c>
      <c r="AE768" s="126">
        <f t="shared" si="212"/>
        <v>1</v>
      </c>
      <c r="AF768" s="125"/>
      <c r="AG768" s="125"/>
      <c r="AH768" s="125">
        <f t="shared" si="213"/>
        <v>1</v>
      </c>
      <c r="AI768" s="125">
        <f t="shared" si="214"/>
        <v>1</v>
      </c>
      <c r="AJ768" s="125" t="str">
        <f t="shared" si="215"/>
        <v>Correct</v>
      </c>
      <c r="AK768" s="125"/>
      <c r="AL768" s="115" t="s">
        <v>83</v>
      </c>
      <c r="AM768" s="115">
        <v>32</v>
      </c>
      <c r="AN768" s="115" t="s">
        <v>181</v>
      </c>
      <c r="AO768" s="115" t="s">
        <v>190</v>
      </c>
      <c r="AP768" s="115" t="s">
        <v>85</v>
      </c>
      <c r="AQ768" s="115" t="s">
        <v>86</v>
      </c>
      <c r="AR768" s="115" t="s">
        <v>87</v>
      </c>
      <c r="AS768" s="115" t="s">
        <v>100</v>
      </c>
      <c r="AT768" s="115" t="s">
        <v>111</v>
      </c>
      <c r="AU768" s="115" t="s">
        <v>90</v>
      </c>
      <c r="AV768" s="115" t="s">
        <v>91</v>
      </c>
      <c r="AW768" s="115" t="s">
        <v>91</v>
      </c>
    </row>
    <row r="769" spans="1:49">
      <c r="A769" s="115">
        <v>7011313565</v>
      </c>
      <c r="N769" s="115" t="s">
        <v>30</v>
      </c>
      <c r="O769" s="125"/>
      <c r="P769" s="125">
        <f t="shared" si="198"/>
        <v>1</v>
      </c>
      <c r="Q769" s="130">
        <f t="shared" si="199"/>
        <v>3</v>
      </c>
      <c r="R769" s="125"/>
      <c r="S769" s="125">
        <f t="shared" si="200"/>
        <v>0</v>
      </c>
      <c r="T769" s="125">
        <f t="shared" si="201"/>
        <v>0</v>
      </c>
      <c r="U769" s="125">
        <f t="shared" si="202"/>
        <v>0</v>
      </c>
      <c r="V769" s="126">
        <f t="shared" si="203"/>
        <v>0</v>
      </c>
      <c r="W769" s="126">
        <f t="shared" si="204"/>
        <v>0</v>
      </c>
      <c r="X769" s="126">
        <f t="shared" si="205"/>
        <v>0</v>
      </c>
      <c r="Y769" s="126">
        <f t="shared" si="206"/>
        <v>0</v>
      </c>
      <c r="Z769" s="126">
        <f t="shared" si="207"/>
        <v>0</v>
      </c>
      <c r="AA769" s="126">
        <f t="shared" si="208"/>
        <v>0</v>
      </c>
      <c r="AB769" s="126">
        <f t="shared" si="209"/>
        <v>0</v>
      </c>
      <c r="AC769" s="126">
        <f t="shared" si="210"/>
        <v>0</v>
      </c>
      <c r="AD769" s="126">
        <f t="shared" si="211"/>
        <v>0</v>
      </c>
      <c r="AE769" s="126">
        <f t="shared" si="212"/>
        <v>1</v>
      </c>
      <c r="AF769" s="125"/>
      <c r="AG769" s="125"/>
      <c r="AH769" s="125">
        <f t="shared" si="213"/>
        <v>1</v>
      </c>
      <c r="AI769" s="125">
        <f t="shared" si="214"/>
        <v>1</v>
      </c>
      <c r="AJ769" s="125" t="str">
        <f t="shared" si="215"/>
        <v>Correct</v>
      </c>
      <c r="AK769" s="125"/>
      <c r="AL769" s="115" t="s">
        <v>83</v>
      </c>
      <c r="AM769" s="115">
        <v>90</v>
      </c>
      <c r="AN769" s="115" t="s">
        <v>84</v>
      </c>
      <c r="AO769" s="115" t="s">
        <v>143</v>
      </c>
      <c r="AP769" s="115" t="s">
        <v>97</v>
      </c>
      <c r="AQ769" s="115" t="s">
        <v>86</v>
      </c>
      <c r="AR769" s="115" t="s">
        <v>87</v>
      </c>
      <c r="AS769" s="115" t="s">
        <v>93</v>
      </c>
      <c r="AT769" s="115" t="s">
        <v>102</v>
      </c>
      <c r="AU769" s="115" t="s">
        <v>106</v>
      </c>
      <c r="AV769" s="115" t="s">
        <v>91</v>
      </c>
      <c r="AW769" s="115" t="s">
        <v>91</v>
      </c>
    </row>
    <row r="770" spans="1:49">
      <c r="A770" s="115">
        <v>6982472233</v>
      </c>
      <c r="L770" s="115" t="s">
        <v>28</v>
      </c>
      <c r="O770" s="125"/>
      <c r="P770" s="125">
        <f t="shared" ref="P770:P833" si="216">COUNTA(B770:N770)</f>
        <v>1</v>
      </c>
      <c r="Q770" s="130">
        <f t="shared" ref="Q770:Q833" si="217">3/P770</f>
        <v>3</v>
      </c>
      <c r="R770" s="125"/>
      <c r="S770" s="125">
        <f t="shared" ref="S770:S833" si="218">IF($P770&lt;3,IF($B770=$B$1,1,0),IF($B770=$B$1,$Q770,0))</f>
        <v>0</v>
      </c>
      <c r="T770" s="125">
        <f t="shared" ref="T770:T833" si="219">IF($P770&lt;3,IF($C770=$C$1,1,0),IF($C770=$C$1,$Q770,0))</f>
        <v>0</v>
      </c>
      <c r="U770" s="125">
        <f t="shared" ref="U770:U833" si="220">IF($P770&lt;3,IF($D770=$D$1,1,0),IF($D770=$D$1,$Q770,0))</f>
        <v>0</v>
      </c>
      <c r="V770" s="126">
        <f t="shared" ref="V770:V833" si="221">IF($P770&lt;3,IF($E770=$E$1,1,0),IF($E770=$E$1,$Q770,0))</f>
        <v>0</v>
      </c>
      <c r="W770" s="126">
        <f t="shared" ref="W770:W833" si="222">IF($P770&lt;3,IF($F770=$F$1,1,0),IF($F770=$F$1,$Q770,0))</f>
        <v>0</v>
      </c>
      <c r="X770" s="126">
        <f t="shared" ref="X770:X833" si="223">IF($P770&lt;3,IF($G770=$G$1,1,0),IF($G770=$G$1,$Q770,0))</f>
        <v>0</v>
      </c>
      <c r="Y770" s="126">
        <f t="shared" ref="Y770:Y833" si="224">IF($P770&lt;3,IF($H770=$H$1,1,0),IF($H770=$H$1,$Q770,0))</f>
        <v>0</v>
      </c>
      <c r="Z770" s="126">
        <f t="shared" ref="Z770:Z833" si="225">IF($P770&lt;3,IF($I770=$I$1,1,0),IF($I770=$I$1,$Q770,0))</f>
        <v>0</v>
      </c>
      <c r="AA770" s="126">
        <f t="shared" ref="AA770:AA833" si="226">IF($P770&lt;3,IF($J770=$J$1,1,0),IF($J770=$J$1,$Q770,0))</f>
        <v>0</v>
      </c>
      <c r="AB770" s="126">
        <f t="shared" ref="AB770:AB833" si="227">IF($P770&lt;3,IF($K770=$K$1,1,0),IF($K770=$K$1,$Q770,0))</f>
        <v>0</v>
      </c>
      <c r="AC770" s="126">
        <f t="shared" ref="AC770:AC833" si="228">IF($P770&lt;3,IF($L770=$L$1,1,0),IF($L770=$L$1,$Q770,0))</f>
        <v>1</v>
      </c>
      <c r="AD770" s="126">
        <f t="shared" ref="AD770:AD833" si="229">IF($P770&lt;3,IF($M770=$M$1,1,0),IF($M770=$M$1,$Q770,0))</f>
        <v>0</v>
      </c>
      <c r="AE770" s="126">
        <f t="shared" ref="AE770:AE833" si="230">IF($P770&lt;3,IF($N770=$N$1,1,0),IF($N770=$N$1,$Q770,0))</f>
        <v>0</v>
      </c>
      <c r="AF770" s="125"/>
      <c r="AG770" s="125"/>
      <c r="AH770" s="125">
        <f t="shared" ref="AH770:AH833" si="231">SUM(S770:AE770)</f>
        <v>1</v>
      </c>
      <c r="AI770" s="125">
        <f t="shared" ref="AI770:AI833" si="232">P770</f>
        <v>1</v>
      </c>
      <c r="AJ770" s="125" t="str">
        <f t="shared" ref="AJ770:AJ833" si="233">IF(AH770=AI770,"Correct",IF(AH770=3,"Correct","Wrong"))</f>
        <v>Correct</v>
      </c>
      <c r="AK770" s="125"/>
      <c r="AL770" s="115" t="s">
        <v>83</v>
      </c>
      <c r="AM770" s="115">
        <v>21</v>
      </c>
      <c r="AN770" s="115" t="s">
        <v>181</v>
      </c>
      <c r="AO770" s="115" t="s">
        <v>215</v>
      </c>
      <c r="AP770" s="115" t="s">
        <v>85</v>
      </c>
      <c r="AQ770" s="115" t="s">
        <v>86</v>
      </c>
      <c r="AR770" s="115" t="s">
        <v>87</v>
      </c>
      <c r="AT770" s="115" t="s">
        <v>112</v>
      </c>
      <c r="AU770" s="115" t="s">
        <v>98</v>
      </c>
      <c r="AV770" s="115" t="s">
        <v>91</v>
      </c>
      <c r="AW770" s="115" t="s">
        <v>86</v>
      </c>
    </row>
    <row r="771" spans="1:49">
      <c r="A771" s="115">
        <v>5590610908</v>
      </c>
      <c r="C771" s="115" t="s">
        <v>19</v>
      </c>
      <c r="D771" s="115" t="s">
        <v>20</v>
      </c>
      <c r="L771" s="115" t="s">
        <v>28</v>
      </c>
      <c r="O771" s="125"/>
      <c r="P771" s="125">
        <f t="shared" si="216"/>
        <v>3</v>
      </c>
      <c r="Q771" s="130">
        <f t="shared" si="217"/>
        <v>1</v>
      </c>
      <c r="R771" s="125"/>
      <c r="S771" s="125">
        <f t="shared" si="218"/>
        <v>0</v>
      </c>
      <c r="T771" s="125">
        <f t="shared" si="219"/>
        <v>1</v>
      </c>
      <c r="U771" s="125">
        <f t="shared" si="220"/>
        <v>1</v>
      </c>
      <c r="V771" s="126">
        <f t="shared" si="221"/>
        <v>0</v>
      </c>
      <c r="W771" s="126">
        <f t="shared" si="222"/>
        <v>0</v>
      </c>
      <c r="X771" s="126">
        <f t="shared" si="223"/>
        <v>0</v>
      </c>
      <c r="Y771" s="126">
        <f t="shared" si="224"/>
        <v>0</v>
      </c>
      <c r="Z771" s="126">
        <f t="shared" si="225"/>
        <v>0</v>
      </c>
      <c r="AA771" s="126">
        <f t="shared" si="226"/>
        <v>0</v>
      </c>
      <c r="AB771" s="126">
        <f t="shared" si="227"/>
        <v>0</v>
      </c>
      <c r="AC771" s="126">
        <f t="shared" si="228"/>
        <v>1</v>
      </c>
      <c r="AD771" s="126">
        <f t="shared" si="229"/>
        <v>0</v>
      </c>
      <c r="AE771" s="126">
        <f t="shared" si="230"/>
        <v>0</v>
      </c>
      <c r="AF771" s="125"/>
      <c r="AG771" s="125"/>
      <c r="AH771" s="125">
        <f t="shared" si="231"/>
        <v>3</v>
      </c>
      <c r="AI771" s="125">
        <f t="shared" si="232"/>
        <v>3</v>
      </c>
      <c r="AJ771" s="125" t="str">
        <f t="shared" si="233"/>
        <v>Correct</v>
      </c>
      <c r="AK771" s="125"/>
      <c r="AL771" s="115" t="s">
        <v>99</v>
      </c>
      <c r="AM771" s="115">
        <v>26</v>
      </c>
      <c r="AN771" s="115" t="s">
        <v>181</v>
      </c>
    </row>
    <row r="772" spans="1:49">
      <c r="A772" s="115">
        <v>5577858174</v>
      </c>
      <c r="C772" s="115" t="s">
        <v>19</v>
      </c>
      <c r="D772" s="115" t="s">
        <v>20</v>
      </c>
      <c r="L772" s="115" t="s">
        <v>28</v>
      </c>
      <c r="O772" s="125"/>
      <c r="P772" s="125">
        <f t="shared" si="216"/>
        <v>3</v>
      </c>
      <c r="Q772" s="130">
        <f t="shared" si="217"/>
        <v>1</v>
      </c>
      <c r="R772" s="125"/>
      <c r="S772" s="125">
        <f t="shared" si="218"/>
        <v>0</v>
      </c>
      <c r="T772" s="125">
        <f t="shared" si="219"/>
        <v>1</v>
      </c>
      <c r="U772" s="125">
        <f t="shared" si="220"/>
        <v>1</v>
      </c>
      <c r="V772" s="126">
        <f t="shared" si="221"/>
        <v>0</v>
      </c>
      <c r="W772" s="126">
        <f t="shared" si="222"/>
        <v>0</v>
      </c>
      <c r="X772" s="126">
        <f t="shared" si="223"/>
        <v>0</v>
      </c>
      <c r="Y772" s="126">
        <f t="shared" si="224"/>
        <v>0</v>
      </c>
      <c r="Z772" s="126">
        <f t="shared" si="225"/>
        <v>0</v>
      </c>
      <c r="AA772" s="126">
        <f t="shared" si="226"/>
        <v>0</v>
      </c>
      <c r="AB772" s="126">
        <f t="shared" si="227"/>
        <v>0</v>
      </c>
      <c r="AC772" s="126">
        <f t="shared" si="228"/>
        <v>1</v>
      </c>
      <c r="AD772" s="126">
        <f t="shared" si="229"/>
        <v>0</v>
      </c>
      <c r="AE772" s="126">
        <f t="shared" si="230"/>
        <v>0</v>
      </c>
      <c r="AF772" s="125"/>
      <c r="AG772" s="125"/>
      <c r="AH772" s="125">
        <f t="shared" si="231"/>
        <v>3</v>
      </c>
      <c r="AI772" s="125">
        <f t="shared" si="232"/>
        <v>3</v>
      </c>
      <c r="AJ772" s="125" t="str">
        <f t="shared" si="233"/>
        <v>Correct</v>
      </c>
      <c r="AK772" s="125"/>
      <c r="AL772" s="115" t="s">
        <v>83</v>
      </c>
      <c r="AM772" s="115">
        <v>19</v>
      </c>
      <c r="AN772" s="115" t="s">
        <v>432</v>
      </c>
    </row>
    <row r="773" spans="1:49">
      <c r="A773" s="115">
        <v>5607808188</v>
      </c>
      <c r="C773" s="115" t="s">
        <v>19</v>
      </c>
      <c r="F773" s="115" t="s">
        <v>22</v>
      </c>
      <c r="M773" s="115" t="s">
        <v>29</v>
      </c>
      <c r="O773" s="125"/>
      <c r="P773" s="125">
        <f t="shared" si="216"/>
        <v>3</v>
      </c>
      <c r="Q773" s="130">
        <f t="shared" si="217"/>
        <v>1</v>
      </c>
      <c r="R773" s="125"/>
      <c r="S773" s="125">
        <f t="shared" si="218"/>
        <v>0</v>
      </c>
      <c r="T773" s="125">
        <f t="shared" si="219"/>
        <v>1</v>
      </c>
      <c r="U773" s="125">
        <f t="shared" si="220"/>
        <v>0</v>
      </c>
      <c r="V773" s="126">
        <f t="shared" si="221"/>
        <v>0</v>
      </c>
      <c r="W773" s="126">
        <f t="shared" si="222"/>
        <v>1</v>
      </c>
      <c r="X773" s="126">
        <f t="shared" si="223"/>
        <v>0</v>
      </c>
      <c r="Y773" s="126">
        <f t="shared" si="224"/>
        <v>0</v>
      </c>
      <c r="Z773" s="126">
        <f t="shared" si="225"/>
        <v>0</v>
      </c>
      <c r="AA773" s="126">
        <f t="shared" si="226"/>
        <v>0</v>
      </c>
      <c r="AB773" s="126">
        <f t="shared" si="227"/>
        <v>0</v>
      </c>
      <c r="AC773" s="126">
        <f t="shared" si="228"/>
        <v>0</v>
      </c>
      <c r="AD773" s="126">
        <f t="shared" si="229"/>
        <v>1</v>
      </c>
      <c r="AE773" s="126">
        <f t="shared" si="230"/>
        <v>0</v>
      </c>
      <c r="AF773" s="125"/>
      <c r="AG773" s="125"/>
      <c r="AH773" s="125">
        <f t="shared" si="231"/>
        <v>3</v>
      </c>
      <c r="AI773" s="125">
        <f t="shared" si="232"/>
        <v>3</v>
      </c>
      <c r="AJ773" s="125" t="str">
        <f t="shared" si="233"/>
        <v>Correct</v>
      </c>
      <c r="AK773" s="125"/>
      <c r="AL773" s="115" t="s">
        <v>99</v>
      </c>
      <c r="AM773" s="115">
        <v>18</v>
      </c>
      <c r="AN773" s="115" t="s">
        <v>84</v>
      </c>
      <c r="AO773" s="115" t="s">
        <v>450</v>
      </c>
      <c r="AP773" s="115" t="s">
        <v>443</v>
      </c>
      <c r="AQ773" s="115" t="s">
        <v>91</v>
      </c>
      <c r="AR773" s="115" t="s">
        <v>108</v>
      </c>
      <c r="AS773" s="115" t="s">
        <v>93</v>
      </c>
      <c r="AT773" s="115" t="s">
        <v>105</v>
      </c>
      <c r="AU773" s="115" t="s">
        <v>90</v>
      </c>
      <c r="AV773" s="115" t="s">
        <v>91</v>
      </c>
    </row>
    <row r="774" spans="1:49">
      <c r="A774" s="115">
        <v>6985136501</v>
      </c>
      <c r="C774" s="115" t="s">
        <v>19</v>
      </c>
      <c r="I774" s="115" t="s">
        <v>25</v>
      </c>
      <c r="J774" s="115" t="s">
        <v>26</v>
      </c>
      <c r="O774" s="125"/>
      <c r="P774" s="125">
        <f t="shared" si="216"/>
        <v>3</v>
      </c>
      <c r="Q774" s="130">
        <f t="shared" si="217"/>
        <v>1</v>
      </c>
      <c r="R774" s="125"/>
      <c r="S774" s="125">
        <f t="shared" si="218"/>
        <v>0</v>
      </c>
      <c r="T774" s="125">
        <f t="shared" si="219"/>
        <v>1</v>
      </c>
      <c r="U774" s="125">
        <f t="shared" si="220"/>
        <v>0</v>
      </c>
      <c r="V774" s="126">
        <f t="shared" si="221"/>
        <v>0</v>
      </c>
      <c r="W774" s="126">
        <f t="shared" si="222"/>
        <v>0</v>
      </c>
      <c r="X774" s="126">
        <f t="shared" si="223"/>
        <v>0</v>
      </c>
      <c r="Y774" s="126">
        <f t="shared" si="224"/>
        <v>0</v>
      </c>
      <c r="Z774" s="126">
        <f t="shared" si="225"/>
        <v>1</v>
      </c>
      <c r="AA774" s="126">
        <f t="shared" si="226"/>
        <v>1</v>
      </c>
      <c r="AB774" s="126">
        <f t="shared" si="227"/>
        <v>0</v>
      </c>
      <c r="AC774" s="126">
        <f t="shared" si="228"/>
        <v>0</v>
      </c>
      <c r="AD774" s="126">
        <f t="shared" si="229"/>
        <v>0</v>
      </c>
      <c r="AE774" s="126">
        <f t="shared" si="230"/>
        <v>0</v>
      </c>
      <c r="AF774" s="125"/>
      <c r="AG774" s="125"/>
      <c r="AH774" s="125">
        <f t="shared" si="231"/>
        <v>3</v>
      </c>
      <c r="AI774" s="125">
        <f t="shared" si="232"/>
        <v>3</v>
      </c>
      <c r="AJ774" s="125" t="str">
        <f t="shared" si="233"/>
        <v>Correct</v>
      </c>
      <c r="AK774" s="125"/>
      <c r="AL774" s="115" t="s">
        <v>83</v>
      </c>
      <c r="AM774" s="115">
        <v>24</v>
      </c>
      <c r="AN774" s="115" t="s">
        <v>181</v>
      </c>
      <c r="AQ774" s="115" t="s">
        <v>91</v>
      </c>
      <c r="AR774" s="115" t="s">
        <v>108</v>
      </c>
      <c r="AT774" s="115" t="s">
        <v>102</v>
      </c>
      <c r="AU774" s="115" t="s">
        <v>113</v>
      </c>
      <c r="AV774" s="115" t="s">
        <v>86</v>
      </c>
      <c r="AW774" s="115" t="s">
        <v>91</v>
      </c>
    </row>
    <row r="775" spans="1:49">
      <c r="A775" s="115">
        <v>7011081184</v>
      </c>
      <c r="C775" s="115" t="s">
        <v>19</v>
      </c>
      <c r="D775" s="115" t="s">
        <v>20</v>
      </c>
      <c r="J775" s="115" t="s">
        <v>26</v>
      </c>
      <c r="O775" s="125"/>
      <c r="P775" s="125">
        <f t="shared" si="216"/>
        <v>3</v>
      </c>
      <c r="Q775" s="130">
        <f t="shared" si="217"/>
        <v>1</v>
      </c>
      <c r="R775" s="125"/>
      <c r="S775" s="125">
        <f t="shared" si="218"/>
        <v>0</v>
      </c>
      <c r="T775" s="125">
        <f t="shared" si="219"/>
        <v>1</v>
      </c>
      <c r="U775" s="125">
        <f t="shared" si="220"/>
        <v>1</v>
      </c>
      <c r="V775" s="126">
        <f t="shared" si="221"/>
        <v>0</v>
      </c>
      <c r="W775" s="126">
        <f t="shared" si="222"/>
        <v>0</v>
      </c>
      <c r="X775" s="126">
        <f t="shared" si="223"/>
        <v>0</v>
      </c>
      <c r="Y775" s="126">
        <f t="shared" si="224"/>
        <v>0</v>
      </c>
      <c r="Z775" s="126">
        <f t="shared" si="225"/>
        <v>0</v>
      </c>
      <c r="AA775" s="126">
        <f t="shared" si="226"/>
        <v>1</v>
      </c>
      <c r="AB775" s="126">
        <f t="shared" si="227"/>
        <v>0</v>
      </c>
      <c r="AC775" s="126">
        <f t="shared" si="228"/>
        <v>0</v>
      </c>
      <c r="AD775" s="126">
        <f t="shared" si="229"/>
        <v>0</v>
      </c>
      <c r="AE775" s="126">
        <f t="shared" si="230"/>
        <v>0</v>
      </c>
      <c r="AF775" s="125"/>
      <c r="AG775" s="125"/>
      <c r="AH775" s="125">
        <f t="shared" si="231"/>
        <v>3</v>
      </c>
      <c r="AI775" s="125">
        <f t="shared" si="232"/>
        <v>3</v>
      </c>
      <c r="AJ775" s="125" t="str">
        <f t="shared" si="233"/>
        <v>Correct</v>
      </c>
      <c r="AK775" s="125"/>
      <c r="AL775" s="115" t="s">
        <v>83</v>
      </c>
      <c r="AM775" s="115">
        <v>58</v>
      </c>
      <c r="AN775" s="115" t="s">
        <v>84</v>
      </c>
      <c r="AO775" s="115" t="s">
        <v>131</v>
      </c>
      <c r="AP775" s="115" t="s">
        <v>85</v>
      </c>
      <c r="AQ775" s="115" t="s">
        <v>86</v>
      </c>
      <c r="AR775" s="115" t="s">
        <v>87</v>
      </c>
      <c r="AS775" s="115" t="s">
        <v>100</v>
      </c>
      <c r="AT775" s="115" t="s">
        <v>89</v>
      </c>
      <c r="AU775" s="115" t="s">
        <v>90</v>
      </c>
      <c r="AV775" s="115" t="s">
        <v>91</v>
      </c>
      <c r="AW775" s="115" t="s">
        <v>91</v>
      </c>
    </row>
    <row r="776" spans="1:49">
      <c r="A776" s="115">
        <v>6985438835</v>
      </c>
      <c r="B776" s="115" t="s">
        <v>18</v>
      </c>
      <c r="E776" s="115" t="s">
        <v>21</v>
      </c>
      <c r="K776" s="115" t="s">
        <v>27</v>
      </c>
      <c r="O776" s="125"/>
      <c r="P776" s="125">
        <f t="shared" si="216"/>
        <v>3</v>
      </c>
      <c r="Q776" s="130">
        <f t="shared" si="217"/>
        <v>1</v>
      </c>
      <c r="R776" s="125"/>
      <c r="S776" s="125">
        <f t="shared" si="218"/>
        <v>1</v>
      </c>
      <c r="T776" s="125">
        <f t="shared" si="219"/>
        <v>0</v>
      </c>
      <c r="U776" s="125">
        <f t="shared" si="220"/>
        <v>0</v>
      </c>
      <c r="V776" s="126">
        <f t="shared" si="221"/>
        <v>1</v>
      </c>
      <c r="W776" s="126">
        <f t="shared" si="222"/>
        <v>0</v>
      </c>
      <c r="X776" s="126">
        <f t="shared" si="223"/>
        <v>0</v>
      </c>
      <c r="Y776" s="126">
        <f t="shared" si="224"/>
        <v>0</v>
      </c>
      <c r="Z776" s="126">
        <f t="shared" si="225"/>
        <v>0</v>
      </c>
      <c r="AA776" s="126">
        <f t="shared" si="226"/>
        <v>0</v>
      </c>
      <c r="AB776" s="126">
        <f t="shared" si="227"/>
        <v>1</v>
      </c>
      <c r="AC776" s="126">
        <f t="shared" si="228"/>
        <v>0</v>
      </c>
      <c r="AD776" s="126">
        <f t="shared" si="229"/>
        <v>0</v>
      </c>
      <c r="AE776" s="126">
        <f t="shared" si="230"/>
        <v>0</v>
      </c>
      <c r="AF776" s="125"/>
      <c r="AG776" s="125"/>
      <c r="AH776" s="125">
        <f t="shared" si="231"/>
        <v>3</v>
      </c>
      <c r="AI776" s="125">
        <f t="shared" si="232"/>
        <v>3</v>
      </c>
      <c r="AJ776" s="125" t="str">
        <f t="shared" si="233"/>
        <v>Correct</v>
      </c>
      <c r="AK776" s="125"/>
      <c r="AL776" s="115" t="s">
        <v>99</v>
      </c>
      <c r="AM776" s="115">
        <v>63</v>
      </c>
      <c r="AN776" s="115" t="s">
        <v>84</v>
      </c>
      <c r="AO776" s="115" t="s">
        <v>130</v>
      </c>
      <c r="AP776" s="115" t="s">
        <v>114</v>
      </c>
      <c r="AQ776" s="115" t="s">
        <v>86</v>
      </c>
      <c r="AR776" s="115" t="s">
        <v>87</v>
      </c>
      <c r="AS776" s="115" t="s">
        <v>93</v>
      </c>
      <c r="AT776" s="115" t="s">
        <v>89</v>
      </c>
      <c r="AU776" s="115" t="s">
        <v>106</v>
      </c>
      <c r="AV776" s="115" t="s">
        <v>91</v>
      </c>
      <c r="AW776" s="115" t="s">
        <v>86</v>
      </c>
    </row>
    <row r="777" spans="1:49">
      <c r="A777" s="115">
        <v>5587711735</v>
      </c>
      <c r="D777" s="115" t="s">
        <v>20</v>
      </c>
      <c r="K777" s="115" t="s">
        <v>27</v>
      </c>
      <c r="N777" s="115" t="s">
        <v>30</v>
      </c>
      <c r="O777" s="125"/>
      <c r="P777" s="125">
        <f t="shared" si="216"/>
        <v>3</v>
      </c>
      <c r="Q777" s="130">
        <f t="shared" si="217"/>
        <v>1</v>
      </c>
      <c r="R777" s="125"/>
      <c r="S777" s="125">
        <f t="shared" si="218"/>
        <v>0</v>
      </c>
      <c r="T777" s="125">
        <f t="shared" si="219"/>
        <v>0</v>
      </c>
      <c r="U777" s="125">
        <f t="shared" si="220"/>
        <v>1</v>
      </c>
      <c r="V777" s="126">
        <f t="shared" si="221"/>
        <v>0</v>
      </c>
      <c r="W777" s="126">
        <f t="shared" si="222"/>
        <v>0</v>
      </c>
      <c r="X777" s="126">
        <f t="shared" si="223"/>
        <v>0</v>
      </c>
      <c r="Y777" s="126">
        <f t="shared" si="224"/>
        <v>0</v>
      </c>
      <c r="Z777" s="126">
        <f t="shared" si="225"/>
        <v>0</v>
      </c>
      <c r="AA777" s="126">
        <f t="shared" si="226"/>
        <v>0</v>
      </c>
      <c r="AB777" s="126">
        <f t="shared" si="227"/>
        <v>1</v>
      </c>
      <c r="AC777" s="126">
        <f t="shared" si="228"/>
        <v>0</v>
      </c>
      <c r="AD777" s="126">
        <f t="shared" si="229"/>
        <v>0</v>
      </c>
      <c r="AE777" s="126">
        <f t="shared" si="230"/>
        <v>1</v>
      </c>
      <c r="AF777" s="125"/>
      <c r="AG777" s="125"/>
      <c r="AH777" s="125">
        <f t="shared" si="231"/>
        <v>3</v>
      </c>
      <c r="AI777" s="125">
        <f t="shared" si="232"/>
        <v>3</v>
      </c>
      <c r="AJ777" s="125" t="str">
        <f t="shared" si="233"/>
        <v>Correct</v>
      </c>
      <c r="AK777" s="125"/>
      <c r="AL777" s="115" t="s">
        <v>83</v>
      </c>
      <c r="AM777" s="115">
        <v>36</v>
      </c>
      <c r="AN777" s="115" t="s">
        <v>181</v>
      </c>
      <c r="AO777" s="115" t="s">
        <v>183</v>
      </c>
      <c r="AP777" s="115" t="s">
        <v>85</v>
      </c>
      <c r="AQ777" s="115" t="s">
        <v>86</v>
      </c>
      <c r="AR777" s="115" t="s">
        <v>87</v>
      </c>
      <c r="AS777" s="115" t="s">
        <v>101</v>
      </c>
      <c r="AT777" s="115" t="s">
        <v>94</v>
      </c>
      <c r="AU777" s="115" t="s">
        <v>90</v>
      </c>
      <c r="AV777" s="115" t="s">
        <v>91</v>
      </c>
      <c r="AW777" s="115" t="s">
        <v>91</v>
      </c>
    </row>
    <row r="778" spans="1:49">
      <c r="A778" s="115">
        <v>7020346540</v>
      </c>
      <c r="K778" s="115" t="s">
        <v>27</v>
      </c>
      <c r="L778" s="115" t="s">
        <v>28</v>
      </c>
      <c r="O778" s="125"/>
      <c r="P778" s="125">
        <f t="shared" si="216"/>
        <v>2</v>
      </c>
      <c r="Q778" s="130">
        <f t="shared" si="217"/>
        <v>1.5</v>
      </c>
      <c r="R778" s="125"/>
      <c r="S778" s="125">
        <f t="shared" si="218"/>
        <v>0</v>
      </c>
      <c r="T778" s="125">
        <f t="shared" si="219"/>
        <v>0</v>
      </c>
      <c r="U778" s="125">
        <f t="shared" si="220"/>
        <v>0</v>
      </c>
      <c r="V778" s="126">
        <f t="shared" si="221"/>
        <v>0</v>
      </c>
      <c r="W778" s="126">
        <f t="shared" si="222"/>
        <v>0</v>
      </c>
      <c r="X778" s="126">
        <f t="shared" si="223"/>
        <v>0</v>
      </c>
      <c r="Y778" s="126">
        <f t="shared" si="224"/>
        <v>0</v>
      </c>
      <c r="Z778" s="126">
        <f t="shared" si="225"/>
        <v>0</v>
      </c>
      <c r="AA778" s="126">
        <f t="shared" si="226"/>
        <v>0</v>
      </c>
      <c r="AB778" s="126">
        <f t="shared" si="227"/>
        <v>1</v>
      </c>
      <c r="AC778" s="126">
        <f t="shared" si="228"/>
        <v>1</v>
      </c>
      <c r="AD778" s="126">
        <f t="shared" si="229"/>
        <v>0</v>
      </c>
      <c r="AE778" s="126">
        <f t="shared" si="230"/>
        <v>0</v>
      </c>
      <c r="AF778" s="125"/>
      <c r="AG778" s="125"/>
      <c r="AH778" s="125">
        <f t="shared" si="231"/>
        <v>2</v>
      </c>
      <c r="AI778" s="125">
        <f t="shared" si="232"/>
        <v>2</v>
      </c>
      <c r="AJ778" s="125" t="str">
        <f t="shared" si="233"/>
        <v>Correct</v>
      </c>
      <c r="AK778" s="125"/>
      <c r="AL778" s="115" t="s">
        <v>99</v>
      </c>
      <c r="AM778" s="115">
        <v>28</v>
      </c>
      <c r="AN778" s="115" t="s">
        <v>181</v>
      </c>
      <c r="AO778" s="115" t="s">
        <v>207</v>
      </c>
      <c r="AP778" s="115" t="s">
        <v>107</v>
      </c>
      <c r="AQ778" s="115" t="s">
        <v>91</v>
      </c>
      <c r="AR778" s="115" t="s">
        <v>87</v>
      </c>
      <c r="AS778" s="115" t="s">
        <v>96</v>
      </c>
      <c r="AT778" s="115" t="s">
        <v>94</v>
      </c>
      <c r="AU778" s="115" t="s">
        <v>98</v>
      </c>
      <c r="AV778" s="115" t="s">
        <v>91</v>
      </c>
      <c r="AW778" s="115" t="s">
        <v>91</v>
      </c>
    </row>
    <row r="779" spans="1:49">
      <c r="A779" s="115">
        <v>7011539340</v>
      </c>
      <c r="D779" s="115" t="s">
        <v>20</v>
      </c>
      <c r="I779" s="115" t="s">
        <v>25</v>
      </c>
      <c r="J779" s="115" t="s">
        <v>26</v>
      </c>
      <c r="N779" s="115" t="s">
        <v>30</v>
      </c>
      <c r="O779" s="125"/>
      <c r="P779" s="125">
        <f t="shared" si="216"/>
        <v>4</v>
      </c>
      <c r="Q779" s="130">
        <f t="shared" si="217"/>
        <v>0.75</v>
      </c>
      <c r="R779" s="125"/>
      <c r="S779" s="125">
        <f t="shared" si="218"/>
        <v>0</v>
      </c>
      <c r="T779" s="125">
        <f t="shared" si="219"/>
        <v>0</v>
      </c>
      <c r="U779" s="125">
        <f t="shared" si="220"/>
        <v>0.75</v>
      </c>
      <c r="V779" s="126">
        <f t="shared" si="221"/>
        <v>0</v>
      </c>
      <c r="W779" s="126">
        <f t="shared" si="222"/>
        <v>0</v>
      </c>
      <c r="X779" s="126">
        <f t="shared" si="223"/>
        <v>0</v>
      </c>
      <c r="Y779" s="126">
        <f t="shared" si="224"/>
        <v>0</v>
      </c>
      <c r="Z779" s="126">
        <f t="shared" si="225"/>
        <v>0.75</v>
      </c>
      <c r="AA779" s="126">
        <f t="shared" si="226"/>
        <v>0.75</v>
      </c>
      <c r="AB779" s="126">
        <f t="shared" si="227"/>
        <v>0</v>
      </c>
      <c r="AC779" s="126">
        <f t="shared" si="228"/>
        <v>0</v>
      </c>
      <c r="AD779" s="126">
        <f t="shared" si="229"/>
        <v>0</v>
      </c>
      <c r="AE779" s="126">
        <f t="shared" si="230"/>
        <v>0.75</v>
      </c>
      <c r="AF779" s="125"/>
      <c r="AG779" s="125"/>
      <c r="AH779" s="125">
        <f t="shared" si="231"/>
        <v>3</v>
      </c>
      <c r="AI779" s="125">
        <f t="shared" si="232"/>
        <v>4</v>
      </c>
      <c r="AJ779" s="125" t="str">
        <f t="shared" si="233"/>
        <v>Correct</v>
      </c>
      <c r="AK779" s="125"/>
      <c r="AL779" s="115" t="s">
        <v>83</v>
      </c>
      <c r="AM779" s="115">
        <v>46</v>
      </c>
      <c r="AN779" s="115" t="s">
        <v>181</v>
      </c>
      <c r="AO779" s="115" t="s">
        <v>204</v>
      </c>
      <c r="AP779" s="115" t="s">
        <v>85</v>
      </c>
      <c r="AQ779" s="115" t="s">
        <v>86</v>
      </c>
      <c r="AR779" s="115" t="s">
        <v>87</v>
      </c>
      <c r="AS779" s="115" t="s">
        <v>88</v>
      </c>
      <c r="AT779" s="115" t="s">
        <v>111</v>
      </c>
      <c r="AU779" s="115" t="s">
        <v>90</v>
      </c>
      <c r="AV779" s="115" t="s">
        <v>91</v>
      </c>
      <c r="AW779" s="115" t="s">
        <v>91</v>
      </c>
    </row>
    <row r="780" spans="1:49">
      <c r="A780" s="115">
        <v>7007919572</v>
      </c>
      <c r="C780" s="115" t="s">
        <v>19</v>
      </c>
      <c r="D780" s="115" t="s">
        <v>20</v>
      </c>
      <c r="J780" s="115" t="s">
        <v>26</v>
      </c>
      <c r="O780" s="125"/>
      <c r="P780" s="125">
        <f t="shared" si="216"/>
        <v>3</v>
      </c>
      <c r="Q780" s="130">
        <f t="shared" si="217"/>
        <v>1</v>
      </c>
      <c r="R780" s="125"/>
      <c r="S780" s="125">
        <f t="shared" si="218"/>
        <v>0</v>
      </c>
      <c r="T780" s="125">
        <f t="shared" si="219"/>
        <v>1</v>
      </c>
      <c r="U780" s="125">
        <f t="shared" si="220"/>
        <v>1</v>
      </c>
      <c r="V780" s="126">
        <f t="shared" si="221"/>
        <v>0</v>
      </c>
      <c r="W780" s="126">
        <f t="shared" si="222"/>
        <v>0</v>
      </c>
      <c r="X780" s="126">
        <f t="shared" si="223"/>
        <v>0</v>
      </c>
      <c r="Y780" s="126">
        <f t="shared" si="224"/>
        <v>0</v>
      </c>
      <c r="Z780" s="126">
        <f t="shared" si="225"/>
        <v>0</v>
      </c>
      <c r="AA780" s="126">
        <f t="shared" si="226"/>
        <v>1</v>
      </c>
      <c r="AB780" s="126">
        <f t="shared" si="227"/>
        <v>0</v>
      </c>
      <c r="AC780" s="126">
        <f t="shared" si="228"/>
        <v>0</v>
      </c>
      <c r="AD780" s="126">
        <f t="shared" si="229"/>
        <v>0</v>
      </c>
      <c r="AE780" s="126">
        <f t="shared" si="230"/>
        <v>0</v>
      </c>
      <c r="AF780" s="125"/>
      <c r="AG780" s="125"/>
      <c r="AH780" s="125">
        <f t="shared" si="231"/>
        <v>3</v>
      </c>
      <c r="AI780" s="125">
        <f t="shared" si="232"/>
        <v>3</v>
      </c>
      <c r="AJ780" s="125" t="str">
        <f t="shared" si="233"/>
        <v>Correct</v>
      </c>
      <c r="AK780" s="125"/>
      <c r="AL780" s="115" t="s">
        <v>99</v>
      </c>
      <c r="AM780" s="115">
        <v>70</v>
      </c>
      <c r="AN780" s="115" t="s">
        <v>84</v>
      </c>
      <c r="AO780" s="115" t="s">
        <v>134</v>
      </c>
      <c r="AP780" s="115" t="s">
        <v>85</v>
      </c>
      <c r="AQ780" s="115" t="s">
        <v>86</v>
      </c>
      <c r="AR780" s="115" t="s">
        <v>87</v>
      </c>
      <c r="AS780" s="115" t="s">
        <v>93</v>
      </c>
      <c r="AT780" s="115" t="s">
        <v>112</v>
      </c>
      <c r="AU780" s="115" t="s">
        <v>106</v>
      </c>
      <c r="AV780" s="115" t="s">
        <v>91</v>
      </c>
    </row>
    <row r="781" spans="1:49">
      <c r="A781" s="115">
        <v>7020570643</v>
      </c>
      <c r="C781" s="115" t="s">
        <v>19</v>
      </c>
      <c r="D781" s="115" t="s">
        <v>20</v>
      </c>
      <c r="J781" s="115" t="s">
        <v>26</v>
      </c>
      <c r="O781" s="125"/>
      <c r="P781" s="125">
        <f t="shared" si="216"/>
        <v>3</v>
      </c>
      <c r="Q781" s="130">
        <f t="shared" si="217"/>
        <v>1</v>
      </c>
      <c r="R781" s="125"/>
      <c r="S781" s="125">
        <f t="shared" si="218"/>
        <v>0</v>
      </c>
      <c r="T781" s="125">
        <f t="shared" si="219"/>
        <v>1</v>
      </c>
      <c r="U781" s="125">
        <f t="shared" si="220"/>
        <v>1</v>
      </c>
      <c r="V781" s="126">
        <f t="shared" si="221"/>
        <v>0</v>
      </c>
      <c r="W781" s="126">
        <f t="shared" si="222"/>
        <v>0</v>
      </c>
      <c r="X781" s="126">
        <f t="shared" si="223"/>
        <v>0</v>
      </c>
      <c r="Y781" s="126">
        <f t="shared" si="224"/>
        <v>0</v>
      </c>
      <c r="Z781" s="126">
        <f t="shared" si="225"/>
        <v>0</v>
      </c>
      <c r="AA781" s="126">
        <f t="shared" si="226"/>
        <v>1</v>
      </c>
      <c r="AB781" s="126">
        <f t="shared" si="227"/>
        <v>0</v>
      </c>
      <c r="AC781" s="126">
        <f t="shared" si="228"/>
        <v>0</v>
      </c>
      <c r="AD781" s="126">
        <f t="shared" si="229"/>
        <v>0</v>
      </c>
      <c r="AE781" s="126">
        <f t="shared" si="230"/>
        <v>0</v>
      </c>
      <c r="AF781" s="125"/>
      <c r="AG781" s="125"/>
      <c r="AH781" s="125">
        <f t="shared" si="231"/>
        <v>3</v>
      </c>
      <c r="AI781" s="125">
        <f t="shared" si="232"/>
        <v>3</v>
      </c>
      <c r="AJ781" s="125" t="str">
        <f t="shared" si="233"/>
        <v>Correct</v>
      </c>
      <c r="AK781" s="125"/>
      <c r="AL781" s="115" t="s">
        <v>99</v>
      </c>
    </row>
    <row r="782" spans="1:49">
      <c r="A782" s="115">
        <v>6985188761</v>
      </c>
      <c r="D782" s="115" t="s">
        <v>20</v>
      </c>
      <c r="J782" s="115" t="s">
        <v>26</v>
      </c>
      <c r="N782" s="115" t="s">
        <v>30</v>
      </c>
      <c r="O782" s="125"/>
      <c r="P782" s="125">
        <f t="shared" si="216"/>
        <v>3</v>
      </c>
      <c r="Q782" s="130">
        <f t="shared" si="217"/>
        <v>1</v>
      </c>
      <c r="R782" s="125"/>
      <c r="S782" s="125">
        <f t="shared" si="218"/>
        <v>0</v>
      </c>
      <c r="T782" s="125">
        <f t="shared" si="219"/>
        <v>0</v>
      </c>
      <c r="U782" s="125">
        <f t="shared" si="220"/>
        <v>1</v>
      </c>
      <c r="V782" s="126">
        <f t="shared" si="221"/>
        <v>0</v>
      </c>
      <c r="W782" s="126">
        <f t="shared" si="222"/>
        <v>0</v>
      </c>
      <c r="X782" s="126">
        <f t="shared" si="223"/>
        <v>0</v>
      </c>
      <c r="Y782" s="126">
        <f t="shared" si="224"/>
        <v>0</v>
      </c>
      <c r="Z782" s="126">
        <f t="shared" si="225"/>
        <v>0</v>
      </c>
      <c r="AA782" s="126">
        <f t="shared" si="226"/>
        <v>1</v>
      </c>
      <c r="AB782" s="126">
        <f t="shared" si="227"/>
        <v>0</v>
      </c>
      <c r="AC782" s="126">
        <f t="shared" si="228"/>
        <v>0</v>
      </c>
      <c r="AD782" s="126">
        <f t="shared" si="229"/>
        <v>0</v>
      </c>
      <c r="AE782" s="126">
        <f t="shared" si="230"/>
        <v>1</v>
      </c>
      <c r="AF782" s="125"/>
      <c r="AG782" s="125"/>
      <c r="AH782" s="125">
        <f t="shared" si="231"/>
        <v>3</v>
      </c>
      <c r="AI782" s="125">
        <f t="shared" si="232"/>
        <v>3</v>
      </c>
      <c r="AJ782" s="125" t="str">
        <f t="shared" si="233"/>
        <v>Correct</v>
      </c>
      <c r="AK782" s="125"/>
      <c r="AL782" s="115" t="s">
        <v>99</v>
      </c>
      <c r="AM782" s="115">
        <v>76</v>
      </c>
      <c r="AN782" s="115" t="s">
        <v>181</v>
      </c>
      <c r="AP782" s="115" t="s">
        <v>85</v>
      </c>
      <c r="AQ782" s="115" t="s">
        <v>86</v>
      </c>
      <c r="AR782" s="115" t="s">
        <v>87</v>
      </c>
      <c r="AS782" s="115" t="s">
        <v>100</v>
      </c>
      <c r="AT782" s="115" t="s">
        <v>94</v>
      </c>
      <c r="AU782" s="115" t="s">
        <v>90</v>
      </c>
      <c r="AV782" s="115" t="s">
        <v>91</v>
      </c>
      <c r="AW782" s="115" t="s">
        <v>86</v>
      </c>
    </row>
    <row r="783" spans="1:49">
      <c r="A783" s="115">
        <v>5584811868</v>
      </c>
      <c r="C783" s="115" t="s">
        <v>19</v>
      </c>
      <c r="I783" s="115" t="s">
        <v>25</v>
      </c>
      <c r="M783" s="115" t="s">
        <v>29</v>
      </c>
      <c r="O783" s="125"/>
      <c r="P783" s="125">
        <f t="shared" si="216"/>
        <v>3</v>
      </c>
      <c r="Q783" s="130">
        <f t="shared" si="217"/>
        <v>1</v>
      </c>
      <c r="R783" s="125"/>
      <c r="S783" s="125">
        <f t="shared" si="218"/>
        <v>0</v>
      </c>
      <c r="T783" s="125">
        <f t="shared" si="219"/>
        <v>1</v>
      </c>
      <c r="U783" s="125">
        <f t="shared" si="220"/>
        <v>0</v>
      </c>
      <c r="V783" s="126">
        <f t="shared" si="221"/>
        <v>0</v>
      </c>
      <c r="W783" s="126">
        <f t="shared" si="222"/>
        <v>0</v>
      </c>
      <c r="X783" s="126">
        <f t="shared" si="223"/>
        <v>0</v>
      </c>
      <c r="Y783" s="126">
        <f t="shared" si="224"/>
        <v>0</v>
      </c>
      <c r="Z783" s="126">
        <f t="shared" si="225"/>
        <v>1</v>
      </c>
      <c r="AA783" s="126">
        <f t="shared" si="226"/>
        <v>0</v>
      </c>
      <c r="AB783" s="126">
        <f t="shared" si="227"/>
        <v>0</v>
      </c>
      <c r="AC783" s="126">
        <f t="shared" si="228"/>
        <v>0</v>
      </c>
      <c r="AD783" s="126">
        <f t="shared" si="229"/>
        <v>1</v>
      </c>
      <c r="AE783" s="126">
        <f t="shared" si="230"/>
        <v>0</v>
      </c>
      <c r="AF783" s="125"/>
      <c r="AG783" s="125"/>
      <c r="AH783" s="125">
        <f t="shared" si="231"/>
        <v>3</v>
      </c>
      <c r="AI783" s="125">
        <f t="shared" si="232"/>
        <v>3</v>
      </c>
      <c r="AJ783" s="125" t="str">
        <f t="shared" si="233"/>
        <v>Correct</v>
      </c>
      <c r="AK783" s="125"/>
      <c r="AL783" s="115" t="s">
        <v>83</v>
      </c>
      <c r="AM783" s="115">
        <v>21</v>
      </c>
      <c r="AN783" s="115" t="s">
        <v>181</v>
      </c>
      <c r="AO783" s="115" t="s">
        <v>225</v>
      </c>
      <c r="AP783" s="115" t="s">
        <v>114</v>
      </c>
      <c r="AQ783" s="115" t="s">
        <v>91</v>
      </c>
      <c r="AR783" s="115" t="s">
        <v>137</v>
      </c>
      <c r="AS783" s="115" t="s">
        <v>93</v>
      </c>
      <c r="AT783" s="115" t="s">
        <v>102</v>
      </c>
      <c r="AU783" s="115" t="s">
        <v>90</v>
      </c>
      <c r="AV783" s="115" t="s">
        <v>91</v>
      </c>
      <c r="AW783" s="115" t="s">
        <v>91</v>
      </c>
    </row>
    <row r="784" spans="1:49">
      <c r="A784" s="115">
        <v>6982461936</v>
      </c>
      <c r="G784" s="115" t="s">
        <v>23</v>
      </c>
      <c r="I784" s="115" t="s">
        <v>25</v>
      </c>
      <c r="O784" s="125"/>
      <c r="P784" s="125">
        <f t="shared" si="216"/>
        <v>2</v>
      </c>
      <c r="Q784" s="130">
        <f t="shared" si="217"/>
        <v>1.5</v>
      </c>
      <c r="R784" s="125"/>
      <c r="S784" s="125">
        <f t="shared" si="218"/>
        <v>0</v>
      </c>
      <c r="T784" s="125">
        <f t="shared" si="219"/>
        <v>0</v>
      </c>
      <c r="U784" s="125">
        <f t="shared" si="220"/>
        <v>0</v>
      </c>
      <c r="V784" s="126">
        <f t="shared" si="221"/>
        <v>0</v>
      </c>
      <c r="W784" s="126">
        <f t="shared" si="222"/>
        <v>0</v>
      </c>
      <c r="X784" s="126">
        <f t="shared" si="223"/>
        <v>1</v>
      </c>
      <c r="Y784" s="126">
        <f t="shared" si="224"/>
        <v>0</v>
      </c>
      <c r="Z784" s="126">
        <f t="shared" si="225"/>
        <v>1</v>
      </c>
      <c r="AA784" s="126">
        <f t="shared" si="226"/>
        <v>0</v>
      </c>
      <c r="AB784" s="126">
        <f t="shared" si="227"/>
        <v>0</v>
      </c>
      <c r="AC784" s="126">
        <f t="shared" si="228"/>
        <v>0</v>
      </c>
      <c r="AD784" s="126">
        <f t="shared" si="229"/>
        <v>0</v>
      </c>
      <c r="AE784" s="126">
        <f t="shared" si="230"/>
        <v>0</v>
      </c>
      <c r="AF784" s="125"/>
      <c r="AG784" s="125"/>
      <c r="AH784" s="125">
        <f t="shared" si="231"/>
        <v>2</v>
      </c>
      <c r="AI784" s="125">
        <f t="shared" si="232"/>
        <v>2</v>
      </c>
      <c r="AJ784" s="125" t="str">
        <f t="shared" si="233"/>
        <v>Correct</v>
      </c>
      <c r="AK784" s="125"/>
      <c r="AL784" s="115" t="s">
        <v>83</v>
      </c>
      <c r="AM784" s="115">
        <v>80</v>
      </c>
      <c r="AN784" s="115" t="s">
        <v>181</v>
      </c>
      <c r="AO784" s="115" t="s">
        <v>239</v>
      </c>
      <c r="AP784" s="115" t="s">
        <v>85</v>
      </c>
      <c r="AT784" s="115" t="s">
        <v>102</v>
      </c>
      <c r="AU784" s="115" t="s">
        <v>106</v>
      </c>
      <c r="AV784" s="115" t="s">
        <v>91</v>
      </c>
      <c r="AW784" s="115" t="s">
        <v>86</v>
      </c>
    </row>
    <row r="785" spans="1:49">
      <c r="A785" s="115">
        <v>7045772515</v>
      </c>
      <c r="I785" s="115" t="s">
        <v>25</v>
      </c>
      <c r="M785" s="115" t="s">
        <v>29</v>
      </c>
      <c r="N785" s="115" t="s">
        <v>30</v>
      </c>
      <c r="O785" s="125"/>
      <c r="P785" s="125">
        <f t="shared" si="216"/>
        <v>3</v>
      </c>
      <c r="Q785" s="130">
        <f t="shared" si="217"/>
        <v>1</v>
      </c>
      <c r="R785" s="125"/>
      <c r="S785" s="125">
        <f t="shared" si="218"/>
        <v>0</v>
      </c>
      <c r="T785" s="125">
        <f t="shared" si="219"/>
        <v>0</v>
      </c>
      <c r="U785" s="125">
        <f t="shared" si="220"/>
        <v>0</v>
      </c>
      <c r="V785" s="126">
        <f t="shared" si="221"/>
        <v>0</v>
      </c>
      <c r="W785" s="126">
        <f t="shared" si="222"/>
        <v>0</v>
      </c>
      <c r="X785" s="126">
        <f t="shared" si="223"/>
        <v>0</v>
      </c>
      <c r="Y785" s="126">
        <f t="shared" si="224"/>
        <v>0</v>
      </c>
      <c r="Z785" s="126">
        <f t="shared" si="225"/>
        <v>1</v>
      </c>
      <c r="AA785" s="126">
        <f t="shared" si="226"/>
        <v>0</v>
      </c>
      <c r="AB785" s="126">
        <f t="shared" si="227"/>
        <v>0</v>
      </c>
      <c r="AC785" s="126">
        <f t="shared" si="228"/>
        <v>0</v>
      </c>
      <c r="AD785" s="126">
        <f t="shared" si="229"/>
        <v>1</v>
      </c>
      <c r="AE785" s="126">
        <f t="shared" si="230"/>
        <v>1</v>
      </c>
      <c r="AF785" s="125"/>
      <c r="AG785" s="125"/>
      <c r="AH785" s="125">
        <f t="shared" si="231"/>
        <v>3</v>
      </c>
      <c r="AI785" s="125">
        <f t="shared" si="232"/>
        <v>3</v>
      </c>
      <c r="AJ785" s="125" t="str">
        <f t="shared" si="233"/>
        <v>Correct</v>
      </c>
      <c r="AK785" s="125"/>
      <c r="AL785" s="115" t="s">
        <v>83</v>
      </c>
      <c r="AM785" s="115">
        <v>82</v>
      </c>
      <c r="AN785" s="115" t="s">
        <v>181</v>
      </c>
      <c r="AO785" s="115" t="s">
        <v>241</v>
      </c>
      <c r="AP785" s="115" t="s">
        <v>85</v>
      </c>
      <c r="AQ785" s="115" t="s">
        <v>86</v>
      </c>
      <c r="AR785" s="115" t="s">
        <v>87</v>
      </c>
      <c r="AS785" s="115" t="s">
        <v>96</v>
      </c>
      <c r="AT785" s="115" t="s">
        <v>111</v>
      </c>
      <c r="AU785" s="115" t="s">
        <v>90</v>
      </c>
      <c r="AV785" s="115" t="s">
        <v>91</v>
      </c>
      <c r="AW785" s="115" t="s">
        <v>86</v>
      </c>
    </row>
    <row r="786" spans="1:49">
      <c r="A786" s="115">
        <v>5585846610</v>
      </c>
      <c r="D786" s="115" t="s">
        <v>20</v>
      </c>
      <c r="E786" s="115" t="s">
        <v>21</v>
      </c>
      <c r="M786" s="115" t="s">
        <v>29</v>
      </c>
      <c r="O786" s="125"/>
      <c r="P786" s="125">
        <f t="shared" si="216"/>
        <v>3</v>
      </c>
      <c r="Q786" s="130">
        <f t="shared" si="217"/>
        <v>1</v>
      </c>
      <c r="R786" s="125"/>
      <c r="S786" s="125">
        <f t="shared" si="218"/>
        <v>0</v>
      </c>
      <c r="T786" s="125">
        <f t="shared" si="219"/>
        <v>0</v>
      </c>
      <c r="U786" s="125">
        <f t="shared" si="220"/>
        <v>1</v>
      </c>
      <c r="V786" s="126">
        <f t="shared" si="221"/>
        <v>1</v>
      </c>
      <c r="W786" s="126">
        <f t="shared" si="222"/>
        <v>0</v>
      </c>
      <c r="X786" s="126">
        <f t="shared" si="223"/>
        <v>0</v>
      </c>
      <c r="Y786" s="126">
        <f t="shared" si="224"/>
        <v>0</v>
      </c>
      <c r="Z786" s="126">
        <f t="shared" si="225"/>
        <v>0</v>
      </c>
      <c r="AA786" s="126">
        <f t="shared" si="226"/>
        <v>0</v>
      </c>
      <c r="AB786" s="126">
        <f t="shared" si="227"/>
        <v>0</v>
      </c>
      <c r="AC786" s="126">
        <f t="shared" si="228"/>
        <v>0</v>
      </c>
      <c r="AD786" s="126">
        <f t="shared" si="229"/>
        <v>1</v>
      </c>
      <c r="AE786" s="126">
        <f t="shared" si="230"/>
        <v>0</v>
      </c>
      <c r="AF786" s="125"/>
      <c r="AG786" s="125"/>
      <c r="AH786" s="125">
        <f t="shared" si="231"/>
        <v>3</v>
      </c>
      <c r="AI786" s="125">
        <f t="shared" si="232"/>
        <v>3</v>
      </c>
      <c r="AJ786" s="125" t="str">
        <f t="shared" si="233"/>
        <v>Correct</v>
      </c>
      <c r="AK786" s="125"/>
      <c r="AL786" s="115" t="s">
        <v>99</v>
      </c>
      <c r="AM786" s="115">
        <v>74</v>
      </c>
      <c r="AN786" s="115" t="s">
        <v>181</v>
      </c>
      <c r="AO786" s="115" t="s">
        <v>211</v>
      </c>
      <c r="AP786" s="115" t="s">
        <v>85</v>
      </c>
      <c r="AQ786" s="115" t="s">
        <v>86</v>
      </c>
      <c r="AR786" s="115" t="s">
        <v>87</v>
      </c>
      <c r="AS786" s="115" t="s">
        <v>100</v>
      </c>
      <c r="AT786" s="115" t="s">
        <v>102</v>
      </c>
      <c r="AU786" s="115" t="s">
        <v>106</v>
      </c>
      <c r="AV786" s="115" t="s">
        <v>91</v>
      </c>
      <c r="AW786" s="115" t="s">
        <v>86</v>
      </c>
    </row>
    <row r="787" spans="1:49">
      <c r="A787" s="115">
        <v>6982475089</v>
      </c>
      <c r="D787" s="115" t="s">
        <v>20</v>
      </c>
      <c r="E787" s="115" t="s">
        <v>21</v>
      </c>
      <c r="O787" s="125"/>
      <c r="P787" s="125">
        <f t="shared" si="216"/>
        <v>2</v>
      </c>
      <c r="Q787" s="130">
        <f t="shared" si="217"/>
        <v>1.5</v>
      </c>
      <c r="R787" s="125"/>
      <c r="S787" s="125">
        <f t="shared" si="218"/>
        <v>0</v>
      </c>
      <c r="T787" s="125">
        <f t="shared" si="219"/>
        <v>0</v>
      </c>
      <c r="U787" s="125">
        <f t="shared" si="220"/>
        <v>1</v>
      </c>
      <c r="V787" s="126">
        <f t="shared" si="221"/>
        <v>1</v>
      </c>
      <c r="W787" s="126">
        <f t="shared" si="222"/>
        <v>0</v>
      </c>
      <c r="X787" s="126">
        <f t="shared" si="223"/>
        <v>0</v>
      </c>
      <c r="Y787" s="126">
        <f t="shared" si="224"/>
        <v>0</v>
      </c>
      <c r="Z787" s="126">
        <f t="shared" si="225"/>
        <v>0</v>
      </c>
      <c r="AA787" s="126">
        <f t="shared" si="226"/>
        <v>0</v>
      </c>
      <c r="AB787" s="126">
        <f t="shared" si="227"/>
        <v>0</v>
      </c>
      <c r="AC787" s="126">
        <f t="shared" si="228"/>
        <v>0</v>
      </c>
      <c r="AD787" s="126">
        <f t="shared" si="229"/>
        <v>0</v>
      </c>
      <c r="AE787" s="126">
        <f t="shared" si="230"/>
        <v>0</v>
      </c>
      <c r="AF787" s="125"/>
      <c r="AG787" s="125"/>
      <c r="AH787" s="125">
        <f t="shared" si="231"/>
        <v>2</v>
      </c>
      <c r="AI787" s="125">
        <f t="shared" si="232"/>
        <v>2</v>
      </c>
      <c r="AJ787" s="125" t="str">
        <f t="shared" si="233"/>
        <v>Correct</v>
      </c>
      <c r="AK787" s="125"/>
      <c r="AL787" s="115" t="s">
        <v>99</v>
      </c>
      <c r="AM787" s="115">
        <v>76</v>
      </c>
      <c r="AN787" s="115" t="s">
        <v>181</v>
      </c>
      <c r="AO787" s="115" t="s">
        <v>203</v>
      </c>
      <c r="AP787" s="115" t="s">
        <v>85</v>
      </c>
      <c r="AQ787" s="115" t="s">
        <v>86</v>
      </c>
      <c r="AR787" s="115" t="s">
        <v>87</v>
      </c>
      <c r="AS787" s="115" t="s">
        <v>88</v>
      </c>
      <c r="AT787" s="115" t="s">
        <v>120</v>
      </c>
      <c r="AU787" s="115" t="s">
        <v>106</v>
      </c>
      <c r="AV787" s="115" t="s">
        <v>91</v>
      </c>
      <c r="AW787" s="115" t="s">
        <v>91</v>
      </c>
    </row>
    <row r="788" spans="1:49">
      <c r="A788" s="115">
        <v>7020353223</v>
      </c>
      <c r="E788" s="115" t="s">
        <v>21</v>
      </c>
      <c r="O788" s="125"/>
      <c r="P788" s="125">
        <f t="shared" si="216"/>
        <v>1</v>
      </c>
      <c r="Q788" s="130">
        <f t="shared" si="217"/>
        <v>3</v>
      </c>
      <c r="R788" s="125"/>
      <c r="S788" s="125">
        <f t="shared" si="218"/>
        <v>0</v>
      </c>
      <c r="T788" s="125">
        <f t="shared" si="219"/>
        <v>0</v>
      </c>
      <c r="U788" s="125">
        <f t="shared" si="220"/>
        <v>0</v>
      </c>
      <c r="V788" s="126">
        <f t="shared" si="221"/>
        <v>1</v>
      </c>
      <c r="W788" s="126">
        <f t="shared" si="222"/>
        <v>0</v>
      </c>
      <c r="X788" s="126">
        <f t="shared" si="223"/>
        <v>0</v>
      </c>
      <c r="Y788" s="126">
        <f t="shared" si="224"/>
        <v>0</v>
      </c>
      <c r="Z788" s="126">
        <f t="shared" si="225"/>
        <v>0</v>
      </c>
      <c r="AA788" s="126">
        <f t="shared" si="226"/>
        <v>0</v>
      </c>
      <c r="AB788" s="126">
        <f t="shared" si="227"/>
        <v>0</v>
      </c>
      <c r="AC788" s="126">
        <f t="shared" si="228"/>
        <v>0</v>
      </c>
      <c r="AD788" s="126">
        <f t="shared" si="229"/>
        <v>0</v>
      </c>
      <c r="AE788" s="126">
        <f t="shared" si="230"/>
        <v>0</v>
      </c>
      <c r="AF788" s="125"/>
      <c r="AG788" s="125"/>
      <c r="AH788" s="125">
        <f t="shared" si="231"/>
        <v>1</v>
      </c>
      <c r="AI788" s="125">
        <f t="shared" si="232"/>
        <v>1</v>
      </c>
      <c r="AJ788" s="125" t="str">
        <f t="shared" si="233"/>
        <v>Correct</v>
      </c>
      <c r="AK788" s="125"/>
      <c r="AL788" s="115" t="s">
        <v>99</v>
      </c>
      <c r="AM788" s="115">
        <v>58</v>
      </c>
      <c r="AN788" s="115" t="s">
        <v>181</v>
      </c>
      <c r="AO788" s="115" t="s">
        <v>192</v>
      </c>
      <c r="AP788" s="115" t="s">
        <v>85</v>
      </c>
      <c r="AQ788" s="115" t="s">
        <v>86</v>
      </c>
      <c r="AR788" s="115" t="s">
        <v>87</v>
      </c>
      <c r="AS788" s="115" t="s">
        <v>101</v>
      </c>
      <c r="AT788" s="115" t="s">
        <v>102</v>
      </c>
      <c r="AU788" s="115" t="s">
        <v>106</v>
      </c>
      <c r="AV788" s="115" t="s">
        <v>91</v>
      </c>
      <c r="AW788" s="115" t="s">
        <v>91</v>
      </c>
    </row>
    <row r="789" spans="1:49">
      <c r="A789" s="115">
        <v>7045789365</v>
      </c>
      <c r="E789" s="115" t="s">
        <v>21</v>
      </c>
      <c r="M789" s="115" t="s">
        <v>29</v>
      </c>
      <c r="O789" s="125"/>
      <c r="P789" s="125">
        <f t="shared" si="216"/>
        <v>2</v>
      </c>
      <c r="Q789" s="130">
        <f t="shared" si="217"/>
        <v>1.5</v>
      </c>
      <c r="R789" s="125"/>
      <c r="S789" s="125">
        <f t="shared" si="218"/>
        <v>0</v>
      </c>
      <c r="T789" s="125">
        <f t="shared" si="219"/>
        <v>0</v>
      </c>
      <c r="U789" s="125">
        <f t="shared" si="220"/>
        <v>0</v>
      </c>
      <c r="V789" s="126">
        <f t="shared" si="221"/>
        <v>1</v>
      </c>
      <c r="W789" s="126">
        <f t="shared" si="222"/>
        <v>0</v>
      </c>
      <c r="X789" s="126">
        <f t="shared" si="223"/>
        <v>0</v>
      </c>
      <c r="Y789" s="126">
        <f t="shared" si="224"/>
        <v>0</v>
      </c>
      <c r="Z789" s="126">
        <f t="shared" si="225"/>
        <v>0</v>
      </c>
      <c r="AA789" s="126">
        <f t="shared" si="226"/>
        <v>0</v>
      </c>
      <c r="AB789" s="126">
        <f t="shared" si="227"/>
        <v>0</v>
      </c>
      <c r="AC789" s="126">
        <f t="shared" si="228"/>
        <v>0</v>
      </c>
      <c r="AD789" s="126">
        <f t="shared" si="229"/>
        <v>1</v>
      </c>
      <c r="AE789" s="126">
        <f t="shared" si="230"/>
        <v>0</v>
      </c>
      <c r="AF789" s="125"/>
      <c r="AG789" s="125"/>
      <c r="AH789" s="125">
        <f t="shared" si="231"/>
        <v>2</v>
      </c>
      <c r="AI789" s="125">
        <f t="shared" si="232"/>
        <v>2</v>
      </c>
      <c r="AJ789" s="125" t="str">
        <f t="shared" si="233"/>
        <v>Correct</v>
      </c>
      <c r="AK789" s="125"/>
      <c r="AL789" s="115" t="s">
        <v>83</v>
      </c>
      <c r="AM789" s="115">
        <v>90</v>
      </c>
      <c r="AN789" s="115" t="s">
        <v>181</v>
      </c>
      <c r="AO789" s="115" t="s">
        <v>208</v>
      </c>
      <c r="AP789" s="115" t="s">
        <v>85</v>
      </c>
      <c r="AQ789" s="115" t="s">
        <v>86</v>
      </c>
      <c r="AR789" s="115" t="s">
        <v>87</v>
      </c>
      <c r="AS789" s="115" t="s">
        <v>96</v>
      </c>
      <c r="AT789" s="115" t="s">
        <v>94</v>
      </c>
      <c r="AU789" s="115" t="s">
        <v>106</v>
      </c>
      <c r="AV789" s="115" t="s">
        <v>91</v>
      </c>
      <c r="AW789" s="115" t="s">
        <v>86</v>
      </c>
    </row>
    <row r="790" spans="1:49">
      <c r="A790" s="115">
        <v>7045773524</v>
      </c>
      <c r="D790" s="115" t="s">
        <v>20</v>
      </c>
      <c r="N790" s="115" t="s">
        <v>30</v>
      </c>
      <c r="O790" s="125"/>
      <c r="P790" s="125">
        <f t="shared" si="216"/>
        <v>2</v>
      </c>
      <c r="Q790" s="130">
        <f t="shared" si="217"/>
        <v>1.5</v>
      </c>
      <c r="R790" s="125"/>
      <c r="S790" s="125">
        <f t="shared" si="218"/>
        <v>0</v>
      </c>
      <c r="T790" s="125">
        <f t="shared" si="219"/>
        <v>0</v>
      </c>
      <c r="U790" s="125">
        <f t="shared" si="220"/>
        <v>1</v>
      </c>
      <c r="V790" s="126">
        <f t="shared" si="221"/>
        <v>0</v>
      </c>
      <c r="W790" s="126">
        <f t="shared" si="222"/>
        <v>0</v>
      </c>
      <c r="X790" s="126">
        <f t="shared" si="223"/>
        <v>0</v>
      </c>
      <c r="Y790" s="126">
        <f t="shared" si="224"/>
        <v>0</v>
      </c>
      <c r="Z790" s="126">
        <f t="shared" si="225"/>
        <v>0</v>
      </c>
      <c r="AA790" s="126">
        <f t="shared" si="226"/>
        <v>0</v>
      </c>
      <c r="AB790" s="126">
        <f t="shared" si="227"/>
        <v>0</v>
      </c>
      <c r="AC790" s="126">
        <f t="shared" si="228"/>
        <v>0</v>
      </c>
      <c r="AD790" s="126">
        <f t="shared" si="229"/>
        <v>0</v>
      </c>
      <c r="AE790" s="126">
        <f t="shared" si="230"/>
        <v>1</v>
      </c>
      <c r="AF790" s="125"/>
      <c r="AG790" s="125"/>
      <c r="AH790" s="125">
        <f t="shared" si="231"/>
        <v>2</v>
      </c>
      <c r="AI790" s="125">
        <f t="shared" si="232"/>
        <v>2</v>
      </c>
      <c r="AJ790" s="125" t="str">
        <f t="shared" si="233"/>
        <v>Correct</v>
      </c>
      <c r="AK790" s="125"/>
      <c r="AL790" s="115" t="s">
        <v>83</v>
      </c>
      <c r="AM790" s="115">
        <v>66</v>
      </c>
      <c r="AN790" s="115" t="s">
        <v>181</v>
      </c>
      <c r="AO790" s="115" t="s">
        <v>206</v>
      </c>
      <c r="AP790" s="115" t="s">
        <v>85</v>
      </c>
      <c r="AQ790" s="115" t="s">
        <v>86</v>
      </c>
      <c r="AR790" s="115" t="s">
        <v>87</v>
      </c>
      <c r="AS790" s="115" t="s">
        <v>100</v>
      </c>
      <c r="AT790" s="115" t="s">
        <v>89</v>
      </c>
      <c r="AU790" s="115" t="s">
        <v>106</v>
      </c>
      <c r="AV790" s="115" t="s">
        <v>91</v>
      </c>
      <c r="AW790" s="115" t="s">
        <v>91</v>
      </c>
    </row>
    <row r="791" spans="1:49">
      <c r="A791" s="115">
        <v>7011089972</v>
      </c>
      <c r="B791" s="115" t="s">
        <v>18</v>
      </c>
      <c r="D791" s="115" t="s">
        <v>20</v>
      </c>
      <c r="N791" s="115" t="s">
        <v>30</v>
      </c>
      <c r="O791" s="125"/>
      <c r="P791" s="125">
        <f t="shared" si="216"/>
        <v>3</v>
      </c>
      <c r="Q791" s="130">
        <f t="shared" si="217"/>
        <v>1</v>
      </c>
      <c r="R791" s="125"/>
      <c r="S791" s="125">
        <f t="shared" si="218"/>
        <v>1</v>
      </c>
      <c r="T791" s="125">
        <f t="shared" si="219"/>
        <v>0</v>
      </c>
      <c r="U791" s="125">
        <f t="shared" si="220"/>
        <v>1</v>
      </c>
      <c r="V791" s="126">
        <f t="shared" si="221"/>
        <v>0</v>
      </c>
      <c r="W791" s="126">
        <f t="shared" si="222"/>
        <v>0</v>
      </c>
      <c r="X791" s="126">
        <f t="shared" si="223"/>
        <v>0</v>
      </c>
      <c r="Y791" s="126">
        <f t="shared" si="224"/>
        <v>0</v>
      </c>
      <c r="Z791" s="126">
        <f t="shared" si="225"/>
        <v>0</v>
      </c>
      <c r="AA791" s="126">
        <f t="shared" si="226"/>
        <v>0</v>
      </c>
      <c r="AB791" s="126">
        <f t="shared" si="227"/>
        <v>0</v>
      </c>
      <c r="AC791" s="126">
        <f t="shared" si="228"/>
        <v>0</v>
      </c>
      <c r="AD791" s="126">
        <f t="shared" si="229"/>
        <v>0</v>
      </c>
      <c r="AE791" s="126">
        <f t="shared" si="230"/>
        <v>1</v>
      </c>
      <c r="AF791" s="125"/>
      <c r="AG791" s="125"/>
      <c r="AH791" s="125">
        <f t="shared" si="231"/>
        <v>3</v>
      </c>
      <c r="AI791" s="125">
        <f t="shared" si="232"/>
        <v>3</v>
      </c>
      <c r="AJ791" s="125" t="str">
        <f t="shared" si="233"/>
        <v>Correct</v>
      </c>
      <c r="AK791" s="125"/>
      <c r="AL791" s="115" t="s">
        <v>83</v>
      </c>
      <c r="AM791" s="115">
        <v>31</v>
      </c>
      <c r="AN791" s="115" t="s">
        <v>432</v>
      </c>
      <c r="AQ791" s="115" t="s">
        <v>86</v>
      </c>
      <c r="AR791" s="115" t="s">
        <v>87</v>
      </c>
      <c r="AS791" s="115" t="s">
        <v>101</v>
      </c>
      <c r="AT791" s="115" t="s">
        <v>111</v>
      </c>
      <c r="AU791" s="115" t="s">
        <v>90</v>
      </c>
      <c r="AW791" s="115" t="s">
        <v>91</v>
      </c>
    </row>
    <row r="792" spans="1:49">
      <c r="A792" s="115">
        <v>7045764917</v>
      </c>
      <c r="C792" s="115" t="s">
        <v>19</v>
      </c>
      <c r="M792" s="115" t="s">
        <v>29</v>
      </c>
      <c r="N792" s="115" t="s">
        <v>30</v>
      </c>
      <c r="O792" s="125"/>
      <c r="P792" s="125">
        <f t="shared" si="216"/>
        <v>3</v>
      </c>
      <c r="Q792" s="130">
        <f t="shared" si="217"/>
        <v>1</v>
      </c>
      <c r="R792" s="125"/>
      <c r="S792" s="125">
        <f t="shared" si="218"/>
        <v>0</v>
      </c>
      <c r="T792" s="125">
        <f t="shared" si="219"/>
        <v>1</v>
      </c>
      <c r="U792" s="125">
        <f t="shared" si="220"/>
        <v>0</v>
      </c>
      <c r="V792" s="126">
        <f t="shared" si="221"/>
        <v>0</v>
      </c>
      <c r="W792" s="126">
        <f t="shared" si="222"/>
        <v>0</v>
      </c>
      <c r="X792" s="126">
        <f t="shared" si="223"/>
        <v>0</v>
      </c>
      <c r="Y792" s="126">
        <f t="shared" si="224"/>
        <v>0</v>
      </c>
      <c r="Z792" s="126">
        <f t="shared" si="225"/>
        <v>0</v>
      </c>
      <c r="AA792" s="126">
        <f t="shared" si="226"/>
        <v>0</v>
      </c>
      <c r="AB792" s="126">
        <f t="shared" si="227"/>
        <v>0</v>
      </c>
      <c r="AC792" s="126">
        <f t="shared" si="228"/>
        <v>0</v>
      </c>
      <c r="AD792" s="126">
        <f t="shared" si="229"/>
        <v>1</v>
      </c>
      <c r="AE792" s="126">
        <f t="shared" si="230"/>
        <v>1</v>
      </c>
      <c r="AF792" s="125"/>
      <c r="AG792" s="125"/>
      <c r="AH792" s="125">
        <f t="shared" si="231"/>
        <v>3</v>
      </c>
      <c r="AI792" s="125">
        <f t="shared" si="232"/>
        <v>3</v>
      </c>
      <c r="AJ792" s="125" t="str">
        <f t="shared" si="233"/>
        <v>Correct</v>
      </c>
      <c r="AK792" s="125"/>
      <c r="AL792" s="115" t="s">
        <v>99</v>
      </c>
      <c r="AM792" s="115">
        <v>75</v>
      </c>
      <c r="AN792" s="115" t="s">
        <v>181</v>
      </c>
      <c r="AO792" s="115" t="s">
        <v>208</v>
      </c>
      <c r="AP792" s="115" t="s">
        <v>85</v>
      </c>
      <c r="AQ792" s="115" t="s">
        <v>86</v>
      </c>
      <c r="AR792" s="115" t="s">
        <v>87</v>
      </c>
      <c r="AS792" s="115" t="s">
        <v>101</v>
      </c>
      <c r="AT792" s="115" t="s">
        <v>102</v>
      </c>
      <c r="AU792" s="115" t="s">
        <v>106</v>
      </c>
      <c r="AV792" s="115" t="s">
        <v>91</v>
      </c>
      <c r="AW792" s="115" t="s">
        <v>86</v>
      </c>
    </row>
    <row r="793" spans="1:49">
      <c r="A793" s="115">
        <v>7020564814</v>
      </c>
      <c r="O793" s="125"/>
      <c r="P793" s="125">
        <f t="shared" si="216"/>
        <v>0</v>
      </c>
      <c r="Q793" s="130" t="e">
        <f t="shared" si="217"/>
        <v>#DIV/0!</v>
      </c>
      <c r="R793" s="125"/>
      <c r="S793" s="125">
        <f t="shared" si="218"/>
        <v>0</v>
      </c>
      <c r="T793" s="125">
        <f t="shared" si="219"/>
        <v>0</v>
      </c>
      <c r="U793" s="125">
        <f t="shared" si="220"/>
        <v>0</v>
      </c>
      <c r="V793" s="126">
        <f t="shared" si="221"/>
        <v>0</v>
      </c>
      <c r="W793" s="126">
        <f t="shared" si="222"/>
        <v>0</v>
      </c>
      <c r="X793" s="126">
        <f t="shared" si="223"/>
        <v>0</v>
      </c>
      <c r="Y793" s="126">
        <f t="shared" si="224"/>
        <v>0</v>
      </c>
      <c r="Z793" s="126">
        <f t="shared" si="225"/>
        <v>0</v>
      </c>
      <c r="AA793" s="126">
        <f t="shared" si="226"/>
        <v>0</v>
      </c>
      <c r="AB793" s="126">
        <f t="shared" si="227"/>
        <v>0</v>
      </c>
      <c r="AC793" s="126">
        <f t="shared" si="228"/>
        <v>0</v>
      </c>
      <c r="AD793" s="126">
        <f t="shared" si="229"/>
        <v>0</v>
      </c>
      <c r="AE793" s="126">
        <f t="shared" si="230"/>
        <v>0</v>
      </c>
      <c r="AF793" s="125"/>
      <c r="AG793" s="125"/>
      <c r="AH793" s="125">
        <f t="shared" si="231"/>
        <v>0</v>
      </c>
      <c r="AI793" s="125">
        <f t="shared" si="232"/>
        <v>0</v>
      </c>
      <c r="AJ793" s="125" t="str">
        <f t="shared" si="233"/>
        <v>Correct</v>
      </c>
      <c r="AK793" s="125"/>
      <c r="AL793" s="115" t="s">
        <v>83</v>
      </c>
      <c r="AM793" s="115">
        <v>54</v>
      </c>
      <c r="AN793" s="115" t="s">
        <v>181</v>
      </c>
      <c r="AO793" s="115" t="s">
        <v>224</v>
      </c>
      <c r="AP793" s="115" t="s">
        <v>85</v>
      </c>
      <c r="AQ793" s="115" t="s">
        <v>86</v>
      </c>
      <c r="AR793" s="115" t="s">
        <v>87</v>
      </c>
      <c r="AS793" s="115" t="s">
        <v>101</v>
      </c>
      <c r="AT793" s="115" t="s">
        <v>89</v>
      </c>
      <c r="AU793" s="115" t="s">
        <v>90</v>
      </c>
      <c r="AV793" s="115" t="s">
        <v>91</v>
      </c>
      <c r="AW793" s="115" t="s">
        <v>91</v>
      </c>
    </row>
    <row r="794" spans="1:49">
      <c r="A794" s="115">
        <v>7020352272</v>
      </c>
      <c r="O794" s="125"/>
      <c r="P794" s="125">
        <f t="shared" si="216"/>
        <v>0</v>
      </c>
      <c r="Q794" s="130" t="e">
        <f t="shared" si="217"/>
        <v>#DIV/0!</v>
      </c>
      <c r="R794" s="125"/>
      <c r="S794" s="125">
        <f t="shared" si="218"/>
        <v>0</v>
      </c>
      <c r="T794" s="125">
        <f t="shared" si="219"/>
        <v>0</v>
      </c>
      <c r="U794" s="125">
        <f t="shared" si="220"/>
        <v>0</v>
      </c>
      <c r="V794" s="126">
        <f t="shared" si="221"/>
        <v>0</v>
      </c>
      <c r="W794" s="126">
        <f t="shared" si="222"/>
        <v>0</v>
      </c>
      <c r="X794" s="126">
        <f t="shared" si="223"/>
        <v>0</v>
      </c>
      <c r="Y794" s="126">
        <f t="shared" si="224"/>
        <v>0</v>
      </c>
      <c r="Z794" s="126">
        <f t="shared" si="225"/>
        <v>0</v>
      </c>
      <c r="AA794" s="126">
        <f t="shared" si="226"/>
        <v>0</v>
      </c>
      <c r="AB794" s="126">
        <f t="shared" si="227"/>
        <v>0</v>
      </c>
      <c r="AC794" s="126">
        <f t="shared" si="228"/>
        <v>0</v>
      </c>
      <c r="AD794" s="126">
        <f t="shared" si="229"/>
        <v>0</v>
      </c>
      <c r="AE794" s="126">
        <f t="shared" si="230"/>
        <v>0</v>
      </c>
      <c r="AF794" s="125"/>
      <c r="AG794" s="125"/>
      <c r="AH794" s="125">
        <f t="shared" si="231"/>
        <v>0</v>
      </c>
      <c r="AI794" s="125">
        <f t="shared" si="232"/>
        <v>0</v>
      </c>
      <c r="AJ794" s="125" t="str">
        <f t="shared" si="233"/>
        <v>Correct</v>
      </c>
      <c r="AK794" s="125"/>
      <c r="AL794" s="115" t="s">
        <v>83</v>
      </c>
      <c r="AM794" s="115">
        <v>37</v>
      </c>
      <c r="AN794" s="115" t="s">
        <v>181</v>
      </c>
      <c r="AO794" s="115" t="s">
        <v>189</v>
      </c>
      <c r="AP794" s="115" t="s">
        <v>85</v>
      </c>
      <c r="AQ794" s="115" t="s">
        <v>86</v>
      </c>
      <c r="AR794" s="115" t="s">
        <v>87</v>
      </c>
      <c r="AT794" s="115" t="s">
        <v>94</v>
      </c>
      <c r="AU794" s="115" t="s">
        <v>90</v>
      </c>
      <c r="AV794" s="115" t="s">
        <v>91</v>
      </c>
      <c r="AW794" s="115" t="s">
        <v>91</v>
      </c>
    </row>
    <row r="795" spans="1:49">
      <c r="A795" s="115">
        <v>5590611923</v>
      </c>
      <c r="B795" s="115" t="s">
        <v>18</v>
      </c>
      <c r="D795" s="115" t="s">
        <v>20</v>
      </c>
      <c r="K795" s="115" t="s">
        <v>27</v>
      </c>
      <c r="O795" s="125"/>
      <c r="P795" s="125">
        <f t="shared" si="216"/>
        <v>3</v>
      </c>
      <c r="Q795" s="130">
        <f t="shared" si="217"/>
        <v>1</v>
      </c>
      <c r="R795" s="125"/>
      <c r="S795" s="125">
        <f t="shared" si="218"/>
        <v>1</v>
      </c>
      <c r="T795" s="125">
        <f t="shared" si="219"/>
        <v>0</v>
      </c>
      <c r="U795" s="125">
        <f t="shared" si="220"/>
        <v>1</v>
      </c>
      <c r="V795" s="126">
        <f t="shared" si="221"/>
        <v>0</v>
      </c>
      <c r="W795" s="126">
        <f t="shared" si="222"/>
        <v>0</v>
      </c>
      <c r="X795" s="126">
        <f t="shared" si="223"/>
        <v>0</v>
      </c>
      <c r="Y795" s="126">
        <f t="shared" si="224"/>
        <v>0</v>
      </c>
      <c r="Z795" s="126">
        <f t="shared" si="225"/>
        <v>0</v>
      </c>
      <c r="AA795" s="126">
        <f t="shared" si="226"/>
        <v>0</v>
      </c>
      <c r="AB795" s="126">
        <f t="shared" si="227"/>
        <v>1</v>
      </c>
      <c r="AC795" s="126">
        <f t="shared" si="228"/>
        <v>0</v>
      </c>
      <c r="AD795" s="126">
        <f t="shared" si="229"/>
        <v>0</v>
      </c>
      <c r="AE795" s="126">
        <f t="shared" si="230"/>
        <v>0</v>
      </c>
      <c r="AF795" s="125"/>
      <c r="AG795" s="125"/>
      <c r="AH795" s="125">
        <f t="shared" si="231"/>
        <v>3</v>
      </c>
      <c r="AI795" s="125">
        <f t="shared" si="232"/>
        <v>3</v>
      </c>
      <c r="AJ795" s="125" t="str">
        <f t="shared" si="233"/>
        <v>Correct</v>
      </c>
      <c r="AK795" s="125"/>
      <c r="AL795" s="115" t="s">
        <v>99</v>
      </c>
      <c r="AM795" s="115">
        <v>26</v>
      </c>
      <c r="AN795" s="115" t="s">
        <v>432</v>
      </c>
      <c r="AP795" s="115" t="s">
        <v>85</v>
      </c>
      <c r="AQ795" s="115" t="s">
        <v>91</v>
      </c>
      <c r="AR795" s="115" t="s">
        <v>108</v>
      </c>
      <c r="AS795" s="115" t="s">
        <v>96</v>
      </c>
      <c r="AT795" s="115" t="s">
        <v>102</v>
      </c>
      <c r="AU795" s="115" t="s">
        <v>90</v>
      </c>
      <c r="AV795" s="115" t="s">
        <v>91</v>
      </c>
    </row>
    <row r="796" spans="1:49">
      <c r="A796" s="115">
        <v>5600951520</v>
      </c>
      <c r="I796" s="115" t="s">
        <v>25</v>
      </c>
      <c r="O796" s="125"/>
      <c r="P796" s="125">
        <f t="shared" si="216"/>
        <v>1</v>
      </c>
      <c r="Q796" s="130">
        <f t="shared" si="217"/>
        <v>3</v>
      </c>
      <c r="R796" s="125"/>
      <c r="S796" s="125">
        <f t="shared" si="218"/>
        <v>0</v>
      </c>
      <c r="T796" s="125">
        <f t="shared" si="219"/>
        <v>0</v>
      </c>
      <c r="U796" s="125">
        <f t="shared" si="220"/>
        <v>0</v>
      </c>
      <c r="V796" s="126">
        <f t="shared" si="221"/>
        <v>0</v>
      </c>
      <c r="W796" s="126">
        <f t="shared" si="222"/>
        <v>0</v>
      </c>
      <c r="X796" s="126">
        <f t="shared" si="223"/>
        <v>0</v>
      </c>
      <c r="Y796" s="126">
        <f t="shared" si="224"/>
        <v>0</v>
      </c>
      <c r="Z796" s="126">
        <f t="shared" si="225"/>
        <v>1</v>
      </c>
      <c r="AA796" s="126">
        <f t="shared" si="226"/>
        <v>0</v>
      </c>
      <c r="AB796" s="126">
        <f t="shared" si="227"/>
        <v>0</v>
      </c>
      <c r="AC796" s="126">
        <f t="shared" si="228"/>
        <v>0</v>
      </c>
      <c r="AD796" s="126">
        <f t="shared" si="229"/>
        <v>0</v>
      </c>
      <c r="AE796" s="126">
        <f t="shared" si="230"/>
        <v>0</v>
      </c>
      <c r="AF796" s="125"/>
      <c r="AG796" s="125"/>
      <c r="AH796" s="125">
        <f t="shared" si="231"/>
        <v>1</v>
      </c>
      <c r="AI796" s="125">
        <f t="shared" si="232"/>
        <v>1</v>
      </c>
      <c r="AJ796" s="125" t="str">
        <f t="shared" si="233"/>
        <v>Correct</v>
      </c>
      <c r="AK796" s="125"/>
      <c r="AL796" s="115"/>
    </row>
    <row r="797" spans="1:49">
      <c r="A797" s="115">
        <v>6985475941</v>
      </c>
      <c r="B797" s="115" t="s">
        <v>18</v>
      </c>
      <c r="C797" s="115" t="s">
        <v>19</v>
      </c>
      <c r="D797" s="115" t="s">
        <v>20</v>
      </c>
      <c r="J797" s="115" t="s">
        <v>26</v>
      </c>
      <c r="M797" s="115" t="s">
        <v>29</v>
      </c>
      <c r="N797" s="115" t="s">
        <v>30</v>
      </c>
      <c r="O797" s="125"/>
      <c r="P797" s="125">
        <f t="shared" si="216"/>
        <v>6</v>
      </c>
      <c r="Q797" s="130">
        <f t="shared" si="217"/>
        <v>0.5</v>
      </c>
      <c r="R797" s="125"/>
      <c r="S797" s="125">
        <f t="shared" si="218"/>
        <v>0.5</v>
      </c>
      <c r="T797" s="125">
        <f t="shared" si="219"/>
        <v>0.5</v>
      </c>
      <c r="U797" s="125">
        <f t="shared" si="220"/>
        <v>0.5</v>
      </c>
      <c r="V797" s="126">
        <f t="shared" si="221"/>
        <v>0</v>
      </c>
      <c r="W797" s="126">
        <f t="shared" si="222"/>
        <v>0</v>
      </c>
      <c r="X797" s="126">
        <f t="shared" si="223"/>
        <v>0</v>
      </c>
      <c r="Y797" s="126">
        <f t="shared" si="224"/>
        <v>0</v>
      </c>
      <c r="Z797" s="126">
        <f t="shared" si="225"/>
        <v>0</v>
      </c>
      <c r="AA797" s="126">
        <f t="shared" si="226"/>
        <v>0.5</v>
      </c>
      <c r="AB797" s="126">
        <f t="shared" si="227"/>
        <v>0</v>
      </c>
      <c r="AC797" s="126">
        <f t="shared" si="228"/>
        <v>0</v>
      </c>
      <c r="AD797" s="126">
        <f t="shared" si="229"/>
        <v>0.5</v>
      </c>
      <c r="AE797" s="126">
        <f t="shared" si="230"/>
        <v>0.5</v>
      </c>
      <c r="AF797" s="125"/>
      <c r="AG797" s="125"/>
      <c r="AH797" s="125">
        <f t="shared" si="231"/>
        <v>3</v>
      </c>
      <c r="AI797" s="125">
        <f t="shared" si="232"/>
        <v>6</v>
      </c>
      <c r="AJ797" s="125" t="str">
        <f t="shared" si="233"/>
        <v>Correct</v>
      </c>
      <c r="AK797" s="125"/>
      <c r="AL797" s="115" t="s">
        <v>83</v>
      </c>
      <c r="AM797" s="115">
        <v>69</v>
      </c>
      <c r="AN797" s="115" t="s">
        <v>181</v>
      </c>
      <c r="AO797" s="115" t="s">
        <v>222</v>
      </c>
      <c r="AP797" s="115" t="s">
        <v>85</v>
      </c>
      <c r="AQ797" s="115" t="s">
        <v>86</v>
      </c>
      <c r="AR797" s="115" t="s">
        <v>116</v>
      </c>
      <c r="AS797" s="115" t="s">
        <v>100</v>
      </c>
      <c r="AT797" s="115" t="s">
        <v>94</v>
      </c>
      <c r="AU797" s="115" t="s">
        <v>90</v>
      </c>
      <c r="AV797" s="115" t="s">
        <v>91</v>
      </c>
      <c r="AW797" s="115" t="s">
        <v>91</v>
      </c>
    </row>
    <row r="798" spans="1:49">
      <c r="A798" s="115">
        <v>6985441147</v>
      </c>
      <c r="C798" s="115" t="s">
        <v>19</v>
      </c>
      <c r="D798" s="115" t="s">
        <v>20</v>
      </c>
      <c r="E798" s="115" t="s">
        <v>21</v>
      </c>
      <c r="O798" s="125"/>
      <c r="P798" s="125">
        <f t="shared" si="216"/>
        <v>3</v>
      </c>
      <c r="Q798" s="130">
        <f t="shared" si="217"/>
        <v>1</v>
      </c>
      <c r="R798" s="125"/>
      <c r="S798" s="125">
        <f t="shared" si="218"/>
        <v>0</v>
      </c>
      <c r="T798" s="125">
        <f t="shared" si="219"/>
        <v>1</v>
      </c>
      <c r="U798" s="125">
        <f t="shared" si="220"/>
        <v>1</v>
      </c>
      <c r="V798" s="126">
        <f t="shared" si="221"/>
        <v>1</v>
      </c>
      <c r="W798" s="126">
        <f t="shared" si="222"/>
        <v>0</v>
      </c>
      <c r="X798" s="126">
        <f t="shared" si="223"/>
        <v>0</v>
      </c>
      <c r="Y798" s="126">
        <f t="shared" si="224"/>
        <v>0</v>
      </c>
      <c r="Z798" s="126">
        <f t="shared" si="225"/>
        <v>0</v>
      </c>
      <c r="AA798" s="126">
        <f t="shared" si="226"/>
        <v>0</v>
      </c>
      <c r="AB798" s="126">
        <f t="shared" si="227"/>
        <v>0</v>
      </c>
      <c r="AC798" s="126">
        <f t="shared" si="228"/>
        <v>0</v>
      </c>
      <c r="AD798" s="126">
        <f t="shared" si="229"/>
        <v>0</v>
      </c>
      <c r="AE798" s="126">
        <f t="shared" si="230"/>
        <v>0</v>
      </c>
      <c r="AF798" s="125"/>
      <c r="AG798" s="125"/>
      <c r="AH798" s="125">
        <f t="shared" si="231"/>
        <v>3</v>
      </c>
      <c r="AI798" s="125">
        <f t="shared" si="232"/>
        <v>3</v>
      </c>
      <c r="AJ798" s="125" t="str">
        <f t="shared" si="233"/>
        <v>Correct</v>
      </c>
      <c r="AK798" s="125"/>
      <c r="AL798" s="115" t="s">
        <v>99</v>
      </c>
      <c r="AM798" s="115">
        <v>67</v>
      </c>
      <c r="AN798" s="115" t="s">
        <v>84</v>
      </c>
      <c r="AO798" s="115" t="s">
        <v>156</v>
      </c>
      <c r="AP798" s="115" t="s">
        <v>85</v>
      </c>
      <c r="AQ798" s="115" t="s">
        <v>86</v>
      </c>
      <c r="AR798" s="115" t="s">
        <v>87</v>
      </c>
      <c r="AT798" s="115" t="s">
        <v>109</v>
      </c>
      <c r="AU798" s="115" t="s">
        <v>90</v>
      </c>
      <c r="AV798" s="115" t="s">
        <v>91</v>
      </c>
      <c r="AW798" s="115" t="s">
        <v>91</v>
      </c>
    </row>
    <row r="799" spans="1:49">
      <c r="A799" s="115">
        <v>7044848704</v>
      </c>
      <c r="C799" s="115" t="s">
        <v>19</v>
      </c>
      <c r="D799" s="115" t="s">
        <v>20</v>
      </c>
      <c r="N799" s="115" t="s">
        <v>30</v>
      </c>
      <c r="O799" s="125"/>
      <c r="P799" s="125">
        <f t="shared" si="216"/>
        <v>3</v>
      </c>
      <c r="Q799" s="130">
        <f t="shared" si="217"/>
        <v>1</v>
      </c>
      <c r="R799" s="125"/>
      <c r="S799" s="125">
        <f t="shared" si="218"/>
        <v>0</v>
      </c>
      <c r="T799" s="125">
        <f t="shared" si="219"/>
        <v>1</v>
      </c>
      <c r="U799" s="125">
        <f t="shared" si="220"/>
        <v>1</v>
      </c>
      <c r="V799" s="126">
        <f t="shared" si="221"/>
        <v>0</v>
      </c>
      <c r="W799" s="126">
        <f t="shared" si="222"/>
        <v>0</v>
      </c>
      <c r="X799" s="126">
        <f t="shared" si="223"/>
        <v>0</v>
      </c>
      <c r="Y799" s="126">
        <f t="shared" si="224"/>
        <v>0</v>
      </c>
      <c r="Z799" s="126">
        <f t="shared" si="225"/>
        <v>0</v>
      </c>
      <c r="AA799" s="126">
        <f t="shared" si="226"/>
        <v>0</v>
      </c>
      <c r="AB799" s="126">
        <f t="shared" si="227"/>
        <v>0</v>
      </c>
      <c r="AC799" s="126">
        <f t="shared" si="228"/>
        <v>0</v>
      </c>
      <c r="AD799" s="126">
        <f t="shared" si="229"/>
        <v>0</v>
      </c>
      <c r="AE799" s="126">
        <f t="shared" si="230"/>
        <v>1</v>
      </c>
      <c r="AF799" s="125"/>
      <c r="AG799" s="125"/>
      <c r="AH799" s="125">
        <f t="shared" si="231"/>
        <v>3</v>
      </c>
      <c r="AI799" s="125">
        <f t="shared" si="232"/>
        <v>3</v>
      </c>
      <c r="AJ799" s="125" t="str">
        <f t="shared" si="233"/>
        <v>Correct</v>
      </c>
      <c r="AK799" s="125"/>
      <c r="AL799" s="115" t="s">
        <v>83</v>
      </c>
      <c r="AM799" s="115">
        <v>63</v>
      </c>
      <c r="AN799" s="115" t="s">
        <v>181</v>
      </c>
      <c r="AO799" s="115" t="s">
        <v>237</v>
      </c>
      <c r="AP799" s="115" t="s">
        <v>85</v>
      </c>
      <c r="AQ799" s="115" t="s">
        <v>86</v>
      </c>
      <c r="AR799" s="115" t="s">
        <v>87</v>
      </c>
      <c r="AS799" s="115" t="s">
        <v>93</v>
      </c>
      <c r="AT799" s="115" t="s">
        <v>102</v>
      </c>
      <c r="AV799" s="115" t="s">
        <v>91</v>
      </c>
      <c r="AW799" s="115" t="s">
        <v>91</v>
      </c>
    </row>
    <row r="800" spans="1:49">
      <c r="A800" s="115">
        <v>7045779097</v>
      </c>
      <c r="C800" s="115" t="s">
        <v>19</v>
      </c>
      <c r="J800" s="115" t="s">
        <v>26</v>
      </c>
      <c r="K800" s="115" t="s">
        <v>27</v>
      </c>
      <c r="O800" s="125"/>
      <c r="P800" s="125">
        <f t="shared" si="216"/>
        <v>3</v>
      </c>
      <c r="Q800" s="130">
        <f t="shared" si="217"/>
        <v>1</v>
      </c>
      <c r="R800" s="125"/>
      <c r="S800" s="125">
        <f t="shared" si="218"/>
        <v>0</v>
      </c>
      <c r="T800" s="125">
        <f t="shared" si="219"/>
        <v>1</v>
      </c>
      <c r="U800" s="125">
        <f t="shared" si="220"/>
        <v>0</v>
      </c>
      <c r="V800" s="126">
        <f t="shared" si="221"/>
        <v>0</v>
      </c>
      <c r="W800" s="126">
        <f t="shared" si="222"/>
        <v>0</v>
      </c>
      <c r="X800" s="126">
        <f t="shared" si="223"/>
        <v>0</v>
      </c>
      <c r="Y800" s="126">
        <f t="shared" si="224"/>
        <v>0</v>
      </c>
      <c r="Z800" s="126">
        <f t="shared" si="225"/>
        <v>0</v>
      </c>
      <c r="AA800" s="126">
        <f t="shared" si="226"/>
        <v>1</v>
      </c>
      <c r="AB800" s="126">
        <f t="shared" si="227"/>
        <v>1</v>
      </c>
      <c r="AC800" s="126">
        <f t="shared" si="228"/>
        <v>0</v>
      </c>
      <c r="AD800" s="126">
        <f t="shared" si="229"/>
        <v>0</v>
      </c>
      <c r="AE800" s="126">
        <f t="shared" si="230"/>
        <v>0</v>
      </c>
      <c r="AF800" s="125"/>
      <c r="AG800" s="125"/>
      <c r="AH800" s="125">
        <f t="shared" si="231"/>
        <v>3</v>
      </c>
      <c r="AI800" s="125">
        <f t="shared" si="232"/>
        <v>3</v>
      </c>
      <c r="AJ800" s="125" t="str">
        <f t="shared" si="233"/>
        <v>Correct</v>
      </c>
      <c r="AK800" s="125"/>
      <c r="AL800" s="115" t="s">
        <v>99</v>
      </c>
      <c r="AM800" s="115">
        <v>89</v>
      </c>
      <c r="AN800" s="115" t="s">
        <v>181</v>
      </c>
      <c r="AO800" s="115" t="s">
        <v>230</v>
      </c>
      <c r="AP800" s="115" t="s">
        <v>85</v>
      </c>
      <c r="AQ800" s="115" t="s">
        <v>86</v>
      </c>
      <c r="AS800" s="115" t="s">
        <v>101</v>
      </c>
      <c r="AT800" s="115" t="s">
        <v>102</v>
      </c>
      <c r="AU800" s="115" t="s">
        <v>106</v>
      </c>
      <c r="AV800" s="115" t="s">
        <v>91</v>
      </c>
      <c r="AW800" s="115" t="s">
        <v>86</v>
      </c>
    </row>
    <row r="801" spans="1:49">
      <c r="A801" s="115">
        <v>7020351924</v>
      </c>
      <c r="C801" s="115" t="s">
        <v>19</v>
      </c>
      <c r="I801" s="115" t="s">
        <v>25</v>
      </c>
      <c r="K801" s="115" t="s">
        <v>27</v>
      </c>
      <c r="L801" s="115" t="s">
        <v>28</v>
      </c>
      <c r="O801" s="125"/>
      <c r="P801" s="125">
        <f t="shared" si="216"/>
        <v>4</v>
      </c>
      <c r="Q801" s="130">
        <f t="shared" si="217"/>
        <v>0.75</v>
      </c>
      <c r="R801" s="125"/>
      <c r="S801" s="125">
        <f t="shared" si="218"/>
        <v>0</v>
      </c>
      <c r="T801" s="125">
        <f t="shared" si="219"/>
        <v>0.75</v>
      </c>
      <c r="U801" s="125">
        <f t="shared" si="220"/>
        <v>0</v>
      </c>
      <c r="V801" s="126">
        <f t="shared" si="221"/>
        <v>0</v>
      </c>
      <c r="W801" s="126">
        <f t="shared" si="222"/>
        <v>0</v>
      </c>
      <c r="X801" s="126">
        <f t="shared" si="223"/>
        <v>0</v>
      </c>
      <c r="Y801" s="126">
        <f t="shared" si="224"/>
        <v>0</v>
      </c>
      <c r="Z801" s="126">
        <f t="shared" si="225"/>
        <v>0.75</v>
      </c>
      <c r="AA801" s="126">
        <f t="shared" si="226"/>
        <v>0</v>
      </c>
      <c r="AB801" s="126">
        <f t="shared" si="227"/>
        <v>0.75</v>
      </c>
      <c r="AC801" s="126">
        <f t="shared" si="228"/>
        <v>0.75</v>
      </c>
      <c r="AD801" s="126">
        <f t="shared" si="229"/>
        <v>0</v>
      </c>
      <c r="AE801" s="126">
        <f t="shared" si="230"/>
        <v>0</v>
      </c>
      <c r="AF801" s="125"/>
      <c r="AG801" s="125"/>
      <c r="AH801" s="125">
        <f t="shared" si="231"/>
        <v>3</v>
      </c>
      <c r="AI801" s="125">
        <f t="shared" si="232"/>
        <v>4</v>
      </c>
      <c r="AJ801" s="125" t="str">
        <f t="shared" si="233"/>
        <v>Correct</v>
      </c>
      <c r="AK801" s="125"/>
      <c r="AL801" s="115" t="s">
        <v>83</v>
      </c>
      <c r="AM801" s="115">
        <v>31</v>
      </c>
      <c r="AN801" s="115" t="s">
        <v>181</v>
      </c>
      <c r="AO801" s="115" t="s">
        <v>244</v>
      </c>
      <c r="AP801" s="115" t="s">
        <v>85</v>
      </c>
      <c r="AQ801" s="115" t="s">
        <v>86</v>
      </c>
      <c r="AR801" s="115" t="s">
        <v>87</v>
      </c>
      <c r="AS801" s="115" t="s">
        <v>100</v>
      </c>
      <c r="AT801" s="115" t="s">
        <v>89</v>
      </c>
      <c r="AU801" s="115" t="s">
        <v>90</v>
      </c>
      <c r="AV801" s="115" t="s">
        <v>91</v>
      </c>
      <c r="AW801" s="115" t="s">
        <v>91</v>
      </c>
    </row>
    <row r="802" spans="1:49">
      <c r="A802" s="115">
        <v>6985454948</v>
      </c>
      <c r="D802" s="115" t="s">
        <v>20</v>
      </c>
      <c r="H802" s="115" t="s">
        <v>24</v>
      </c>
      <c r="K802" s="115" t="s">
        <v>27</v>
      </c>
      <c r="O802" s="125"/>
      <c r="P802" s="125">
        <f t="shared" si="216"/>
        <v>3</v>
      </c>
      <c r="Q802" s="130">
        <f t="shared" si="217"/>
        <v>1</v>
      </c>
      <c r="R802" s="125"/>
      <c r="S802" s="125">
        <f t="shared" si="218"/>
        <v>0</v>
      </c>
      <c r="T802" s="125">
        <f t="shared" si="219"/>
        <v>0</v>
      </c>
      <c r="U802" s="125">
        <f t="shared" si="220"/>
        <v>1</v>
      </c>
      <c r="V802" s="126">
        <f t="shared" si="221"/>
        <v>0</v>
      </c>
      <c r="W802" s="126">
        <f t="shared" si="222"/>
        <v>0</v>
      </c>
      <c r="X802" s="126">
        <f t="shared" si="223"/>
        <v>0</v>
      </c>
      <c r="Y802" s="126">
        <f t="shared" si="224"/>
        <v>1</v>
      </c>
      <c r="Z802" s="126">
        <f t="shared" si="225"/>
        <v>0</v>
      </c>
      <c r="AA802" s="126">
        <f t="shared" si="226"/>
        <v>0</v>
      </c>
      <c r="AB802" s="126">
        <f t="shared" si="227"/>
        <v>1</v>
      </c>
      <c r="AC802" s="126">
        <f t="shared" si="228"/>
        <v>0</v>
      </c>
      <c r="AD802" s="126">
        <f t="shared" si="229"/>
        <v>0</v>
      </c>
      <c r="AE802" s="126">
        <f t="shared" si="230"/>
        <v>0</v>
      </c>
      <c r="AF802" s="125"/>
      <c r="AG802" s="125"/>
      <c r="AH802" s="125">
        <f t="shared" si="231"/>
        <v>3</v>
      </c>
      <c r="AI802" s="125">
        <f t="shared" si="232"/>
        <v>3</v>
      </c>
      <c r="AJ802" s="125" t="str">
        <f t="shared" si="233"/>
        <v>Correct</v>
      </c>
      <c r="AK802" s="125"/>
      <c r="AL802" s="115" t="s">
        <v>83</v>
      </c>
      <c r="AM802" s="115">
        <v>43</v>
      </c>
      <c r="AN802" s="115" t="s">
        <v>181</v>
      </c>
      <c r="AP802" s="115" t="s">
        <v>85</v>
      </c>
      <c r="AQ802" s="115" t="s">
        <v>86</v>
      </c>
      <c r="AR802" s="115" t="s">
        <v>87</v>
      </c>
      <c r="AS802" s="115" t="s">
        <v>88</v>
      </c>
      <c r="AU802" s="115" t="s">
        <v>90</v>
      </c>
      <c r="AV802" s="115" t="s">
        <v>91</v>
      </c>
      <c r="AW802" s="115" t="s">
        <v>91</v>
      </c>
    </row>
    <row r="803" spans="1:49">
      <c r="A803" s="115">
        <v>6985453086</v>
      </c>
      <c r="D803" s="115" t="s">
        <v>20</v>
      </c>
      <c r="K803" s="115" t="s">
        <v>27</v>
      </c>
      <c r="N803" s="115" t="s">
        <v>30</v>
      </c>
      <c r="O803" s="125"/>
      <c r="P803" s="125">
        <f t="shared" si="216"/>
        <v>3</v>
      </c>
      <c r="Q803" s="130">
        <f t="shared" si="217"/>
        <v>1</v>
      </c>
      <c r="R803" s="125"/>
      <c r="S803" s="125">
        <f t="shared" si="218"/>
        <v>0</v>
      </c>
      <c r="T803" s="125">
        <f t="shared" si="219"/>
        <v>0</v>
      </c>
      <c r="U803" s="125">
        <f t="shared" si="220"/>
        <v>1</v>
      </c>
      <c r="V803" s="126">
        <f t="shared" si="221"/>
        <v>0</v>
      </c>
      <c r="W803" s="126">
        <f t="shared" si="222"/>
        <v>0</v>
      </c>
      <c r="X803" s="126">
        <f t="shared" si="223"/>
        <v>0</v>
      </c>
      <c r="Y803" s="126">
        <f t="shared" si="224"/>
        <v>0</v>
      </c>
      <c r="Z803" s="126">
        <f t="shared" si="225"/>
        <v>0</v>
      </c>
      <c r="AA803" s="126">
        <f t="shared" si="226"/>
        <v>0</v>
      </c>
      <c r="AB803" s="126">
        <f t="shared" si="227"/>
        <v>1</v>
      </c>
      <c r="AC803" s="126">
        <f t="shared" si="228"/>
        <v>0</v>
      </c>
      <c r="AD803" s="126">
        <f t="shared" si="229"/>
        <v>0</v>
      </c>
      <c r="AE803" s="126">
        <f t="shared" si="230"/>
        <v>1</v>
      </c>
      <c r="AF803" s="125"/>
      <c r="AG803" s="125"/>
      <c r="AH803" s="125">
        <f t="shared" si="231"/>
        <v>3</v>
      </c>
      <c r="AI803" s="125">
        <f t="shared" si="232"/>
        <v>3</v>
      </c>
      <c r="AJ803" s="125" t="str">
        <f t="shared" si="233"/>
        <v>Correct</v>
      </c>
      <c r="AK803" s="125"/>
      <c r="AL803" s="115" t="s">
        <v>83</v>
      </c>
      <c r="AM803" s="115">
        <v>60</v>
      </c>
      <c r="AN803" s="115" t="s">
        <v>181</v>
      </c>
      <c r="AO803" s="115" t="s">
        <v>193</v>
      </c>
      <c r="AP803" s="115" t="s">
        <v>85</v>
      </c>
      <c r="AQ803" s="115" t="s">
        <v>86</v>
      </c>
      <c r="AR803" s="115" t="s">
        <v>87</v>
      </c>
      <c r="AS803" s="115" t="s">
        <v>96</v>
      </c>
      <c r="AT803" s="115" t="s">
        <v>94</v>
      </c>
      <c r="AV803" s="115" t="s">
        <v>91</v>
      </c>
    </row>
    <row r="804" spans="1:49">
      <c r="A804" s="115">
        <v>7045791022</v>
      </c>
      <c r="D804" s="115" t="s">
        <v>20</v>
      </c>
      <c r="K804" s="115" t="s">
        <v>27</v>
      </c>
      <c r="O804" s="125"/>
      <c r="P804" s="125">
        <f t="shared" si="216"/>
        <v>2</v>
      </c>
      <c r="Q804" s="130">
        <f t="shared" si="217"/>
        <v>1.5</v>
      </c>
      <c r="R804" s="125"/>
      <c r="S804" s="125">
        <f t="shared" si="218"/>
        <v>0</v>
      </c>
      <c r="T804" s="125">
        <f t="shared" si="219"/>
        <v>0</v>
      </c>
      <c r="U804" s="125">
        <f t="shared" si="220"/>
        <v>1</v>
      </c>
      <c r="V804" s="126">
        <f t="shared" si="221"/>
        <v>0</v>
      </c>
      <c r="W804" s="126">
        <f t="shared" si="222"/>
        <v>0</v>
      </c>
      <c r="X804" s="126">
        <f t="shared" si="223"/>
        <v>0</v>
      </c>
      <c r="Y804" s="126">
        <f t="shared" si="224"/>
        <v>0</v>
      </c>
      <c r="Z804" s="126">
        <f t="shared" si="225"/>
        <v>0</v>
      </c>
      <c r="AA804" s="126">
        <f t="shared" si="226"/>
        <v>0</v>
      </c>
      <c r="AB804" s="126">
        <f t="shared" si="227"/>
        <v>1</v>
      </c>
      <c r="AC804" s="126">
        <f t="shared" si="228"/>
        <v>0</v>
      </c>
      <c r="AD804" s="126">
        <f t="shared" si="229"/>
        <v>0</v>
      </c>
      <c r="AE804" s="126">
        <f t="shared" si="230"/>
        <v>0</v>
      </c>
      <c r="AF804" s="125"/>
      <c r="AG804" s="125"/>
      <c r="AH804" s="125">
        <f t="shared" si="231"/>
        <v>2</v>
      </c>
      <c r="AI804" s="125">
        <f t="shared" si="232"/>
        <v>2</v>
      </c>
      <c r="AJ804" s="125" t="str">
        <f t="shared" si="233"/>
        <v>Correct</v>
      </c>
      <c r="AK804" s="125"/>
      <c r="AL804" s="115" t="s">
        <v>83</v>
      </c>
      <c r="AM804" s="115">
        <v>89</v>
      </c>
      <c r="AN804" s="115" t="s">
        <v>181</v>
      </c>
      <c r="AO804" s="115" t="s">
        <v>206</v>
      </c>
      <c r="AP804" s="115" t="s">
        <v>85</v>
      </c>
      <c r="AQ804" s="115" t="s">
        <v>86</v>
      </c>
      <c r="AR804" s="115" t="s">
        <v>87</v>
      </c>
      <c r="AU804" s="115" t="s">
        <v>106</v>
      </c>
      <c r="AV804" s="115" t="s">
        <v>91</v>
      </c>
    </row>
    <row r="805" spans="1:49">
      <c r="A805" s="115">
        <v>6984053951</v>
      </c>
      <c r="K805" s="115" t="s">
        <v>27</v>
      </c>
      <c r="N805" s="115" t="s">
        <v>30</v>
      </c>
      <c r="O805" s="125"/>
      <c r="P805" s="125">
        <f t="shared" si="216"/>
        <v>2</v>
      </c>
      <c r="Q805" s="130">
        <f t="shared" si="217"/>
        <v>1.5</v>
      </c>
      <c r="R805" s="125"/>
      <c r="S805" s="125">
        <f t="shared" si="218"/>
        <v>0</v>
      </c>
      <c r="T805" s="125">
        <f t="shared" si="219"/>
        <v>0</v>
      </c>
      <c r="U805" s="125">
        <f t="shared" si="220"/>
        <v>0</v>
      </c>
      <c r="V805" s="126">
        <f t="shared" si="221"/>
        <v>0</v>
      </c>
      <c r="W805" s="126">
        <f t="shared" si="222"/>
        <v>0</v>
      </c>
      <c r="X805" s="126">
        <f t="shared" si="223"/>
        <v>0</v>
      </c>
      <c r="Y805" s="126">
        <f t="shared" si="224"/>
        <v>0</v>
      </c>
      <c r="Z805" s="126">
        <f t="shared" si="225"/>
        <v>0</v>
      </c>
      <c r="AA805" s="126">
        <f t="shared" si="226"/>
        <v>0</v>
      </c>
      <c r="AB805" s="126">
        <f t="shared" si="227"/>
        <v>1</v>
      </c>
      <c r="AC805" s="126">
        <f t="shared" si="228"/>
        <v>0</v>
      </c>
      <c r="AD805" s="126">
        <f t="shared" si="229"/>
        <v>0</v>
      </c>
      <c r="AE805" s="126">
        <f t="shared" si="230"/>
        <v>1</v>
      </c>
      <c r="AF805" s="125"/>
      <c r="AG805" s="125"/>
      <c r="AH805" s="125">
        <f t="shared" si="231"/>
        <v>2</v>
      </c>
      <c r="AI805" s="125">
        <f t="shared" si="232"/>
        <v>2</v>
      </c>
      <c r="AJ805" s="125" t="str">
        <f t="shared" si="233"/>
        <v>Correct</v>
      </c>
      <c r="AK805" s="125"/>
      <c r="AL805" s="115" t="s">
        <v>83</v>
      </c>
      <c r="AM805" s="115">
        <v>50</v>
      </c>
      <c r="AN805" s="115" t="s">
        <v>181</v>
      </c>
      <c r="AO805" s="115" t="s">
        <v>199</v>
      </c>
      <c r="AP805" s="115" t="s">
        <v>85</v>
      </c>
      <c r="AQ805" s="115" t="s">
        <v>86</v>
      </c>
      <c r="AR805" s="115" t="s">
        <v>87</v>
      </c>
      <c r="AS805" s="115" t="s">
        <v>88</v>
      </c>
      <c r="AT805" s="115" t="s">
        <v>89</v>
      </c>
      <c r="AU805" s="115" t="s">
        <v>90</v>
      </c>
      <c r="AV805" s="115" t="s">
        <v>91</v>
      </c>
      <c r="AW805" s="115" t="s">
        <v>91</v>
      </c>
    </row>
    <row r="806" spans="1:49">
      <c r="A806" s="115">
        <v>7007919230</v>
      </c>
      <c r="G806" s="115" t="s">
        <v>23</v>
      </c>
      <c r="H806" s="115" t="s">
        <v>24</v>
      </c>
      <c r="K806" s="115" t="s">
        <v>27</v>
      </c>
      <c r="O806" s="125"/>
      <c r="P806" s="125">
        <f t="shared" si="216"/>
        <v>3</v>
      </c>
      <c r="Q806" s="130">
        <f t="shared" si="217"/>
        <v>1</v>
      </c>
      <c r="R806" s="125"/>
      <c r="S806" s="125">
        <f t="shared" si="218"/>
        <v>0</v>
      </c>
      <c r="T806" s="125">
        <f t="shared" si="219"/>
        <v>0</v>
      </c>
      <c r="U806" s="125">
        <f t="shared" si="220"/>
        <v>0</v>
      </c>
      <c r="V806" s="126">
        <f t="shared" si="221"/>
        <v>0</v>
      </c>
      <c r="W806" s="126">
        <f t="shared" si="222"/>
        <v>0</v>
      </c>
      <c r="X806" s="126">
        <f t="shared" si="223"/>
        <v>1</v>
      </c>
      <c r="Y806" s="126">
        <f t="shared" si="224"/>
        <v>1</v>
      </c>
      <c r="Z806" s="126">
        <f t="shared" si="225"/>
        <v>0</v>
      </c>
      <c r="AA806" s="126">
        <f t="shared" si="226"/>
        <v>0</v>
      </c>
      <c r="AB806" s="126">
        <f t="shared" si="227"/>
        <v>1</v>
      </c>
      <c r="AC806" s="126">
        <f t="shared" si="228"/>
        <v>0</v>
      </c>
      <c r="AD806" s="126">
        <f t="shared" si="229"/>
        <v>0</v>
      </c>
      <c r="AE806" s="126">
        <f t="shared" si="230"/>
        <v>0</v>
      </c>
      <c r="AF806" s="125"/>
      <c r="AG806" s="125"/>
      <c r="AH806" s="125">
        <f t="shared" si="231"/>
        <v>3</v>
      </c>
      <c r="AI806" s="125">
        <f t="shared" si="232"/>
        <v>3</v>
      </c>
      <c r="AJ806" s="125" t="str">
        <f t="shared" si="233"/>
        <v>Correct</v>
      </c>
      <c r="AK806" s="125"/>
      <c r="AL806" s="115" t="s">
        <v>83</v>
      </c>
      <c r="AM806" s="115">
        <v>47</v>
      </c>
      <c r="AN806" s="115" t="s">
        <v>84</v>
      </c>
      <c r="AO806" s="115" t="s">
        <v>152</v>
      </c>
      <c r="AP806" s="115" t="s">
        <v>85</v>
      </c>
      <c r="AQ806" s="115" t="s">
        <v>86</v>
      </c>
      <c r="AR806" s="115" t="s">
        <v>87</v>
      </c>
      <c r="AS806" s="115" t="s">
        <v>104</v>
      </c>
      <c r="AT806" s="115" t="s">
        <v>89</v>
      </c>
      <c r="AU806" s="115" t="s">
        <v>106</v>
      </c>
      <c r="AV806" s="115" t="s">
        <v>91</v>
      </c>
      <c r="AW806" s="115" t="s">
        <v>91</v>
      </c>
    </row>
    <row r="807" spans="1:49">
      <c r="A807" s="115">
        <v>7020350553</v>
      </c>
      <c r="K807" s="115" t="s">
        <v>27</v>
      </c>
      <c r="O807" s="125"/>
      <c r="P807" s="125">
        <f t="shared" si="216"/>
        <v>1</v>
      </c>
      <c r="Q807" s="130">
        <f t="shared" si="217"/>
        <v>3</v>
      </c>
      <c r="R807" s="125"/>
      <c r="S807" s="125">
        <f t="shared" si="218"/>
        <v>0</v>
      </c>
      <c r="T807" s="125">
        <f t="shared" si="219"/>
        <v>0</v>
      </c>
      <c r="U807" s="125">
        <f t="shared" si="220"/>
        <v>0</v>
      </c>
      <c r="V807" s="126">
        <f t="shared" si="221"/>
        <v>0</v>
      </c>
      <c r="W807" s="126">
        <f t="shared" si="222"/>
        <v>0</v>
      </c>
      <c r="X807" s="126">
        <f t="shared" si="223"/>
        <v>0</v>
      </c>
      <c r="Y807" s="126">
        <f t="shared" si="224"/>
        <v>0</v>
      </c>
      <c r="Z807" s="126">
        <f t="shared" si="225"/>
        <v>0</v>
      </c>
      <c r="AA807" s="126">
        <f t="shared" si="226"/>
        <v>0</v>
      </c>
      <c r="AB807" s="126">
        <f t="shared" si="227"/>
        <v>1</v>
      </c>
      <c r="AC807" s="126">
        <f t="shared" si="228"/>
        <v>0</v>
      </c>
      <c r="AD807" s="126">
        <f t="shared" si="229"/>
        <v>0</v>
      </c>
      <c r="AE807" s="126">
        <f t="shared" si="230"/>
        <v>0</v>
      </c>
      <c r="AF807" s="125"/>
      <c r="AG807" s="125"/>
      <c r="AH807" s="125">
        <f t="shared" si="231"/>
        <v>1</v>
      </c>
      <c r="AI807" s="125">
        <f t="shared" si="232"/>
        <v>1</v>
      </c>
      <c r="AJ807" s="125" t="str">
        <f t="shared" si="233"/>
        <v>Correct</v>
      </c>
      <c r="AK807" s="125"/>
      <c r="AL807" s="115" t="s">
        <v>99</v>
      </c>
      <c r="AM807" s="115">
        <v>67</v>
      </c>
      <c r="AN807" s="115" t="s">
        <v>181</v>
      </c>
      <c r="AP807" s="115" t="s">
        <v>85</v>
      </c>
      <c r="AQ807" s="115" t="s">
        <v>86</v>
      </c>
      <c r="AR807" s="115" t="s">
        <v>87</v>
      </c>
      <c r="AS807" s="115" t="s">
        <v>93</v>
      </c>
      <c r="AT807" s="115" t="s">
        <v>111</v>
      </c>
      <c r="AU807" s="115" t="s">
        <v>106</v>
      </c>
      <c r="AV807" s="115" t="s">
        <v>91</v>
      </c>
      <c r="AW807" s="115" t="s">
        <v>91</v>
      </c>
    </row>
    <row r="808" spans="1:49">
      <c r="A808" s="115">
        <v>6988283523</v>
      </c>
      <c r="D808" s="115" t="s">
        <v>20</v>
      </c>
      <c r="I808" s="115" t="s">
        <v>25</v>
      </c>
      <c r="J808" s="115" t="s">
        <v>26</v>
      </c>
      <c r="O808" s="125"/>
      <c r="P808" s="125">
        <f t="shared" si="216"/>
        <v>3</v>
      </c>
      <c r="Q808" s="130">
        <f t="shared" si="217"/>
        <v>1</v>
      </c>
      <c r="R808" s="125"/>
      <c r="S808" s="125">
        <f t="shared" si="218"/>
        <v>0</v>
      </c>
      <c r="T808" s="125">
        <f t="shared" si="219"/>
        <v>0</v>
      </c>
      <c r="U808" s="125">
        <f t="shared" si="220"/>
        <v>1</v>
      </c>
      <c r="V808" s="126">
        <f t="shared" si="221"/>
        <v>0</v>
      </c>
      <c r="W808" s="126">
        <f t="shared" si="222"/>
        <v>0</v>
      </c>
      <c r="X808" s="126">
        <f t="shared" si="223"/>
        <v>0</v>
      </c>
      <c r="Y808" s="126">
        <f t="shared" si="224"/>
        <v>0</v>
      </c>
      <c r="Z808" s="126">
        <f t="shared" si="225"/>
        <v>1</v>
      </c>
      <c r="AA808" s="126">
        <f t="shared" si="226"/>
        <v>1</v>
      </c>
      <c r="AB808" s="126">
        <f t="shared" si="227"/>
        <v>0</v>
      </c>
      <c r="AC808" s="126">
        <f t="shared" si="228"/>
        <v>0</v>
      </c>
      <c r="AD808" s="126">
        <f t="shared" si="229"/>
        <v>0</v>
      </c>
      <c r="AE808" s="126">
        <f t="shared" si="230"/>
        <v>0</v>
      </c>
      <c r="AF808" s="125"/>
      <c r="AG808" s="125"/>
      <c r="AH808" s="125">
        <f t="shared" si="231"/>
        <v>3</v>
      </c>
      <c r="AI808" s="125">
        <f t="shared" si="232"/>
        <v>3</v>
      </c>
      <c r="AJ808" s="125" t="str">
        <f t="shared" si="233"/>
        <v>Correct</v>
      </c>
      <c r="AK808" s="125"/>
      <c r="AL808" s="115" t="s">
        <v>83</v>
      </c>
      <c r="AM808" s="115">
        <v>70</v>
      </c>
      <c r="AN808" s="115" t="s">
        <v>84</v>
      </c>
      <c r="AO808" s="115" t="s">
        <v>121</v>
      </c>
      <c r="AP808" s="115" t="s">
        <v>85</v>
      </c>
      <c r="AQ808" s="115" t="s">
        <v>86</v>
      </c>
      <c r="AR808" s="115" t="s">
        <v>87</v>
      </c>
      <c r="AT808" s="115" t="s">
        <v>102</v>
      </c>
      <c r="AU808" s="115" t="s">
        <v>106</v>
      </c>
    </row>
    <row r="809" spans="1:49">
      <c r="A809" s="115">
        <v>7045792166</v>
      </c>
      <c r="G809" s="115" t="s">
        <v>23</v>
      </c>
      <c r="I809" s="115" t="s">
        <v>25</v>
      </c>
      <c r="J809" s="115" t="s">
        <v>26</v>
      </c>
      <c r="O809" s="125"/>
      <c r="P809" s="125">
        <f t="shared" si="216"/>
        <v>3</v>
      </c>
      <c r="Q809" s="130">
        <f t="shared" si="217"/>
        <v>1</v>
      </c>
      <c r="R809" s="125"/>
      <c r="S809" s="125">
        <f t="shared" si="218"/>
        <v>0</v>
      </c>
      <c r="T809" s="125">
        <f t="shared" si="219"/>
        <v>0</v>
      </c>
      <c r="U809" s="125">
        <f t="shared" si="220"/>
        <v>0</v>
      </c>
      <c r="V809" s="126">
        <f t="shared" si="221"/>
        <v>0</v>
      </c>
      <c r="W809" s="126">
        <f t="shared" si="222"/>
        <v>0</v>
      </c>
      <c r="X809" s="126">
        <f t="shared" si="223"/>
        <v>1</v>
      </c>
      <c r="Y809" s="126">
        <f t="shared" si="224"/>
        <v>0</v>
      </c>
      <c r="Z809" s="126">
        <f t="shared" si="225"/>
        <v>1</v>
      </c>
      <c r="AA809" s="126">
        <f t="shared" si="226"/>
        <v>1</v>
      </c>
      <c r="AB809" s="126">
        <f t="shared" si="227"/>
        <v>0</v>
      </c>
      <c r="AC809" s="126">
        <f t="shared" si="228"/>
        <v>0</v>
      </c>
      <c r="AD809" s="126">
        <f t="shared" si="229"/>
        <v>0</v>
      </c>
      <c r="AE809" s="126">
        <f t="shared" si="230"/>
        <v>0</v>
      </c>
      <c r="AF809" s="125"/>
      <c r="AG809" s="125"/>
      <c r="AH809" s="125">
        <f t="shared" si="231"/>
        <v>3</v>
      </c>
      <c r="AI809" s="125">
        <f t="shared" si="232"/>
        <v>3</v>
      </c>
      <c r="AJ809" s="125" t="str">
        <f t="shared" si="233"/>
        <v>Correct</v>
      </c>
      <c r="AK809" s="125"/>
      <c r="AL809" s="115" t="s">
        <v>83</v>
      </c>
      <c r="AM809" s="115">
        <v>88</v>
      </c>
      <c r="AN809" s="115" t="s">
        <v>181</v>
      </c>
      <c r="AO809" s="115" t="s">
        <v>237</v>
      </c>
      <c r="AP809" s="115" t="s">
        <v>85</v>
      </c>
      <c r="AQ809" s="115" t="s">
        <v>86</v>
      </c>
      <c r="AS809" s="115" t="s">
        <v>96</v>
      </c>
      <c r="AT809" s="115" t="s">
        <v>89</v>
      </c>
      <c r="AU809" s="115" t="s">
        <v>106</v>
      </c>
      <c r="AV809" s="115" t="s">
        <v>86</v>
      </c>
      <c r="AW809" s="115" t="s">
        <v>86</v>
      </c>
    </row>
    <row r="810" spans="1:49">
      <c r="A810" s="115">
        <v>6982470293</v>
      </c>
      <c r="I810" s="115" t="s">
        <v>25</v>
      </c>
      <c r="J810" s="115" t="s">
        <v>26</v>
      </c>
      <c r="N810" s="115" t="s">
        <v>30</v>
      </c>
      <c r="O810" s="125"/>
      <c r="P810" s="125">
        <f t="shared" si="216"/>
        <v>3</v>
      </c>
      <c r="Q810" s="130">
        <f t="shared" si="217"/>
        <v>1</v>
      </c>
      <c r="R810" s="125"/>
      <c r="S810" s="125">
        <f t="shared" si="218"/>
        <v>0</v>
      </c>
      <c r="T810" s="125">
        <f t="shared" si="219"/>
        <v>0</v>
      </c>
      <c r="U810" s="125">
        <f t="shared" si="220"/>
        <v>0</v>
      </c>
      <c r="V810" s="126">
        <f t="shared" si="221"/>
        <v>0</v>
      </c>
      <c r="W810" s="126">
        <f t="shared" si="222"/>
        <v>0</v>
      </c>
      <c r="X810" s="126">
        <f t="shared" si="223"/>
        <v>0</v>
      </c>
      <c r="Y810" s="126">
        <f t="shared" si="224"/>
        <v>0</v>
      </c>
      <c r="Z810" s="126">
        <f t="shared" si="225"/>
        <v>1</v>
      </c>
      <c r="AA810" s="126">
        <f t="shared" si="226"/>
        <v>1</v>
      </c>
      <c r="AB810" s="126">
        <f t="shared" si="227"/>
        <v>0</v>
      </c>
      <c r="AC810" s="126">
        <f t="shared" si="228"/>
        <v>0</v>
      </c>
      <c r="AD810" s="126">
        <f t="shared" si="229"/>
        <v>0</v>
      </c>
      <c r="AE810" s="126">
        <f t="shared" si="230"/>
        <v>1</v>
      </c>
      <c r="AF810" s="125"/>
      <c r="AG810" s="125"/>
      <c r="AH810" s="125">
        <f t="shared" si="231"/>
        <v>3</v>
      </c>
      <c r="AI810" s="125">
        <f t="shared" si="232"/>
        <v>3</v>
      </c>
      <c r="AJ810" s="125" t="str">
        <f t="shared" si="233"/>
        <v>Correct</v>
      </c>
      <c r="AK810" s="125"/>
      <c r="AL810" s="115" t="s">
        <v>83</v>
      </c>
      <c r="AM810" s="115">
        <v>62</v>
      </c>
      <c r="AN810" s="115" t="s">
        <v>181</v>
      </c>
      <c r="AO810" s="115" t="s">
        <v>242</v>
      </c>
      <c r="AP810" s="115" t="s">
        <v>85</v>
      </c>
      <c r="AQ810" s="115" t="s">
        <v>86</v>
      </c>
      <c r="AR810" s="115" t="s">
        <v>87</v>
      </c>
      <c r="AT810" s="115" t="s">
        <v>102</v>
      </c>
      <c r="AU810" s="115" t="s">
        <v>103</v>
      </c>
      <c r="AV810" s="115" t="s">
        <v>91</v>
      </c>
      <c r="AW810" s="115" t="s">
        <v>91</v>
      </c>
    </row>
    <row r="811" spans="1:49">
      <c r="A811" s="115">
        <v>7008108008</v>
      </c>
      <c r="C811" s="115" t="s">
        <v>19</v>
      </c>
      <c r="D811" s="115" t="s">
        <v>20</v>
      </c>
      <c r="J811" s="115" t="s">
        <v>26</v>
      </c>
      <c r="N811" s="115" t="s">
        <v>30</v>
      </c>
      <c r="O811" s="125"/>
      <c r="P811" s="125">
        <f t="shared" si="216"/>
        <v>4</v>
      </c>
      <c r="Q811" s="130">
        <f t="shared" si="217"/>
        <v>0.75</v>
      </c>
      <c r="R811" s="125"/>
      <c r="S811" s="125">
        <f t="shared" si="218"/>
        <v>0</v>
      </c>
      <c r="T811" s="125">
        <f t="shared" si="219"/>
        <v>0.75</v>
      </c>
      <c r="U811" s="125">
        <f t="shared" si="220"/>
        <v>0.75</v>
      </c>
      <c r="V811" s="126">
        <f t="shared" si="221"/>
        <v>0</v>
      </c>
      <c r="W811" s="126">
        <f t="shared" si="222"/>
        <v>0</v>
      </c>
      <c r="X811" s="126">
        <f t="shared" si="223"/>
        <v>0</v>
      </c>
      <c r="Y811" s="126">
        <f t="shared" si="224"/>
        <v>0</v>
      </c>
      <c r="Z811" s="126">
        <f t="shared" si="225"/>
        <v>0</v>
      </c>
      <c r="AA811" s="126">
        <f t="shared" si="226"/>
        <v>0.75</v>
      </c>
      <c r="AB811" s="126">
        <f t="shared" si="227"/>
        <v>0</v>
      </c>
      <c r="AC811" s="126">
        <f t="shared" si="228"/>
        <v>0</v>
      </c>
      <c r="AD811" s="126">
        <f t="shared" si="229"/>
        <v>0</v>
      </c>
      <c r="AE811" s="126">
        <f t="shared" si="230"/>
        <v>0.75</v>
      </c>
      <c r="AF811" s="125"/>
      <c r="AG811" s="125"/>
      <c r="AH811" s="125">
        <f t="shared" si="231"/>
        <v>3</v>
      </c>
      <c r="AI811" s="125">
        <f t="shared" si="232"/>
        <v>4</v>
      </c>
      <c r="AJ811" s="125" t="str">
        <f t="shared" si="233"/>
        <v>Correct</v>
      </c>
      <c r="AK811" s="125"/>
      <c r="AL811" s="115" t="s">
        <v>83</v>
      </c>
      <c r="AM811" s="115">
        <v>73</v>
      </c>
      <c r="AN811" s="115" t="s">
        <v>181</v>
      </c>
      <c r="AO811" s="115" t="s">
        <v>204</v>
      </c>
      <c r="AP811" s="115" t="s">
        <v>85</v>
      </c>
      <c r="AQ811" s="115" t="s">
        <v>86</v>
      </c>
      <c r="AR811" s="115" t="s">
        <v>87</v>
      </c>
      <c r="AS811" s="115" t="s">
        <v>88</v>
      </c>
      <c r="AT811" s="115" t="s">
        <v>111</v>
      </c>
      <c r="AU811" s="115" t="s">
        <v>106</v>
      </c>
      <c r="AV811" s="115" t="s">
        <v>91</v>
      </c>
      <c r="AW811" s="115" t="s">
        <v>91</v>
      </c>
    </row>
    <row r="812" spans="1:49">
      <c r="A812" s="115">
        <v>7011088391</v>
      </c>
      <c r="C812" s="115" t="s">
        <v>19</v>
      </c>
      <c r="D812" s="115" t="s">
        <v>20</v>
      </c>
      <c r="J812" s="115" t="s">
        <v>26</v>
      </c>
      <c r="N812" s="115" t="s">
        <v>30</v>
      </c>
      <c r="O812" s="125"/>
      <c r="P812" s="125">
        <f t="shared" si="216"/>
        <v>4</v>
      </c>
      <c r="Q812" s="130">
        <f t="shared" si="217"/>
        <v>0.75</v>
      </c>
      <c r="R812" s="125"/>
      <c r="S812" s="125">
        <f t="shared" si="218"/>
        <v>0</v>
      </c>
      <c r="T812" s="125">
        <f t="shared" si="219"/>
        <v>0.75</v>
      </c>
      <c r="U812" s="125">
        <f t="shared" si="220"/>
        <v>0.75</v>
      </c>
      <c r="V812" s="126">
        <f t="shared" si="221"/>
        <v>0</v>
      </c>
      <c r="W812" s="126">
        <f t="shared" si="222"/>
        <v>0</v>
      </c>
      <c r="X812" s="126">
        <f t="shared" si="223"/>
        <v>0</v>
      </c>
      <c r="Y812" s="126">
        <f t="shared" si="224"/>
        <v>0</v>
      </c>
      <c r="Z812" s="126">
        <f t="shared" si="225"/>
        <v>0</v>
      </c>
      <c r="AA812" s="126">
        <f t="shared" si="226"/>
        <v>0.75</v>
      </c>
      <c r="AB812" s="126">
        <f t="shared" si="227"/>
        <v>0</v>
      </c>
      <c r="AC812" s="126">
        <f t="shared" si="228"/>
        <v>0</v>
      </c>
      <c r="AD812" s="126">
        <f t="shared" si="229"/>
        <v>0</v>
      </c>
      <c r="AE812" s="126">
        <f t="shared" si="230"/>
        <v>0.75</v>
      </c>
      <c r="AF812" s="125"/>
      <c r="AG812" s="125"/>
      <c r="AH812" s="125">
        <f t="shared" si="231"/>
        <v>3</v>
      </c>
      <c r="AI812" s="125">
        <f t="shared" si="232"/>
        <v>4</v>
      </c>
      <c r="AJ812" s="125" t="str">
        <f t="shared" si="233"/>
        <v>Correct</v>
      </c>
      <c r="AK812" s="125"/>
      <c r="AL812" s="115" t="s">
        <v>83</v>
      </c>
      <c r="AM812" s="115">
        <v>44</v>
      </c>
      <c r="AN812" s="115" t="s">
        <v>84</v>
      </c>
      <c r="AO812" s="115" t="s">
        <v>131</v>
      </c>
      <c r="AP812" s="115" t="s">
        <v>85</v>
      </c>
      <c r="AQ812" s="115" t="s">
        <v>86</v>
      </c>
      <c r="AR812" s="115" t="s">
        <v>87</v>
      </c>
      <c r="AT812" s="115" t="s">
        <v>94</v>
      </c>
      <c r="AU812" s="115" t="s">
        <v>90</v>
      </c>
      <c r="AV812" s="115" t="s">
        <v>91</v>
      </c>
      <c r="AW812" s="115" t="s">
        <v>91</v>
      </c>
    </row>
    <row r="813" spans="1:49">
      <c r="A813" s="115">
        <v>5584590226</v>
      </c>
      <c r="C813" s="115" t="s">
        <v>19</v>
      </c>
      <c r="D813" s="115" t="s">
        <v>20</v>
      </c>
      <c r="J813" s="115" t="s">
        <v>26</v>
      </c>
      <c r="O813" s="125"/>
      <c r="P813" s="125">
        <f t="shared" si="216"/>
        <v>3</v>
      </c>
      <c r="Q813" s="130">
        <f t="shared" si="217"/>
        <v>1</v>
      </c>
      <c r="R813" s="125"/>
      <c r="S813" s="125">
        <f t="shared" si="218"/>
        <v>0</v>
      </c>
      <c r="T813" s="125">
        <f t="shared" si="219"/>
        <v>1</v>
      </c>
      <c r="U813" s="125">
        <f t="shared" si="220"/>
        <v>1</v>
      </c>
      <c r="V813" s="126">
        <f t="shared" si="221"/>
        <v>0</v>
      </c>
      <c r="W813" s="126">
        <f t="shared" si="222"/>
        <v>0</v>
      </c>
      <c r="X813" s="126">
        <f t="shared" si="223"/>
        <v>0</v>
      </c>
      <c r="Y813" s="126">
        <f t="shared" si="224"/>
        <v>0</v>
      </c>
      <c r="Z813" s="126">
        <f t="shared" si="225"/>
        <v>0</v>
      </c>
      <c r="AA813" s="126">
        <f t="shared" si="226"/>
        <v>1</v>
      </c>
      <c r="AB813" s="126">
        <f t="shared" si="227"/>
        <v>0</v>
      </c>
      <c r="AC813" s="126">
        <f t="shared" si="228"/>
        <v>0</v>
      </c>
      <c r="AD813" s="126">
        <f t="shared" si="229"/>
        <v>0</v>
      </c>
      <c r="AE813" s="126">
        <f t="shared" si="230"/>
        <v>0</v>
      </c>
      <c r="AF813" s="125"/>
      <c r="AG813" s="125"/>
      <c r="AH813" s="125">
        <f t="shared" si="231"/>
        <v>3</v>
      </c>
      <c r="AI813" s="125">
        <f t="shared" si="232"/>
        <v>3</v>
      </c>
      <c r="AJ813" s="125" t="str">
        <f t="shared" si="233"/>
        <v>Correct</v>
      </c>
      <c r="AK813" s="125"/>
      <c r="AL813" s="115" t="s">
        <v>83</v>
      </c>
      <c r="AM813" s="115">
        <v>60</v>
      </c>
      <c r="AN813" s="115" t="s">
        <v>181</v>
      </c>
      <c r="AO813" s="115" t="s">
        <v>191</v>
      </c>
      <c r="AP813" s="115" t="s">
        <v>114</v>
      </c>
      <c r="AQ813" s="115" t="s">
        <v>91</v>
      </c>
      <c r="AR813" s="115" t="s">
        <v>137</v>
      </c>
      <c r="AS813" s="115" t="s">
        <v>88</v>
      </c>
      <c r="AT813" s="115" t="s">
        <v>94</v>
      </c>
      <c r="AU813" s="115" t="s">
        <v>90</v>
      </c>
      <c r="AV813" s="115" t="s">
        <v>91</v>
      </c>
      <c r="AW813" s="115" t="s">
        <v>91</v>
      </c>
    </row>
    <row r="814" spans="1:49">
      <c r="A814" s="115">
        <v>7044846043</v>
      </c>
      <c r="C814" s="115" t="s">
        <v>19</v>
      </c>
      <c r="D814" s="115" t="s">
        <v>20</v>
      </c>
      <c r="J814" s="115" t="s">
        <v>26</v>
      </c>
      <c r="O814" s="125"/>
      <c r="P814" s="125">
        <f t="shared" si="216"/>
        <v>3</v>
      </c>
      <c r="Q814" s="130">
        <f t="shared" si="217"/>
        <v>1</v>
      </c>
      <c r="R814" s="125"/>
      <c r="S814" s="125">
        <f t="shared" si="218"/>
        <v>0</v>
      </c>
      <c r="T814" s="125">
        <f t="shared" si="219"/>
        <v>1</v>
      </c>
      <c r="U814" s="125">
        <f t="shared" si="220"/>
        <v>1</v>
      </c>
      <c r="V814" s="126">
        <f t="shared" si="221"/>
        <v>0</v>
      </c>
      <c r="W814" s="126">
        <f t="shared" si="222"/>
        <v>0</v>
      </c>
      <c r="X814" s="126">
        <f t="shared" si="223"/>
        <v>0</v>
      </c>
      <c r="Y814" s="126">
        <f t="shared" si="224"/>
        <v>0</v>
      </c>
      <c r="Z814" s="126">
        <f t="shared" si="225"/>
        <v>0</v>
      </c>
      <c r="AA814" s="126">
        <f t="shared" si="226"/>
        <v>1</v>
      </c>
      <c r="AB814" s="126">
        <f t="shared" si="227"/>
        <v>0</v>
      </c>
      <c r="AC814" s="126">
        <f t="shared" si="228"/>
        <v>0</v>
      </c>
      <c r="AD814" s="126">
        <f t="shared" si="229"/>
        <v>0</v>
      </c>
      <c r="AE814" s="126">
        <f t="shared" si="230"/>
        <v>0</v>
      </c>
      <c r="AF814" s="125"/>
      <c r="AG814" s="125"/>
      <c r="AH814" s="125">
        <f t="shared" si="231"/>
        <v>3</v>
      </c>
      <c r="AI814" s="125">
        <f t="shared" si="232"/>
        <v>3</v>
      </c>
      <c r="AJ814" s="125" t="str">
        <f t="shared" si="233"/>
        <v>Correct</v>
      </c>
      <c r="AK814" s="125"/>
      <c r="AL814" s="115" t="s">
        <v>83</v>
      </c>
      <c r="AM814" s="115">
        <v>72</v>
      </c>
      <c r="AN814" s="115" t="s">
        <v>84</v>
      </c>
      <c r="AO814" s="115" t="s">
        <v>130</v>
      </c>
      <c r="AP814" s="115" t="s">
        <v>92</v>
      </c>
      <c r="AQ814" s="115" t="s">
        <v>86</v>
      </c>
      <c r="AR814" s="115" t="s">
        <v>87</v>
      </c>
      <c r="AS814" s="115" t="s">
        <v>100</v>
      </c>
      <c r="AT814" s="115" t="s">
        <v>94</v>
      </c>
      <c r="AU814" s="115" t="s">
        <v>106</v>
      </c>
      <c r="AV814" s="115" t="s">
        <v>91</v>
      </c>
      <c r="AW814" s="115" t="s">
        <v>91</v>
      </c>
    </row>
    <row r="815" spans="1:49">
      <c r="A815" s="115">
        <v>7011079928</v>
      </c>
      <c r="D815" s="115" t="s">
        <v>20</v>
      </c>
      <c r="J815" s="115" t="s">
        <v>26</v>
      </c>
      <c r="N815" s="115" t="s">
        <v>30</v>
      </c>
      <c r="O815" s="125"/>
      <c r="P815" s="125">
        <f t="shared" si="216"/>
        <v>3</v>
      </c>
      <c r="Q815" s="130">
        <f t="shared" si="217"/>
        <v>1</v>
      </c>
      <c r="R815" s="125"/>
      <c r="S815" s="125">
        <f t="shared" si="218"/>
        <v>0</v>
      </c>
      <c r="T815" s="125">
        <f t="shared" si="219"/>
        <v>0</v>
      </c>
      <c r="U815" s="125">
        <f t="shared" si="220"/>
        <v>1</v>
      </c>
      <c r="V815" s="126">
        <f t="shared" si="221"/>
        <v>0</v>
      </c>
      <c r="W815" s="126">
        <f t="shared" si="222"/>
        <v>0</v>
      </c>
      <c r="X815" s="126">
        <f t="shared" si="223"/>
        <v>0</v>
      </c>
      <c r="Y815" s="126">
        <f t="shared" si="224"/>
        <v>0</v>
      </c>
      <c r="Z815" s="126">
        <f t="shared" si="225"/>
        <v>0</v>
      </c>
      <c r="AA815" s="126">
        <f t="shared" si="226"/>
        <v>1</v>
      </c>
      <c r="AB815" s="126">
        <f t="shared" si="227"/>
        <v>0</v>
      </c>
      <c r="AC815" s="126">
        <f t="shared" si="228"/>
        <v>0</v>
      </c>
      <c r="AD815" s="126">
        <f t="shared" si="229"/>
        <v>0</v>
      </c>
      <c r="AE815" s="126">
        <f t="shared" si="230"/>
        <v>1</v>
      </c>
      <c r="AF815" s="125"/>
      <c r="AG815" s="125"/>
      <c r="AH815" s="125">
        <f t="shared" si="231"/>
        <v>3</v>
      </c>
      <c r="AI815" s="125">
        <f t="shared" si="232"/>
        <v>3</v>
      </c>
      <c r="AJ815" s="125" t="str">
        <f t="shared" si="233"/>
        <v>Correct</v>
      </c>
      <c r="AK815" s="125"/>
      <c r="AL815" s="115" t="s">
        <v>99</v>
      </c>
      <c r="AM815" s="115">
        <v>56</v>
      </c>
      <c r="AN815" s="115" t="s">
        <v>181</v>
      </c>
      <c r="AP815" s="115" t="s">
        <v>85</v>
      </c>
      <c r="AQ815" s="115" t="s">
        <v>86</v>
      </c>
      <c r="AR815" s="115" t="s">
        <v>87</v>
      </c>
      <c r="AT815" s="115" t="s">
        <v>111</v>
      </c>
      <c r="AU815" s="115" t="s">
        <v>90</v>
      </c>
      <c r="AV815" s="115" t="s">
        <v>91</v>
      </c>
      <c r="AW815" s="115" t="s">
        <v>91</v>
      </c>
    </row>
    <row r="816" spans="1:49">
      <c r="A816" s="115">
        <v>7020345515</v>
      </c>
      <c r="C816" s="115" t="s">
        <v>19</v>
      </c>
      <c r="H816" s="115" t="s">
        <v>24</v>
      </c>
      <c r="J816" s="115" t="s">
        <v>26</v>
      </c>
      <c r="O816" s="125"/>
      <c r="P816" s="125">
        <f t="shared" si="216"/>
        <v>3</v>
      </c>
      <c r="Q816" s="130">
        <f t="shared" si="217"/>
        <v>1</v>
      </c>
      <c r="R816" s="125"/>
      <c r="S816" s="125">
        <f t="shared" si="218"/>
        <v>0</v>
      </c>
      <c r="T816" s="125">
        <f t="shared" si="219"/>
        <v>1</v>
      </c>
      <c r="U816" s="125">
        <f t="shared" si="220"/>
        <v>0</v>
      </c>
      <c r="V816" s="126">
        <f t="shared" si="221"/>
        <v>0</v>
      </c>
      <c r="W816" s="126">
        <f t="shared" si="222"/>
        <v>0</v>
      </c>
      <c r="X816" s="126">
        <f t="shared" si="223"/>
        <v>0</v>
      </c>
      <c r="Y816" s="126">
        <f t="shared" si="224"/>
        <v>1</v>
      </c>
      <c r="Z816" s="126">
        <f t="shared" si="225"/>
        <v>0</v>
      </c>
      <c r="AA816" s="126">
        <f t="shared" si="226"/>
        <v>1</v>
      </c>
      <c r="AB816" s="126">
        <f t="shared" si="227"/>
        <v>0</v>
      </c>
      <c r="AC816" s="126">
        <f t="shared" si="228"/>
        <v>0</v>
      </c>
      <c r="AD816" s="126">
        <f t="shared" si="229"/>
        <v>0</v>
      </c>
      <c r="AE816" s="126">
        <f t="shared" si="230"/>
        <v>0</v>
      </c>
      <c r="AF816" s="125"/>
      <c r="AG816" s="125"/>
      <c r="AH816" s="125">
        <f t="shared" si="231"/>
        <v>3</v>
      </c>
      <c r="AI816" s="125">
        <f t="shared" si="232"/>
        <v>3</v>
      </c>
      <c r="AJ816" s="125" t="str">
        <f t="shared" si="233"/>
        <v>Correct</v>
      </c>
      <c r="AK816" s="125"/>
      <c r="AL816" s="115" t="s">
        <v>83</v>
      </c>
      <c r="AM816" s="115">
        <v>14</v>
      </c>
      <c r="AN816" s="115" t="s">
        <v>181</v>
      </c>
      <c r="AO816" s="115" t="s">
        <v>207</v>
      </c>
      <c r="AP816" s="115" t="s">
        <v>85</v>
      </c>
      <c r="AQ816" s="115" t="s">
        <v>86</v>
      </c>
      <c r="AR816" s="115" t="s">
        <v>87</v>
      </c>
      <c r="AS816" s="115" t="s">
        <v>93</v>
      </c>
      <c r="AT816" s="115" t="s">
        <v>112</v>
      </c>
      <c r="AU816" s="115" t="s">
        <v>95</v>
      </c>
      <c r="AV816" s="115" t="s">
        <v>91</v>
      </c>
      <c r="AW816" s="115" t="s">
        <v>86</v>
      </c>
    </row>
    <row r="817" spans="1:49">
      <c r="A817" s="115">
        <v>7044850455</v>
      </c>
      <c r="C817" s="115" t="s">
        <v>19</v>
      </c>
      <c r="J817" s="115" t="s">
        <v>26</v>
      </c>
      <c r="O817" s="125"/>
      <c r="P817" s="125">
        <f t="shared" si="216"/>
        <v>2</v>
      </c>
      <c r="Q817" s="130">
        <f t="shared" si="217"/>
        <v>1.5</v>
      </c>
      <c r="R817" s="125"/>
      <c r="S817" s="125">
        <f t="shared" si="218"/>
        <v>0</v>
      </c>
      <c r="T817" s="125">
        <f t="shared" si="219"/>
        <v>1</v>
      </c>
      <c r="U817" s="125">
        <f t="shared" si="220"/>
        <v>0</v>
      </c>
      <c r="V817" s="126">
        <f t="shared" si="221"/>
        <v>0</v>
      </c>
      <c r="W817" s="126">
        <f t="shared" si="222"/>
        <v>0</v>
      </c>
      <c r="X817" s="126">
        <f t="shared" si="223"/>
        <v>0</v>
      </c>
      <c r="Y817" s="126">
        <f t="shared" si="224"/>
        <v>0</v>
      </c>
      <c r="Z817" s="126">
        <f t="shared" si="225"/>
        <v>0</v>
      </c>
      <c r="AA817" s="126">
        <f t="shared" si="226"/>
        <v>1</v>
      </c>
      <c r="AB817" s="126">
        <f t="shared" si="227"/>
        <v>0</v>
      </c>
      <c r="AC817" s="126">
        <f t="shared" si="228"/>
        <v>0</v>
      </c>
      <c r="AD817" s="126">
        <f t="shared" si="229"/>
        <v>0</v>
      </c>
      <c r="AE817" s="126">
        <f t="shared" si="230"/>
        <v>0</v>
      </c>
      <c r="AF817" s="125"/>
      <c r="AG817" s="125"/>
      <c r="AH817" s="125">
        <f t="shared" si="231"/>
        <v>2</v>
      </c>
      <c r="AI817" s="125">
        <f t="shared" si="232"/>
        <v>2</v>
      </c>
      <c r="AJ817" s="125" t="str">
        <f t="shared" si="233"/>
        <v>Correct</v>
      </c>
      <c r="AK817" s="125"/>
      <c r="AL817" s="115" t="s">
        <v>99</v>
      </c>
      <c r="AM817" s="115">
        <v>68</v>
      </c>
      <c r="AN817" s="115" t="s">
        <v>84</v>
      </c>
      <c r="AO817" s="115" t="s">
        <v>156</v>
      </c>
      <c r="AP817" s="115" t="s">
        <v>85</v>
      </c>
      <c r="AQ817" s="115" t="s">
        <v>86</v>
      </c>
      <c r="AR817" s="115" t="s">
        <v>87</v>
      </c>
      <c r="AS817" s="115" t="s">
        <v>93</v>
      </c>
      <c r="AT817" s="115" t="s">
        <v>89</v>
      </c>
      <c r="AU817" s="115" t="s">
        <v>106</v>
      </c>
      <c r="AV817" s="115" t="s">
        <v>91</v>
      </c>
      <c r="AW817" s="115" t="s">
        <v>86</v>
      </c>
    </row>
    <row r="818" spans="1:49">
      <c r="A818" s="115">
        <v>6985144028</v>
      </c>
      <c r="J818" s="115" t="s">
        <v>26</v>
      </c>
      <c r="N818" s="115" t="s">
        <v>30</v>
      </c>
      <c r="O818" s="125"/>
      <c r="P818" s="125">
        <f t="shared" si="216"/>
        <v>2</v>
      </c>
      <c r="Q818" s="130">
        <f t="shared" si="217"/>
        <v>1.5</v>
      </c>
      <c r="R818" s="125"/>
      <c r="S818" s="125">
        <f t="shared" si="218"/>
        <v>0</v>
      </c>
      <c r="T818" s="125">
        <f t="shared" si="219"/>
        <v>0</v>
      </c>
      <c r="U818" s="125">
        <f t="shared" si="220"/>
        <v>0</v>
      </c>
      <c r="V818" s="126">
        <f t="shared" si="221"/>
        <v>0</v>
      </c>
      <c r="W818" s="126">
        <f t="shared" si="222"/>
        <v>0</v>
      </c>
      <c r="X818" s="126">
        <f t="shared" si="223"/>
        <v>0</v>
      </c>
      <c r="Y818" s="126">
        <f t="shared" si="224"/>
        <v>0</v>
      </c>
      <c r="Z818" s="126">
        <f t="shared" si="225"/>
        <v>0</v>
      </c>
      <c r="AA818" s="126">
        <f t="shared" si="226"/>
        <v>1</v>
      </c>
      <c r="AB818" s="126">
        <f t="shared" si="227"/>
        <v>0</v>
      </c>
      <c r="AC818" s="126">
        <f t="shared" si="228"/>
        <v>0</v>
      </c>
      <c r="AD818" s="126">
        <f t="shared" si="229"/>
        <v>0</v>
      </c>
      <c r="AE818" s="126">
        <f t="shared" si="230"/>
        <v>1</v>
      </c>
      <c r="AF818" s="125"/>
      <c r="AG818" s="125"/>
      <c r="AH818" s="125">
        <f t="shared" si="231"/>
        <v>2</v>
      </c>
      <c r="AI818" s="125">
        <f t="shared" si="232"/>
        <v>2</v>
      </c>
      <c r="AJ818" s="125" t="str">
        <f t="shared" si="233"/>
        <v>Correct</v>
      </c>
      <c r="AK818" s="125"/>
      <c r="AL818" s="115" t="s">
        <v>83</v>
      </c>
      <c r="AM818" s="115">
        <v>63</v>
      </c>
      <c r="AN818" s="115" t="s">
        <v>181</v>
      </c>
      <c r="AO818" s="115" t="s">
        <v>194</v>
      </c>
      <c r="AP818" s="115" t="s">
        <v>85</v>
      </c>
      <c r="AQ818" s="115" t="s">
        <v>86</v>
      </c>
      <c r="AR818" s="115" t="s">
        <v>87</v>
      </c>
      <c r="AS818" s="115" t="s">
        <v>93</v>
      </c>
      <c r="AT818" s="115" t="s">
        <v>112</v>
      </c>
      <c r="AU818" s="115" t="s">
        <v>106</v>
      </c>
      <c r="AV818" s="115" t="s">
        <v>91</v>
      </c>
      <c r="AW818" s="115" t="s">
        <v>91</v>
      </c>
    </row>
    <row r="819" spans="1:49">
      <c r="A819" s="115">
        <v>7044864272</v>
      </c>
      <c r="J819" s="115" t="s">
        <v>26</v>
      </c>
      <c r="O819" s="125"/>
      <c r="P819" s="125">
        <f t="shared" si="216"/>
        <v>1</v>
      </c>
      <c r="Q819" s="130">
        <f t="shared" si="217"/>
        <v>3</v>
      </c>
      <c r="R819" s="125"/>
      <c r="S819" s="125">
        <f t="shared" si="218"/>
        <v>0</v>
      </c>
      <c r="T819" s="125">
        <f t="shared" si="219"/>
        <v>0</v>
      </c>
      <c r="U819" s="125">
        <f t="shared" si="220"/>
        <v>0</v>
      </c>
      <c r="V819" s="126">
        <f t="shared" si="221"/>
        <v>0</v>
      </c>
      <c r="W819" s="126">
        <f t="shared" si="222"/>
        <v>0</v>
      </c>
      <c r="X819" s="126">
        <f t="shared" si="223"/>
        <v>0</v>
      </c>
      <c r="Y819" s="126">
        <f t="shared" si="224"/>
        <v>0</v>
      </c>
      <c r="Z819" s="126">
        <f t="shared" si="225"/>
        <v>0</v>
      </c>
      <c r="AA819" s="126">
        <f t="shared" si="226"/>
        <v>1</v>
      </c>
      <c r="AB819" s="126">
        <f t="shared" si="227"/>
        <v>0</v>
      </c>
      <c r="AC819" s="126">
        <f t="shared" si="228"/>
        <v>0</v>
      </c>
      <c r="AD819" s="126">
        <f t="shared" si="229"/>
        <v>0</v>
      </c>
      <c r="AE819" s="126">
        <f t="shared" si="230"/>
        <v>0</v>
      </c>
      <c r="AF819" s="125"/>
      <c r="AG819" s="125"/>
      <c r="AH819" s="125">
        <f t="shared" si="231"/>
        <v>1</v>
      </c>
      <c r="AI819" s="125">
        <f t="shared" si="232"/>
        <v>1</v>
      </c>
      <c r="AJ819" s="125" t="str">
        <f t="shared" si="233"/>
        <v>Correct</v>
      </c>
      <c r="AK819" s="125"/>
      <c r="AL819" s="115" t="s">
        <v>83</v>
      </c>
      <c r="AM819" s="115">
        <v>60</v>
      </c>
      <c r="AN819" s="115" t="s">
        <v>181</v>
      </c>
      <c r="AO819" s="115" t="s">
        <v>191</v>
      </c>
      <c r="AP819" s="115" t="s">
        <v>107</v>
      </c>
      <c r="AQ819" s="115" t="s">
        <v>86</v>
      </c>
      <c r="AR819" s="115" t="s">
        <v>87</v>
      </c>
      <c r="AT819" s="115" t="s">
        <v>94</v>
      </c>
      <c r="AU819" s="115" t="s">
        <v>90</v>
      </c>
      <c r="AV819" s="115" t="s">
        <v>91</v>
      </c>
      <c r="AW819" s="115" t="s">
        <v>91</v>
      </c>
    </row>
    <row r="820" spans="1:49">
      <c r="A820" s="115">
        <v>6985191110</v>
      </c>
      <c r="B820" s="115" t="s">
        <v>18</v>
      </c>
      <c r="J820" s="115" t="s">
        <v>26</v>
      </c>
      <c r="M820" s="115" t="s">
        <v>29</v>
      </c>
      <c r="O820" s="125"/>
      <c r="P820" s="125">
        <f t="shared" si="216"/>
        <v>3</v>
      </c>
      <c r="Q820" s="130">
        <f t="shared" si="217"/>
        <v>1</v>
      </c>
      <c r="R820" s="125"/>
      <c r="S820" s="125">
        <f t="shared" si="218"/>
        <v>1</v>
      </c>
      <c r="T820" s="125">
        <f t="shared" si="219"/>
        <v>0</v>
      </c>
      <c r="U820" s="125">
        <f t="shared" si="220"/>
        <v>0</v>
      </c>
      <c r="V820" s="126">
        <f t="shared" si="221"/>
        <v>0</v>
      </c>
      <c r="W820" s="126">
        <f t="shared" si="222"/>
        <v>0</v>
      </c>
      <c r="X820" s="126">
        <f t="shared" si="223"/>
        <v>0</v>
      </c>
      <c r="Y820" s="126">
        <f t="shared" si="224"/>
        <v>0</v>
      </c>
      <c r="Z820" s="126">
        <f t="shared" si="225"/>
        <v>0</v>
      </c>
      <c r="AA820" s="126">
        <f t="shared" si="226"/>
        <v>1</v>
      </c>
      <c r="AB820" s="126">
        <f t="shared" si="227"/>
        <v>0</v>
      </c>
      <c r="AC820" s="126">
        <f t="shared" si="228"/>
        <v>0</v>
      </c>
      <c r="AD820" s="126">
        <f t="shared" si="229"/>
        <v>1</v>
      </c>
      <c r="AE820" s="126">
        <f t="shared" si="230"/>
        <v>0</v>
      </c>
      <c r="AF820" s="125"/>
      <c r="AG820" s="125"/>
      <c r="AH820" s="125">
        <f t="shared" si="231"/>
        <v>3</v>
      </c>
      <c r="AI820" s="125">
        <f t="shared" si="232"/>
        <v>3</v>
      </c>
      <c r="AJ820" s="125" t="str">
        <f t="shared" si="233"/>
        <v>Correct</v>
      </c>
      <c r="AK820" s="125"/>
      <c r="AL820" s="115" t="s">
        <v>99</v>
      </c>
      <c r="AM820" s="115">
        <v>86</v>
      </c>
      <c r="AN820" s="115" t="s">
        <v>181</v>
      </c>
      <c r="AO820" s="115" t="s">
        <v>193</v>
      </c>
      <c r="AP820" s="115" t="s">
        <v>85</v>
      </c>
      <c r="AQ820" s="115" t="s">
        <v>86</v>
      </c>
      <c r="AR820" s="115" t="s">
        <v>87</v>
      </c>
      <c r="AS820" s="115" t="s">
        <v>93</v>
      </c>
      <c r="AT820" s="115" t="s">
        <v>109</v>
      </c>
      <c r="AU820" s="115" t="s">
        <v>106</v>
      </c>
      <c r="AV820" s="115" t="s">
        <v>91</v>
      </c>
      <c r="AW820" s="115" t="s">
        <v>86</v>
      </c>
    </row>
    <row r="821" spans="1:49">
      <c r="A821" s="115">
        <v>7011272975</v>
      </c>
      <c r="D821" s="115" t="s">
        <v>20</v>
      </c>
      <c r="E821" s="115" t="s">
        <v>21</v>
      </c>
      <c r="I821" s="115" t="s">
        <v>25</v>
      </c>
      <c r="O821" s="125"/>
      <c r="P821" s="125">
        <f t="shared" si="216"/>
        <v>3</v>
      </c>
      <c r="Q821" s="130">
        <f t="shared" si="217"/>
        <v>1</v>
      </c>
      <c r="R821" s="125"/>
      <c r="S821" s="125">
        <f t="shared" si="218"/>
        <v>0</v>
      </c>
      <c r="T821" s="125">
        <f t="shared" si="219"/>
        <v>0</v>
      </c>
      <c r="U821" s="125">
        <f t="shared" si="220"/>
        <v>1</v>
      </c>
      <c r="V821" s="126">
        <f t="shared" si="221"/>
        <v>1</v>
      </c>
      <c r="W821" s="126">
        <f t="shared" si="222"/>
        <v>0</v>
      </c>
      <c r="X821" s="126">
        <f t="shared" si="223"/>
        <v>0</v>
      </c>
      <c r="Y821" s="126">
        <f t="shared" si="224"/>
        <v>0</v>
      </c>
      <c r="Z821" s="126">
        <f t="shared" si="225"/>
        <v>1</v>
      </c>
      <c r="AA821" s="126">
        <f t="shared" si="226"/>
        <v>0</v>
      </c>
      <c r="AB821" s="126">
        <f t="shared" si="227"/>
        <v>0</v>
      </c>
      <c r="AC821" s="126">
        <f t="shared" si="228"/>
        <v>0</v>
      </c>
      <c r="AD821" s="126">
        <f t="shared" si="229"/>
        <v>0</v>
      </c>
      <c r="AE821" s="126">
        <f t="shared" si="230"/>
        <v>0</v>
      </c>
      <c r="AF821" s="125"/>
      <c r="AG821" s="125"/>
      <c r="AH821" s="125">
        <f t="shared" si="231"/>
        <v>3</v>
      </c>
      <c r="AI821" s="125">
        <f t="shared" si="232"/>
        <v>3</v>
      </c>
      <c r="AJ821" s="125" t="str">
        <f t="shared" si="233"/>
        <v>Correct</v>
      </c>
      <c r="AK821" s="125"/>
      <c r="AL821" s="115" t="s">
        <v>83</v>
      </c>
      <c r="AM821" s="115">
        <v>77</v>
      </c>
      <c r="AN821" s="115" t="s">
        <v>84</v>
      </c>
      <c r="AO821" s="115" t="s">
        <v>126</v>
      </c>
      <c r="AP821" s="115" t="s">
        <v>107</v>
      </c>
      <c r="AQ821" s="115" t="s">
        <v>91</v>
      </c>
      <c r="AR821" s="115" t="s">
        <v>469</v>
      </c>
      <c r="AS821" s="115" t="s">
        <v>104</v>
      </c>
      <c r="AT821" s="115" t="s">
        <v>109</v>
      </c>
      <c r="AU821" s="115" t="s">
        <v>90</v>
      </c>
      <c r="AV821" s="115" t="s">
        <v>91</v>
      </c>
      <c r="AW821" s="115" t="s">
        <v>86</v>
      </c>
    </row>
    <row r="822" spans="1:49">
      <c r="A822" s="115">
        <v>5587027554</v>
      </c>
      <c r="B822" s="115" t="s">
        <v>18</v>
      </c>
      <c r="E822" s="115" t="s">
        <v>21</v>
      </c>
      <c r="I822" s="115" t="s">
        <v>25</v>
      </c>
      <c r="O822" s="125"/>
      <c r="P822" s="125">
        <f t="shared" si="216"/>
        <v>3</v>
      </c>
      <c r="Q822" s="130">
        <f t="shared" si="217"/>
        <v>1</v>
      </c>
      <c r="R822" s="125"/>
      <c r="S822" s="125">
        <f t="shared" si="218"/>
        <v>1</v>
      </c>
      <c r="T822" s="125">
        <f t="shared" si="219"/>
        <v>0</v>
      </c>
      <c r="U822" s="125">
        <f t="shared" si="220"/>
        <v>0</v>
      </c>
      <c r="V822" s="126">
        <f t="shared" si="221"/>
        <v>1</v>
      </c>
      <c r="W822" s="126">
        <f t="shared" si="222"/>
        <v>0</v>
      </c>
      <c r="X822" s="126">
        <f t="shared" si="223"/>
        <v>0</v>
      </c>
      <c r="Y822" s="126">
        <f t="shared" si="224"/>
        <v>0</v>
      </c>
      <c r="Z822" s="126">
        <f t="shared" si="225"/>
        <v>1</v>
      </c>
      <c r="AA822" s="126">
        <f t="shared" si="226"/>
        <v>0</v>
      </c>
      <c r="AB822" s="126">
        <f t="shared" si="227"/>
        <v>0</v>
      </c>
      <c r="AC822" s="126">
        <f t="shared" si="228"/>
        <v>0</v>
      </c>
      <c r="AD822" s="126">
        <f t="shared" si="229"/>
        <v>0</v>
      </c>
      <c r="AE822" s="126">
        <f t="shared" si="230"/>
        <v>0</v>
      </c>
      <c r="AF822" s="125"/>
      <c r="AG822" s="125"/>
      <c r="AH822" s="125">
        <f t="shared" si="231"/>
        <v>3</v>
      </c>
      <c r="AI822" s="125">
        <f t="shared" si="232"/>
        <v>3</v>
      </c>
      <c r="AJ822" s="125" t="str">
        <f t="shared" si="233"/>
        <v>Correct</v>
      </c>
      <c r="AK822" s="125"/>
      <c r="AL822" s="115" t="s">
        <v>83</v>
      </c>
      <c r="AM822" s="115">
        <v>52</v>
      </c>
      <c r="AN822" s="115" t="s">
        <v>181</v>
      </c>
      <c r="AO822" s="115" t="s">
        <v>195</v>
      </c>
      <c r="AP822" s="115" t="s">
        <v>85</v>
      </c>
      <c r="AQ822" s="115" t="s">
        <v>86</v>
      </c>
      <c r="AR822" s="115" t="s">
        <v>87</v>
      </c>
      <c r="AS822" s="115" t="s">
        <v>101</v>
      </c>
      <c r="AT822" s="115" t="s">
        <v>89</v>
      </c>
      <c r="AU822" s="115" t="s">
        <v>90</v>
      </c>
      <c r="AV822" s="115" t="s">
        <v>91</v>
      </c>
      <c r="AW822" s="115" t="s">
        <v>91</v>
      </c>
    </row>
    <row r="823" spans="1:49">
      <c r="A823" s="115">
        <v>6985444231</v>
      </c>
      <c r="C823" s="115" t="s">
        <v>19</v>
      </c>
      <c r="D823" s="115" t="s">
        <v>20</v>
      </c>
      <c r="I823" s="115" t="s">
        <v>25</v>
      </c>
      <c r="O823" s="125"/>
      <c r="P823" s="125">
        <f t="shared" si="216"/>
        <v>3</v>
      </c>
      <c r="Q823" s="130">
        <f t="shared" si="217"/>
        <v>1</v>
      </c>
      <c r="R823" s="125"/>
      <c r="S823" s="125">
        <f t="shared" si="218"/>
        <v>0</v>
      </c>
      <c r="T823" s="125">
        <f t="shared" si="219"/>
        <v>1</v>
      </c>
      <c r="U823" s="125">
        <f t="shared" si="220"/>
        <v>1</v>
      </c>
      <c r="V823" s="126">
        <f t="shared" si="221"/>
        <v>0</v>
      </c>
      <c r="W823" s="126">
        <f t="shared" si="222"/>
        <v>0</v>
      </c>
      <c r="X823" s="126">
        <f t="shared" si="223"/>
        <v>0</v>
      </c>
      <c r="Y823" s="126">
        <f t="shared" si="224"/>
        <v>0</v>
      </c>
      <c r="Z823" s="126">
        <f t="shared" si="225"/>
        <v>1</v>
      </c>
      <c r="AA823" s="126">
        <f t="shared" si="226"/>
        <v>0</v>
      </c>
      <c r="AB823" s="126">
        <f t="shared" si="227"/>
        <v>0</v>
      </c>
      <c r="AC823" s="126">
        <f t="shared" si="228"/>
        <v>0</v>
      </c>
      <c r="AD823" s="126">
        <f t="shared" si="229"/>
        <v>0</v>
      </c>
      <c r="AE823" s="126">
        <f t="shared" si="230"/>
        <v>0</v>
      </c>
      <c r="AF823" s="125"/>
      <c r="AG823" s="125"/>
      <c r="AH823" s="125">
        <f t="shared" si="231"/>
        <v>3</v>
      </c>
      <c r="AI823" s="125">
        <f t="shared" si="232"/>
        <v>3</v>
      </c>
      <c r="AJ823" s="125" t="str">
        <f t="shared" si="233"/>
        <v>Correct</v>
      </c>
      <c r="AK823" s="125"/>
      <c r="AL823" s="115" t="s">
        <v>83</v>
      </c>
      <c r="AN823" s="115" t="s">
        <v>84</v>
      </c>
      <c r="AO823" s="115" t="s">
        <v>159</v>
      </c>
      <c r="AP823" s="115" t="s">
        <v>85</v>
      </c>
      <c r="AQ823" s="115" t="s">
        <v>86</v>
      </c>
      <c r="AR823" s="115" t="s">
        <v>87</v>
      </c>
      <c r="AS823" s="115" t="s">
        <v>88</v>
      </c>
      <c r="AT823" s="115" t="s">
        <v>111</v>
      </c>
      <c r="AU823" s="115" t="s">
        <v>106</v>
      </c>
      <c r="AV823" s="115" t="s">
        <v>91</v>
      </c>
      <c r="AW823" s="115" t="s">
        <v>91</v>
      </c>
    </row>
    <row r="824" spans="1:49">
      <c r="A824" s="115">
        <v>7011537498</v>
      </c>
      <c r="C824" s="115" t="s">
        <v>19</v>
      </c>
      <c r="I824" s="115" t="s">
        <v>25</v>
      </c>
      <c r="N824" s="115" t="s">
        <v>30</v>
      </c>
      <c r="O824" s="125"/>
      <c r="P824" s="125">
        <f t="shared" si="216"/>
        <v>3</v>
      </c>
      <c r="Q824" s="130">
        <f t="shared" si="217"/>
        <v>1</v>
      </c>
      <c r="R824" s="125"/>
      <c r="S824" s="125">
        <f t="shared" si="218"/>
        <v>0</v>
      </c>
      <c r="T824" s="125">
        <f t="shared" si="219"/>
        <v>1</v>
      </c>
      <c r="U824" s="125">
        <f t="shared" si="220"/>
        <v>0</v>
      </c>
      <c r="V824" s="126">
        <f t="shared" si="221"/>
        <v>0</v>
      </c>
      <c r="W824" s="126">
        <f t="shared" si="222"/>
        <v>0</v>
      </c>
      <c r="X824" s="126">
        <f t="shared" si="223"/>
        <v>0</v>
      </c>
      <c r="Y824" s="126">
        <f t="shared" si="224"/>
        <v>0</v>
      </c>
      <c r="Z824" s="126">
        <f t="shared" si="225"/>
        <v>1</v>
      </c>
      <c r="AA824" s="126">
        <f t="shared" si="226"/>
        <v>0</v>
      </c>
      <c r="AB824" s="126">
        <f t="shared" si="227"/>
        <v>0</v>
      </c>
      <c r="AC824" s="126">
        <f t="shared" si="228"/>
        <v>0</v>
      </c>
      <c r="AD824" s="126">
        <f t="shared" si="229"/>
        <v>0</v>
      </c>
      <c r="AE824" s="126">
        <f t="shared" si="230"/>
        <v>1</v>
      </c>
      <c r="AF824" s="125"/>
      <c r="AG824" s="125"/>
      <c r="AH824" s="125">
        <f t="shared" si="231"/>
        <v>3</v>
      </c>
      <c r="AI824" s="125">
        <f t="shared" si="232"/>
        <v>3</v>
      </c>
      <c r="AJ824" s="125" t="str">
        <f t="shared" si="233"/>
        <v>Correct</v>
      </c>
      <c r="AK824" s="125"/>
      <c r="AL824" s="115" t="s">
        <v>83</v>
      </c>
      <c r="AM824" s="115">
        <v>47</v>
      </c>
      <c r="AN824" s="115" t="s">
        <v>181</v>
      </c>
      <c r="AO824" s="115" t="s">
        <v>194</v>
      </c>
      <c r="AP824" s="115" t="s">
        <v>97</v>
      </c>
      <c r="AQ824" s="115" t="s">
        <v>86</v>
      </c>
      <c r="AR824" s="115" t="s">
        <v>115</v>
      </c>
      <c r="AS824" s="115" t="s">
        <v>100</v>
      </c>
      <c r="AT824" s="115" t="s">
        <v>111</v>
      </c>
      <c r="AU824" s="115" t="s">
        <v>90</v>
      </c>
      <c r="AW824" s="115" t="s">
        <v>86</v>
      </c>
    </row>
    <row r="825" spans="1:49">
      <c r="A825" s="115">
        <v>7007930811</v>
      </c>
      <c r="C825" s="115" t="s">
        <v>19</v>
      </c>
      <c r="I825" s="115" t="s">
        <v>25</v>
      </c>
      <c r="M825" s="115" t="s">
        <v>29</v>
      </c>
      <c r="O825" s="125"/>
      <c r="P825" s="125">
        <f t="shared" si="216"/>
        <v>3</v>
      </c>
      <c r="Q825" s="130">
        <f t="shared" si="217"/>
        <v>1</v>
      </c>
      <c r="R825" s="125"/>
      <c r="S825" s="125">
        <f t="shared" si="218"/>
        <v>0</v>
      </c>
      <c r="T825" s="125">
        <f t="shared" si="219"/>
        <v>1</v>
      </c>
      <c r="U825" s="125">
        <f t="shared" si="220"/>
        <v>0</v>
      </c>
      <c r="V825" s="126">
        <f t="shared" si="221"/>
        <v>0</v>
      </c>
      <c r="W825" s="126">
        <f t="shared" si="222"/>
        <v>0</v>
      </c>
      <c r="X825" s="126">
        <f t="shared" si="223"/>
        <v>0</v>
      </c>
      <c r="Y825" s="126">
        <f t="shared" si="224"/>
        <v>0</v>
      </c>
      <c r="Z825" s="126">
        <f t="shared" si="225"/>
        <v>1</v>
      </c>
      <c r="AA825" s="126">
        <f t="shared" si="226"/>
        <v>0</v>
      </c>
      <c r="AB825" s="126">
        <f t="shared" si="227"/>
        <v>0</v>
      </c>
      <c r="AC825" s="126">
        <f t="shared" si="228"/>
        <v>0</v>
      </c>
      <c r="AD825" s="126">
        <f t="shared" si="229"/>
        <v>1</v>
      </c>
      <c r="AE825" s="126">
        <f t="shared" si="230"/>
        <v>0</v>
      </c>
      <c r="AF825" s="125"/>
      <c r="AG825" s="125"/>
      <c r="AH825" s="125">
        <f t="shared" si="231"/>
        <v>3</v>
      </c>
      <c r="AI825" s="125">
        <f t="shared" si="232"/>
        <v>3</v>
      </c>
      <c r="AJ825" s="125" t="str">
        <f t="shared" si="233"/>
        <v>Correct</v>
      </c>
      <c r="AK825" s="125"/>
      <c r="AL825" s="115" t="s">
        <v>83</v>
      </c>
      <c r="AM825" s="115">
        <v>61</v>
      </c>
      <c r="AN825" s="115" t="s">
        <v>84</v>
      </c>
      <c r="AO825" s="115" t="s">
        <v>135</v>
      </c>
      <c r="AP825" s="115" t="s">
        <v>85</v>
      </c>
      <c r="AR825" s="115" t="s">
        <v>87</v>
      </c>
      <c r="AT825" s="115" t="s">
        <v>89</v>
      </c>
      <c r="AU825" s="115" t="s">
        <v>106</v>
      </c>
      <c r="AV825" s="115" t="s">
        <v>91</v>
      </c>
      <c r="AW825" s="115" t="s">
        <v>91</v>
      </c>
    </row>
    <row r="826" spans="1:49">
      <c r="A826" s="115">
        <v>7010994032</v>
      </c>
      <c r="I826" s="115" t="s">
        <v>25</v>
      </c>
      <c r="O826" s="125"/>
      <c r="P826" s="125">
        <f t="shared" si="216"/>
        <v>1</v>
      </c>
      <c r="Q826" s="130">
        <f t="shared" si="217"/>
        <v>3</v>
      </c>
      <c r="R826" s="125"/>
      <c r="S826" s="125">
        <f t="shared" si="218"/>
        <v>0</v>
      </c>
      <c r="T826" s="125">
        <f t="shared" si="219"/>
        <v>0</v>
      </c>
      <c r="U826" s="125">
        <f t="shared" si="220"/>
        <v>0</v>
      </c>
      <c r="V826" s="126">
        <f t="shared" si="221"/>
        <v>0</v>
      </c>
      <c r="W826" s="126">
        <f t="shared" si="222"/>
        <v>0</v>
      </c>
      <c r="X826" s="126">
        <f t="shared" si="223"/>
        <v>0</v>
      </c>
      <c r="Y826" s="126">
        <f t="shared" si="224"/>
        <v>0</v>
      </c>
      <c r="Z826" s="126">
        <f t="shared" si="225"/>
        <v>1</v>
      </c>
      <c r="AA826" s="126">
        <f t="shared" si="226"/>
        <v>0</v>
      </c>
      <c r="AB826" s="126">
        <f t="shared" si="227"/>
        <v>0</v>
      </c>
      <c r="AC826" s="126">
        <f t="shared" si="228"/>
        <v>0</v>
      </c>
      <c r="AD826" s="126">
        <f t="shared" si="229"/>
        <v>0</v>
      </c>
      <c r="AE826" s="126">
        <f t="shared" si="230"/>
        <v>0</v>
      </c>
      <c r="AF826" s="125"/>
      <c r="AG826" s="125"/>
      <c r="AH826" s="125">
        <f t="shared" si="231"/>
        <v>1</v>
      </c>
      <c r="AI826" s="125">
        <f t="shared" si="232"/>
        <v>1</v>
      </c>
      <c r="AJ826" s="125" t="str">
        <f t="shared" si="233"/>
        <v>Correct</v>
      </c>
      <c r="AK826" s="125"/>
      <c r="AL826" s="115" t="s">
        <v>83</v>
      </c>
      <c r="AN826" s="115" t="s">
        <v>181</v>
      </c>
      <c r="AO826" s="115" t="s">
        <v>220</v>
      </c>
      <c r="AP826" s="115" t="s">
        <v>85</v>
      </c>
      <c r="AQ826" s="115" t="s">
        <v>86</v>
      </c>
      <c r="AR826" s="115" t="s">
        <v>87</v>
      </c>
      <c r="AS826" s="115" t="s">
        <v>96</v>
      </c>
      <c r="AT826" s="115" t="s">
        <v>89</v>
      </c>
      <c r="AU826" s="115" t="s">
        <v>90</v>
      </c>
      <c r="AV826" s="115" t="s">
        <v>91</v>
      </c>
      <c r="AW826" s="115" t="s">
        <v>86</v>
      </c>
    </row>
    <row r="827" spans="1:49">
      <c r="A827" s="115">
        <v>7045763139</v>
      </c>
      <c r="I827" s="115" t="s">
        <v>25</v>
      </c>
      <c r="O827" s="125"/>
      <c r="P827" s="125">
        <f t="shared" si="216"/>
        <v>1</v>
      </c>
      <c r="Q827" s="130">
        <f t="shared" si="217"/>
        <v>3</v>
      </c>
      <c r="R827" s="125"/>
      <c r="S827" s="125">
        <f t="shared" si="218"/>
        <v>0</v>
      </c>
      <c r="T827" s="125">
        <f t="shared" si="219"/>
        <v>0</v>
      </c>
      <c r="U827" s="125">
        <f t="shared" si="220"/>
        <v>0</v>
      </c>
      <c r="V827" s="126">
        <f t="shared" si="221"/>
        <v>0</v>
      </c>
      <c r="W827" s="126">
        <f t="shared" si="222"/>
        <v>0</v>
      </c>
      <c r="X827" s="126">
        <f t="shared" si="223"/>
        <v>0</v>
      </c>
      <c r="Y827" s="126">
        <f t="shared" si="224"/>
        <v>0</v>
      </c>
      <c r="Z827" s="126">
        <f t="shared" si="225"/>
        <v>1</v>
      </c>
      <c r="AA827" s="126">
        <f t="shared" si="226"/>
        <v>0</v>
      </c>
      <c r="AB827" s="126">
        <f t="shared" si="227"/>
        <v>0</v>
      </c>
      <c r="AC827" s="126">
        <f t="shared" si="228"/>
        <v>0</v>
      </c>
      <c r="AD827" s="126">
        <f t="shared" si="229"/>
        <v>0</v>
      </c>
      <c r="AE827" s="126">
        <f t="shared" si="230"/>
        <v>0</v>
      </c>
      <c r="AF827" s="125"/>
      <c r="AG827" s="125"/>
      <c r="AH827" s="125">
        <f t="shared" si="231"/>
        <v>1</v>
      </c>
      <c r="AI827" s="125">
        <f t="shared" si="232"/>
        <v>1</v>
      </c>
      <c r="AJ827" s="125" t="str">
        <f t="shared" si="233"/>
        <v>Correct</v>
      </c>
      <c r="AK827" s="125"/>
      <c r="AL827" s="115" t="s">
        <v>83</v>
      </c>
      <c r="AM827" s="115">
        <v>50</v>
      </c>
      <c r="AN827" s="115" t="s">
        <v>181</v>
      </c>
      <c r="AO827" s="115" t="s">
        <v>219</v>
      </c>
      <c r="AP827" s="115" t="s">
        <v>85</v>
      </c>
      <c r="AQ827" s="115" t="s">
        <v>86</v>
      </c>
      <c r="AR827" s="115" t="s">
        <v>87</v>
      </c>
      <c r="AS827" s="115" t="s">
        <v>88</v>
      </c>
      <c r="AT827" s="115" t="s">
        <v>89</v>
      </c>
      <c r="AU827" s="115" t="s">
        <v>90</v>
      </c>
      <c r="AV827" s="115" t="s">
        <v>91</v>
      </c>
      <c r="AW827" s="115" t="s">
        <v>91</v>
      </c>
    </row>
    <row r="828" spans="1:49">
      <c r="A828" s="115">
        <v>7011536544</v>
      </c>
      <c r="I828" s="115" t="s">
        <v>25</v>
      </c>
      <c r="N828" s="115" t="s">
        <v>30</v>
      </c>
      <c r="O828" s="125"/>
      <c r="P828" s="125">
        <f t="shared" si="216"/>
        <v>2</v>
      </c>
      <c r="Q828" s="130">
        <f t="shared" si="217"/>
        <v>1.5</v>
      </c>
      <c r="R828" s="125"/>
      <c r="S828" s="125">
        <f t="shared" si="218"/>
        <v>0</v>
      </c>
      <c r="T828" s="125">
        <f t="shared" si="219"/>
        <v>0</v>
      </c>
      <c r="U828" s="125">
        <f t="shared" si="220"/>
        <v>0</v>
      </c>
      <c r="V828" s="126">
        <f t="shared" si="221"/>
        <v>0</v>
      </c>
      <c r="W828" s="126">
        <f t="shared" si="222"/>
        <v>0</v>
      </c>
      <c r="X828" s="126">
        <f t="shared" si="223"/>
        <v>0</v>
      </c>
      <c r="Y828" s="126">
        <f t="shared" si="224"/>
        <v>0</v>
      </c>
      <c r="Z828" s="126">
        <f t="shared" si="225"/>
        <v>1</v>
      </c>
      <c r="AA828" s="126">
        <f t="shared" si="226"/>
        <v>0</v>
      </c>
      <c r="AB828" s="126">
        <f t="shared" si="227"/>
        <v>0</v>
      </c>
      <c r="AC828" s="126">
        <f t="shared" si="228"/>
        <v>0</v>
      </c>
      <c r="AD828" s="126">
        <f t="shared" si="229"/>
        <v>0</v>
      </c>
      <c r="AE828" s="126">
        <f t="shared" si="230"/>
        <v>1</v>
      </c>
      <c r="AF828" s="125"/>
      <c r="AG828" s="125"/>
      <c r="AH828" s="125">
        <f t="shared" si="231"/>
        <v>2</v>
      </c>
      <c r="AI828" s="125">
        <f t="shared" si="232"/>
        <v>2</v>
      </c>
      <c r="AJ828" s="125" t="str">
        <f t="shared" si="233"/>
        <v>Correct</v>
      </c>
      <c r="AK828" s="125"/>
      <c r="AL828" s="115" t="s">
        <v>83</v>
      </c>
      <c r="AM828" s="115">
        <v>78</v>
      </c>
      <c r="AN828" s="115" t="s">
        <v>181</v>
      </c>
      <c r="AO828" s="115" t="s">
        <v>208</v>
      </c>
      <c r="AP828" s="115" t="s">
        <v>85</v>
      </c>
      <c r="AQ828" s="115" t="s">
        <v>86</v>
      </c>
      <c r="AR828" s="115" t="s">
        <v>87</v>
      </c>
      <c r="AS828" s="115" t="s">
        <v>88</v>
      </c>
      <c r="AT828" s="115" t="s">
        <v>111</v>
      </c>
      <c r="AU828" s="115" t="s">
        <v>106</v>
      </c>
      <c r="AV828" s="115" t="s">
        <v>91</v>
      </c>
      <c r="AW828" s="115" t="s">
        <v>86</v>
      </c>
    </row>
    <row r="829" spans="1:49">
      <c r="A829" s="115">
        <v>7045754300</v>
      </c>
      <c r="C829" s="115" t="s">
        <v>19</v>
      </c>
      <c r="D829" s="115" t="s">
        <v>20</v>
      </c>
      <c r="E829" s="115" t="s">
        <v>21</v>
      </c>
      <c r="O829" s="125"/>
      <c r="P829" s="125">
        <f t="shared" si="216"/>
        <v>3</v>
      </c>
      <c r="Q829" s="130">
        <f t="shared" si="217"/>
        <v>1</v>
      </c>
      <c r="R829" s="125"/>
      <c r="S829" s="125">
        <f t="shared" si="218"/>
        <v>0</v>
      </c>
      <c r="T829" s="125">
        <f t="shared" si="219"/>
        <v>1</v>
      </c>
      <c r="U829" s="125">
        <f t="shared" si="220"/>
        <v>1</v>
      </c>
      <c r="V829" s="126">
        <f t="shared" si="221"/>
        <v>1</v>
      </c>
      <c r="W829" s="126">
        <f t="shared" si="222"/>
        <v>0</v>
      </c>
      <c r="X829" s="126">
        <f t="shared" si="223"/>
        <v>0</v>
      </c>
      <c r="Y829" s="126">
        <f t="shared" si="224"/>
        <v>0</v>
      </c>
      <c r="Z829" s="126">
        <f t="shared" si="225"/>
        <v>0</v>
      </c>
      <c r="AA829" s="126">
        <f t="shared" si="226"/>
        <v>0</v>
      </c>
      <c r="AB829" s="126">
        <f t="shared" si="227"/>
        <v>0</v>
      </c>
      <c r="AC829" s="126">
        <f t="shared" si="228"/>
        <v>0</v>
      </c>
      <c r="AD829" s="126">
        <f t="shared" si="229"/>
        <v>0</v>
      </c>
      <c r="AE829" s="126">
        <f t="shared" si="230"/>
        <v>0</v>
      </c>
      <c r="AF829" s="125"/>
      <c r="AG829" s="125"/>
      <c r="AH829" s="125">
        <f t="shared" si="231"/>
        <v>3</v>
      </c>
      <c r="AI829" s="125">
        <f t="shared" si="232"/>
        <v>3</v>
      </c>
      <c r="AJ829" s="125" t="str">
        <f t="shared" si="233"/>
        <v>Correct</v>
      </c>
      <c r="AK829" s="125"/>
      <c r="AL829" s="115" t="s">
        <v>99</v>
      </c>
      <c r="AM829" s="115">
        <v>91</v>
      </c>
      <c r="AN829" s="115" t="s">
        <v>181</v>
      </c>
      <c r="AO829" s="115" t="s">
        <v>206</v>
      </c>
      <c r="AP829" s="115" t="s">
        <v>85</v>
      </c>
      <c r="AR829" s="115" t="s">
        <v>137</v>
      </c>
      <c r="AT829" s="115" t="s">
        <v>111</v>
      </c>
      <c r="AU829" s="115" t="s">
        <v>106</v>
      </c>
      <c r="AV829" s="115" t="s">
        <v>91</v>
      </c>
      <c r="AW829" s="115" t="s">
        <v>86</v>
      </c>
    </row>
    <row r="830" spans="1:49">
      <c r="A830" s="115">
        <v>6982460248</v>
      </c>
      <c r="E830" s="115" t="s">
        <v>21</v>
      </c>
      <c r="G830" s="115" t="s">
        <v>23</v>
      </c>
      <c r="O830" s="125"/>
      <c r="P830" s="125">
        <f t="shared" si="216"/>
        <v>2</v>
      </c>
      <c r="Q830" s="130">
        <f t="shared" si="217"/>
        <v>1.5</v>
      </c>
      <c r="R830" s="125"/>
      <c r="S830" s="125">
        <f t="shared" si="218"/>
        <v>0</v>
      </c>
      <c r="T830" s="125">
        <f t="shared" si="219"/>
        <v>0</v>
      </c>
      <c r="U830" s="125">
        <f t="shared" si="220"/>
        <v>0</v>
      </c>
      <c r="V830" s="126">
        <f t="shared" si="221"/>
        <v>1</v>
      </c>
      <c r="W830" s="126">
        <f t="shared" si="222"/>
        <v>0</v>
      </c>
      <c r="X830" s="126">
        <f t="shared" si="223"/>
        <v>1</v>
      </c>
      <c r="Y830" s="126">
        <f t="shared" si="224"/>
        <v>0</v>
      </c>
      <c r="Z830" s="126">
        <f t="shared" si="225"/>
        <v>0</v>
      </c>
      <c r="AA830" s="126">
        <f t="shared" si="226"/>
        <v>0</v>
      </c>
      <c r="AB830" s="126">
        <f t="shared" si="227"/>
        <v>0</v>
      </c>
      <c r="AC830" s="126">
        <f t="shared" si="228"/>
        <v>0</v>
      </c>
      <c r="AD830" s="126">
        <f t="shared" si="229"/>
        <v>0</v>
      </c>
      <c r="AE830" s="126">
        <f t="shared" si="230"/>
        <v>0</v>
      </c>
      <c r="AF830" s="125"/>
      <c r="AG830" s="125"/>
      <c r="AH830" s="125">
        <f t="shared" si="231"/>
        <v>2</v>
      </c>
      <c r="AI830" s="125">
        <f t="shared" si="232"/>
        <v>2</v>
      </c>
      <c r="AJ830" s="125" t="str">
        <f t="shared" si="233"/>
        <v>Correct</v>
      </c>
      <c r="AK830" s="125"/>
      <c r="AL830" s="115" t="s">
        <v>99</v>
      </c>
      <c r="AM830" s="115">
        <v>31</v>
      </c>
      <c r="AN830" s="115" t="s">
        <v>181</v>
      </c>
      <c r="AO830" s="115" t="s">
        <v>191</v>
      </c>
      <c r="AQ830" s="115" t="s">
        <v>91</v>
      </c>
      <c r="AR830" s="115" t="s">
        <v>108</v>
      </c>
      <c r="AS830" s="115" t="s">
        <v>93</v>
      </c>
      <c r="AT830" s="115" t="s">
        <v>109</v>
      </c>
      <c r="AU830" s="115" t="s">
        <v>90</v>
      </c>
      <c r="AV830" s="115" t="s">
        <v>86</v>
      </c>
      <c r="AW830" s="115" t="s">
        <v>91</v>
      </c>
    </row>
    <row r="831" spans="1:49">
      <c r="A831" s="115">
        <v>5584546088</v>
      </c>
      <c r="E831" s="115" t="s">
        <v>21</v>
      </c>
      <c r="N831" s="115" t="s">
        <v>30</v>
      </c>
      <c r="O831" s="125"/>
      <c r="P831" s="125">
        <f t="shared" si="216"/>
        <v>2</v>
      </c>
      <c r="Q831" s="130">
        <f t="shared" si="217"/>
        <v>1.5</v>
      </c>
      <c r="R831" s="125"/>
      <c r="S831" s="125">
        <f t="shared" si="218"/>
        <v>0</v>
      </c>
      <c r="T831" s="125">
        <f t="shared" si="219"/>
        <v>0</v>
      </c>
      <c r="U831" s="125">
        <f t="shared" si="220"/>
        <v>0</v>
      </c>
      <c r="V831" s="126">
        <f t="shared" si="221"/>
        <v>1</v>
      </c>
      <c r="W831" s="126">
        <f t="shared" si="222"/>
        <v>0</v>
      </c>
      <c r="X831" s="126">
        <f t="shared" si="223"/>
        <v>0</v>
      </c>
      <c r="Y831" s="126">
        <f t="shared" si="224"/>
        <v>0</v>
      </c>
      <c r="Z831" s="126">
        <f t="shared" si="225"/>
        <v>0</v>
      </c>
      <c r="AA831" s="126">
        <f t="shared" si="226"/>
        <v>0</v>
      </c>
      <c r="AB831" s="126">
        <f t="shared" si="227"/>
        <v>0</v>
      </c>
      <c r="AC831" s="126">
        <f t="shared" si="228"/>
        <v>0</v>
      </c>
      <c r="AD831" s="126">
        <f t="shared" si="229"/>
        <v>0</v>
      </c>
      <c r="AE831" s="126">
        <f t="shared" si="230"/>
        <v>1</v>
      </c>
      <c r="AF831" s="125"/>
      <c r="AG831" s="125"/>
      <c r="AH831" s="125">
        <f t="shared" si="231"/>
        <v>2</v>
      </c>
      <c r="AI831" s="125">
        <f t="shared" si="232"/>
        <v>2</v>
      </c>
      <c r="AJ831" s="125" t="str">
        <f t="shared" si="233"/>
        <v>Correct</v>
      </c>
      <c r="AK831" s="125"/>
      <c r="AL831" s="115" t="s">
        <v>83</v>
      </c>
      <c r="AM831" s="115">
        <v>25</v>
      </c>
      <c r="AN831" s="115" t="s">
        <v>181</v>
      </c>
      <c r="AO831" s="115" t="s">
        <v>237</v>
      </c>
      <c r="AP831" s="115" t="s">
        <v>85</v>
      </c>
      <c r="AQ831" s="115" t="s">
        <v>91</v>
      </c>
      <c r="AR831" s="115" t="s">
        <v>87</v>
      </c>
      <c r="AS831" s="115" t="s">
        <v>104</v>
      </c>
      <c r="AT831" s="115" t="s">
        <v>94</v>
      </c>
      <c r="AU831" s="115" t="s">
        <v>90</v>
      </c>
      <c r="AV831" s="115" t="s">
        <v>91</v>
      </c>
      <c r="AW831" s="115" t="s">
        <v>91</v>
      </c>
    </row>
    <row r="832" spans="1:49">
      <c r="A832" s="115">
        <v>7007924038</v>
      </c>
      <c r="E832" s="115" t="s">
        <v>21</v>
      </c>
      <c r="O832" s="125"/>
      <c r="P832" s="125">
        <f t="shared" si="216"/>
        <v>1</v>
      </c>
      <c r="Q832" s="130">
        <f t="shared" si="217"/>
        <v>3</v>
      </c>
      <c r="R832" s="125"/>
      <c r="S832" s="125">
        <f t="shared" si="218"/>
        <v>0</v>
      </c>
      <c r="T832" s="125">
        <f t="shared" si="219"/>
        <v>0</v>
      </c>
      <c r="U832" s="125">
        <f t="shared" si="220"/>
        <v>0</v>
      </c>
      <c r="V832" s="126">
        <f t="shared" si="221"/>
        <v>1</v>
      </c>
      <c r="W832" s="126">
        <f t="shared" si="222"/>
        <v>0</v>
      </c>
      <c r="X832" s="126">
        <f t="shared" si="223"/>
        <v>0</v>
      </c>
      <c r="Y832" s="126">
        <f t="shared" si="224"/>
        <v>0</v>
      </c>
      <c r="Z832" s="126">
        <f t="shared" si="225"/>
        <v>0</v>
      </c>
      <c r="AA832" s="126">
        <f t="shared" si="226"/>
        <v>0</v>
      </c>
      <c r="AB832" s="126">
        <f t="shared" si="227"/>
        <v>0</v>
      </c>
      <c r="AC832" s="126">
        <f t="shared" si="228"/>
        <v>0</v>
      </c>
      <c r="AD832" s="126">
        <f t="shared" si="229"/>
        <v>0</v>
      </c>
      <c r="AE832" s="126">
        <f t="shared" si="230"/>
        <v>0</v>
      </c>
      <c r="AF832" s="125"/>
      <c r="AG832" s="125"/>
      <c r="AH832" s="125">
        <f t="shared" si="231"/>
        <v>1</v>
      </c>
      <c r="AI832" s="125">
        <f t="shared" si="232"/>
        <v>1</v>
      </c>
      <c r="AJ832" s="125" t="str">
        <f t="shared" si="233"/>
        <v>Correct</v>
      </c>
      <c r="AK832" s="125"/>
      <c r="AL832" s="115" t="s">
        <v>83</v>
      </c>
      <c r="AM832" s="115">
        <v>66</v>
      </c>
      <c r="AN832" s="115" t="s">
        <v>84</v>
      </c>
      <c r="AO832" s="115" t="s">
        <v>141</v>
      </c>
      <c r="AP832" s="115" t="s">
        <v>92</v>
      </c>
      <c r="AQ832" s="115" t="s">
        <v>86</v>
      </c>
      <c r="AR832" s="115" t="s">
        <v>87</v>
      </c>
      <c r="AS832" s="115" t="s">
        <v>101</v>
      </c>
      <c r="AT832" s="115" t="s">
        <v>111</v>
      </c>
      <c r="AU832" s="115" t="s">
        <v>106</v>
      </c>
      <c r="AV832" s="115" t="s">
        <v>91</v>
      </c>
      <c r="AW832" s="115" t="s">
        <v>91</v>
      </c>
    </row>
    <row r="833" spans="1:49">
      <c r="A833" s="115">
        <v>7020572412</v>
      </c>
      <c r="E833" s="115" t="s">
        <v>21</v>
      </c>
      <c r="O833" s="125"/>
      <c r="P833" s="125">
        <f t="shared" si="216"/>
        <v>1</v>
      </c>
      <c r="Q833" s="130">
        <f t="shared" si="217"/>
        <v>3</v>
      </c>
      <c r="R833" s="125"/>
      <c r="S833" s="125">
        <f t="shared" si="218"/>
        <v>0</v>
      </c>
      <c r="T833" s="125">
        <f t="shared" si="219"/>
        <v>0</v>
      </c>
      <c r="U833" s="125">
        <f t="shared" si="220"/>
        <v>0</v>
      </c>
      <c r="V833" s="126">
        <f t="shared" si="221"/>
        <v>1</v>
      </c>
      <c r="W833" s="126">
        <f t="shared" si="222"/>
        <v>0</v>
      </c>
      <c r="X833" s="126">
        <f t="shared" si="223"/>
        <v>0</v>
      </c>
      <c r="Y833" s="126">
        <f t="shared" si="224"/>
        <v>0</v>
      </c>
      <c r="Z833" s="126">
        <f t="shared" si="225"/>
        <v>0</v>
      </c>
      <c r="AA833" s="126">
        <f t="shared" si="226"/>
        <v>0</v>
      </c>
      <c r="AB833" s="126">
        <f t="shared" si="227"/>
        <v>0</v>
      </c>
      <c r="AC833" s="126">
        <f t="shared" si="228"/>
        <v>0</v>
      </c>
      <c r="AD833" s="126">
        <f t="shared" si="229"/>
        <v>0</v>
      </c>
      <c r="AE833" s="126">
        <f t="shared" si="230"/>
        <v>0</v>
      </c>
      <c r="AF833" s="125"/>
      <c r="AG833" s="125"/>
      <c r="AH833" s="125">
        <f t="shared" si="231"/>
        <v>1</v>
      </c>
      <c r="AI833" s="125">
        <f t="shared" si="232"/>
        <v>1</v>
      </c>
      <c r="AJ833" s="125" t="str">
        <f t="shared" si="233"/>
        <v>Correct</v>
      </c>
      <c r="AK833" s="125"/>
      <c r="AL833" s="115" t="s">
        <v>99</v>
      </c>
      <c r="AM833" s="115">
        <v>28</v>
      </c>
      <c r="AN833" s="115" t="s">
        <v>84</v>
      </c>
      <c r="AO833" s="115" t="s">
        <v>146</v>
      </c>
      <c r="AQ833" s="115" t="s">
        <v>91</v>
      </c>
      <c r="AR833" s="115" t="s">
        <v>137</v>
      </c>
      <c r="AS833" s="115" t="s">
        <v>101</v>
      </c>
      <c r="AT833" s="115" t="s">
        <v>102</v>
      </c>
      <c r="AU833" s="115" t="s">
        <v>90</v>
      </c>
      <c r="AV833" s="115" t="s">
        <v>91</v>
      </c>
      <c r="AW833" s="115" t="s">
        <v>91</v>
      </c>
    </row>
    <row r="834" spans="1:49">
      <c r="A834" s="115">
        <v>6985117058</v>
      </c>
      <c r="C834" s="115" t="s">
        <v>19</v>
      </c>
      <c r="D834" s="115" t="s">
        <v>20</v>
      </c>
      <c r="O834" s="125"/>
      <c r="P834" s="125">
        <f t="shared" ref="P834:P897" si="234">COUNTA(B834:N834)</f>
        <v>2</v>
      </c>
      <c r="Q834" s="130">
        <f t="shared" ref="Q834:Q897" si="235">3/P834</f>
        <v>1.5</v>
      </c>
      <c r="R834" s="125"/>
      <c r="S834" s="125">
        <f t="shared" ref="S834:S897" si="236">IF($P834&lt;3,IF($B834=$B$1,1,0),IF($B834=$B$1,$Q834,0))</f>
        <v>0</v>
      </c>
      <c r="T834" s="125">
        <f t="shared" ref="T834:T897" si="237">IF($P834&lt;3,IF($C834=$C$1,1,0),IF($C834=$C$1,$Q834,0))</f>
        <v>1</v>
      </c>
      <c r="U834" s="125">
        <f t="shared" ref="U834:U897" si="238">IF($P834&lt;3,IF($D834=$D$1,1,0),IF($D834=$D$1,$Q834,0))</f>
        <v>1</v>
      </c>
      <c r="V834" s="126">
        <f t="shared" ref="V834:V897" si="239">IF($P834&lt;3,IF($E834=$E$1,1,0),IF($E834=$E$1,$Q834,0))</f>
        <v>0</v>
      </c>
      <c r="W834" s="126">
        <f t="shared" ref="W834:W897" si="240">IF($P834&lt;3,IF($F834=$F$1,1,0),IF($F834=$F$1,$Q834,0))</f>
        <v>0</v>
      </c>
      <c r="X834" s="126">
        <f t="shared" ref="X834:X897" si="241">IF($P834&lt;3,IF($G834=$G$1,1,0),IF($G834=$G$1,$Q834,0))</f>
        <v>0</v>
      </c>
      <c r="Y834" s="126">
        <f t="shared" ref="Y834:Y897" si="242">IF($P834&lt;3,IF($H834=$H$1,1,0),IF($H834=$H$1,$Q834,0))</f>
        <v>0</v>
      </c>
      <c r="Z834" s="126">
        <f t="shared" ref="Z834:Z897" si="243">IF($P834&lt;3,IF($I834=$I$1,1,0),IF($I834=$I$1,$Q834,0))</f>
        <v>0</v>
      </c>
      <c r="AA834" s="126">
        <f t="shared" ref="AA834:AA897" si="244">IF($P834&lt;3,IF($J834=$J$1,1,0),IF($J834=$J$1,$Q834,0))</f>
        <v>0</v>
      </c>
      <c r="AB834" s="126">
        <f t="shared" ref="AB834:AB897" si="245">IF($P834&lt;3,IF($K834=$K$1,1,0),IF($K834=$K$1,$Q834,0))</f>
        <v>0</v>
      </c>
      <c r="AC834" s="126">
        <f t="shared" ref="AC834:AC897" si="246">IF($P834&lt;3,IF($L834=$L$1,1,0),IF($L834=$L$1,$Q834,0))</f>
        <v>0</v>
      </c>
      <c r="AD834" s="126">
        <f t="shared" ref="AD834:AD897" si="247">IF($P834&lt;3,IF($M834=$M$1,1,0),IF($M834=$M$1,$Q834,0))</f>
        <v>0</v>
      </c>
      <c r="AE834" s="126">
        <f t="shared" ref="AE834:AE897" si="248">IF($P834&lt;3,IF($N834=$N$1,1,0),IF($N834=$N$1,$Q834,0))</f>
        <v>0</v>
      </c>
      <c r="AF834" s="125"/>
      <c r="AG834" s="125"/>
      <c r="AH834" s="125">
        <f t="shared" ref="AH834:AH897" si="249">SUM(S834:AE834)</f>
        <v>2</v>
      </c>
      <c r="AI834" s="125">
        <f t="shared" ref="AI834:AI897" si="250">P834</f>
        <v>2</v>
      </c>
      <c r="AJ834" s="125" t="str">
        <f t="shared" ref="AJ834:AJ897" si="251">IF(AH834=AI834,"Correct",IF(AH834=3,"Correct","Wrong"))</f>
        <v>Correct</v>
      </c>
      <c r="AK834" s="125"/>
      <c r="AL834" s="115" t="s">
        <v>99</v>
      </c>
      <c r="AM834" s="115">
        <v>76</v>
      </c>
      <c r="AN834" s="115" t="s">
        <v>181</v>
      </c>
      <c r="AO834" s="115" t="s">
        <v>208</v>
      </c>
    </row>
    <row r="835" spans="1:49">
      <c r="A835" s="115">
        <v>6985190740</v>
      </c>
      <c r="C835" s="115" t="s">
        <v>19</v>
      </c>
      <c r="D835" s="115" t="s">
        <v>20</v>
      </c>
      <c r="N835" s="115" t="s">
        <v>30</v>
      </c>
      <c r="O835" s="125"/>
      <c r="P835" s="125">
        <f t="shared" si="234"/>
        <v>3</v>
      </c>
      <c r="Q835" s="130">
        <f t="shared" si="235"/>
        <v>1</v>
      </c>
      <c r="R835" s="125"/>
      <c r="S835" s="125">
        <f t="shared" si="236"/>
        <v>0</v>
      </c>
      <c r="T835" s="125">
        <f t="shared" si="237"/>
        <v>1</v>
      </c>
      <c r="U835" s="125">
        <f t="shared" si="238"/>
        <v>1</v>
      </c>
      <c r="V835" s="126">
        <f t="shared" si="239"/>
        <v>0</v>
      </c>
      <c r="W835" s="126">
        <f t="shared" si="240"/>
        <v>0</v>
      </c>
      <c r="X835" s="126">
        <f t="shared" si="241"/>
        <v>0</v>
      </c>
      <c r="Y835" s="126">
        <f t="shared" si="242"/>
        <v>0</v>
      </c>
      <c r="Z835" s="126">
        <f t="shared" si="243"/>
        <v>0</v>
      </c>
      <c r="AA835" s="126">
        <f t="shared" si="244"/>
        <v>0</v>
      </c>
      <c r="AB835" s="126">
        <f t="shared" si="245"/>
        <v>0</v>
      </c>
      <c r="AC835" s="126">
        <f t="shared" si="246"/>
        <v>0</v>
      </c>
      <c r="AD835" s="126">
        <f t="shared" si="247"/>
        <v>0</v>
      </c>
      <c r="AE835" s="126">
        <f t="shared" si="248"/>
        <v>1</v>
      </c>
      <c r="AF835" s="125"/>
      <c r="AG835" s="125"/>
      <c r="AH835" s="125">
        <f t="shared" si="249"/>
        <v>3</v>
      </c>
      <c r="AI835" s="125">
        <f t="shared" si="250"/>
        <v>3</v>
      </c>
      <c r="AJ835" s="125" t="str">
        <f t="shared" si="251"/>
        <v>Correct</v>
      </c>
      <c r="AK835" s="125"/>
      <c r="AL835" s="115" t="s">
        <v>99</v>
      </c>
      <c r="AM835" s="115">
        <v>63</v>
      </c>
      <c r="AN835" s="115" t="s">
        <v>181</v>
      </c>
      <c r="AO835" s="115" t="s">
        <v>203</v>
      </c>
      <c r="AP835" s="115" t="s">
        <v>85</v>
      </c>
      <c r="AQ835" s="115" t="s">
        <v>86</v>
      </c>
      <c r="AR835" s="115" t="s">
        <v>87</v>
      </c>
      <c r="AS835" s="115" t="s">
        <v>101</v>
      </c>
      <c r="AT835" s="115" t="s">
        <v>94</v>
      </c>
      <c r="AU835" s="115" t="s">
        <v>90</v>
      </c>
      <c r="AV835" s="115" t="s">
        <v>91</v>
      </c>
      <c r="AW835" s="115" t="s">
        <v>91</v>
      </c>
    </row>
    <row r="836" spans="1:49">
      <c r="A836" s="115">
        <v>6985458690</v>
      </c>
      <c r="D836" s="115" t="s">
        <v>20</v>
      </c>
      <c r="N836" s="115" t="s">
        <v>30</v>
      </c>
      <c r="O836" s="125"/>
      <c r="P836" s="125">
        <f t="shared" si="234"/>
        <v>2</v>
      </c>
      <c r="Q836" s="130">
        <f t="shared" si="235"/>
        <v>1.5</v>
      </c>
      <c r="R836" s="125"/>
      <c r="S836" s="125">
        <f t="shared" si="236"/>
        <v>0</v>
      </c>
      <c r="T836" s="125">
        <f t="shared" si="237"/>
        <v>0</v>
      </c>
      <c r="U836" s="125">
        <f t="shared" si="238"/>
        <v>1</v>
      </c>
      <c r="V836" s="126">
        <f t="shared" si="239"/>
        <v>0</v>
      </c>
      <c r="W836" s="126">
        <f t="shared" si="240"/>
        <v>0</v>
      </c>
      <c r="X836" s="126">
        <f t="shared" si="241"/>
        <v>0</v>
      </c>
      <c r="Y836" s="126">
        <f t="shared" si="242"/>
        <v>0</v>
      </c>
      <c r="Z836" s="126">
        <f t="shared" si="243"/>
        <v>0</v>
      </c>
      <c r="AA836" s="126">
        <f t="shared" si="244"/>
        <v>0</v>
      </c>
      <c r="AB836" s="126">
        <f t="shared" si="245"/>
        <v>0</v>
      </c>
      <c r="AC836" s="126">
        <f t="shared" si="246"/>
        <v>0</v>
      </c>
      <c r="AD836" s="126">
        <f t="shared" si="247"/>
        <v>0</v>
      </c>
      <c r="AE836" s="126">
        <f t="shared" si="248"/>
        <v>1</v>
      </c>
      <c r="AF836" s="125"/>
      <c r="AG836" s="125"/>
      <c r="AH836" s="125">
        <f t="shared" si="249"/>
        <v>2</v>
      </c>
      <c r="AI836" s="125">
        <f t="shared" si="250"/>
        <v>2</v>
      </c>
      <c r="AJ836" s="125" t="str">
        <f t="shared" si="251"/>
        <v>Correct</v>
      </c>
      <c r="AK836" s="125"/>
      <c r="AL836" s="115" t="s">
        <v>99</v>
      </c>
      <c r="AM836" s="115">
        <v>41</v>
      </c>
      <c r="AN836" s="115" t="s">
        <v>181</v>
      </c>
      <c r="AO836" s="115" t="s">
        <v>433</v>
      </c>
      <c r="AP836" s="115" t="s">
        <v>85</v>
      </c>
      <c r="AQ836" s="115" t="s">
        <v>86</v>
      </c>
      <c r="AR836" s="115" t="s">
        <v>87</v>
      </c>
      <c r="AS836" s="115" t="s">
        <v>101</v>
      </c>
      <c r="AT836" s="115" t="s">
        <v>102</v>
      </c>
      <c r="AU836" s="115" t="s">
        <v>90</v>
      </c>
      <c r="AV836" s="115" t="s">
        <v>91</v>
      </c>
      <c r="AW836" s="115" t="s">
        <v>91</v>
      </c>
    </row>
    <row r="837" spans="1:49">
      <c r="A837" s="115">
        <v>6985150081</v>
      </c>
      <c r="D837" s="115" t="s">
        <v>20</v>
      </c>
      <c r="O837" s="125"/>
      <c r="P837" s="125">
        <f t="shared" si="234"/>
        <v>1</v>
      </c>
      <c r="Q837" s="130">
        <f t="shared" si="235"/>
        <v>3</v>
      </c>
      <c r="R837" s="125"/>
      <c r="S837" s="125">
        <f t="shared" si="236"/>
        <v>0</v>
      </c>
      <c r="T837" s="125">
        <f t="shared" si="237"/>
        <v>0</v>
      </c>
      <c r="U837" s="125">
        <f t="shared" si="238"/>
        <v>1</v>
      </c>
      <c r="V837" s="126">
        <f t="shared" si="239"/>
        <v>0</v>
      </c>
      <c r="W837" s="126">
        <f t="shared" si="240"/>
        <v>0</v>
      </c>
      <c r="X837" s="126">
        <f t="shared" si="241"/>
        <v>0</v>
      </c>
      <c r="Y837" s="126">
        <f t="shared" si="242"/>
        <v>0</v>
      </c>
      <c r="Z837" s="126">
        <f t="shared" si="243"/>
        <v>0</v>
      </c>
      <c r="AA837" s="126">
        <f t="shared" si="244"/>
        <v>0</v>
      </c>
      <c r="AB837" s="126">
        <f t="shared" si="245"/>
        <v>0</v>
      </c>
      <c r="AC837" s="126">
        <f t="shared" si="246"/>
        <v>0</v>
      </c>
      <c r="AD837" s="126">
        <f t="shared" si="247"/>
        <v>0</v>
      </c>
      <c r="AE837" s="126">
        <f t="shared" si="248"/>
        <v>0</v>
      </c>
      <c r="AF837" s="125"/>
      <c r="AG837" s="125"/>
      <c r="AH837" s="125">
        <f t="shared" si="249"/>
        <v>1</v>
      </c>
      <c r="AI837" s="125">
        <f t="shared" si="250"/>
        <v>1</v>
      </c>
      <c r="AJ837" s="125" t="str">
        <f t="shared" si="251"/>
        <v>Correct</v>
      </c>
      <c r="AK837" s="125"/>
      <c r="AL837" s="115" t="s">
        <v>99</v>
      </c>
      <c r="AM837" s="115">
        <v>65</v>
      </c>
      <c r="AN837" s="115" t="s">
        <v>84</v>
      </c>
      <c r="AO837" s="115" t="s">
        <v>162</v>
      </c>
      <c r="AP837" s="115" t="s">
        <v>85</v>
      </c>
      <c r="AQ837" s="115" t="s">
        <v>86</v>
      </c>
      <c r="AR837" s="115" t="s">
        <v>87</v>
      </c>
      <c r="AS837" s="115" t="s">
        <v>96</v>
      </c>
      <c r="AT837" s="115" t="s">
        <v>89</v>
      </c>
      <c r="AU837" s="115" t="s">
        <v>106</v>
      </c>
      <c r="AV837" s="115" t="s">
        <v>91</v>
      </c>
      <c r="AW837" s="115" t="s">
        <v>86</v>
      </c>
    </row>
    <row r="838" spans="1:49">
      <c r="A838" s="115">
        <v>7020343304</v>
      </c>
      <c r="C838" s="115" t="s">
        <v>19</v>
      </c>
      <c r="L838" s="115" t="s">
        <v>28</v>
      </c>
      <c r="O838" s="125"/>
      <c r="P838" s="125">
        <f t="shared" si="234"/>
        <v>2</v>
      </c>
      <c r="Q838" s="130">
        <f t="shared" si="235"/>
        <v>1.5</v>
      </c>
      <c r="R838" s="125"/>
      <c r="S838" s="125">
        <f t="shared" si="236"/>
        <v>0</v>
      </c>
      <c r="T838" s="125">
        <f t="shared" si="237"/>
        <v>1</v>
      </c>
      <c r="U838" s="125">
        <f t="shared" si="238"/>
        <v>0</v>
      </c>
      <c r="V838" s="126">
        <f t="shared" si="239"/>
        <v>0</v>
      </c>
      <c r="W838" s="126">
        <f t="shared" si="240"/>
        <v>0</v>
      </c>
      <c r="X838" s="126">
        <f t="shared" si="241"/>
        <v>0</v>
      </c>
      <c r="Y838" s="126">
        <f t="shared" si="242"/>
        <v>0</v>
      </c>
      <c r="Z838" s="126">
        <f t="shared" si="243"/>
        <v>0</v>
      </c>
      <c r="AA838" s="126">
        <f t="shared" si="244"/>
        <v>0</v>
      </c>
      <c r="AB838" s="126">
        <f t="shared" si="245"/>
        <v>0</v>
      </c>
      <c r="AC838" s="126">
        <f t="shared" si="246"/>
        <v>1</v>
      </c>
      <c r="AD838" s="126">
        <f t="shared" si="247"/>
        <v>0</v>
      </c>
      <c r="AE838" s="126">
        <f t="shared" si="248"/>
        <v>0</v>
      </c>
      <c r="AF838" s="125"/>
      <c r="AG838" s="125"/>
      <c r="AH838" s="125">
        <f t="shared" si="249"/>
        <v>2</v>
      </c>
      <c r="AI838" s="125">
        <f t="shared" si="250"/>
        <v>2</v>
      </c>
      <c r="AJ838" s="125" t="str">
        <f t="shared" si="251"/>
        <v>Correct</v>
      </c>
      <c r="AK838" s="125"/>
      <c r="AL838" s="115" t="s">
        <v>83</v>
      </c>
      <c r="AM838" s="115">
        <v>55</v>
      </c>
      <c r="AN838" s="115" t="s">
        <v>181</v>
      </c>
      <c r="AP838" s="115" t="s">
        <v>85</v>
      </c>
      <c r="AQ838" s="115" t="s">
        <v>86</v>
      </c>
      <c r="AR838" s="115" t="s">
        <v>87</v>
      </c>
      <c r="AS838" s="115" t="s">
        <v>101</v>
      </c>
      <c r="AT838" s="115" t="s">
        <v>89</v>
      </c>
      <c r="AU838" s="115" t="s">
        <v>90</v>
      </c>
      <c r="AV838" s="115" t="s">
        <v>86</v>
      </c>
      <c r="AW838" s="115" t="s">
        <v>91</v>
      </c>
    </row>
    <row r="839" spans="1:49">
      <c r="A839" s="115">
        <v>6985453452</v>
      </c>
      <c r="C839" s="115" t="s">
        <v>19</v>
      </c>
      <c r="O839" s="125"/>
      <c r="P839" s="125">
        <f t="shared" si="234"/>
        <v>1</v>
      </c>
      <c r="Q839" s="130">
        <f t="shared" si="235"/>
        <v>3</v>
      </c>
      <c r="R839" s="125"/>
      <c r="S839" s="125">
        <f t="shared" si="236"/>
        <v>0</v>
      </c>
      <c r="T839" s="125">
        <f t="shared" si="237"/>
        <v>1</v>
      </c>
      <c r="U839" s="125">
        <f t="shared" si="238"/>
        <v>0</v>
      </c>
      <c r="V839" s="126">
        <f t="shared" si="239"/>
        <v>0</v>
      </c>
      <c r="W839" s="126">
        <f t="shared" si="240"/>
        <v>0</v>
      </c>
      <c r="X839" s="126">
        <f t="shared" si="241"/>
        <v>0</v>
      </c>
      <c r="Y839" s="126">
        <f t="shared" si="242"/>
        <v>0</v>
      </c>
      <c r="Z839" s="126">
        <f t="shared" si="243"/>
        <v>0</v>
      </c>
      <c r="AA839" s="126">
        <f t="shared" si="244"/>
        <v>0</v>
      </c>
      <c r="AB839" s="126">
        <f t="shared" si="245"/>
        <v>0</v>
      </c>
      <c r="AC839" s="126">
        <f t="shared" si="246"/>
        <v>0</v>
      </c>
      <c r="AD839" s="126">
        <f t="shared" si="247"/>
        <v>0</v>
      </c>
      <c r="AE839" s="126">
        <f t="shared" si="248"/>
        <v>0</v>
      </c>
      <c r="AF839" s="125"/>
      <c r="AG839" s="125"/>
      <c r="AH839" s="125">
        <f t="shared" si="249"/>
        <v>1</v>
      </c>
      <c r="AI839" s="125">
        <f t="shared" si="250"/>
        <v>1</v>
      </c>
      <c r="AJ839" s="125" t="str">
        <f t="shared" si="251"/>
        <v>Correct</v>
      </c>
      <c r="AK839" s="125"/>
      <c r="AL839" s="115" t="s">
        <v>99</v>
      </c>
      <c r="AM839" s="115">
        <v>65</v>
      </c>
      <c r="AN839" s="115" t="s">
        <v>181</v>
      </c>
      <c r="AO839" s="115" t="s">
        <v>189</v>
      </c>
      <c r="AP839" s="115" t="s">
        <v>85</v>
      </c>
      <c r="AQ839" s="115" t="s">
        <v>86</v>
      </c>
      <c r="AS839" s="115" t="s">
        <v>100</v>
      </c>
      <c r="AT839" s="115" t="s">
        <v>102</v>
      </c>
      <c r="AU839" s="115" t="s">
        <v>106</v>
      </c>
      <c r="AV839" s="115" t="s">
        <v>91</v>
      </c>
      <c r="AW839" s="115" t="s">
        <v>91</v>
      </c>
    </row>
    <row r="840" spans="1:49">
      <c r="A840" s="115">
        <v>7045763969</v>
      </c>
      <c r="B840" s="115" t="s">
        <v>18</v>
      </c>
      <c r="C840" s="115" t="s">
        <v>19</v>
      </c>
      <c r="O840" s="125"/>
      <c r="P840" s="125">
        <f t="shared" si="234"/>
        <v>2</v>
      </c>
      <c r="Q840" s="130">
        <f t="shared" si="235"/>
        <v>1.5</v>
      </c>
      <c r="R840" s="125"/>
      <c r="S840" s="125">
        <f t="shared" si="236"/>
        <v>1</v>
      </c>
      <c r="T840" s="125">
        <f t="shared" si="237"/>
        <v>1</v>
      </c>
      <c r="U840" s="125">
        <f t="shared" si="238"/>
        <v>0</v>
      </c>
      <c r="V840" s="126">
        <f t="shared" si="239"/>
        <v>0</v>
      </c>
      <c r="W840" s="126">
        <f t="shared" si="240"/>
        <v>0</v>
      </c>
      <c r="X840" s="126">
        <f t="shared" si="241"/>
        <v>0</v>
      </c>
      <c r="Y840" s="126">
        <f t="shared" si="242"/>
        <v>0</v>
      </c>
      <c r="Z840" s="126">
        <f t="shared" si="243"/>
        <v>0</v>
      </c>
      <c r="AA840" s="126">
        <f t="shared" si="244"/>
        <v>0</v>
      </c>
      <c r="AB840" s="126">
        <f t="shared" si="245"/>
        <v>0</v>
      </c>
      <c r="AC840" s="126">
        <f t="shared" si="246"/>
        <v>0</v>
      </c>
      <c r="AD840" s="126">
        <f t="shared" si="247"/>
        <v>0</v>
      </c>
      <c r="AE840" s="126">
        <f t="shared" si="248"/>
        <v>0</v>
      </c>
      <c r="AF840" s="125"/>
      <c r="AG840" s="125"/>
      <c r="AH840" s="125">
        <f t="shared" si="249"/>
        <v>2</v>
      </c>
      <c r="AI840" s="125">
        <f t="shared" si="250"/>
        <v>2</v>
      </c>
      <c r="AJ840" s="125" t="str">
        <f t="shared" si="251"/>
        <v>Correct</v>
      </c>
      <c r="AK840" s="125"/>
      <c r="AL840" s="115" t="s">
        <v>83</v>
      </c>
      <c r="AM840" s="115">
        <v>67</v>
      </c>
      <c r="AN840" s="115" t="s">
        <v>181</v>
      </c>
      <c r="AO840" s="115" t="s">
        <v>206</v>
      </c>
      <c r="AP840" s="115" t="s">
        <v>85</v>
      </c>
      <c r="AQ840" s="115" t="s">
        <v>86</v>
      </c>
      <c r="AR840" s="115" t="s">
        <v>87</v>
      </c>
      <c r="AS840" s="115" t="s">
        <v>101</v>
      </c>
      <c r="AT840" s="115" t="s">
        <v>94</v>
      </c>
      <c r="AU840" s="115" t="s">
        <v>90</v>
      </c>
      <c r="AV840" s="115" t="s">
        <v>91</v>
      </c>
      <c r="AW840" s="115" t="s">
        <v>91</v>
      </c>
    </row>
    <row r="841" spans="1:49">
      <c r="A841" s="115">
        <v>7020565739</v>
      </c>
      <c r="C841" s="115" t="s">
        <v>19</v>
      </c>
      <c r="O841" s="125"/>
      <c r="P841" s="125">
        <f t="shared" si="234"/>
        <v>1</v>
      </c>
      <c r="Q841" s="130">
        <f t="shared" si="235"/>
        <v>3</v>
      </c>
      <c r="R841" s="125"/>
      <c r="S841" s="125">
        <f t="shared" si="236"/>
        <v>0</v>
      </c>
      <c r="T841" s="125">
        <f t="shared" si="237"/>
        <v>1</v>
      </c>
      <c r="U841" s="125">
        <f t="shared" si="238"/>
        <v>0</v>
      </c>
      <c r="V841" s="126">
        <f t="shared" si="239"/>
        <v>0</v>
      </c>
      <c r="W841" s="126">
        <f t="shared" si="240"/>
        <v>0</v>
      </c>
      <c r="X841" s="126">
        <f t="shared" si="241"/>
        <v>0</v>
      </c>
      <c r="Y841" s="126">
        <f t="shared" si="242"/>
        <v>0</v>
      </c>
      <c r="Z841" s="126">
        <f t="shared" si="243"/>
        <v>0</v>
      </c>
      <c r="AA841" s="126">
        <f t="shared" si="244"/>
        <v>0</v>
      </c>
      <c r="AB841" s="126">
        <f t="shared" si="245"/>
        <v>0</v>
      </c>
      <c r="AC841" s="126">
        <f t="shared" si="246"/>
        <v>0</v>
      </c>
      <c r="AD841" s="126">
        <f t="shared" si="247"/>
        <v>0</v>
      </c>
      <c r="AE841" s="126">
        <f t="shared" si="248"/>
        <v>0</v>
      </c>
      <c r="AF841" s="125"/>
      <c r="AG841" s="125"/>
      <c r="AH841" s="125">
        <f t="shared" si="249"/>
        <v>1</v>
      </c>
      <c r="AI841" s="125">
        <f t="shared" si="250"/>
        <v>1</v>
      </c>
      <c r="AJ841" s="125" t="str">
        <f t="shared" si="251"/>
        <v>Correct</v>
      </c>
      <c r="AK841" s="125"/>
      <c r="AL841" s="115"/>
      <c r="AM841" s="115">
        <v>70</v>
      </c>
      <c r="AN841" s="115" t="s">
        <v>181</v>
      </c>
      <c r="AO841" s="115" t="s">
        <v>201</v>
      </c>
      <c r="AP841" s="115" t="s">
        <v>85</v>
      </c>
      <c r="AQ841" s="115" t="s">
        <v>86</v>
      </c>
      <c r="AR841" s="115" t="s">
        <v>87</v>
      </c>
      <c r="AU841" s="115" t="s">
        <v>90</v>
      </c>
      <c r="AV841" s="115" t="s">
        <v>91</v>
      </c>
      <c r="AW841" s="115" t="s">
        <v>91</v>
      </c>
    </row>
    <row r="842" spans="1:49">
      <c r="A842" s="115">
        <v>6982463381</v>
      </c>
      <c r="C842" s="115" t="s">
        <v>19</v>
      </c>
      <c r="O842" s="125"/>
      <c r="P842" s="125">
        <f t="shared" si="234"/>
        <v>1</v>
      </c>
      <c r="Q842" s="130">
        <f t="shared" si="235"/>
        <v>3</v>
      </c>
      <c r="R842" s="125"/>
      <c r="S842" s="125">
        <f t="shared" si="236"/>
        <v>0</v>
      </c>
      <c r="T842" s="125">
        <f t="shared" si="237"/>
        <v>1</v>
      </c>
      <c r="U842" s="125">
        <f t="shared" si="238"/>
        <v>0</v>
      </c>
      <c r="V842" s="126">
        <f t="shared" si="239"/>
        <v>0</v>
      </c>
      <c r="W842" s="126">
        <f t="shared" si="240"/>
        <v>0</v>
      </c>
      <c r="X842" s="126">
        <f t="shared" si="241"/>
        <v>0</v>
      </c>
      <c r="Y842" s="126">
        <f t="shared" si="242"/>
        <v>0</v>
      </c>
      <c r="Z842" s="126">
        <f t="shared" si="243"/>
        <v>0</v>
      </c>
      <c r="AA842" s="126">
        <f t="shared" si="244"/>
        <v>0</v>
      </c>
      <c r="AB842" s="126">
        <f t="shared" si="245"/>
        <v>0</v>
      </c>
      <c r="AC842" s="126">
        <f t="shared" si="246"/>
        <v>0</v>
      </c>
      <c r="AD842" s="126">
        <f t="shared" si="247"/>
        <v>0</v>
      </c>
      <c r="AE842" s="126">
        <f t="shared" si="248"/>
        <v>0</v>
      </c>
      <c r="AF842" s="125"/>
      <c r="AG842" s="125"/>
      <c r="AH842" s="125">
        <f t="shared" si="249"/>
        <v>1</v>
      </c>
      <c r="AI842" s="125">
        <f t="shared" si="250"/>
        <v>1</v>
      </c>
      <c r="AJ842" s="125" t="str">
        <f t="shared" si="251"/>
        <v>Correct</v>
      </c>
      <c r="AK842" s="125"/>
      <c r="AL842" s="115" t="s">
        <v>83</v>
      </c>
      <c r="AM842" s="115">
        <v>57</v>
      </c>
      <c r="AN842" s="115" t="s">
        <v>181</v>
      </c>
      <c r="AO842" s="115" t="s">
        <v>484</v>
      </c>
      <c r="AP842" s="115" t="s">
        <v>85</v>
      </c>
      <c r="AQ842" s="115" t="s">
        <v>86</v>
      </c>
      <c r="AS842" s="115" t="s">
        <v>101</v>
      </c>
      <c r="AT842" s="115" t="s">
        <v>89</v>
      </c>
      <c r="AU842" s="115" t="s">
        <v>113</v>
      </c>
      <c r="AV842" s="115" t="s">
        <v>91</v>
      </c>
      <c r="AW842" s="115" t="s">
        <v>86</v>
      </c>
    </row>
    <row r="843" spans="1:49">
      <c r="A843" s="115">
        <v>7020564240</v>
      </c>
      <c r="O843" s="125"/>
      <c r="P843" s="125">
        <f t="shared" si="234"/>
        <v>0</v>
      </c>
      <c r="Q843" s="130" t="e">
        <f t="shared" si="235"/>
        <v>#DIV/0!</v>
      </c>
      <c r="R843" s="125"/>
      <c r="S843" s="125">
        <f t="shared" si="236"/>
        <v>0</v>
      </c>
      <c r="T843" s="125">
        <f t="shared" si="237"/>
        <v>0</v>
      </c>
      <c r="U843" s="125">
        <f t="shared" si="238"/>
        <v>0</v>
      </c>
      <c r="V843" s="126">
        <f t="shared" si="239"/>
        <v>0</v>
      </c>
      <c r="W843" s="126">
        <f t="shared" si="240"/>
        <v>0</v>
      </c>
      <c r="X843" s="126">
        <f t="shared" si="241"/>
        <v>0</v>
      </c>
      <c r="Y843" s="126">
        <f t="shared" si="242"/>
        <v>0</v>
      </c>
      <c r="Z843" s="126">
        <f t="shared" si="243"/>
        <v>0</v>
      </c>
      <c r="AA843" s="126">
        <f t="shared" si="244"/>
        <v>0</v>
      </c>
      <c r="AB843" s="126">
        <f t="shared" si="245"/>
        <v>0</v>
      </c>
      <c r="AC843" s="126">
        <f t="shared" si="246"/>
        <v>0</v>
      </c>
      <c r="AD843" s="126">
        <f t="shared" si="247"/>
        <v>0</v>
      </c>
      <c r="AE843" s="126">
        <f t="shared" si="248"/>
        <v>0</v>
      </c>
      <c r="AF843" s="125"/>
      <c r="AG843" s="125"/>
      <c r="AH843" s="125">
        <f t="shared" si="249"/>
        <v>0</v>
      </c>
      <c r="AI843" s="125">
        <f t="shared" si="250"/>
        <v>0</v>
      </c>
      <c r="AJ843" s="125" t="str">
        <f t="shared" si="251"/>
        <v>Correct</v>
      </c>
      <c r="AK843" s="125"/>
      <c r="AL843" s="115" t="s">
        <v>83</v>
      </c>
      <c r="AM843" s="115">
        <v>53</v>
      </c>
      <c r="AN843" s="115" t="s">
        <v>181</v>
      </c>
      <c r="AO843" s="115" t="s">
        <v>224</v>
      </c>
      <c r="AP843" s="115" t="s">
        <v>85</v>
      </c>
      <c r="AQ843" s="115" t="s">
        <v>86</v>
      </c>
      <c r="AR843" s="115" t="s">
        <v>87</v>
      </c>
      <c r="AS843" s="115" t="s">
        <v>88</v>
      </c>
      <c r="AT843" s="115" t="s">
        <v>89</v>
      </c>
      <c r="AU843" s="115" t="s">
        <v>90</v>
      </c>
      <c r="AV843" s="115" t="s">
        <v>91</v>
      </c>
      <c r="AW843" s="115" t="s">
        <v>91</v>
      </c>
    </row>
    <row r="844" spans="1:49">
      <c r="A844" s="115">
        <v>7011541097</v>
      </c>
      <c r="N844" s="115" t="s">
        <v>30</v>
      </c>
      <c r="O844" s="125"/>
      <c r="P844" s="125">
        <f t="shared" si="234"/>
        <v>1</v>
      </c>
      <c r="Q844" s="130">
        <f t="shared" si="235"/>
        <v>3</v>
      </c>
      <c r="R844" s="125"/>
      <c r="S844" s="125">
        <f t="shared" si="236"/>
        <v>0</v>
      </c>
      <c r="T844" s="125">
        <f t="shared" si="237"/>
        <v>0</v>
      </c>
      <c r="U844" s="125">
        <f t="shared" si="238"/>
        <v>0</v>
      </c>
      <c r="V844" s="126">
        <f t="shared" si="239"/>
        <v>0</v>
      </c>
      <c r="W844" s="126">
        <f t="shared" si="240"/>
        <v>0</v>
      </c>
      <c r="X844" s="126">
        <f t="shared" si="241"/>
        <v>0</v>
      </c>
      <c r="Y844" s="126">
        <f t="shared" si="242"/>
        <v>0</v>
      </c>
      <c r="Z844" s="126">
        <f t="shared" si="243"/>
        <v>0</v>
      </c>
      <c r="AA844" s="126">
        <f t="shared" si="244"/>
        <v>0</v>
      </c>
      <c r="AB844" s="126">
        <f t="shared" si="245"/>
        <v>0</v>
      </c>
      <c r="AC844" s="126">
        <f t="shared" si="246"/>
        <v>0</v>
      </c>
      <c r="AD844" s="126">
        <f t="shared" si="247"/>
        <v>0</v>
      </c>
      <c r="AE844" s="126">
        <f t="shared" si="248"/>
        <v>1</v>
      </c>
      <c r="AF844" s="125"/>
      <c r="AG844" s="125"/>
      <c r="AH844" s="125">
        <f t="shared" si="249"/>
        <v>1</v>
      </c>
      <c r="AI844" s="125">
        <f t="shared" si="250"/>
        <v>1</v>
      </c>
      <c r="AJ844" s="125" t="str">
        <f t="shared" si="251"/>
        <v>Correct</v>
      </c>
      <c r="AK844" s="125"/>
      <c r="AL844" s="115" t="s">
        <v>83</v>
      </c>
      <c r="AM844" s="115">
        <v>63</v>
      </c>
      <c r="AN844" s="115" t="s">
        <v>181</v>
      </c>
      <c r="AO844" s="115" t="s">
        <v>224</v>
      </c>
      <c r="AP844" s="115" t="s">
        <v>85</v>
      </c>
      <c r="AQ844" s="115" t="s">
        <v>86</v>
      </c>
      <c r="AR844" s="115" t="s">
        <v>87</v>
      </c>
      <c r="AT844" s="115" t="s">
        <v>111</v>
      </c>
      <c r="AU844" s="115" t="s">
        <v>90</v>
      </c>
      <c r="AV844" s="115" t="s">
        <v>91</v>
      </c>
      <c r="AW844" s="115" t="s">
        <v>86</v>
      </c>
    </row>
    <row r="845" spans="1:49">
      <c r="A845" s="115">
        <v>5609438234</v>
      </c>
      <c r="L845" s="115" t="s">
        <v>28</v>
      </c>
      <c r="N845" s="115" t="s">
        <v>30</v>
      </c>
      <c r="O845" s="125"/>
      <c r="P845" s="125">
        <f t="shared" si="234"/>
        <v>2</v>
      </c>
      <c r="Q845" s="130">
        <f t="shared" si="235"/>
        <v>1.5</v>
      </c>
      <c r="R845" s="125"/>
      <c r="S845" s="125">
        <f t="shared" si="236"/>
        <v>0</v>
      </c>
      <c r="T845" s="125">
        <f t="shared" si="237"/>
        <v>0</v>
      </c>
      <c r="U845" s="125">
        <f t="shared" si="238"/>
        <v>0</v>
      </c>
      <c r="V845" s="126">
        <f t="shared" si="239"/>
        <v>0</v>
      </c>
      <c r="W845" s="126">
        <f t="shared" si="240"/>
        <v>0</v>
      </c>
      <c r="X845" s="126">
        <f t="shared" si="241"/>
        <v>0</v>
      </c>
      <c r="Y845" s="126">
        <f t="shared" si="242"/>
        <v>0</v>
      </c>
      <c r="Z845" s="126">
        <f t="shared" si="243"/>
        <v>0</v>
      </c>
      <c r="AA845" s="126">
        <f t="shared" si="244"/>
        <v>0</v>
      </c>
      <c r="AB845" s="126">
        <f t="shared" si="245"/>
        <v>0</v>
      </c>
      <c r="AC845" s="126">
        <f t="shared" si="246"/>
        <v>1</v>
      </c>
      <c r="AD845" s="126">
        <f t="shared" si="247"/>
        <v>0</v>
      </c>
      <c r="AE845" s="126">
        <f t="shared" si="248"/>
        <v>1</v>
      </c>
      <c r="AF845" s="125"/>
      <c r="AG845" s="125"/>
      <c r="AH845" s="125">
        <f t="shared" si="249"/>
        <v>2</v>
      </c>
      <c r="AI845" s="125">
        <f t="shared" si="250"/>
        <v>2</v>
      </c>
      <c r="AJ845" s="125" t="str">
        <f t="shared" si="251"/>
        <v>Correct</v>
      </c>
      <c r="AK845" s="125"/>
      <c r="AL845" s="115" t="s">
        <v>83</v>
      </c>
      <c r="AM845" s="115">
        <v>58</v>
      </c>
      <c r="AN845" s="115" t="s">
        <v>181</v>
      </c>
      <c r="AO845" s="115" t="s">
        <v>208</v>
      </c>
      <c r="AP845" s="115" t="s">
        <v>85</v>
      </c>
      <c r="AQ845" s="115" t="s">
        <v>86</v>
      </c>
      <c r="AR845" s="115" t="s">
        <v>87</v>
      </c>
      <c r="AS845" s="115" t="s">
        <v>88</v>
      </c>
      <c r="AT845" s="115" t="s">
        <v>89</v>
      </c>
      <c r="AU845" s="115" t="s">
        <v>90</v>
      </c>
      <c r="AV845" s="115" t="s">
        <v>91</v>
      </c>
      <c r="AW845" s="115" t="s">
        <v>91</v>
      </c>
    </row>
    <row r="846" spans="1:49">
      <c r="A846" s="115">
        <v>7020566181</v>
      </c>
      <c r="H846" s="115" t="s">
        <v>24</v>
      </c>
      <c r="N846" s="115" t="s">
        <v>30</v>
      </c>
      <c r="O846" s="125"/>
      <c r="P846" s="125">
        <f t="shared" si="234"/>
        <v>2</v>
      </c>
      <c r="Q846" s="130">
        <f t="shared" si="235"/>
        <v>1.5</v>
      </c>
      <c r="R846" s="125"/>
      <c r="S846" s="125">
        <f t="shared" si="236"/>
        <v>0</v>
      </c>
      <c r="T846" s="125">
        <f t="shared" si="237"/>
        <v>0</v>
      </c>
      <c r="U846" s="125">
        <f t="shared" si="238"/>
        <v>0</v>
      </c>
      <c r="V846" s="126">
        <f t="shared" si="239"/>
        <v>0</v>
      </c>
      <c r="W846" s="126">
        <f t="shared" si="240"/>
        <v>0</v>
      </c>
      <c r="X846" s="126">
        <f t="shared" si="241"/>
        <v>0</v>
      </c>
      <c r="Y846" s="126">
        <f t="shared" si="242"/>
        <v>1</v>
      </c>
      <c r="Z846" s="126">
        <f t="shared" si="243"/>
        <v>0</v>
      </c>
      <c r="AA846" s="126">
        <f t="shared" si="244"/>
        <v>0</v>
      </c>
      <c r="AB846" s="126">
        <f t="shared" si="245"/>
        <v>0</v>
      </c>
      <c r="AC846" s="126">
        <f t="shared" si="246"/>
        <v>0</v>
      </c>
      <c r="AD846" s="126">
        <f t="shared" si="247"/>
        <v>0</v>
      </c>
      <c r="AE846" s="126">
        <f t="shared" si="248"/>
        <v>1</v>
      </c>
      <c r="AF846" s="125"/>
      <c r="AG846" s="125"/>
      <c r="AH846" s="125">
        <f t="shared" si="249"/>
        <v>2</v>
      </c>
      <c r="AI846" s="125">
        <f t="shared" si="250"/>
        <v>2</v>
      </c>
      <c r="AJ846" s="125" t="str">
        <f t="shared" si="251"/>
        <v>Correct</v>
      </c>
      <c r="AK846" s="125"/>
      <c r="AL846" s="115" t="s">
        <v>83</v>
      </c>
      <c r="AM846" s="115">
        <v>29</v>
      </c>
      <c r="AN846" s="115" t="s">
        <v>84</v>
      </c>
      <c r="AO846" s="115" t="s">
        <v>146</v>
      </c>
      <c r="AP846" s="115" t="s">
        <v>107</v>
      </c>
      <c r="AQ846" s="115" t="s">
        <v>91</v>
      </c>
      <c r="AR846" s="115" t="s">
        <v>137</v>
      </c>
      <c r="AS846" s="115" t="s">
        <v>104</v>
      </c>
      <c r="AT846" s="115" t="s">
        <v>94</v>
      </c>
      <c r="AU846" s="115" t="s">
        <v>103</v>
      </c>
      <c r="AV846" s="115" t="s">
        <v>91</v>
      </c>
      <c r="AW846" s="115" t="s">
        <v>91</v>
      </c>
    </row>
    <row r="847" spans="1:49">
      <c r="A847" s="115">
        <v>6985159768</v>
      </c>
      <c r="N847" s="115" t="s">
        <v>30</v>
      </c>
      <c r="O847" s="125"/>
      <c r="P847" s="125">
        <f t="shared" si="234"/>
        <v>1</v>
      </c>
      <c r="Q847" s="130">
        <f t="shared" si="235"/>
        <v>3</v>
      </c>
      <c r="R847" s="125"/>
      <c r="S847" s="125">
        <f t="shared" si="236"/>
        <v>0</v>
      </c>
      <c r="T847" s="125">
        <f t="shared" si="237"/>
        <v>0</v>
      </c>
      <c r="U847" s="125">
        <f t="shared" si="238"/>
        <v>0</v>
      </c>
      <c r="V847" s="126">
        <f t="shared" si="239"/>
        <v>0</v>
      </c>
      <c r="W847" s="126">
        <f t="shared" si="240"/>
        <v>0</v>
      </c>
      <c r="X847" s="126">
        <f t="shared" si="241"/>
        <v>0</v>
      </c>
      <c r="Y847" s="126">
        <f t="shared" si="242"/>
        <v>0</v>
      </c>
      <c r="Z847" s="126">
        <f t="shared" si="243"/>
        <v>0</v>
      </c>
      <c r="AA847" s="126">
        <f t="shared" si="244"/>
        <v>0</v>
      </c>
      <c r="AB847" s="126">
        <f t="shared" si="245"/>
        <v>0</v>
      </c>
      <c r="AC847" s="126">
        <f t="shared" si="246"/>
        <v>0</v>
      </c>
      <c r="AD847" s="126">
        <f t="shared" si="247"/>
        <v>0</v>
      </c>
      <c r="AE847" s="126">
        <f t="shared" si="248"/>
        <v>1</v>
      </c>
      <c r="AF847" s="125"/>
      <c r="AG847" s="125"/>
      <c r="AH847" s="125">
        <f t="shared" si="249"/>
        <v>1</v>
      </c>
      <c r="AI847" s="125">
        <f t="shared" si="250"/>
        <v>1</v>
      </c>
      <c r="AJ847" s="125" t="str">
        <f t="shared" si="251"/>
        <v>Correct</v>
      </c>
      <c r="AK847" s="125"/>
      <c r="AL847" s="115" t="s">
        <v>99</v>
      </c>
      <c r="AM847" s="115">
        <v>42</v>
      </c>
      <c r="AN847" s="115" t="s">
        <v>181</v>
      </c>
      <c r="AO847" s="115" t="s">
        <v>232</v>
      </c>
      <c r="AP847" s="115" t="s">
        <v>85</v>
      </c>
      <c r="AQ847" s="115" t="s">
        <v>86</v>
      </c>
      <c r="AR847" s="115" t="s">
        <v>87</v>
      </c>
      <c r="AS847" s="115" t="s">
        <v>88</v>
      </c>
      <c r="AT847" s="115" t="s">
        <v>94</v>
      </c>
      <c r="AU847" s="115" t="s">
        <v>90</v>
      </c>
      <c r="AV847" s="115" t="s">
        <v>91</v>
      </c>
      <c r="AW847" s="115" t="s">
        <v>91</v>
      </c>
    </row>
    <row r="848" spans="1:49">
      <c r="A848" s="115">
        <v>7007933170</v>
      </c>
      <c r="O848" s="125"/>
      <c r="P848" s="125">
        <f t="shared" si="234"/>
        <v>0</v>
      </c>
      <c r="Q848" s="130" t="e">
        <f t="shared" si="235"/>
        <v>#DIV/0!</v>
      </c>
      <c r="R848" s="125"/>
      <c r="S848" s="125">
        <f t="shared" si="236"/>
        <v>0</v>
      </c>
      <c r="T848" s="125">
        <f t="shared" si="237"/>
        <v>0</v>
      </c>
      <c r="U848" s="125">
        <f t="shared" si="238"/>
        <v>0</v>
      </c>
      <c r="V848" s="126">
        <f t="shared" si="239"/>
        <v>0</v>
      </c>
      <c r="W848" s="126">
        <f t="shared" si="240"/>
        <v>0</v>
      </c>
      <c r="X848" s="126">
        <f t="shared" si="241"/>
        <v>0</v>
      </c>
      <c r="Y848" s="126">
        <f t="shared" si="242"/>
        <v>0</v>
      </c>
      <c r="Z848" s="126">
        <f t="shared" si="243"/>
        <v>0</v>
      </c>
      <c r="AA848" s="126">
        <f t="shared" si="244"/>
        <v>0</v>
      </c>
      <c r="AB848" s="126">
        <f t="shared" si="245"/>
        <v>0</v>
      </c>
      <c r="AC848" s="126">
        <f t="shared" si="246"/>
        <v>0</v>
      </c>
      <c r="AD848" s="126">
        <f t="shared" si="247"/>
        <v>0</v>
      </c>
      <c r="AE848" s="126">
        <f t="shared" si="248"/>
        <v>0</v>
      </c>
      <c r="AF848" s="125"/>
      <c r="AG848" s="125"/>
      <c r="AH848" s="125">
        <f t="shared" si="249"/>
        <v>0</v>
      </c>
      <c r="AI848" s="125">
        <f t="shared" si="250"/>
        <v>0</v>
      </c>
      <c r="AJ848" s="125" t="str">
        <f t="shared" si="251"/>
        <v>Correct</v>
      </c>
      <c r="AK848" s="125"/>
      <c r="AL848" s="115" t="s">
        <v>83</v>
      </c>
      <c r="AM848" s="115">
        <v>61</v>
      </c>
      <c r="AN848" s="115" t="s">
        <v>84</v>
      </c>
      <c r="AO848" s="115" t="s">
        <v>124</v>
      </c>
      <c r="AP848" s="115" t="s">
        <v>85</v>
      </c>
      <c r="AQ848" s="115" t="s">
        <v>86</v>
      </c>
      <c r="AR848" s="115" t="s">
        <v>87</v>
      </c>
      <c r="AS848" s="115" t="s">
        <v>93</v>
      </c>
      <c r="AT848" s="115" t="s">
        <v>102</v>
      </c>
      <c r="AU848" s="115" t="s">
        <v>90</v>
      </c>
      <c r="AV848" s="115" t="s">
        <v>91</v>
      </c>
      <c r="AW848" s="115" t="s">
        <v>86</v>
      </c>
    </row>
    <row r="849" spans="1:49">
      <c r="A849" s="115">
        <v>7020347329</v>
      </c>
      <c r="L849" s="115" t="s">
        <v>28</v>
      </c>
      <c r="O849" s="125"/>
      <c r="P849" s="125">
        <f t="shared" si="234"/>
        <v>1</v>
      </c>
      <c r="Q849" s="130">
        <f t="shared" si="235"/>
        <v>3</v>
      </c>
      <c r="R849" s="125"/>
      <c r="S849" s="125">
        <f t="shared" si="236"/>
        <v>0</v>
      </c>
      <c r="T849" s="125">
        <f t="shared" si="237"/>
        <v>0</v>
      </c>
      <c r="U849" s="125">
        <f t="shared" si="238"/>
        <v>0</v>
      </c>
      <c r="V849" s="126">
        <f t="shared" si="239"/>
        <v>0</v>
      </c>
      <c r="W849" s="126">
        <f t="shared" si="240"/>
        <v>0</v>
      </c>
      <c r="X849" s="126">
        <f t="shared" si="241"/>
        <v>0</v>
      </c>
      <c r="Y849" s="126">
        <f t="shared" si="242"/>
        <v>0</v>
      </c>
      <c r="Z849" s="126">
        <f t="shared" si="243"/>
        <v>0</v>
      </c>
      <c r="AA849" s="126">
        <f t="shared" si="244"/>
        <v>0</v>
      </c>
      <c r="AB849" s="126">
        <f t="shared" si="245"/>
        <v>0</v>
      </c>
      <c r="AC849" s="126">
        <f t="shared" si="246"/>
        <v>1</v>
      </c>
      <c r="AD849" s="126">
        <f t="shared" si="247"/>
        <v>0</v>
      </c>
      <c r="AE849" s="126">
        <f t="shared" si="248"/>
        <v>0</v>
      </c>
      <c r="AF849" s="125"/>
      <c r="AG849" s="125"/>
      <c r="AH849" s="125">
        <f t="shared" si="249"/>
        <v>1</v>
      </c>
      <c r="AI849" s="125">
        <f t="shared" si="250"/>
        <v>1</v>
      </c>
      <c r="AJ849" s="125" t="str">
        <f t="shared" si="251"/>
        <v>Correct</v>
      </c>
      <c r="AK849" s="125"/>
      <c r="AL849" s="115" t="s">
        <v>99</v>
      </c>
      <c r="AM849" s="115">
        <v>24</v>
      </c>
      <c r="AN849" s="115" t="s">
        <v>181</v>
      </c>
      <c r="AO849" s="115" t="s">
        <v>440</v>
      </c>
      <c r="AP849" s="115" t="s">
        <v>85</v>
      </c>
      <c r="AQ849" s="115" t="s">
        <v>86</v>
      </c>
      <c r="AR849" s="115" t="s">
        <v>87</v>
      </c>
      <c r="AS849" s="115" t="s">
        <v>104</v>
      </c>
      <c r="AT849" s="115" t="s">
        <v>94</v>
      </c>
      <c r="AU849" s="115" t="s">
        <v>90</v>
      </c>
      <c r="AV849" s="115" t="s">
        <v>91</v>
      </c>
      <c r="AW849" s="115" t="s">
        <v>91</v>
      </c>
    </row>
    <row r="850" spans="1:49">
      <c r="A850" s="115">
        <v>7020343979</v>
      </c>
      <c r="L850" s="115" t="s">
        <v>28</v>
      </c>
      <c r="O850" s="125"/>
      <c r="P850" s="125">
        <f t="shared" si="234"/>
        <v>1</v>
      </c>
      <c r="Q850" s="130">
        <f t="shared" si="235"/>
        <v>3</v>
      </c>
      <c r="R850" s="125"/>
      <c r="S850" s="125">
        <f t="shared" si="236"/>
        <v>0</v>
      </c>
      <c r="T850" s="125">
        <f t="shared" si="237"/>
        <v>0</v>
      </c>
      <c r="U850" s="125">
        <f t="shared" si="238"/>
        <v>0</v>
      </c>
      <c r="V850" s="126">
        <f t="shared" si="239"/>
        <v>0</v>
      </c>
      <c r="W850" s="126">
        <f t="shared" si="240"/>
        <v>0</v>
      </c>
      <c r="X850" s="126">
        <f t="shared" si="241"/>
        <v>0</v>
      </c>
      <c r="Y850" s="126">
        <f t="shared" si="242"/>
        <v>0</v>
      </c>
      <c r="Z850" s="126">
        <f t="shared" si="243"/>
        <v>0</v>
      </c>
      <c r="AA850" s="126">
        <f t="shared" si="244"/>
        <v>0</v>
      </c>
      <c r="AB850" s="126">
        <f t="shared" si="245"/>
        <v>0</v>
      </c>
      <c r="AC850" s="126">
        <f t="shared" si="246"/>
        <v>1</v>
      </c>
      <c r="AD850" s="126">
        <f t="shared" si="247"/>
        <v>0</v>
      </c>
      <c r="AE850" s="126">
        <f t="shared" si="248"/>
        <v>0</v>
      </c>
      <c r="AF850" s="125"/>
      <c r="AG850" s="125"/>
      <c r="AH850" s="125">
        <f t="shared" si="249"/>
        <v>1</v>
      </c>
      <c r="AI850" s="125">
        <f t="shared" si="250"/>
        <v>1</v>
      </c>
      <c r="AJ850" s="125" t="str">
        <f t="shared" si="251"/>
        <v>Correct</v>
      </c>
      <c r="AK850" s="125"/>
      <c r="AL850" s="115" t="s">
        <v>99</v>
      </c>
      <c r="AM850" s="115">
        <v>28</v>
      </c>
      <c r="AN850" s="115" t="s">
        <v>181</v>
      </c>
      <c r="AO850" s="115" t="s">
        <v>207</v>
      </c>
      <c r="AP850" s="115" t="s">
        <v>85</v>
      </c>
      <c r="AQ850" s="115" t="s">
        <v>86</v>
      </c>
      <c r="AR850" s="115" t="s">
        <v>87</v>
      </c>
      <c r="AS850" s="115" t="s">
        <v>93</v>
      </c>
      <c r="AT850" s="115" t="s">
        <v>112</v>
      </c>
      <c r="AU850" s="115" t="s">
        <v>95</v>
      </c>
      <c r="AV850" s="115" t="s">
        <v>91</v>
      </c>
      <c r="AW850" s="115" t="s">
        <v>91</v>
      </c>
    </row>
    <row r="851" spans="1:49">
      <c r="A851" s="115">
        <v>6985415517</v>
      </c>
      <c r="O851" s="125"/>
      <c r="P851" s="125">
        <f t="shared" si="234"/>
        <v>0</v>
      </c>
      <c r="Q851" s="130" t="e">
        <f t="shared" si="235"/>
        <v>#DIV/0!</v>
      </c>
      <c r="R851" s="125"/>
      <c r="S851" s="125">
        <f t="shared" si="236"/>
        <v>0</v>
      </c>
      <c r="T851" s="125">
        <f t="shared" si="237"/>
        <v>0</v>
      </c>
      <c r="U851" s="125">
        <f t="shared" si="238"/>
        <v>0</v>
      </c>
      <c r="V851" s="126">
        <f t="shared" si="239"/>
        <v>0</v>
      </c>
      <c r="W851" s="126">
        <f t="shared" si="240"/>
        <v>0</v>
      </c>
      <c r="X851" s="126">
        <f t="shared" si="241"/>
        <v>0</v>
      </c>
      <c r="Y851" s="126">
        <f t="shared" si="242"/>
        <v>0</v>
      </c>
      <c r="Z851" s="126">
        <f t="shared" si="243"/>
        <v>0</v>
      </c>
      <c r="AA851" s="126">
        <f t="shared" si="244"/>
        <v>0</v>
      </c>
      <c r="AB851" s="126">
        <f t="shared" si="245"/>
        <v>0</v>
      </c>
      <c r="AC851" s="126">
        <f t="shared" si="246"/>
        <v>0</v>
      </c>
      <c r="AD851" s="126">
        <f t="shared" si="247"/>
        <v>0</v>
      </c>
      <c r="AE851" s="126">
        <f t="shared" si="248"/>
        <v>0</v>
      </c>
      <c r="AF851" s="125"/>
      <c r="AG851" s="125"/>
      <c r="AH851" s="125">
        <f t="shared" si="249"/>
        <v>0</v>
      </c>
      <c r="AI851" s="125">
        <f t="shared" si="250"/>
        <v>0</v>
      </c>
      <c r="AJ851" s="125" t="str">
        <f t="shared" si="251"/>
        <v>Correct</v>
      </c>
      <c r="AK851" s="125"/>
      <c r="AL851" s="115" t="s">
        <v>83</v>
      </c>
      <c r="AM851" s="115">
        <v>52</v>
      </c>
      <c r="AN851" s="115" t="s">
        <v>181</v>
      </c>
      <c r="AO851" s="115" t="s">
        <v>205</v>
      </c>
      <c r="AP851" s="115" t="s">
        <v>85</v>
      </c>
      <c r="AQ851" s="115" t="s">
        <v>86</v>
      </c>
      <c r="AR851" s="115" t="s">
        <v>87</v>
      </c>
      <c r="AS851" s="115" t="s">
        <v>96</v>
      </c>
      <c r="AT851" s="115" t="s">
        <v>111</v>
      </c>
      <c r="AU851" s="115" t="s">
        <v>113</v>
      </c>
      <c r="AV851" s="115" t="s">
        <v>91</v>
      </c>
    </row>
    <row r="852" spans="1:49">
      <c r="A852" s="115">
        <v>6985155719</v>
      </c>
      <c r="O852" s="125"/>
      <c r="P852" s="125">
        <f t="shared" si="234"/>
        <v>0</v>
      </c>
      <c r="Q852" s="130" t="e">
        <f t="shared" si="235"/>
        <v>#DIV/0!</v>
      </c>
      <c r="R852" s="125"/>
      <c r="S852" s="125">
        <f t="shared" si="236"/>
        <v>0</v>
      </c>
      <c r="T852" s="125">
        <f t="shared" si="237"/>
        <v>0</v>
      </c>
      <c r="U852" s="125">
        <f t="shared" si="238"/>
        <v>0</v>
      </c>
      <c r="V852" s="126">
        <f t="shared" si="239"/>
        <v>0</v>
      </c>
      <c r="W852" s="126">
        <f t="shared" si="240"/>
        <v>0</v>
      </c>
      <c r="X852" s="126">
        <f t="shared" si="241"/>
        <v>0</v>
      </c>
      <c r="Y852" s="126">
        <f t="shared" si="242"/>
        <v>0</v>
      </c>
      <c r="Z852" s="126">
        <f t="shared" si="243"/>
        <v>0</v>
      </c>
      <c r="AA852" s="126">
        <f t="shared" si="244"/>
        <v>0</v>
      </c>
      <c r="AB852" s="126">
        <f t="shared" si="245"/>
        <v>0</v>
      </c>
      <c r="AC852" s="126">
        <f t="shared" si="246"/>
        <v>0</v>
      </c>
      <c r="AD852" s="126">
        <f t="shared" si="247"/>
        <v>0</v>
      </c>
      <c r="AE852" s="126">
        <f t="shared" si="248"/>
        <v>0</v>
      </c>
      <c r="AF852" s="125"/>
      <c r="AG852" s="125"/>
      <c r="AH852" s="125">
        <f t="shared" si="249"/>
        <v>0</v>
      </c>
      <c r="AI852" s="125">
        <f t="shared" si="250"/>
        <v>0</v>
      </c>
      <c r="AJ852" s="125" t="str">
        <f t="shared" si="251"/>
        <v>Correct</v>
      </c>
      <c r="AK852" s="125"/>
      <c r="AL852" s="115" t="s">
        <v>83</v>
      </c>
      <c r="AM852" s="115">
        <v>60</v>
      </c>
      <c r="AN852" s="115" t="s">
        <v>181</v>
      </c>
      <c r="AO852" s="115" t="s">
        <v>190</v>
      </c>
      <c r="AP852" s="115" t="s">
        <v>85</v>
      </c>
      <c r="AQ852" s="115" t="s">
        <v>86</v>
      </c>
      <c r="AR852" s="115" t="s">
        <v>87</v>
      </c>
      <c r="AS852" s="115" t="s">
        <v>104</v>
      </c>
      <c r="AT852" s="115" t="s">
        <v>120</v>
      </c>
      <c r="AU852" s="115" t="s">
        <v>90</v>
      </c>
      <c r="AV852" s="115" t="s">
        <v>91</v>
      </c>
      <c r="AW852" s="115" t="s">
        <v>91</v>
      </c>
    </row>
    <row r="853" spans="1:49">
      <c r="A853" s="115">
        <v>6985149384</v>
      </c>
      <c r="O853" s="125"/>
      <c r="P853" s="125">
        <f t="shared" si="234"/>
        <v>0</v>
      </c>
      <c r="Q853" s="130" t="e">
        <f t="shared" si="235"/>
        <v>#DIV/0!</v>
      </c>
      <c r="R853" s="125"/>
      <c r="S853" s="125">
        <f t="shared" si="236"/>
        <v>0</v>
      </c>
      <c r="T853" s="125">
        <f t="shared" si="237"/>
        <v>0</v>
      </c>
      <c r="U853" s="125">
        <f t="shared" si="238"/>
        <v>0</v>
      </c>
      <c r="V853" s="126">
        <f t="shared" si="239"/>
        <v>0</v>
      </c>
      <c r="W853" s="126">
        <f t="shared" si="240"/>
        <v>0</v>
      </c>
      <c r="X853" s="126">
        <f t="shared" si="241"/>
        <v>0</v>
      </c>
      <c r="Y853" s="126">
        <f t="shared" si="242"/>
        <v>0</v>
      </c>
      <c r="Z853" s="126">
        <f t="shared" si="243"/>
        <v>0</v>
      </c>
      <c r="AA853" s="126">
        <f t="shared" si="244"/>
        <v>0</v>
      </c>
      <c r="AB853" s="126">
        <f t="shared" si="245"/>
        <v>0</v>
      </c>
      <c r="AC853" s="126">
        <f t="shared" si="246"/>
        <v>0</v>
      </c>
      <c r="AD853" s="126">
        <f t="shared" si="247"/>
        <v>0</v>
      </c>
      <c r="AE853" s="126">
        <f t="shared" si="248"/>
        <v>0</v>
      </c>
      <c r="AF853" s="125"/>
      <c r="AG853" s="125"/>
      <c r="AH853" s="125">
        <f t="shared" si="249"/>
        <v>0</v>
      </c>
      <c r="AI853" s="125">
        <f t="shared" si="250"/>
        <v>0</v>
      </c>
      <c r="AJ853" s="125" t="str">
        <f t="shared" si="251"/>
        <v>Correct</v>
      </c>
      <c r="AK853" s="125"/>
      <c r="AL853" s="115" t="s">
        <v>83</v>
      </c>
      <c r="AM853" s="115">
        <v>65</v>
      </c>
      <c r="AN853" s="115" t="s">
        <v>181</v>
      </c>
      <c r="AO853" s="115" t="s">
        <v>231</v>
      </c>
      <c r="AP853" s="115" t="s">
        <v>110</v>
      </c>
      <c r="AR853" s="115" t="s">
        <v>87</v>
      </c>
      <c r="AT853" s="115" t="s">
        <v>102</v>
      </c>
      <c r="AU853" s="115" t="s">
        <v>106</v>
      </c>
      <c r="AV853" s="115" t="s">
        <v>91</v>
      </c>
    </row>
    <row r="854" spans="1:49">
      <c r="A854" s="115">
        <v>7020355314</v>
      </c>
      <c r="L854" s="115" t="s">
        <v>28</v>
      </c>
      <c r="O854" s="125"/>
      <c r="P854" s="125">
        <f t="shared" si="234"/>
        <v>1</v>
      </c>
      <c r="Q854" s="130">
        <f t="shared" si="235"/>
        <v>3</v>
      </c>
      <c r="R854" s="125"/>
      <c r="S854" s="125">
        <f t="shared" si="236"/>
        <v>0</v>
      </c>
      <c r="T854" s="125">
        <f t="shared" si="237"/>
        <v>0</v>
      </c>
      <c r="U854" s="125">
        <f t="shared" si="238"/>
        <v>0</v>
      </c>
      <c r="V854" s="126">
        <f t="shared" si="239"/>
        <v>0</v>
      </c>
      <c r="W854" s="126">
        <f t="shared" si="240"/>
        <v>0</v>
      </c>
      <c r="X854" s="126">
        <f t="shared" si="241"/>
        <v>0</v>
      </c>
      <c r="Y854" s="126">
        <f t="shared" si="242"/>
        <v>0</v>
      </c>
      <c r="Z854" s="126">
        <f t="shared" si="243"/>
        <v>0</v>
      </c>
      <c r="AA854" s="126">
        <f t="shared" si="244"/>
        <v>0</v>
      </c>
      <c r="AB854" s="126">
        <f t="shared" si="245"/>
        <v>0</v>
      </c>
      <c r="AC854" s="126">
        <f t="shared" si="246"/>
        <v>1</v>
      </c>
      <c r="AD854" s="126">
        <f t="shared" si="247"/>
        <v>0</v>
      </c>
      <c r="AE854" s="126">
        <f t="shared" si="248"/>
        <v>0</v>
      </c>
      <c r="AF854" s="125"/>
      <c r="AG854" s="125"/>
      <c r="AH854" s="125">
        <f t="shared" si="249"/>
        <v>1</v>
      </c>
      <c r="AI854" s="125">
        <f t="shared" si="250"/>
        <v>1</v>
      </c>
      <c r="AJ854" s="125" t="str">
        <f t="shared" si="251"/>
        <v>Correct</v>
      </c>
      <c r="AK854" s="125"/>
      <c r="AL854" s="115" t="s">
        <v>99</v>
      </c>
      <c r="AM854" s="115">
        <v>53</v>
      </c>
      <c r="AN854" s="115" t="s">
        <v>181</v>
      </c>
      <c r="AO854" s="115" t="s">
        <v>193</v>
      </c>
      <c r="AP854" s="115" t="s">
        <v>85</v>
      </c>
      <c r="AQ854" s="115" t="s">
        <v>86</v>
      </c>
      <c r="AR854" s="115" t="s">
        <v>87</v>
      </c>
      <c r="AS854" s="115" t="s">
        <v>101</v>
      </c>
      <c r="AT854" s="115" t="s">
        <v>111</v>
      </c>
      <c r="AU854" s="115" t="s">
        <v>90</v>
      </c>
      <c r="AV854" s="115" t="s">
        <v>91</v>
      </c>
      <c r="AW854" s="115" t="s">
        <v>91</v>
      </c>
    </row>
    <row r="855" spans="1:49">
      <c r="A855" s="115">
        <v>6985150619</v>
      </c>
      <c r="N855" s="115" t="s">
        <v>30</v>
      </c>
      <c r="O855" s="125"/>
      <c r="P855" s="125">
        <f t="shared" si="234"/>
        <v>1</v>
      </c>
      <c r="Q855" s="130">
        <f t="shared" si="235"/>
        <v>3</v>
      </c>
      <c r="R855" s="125"/>
      <c r="S855" s="125">
        <f t="shared" si="236"/>
        <v>0</v>
      </c>
      <c r="T855" s="125">
        <f t="shared" si="237"/>
        <v>0</v>
      </c>
      <c r="U855" s="125">
        <f t="shared" si="238"/>
        <v>0</v>
      </c>
      <c r="V855" s="126">
        <f t="shared" si="239"/>
        <v>0</v>
      </c>
      <c r="W855" s="126">
        <f t="shared" si="240"/>
        <v>0</v>
      </c>
      <c r="X855" s="126">
        <f t="shared" si="241"/>
        <v>0</v>
      </c>
      <c r="Y855" s="126">
        <f t="shared" si="242"/>
        <v>0</v>
      </c>
      <c r="Z855" s="126">
        <f t="shared" si="243"/>
        <v>0</v>
      </c>
      <c r="AA855" s="126">
        <f t="shared" si="244"/>
        <v>0</v>
      </c>
      <c r="AB855" s="126">
        <f t="shared" si="245"/>
        <v>0</v>
      </c>
      <c r="AC855" s="126">
        <f t="shared" si="246"/>
        <v>0</v>
      </c>
      <c r="AD855" s="126">
        <f t="shared" si="247"/>
        <v>0</v>
      </c>
      <c r="AE855" s="126">
        <f t="shared" si="248"/>
        <v>1</v>
      </c>
      <c r="AF855" s="125"/>
      <c r="AG855" s="125"/>
      <c r="AH855" s="125">
        <f t="shared" si="249"/>
        <v>1</v>
      </c>
      <c r="AI855" s="125">
        <f t="shared" si="250"/>
        <v>1</v>
      </c>
      <c r="AJ855" s="125" t="str">
        <f t="shared" si="251"/>
        <v>Correct</v>
      </c>
      <c r="AK855" s="125"/>
      <c r="AL855" s="115" t="s">
        <v>83</v>
      </c>
      <c r="AM855" s="115">
        <v>77</v>
      </c>
      <c r="AN855" s="115" t="s">
        <v>181</v>
      </c>
      <c r="AP855" s="115" t="s">
        <v>85</v>
      </c>
      <c r="AQ855" s="115" t="s">
        <v>86</v>
      </c>
      <c r="AR855" s="115" t="s">
        <v>87</v>
      </c>
      <c r="AT855" s="115" t="s">
        <v>102</v>
      </c>
      <c r="AU855" s="115" t="s">
        <v>106</v>
      </c>
      <c r="AV855" s="115" t="s">
        <v>91</v>
      </c>
      <c r="AW855" s="115" t="s">
        <v>86</v>
      </c>
    </row>
    <row r="856" spans="1:49">
      <c r="A856" s="115">
        <v>6982472534</v>
      </c>
      <c r="O856" s="125"/>
      <c r="P856" s="125">
        <f t="shared" si="234"/>
        <v>0</v>
      </c>
      <c r="Q856" s="130" t="e">
        <f t="shared" si="235"/>
        <v>#DIV/0!</v>
      </c>
      <c r="R856" s="125"/>
      <c r="S856" s="125">
        <f t="shared" si="236"/>
        <v>0</v>
      </c>
      <c r="T856" s="125">
        <f t="shared" si="237"/>
        <v>0</v>
      </c>
      <c r="U856" s="125">
        <f t="shared" si="238"/>
        <v>0</v>
      </c>
      <c r="V856" s="126">
        <f t="shared" si="239"/>
        <v>0</v>
      </c>
      <c r="W856" s="126">
        <f t="shared" si="240"/>
        <v>0</v>
      </c>
      <c r="X856" s="126">
        <f t="shared" si="241"/>
        <v>0</v>
      </c>
      <c r="Y856" s="126">
        <f t="shared" si="242"/>
        <v>0</v>
      </c>
      <c r="Z856" s="126">
        <f t="shared" si="243"/>
        <v>0</v>
      </c>
      <c r="AA856" s="126">
        <f t="shared" si="244"/>
        <v>0</v>
      </c>
      <c r="AB856" s="126">
        <f t="shared" si="245"/>
        <v>0</v>
      </c>
      <c r="AC856" s="126">
        <f t="shared" si="246"/>
        <v>0</v>
      </c>
      <c r="AD856" s="126">
        <f t="shared" si="247"/>
        <v>0</v>
      </c>
      <c r="AE856" s="126">
        <f t="shared" si="248"/>
        <v>0</v>
      </c>
      <c r="AF856" s="125"/>
      <c r="AG856" s="125"/>
      <c r="AH856" s="125">
        <f t="shared" si="249"/>
        <v>0</v>
      </c>
      <c r="AI856" s="125">
        <f t="shared" si="250"/>
        <v>0</v>
      </c>
      <c r="AJ856" s="125" t="str">
        <f t="shared" si="251"/>
        <v>Correct</v>
      </c>
      <c r="AK856" s="125"/>
      <c r="AL856" s="115" t="s">
        <v>99</v>
      </c>
      <c r="AM856" s="115">
        <v>51</v>
      </c>
      <c r="AN856" s="115" t="s">
        <v>181</v>
      </c>
      <c r="AO856" s="115" t="s">
        <v>239</v>
      </c>
      <c r="AP856" s="115" t="s">
        <v>85</v>
      </c>
      <c r="AQ856" s="115" t="s">
        <v>86</v>
      </c>
      <c r="AT856" s="115" t="s">
        <v>94</v>
      </c>
      <c r="AU856" s="115" t="s">
        <v>90</v>
      </c>
      <c r="AV856" s="115" t="s">
        <v>91</v>
      </c>
      <c r="AW856" s="115" t="s">
        <v>91</v>
      </c>
    </row>
    <row r="857" spans="1:49">
      <c r="A857" s="115">
        <v>7020352090</v>
      </c>
      <c r="O857" s="125"/>
      <c r="P857" s="125">
        <f t="shared" si="234"/>
        <v>0</v>
      </c>
      <c r="Q857" s="130" t="e">
        <f t="shared" si="235"/>
        <v>#DIV/0!</v>
      </c>
      <c r="R857" s="125"/>
      <c r="S857" s="125">
        <f t="shared" si="236"/>
        <v>0</v>
      </c>
      <c r="T857" s="125">
        <f t="shared" si="237"/>
        <v>0</v>
      </c>
      <c r="U857" s="125">
        <f t="shared" si="238"/>
        <v>0</v>
      </c>
      <c r="V857" s="126">
        <f t="shared" si="239"/>
        <v>0</v>
      </c>
      <c r="W857" s="126">
        <f t="shared" si="240"/>
        <v>0</v>
      </c>
      <c r="X857" s="126">
        <f t="shared" si="241"/>
        <v>0</v>
      </c>
      <c r="Y857" s="126">
        <f t="shared" si="242"/>
        <v>0</v>
      </c>
      <c r="Z857" s="126">
        <f t="shared" si="243"/>
        <v>0</v>
      </c>
      <c r="AA857" s="126">
        <f t="shared" si="244"/>
        <v>0</v>
      </c>
      <c r="AB857" s="126">
        <f t="shared" si="245"/>
        <v>0</v>
      </c>
      <c r="AC857" s="126">
        <f t="shared" si="246"/>
        <v>0</v>
      </c>
      <c r="AD857" s="126">
        <f t="shared" si="247"/>
        <v>0</v>
      </c>
      <c r="AE857" s="126">
        <f t="shared" si="248"/>
        <v>0</v>
      </c>
      <c r="AF857" s="125"/>
      <c r="AG857" s="125"/>
      <c r="AH857" s="125">
        <f t="shared" si="249"/>
        <v>0</v>
      </c>
      <c r="AI857" s="125">
        <f t="shared" si="250"/>
        <v>0</v>
      </c>
      <c r="AJ857" s="125" t="str">
        <f t="shared" si="251"/>
        <v>Correct</v>
      </c>
      <c r="AK857" s="125"/>
      <c r="AL857" s="115" t="s">
        <v>83</v>
      </c>
      <c r="AM857" s="115">
        <v>41</v>
      </c>
      <c r="AN857" s="115" t="s">
        <v>181</v>
      </c>
      <c r="AO857" s="115" t="s">
        <v>195</v>
      </c>
      <c r="AP857" s="115" t="s">
        <v>85</v>
      </c>
      <c r="AQ857" s="115" t="s">
        <v>86</v>
      </c>
      <c r="AR857" s="115" t="s">
        <v>87</v>
      </c>
      <c r="AS857" s="115" t="s">
        <v>100</v>
      </c>
      <c r="AT857" s="115" t="s">
        <v>109</v>
      </c>
      <c r="AU857" s="115" t="s">
        <v>98</v>
      </c>
      <c r="AV857" s="115" t="s">
        <v>91</v>
      </c>
      <c r="AW857" s="115" t="s">
        <v>91</v>
      </c>
    </row>
    <row r="858" spans="1:49">
      <c r="A858" s="115">
        <v>7020349046</v>
      </c>
      <c r="O858" s="125"/>
      <c r="P858" s="125">
        <f t="shared" si="234"/>
        <v>0</v>
      </c>
      <c r="Q858" s="130" t="e">
        <f t="shared" si="235"/>
        <v>#DIV/0!</v>
      </c>
      <c r="R858" s="125"/>
      <c r="S858" s="125">
        <f t="shared" si="236"/>
        <v>0</v>
      </c>
      <c r="T858" s="125">
        <f t="shared" si="237"/>
        <v>0</v>
      </c>
      <c r="U858" s="125">
        <f t="shared" si="238"/>
        <v>0</v>
      </c>
      <c r="V858" s="126">
        <f t="shared" si="239"/>
        <v>0</v>
      </c>
      <c r="W858" s="126">
        <f t="shared" si="240"/>
        <v>0</v>
      </c>
      <c r="X858" s="126">
        <f t="shared" si="241"/>
        <v>0</v>
      </c>
      <c r="Y858" s="126">
        <f t="shared" si="242"/>
        <v>0</v>
      </c>
      <c r="Z858" s="126">
        <f t="shared" si="243"/>
        <v>0</v>
      </c>
      <c r="AA858" s="126">
        <f t="shared" si="244"/>
        <v>0</v>
      </c>
      <c r="AB858" s="126">
        <f t="shared" si="245"/>
        <v>0</v>
      </c>
      <c r="AC858" s="126">
        <f t="shared" si="246"/>
        <v>0</v>
      </c>
      <c r="AD858" s="126">
        <f t="shared" si="247"/>
        <v>0</v>
      </c>
      <c r="AE858" s="126">
        <f t="shared" si="248"/>
        <v>0</v>
      </c>
      <c r="AF858" s="125"/>
      <c r="AG858" s="125"/>
      <c r="AH858" s="125">
        <f t="shared" si="249"/>
        <v>0</v>
      </c>
      <c r="AI858" s="125">
        <f t="shared" si="250"/>
        <v>0</v>
      </c>
      <c r="AJ858" s="125" t="str">
        <f t="shared" si="251"/>
        <v>Correct</v>
      </c>
      <c r="AK858" s="125"/>
      <c r="AL858" s="115" t="s">
        <v>99</v>
      </c>
      <c r="AM858" s="115">
        <v>28</v>
      </c>
      <c r="AN858" s="115" t="s">
        <v>181</v>
      </c>
      <c r="AO858" s="115" t="s">
        <v>466</v>
      </c>
      <c r="AP858" s="115" t="s">
        <v>85</v>
      </c>
      <c r="AQ858" s="115" t="s">
        <v>86</v>
      </c>
      <c r="AR858" s="115" t="s">
        <v>87</v>
      </c>
      <c r="AS858" s="115" t="s">
        <v>101</v>
      </c>
      <c r="AT858" s="115" t="s">
        <v>109</v>
      </c>
      <c r="AU858" s="115" t="s">
        <v>90</v>
      </c>
      <c r="AV858" s="115" t="s">
        <v>86</v>
      </c>
      <c r="AW858" s="115" t="s">
        <v>91</v>
      </c>
    </row>
    <row r="859" spans="1:49">
      <c r="A859" s="115">
        <v>7020341407</v>
      </c>
      <c r="O859" s="125"/>
      <c r="P859" s="125">
        <f t="shared" si="234"/>
        <v>0</v>
      </c>
      <c r="Q859" s="130" t="e">
        <f t="shared" si="235"/>
        <v>#DIV/0!</v>
      </c>
      <c r="R859" s="125"/>
      <c r="S859" s="125">
        <f t="shared" si="236"/>
        <v>0</v>
      </c>
      <c r="T859" s="125">
        <f t="shared" si="237"/>
        <v>0</v>
      </c>
      <c r="U859" s="125">
        <f t="shared" si="238"/>
        <v>0</v>
      </c>
      <c r="V859" s="126">
        <f t="shared" si="239"/>
        <v>0</v>
      </c>
      <c r="W859" s="126">
        <f t="shared" si="240"/>
        <v>0</v>
      </c>
      <c r="X859" s="126">
        <f t="shared" si="241"/>
        <v>0</v>
      </c>
      <c r="Y859" s="126">
        <f t="shared" si="242"/>
        <v>0</v>
      </c>
      <c r="Z859" s="126">
        <f t="shared" si="243"/>
        <v>0</v>
      </c>
      <c r="AA859" s="126">
        <f t="shared" si="244"/>
        <v>0</v>
      </c>
      <c r="AB859" s="126">
        <f t="shared" si="245"/>
        <v>0</v>
      </c>
      <c r="AC859" s="126">
        <f t="shared" si="246"/>
        <v>0</v>
      </c>
      <c r="AD859" s="126">
        <f t="shared" si="247"/>
        <v>0</v>
      </c>
      <c r="AE859" s="126">
        <f t="shared" si="248"/>
        <v>0</v>
      </c>
      <c r="AF859" s="125"/>
      <c r="AG859" s="125"/>
      <c r="AH859" s="125">
        <f t="shared" si="249"/>
        <v>0</v>
      </c>
      <c r="AI859" s="125">
        <f t="shared" si="250"/>
        <v>0</v>
      </c>
      <c r="AJ859" s="125" t="str">
        <f t="shared" si="251"/>
        <v>Correct</v>
      </c>
      <c r="AK859" s="125"/>
      <c r="AL859" s="115" t="s">
        <v>99</v>
      </c>
      <c r="AM859" s="115">
        <v>48</v>
      </c>
      <c r="AN859" s="115" t="s">
        <v>181</v>
      </c>
      <c r="AO859" s="115" t="s">
        <v>224</v>
      </c>
      <c r="AP859" s="115" t="s">
        <v>85</v>
      </c>
      <c r="AQ859" s="115" t="s">
        <v>86</v>
      </c>
      <c r="AR859" s="115" t="s">
        <v>87</v>
      </c>
      <c r="AS859" s="115" t="s">
        <v>101</v>
      </c>
      <c r="AT859" s="115" t="s">
        <v>89</v>
      </c>
      <c r="AU859" s="115" t="s">
        <v>90</v>
      </c>
      <c r="AV859" s="115" t="s">
        <v>91</v>
      </c>
      <c r="AW859" s="115" t="s">
        <v>91</v>
      </c>
    </row>
    <row r="860" spans="1:49">
      <c r="A860" s="115">
        <v>6985465669</v>
      </c>
      <c r="O860" s="125"/>
      <c r="P860" s="125">
        <f t="shared" si="234"/>
        <v>0</v>
      </c>
      <c r="Q860" s="130" t="e">
        <f t="shared" si="235"/>
        <v>#DIV/0!</v>
      </c>
      <c r="R860" s="125"/>
      <c r="S860" s="125">
        <f t="shared" si="236"/>
        <v>0</v>
      </c>
      <c r="T860" s="125">
        <f t="shared" si="237"/>
        <v>0</v>
      </c>
      <c r="U860" s="125">
        <f t="shared" si="238"/>
        <v>0</v>
      </c>
      <c r="V860" s="126">
        <f t="shared" si="239"/>
        <v>0</v>
      </c>
      <c r="W860" s="126">
        <f t="shared" si="240"/>
        <v>0</v>
      </c>
      <c r="X860" s="126">
        <f t="shared" si="241"/>
        <v>0</v>
      </c>
      <c r="Y860" s="126">
        <f t="shared" si="242"/>
        <v>0</v>
      </c>
      <c r="Z860" s="126">
        <f t="shared" si="243"/>
        <v>0</v>
      </c>
      <c r="AA860" s="126">
        <f t="shared" si="244"/>
        <v>0</v>
      </c>
      <c r="AB860" s="126">
        <f t="shared" si="245"/>
        <v>0</v>
      </c>
      <c r="AC860" s="126">
        <f t="shared" si="246"/>
        <v>0</v>
      </c>
      <c r="AD860" s="126">
        <f t="shared" si="247"/>
        <v>0</v>
      </c>
      <c r="AE860" s="126">
        <f t="shared" si="248"/>
        <v>0</v>
      </c>
      <c r="AF860" s="125"/>
      <c r="AG860" s="125"/>
      <c r="AH860" s="125">
        <f t="shared" si="249"/>
        <v>0</v>
      </c>
      <c r="AI860" s="125">
        <f t="shared" si="250"/>
        <v>0</v>
      </c>
      <c r="AJ860" s="125" t="str">
        <f t="shared" si="251"/>
        <v>Correct</v>
      </c>
      <c r="AK860" s="125"/>
      <c r="AL860" s="115" t="s">
        <v>99</v>
      </c>
      <c r="AM860" s="115">
        <v>53</v>
      </c>
      <c r="AN860" s="115" t="s">
        <v>181</v>
      </c>
      <c r="AO860" s="115" t="s">
        <v>239</v>
      </c>
      <c r="AP860" s="115" t="s">
        <v>85</v>
      </c>
      <c r="AQ860" s="115" t="s">
        <v>86</v>
      </c>
      <c r="AS860" s="115" t="s">
        <v>96</v>
      </c>
      <c r="AT860" s="115" t="s">
        <v>102</v>
      </c>
      <c r="AU860" s="115" t="s">
        <v>90</v>
      </c>
      <c r="AV860" s="115" t="s">
        <v>91</v>
      </c>
      <c r="AW860" s="115" t="s">
        <v>91</v>
      </c>
    </row>
    <row r="861" spans="1:49">
      <c r="A861" s="115">
        <v>6984050733</v>
      </c>
      <c r="O861" s="125"/>
      <c r="P861" s="125">
        <f t="shared" si="234"/>
        <v>0</v>
      </c>
      <c r="Q861" s="130" t="e">
        <f t="shared" si="235"/>
        <v>#DIV/0!</v>
      </c>
      <c r="R861" s="125"/>
      <c r="S861" s="125">
        <f t="shared" si="236"/>
        <v>0</v>
      </c>
      <c r="T861" s="125">
        <f t="shared" si="237"/>
        <v>0</v>
      </c>
      <c r="U861" s="125">
        <f t="shared" si="238"/>
        <v>0</v>
      </c>
      <c r="V861" s="126">
        <f t="shared" si="239"/>
        <v>0</v>
      </c>
      <c r="W861" s="126">
        <f t="shared" si="240"/>
        <v>0</v>
      </c>
      <c r="X861" s="126">
        <f t="shared" si="241"/>
        <v>0</v>
      </c>
      <c r="Y861" s="126">
        <f t="shared" si="242"/>
        <v>0</v>
      </c>
      <c r="Z861" s="126">
        <f t="shared" si="243"/>
        <v>0</v>
      </c>
      <c r="AA861" s="126">
        <f t="shared" si="244"/>
        <v>0</v>
      </c>
      <c r="AB861" s="126">
        <f t="shared" si="245"/>
        <v>0</v>
      </c>
      <c r="AC861" s="126">
        <f t="shared" si="246"/>
        <v>0</v>
      </c>
      <c r="AD861" s="126">
        <f t="shared" si="247"/>
        <v>0</v>
      </c>
      <c r="AE861" s="126">
        <f t="shared" si="248"/>
        <v>0</v>
      </c>
      <c r="AF861" s="125"/>
      <c r="AG861" s="125"/>
      <c r="AH861" s="125">
        <f t="shared" si="249"/>
        <v>0</v>
      </c>
      <c r="AI861" s="125">
        <f t="shared" si="250"/>
        <v>0</v>
      </c>
      <c r="AJ861" s="125" t="str">
        <f t="shared" si="251"/>
        <v>Correct</v>
      </c>
      <c r="AK861" s="125"/>
      <c r="AL861" s="115" t="s">
        <v>83</v>
      </c>
      <c r="AM861" s="115">
        <v>20</v>
      </c>
      <c r="AN861" s="115" t="s">
        <v>181</v>
      </c>
      <c r="AO861" s="115" t="s">
        <v>239</v>
      </c>
      <c r="AP861" s="115" t="s">
        <v>85</v>
      </c>
      <c r="AQ861" s="115" t="s">
        <v>86</v>
      </c>
      <c r="AR861" s="115" t="s">
        <v>87</v>
      </c>
      <c r="AS861" s="115" t="s">
        <v>88</v>
      </c>
      <c r="AT861" s="115" t="s">
        <v>94</v>
      </c>
      <c r="AU861" s="115" t="s">
        <v>90</v>
      </c>
      <c r="AV861" s="115" t="s">
        <v>91</v>
      </c>
      <c r="AW861" s="115" t="s">
        <v>91</v>
      </c>
    </row>
    <row r="862" spans="1:49">
      <c r="A862" s="115">
        <v>5580707233</v>
      </c>
      <c r="C862" s="115" t="s">
        <v>19</v>
      </c>
      <c r="E862" s="115" t="s">
        <v>21</v>
      </c>
      <c r="L862" s="115" t="s">
        <v>28</v>
      </c>
      <c r="O862" s="125"/>
      <c r="P862" s="125">
        <f t="shared" si="234"/>
        <v>3</v>
      </c>
      <c r="Q862" s="130">
        <f t="shared" si="235"/>
        <v>1</v>
      </c>
      <c r="R862" s="125"/>
      <c r="S862" s="125">
        <f t="shared" si="236"/>
        <v>0</v>
      </c>
      <c r="T862" s="125">
        <f t="shared" si="237"/>
        <v>1</v>
      </c>
      <c r="U862" s="125">
        <f t="shared" si="238"/>
        <v>0</v>
      </c>
      <c r="V862" s="126">
        <f t="shared" si="239"/>
        <v>1</v>
      </c>
      <c r="W862" s="126">
        <f t="shared" si="240"/>
        <v>0</v>
      </c>
      <c r="X862" s="126">
        <f t="shared" si="241"/>
        <v>0</v>
      </c>
      <c r="Y862" s="126">
        <f t="shared" si="242"/>
        <v>0</v>
      </c>
      <c r="Z862" s="126">
        <f t="shared" si="243"/>
        <v>0</v>
      </c>
      <c r="AA862" s="126">
        <f t="shared" si="244"/>
        <v>0</v>
      </c>
      <c r="AB862" s="126">
        <f t="shared" si="245"/>
        <v>0</v>
      </c>
      <c r="AC862" s="126">
        <f t="shared" si="246"/>
        <v>1</v>
      </c>
      <c r="AD862" s="126">
        <f t="shared" si="247"/>
        <v>0</v>
      </c>
      <c r="AE862" s="126">
        <f t="shared" si="248"/>
        <v>0</v>
      </c>
      <c r="AF862" s="125"/>
      <c r="AG862" s="125"/>
      <c r="AH862" s="125">
        <f t="shared" si="249"/>
        <v>3</v>
      </c>
      <c r="AI862" s="125">
        <f t="shared" si="250"/>
        <v>3</v>
      </c>
      <c r="AJ862" s="125" t="str">
        <f t="shared" si="251"/>
        <v>Correct</v>
      </c>
      <c r="AK862" s="125"/>
      <c r="AL862" s="115" t="s">
        <v>99</v>
      </c>
      <c r="AM862" s="115">
        <v>72</v>
      </c>
      <c r="AN862" s="115" t="s">
        <v>432</v>
      </c>
      <c r="AP862" s="115" t="s">
        <v>85</v>
      </c>
      <c r="AQ862" s="115" t="s">
        <v>91</v>
      </c>
      <c r="AR862" s="115" t="s">
        <v>108</v>
      </c>
      <c r="AS862" s="115" t="s">
        <v>96</v>
      </c>
      <c r="AT862" s="115" t="s">
        <v>89</v>
      </c>
      <c r="AU862" s="115" t="s">
        <v>106</v>
      </c>
      <c r="AV862" s="115" t="s">
        <v>86</v>
      </c>
    </row>
    <row r="863" spans="1:49">
      <c r="A863" s="115">
        <v>5605740075</v>
      </c>
      <c r="E863" s="115" t="s">
        <v>21</v>
      </c>
      <c r="H863" s="115" t="s">
        <v>24</v>
      </c>
      <c r="M863" s="115" t="s">
        <v>29</v>
      </c>
      <c r="O863" s="125"/>
      <c r="P863" s="125">
        <f t="shared" si="234"/>
        <v>3</v>
      </c>
      <c r="Q863" s="130">
        <f t="shared" si="235"/>
        <v>1</v>
      </c>
      <c r="R863" s="125"/>
      <c r="S863" s="125">
        <f t="shared" si="236"/>
        <v>0</v>
      </c>
      <c r="T863" s="125">
        <f t="shared" si="237"/>
        <v>0</v>
      </c>
      <c r="U863" s="125">
        <f t="shared" si="238"/>
        <v>0</v>
      </c>
      <c r="V863" s="126">
        <f t="shared" si="239"/>
        <v>1</v>
      </c>
      <c r="W863" s="126">
        <f t="shared" si="240"/>
        <v>0</v>
      </c>
      <c r="X863" s="126">
        <f t="shared" si="241"/>
        <v>0</v>
      </c>
      <c r="Y863" s="126">
        <f t="shared" si="242"/>
        <v>1</v>
      </c>
      <c r="Z863" s="126">
        <f t="shared" si="243"/>
        <v>0</v>
      </c>
      <c r="AA863" s="126">
        <f t="shared" si="244"/>
        <v>0</v>
      </c>
      <c r="AB863" s="126">
        <f t="shared" si="245"/>
        <v>0</v>
      </c>
      <c r="AC863" s="126">
        <f t="shared" si="246"/>
        <v>0</v>
      </c>
      <c r="AD863" s="126">
        <f t="shared" si="247"/>
        <v>1</v>
      </c>
      <c r="AE863" s="126">
        <f t="shared" si="248"/>
        <v>0</v>
      </c>
      <c r="AF863" s="125"/>
      <c r="AG863" s="125"/>
      <c r="AH863" s="125">
        <f t="shared" si="249"/>
        <v>3</v>
      </c>
      <c r="AI863" s="125">
        <f t="shared" si="250"/>
        <v>3</v>
      </c>
      <c r="AJ863" s="125" t="str">
        <f t="shared" si="251"/>
        <v>Correct</v>
      </c>
      <c r="AK863" s="125"/>
      <c r="AL863" s="115" t="s">
        <v>99</v>
      </c>
      <c r="AM863" s="115">
        <v>31</v>
      </c>
      <c r="AN863" s="115" t="s">
        <v>84</v>
      </c>
      <c r="AO863" s="115" t="s">
        <v>453</v>
      </c>
    </row>
    <row r="864" spans="1:49">
      <c r="A864" s="115">
        <v>5605949590</v>
      </c>
      <c r="H864" s="115" t="s">
        <v>24</v>
      </c>
      <c r="O864" s="125"/>
      <c r="P864" s="125">
        <f t="shared" si="234"/>
        <v>1</v>
      </c>
      <c r="Q864" s="130">
        <f t="shared" si="235"/>
        <v>3</v>
      </c>
      <c r="R864" s="125"/>
      <c r="S864" s="125">
        <f t="shared" si="236"/>
        <v>0</v>
      </c>
      <c r="T864" s="125">
        <f t="shared" si="237"/>
        <v>0</v>
      </c>
      <c r="U864" s="125">
        <f t="shared" si="238"/>
        <v>0</v>
      </c>
      <c r="V864" s="126">
        <f t="shared" si="239"/>
        <v>0</v>
      </c>
      <c r="W864" s="126">
        <f t="shared" si="240"/>
        <v>0</v>
      </c>
      <c r="X864" s="126">
        <f t="shared" si="241"/>
        <v>0</v>
      </c>
      <c r="Y864" s="126">
        <f t="shared" si="242"/>
        <v>1</v>
      </c>
      <c r="Z864" s="126">
        <f t="shared" si="243"/>
        <v>0</v>
      </c>
      <c r="AA864" s="126">
        <f t="shared" si="244"/>
        <v>0</v>
      </c>
      <c r="AB864" s="126">
        <f t="shared" si="245"/>
        <v>0</v>
      </c>
      <c r="AC864" s="126">
        <f t="shared" si="246"/>
        <v>0</v>
      </c>
      <c r="AD864" s="126">
        <f t="shared" si="247"/>
        <v>0</v>
      </c>
      <c r="AE864" s="126">
        <f t="shared" si="248"/>
        <v>0</v>
      </c>
      <c r="AF864" s="125"/>
      <c r="AG864" s="125"/>
      <c r="AH864" s="125">
        <f t="shared" si="249"/>
        <v>1</v>
      </c>
      <c r="AI864" s="125">
        <f t="shared" si="250"/>
        <v>1</v>
      </c>
      <c r="AJ864" s="125" t="str">
        <f t="shared" si="251"/>
        <v>Correct</v>
      </c>
      <c r="AK864" s="125"/>
      <c r="AL864" s="115" t="s">
        <v>83</v>
      </c>
      <c r="AM864" s="115">
        <v>26</v>
      </c>
      <c r="AN864" s="115" t="s">
        <v>432</v>
      </c>
      <c r="AP864" s="115" t="s">
        <v>443</v>
      </c>
      <c r="AQ864" s="115" t="s">
        <v>91</v>
      </c>
      <c r="AR864" s="115" t="s">
        <v>108</v>
      </c>
      <c r="AS864" s="115" t="s">
        <v>93</v>
      </c>
      <c r="AT864" s="115" t="s">
        <v>112</v>
      </c>
      <c r="AU864" s="115" t="s">
        <v>95</v>
      </c>
      <c r="AV864" s="115" t="s">
        <v>91</v>
      </c>
    </row>
    <row r="865" spans="1:49">
      <c r="A865" s="115">
        <v>5595241265</v>
      </c>
      <c r="L865" s="115" t="s">
        <v>28</v>
      </c>
      <c r="O865" s="125"/>
      <c r="P865" s="125">
        <f t="shared" si="234"/>
        <v>1</v>
      </c>
      <c r="Q865" s="130">
        <f t="shared" si="235"/>
        <v>3</v>
      </c>
      <c r="R865" s="125"/>
      <c r="S865" s="125">
        <f t="shared" si="236"/>
        <v>0</v>
      </c>
      <c r="T865" s="125">
        <f t="shared" si="237"/>
        <v>0</v>
      </c>
      <c r="U865" s="125">
        <f t="shared" si="238"/>
        <v>0</v>
      </c>
      <c r="V865" s="126">
        <f t="shared" si="239"/>
        <v>0</v>
      </c>
      <c r="W865" s="126">
        <f t="shared" si="240"/>
        <v>0</v>
      </c>
      <c r="X865" s="126">
        <f t="shared" si="241"/>
        <v>0</v>
      </c>
      <c r="Y865" s="126">
        <f t="shared" si="242"/>
        <v>0</v>
      </c>
      <c r="Z865" s="126">
        <f t="shared" si="243"/>
        <v>0</v>
      </c>
      <c r="AA865" s="126">
        <f t="shared" si="244"/>
        <v>0</v>
      </c>
      <c r="AB865" s="126">
        <f t="shared" si="245"/>
        <v>0</v>
      </c>
      <c r="AC865" s="126">
        <f t="shared" si="246"/>
        <v>1</v>
      </c>
      <c r="AD865" s="126">
        <f t="shared" si="247"/>
        <v>0</v>
      </c>
      <c r="AE865" s="126">
        <f t="shared" si="248"/>
        <v>0</v>
      </c>
      <c r="AF865" s="125"/>
      <c r="AG865" s="125"/>
      <c r="AH865" s="125">
        <f t="shared" si="249"/>
        <v>1</v>
      </c>
      <c r="AI865" s="125">
        <f t="shared" si="250"/>
        <v>1</v>
      </c>
      <c r="AJ865" s="125" t="str">
        <f t="shared" si="251"/>
        <v>Correct</v>
      </c>
      <c r="AK865" s="125"/>
      <c r="AL865" s="115"/>
    </row>
    <row r="866" spans="1:49">
      <c r="A866" s="115">
        <v>6988282239</v>
      </c>
      <c r="D866" s="115" t="s">
        <v>20</v>
      </c>
      <c r="O866" s="125"/>
      <c r="P866" s="125">
        <f t="shared" si="234"/>
        <v>1</v>
      </c>
      <c r="Q866" s="130">
        <f t="shared" si="235"/>
        <v>3</v>
      </c>
      <c r="R866" s="125"/>
      <c r="S866" s="125">
        <f t="shared" si="236"/>
        <v>0</v>
      </c>
      <c r="T866" s="125">
        <f t="shared" si="237"/>
        <v>0</v>
      </c>
      <c r="U866" s="125">
        <f t="shared" si="238"/>
        <v>1</v>
      </c>
      <c r="V866" s="126">
        <f t="shared" si="239"/>
        <v>0</v>
      </c>
      <c r="W866" s="126">
        <f t="shared" si="240"/>
        <v>0</v>
      </c>
      <c r="X866" s="126">
        <f t="shared" si="241"/>
        <v>0</v>
      </c>
      <c r="Y866" s="126">
        <f t="shared" si="242"/>
        <v>0</v>
      </c>
      <c r="Z866" s="126">
        <f t="shared" si="243"/>
        <v>0</v>
      </c>
      <c r="AA866" s="126">
        <f t="shared" si="244"/>
        <v>0</v>
      </c>
      <c r="AB866" s="126">
        <f t="shared" si="245"/>
        <v>0</v>
      </c>
      <c r="AC866" s="126">
        <f t="shared" si="246"/>
        <v>0</v>
      </c>
      <c r="AD866" s="126">
        <f t="shared" si="247"/>
        <v>0</v>
      </c>
      <c r="AE866" s="126">
        <f t="shared" si="248"/>
        <v>0</v>
      </c>
      <c r="AF866" s="125"/>
      <c r="AG866" s="125"/>
      <c r="AH866" s="125">
        <f t="shared" si="249"/>
        <v>1</v>
      </c>
      <c r="AI866" s="125">
        <f t="shared" si="250"/>
        <v>1</v>
      </c>
      <c r="AJ866" s="125" t="str">
        <f t="shared" si="251"/>
        <v>Correct</v>
      </c>
      <c r="AK866" s="125"/>
      <c r="AL866" s="115" t="s">
        <v>99</v>
      </c>
      <c r="AM866" s="115">
        <v>80</v>
      </c>
      <c r="AN866" s="115" t="s">
        <v>84</v>
      </c>
      <c r="AO866" s="115" t="s">
        <v>177</v>
      </c>
      <c r="AP866" s="115" t="s">
        <v>85</v>
      </c>
      <c r="AQ866" s="115" t="s">
        <v>86</v>
      </c>
      <c r="AS866" s="115" t="s">
        <v>104</v>
      </c>
      <c r="AT866" s="115" t="s">
        <v>89</v>
      </c>
      <c r="AU866" s="115" t="s">
        <v>106</v>
      </c>
      <c r="AV866" s="115" t="s">
        <v>91</v>
      </c>
      <c r="AW866" s="115" t="s">
        <v>91</v>
      </c>
    </row>
    <row r="867" spans="1:49">
      <c r="A867" s="115">
        <v>5589028515</v>
      </c>
      <c r="C867" s="115" t="s">
        <v>19</v>
      </c>
      <c r="H867" s="115" t="s">
        <v>24</v>
      </c>
      <c r="O867" s="125"/>
      <c r="P867" s="125">
        <f t="shared" si="234"/>
        <v>2</v>
      </c>
      <c r="Q867" s="130">
        <f t="shared" si="235"/>
        <v>1.5</v>
      </c>
      <c r="R867" s="125"/>
      <c r="S867" s="125">
        <f t="shared" si="236"/>
        <v>0</v>
      </c>
      <c r="T867" s="125">
        <f t="shared" si="237"/>
        <v>1</v>
      </c>
      <c r="U867" s="125">
        <f t="shared" si="238"/>
        <v>0</v>
      </c>
      <c r="V867" s="126">
        <f t="shared" si="239"/>
        <v>0</v>
      </c>
      <c r="W867" s="126">
        <f t="shared" si="240"/>
        <v>0</v>
      </c>
      <c r="X867" s="126">
        <f t="shared" si="241"/>
        <v>0</v>
      </c>
      <c r="Y867" s="126">
        <f t="shared" si="242"/>
        <v>1</v>
      </c>
      <c r="Z867" s="126">
        <f t="shared" si="243"/>
        <v>0</v>
      </c>
      <c r="AA867" s="126">
        <f t="shared" si="244"/>
        <v>0</v>
      </c>
      <c r="AB867" s="126">
        <f t="shared" si="245"/>
        <v>0</v>
      </c>
      <c r="AC867" s="126">
        <f t="shared" si="246"/>
        <v>0</v>
      </c>
      <c r="AD867" s="126">
        <f t="shared" si="247"/>
        <v>0</v>
      </c>
      <c r="AE867" s="126">
        <f t="shared" si="248"/>
        <v>0</v>
      </c>
      <c r="AF867" s="125"/>
      <c r="AG867" s="125"/>
      <c r="AH867" s="125">
        <f t="shared" si="249"/>
        <v>2</v>
      </c>
      <c r="AI867" s="125">
        <f t="shared" si="250"/>
        <v>2</v>
      </c>
      <c r="AJ867" s="125" t="str">
        <f t="shared" si="251"/>
        <v>Correct</v>
      </c>
      <c r="AK867" s="125"/>
      <c r="AL867" s="115" t="s">
        <v>99</v>
      </c>
      <c r="AM867" s="115">
        <v>59</v>
      </c>
      <c r="AN867" s="115" t="s">
        <v>181</v>
      </c>
      <c r="AO867" s="115" t="s">
        <v>209</v>
      </c>
      <c r="AP867" s="115" t="s">
        <v>85</v>
      </c>
      <c r="AQ867" s="115" t="s">
        <v>86</v>
      </c>
      <c r="AR867" s="115" t="s">
        <v>87</v>
      </c>
      <c r="AS867" s="115" t="s">
        <v>101</v>
      </c>
      <c r="AT867" s="115" t="s">
        <v>89</v>
      </c>
      <c r="AU867" s="115" t="s">
        <v>90</v>
      </c>
      <c r="AV867" s="115" t="s">
        <v>91</v>
      </c>
      <c r="AW867" s="115" t="s">
        <v>91</v>
      </c>
    </row>
    <row r="868" spans="1:49">
      <c r="A868" s="115">
        <v>7011537984</v>
      </c>
      <c r="C868" s="115" t="s">
        <v>19</v>
      </c>
      <c r="D868" s="115" t="s">
        <v>20</v>
      </c>
      <c r="J868" s="115" t="s">
        <v>26</v>
      </c>
      <c r="K868" s="115" t="s">
        <v>27</v>
      </c>
      <c r="N868" s="115" t="s">
        <v>30</v>
      </c>
      <c r="O868" s="125"/>
      <c r="P868" s="125">
        <f t="shared" si="234"/>
        <v>5</v>
      </c>
      <c r="Q868" s="130">
        <f t="shared" si="235"/>
        <v>0.6</v>
      </c>
      <c r="R868" s="125"/>
      <c r="S868" s="125">
        <f t="shared" si="236"/>
        <v>0</v>
      </c>
      <c r="T868" s="125">
        <f t="shared" si="237"/>
        <v>0.6</v>
      </c>
      <c r="U868" s="125">
        <f t="shared" si="238"/>
        <v>0.6</v>
      </c>
      <c r="V868" s="126">
        <f t="shared" si="239"/>
        <v>0</v>
      </c>
      <c r="W868" s="126">
        <f t="shared" si="240"/>
        <v>0</v>
      </c>
      <c r="X868" s="126">
        <f t="shared" si="241"/>
        <v>0</v>
      </c>
      <c r="Y868" s="126">
        <f t="shared" si="242"/>
        <v>0</v>
      </c>
      <c r="Z868" s="126">
        <f t="shared" si="243"/>
        <v>0</v>
      </c>
      <c r="AA868" s="126">
        <f t="shared" si="244"/>
        <v>0.6</v>
      </c>
      <c r="AB868" s="126">
        <f t="shared" si="245"/>
        <v>0.6</v>
      </c>
      <c r="AC868" s="126">
        <f t="shared" si="246"/>
        <v>0</v>
      </c>
      <c r="AD868" s="126">
        <f t="shared" si="247"/>
        <v>0</v>
      </c>
      <c r="AE868" s="126">
        <f t="shared" si="248"/>
        <v>0.6</v>
      </c>
      <c r="AF868" s="125"/>
      <c r="AG868" s="125"/>
      <c r="AH868" s="125">
        <f t="shared" si="249"/>
        <v>3</v>
      </c>
      <c r="AI868" s="125">
        <f t="shared" si="250"/>
        <v>5</v>
      </c>
      <c r="AJ868" s="125" t="str">
        <f t="shared" si="251"/>
        <v>Correct</v>
      </c>
      <c r="AK868" s="125"/>
      <c r="AL868" s="115" t="s">
        <v>99</v>
      </c>
      <c r="AM868" s="115">
        <v>56</v>
      </c>
      <c r="AN868" s="115" t="s">
        <v>181</v>
      </c>
      <c r="AO868" s="115" t="s">
        <v>224</v>
      </c>
      <c r="AP868" s="115" t="s">
        <v>85</v>
      </c>
      <c r="AQ868" s="115" t="s">
        <v>86</v>
      </c>
      <c r="AR868" s="115" t="s">
        <v>87</v>
      </c>
      <c r="AS868" s="115" t="s">
        <v>101</v>
      </c>
      <c r="AT868" s="115" t="s">
        <v>102</v>
      </c>
      <c r="AU868" s="115" t="s">
        <v>90</v>
      </c>
      <c r="AV868" s="115" t="s">
        <v>91</v>
      </c>
      <c r="AW868" s="115" t="s">
        <v>86</v>
      </c>
    </row>
    <row r="869" spans="1:49">
      <c r="A869" s="115">
        <v>6984052994</v>
      </c>
      <c r="J869" s="115" t="s">
        <v>26</v>
      </c>
      <c r="O869" s="125"/>
      <c r="P869" s="125">
        <f t="shared" si="234"/>
        <v>1</v>
      </c>
      <c r="Q869" s="130">
        <f t="shared" si="235"/>
        <v>3</v>
      </c>
      <c r="R869" s="125"/>
      <c r="S869" s="125">
        <f t="shared" si="236"/>
        <v>0</v>
      </c>
      <c r="T869" s="125">
        <f t="shared" si="237"/>
        <v>0</v>
      </c>
      <c r="U869" s="125">
        <f t="shared" si="238"/>
        <v>0</v>
      </c>
      <c r="V869" s="126">
        <f t="shared" si="239"/>
        <v>0</v>
      </c>
      <c r="W869" s="126">
        <f t="shared" si="240"/>
        <v>0</v>
      </c>
      <c r="X869" s="126">
        <f t="shared" si="241"/>
        <v>0</v>
      </c>
      <c r="Y869" s="126">
        <f t="shared" si="242"/>
        <v>0</v>
      </c>
      <c r="Z869" s="126">
        <f t="shared" si="243"/>
        <v>0</v>
      </c>
      <c r="AA869" s="126">
        <f t="shared" si="244"/>
        <v>1</v>
      </c>
      <c r="AB869" s="126">
        <f t="shared" si="245"/>
        <v>0</v>
      </c>
      <c r="AC869" s="126">
        <f t="shared" si="246"/>
        <v>0</v>
      </c>
      <c r="AD869" s="126">
        <f t="shared" si="247"/>
        <v>0</v>
      </c>
      <c r="AE869" s="126">
        <f t="shared" si="248"/>
        <v>0</v>
      </c>
      <c r="AF869" s="125"/>
      <c r="AG869" s="125"/>
      <c r="AH869" s="125">
        <f t="shared" si="249"/>
        <v>1</v>
      </c>
      <c r="AI869" s="125">
        <f t="shared" si="250"/>
        <v>1</v>
      </c>
      <c r="AJ869" s="125" t="str">
        <f t="shared" si="251"/>
        <v>Correct</v>
      </c>
      <c r="AK869" s="125"/>
      <c r="AL869" s="115" t="s">
        <v>99</v>
      </c>
      <c r="AM869" s="115">
        <v>81</v>
      </c>
      <c r="AN869" s="115" t="s">
        <v>181</v>
      </c>
      <c r="AO869" s="115" t="s">
        <v>239</v>
      </c>
      <c r="AP869" s="115" t="s">
        <v>85</v>
      </c>
      <c r="AQ869" s="115" t="s">
        <v>86</v>
      </c>
      <c r="AS869" s="115" t="s">
        <v>104</v>
      </c>
      <c r="AT869" s="115" t="s">
        <v>102</v>
      </c>
      <c r="AU869" s="115" t="s">
        <v>106</v>
      </c>
      <c r="AV869" s="115" t="s">
        <v>91</v>
      </c>
      <c r="AW869" s="115" t="s">
        <v>91</v>
      </c>
    </row>
    <row r="870" spans="1:49">
      <c r="A870" s="115">
        <v>5591956424</v>
      </c>
      <c r="K870" s="115" t="s">
        <v>27</v>
      </c>
      <c r="L870" s="115" t="s">
        <v>28</v>
      </c>
      <c r="M870" s="115" t="s">
        <v>29</v>
      </c>
      <c r="O870" s="125"/>
      <c r="P870" s="125">
        <f t="shared" si="234"/>
        <v>3</v>
      </c>
      <c r="Q870" s="130">
        <f t="shared" si="235"/>
        <v>1</v>
      </c>
      <c r="R870" s="125"/>
      <c r="S870" s="125">
        <f t="shared" si="236"/>
        <v>0</v>
      </c>
      <c r="T870" s="125">
        <f t="shared" si="237"/>
        <v>0</v>
      </c>
      <c r="U870" s="125">
        <f t="shared" si="238"/>
        <v>0</v>
      </c>
      <c r="V870" s="126">
        <f t="shared" si="239"/>
        <v>0</v>
      </c>
      <c r="W870" s="126">
        <f t="shared" si="240"/>
        <v>0</v>
      </c>
      <c r="X870" s="126">
        <f t="shared" si="241"/>
        <v>0</v>
      </c>
      <c r="Y870" s="126">
        <f t="shared" si="242"/>
        <v>0</v>
      </c>
      <c r="Z870" s="126">
        <f t="shared" si="243"/>
        <v>0</v>
      </c>
      <c r="AA870" s="126">
        <f t="shared" si="244"/>
        <v>0</v>
      </c>
      <c r="AB870" s="126">
        <f t="shared" si="245"/>
        <v>1</v>
      </c>
      <c r="AC870" s="126">
        <f t="shared" si="246"/>
        <v>1</v>
      </c>
      <c r="AD870" s="126">
        <f t="shared" si="247"/>
        <v>1</v>
      </c>
      <c r="AE870" s="126">
        <f t="shared" si="248"/>
        <v>0</v>
      </c>
      <c r="AF870" s="125"/>
      <c r="AG870" s="125"/>
      <c r="AH870" s="125">
        <f t="shared" si="249"/>
        <v>3</v>
      </c>
      <c r="AI870" s="125">
        <f t="shared" si="250"/>
        <v>3</v>
      </c>
      <c r="AJ870" s="125" t="str">
        <f t="shared" si="251"/>
        <v>Correct</v>
      </c>
      <c r="AK870" s="125"/>
      <c r="AL870" s="115"/>
    </row>
    <row r="871" spans="1:49">
      <c r="A871" s="115">
        <v>7044859000</v>
      </c>
      <c r="B871" s="115" t="s">
        <v>18</v>
      </c>
      <c r="D871" s="115" t="s">
        <v>20</v>
      </c>
      <c r="I871" s="115" t="s">
        <v>25</v>
      </c>
      <c r="J871" s="115" t="s">
        <v>26</v>
      </c>
      <c r="N871" s="115" t="s">
        <v>30</v>
      </c>
      <c r="O871" s="125"/>
      <c r="P871" s="125">
        <f t="shared" si="234"/>
        <v>5</v>
      </c>
      <c r="Q871" s="130">
        <f t="shared" si="235"/>
        <v>0.6</v>
      </c>
      <c r="R871" s="125"/>
      <c r="S871" s="125">
        <f t="shared" si="236"/>
        <v>0.6</v>
      </c>
      <c r="T871" s="125">
        <f t="shared" si="237"/>
        <v>0</v>
      </c>
      <c r="U871" s="125">
        <f t="shared" si="238"/>
        <v>0.6</v>
      </c>
      <c r="V871" s="126">
        <f t="shared" si="239"/>
        <v>0</v>
      </c>
      <c r="W871" s="126">
        <f t="shared" si="240"/>
        <v>0</v>
      </c>
      <c r="X871" s="126">
        <f t="shared" si="241"/>
        <v>0</v>
      </c>
      <c r="Y871" s="126">
        <f t="shared" si="242"/>
        <v>0</v>
      </c>
      <c r="Z871" s="126">
        <f t="shared" si="243"/>
        <v>0.6</v>
      </c>
      <c r="AA871" s="126">
        <f t="shared" si="244"/>
        <v>0.6</v>
      </c>
      <c r="AB871" s="126">
        <f t="shared" si="245"/>
        <v>0</v>
      </c>
      <c r="AC871" s="126">
        <f t="shared" si="246"/>
        <v>0</v>
      </c>
      <c r="AD871" s="126">
        <f t="shared" si="247"/>
        <v>0</v>
      </c>
      <c r="AE871" s="126">
        <f t="shared" si="248"/>
        <v>0.6</v>
      </c>
      <c r="AF871" s="125"/>
      <c r="AG871" s="125"/>
      <c r="AH871" s="125">
        <f t="shared" si="249"/>
        <v>3</v>
      </c>
      <c r="AI871" s="125">
        <f t="shared" si="250"/>
        <v>5</v>
      </c>
      <c r="AJ871" s="125" t="str">
        <f t="shared" si="251"/>
        <v>Correct</v>
      </c>
      <c r="AK871" s="125"/>
      <c r="AL871" s="115" t="s">
        <v>83</v>
      </c>
      <c r="AM871" s="115">
        <v>62</v>
      </c>
      <c r="AN871" s="115" t="s">
        <v>181</v>
      </c>
      <c r="AO871" s="115" t="s">
        <v>489</v>
      </c>
      <c r="AP871" s="115" t="s">
        <v>85</v>
      </c>
      <c r="AQ871" s="115" t="s">
        <v>86</v>
      </c>
      <c r="AR871" s="115" t="s">
        <v>87</v>
      </c>
      <c r="AS871" s="115" t="s">
        <v>96</v>
      </c>
      <c r="AT871" s="115" t="s">
        <v>94</v>
      </c>
      <c r="AU871" s="115" t="s">
        <v>106</v>
      </c>
      <c r="AV871" s="115" t="s">
        <v>91</v>
      </c>
    </row>
    <row r="872" spans="1:49">
      <c r="A872" s="115">
        <v>7045778531</v>
      </c>
      <c r="D872" s="115" t="s">
        <v>20</v>
      </c>
      <c r="I872" s="115" t="s">
        <v>25</v>
      </c>
      <c r="J872" s="115" t="s">
        <v>26</v>
      </c>
      <c r="O872" s="125"/>
      <c r="P872" s="125">
        <f t="shared" si="234"/>
        <v>3</v>
      </c>
      <c r="Q872" s="130">
        <f t="shared" si="235"/>
        <v>1</v>
      </c>
      <c r="R872" s="125"/>
      <c r="S872" s="125">
        <f t="shared" si="236"/>
        <v>0</v>
      </c>
      <c r="T872" s="125">
        <f t="shared" si="237"/>
        <v>0</v>
      </c>
      <c r="U872" s="125">
        <f t="shared" si="238"/>
        <v>1</v>
      </c>
      <c r="V872" s="126">
        <f t="shared" si="239"/>
        <v>0</v>
      </c>
      <c r="W872" s="126">
        <f t="shared" si="240"/>
        <v>0</v>
      </c>
      <c r="X872" s="126">
        <f t="shared" si="241"/>
        <v>0</v>
      </c>
      <c r="Y872" s="126">
        <f t="shared" si="242"/>
        <v>0</v>
      </c>
      <c r="Z872" s="126">
        <f t="shared" si="243"/>
        <v>1</v>
      </c>
      <c r="AA872" s="126">
        <f t="shared" si="244"/>
        <v>1</v>
      </c>
      <c r="AB872" s="126">
        <f t="shared" si="245"/>
        <v>0</v>
      </c>
      <c r="AC872" s="126">
        <f t="shared" si="246"/>
        <v>0</v>
      </c>
      <c r="AD872" s="126">
        <f t="shared" si="247"/>
        <v>0</v>
      </c>
      <c r="AE872" s="126">
        <f t="shared" si="248"/>
        <v>0</v>
      </c>
      <c r="AF872" s="125"/>
      <c r="AG872" s="125"/>
      <c r="AH872" s="125">
        <f t="shared" si="249"/>
        <v>3</v>
      </c>
      <c r="AI872" s="125">
        <f t="shared" si="250"/>
        <v>3</v>
      </c>
      <c r="AJ872" s="125" t="str">
        <f t="shared" si="251"/>
        <v>Correct</v>
      </c>
      <c r="AK872" s="125"/>
      <c r="AL872" s="115" t="s">
        <v>83</v>
      </c>
      <c r="AM872" s="115">
        <v>70</v>
      </c>
      <c r="AN872" s="115" t="s">
        <v>181</v>
      </c>
      <c r="AO872" s="115" t="s">
        <v>190</v>
      </c>
      <c r="AP872" s="115" t="s">
        <v>110</v>
      </c>
      <c r="AQ872" s="115" t="s">
        <v>86</v>
      </c>
      <c r="AR872" s="115" t="s">
        <v>87</v>
      </c>
      <c r="AS872" s="115" t="s">
        <v>100</v>
      </c>
      <c r="AT872" s="115" t="s">
        <v>111</v>
      </c>
      <c r="AU872" s="115" t="s">
        <v>106</v>
      </c>
      <c r="AV872" s="115" t="s">
        <v>91</v>
      </c>
      <c r="AW872" s="115" t="s">
        <v>91</v>
      </c>
    </row>
    <row r="873" spans="1:49">
      <c r="A873" s="115">
        <v>6985429817</v>
      </c>
      <c r="E873" s="115" t="s">
        <v>21</v>
      </c>
      <c r="H873" s="115" t="s">
        <v>24</v>
      </c>
      <c r="I873" s="115" t="s">
        <v>25</v>
      </c>
      <c r="O873" s="125"/>
      <c r="P873" s="125">
        <f t="shared" si="234"/>
        <v>3</v>
      </c>
      <c r="Q873" s="130">
        <f t="shared" si="235"/>
        <v>1</v>
      </c>
      <c r="R873" s="125"/>
      <c r="S873" s="125">
        <f t="shared" si="236"/>
        <v>0</v>
      </c>
      <c r="T873" s="125">
        <f t="shared" si="237"/>
        <v>0</v>
      </c>
      <c r="U873" s="125">
        <f t="shared" si="238"/>
        <v>0</v>
      </c>
      <c r="V873" s="126">
        <f t="shared" si="239"/>
        <v>1</v>
      </c>
      <c r="W873" s="126">
        <f t="shared" si="240"/>
        <v>0</v>
      </c>
      <c r="X873" s="126">
        <f t="shared" si="241"/>
        <v>0</v>
      </c>
      <c r="Y873" s="126">
        <f t="shared" si="242"/>
        <v>1</v>
      </c>
      <c r="Z873" s="126">
        <f t="shared" si="243"/>
        <v>1</v>
      </c>
      <c r="AA873" s="126">
        <f t="shared" si="244"/>
        <v>0</v>
      </c>
      <c r="AB873" s="126">
        <f t="shared" si="245"/>
        <v>0</v>
      </c>
      <c r="AC873" s="126">
        <f t="shared" si="246"/>
        <v>0</v>
      </c>
      <c r="AD873" s="126">
        <f t="shared" si="247"/>
        <v>0</v>
      </c>
      <c r="AE873" s="126">
        <f t="shared" si="248"/>
        <v>0</v>
      </c>
      <c r="AF873" s="125"/>
      <c r="AG873" s="125"/>
      <c r="AH873" s="125">
        <f t="shared" si="249"/>
        <v>3</v>
      </c>
      <c r="AI873" s="125">
        <f t="shared" si="250"/>
        <v>3</v>
      </c>
      <c r="AJ873" s="125" t="str">
        <f t="shared" si="251"/>
        <v>Correct</v>
      </c>
      <c r="AK873" s="125"/>
      <c r="AL873" s="115" t="s">
        <v>99</v>
      </c>
      <c r="AM873" s="115">
        <v>51</v>
      </c>
      <c r="AN873" s="115" t="s">
        <v>84</v>
      </c>
      <c r="AO873" s="115" t="s">
        <v>472</v>
      </c>
      <c r="AP873" s="115" t="s">
        <v>92</v>
      </c>
      <c r="AQ873" s="115" t="s">
        <v>86</v>
      </c>
      <c r="AR873" s="115" t="s">
        <v>477</v>
      </c>
      <c r="AS873" s="115" t="s">
        <v>101</v>
      </c>
      <c r="AT873" s="115" t="s">
        <v>89</v>
      </c>
      <c r="AU873" s="115" t="s">
        <v>113</v>
      </c>
      <c r="AV873" s="115" t="s">
        <v>91</v>
      </c>
      <c r="AW873" s="115" t="s">
        <v>91</v>
      </c>
    </row>
    <row r="874" spans="1:49">
      <c r="A874" s="115">
        <v>7011002558</v>
      </c>
      <c r="C874" s="115" t="s">
        <v>19</v>
      </c>
      <c r="D874" s="115" t="s">
        <v>20</v>
      </c>
      <c r="I874" s="115" t="s">
        <v>25</v>
      </c>
      <c r="O874" s="125"/>
      <c r="P874" s="125">
        <f t="shared" si="234"/>
        <v>3</v>
      </c>
      <c r="Q874" s="130">
        <f t="shared" si="235"/>
        <v>1</v>
      </c>
      <c r="R874" s="125"/>
      <c r="S874" s="125">
        <f t="shared" si="236"/>
        <v>0</v>
      </c>
      <c r="T874" s="125">
        <f t="shared" si="237"/>
        <v>1</v>
      </c>
      <c r="U874" s="125">
        <f t="shared" si="238"/>
        <v>1</v>
      </c>
      <c r="V874" s="126">
        <f t="shared" si="239"/>
        <v>0</v>
      </c>
      <c r="W874" s="126">
        <f t="shared" si="240"/>
        <v>0</v>
      </c>
      <c r="X874" s="126">
        <f t="shared" si="241"/>
        <v>0</v>
      </c>
      <c r="Y874" s="126">
        <f t="shared" si="242"/>
        <v>0</v>
      </c>
      <c r="Z874" s="126">
        <f t="shared" si="243"/>
        <v>1</v>
      </c>
      <c r="AA874" s="126">
        <f t="shared" si="244"/>
        <v>0</v>
      </c>
      <c r="AB874" s="126">
        <f t="shared" si="245"/>
        <v>0</v>
      </c>
      <c r="AC874" s="126">
        <f t="shared" si="246"/>
        <v>0</v>
      </c>
      <c r="AD874" s="126">
        <f t="shared" si="247"/>
        <v>0</v>
      </c>
      <c r="AE874" s="126">
        <f t="shared" si="248"/>
        <v>0</v>
      </c>
      <c r="AF874" s="125"/>
      <c r="AG874" s="125"/>
      <c r="AH874" s="125">
        <f t="shared" si="249"/>
        <v>3</v>
      </c>
      <c r="AI874" s="125">
        <f t="shared" si="250"/>
        <v>3</v>
      </c>
      <c r="AJ874" s="125" t="str">
        <f t="shared" si="251"/>
        <v>Correct</v>
      </c>
      <c r="AK874" s="125"/>
      <c r="AL874" s="115" t="s">
        <v>83</v>
      </c>
      <c r="AN874" s="115" t="s">
        <v>432</v>
      </c>
      <c r="AP874" s="115" t="s">
        <v>85</v>
      </c>
      <c r="AQ874" s="115" t="s">
        <v>86</v>
      </c>
      <c r="AR874" s="115" t="s">
        <v>87</v>
      </c>
      <c r="AS874" s="115" t="s">
        <v>100</v>
      </c>
      <c r="AT874" s="115" t="s">
        <v>111</v>
      </c>
      <c r="AU874" s="115" t="s">
        <v>106</v>
      </c>
      <c r="AV874" s="115" t="s">
        <v>91</v>
      </c>
      <c r="AW874" s="115" t="s">
        <v>86</v>
      </c>
    </row>
    <row r="875" spans="1:49">
      <c r="A875" s="115">
        <v>5587001409</v>
      </c>
      <c r="C875" s="115" t="s">
        <v>19</v>
      </c>
      <c r="D875" s="115" t="s">
        <v>20</v>
      </c>
      <c r="I875" s="115" t="s">
        <v>25</v>
      </c>
      <c r="O875" s="125"/>
      <c r="P875" s="125">
        <f t="shared" si="234"/>
        <v>3</v>
      </c>
      <c r="Q875" s="130">
        <f t="shared" si="235"/>
        <v>1</v>
      </c>
      <c r="R875" s="125"/>
      <c r="S875" s="125">
        <f t="shared" si="236"/>
        <v>0</v>
      </c>
      <c r="T875" s="125">
        <f t="shared" si="237"/>
        <v>1</v>
      </c>
      <c r="U875" s="125">
        <f t="shared" si="238"/>
        <v>1</v>
      </c>
      <c r="V875" s="126">
        <f t="shared" si="239"/>
        <v>0</v>
      </c>
      <c r="W875" s="126">
        <f t="shared" si="240"/>
        <v>0</v>
      </c>
      <c r="X875" s="126">
        <f t="shared" si="241"/>
        <v>0</v>
      </c>
      <c r="Y875" s="126">
        <f t="shared" si="242"/>
        <v>0</v>
      </c>
      <c r="Z875" s="126">
        <f t="shared" si="243"/>
        <v>1</v>
      </c>
      <c r="AA875" s="126">
        <f t="shared" si="244"/>
        <v>0</v>
      </c>
      <c r="AB875" s="126">
        <f t="shared" si="245"/>
        <v>0</v>
      </c>
      <c r="AC875" s="126">
        <f t="shared" si="246"/>
        <v>0</v>
      </c>
      <c r="AD875" s="126">
        <f t="shared" si="247"/>
        <v>0</v>
      </c>
      <c r="AE875" s="126">
        <f t="shared" si="248"/>
        <v>0</v>
      </c>
      <c r="AF875" s="125"/>
      <c r="AG875" s="125"/>
      <c r="AH875" s="125">
        <f t="shared" si="249"/>
        <v>3</v>
      </c>
      <c r="AI875" s="125">
        <f t="shared" si="250"/>
        <v>3</v>
      </c>
      <c r="AJ875" s="125" t="str">
        <f t="shared" si="251"/>
        <v>Correct</v>
      </c>
      <c r="AK875" s="125"/>
      <c r="AL875" s="115" t="s">
        <v>83</v>
      </c>
      <c r="AM875" s="115">
        <v>45</v>
      </c>
      <c r="AN875" s="115" t="s">
        <v>181</v>
      </c>
      <c r="AO875" s="115" t="s">
        <v>198</v>
      </c>
      <c r="AP875" s="115" t="s">
        <v>85</v>
      </c>
      <c r="AQ875" s="115" t="s">
        <v>86</v>
      </c>
      <c r="AR875" s="115" t="s">
        <v>87</v>
      </c>
      <c r="AS875" s="115" t="s">
        <v>88</v>
      </c>
      <c r="AT875" s="115" t="s">
        <v>114</v>
      </c>
      <c r="AU875" s="115" t="s">
        <v>113</v>
      </c>
      <c r="AV875" s="115" t="s">
        <v>91</v>
      </c>
      <c r="AW875" s="115" t="s">
        <v>91</v>
      </c>
    </row>
    <row r="876" spans="1:49">
      <c r="A876" s="115">
        <v>7045784181</v>
      </c>
      <c r="C876" s="115" t="s">
        <v>19</v>
      </c>
      <c r="D876" s="115" t="s">
        <v>20</v>
      </c>
      <c r="I876" s="115" t="s">
        <v>25</v>
      </c>
      <c r="O876" s="125"/>
      <c r="P876" s="125">
        <f t="shared" si="234"/>
        <v>3</v>
      </c>
      <c r="Q876" s="130">
        <f t="shared" si="235"/>
        <v>1</v>
      </c>
      <c r="R876" s="125"/>
      <c r="S876" s="125">
        <f t="shared" si="236"/>
        <v>0</v>
      </c>
      <c r="T876" s="125">
        <f t="shared" si="237"/>
        <v>1</v>
      </c>
      <c r="U876" s="125">
        <f t="shared" si="238"/>
        <v>1</v>
      </c>
      <c r="V876" s="126">
        <f t="shared" si="239"/>
        <v>0</v>
      </c>
      <c r="W876" s="126">
        <f t="shared" si="240"/>
        <v>0</v>
      </c>
      <c r="X876" s="126">
        <f t="shared" si="241"/>
        <v>0</v>
      </c>
      <c r="Y876" s="126">
        <f t="shared" si="242"/>
        <v>0</v>
      </c>
      <c r="Z876" s="126">
        <f t="shared" si="243"/>
        <v>1</v>
      </c>
      <c r="AA876" s="126">
        <f t="shared" si="244"/>
        <v>0</v>
      </c>
      <c r="AB876" s="126">
        <f t="shared" si="245"/>
        <v>0</v>
      </c>
      <c r="AC876" s="126">
        <f t="shared" si="246"/>
        <v>0</v>
      </c>
      <c r="AD876" s="126">
        <f t="shared" si="247"/>
        <v>0</v>
      </c>
      <c r="AE876" s="126">
        <f t="shared" si="248"/>
        <v>0</v>
      </c>
      <c r="AF876" s="125"/>
      <c r="AG876" s="125"/>
      <c r="AH876" s="125">
        <f t="shared" si="249"/>
        <v>3</v>
      </c>
      <c r="AI876" s="125">
        <f t="shared" si="250"/>
        <v>3</v>
      </c>
      <c r="AJ876" s="125" t="str">
        <f t="shared" si="251"/>
        <v>Correct</v>
      </c>
      <c r="AK876" s="125"/>
      <c r="AL876" s="115" t="s">
        <v>83</v>
      </c>
      <c r="AM876" s="115">
        <v>60</v>
      </c>
      <c r="AN876" s="115" t="s">
        <v>181</v>
      </c>
      <c r="AO876" s="115" t="s">
        <v>206</v>
      </c>
      <c r="AR876" s="115" t="s">
        <v>137</v>
      </c>
      <c r="AS876" s="115" t="s">
        <v>101</v>
      </c>
      <c r="AT876" s="115" t="s">
        <v>102</v>
      </c>
      <c r="AU876" s="115" t="s">
        <v>106</v>
      </c>
      <c r="AV876" s="115" t="s">
        <v>91</v>
      </c>
      <c r="AW876" s="115" t="s">
        <v>86</v>
      </c>
    </row>
    <row r="877" spans="1:49">
      <c r="A877" s="115">
        <v>7020568481</v>
      </c>
      <c r="D877" s="115" t="s">
        <v>20</v>
      </c>
      <c r="I877" s="115" t="s">
        <v>25</v>
      </c>
      <c r="M877" s="115" t="s">
        <v>29</v>
      </c>
      <c r="O877" s="125"/>
      <c r="P877" s="125">
        <f t="shared" si="234"/>
        <v>3</v>
      </c>
      <c r="Q877" s="130">
        <f t="shared" si="235"/>
        <v>1</v>
      </c>
      <c r="R877" s="125"/>
      <c r="S877" s="125">
        <f t="shared" si="236"/>
        <v>0</v>
      </c>
      <c r="T877" s="125">
        <f t="shared" si="237"/>
        <v>0</v>
      </c>
      <c r="U877" s="125">
        <f t="shared" si="238"/>
        <v>1</v>
      </c>
      <c r="V877" s="126">
        <f t="shared" si="239"/>
        <v>0</v>
      </c>
      <c r="W877" s="126">
        <f t="shared" si="240"/>
        <v>0</v>
      </c>
      <c r="X877" s="126">
        <f t="shared" si="241"/>
        <v>0</v>
      </c>
      <c r="Y877" s="126">
        <f t="shared" si="242"/>
        <v>0</v>
      </c>
      <c r="Z877" s="126">
        <f t="shared" si="243"/>
        <v>1</v>
      </c>
      <c r="AA877" s="126">
        <f t="shared" si="244"/>
        <v>0</v>
      </c>
      <c r="AB877" s="126">
        <f t="shared" si="245"/>
        <v>0</v>
      </c>
      <c r="AC877" s="126">
        <f t="shared" si="246"/>
        <v>0</v>
      </c>
      <c r="AD877" s="126">
        <f t="shared" si="247"/>
        <v>1</v>
      </c>
      <c r="AE877" s="126">
        <f t="shared" si="248"/>
        <v>0</v>
      </c>
      <c r="AF877" s="125"/>
      <c r="AG877" s="125"/>
      <c r="AH877" s="125">
        <f t="shared" si="249"/>
        <v>3</v>
      </c>
      <c r="AI877" s="125">
        <f t="shared" si="250"/>
        <v>3</v>
      </c>
      <c r="AJ877" s="125" t="str">
        <f t="shared" si="251"/>
        <v>Correct</v>
      </c>
      <c r="AK877" s="125"/>
      <c r="AL877" s="115" t="s">
        <v>83</v>
      </c>
      <c r="AM877" s="115">
        <v>30</v>
      </c>
      <c r="AN877" s="115" t="s">
        <v>84</v>
      </c>
      <c r="AO877" s="115" t="s">
        <v>135</v>
      </c>
      <c r="AQ877" s="115" t="s">
        <v>91</v>
      </c>
      <c r="AR877" s="115" t="s">
        <v>137</v>
      </c>
      <c r="AT877" s="115" t="s">
        <v>94</v>
      </c>
      <c r="AU877" s="115" t="s">
        <v>103</v>
      </c>
    </row>
    <row r="878" spans="1:49">
      <c r="A878" s="115">
        <v>5588132397</v>
      </c>
      <c r="I878" s="115" t="s">
        <v>25</v>
      </c>
      <c r="O878" s="125"/>
      <c r="P878" s="125">
        <f t="shared" si="234"/>
        <v>1</v>
      </c>
      <c r="Q878" s="130">
        <f t="shared" si="235"/>
        <v>3</v>
      </c>
      <c r="R878" s="125"/>
      <c r="S878" s="125">
        <f t="shared" si="236"/>
        <v>0</v>
      </c>
      <c r="T878" s="125">
        <f t="shared" si="237"/>
        <v>0</v>
      </c>
      <c r="U878" s="125">
        <f t="shared" si="238"/>
        <v>0</v>
      </c>
      <c r="V878" s="126">
        <f t="shared" si="239"/>
        <v>0</v>
      </c>
      <c r="W878" s="126">
        <f t="shared" si="240"/>
        <v>0</v>
      </c>
      <c r="X878" s="126">
        <f t="shared" si="241"/>
        <v>0</v>
      </c>
      <c r="Y878" s="126">
        <f t="shared" si="242"/>
        <v>0</v>
      </c>
      <c r="Z878" s="126">
        <f t="shared" si="243"/>
        <v>1</v>
      </c>
      <c r="AA878" s="126">
        <f t="shared" si="244"/>
        <v>0</v>
      </c>
      <c r="AB878" s="126">
        <f t="shared" si="245"/>
        <v>0</v>
      </c>
      <c r="AC878" s="126">
        <f t="shared" si="246"/>
        <v>0</v>
      </c>
      <c r="AD878" s="126">
        <f t="shared" si="247"/>
        <v>0</v>
      </c>
      <c r="AE878" s="126">
        <f t="shared" si="248"/>
        <v>0</v>
      </c>
      <c r="AF878" s="125"/>
      <c r="AG878" s="125"/>
      <c r="AH878" s="125">
        <f t="shared" si="249"/>
        <v>1</v>
      </c>
      <c r="AI878" s="125">
        <f t="shared" si="250"/>
        <v>1</v>
      </c>
      <c r="AJ878" s="125" t="str">
        <f t="shared" si="251"/>
        <v>Correct</v>
      </c>
      <c r="AK878" s="125"/>
      <c r="AL878" s="115" t="s">
        <v>83</v>
      </c>
      <c r="AM878" s="115">
        <v>36</v>
      </c>
      <c r="AN878" s="115" t="s">
        <v>181</v>
      </c>
      <c r="AO878" s="115" t="s">
        <v>190</v>
      </c>
      <c r="AP878" s="115" t="s">
        <v>85</v>
      </c>
      <c r="AQ878" s="115" t="s">
        <v>86</v>
      </c>
      <c r="AR878" s="115" t="s">
        <v>87</v>
      </c>
      <c r="AS878" s="115" t="s">
        <v>101</v>
      </c>
      <c r="AT878" s="115" t="s">
        <v>89</v>
      </c>
      <c r="AU878" s="115" t="s">
        <v>90</v>
      </c>
      <c r="AV878" s="115" t="s">
        <v>91</v>
      </c>
      <c r="AW878" s="115" t="s">
        <v>91</v>
      </c>
    </row>
    <row r="879" spans="1:49">
      <c r="A879" s="115">
        <v>7044843507</v>
      </c>
      <c r="D879" s="115" t="s">
        <v>20</v>
      </c>
      <c r="O879" s="125"/>
      <c r="P879" s="125">
        <f t="shared" si="234"/>
        <v>1</v>
      </c>
      <c r="Q879" s="130">
        <f t="shared" si="235"/>
        <v>3</v>
      </c>
      <c r="R879" s="125"/>
      <c r="S879" s="125">
        <f t="shared" si="236"/>
        <v>0</v>
      </c>
      <c r="T879" s="125">
        <f t="shared" si="237"/>
        <v>0</v>
      </c>
      <c r="U879" s="125">
        <f t="shared" si="238"/>
        <v>1</v>
      </c>
      <c r="V879" s="126">
        <f t="shared" si="239"/>
        <v>0</v>
      </c>
      <c r="W879" s="126">
        <f t="shared" si="240"/>
        <v>0</v>
      </c>
      <c r="X879" s="126">
        <f t="shared" si="241"/>
        <v>0</v>
      </c>
      <c r="Y879" s="126">
        <f t="shared" si="242"/>
        <v>0</v>
      </c>
      <c r="Z879" s="126">
        <f t="shared" si="243"/>
        <v>0</v>
      </c>
      <c r="AA879" s="126">
        <f t="shared" si="244"/>
        <v>0</v>
      </c>
      <c r="AB879" s="126">
        <f t="shared" si="245"/>
        <v>0</v>
      </c>
      <c r="AC879" s="126">
        <f t="shared" si="246"/>
        <v>0</v>
      </c>
      <c r="AD879" s="126">
        <f t="shared" si="247"/>
        <v>0</v>
      </c>
      <c r="AE879" s="126">
        <f t="shared" si="248"/>
        <v>0</v>
      </c>
      <c r="AF879" s="125"/>
      <c r="AG879" s="125"/>
      <c r="AH879" s="125">
        <f t="shared" si="249"/>
        <v>1</v>
      </c>
      <c r="AI879" s="125">
        <f t="shared" si="250"/>
        <v>1</v>
      </c>
      <c r="AJ879" s="125" t="str">
        <f t="shared" si="251"/>
        <v>Correct</v>
      </c>
      <c r="AK879" s="125"/>
      <c r="AL879" s="115" t="s">
        <v>83</v>
      </c>
      <c r="AM879" s="115">
        <v>23</v>
      </c>
      <c r="AN879" s="115" t="s">
        <v>181</v>
      </c>
      <c r="AO879" s="115" t="s">
        <v>206</v>
      </c>
      <c r="AP879" s="115" t="s">
        <v>97</v>
      </c>
      <c r="AQ879" s="115" t="s">
        <v>86</v>
      </c>
      <c r="AR879" s="115" t="s">
        <v>87</v>
      </c>
      <c r="AS879" s="115" t="s">
        <v>88</v>
      </c>
      <c r="AT879" s="115" t="s">
        <v>94</v>
      </c>
      <c r="AU879" s="115" t="s">
        <v>90</v>
      </c>
      <c r="AV879" s="115" t="s">
        <v>91</v>
      </c>
      <c r="AW879" s="115" t="s">
        <v>91</v>
      </c>
    </row>
    <row r="880" spans="1:49">
      <c r="A880" s="115">
        <v>6985428245</v>
      </c>
      <c r="D880" s="115" t="s">
        <v>20</v>
      </c>
      <c r="M880" s="115" t="s">
        <v>29</v>
      </c>
      <c r="O880" s="125"/>
      <c r="P880" s="125">
        <f t="shared" si="234"/>
        <v>2</v>
      </c>
      <c r="Q880" s="130">
        <f t="shared" si="235"/>
        <v>1.5</v>
      </c>
      <c r="R880" s="125"/>
      <c r="S880" s="125">
        <f t="shared" si="236"/>
        <v>0</v>
      </c>
      <c r="T880" s="125">
        <f t="shared" si="237"/>
        <v>0</v>
      </c>
      <c r="U880" s="125">
        <f t="shared" si="238"/>
        <v>1</v>
      </c>
      <c r="V880" s="126">
        <f t="shared" si="239"/>
        <v>0</v>
      </c>
      <c r="W880" s="126">
        <f t="shared" si="240"/>
        <v>0</v>
      </c>
      <c r="X880" s="126">
        <f t="shared" si="241"/>
        <v>0</v>
      </c>
      <c r="Y880" s="126">
        <f t="shared" si="242"/>
        <v>0</v>
      </c>
      <c r="Z880" s="126">
        <f t="shared" si="243"/>
        <v>0</v>
      </c>
      <c r="AA880" s="126">
        <f t="shared" si="244"/>
        <v>0</v>
      </c>
      <c r="AB880" s="126">
        <f t="shared" si="245"/>
        <v>0</v>
      </c>
      <c r="AC880" s="126">
        <f t="shared" si="246"/>
        <v>0</v>
      </c>
      <c r="AD880" s="126">
        <f t="shared" si="247"/>
        <v>1</v>
      </c>
      <c r="AE880" s="126">
        <f t="shared" si="248"/>
        <v>0</v>
      </c>
      <c r="AF880" s="125"/>
      <c r="AG880" s="125"/>
      <c r="AH880" s="125">
        <f t="shared" si="249"/>
        <v>2</v>
      </c>
      <c r="AI880" s="125">
        <f t="shared" si="250"/>
        <v>2</v>
      </c>
      <c r="AJ880" s="125" t="str">
        <f t="shared" si="251"/>
        <v>Correct</v>
      </c>
      <c r="AK880" s="125"/>
      <c r="AL880" s="115" t="s">
        <v>83</v>
      </c>
      <c r="AM880" s="115">
        <v>75</v>
      </c>
      <c r="AN880" s="115" t="s">
        <v>84</v>
      </c>
      <c r="AO880" s="115" t="s">
        <v>119</v>
      </c>
      <c r="AP880" s="115" t="s">
        <v>85</v>
      </c>
      <c r="AQ880" s="115" t="s">
        <v>86</v>
      </c>
      <c r="AR880" s="115" t="s">
        <v>87</v>
      </c>
      <c r="AS880" s="115" t="s">
        <v>100</v>
      </c>
      <c r="AT880" s="115" t="s">
        <v>102</v>
      </c>
      <c r="AU880" s="115" t="s">
        <v>106</v>
      </c>
      <c r="AV880" s="115" t="s">
        <v>91</v>
      </c>
      <c r="AW880" s="115" t="s">
        <v>91</v>
      </c>
    </row>
    <row r="881" spans="1:49">
      <c r="A881" s="115">
        <v>6985437025</v>
      </c>
      <c r="C881" s="115" t="s">
        <v>19</v>
      </c>
      <c r="M881" s="115" t="s">
        <v>29</v>
      </c>
      <c r="O881" s="125"/>
      <c r="P881" s="125">
        <f t="shared" si="234"/>
        <v>2</v>
      </c>
      <c r="Q881" s="130">
        <f t="shared" si="235"/>
        <v>1.5</v>
      </c>
      <c r="R881" s="125"/>
      <c r="S881" s="125">
        <f t="shared" si="236"/>
        <v>0</v>
      </c>
      <c r="T881" s="125">
        <f t="shared" si="237"/>
        <v>1</v>
      </c>
      <c r="U881" s="125">
        <f t="shared" si="238"/>
        <v>0</v>
      </c>
      <c r="V881" s="126">
        <f t="shared" si="239"/>
        <v>0</v>
      </c>
      <c r="W881" s="126">
        <f t="shared" si="240"/>
        <v>0</v>
      </c>
      <c r="X881" s="126">
        <f t="shared" si="241"/>
        <v>0</v>
      </c>
      <c r="Y881" s="126">
        <f t="shared" si="242"/>
        <v>0</v>
      </c>
      <c r="Z881" s="126">
        <f t="shared" si="243"/>
        <v>0</v>
      </c>
      <c r="AA881" s="126">
        <f t="shared" si="244"/>
        <v>0</v>
      </c>
      <c r="AB881" s="126">
        <f t="shared" si="245"/>
        <v>0</v>
      </c>
      <c r="AC881" s="126">
        <f t="shared" si="246"/>
        <v>0</v>
      </c>
      <c r="AD881" s="126">
        <f t="shared" si="247"/>
        <v>1</v>
      </c>
      <c r="AE881" s="126">
        <f t="shared" si="248"/>
        <v>0</v>
      </c>
      <c r="AF881" s="125"/>
      <c r="AG881" s="125"/>
      <c r="AH881" s="125">
        <f t="shared" si="249"/>
        <v>2</v>
      </c>
      <c r="AI881" s="125">
        <f t="shared" si="250"/>
        <v>2</v>
      </c>
      <c r="AJ881" s="125" t="str">
        <f t="shared" si="251"/>
        <v>Correct</v>
      </c>
      <c r="AK881" s="125"/>
      <c r="AL881" s="115" t="s">
        <v>83</v>
      </c>
      <c r="AM881" s="115">
        <v>80</v>
      </c>
      <c r="AN881" s="115" t="s">
        <v>84</v>
      </c>
      <c r="AO881" s="115" t="s">
        <v>152</v>
      </c>
      <c r="AP881" s="115" t="s">
        <v>85</v>
      </c>
      <c r="AR881" s="115" t="s">
        <v>87</v>
      </c>
      <c r="AT881" s="115" t="s">
        <v>94</v>
      </c>
      <c r="AU881" s="115" t="s">
        <v>106</v>
      </c>
      <c r="AV881" s="115" t="s">
        <v>91</v>
      </c>
      <c r="AW881" s="115" t="s">
        <v>86</v>
      </c>
    </row>
    <row r="882" spans="1:49">
      <c r="A882" s="115">
        <v>6985439366</v>
      </c>
      <c r="C882" s="115" t="s">
        <v>19</v>
      </c>
      <c r="O882" s="125"/>
      <c r="P882" s="125">
        <f t="shared" si="234"/>
        <v>1</v>
      </c>
      <c r="Q882" s="130">
        <f t="shared" si="235"/>
        <v>3</v>
      </c>
      <c r="R882" s="125"/>
      <c r="S882" s="125">
        <f t="shared" si="236"/>
        <v>0</v>
      </c>
      <c r="T882" s="125">
        <f t="shared" si="237"/>
        <v>1</v>
      </c>
      <c r="U882" s="125">
        <f t="shared" si="238"/>
        <v>0</v>
      </c>
      <c r="V882" s="126">
        <f t="shared" si="239"/>
        <v>0</v>
      </c>
      <c r="W882" s="126">
        <f t="shared" si="240"/>
        <v>0</v>
      </c>
      <c r="X882" s="126">
        <f t="shared" si="241"/>
        <v>0</v>
      </c>
      <c r="Y882" s="126">
        <f t="shared" si="242"/>
        <v>0</v>
      </c>
      <c r="Z882" s="126">
        <f t="shared" si="243"/>
        <v>0</v>
      </c>
      <c r="AA882" s="126">
        <f t="shared" si="244"/>
        <v>0</v>
      </c>
      <c r="AB882" s="126">
        <f t="shared" si="245"/>
        <v>0</v>
      </c>
      <c r="AC882" s="126">
        <f t="shared" si="246"/>
        <v>0</v>
      </c>
      <c r="AD882" s="126">
        <f t="shared" si="247"/>
        <v>0</v>
      </c>
      <c r="AE882" s="126">
        <f t="shared" si="248"/>
        <v>0</v>
      </c>
      <c r="AF882" s="125"/>
      <c r="AG882" s="125"/>
      <c r="AH882" s="125">
        <f t="shared" si="249"/>
        <v>1</v>
      </c>
      <c r="AI882" s="125">
        <f t="shared" si="250"/>
        <v>1</v>
      </c>
      <c r="AJ882" s="125" t="str">
        <f t="shared" si="251"/>
        <v>Correct</v>
      </c>
      <c r="AK882" s="125"/>
      <c r="AL882" s="115" t="s">
        <v>99</v>
      </c>
      <c r="AM882" s="115">
        <v>63</v>
      </c>
      <c r="AN882" s="115" t="s">
        <v>84</v>
      </c>
      <c r="AO882" s="115" t="s">
        <v>130</v>
      </c>
      <c r="AP882" s="115" t="s">
        <v>85</v>
      </c>
      <c r="AQ882" s="115" t="s">
        <v>86</v>
      </c>
      <c r="AR882" s="115" t="s">
        <v>87</v>
      </c>
      <c r="AS882" s="115" t="s">
        <v>101</v>
      </c>
      <c r="AT882" s="115" t="s">
        <v>89</v>
      </c>
      <c r="AU882" s="115" t="s">
        <v>106</v>
      </c>
      <c r="AV882" s="115" t="s">
        <v>91</v>
      </c>
      <c r="AW882" s="115" t="s">
        <v>91</v>
      </c>
    </row>
    <row r="883" spans="1:49">
      <c r="A883" s="115">
        <v>6982462758</v>
      </c>
      <c r="C883" s="115" t="s">
        <v>19</v>
      </c>
      <c r="N883" s="115" t="s">
        <v>30</v>
      </c>
      <c r="O883" s="125"/>
      <c r="P883" s="125">
        <f t="shared" si="234"/>
        <v>2</v>
      </c>
      <c r="Q883" s="130">
        <f t="shared" si="235"/>
        <v>1.5</v>
      </c>
      <c r="R883" s="125"/>
      <c r="S883" s="125">
        <f t="shared" si="236"/>
        <v>0</v>
      </c>
      <c r="T883" s="125">
        <f t="shared" si="237"/>
        <v>1</v>
      </c>
      <c r="U883" s="125">
        <f t="shared" si="238"/>
        <v>0</v>
      </c>
      <c r="V883" s="126">
        <f t="shared" si="239"/>
        <v>0</v>
      </c>
      <c r="W883" s="126">
        <f t="shared" si="240"/>
        <v>0</v>
      </c>
      <c r="X883" s="126">
        <f t="shared" si="241"/>
        <v>0</v>
      </c>
      <c r="Y883" s="126">
        <f t="shared" si="242"/>
        <v>0</v>
      </c>
      <c r="Z883" s="126">
        <f t="shared" si="243"/>
        <v>0</v>
      </c>
      <c r="AA883" s="126">
        <f t="shared" si="244"/>
        <v>0</v>
      </c>
      <c r="AB883" s="126">
        <f t="shared" si="245"/>
        <v>0</v>
      </c>
      <c r="AC883" s="126">
        <f t="shared" si="246"/>
        <v>0</v>
      </c>
      <c r="AD883" s="126">
        <f t="shared" si="247"/>
        <v>0</v>
      </c>
      <c r="AE883" s="126">
        <f t="shared" si="248"/>
        <v>1</v>
      </c>
      <c r="AF883" s="125"/>
      <c r="AG883" s="125"/>
      <c r="AH883" s="125">
        <f t="shared" si="249"/>
        <v>2</v>
      </c>
      <c r="AI883" s="125">
        <f t="shared" si="250"/>
        <v>2</v>
      </c>
      <c r="AJ883" s="125" t="str">
        <f t="shared" si="251"/>
        <v>Correct</v>
      </c>
      <c r="AK883" s="125"/>
      <c r="AL883" s="115" t="s">
        <v>99</v>
      </c>
      <c r="AM883" s="115">
        <v>55</v>
      </c>
      <c r="AN883" s="115" t="s">
        <v>181</v>
      </c>
      <c r="AO883" s="115" t="s">
        <v>232</v>
      </c>
      <c r="AP883" s="115" t="s">
        <v>85</v>
      </c>
      <c r="AQ883" s="115" t="s">
        <v>86</v>
      </c>
      <c r="AS883" s="115" t="s">
        <v>88</v>
      </c>
      <c r="AT883" s="115" t="s">
        <v>89</v>
      </c>
      <c r="AU883" s="115" t="s">
        <v>90</v>
      </c>
      <c r="AV883" s="115" t="s">
        <v>91</v>
      </c>
      <c r="AW883" s="115" t="s">
        <v>91</v>
      </c>
    </row>
    <row r="884" spans="1:49">
      <c r="A884" s="115">
        <v>7045760604</v>
      </c>
      <c r="B884" s="115" t="s">
        <v>18</v>
      </c>
      <c r="C884" s="115" t="s">
        <v>19</v>
      </c>
      <c r="N884" s="115" t="s">
        <v>30</v>
      </c>
      <c r="O884" s="125"/>
      <c r="P884" s="125">
        <f t="shared" si="234"/>
        <v>3</v>
      </c>
      <c r="Q884" s="130">
        <f t="shared" si="235"/>
        <v>1</v>
      </c>
      <c r="R884" s="125"/>
      <c r="S884" s="125">
        <f t="shared" si="236"/>
        <v>1</v>
      </c>
      <c r="T884" s="125">
        <f t="shared" si="237"/>
        <v>1</v>
      </c>
      <c r="U884" s="125">
        <f t="shared" si="238"/>
        <v>0</v>
      </c>
      <c r="V884" s="126">
        <f t="shared" si="239"/>
        <v>0</v>
      </c>
      <c r="W884" s="126">
        <f t="shared" si="240"/>
        <v>0</v>
      </c>
      <c r="X884" s="126">
        <f t="shared" si="241"/>
        <v>0</v>
      </c>
      <c r="Y884" s="126">
        <f t="shared" si="242"/>
        <v>0</v>
      </c>
      <c r="Z884" s="126">
        <f t="shared" si="243"/>
        <v>0</v>
      </c>
      <c r="AA884" s="126">
        <f t="shared" si="244"/>
        <v>0</v>
      </c>
      <c r="AB884" s="126">
        <f t="shared" si="245"/>
        <v>0</v>
      </c>
      <c r="AC884" s="126">
        <f t="shared" si="246"/>
        <v>0</v>
      </c>
      <c r="AD884" s="126">
        <f t="shared" si="247"/>
        <v>0</v>
      </c>
      <c r="AE884" s="126">
        <f t="shared" si="248"/>
        <v>1</v>
      </c>
      <c r="AF884" s="125"/>
      <c r="AG884" s="125"/>
      <c r="AH884" s="125">
        <f t="shared" si="249"/>
        <v>3</v>
      </c>
      <c r="AI884" s="125">
        <f t="shared" si="250"/>
        <v>3</v>
      </c>
      <c r="AJ884" s="125" t="str">
        <f t="shared" si="251"/>
        <v>Correct</v>
      </c>
      <c r="AK884" s="125"/>
      <c r="AL884" s="115" t="s">
        <v>83</v>
      </c>
      <c r="AM884" s="115">
        <v>72</v>
      </c>
      <c r="AN884" s="115" t="s">
        <v>181</v>
      </c>
      <c r="AO884" s="115" t="s">
        <v>190</v>
      </c>
      <c r="AQ884" s="115" t="s">
        <v>86</v>
      </c>
      <c r="AR884" s="115" t="s">
        <v>87</v>
      </c>
      <c r="AS884" s="115" t="s">
        <v>96</v>
      </c>
      <c r="AT884" s="115" t="s">
        <v>94</v>
      </c>
      <c r="AU884" s="115" t="s">
        <v>106</v>
      </c>
      <c r="AV884" s="115" t="s">
        <v>91</v>
      </c>
    </row>
    <row r="885" spans="1:49">
      <c r="A885" s="115">
        <v>7045783563</v>
      </c>
      <c r="C885" s="115" t="s">
        <v>19</v>
      </c>
      <c r="N885" s="115" t="s">
        <v>30</v>
      </c>
      <c r="O885" s="125"/>
      <c r="P885" s="125">
        <f t="shared" si="234"/>
        <v>2</v>
      </c>
      <c r="Q885" s="130">
        <f t="shared" si="235"/>
        <v>1.5</v>
      </c>
      <c r="R885" s="125"/>
      <c r="S885" s="125">
        <f t="shared" si="236"/>
        <v>0</v>
      </c>
      <c r="T885" s="125">
        <f t="shared" si="237"/>
        <v>1</v>
      </c>
      <c r="U885" s="125">
        <f t="shared" si="238"/>
        <v>0</v>
      </c>
      <c r="V885" s="126">
        <f t="shared" si="239"/>
        <v>0</v>
      </c>
      <c r="W885" s="126">
        <f t="shared" si="240"/>
        <v>0</v>
      </c>
      <c r="X885" s="126">
        <f t="shared" si="241"/>
        <v>0</v>
      </c>
      <c r="Y885" s="126">
        <f t="shared" si="242"/>
        <v>0</v>
      </c>
      <c r="Z885" s="126">
        <f t="shared" si="243"/>
        <v>0</v>
      </c>
      <c r="AA885" s="126">
        <f t="shared" si="244"/>
        <v>0</v>
      </c>
      <c r="AB885" s="126">
        <f t="shared" si="245"/>
        <v>0</v>
      </c>
      <c r="AC885" s="126">
        <f t="shared" si="246"/>
        <v>0</v>
      </c>
      <c r="AD885" s="126">
        <f t="shared" si="247"/>
        <v>0</v>
      </c>
      <c r="AE885" s="126">
        <f t="shared" si="248"/>
        <v>1</v>
      </c>
      <c r="AF885" s="125"/>
      <c r="AG885" s="125"/>
      <c r="AH885" s="125">
        <f t="shared" si="249"/>
        <v>2</v>
      </c>
      <c r="AI885" s="125">
        <f t="shared" si="250"/>
        <v>2</v>
      </c>
      <c r="AJ885" s="125" t="str">
        <f t="shared" si="251"/>
        <v>Correct</v>
      </c>
      <c r="AK885" s="125"/>
      <c r="AL885" s="115" t="s">
        <v>83</v>
      </c>
      <c r="AM885" s="115">
        <v>78</v>
      </c>
      <c r="AN885" s="115" t="s">
        <v>181</v>
      </c>
      <c r="AO885" s="115" t="s">
        <v>208</v>
      </c>
      <c r="AP885" s="115" t="s">
        <v>85</v>
      </c>
      <c r="AQ885" s="115" t="s">
        <v>86</v>
      </c>
      <c r="AR885" s="115" t="s">
        <v>137</v>
      </c>
      <c r="AT885" s="115" t="s">
        <v>111</v>
      </c>
      <c r="AU885" s="115" t="s">
        <v>106</v>
      </c>
      <c r="AV885" s="115" t="s">
        <v>91</v>
      </c>
      <c r="AW885" s="115" t="s">
        <v>86</v>
      </c>
    </row>
    <row r="886" spans="1:49">
      <c r="A886" s="115">
        <v>7008116676</v>
      </c>
      <c r="O886" s="125"/>
      <c r="P886" s="125">
        <f t="shared" si="234"/>
        <v>0</v>
      </c>
      <c r="Q886" s="130" t="e">
        <f t="shared" si="235"/>
        <v>#DIV/0!</v>
      </c>
      <c r="R886" s="125"/>
      <c r="S886" s="125">
        <f t="shared" si="236"/>
        <v>0</v>
      </c>
      <c r="T886" s="125">
        <f t="shared" si="237"/>
        <v>0</v>
      </c>
      <c r="U886" s="125">
        <f t="shared" si="238"/>
        <v>0</v>
      </c>
      <c r="V886" s="126">
        <f t="shared" si="239"/>
        <v>0</v>
      </c>
      <c r="W886" s="126">
        <f t="shared" si="240"/>
        <v>0</v>
      </c>
      <c r="X886" s="126">
        <f t="shared" si="241"/>
        <v>0</v>
      </c>
      <c r="Y886" s="126">
        <f t="shared" si="242"/>
        <v>0</v>
      </c>
      <c r="Z886" s="126">
        <f t="shared" si="243"/>
        <v>0</v>
      </c>
      <c r="AA886" s="126">
        <f t="shared" si="244"/>
        <v>0</v>
      </c>
      <c r="AB886" s="126">
        <f t="shared" si="245"/>
        <v>0</v>
      </c>
      <c r="AC886" s="126">
        <f t="shared" si="246"/>
        <v>0</v>
      </c>
      <c r="AD886" s="126">
        <f t="shared" si="247"/>
        <v>0</v>
      </c>
      <c r="AE886" s="126">
        <f t="shared" si="248"/>
        <v>0</v>
      </c>
      <c r="AF886" s="125"/>
      <c r="AG886" s="125"/>
      <c r="AH886" s="125">
        <f t="shared" si="249"/>
        <v>0</v>
      </c>
      <c r="AI886" s="125">
        <f t="shared" si="250"/>
        <v>0</v>
      </c>
      <c r="AJ886" s="125" t="str">
        <f t="shared" si="251"/>
        <v>Correct</v>
      </c>
      <c r="AK886" s="125"/>
      <c r="AL886" s="115" t="s">
        <v>99</v>
      </c>
      <c r="AM886" s="115">
        <v>70</v>
      </c>
      <c r="AN886" s="115" t="s">
        <v>84</v>
      </c>
      <c r="AO886" s="115" t="s">
        <v>144</v>
      </c>
      <c r="AP886" s="115" t="s">
        <v>85</v>
      </c>
      <c r="AQ886" s="115" t="s">
        <v>86</v>
      </c>
      <c r="AR886" s="115" t="s">
        <v>87</v>
      </c>
    </row>
    <row r="887" spans="1:49">
      <c r="A887" s="115">
        <v>5584547896</v>
      </c>
      <c r="I887" s="115" t="s">
        <v>25</v>
      </c>
      <c r="K887" s="115" t="s">
        <v>27</v>
      </c>
      <c r="N887" s="115" t="s">
        <v>30</v>
      </c>
      <c r="O887" s="125"/>
      <c r="P887" s="125">
        <f t="shared" si="234"/>
        <v>3</v>
      </c>
      <c r="Q887" s="130">
        <f t="shared" si="235"/>
        <v>1</v>
      </c>
      <c r="R887" s="125"/>
      <c r="S887" s="125">
        <f t="shared" si="236"/>
        <v>0</v>
      </c>
      <c r="T887" s="125">
        <f t="shared" si="237"/>
        <v>0</v>
      </c>
      <c r="U887" s="125">
        <f t="shared" si="238"/>
        <v>0</v>
      </c>
      <c r="V887" s="126">
        <f t="shared" si="239"/>
        <v>0</v>
      </c>
      <c r="W887" s="126">
        <f t="shared" si="240"/>
        <v>0</v>
      </c>
      <c r="X887" s="126">
        <f t="shared" si="241"/>
        <v>0</v>
      </c>
      <c r="Y887" s="126">
        <f t="shared" si="242"/>
        <v>0</v>
      </c>
      <c r="Z887" s="126">
        <f t="shared" si="243"/>
        <v>1</v>
      </c>
      <c r="AA887" s="126">
        <f t="shared" si="244"/>
        <v>0</v>
      </c>
      <c r="AB887" s="126">
        <f t="shared" si="245"/>
        <v>1</v>
      </c>
      <c r="AC887" s="126">
        <f t="shared" si="246"/>
        <v>0</v>
      </c>
      <c r="AD887" s="126">
        <f t="shared" si="247"/>
        <v>0</v>
      </c>
      <c r="AE887" s="126">
        <f t="shared" si="248"/>
        <v>1</v>
      </c>
      <c r="AF887" s="125"/>
      <c r="AG887" s="125"/>
      <c r="AH887" s="125">
        <f t="shared" si="249"/>
        <v>3</v>
      </c>
      <c r="AI887" s="125">
        <f t="shared" si="250"/>
        <v>3</v>
      </c>
      <c r="AJ887" s="125" t="str">
        <f t="shared" si="251"/>
        <v>Correct</v>
      </c>
      <c r="AK887" s="125"/>
      <c r="AL887" s="115" t="s">
        <v>83</v>
      </c>
      <c r="AM887" s="115">
        <v>54</v>
      </c>
      <c r="AN887" s="115" t="s">
        <v>181</v>
      </c>
      <c r="AO887" s="115" t="s">
        <v>434</v>
      </c>
      <c r="AP887" s="115" t="s">
        <v>85</v>
      </c>
      <c r="AQ887" s="115" t="s">
        <v>86</v>
      </c>
      <c r="AR887" s="115" t="s">
        <v>87</v>
      </c>
      <c r="AS887" s="115" t="s">
        <v>88</v>
      </c>
      <c r="AT887" s="115" t="s">
        <v>94</v>
      </c>
      <c r="AU887" s="115" t="s">
        <v>90</v>
      </c>
      <c r="AV887" s="115" t="s">
        <v>91</v>
      </c>
      <c r="AW887" s="115" t="s">
        <v>91</v>
      </c>
    </row>
    <row r="888" spans="1:49">
      <c r="A888" s="115">
        <v>7010994796</v>
      </c>
      <c r="K888" s="115" t="s">
        <v>27</v>
      </c>
      <c r="O888" s="125"/>
      <c r="P888" s="125">
        <f t="shared" si="234"/>
        <v>1</v>
      </c>
      <c r="Q888" s="130">
        <f t="shared" si="235"/>
        <v>3</v>
      </c>
      <c r="R888" s="125"/>
      <c r="S888" s="125">
        <f t="shared" si="236"/>
        <v>0</v>
      </c>
      <c r="T888" s="125">
        <f t="shared" si="237"/>
        <v>0</v>
      </c>
      <c r="U888" s="125">
        <f t="shared" si="238"/>
        <v>0</v>
      </c>
      <c r="V888" s="126">
        <f t="shared" si="239"/>
        <v>0</v>
      </c>
      <c r="W888" s="126">
        <f t="shared" si="240"/>
        <v>0</v>
      </c>
      <c r="X888" s="126">
        <f t="shared" si="241"/>
        <v>0</v>
      </c>
      <c r="Y888" s="126">
        <f t="shared" si="242"/>
        <v>0</v>
      </c>
      <c r="Z888" s="126">
        <f t="shared" si="243"/>
        <v>0</v>
      </c>
      <c r="AA888" s="126">
        <f t="shared" si="244"/>
        <v>0</v>
      </c>
      <c r="AB888" s="126">
        <f t="shared" si="245"/>
        <v>1</v>
      </c>
      <c r="AC888" s="126">
        <f t="shared" si="246"/>
        <v>0</v>
      </c>
      <c r="AD888" s="126">
        <f t="shared" si="247"/>
        <v>0</v>
      </c>
      <c r="AE888" s="126">
        <f t="shared" si="248"/>
        <v>0</v>
      </c>
      <c r="AF888" s="125"/>
      <c r="AG888" s="125"/>
      <c r="AH888" s="125">
        <f t="shared" si="249"/>
        <v>1</v>
      </c>
      <c r="AI888" s="125">
        <f t="shared" si="250"/>
        <v>1</v>
      </c>
      <c r="AJ888" s="125" t="str">
        <f t="shared" si="251"/>
        <v>Correct</v>
      </c>
      <c r="AK888" s="125"/>
      <c r="AL888" s="115" t="s">
        <v>83</v>
      </c>
      <c r="AM888" s="115">
        <v>55</v>
      </c>
      <c r="AN888" s="115" t="s">
        <v>84</v>
      </c>
      <c r="AO888" s="115" t="s">
        <v>123</v>
      </c>
      <c r="AP888" s="115" t="s">
        <v>107</v>
      </c>
      <c r="AQ888" s="115" t="s">
        <v>91</v>
      </c>
      <c r="AR888" s="115" t="s">
        <v>108</v>
      </c>
      <c r="AS888" s="115" t="s">
        <v>101</v>
      </c>
      <c r="AT888" s="115" t="s">
        <v>89</v>
      </c>
      <c r="AU888" s="115" t="s">
        <v>103</v>
      </c>
      <c r="AV888" s="115" t="s">
        <v>91</v>
      </c>
      <c r="AW888" s="115" t="s">
        <v>91</v>
      </c>
    </row>
    <row r="889" spans="1:49">
      <c r="A889" s="115">
        <v>7020341247</v>
      </c>
      <c r="K889" s="115" t="s">
        <v>27</v>
      </c>
      <c r="L889" s="115" t="s">
        <v>28</v>
      </c>
      <c r="O889" s="125"/>
      <c r="P889" s="125">
        <f t="shared" si="234"/>
        <v>2</v>
      </c>
      <c r="Q889" s="130">
        <f t="shared" si="235"/>
        <v>1.5</v>
      </c>
      <c r="R889" s="125"/>
      <c r="S889" s="125">
        <f t="shared" si="236"/>
        <v>0</v>
      </c>
      <c r="T889" s="125">
        <f t="shared" si="237"/>
        <v>0</v>
      </c>
      <c r="U889" s="125">
        <f t="shared" si="238"/>
        <v>0</v>
      </c>
      <c r="V889" s="126">
        <f t="shared" si="239"/>
        <v>0</v>
      </c>
      <c r="W889" s="126">
        <f t="shared" si="240"/>
        <v>0</v>
      </c>
      <c r="X889" s="126">
        <f t="shared" si="241"/>
        <v>0</v>
      </c>
      <c r="Y889" s="126">
        <f t="shared" si="242"/>
        <v>0</v>
      </c>
      <c r="Z889" s="126">
        <f t="shared" si="243"/>
        <v>0</v>
      </c>
      <c r="AA889" s="126">
        <f t="shared" si="244"/>
        <v>0</v>
      </c>
      <c r="AB889" s="126">
        <f t="shared" si="245"/>
        <v>1</v>
      </c>
      <c r="AC889" s="126">
        <f t="shared" si="246"/>
        <v>1</v>
      </c>
      <c r="AD889" s="126">
        <f t="shared" si="247"/>
        <v>0</v>
      </c>
      <c r="AE889" s="126">
        <f t="shared" si="248"/>
        <v>0</v>
      </c>
      <c r="AF889" s="125"/>
      <c r="AG889" s="125"/>
      <c r="AH889" s="125">
        <f t="shared" si="249"/>
        <v>2</v>
      </c>
      <c r="AI889" s="125">
        <f t="shared" si="250"/>
        <v>2</v>
      </c>
      <c r="AJ889" s="125" t="str">
        <f t="shared" si="251"/>
        <v>Correct</v>
      </c>
      <c r="AK889" s="125"/>
      <c r="AL889" s="115" t="s">
        <v>99</v>
      </c>
      <c r="AM889" s="115">
        <v>27</v>
      </c>
      <c r="AN889" s="115" t="s">
        <v>181</v>
      </c>
      <c r="AO889" s="115" t="s">
        <v>192</v>
      </c>
      <c r="AP889" s="115" t="s">
        <v>85</v>
      </c>
      <c r="AQ889" s="115" t="s">
        <v>86</v>
      </c>
      <c r="AR889" s="115" t="s">
        <v>87</v>
      </c>
      <c r="AS889" s="115" t="s">
        <v>88</v>
      </c>
      <c r="AT889" s="115" t="s">
        <v>89</v>
      </c>
      <c r="AU889" s="115" t="s">
        <v>90</v>
      </c>
      <c r="AV889" s="115" t="s">
        <v>91</v>
      </c>
      <c r="AW889" s="115" t="s">
        <v>91</v>
      </c>
    </row>
    <row r="890" spans="1:49">
      <c r="A890" s="115">
        <v>6985430263</v>
      </c>
      <c r="K890" s="115" t="s">
        <v>27</v>
      </c>
      <c r="O890" s="125"/>
      <c r="P890" s="125">
        <f t="shared" si="234"/>
        <v>1</v>
      </c>
      <c r="Q890" s="130">
        <f t="shared" si="235"/>
        <v>3</v>
      </c>
      <c r="R890" s="125"/>
      <c r="S890" s="125">
        <f t="shared" si="236"/>
        <v>0</v>
      </c>
      <c r="T890" s="125">
        <f t="shared" si="237"/>
        <v>0</v>
      </c>
      <c r="U890" s="125">
        <f t="shared" si="238"/>
        <v>0</v>
      </c>
      <c r="V890" s="126">
        <f t="shared" si="239"/>
        <v>0</v>
      </c>
      <c r="W890" s="126">
        <f t="shared" si="240"/>
        <v>0</v>
      </c>
      <c r="X890" s="126">
        <f t="shared" si="241"/>
        <v>0</v>
      </c>
      <c r="Y890" s="126">
        <f t="shared" si="242"/>
        <v>0</v>
      </c>
      <c r="Z890" s="126">
        <f t="shared" si="243"/>
        <v>0</v>
      </c>
      <c r="AA890" s="126">
        <f t="shared" si="244"/>
        <v>0</v>
      </c>
      <c r="AB890" s="126">
        <f t="shared" si="245"/>
        <v>1</v>
      </c>
      <c r="AC890" s="126">
        <f t="shared" si="246"/>
        <v>0</v>
      </c>
      <c r="AD890" s="126">
        <f t="shared" si="247"/>
        <v>0</v>
      </c>
      <c r="AE890" s="126">
        <f t="shared" si="248"/>
        <v>0</v>
      </c>
      <c r="AF890" s="125"/>
      <c r="AG890" s="125"/>
      <c r="AH890" s="125">
        <f t="shared" si="249"/>
        <v>1</v>
      </c>
      <c r="AI890" s="125">
        <f t="shared" si="250"/>
        <v>1</v>
      </c>
      <c r="AJ890" s="125" t="str">
        <f t="shared" si="251"/>
        <v>Correct</v>
      </c>
      <c r="AK890" s="125"/>
      <c r="AL890" s="115" t="s">
        <v>83</v>
      </c>
      <c r="AM890" s="115">
        <v>74</v>
      </c>
      <c r="AN890" s="115" t="s">
        <v>84</v>
      </c>
      <c r="AO890" s="115" t="s">
        <v>453</v>
      </c>
      <c r="AP890" s="115" t="s">
        <v>85</v>
      </c>
      <c r="AQ890" s="115" t="s">
        <v>86</v>
      </c>
      <c r="AR890" s="115" t="s">
        <v>87</v>
      </c>
      <c r="AS890" s="115" t="s">
        <v>100</v>
      </c>
      <c r="AT890" s="115" t="s">
        <v>89</v>
      </c>
      <c r="AU890" s="115" t="s">
        <v>106</v>
      </c>
      <c r="AV890" s="115" t="s">
        <v>91</v>
      </c>
      <c r="AW890" s="115" t="s">
        <v>91</v>
      </c>
    </row>
    <row r="891" spans="1:49">
      <c r="A891" s="115">
        <v>5586743127</v>
      </c>
      <c r="B891" s="115" t="s">
        <v>18</v>
      </c>
      <c r="D891" s="115" t="s">
        <v>20</v>
      </c>
      <c r="J891" s="115" t="s">
        <v>26</v>
      </c>
      <c r="O891" s="125"/>
      <c r="P891" s="125">
        <f t="shared" si="234"/>
        <v>3</v>
      </c>
      <c r="Q891" s="130">
        <f t="shared" si="235"/>
        <v>1</v>
      </c>
      <c r="R891" s="125"/>
      <c r="S891" s="125">
        <f t="shared" si="236"/>
        <v>1</v>
      </c>
      <c r="T891" s="125">
        <f t="shared" si="237"/>
        <v>0</v>
      </c>
      <c r="U891" s="125">
        <f t="shared" si="238"/>
        <v>1</v>
      </c>
      <c r="V891" s="126">
        <f t="shared" si="239"/>
        <v>0</v>
      </c>
      <c r="W891" s="126">
        <f t="shared" si="240"/>
        <v>0</v>
      </c>
      <c r="X891" s="126">
        <f t="shared" si="241"/>
        <v>0</v>
      </c>
      <c r="Y891" s="126">
        <f t="shared" si="242"/>
        <v>0</v>
      </c>
      <c r="Z891" s="126">
        <f t="shared" si="243"/>
        <v>0</v>
      </c>
      <c r="AA891" s="126">
        <f t="shared" si="244"/>
        <v>1</v>
      </c>
      <c r="AB891" s="126">
        <f t="shared" si="245"/>
        <v>0</v>
      </c>
      <c r="AC891" s="126">
        <f t="shared" si="246"/>
        <v>0</v>
      </c>
      <c r="AD891" s="126">
        <f t="shared" si="247"/>
        <v>0</v>
      </c>
      <c r="AE891" s="126">
        <f t="shared" si="248"/>
        <v>0</v>
      </c>
      <c r="AF891" s="125"/>
      <c r="AG891" s="125"/>
      <c r="AH891" s="125">
        <f t="shared" si="249"/>
        <v>3</v>
      </c>
      <c r="AI891" s="125">
        <f t="shared" si="250"/>
        <v>3</v>
      </c>
      <c r="AJ891" s="125" t="str">
        <f t="shared" si="251"/>
        <v>Correct</v>
      </c>
      <c r="AK891" s="125"/>
      <c r="AL891" s="115" t="s">
        <v>83</v>
      </c>
      <c r="AM891" s="115">
        <v>70</v>
      </c>
      <c r="AN891" s="115" t="s">
        <v>181</v>
      </c>
      <c r="AO891" s="115" t="s">
        <v>211</v>
      </c>
    </row>
    <row r="892" spans="1:49">
      <c r="A892" s="115">
        <v>6984047753</v>
      </c>
      <c r="B892" s="115" t="s">
        <v>18</v>
      </c>
      <c r="D892" s="115" t="s">
        <v>20</v>
      </c>
      <c r="J892" s="115" t="s">
        <v>26</v>
      </c>
      <c r="O892" s="125"/>
      <c r="P892" s="125">
        <f t="shared" si="234"/>
        <v>3</v>
      </c>
      <c r="Q892" s="130">
        <f t="shared" si="235"/>
        <v>1</v>
      </c>
      <c r="R892" s="125"/>
      <c r="S892" s="125">
        <f t="shared" si="236"/>
        <v>1</v>
      </c>
      <c r="T892" s="125">
        <f t="shared" si="237"/>
        <v>0</v>
      </c>
      <c r="U892" s="125">
        <f t="shared" si="238"/>
        <v>1</v>
      </c>
      <c r="V892" s="126">
        <f t="shared" si="239"/>
        <v>0</v>
      </c>
      <c r="W892" s="126">
        <f t="shared" si="240"/>
        <v>0</v>
      </c>
      <c r="X892" s="126">
        <f t="shared" si="241"/>
        <v>0</v>
      </c>
      <c r="Y892" s="126">
        <f t="shared" si="242"/>
        <v>0</v>
      </c>
      <c r="Z892" s="126">
        <f t="shared" si="243"/>
        <v>0</v>
      </c>
      <c r="AA892" s="126">
        <f t="shared" si="244"/>
        <v>1</v>
      </c>
      <c r="AB892" s="126">
        <f t="shared" si="245"/>
        <v>0</v>
      </c>
      <c r="AC892" s="126">
        <f t="shared" si="246"/>
        <v>0</v>
      </c>
      <c r="AD892" s="126">
        <f t="shared" si="247"/>
        <v>0</v>
      </c>
      <c r="AE892" s="126">
        <f t="shared" si="248"/>
        <v>0</v>
      </c>
      <c r="AF892" s="125"/>
      <c r="AG892" s="125"/>
      <c r="AH892" s="125">
        <f t="shared" si="249"/>
        <v>3</v>
      </c>
      <c r="AI892" s="125">
        <f t="shared" si="250"/>
        <v>3</v>
      </c>
      <c r="AJ892" s="125" t="str">
        <f t="shared" si="251"/>
        <v>Correct</v>
      </c>
      <c r="AK892" s="125"/>
      <c r="AL892" s="115" t="s">
        <v>83</v>
      </c>
      <c r="AM892" s="115">
        <v>70</v>
      </c>
      <c r="AN892" s="115" t="s">
        <v>181</v>
      </c>
      <c r="AO892" s="115" t="s">
        <v>211</v>
      </c>
      <c r="AP892" s="115" t="s">
        <v>85</v>
      </c>
      <c r="AR892" s="115" t="s">
        <v>87</v>
      </c>
      <c r="AS892" s="115" t="s">
        <v>104</v>
      </c>
      <c r="AT892" s="115" t="s">
        <v>94</v>
      </c>
      <c r="AU892" s="115" t="s">
        <v>106</v>
      </c>
      <c r="AV892" s="115" t="s">
        <v>91</v>
      </c>
      <c r="AW892" s="115" t="s">
        <v>91</v>
      </c>
    </row>
    <row r="893" spans="1:49">
      <c r="A893" s="115">
        <v>6988293625</v>
      </c>
      <c r="C893" s="115" t="s">
        <v>19</v>
      </c>
      <c r="J893" s="115" t="s">
        <v>26</v>
      </c>
      <c r="O893" s="125"/>
      <c r="P893" s="125">
        <f t="shared" si="234"/>
        <v>2</v>
      </c>
      <c r="Q893" s="130">
        <f t="shared" si="235"/>
        <v>1.5</v>
      </c>
      <c r="R893" s="125"/>
      <c r="S893" s="125">
        <f t="shared" si="236"/>
        <v>0</v>
      </c>
      <c r="T893" s="125">
        <f t="shared" si="237"/>
        <v>1</v>
      </c>
      <c r="U893" s="125">
        <f t="shared" si="238"/>
        <v>0</v>
      </c>
      <c r="V893" s="126">
        <f t="shared" si="239"/>
        <v>0</v>
      </c>
      <c r="W893" s="126">
        <f t="shared" si="240"/>
        <v>0</v>
      </c>
      <c r="X893" s="126">
        <f t="shared" si="241"/>
        <v>0</v>
      </c>
      <c r="Y893" s="126">
        <f t="shared" si="242"/>
        <v>0</v>
      </c>
      <c r="Z893" s="126">
        <f t="shared" si="243"/>
        <v>0</v>
      </c>
      <c r="AA893" s="126">
        <f t="shared" si="244"/>
        <v>1</v>
      </c>
      <c r="AB893" s="126">
        <f t="shared" si="245"/>
        <v>0</v>
      </c>
      <c r="AC893" s="126">
        <f t="shared" si="246"/>
        <v>0</v>
      </c>
      <c r="AD893" s="126">
        <f t="shared" si="247"/>
        <v>0</v>
      </c>
      <c r="AE893" s="126">
        <f t="shared" si="248"/>
        <v>0</v>
      </c>
      <c r="AF893" s="125"/>
      <c r="AG893" s="125"/>
      <c r="AH893" s="125">
        <f t="shared" si="249"/>
        <v>2</v>
      </c>
      <c r="AI893" s="125">
        <f t="shared" si="250"/>
        <v>2</v>
      </c>
      <c r="AJ893" s="125" t="str">
        <f t="shared" si="251"/>
        <v>Correct</v>
      </c>
      <c r="AK893" s="125"/>
      <c r="AL893" s="115" t="s">
        <v>83</v>
      </c>
      <c r="AM893" s="115">
        <v>59</v>
      </c>
      <c r="AN893" s="115" t="s">
        <v>84</v>
      </c>
      <c r="AO893" s="115" t="s">
        <v>132</v>
      </c>
      <c r="AP893" s="115" t="s">
        <v>85</v>
      </c>
      <c r="AQ893" s="115" t="s">
        <v>86</v>
      </c>
      <c r="AR893" s="115" t="s">
        <v>435</v>
      </c>
      <c r="AS893" s="115" t="s">
        <v>96</v>
      </c>
      <c r="AT893" s="115" t="s">
        <v>109</v>
      </c>
      <c r="AU893" s="115" t="s">
        <v>90</v>
      </c>
      <c r="AW893" s="115" t="s">
        <v>91</v>
      </c>
    </row>
    <row r="894" spans="1:49">
      <c r="A894" s="115">
        <v>6982468668</v>
      </c>
      <c r="C894" s="115" t="s">
        <v>19</v>
      </c>
      <c r="J894" s="115" t="s">
        <v>26</v>
      </c>
      <c r="N894" s="115" t="s">
        <v>30</v>
      </c>
      <c r="O894" s="125"/>
      <c r="P894" s="125">
        <f t="shared" si="234"/>
        <v>3</v>
      </c>
      <c r="Q894" s="130">
        <f t="shared" si="235"/>
        <v>1</v>
      </c>
      <c r="R894" s="125"/>
      <c r="S894" s="125">
        <f t="shared" si="236"/>
        <v>0</v>
      </c>
      <c r="T894" s="125">
        <f t="shared" si="237"/>
        <v>1</v>
      </c>
      <c r="U894" s="125">
        <f t="shared" si="238"/>
        <v>0</v>
      </c>
      <c r="V894" s="126">
        <f t="shared" si="239"/>
        <v>0</v>
      </c>
      <c r="W894" s="126">
        <f t="shared" si="240"/>
        <v>0</v>
      </c>
      <c r="X894" s="126">
        <f t="shared" si="241"/>
        <v>0</v>
      </c>
      <c r="Y894" s="126">
        <f t="shared" si="242"/>
        <v>0</v>
      </c>
      <c r="Z894" s="126">
        <f t="shared" si="243"/>
        <v>0</v>
      </c>
      <c r="AA894" s="126">
        <f t="shared" si="244"/>
        <v>1</v>
      </c>
      <c r="AB894" s="126">
        <f t="shared" si="245"/>
        <v>0</v>
      </c>
      <c r="AC894" s="126">
        <f t="shared" si="246"/>
        <v>0</v>
      </c>
      <c r="AD894" s="126">
        <f t="shared" si="247"/>
        <v>0</v>
      </c>
      <c r="AE894" s="126">
        <f t="shared" si="248"/>
        <v>1</v>
      </c>
      <c r="AF894" s="125"/>
      <c r="AG894" s="125"/>
      <c r="AH894" s="125">
        <f t="shared" si="249"/>
        <v>3</v>
      </c>
      <c r="AI894" s="125">
        <f t="shared" si="250"/>
        <v>3</v>
      </c>
      <c r="AJ894" s="125" t="str">
        <f t="shared" si="251"/>
        <v>Correct</v>
      </c>
      <c r="AK894" s="125"/>
      <c r="AL894" s="115" t="s">
        <v>99</v>
      </c>
      <c r="AM894" s="115">
        <v>67</v>
      </c>
      <c r="AN894" s="115" t="s">
        <v>181</v>
      </c>
      <c r="AO894" s="115" t="s">
        <v>433</v>
      </c>
      <c r="AP894" s="115" t="s">
        <v>85</v>
      </c>
      <c r="AQ894" s="115" t="s">
        <v>86</v>
      </c>
      <c r="AS894" s="115" t="s">
        <v>100</v>
      </c>
      <c r="AT894" s="115" t="s">
        <v>111</v>
      </c>
      <c r="AU894" s="115" t="s">
        <v>106</v>
      </c>
      <c r="AV894" s="115" t="s">
        <v>91</v>
      </c>
      <c r="AW894" s="115" t="s">
        <v>86</v>
      </c>
    </row>
    <row r="895" spans="1:49">
      <c r="A895" s="115">
        <v>5584532227</v>
      </c>
      <c r="C895" s="115" t="s">
        <v>19</v>
      </c>
      <c r="I895" s="115" t="s">
        <v>25</v>
      </c>
      <c r="N895" s="115" t="s">
        <v>30</v>
      </c>
      <c r="O895" s="125"/>
      <c r="P895" s="125">
        <f t="shared" si="234"/>
        <v>3</v>
      </c>
      <c r="Q895" s="130">
        <f t="shared" si="235"/>
        <v>1</v>
      </c>
      <c r="R895" s="125"/>
      <c r="S895" s="125">
        <f t="shared" si="236"/>
        <v>0</v>
      </c>
      <c r="T895" s="125">
        <f t="shared" si="237"/>
        <v>1</v>
      </c>
      <c r="U895" s="125">
        <f t="shared" si="238"/>
        <v>0</v>
      </c>
      <c r="V895" s="126">
        <f t="shared" si="239"/>
        <v>0</v>
      </c>
      <c r="W895" s="126">
        <f t="shared" si="240"/>
        <v>0</v>
      </c>
      <c r="X895" s="126">
        <f t="shared" si="241"/>
        <v>0</v>
      </c>
      <c r="Y895" s="126">
        <f t="shared" si="242"/>
        <v>0</v>
      </c>
      <c r="Z895" s="126">
        <f t="shared" si="243"/>
        <v>1</v>
      </c>
      <c r="AA895" s="126">
        <f t="shared" si="244"/>
        <v>0</v>
      </c>
      <c r="AB895" s="126">
        <f t="shared" si="245"/>
        <v>0</v>
      </c>
      <c r="AC895" s="126">
        <f t="shared" si="246"/>
        <v>0</v>
      </c>
      <c r="AD895" s="126">
        <f t="shared" si="247"/>
        <v>0</v>
      </c>
      <c r="AE895" s="126">
        <f t="shared" si="248"/>
        <v>1</v>
      </c>
      <c r="AF895" s="125"/>
      <c r="AG895" s="125"/>
      <c r="AH895" s="125">
        <f t="shared" si="249"/>
        <v>3</v>
      </c>
      <c r="AI895" s="125">
        <f t="shared" si="250"/>
        <v>3</v>
      </c>
      <c r="AJ895" s="125" t="str">
        <f t="shared" si="251"/>
        <v>Correct</v>
      </c>
      <c r="AK895" s="125"/>
      <c r="AL895" s="115" t="s">
        <v>83</v>
      </c>
      <c r="AM895" s="115">
        <v>42</v>
      </c>
      <c r="AN895" s="115" t="s">
        <v>181</v>
      </c>
      <c r="AO895" s="115" t="s">
        <v>239</v>
      </c>
      <c r="AP895" s="115" t="s">
        <v>85</v>
      </c>
      <c r="AQ895" s="115" t="s">
        <v>91</v>
      </c>
      <c r="AR895" s="115" t="s">
        <v>87</v>
      </c>
      <c r="AS895" s="115" t="s">
        <v>101</v>
      </c>
      <c r="AT895" s="115" t="s">
        <v>94</v>
      </c>
      <c r="AU895" s="115" t="s">
        <v>90</v>
      </c>
      <c r="AV895" s="115" t="s">
        <v>91</v>
      </c>
      <c r="AW895" s="115" t="s">
        <v>91</v>
      </c>
    </row>
    <row r="896" spans="1:49">
      <c r="A896" s="115">
        <v>7045782234</v>
      </c>
      <c r="I896" s="115" t="s">
        <v>25</v>
      </c>
      <c r="M896" s="115" t="s">
        <v>29</v>
      </c>
      <c r="O896" s="125"/>
      <c r="P896" s="125">
        <f t="shared" si="234"/>
        <v>2</v>
      </c>
      <c r="Q896" s="130">
        <f t="shared" si="235"/>
        <v>1.5</v>
      </c>
      <c r="R896" s="125"/>
      <c r="S896" s="125">
        <f t="shared" si="236"/>
        <v>0</v>
      </c>
      <c r="T896" s="125">
        <f t="shared" si="237"/>
        <v>0</v>
      </c>
      <c r="U896" s="125">
        <f t="shared" si="238"/>
        <v>0</v>
      </c>
      <c r="V896" s="126">
        <f t="shared" si="239"/>
        <v>0</v>
      </c>
      <c r="W896" s="126">
        <f t="shared" si="240"/>
        <v>0</v>
      </c>
      <c r="X896" s="126">
        <f t="shared" si="241"/>
        <v>0</v>
      </c>
      <c r="Y896" s="126">
        <f t="shared" si="242"/>
        <v>0</v>
      </c>
      <c r="Z896" s="126">
        <f t="shared" si="243"/>
        <v>1</v>
      </c>
      <c r="AA896" s="126">
        <f t="shared" si="244"/>
        <v>0</v>
      </c>
      <c r="AB896" s="126">
        <f t="shared" si="245"/>
        <v>0</v>
      </c>
      <c r="AC896" s="126">
        <f t="shared" si="246"/>
        <v>0</v>
      </c>
      <c r="AD896" s="126">
        <f t="shared" si="247"/>
        <v>1</v>
      </c>
      <c r="AE896" s="126">
        <f t="shared" si="248"/>
        <v>0</v>
      </c>
      <c r="AF896" s="125"/>
      <c r="AG896" s="125"/>
      <c r="AH896" s="125">
        <f t="shared" si="249"/>
        <v>2</v>
      </c>
      <c r="AI896" s="125">
        <f t="shared" si="250"/>
        <v>2</v>
      </c>
      <c r="AJ896" s="125" t="str">
        <f t="shared" si="251"/>
        <v>Correct</v>
      </c>
      <c r="AK896" s="125"/>
      <c r="AL896" s="115" t="s">
        <v>83</v>
      </c>
      <c r="AM896" s="115">
        <v>57</v>
      </c>
      <c r="AN896" s="115" t="s">
        <v>181</v>
      </c>
      <c r="AO896" s="115" t="s">
        <v>220</v>
      </c>
      <c r="AP896" s="115" t="s">
        <v>85</v>
      </c>
      <c r="AR896" s="115" t="s">
        <v>87</v>
      </c>
      <c r="AS896" s="115" t="s">
        <v>88</v>
      </c>
      <c r="AT896" s="115" t="s">
        <v>111</v>
      </c>
      <c r="AU896" s="115" t="s">
        <v>90</v>
      </c>
      <c r="AV896" s="115" t="s">
        <v>91</v>
      </c>
      <c r="AW896" s="115" t="s">
        <v>91</v>
      </c>
    </row>
    <row r="897" spans="1:49">
      <c r="A897" s="115">
        <v>6985429238</v>
      </c>
      <c r="C897" s="115" t="s">
        <v>19</v>
      </c>
      <c r="D897" s="115" t="s">
        <v>20</v>
      </c>
      <c r="E897" s="115" t="s">
        <v>21</v>
      </c>
      <c r="O897" s="125"/>
      <c r="P897" s="125">
        <f t="shared" si="234"/>
        <v>3</v>
      </c>
      <c r="Q897" s="130">
        <f t="shared" si="235"/>
        <v>1</v>
      </c>
      <c r="R897" s="125"/>
      <c r="S897" s="125">
        <f t="shared" si="236"/>
        <v>0</v>
      </c>
      <c r="T897" s="125">
        <f t="shared" si="237"/>
        <v>1</v>
      </c>
      <c r="U897" s="125">
        <f t="shared" si="238"/>
        <v>1</v>
      </c>
      <c r="V897" s="126">
        <f t="shared" si="239"/>
        <v>1</v>
      </c>
      <c r="W897" s="126">
        <f t="shared" si="240"/>
        <v>0</v>
      </c>
      <c r="X897" s="126">
        <f t="shared" si="241"/>
        <v>0</v>
      </c>
      <c r="Y897" s="126">
        <f t="shared" si="242"/>
        <v>0</v>
      </c>
      <c r="Z897" s="126">
        <f t="shared" si="243"/>
        <v>0</v>
      </c>
      <c r="AA897" s="126">
        <f t="shared" si="244"/>
        <v>0</v>
      </c>
      <c r="AB897" s="126">
        <f t="shared" si="245"/>
        <v>0</v>
      </c>
      <c r="AC897" s="126">
        <f t="shared" si="246"/>
        <v>0</v>
      </c>
      <c r="AD897" s="126">
        <f t="shared" si="247"/>
        <v>0</v>
      </c>
      <c r="AE897" s="126">
        <f t="shared" si="248"/>
        <v>0</v>
      </c>
      <c r="AF897" s="125"/>
      <c r="AG897" s="125"/>
      <c r="AH897" s="125">
        <f t="shared" si="249"/>
        <v>3</v>
      </c>
      <c r="AI897" s="125">
        <f t="shared" si="250"/>
        <v>3</v>
      </c>
      <c r="AJ897" s="125" t="str">
        <f t="shared" si="251"/>
        <v>Correct</v>
      </c>
      <c r="AK897" s="125"/>
      <c r="AL897" s="115" t="s">
        <v>83</v>
      </c>
      <c r="AM897" s="115">
        <v>83</v>
      </c>
      <c r="AN897" s="115" t="s">
        <v>84</v>
      </c>
      <c r="AO897" s="115" t="s">
        <v>130</v>
      </c>
      <c r="AP897" s="115" t="s">
        <v>85</v>
      </c>
      <c r="AQ897" s="115" t="s">
        <v>86</v>
      </c>
      <c r="AR897" s="115" t="s">
        <v>87</v>
      </c>
      <c r="AS897" s="115" t="s">
        <v>101</v>
      </c>
      <c r="AT897" s="115" t="s">
        <v>89</v>
      </c>
      <c r="AU897" s="115" t="s">
        <v>106</v>
      </c>
      <c r="AV897" s="115" t="s">
        <v>91</v>
      </c>
      <c r="AW897" s="115" t="s">
        <v>91</v>
      </c>
    </row>
    <row r="898" spans="1:49">
      <c r="A898" s="115">
        <v>7045781034</v>
      </c>
      <c r="C898" s="115" t="s">
        <v>19</v>
      </c>
      <c r="D898" s="115" t="s">
        <v>20</v>
      </c>
      <c r="E898" s="115" t="s">
        <v>21</v>
      </c>
      <c r="O898" s="125"/>
      <c r="P898" s="125">
        <f t="shared" ref="P898:P961" si="252">COUNTA(B898:N898)</f>
        <v>3</v>
      </c>
      <c r="Q898" s="130">
        <f t="shared" ref="Q898:Q961" si="253">3/P898</f>
        <v>1</v>
      </c>
      <c r="R898" s="125"/>
      <c r="S898" s="125">
        <f t="shared" ref="S898:S961" si="254">IF($P898&lt;3,IF($B898=$B$1,1,0),IF($B898=$B$1,$Q898,0))</f>
        <v>0</v>
      </c>
      <c r="T898" s="125">
        <f t="shared" ref="T898:T961" si="255">IF($P898&lt;3,IF($C898=$C$1,1,0),IF($C898=$C$1,$Q898,0))</f>
        <v>1</v>
      </c>
      <c r="U898" s="125">
        <f t="shared" ref="U898:U961" si="256">IF($P898&lt;3,IF($D898=$D$1,1,0),IF($D898=$D$1,$Q898,0))</f>
        <v>1</v>
      </c>
      <c r="V898" s="126">
        <f t="shared" ref="V898:V961" si="257">IF($P898&lt;3,IF($E898=$E$1,1,0),IF($E898=$E$1,$Q898,0))</f>
        <v>1</v>
      </c>
      <c r="W898" s="126">
        <f t="shared" ref="W898:W961" si="258">IF($P898&lt;3,IF($F898=$F$1,1,0),IF($F898=$F$1,$Q898,0))</f>
        <v>0</v>
      </c>
      <c r="X898" s="126">
        <f t="shared" ref="X898:X961" si="259">IF($P898&lt;3,IF($G898=$G$1,1,0),IF($G898=$G$1,$Q898,0))</f>
        <v>0</v>
      </c>
      <c r="Y898" s="126">
        <f t="shared" ref="Y898:Y961" si="260">IF($P898&lt;3,IF($H898=$H$1,1,0),IF($H898=$H$1,$Q898,0))</f>
        <v>0</v>
      </c>
      <c r="Z898" s="126">
        <f t="shared" ref="Z898:Z961" si="261">IF($P898&lt;3,IF($I898=$I$1,1,0),IF($I898=$I$1,$Q898,0))</f>
        <v>0</v>
      </c>
      <c r="AA898" s="126">
        <f t="shared" ref="AA898:AA961" si="262">IF($P898&lt;3,IF($J898=$J$1,1,0),IF($J898=$J$1,$Q898,0))</f>
        <v>0</v>
      </c>
      <c r="AB898" s="126">
        <f t="shared" ref="AB898:AB961" si="263">IF($P898&lt;3,IF($K898=$K$1,1,0),IF($K898=$K$1,$Q898,0))</f>
        <v>0</v>
      </c>
      <c r="AC898" s="126">
        <f t="shared" ref="AC898:AC961" si="264">IF($P898&lt;3,IF($L898=$L$1,1,0),IF($L898=$L$1,$Q898,0))</f>
        <v>0</v>
      </c>
      <c r="AD898" s="126">
        <f t="shared" ref="AD898:AD961" si="265">IF($P898&lt;3,IF($M898=$M$1,1,0),IF($M898=$M$1,$Q898,0))</f>
        <v>0</v>
      </c>
      <c r="AE898" s="126">
        <f t="shared" ref="AE898:AE961" si="266">IF($P898&lt;3,IF($N898=$N$1,1,0),IF($N898=$N$1,$Q898,0))</f>
        <v>0</v>
      </c>
      <c r="AF898" s="125"/>
      <c r="AG898" s="125"/>
      <c r="AH898" s="125">
        <f t="shared" ref="AH898:AH961" si="267">SUM(S898:AE898)</f>
        <v>3</v>
      </c>
      <c r="AI898" s="125">
        <f t="shared" ref="AI898:AI961" si="268">P898</f>
        <v>3</v>
      </c>
      <c r="AJ898" s="125" t="str">
        <f t="shared" ref="AJ898:AJ961" si="269">IF(AH898=AI898,"Correct",IF(AH898=3,"Correct","Wrong"))</f>
        <v>Correct</v>
      </c>
      <c r="AK898" s="125"/>
      <c r="AL898" s="115" t="s">
        <v>99</v>
      </c>
      <c r="AM898" s="115">
        <v>62</v>
      </c>
      <c r="AN898" s="115" t="s">
        <v>84</v>
      </c>
      <c r="AO898" s="115" t="s">
        <v>134</v>
      </c>
      <c r="AP898" s="115" t="s">
        <v>85</v>
      </c>
      <c r="AQ898" s="115" t="s">
        <v>86</v>
      </c>
      <c r="AR898" s="115" t="s">
        <v>87</v>
      </c>
      <c r="AS898" s="115" t="s">
        <v>101</v>
      </c>
      <c r="AT898" s="115" t="s">
        <v>102</v>
      </c>
      <c r="AU898" s="115" t="s">
        <v>106</v>
      </c>
      <c r="AV898" s="115" t="s">
        <v>91</v>
      </c>
      <c r="AW898" s="115" t="s">
        <v>91</v>
      </c>
    </row>
    <row r="899" spans="1:49">
      <c r="A899" s="115">
        <v>7045780595</v>
      </c>
      <c r="D899" s="115" t="s">
        <v>20</v>
      </c>
      <c r="E899" s="115" t="s">
        <v>21</v>
      </c>
      <c r="O899" s="125"/>
      <c r="P899" s="125">
        <f t="shared" si="252"/>
        <v>2</v>
      </c>
      <c r="Q899" s="130">
        <f t="shared" si="253"/>
        <v>1.5</v>
      </c>
      <c r="R899" s="125"/>
      <c r="S899" s="125">
        <f t="shared" si="254"/>
        <v>0</v>
      </c>
      <c r="T899" s="125">
        <f t="shared" si="255"/>
        <v>0</v>
      </c>
      <c r="U899" s="125">
        <f t="shared" si="256"/>
        <v>1</v>
      </c>
      <c r="V899" s="126">
        <f t="shared" si="257"/>
        <v>1</v>
      </c>
      <c r="W899" s="126">
        <f t="shared" si="258"/>
        <v>0</v>
      </c>
      <c r="X899" s="126">
        <f t="shared" si="259"/>
        <v>0</v>
      </c>
      <c r="Y899" s="126">
        <f t="shared" si="260"/>
        <v>0</v>
      </c>
      <c r="Z899" s="126">
        <f t="shared" si="261"/>
        <v>0</v>
      </c>
      <c r="AA899" s="126">
        <f t="shared" si="262"/>
        <v>0</v>
      </c>
      <c r="AB899" s="126">
        <f t="shared" si="263"/>
        <v>0</v>
      </c>
      <c r="AC899" s="126">
        <f t="shared" si="264"/>
        <v>0</v>
      </c>
      <c r="AD899" s="126">
        <f t="shared" si="265"/>
        <v>0</v>
      </c>
      <c r="AE899" s="126">
        <f t="shared" si="266"/>
        <v>0</v>
      </c>
      <c r="AF899" s="125"/>
      <c r="AG899" s="125"/>
      <c r="AH899" s="125">
        <f t="shared" si="267"/>
        <v>2</v>
      </c>
      <c r="AI899" s="125">
        <f t="shared" si="268"/>
        <v>2</v>
      </c>
      <c r="AJ899" s="125" t="str">
        <f t="shared" si="269"/>
        <v>Correct</v>
      </c>
      <c r="AK899" s="125"/>
      <c r="AL899" s="115" t="s">
        <v>83</v>
      </c>
      <c r="AM899" s="115">
        <v>80</v>
      </c>
      <c r="AN899" s="115" t="s">
        <v>181</v>
      </c>
      <c r="AO899" s="115" t="s">
        <v>440</v>
      </c>
      <c r="AP899" s="115" t="s">
        <v>85</v>
      </c>
      <c r="AQ899" s="115" t="s">
        <v>86</v>
      </c>
      <c r="AR899" s="115" t="s">
        <v>87</v>
      </c>
      <c r="AT899" s="115" t="s">
        <v>111</v>
      </c>
    </row>
    <row r="900" spans="1:49">
      <c r="A900" s="115">
        <v>7020344692</v>
      </c>
      <c r="C900" s="115" t="s">
        <v>19</v>
      </c>
      <c r="D900" s="115" t="s">
        <v>20</v>
      </c>
      <c r="L900" s="115" t="s">
        <v>28</v>
      </c>
      <c r="O900" s="125"/>
      <c r="P900" s="125">
        <f t="shared" si="252"/>
        <v>3</v>
      </c>
      <c r="Q900" s="130">
        <f t="shared" si="253"/>
        <v>1</v>
      </c>
      <c r="R900" s="125"/>
      <c r="S900" s="125">
        <f t="shared" si="254"/>
        <v>0</v>
      </c>
      <c r="T900" s="125">
        <f t="shared" si="255"/>
        <v>1</v>
      </c>
      <c r="U900" s="125">
        <f t="shared" si="256"/>
        <v>1</v>
      </c>
      <c r="V900" s="126">
        <f t="shared" si="257"/>
        <v>0</v>
      </c>
      <c r="W900" s="126">
        <f t="shared" si="258"/>
        <v>0</v>
      </c>
      <c r="X900" s="126">
        <f t="shared" si="259"/>
        <v>0</v>
      </c>
      <c r="Y900" s="126">
        <f t="shared" si="260"/>
        <v>0</v>
      </c>
      <c r="Z900" s="126">
        <f t="shared" si="261"/>
        <v>0</v>
      </c>
      <c r="AA900" s="126">
        <f t="shared" si="262"/>
        <v>0</v>
      </c>
      <c r="AB900" s="126">
        <f t="shared" si="263"/>
        <v>0</v>
      </c>
      <c r="AC900" s="126">
        <f t="shared" si="264"/>
        <v>1</v>
      </c>
      <c r="AD900" s="126">
        <f t="shared" si="265"/>
        <v>0</v>
      </c>
      <c r="AE900" s="126">
        <f t="shared" si="266"/>
        <v>0</v>
      </c>
      <c r="AF900" s="125"/>
      <c r="AG900" s="125"/>
      <c r="AH900" s="125">
        <f t="shared" si="267"/>
        <v>3</v>
      </c>
      <c r="AI900" s="125">
        <f t="shared" si="268"/>
        <v>3</v>
      </c>
      <c r="AJ900" s="125" t="str">
        <f t="shared" si="269"/>
        <v>Correct</v>
      </c>
      <c r="AK900" s="125"/>
      <c r="AL900" s="115" t="s">
        <v>99</v>
      </c>
      <c r="AM900" s="115">
        <v>16</v>
      </c>
      <c r="AN900" s="115" t="s">
        <v>181</v>
      </c>
      <c r="AO900" s="115" t="s">
        <v>207</v>
      </c>
      <c r="AP900" s="115" t="s">
        <v>85</v>
      </c>
      <c r="AQ900" s="115" t="s">
        <v>86</v>
      </c>
      <c r="AR900" s="115" t="s">
        <v>87</v>
      </c>
      <c r="AS900" s="115" t="s">
        <v>88</v>
      </c>
      <c r="AT900" s="115" t="s">
        <v>112</v>
      </c>
      <c r="AU900" s="115" t="s">
        <v>95</v>
      </c>
      <c r="AV900" s="115" t="s">
        <v>91</v>
      </c>
      <c r="AW900" s="115" t="s">
        <v>91</v>
      </c>
    </row>
    <row r="901" spans="1:49">
      <c r="A901" s="115">
        <v>6985469239</v>
      </c>
      <c r="C901" s="115" t="s">
        <v>19</v>
      </c>
      <c r="D901" s="115" t="s">
        <v>20</v>
      </c>
      <c r="N901" s="115" t="s">
        <v>30</v>
      </c>
      <c r="O901" s="125"/>
      <c r="P901" s="125">
        <f t="shared" si="252"/>
        <v>3</v>
      </c>
      <c r="Q901" s="130">
        <f t="shared" si="253"/>
        <v>1</v>
      </c>
      <c r="R901" s="125"/>
      <c r="S901" s="125">
        <f t="shared" si="254"/>
        <v>0</v>
      </c>
      <c r="T901" s="125">
        <f t="shared" si="255"/>
        <v>1</v>
      </c>
      <c r="U901" s="125">
        <f t="shared" si="256"/>
        <v>1</v>
      </c>
      <c r="V901" s="126">
        <f t="shared" si="257"/>
        <v>0</v>
      </c>
      <c r="W901" s="126">
        <f t="shared" si="258"/>
        <v>0</v>
      </c>
      <c r="X901" s="126">
        <f t="shared" si="259"/>
        <v>0</v>
      </c>
      <c r="Y901" s="126">
        <f t="shared" si="260"/>
        <v>0</v>
      </c>
      <c r="Z901" s="126">
        <f t="shared" si="261"/>
        <v>0</v>
      </c>
      <c r="AA901" s="126">
        <f t="shared" si="262"/>
        <v>0</v>
      </c>
      <c r="AB901" s="126">
        <f t="shared" si="263"/>
        <v>0</v>
      </c>
      <c r="AC901" s="126">
        <f t="shared" si="264"/>
        <v>0</v>
      </c>
      <c r="AD901" s="126">
        <f t="shared" si="265"/>
        <v>0</v>
      </c>
      <c r="AE901" s="126">
        <f t="shared" si="266"/>
        <v>1</v>
      </c>
      <c r="AF901" s="125"/>
      <c r="AG901" s="125"/>
      <c r="AH901" s="125">
        <f t="shared" si="267"/>
        <v>3</v>
      </c>
      <c r="AI901" s="125">
        <f t="shared" si="268"/>
        <v>3</v>
      </c>
      <c r="AJ901" s="125" t="str">
        <f t="shared" si="269"/>
        <v>Correct</v>
      </c>
      <c r="AK901" s="125"/>
      <c r="AL901" s="115" t="s">
        <v>83</v>
      </c>
      <c r="AM901" s="115">
        <v>69</v>
      </c>
      <c r="AN901" s="115" t="s">
        <v>84</v>
      </c>
      <c r="AO901" s="115" t="s">
        <v>166</v>
      </c>
      <c r="AP901" s="115" t="s">
        <v>85</v>
      </c>
      <c r="AQ901" s="115" t="s">
        <v>86</v>
      </c>
      <c r="AR901" s="115" t="s">
        <v>87</v>
      </c>
      <c r="AS901" s="115" t="s">
        <v>88</v>
      </c>
      <c r="AT901" s="115" t="s">
        <v>111</v>
      </c>
      <c r="AU901" s="115" t="s">
        <v>106</v>
      </c>
      <c r="AV901" s="115" t="s">
        <v>91</v>
      </c>
      <c r="AW901" s="115" t="s">
        <v>91</v>
      </c>
    </row>
    <row r="902" spans="1:49">
      <c r="A902" s="115">
        <v>6985448102</v>
      </c>
      <c r="C902" s="115" t="s">
        <v>19</v>
      </c>
      <c r="D902" s="115" t="s">
        <v>20</v>
      </c>
      <c r="N902" s="115" t="s">
        <v>30</v>
      </c>
      <c r="O902" s="125"/>
      <c r="P902" s="125">
        <f t="shared" si="252"/>
        <v>3</v>
      </c>
      <c r="Q902" s="130">
        <f t="shared" si="253"/>
        <v>1</v>
      </c>
      <c r="R902" s="125"/>
      <c r="S902" s="125">
        <f t="shared" si="254"/>
        <v>0</v>
      </c>
      <c r="T902" s="125">
        <f t="shared" si="255"/>
        <v>1</v>
      </c>
      <c r="U902" s="125">
        <f t="shared" si="256"/>
        <v>1</v>
      </c>
      <c r="V902" s="126">
        <f t="shared" si="257"/>
        <v>0</v>
      </c>
      <c r="W902" s="126">
        <f t="shared" si="258"/>
        <v>0</v>
      </c>
      <c r="X902" s="126">
        <f t="shared" si="259"/>
        <v>0</v>
      </c>
      <c r="Y902" s="126">
        <f t="shared" si="260"/>
        <v>0</v>
      </c>
      <c r="Z902" s="126">
        <f t="shared" si="261"/>
        <v>0</v>
      </c>
      <c r="AA902" s="126">
        <f t="shared" si="262"/>
        <v>0</v>
      </c>
      <c r="AB902" s="126">
        <f t="shared" si="263"/>
        <v>0</v>
      </c>
      <c r="AC902" s="126">
        <f t="shared" si="264"/>
        <v>0</v>
      </c>
      <c r="AD902" s="126">
        <f t="shared" si="265"/>
        <v>0</v>
      </c>
      <c r="AE902" s="126">
        <f t="shared" si="266"/>
        <v>1</v>
      </c>
      <c r="AF902" s="125"/>
      <c r="AG902" s="125"/>
      <c r="AH902" s="125">
        <f t="shared" si="267"/>
        <v>3</v>
      </c>
      <c r="AI902" s="125">
        <f t="shared" si="268"/>
        <v>3</v>
      </c>
      <c r="AJ902" s="125" t="str">
        <f t="shared" si="269"/>
        <v>Correct</v>
      </c>
      <c r="AK902" s="125"/>
      <c r="AL902" s="115" t="s">
        <v>83</v>
      </c>
      <c r="AM902" s="115">
        <v>69</v>
      </c>
      <c r="AN902" s="115" t="s">
        <v>84</v>
      </c>
      <c r="AO902" s="115" t="s">
        <v>166</v>
      </c>
      <c r="AP902" s="115" t="s">
        <v>85</v>
      </c>
      <c r="AQ902" s="115" t="s">
        <v>86</v>
      </c>
      <c r="AR902" s="115" t="s">
        <v>87</v>
      </c>
      <c r="AS902" s="115" t="s">
        <v>88</v>
      </c>
      <c r="AT902" s="115" t="s">
        <v>111</v>
      </c>
      <c r="AU902" s="115" t="s">
        <v>106</v>
      </c>
      <c r="AV902" s="115" t="s">
        <v>91</v>
      </c>
      <c r="AW902" s="115" t="s">
        <v>91</v>
      </c>
    </row>
    <row r="903" spans="1:49">
      <c r="A903" s="115">
        <v>6985432375</v>
      </c>
      <c r="C903" s="115" t="s">
        <v>19</v>
      </c>
      <c r="D903" s="115" t="s">
        <v>20</v>
      </c>
      <c r="O903" s="125"/>
      <c r="P903" s="125">
        <f t="shared" si="252"/>
        <v>2</v>
      </c>
      <c r="Q903" s="130">
        <f t="shared" si="253"/>
        <v>1.5</v>
      </c>
      <c r="R903" s="125"/>
      <c r="S903" s="125">
        <f t="shared" si="254"/>
        <v>0</v>
      </c>
      <c r="T903" s="125">
        <f t="shared" si="255"/>
        <v>1</v>
      </c>
      <c r="U903" s="125">
        <f t="shared" si="256"/>
        <v>1</v>
      </c>
      <c r="V903" s="126">
        <f t="shared" si="257"/>
        <v>0</v>
      </c>
      <c r="W903" s="126">
        <f t="shared" si="258"/>
        <v>0</v>
      </c>
      <c r="X903" s="126">
        <f t="shared" si="259"/>
        <v>0</v>
      </c>
      <c r="Y903" s="126">
        <f t="shared" si="260"/>
        <v>0</v>
      </c>
      <c r="Z903" s="126">
        <f t="shared" si="261"/>
        <v>0</v>
      </c>
      <c r="AA903" s="126">
        <f t="shared" si="262"/>
        <v>0</v>
      </c>
      <c r="AB903" s="126">
        <f t="shared" si="263"/>
        <v>0</v>
      </c>
      <c r="AC903" s="126">
        <f t="shared" si="264"/>
        <v>0</v>
      </c>
      <c r="AD903" s="126">
        <f t="shared" si="265"/>
        <v>0</v>
      </c>
      <c r="AE903" s="126">
        <f t="shared" si="266"/>
        <v>0</v>
      </c>
      <c r="AF903" s="125"/>
      <c r="AG903" s="125"/>
      <c r="AH903" s="125">
        <f t="shared" si="267"/>
        <v>2</v>
      </c>
      <c r="AI903" s="125">
        <f t="shared" si="268"/>
        <v>2</v>
      </c>
      <c r="AJ903" s="125" t="str">
        <f t="shared" si="269"/>
        <v>Correct</v>
      </c>
      <c r="AK903" s="125"/>
      <c r="AL903" s="115" t="s">
        <v>99</v>
      </c>
      <c r="AN903" s="115" t="s">
        <v>84</v>
      </c>
      <c r="AO903" s="115" t="s">
        <v>145</v>
      </c>
      <c r="AP903" s="115" t="s">
        <v>85</v>
      </c>
      <c r="AQ903" s="115" t="s">
        <v>86</v>
      </c>
      <c r="AR903" s="115" t="s">
        <v>87</v>
      </c>
      <c r="AT903" s="115" t="s">
        <v>89</v>
      </c>
      <c r="AU903" s="115" t="s">
        <v>106</v>
      </c>
      <c r="AV903" s="115" t="s">
        <v>91</v>
      </c>
      <c r="AW903" s="115" t="s">
        <v>86</v>
      </c>
    </row>
    <row r="904" spans="1:49">
      <c r="A904" s="115">
        <v>7045762357</v>
      </c>
      <c r="C904" s="115" t="s">
        <v>19</v>
      </c>
      <c r="D904" s="115" t="s">
        <v>20</v>
      </c>
      <c r="O904" s="125"/>
      <c r="P904" s="125">
        <f t="shared" si="252"/>
        <v>2</v>
      </c>
      <c r="Q904" s="130">
        <f t="shared" si="253"/>
        <v>1.5</v>
      </c>
      <c r="R904" s="125"/>
      <c r="S904" s="125">
        <f t="shared" si="254"/>
        <v>0</v>
      </c>
      <c r="T904" s="125">
        <f t="shared" si="255"/>
        <v>1</v>
      </c>
      <c r="U904" s="125">
        <f t="shared" si="256"/>
        <v>1</v>
      </c>
      <c r="V904" s="126">
        <f t="shared" si="257"/>
        <v>0</v>
      </c>
      <c r="W904" s="126">
        <f t="shared" si="258"/>
        <v>0</v>
      </c>
      <c r="X904" s="126">
        <f t="shared" si="259"/>
        <v>0</v>
      </c>
      <c r="Y904" s="126">
        <f t="shared" si="260"/>
        <v>0</v>
      </c>
      <c r="Z904" s="126">
        <f t="shared" si="261"/>
        <v>0</v>
      </c>
      <c r="AA904" s="126">
        <f t="shared" si="262"/>
        <v>0</v>
      </c>
      <c r="AB904" s="126">
        <f t="shared" si="263"/>
        <v>0</v>
      </c>
      <c r="AC904" s="126">
        <f t="shared" si="264"/>
        <v>0</v>
      </c>
      <c r="AD904" s="126">
        <f t="shared" si="265"/>
        <v>0</v>
      </c>
      <c r="AE904" s="126">
        <f t="shared" si="266"/>
        <v>0</v>
      </c>
      <c r="AF904" s="125"/>
      <c r="AG904" s="125"/>
      <c r="AH904" s="125">
        <f t="shared" si="267"/>
        <v>2</v>
      </c>
      <c r="AI904" s="125">
        <f t="shared" si="268"/>
        <v>2</v>
      </c>
      <c r="AJ904" s="125" t="str">
        <f t="shared" si="269"/>
        <v>Correct</v>
      </c>
      <c r="AK904" s="125"/>
      <c r="AL904" s="115" t="s">
        <v>83</v>
      </c>
      <c r="AM904" s="115">
        <v>72</v>
      </c>
      <c r="AN904" s="115" t="s">
        <v>181</v>
      </c>
      <c r="AO904" s="115" t="s">
        <v>194</v>
      </c>
      <c r="AP904" s="115" t="s">
        <v>85</v>
      </c>
      <c r="AQ904" s="115" t="s">
        <v>86</v>
      </c>
      <c r="AR904" s="115" t="s">
        <v>87</v>
      </c>
      <c r="AS904" s="115" t="s">
        <v>96</v>
      </c>
      <c r="AT904" s="115" t="s">
        <v>102</v>
      </c>
      <c r="AU904" s="115" t="s">
        <v>106</v>
      </c>
      <c r="AV904" s="115" t="s">
        <v>91</v>
      </c>
      <c r="AW904" s="115" t="s">
        <v>91</v>
      </c>
    </row>
    <row r="905" spans="1:49">
      <c r="A905" s="115">
        <v>5586915292</v>
      </c>
      <c r="C905" s="115" t="s">
        <v>19</v>
      </c>
      <c r="D905" s="115" t="s">
        <v>20</v>
      </c>
      <c r="O905" s="125"/>
      <c r="P905" s="125">
        <f t="shared" si="252"/>
        <v>2</v>
      </c>
      <c r="Q905" s="130">
        <f t="shared" si="253"/>
        <v>1.5</v>
      </c>
      <c r="R905" s="125"/>
      <c r="S905" s="125">
        <f t="shared" si="254"/>
        <v>0</v>
      </c>
      <c r="T905" s="125">
        <f t="shared" si="255"/>
        <v>1</v>
      </c>
      <c r="U905" s="125">
        <f t="shared" si="256"/>
        <v>1</v>
      </c>
      <c r="V905" s="126">
        <f t="shared" si="257"/>
        <v>0</v>
      </c>
      <c r="W905" s="126">
        <f t="shared" si="258"/>
        <v>0</v>
      </c>
      <c r="X905" s="126">
        <f t="shared" si="259"/>
        <v>0</v>
      </c>
      <c r="Y905" s="126">
        <f t="shared" si="260"/>
        <v>0</v>
      </c>
      <c r="Z905" s="126">
        <f t="shared" si="261"/>
        <v>0</v>
      </c>
      <c r="AA905" s="126">
        <f t="shared" si="262"/>
        <v>0</v>
      </c>
      <c r="AB905" s="126">
        <f t="shared" si="263"/>
        <v>0</v>
      </c>
      <c r="AC905" s="126">
        <f t="shared" si="264"/>
        <v>0</v>
      </c>
      <c r="AD905" s="126">
        <f t="shared" si="265"/>
        <v>0</v>
      </c>
      <c r="AE905" s="126">
        <f t="shared" si="266"/>
        <v>0</v>
      </c>
      <c r="AF905" s="125"/>
      <c r="AG905" s="125"/>
      <c r="AH905" s="125">
        <f t="shared" si="267"/>
        <v>2</v>
      </c>
      <c r="AI905" s="125">
        <f t="shared" si="268"/>
        <v>2</v>
      </c>
      <c r="AJ905" s="125" t="str">
        <f t="shared" si="269"/>
        <v>Correct</v>
      </c>
      <c r="AK905" s="125"/>
      <c r="AL905" s="115" t="s">
        <v>83</v>
      </c>
      <c r="AM905" s="115">
        <v>58</v>
      </c>
      <c r="AN905" s="115" t="s">
        <v>181</v>
      </c>
      <c r="AO905" s="115" t="s">
        <v>220</v>
      </c>
      <c r="AP905" s="115" t="s">
        <v>85</v>
      </c>
      <c r="AQ905" s="115" t="s">
        <v>86</v>
      </c>
      <c r="AR905" s="115" t="s">
        <v>87</v>
      </c>
      <c r="AS905" s="115" t="s">
        <v>88</v>
      </c>
      <c r="AT905" s="115" t="s">
        <v>89</v>
      </c>
      <c r="AU905" s="115" t="s">
        <v>90</v>
      </c>
      <c r="AV905" s="115" t="s">
        <v>91</v>
      </c>
      <c r="AW905" s="115" t="s">
        <v>91</v>
      </c>
    </row>
    <row r="906" spans="1:49">
      <c r="A906" s="115">
        <v>7045785812</v>
      </c>
      <c r="B906" s="115" t="s">
        <v>18</v>
      </c>
      <c r="C906" s="115" t="s">
        <v>19</v>
      </c>
      <c r="D906" s="115" t="s">
        <v>20</v>
      </c>
      <c r="N906" s="115" t="s">
        <v>30</v>
      </c>
      <c r="O906" s="125"/>
      <c r="P906" s="125">
        <f t="shared" si="252"/>
        <v>4</v>
      </c>
      <c r="Q906" s="130">
        <f t="shared" si="253"/>
        <v>0.75</v>
      </c>
      <c r="R906" s="125"/>
      <c r="S906" s="125">
        <f t="shared" si="254"/>
        <v>0.75</v>
      </c>
      <c r="T906" s="125">
        <f t="shared" si="255"/>
        <v>0.75</v>
      </c>
      <c r="U906" s="125">
        <f t="shared" si="256"/>
        <v>0.75</v>
      </c>
      <c r="V906" s="126">
        <f t="shared" si="257"/>
        <v>0</v>
      </c>
      <c r="W906" s="126">
        <f t="shared" si="258"/>
        <v>0</v>
      </c>
      <c r="X906" s="126">
        <f t="shared" si="259"/>
        <v>0</v>
      </c>
      <c r="Y906" s="126">
        <f t="shared" si="260"/>
        <v>0</v>
      </c>
      <c r="Z906" s="126">
        <f t="shared" si="261"/>
        <v>0</v>
      </c>
      <c r="AA906" s="126">
        <f t="shared" si="262"/>
        <v>0</v>
      </c>
      <c r="AB906" s="126">
        <f t="shared" si="263"/>
        <v>0</v>
      </c>
      <c r="AC906" s="126">
        <f t="shared" si="264"/>
        <v>0</v>
      </c>
      <c r="AD906" s="126">
        <f t="shared" si="265"/>
        <v>0</v>
      </c>
      <c r="AE906" s="126">
        <f t="shared" si="266"/>
        <v>0.75</v>
      </c>
      <c r="AF906" s="125"/>
      <c r="AG906" s="125"/>
      <c r="AH906" s="125">
        <f t="shared" si="267"/>
        <v>3</v>
      </c>
      <c r="AI906" s="125">
        <f t="shared" si="268"/>
        <v>4</v>
      </c>
      <c r="AJ906" s="125" t="str">
        <f t="shared" si="269"/>
        <v>Correct</v>
      </c>
      <c r="AK906" s="125"/>
      <c r="AL906" s="115" t="s">
        <v>83</v>
      </c>
      <c r="AM906" s="115">
        <v>73</v>
      </c>
      <c r="AN906" s="115" t="s">
        <v>181</v>
      </c>
      <c r="AO906" s="115" t="s">
        <v>197</v>
      </c>
      <c r="AP906" s="115" t="s">
        <v>85</v>
      </c>
      <c r="AT906" s="115" t="s">
        <v>94</v>
      </c>
      <c r="AU906" s="115" t="s">
        <v>106</v>
      </c>
      <c r="AV906" s="115" t="s">
        <v>91</v>
      </c>
      <c r="AW906" s="115" t="s">
        <v>91</v>
      </c>
    </row>
    <row r="907" spans="1:49">
      <c r="A907" s="115">
        <v>7045755927</v>
      </c>
      <c r="C907" s="115" t="s">
        <v>19</v>
      </c>
      <c r="D907" s="115" t="s">
        <v>20</v>
      </c>
      <c r="O907" s="125"/>
      <c r="P907" s="125">
        <f t="shared" si="252"/>
        <v>2</v>
      </c>
      <c r="Q907" s="130">
        <f t="shared" si="253"/>
        <v>1.5</v>
      </c>
      <c r="R907" s="125"/>
      <c r="S907" s="125">
        <f t="shared" si="254"/>
        <v>0</v>
      </c>
      <c r="T907" s="125">
        <f t="shared" si="255"/>
        <v>1</v>
      </c>
      <c r="U907" s="125">
        <f t="shared" si="256"/>
        <v>1</v>
      </c>
      <c r="V907" s="126">
        <f t="shared" si="257"/>
        <v>0</v>
      </c>
      <c r="W907" s="126">
        <f t="shared" si="258"/>
        <v>0</v>
      </c>
      <c r="X907" s="126">
        <f t="shared" si="259"/>
        <v>0</v>
      </c>
      <c r="Y907" s="126">
        <f t="shared" si="260"/>
        <v>0</v>
      </c>
      <c r="Z907" s="126">
        <f t="shared" si="261"/>
        <v>0</v>
      </c>
      <c r="AA907" s="126">
        <f t="shared" si="262"/>
        <v>0</v>
      </c>
      <c r="AB907" s="126">
        <f t="shared" si="263"/>
        <v>0</v>
      </c>
      <c r="AC907" s="126">
        <f t="shared" si="264"/>
        <v>0</v>
      </c>
      <c r="AD907" s="126">
        <f t="shared" si="265"/>
        <v>0</v>
      </c>
      <c r="AE907" s="126">
        <f t="shared" si="266"/>
        <v>0</v>
      </c>
      <c r="AF907" s="125"/>
      <c r="AG907" s="125"/>
      <c r="AH907" s="125">
        <f t="shared" si="267"/>
        <v>2</v>
      </c>
      <c r="AI907" s="125">
        <f t="shared" si="268"/>
        <v>2</v>
      </c>
      <c r="AJ907" s="125" t="str">
        <f t="shared" si="269"/>
        <v>Correct</v>
      </c>
      <c r="AK907" s="125"/>
      <c r="AL907" s="115" t="s">
        <v>83</v>
      </c>
      <c r="AM907" s="115">
        <v>83</v>
      </c>
      <c r="AN907" s="115" t="s">
        <v>181</v>
      </c>
      <c r="AO907" s="115" t="s">
        <v>208</v>
      </c>
      <c r="AP907" s="115" t="s">
        <v>85</v>
      </c>
      <c r="AQ907" s="115" t="s">
        <v>86</v>
      </c>
      <c r="AR907" s="115" t="s">
        <v>87</v>
      </c>
      <c r="AT907" s="115" t="s">
        <v>109</v>
      </c>
      <c r="AU907" s="115" t="s">
        <v>106</v>
      </c>
      <c r="AV907" s="115" t="s">
        <v>91</v>
      </c>
      <c r="AW907" s="115" t="s">
        <v>86</v>
      </c>
    </row>
    <row r="908" spans="1:49">
      <c r="A908" s="115">
        <v>5585679936</v>
      </c>
      <c r="D908" s="115" t="s">
        <v>20</v>
      </c>
      <c r="O908" s="125"/>
      <c r="P908" s="125">
        <f t="shared" si="252"/>
        <v>1</v>
      </c>
      <c r="Q908" s="130">
        <f t="shared" si="253"/>
        <v>3</v>
      </c>
      <c r="R908" s="125"/>
      <c r="S908" s="125">
        <f t="shared" si="254"/>
        <v>0</v>
      </c>
      <c r="T908" s="125">
        <f t="shared" si="255"/>
        <v>0</v>
      </c>
      <c r="U908" s="125">
        <f t="shared" si="256"/>
        <v>1</v>
      </c>
      <c r="V908" s="126">
        <f t="shared" si="257"/>
        <v>0</v>
      </c>
      <c r="W908" s="126">
        <f t="shared" si="258"/>
        <v>0</v>
      </c>
      <c r="X908" s="126">
        <f t="shared" si="259"/>
        <v>0</v>
      </c>
      <c r="Y908" s="126">
        <f t="shared" si="260"/>
        <v>0</v>
      </c>
      <c r="Z908" s="126">
        <f t="shared" si="261"/>
        <v>0</v>
      </c>
      <c r="AA908" s="126">
        <f t="shared" si="262"/>
        <v>0</v>
      </c>
      <c r="AB908" s="126">
        <f t="shared" si="263"/>
        <v>0</v>
      </c>
      <c r="AC908" s="126">
        <f t="shared" si="264"/>
        <v>0</v>
      </c>
      <c r="AD908" s="126">
        <f t="shared" si="265"/>
        <v>0</v>
      </c>
      <c r="AE908" s="126">
        <f t="shared" si="266"/>
        <v>0</v>
      </c>
      <c r="AF908" s="125"/>
      <c r="AG908" s="125"/>
      <c r="AH908" s="125">
        <f t="shared" si="267"/>
        <v>1</v>
      </c>
      <c r="AI908" s="125">
        <f t="shared" si="268"/>
        <v>1</v>
      </c>
      <c r="AJ908" s="125" t="str">
        <f t="shared" si="269"/>
        <v>Correct</v>
      </c>
      <c r="AK908" s="125"/>
      <c r="AL908" s="115" t="s">
        <v>99</v>
      </c>
      <c r="AM908" s="115">
        <v>70</v>
      </c>
      <c r="AN908" s="115" t="s">
        <v>181</v>
      </c>
      <c r="AO908" s="115" t="s">
        <v>220</v>
      </c>
      <c r="AP908" s="115" t="s">
        <v>85</v>
      </c>
      <c r="AQ908" s="115" t="s">
        <v>86</v>
      </c>
      <c r="AR908" s="115" t="s">
        <v>87</v>
      </c>
      <c r="AS908" s="115" t="s">
        <v>101</v>
      </c>
      <c r="AT908" s="115" t="s">
        <v>89</v>
      </c>
      <c r="AU908" s="115" t="s">
        <v>106</v>
      </c>
      <c r="AV908" s="115" t="s">
        <v>91</v>
      </c>
      <c r="AW908" s="115" t="s">
        <v>86</v>
      </c>
    </row>
    <row r="909" spans="1:49">
      <c r="A909" s="115">
        <v>7045775644</v>
      </c>
      <c r="D909" s="115" t="s">
        <v>20</v>
      </c>
      <c r="N909" s="115" t="s">
        <v>30</v>
      </c>
      <c r="O909" s="125"/>
      <c r="P909" s="125">
        <f t="shared" si="252"/>
        <v>2</v>
      </c>
      <c r="Q909" s="130">
        <f t="shared" si="253"/>
        <v>1.5</v>
      </c>
      <c r="R909" s="125"/>
      <c r="S909" s="125">
        <f t="shared" si="254"/>
        <v>0</v>
      </c>
      <c r="T909" s="125">
        <f t="shared" si="255"/>
        <v>0</v>
      </c>
      <c r="U909" s="125">
        <f t="shared" si="256"/>
        <v>1</v>
      </c>
      <c r="V909" s="126">
        <f t="shared" si="257"/>
        <v>0</v>
      </c>
      <c r="W909" s="126">
        <f t="shared" si="258"/>
        <v>0</v>
      </c>
      <c r="X909" s="126">
        <f t="shared" si="259"/>
        <v>0</v>
      </c>
      <c r="Y909" s="126">
        <f t="shared" si="260"/>
        <v>0</v>
      </c>
      <c r="Z909" s="126">
        <f t="shared" si="261"/>
        <v>0</v>
      </c>
      <c r="AA909" s="126">
        <f t="shared" si="262"/>
        <v>0</v>
      </c>
      <c r="AB909" s="126">
        <f t="shared" si="263"/>
        <v>0</v>
      </c>
      <c r="AC909" s="126">
        <f t="shared" si="264"/>
        <v>0</v>
      </c>
      <c r="AD909" s="126">
        <f t="shared" si="265"/>
        <v>0</v>
      </c>
      <c r="AE909" s="126">
        <f t="shared" si="266"/>
        <v>1</v>
      </c>
      <c r="AF909" s="125"/>
      <c r="AG909" s="125"/>
      <c r="AH909" s="125">
        <f t="shared" si="267"/>
        <v>2</v>
      </c>
      <c r="AI909" s="125">
        <f t="shared" si="268"/>
        <v>2</v>
      </c>
      <c r="AJ909" s="125" t="str">
        <f t="shared" si="269"/>
        <v>Correct</v>
      </c>
      <c r="AK909" s="125"/>
      <c r="AL909" s="115" t="s">
        <v>99</v>
      </c>
      <c r="AN909" s="115" t="s">
        <v>181</v>
      </c>
      <c r="AO909" s="115" t="s">
        <v>184</v>
      </c>
      <c r="AP909" s="115" t="s">
        <v>85</v>
      </c>
      <c r="AQ909" s="115" t="s">
        <v>86</v>
      </c>
      <c r="AR909" s="115" t="s">
        <v>87</v>
      </c>
      <c r="AS909" s="115" t="s">
        <v>96</v>
      </c>
      <c r="AT909" s="115" t="s">
        <v>102</v>
      </c>
      <c r="AU909" s="115" t="s">
        <v>90</v>
      </c>
      <c r="AV909" s="115" t="s">
        <v>91</v>
      </c>
      <c r="AW909" s="115" t="s">
        <v>86</v>
      </c>
    </row>
    <row r="910" spans="1:49">
      <c r="A910" s="115">
        <v>6985431930</v>
      </c>
      <c r="D910" s="115" t="s">
        <v>20</v>
      </c>
      <c r="O910" s="125"/>
      <c r="P910" s="125">
        <f t="shared" si="252"/>
        <v>1</v>
      </c>
      <c r="Q910" s="130">
        <f t="shared" si="253"/>
        <v>3</v>
      </c>
      <c r="R910" s="125"/>
      <c r="S910" s="125">
        <f t="shared" si="254"/>
        <v>0</v>
      </c>
      <c r="T910" s="125">
        <f t="shared" si="255"/>
        <v>0</v>
      </c>
      <c r="U910" s="125">
        <f t="shared" si="256"/>
        <v>1</v>
      </c>
      <c r="V910" s="126">
        <f t="shared" si="257"/>
        <v>0</v>
      </c>
      <c r="W910" s="126">
        <f t="shared" si="258"/>
        <v>0</v>
      </c>
      <c r="X910" s="126">
        <f t="shared" si="259"/>
        <v>0</v>
      </c>
      <c r="Y910" s="126">
        <f t="shared" si="260"/>
        <v>0</v>
      </c>
      <c r="Z910" s="126">
        <f t="shared" si="261"/>
        <v>0</v>
      </c>
      <c r="AA910" s="126">
        <f t="shared" si="262"/>
        <v>0</v>
      </c>
      <c r="AB910" s="126">
        <f t="shared" si="263"/>
        <v>0</v>
      </c>
      <c r="AC910" s="126">
        <f t="shared" si="264"/>
        <v>0</v>
      </c>
      <c r="AD910" s="126">
        <f t="shared" si="265"/>
        <v>0</v>
      </c>
      <c r="AE910" s="126">
        <f t="shared" si="266"/>
        <v>0</v>
      </c>
      <c r="AF910" s="125"/>
      <c r="AG910" s="125"/>
      <c r="AH910" s="125">
        <f t="shared" si="267"/>
        <v>1</v>
      </c>
      <c r="AI910" s="125">
        <f t="shared" si="268"/>
        <v>1</v>
      </c>
      <c r="AJ910" s="125" t="str">
        <f t="shared" si="269"/>
        <v>Correct</v>
      </c>
      <c r="AK910" s="125"/>
      <c r="AL910" s="115" t="s">
        <v>83</v>
      </c>
      <c r="AM910" s="115">
        <v>79</v>
      </c>
      <c r="AN910" s="115" t="s">
        <v>84</v>
      </c>
      <c r="AO910" s="115" t="s">
        <v>145</v>
      </c>
      <c r="AP910" s="115" t="s">
        <v>85</v>
      </c>
      <c r="AQ910" s="115" t="s">
        <v>86</v>
      </c>
      <c r="AR910" s="115" t="s">
        <v>87</v>
      </c>
      <c r="AS910" s="115" t="s">
        <v>101</v>
      </c>
      <c r="AT910" s="115" t="s">
        <v>89</v>
      </c>
      <c r="AU910" s="115" t="s">
        <v>106</v>
      </c>
      <c r="AV910" s="115" t="s">
        <v>91</v>
      </c>
      <c r="AW910" s="115" t="s">
        <v>91</v>
      </c>
    </row>
    <row r="911" spans="1:49">
      <c r="A911" s="115">
        <v>6985428634</v>
      </c>
      <c r="D911" s="115" t="s">
        <v>20</v>
      </c>
      <c r="O911" s="125"/>
      <c r="P911" s="125">
        <f t="shared" si="252"/>
        <v>1</v>
      </c>
      <c r="Q911" s="130">
        <f t="shared" si="253"/>
        <v>3</v>
      </c>
      <c r="R911" s="125"/>
      <c r="S911" s="125">
        <f t="shared" si="254"/>
        <v>0</v>
      </c>
      <c r="T911" s="125">
        <f t="shared" si="255"/>
        <v>0</v>
      </c>
      <c r="U911" s="125">
        <f t="shared" si="256"/>
        <v>1</v>
      </c>
      <c r="V911" s="126">
        <f t="shared" si="257"/>
        <v>0</v>
      </c>
      <c r="W911" s="126">
        <f t="shared" si="258"/>
        <v>0</v>
      </c>
      <c r="X911" s="126">
        <f t="shared" si="259"/>
        <v>0</v>
      </c>
      <c r="Y911" s="126">
        <f t="shared" si="260"/>
        <v>0</v>
      </c>
      <c r="Z911" s="126">
        <f t="shared" si="261"/>
        <v>0</v>
      </c>
      <c r="AA911" s="126">
        <f t="shared" si="262"/>
        <v>0</v>
      </c>
      <c r="AB911" s="126">
        <f t="shared" si="263"/>
        <v>0</v>
      </c>
      <c r="AC911" s="126">
        <f t="shared" si="264"/>
        <v>0</v>
      </c>
      <c r="AD911" s="126">
        <f t="shared" si="265"/>
        <v>0</v>
      </c>
      <c r="AE911" s="126">
        <f t="shared" si="266"/>
        <v>0</v>
      </c>
      <c r="AF911" s="125"/>
      <c r="AG911" s="125"/>
      <c r="AH911" s="125">
        <f t="shared" si="267"/>
        <v>1</v>
      </c>
      <c r="AI911" s="125">
        <f t="shared" si="268"/>
        <v>1</v>
      </c>
      <c r="AJ911" s="125" t="str">
        <f t="shared" si="269"/>
        <v>Correct</v>
      </c>
      <c r="AK911" s="125"/>
      <c r="AL911" s="115" t="s">
        <v>83</v>
      </c>
      <c r="AM911" s="115">
        <v>71</v>
      </c>
      <c r="AN911" s="115" t="s">
        <v>84</v>
      </c>
      <c r="AO911" s="115" t="s">
        <v>130</v>
      </c>
      <c r="AP911" s="115" t="s">
        <v>92</v>
      </c>
      <c r="AQ911" s="115" t="s">
        <v>86</v>
      </c>
      <c r="AR911" s="115" t="s">
        <v>87</v>
      </c>
      <c r="AS911" s="115" t="s">
        <v>100</v>
      </c>
      <c r="AT911" s="115" t="s">
        <v>102</v>
      </c>
      <c r="AU911" s="115" t="s">
        <v>106</v>
      </c>
      <c r="AV911" s="115" t="s">
        <v>91</v>
      </c>
      <c r="AW911" s="115" t="s">
        <v>86</v>
      </c>
    </row>
    <row r="912" spans="1:49">
      <c r="A912" s="115">
        <v>7044856872</v>
      </c>
      <c r="D912" s="115" t="s">
        <v>20</v>
      </c>
      <c r="O912" s="125"/>
      <c r="P912" s="125">
        <f t="shared" si="252"/>
        <v>1</v>
      </c>
      <c r="Q912" s="130">
        <f t="shared" si="253"/>
        <v>3</v>
      </c>
      <c r="R912" s="125"/>
      <c r="S912" s="125">
        <f t="shared" si="254"/>
        <v>0</v>
      </c>
      <c r="T912" s="125">
        <f t="shared" si="255"/>
        <v>0</v>
      </c>
      <c r="U912" s="125">
        <f t="shared" si="256"/>
        <v>1</v>
      </c>
      <c r="V912" s="126">
        <f t="shared" si="257"/>
        <v>0</v>
      </c>
      <c r="W912" s="126">
        <f t="shared" si="258"/>
        <v>0</v>
      </c>
      <c r="X912" s="126">
        <f t="shared" si="259"/>
        <v>0</v>
      </c>
      <c r="Y912" s="126">
        <f t="shared" si="260"/>
        <v>0</v>
      </c>
      <c r="Z912" s="126">
        <f t="shared" si="261"/>
        <v>0</v>
      </c>
      <c r="AA912" s="126">
        <f t="shared" si="262"/>
        <v>0</v>
      </c>
      <c r="AB912" s="126">
        <f t="shared" si="263"/>
        <v>0</v>
      </c>
      <c r="AC912" s="126">
        <f t="shared" si="264"/>
        <v>0</v>
      </c>
      <c r="AD912" s="126">
        <f t="shared" si="265"/>
        <v>0</v>
      </c>
      <c r="AE912" s="126">
        <f t="shared" si="266"/>
        <v>0</v>
      </c>
      <c r="AF912" s="125"/>
      <c r="AG912" s="125"/>
      <c r="AH912" s="125">
        <f t="shared" si="267"/>
        <v>1</v>
      </c>
      <c r="AI912" s="125">
        <f t="shared" si="268"/>
        <v>1</v>
      </c>
      <c r="AJ912" s="125" t="str">
        <f t="shared" si="269"/>
        <v>Correct</v>
      </c>
      <c r="AK912" s="125"/>
      <c r="AL912" s="115" t="s">
        <v>83</v>
      </c>
      <c r="AM912" s="115">
        <v>79</v>
      </c>
      <c r="AN912" s="115" t="s">
        <v>181</v>
      </c>
      <c r="AO912" s="115" t="s">
        <v>220</v>
      </c>
      <c r="AP912" s="115" t="s">
        <v>85</v>
      </c>
      <c r="AR912" s="115" t="s">
        <v>87</v>
      </c>
      <c r="AS912" s="115" t="s">
        <v>93</v>
      </c>
      <c r="AT912" s="115" t="s">
        <v>102</v>
      </c>
      <c r="AU912" s="115" t="s">
        <v>106</v>
      </c>
      <c r="AV912" s="115" t="s">
        <v>91</v>
      </c>
    </row>
    <row r="913" spans="1:49">
      <c r="A913" s="115">
        <v>6985190387</v>
      </c>
      <c r="C913" s="115" t="s">
        <v>19</v>
      </c>
      <c r="L913" s="115" t="s">
        <v>28</v>
      </c>
      <c r="O913" s="125"/>
      <c r="P913" s="125">
        <f t="shared" si="252"/>
        <v>2</v>
      </c>
      <c r="Q913" s="130">
        <f t="shared" si="253"/>
        <v>1.5</v>
      </c>
      <c r="R913" s="125"/>
      <c r="S913" s="125">
        <f t="shared" si="254"/>
        <v>0</v>
      </c>
      <c r="T913" s="125">
        <f t="shared" si="255"/>
        <v>1</v>
      </c>
      <c r="U913" s="125">
        <f t="shared" si="256"/>
        <v>0</v>
      </c>
      <c r="V913" s="126">
        <f t="shared" si="257"/>
        <v>0</v>
      </c>
      <c r="W913" s="126">
        <f t="shared" si="258"/>
        <v>0</v>
      </c>
      <c r="X913" s="126">
        <f t="shared" si="259"/>
        <v>0</v>
      </c>
      <c r="Y913" s="126">
        <f t="shared" si="260"/>
        <v>0</v>
      </c>
      <c r="Z913" s="126">
        <f t="shared" si="261"/>
        <v>0</v>
      </c>
      <c r="AA913" s="126">
        <f t="shared" si="262"/>
        <v>0</v>
      </c>
      <c r="AB913" s="126">
        <f t="shared" si="263"/>
        <v>0</v>
      </c>
      <c r="AC913" s="126">
        <f t="shared" si="264"/>
        <v>1</v>
      </c>
      <c r="AD913" s="126">
        <f t="shared" si="265"/>
        <v>0</v>
      </c>
      <c r="AE913" s="126">
        <f t="shared" si="266"/>
        <v>0</v>
      </c>
      <c r="AF913" s="125"/>
      <c r="AG913" s="125"/>
      <c r="AH913" s="125">
        <f t="shared" si="267"/>
        <v>2</v>
      </c>
      <c r="AI913" s="125">
        <f t="shared" si="268"/>
        <v>2</v>
      </c>
      <c r="AJ913" s="125" t="str">
        <f t="shared" si="269"/>
        <v>Correct</v>
      </c>
      <c r="AK913" s="125"/>
      <c r="AL913" s="115" t="s">
        <v>83</v>
      </c>
      <c r="AM913" s="115">
        <v>71</v>
      </c>
      <c r="AN913" s="115" t="s">
        <v>181</v>
      </c>
      <c r="AO913" s="115" t="s">
        <v>199</v>
      </c>
      <c r="AQ913" s="115" t="s">
        <v>86</v>
      </c>
      <c r="AR913" s="115" t="s">
        <v>87</v>
      </c>
      <c r="AT913" s="115" t="s">
        <v>102</v>
      </c>
      <c r="AU913" s="115" t="s">
        <v>90</v>
      </c>
      <c r="AV913" s="115" t="s">
        <v>91</v>
      </c>
      <c r="AW913" s="115" t="s">
        <v>91</v>
      </c>
    </row>
    <row r="914" spans="1:49">
      <c r="A914" s="115">
        <v>7045792997</v>
      </c>
      <c r="C914" s="115" t="s">
        <v>19</v>
      </c>
      <c r="O914" s="125"/>
      <c r="P914" s="125">
        <f t="shared" si="252"/>
        <v>1</v>
      </c>
      <c r="Q914" s="130">
        <f t="shared" si="253"/>
        <v>3</v>
      </c>
      <c r="R914" s="125"/>
      <c r="S914" s="125">
        <f t="shared" si="254"/>
        <v>0</v>
      </c>
      <c r="T914" s="125">
        <f t="shared" si="255"/>
        <v>1</v>
      </c>
      <c r="U914" s="125">
        <f t="shared" si="256"/>
        <v>0</v>
      </c>
      <c r="V914" s="126">
        <f t="shared" si="257"/>
        <v>0</v>
      </c>
      <c r="W914" s="126">
        <f t="shared" si="258"/>
        <v>0</v>
      </c>
      <c r="X914" s="126">
        <f t="shared" si="259"/>
        <v>0</v>
      </c>
      <c r="Y914" s="126">
        <f t="shared" si="260"/>
        <v>0</v>
      </c>
      <c r="Z914" s="126">
        <f t="shared" si="261"/>
        <v>0</v>
      </c>
      <c r="AA914" s="126">
        <f t="shared" si="262"/>
        <v>0</v>
      </c>
      <c r="AB914" s="126">
        <f t="shared" si="263"/>
        <v>0</v>
      </c>
      <c r="AC914" s="126">
        <f t="shared" si="264"/>
        <v>0</v>
      </c>
      <c r="AD914" s="126">
        <f t="shared" si="265"/>
        <v>0</v>
      </c>
      <c r="AE914" s="126">
        <f t="shared" si="266"/>
        <v>0</v>
      </c>
      <c r="AF914" s="125"/>
      <c r="AG914" s="125"/>
      <c r="AH914" s="125">
        <f t="shared" si="267"/>
        <v>1</v>
      </c>
      <c r="AI914" s="125">
        <f t="shared" si="268"/>
        <v>1</v>
      </c>
      <c r="AJ914" s="125" t="str">
        <f t="shared" si="269"/>
        <v>Correct</v>
      </c>
      <c r="AK914" s="125"/>
      <c r="AL914" s="115" t="s">
        <v>99</v>
      </c>
      <c r="AM914" s="115">
        <v>81</v>
      </c>
      <c r="AN914" s="115" t="s">
        <v>181</v>
      </c>
      <c r="AO914" s="115" t="s">
        <v>194</v>
      </c>
      <c r="AP914" s="115" t="s">
        <v>85</v>
      </c>
      <c r="AR914" s="115" t="s">
        <v>87</v>
      </c>
      <c r="AS914" s="115" t="s">
        <v>100</v>
      </c>
      <c r="AT914" s="115" t="s">
        <v>94</v>
      </c>
      <c r="AU914" s="115" t="s">
        <v>106</v>
      </c>
      <c r="AV914" s="115" t="s">
        <v>91</v>
      </c>
      <c r="AW914" s="115" t="s">
        <v>91</v>
      </c>
    </row>
    <row r="915" spans="1:49">
      <c r="A915" s="115">
        <v>5586918996</v>
      </c>
      <c r="B915" s="115" t="s">
        <v>18</v>
      </c>
      <c r="C915" s="115" t="s">
        <v>19</v>
      </c>
      <c r="M915" s="115" t="s">
        <v>29</v>
      </c>
      <c r="O915" s="125"/>
      <c r="P915" s="125">
        <f t="shared" si="252"/>
        <v>3</v>
      </c>
      <c r="Q915" s="130">
        <f t="shared" si="253"/>
        <v>1</v>
      </c>
      <c r="R915" s="125"/>
      <c r="S915" s="125">
        <f t="shared" si="254"/>
        <v>1</v>
      </c>
      <c r="T915" s="125">
        <f t="shared" si="255"/>
        <v>1</v>
      </c>
      <c r="U915" s="125">
        <f t="shared" si="256"/>
        <v>0</v>
      </c>
      <c r="V915" s="126">
        <f t="shared" si="257"/>
        <v>0</v>
      </c>
      <c r="W915" s="126">
        <f t="shared" si="258"/>
        <v>0</v>
      </c>
      <c r="X915" s="126">
        <f t="shared" si="259"/>
        <v>0</v>
      </c>
      <c r="Y915" s="126">
        <f t="shared" si="260"/>
        <v>0</v>
      </c>
      <c r="Z915" s="126">
        <f t="shared" si="261"/>
        <v>0</v>
      </c>
      <c r="AA915" s="126">
        <f t="shared" si="262"/>
        <v>0</v>
      </c>
      <c r="AB915" s="126">
        <f t="shared" si="263"/>
        <v>0</v>
      </c>
      <c r="AC915" s="126">
        <f t="shared" si="264"/>
        <v>0</v>
      </c>
      <c r="AD915" s="126">
        <f t="shared" si="265"/>
        <v>1</v>
      </c>
      <c r="AE915" s="126">
        <f t="shared" si="266"/>
        <v>0</v>
      </c>
      <c r="AF915" s="125"/>
      <c r="AG915" s="125"/>
      <c r="AH915" s="125">
        <f t="shared" si="267"/>
        <v>3</v>
      </c>
      <c r="AI915" s="125">
        <f t="shared" si="268"/>
        <v>3</v>
      </c>
      <c r="AJ915" s="125" t="str">
        <f t="shared" si="269"/>
        <v>Correct</v>
      </c>
      <c r="AK915" s="125"/>
      <c r="AL915" s="115" t="s">
        <v>83</v>
      </c>
      <c r="AM915" s="115">
        <v>65</v>
      </c>
      <c r="AN915" s="115" t="s">
        <v>181</v>
      </c>
      <c r="AO915" s="115" t="s">
        <v>219</v>
      </c>
      <c r="AP915" s="115" t="s">
        <v>85</v>
      </c>
      <c r="AQ915" s="115" t="s">
        <v>86</v>
      </c>
      <c r="AR915" s="115" t="s">
        <v>87</v>
      </c>
      <c r="AS915" s="115" t="s">
        <v>88</v>
      </c>
      <c r="AT915" s="115" t="s">
        <v>89</v>
      </c>
      <c r="AU915" s="115" t="s">
        <v>90</v>
      </c>
      <c r="AV915" s="115" t="s">
        <v>91</v>
      </c>
      <c r="AW915" s="115" t="s">
        <v>91</v>
      </c>
    </row>
    <row r="916" spans="1:49">
      <c r="A916" s="115">
        <v>6985417227</v>
      </c>
      <c r="C916" s="115" t="s">
        <v>19</v>
      </c>
      <c r="O916" s="125"/>
      <c r="P916" s="125">
        <f t="shared" si="252"/>
        <v>1</v>
      </c>
      <c r="Q916" s="130">
        <f t="shared" si="253"/>
        <v>3</v>
      </c>
      <c r="R916" s="125"/>
      <c r="S916" s="125">
        <f t="shared" si="254"/>
        <v>0</v>
      </c>
      <c r="T916" s="125">
        <f t="shared" si="255"/>
        <v>1</v>
      </c>
      <c r="U916" s="125">
        <f t="shared" si="256"/>
        <v>0</v>
      </c>
      <c r="V916" s="126">
        <f t="shared" si="257"/>
        <v>0</v>
      </c>
      <c r="W916" s="126">
        <f t="shared" si="258"/>
        <v>0</v>
      </c>
      <c r="X916" s="126">
        <f t="shared" si="259"/>
        <v>0</v>
      </c>
      <c r="Y916" s="126">
        <f t="shared" si="260"/>
        <v>0</v>
      </c>
      <c r="Z916" s="126">
        <f t="shared" si="261"/>
        <v>0</v>
      </c>
      <c r="AA916" s="126">
        <f t="shared" si="262"/>
        <v>0</v>
      </c>
      <c r="AB916" s="126">
        <f t="shared" si="263"/>
        <v>0</v>
      </c>
      <c r="AC916" s="126">
        <f t="shared" si="264"/>
        <v>0</v>
      </c>
      <c r="AD916" s="126">
        <f t="shared" si="265"/>
        <v>0</v>
      </c>
      <c r="AE916" s="126">
        <f t="shared" si="266"/>
        <v>0</v>
      </c>
      <c r="AF916" s="125"/>
      <c r="AG916" s="125"/>
      <c r="AH916" s="125">
        <f t="shared" si="267"/>
        <v>1</v>
      </c>
      <c r="AI916" s="125">
        <f t="shared" si="268"/>
        <v>1</v>
      </c>
      <c r="AJ916" s="125" t="str">
        <f t="shared" si="269"/>
        <v>Correct</v>
      </c>
      <c r="AK916" s="125"/>
      <c r="AL916" s="115" t="s">
        <v>99</v>
      </c>
      <c r="AM916" s="115">
        <v>63</v>
      </c>
      <c r="AN916" s="115" t="s">
        <v>181</v>
      </c>
      <c r="AO916" s="115" t="s">
        <v>215</v>
      </c>
      <c r="AP916" s="115" t="s">
        <v>85</v>
      </c>
      <c r="AQ916" s="115" t="s">
        <v>86</v>
      </c>
      <c r="AR916" s="115" t="s">
        <v>87</v>
      </c>
      <c r="AS916" s="115" t="s">
        <v>101</v>
      </c>
      <c r="AT916" s="115" t="s">
        <v>102</v>
      </c>
      <c r="AU916" s="115" t="s">
        <v>90</v>
      </c>
      <c r="AV916" s="115" t="s">
        <v>91</v>
      </c>
      <c r="AW916" s="115" t="s">
        <v>91</v>
      </c>
    </row>
    <row r="917" spans="1:49">
      <c r="A917" s="115">
        <v>6985162708</v>
      </c>
      <c r="C917" s="115" t="s">
        <v>19</v>
      </c>
      <c r="G917" s="115" t="s">
        <v>23</v>
      </c>
      <c r="M917" s="115" t="s">
        <v>29</v>
      </c>
      <c r="O917" s="125"/>
      <c r="P917" s="125">
        <f t="shared" si="252"/>
        <v>3</v>
      </c>
      <c r="Q917" s="130">
        <f t="shared" si="253"/>
        <v>1</v>
      </c>
      <c r="R917" s="125"/>
      <c r="S917" s="125">
        <f t="shared" si="254"/>
        <v>0</v>
      </c>
      <c r="T917" s="125">
        <f t="shared" si="255"/>
        <v>1</v>
      </c>
      <c r="U917" s="125">
        <f t="shared" si="256"/>
        <v>0</v>
      </c>
      <c r="V917" s="126">
        <f t="shared" si="257"/>
        <v>0</v>
      </c>
      <c r="W917" s="126">
        <f t="shared" si="258"/>
        <v>0</v>
      </c>
      <c r="X917" s="126">
        <f t="shared" si="259"/>
        <v>1</v>
      </c>
      <c r="Y917" s="126">
        <f t="shared" si="260"/>
        <v>0</v>
      </c>
      <c r="Z917" s="126">
        <f t="shared" si="261"/>
        <v>0</v>
      </c>
      <c r="AA917" s="126">
        <f t="shared" si="262"/>
        <v>0</v>
      </c>
      <c r="AB917" s="126">
        <f t="shared" si="263"/>
        <v>0</v>
      </c>
      <c r="AC917" s="126">
        <f t="shared" si="264"/>
        <v>0</v>
      </c>
      <c r="AD917" s="126">
        <f t="shared" si="265"/>
        <v>1</v>
      </c>
      <c r="AE917" s="126">
        <f t="shared" si="266"/>
        <v>0</v>
      </c>
      <c r="AF917" s="125"/>
      <c r="AG917" s="125"/>
      <c r="AH917" s="125">
        <f t="shared" si="267"/>
        <v>3</v>
      </c>
      <c r="AI917" s="125">
        <f t="shared" si="268"/>
        <v>3</v>
      </c>
      <c r="AJ917" s="125" t="str">
        <f t="shared" si="269"/>
        <v>Correct</v>
      </c>
      <c r="AK917" s="125"/>
      <c r="AL917" s="115" t="s">
        <v>99</v>
      </c>
      <c r="AM917" s="115">
        <v>37</v>
      </c>
      <c r="AN917" s="115" t="s">
        <v>181</v>
      </c>
      <c r="AO917" s="115" t="s">
        <v>466</v>
      </c>
      <c r="AP917" s="115" t="s">
        <v>85</v>
      </c>
      <c r="AQ917" s="115" t="s">
        <v>86</v>
      </c>
      <c r="AR917" s="115" t="s">
        <v>87</v>
      </c>
      <c r="AS917" s="115" t="s">
        <v>88</v>
      </c>
      <c r="AT917" s="115" t="s">
        <v>89</v>
      </c>
      <c r="AU917" s="115" t="s">
        <v>90</v>
      </c>
      <c r="AV917" s="115" t="s">
        <v>91</v>
      </c>
      <c r="AW917" s="115" t="s">
        <v>91</v>
      </c>
    </row>
    <row r="918" spans="1:49">
      <c r="A918" s="115">
        <v>7045775235</v>
      </c>
      <c r="C918" s="115" t="s">
        <v>19</v>
      </c>
      <c r="O918" s="125"/>
      <c r="P918" s="125">
        <f t="shared" si="252"/>
        <v>1</v>
      </c>
      <c r="Q918" s="130">
        <f t="shared" si="253"/>
        <v>3</v>
      </c>
      <c r="R918" s="125"/>
      <c r="S918" s="125">
        <f t="shared" si="254"/>
        <v>0</v>
      </c>
      <c r="T918" s="125">
        <f t="shared" si="255"/>
        <v>1</v>
      </c>
      <c r="U918" s="125">
        <f t="shared" si="256"/>
        <v>0</v>
      </c>
      <c r="V918" s="126">
        <f t="shared" si="257"/>
        <v>0</v>
      </c>
      <c r="W918" s="126">
        <f t="shared" si="258"/>
        <v>0</v>
      </c>
      <c r="X918" s="126">
        <f t="shared" si="259"/>
        <v>0</v>
      </c>
      <c r="Y918" s="126">
        <f t="shared" si="260"/>
        <v>0</v>
      </c>
      <c r="Z918" s="126">
        <f t="shared" si="261"/>
        <v>0</v>
      </c>
      <c r="AA918" s="126">
        <f t="shared" si="262"/>
        <v>0</v>
      </c>
      <c r="AB918" s="126">
        <f t="shared" si="263"/>
        <v>0</v>
      </c>
      <c r="AC918" s="126">
        <f t="shared" si="264"/>
        <v>0</v>
      </c>
      <c r="AD918" s="126">
        <f t="shared" si="265"/>
        <v>0</v>
      </c>
      <c r="AE918" s="126">
        <f t="shared" si="266"/>
        <v>0</v>
      </c>
      <c r="AF918" s="125"/>
      <c r="AG918" s="125"/>
      <c r="AH918" s="125">
        <f t="shared" si="267"/>
        <v>1</v>
      </c>
      <c r="AI918" s="125">
        <f t="shared" si="268"/>
        <v>1</v>
      </c>
      <c r="AJ918" s="125" t="str">
        <f t="shared" si="269"/>
        <v>Correct</v>
      </c>
      <c r="AK918" s="125"/>
      <c r="AL918" s="115"/>
      <c r="AN918" s="115" t="s">
        <v>181</v>
      </c>
      <c r="AO918" s="115" t="s">
        <v>200</v>
      </c>
      <c r="AP918" s="115" t="s">
        <v>85</v>
      </c>
      <c r="AQ918" s="115" t="s">
        <v>86</v>
      </c>
      <c r="AR918" s="115" t="s">
        <v>87</v>
      </c>
      <c r="AS918" s="115" t="s">
        <v>101</v>
      </c>
      <c r="AT918" s="115" t="s">
        <v>94</v>
      </c>
      <c r="AU918" s="115" t="s">
        <v>106</v>
      </c>
      <c r="AV918" s="115" t="s">
        <v>91</v>
      </c>
      <c r="AW918" s="115" t="s">
        <v>91</v>
      </c>
    </row>
    <row r="919" spans="1:49">
      <c r="A919" s="115">
        <v>7020344915</v>
      </c>
      <c r="L919" s="115" t="s">
        <v>28</v>
      </c>
      <c r="O919" s="125"/>
      <c r="P919" s="125">
        <f t="shared" si="252"/>
        <v>1</v>
      </c>
      <c r="Q919" s="130">
        <f t="shared" si="253"/>
        <v>3</v>
      </c>
      <c r="R919" s="125"/>
      <c r="S919" s="125">
        <f t="shared" si="254"/>
        <v>0</v>
      </c>
      <c r="T919" s="125">
        <f t="shared" si="255"/>
        <v>0</v>
      </c>
      <c r="U919" s="125">
        <f t="shared" si="256"/>
        <v>0</v>
      </c>
      <c r="V919" s="126">
        <f t="shared" si="257"/>
        <v>0</v>
      </c>
      <c r="W919" s="126">
        <f t="shared" si="258"/>
        <v>0</v>
      </c>
      <c r="X919" s="126">
        <f t="shared" si="259"/>
        <v>0</v>
      </c>
      <c r="Y919" s="126">
        <f t="shared" si="260"/>
        <v>0</v>
      </c>
      <c r="Z919" s="126">
        <f t="shared" si="261"/>
        <v>0</v>
      </c>
      <c r="AA919" s="126">
        <f t="shared" si="262"/>
        <v>0</v>
      </c>
      <c r="AB919" s="126">
        <f t="shared" si="263"/>
        <v>0</v>
      </c>
      <c r="AC919" s="126">
        <f t="shared" si="264"/>
        <v>1</v>
      </c>
      <c r="AD919" s="126">
        <f t="shared" si="265"/>
        <v>0</v>
      </c>
      <c r="AE919" s="126">
        <f t="shared" si="266"/>
        <v>0</v>
      </c>
      <c r="AF919" s="125"/>
      <c r="AG919" s="125"/>
      <c r="AH919" s="125">
        <f t="shared" si="267"/>
        <v>1</v>
      </c>
      <c r="AI919" s="125">
        <f t="shared" si="268"/>
        <v>1</v>
      </c>
      <c r="AJ919" s="125" t="str">
        <f t="shared" si="269"/>
        <v>Correct</v>
      </c>
      <c r="AK919" s="125"/>
      <c r="AL919" s="115" t="s">
        <v>99</v>
      </c>
      <c r="AM919" s="115">
        <v>32</v>
      </c>
      <c r="AN919" s="115" t="s">
        <v>181</v>
      </c>
      <c r="AO919" s="115" t="s">
        <v>440</v>
      </c>
      <c r="AP919" s="115" t="s">
        <v>85</v>
      </c>
      <c r="AQ919" s="115" t="s">
        <v>86</v>
      </c>
      <c r="AR919" s="115" t="s">
        <v>87</v>
      </c>
      <c r="AS919" s="115" t="s">
        <v>101</v>
      </c>
      <c r="AT919" s="115" t="s">
        <v>102</v>
      </c>
      <c r="AU919" s="115" t="s">
        <v>103</v>
      </c>
      <c r="AV919" s="115" t="s">
        <v>91</v>
      </c>
      <c r="AW919" s="115" t="s">
        <v>91</v>
      </c>
    </row>
    <row r="920" spans="1:49">
      <c r="A920" s="115">
        <v>7020342047</v>
      </c>
      <c r="L920" s="115" t="s">
        <v>28</v>
      </c>
      <c r="O920" s="125"/>
      <c r="P920" s="125">
        <f t="shared" si="252"/>
        <v>1</v>
      </c>
      <c r="Q920" s="130">
        <f t="shared" si="253"/>
        <v>3</v>
      </c>
      <c r="R920" s="125"/>
      <c r="S920" s="125">
        <f t="shared" si="254"/>
        <v>0</v>
      </c>
      <c r="T920" s="125">
        <f t="shared" si="255"/>
        <v>0</v>
      </c>
      <c r="U920" s="125">
        <f t="shared" si="256"/>
        <v>0</v>
      </c>
      <c r="V920" s="126">
        <f t="shared" si="257"/>
        <v>0</v>
      </c>
      <c r="W920" s="126">
        <f t="shared" si="258"/>
        <v>0</v>
      </c>
      <c r="X920" s="126">
        <f t="shared" si="259"/>
        <v>0</v>
      </c>
      <c r="Y920" s="126">
        <f t="shared" si="260"/>
        <v>0</v>
      </c>
      <c r="Z920" s="126">
        <f t="shared" si="261"/>
        <v>0</v>
      </c>
      <c r="AA920" s="126">
        <f t="shared" si="262"/>
        <v>0</v>
      </c>
      <c r="AB920" s="126">
        <f t="shared" si="263"/>
        <v>0</v>
      </c>
      <c r="AC920" s="126">
        <f t="shared" si="264"/>
        <v>1</v>
      </c>
      <c r="AD920" s="126">
        <f t="shared" si="265"/>
        <v>0</v>
      </c>
      <c r="AE920" s="126">
        <f t="shared" si="266"/>
        <v>0</v>
      </c>
      <c r="AF920" s="125"/>
      <c r="AG920" s="125"/>
      <c r="AH920" s="125">
        <f t="shared" si="267"/>
        <v>1</v>
      </c>
      <c r="AI920" s="125">
        <f t="shared" si="268"/>
        <v>1</v>
      </c>
      <c r="AJ920" s="125" t="str">
        <f t="shared" si="269"/>
        <v>Correct</v>
      </c>
      <c r="AK920" s="125"/>
      <c r="AL920" s="115" t="s">
        <v>99</v>
      </c>
      <c r="AM920" s="115">
        <v>18</v>
      </c>
      <c r="AN920" s="115" t="s">
        <v>181</v>
      </c>
      <c r="AO920" s="115" t="s">
        <v>207</v>
      </c>
      <c r="AP920" s="115" t="s">
        <v>85</v>
      </c>
      <c r="AQ920" s="115" t="s">
        <v>91</v>
      </c>
      <c r="AR920" s="115" t="s">
        <v>87</v>
      </c>
      <c r="AS920" s="115" t="s">
        <v>88</v>
      </c>
      <c r="AT920" s="115" t="s">
        <v>94</v>
      </c>
      <c r="AU920" s="115" t="s">
        <v>95</v>
      </c>
      <c r="AV920" s="115" t="s">
        <v>91</v>
      </c>
      <c r="AW920" s="115" t="s">
        <v>91</v>
      </c>
    </row>
    <row r="921" spans="1:49">
      <c r="A921" s="115">
        <v>7011001369</v>
      </c>
      <c r="O921" s="125"/>
      <c r="P921" s="125">
        <f t="shared" si="252"/>
        <v>0</v>
      </c>
      <c r="Q921" s="130" t="e">
        <f t="shared" si="253"/>
        <v>#DIV/0!</v>
      </c>
      <c r="R921" s="125"/>
      <c r="S921" s="125">
        <f t="shared" si="254"/>
        <v>0</v>
      </c>
      <c r="T921" s="125">
        <f t="shared" si="255"/>
        <v>0</v>
      </c>
      <c r="U921" s="125">
        <f t="shared" si="256"/>
        <v>0</v>
      </c>
      <c r="V921" s="126">
        <f t="shared" si="257"/>
        <v>0</v>
      </c>
      <c r="W921" s="126">
        <f t="shared" si="258"/>
        <v>0</v>
      </c>
      <c r="X921" s="126">
        <f t="shared" si="259"/>
        <v>0</v>
      </c>
      <c r="Y921" s="126">
        <f t="shared" si="260"/>
        <v>0</v>
      </c>
      <c r="Z921" s="126">
        <f t="shared" si="261"/>
        <v>0</v>
      </c>
      <c r="AA921" s="126">
        <f t="shared" si="262"/>
        <v>0</v>
      </c>
      <c r="AB921" s="126">
        <f t="shared" si="263"/>
        <v>0</v>
      </c>
      <c r="AC921" s="126">
        <f t="shared" si="264"/>
        <v>0</v>
      </c>
      <c r="AD921" s="126">
        <f t="shared" si="265"/>
        <v>0</v>
      </c>
      <c r="AE921" s="126">
        <f t="shared" si="266"/>
        <v>0</v>
      </c>
      <c r="AF921" s="125"/>
      <c r="AG921" s="125"/>
      <c r="AH921" s="125">
        <f t="shared" si="267"/>
        <v>0</v>
      </c>
      <c r="AI921" s="125">
        <f t="shared" si="268"/>
        <v>0</v>
      </c>
      <c r="AJ921" s="125" t="str">
        <f t="shared" si="269"/>
        <v>Correct</v>
      </c>
      <c r="AK921" s="125"/>
      <c r="AL921" s="115" t="s">
        <v>83</v>
      </c>
      <c r="AN921" s="115" t="s">
        <v>84</v>
      </c>
      <c r="AO921" s="115" t="s">
        <v>154</v>
      </c>
      <c r="AP921" s="115" t="s">
        <v>85</v>
      </c>
      <c r="AQ921" s="115" t="s">
        <v>86</v>
      </c>
      <c r="AR921" s="115" t="s">
        <v>87</v>
      </c>
      <c r="AS921" s="115" t="s">
        <v>93</v>
      </c>
      <c r="AT921" s="115" t="s">
        <v>89</v>
      </c>
      <c r="AU921" s="115" t="s">
        <v>90</v>
      </c>
      <c r="AV921" s="115" t="s">
        <v>91</v>
      </c>
      <c r="AW921" s="115" t="s">
        <v>86</v>
      </c>
    </row>
    <row r="922" spans="1:49">
      <c r="A922" s="115">
        <v>7011081425</v>
      </c>
      <c r="O922" s="125"/>
      <c r="P922" s="125">
        <f t="shared" si="252"/>
        <v>0</v>
      </c>
      <c r="Q922" s="130" t="e">
        <f t="shared" si="253"/>
        <v>#DIV/0!</v>
      </c>
      <c r="R922" s="125"/>
      <c r="S922" s="125">
        <f t="shared" si="254"/>
        <v>0</v>
      </c>
      <c r="T922" s="125">
        <f t="shared" si="255"/>
        <v>0</v>
      </c>
      <c r="U922" s="125">
        <f t="shared" si="256"/>
        <v>0</v>
      </c>
      <c r="V922" s="126">
        <f t="shared" si="257"/>
        <v>0</v>
      </c>
      <c r="W922" s="126">
        <f t="shared" si="258"/>
        <v>0</v>
      </c>
      <c r="X922" s="126">
        <f t="shared" si="259"/>
        <v>0</v>
      </c>
      <c r="Y922" s="126">
        <f t="shared" si="260"/>
        <v>0</v>
      </c>
      <c r="Z922" s="126">
        <f t="shared" si="261"/>
        <v>0</v>
      </c>
      <c r="AA922" s="126">
        <f t="shared" si="262"/>
        <v>0</v>
      </c>
      <c r="AB922" s="126">
        <f t="shared" si="263"/>
        <v>0</v>
      </c>
      <c r="AC922" s="126">
        <f t="shared" si="264"/>
        <v>0</v>
      </c>
      <c r="AD922" s="126">
        <f t="shared" si="265"/>
        <v>0</v>
      </c>
      <c r="AE922" s="126">
        <f t="shared" si="266"/>
        <v>0</v>
      </c>
      <c r="AF922" s="125"/>
      <c r="AG922" s="125"/>
      <c r="AH922" s="125">
        <f t="shared" si="267"/>
        <v>0</v>
      </c>
      <c r="AI922" s="125">
        <f t="shared" si="268"/>
        <v>0</v>
      </c>
      <c r="AJ922" s="125" t="str">
        <f t="shared" si="269"/>
        <v>Correct</v>
      </c>
      <c r="AK922" s="125"/>
      <c r="AL922" s="115" t="s">
        <v>99</v>
      </c>
      <c r="AM922" s="115">
        <v>45</v>
      </c>
      <c r="AN922" s="115" t="s">
        <v>181</v>
      </c>
      <c r="AO922" s="115" t="s">
        <v>198</v>
      </c>
      <c r="AP922" s="115" t="s">
        <v>85</v>
      </c>
      <c r="AQ922" s="115" t="s">
        <v>86</v>
      </c>
      <c r="AR922" s="115" t="s">
        <v>87</v>
      </c>
      <c r="AS922" s="115" t="s">
        <v>101</v>
      </c>
      <c r="AT922" s="115" t="s">
        <v>89</v>
      </c>
      <c r="AU922" s="115" t="s">
        <v>90</v>
      </c>
      <c r="AV922" s="115" t="s">
        <v>91</v>
      </c>
      <c r="AW922" s="115" t="s">
        <v>91</v>
      </c>
    </row>
    <row r="923" spans="1:49">
      <c r="A923" s="115">
        <v>6985448550</v>
      </c>
      <c r="N923" s="115" t="s">
        <v>30</v>
      </c>
      <c r="O923" s="125"/>
      <c r="P923" s="125">
        <f t="shared" si="252"/>
        <v>1</v>
      </c>
      <c r="Q923" s="130">
        <f t="shared" si="253"/>
        <v>3</v>
      </c>
      <c r="R923" s="125"/>
      <c r="S923" s="125">
        <f t="shared" si="254"/>
        <v>0</v>
      </c>
      <c r="T923" s="125">
        <f t="shared" si="255"/>
        <v>0</v>
      </c>
      <c r="U923" s="125">
        <f t="shared" si="256"/>
        <v>0</v>
      </c>
      <c r="V923" s="126">
        <f t="shared" si="257"/>
        <v>0</v>
      </c>
      <c r="W923" s="126">
        <f t="shared" si="258"/>
        <v>0</v>
      </c>
      <c r="X923" s="126">
        <f t="shared" si="259"/>
        <v>0</v>
      </c>
      <c r="Y923" s="126">
        <f t="shared" si="260"/>
        <v>0</v>
      </c>
      <c r="Z923" s="126">
        <f t="shared" si="261"/>
        <v>0</v>
      </c>
      <c r="AA923" s="126">
        <f t="shared" si="262"/>
        <v>0</v>
      </c>
      <c r="AB923" s="126">
        <f t="shared" si="263"/>
        <v>0</v>
      </c>
      <c r="AC923" s="126">
        <f t="shared" si="264"/>
        <v>0</v>
      </c>
      <c r="AD923" s="126">
        <f t="shared" si="265"/>
        <v>0</v>
      </c>
      <c r="AE923" s="126">
        <f t="shared" si="266"/>
        <v>1</v>
      </c>
      <c r="AF923" s="125"/>
      <c r="AG923" s="125"/>
      <c r="AH923" s="125">
        <f t="shared" si="267"/>
        <v>1</v>
      </c>
      <c r="AI923" s="125">
        <f t="shared" si="268"/>
        <v>1</v>
      </c>
      <c r="AJ923" s="125" t="str">
        <f t="shared" si="269"/>
        <v>Correct</v>
      </c>
      <c r="AK923" s="125"/>
      <c r="AL923" s="115" t="s">
        <v>83</v>
      </c>
      <c r="AM923" s="115">
        <v>72</v>
      </c>
      <c r="AN923" s="115" t="s">
        <v>181</v>
      </c>
      <c r="AO923" s="115" t="s">
        <v>478</v>
      </c>
      <c r="AP923" s="115" t="s">
        <v>85</v>
      </c>
      <c r="AQ923" s="115" t="s">
        <v>86</v>
      </c>
      <c r="AR923" s="115" t="s">
        <v>233</v>
      </c>
      <c r="AS923" s="115" t="s">
        <v>100</v>
      </c>
      <c r="AU923" s="115" t="s">
        <v>106</v>
      </c>
      <c r="AV923" s="115" t="s">
        <v>91</v>
      </c>
      <c r="AW923" s="115" t="s">
        <v>91</v>
      </c>
    </row>
    <row r="924" spans="1:49">
      <c r="A924" s="115">
        <v>6985186054</v>
      </c>
      <c r="O924" s="125"/>
      <c r="P924" s="125">
        <f t="shared" si="252"/>
        <v>0</v>
      </c>
      <c r="Q924" s="130" t="e">
        <f t="shared" si="253"/>
        <v>#DIV/0!</v>
      </c>
      <c r="R924" s="125"/>
      <c r="S924" s="125">
        <f t="shared" si="254"/>
        <v>0</v>
      </c>
      <c r="T924" s="125">
        <f t="shared" si="255"/>
        <v>0</v>
      </c>
      <c r="U924" s="125">
        <f t="shared" si="256"/>
        <v>0</v>
      </c>
      <c r="V924" s="126">
        <f t="shared" si="257"/>
        <v>0</v>
      </c>
      <c r="W924" s="126">
        <f t="shared" si="258"/>
        <v>0</v>
      </c>
      <c r="X924" s="126">
        <f t="shared" si="259"/>
        <v>0</v>
      </c>
      <c r="Y924" s="126">
        <f t="shared" si="260"/>
        <v>0</v>
      </c>
      <c r="Z924" s="126">
        <f t="shared" si="261"/>
        <v>0</v>
      </c>
      <c r="AA924" s="126">
        <f t="shared" si="262"/>
        <v>0</v>
      </c>
      <c r="AB924" s="126">
        <f t="shared" si="263"/>
        <v>0</v>
      </c>
      <c r="AC924" s="126">
        <f t="shared" si="264"/>
        <v>0</v>
      </c>
      <c r="AD924" s="126">
        <f t="shared" si="265"/>
        <v>0</v>
      </c>
      <c r="AE924" s="126">
        <f t="shared" si="266"/>
        <v>0</v>
      </c>
      <c r="AF924" s="125"/>
      <c r="AG924" s="125"/>
      <c r="AH924" s="125">
        <f t="shared" si="267"/>
        <v>0</v>
      </c>
      <c r="AI924" s="125">
        <f t="shared" si="268"/>
        <v>0</v>
      </c>
      <c r="AJ924" s="125" t="str">
        <f t="shared" si="269"/>
        <v>Correct</v>
      </c>
      <c r="AK924" s="125"/>
      <c r="AL924" s="115" t="s">
        <v>99</v>
      </c>
      <c r="AM924" s="115">
        <v>76</v>
      </c>
      <c r="AN924" s="115" t="s">
        <v>181</v>
      </c>
      <c r="AO924" s="115" t="s">
        <v>210</v>
      </c>
      <c r="AP924" s="115" t="s">
        <v>85</v>
      </c>
      <c r="AQ924" s="115" t="s">
        <v>86</v>
      </c>
      <c r="AR924" s="115" t="s">
        <v>87</v>
      </c>
      <c r="AS924" s="115" t="s">
        <v>88</v>
      </c>
      <c r="AT924" s="115" t="s">
        <v>94</v>
      </c>
    </row>
    <row r="925" spans="1:49">
      <c r="A925" s="115">
        <v>7045759020</v>
      </c>
      <c r="O925" s="125"/>
      <c r="P925" s="125">
        <f t="shared" si="252"/>
        <v>0</v>
      </c>
      <c r="Q925" s="130" t="e">
        <f t="shared" si="253"/>
        <v>#DIV/0!</v>
      </c>
      <c r="R925" s="125"/>
      <c r="S925" s="125">
        <f t="shared" si="254"/>
        <v>0</v>
      </c>
      <c r="T925" s="125">
        <f t="shared" si="255"/>
        <v>0</v>
      </c>
      <c r="U925" s="125">
        <f t="shared" si="256"/>
        <v>0</v>
      </c>
      <c r="V925" s="126">
        <f t="shared" si="257"/>
        <v>0</v>
      </c>
      <c r="W925" s="126">
        <f t="shared" si="258"/>
        <v>0</v>
      </c>
      <c r="X925" s="126">
        <f t="shared" si="259"/>
        <v>0</v>
      </c>
      <c r="Y925" s="126">
        <f t="shared" si="260"/>
        <v>0</v>
      </c>
      <c r="Z925" s="126">
        <f t="shared" si="261"/>
        <v>0</v>
      </c>
      <c r="AA925" s="126">
        <f t="shared" si="262"/>
        <v>0</v>
      </c>
      <c r="AB925" s="126">
        <f t="shared" si="263"/>
        <v>0</v>
      </c>
      <c r="AC925" s="126">
        <f t="shared" si="264"/>
        <v>0</v>
      </c>
      <c r="AD925" s="126">
        <f t="shared" si="265"/>
        <v>0</v>
      </c>
      <c r="AE925" s="126">
        <f t="shared" si="266"/>
        <v>0</v>
      </c>
      <c r="AF925" s="125"/>
      <c r="AG925" s="125"/>
      <c r="AH925" s="125">
        <f t="shared" si="267"/>
        <v>0</v>
      </c>
      <c r="AI925" s="125">
        <f t="shared" si="268"/>
        <v>0</v>
      </c>
      <c r="AJ925" s="125" t="str">
        <f t="shared" si="269"/>
        <v>Correct</v>
      </c>
      <c r="AK925" s="125"/>
      <c r="AL925" s="115" t="s">
        <v>99</v>
      </c>
      <c r="AM925" s="115">
        <v>47</v>
      </c>
      <c r="AN925" s="115" t="s">
        <v>181</v>
      </c>
      <c r="AO925" s="115" t="s">
        <v>190</v>
      </c>
      <c r="AP925" s="115" t="s">
        <v>97</v>
      </c>
      <c r="AQ925" s="115" t="s">
        <v>86</v>
      </c>
      <c r="AR925" s="115" t="s">
        <v>87</v>
      </c>
      <c r="AS925" s="115" t="s">
        <v>101</v>
      </c>
      <c r="AT925" s="115" t="s">
        <v>112</v>
      </c>
      <c r="AU925" s="115" t="s">
        <v>90</v>
      </c>
      <c r="AV925" s="115" t="s">
        <v>91</v>
      </c>
      <c r="AW925" s="115" t="s">
        <v>91</v>
      </c>
    </row>
    <row r="926" spans="1:49">
      <c r="A926" s="115">
        <v>7011002799</v>
      </c>
      <c r="D926" s="115" t="s">
        <v>20</v>
      </c>
      <c r="K926" s="115" t="s">
        <v>27</v>
      </c>
      <c r="N926" s="115" t="s">
        <v>30</v>
      </c>
      <c r="O926" s="125"/>
      <c r="P926" s="125">
        <f t="shared" si="252"/>
        <v>3</v>
      </c>
      <c r="Q926" s="130">
        <f t="shared" si="253"/>
        <v>1</v>
      </c>
      <c r="R926" s="125"/>
      <c r="S926" s="125">
        <f t="shared" si="254"/>
        <v>0</v>
      </c>
      <c r="T926" s="125">
        <f t="shared" si="255"/>
        <v>0</v>
      </c>
      <c r="U926" s="125">
        <f t="shared" si="256"/>
        <v>1</v>
      </c>
      <c r="V926" s="126">
        <f t="shared" si="257"/>
        <v>0</v>
      </c>
      <c r="W926" s="126">
        <f t="shared" si="258"/>
        <v>0</v>
      </c>
      <c r="X926" s="126">
        <f t="shared" si="259"/>
        <v>0</v>
      </c>
      <c r="Y926" s="126">
        <f t="shared" si="260"/>
        <v>0</v>
      </c>
      <c r="Z926" s="126">
        <f t="shared" si="261"/>
        <v>0</v>
      </c>
      <c r="AA926" s="126">
        <f t="shared" si="262"/>
        <v>0</v>
      </c>
      <c r="AB926" s="126">
        <f t="shared" si="263"/>
        <v>1</v>
      </c>
      <c r="AC926" s="126">
        <f t="shared" si="264"/>
        <v>0</v>
      </c>
      <c r="AD926" s="126">
        <f t="shared" si="265"/>
        <v>0</v>
      </c>
      <c r="AE926" s="126">
        <f t="shared" si="266"/>
        <v>1</v>
      </c>
      <c r="AF926" s="125"/>
      <c r="AG926" s="125"/>
      <c r="AH926" s="125">
        <f t="shared" si="267"/>
        <v>3</v>
      </c>
      <c r="AI926" s="125">
        <f t="shared" si="268"/>
        <v>3</v>
      </c>
      <c r="AJ926" s="125" t="str">
        <f t="shared" si="269"/>
        <v>Correct</v>
      </c>
      <c r="AK926" s="125"/>
      <c r="AL926" s="115" t="s">
        <v>83</v>
      </c>
      <c r="AM926" s="115">
        <v>67</v>
      </c>
      <c r="AN926" s="115" t="s">
        <v>84</v>
      </c>
      <c r="AO926" s="115" t="s">
        <v>167</v>
      </c>
      <c r="AP926" s="115" t="s">
        <v>92</v>
      </c>
      <c r="AQ926" s="115" t="s">
        <v>86</v>
      </c>
      <c r="AR926" s="115" t="s">
        <v>462</v>
      </c>
      <c r="AS926" s="115" t="s">
        <v>93</v>
      </c>
      <c r="AT926" s="115" t="s">
        <v>94</v>
      </c>
      <c r="AU926" s="115" t="s">
        <v>106</v>
      </c>
      <c r="AV926" s="115" t="s">
        <v>91</v>
      </c>
      <c r="AW926" s="115" t="s">
        <v>91</v>
      </c>
    </row>
    <row r="927" spans="1:49">
      <c r="A927" s="115">
        <v>6985426303</v>
      </c>
      <c r="C927" s="115" t="s">
        <v>19</v>
      </c>
      <c r="D927" s="115" t="s">
        <v>20</v>
      </c>
      <c r="J927" s="115" t="s">
        <v>26</v>
      </c>
      <c r="O927" s="125"/>
      <c r="P927" s="125">
        <f t="shared" si="252"/>
        <v>3</v>
      </c>
      <c r="Q927" s="130">
        <f t="shared" si="253"/>
        <v>1</v>
      </c>
      <c r="R927" s="125"/>
      <c r="S927" s="125">
        <f t="shared" si="254"/>
        <v>0</v>
      </c>
      <c r="T927" s="125">
        <f t="shared" si="255"/>
        <v>1</v>
      </c>
      <c r="U927" s="125">
        <f t="shared" si="256"/>
        <v>1</v>
      </c>
      <c r="V927" s="126">
        <f t="shared" si="257"/>
        <v>0</v>
      </c>
      <c r="W927" s="126">
        <f t="shared" si="258"/>
        <v>0</v>
      </c>
      <c r="X927" s="126">
        <f t="shared" si="259"/>
        <v>0</v>
      </c>
      <c r="Y927" s="126">
        <f t="shared" si="260"/>
        <v>0</v>
      </c>
      <c r="Z927" s="126">
        <f t="shared" si="261"/>
        <v>0</v>
      </c>
      <c r="AA927" s="126">
        <f t="shared" si="262"/>
        <v>1</v>
      </c>
      <c r="AB927" s="126">
        <f t="shared" si="263"/>
        <v>0</v>
      </c>
      <c r="AC927" s="126">
        <f t="shared" si="264"/>
        <v>0</v>
      </c>
      <c r="AD927" s="126">
        <f t="shared" si="265"/>
        <v>0</v>
      </c>
      <c r="AE927" s="126">
        <f t="shared" si="266"/>
        <v>0</v>
      </c>
      <c r="AF927" s="125"/>
      <c r="AG927" s="125"/>
      <c r="AH927" s="125">
        <f t="shared" si="267"/>
        <v>3</v>
      </c>
      <c r="AI927" s="125">
        <f t="shared" si="268"/>
        <v>3</v>
      </c>
      <c r="AJ927" s="125" t="str">
        <f t="shared" si="269"/>
        <v>Correct</v>
      </c>
      <c r="AK927" s="125"/>
      <c r="AL927" s="115" t="s">
        <v>83</v>
      </c>
      <c r="AM927" s="115">
        <v>83</v>
      </c>
      <c r="AN927" s="115" t="s">
        <v>84</v>
      </c>
      <c r="AO927" s="115" t="s">
        <v>122</v>
      </c>
      <c r="AP927" s="115" t="s">
        <v>85</v>
      </c>
      <c r="AQ927" s="115" t="s">
        <v>86</v>
      </c>
      <c r="AR927" s="115" t="s">
        <v>87</v>
      </c>
      <c r="AT927" s="115" t="s">
        <v>89</v>
      </c>
      <c r="AU927" s="115" t="s">
        <v>106</v>
      </c>
      <c r="AV927" s="115" t="s">
        <v>91</v>
      </c>
      <c r="AW927" s="115" t="s">
        <v>86</v>
      </c>
    </row>
    <row r="928" spans="1:49">
      <c r="A928" s="115">
        <v>7044849217</v>
      </c>
      <c r="D928" s="115" t="s">
        <v>20</v>
      </c>
      <c r="O928" s="125"/>
      <c r="P928" s="125">
        <f t="shared" si="252"/>
        <v>1</v>
      </c>
      <c r="Q928" s="130">
        <f t="shared" si="253"/>
        <v>3</v>
      </c>
      <c r="R928" s="125"/>
      <c r="S928" s="125">
        <f t="shared" si="254"/>
        <v>0</v>
      </c>
      <c r="T928" s="125">
        <f t="shared" si="255"/>
        <v>0</v>
      </c>
      <c r="U928" s="125">
        <f t="shared" si="256"/>
        <v>1</v>
      </c>
      <c r="V928" s="126">
        <f t="shared" si="257"/>
        <v>0</v>
      </c>
      <c r="W928" s="126">
        <f t="shared" si="258"/>
        <v>0</v>
      </c>
      <c r="X928" s="126">
        <f t="shared" si="259"/>
        <v>0</v>
      </c>
      <c r="Y928" s="126">
        <f t="shared" si="260"/>
        <v>0</v>
      </c>
      <c r="Z928" s="126">
        <f t="shared" si="261"/>
        <v>0</v>
      </c>
      <c r="AA928" s="126">
        <f t="shared" si="262"/>
        <v>0</v>
      </c>
      <c r="AB928" s="126">
        <f t="shared" si="263"/>
        <v>0</v>
      </c>
      <c r="AC928" s="126">
        <f t="shared" si="264"/>
        <v>0</v>
      </c>
      <c r="AD928" s="126">
        <f t="shared" si="265"/>
        <v>0</v>
      </c>
      <c r="AE928" s="126">
        <f t="shared" si="266"/>
        <v>0</v>
      </c>
      <c r="AF928" s="125"/>
      <c r="AG928" s="125"/>
      <c r="AH928" s="125">
        <f t="shared" si="267"/>
        <v>1</v>
      </c>
      <c r="AI928" s="125">
        <f t="shared" si="268"/>
        <v>1</v>
      </c>
      <c r="AJ928" s="125" t="str">
        <f t="shared" si="269"/>
        <v>Correct</v>
      </c>
      <c r="AK928" s="125"/>
      <c r="AL928" s="115" t="s">
        <v>99</v>
      </c>
      <c r="AM928" s="115">
        <v>74</v>
      </c>
      <c r="AN928" s="115" t="s">
        <v>181</v>
      </c>
      <c r="AO928" s="115" t="s">
        <v>184</v>
      </c>
      <c r="AP928" s="115" t="s">
        <v>85</v>
      </c>
      <c r="AQ928" s="115" t="s">
        <v>86</v>
      </c>
      <c r="AT928" s="115" t="s">
        <v>102</v>
      </c>
      <c r="AU928" s="115" t="s">
        <v>106</v>
      </c>
      <c r="AV928" s="115" t="s">
        <v>91</v>
      </c>
    </row>
    <row r="929" spans="1:49">
      <c r="A929" s="115">
        <v>7045778782</v>
      </c>
      <c r="D929" s="115" t="s">
        <v>20</v>
      </c>
      <c r="O929" s="125"/>
      <c r="P929" s="125">
        <f t="shared" si="252"/>
        <v>1</v>
      </c>
      <c r="Q929" s="130">
        <f t="shared" si="253"/>
        <v>3</v>
      </c>
      <c r="R929" s="125"/>
      <c r="S929" s="125">
        <f t="shared" si="254"/>
        <v>0</v>
      </c>
      <c r="T929" s="125">
        <f t="shared" si="255"/>
        <v>0</v>
      </c>
      <c r="U929" s="125">
        <f t="shared" si="256"/>
        <v>1</v>
      </c>
      <c r="V929" s="126">
        <f t="shared" si="257"/>
        <v>0</v>
      </c>
      <c r="W929" s="126">
        <f t="shared" si="258"/>
        <v>0</v>
      </c>
      <c r="X929" s="126">
        <f t="shared" si="259"/>
        <v>0</v>
      </c>
      <c r="Y929" s="126">
        <f t="shared" si="260"/>
        <v>0</v>
      </c>
      <c r="Z929" s="126">
        <f t="shared" si="261"/>
        <v>0</v>
      </c>
      <c r="AA929" s="126">
        <f t="shared" si="262"/>
        <v>0</v>
      </c>
      <c r="AB929" s="126">
        <f t="shared" si="263"/>
        <v>0</v>
      </c>
      <c r="AC929" s="126">
        <f t="shared" si="264"/>
        <v>0</v>
      </c>
      <c r="AD929" s="126">
        <f t="shared" si="265"/>
        <v>0</v>
      </c>
      <c r="AE929" s="126">
        <f t="shared" si="266"/>
        <v>0</v>
      </c>
      <c r="AF929" s="125"/>
      <c r="AG929" s="125"/>
      <c r="AH929" s="125">
        <f t="shared" si="267"/>
        <v>1</v>
      </c>
      <c r="AI929" s="125">
        <f t="shared" si="268"/>
        <v>1</v>
      </c>
      <c r="AJ929" s="125" t="str">
        <f t="shared" si="269"/>
        <v>Correct</v>
      </c>
      <c r="AK929" s="125"/>
      <c r="AL929" s="115" t="s">
        <v>99</v>
      </c>
      <c r="AN929" s="115" t="s">
        <v>181</v>
      </c>
      <c r="AO929" s="115" t="s">
        <v>230</v>
      </c>
      <c r="AP929" s="115" t="s">
        <v>85</v>
      </c>
      <c r="AQ929" s="115" t="s">
        <v>86</v>
      </c>
      <c r="AR929" s="115" t="s">
        <v>87</v>
      </c>
      <c r="AS929" s="115" t="s">
        <v>101</v>
      </c>
      <c r="AT929" s="115" t="s">
        <v>109</v>
      </c>
      <c r="AU929" s="115" t="s">
        <v>106</v>
      </c>
      <c r="AV929" s="115" t="s">
        <v>86</v>
      </c>
      <c r="AW929" s="115" t="s">
        <v>91</v>
      </c>
    </row>
    <row r="930" spans="1:49">
      <c r="A930" s="115">
        <v>6988286083</v>
      </c>
      <c r="C930" s="115" t="s">
        <v>19</v>
      </c>
      <c r="O930" s="125"/>
      <c r="P930" s="125">
        <f t="shared" si="252"/>
        <v>1</v>
      </c>
      <c r="Q930" s="130">
        <f t="shared" si="253"/>
        <v>3</v>
      </c>
      <c r="R930" s="125"/>
      <c r="S930" s="125">
        <f t="shared" si="254"/>
        <v>0</v>
      </c>
      <c r="T930" s="125">
        <f t="shared" si="255"/>
        <v>1</v>
      </c>
      <c r="U930" s="125">
        <f t="shared" si="256"/>
        <v>0</v>
      </c>
      <c r="V930" s="126">
        <f t="shared" si="257"/>
        <v>0</v>
      </c>
      <c r="W930" s="126">
        <f t="shared" si="258"/>
        <v>0</v>
      </c>
      <c r="X930" s="126">
        <f t="shared" si="259"/>
        <v>0</v>
      </c>
      <c r="Y930" s="126">
        <f t="shared" si="260"/>
        <v>0</v>
      </c>
      <c r="Z930" s="126">
        <f t="shared" si="261"/>
        <v>0</v>
      </c>
      <c r="AA930" s="126">
        <f t="shared" si="262"/>
        <v>0</v>
      </c>
      <c r="AB930" s="126">
        <f t="shared" si="263"/>
        <v>0</v>
      </c>
      <c r="AC930" s="126">
        <f t="shared" si="264"/>
        <v>0</v>
      </c>
      <c r="AD930" s="126">
        <f t="shared" si="265"/>
        <v>0</v>
      </c>
      <c r="AE930" s="126">
        <f t="shared" si="266"/>
        <v>0</v>
      </c>
      <c r="AF930" s="125"/>
      <c r="AG930" s="125"/>
      <c r="AH930" s="125">
        <f t="shared" si="267"/>
        <v>1</v>
      </c>
      <c r="AI930" s="125">
        <f t="shared" si="268"/>
        <v>1</v>
      </c>
      <c r="AJ930" s="125" t="str">
        <f t="shared" si="269"/>
        <v>Correct</v>
      </c>
      <c r="AK930" s="125"/>
      <c r="AL930" s="115" t="s">
        <v>99</v>
      </c>
      <c r="AM930" s="115">
        <v>74</v>
      </c>
      <c r="AN930" s="115" t="s">
        <v>84</v>
      </c>
      <c r="AO930" s="115" t="s">
        <v>472</v>
      </c>
      <c r="AP930" s="115" t="s">
        <v>85</v>
      </c>
      <c r="AQ930" s="115" t="s">
        <v>86</v>
      </c>
      <c r="AR930" s="115" t="s">
        <v>87</v>
      </c>
      <c r="AS930" s="115" t="s">
        <v>101</v>
      </c>
      <c r="AT930" s="115" t="s">
        <v>89</v>
      </c>
      <c r="AU930" s="115" t="s">
        <v>106</v>
      </c>
      <c r="AV930" s="115" t="s">
        <v>91</v>
      </c>
      <c r="AW930" s="115" t="s">
        <v>91</v>
      </c>
    </row>
    <row r="931" spans="1:49">
      <c r="A931" s="115">
        <v>6985188324</v>
      </c>
      <c r="C931" s="115" t="s">
        <v>19</v>
      </c>
      <c r="O931" s="125"/>
      <c r="P931" s="125">
        <f t="shared" si="252"/>
        <v>1</v>
      </c>
      <c r="Q931" s="130">
        <f t="shared" si="253"/>
        <v>3</v>
      </c>
      <c r="R931" s="125"/>
      <c r="S931" s="125">
        <f t="shared" si="254"/>
        <v>0</v>
      </c>
      <c r="T931" s="125">
        <f t="shared" si="255"/>
        <v>1</v>
      </c>
      <c r="U931" s="125">
        <f t="shared" si="256"/>
        <v>0</v>
      </c>
      <c r="V931" s="126">
        <f t="shared" si="257"/>
        <v>0</v>
      </c>
      <c r="W931" s="126">
        <f t="shared" si="258"/>
        <v>0</v>
      </c>
      <c r="X931" s="126">
        <f t="shared" si="259"/>
        <v>0</v>
      </c>
      <c r="Y931" s="126">
        <f t="shared" si="260"/>
        <v>0</v>
      </c>
      <c r="Z931" s="126">
        <f t="shared" si="261"/>
        <v>0</v>
      </c>
      <c r="AA931" s="126">
        <f t="shared" si="262"/>
        <v>0</v>
      </c>
      <c r="AB931" s="126">
        <f t="shared" si="263"/>
        <v>0</v>
      </c>
      <c r="AC931" s="126">
        <f t="shared" si="264"/>
        <v>0</v>
      </c>
      <c r="AD931" s="126">
        <f t="shared" si="265"/>
        <v>0</v>
      </c>
      <c r="AE931" s="126">
        <f t="shared" si="266"/>
        <v>0</v>
      </c>
      <c r="AF931" s="125"/>
      <c r="AG931" s="125"/>
      <c r="AH931" s="125">
        <f t="shared" si="267"/>
        <v>1</v>
      </c>
      <c r="AI931" s="125">
        <f t="shared" si="268"/>
        <v>1</v>
      </c>
      <c r="AJ931" s="125" t="str">
        <f t="shared" si="269"/>
        <v>Correct</v>
      </c>
      <c r="AK931" s="125"/>
      <c r="AL931" s="115" t="s">
        <v>99</v>
      </c>
      <c r="AM931" s="115">
        <v>72</v>
      </c>
      <c r="AN931" s="115" t="s">
        <v>181</v>
      </c>
      <c r="AO931" s="115" t="s">
        <v>199</v>
      </c>
      <c r="AP931" s="115" t="s">
        <v>85</v>
      </c>
      <c r="AR931" s="115" t="s">
        <v>87</v>
      </c>
      <c r="AS931" s="115" t="s">
        <v>101</v>
      </c>
      <c r="AT931" s="115" t="s">
        <v>109</v>
      </c>
      <c r="AU931" s="115" t="s">
        <v>106</v>
      </c>
      <c r="AV931" s="115" t="s">
        <v>91</v>
      </c>
      <c r="AW931" s="115" t="s">
        <v>86</v>
      </c>
    </row>
    <row r="932" spans="1:49">
      <c r="A932" s="115">
        <v>6985157383</v>
      </c>
      <c r="J932" s="115" t="s">
        <v>26</v>
      </c>
      <c r="K932" s="115" t="s">
        <v>27</v>
      </c>
      <c r="N932" s="115" t="s">
        <v>30</v>
      </c>
      <c r="O932" s="125"/>
      <c r="P932" s="125">
        <f t="shared" si="252"/>
        <v>3</v>
      </c>
      <c r="Q932" s="130">
        <f t="shared" si="253"/>
        <v>1</v>
      </c>
      <c r="R932" s="125"/>
      <c r="S932" s="125">
        <f t="shared" si="254"/>
        <v>0</v>
      </c>
      <c r="T932" s="125">
        <f t="shared" si="255"/>
        <v>0</v>
      </c>
      <c r="U932" s="125">
        <f t="shared" si="256"/>
        <v>0</v>
      </c>
      <c r="V932" s="126">
        <f t="shared" si="257"/>
        <v>0</v>
      </c>
      <c r="W932" s="126">
        <f t="shared" si="258"/>
        <v>0</v>
      </c>
      <c r="X932" s="126">
        <f t="shared" si="259"/>
        <v>0</v>
      </c>
      <c r="Y932" s="126">
        <f t="shared" si="260"/>
        <v>0</v>
      </c>
      <c r="Z932" s="126">
        <f t="shared" si="261"/>
        <v>0</v>
      </c>
      <c r="AA932" s="126">
        <f t="shared" si="262"/>
        <v>1</v>
      </c>
      <c r="AB932" s="126">
        <f t="shared" si="263"/>
        <v>1</v>
      </c>
      <c r="AC932" s="126">
        <f t="shared" si="264"/>
        <v>0</v>
      </c>
      <c r="AD932" s="126">
        <f t="shared" si="265"/>
        <v>0</v>
      </c>
      <c r="AE932" s="126">
        <f t="shared" si="266"/>
        <v>1</v>
      </c>
      <c r="AF932" s="125"/>
      <c r="AG932" s="125"/>
      <c r="AH932" s="125">
        <f t="shared" si="267"/>
        <v>3</v>
      </c>
      <c r="AI932" s="125">
        <f t="shared" si="268"/>
        <v>3</v>
      </c>
      <c r="AJ932" s="125" t="str">
        <f t="shared" si="269"/>
        <v>Correct</v>
      </c>
      <c r="AK932" s="125"/>
      <c r="AL932" s="115" t="s">
        <v>83</v>
      </c>
      <c r="AM932" s="115">
        <v>60</v>
      </c>
      <c r="AN932" s="115" t="s">
        <v>181</v>
      </c>
      <c r="AO932" s="115" t="s">
        <v>238</v>
      </c>
      <c r="AP932" s="115" t="s">
        <v>85</v>
      </c>
      <c r="AQ932" s="115" t="s">
        <v>86</v>
      </c>
      <c r="AR932" s="115" t="s">
        <v>87</v>
      </c>
      <c r="AS932" s="115" t="s">
        <v>104</v>
      </c>
      <c r="AT932" s="115" t="s">
        <v>109</v>
      </c>
      <c r="AU932" s="115" t="s">
        <v>90</v>
      </c>
      <c r="AV932" s="115" t="s">
        <v>91</v>
      </c>
      <c r="AW932" s="115" t="s">
        <v>86</v>
      </c>
    </row>
    <row r="933" spans="1:49">
      <c r="A933" s="115">
        <v>5589897981</v>
      </c>
      <c r="D933" s="115" t="s">
        <v>20</v>
      </c>
      <c r="K933" s="115" t="s">
        <v>27</v>
      </c>
      <c r="L933" s="115" t="s">
        <v>28</v>
      </c>
      <c r="O933" s="125"/>
      <c r="P933" s="125">
        <f t="shared" si="252"/>
        <v>3</v>
      </c>
      <c r="Q933" s="130">
        <f t="shared" si="253"/>
        <v>1</v>
      </c>
      <c r="R933" s="125"/>
      <c r="S933" s="125">
        <f t="shared" si="254"/>
        <v>0</v>
      </c>
      <c r="T933" s="125">
        <f t="shared" si="255"/>
        <v>0</v>
      </c>
      <c r="U933" s="125">
        <f t="shared" si="256"/>
        <v>1</v>
      </c>
      <c r="V933" s="126">
        <f t="shared" si="257"/>
        <v>0</v>
      </c>
      <c r="W933" s="126">
        <f t="shared" si="258"/>
        <v>0</v>
      </c>
      <c r="X933" s="126">
        <f t="shared" si="259"/>
        <v>0</v>
      </c>
      <c r="Y933" s="126">
        <f t="shared" si="260"/>
        <v>0</v>
      </c>
      <c r="Z933" s="126">
        <f t="shared" si="261"/>
        <v>0</v>
      </c>
      <c r="AA933" s="126">
        <f t="shared" si="262"/>
        <v>0</v>
      </c>
      <c r="AB933" s="126">
        <f t="shared" si="263"/>
        <v>1</v>
      </c>
      <c r="AC933" s="126">
        <f t="shared" si="264"/>
        <v>1</v>
      </c>
      <c r="AD933" s="126">
        <f t="shared" si="265"/>
        <v>0</v>
      </c>
      <c r="AE933" s="126">
        <f t="shared" si="266"/>
        <v>0</v>
      </c>
      <c r="AF933" s="125"/>
      <c r="AG933" s="125"/>
      <c r="AH933" s="125">
        <f t="shared" si="267"/>
        <v>3</v>
      </c>
      <c r="AI933" s="125">
        <f t="shared" si="268"/>
        <v>3</v>
      </c>
      <c r="AJ933" s="125" t="str">
        <f t="shared" si="269"/>
        <v>Correct</v>
      </c>
      <c r="AK933" s="125"/>
      <c r="AL933" s="115" t="s">
        <v>99</v>
      </c>
      <c r="AM933" s="115">
        <v>19</v>
      </c>
      <c r="AN933" s="115" t="s">
        <v>181</v>
      </c>
    </row>
    <row r="934" spans="1:49">
      <c r="A934" s="115">
        <v>7020344260</v>
      </c>
      <c r="E934" s="115" t="s">
        <v>21</v>
      </c>
      <c r="I934" s="115" t="s">
        <v>25</v>
      </c>
      <c r="K934" s="115" t="s">
        <v>27</v>
      </c>
      <c r="L934" s="115" t="s">
        <v>28</v>
      </c>
      <c r="O934" s="125"/>
      <c r="P934" s="125">
        <f t="shared" si="252"/>
        <v>4</v>
      </c>
      <c r="Q934" s="130">
        <f t="shared" si="253"/>
        <v>0.75</v>
      </c>
      <c r="R934" s="125"/>
      <c r="S934" s="125">
        <f t="shared" si="254"/>
        <v>0</v>
      </c>
      <c r="T934" s="125">
        <f t="shared" si="255"/>
        <v>0</v>
      </c>
      <c r="U934" s="125">
        <f t="shared" si="256"/>
        <v>0</v>
      </c>
      <c r="V934" s="126">
        <f t="shared" si="257"/>
        <v>0.75</v>
      </c>
      <c r="W934" s="126">
        <f t="shared" si="258"/>
        <v>0</v>
      </c>
      <c r="X934" s="126">
        <f t="shared" si="259"/>
        <v>0</v>
      </c>
      <c r="Y934" s="126">
        <f t="shared" si="260"/>
        <v>0</v>
      </c>
      <c r="Z934" s="126">
        <f t="shared" si="261"/>
        <v>0.75</v>
      </c>
      <c r="AA934" s="126">
        <f t="shared" si="262"/>
        <v>0</v>
      </c>
      <c r="AB934" s="126">
        <f t="shared" si="263"/>
        <v>0.75</v>
      </c>
      <c r="AC934" s="126">
        <f t="shared" si="264"/>
        <v>0.75</v>
      </c>
      <c r="AD934" s="126">
        <f t="shared" si="265"/>
        <v>0</v>
      </c>
      <c r="AE934" s="126">
        <f t="shared" si="266"/>
        <v>0</v>
      </c>
      <c r="AF934" s="125"/>
      <c r="AG934" s="125"/>
      <c r="AH934" s="125">
        <f t="shared" si="267"/>
        <v>3</v>
      </c>
      <c r="AI934" s="125">
        <f t="shared" si="268"/>
        <v>4</v>
      </c>
      <c r="AJ934" s="125" t="str">
        <f t="shared" si="269"/>
        <v>Correct</v>
      </c>
      <c r="AK934" s="125"/>
      <c r="AL934" s="115" t="s">
        <v>83</v>
      </c>
      <c r="AM934" s="115">
        <v>39</v>
      </c>
      <c r="AN934" s="115" t="s">
        <v>181</v>
      </c>
      <c r="AO934" s="115" t="s">
        <v>237</v>
      </c>
      <c r="AP934" s="115" t="s">
        <v>85</v>
      </c>
      <c r="AQ934" s="115" t="s">
        <v>86</v>
      </c>
      <c r="AR934" s="115" t="s">
        <v>87</v>
      </c>
      <c r="AS934" s="115" t="s">
        <v>100</v>
      </c>
      <c r="AT934" s="115" t="s">
        <v>94</v>
      </c>
      <c r="AU934" s="115" t="s">
        <v>90</v>
      </c>
      <c r="AV934" s="115" t="s">
        <v>91</v>
      </c>
      <c r="AW934" s="115" t="s">
        <v>91</v>
      </c>
    </row>
    <row r="935" spans="1:49">
      <c r="A935" s="115">
        <v>7045790047</v>
      </c>
      <c r="C935" s="115" t="s">
        <v>19</v>
      </c>
      <c r="D935" s="115" t="s">
        <v>20</v>
      </c>
      <c r="H935" s="115" t="s">
        <v>24</v>
      </c>
      <c r="I935" s="115" t="s">
        <v>25</v>
      </c>
      <c r="K935" s="115" t="s">
        <v>27</v>
      </c>
      <c r="O935" s="125"/>
      <c r="P935" s="125">
        <f t="shared" si="252"/>
        <v>5</v>
      </c>
      <c r="Q935" s="130">
        <f t="shared" si="253"/>
        <v>0.6</v>
      </c>
      <c r="R935" s="125"/>
      <c r="S935" s="125">
        <f t="shared" si="254"/>
        <v>0</v>
      </c>
      <c r="T935" s="125">
        <f t="shared" si="255"/>
        <v>0.6</v>
      </c>
      <c r="U935" s="125">
        <f t="shared" si="256"/>
        <v>0.6</v>
      </c>
      <c r="V935" s="126">
        <f t="shared" si="257"/>
        <v>0</v>
      </c>
      <c r="W935" s="126">
        <f t="shared" si="258"/>
        <v>0</v>
      </c>
      <c r="X935" s="126">
        <f t="shared" si="259"/>
        <v>0</v>
      </c>
      <c r="Y935" s="126">
        <f t="shared" si="260"/>
        <v>0.6</v>
      </c>
      <c r="Z935" s="126">
        <f t="shared" si="261"/>
        <v>0.6</v>
      </c>
      <c r="AA935" s="126">
        <f t="shared" si="262"/>
        <v>0</v>
      </c>
      <c r="AB935" s="126">
        <f t="shared" si="263"/>
        <v>0.6</v>
      </c>
      <c r="AC935" s="126">
        <f t="shared" si="264"/>
        <v>0</v>
      </c>
      <c r="AD935" s="126">
        <f t="shared" si="265"/>
        <v>0</v>
      </c>
      <c r="AE935" s="126">
        <f t="shared" si="266"/>
        <v>0</v>
      </c>
      <c r="AF935" s="125"/>
      <c r="AG935" s="125"/>
      <c r="AH935" s="125">
        <f t="shared" si="267"/>
        <v>3</v>
      </c>
      <c r="AI935" s="125">
        <f t="shared" si="268"/>
        <v>5</v>
      </c>
      <c r="AJ935" s="125" t="str">
        <f t="shared" si="269"/>
        <v>Correct</v>
      </c>
      <c r="AK935" s="125"/>
      <c r="AL935" s="115" t="s">
        <v>83</v>
      </c>
      <c r="AM935" s="115">
        <v>70</v>
      </c>
      <c r="AN935" s="115" t="s">
        <v>181</v>
      </c>
      <c r="AO935" s="115" t="s">
        <v>438</v>
      </c>
      <c r="AP935" s="115" t="s">
        <v>85</v>
      </c>
      <c r="AQ935" s="115" t="s">
        <v>86</v>
      </c>
      <c r="AR935" s="115" t="s">
        <v>87</v>
      </c>
      <c r="AS935" s="115" t="s">
        <v>104</v>
      </c>
      <c r="AT935" s="115" t="s">
        <v>111</v>
      </c>
      <c r="AU935" s="115" t="s">
        <v>106</v>
      </c>
      <c r="AV935" s="115" t="s">
        <v>91</v>
      </c>
      <c r="AW935" s="115" t="s">
        <v>91</v>
      </c>
    </row>
    <row r="936" spans="1:49">
      <c r="A936" s="115">
        <v>6988285768</v>
      </c>
      <c r="I936" s="115" t="s">
        <v>25</v>
      </c>
      <c r="K936" s="115" t="s">
        <v>27</v>
      </c>
      <c r="O936" s="125"/>
      <c r="P936" s="125">
        <f t="shared" si="252"/>
        <v>2</v>
      </c>
      <c r="Q936" s="130">
        <f t="shared" si="253"/>
        <v>1.5</v>
      </c>
      <c r="R936" s="125"/>
      <c r="S936" s="125">
        <f t="shared" si="254"/>
        <v>0</v>
      </c>
      <c r="T936" s="125">
        <f t="shared" si="255"/>
        <v>0</v>
      </c>
      <c r="U936" s="125">
        <f t="shared" si="256"/>
        <v>0</v>
      </c>
      <c r="V936" s="126">
        <f t="shared" si="257"/>
        <v>0</v>
      </c>
      <c r="W936" s="126">
        <f t="shared" si="258"/>
        <v>0</v>
      </c>
      <c r="X936" s="126">
        <f t="shared" si="259"/>
        <v>0</v>
      </c>
      <c r="Y936" s="126">
        <f t="shared" si="260"/>
        <v>0</v>
      </c>
      <c r="Z936" s="126">
        <f t="shared" si="261"/>
        <v>1</v>
      </c>
      <c r="AA936" s="126">
        <f t="shared" si="262"/>
        <v>0</v>
      </c>
      <c r="AB936" s="126">
        <f t="shared" si="263"/>
        <v>1</v>
      </c>
      <c r="AC936" s="126">
        <f t="shared" si="264"/>
        <v>0</v>
      </c>
      <c r="AD936" s="126">
        <f t="shared" si="265"/>
        <v>0</v>
      </c>
      <c r="AE936" s="126">
        <f t="shared" si="266"/>
        <v>0</v>
      </c>
      <c r="AF936" s="125"/>
      <c r="AG936" s="125"/>
      <c r="AH936" s="125">
        <f t="shared" si="267"/>
        <v>2</v>
      </c>
      <c r="AI936" s="125">
        <f t="shared" si="268"/>
        <v>2</v>
      </c>
      <c r="AJ936" s="125" t="str">
        <f t="shared" si="269"/>
        <v>Correct</v>
      </c>
      <c r="AK936" s="125"/>
      <c r="AL936" s="115" t="s">
        <v>83</v>
      </c>
      <c r="AM936" s="115">
        <v>69</v>
      </c>
      <c r="AN936" s="115" t="s">
        <v>84</v>
      </c>
      <c r="AO936" s="115" t="s">
        <v>130</v>
      </c>
      <c r="AP936" s="115" t="s">
        <v>85</v>
      </c>
      <c r="AS936" s="115" t="s">
        <v>104</v>
      </c>
      <c r="AT936" s="115" t="s">
        <v>89</v>
      </c>
      <c r="AU936" s="115" t="s">
        <v>106</v>
      </c>
      <c r="AV936" s="115" t="s">
        <v>91</v>
      </c>
      <c r="AW936" s="115" t="s">
        <v>91</v>
      </c>
    </row>
    <row r="937" spans="1:49">
      <c r="A937" s="115">
        <v>7020342248</v>
      </c>
      <c r="I937" s="115" t="s">
        <v>25</v>
      </c>
      <c r="K937" s="115" t="s">
        <v>27</v>
      </c>
      <c r="L937" s="115" t="s">
        <v>28</v>
      </c>
      <c r="O937" s="125"/>
      <c r="P937" s="125">
        <f t="shared" si="252"/>
        <v>3</v>
      </c>
      <c r="Q937" s="130">
        <f t="shared" si="253"/>
        <v>1</v>
      </c>
      <c r="R937" s="125"/>
      <c r="S937" s="125">
        <f t="shared" si="254"/>
        <v>0</v>
      </c>
      <c r="T937" s="125">
        <f t="shared" si="255"/>
        <v>0</v>
      </c>
      <c r="U937" s="125">
        <f t="shared" si="256"/>
        <v>0</v>
      </c>
      <c r="V937" s="126">
        <f t="shared" si="257"/>
        <v>0</v>
      </c>
      <c r="W937" s="126">
        <f t="shared" si="258"/>
        <v>0</v>
      </c>
      <c r="X937" s="126">
        <f t="shared" si="259"/>
        <v>0</v>
      </c>
      <c r="Y937" s="126">
        <f t="shared" si="260"/>
        <v>0</v>
      </c>
      <c r="Z937" s="126">
        <f t="shared" si="261"/>
        <v>1</v>
      </c>
      <c r="AA937" s="126">
        <f t="shared" si="262"/>
        <v>0</v>
      </c>
      <c r="AB937" s="126">
        <f t="shared" si="263"/>
        <v>1</v>
      </c>
      <c r="AC937" s="126">
        <f t="shared" si="264"/>
        <v>1</v>
      </c>
      <c r="AD937" s="126">
        <f t="shared" si="265"/>
        <v>0</v>
      </c>
      <c r="AE937" s="126">
        <f t="shared" si="266"/>
        <v>0</v>
      </c>
      <c r="AF937" s="125"/>
      <c r="AG937" s="125"/>
      <c r="AH937" s="125">
        <f t="shared" si="267"/>
        <v>3</v>
      </c>
      <c r="AI937" s="125">
        <f t="shared" si="268"/>
        <v>3</v>
      </c>
      <c r="AJ937" s="125" t="str">
        <f t="shared" si="269"/>
        <v>Correct</v>
      </c>
      <c r="AK937" s="125"/>
      <c r="AL937" s="115" t="s">
        <v>83</v>
      </c>
      <c r="AM937" s="115">
        <v>25</v>
      </c>
      <c r="AN937" s="115" t="s">
        <v>181</v>
      </c>
      <c r="AO937" s="115" t="s">
        <v>221</v>
      </c>
      <c r="AP937" s="115" t="s">
        <v>85</v>
      </c>
      <c r="AR937" s="115" t="s">
        <v>87</v>
      </c>
      <c r="AS937" s="115" t="s">
        <v>93</v>
      </c>
      <c r="AT937" s="115" t="s">
        <v>94</v>
      </c>
      <c r="AU937" s="115" t="s">
        <v>90</v>
      </c>
      <c r="AV937" s="115" t="s">
        <v>91</v>
      </c>
      <c r="AW937" s="115" t="s">
        <v>91</v>
      </c>
    </row>
    <row r="938" spans="1:49">
      <c r="A938" s="115">
        <v>7044852962</v>
      </c>
      <c r="E938" s="115" t="s">
        <v>21</v>
      </c>
      <c r="K938" s="115" t="s">
        <v>27</v>
      </c>
      <c r="O938" s="125"/>
      <c r="P938" s="125">
        <f t="shared" si="252"/>
        <v>2</v>
      </c>
      <c r="Q938" s="130">
        <f t="shared" si="253"/>
        <v>1.5</v>
      </c>
      <c r="R938" s="125"/>
      <c r="S938" s="125">
        <f t="shared" si="254"/>
        <v>0</v>
      </c>
      <c r="T938" s="125">
        <f t="shared" si="255"/>
        <v>0</v>
      </c>
      <c r="U938" s="125">
        <f t="shared" si="256"/>
        <v>0</v>
      </c>
      <c r="V938" s="126">
        <f t="shared" si="257"/>
        <v>1</v>
      </c>
      <c r="W938" s="126">
        <f t="shared" si="258"/>
        <v>0</v>
      </c>
      <c r="X938" s="126">
        <f t="shared" si="259"/>
        <v>0</v>
      </c>
      <c r="Y938" s="126">
        <f t="shared" si="260"/>
        <v>0</v>
      </c>
      <c r="Z938" s="126">
        <f t="shared" si="261"/>
        <v>0</v>
      </c>
      <c r="AA938" s="126">
        <f t="shared" si="262"/>
        <v>0</v>
      </c>
      <c r="AB938" s="126">
        <f t="shared" si="263"/>
        <v>1</v>
      </c>
      <c r="AC938" s="126">
        <f t="shared" si="264"/>
        <v>0</v>
      </c>
      <c r="AD938" s="126">
        <f t="shared" si="265"/>
        <v>0</v>
      </c>
      <c r="AE938" s="126">
        <f t="shared" si="266"/>
        <v>0</v>
      </c>
      <c r="AF938" s="125"/>
      <c r="AG938" s="125"/>
      <c r="AH938" s="125">
        <f t="shared" si="267"/>
        <v>2</v>
      </c>
      <c r="AI938" s="125">
        <f t="shared" si="268"/>
        <v>2</v>
      </c>
      <c r="AJ938" s="125" t="str">
        <f t="shared" si="269"/>
        <v>Correct</v>
      </c>
      <c r="AK938" s="125"/>
      <c r="AL938" s="115" t="s">
        <v>83</v>
      </c>
      <c r="AM938" s="115">
        <v>73</v>
      </c>
      <c r="AN938" s="115" t="s">
        <v>432</v>
      </c>
      <c r="AP938" s="115" t="s">
        <v>85</v>
      </c>
      <c r="AQ938" s="115" t="s">
        <v>86</v>
      </c>
      <c r="AR938" s="115" t="s">
        <v>87</v>
      </c>
      <c r="AS938" s="115" t="s">
        <v>96</v>
      </c>
      <c r="AT938" s="115" t="s">
        <v>102</v>
      </c>
      <c r="AU938" s="115" t="s">
        <v>106</v>
      </c>
      <c r="AV938" s="115" t="s">
        <v>91</v>
      </c>
    </row>
    <row r="939" spans="1:49">
      <c r="A939" s="115">
        <v>7020564421</v>
      </c>
      <c r="C939" s="115" t="s">
        <v>19</v>
      </c>
      <c r="D939" s="115" t="s">
        <v>20</v>
      </c>
      <c r="K939" s="115" t="s">
        <v>27</v>
      </c>
      <c r="O939" s="125"/>
      <c r="P939" s="125">
        <f t="shared" si="252"/>
        <v>3</v>
      </c>
      <c r="Q939" s="130">
        <f t="shared" si="253"/>
        <v>1</v>
      </c>
      <c r="R939" s="125"/>
      <c r="S939" s="125">
        <f t="shared" si="254"/>
        <v>0</v>
      </c>
      <c r="T939" s="125">
        <f t="shared" si="255"/>
        <v>1</v>
      </c>
      <c r="U939" s="125">
        <f t="shared" si="256"/>
        <v>1</v>
      </c>
      <c r="V939" s="126">
        <f t="shared" si="257"/>
        <v>0</v>
      </c>
      <c r="W939" s="126">
        <f t="shared" si="258"/>
        <v>0</v>
      </c>
      <c r="X939" s="126">
        <f t="shared" si="259"/>
        <v>0</v>
      </c>
      <c r="Y939" s="126">
        <f t="shared" si="260"/>
        <v>0</v>
      </c>
      <c r="Z939" s="126">
        <f t="shared" si="261"/>
        <v>0</v>
      </c>
      <c r="AA939" s="126">
        <f t="shared" si="262"/>
        <v>0</v>
      </c>
      <c r="AB939" s="126">
        <f t="shared" si="263"/>
        <v>1</v>
      </c>
      <c r="AC939" s="126">
        <f t="shared" si="264"/>
        <v>0</v>
      </c>
      <c r="AD939" s="126">
        <f t="shared" si="265"/>
        <v>0</v>
      </c>
      <c r="AE939" s="126">
        <f t="shared" si="266"/>
        <v>0</v>
      </c>
      <c r="AF939" s="125"/>
      <c r="AG939" s="125"/>
      <c r="AH939" s="125">
        <f t="shared" si="267"/>
        <v>3</v>
      </c>
      <c r="AI939" s="125">
        <f t="shared" si="268"/>
        <v>3</v>
      </c>
      <c r="AJ939" s="125" t="str">
        <f t="shared" si="269"/>
        <v>Correct</v>
      </c>
      <c r="AK939" s="125"/>
      <c r="AL939" s="115" t="s">
        <v>99</v>
      </c>
      <c r="AM939" s="115">
        <v>36</v>
      </c>
      <c r="AN939" s="115" t="s">
        <v>181</v>
      </c>
      <c r="AO939" s="115" t="s">
        <v>201</v>
      </c>
      <c r="AP939" s="115" t="s">
        <v>85</v>
      </c>
      <c r="AQ939" s="115" t="s">
        <v>86</v>
      </c>
      <c r="AR939" s="115" t="s">
        <v>87</v>
      </c>
      <c r="AS939" s="115" t="s">
        <v>88</v>
      </c>
      <c r="AT939" s="115" t="s">
        <v>111</v>
      </c>
      <c r="AU939" s="115" t="s">
        <v>90</v>
      </c>
      <c r="AV939" s="115" t="s">
        <v>91</v>
      </c>
      <c r="AW939" s="115" t="s">
        <v>91</v>
      </c>
    </row>
    <row r="940" spans="1:49">
      <c r="A940" s="115">
        <v>7044853936</v>
      </c>
      <c r="D940" s="115" t="s">
        <v>20</v>
      </c>
      <c r="K940" s="115" t="s">
        <v>27</v>
      </c>
      <c r="M940" s="115" t="s">
        <v>29</v>
      </c>
      <c r="O940" s="125"/>
      <c r="P940" s="125">
        <f t="shared" si="252"/>
        <v>3</v>
      </c>
      <c r="Q940" s="130">
        <f t="shared" si="253"/>
        <v>1</v>
      </c>
      <c r="R940" s="125"/>
      <c r="S940" s="125">
        <f t="shared" si="254"/>
        <v>0</v>
      </c>
      <c r="T940" s="125">
        <f t="shared" si="255"/>
        <v>0</v>
      </c>
      <c r="U940" s="125">
        <f t="shared" si="256"/>
        <v>1</v>
      </c>
      <c r="V940" s="126">
        <f t="shared" si="257"/>
        <v>0</v>
      </c>
      <c r="W940" s="126">
        <f t="shared" si="258"/>
        <v>0</v>
      </c>
      <c r="X940" s="126">
        <f t="shared" si="259"/>
        <v>0</v>
      </c>
      <c r="Y940" s="126">
        <f t="shared" si="260"/>
        <v>0</v>
      </c>
      <c r="Z940" s="126">
        <f t="shared" si="261"/>
        <v>0</v>
      </c>
      <c r="AA940" s="126">
        <f t="shared" si="262"/>
        <v>0</v>
      </c>
      <c r="AB940" s="126">
        <f t="shared" si="263"/>
        <v>1</v>
      </c>
      <c r="AC940" s="126">
        <f t="shared" si="264"/>
        <v>0</v>
      </c>
      <c r="AD940" s="126">
        <f t="shared" si="265"/>
        <v>1</v>
      </c>
      <c r="AE940" s="126">
        <f t="shared" si="266"/>
        <v>0</v>
      </c>
      <c r="AF940" s="125"/>
      <c r="AG940" s="125"/>
      <c r="AH940" s="125">
        <f t="shared" si="267"/>
        <v>3</v>
      </c>
      <c r="AI940" s="125">
        <f t="shared" si="268"/>
        <v>3</v>
      </c>
      <c r="AJ940" s="125" t="str">
        <f t="shared" si="269"/>
        <v>Correct</v>
      </c>
      <c r="AK940" s="125"/>
      <c r="AL940" s="115" t="s">
        <v>83</v>
      </c>
      <c r="AM940" s="115">
        <v>81</v>
      </c>
      <c r="AN940" s="115" t="s">
        <v>181</v>
      </c>
      <c r="AO940" s="115" t="s">
        <v>220</v>
      </c>
      <c r="AP940" s="115" t="s">
        <v>85</v>
      </c>
      <c r="AQ940" s="115" t="s">
        <v>86</v>
      </c>
      <c r="AR940" s="115" t="s">
        <v>87</v>
      </c>
      <c r="AS940" s="115" t="s">
        <v>100</v>
      </c>
      <c r="AT940" s="115" t="s">
        <v>111</v>
      </c>
      <c r="AU940" s="115" t="s">
        <v>106</v>
      </c>
      <c r="AV940" s="115" t="s">
        <v>91</v>
      </c>
      <c r="AW940" s="115" t="s">
        <v>86</v>
      </c>
    </row>
    <row r="941" spans="1:49">
      <c r="A941" s="115">
        <v>6985720874</v>
      </c>
      <c r="B941" s="115" t="s">
        <v>18</v>
      </c>
      <c r="D941" s="115" t="s">
        <v>20</v>
      </c>
      <c r="K941" s="115" t="s">
        <v>27</v>
      </c>
      <c r="O941" s="125"/>
      <c r="P941" s="125">
        <f t="shared" si="252"/>
        <v>3</v>
      </c>
      <c r="Q941" s="130">
        <f t="shared" si="253"/>
        <v>1</v>
      </c>
      <c r="R941" s="125"/>
      <c r="S941" s="125">
        <f t="shared" si="254"/>
        <v>1</v>
      </c>
      <c r="T941" s="125">
        <f t="shared" si="255"/>
        <v>0</v>
      </c>
      <c r="U941" s="125">
        <f t="shared" si="256"/>
        <v>1</v>
      </c>
      <c r="V941" s="126">
        <f t="shared" si="257"/>
        <v>0</v>
      </c>
      <c r="W941" s="126">
        <f t="shared" si="258"/>
        <v>0</v>
      </c>
      <c r="X941" s="126">
        <f t="shared" si="259"/>
        <v>0</v>
      </c>
      <c r="Y941" s="126">
        <f t="shared" si="260"/>
        <v>0</v>
      </c>
      <c r="Z941" s="126">
        <f t="shared" si="261"/>
        <v>0</v>
      </c>
      <c r="AA941" s="126">
        <f t="shared" si="262"/>
        <v>0</v>
      </c>
      <c r="AB941" s="126">
        <f t="shared" si="263"/>
        <v>1</v>
      </c>
      <c r="AC941" s="126">
        <f t="shared" si="264"/>
        <v>0</v>
      </c>
      <c r="AD941" s="126">
        <f t="shared" si="265"/>
        <v>0</v>
      </c>
      <c r="AE941" s="126">
        <f t="shared" si="266"/>
        <v>0</v>
      </c>
      <c r="AF941" s="125"/>
      <c r="AG941" s="125"/>
      <c r="AH941" s="125">
        <f t="shared" si="267"/>
        <v>3</v>
      </c>
      <c r="AI941" s="125">
        <f t="shared" si="268"/>
        <v>3</v>
      </c>
      <c r="AJ941" s="125" t="str">
        <f t="shared" si="269"/>
        <v>Correct</v>
      </c>
      <c r="AK941" s="125"/>
      <c r="AL941" s="115" t="s">
        <v>83</v>
      </c>
      <c r="AM941" s="115">
        <v>39</v>
      </c>
      <c r="AN941" s="115" t="s">
        <v>181</v>
      </c>
      <c r="AP941" s="115" t="s">
        <v>85</v>
      </c>
      <c r="AQ941" s="115" t="s">
        <v>91</v>
      </c>
      <c r="AR941" s="115" t="s">
        <v>137</v>
      </c>
      <c r="AS941" s="115" t="s">
        <v>88</v>
      </c>
      <c r="AT941" s="115" t="s">
        <v>111</v>
      </c>
      <c r="AU941" s="115" t="s">
        <v>90</v>
      </c>
      <c r="AV941" s="115" t="s">
        <v>91</v>
      </c>
      <c r="AW941" s="115" t="s">
        <v>91</v>
      </c>
    </row>
    <row r="942" spans="1:49">
      <c r="A942" s="115">
        <v>7045777758</v>
      </c>
      <c r="D942" s="115" t="s">
        <v>20</v>
      </c>
      <c r="K942" s="115" t="s">
        <v>27</v>
      </c>
      <c r="O942" s="125"/>
      <c r="P942" s="125">
        <f t="shared" si="252"/>
        <v>2</v>
      </c>
      <c r="Q942" s="130">
        <f t="shared" si="253"/>
        <v>1.5</v>
      </c>
      <c r="R942" s="125"/>
      <c r="S942" s="125">
        <f t="shared" si="254"/>
        <v>0</v>
      </c>
      <c r="T942" s="125">
        <f t="shared" si="255"/>
        <v>0</v>
      </c>
      <c r="U942" s="125">
        <f t="shared" si="256"/>
        <v>1</v>
      </c>
      <c r="V942" s="126">
        <f t="shared" si="257"/>
        <v>0</v>
      </c>
      <c r="W942" s="126">
        <f t="shared" si="258"/>
        <v>0</v>
      </c>
      <c r="X942" s="126">
        <f t="shared" si="259"/>
        <v>0</v>
      </c>
      <c r="Y942" s="126">
        <f t="shared" si="260"/>
        <v>0</v>
      </c>
      <c r="Z942" s="126">
        <f t="shared" si="261"/>
        <v>0</v>
      </c>
      <c r="AA942" s="126">
        <f t="shared" si="262"/>
        <v>0</v>
      </c>
      <c r="AB942" s="126">
        <f t="shared" si="263"/>
        <v>1</v>
      </c>
      <c r="AC942" s="126">
        <f t="shared" si="264"/>
        <v>0</v>
      </c>
      <c r="AD942" s="126">
        <f t="shared" si="265"/>
        <v>0</v>
      </c>
      <c r="AE942" s="126">
        <f t="shared" si="266"/>
        <v>0</v>
      </c>
      <c r="AF942" s="125"/>
      <c r="AG942" s="125"/>
      <c r="AH942" s="125">
        <f t="shared" si="267"/>
        <v>2</v>
      </c>
      <c r="AI942" s="125">
        <f t="shared" si="268"/>
        <v>2</v>
      </c>
      <c r="AJ942" s="125" t="str">
        <f t="shared" si="269"/>
        <v>Correct</v>
      </c>
      <c r="AK942" s="125"/>
      <c r="AL942" s="115" t="s">
        <v>83</v>
      </c>
      <c r="AM942" s="115">
        <v>58</v>
      </c>
      <c r="AN942" s="115" t="s">
        <v>181</v>
      </c>
      <c r="AO942" s="115" t="s">
        <v>486</v>
      </c>
      <c r="AP942" s="115" t="s">
        <v>85</v>
      </c>
      <c r="AQ942" s="115" t="s">
        <v>86</v>
      </c>
      <c r="AR942" s="115" t="s">
        <v>87</v>
      </c>
      <c r="AS942" s="115" t="s">
        <v>88</v>
      </c>
      <c r="AT942" s="115" t="s">
        <v>89</v>
      </c>
      <c r="AU942" s="115" t="s">
        <v>90</v>
      </c>
      <c r="AV942" s="115" t="s">
        <v>91</v>
      </c>
      <c r="AW942" s="115" t="s">
        <v>91</v>
      </c>
    </row>
    <row r="943" spans="1:49">
      <c r="A943" s="115">
        <v>5584561800</v>
      </c>
      <c r="C943" s="115" t="s">
        <v>19</v>
      </c>
      <c r="K943" s="115" t="s">
        <v>27</v>
      </c>
      <c r="O943" s="125"/>
      <c r="P943" s="125">
        <f t="shared" si="252"/>
        <v>2</v>
      </c>
      <c r="Q943" s="130">
        <f t="shared" si="253"/>
        <v>1.5</v>
      </c>
      <c r="R943" s="125"/>
      <c r="S943" s="125">
        <f t="shared" si="254"/>
        <v>0</v>
      </c>
      <c r="T943" s="125">
        <f t="shared" si="255"/>
        <v>1</v>
      </c>
      <c r="U943" s="125">
        <f t="shared" si="256"/>
        <v>0</v>
      </c>
      <c r="V943" s="126">
        <f t="shared" si="257"/>
        <v>0</v>
      </c>
      <c r="W943" s="126">
        <f t="shared" si="258"/>
        <v>0</v>
      </c>
      <c r="X943" s="126">
        <f t="shared" si="259"/>
        <v>0</v>
      </c>
      <c r="Y943" s="126">
        <f t="shared" si="260"/>
        <v>0</v>
      </c>
      <c r="Z943" s="126">
        <f t="shared" si="261"/>
        <v>0</v>
      </c>
      <c r="AA943" s="126">
        <f t="shared" si="262"/>
        <v>0</v>
      </c>
      <c r="AB943" s="126">
        <f t="shared" si="263"/>
        <v>1</v>
      </c>
      <c r="AC943" s="126">
        <f t="shared" si="264"/>
        <v>0</v>
      </c>
      <c r="AD943" s="126">
        <f t="shared" si="265"/>
        <v>0</v>
      </c>
      <c r="AE943" s="126">
        <f t="shared" si="266"/>
        <v>0</v>
      </c>
      <c r="AF943" s="125"/>
      <c r="AG943" s="125"/>
      <c r="AH943" s="125">
        <f t="shared" si="267"/>
        <v>2</v>
      </c>
      <c r="AI943" s="125">
        <f t="shared" si="268"/>
        <v>2</v>
      </c>
      <c r="AJ943" s="125" t="str">
        <f t="shared" si="269"/>
        <v>Correct</v>
      </c>
      <c r="AK943" s="125"/>
      <c r="AL943" s="115" t="s">
        <v>83</v>
      </c>
      <c r="AM943" s="115">
        <v>59</v>
      </c>
      <c r="AN943" s="115" t="s">
        <v>181</v>
      </c>
      <c r="AO943" s="115" t="s">
        <v>220</v>
      </c>
      <c r="AP943" s="115" t="s">
        <v>85</v>
      </c>
      <c r="AQ943" s="115" t="s">
        <v>86</v>
      </c>
      <c r="AR943" s="115" t="s">
        <v>137</v>
      </c>
      <c r="AS943" s="115" t="s">
        <v>101</v>
      </c>
      <c r="AT943" s="115" t="s">
        <v>111</v>
      </c>
      <c r="AU943" s="115" t="s">
        <v>90</v>
      </c>
      <c r="AV943" s="115" t="s">
        <v>91</v>
      </c>
      <c r="AW943" s="115" t="s">
        <v>91</v>
      </c>
    </row>
    <row r="944" spans="1:49">
      <c r="A944" s="115">
        <v>5585083913</v>
      </c>
      <c r="K944" s="115" t="s">
        <v>27</v>
      </c>
      <c r="O944" s="125"/>
      <c r="P944" s="125">
        <f t="shared" si="252"/>
        <v>1</v>
      </c>
      <c r="Q944" s="130">
        <f t="shared" si="253"/>
        <v>3</v>
      </c>
      <c r="R944" s="125"/>
      <c r="S944" s="125">
        <f t="shared" si="254"/>
        <v>0</v>
      </c>
      <c r="T944" s="125">
        <f t="shared" si="255"/>
        <v>0</v>
      </c>
      <c r="U944" s="125">
        <f t="shared" si="256"/>
        <v>0</v>
      </c>
      <c r="V944" s="126">
        <f t="shared" si="257"/>
        <v>0</v>
      </c>
      <c r="W944" s="126">
        <f t="shared" si="258"/>
        <v>0</v>
      </c>
      <c r="X944" s="126">
        <f t="shared" si="259"/>
        <v>0</v>
      </c>
      <c r="Y944" s="126">
        <f t="shared" si="260"/>
        <v>0</v>
      </c>
      <c r="Z944" s="126">
        <f t="shared" si="261"/>
        <v>0</v>
      </c>
      <c r="AA944" s="126">
        <f t="shared" si="262"/>
        <v>0</v>
      </c>
      <c r="AB944" s="126">
        <f t="shared" si="263"/>
        <v>1</v>
      </c>
      <c r="AC944" s="126">
        <f t="shared" si="264"/>
        <v>0</v>
      </c>
      <c r="AD944" s="126">
        <f t="shared" si="265"/>
        <v>0</v>
      </c>
      <c r="AE944" s="126">
        <f t="shared" si="266"/>
        <v>0</v>
      </c>
      <c r="AF944" s="125"/>
      <c r="AG944" s="125"/>
      <c r="AH944" s="125">
        <f t="shared" si="267"/>
        <v>1</v>
      </c>
      <c r="AI944" s="125">
        <f t="shared" si="268"/>
        <v>1</v>
      </c>
      <c r="AJ944" s="125" t="str">
        <f t="shared" si="269"/>
        <v>Correct</v>
      </c>
      <c r="AK944" s="125"/>
      <c r="AL944" s="115" t="s">
        <v>83</v>
      </c>
      <c r="AM944" s="115">
        <v>55</v>
      </c>
      <c r="AN944" s="115" t="s">
        <v>181</v>
      </c>
      <c r="AO944" s="115" t="s">
        <v>216</v>
      </c>
      <c r="AP944" s="115" t="s">
        <v>85</v>
      </c>
      <c r="AQ944" s="115" t="s">
        <v>86</v>
      </c>
      <c r="AR944" s="115" t="s">
        <v>87</v>
      </c>
      <c r="AS944" s="115" t="s">
        <v>88</v>
      </c>
      <c r="AT944" s="115" t="s">
        <v>111</v>
      </c>
      <c r="AU944" s="115" t="s">
        <v>90</v>
      </c>
      <c r="AV944" s="115" t="s">
        <v>91</v>
      </c>
      <c r="AW944" s="115" t="s">
        <v>91</v>
      </c>
    </row>
    <row r="945" spans="1:49">
      <c r="A945" s="115">
        <v>7020347715</v>
      </c>
      <c r="K945" s="115" t="s">
        <v>27</v>
      </c>
      <c r="L945" s="115" t="s">
        <v>28</v>
      </c>
      <c r="O945" s="125"/>
      <c r="P945" s="125">
        <f t="shared" si="252"/>
        <v>2</v>
      </c>
      <c r="Q945" s="130">
        <f t="shared" si="253"/>
        <v>1.5</v>
      </c>
      <c r="R945" s="125"/>
      <c r="S945" s="125">
        <f t="shared" si="254"/>
        <v>0</v>
      </c>
      <c r="T945" s="125">
        <f t="shared" si="255"/>
        <v>0</v>
      </c>
      <c r="U945" s="125">
        <f t="shared" si="256"/>
        <v>0</v>
      </c>
      <c r="V945" s="126">
        <f t="shared" si="257"/>
        <v>0</v>
      </c>
      <c r="W945" s="126">
        <f t="shared" si="258"/>
        <v>0</v>
      </c>
      <c r="X945" s="126">
        <f t="shared" si="259"/>
        <v>0</v>
      </c>
      <c r="Y945" s="126">
        <f t="shared" si="260"/>
        <v>0</v>
      </c>
      <c r="Z945" s="126">
        <f t="shared" si="261"/>
        <v>0</v>
      </c>
      <c r="AA945" s="126">
        <f t="shared" si="262"/>
        <v>0</v>
      </c>
      <c r="AB945" s="126">
        <f t="shared" si="263"/>
        <v>1</v>
      </c>
      <c r="AC945" s="126">
        <f t="shared" si="264"/>
        <v>1</v>
      </c>
      <c r="AD945" s="126">
        <f t="shared" si="265"/>
        <v>0</v>
      </c>
      <c r="AE945" s="126">
        <f t="shared" si="266"/>
        <v>0</v>
      </c>
      <c r="AF945" s="125"/>
      <c r="AG945" s="125"/>
      <c r="AH945" s="125">
        <f t="shared" si="267"/>
        <v>2</v>
      </c>
      <c r="AI945" s="125">
        <f t="shared" si="268"/>
        <v>2</v>
      </c>
      <c r="AJ945" s="125" t="str">
        <f t="shared" si="269"/>
        <v>Correct</v>
      </c>
      <c r="AK945" s="125"/>
      <c r="AL945" s="115" t="s">
        <v>83</v>
      </c>
      <c r="AM945" s="115">
        <v>31</v>
      </c>
      <c r="AN945" s="115" t="s">
        <v>181</v>
      </c>
      <c r="AP945" s="115" t="s">
        <v>107</v>
      </c>
      <c r="AQ945" s="115" t="s">
        <v>91</v>
      </c>
      <c r="AR945" s="115" t="s">
        <v>87</v>
      </c>
      <c r="AS945" s="115" t="s">
        <v>104</v>
      </c>
      <c r="AT945" s="115" t="s">
        <v>94</v>
      </c>
      <c r="AU945" s="115" t="s">
        <v>90</v>
      </c>
      <c r="AV945" s="115" t="s">
        <v>91</v>
      </c>
      <c r="AW945" s="115" t="s">
        <v>91</v>
      </c>
    </row>
    <row r="946" spans="1:49">
      <c r="A946" s="115">
        <v>7020345715</v>
      </c>
      <c r="K946" s="115" t="s">
        <v>27</v>
      </c>
      <c r="L946" s="115" t="s">
        <v>28</v>
      </c>
      <c r="O946" s="125"/>
      <c r="P946" s="125">
        <f t="shared" si="252"/>
        <v>2</v>
      </c>
      <c r="Q946" s="130">
        <f t="shared" si="253"/>
        <v>1.5</v>
      </c>
      <c r="R946" s="125"/>
      <c r="S946" s="125">
        <f t="shared" si="254"/>
        <v>0</v>
      </c>
      <c r="T946" s="125">
        <f t="shared" si="255"/>
        <v>0</v>
      </c>
      <c r="U946" s="125">
        <f t="shared" si="256"/>
        <v>0</v>
      </c>
      <c r="V946" s="126">
        <f t="shared" si="257"/>
        <v>0</v>
      </c>
      <c r="W946" s="126">
        <f t="shared" si="258"/>
        <v>0</v>
      </c>
      <c r="X946" s="126">
        <f t="shared" si="259"/>
        <v>0</v>
      </c>
      <c r="Y946" s="126">
        <f t="shared" si="260"/>
        <v>0</v>
      </c>
      <c r="Z946" s="126">
        <f t="shared" si="261"/>
        <v>0</v>
      </c>
      <c r="AA946" s="126">
        <f t="shared" si="262"/>
        <v>0</v>
      </c>
      <c r="AB946" s="126">
        <f t="shared" si="263"/>
        <v>1</v>
      </c>
      <c r="AC946" s="126">
        <f t="shared" si="264"/>
        <v>1</v>
      </c>
      <c r="AD946" s="126">
        <f t="shared" si="265"/>
        <v>0</v>
      </c>
      <c r="AE946" s="126">
        <f t="shared" si="266"/>
        <v>0</v>
      </c>
      <c r="AF946" s="125"/>
      <c r="AG946" s="125"/>
      <c r="AH946" s="125">
        <f t="shared" si="267"/>
        <v>2</v>
      </c>
      <c r="AI946" s="125">
        <f t="shared" si="268"/>
        <v>2</v>
      </c>
      <c r="AJ946" s="125" t="str">
        <f t="shared" si="269"/>
        <v>Correct</v>
      </c>
      <c r="AK946" s="125"/>
      <c r="AL946" s="115" t="s">
        <v>99</v>
      </c>
      <c r="AM946" s="115">
        <v>29</v>
      </c>
      <c r="AN946" s="115" t="s">
        <v>181</v>
      </c>
      <c r="AO946" s="115" t="s">
        <v>207</v>
      </c>
      <c r="AP946" s="115" t="s">
        <v>85</v>
      </c>
      <c r="AQ946" s="115" t="s">
        <v>86</v>
      </c>
      <c r="AR946" s="115" t="s">
        <v>87</v>
      </c>
      <c r="AT946" s="115" t="s">
        <v>94</v>
      </c>
      <c r="AU946" s="115" t="s">
        <v>98</v>
      </c>
      <c r="AV946" s="115" t="s">
        <v>91</v>
      </c>
      <c r="AW946" s="115" t="s">
        <v>91</v>
      </c>
    </row>
    <row r="947" spans="1:49">
      <c r="A947" s="115">
        <v>7020344026</v>
      </c>
      <c r="K947" s="115" t="s">
        <v>27</v>
      </c>
      <c r="L947" s="115" t="s">
        <v>28</v>
      </c>
      <c r="O947" s="125"/>
      <c r="P947" s="125">
        <f t="shared" si="252"/>
        <v>2</v>
      </c>
      <c r="Q947" s="130">
        <f t="shared" si="253"/>
        <v>1.5</v>
      </c>
      <c r="R947" s="125"/>
      <c r="S947" s="125">
        <f t="shared" si="254"/>
        <v>0</v>
      </c>
      <c r="T947" s="125">
        <f t="shared" si="255"/>
        <v>0</v>
      </c>
      <c r="U947" s="125">
        <f t="shared" si="256"/>
        <v>0</v>
      </c>
      <c r="V947" s="126">
        <f t="shared" si="257"/>
        <v>0</v>
      </c>
      <c r="W947" s="126">
        <f t="shared" si="258"/>
        <v>0</v>
      </c>
      <c r="X947" s="126">
        <f t="shared" si="259"/>
        <v>0</v>
      </c>
      <c r="Y947" s="126">
        <f t="shared" si="260"/>
        <v>0</v>
      </c>
      <c r="Z947" s="126">
        <f t="shared" si="261"/>
        <v>0</v>
      </c>
      <c r="AA947" s="126">
        <f t="shared" si="262"/>
        <v>0</v>
      </c>
      <c r="AB947" s="126">
        <f t="shared" si="263"/>
        <v>1</v>
      </c>
      <c r="AC947" s="126">
        <f t="shared" si="264"/>
        <v>1</v>
      </c>
      <c r="AD947" s="126">
        <f t="shared" si="265"/>
        <v>0</v>
      </c>
      <c r="AE947" s="126">
        <f t="shared" si="266"/>
        <v>0</v>
      </c>
      <c r="AF947" s="125"/>
      <c r="AG947" s="125"/>
      <c r="AH947" s="125">
        <f t="shared" si="267"/>
        <v>2</v>
      </c>
      <c r="AI947" s="125">
        <f t="shared" si="268"/>
        <v>2</v>
      </c>
      <c r="AJ947" s="125" t="str">
        <f t="shared" si="269"/>
        <v>Correct</v>
      </c>
      <c r="AK947" s="125"/>
      <c r="AL947" s="115" t="s">
        <v>99</v>
      </c>
      <c r="AM947" s="115">
        <v>25</v>
      </c>
      <c r="AN947" s="115" t="s">
        <v>181</v>
      </c>
      <c r="AO947" s="115" t="s">
        <v>208</v>
      </c>
      <c r="AP947" s="115" t="s">
        <v>85</v>
      </c>
      <c r="AQ947" s="115" t="s">
        <v>86</v>
      </c>
      <c r="AR947" s="115" t="s">
        <v>87</v>
      </c>
      <c r="AS947" s="115" t="s">
        <v>101</v>
      </c>
      <c r="AT947" s="115" t="s">
        <v>94</v>
      </c>
      <c r="AU947" s="115" t="s">
        <v>90</v>
      </c>
      <c r="AV947" s="115" t="s">
        <v>91</v>
      </c>
      <c r="AW947" s="115" t="s">
        <v>91</v>
      </c>
    </row>
    <row r="948" spans="1:49">
      <c r="A948" s="115">
        <v>7020342514</v>
      </c>
      <c r="K948" s="115" t="s">
        <v>27</v>
      </c>
      <c r="L948" s="115" t="s">
        <v>28</v>
      </c>
      <c r="O948" s="125"/>
      <c r="P948" s="125">
        <f t="shared" si="252"/>
        <v>2</v>
      </c>
      <c r="Q948" s="130">
        <f t="shared" si="253"/>
        <v>1.5</v>
      </c>
      <c r="R948" s="125"/>
      <c r="S948" s="125">
        <f t="shared" si="254"/>
        <v>0</v>
      </c>
      <c r="T948" s="125">
        <f t="shared" si="255"/>
        <v>0</v>
      </c>
      <c r="U948" s="125">
        <f t="shared" si="256"/>
        <v>0</v>
      </c>
      <c r="V948" s="126">
        <f t="shared" si="257"/>
        <v>0</v>
      </c>
      <c r="W948" s="126">
        <f t="shared" si="258"/>
        <v>0</v>
      </c>
      <c r="X948" s="126">
        <f t="shared" si="259"/>
        <v>0</v>
      </c>
      <c r="Y948" s="126">
        <f t="shared" si="260"/>
        <v>0</v>
      </c>
      <c r="Z948" s="126">
        <f t="shared" si="261"/>
        <v>0</v>
      </c>
      <c r="AA948" s="126">
        <f t="shared" si="262"/>
        <v>0</v>
      </c>
      <c r="AB948" s="126">
        <f t="shared" si="263"/>
        <v>1</v>
      </c>
      <c r="AC948" s="126">
        <f t="shared" si="264"/>
        <v>1</v>
      </c>
      <c r="AD948" s="126">
        <f t="shared" si="265"/>
        <v>0</v>
      </c>
      <c r="AE948" s="126">
        <f t="shared" si="266"/>
        <v>0</v>
      </c>
      <c r="AF948" s="125"/>
      <c r="AG948" s="125"/>
      <c r="AH948" s="125">
        <f t="shared" si="267"/>
        <v>2</v>
      </c>
      <c r="AI948" s="125">
        <f t="shared" si="268"/>
        <v>2</v>
      </c>
      <c r="AJ948" s="125" t="str">
        <f t="shared" si="269"/>
        <v>Correct</v>
      </c>
      <c r="AK948" s="125"/>
      <c r="AL948" s="115" t="s">
        <v>99</v>
      </c>
      <c r="AM948" s="115">
        <v>43</v>
      </c>
      <c r="AN948" s="115" t="s">
        <v>181</v>
      </c>
      <c r="AO948" s="115" t="s">
        <v>440</v>
      </c>
      <c r="AP948" s="115" t="s">
        <v>85</v>
      </c>
      <c r="AQ948" s="115" t="s">
        <v>86</v>
      </c>
      <c r="AR948" s="115" t="s">
        <v>87</v>
      </c>
      <c r="AS948" s="115" t="s">
        <v>100</v>
      </c>
      <c r="AT948" s="115" t="s">
        <v>94</v>
      </c>
      <c r="AU948" s="115" t="s">
        <v>90</v>
      </c>
      <c r="AV948" s="115" t="s">
        <v>91</v>
      </c>
      <c r="AW948" s="115" t="s">
        <v>91</v>
      </c>
    </row>
    <row r="949" spans="1:49">
      <c r="A949" s="115">
        <v>7020345928</v>
      </c>
      <c r="K949" s="115" t="s">
        <v>27</v>
      </c>
      <c r="O949" s="125"/>
      <c r="P949" s="125">
        <f t="shared" si="252"/>
        <v>1</v>
      </c>
      <c r="Q949" s="130">
        <f t="shared" si="253"/>
        <v>3</v>
      </c>
      <c r="R949" s="125"/>
      <c r="S949" s="125">
        <f t="shared" si="254"/>
        <v>0</v>
      </c>
      <c r="T949" s="125">
        <f t="shared" si="255"/>
        <v>0</v>
      </c>
      <c r="U949" s="125">
        <f t="shared" si="256"/>
        <v>0</v>
      </c>
      <c r="V949" s="126">
        <f t="shared" si="257"/>
        <v>0</v>
      </c>
      <c r="W949" s="126">
        <f t="shared" si="258"/>
        <v>0</v>
      </c>
      <c r="X949" s="126">
        <f t="shared" si="259"/>
        <v>0</v>
      </c>
      <c r="Y949" s="126">
        <f t="shared" si="260"/>
        <v>0</v>
      </c>
      <c r="Z949" s="126">
        <f t="shared" si="261"/>
        <v>0</v>
      </c>
      <c r="AA949" s="126">
        <f t="shared" si="262"/>
        <v>0</v>
      </c>
      <c r="AB949" s="126">
        <f t="shared" si="263"/>
        <v>1</v>
      </c>
      <c r="AC949" s="126">
        <f t="shared" si="264"/>
        <v>0</v>
      </c>
      <c r="AD949" s="126">
        <f t="shared" si="265"/>
        <v>0</v>
      </c>
      <c r="AE949" s="126">
        <f t="shared" si="266"/>
        <v>0</v>
      </c>
      <c r="AF949" s="125"/>
      <c r="AG949" s="125"/>
      <c r="AH949" s="125">
        <f t="shared" si="267"/>
        <v>1</v>
      </c>
      <c r="AI949" s="125">
        <f t="shared" si="268"/>
        <v>1</v>
      </c>
      <c r="AJ949" s="125" t="str">
        <f t="shared" si="269"/>
        <v>Correct</v>
      </c>
      <c r="AK949" s="125"/>
      <c r="AL949" s="115" t="s">
        <v>83</v>
      </c>
      <c r="AM949" s="115">
        <v>68</v>
      </c>
      <c r="AN949" s="115" t="s">
        <v>181</v>
      </c>
      <c r="AO949" s="115" t="s">
        <v>219</v>
      </c>
      <c r="AR949" s="115" t="s">
        <v>87</v>
      </c>
      <c r="AS949" s="115" t="s">
        <v>101</v>
      </c>
      <c r="AT949" s="115" t="s">
        <v>102</v>
      </c>
      <c r="AU949" s="115" t="s">
        <v>106</v>
      </c>
      <c r="AV949" s="115" t="s">
        <v>91</v>
      </c>
      <c r="AW949" s="115" t="s">
        <v>86</v>
      </c>
    </row>
    <row r="950" spans="1:49">
      <c r="A950" s="115">
        <v>6985446326</v>
      </c>
      <c r="K950" s="115" t="s">
        <v>27</v>
      </c>
      <c r="O950" s="125"/>
      <c r="P950" s="125">
        <f t="shared" si="252"/>
        <v>1</v>
      </c>
      <c r="Q950" s="130">
        <f t="shared" si="253"/>
        <v>3</v>
      </c>
      <c r="R950" s="125"/>
      <c r="S950" s="125">
        <f t="shared" si="254"/>
        <v>0</v>
      </c>
      <c r="T950" s="125">
        <f t="shared" si="255"/>
        <v>0</v>
      </c>
      <c r="U950" s="125">
        <f t="shared" si="256"/>
        <v>0</v>
      </c>
      <c r="V950" s="126">
        <f t="shared" si="257"/>
        <v>0</v>
      </c>
      <c r="W950" s="126">
        <f t="shared" si="258"/>
        <v>0</v>
      </c>
      <c r="X950" s="126">
        <f t="shared" si="259"/>
        <v>0</v>
      </c>
      <c r="Y950" s="126">
        <f t="shared" si="260"/>
        <v>0</v>
      </c>
      <c r="Z950" s="126">
        <f t="shared" si="261"/>
        <v>0</v>
      </c>
      <c r="AA950" s="126">
        <f t="shared" si="262"/>
        <v>0</v>
      </c>
      <c r="AB950" s="126">
        <f t="shared" si="263"/>
        <v>1</v>
      </c>
      <c r="AC950" s="126">
        <f t="shared" si="264"/>
        <v>0</v>
      </c>
      <c r="AD950" s="126">
        <f t="shared" si="265"/>
        <v>0</v>
      </c>
      <c r="AE950" s="126">
        <f t="shared" si="266"/>
        <v>0</v>
      </c>
      <c r="AF950" s="125"/>
      <c r="AG950" s="125"/>
      <c r="AH950" s="125">
        <f t="shared" si="267"/>
        <v>1</v>
      </c>
      <c r="AI950" s="125">
        <f t="shared" si="268"/>
        <v>1</v>
      </c>
      <c r="AJ950" s="125" t="str">
        <f t="shared" si="269"/>
        <v>Correct</v>
      </c>
      <c r="AK950" s="125"/>
      <c r="AL950" s="115" t="s">
        <v>83</v>
      </c>
      <c r="AM950" s="115">
        <v>19</v>
      </c>
      <c r="AN950" s="115" t="s">
        <v>181</v>
      </c>
      <c r="AO950" s="115" t="s">
        <v>433</v>
      </c>
      <c r="AP950" s="115" t="s">
        <v>85</v>
      </c>
      <c r="AQ950" s="115" t="s">
        <v>86</v>
      </c>
      <c r="AS950" s="115" t="s">
        <v>100</v>
      </c>
      <c r="AU950" s="115" t="s">
        <v>95</v>
      </c>
      <c r="AV950" s="115" t="s">
        <v>91</v>
      </c>
      <c r="AW950" s="115" t="s">
        <v>91</v>
      </c>
    </row>
    <row r="951" spans="1:49">
      <c r="A951" s="115">
        <v>6985186645</v>
      </c>
      <c r="K951" s="115" t="s">
        <v>27</v>
      </c>
      <c r="O951" s="125"/>
      <c r="P951" s="125">
        <f t="shared" si="252"/>
        <v>1</v>
      </c>
      <c r="Q951" s="130">
        <f t="shared" si="253"/>
        <v>3</v>
      </c>
      <c r="R951" s="125"/>
      <c r="S951" s="125">
        <f t="shared" si="254"/>
        <v>0</v>
      </c>
      <c r="T951" s="125">
        <f t="shared" si="255"/>
        <v>0</v>
      </c>
      <c r="U951" s="125">
        <f t="shared" si="256"/>
        <v>0</v>
      </c>
      <c r="V951" s="126">
        <f t="shared" si="257"/>
        <v>0</v>
      </c>
      <c r="W951" s="126">
        <f t="shared" si="258"/>
        <v>0</v>
      </c>
      <c r="X951" s="126">
        <f t="shared" si="259"/>
        <v>0</v>
      </c>
      <c r="Y951" s="126">
        <f t="shared" si="260"/>
        <v>0</v>
      </c>
      <c r="Z951" s="126">
        <f t="shared" si="261"/>
        <v>0</v>
      </c>
      <c r="AA951" s="126">
        <f t="shared" si="262"/>
        <v>0</v>
      </c>
      <c r="AB951" s="126">
        <f t="shared" si="263"/>
        <v>1</v>
      </c>
      <c r="AC951" s="126">
        <f t="shared" si="264"/>
        <v>0</v>
      </c>
      <c r="AD951" s="126">
        <f t="shared" si="265"/>
        <v>0</v>
      </c>
      <c r="AE951" s="126">
        <f t="shared" si="266"/>
        <v>0</v>
      </c>
      <c r="AF951" s="125"/>
      <c r="AG951" s="125"/>
      <c r="AH951" s="125">
        <f t="shared" si="267"/>
        <v>1</v>
      </c>
      <c r="AI951" s="125">
        <f t="shared" si="268"/>
        <v>1</v>
      </c>
      <c r="AJ951" s="125" t="str">
        <f t="shared" si="269"/>
        <v>Correct</v>
      </c>
      <c r="AK951" s="125"/>
      <c r="AL951" s="115" t="s">
        <v>83</v>
      </c>
      <c r="AM951" s="115">
        <v>52</v>
      </c>
      <c r="AN951" s="115" t="s">
        <v>181</v>
      </c>
      <c r="AO951" s="115" t="s">
        <v>222</v>
      </c>
      <c r="AP951" s="115" t="s">
        <v>85</v>
      </c>
      <c r="AQ951" s="115" t="s">
        <v>86</v>
      </c>
      <c r="AR951" s="115" t="s">
        <v>87</v>
      </c>
      <c r="AS951" s="115" t="s">
        <v>96</v>
      </c>
      <c r="AT951" s="115" t="s">
        <v>112</v>
      </c>
      <c r="AU951" s="115" t="s">
        <v>103</v>
      </c>
      <c r="AV951" s="115" t="s">
        <v>91</v>
      </c>
      <c r="AW951" s="115" t="s">
        <v>91</v>
      </c>
    </row>
    <row r="952" spans="1:49">
      <c r="A952" s="115">
        <v>5585679720</v>
      </c>
      <c r="K952" s="115" t="s">
        <v>27</v>
      </c>
      <c r="O952" s="125"/>
      <c r="P952" s="125">
        <f t="shared" si="252"/>
        <v>1</v>
      </c>
      <c r="Q952" s="130">
        <f t="shared" si="253"/>
        <v>3</v>
      </c>
      <c r="R952" s="125"/>
      <c r="S952" s="125">
        <f t="shared" si="254"/>
        <v>0</v>
      </c>
      <c r="T952" s="125">
        <f t="shared" si="255"/>
        <v>0</v>
      </c>
      <c r="U952" s="125">
        <f t="shared" si="256"/>
        <v>0</v>
      </c>
      <c r="V952" s="126">
        <f t="shared" si="257"/>
        <v>0</v>
      </c>
      <c r="W952" s="126">
        <f t="shared" si="258"/>
        <v>0</v>
      </c>
      <c r="X952" s="126">
        <f t="shared" si="259"/>
        <v>0</v>
      </c>
      <c r="Y952" s="126">
        <f t="shared" si="260"/>
        <v>0</v>
      </c>
      <c r="Z952" s="126">
        <f t="shared" si="261"/>
        <v>0</v>
      </c>
      <c r="AA952" s="126">
        <f t="shared" si="262"/>
        <v>0</v>
      </c>
      <c r="AB952" s="126">
        <f t="shared" si="263"/>
        <v>1</v>
      </c>
      <c r="AC952" s="126">
        <f t="shared" si="264"/>
        <v>0</v>
      </c>
      <c r="AD952" s="126">
        <f t="shared" si="265"/>
        <v>0</v>
      </c>
      <c r="AE952" s="126">
        <f t="shared" si="266"/>
        <v>0</v>
      </c>
      <c r="AF952" s="125"/>
      <c r="AG952" s="125"/>
      <c r="AH952" s="125">
        <f t="shared" si="267"/>
        <v>1</v>
      </c>
      <c r="AI952" s="125">
        <f t="shared" si="268"/>
        <v>1</v>
      </c>
      <c r="AJ952" s="125" t="str">
        <f t="shared" si="269"/>
        <v>Correct</v>
      </c>
      <c r="AK952" s="125"/>
      <c r="AL952" s="115" t="s">
        <v>99</v>
      </c>
      <c r="AM952" s="115">
        <v>68</v>
      </c>
      <c r="AN952" s="115" t="s">
        <v>84</v>
      </c>
      <c r="AO952" s="115" t="s">
        <v>144</v>
      </c>
      <c r="AP952" s="115" t="s">
        <v>85</v>
      </c>
      <c r="AQ952" s="115" t="s">
        <v>86</v>
      </c>
      <c r="AR952" s="115" t="s">
        <v>87</v>
      </c>
      <c r="AS952" s="115" t="s">
        <v>104</v>
      </c>
      <c r="AT952" s="115" t="s">
        <v>111</v>
      </c>
      <c r="AU952" s="115" t="s">
        <v>106</v>
      </c>
      <c r="AV952" s="115" t="s">
        <v>91</v>
      </c>
      <c r="AW952" s="115" t="s">
        <v>91</v>
      </c>
    </row>
    <row r="953" spans="1:49">
      <c r="A953" s="115">
        <v>7020346143</v>
      </c>
      <c r="K953" s="115" t="s">
        <v>27</v>
      </c>
      <c r="L953" s="115" t="s">
        <v>28</v>
      </c>
      <c r="O953" s="125"/>
      <c r="P953" s="125">
        <f t="shared" si="252"/>
        <v>2</v>
      </c>
      <c r="Q953" s="130">
        <f t="shared" si="253"/>
        <v>1.5</v>
      </c>
      <c r="R953" s="125"/>
      <c r="S953" s="125">
        <f t="shared" si="254"/>
        <v>0</v>
      </c>
      <c r="T953" s="125">
        <f t="shared" si="255"/>
        <v>0</v>
      </c>
      <c r="U953" s="125">
        <f t="shared" si="256"/>
        <v>0</v>
      </c>
      <c r="V953" s="126">
        <f t="shared" si="257"/>
        <v>0</v>
      </c>
      <c r="W953" s="126">
        <f t="shared" si="258"/>
        <v>0</v>
      </c>
      <c r="X953" s="126">
        <f t="shared" si="259"/>
        <v>0</v>
      </c>
      <c r="Y953" s="126">
        <f t="shared" si="260"/>
        <v>0</v>
      </c>
      <c r="Z953" s="126">
        <f t="shared" si="261"/>
        <v>0</v>
      </c>
      <c r="AA953" s="126">
        <f t="shared" si="262"/>
        <v>0</v>
      </c>
      <c r="AB953" s="126">
        <f t="shared" si="263"/>
        <v>1</v>
      </c>
      <c r="AC953" s="126">
        <f t="shared" si="264"/>
        <v>1</v>
      </c>
      <c r="AD953" s="126">
        <f t="shared" si="265"/>
        <v>0</v>
      </c>
      <c r="AE953" s="126">
        <f t="shared" si="266"/>
        <v>0</v>
      </c>
      <c r="AF953" s="125"/>
      <c r="AG953" s="125"/>
      <c r="AH953" s="125">
        <f t="shared" si="267"/>
        <v>2</v>
      </c>
      <c r="AI953" s="125">
        <f t="shared" si="268"/>
        <v>2</v>
      </c>
      <c r="AJ953" s="125" t="str">
        <f t="shared" si="269"/>
        <v>Correct</v>
      </c>
      <c r="AK953" s="125"/>
      <c r="AL953" s="115" t="s">
        <v>99</v>
      </c>
      <c r="AM953" s="115">
        <v>29</v>
      </c>
      <c r="AN953" s="115" t="s">
        <v>181</v>
      </c>
      <c r="AO953" s="115" t="s">
        <v>441</v>
      </c>
      <c r="AP953" s="115" t="s">
        <v>85</v>
      </c>
      <c r="AQ953" s="115" t="s">
        <v>86</v>
      </c>
      <c r="AR953" s="115" t="s">
        <v>87</v>
      </c>
      <c r="AS953" s="115" t="s">
        <v>101</v>
      </c>
      <c r="AT953" s="115" t="s">
        <v>89</v>
      </c>
      <c r="AU953" s="115" t="s">
        <v>90</v>
      </c>
      <c r="AV953" s="115" t="s">
        <v>91</v>
      </c>
      <c r="AW953" s="115" t="s">
        <v>91</v>
      </c>
    </row>
    <row r="954" spans="1:49">
      <c r="A954" s="115">
        <v>7020350856</v>
      </c>
      <c r="K954" s="115" t="s">
        <v>27</v>
      </c>
      <c r="L954" s="115" t="s">
        <v>28</v>
      </c>
      <c r="O954" s="125"/>
      <c r="P954" s="125">
        <f t="shared" si="252"/>
        <v>2</v>
      </c>
      <c r="Q954" s="130">
        <f t="shared" si="253"/>
        <v>1.5</v>
      </c>
      <c r="R954" s="125"/>
      <c r="S954" s="125">
        <f t="shared" si="254"/>
        <v>0</v>
      </c>
      <c r="T954" s="125">
        <f t="shared" si="255"/>
        <v>0</v>
      </c>
      <c r="U954" s="125">
        <f t="shared" si="256"/>
        <v>0</v>
      </c>
      <c r="V954" s="126">
        <f t="shared" si="257"/>
        <v>0</v>
      </c>
      <c r="W954" s="126">
        <f t="shared" si="258"/>
        <v>0</v>
      </c>
      <c r="X954" s="126">
        <f t="shared" si="259"/>
        <v>0</v>
      </c>
      <c r="Y954" s="126">
        <f t="shared" si="260"/>
        <v>0</v>
      </c>
      <c r="Z954" s="126">
        <f t="shared" si="261"/>
        <v>0</v>
      </c>
      <c r="AA954" s="126">
        <f t="shared" si="262"/>
        <v>0</v>
      </c>
      <c r="AB954" s="126">
        <f t="shared" si="263"/>
        <v>1</v>
      </c>
      <c r="AC954" s="126">
        <f t="shared" si="264"/>
        <v>1</v>
      </c>
      <c r="AD954" s="126">
        <f t="shared" si="265"/>
        <v>0</v>
      </c>
      <c r="AE954" s="126">
        <f t="shared" si="266"/>
        <v>0</v>
      </c>
      <c r="AF954" s="125"/>
      <c r="AG954" s="125"/>
      <c r="AH954" s="125">
        <f t="shared" si="267"/>
        <v>2</v>
      </c>
      <c r="AI954" s="125">
        <f t="shared" si="268"/>
        <v>2</v>
      </c>
      <c r="AJ954" s="125" t="str">
        <f t="shared" si="269"/>
        <v>Correct</v>
      </c>
      <c r="AK954" s="125"/>
      <c r="AL954" s="115" t="s">
        <v>83</v>
      </c>
      <c r="AM954" s="115">
        <v>56</v>
      </c>
      <c r="AN954" s="115" t="s">
        <v>181</v>
      </c>
      <c r="AO954" s="115" t="s">
        <v>207</v>
      </c>
      <c r="AP954" s="115" t="s">
        <v>85</v>
      </c>
      <c r="AQ954" s="115" t="s">
        <v>86</v>
      </c>
      <c r="AR954" s="115" t="s">
        <v>87</v>
      </c>
      <c r="AS954" s="115" t="s">
        <v>96</v>
      </c>
      <c r="AT954" s="115" t="s">
        <v>89</v>
      </c>
      <c r="AU954" s="115" t="s">
        <v>90</v>
      </c>
      <c r="AV954" s="115" t="s">
        <v>91</v>
      </c>
      <c r="AW954" s="115" t="s">
        <v>91</v>
      </c>
    </row>
    <row r="955" spans="1:49">
      <c r="A955" s="115">
        <v>7020349981</v>
      </c>
      <c r="K955" s="115" t="s">
        <v>27</v>
      </c>
      <c r="O955" s="125"/>
      <c r="P955" s="125">
        <f t="shared" si="252"/>
        <v>1</v>
      </c>
      <c r="Q955" s="130">
        <f t="shared" si="253"/>
        <v>3</v>
      </c>
      <c r="R955" s="125"/>
      <c r="S955" s="125">
        <f t="shared" si="254"/>
        <v>0</v>
      </c>
      <c r="T955" s="125">
        <f t="shared" si="255"/>
        <v>0</v>
      </c>
      <c r="U955" s="125">
        <f t="shared" si="256"/>
        <v>0</v>
      </c>
      <c r="V955" s="126">
        <f t="shared" si="257"/>
        <v>0</v>
      </c>
      <c r="W955" s="126">
        <f t="shared" si="258"/>
        <v>0</v>
      </c>
      <c r="X955" s="126">
        <f t="shared" si="259"/>
        <v>0</v>
      </c>
      <c r="Y955" s="126">
        <f t="shared" si="260"/>
        <v>0</v>
      </c>
      <c r="Z955" s="126">
        <f t="shared" si="261"/>
        <v>0</v>
      </c>
      <c r="AA955" s="126">
        <f t="shared" si="262"/>
        <v>0</v>
      </c>
      <c r="AB955" s="126">
        <f t="shared" si="263"/>
        <v>1</v>
      </c>
      <c r="AC955" s="126">
        <f t="shared" si="264"/>
        <v>0</v>
      </c>
      <c r="AD955" s="126">
        <f t="shared" si="265"/>
        <v>0</v>
      </c>
      <c r="AE955" s="126">
        <f t="shared" si="266"/>
        <v>0</v>
      </c>
      <c r="AF955" s="125"/>
      <c r="AG955" s="125"/>
      <c r="AH955" s="125">
        <f t="shared" si="267"/>
        <v>1</v>
      </c>
      <c r="AI955" s="125">
        <f t="shared" si="268"/>
        <v>1</v>
      </c>
      <c r="AJ955" s="125" t="str">
        <f t="shared" si="269"/>
        <v>Correct</v>
      </c>
      <c r="AK955" s="125"/>
      <c r="AL955" s="115" t="s">
        <v>99</v>
      </c>
      <c r="AM955" s="115">
        <v>24</v>
      </c>
      <c r="AN955" s="115" t="s">
        <v>181</v>
      </c>
      <c r="AO955" s="115" t="s">
        <v>244</v>
      </c>
      <c r="AP955" s="115" t="s">
        <v>85</v>
      </c>
      <c r="AQ955" s="115" t="s">
        <v>86</v>
      </c>
      <c r="AR955" s="115" t="s">
        <v>87</v>
      </c>
      <c r="AS955" s="115" t="s">
        <v>101</v>
      </c>
      <c r="AT955" s="115" t="s">
        <v>94</v>
      </c>
      <c r="AU955" s="115" t="s">
        <v>98</v>
      </c>
      <c r="AV955" s="115" t="s">
        <v>91</v>
      </c>
      <c r="AW955" s="115" t="s">
        <v>91</v>
      </c>
    </row>
    <row r="956" spans="1:49">
      <c r="A956" s="115">
        <v>6985456294</v>
      </c>
      <c r="B956" s="115" t="s">
        <v>18</v>
      </c>
      <c r="K956" s="115" t="s">
        <v>27</v>
      </c>
      <c r="N956" s="115" t="s">
        <v>30</v>
      </c>
      <c r="O956" s="125"/>
      <c r="P956" s="125">
        <f t="shared" si="252"/>
        <v>3</v>
      </c>
      <c r="Q956" s="130">
        <f t="shared" si="253"/>
        <v>1</v>
      </c>
      <c r="R956" s="125"/>
      <c r="S956" s="125">
        <f t="shared" si="254"/>
        <v>1</v>
      </c>
      <c r="T956" s="125">
        <f t="shared" si="255"/>
        <v>0</v>
      </c>
      <c r="U956" s="125">
        <f t="shared" si="256"/>
        <v>0</v>
      </c>
      <c r="V956" s="126">
        <f t="shared" si="257"/>
        <v>0</v>
      </c>
      <c r="W956" s="126">
        <f t="shared" si="258"/>
        <v>0</v>
      </c>
      <c r="X956" s="126">
        <f t="shared" si="259"/>
        <v>0</v>
      </c>
      <c r="Y956" s="126">
        <f t="shared" si="260"/>
        <v>0</v>
      </c>
      <c r="Z956" s="126">
        <f t="shared" si="261"/>
        <v>0</v>
      </c>
      <c r="AA956" s="126">
        <f t="shared" si="262"/>
        <v>0</v>
      </c>
      <c r="AB956" s="126">
        <f t="shared" si="263"/>
        <v>1</v>
      </c>
      <c r="AC956" s="126">
        <f t="shared" si="264"/>
        <v>0</v>
      </c>
      <c r="AD956" s="126">
        <f t="shared" si="265"/>
        <v>0</v>
      </c>
      <c r="AE956" s="126">
        <f t="shared" si="266"/>
        <v>1</v>
      </c>
      <c r="AF956" s="125"/>
      <c r="AG956" s="125"/>
      <c r="AH956" s="125">
        <f t="shared" si="267"/>
        <v>3</v>
      </c>
      <c r="AI956" s="125">
        <f t="shared" si="268"/>
        <v>3</v>
      </c>
      <c r="AJ956" s="125" t="str">
        <f t="shared" si="269"/>
        <v>Correct</v>
      </c>
      <c r="AK956" s="125"/>
      <c r="AL956" s="115" t="s">
        <v>99</v>
      </c>
      <c r="AM956" s="115">
        <v>19</v>
      </c>
      <c r="AN956" s="115" t="s">
        <v>181</v>
      </c>
      <c r="AO956" s="115" t="s">
        <v>434</v>
      </c>
      <c r="AP956" s="115" t="s">
        <v>85</v>
      </c>
      <c r="AQ956" s="115" t="s">
        <v>86</v>
      </c>
      <c r="AR956" s="115" t="s">
        <v>87</v>
      </c>
      <c r="AS956" s="115" t="s">
        <v>88</v>
      </c>
      <c r="AT956" s="115" t="s">
        <v>94</v>
      </c>
      <c r="AU956" s="115" t="s">
        <v>95</v>
      </c>
      <c r="AV956" s="115" t="s">
        <v>91</v>
      </c>
      <c r="AW956" s="115" t="s">
        <v>91</v>
      </c>
    </row>
    <row r="957" spans="1:49">
      <c r="A957" s="115">
        <v>5591788817</v>
      </c>
      <c r="C957" s="115" t="s">
        <v>19</v>
      </c>
      <c r="J957" s="115" t="s">
        <v>26</v>
      </c>
      <c r="L957" s="115" t="s">
        <v>28</v>
      </c>
      <c r="O957" s="125"/>
      <c r="P957" s="125">
        <f t="shared" si="252"/>
        <v>3</v>
      </c>
      <c r="Q957" s="130">
        <f t="shared" si="253"/>
        <v>1</v>
      </c>
      <c r="R957" s="125"/>
      <c r="S957" s="125">
        <f t="shared" si="254"/>
        <v>0</v>
      </c>
      <c r="T957" s="125">
        <f t="shared" si="255"/>
        <v>1</v>
      </c>
      <c r="U957" s="125">
        <f t="shared" si="256"/>
        <v>0</v>
      </c>
      <c r="V957" s="126">
        <f t="shared" si="257"/>
        <v>0</v>
      </c>
      <c r="W957" s="126">
        <f t="shared" si="258"/>
        <v>0</v>
      </c>
      <c r="X957" s="126">
        <f t="shared" si="259"/>
        <v>0</v>
      </c>
      <c r="Y957" s="126">
        <f t="shared" si="260"/>
        <v>0</v>
      </c>
      <c r="Z957" s="126">
        <f t="shared" si="261"/>
        <v>0</v>
      </c>
      <c r="AA957" s="126">
        <f t="shared" si="262"/>
        <v>1</v>
      </c>
      <c r="AB957" s="126">
        <f t="shared" si="263"/>
        <v>0</v>
      </c>
      <c r="AC957" s="126">
        <f t="shared" si="264"/>
        <v>1</v>
      </c>
      <c r="AD957" s="126">
        <f t="shared" si="265"/>
        <v>0</v>
      </c>
      <c r="AE957" s="126">
        <f t="shared" si="266"/>
        <v>0</v>
      </c>
      <c r="AF957" s="125"/>
      <c r="AG957" s="125"/>
      <c r="AH957" s="125">
        <f t="shared" si="267"/>
        <v>3</v>
      </c>
      <c r="AI957" s="125">
        <f t="shared" si="268"/>
        <v>3</v>
      </c>
      <c r="AJ957" s="125" t="str">
        <f t="shared" si="269"/>
        <v>Correct</v>
      </c>
      <c r="AK957" s="125"/>
      <c r="AL957" s="115"/>
    </row>
    <row r="958" spans="1:49">
      <c r="A958" s="115">
        <v>7044846598</v>
      </c>
      <c r="E958" s="115" t="s">
        <v>21</v>
      </c>
      <c r="I958" s="115" t="s">
        <v>25</v>
      </c>
      <c r="J958" s="115" t="s">
        <v>26</v>
      </c>
      <c r="O958" s="125"/>
      <c r="P958" s="125">
        <f t="shared" si="252"/>
        <v>3</v>
      </c>
      <c r="Q958" s="130">
        <f t="shared" si="253"/>
        <v>1</v>
      </c>
      <c r="R958" s="125"/>
      <c r="S958" s="125">
        <f t="shared" si="254"/>
        <v>0</v>
      </c>
      <c r="T958" s="125">
        <f t="shared" si="255"/>
        <v>0</v>
      </c>
      <c r="U958" s="125">
        <f t="shared" si="256"/>
        <v>0</v>
      </c>
      <c r="V958" s="126">
        <f t="shared" si="257"/>
        <v>1</v>
      </c>
      <c r="W958" s="126">
        <f t="shared" si="258"/>
        <v>0</v>
      </c>
      <c r="X958" s="126">
        <f t="shared" si="259"/>
        <v>0</v>
      </c>
      <c r="Y958" s="126">
        <f t="shared" si="260"/>
        <v>0</v>
      </c>
      <c r="Z958" s="126">
        <f t="shared" si="261"/>
        <v>1</v>
      </c>
      <c r="AA958" s="126">
        <f t="shared" si="262"/>
        <v>1</v>
      </c>
      <c r="AB958" s="126">
        <f t="shared" si="263"/>
        <v>0</v>
      </c>
      <c r="AC958" s="126">
        <f t="shared" si="264"/>
        <v>0</v>
      </c>
      <c r="AD958" s="126">
        <f t="shared" si="265"/>
        <v>0</v>
      </c>
      <c r="AE958" s="126">
        <f t="shared" si="266"/>
        <v>0</v>
      </c>
      <c r="AF958" s="125"/>
      <c r="AG958" s="125"/>
      <c r="AH958" s="125">
        <f t="shared" si="267"/>
        <v>3</v>
      </c>
      <c r="AI958" s="125">
        <f t="shared" si="268"/>
        <v>3</v>
      </c>
      <c r="AJ958" s="125" t="str">
        <f t="shared" si="269"/>
        <v>Correct</v>
      </c>
      <c r="AK958" s="125"/>
      <c r="AL958" s="115" t="s">
        <v>83</v>
      </c>
      <c r="AM958" s="115">
        <v>39</v>
      </c>
      <c r="AN958" s="115" t="s">
        <v>84</v>
      </c>
      <c r="AO958" s="115" t="s">
        <v>152</v>
      </c>
      <c r="AP958" s="115" t="s">
        <v>92</v>
      </c>
      <c r="AR958" s="115" t="s">
        <v>87</v>
      </c>
      <c r="AS958" s="115" t="s">
        <v>100</v>
      </c>
      <c r="AT958" s="115" t="s">
        <v>111</v>
      </c>
      <c r="AU958" s="115" t="s">
        <v>90</v>
      </c>
      <c r="AV958" s="115" t="s">
        <v>91</v>
      </c>
      <c r="AW958" s="115" t="s">
        <v>91</v>
      </c>
    </row>
    <row r="959" spans="1:49">
      <c r="A959" s="115">
        <v>7011539130</v>
      </c>
      <c r="E959" s="115" t="s">
        <v>21</v>
      </c>
      <c r="I959" s="115" t="s">
        <v>25</v>
      </c>
      <c r="J959" s="115" t="s">
        <v>26</v>
      </c>
      <c r="O959" s="125"/>
      <c r="P959" s="125">
        <f t="shared" si="252"/>
        <v>3</v>
      </c>
      <c r="Q959" s="130">
        <f t="shared" si="253"/>
        <v>1</v>
      </c>
      <c r="R959" s="125"/>
      <c r="S959" s="125">
        <f t="shared" si="254"/>
        <v>0</v>
      </c>
      <c r="T959" s="125">
        <f t="shared" si="255"/>
        <v>0</v>
      </c>
      <c r="U959" s="125">
        <f t="shared" si="256"/>
        <v>0</v>
      </c>
      <c r="V959" s="126">
        <f t="shared" si="257"/>
        <v>1</v>
      </c>
      <c r="W959" s="126">
        <f t="shared" si="258"/>
        <v>0</v>
      </c>
      <c r="X959" s="126">
        <f t="shared" si="259"/>
        <v>0</v>
      </c>
      <c r="Y959" s="126">
        <f t="shared" si="260"/>
        <v>0</v>
      </c>
      <c r="Z959" s="126">
        <f t="shared" si="261"/>
        <v>1</v>
      </c>
      <c r="AA959" s="126">
        <f t="shared" si="262"/>
        <v>1</v>
      </c>
      <c r="AB959" s="126">
        <f t="shared" si="263"/>
        <v>0</v>
      </c>
      <c r="AC959" s="126">
        <f t="shared" si="264"/>
        <v>0</v>
      </c>
      <c r="AD959" s="126">
        <f t="shared" si="265"/>
        <v>0</v>
      </c>
      <c r="AE959" s="126">
        <f t="shared" si="266"/>
        <v>0</v>
      </c>
      <c r="AF959" s="125"/>
      <c r="AG959" s="125"/>
      <c r="AH959" s="125">
        <f t="shared" si="267"/>
        <v>3</v>
      </c>
      <c r="AI959" s="125">
        <f t="shared" si="268"/>
        <v>3</v>
      </c>
      <c r="AJ959" s="125" t="str">
        <f t="shared" si="269"/>
        <v>Correct</v>
      </c>
      <c r="AK959" s="125"/>
      <c r="AL959" s="115" t="s">
        <v>83</v>
      </c>
      <c r="AM959" s="115">
        <v>75</v>
      </c>
      <c r="AN959" s="115" t="s">
        <v>181</v>
      </c>
      <c r="AO959" s="115" t="s">
        <v>189</v>
      </c>
      <c r="AP959" s="115" t="s">
        <v>85</v>
      </c>
      <c r="AQ959" s="115" t="s">
        <v>86</v>
      </c>
      <c r="AR959" s="115" t="s">
        <v>87</v>
      </c>
      <c r="AS959" s="115" t="s">
        <v>93</v>
      </c>
      <c r="AT959" s="115" t="s">
        <v>102</v>
      </c>
      <c r="AU959" s="115" t="s">
        <v>106</v>
      </c>
      <c r="AV959" s="115" t="s">
        <v>91</v>
      </c>
    </row>
    <row r="960" spans="1:49">
      <c r="A960" s="115">
        <v>6988279256</v>
      </c>
      <c r="D960" s="115" t="s">
        <v>20</v>
      </c>
      <c r="E960" s="115" t="s">
        <v>21</v>
      </c>
      <c r="J960" s="115" t="s">
        <v>26</v>
      </c>
      <c r="O960" s="125"/>
      <c r="P960" s="125">
        <f t="shared" si="252"/>
        <v>3</v>
      </c>
      <c r="Q960" s="130">
        <f t="shared" si="253"/>
        <v>1</v>
      </c>
      <c r="R960" s="125"/>
      <c r="S960" s="125">
        <f t="shared" si="254"/>
        <v>0</v>
      </c>
      <c r="T960" s="125">
        <f t="shared" si="255"/>
        <v>0</v>
      </c>
      <c r="U960" s="125">
        <f t="shared" si="256"/>
        <v>1</v>
      </c>
      <c r="V960" s="126">
        <f t="shared" si="257"/>
        <v>1</v>
      </c>
      <c r="W960" s="126">
        <f t="shared" si="258"/>
        <v>0</v>
      </c>
      <c r="X960" s="126">
        <f t="shared" si="259"/>
        <v>0</v>
      </c>
      <c r="Y960" s="126">
        <f t="shared" si="260"/>
        <v>0</v>
      </c>
      <c r="Z960" s="126">
        <f t="shared" si="261"/>
        <v>0</v>
      </c>
      <c r="AA960" s="126">
        <f t="shared" si="262"/>
        <v>1</v>
      </c>
      <c r="AB960" s="126">
        <f t="shared" si="263"/>
        <v>0</v>
      </c>
      <c r="AC960" s="126">
        <f t="shared" si="264"/>
        <v>0</v>
      </c>
      <c r="AD960" s="126">
        <f t="shared" si="265"/>
        <v>0</v>
      </c>
      <c r="AE960" s="126">
        <f t="shared" si="266"/>
        <v>0</v>
      </c>
      <c r="AF960" s="125"/>
      <c r="AG960" s="125"/>
      <c r="AH960" s="125">
        <f t="shared" si="267"/>
        <v>3</v>
      </c>
      <c r="AI960" s="125">
        <f t="shared" si="268"/>
        <v>3</v>
      </c>
      <c r="AJ960" s="125" t="str">
        <f t="shared" si="269"/>
        <v>Correct</v>
      </c>
      <c r="AK960" s="125"/>
      <c r="AL960" s="115" t="s">
        <v>83</v>
      </c>
      <c r="AM960" s="115">
        <v>76</v>
      </c>
      <c r="AN960" s="115" t="s">
        <v>84</v>
      </c>
      <c r="AO960" s="115" t="s">
        <v>121</v>
      </c>
      <c r="AP960" s="115" t="s">
        <v>92</v>
      </c>
      <c r="AQ960" s="115" t="s">
        <v>86</v>
      </c>
      <c r="AU960" s="115" t="s">
        <v>106</v>
      </c>
      <c r="AV960" s="115" t="s">
        <v>91</v>
      </c>
    </row>
    <row r="961" spans="1:49">
      <c r="A961" s="115">
        <v>6985438262</v>
      </c>
      <c r="C961" s="115" t="s">
        <v>19</v>
      </c>
      <c r="D961" s="115" t="s">
        <v>20</v>
      </c>
      <c r="J961" s="115" t="s">
        <v>26</v>
      </c>
      <c r="O961" s="125"/>
      <c r="P961" s="125">
        <f t="shared" si="252"/>
        <v>3</v>
      </c>
      <c r="Q961" s="130">
        <f t="shared" si="253"/>
        <v>1</v>
      </c>
      <c r="R961" s="125"/>
      <c r="S961" s="125">
        <f t="shared" si="254"/>
        <v>0</v>
      </c>
      <c r="T961" s="125">
        <f t="shared" si="255"/>
        <v>1</v>
      </c>
      <c r="U961" s="125">
        <f t="shared" si="256"/>
        <v>1</v>
      </c>
      <c r="V961" s="126">
        <f t="shared" si="257"/>
        <v>0</v>
      </c>
      <c r="W961" s="126">
        <f t="shared" si="258"/>
        <v>0</v>
      </c>
      <c r="X961" s="126">
        <f t="shared" si="259"/>
        <v>0</v>
      </c>
      <c r="Y961" s="126">
        <f t="shared" si="260"/>
        <v>0</v>
      </c>
      <c r="Z961" s="126">
        <f t="shared" si="261"/>
        <v>0</v>
      </c>
      <c r="AA961" s="126">
        <f t="shared" si="262"/>
        <v>1</v>
      </c>
      <c r="AB961" s="126">
        <f t="shared" si="263"/>
        <v>0</v>
      </c>
      <c r="AC961" s="126">
        <f t="shared" si="264"/>
        <v>0</v>
      </c>
      <c r="AD961" s="126">
        <f t="shared" si="265"/>
        <v>0</v>
      </c>
      <c r="AE961" s="126">
        <f t="shared" si="266"/>
        <v>0</v>
      </c>
      <c r="AF961" s="125"/>
      <c r="AG961" s="125"/>
      <c r="AH961" s="125">
        <f t="shared" si="267"/>
        <v>3</v>
      </c>
      <c r="AI961" s="125">
        <f t="shared" si="268"/>
        <v>3</v>
      </c>
      <c r="AJ961" s="125" t="str">
        <f t="shared" si="269"/>
        <v>Correct</v>
      </c>
      <c r="AK961" s="125"/>
      <c r="AL961" s="115" t="s">
        <v>83</v>
      </c>
      <c r="AM961" s="115">
        <v>79</v>
      </c>
      <c r="AN961" s="115" t="s">
        <v>84</v>
      </c>
      <c r="AO961" s="115" t="s">
        <v>152</v>
      </c>
      <c r="AQ961" s="115" t="s">
        <v>91</v>
      </c>
      <c r="AR961" s="115" t="s">
        <v>87</v>
      </c>
      <c r="AS961" s="115" t="s">
        <v>96</v>
      </c>
      <c r="AT961" s="115" t="s">
        <v>111</v>
      </c>
      <c r="AU961" s="115" t="s">
        <v>106</v>
      </c>
      <c r="AV961" s="115" t="s">
        <v>91</v>
      </c>
      <c r="AW961" s="115" t="s">
        <v>91</v>
      </c>
    </row>
    <row r="962" spans="1:49">
      <c r="A962" s="115">
        <v>7045775058</v>
      </c>
      <c r="C962" s="115" t="s">
        <v>19</v>
      </c>
      <c r="D962" s="115" t="s">
        <v>20</v>
      </c>
      <c r="J962" s="115" t="s">
        <v>26</v>
      </c>
      <c r="O962" s="125"/>
      <c r="P962" s="125">
        <f t="shared" ref="P962:P1025" si="270">COUNTA(B962:N962)</f>
        <v>3</v>
      </c>
      <c r="Q962" s="130">
        <f t="shared" ref="Q962:Q1025" si="271">3/P962</f>
        <v>1</v>
      </c>
      <c r="R962" s="125"/>
      <c r="S962" s="125">
        <f t="shared" ref="S962:S1025" si="272">IF($P962&lt;3,IF($B962=$B$1,1,0),IF($B962=$B$1,$Q962,0))</f>
        <v>0</v>
      </c>
      <c r="T962" s="125">
        <f t="shared" ref="T962:T1025" si="273">IF($P962&lt;3,IF($C962=$C$1,1,0),IF($C962=$C$1,$Q962,0))</f>
        <v>1</v>
      </c>
      <c r="U962" s="125">
        <f t="shared" ref="U962:U1025" si="274">IF($P962&lt;3,IF($D962=$D$1,1,0),IF($D962=$D$1,$Q962,0))</f>
        <v>1</v>
      </c>
      <c r="V962" s="126">
        <f t="shared" ref="V962:V1025" si="275">IF($P962&lt;3,IF($E962=$E$1,1,0),IF($E962=$E$1,$Q962,0))</f>
        <v>0</v>
      </c>
      <c r="W962" s="126">
        <f t="shared" ref="W962:W1025" si="276">IF($P962&lt;3,IF($F962=$F$1,1,0),IF($F962=$F$1,$Q962,0))</f>
        <v>0</v>
      </c>
      <c r="X962" s="126">
        <f t="shared" ref="X962:X1025" si="277">IF($P962&lt;3,IF($G962=$G$1,1,0),IF($G962=$G$1,$Q962,0))</f>
        <v>0</v>
      </c>
      <c r="Y962" s="126">
        <f t="shared" ref="Y962:Y1025" si="278">IF($P962&lt;3,IF($H962=$H$1,1,0),IF($H962=$H$1,$Q962,0))</f>
        <v>0</v>
      </c>
      <c r="Z962" s="126">
        <f t="shared" ref="Z962:Z1025" si="279">IF($P962&lt;3,IF($I962=$I$1,1,0),IF($I962=$I$1,$Q962,0))</f>
        <v>0</v>
      </c>
      <c r="AA962" s="126">
        <f t="shared" ref="AA962:AA1025" si="280">IF($P962&lt;3,IF($J962=$J$1,1,0),IF($J962=$J$1,$Q962,0))</f>
        <v>1</v>
      </c>
      <c r="AB962" s="126">
        <f t="shared" ref="AB962:AB1025" si="281">IF($P962&lt;3,IF($K962=$K$1,1,0),IF($K962=$K$1,$Q962,0))</f>
        <v>0</v>
      </c>
      <c r="AC962" s="126">
        <f t="shared" ref="AC962:AC1025" si="282">IF($P962&lt;3,IF($L962=$L$1,1,0),IF($L962=$L$1,$Q962,0))</f>
        <v>0</v>
      </c>
      <c r="AD962" s="126">
        <f t="shared" ref="AD962:AD1025" si="283">IF($P962&lt;3,IF($M962=$M$1,1,0),IF($M962=$M$1,$Q962,0))</f>
        <v>0</v>
      </c>
      <c r="AE962" s="126">
        <f t="shared" ref="AE962:AE1025" si="284">IF($P962&lt;3,IF($N962=$N$1,1,0),IF($N962=$N$1,$Q962,0))</f>
        <v>0</v>
      </c>
      <c r="AF962" s="125"/>
      <c r="AG962" s="125"/>
      <c r="AH962" s="125">
        <f t="shared" ref="AH962:AH1025" si="285">SUM(S962:AE962)</f>
        <v>3</v>
      </c>
      <c r="AI962" s="125">
        <f t="shared" ref="AI962:AI1025" si="286">P962</f>
        <v>3</v>
      </c>
      <c r="AJ962" s="125" t="str">
        <f t="shared" ref="AJ962:AJ1025" si="287">IF(AH962=AI962,"Correct",IF(AH962=3,"Correct","Wrong"))</f>
        <v>Correct</v>
      </c>
      <c r="AK962" s="125"/>
      <c r="AL962" s="115" t="s">
        <v>99</v>
      </c>
      <c r="AM962" s="115">
        <v>89</v>
      </c>
      <c r="AN962" s="115" t="s">
        <v>181</v>
      </c>
      <c r="AO962" s="115" t="s">
        <v>200</v>
      </c>
      <c r="AP962" s="115" t="s">
        <v>85</v>
      </c>
      <c r="AR962" s="115" t="s">
        <v>87</v>
      </c>
      <c r="AS962" s="115" t="s">
        <v>101</v>
      </c>
      <c r="AT962" s="115" t="s">
        <v>94</v>
      </c>
      <c r="AU962" s="115" t="s">
        <v>106</v>
      </c>
      <c r="AV962" s="115" t="s">
        <v>91</v>
      </c>
      <c r="AW962" s="115" t="s">
        <v>91</v>
      </c>
    </row>
    <row r="963" spans="1:49">
      <c r="A963" s="115">
        <v>7007931697</v>
      </c>
      <c r="D963" s="115" t="s">
        <v>20</v>
      </c>
      <c r="J963" s="115" t="s">
        <v>26</v>
      </c>
      <c r="M963" s="115" t="s">
        <v>29</v>
      </c>
      <c r="O963" s="125"/>
      <c r="P963" s="125">
        <f t="shared" si="270"/>
        <v>3</v>
      </c>
      <c r="Q963" s="130">
        <f t="shared" si="271"/>
        <v>1</v>
      </c>
      <c r="R963" s="125"/>
      <c r="S963" s="125">
        <f t="shared" si="272"/>
        <v>0</v>
      </c>
      <c r="T963" s="125">
        <f t="shared" si="273"/>
        <v>0</v>
      </c>
      <c r="U963" s="125">
        <f t="shared" si="274"/>
        <v>1</v>
      </c>
      <c r="V963" s="126">
        <f t="shared" si="275"/>
        <v>0</v>
      </c>
      <c r="W963" s="126">
        <f t="shared" si="276"/>
        <v>0</v>
      </c>
      <c r="X963" s="126">
        <f t="shared" si="277"/>
        <v>0</v>
      </c>
      <c r="Y963" s="126">
        <f t="shared" si="278"/>
        <v>0</v>
      </c>
      <c r="Z963" s="126">
        <f t="shared" si="279"/>
        <v>0</v>
      </c>
      <c r="AA963" s="126">
        <f t="shared" si="280"/>
        <v>1</v>
      </c>
      <c r="AB963" s="126">
        <f t="shared" si="281"/>
        <v>0</v>
      </c>
      <c r="AC963" s="126">
        <f t="shared" si="282"/>
        <v>0</v>
      </c>
      <c r="AD963" s="126">
        <f t="shared" si="283"/>
        <v>1</v>
      </c>
      <c r="AE963" s="126">
        <f t="shared" si="284"/>
        <v>0</v>
      </c>
      <c r="AF963" s="125"/>
      <c r="AG963" s="125"/>
      <c r="AH963" s="125">
        <f t="shared" si="285"/>
        <v>3</v>
      </c>
      <c r="AI963" s="125">
        <f t="shared" si="286"/>
        <v>3</v>
      </c>
      <c r="AJ963" s="125" t="str">
        <f t="shared" si="287"/>
        <v>Correct</v>
      </c>
      <c r="AK963" s="125"/>
      <c r="AL963" s="115" t="s">
        <v>83</v>
      </c>
      <c r="AM963" s="115">
        <v>71</v>
      </c>
      <c r="AN963" s="115" t="s">
        <v>84</v>
      </c>
      <c r="AO963" s="115" t="s">
        <v>124</v>
      </c>
      <c r="AP963" s="115" t="s">
        <v>85</v>
      </c>
      <c r="AQ963" s="115" t="s">
        <v>86</v>
      </c>
      <c r="AS963" s="115" t="s">
        <v>101</v>
      </c>
      <c r="AT963" s="115" t="s">
        <v>89</v>
      </c>
      <c r="AU963" s="115" t="s">
        <v>106</v>
      </c>
      <c r="AV963" s="115" t="s">
        <v>91</v>
      </c>
      <c r="AW963" s="115" t="s">
        <v>91</v>
      </c>
    </row>
    <row r="964" spans="1:49">
      <c r="A964" s="115">
        <v>7044843260</v>
      </c>
      <c r="B964" s="115" t="s">
        <v>18</v>
      </c>
      <c r="D964" s="115" t="s">
        <v>20</v>
      </c>
      <c r="J964" s="115" t="s">
        <v>26</v>
      </c>
      <c r="O964" s="125"/>
      <c r="P964" s="125">
        <f t="shared" si="270"/>
        <v>3</v>
      </c>
      <c r="Q964" s="130">
        <f t="shared" si="271"/>
        <v>1</v>
      </c>
      <c r="R964" s="125"/>
      <c r="S964" s="125">
        <f t="shared" si="272"/>
        <v>1</v>
      </c>
      <c r="T964" s="125">
        <f t="shared" si="273"/>
        <v>0</v>
      </c>
      <c r="U964" s="125">
        <f t="shared" si="274"/>
        <v>1</v>
      </c>
      <c r="V964" s="126">
        <f t="shared" si="275"/>
        <v>0</v>
      </c>
      <c r="W964" s="126">
        <f t="shared" si="276"/>
        <v>0</v>
      </c>
      <c r="X964" s="126">
        <f t="shared" si="277"/>
        <v>0</v>
      </c>
      <c r="Y964" s="126">
        <f t="shared" si="278"/>
        <v>0</v>
      </c>
      <c r="Z964" s="126">
        <f t="shared" si="279"/>
        <v>0</v>
      </c>
      <c r="AA964" s="126">
        <f t="shared" si="280"/>
        <v>1</v>
      </c>
      <c r="AB964" s="126">
        <f t="shared" si="281"/>
        <v>0</v>
      </c>
      <c r="AC964" s="126">
        <f t="shared" si="282"/>
        <v>0</v>
      </c>
      <c r="AD964" s="126">
        <f t="shared" si="283"/>
        <v>0</v>
      </c>
      <c r="AE964" s="126">
        <f t="shared" si="284"/>
        <v>0</v>
      </c>
      <c r="AF964" s="125"/>
      <c r="AG964" s="125"/>
      <c r="AH964" s="125">
        <f t="shared" si="285"/>
        <v>3</v>
      </c>
      <c r="AI964" s="125">
        <f t="shared" si="286"/>
        <v>3</v>
      </c>
      <c r="AJ964" s="125" t="str">
        <f t="shared" si="287"/>
        <v>Correct</v>
      </c>
      <c r="AK964" s="125"/>
      <c r="AL964" s="115"/>
    </row>
    <row r="965" spans="1:49">
      <c r="A965" s="115">
        <v>7045792414</v>
      </c>
      <c r="D965" s="115" t="s">
        <v>20</v>
      </c>
      <c r="J965" s="115" t="s">
        <v>26</v>
      </c>
      <c r="O965" s="125"/>
      <c r="P965" s="125">
        <f t="shared" si="270"/>
        <v>2</v>
      </c>
      <c r="Q965" s="130">
        <f t="shared" si="271"/>
        <v>1.5</v>
      </c>
      <c r="R965" s="125"/>
      <c r="S965" s="125">
        <f t="shared" si="272"/>
        <v>0</v>
      </c>
      <c r="T965" s="125">
        <f t="shared" si="273"/>
        <v>0</v>
      </c>
      <c r="U965" s="125">
        <f t="shared" si="274"/>
        <v>1</v>
      </c>
      <c r="V965" s="126">
        <f t="shared" si="275"/>
        <v>0</v>
      </c>
      <c r="W965" s="126">
        <f t="shared" si="276"/>
        <v>0</v>
      </c>
      <c r="X965" s="126">
        <f t="shared" si="277"/>
        <v>0</v>
      </c>
      <c r="Y965" s="126">
        <f t="shared" si="278"/>
        <v>0</v>
      </c>
      <c r="Z965" s="126">
        <f t="shared" si="279"/>
        <v>0</v>
      </c>
      <c r="AA965" s="126">
        <f t="shared" si="280"/>
        <v>1</v>
      </c>
      <c r="AB965" s="126">
        <f t="shared" si="281"/>
        <v>0</v>
      </c>
      <c r="AC965" s="126">
        <f t="shared" si="282"/>
        <v>0</v>
      </c>
      <c r="AD965" s="126">
        <f t="shared" si="283"/>
        <v>0</v>
      </c>
      <c r="AE965" s="126">
        <f t="shared" si="284"/>
        <v>0</v>
      </c>
      <c r="AF965" s="125"/>
      <c r="AG965" s="125"/>
      <c r="AH965" s="125">
        <f t="shared" si="285"/>
        <v>2</v>
      </c>
      <c r="AI965" s="125">
        <f t="shared" si="286"/>
        <v>2</v>
      </c>
      <c r="AJ965" s="125" t="str">
        <f t="shared" si="287"/>
        <v>Correct</v>
      </c>
      <c r="AK965" s="125"/>
      <c r="AL965" s="115" t="s">
        <v>83</v>
      </c>
      <c r="AM965" s="115">
        <v>73</v>
      </c>
      <c r="AN965" s="115" t="s">
        <v>181</v>
      </c>
      <c r="AO965" s="115" t="s">
        <v>186</v>
      </c>
      <c r="AP965" s="115" t="s">
        <v>97</v>
      </c>
      <c r="AQ965" s="115" t="s">
        <v>86</v>
      </c>
      <c r="AR965" s="115" t="s">
        <v>87</v>
      </c>
      <c r="AS965" s="115" t="s">
        <v>100</v>
      </c>
      <c r="AT965" s="115" t="s">
        <v>94</v>
      </c>
      <c r="AU965" s="115" t="s">
        <v>106</v>
      </c>
      <c r="AV965" s="115" t="s">
        <v>91</v>
      </c>
      <c r="AW965" s="115" t="s">
        <v>91</v>
      </c>
    </row>
    <row r="966" spans="1:49">
      <c r="A966" s="115">
        <v>7045781500</v>
      </c>
      <c r="D966" s="115" t="s">
        <v>20</v>
      </c>
      <c r="J966" s="115" t="s">
        <v>26</v>
      </c>
      <c r="O966" s="125"/>
      <c r="P966" s="125">
        <f t="shared" si="270"/>
        <v>2</v>
      </c>
      <c r="Q966" s="130">
        <f t="shared" si="271"/>
        <v>1.5</v>
      </c>
      <c r="R966" s="125"/>
      <c r="S966" s="125">
        <f t="shared" si="272"/>
        <v>0</v>
      </c>
      <c r="T966" s="125">
        <f t="shared" si="273"/>
        <v>0</v>
      </c>
      <c r="U966" s="125">
        <f t="shared" si="274"/>
        <v>1</v>
      </c>
      <c r="V966" s="126">
        <f t="shared" si="275"/>
        <v>0</v>
      </c>
      <c r="W966" s="126">
        <f t="shared" si="276"/>
        <v>0</v>
      </c>
      <c r="X966" s="126">
        <f t="shared" si="277"/>
        <v>0</v>
      </c>
      <c r="Y966" s="126">
        <f t="shared" si="278"/>
        <v>0</v>
      </c>
      <c r="Z966" s="126">
        <f t="shared" si="279"/>
        <v>0</v>
      </c>
      <c r="AA966" s="126">
        <f t="shared" si="280"/>
        <v>1</v>
      </c>
      <c r="AB966" s="126">
        <f t="shared" si="281"/>
        <v>0</v>
      </c>
      <c r="AC966" s="126">
        <f t="shared" si="282"/>
        <v>0</v>
      </c>
      <c r="AD966" s="126">
        <f t="shared" si="283"/>
        <v>0</v>
      </c>
      <c r="AE966" s="126">
        <f t="shared" si="284"/>
        <v>0</v>
      </c>
      <c r="AF966" s="125"/>
      <c r="AG966" s="125"/>
      <c r="AH966" s="125">
        <f t="shared" si="285"/>
        <v>2</v>
      </c>
      <c r="AI966" s="125">
        <f t="shared" si="286"/>
        <v>2</v>
      </c>
      <c r="AJ966" s="125" t="str">
        <f t="shared" si="287"/>
        <v>Correct</v>
      </c>
      <c r="AK966" s="125"/>
      <c r="AL966" s="115" t="s">
        <v>99</v>
      </c>
      <c r="AM966" s="115">
        <v>67</v>
      </c>
      <c r="AN966" s="115" t="s">
        <v>181</v>
      </c>
      <c r="AO966" s="115" t="s">
        <v>186</v>
      </c>
      <c r="AP966" s="115" t="s">
        <v>85</v>
      </c>
      <c r="AQ966" s="115" t="s">
        <v>86</v>
      </c>
      <c r="AR966" s="115" t="s">
        <v>87</v>
      </c>
      <c r="AT966" s="115" t="s">
        <v>111</v>
      </c>
      <c r="AU966" s="115" t="s">
        <v>106</v>
      </c>
      <c r="AV966" s="115" t="s">
        <v>91</v>
      </c>
      <c r="AW966" s="115" t="s">
        <v>91</v>
      </c>
    </row>
    <row r="967" spans="1:49">
      <c r="A967" s="115">
        <v>6988278938</v>
      </c>
      <c r="D967" s="115" t="s">
        <v>20</v>
      </c>
      <c r="J967" s="115" t="s">
        <v>26</v>
      </c>
      <c r="O967" s="125"/>
      <c r="P967" s="125">
        <f t="shared" si="270"/>
        <v>2</v>
      </c>
      <c r="Q967" s="130">
        <f t="shared" si="271"/>
        <v>1.5</v>
      </c>
      <c r="R967" s="125"/>
      <c r="S967" s="125">
        <f t="shared" si="272"/>
        <v>0</v>
      </c>
      <c r="T967" s="125">
        <f t="shared" si="273"/>
        <v>0</v>
      </c>
      <c r="U967" s="125">
        <f t="shared" si="274"/>
        <v>1</v>
      </c>
      <c r="V967" s="126">
        <f t="shared" si="275"/>
        <v>0</v>
      </c>
      <c r="W967" s="126">
        <f t="shared" si="276"/>
        <v>0</v>
      </c>
      <c r="X967" s="126">
        <f t="shared" si="277"/>
        <v>0</v>
      </c>
      <c r="Y967" s="126">
        <f t="shared" si="278"/>
        <v>0</v>
      </c>
      <c r="Z967" s="126">
        <f t="shared" si="279"/>
        <v>0</v>
      </c>
      <c r="AA967" s="126">
        <f t="shared" si="280"/>
        <v>1</v>
      </c>
      <c r="AB967" s="126">
        <f t="shared" si="281"/>
        <v>0</v>
      </c>
      <c r="AC967" s="126">
        <f t="shared" si="282"/>
        <v>0</v>
      </c>
      <c r="AD967" s="126">
        <f t="shared" si="283"/>
        <v>0</v>
      </c>
      <c r="AE967" s="126">
        <f t="shared" si="284"/>
        <v>0</v>
      </c>
      <c r="AF967" s="125"/>
      <c r="AG967" s="125"/>
      <c r="AH967" s="125">
        <f t="shared" si="285"/>
        <v>2</v>
      </c>
      <c r="AI967" s="125">
        <f t="shared" si="286"/>
        <v>2</v>
      </c>
      <c r="AJ967" s="125" t="str">
        <f t="shared" si="287"/>
        <v>Correct</v>
      </c>
      <c r="AK967" s="125"/>
      <c r="AL967" s="115" t="s">
        <v>83</v>
      </c>
      <c r="AM967" s="115">
        <v>73</v>
      </c>
      <c r="AN967" s="115" t="s">
        <v>84</v>
      </c>
      <c r="AO967" s="115" t="s">
        <v>121</v>
      </c>
      <c r="AP967" s="115" t="s">
        <v>85</v>
      </c>
      <c r="AQ967" s="115" t="s">
        <v>86</v>
      </c>
      <c r="AR967" s="115" t="s">
        <v>87</v>
      </c>
      <c r="AT967" s="115" t="s">
        <v>89</v>
      </c>
      <c r="AU967" s="115" t="s">
        <v>106</v>
      </c>
      <c r="AV967" s="115" t="s">
        <v>91</v>
      </c>
      <c r="AW967" s="115" t="s">
        <v>86</v>
      </c>
    </row>
    <row r="968" spans="1:49">
      <c r="A968" s="115">
        <v>6985439584</v>
      </c>
      <c r="D968" s="115" t="s">
        <v>20</v>
      </c>
      <c r="J968" s="115" t="s">
        <v>26</v>
      </c>
      <c r="O968" s="125"/>
      <c r="P968" s="125">
        <f t="shared" si="270"/>
        <v>2</v>
      </c>
      <c r="Q968" s="130">
        <f t="shared" si="271"/>
        <v>1.5</v>
      </c>
      <c r="R968" s="125"/>
      <c r="S968" s="125">
        <f t="shared" si="272"/>
        <v>0</v>
      </c>
      <c r="T968" s="125">
        <f t="shared" si="273"/>
        <v>0</v>
      </c>
      <c r="U968" s="125">
        <f t="shared" si="274"/>
        <v>1</v>
      </c>
      <c r="V968" s="126">
        <f t="shared" si="275"/>
        <v>0</v>
      </c>
      <c r="W968" s="126">
        <f t="shared" si="276"/>
        <v>0</v>
      </c>
      <c r="X968" s="126">
        <f t="shared" si="277"/>
        <v>0</v>
      </c>
      <c r="Y968" s="126">
        <f t="shared" si="278"/>
        <v>0</v>
      </c>
      <c r="Z968" s="126">
        <f t="shared" si="279"/>
        <v>0</v>
      </c>
      <c r="AA968" s="126">
        <f t="shared" si="280"/>
        <v>1</v>
      </c>
      <c r="AB968" s="126">
        <f t="shared" si="281"/>
        <v>0</v>
      </c>
      <c r="AC968" s="126">
        <f t="shared" si="282"/>
        <v>0</v>
      </c>
      <c r="AD968" s="126">
        <f t="shared" si="283"/>
        <v>0</v>
      </c>
      <c r="AE968" s="126">
        <f t="shared" si="284"/>
        <v>0</v>
      </c>
      <c r="AF968" s="125"/>
      <c r="AG968" s="125"/>
      <c r="AH968" s="125">
        <f t="shared" si="285"/>
        <v>2</v>
      </c>
      <c r="AI968" s="125">
        <f t="shared" si="286"/>
        <v>2</v>
      </c>
      <c r="AJ968" s="125" t="str">
        <f t="shared" si="287"/>
        <v>Correct</v>
      </c>
      <c r="AK968" s="125"/>
      <c r="AL968" s="115" t="s">
        <v>99</v>
      </c>
      <c r="AM968" s="115">
        <v>68</v>
      </c>
      <c r="AN968" s="115" t="s">
        <v>84</v>
      </c>
      <c r="AO968" s="115" t="s">
        <v>176</v>
      </c>
      <c r="AP968" s="115" t="s">
        <v>85</v>
      </c>
      <c r="AQ968" s="115" t="s">
        <v>86</v>
      </c>
      <c r="AR968" s="115" t="s">
        <v>87</v>
      </c>
      <c r="AT968" s="115" t="s">
        <v>89</v>
      </c>
      <c r="AU968" s="115" t="s">
        <v>106</v>
      </c>
      <c r="AV968" s="115" t="s">
        <v>91</v>
      </c>
      <c r="AW968" s="115" t="s">
        <v>91</v>
      </c>
    </row>
    <row r="969" spans="1:49">
      <c r="A969" s="115">
        <v>7011082616</v>
      </c>
      <c r="C969" s="115" t="s">
        <v>19</v>
      </c>
      <c r="J969" s="115" t="s">
        <v>26</v>
      </c>
      <c r="O969" s="125"/>
      <c r="P969" s="125">
        <f t="shared" si="270"/>
        <v>2</v>
      </c>
      <c r="Q969" s="130">
        <f t="shared" si="271"/>
        <v>1.5</v>
      </c>
      <c r="R969" s="125"/>
      <c r="S969" s="125">
        <f t="shared" si="272"/>
        <v>0</v>
      </c>
      <c r="T969" s="125">
        <f t="shared" si="273"/>
        <v>1</v>
      </c>
      <c r="U969" s="125">
        <f t="shared" si="274"/>
        <v>0</v>
      </c>
      <c r="V969" s="126">
        <f t="shared" si="275"/>
        <v>0</v>
      </c>
      <c r="W969" s="126">
        <f t="shared" si="276"/>
        <v>0</v>
      </c>
      <c r="X969" s="126">
        <f t="shared" si="277"/>
        <v>0</v>
      </c>
      <c r="Y969" s="126">
        <f t="shared" si="278"/>
        <v>0</v>
      </c>
      <c r="Z969" s="126">
        <f t="shared" si="279"/>
        <v>0</v>
      </c>
      <c r="AA969" s="126">
        <f t="shared" si="280"/>
        <v>1</v>
      </c>
      <c r="AB969" s="126">
        <f t="shared" si="281"/>
        <v>0</v>
      </c>
      <c r="AC969" s="126">
        <f t="shared" si="282"/>
        <v>0</v>
      </c>
      <c r="AD969" s="126">
        <f t="shared" si="283"/>
        <v>0</v>
      </c>
      <c r="AE969" s="126">
        <f t="shared" si="284"/>
        <v>0</v>
      </c>
      <c r="AF969" s="125"/>
      <c r="AG969" s="125"/>
      <c r="AH969" s="125">
        <f t="shared" si="285"/>
        <v>2</v>
      </c>
      <c r="AI969" s="125">
        <f t="shared" si="286"/>
        <v>2</v>
      </c>
      <c r="AJ969" s="125" t="str">
        <f t="shared" si="287"/>
        <v>Correct</v>
      </c>
      <c r="AK969" s="125"/>
      <c r="AL969" s="115" t="s">
        <v>83</v>
      </c>
      <c r="AM969" s="115">
        <v>60</v>
      </c>
      <c r="AN969" s="115" t="s">
        <v>181</v>
      </c>
      <c r="AO969" s="115" t="s">
        <v>208</v>
      </c>
      <c r="AP969" s="115" t="s">
        <v>85</v>
      </c>
      <c r="AQ969" s="115" t="s">
        <v>86</v>
      </c>
      <c r="AR969" s="115" t="s">
        <v>87</v>
      </c>
      <c r="AS969" s="115" t="s">
        <v>101</v>
      </c>
      <c r="AT969" s="115" t="s">
        <v>102</v>
      </c>
      <c r="AU969" s="115" t="s">
        <v>90</v>
      </c>
      <c r="AV969" s="115" t="s">
        <v>91</v>
      </c>
      <c r="AW969" s="115" t="s">
        <v>91</v>
      </c>
    </row>
    <row r="970" spans="1:49">
      <c r="A970" s="115">
        <v>6988282578</v>
      </c>
      <c r="C970" s="115" t="s">
        <v>19</v>
      </c>
      <c r="J970" s="115" t="s">
        <v>26</v>
      </c>
      <c r="O970" s="125"/>
      <c r="P970" s="125">
        <f t="shared" si="270"/>
        <v>2</v>
      </c>
      <c r="Q970" s="130">
        <f t="shared" si="271"/>
        <v>1.5</v>
      </c>
      <c r="R970" s="125"/>
      <c r="S970" s="125">
        <f t="shared" si="272"/>
        <v>0</v>
      </c>
      <c r="T970" s="125">
        <f t="shared" si="273"/>
        <v>1</v>
      </c>
      <c r="U970" s="125">
        <f t="shared" si="274"/>
        <v>0</v>
      </c>
      <c r="V970" s="126">
        <f t="shared" si="275"/>
        <v>0</v>
      </c>
      <c r="W970" s="126">
        <f t="shared" si="276"/>
        <v>0</v>
      </c>
      <c r="X970" s="126">
        <f t="shared" si="277"/>
        <v>0</v>
      </c>
      <c r="Y970" s="126">
        <f t="shared" si="278"/>
        <v>0</v>
      </c>
      <c r="Z970" s="126">
        <f t="shared" si="279"/>
        <v>0</v>
      </c>
      <c r="AA970" s="126">
        <f t="shared" si="280"/>
        <v>1</v>
      </c>
      <c r="AB970" s="126">
        <f t="shared" si="281"/>
        <v>0</v>
      </c>
      <c r="AC970" s="126">
        <f t="shared" si="282"/>
        <v>0</v>
      </c>
      <c r="AD970" s="126">
        <f t="shared" si="283"/>
        <v>0</v>
      </c>
      <c r="AE970" s="126">
        <f t="shared" si="284"/>
        <v>0</v>
      </c>
      <c r="AF970" s="125"/>
      <c r="AG970" s="125"/>
      <c r="AH970" s="125">
        <f t="shared" si="285"/>
        <v>2</v>
      </c>
      <c r="AI970" s="125">
        <f t="shared" si="286"/>
        <v>2</v>
      </c>
      <c r="AJ970" s="125" t="str">
        <f t="shared" si="287"/>
        <v>Correct</v>
      </c>
      <c r="AK970" s="125"/>
      <c r="AL970" s="115" t="s">
        <v>83</v>
      </c>
      <c r="AM970" s="115">
        <v>60</v>
      </c>
      <c r="AN970" s="115" t="s">
        <v>84</v>
      </c>
      <c r="AP970" s="115" t="s">
        <v>85</v>
      </c>
      <c r="AQ970" s="115" t="s">
        <v>86</v>
      </c>
      <c r="AV970" s="115" t="s">
        <v>117</v>
      </c>
      <c r="AW970" s="115" t="s">
        <v>91</v>
      </c>
    </row>
    <row r="971" spans="1:49">
      <c r="A971" s="115">
        <v>6985440772</v>
      </c>
      <c r="C971" s="115" t="s">
        <v>19</v>
      </c>
      <c r="J971" s="115" t="s">
        <v>26</v>
      </c>
      <c r="O971" s="125"/>
      <c r="P971" s="125">
        <f t="shared" si="270"/>
        <v>2</v>
      </c>
      <c r="Q971" s="130">
        <f t="shared" si="271"/>
        <v>1.5</v>
      </c>
      <c r="R971" s="125"/>
      <c r="S971" s="125">
        <f t="shared" si="272"/>
        <v>0</v>
      </c>
      <c r="T971" s="125">
        <f t="shared" si="273"/>
        <v>1</v>
      </c>
      <c r="U971" s="125">
        <f t="shared" si="274"/>
        <v>0</v>
      </c>
      <c r="V971" s="126">
        <f t="shared" si="275"/>
        <v>0</v>
      </c>
      <c r="W971" s="126">
        <f t="shared" si="276"/>
        <v>0</v>
      </c>
      <c r="X971" s="126">
        <f t="shared" si="277"/>
        <v>0</v>
      </c>
      <c r="Y971" s="126">
        <f t="shared" si="278"/>
        <v>0</v>
      </c>
      <c r="Z971" s="126">
        <f t="shared" si="279"/>
        <v>0</v>
      </c>
      <c r="AA971" s="126">
        <f t="shared" si="280"/>
        <v>1</v>
      </c>
      <c r="AB971" s="126">
        <f t="shared" si="281"/>
        <v>0</v>
      </c>
      <c r="AC971" s="126">
        <f t="shared" si="282"/>
        <v>0</v>
      </c>
      <c r="AD971" s="126">
        <f t="shared" si="283"/>
        <v>0</v>
      </c>
      <c r="AE971" s="126">
        <f t="shared" si="284"/>
        <v>0</v>
      </c>
      <c r="AF971" s="125"/>
      <c r="AG971" s="125"/>
      <c r="AH971" s="125">
        <f t="shared" si="285"/>
        <v>2</v>
      </c>
      <c r="AI971" s="125">
        <f t="shared" si="286"/>
        <v>2</v>
      </c>
      <c r="AJ971" s="125" t="str">
        <f t="shared" si="287"/>
        <v>Correct</v>
      </c>
      <c r="AK971" s="125"/>
      <c r="AL971" s="115" t="s">
        <v>99</v>
      </c>
      <c r="AM971" s="115">
        <v>79</v>
      </c>
      <c r="AN971" s="115" t="s">
        <v>84</v>
      </c>
      <c r="AO971" s="115" t="s">
        <v>164</v>
      </c>
      <c r="AP971" s="115" t="s">
        <v>85</v>
      </c>
      <c r="AQ971" s="115" t="s">
        <v>86</v>
      </c>
      <c r="AR971" s="115" t="s">
        <v>87</v>
      </c>
      <c r="AS971" s="115" t="s">
        <v>101</v>
      </c>
      <c r="AT971" s="115" t="s">
        <v>89</v>
      </c>
      <c r="AU971" s="115" t="s">
        <v>106</v>
      </c>
      <c r="AV971" s="115" t="s">
        <v>91</v>
      </c>
      <c r="AW971" s="115" t="s">
        <v>91</v>
      </c>
    </row>
    <row r="972" spans="1:49">
      <c r="A972" s="115">
        <v>7044863617</v>
      </c>
      <c r="C972" s="115" t="s">
        <v>19</v>
      </c>
      <c r="J972" s="115" t="s">
        <v>26</v>
      </c>
      <c r="N972" s="115" t="s">
        <v>30</v>
      </c>
      <c r="O972" s="125"/>
      <c r="P972" s="125">
        <f t="shared" si="270"/>
        <v>3</v>
      </c>
      <c r="Q972" s="130">
        <f t="shared" si="271"/>
        <v>1</v>
      </c>
      <c r="R972" s="125"/>
      <c r="S972" s="125">
        <f t="shared" si="272"/>
        <v>0</v>
      </c>
      <c r="T972" s="125">
        <f t="shared" si="273"/>
        <v>1</v>
      </c>
      <c r="U972" s="125">
        <f t="shared" si="274"/>
        <v>0</v>
      </c>
      <c r="V972" s="126">
        <f t="shared" si="275"/>
        <v>0</v>
      </c>
      <c r="W972" s="126">
        <f t="shared" si="276"/>
        <v>0</v>
      </c>
      <c r="X972" s="126">
        <f t="shared" si="277"/>
        <v>0</v>
      </c>
      <c r="Y972" s="126">
        <f t="shared" si="278"/>
        <v>0</v>
      </c>
      <c r="Z972" s="126">
        <f t="shared" si="279"/>
        <v>0</v>
      </c>
      <c r="AA972" s="126">
        <f t="shared" si="280"/>
        <v>1</v>
      </c>
      <c r="AB972" s="126">
        <f t="shared" si="281"/>
        <v>0</v>
      </c>
      <c r="AC972" s="126">
        <f t="shared" si="282"/>
        <v>0</v>
      </c>
      <c r="AD972" s="126">
        <f t="shared" si="283"/>
        <v>0</v>
      </c>
      <c r="AE972" s="126">
        <f t="shared" si="284"/>
        <v>1</v>
      </c>
      <c r="AF972" s="125"/>
      <c r="AG972" s="125"/>
      <c r="AH972" s="125">
        <f t="shared" si="285"/>
        <v>3</v>
      </c>
      <c r="AI972" s="125">
        <f t="shared" si="286"/>
        <v>3</v>
      </c>
      <c r="AJ972" s="125" t="str">
        <f t="shared" si="287"/>
        <v>Correct</v>
      </c>
      <c r="AK972" s="125"/>
      <c r="AL972" s="115" t="s">
        <v>99</v>
      </c>
      <c r="AM972" s="115">
        <v>56</v>
      </c>
      <c r="AN972" s="115" t="s">
        <v>181</v>
      </c>
      <c r="AO972" s="115" t="s">
        <v>195</v>
      </c>
      <c r="AP972" s="115" t="s">
        <v>85</v>
      </c>
      <c r="AQ972" s="115" t="s">
        <v>86</v>
      </c>
      <c r="AR972" s="115" t="s">
        <v>87</v>
      </c>
      <c r="AS972" s="115" t="s">
        <v>88</v>
      </c>
      <c r="AT972" s="115" t="s">
        <v>102</v>
      </c>
      <c r="AU972" s="115" t="s">
        <v>90</v>
      </c>
      <c r="AV972" s="115" t="s">
        <v>91</v>
      </c>
      <c r="AW972" s="115" t="s">
        <v>91</v>
      </c>
    </row>
    <row r="973" spans="1:49">
      <c r="A973" s="115">
        <v>6985457135</v>
      </c>
      <c r="C973" s="115" t="s">
        <v>19</v>
      </c>
      <c r="J973" s="115" t="s">
        <v>26</v>
      </c>
      <c r="O973" s="125"/>
      <c r="P973" s="125">
        <f t="shared" si="270"/>
        <v>2</v>
      </c>
      <c r="Q973" s="130">
        <f t="shared" si="271"/>
        <v>1.5</v>
      </c>
      <c r="R973" s="125"/>
      <c r="S973" s="125">
        <f t="shared" si="272"/>
        <v>0</v>
      </c>
      <c r="T973" s="125">
        <f t="shared" si="273"/>
        <v>1</v>
      </c>
      <c r="U973" s="125">
        <f t="shared" si="274"/>
        <v>0</v>
      </c>
      <c r="V973" s="126">
        <f t="shared" si="275"/>
        <v>0</v>
      </c>
      <c r="W973" s="126">
        <f t="shared" si="276"/>
        <v>0</v>
      </c>
      <c r="X973" s="126">
        <f t="shared" si="277"/>
        <v>0</v>
      </c>
      <c r="Y973" s="126">
        <f t="shared" si="278"/>
        <v>0</v>
      </c>
      <c r="Z973" s="126">
        <f t="shared" si="279"/>
        <v>0</v>
      </c>
      <c r="AA973" s="126">
        <f t="shared" si="280"/>
        <v>1</v>
      </c>
      <c r="AB973" s="126">
        <f t="shared" si="281"/>
        <v>0</v>
      </c>
      <c r="AC973" s="126">
        <f t="shared" si="282"/>
        <v>0</v>
      </c>
      <c r="AD973" s="126">
        <f t="shared" si="283"/>
        <v>0</v>
      </c>
      <c r="AE973" s="126">
        <f t="shared" si="284"/>
        <v>0</v>
      </c>
      <c r="AF973" s="125"/>
      <c r="AG973" s="125"/>
      <c r="AH973" s="125">
        <f t="shared" si="285"/>
        <v>2</v>
      </c>
      <c r="AI973" s="125">
        <f t="shared" si="286"/>
        <v>2</v>
      </c>
      <c r="AJ973" s="125" t="str">
        <f t="shared" si="287"/>
        <v>Correct</v>
      </c>
      <c r="AK973" s="125"/>
      <c r="AL973" s="115" t="s">
        <v>99</v>
      </c>
      <c r="AM973" s="115">
        <v>44</v>
      </c>
      <c r="AN973" s="115" t="s">
        <v>181</v>
      </c>
      <c r="AO973" s="115" t="s">
        <v>239</v>
      </c>
      <c r="AP973" s="115" t="s">
        <v>85</v>
      </c>
      <c r="AS973" s="115" t="s">
        <v>100</v>
      </c>
      <c r="AT973" s="115" t="s">
        <v>102</v>
      </c>
      <c r="AU973" s="115" t="s">
        <v>90</v>
      </c>
      <c r="AV973" s="115" t="s">
        <v>91</v>
      </c>
      <c r="AW973" s="115" t="s">
        <v>91</v>
      </c>
    </row>
    <row r="974" spans="1:49">
      <c r="A974" s="115">
        <v>6984059979</v>
      </c>
      <c r="J974" s="115" t="s">
        <v>26</v>
      </c>
      <c r="O974" s="125"/>
      <c r="P974" s="125">
        <f t="shared" si="270"/>
        <v>1</v>
      </c>
      <c r="Q974" s="130">
        <f t="shared" si="271"/>
        <v>3</v>
      </c>
      <c r="R974" s="125"/>
      <c r="S974" s="125">
        <f t="shared" si="272"/>
        <v>0</v>
      </c>
      <c r="T974" s="125">
        <f t="shared" si="273"/>
        <v>0</v>
      </c>
      <c r="U974" s="125">
        <f t="shared" si="274"/>
        <v>0</v>
      </c>
      <c r="V974" s="126">
        <f t="shared" si="275"/>
        <v>0</v>
      </c>
      <c r="W974" s="126">
        <f t="shared" si="276"/>
        <v>0</v>
      </c>
      <c r="X974" s="126">
        <f t="shared" si="277"/>
        <v>0</v>
      </c>
      <c r="Y974" s="126">
        <f t="shared" si="278"/>
        <v>0</v>
      </c>
      <c r="Z974" s="126">
        <f t="shared" si="279"/>
        <v>0</v>
      </c>
      <c r="AA974" s="126">
        <f t="shared" si="280"/>
        <v>1</v>
      </c>
      <c r="AB974" s="126">
        <f t="shared" si="281"/>
        <v>0</v>
      </c>
      <c r="AC974" s="126">
        <f t="shared" si="282"/>
        <v>0</v>
      </c>
      <c r="AD974" s="126">
        <f t="shared" si="283"/>
        <v>0</v>
      </c>
      <c r="AE974" s="126">
        <f t="shared" si="284"/>
        <v>0</v>
      </c>
      <c r="AF974" s="125"/>
      <c r="AG974" s="125"/>
      <c r="AH974" s="125">
        <f t="shared" si="285"/>
        <v>1</v>
      </c>
      <c r="AI974" s="125">
        <f t="shared" si="286"/>
        <v>1</v>
      </c>
      <c r="AJ974" s="125" t="str">
        <f t="shared" si="287"/>
        <v>Correct</v>
      </c>
      <c r="AK974" s="125"/>
      <c r="AL974" s="115" t="s">
        <v>83</v>
      </c>
      <c r="AM974" s="115">
        <v>22</v>
      </c>
      <c r="AN974" s="115" t="s">
        <v>181</v>
      </c>
      <c r="AO974" s="115" t="s">
        <v>230</v>
      </c>
      <c r="AP974" s="115" t="s">
        <v>85</v>
      </c>
      <c r="AQ974" s="115" t="s">
        <v>91</v>
      </c>
      <c r="AR974" s="115" t="s">
        <v>87</v>
      </c>
      <c r="AS974" s="115" t="s">
        <v>104</v>
      </c>
      <c r="AT974" s="115" t="s">
        <v>89</v>
      </c>
      <c r="AU974" s="115" t="s">
        <v>90</v>
      </c>
      <c r="AV974" s="115" t="s">
        <v>91</v>
      </c>
    </row>
    <row r="975" spans="1:49">
      <c r="A975" s="115">
        <v>5609514530</v>
      </c>
      <c r="J975" s="115" t="s">
        <v>26</v>
      </c>
      <c r="N975" s="115" t="s">
        <v>30</v>
      </c>
      <c r="O975" s="125"/>
      <c r="P975" s="125">
        <f t="shared" si="270"/>
        <v>2</v>
      </c>
      <c r="Q975" s="130">
        <f t="shared" si="271"/>
        <v>1.5</v>
      </c>
      <c r="R975" s="125"/>
      <c r="S975" s="125">
        <f t="shared" si="272"/>
        <v>0</v>
      </c>
      <c r="T975" s="125">
        <f t="shared" si="273"/>
        <v>0</v>
      </c>
      <c r="U975" s="125">
        <f t="shared" si="274"/>
        <v>0</v>
      </c>
      <c r="V975" s="126">
        <f t="shared" si="275"/>
        <v>0</v>
      </c>
      <c r="W975" s="126">
        <f t="shared" si="276"/>
        <v>0</v>
      </c>
      <c r="X975" s="126">
        <f t="shared" si="277"/>
        <v>0</v>
      </c>
      <c r="Y975" s="126">
        <f t="shared" si="278"/>
        <v>0</v>
      </c>
      <c r="Z975" s="126">
        <f t="shared" si="279"/>
        <v>0</v>
      </c>
      <c r="AA975" s="126">
        <f t="shared" si="280"/>
        <v>1</v>
      </c>
      <c r="AB975" s="126">
        <f t="shared" si="281"/>
        <v>0</v>
      </c>
      <c r="AC975" s="126">
        <f t="shared" si="282"/>
        <v>0</v>
      </c>
      <c r="AD975" s="126">
        <f t="shared" si="283"/>
        <v>0</v>
      </c>
      <c r="AE975" s="126">
        <f t="shared" si="284"/>
        <v>1</v>
      </c>
      <c r="AF975" s="125"/>
      <c r="AG975" s="125"/>
      <c r="AH975" s="125">
        <f t="shared" si="285"/>
        <v>2</v>
      </c>
      <c r="AI975" s="125">
        <f t="shared" si="286"/>
        <v>2</v>
      </c>
      <c r="AJ975" s="125" t="str">
        <f t="shared" si="287"/>
        <v>Correct</v>
      </c>
      <c r="AK975" s="125"/>
      <c r="AL975" s="115" t="s">
        <v>99</v>
      </c>
      <c r="AM975" s="115">
        <v>43</v>
      </c>
      <c r="AN975" s="115" t="s">
        <v>181</v>
      </c>
      <c r="AO975" s="115" t="s">
        <v>185</v>
      </c>
      <c r="AP975" s="115" t="s">
        <v>97</v>
      </c>
      <c r="AQ975" s="115" t="s">
        <v>86</v>
      </c>
      <c r="AR975" s="115" t="s">
        <v>87</v>
      </c>
      <c r="AS975" s="115" t="s">
        <v>96</v>
      </c>
      <c r="AT975" s="115" t="s">
        <v>94</v>
      </c>
      <c r="AU975" s="115" t="s">
        <v>90</v>
      </c>
      <c r="AV975" s="115" t="s">
        <v>91</v>
      </c>
      <c r="AW975" s="115" t="s">
        <v>91</v>
      </c>
    </row>
    <row r="976" spans="1:49">
      <c r="A976" s="115">
        <v>6985128968</v>
      </c>
      <c r="J976" s="115" t="s">
        <v>26</v>
      </c>
      <c r="O976" s="125"/>
      <c r="P976" s="125">
        <f t="shared" si="270"/>
        <v>1</v>
      </c>
      <c r="Q976" s="130">
        <f t="shared" si="271"/>
        <v>3</v>
      </c>
      <c r="R976" s="125"/>
      <c r="S976" s="125">
        <f t="shared" si="272"/>
        <v>0</v>
      </c>
      <c r="T976" s="125">
        <f t="shared" si="273"/>
        <v>0</v>
      </c>
      <c r="U976" s="125">
        <f t="shared" si="274"/>
        <v>0</v>
      </c>
      <c r="V976" s="126">
        <f t="shared" si="275"/>
        <v>0</v>
      </c>
      <c r="W976" s="126">
        <f t="shared" si="276"/>
        <v>0</v>
      </c>
      <c r="X976" s="126">
        <f t="shared" si="277"/>
        <v>0</v>
      </c>
      <c r="Y976" s="126">
        <f t="shared" si="278"/>
        <v>0</v>
      </c>
      <c r="Z976" s="126">
        <f t="shared" si="279"/>
        <v>0</v>
      </c>
      <c r="AA976" s="126">
        <f t="shared" si="280"/>
        <v>1</v>
      </c>
      <c r="AB976" s="126">
        <f t="shared" si="281"/>
        <v>0</v>
      </c>
      <c r="AC976" s="126">
        <f t="shared" si="282"/>
        <v>0</v>
      </c>
      <c r="AD976" s="126">
        <f t="shared" si="283"/>
        <v>0</v>
      </c>
      <c r="AE976" s="126">
        <f t="shared" si="284"/>
        <v>0</v>
      </c>
      <c r="AF976" s="125"/>
      <c r="AG976" s="125"/>
      <c r="AH976" s="125">
        <f t="shared" si="285"/>
        <v>1</v>
      </c>
      <c r="AI976" s="125">
        <f t="shared" si="286"/>
        <v>1</v>
      </c>
      <c r="AJ976" s="125" t="str">
        <f t="shared" si="287"/>
        <v>Correct</v>
      </c>
      <c r="AK976" s="125"/>
      <c r="AL976" s="115" t="s">
        <v>83</v>
      </c>
      <c r="AM976" s="115">
        <v>44</v>
      </c>
      <c r="AN976" s="115" t="s">
        <v>181</v>
      </c>
      <c r="AP976" s="115" t="s">
        <v>85</v>
      </c>
      <c r="AQ976" s="115" t="s">
        <v>91</v>
      </c>
      <c r="AR976" s="115" t="s">
        <v>108</v>
      </c>
      <c r="AT976" s="115" t="s">
        <v>89</v>
      </c>
      <c r="AU976" s="115" t="s">
        <v>98</v>
      </c>
      <c r="AV976" s="115" t="s">
        <v>86</v>
      </c>
    </row>
    <row r="977" spans="1:49">
      <c r="A977" s="115">
        <v>7011535757</v>
      </c>
      <c r="B977" s="115" t="s">
        <v>18</v>
      </c>
      <c r="J977" s="115" t="s">
        <v>26</v>
      </c>
      <c r="O977" s="125"/>
      <c r="P977" s="125">
        <f t="shared" si="270"/>
        <v>2</v>
      </c>
      <c r="Q977" s="130">
        <f t="shared" si="271"/>
        <v>1.5</v>
      </c>
      <c r="R977" s="125"/>
      <c r="S977" s="125">
        <f t="shared" si="272"/>
        <v>1</v>
      </c>
      <c r="T977" s="125">
        <f t="shared" si="273"/>
        <v>0</v>
      </c>
      <c r="U977" s="125">
        <f t="shared" si="274"/>
        <v>0</v>
      </c>
      <c r="V977" s="126">
        <f t="shared" si="275"/>
        <v>0</v>
      </c>
      <c r="W977" s="126">
        <f t="shared" si="276"/>
        <v>0</v>
      </c>
      <c r="X977" s="126">
        <f t="shared" si="277"/>
        <v>0</v>
      </c>
      <c r="Y977" s="126">
        <f t="shared" si="278"/>
        <v>0</v>
      </c>
      <c r="Z977" s="126">
        <f t="shared" si="279"/>
        <v>0</v>
      </c>
      <c r="AA977" s="126">
        <f t="shared" si="280"/>
        <v>1</v>
      </c>
      <c r="AB977" s="126">
        <f t="shared" si="281"/>
        <v>0</v>
      </c>
      <c r="AC977" s="126">
        <f t="shared" si="282"/>
        <v>0</v>
      </c>
      <c r="AD977" s="126">
        <f t="shared" si="283"/>
        <v>0</v>
      </c>
      <c r="AE977" s="126">
        <f t="shared" si="284"/>
        <v>0</v>
      </c>
      <c r="AF977" s="125"/>
      <c r="AG977" s="125"/>
      <c r="AH977" s="125">
        <f t="shared" si="285"/>
        <v>2</v>
      </c>
      <c r="AI977" s="125">
        <f t="shared" si="286"/>
        <v>2</v>
      </c>
      <c r="AJ977" s="125" t="str">
        <f t="shared" si="287"/>
        <v>Correct</v>
      </c>
      <c r="AK977" s="125"/>
      <c r="AL977" s="115" t="s">
        <v>83</v>
      </c>
      <c r="AN977" s="115" t="s">
        <v>84</v>
      </c>
      <c r="AO977" s="115" t="s">
        <v>129</v>
      </c>
      <c r="AP977" s="115" t="s">
        <v>85</v>
      </c>
      <c r="AQ977" s="115" t="s">
        <v>86</v>
      </c>
      <c r="AR977" s="115" t="s">
        <v>87</v>
      </c>
      <c r="AS977" s="115" t="s">
        <v>93</v>
      </c>
      <c r="AU977" s="115" t="s">
        <v>90</v>
      </c>
      <c r="AV977" s="115" t="s">
        <v>91</v>
      </c>
    </row>
    <row r="978" spans="1:49">
      <c r="A978" s="115">
        <v>7011089094</v>
      </c>
      <c r="J978" s="115" t="s">
        <v>26</v>
      </c>
      <c r="N978" s="115" t="s">
        <v>30</v>
      </c>
      <c r="O978" s="125"/>
      <c r="P978" s="125">
        <f t="shared" si="270"/>
        <v>2</v>
      </c>
      <c r="Q978" s="130">
        <f t="shared" si="271"/>
        <v>1.5</v>
      </c>
      <c r="R978" s="125"/>
      <c r="S978" s="125">
        <f t="shared" si="272"/>
        <v>0</v>
      </c>
      <c r="T978" s="125">
        <f t="shared" si="273"/>
        <v>0</v>
      </c>
      <c r="U978" s="125">
        <f t="shared" si="274"/>
        <v>0</v>
      </c>
      <c r="V978" s="126">
        <f t="shared" si="275"/>
        <v>0</v>
      </c>
      <c r="W978" s="126">
        <f t="shared" si="276"/>
        <v>0</v>
      </c>
      <c r="X978" s="126">
        <f t="shared" si="277"/>
        <v>0</v>
      </c>
      <c r="Y978" s="126">
        <f t="shared" si="278"/>
        <v>0</v>
      </c>
      <c r="Z978" s="126">
        <f t="shared" si="279"/>
        <v>0</v>
      </c>
      <c r="AA978" s="126">
        <f t="shared" si="280"/>
        <v>1</v>
      </c>
      <c r="AB978" s="126">
        <f t="shared" si="281"/>
        <v>0</v>
      </c>
      <c r="AC978" s="126">
        <f t="shared" si="282"/>
        <v>0</v>
      </c>
      <c r="AD978" s="126">
        <f t="shared" si="283"/>
        <v>0</v>
      </c>
      <c r="AE978" s="126">
        <f t="shared" si="284"/>
        <v>1</v>
      </c>
      <c r="AF978" s="125"/>
      <c r="AG978" s="125"/>
      <c r="AH978" s="125">
        <f t="shared" si="285"/>
        <v>2</v>
      </c>
      <c r="AI978" s="125">
        <f t="shared" si="286"/>
        <v>2</v>
      </c>
      <c r="AJ978" s="125" t="str">
        <f t="shared" si="287"/>
        <v>Correct</v>
      </c>
      <c r="AK978" s="125"/>
      <c r="AL978" s="115" t="s">
        <v>83</v>
      </c>
      <c r="AM978" s="115">
        <v>65</v>
      </c>
      <c r="AN978" s="115" t="s">
        <v>84</v>
      </c>
      <c r="AO978" s="115" t="s">
        <v>145</v>
      </c>
      <c r="AP978" s="115" t="s">
        <v>85</v>
      </c>
      <c r="AQ978" s="115" t="s">
        <v>86</v>
      </c>
      <c r="AR978" s="115" t="s">
        <v>87</v>
      </c>
      <c r="AS978" s="115" t="s">
        <v>101</v>
      </c>
      <c r="AT978" s="115" t="s">
        <v>94</v>
      </c>
      <c r="AU978" s="115" t="s">
        <v>90</v>
      </c>
      <c r="AV978" s="115" t="s">
        <v>91</v>
      </c>
      <c r="AW978" s="115" t="s">
        <v>91</v>
      </c>
    </row>
    <row r="979" spans="1:49">
      <c r="A979" s="115">
        <v>6984052565</v>
      </c>
      <c r="J979" s="115" t="s">
        <v>26</v>
      </c>
      <c r="O979" s="125"/>
      <c r="P979" s="125">
        <f t="shared" si="270"/>
        <v>1</v>
      </c>
      <c r="Q979" s="130">
        <f t="shared" si="271"/>
        <v>3</v>
      </c>
      <c r="R979" s="125"/>
      <c r="S979" s="125">
        <f t="shared" si="272"/>
        <v>0</v>
      </c>
      <c r="T979" s="125">
        <f t="shared" si="273"/>
        <v>0</v>
      </c>
      <c r="U979" s="125">
        <f t="shared" si="274"/>
        <v>0</v>
      </c>
      <c r="V979" s="126">
        <f t="shared" si="275"/>
        <v>0</v>
      </c>
      <c r="W979" s="126">
        <f t="shared" si="276"/>
        <v>0</v>
      </c>
      <c r="X979" s="126">
        <f t="shared" si="277"/>
        <v>0</v>
      </c>
      <c r="Y979" s="126">
        <f t="shared" si="278"/>
        <v>0</v>
      </c>
      <c r="Z979" s="126">
        <f t="shared" si="279"/>
        <v>0</v>
      </c>
      <c r="AA979" s="126">
        <f t="shared" si="280"/>
        <v>1</v>
      </c>
      <c r="AB979" s="126">
        <f t="shared" si="281"/>
        <v>0</v>
      </c>
      <c r="AC979" s="126">
        <f t="shared" si="282"/>
        <v>0</v>
      </c>
      <c r="AD979" s="126">
        <f t="shared" si="283"/>
        <v>0</v>
      </c>
      <c r="AE979" s="126">
        <f t="shared" si="284"/>
        <v>0</v>
      </c>
      <c r="AF979" s="125"/>
      <c r="AG979" s="125"/>
      <c r="AH979" s="125">
        <f t="shared" si="285"/>
        <v>1</v>
      </c>
      <c r="AI979" s="125">
        <f t="shared" si="286"/>
        <v>1</v>
      </c>
      <c r="AJ979" s="125" t="str">
        <f t="shared" si="287"/>
        <v>Correct</v>
      </c>
      <c r="AK979" s="125"/>
      <c r="AL979" s="115" t="s">
        <v>99</v>
      </c>
      <c r="AM979" s="115">
        <v>88</v>
      </c>
      <c r="AN979" s="115" t="s">
        <v>181</v>
      </c>
      <c r="AO979" s="115" t="s">
        <v>239</v>
      </c>
      <c r="AP979" s="115" t="s">
        <v>85</v>
      </c>
      <c r="AQ979" s="115" t="s">
        <v>91</v>
      </c>
      <c r="AR979" s="115" t="s">
        <v>87</v>
      </c>
      <c r="AU979" s="115" t="s">
        <v>106</v>
      </c>
      <c r="AV979" s="115" t="s">
        <v>91</v>
      </c>
      <c r="AW979" s="115" t="s">
        <v>86</v>
      </c>
    </row>
    <row r="980" spans="1:49">
      <c r="A980" s="115">
        <v>7044860846</v>
      </c>
      <c r="J980" s="115" t="s">
        <v>26</v>
      </c>
      <c r="O980" s="125"/>
      <c r="P980" s="125">
        <f t="shared" si="270"/>
        <v>1</v>
      </c>
      <c r="Q980" s="130">
        <f t="shared" si="271"/>
        <v>3</v>
      </c>
      <c r="R980" s="125"/>
      <c r="S980" s="125">
        <f t="shared" si="272"/>
        <v>0</v>
      </c>
      <c r="T980" s="125">
        <f t="shared" si="273"/>
        <v>0</v>
      </c>
      <c r="U980" s="125">
        <f t="shared" si="274"/>
        <v>0</v>
      </c>
      <c r="V980" s="126">
        <f t="shared" si="275"/>
        <v>0</v>
      </c>
      <c r="W980" s="126">
        <f t="shared" si="276"/>
        <v>0</v>
      </c>
      <c r="X980" s="126">
        <f t="shared" si="277"/>
        <v>0</v>
      </c>
      <c r="Y980" s="126">
        <f t="shared" si="278"/>
        <v>0</v>
      </c>
      <c r="Z980" s="126">
        <f t="shared" si="279"/>
        <v>0</v>
      </c>
      <c r="AA980" s="126">
        <f t="shared" si="280"/>
        <v>1</v>
      </c>
      <c r="AB980" s="126">
        <f t="shared" si="281"/>
        <v>0</v>
      </c>
      <c r="AC980" s="126">
        <f t="shared" si="282"/>
        <v>0</v>
      </c>
      <c r="AD980" s="126">
        <f t="shared" si="283"/>
        <v>0</v>
      </c>
      <c r="AE980" s="126">
        <f t="shared" si="284"/>
        <v>0</v>
      </c>
      <c r="AF980" s="125"/>
      <c r="AG980" s="125"/>
      <c r="AH980" s="125">
        <f t="shared" si="285"/>
        <v>1</v>
      </c>
      <c r="AI980" s="125">
        <f t="shared" si="286"/>
        <v>1</v>
      </c>
      <c r="AJ980" s="125" t="str">
        <f t="shared" si="287"/>
        <v>Correct</v>
      </c>
      <c r="AK980" s="125"/>
      <c r="AL980" s="115" t="s">
        <v>83</v>
      </c>
      <c r="AM980" s="115">
        <v>70</v>
      </c>
      <c r="AN980" s="115" t="s">
        <v>84</v>
      </c>
      <c r="AO980" s="115" t="s">
        <v>138</v>
      </c>
      <c r="AP980" s="115" t="s">
        <v>92</v>
      </c>
      <c r="AQ980" s="115" t="s">
        <v>86</v>
      </c>
      <c r="AR980" s="115" t="s">
        <v>87</v>
      </c>
      <c r="AS980" s="115" t="s">
        <v>96</v>
      </c>
      <c r="AU980" s="115" t="s">
        <v>106</v>
      </c>
      <c r="AV980" s="115" t="s">
        <v>91</v>
      </c>
      <c r="AW980" s="115" t="s">
        <v>86</v>
      </c>
    </row>
    <row r="981" spans="1:49">
      <c r="A981" s="115">
        <v>6988276508</v>
      </c>
      <c r="J981" s="115" t="s">
        <v>26</v>
      </c>
      <c r="O981" s="125"/>
      <c r="P981" s="125">
        <f t="shared" si="270"/>
        <v>1</v>
      </c>
      <c r="Q981" s="130">
        <f t="shared" si="271"/>
        <v>3</v>
      </c>
      <c r="R981" s="125"/>
      <c r="S981" s="125">
        <f t="shared" si="272"/>
        <v>0</v>
      </c>
      <c r="T981" s="125">
        <f t="shared" si="273"/>
        <v>0</v>
      </c>
      <c r="U981" s="125">
        <f t="shared" si="274"/>
        <v>0</v>
      </c>
      <c r="V981" s="126">
        <f t="shared" si="275"/>
        <v>0</v>
      </c>
      <c r="W981" s="126">
        <f t="shared" si="276"/>
        <v>0</v>
      </c>
      <c r="X981" s="126">
        <f t="shared" si="277"/>
        <v>0</v>
      </c>
      <c r="Y981" s="126">
        <f t="shared" si="278"/>
        <v>0</v>
      </c>
      <c r="Z981" s="126">
        <f t="shared" si="279"/>
        <v>0</v>
      </c>
      <c r="AA981" s="126">
        <f t="shared" si="280"/>
        <v>1</v>
      </c>
      <c r="AB981" s="126">
        <f t="shared" si="281"/>
        <v>0</v>
      </c>
      <c r="AC981" s="126">
        <f t="shared" si="282"/>
        <v>0</v>
      </c>
      <c r="AD981" s="126">
        <f t="shared" si="283"/>
        <v>0</v>
      </c>
      <c r="AE981" s="126">
        <f t="shared" si="284"/>
        <v>0</v>
      </c>
      <c r="AF981" s="125"/>
      <c r="AG981" s="125"/>
      <c r="AH981" s="125">
        <f t="shared" si="285"/>
        <v>1</v>
      </c>
      <c r="AI981" s="125">
        <f t="shared" si="286"/>
        <v>1</v>
      </c>
      <c r="AJ981" s="125" t="str">
        <f t="shared" si="287"/>
        <v>Correct</v>
      </c>
      <c r="AK981" s="125"/>
      <c r="AL981" s="115" t="s">
        <v>83</v>
      </c>
      <c r="AM981" s="115">
        <v>54</v>
      </c>
      <c r="AN981" s="115" t="s">
        <v>84</v>
      </c>
      <c r="AO981" s="115" t="s">
        <v>167</v>
      </c>
      <c r="AP981" s="115" t="s">
        <v>92</v>
      </c>
      <c r="AQ981" s="115" t="s">
        <v>86</v>
      </c>
      <c r="AR981" s="115" t="s">
        <v>87</v>
      </c>
      <c r="AT981" s="115" t="s">
        <v>89</v>
      </c>
      <c r="AU981" s="115" t="s">
        <v>90</v>
      </c>
      <c r="AV981" s="115" t="s">
        <v>91</v>
      </c>
      <c r="AW981" s="115" t="s">
        <v>91</v>
      </c>
    </row>
    <row r="982" spans="1:49">
      <c r="A982" s="115">
        <v>6985461197</v>
      </c>
      <c r="J982" s="115" t="s">
        <v>26</v>
      </c>
      <c r="O982" s="125"/>
      <c r="P982" s="125">
        <f t="shared" si="270"/>
        <v>1</v>
      </c>
      <c r="Q982" s="130">
        <f t="shared" si="271"/>
        <v>3</v>
      </c>
      <c r="R982" s="125"/>
      <c r="S982" s="125">
        <f t="shared" si="272"/>
        <v>0</v>
      </c>
      <c r="T982" s="125">
        <f t="shared" si="273"/>
        <v>0</v>
      </c>
      <c r="U982" s="125">
        <f t="shared" si="274"/>
        <v>0</v>
      </c>
      <c r="V982" s="126">
        <f t="shared" si="275"/>
        <v>0</v>
      </c>
      <c r="W982" s="126">
        <f t="shared" si="276"/>
        <v>0</v>
      </c>
      <c r="X982" s="126">
        <f t="shared" si="277"/>
        <v>0</v>
      </c>
      <c r="Y982" s="126">
        <f t="shared" si="278"/>
        <v>0</v>
      </c>
      <c r="Z982" s="126">
        <f t="shared" si="279"/>
        <v>0</v>
      </c>
      <c r="AA982" s="126">
        <f t="shared" si="280"/>
        <v>1</v>
      </c>
      <c r="AB982" s="126">
        <f t="shared" si="281"/>
        <v>0</v>
      </c>
      <c r="AC982" s="126">
        <f t="shared" si="282"/>
        <v>0</v>
      </c>
      <c r="AD982" s="126">
        <f t="shared" si="283"/>
        <v>0</v>
      </c>
      <c r="AE982" s="126">
        <f t="shared" si="284"/>
        <v>0</v>
      </c>
      <c r="AF982" s="125"/>
      <c r="AG982" s="125"/>
      <c r="AH982" s="125">
        <f t="shared" si="285"/>
        <v>1</v>
      </c>
      <c r="AI982" s="125">
        <f t="shared" si="286"/>
        <v>1</v>
      </c>
      <c r="AJ982" s="125" t="str">
        <f t="shared" si="287"/>
        <v>Correct</v>
      </c>
      <c r="AK982" s="125"/>
      <c r="AL982" s="115" t="s">
        <v>83</v>
      </c>
      <c r="AM982" s="115">
        <v>50</v>
      </c>
      <c r="AN982" s="115" t="s">
        <v>181</v>
      </c>
      <c r="AP982" s="115" t="s">
        <v>85</v>
      </c>
      <c r="AQ982" s="115" t="s">
        <v>86</v>
      </c>
      <c r="AS982" s="115" t="s">
        <v>88</v>
      </c>
      <c r="AT982" s="115" t="s">
        <v>94</v>
      </c>
      <c r="AU982" s="115" t="s">
        <v>90</v>
      </c>
      <c r="AV982" s="115" t="s">
        <v>91</v>
      </c>
      <c r="AW982" s="115" t="s">
        <v>91</v>
      </c>
    </row>
    <row r="983" spans="1:49">
      <c r="A983" s="115">
        <v>6984049032</v>
      </c>
      <c r="J983" s="115" t="s">
        <v>26</v>
      </c>
      <c r="N983" s="115" t="s">
        <v>30</v>
      </c>
      <c r="O983" s="125"/>
      <c r="P983" s="125">
        <f t="shared" si="270"/>
        <v>2</v>
      </c>
      <c r="Q983" s="130">
        <f t="shared" si="271"/>
        <v>1.5</v>
      </c>
      <c r="R983" s="125"/>
      <c r="S983" s="125">
        <f t="shared" si="272"/>
        <v>0</v>
      </c>
      <c r="T983" s="125">
        <f t="shared" si="273"/>
        <v>0</v>
      </c>
      <c r="U983" s="125">
        <f t="shared" si="274"/>
        <v>0</v>
      </c>
      <c r="V983" s="126">
        <f t="shared" si="275"/>
        <v>0</v>
      </c>
      <c r="W983" s="126">
        <f t="shared" si="276"/>
        <v>0</v>
      </c>
      <c r="X983" s="126">
        <f t="shared" si="277"/>
        <v>0</v>
      </c>
      <c r="Y983" s="126">
        <f t="shared" si="278"/>
        <v>0</v>
      </c>
      <c r="Z983" s="126">
        <f t="shared" si="279"/>
        <v>0</v>
      </c>
      <c r="AA983" s="126">
        <f t="shared" si="280"/>
        <v>1</v>
      </c>
      <c r="AB983" s="126">
        <f t="shared" si="281"/>
        <v>0</v>
      </c>
      <c r="AC983" s="126">
        <f t="shared" si="282"/>
        <v>0</v>
      </c>
      <c r="AD983" s="126">
        <f t="shared" si="283"/>
        <v>0</v>
      </c>
      <c r="AE983" s="126">
        <f t="shared" si="284"/>
        <v>1</v>
      </c>
      <c r="AF983" s="125"/>
      <c r="AG983" s="125"/>
      <c r="AH983" s="125">
        <f t="shared" si="285"/>
        <v>2</v>
      </c>
      <c r="AI983" s="125">
        <f t="shared" si="286"/>
        <v>2</v>
      </c>
      <c r="AJ983" s="125" t="str">
        <f t="shared" si="287"/>
        <v>Correct</v>
      </c>
      <c r="AK983" s="125"/>
      <c r="AL983" s="115" t="s">
        <v>99</v>
      </c>
      <c r="AM983" s="115">
        <v>53</v>
      </c>
      <c r="AN983" s="115" t="s">
        <v>181</v>
      </c>
      <c r="AO983" s="115" t="s">
        <v>234</v>
      </c>
      <c r="AP983" s="115" t="s">
        <v>85</v>
      </c>
      <c r="AQ983" s="115" t="s">
        <v>86</v>
      </c>
      <c r="AR983" s="115" t="s">
        <v>87</v>
      </c>
      <c r="AS983" s="115" t="s">
        <v>101</v>
      </c>
      <c r="AT983" s="115" t="s">
        <v>102</v>
      </c>
      <c r="AU983" s="115" t="s">
        <v>90</v>
      </c>
      <c r="AV983" s="115" t="s">
        <v>91</v>
      </c>
      <c r="AW983" s="115" t="s">
        <v>86</v>
      </c>
    </row>
    <row r="984" spans="1:49">
      <c r="A984" s="115">
        <v>7007915053</v>
      </c>
      <c r="D984" s="115" t="s">
        <v>20</v>
      </c>
      <c r="E984" s="115" t="s">
        <v>21</v>
      </c>
      <c r="I984" s="115" t="s">
        <v>25</v>
      </c>
      <c r="O984" s="125"/>
      <c r="P984" s="125">
        <f t="shared" si="270"/>
        <v>3</v>
      </c>
      <c r="Q984" s="130">
        <f t="shared" si="271"/>
        <v>1</v>
      </c>
      <c r="R984" s="125"/>
      <c r="S984" s="125">
        <f t="shared" si="272"/>
        <v>0</v>
      </c>
      <c r="T984" s="125">
        <f t="shared" si="273"/>
        <v>0</v>
      </c>
      <c r="U984" s="125">
        <f t="shared" si="274"/>
        <v>1</v>
      </c>
      <c r="V984" s="126">
        <f t="shared" si="275"/>
        <v>1</v>
      </c>
      <c r="W984" s="126">
        <f t="shared" si="276"/>
        <v>0</v>
      </c>
      <c r="X984" s="126">
        <f t="shared" si="277"/>
        <v>0</v>
      </c>
      <c r="Y984" s="126">
        <f t="shared" si="278"/>
        <v>0</v>
      </c>
      <c r="Z984" s="126">
        <f t="shared" si="279"/>
        <v>1</v>
      </c>
      <c r="AA984" s="126">
        <f t="shared" si="280"/>
        <v>0</v>
      </c>
      <c r="AB984" s="126">
        <f t="shared" si="281"/>
        <v>0</v>
      </c>
      <c r="AC984" s="126">
        <f t="shared" si="282"/>
        <v>0</v>
      </c>
      <c r="AD984" s="126">
        <f t="shared" si="283"/>
        <v>0</v>
      </c>
      <c r="AE984" s="126">
        <f t="shared" si="284"/>
        <v>0</v>
      </c>
      <c r="AF984" s="125"/>
      <c r="AG984" s="125"/>
      <c r="AH984" s="125">
        <f t="shared" si="285"/>
        <v>3</v>
      </c>
      <c r="AI984" s="125">
        <f t="shared" si="286"/>
        <v>3</v>
      </c>
      <c r="AJ984" s="125" t="str">
        <f t="shared" si="287"/>
        <v>Correct</v>
      </c>
      <c r="AK984" s="125"/>
      <c r="AL984" s="115" t="s">
        <v>83</v>
      </c>
      <c r="AM984" s="115">
        <v>67</v>
      </c>
      <c r="AN984" s="115" t="s">
        <v>84</v>
      </c>
      <c r="AO984" s="115" t="s">
        <v>160</v>
      </c>
      <c r="AP984" s="115" t="s">
        <v>97</v>
      </c>
      <c r="AR984" s="115" t="s">
        <v>87</v>
      </c>
      <c r="AS984" s="115" t="s">
        <v>93</v>
      </c>
      <c r="AT984" s="115" t="s">
        <v>112</v>
      </c>
      <c r="AU984" s="115" t="s">
        <v>106</v>
      </c>
      <c r="AV984" s="115" t="s">
        <v>91</v>
      </c>
    </row>
    <row r="985" spans="1:49">
      <c r="A985" s="115">
        <v>7045777498</v>
      </c>
      <c r="E985" s="115" t="s">
        <v>21</v>
      </c>
      <c r="I985" s="115" t="s">
        <v>25</v>
      </c>
      <c r="M985" s="115" t="s">
        <v>29</v>
      </c>
      <c r="O985" s="125"/>
      <c r="P985" s="125">
        <f t="shared" si="270"/>
        <v>3</v>
      </c>
      <c r="Q985" s="130">
        <f t="shared" si="271"/>
        <v>1</v>
      </c>
      <c r="R985" s="125"/>
      <c r="S985" s="125">
        <f t="shared" si="272"/>
        <v>0</v>
      </c>
      <c r="T985" s="125">
        <f t="shared" si="273"/>
        <v>0</v>
      </c>
      <c r="U985" s="125">
        <f t="shared" si="274"/>
        <v>0</v>
      </c>
      <c r="V985" s="126">
        <f t="shared" si="275"/>
        <v>1</v>
      </c>
      <c r="W985" s="126">
        <f t="shared" si="276"/>
        <v>0</v>
      </c>
      <c r="X985" s="126">
        <f t="shared" si="277"/>
        <v>0</v>
      </c>
      <c r="Y985" s="126">
        <f t="shared" si="278"/>
        <v>0</v>
      </c>
      <c r="Z985" s="126">
        <f t="shared" si="279"/>
        <v>1</v>
      </c>
      <c r="AA985" s="126">
        <f t="shared" si="280"/>
        <v>0</v>
      </c>
      <c r="AB985" s="126">
        <f t="shared" si="281"/>
        <v>0</v>
      </c>
      <c r="AC985" s="126">
        <f t="shared" si="282"/>
        <v>0</v>
      </c>
      <c r="AD985" s="126">
        <f t="shared" si="283"/>
        <v>1</v>
      </c>
      <c r="AE985" s="126">
        <f t="shared" si="284"/>
        <v>0</v>
      </c>
      <c r="AF985" s="125"/>
      <c r="AG985" s="125"/>
      <c r="AH985" s="125">
        <f t="shared" si="285"/>
        <v>3</v>
      </c>
      <c r="AI985" s="125">
        <f t="shared" si="286"/>
        <v>3</v>
      </c>
      <c r="AJ985" s="125" t="str">
        <f t="shared" si="287"/>
        <v>Correct</v>
      </c>
      <c r="AK985" s="125"/>
      <c r="AL985" s="115" t="s">
        <v>83</v>
      </c>
      <c r="AM985" s="115">
        <v>86</v>
      </c>
      <c r="AN985" s="115" t="s">
        <v>181</v>
      </c>
      <c r="AO985" s="115" t="s">
        <v>202</v>
      </c>
      <c r="AP985" s="115" t="s">
        <v>85</v>
      </c>
      <c r="AR985" s="115" t="s">
        <v>87</v>
      </c>
      <c r="AS985" s="115" t="s">
        <v>93</v>
      </c>
      <c r="AT985" s="115" t="s">
        <v>102</v>
      </c>
      <c r="AU985" s="115" t="s">
        <v>113</v>
      </c>
      <c r="AV985" s="115" t="s">
        <v>91</v>
      </c>
      <c r="AW985" s="115" t="s">
        <v>91</v>
      </c>
    </row>
    <row r="986" spans="1:49">
      <c r="A986" s="115">
        <v>7020565569</v>
      </c>
      <c r="E986" s="115" t="s">
        <v>21</v>
      </c>
      <c r="G986" s="115" t="s">
        <v>23</v>
      </c>
      <c r="I986" s="115" t="s">
        <v>25</v>
      </c>
      <c r="O986" s="125"/>
      <c r="P986" s="125">
        <f t="shared" si="270"/>
        <v>3</v>
      </c>
      <c r="Q986" s="130">
        <f t="shared" si="271"/>
        <v>1</v>
      </c>
      <c r="R986" s="125"/>
      <c r="S986" s="125">
        <f t="shared" si="272"/>
        <v>0</v>
      </c>
      <c r="T986" s="125">
        <f t="shared" si="273"/>
        <v>0</v>
      </c>
      <c r="U986" s="125">
        <f t="shared" si="274"/>
        <v>0</v>
      </c>
      <c r="V986" s="126">
        <f t="shared" si="275"/>
        <v>1</v>
      </c>
      <c r="W986" s="126">
        <f t="shared" si="276"/>
        <v>0</v>
      </c>
      <c r="X986" s="126">
        <f t="shared" si="277"/>
        <v>1</v>
      </c>
      <c r="Y986" s="126">
        <f t="shared" si="278"/>
        <v>0</v>
      </c>
      <c r="Z986" s="126">
        <f t="shared" si="279"/>
        <v>1</v>
      </c>
      <c r="AA986" s="126">
        <f t="shared" si="280"/>
        <v>0</v>
      </c>
      <c r="AB986" s="126">
        <f t="shared" si="281"/>
        <v>0</v>
      </c>
      <c r="AC986" s="126">
        <f t="shared" si="282"/>
        <v>0</v>
      </c>
      <c r="AD986" s="126">
        <f t="shared" si="283"/>
        <v>0</v>
      </c>
      <c r="AE986" s="126">
        <f t="shared" si="284"/>
        <v>0</v>
      </c>
      <c r="AF986" s="125"/>
      <c r="AG986" s="125"/>
      <c r="AH986" s="125">
        <f t="shared" si="285"/>
        <v>3</v>
      </c>
      <c r="AI986" s="125">
        <f t="shared" si="286"/>
        <v>3</v>
      </c>
      <c r="AJ986" s="125" t="str">
        <f t="shared" si="287"/>
        <v>Correct</v>
      </c>
      <c r="AK986" s="125"/>
      <c r="AL986" s="115" t="s">
        <v>83</v>
      </c>
      <c r="AM986" s="115">
        <v>65</v>
      </c>
      <c r="AN986" s="115" t="s">
        <v>181</v>
      </c>
      <c r="AO986" s="115" t="s">
        <v>224</v>
      </c>
      <c r="AP986" s="115" t="s">
        <v>85</v>
      </c>
      <c r="AQ986" s="115" t="s">
        <v>86</v>
      </c>
      <c r="AR986" s="115" t="s">
        <v>87</v>
      </c>
      <c r="AS986" s="115" t="s">
        <v>100</v>
      </c>
      <c r="AT986" s="115" t="s">
        <v>109</v>
      </c>
      <c r="AU986" s="115" t="s">
        <v>90</v>
      </c>
      <c r="AV986" s="115" t="s">
        <v>91</v>
      </c>
      <c r="AW986" s="115" t="s">
        <v>91</v>
      </c>
    </row>
    <row r="987" spans="1:49">
      <c r="A987" s="115">
        <v>6985465270</v>
      </c>
      <c r="E987" s="115" t="s">
        <v>21</v>
      </c>
      <c r="I987" s="115" t="s">
        <v>25</v>
      </c>
      <c r="M987" s="115" t="s">
        <v>29</v>
      </c>
      <c r="O987" s="125"/>
      <c r="P987" s="125">
        <f t="shared" si="270"/>
        <v>3</v>
      </c>
      <c r="Q987" s="130">
        <f t="shared" si="271"/>
        <v>1</v>
      </c>
      <c r="R987" s="125"/>
      <c r="S987" s="125">
        <f t="shared" si="272"/>
        <v>0</v>
      </c>
      <c r="T987" s="125">
        <f t="shared" si="273"/>
        <v>0</v>
      </c>
      <c r="U987" s="125">
        <f t="shared" si="274"/>
        <v>0</v>
      </c>
      <c r="V987" s="126">
        <f t="shared" si="275"/>
        <v>1</v>
      </c>
      <c r="W987" s="126">
        <f t="shared" si="276"/>
        <v>0</v>
      </c>
      <c r="X987" s="126">
        <f t="shared" si="277"/>
        <v>0</v>
      </c>
      <c r="Y987" s="126">
        <f t="shared" si="278"/>
        <v>0</v>
      </c>
      <c r="Z987" s="126">
        <f t="shared" si="279"/>
        <v>1</v>
      </c>
      <c r="AA987" s="126">
        <f t="shared" si="280"/>
        <v>0</v>
      </c>
      <c r="AB987" s="126">
        <f t="shared" si="281"/>
        <v>0</v>
      </c>
      <c r="AC987" s="126">
        <f t="shared" si="282"/>
        <v>0</v>
      </c>
      <c r="AD987" s="126">
        <f t="shared" si="283"/>
        <v>1</v>
      </c>
      <c r="AE987" s="126">
        <f t="shared" si="284"/>
        <v>0</v>
      </c>
      <c r="AF987" s="125"/>
      <c r="AG987" s="125"/>
      <c r="AH987" s="125">
        <f t="shared" si="285"/>
        <v>3</v>
      </c>
      <c r="AI987" s="125">
        <f t="shared" si="286"/>
        <v>3</v>
      </c>
      <c r="AJ987" s="125" t="str">
        <f t="shared" si="287"/>
        <v>Correct</v>
      </c>
      <c r="AK987" s="125"/>
      <c r="AL987" s="115" t="s">
        <v>83</v>
      </c>
      <c r="AM987" s="115">
        <v>45</v>
      </c>
      <c r="AN987" s="115" t="s">
        <v>181</v>
      </c>
      <c r="AP987" s="115" t="s">
        <v>85</v>
      </c>
      <c r="AS987" s="115" t="s">
        <v>88</v>
      </c>
      <c r="AT987" s="115" t="s">
        <v>111</v>
      </c>
      <c r="AU987" s="115" t="s">
        <v>90</v>
      </c>
      <c r="AV987" s="115" t="s">
        <v>91</v>
      </c>
      <c r="AW987" s="115" t="s">
        <v>91</v>
      </c>
    </row>
    <row r="988" spans="1:49">
      <c r="A988" s="115">
        <v>7045759383</v>
      </c>
      <c r="C988" s="115" t="s">
        <v>19</v>
      </c>
      <c r="D988" s="115" t="s">
        <v>20</v>
      </c>
      <c r="I988" s="115" t="s">
        <v>25</v>
      </c>
      <c r="N988" s="115" t="s">
        <v>30</v>
      </c>
      <c r="O988" s="125"/>
      <c r="P988" s="125">
        <f t="shared" si="270"/>
        <v>4</v>
      </c>
      <c r="Q988" s="130">
        <f t="shared" si="271"/>
        <v>0.75</v>
      </c>
      <c r="R988" s="125"/>
      <c r="S988" s="125">
        <f t="shared" si="272"/>
        <v>0</v>
      </c>
      <c r="T988" s="125">
        <f t="shared" si="273"/>
        <v>0.75</v>
      </c>
      <c r="U988" s="125">
        <f t="shared" si="274"/>
        <v>0.75</v>
      </c>
      <c r="V988" s="126">
        <f t="shared" si="275"/>
        <v>0</v>
      </c>
      <c r="W988" s="126">
        <f t="shared" si="276"/>
        <v>0</v>
      </c>
      <c r="X988" s="126">
        <f t="shared" si="277"/>
        <v>0</v>
      </c>
      <c r="Y988" s="126">
        <f t="shared" si="278"/>
        <v>0</v>
      </c>
      <c r="Z988" s="126">
        <f t="shared" si="279"/>
        <v>0.75</v>
      </c>
      <c r="AA988" s="126">
        <f t="shared" si="280"/>
        <v>0</v>
      </c>
      <c r="AB988" s="126">
        <f t="shared" si="281"/>
        <v>0</v>
      </c>
      <c r="AC988" s="126">
        <f t="shared" si="282"/>
        <v>0</v>
      </c>
      <c r="AD988" s="126">
        <f t="shared" si="283"/>
        <v>0</v>
      </c>
      <c r="AE988" s="126">
        <f t="shared" si="284"/>
        <v>0.75</v>
      </c>
      <c r="AF988" s="125"/>
      <c r="AG988" s="125"/>
      <c r="AH988" s="125">
        <f t="shared" si="285"/>
        <v>3</v>
      </c>
      <c r="AI988" s="125">
        <f t="shared" si="286"/>
        <v>4</v>
      </c>
      <c r="AJ988" s="125" t="str">
        <f t="shared" si="287"/>
        <v>Correct</v>
      </c>
      <c r="AK988" s="125"/>
      <c r="AL988" s="115" t="s">
        <v>83</v>
      </c>
      <c r="AM988" s="115">
        <v>60</v>
      </c>
      <c r="AN988" s="115" t="s">
        <v>181</v>
      </c>
      <c r="AO988" s="115" t="s">
        <v>190</v>
      </c>
      <c r="AP988" s="115" t="s">
        <v>114</v>
      </c>
      <c r="AQ988" s="115" t="s">
        <v>91</v>
      </c>
      <c r="AR988" s="115" t="s">
        <v>137</v>
      </c>
      <c r="AS988" s="115" t="s">
        <v>101</v>
      </c>
      <c r="AT988" s="115" t="s">
        <v>114</v>
      </c>
      <c r="AU988" s="115" t="s">
        <v>90</v>
      </c>
      <c r="AV988" s="115" t="s">
        <v>91</v>
      </c>
      <c r="AW988" s="115" t="s">
        <v>91</v>
      </c>
    </row>
    <row r="989" spans="1:49">
      <c r="A989" s="115">
        <v>7045767140</v>
      </c>
      <c r="C989" s="115" t="s">
        <v>19</v>
      </c>
      <c r="D989" s="115" t="s">
        <v>20</v>
      </c>
      <c r="I989" s="115" t="s">
        <v>25</v>
      </c>
      <c r="O989" s="125"/>
      <c r="P989" s="125">
        <f t="shared" si="270"/>
        <v>3</v>
      </c>
      <c r="Q989" s="130">
        <f t="shared" si="271"/>
        <v>1</v>
      </c>
      <c r="R989" s="125"/>
      <c r="S989" s="125">
        <f t="shared" si="272"/>
        <v>0</v>
      </c>
      <c r="T989" s="125">
        <f t="shared" si="273"/>
        <v>1</v>
      </c>
      <c r="U989" s="125">
        <f t="shared" si="274"/>
        <v>1</v>
      </c>
      <c r="V989" s="126">
        <f t="shared" si="275"/>
        <v>0</v>
      </c>
      <c r="W989" s="126">
        <f t="shared" si="276"/>
        <v>0</v>
      </c>
      <c r="X989" s="126">
        <f t="shared" si="277"/>
        <v>0</v>
      </c>
      <c r="Y989" s="126">
        <f t="shared" si="278"/>
        <v>0</v>
      </c>
      <c r="Z989" s="126">
        <f t="shared" si="279"/>
        <v>1</v>
      </c>
      <c r="AA989" s="126">
        <f t="shared" si="280"/>
        <v>0</v>
      </c>
      <c r="AB989" s="126">
        <f t="shared" si="281"/>
        <v>0</v>
      </c>
      <c r="AC989" s="126">
        <f t="shared" si="282"/>
        <v>0</v>
      </c>
      <c r="AD989" s="126">
        <f t="shared" si="283"/>
        <v>0</v>
      </c>
      <c r="AE989" s="126">
        <f t="shared" si="284"/>
        <v>0</v>
      </c>
      <c r="AF989" s="125"/>
      <c r="AG989" s="125"/>
      <c r="AH989" s="125">
        <f t="shared" si="285"/>
        <v>3</v>
      </c>
      <c r="AI989" s="125">
        <f t="shared" si="286"/>
        <v>3</v>
      </c>
      <c r="AJ989" s="125" t="str">
        <f t="shared" si="287"/>
        <v>Correct</v>
      </c>
      <c r="AK989" s="125"/>
      <c r="AL989" s="115" t="s">
        <v>83</v>
      </c>
      <c r="AM989" s="115">
        <v>55</v>
      </c>
      <c r="AN989" s="115" t="s">
        <v>181</v>
      </c>
      <c r="AO989" s="115" t="s">
        <v>234</v>
      </c>
      <c r="AP989" s="115" t="s">
        <v>85</v>
      </c>
      <c r="AQ989" s="115" t="s">
        <v>86</v>
      </c>
      <c r="AR989" s="115" t="s">
        <v>87</v>
      </c>
      <c r="AS989" s="115" t="s">
        <v>101</v>
      </c>
      <c r="AT989" s="115" t="s">
        <v>109</v>
      </c>
      <c r="AU989" s="115" t="s">
        <v>113</v>
      </c>
      <c r="AV989" s="115" t="s">
        <v>91</v>
      </c>
      <c r="AW989" s="115" t="s">
        <v>91</v>
      </c>
    </row>
    <row r="990" spans="1:49">
      <c r="A990" s="115">
        <v>7008107755</v>
      </c>
      <c r="D990" s="115" t="s">
        <v>20</v>
      </c>
      <c r="I990" s="115" t="s">
        <v>25</v>
      </c>
      <c r="O990" s="125"/>
      <c r="P990" s="125">
        <f t="shared" si="270"/>
        <v>2</v>
      </c>
      <c r="Q990" s="130">
        <f t="shared" si="271"/>
        <v>1.5</v>
      </c>
      <c r="R990" s="125"/>
      <c r="S990" s="125">
        <f t="shared" si="272"/>
        <v>0</v>
      </c>
      <c r="T990" s="125">
        <f t="shared" si="273"/>
        <v>0</v>
      </c>
      <c r="U990" s="125">
        <f t="shared" si="274"/>
        <v>1</v>
      </c>
      <c r="V990" s="126">
        <f t="shared" si="275"/>
        <v>0</v>
      </c>
      <c r="W990" s="126">
        <f t="shared" si="276"/>
        <v>0</v>
      </c>
      <c r="X990" s="126">
        <f t="shared" si="277"/>
        <v>0</v>
      </c>
      <c r="Y990" s="126">
        <f t="shared" si="278"/>
        <v>0</v>
      </c>
      <c r="Z990" s="126">
        <f t="shared" si="279"/>
        <v>1</v>
      </c>
      <c r="AA990" s="126">
        <f t="shared" si="280"/>
        <v>0</v>
      </c>
      <c r="AB990" s="126">
        <f t="shared" si="281"/>
        <v>0</v>
      </c>
      <c r="AC990" s="126">
        <f t="shared" si="282"/>
        <v>0</v>
      </c>
      <c r="AD990" s="126">
        <f t="shared" si="283"/>
        <v>0</v>
      </c>
      <c r="AE990" s="126">
        <f t="shared" si="284"/>
        <v>0</v>
      </c>
      <c r="AF990" s="125"/>
      <c r="AG990" s="125"/>
      <c r="AH990" s="125">
        <f t="shared" si="285"/>
        <v>2</v>
      </c>
      <c r="AI990" s="125">
        <f t="shared" si="286"/>
        <v>2</v>
      </c>
      <c r="AJ990" s="125" t="str">
        <f t="shared" si="287"/>
        <v>Correct</v>
      </c>
      <c r="AK990" s="125"/>
      <c r="AL990" s="115" t="s">
        <v>83</v>
      </c>
      <c r="AM990" s="115">
        <v>72</v>
      </c>
      <c r="AN990" s="115" t="s">
        <v>84</v>
      </c>
      <c r="AO990" s="115" t="s">
        <v>129</v>
      </c>
      <c r="AP990" s="115" t="s">
        <v>85</v>
      </c>
      <c r="AR990" s="115" t="s">
        <v>87</v>
      </c>
      <c r="AT990" s="115" t="s">
        <v>89</v>
      </c>
      <c r="AU990" s="115" t="s">
        <v>106</v>
      </c>
      <c r="AV990" s="115" t="s">
        <v>91</v>
      </c>
      <c r="AW990" s="115" t="s">
        <v>91</v>
      </c>
    </row>
    <row r="991" spans="1:49">
      <c r="A991" s="115">
        <v>7045794478</v>
      </c>
      <c r="D991" s="115" t="s">
        <v>20</v>
      </c>
      <c r="I991" s="115" t="s">
        <v>25</v>
      </c>
      <c r="N991" s="115" t="s">
        <v>30</v>
      </c>
      <c r="O991" s="125"/>
      <c r="P991" s="125">
        <f t="shared" si="270"/>
        <v>3</v>
      </c>
      <c r="Q991" s="130">
        <f t="shared" si="271"/>
        <v>1</v>
      </c>
      <c r="R991" s="125"/>
      <c r="S991" s="125">
        <f t="shared" si="272"/>
        <v>0</v>
      </c>
      <c r="T991" s="125">
        <f t="shared" si="273"/>
        <v>0</v>
      </c>
      <c r="U991" s="125">
        <f t="shared" si="274"/>
        <v>1</v>
      </c>
      <c r="V991" s="126">
        <f t="shared" si="275"/>
        <v>0</v>
      </c>
      <c r="W991" s="126">
        <f t="shared" si="276"/>
        <v>0</v>
      </c>
      <c r="X991" s="126">
        <f t="shared" si="277"/>
        <v>0</v>
      </c>
      <c r="Y991" s="126">
        <f t="shared" si="278"/>
        <v>0</v>
      </c>
      <c r="Z991" s="126">
        <f t="shared" si="279"/>
        <v>1</v>
      </c>
      <c r="AA991" s="126">
        <f t="shared" si="280"/>
        <v>0</v>
      </c>
      <c r="AB991" s="126">
        <f t="shared" si="281"/>
        <v>0</v>
      </c>
      <c r="AC991" s="126">
        <f t="shared" si="282"/>
        <v>0</v>
      </c>
      <c r="AD991" s="126">
        <f t="shared" si="283"/>
        <v>0</v>
      </c>
      <c r="AE991" s="126">
        <f t="shared" si="284"/>
        <v>1</v>
      </c>
      <c r="AF991" s="125"/>
      <c r="AG991" s="125"/>
      <c r="AH991" s="125">
        <f t="shared" si="285"/>
        <v>3</v>
      </c>
      <c r="AI991" s="125">
        <f t="shared" si="286"/>
        <v>3</v>
      </c>
      <c r="AJ991" s="125" t="str">
        <f t="shared" si="287"/>
        <v>Correct</v>
      </c>
      <c r="AK991" s="125"/>
      <c r="AL991" s="115" t="s">
        <v>83</v>
      </c>
      <c r="AM991" s="115">
        <v>48</v>
      </c>
      <c r="AN991" s="115" t="s">
        <v>181</v>
      </c>
      <c r="AO991" s="115" t="s">
        <v>214</v>
      </c>
      <c r="AP991" s="115" t="s">
        <v>85</v>
      </c>
      <c r="AQ991" s="115" t="s">
        <v>86</v>
      </c>
      <c r="AR991" s="115" t="s">
        <v>87</v>
      </c>
      <c r="AU991" s="115" t="s">
        <v>90</v>
      </c>
      <c r="AV991" s="115" t="s">
        <v>91</v>
      </c>
      <c r="AW991" s="115" t="s">
        <v>91</v>
      </c>
    </row>
    <row r="992" spans="1:49">
      <c r="A992" s="115">
        <v>7020347026</v>
      </c>
      <c r="D992" s="115" t="s">
        <v>20</v>
      </c>
      <c r="I992" s="115" t="s">
        <v>25</v>
      </c>
      <c r="O992" s="125"/>
      <c r="P992" s="125">
        <f t="shared" si="270"/>
        <v>2</v>
      </c>
      <c r="Q992" s="130">
        <f t="shared" si="271"/>
        <v>1.5</v>
      </c>
      <c r="R992" s="125"/>
      <c r="S992" s="125">
        <f t="shared" si="272"/>
        <v>0</v>
      </c>
      <c r="T992" s="125">
        <f t="shared" si="273"/>
        <v>0</v>
      </c>
      <c r="U992" s="125">
        <f t="shared" si="274"/>
        <v>1</v>
      </c>
      <c r="V992" s="126">
        <f t="shared" si="275"/>
        <v>0</v>
      </c>
      <c r="W992" s="126">
        <f t="shared" si="276"/>
        <v>0</v>
      </c>
      <c r="X992" s="126">
        <f t="shared" si="277"/>
        <v>0</v>
      </c>
      <c r="Y992" s="126">
        <f t="shared" si="278"/>
        <v>0</v>
      </c>
      <c r="Z992" s="126">
        <f t="shared" si="279"/>
        <v>1</v>
      </c>
      <c r="AA992" s="126">
        <f t="shared" si="280"/>
        <v>0</v>
      </c>
      <c r="AB992" s="126">
        <f t="shared" si="281"/>
        <v>0</v>
      </c>
      <c r="AC992" s="126">
        <f t="shared" si="282"/>
        <v>0</v>
      </c>
      <c r="AD992" s="126">
        <f t="shared" si="283"/>
        <v>0</v>
      </c>
      <c r="AE992" s="126">
        <f t="shared" si="284"/>
        <v>0</v>
      </c>
      <c r="AF992" s="125"/>
      <c r="AG992" s="125"/>
      <c r="AH992" s="125">
        <f t="shared" si="285"/>
        <v>2</v>
      </c>
      <c r="AI992" s="125">
        <f t="shared" si="286"/>
        <v>2</v>
      </c>
      <c r="AJ992" s="125" t="str">
        <f t="shared" si="287"/>
        <v>Correct</v>
      </c>
      <c r="AK992" s="125"/>
      <c r="AL992" s="115" t="s">
        <v>83</v>
      </c>
      <c r="AN992" s="115" t="s">
        <v>181</v>
      </c>
      <c r="AO992" s="115" t="s">
        <v>207</v>
      </c>
      <c r="AP992" s="115" t="s">
        <v>107</v>
      </c>
      <c r="AQ992" s="115" t="s">
        <v>91</v>
      </c>
      <c r="AR992" s="115" t="s">
        <v>87</v>
      </c>
      <c r="AS992" s="115" t="s">
        <v>104</v>
      </c>
      <c r="AT992" s="115" t="s">
        <v>94</v>
      </c>
      <c r="AU992" s="115" t="s">
        <v>90</v>
      </c>
      <c r="AV992" s="115" t="s">
        <v>91</v>
      </c>
    </row>
    <row r="993" spans="1:49">
      <c r="A993" s="115">
        <v>7020361801</v>
      </c>
      <c r="D993" s="115" t="s">
        <v>20</v>
      </c>
      <c r="I993" s="115" t="s">
        <v>25</v>
      </c>
      <c r="N993" s="115" t="s">
        <v>30</v>
      </c>
      <c r="O993" s="125"/>
      <c r="P993" s="125">
        <f t="shared" si="270"/>
        <v>3</v>
      </c>
      <c r="Q993" s="130">
        <f t="shared" si="271"/>
        <v>1</v>
      </c>
      <c r="R993" s="125"/>
      <c r="S993" s="125">
        <f t="shared" si="272"/>
        <v>0</v>
      </c>
      <c r="T993" s="125">
        <f t="shared" si="273"/>
        <v>0</v>
      </c>
      <c r="U993" s="125">
        <f t="shared" si="274"/>
        <v>1</v>
      </c>
      <c r="V993" s="126">
        <f t="shared" si="275"/>
        <v>0</v>
      </c>
      <c r="W993" s="126">
        <f t="shared" si="276"/>
        <v>0</v>
      </c>
      <c r="X993" s="126">
        <f t="shared" si="277"/>
        <v>0</v>
      </c>
      <c r="Y993" s="126">
        <f t="shared" si="278"/>
        <v>0</v>
      </c>
      <c r="Z993" s="126">
        <f t="shared" si="279"/>
        <v>1</v>
      </c>
      <c r="AA993" s="126">
        <f t="shared" si="280"/>
        <v>0</v>
      </c>
      <c r="AB993" s="126">
        <f t="shared" si="281"/>
        <v>0</v>
      </c>
      <c r="AC993" s="126">
        <f t="shared" si="282"/>
        <v>0</v>
      </c>
      <c r="AD993" s="126">
        <f t="shared" si="283"/>
        <v>0</v>
      </c>
      <c r="AE993" s="126">
        <f t="shared" si="284"/>
        <v>1</v>
      </c>
      <c r="AF993" s="125"/>
      <c r="AG993" s="125"/>
      <c r="AH993" s="125">
        <f t="shared" si="285"/>
        <v>3</v>
      </c>
      <c r="AI993" s="125">
        <f t="shared" si="286"/>
        <v>3</v>
      </c>
      <c r="AJ993" s="125" t="str">
        <f t="shared" si="287"/>
        <v>Correct</v>
      </c>
      <c r="AK993" s="125"/>
      <c r="AL993" s="115" t="s">
        <v>83</v>
      </c>
      <c r="AM993" s="115">
        <v>71</v>
      </c>
      <c r="AN993" s="115" t="s">
        <v>181</v>
      </c>
      <c r="AO993" s="115" t="s">
        <v>208</v>
      </c>
      <c r="AP993" s="115" t="s">
        <v>85</v>
      </c>
      <c r="AQ993" s="115" t="s">
        <v>86</v>
      </c>
      <c r="AR993" s="115" t="s">
        <v>87</v>
      </c>
      <c r="AS993" s="115" t="s">
        <v>88</v>
      </c>
      <c r="AT993" s="115" t="s">
        <v>89</v>
      </c>
      <c r="AU993" s="115" t="s">
        <v>106</v>
      </c>
      <c r="AV993" s="115" t="s">
        <v>91</v>
      </c>
      <c r="AW993" s="115" t="s">
        <v>91</v>
      </c>
    </row>
    <row r="994" spans="1:49">
      <c r="A994" s="115">
        <v>7044850932</v>
      </c>
      <c r="D994" s="115" t="s">
        <v>20</v>
      </c>
      <c r="I994" s="115" t="s">
        <v>25</v>
      </c>
      <c r="O994" s="125"/>
      <c r="P994" s="125">
        <f t="shared" si="270"/>
        <v>2</v>
      </c>
      <c r="Q994" s="130">
        <f t="shared" si="271"/>
        <v>1.5</v>
      </c>
      <c r="R994" s="125"/>
      <c r="S994" s="125">
        <f t="shared" si="272"/>
        <v>0</v>
      </c>
      <c r="T994" s="125">
        <f t="shared" si="273"/>
        <v>0</v>
      </c>
      <c r="U994" s="125">
        <f t="shared" si="274"/>
        <v>1</v>
      </c>
      <c r="V994" s="126">
        <f t="shared" si="275"/>
        <v>0</v>
      </c>
      <c r="W994" s="126">
        <f t="shared" si="276"/>
        <v>0</v>
      </c>
      <c r="X994" s="126">
        <f t="shared" si="277"/>
        <v>0</v>
      </c>
      <c r="Y994" s="126">
        <f t="shared" si="278"/>
        <v>0</v>
      </c>
      <c r="Z994" s="126">
        <f t="shared" si="279"/>
        <v>1</v>
      </c>
      <c r="AA994" s="126">
        <f t="shared" si="280"/>
        <v>0</v>
      </c>
      <c r="AB994" s="126">
        <f t="shared" si="281"/>
        <v>0</v>
      </c>
      <c r="AC994" s="126">
        <f t="shared" si="282"/>
        <v>0</v>
      </c>
      <c r="AD994" s="126">
        <f t="shared" si="283"/>
        <v>0</v>
      </c>
      <c r="AE994" s="126">
        <f t="shared" si="284"/>
        <v>0</v>
      </c>
      <c r="AF994" s="125"/>
      <c r="AG994" s="125"/>
      <c r="AH994" s="125">
        <f t="shared" si="285"/>
        <v>2</v>
      </c>
      <c r="AI994" s="125">
        <f t="shared" si="286"/>
        <v>2</v>
      </c>
      <c r="AJ994" s="125" t="str">
        <f t="shared" si="287"/>
        <v>Correct</v>
      </c>
      <c r="AK994" s="125"/>
      <c r="AL994" s="115" t="s">
        <v>83</v>
      </c>
      <c r="AM994" s="115">
        <v>69</v>
      </c>
      <c r="AN994" s="115" t="s">
        <v>84</v>
      </c>
      <c r="AO994" s="115" t="s">
        <v>152</v>
      </c>
      <c r="AP994" s="115" t="s">
        <v>85</v>
      </c>
      <c r="AQ994" s="115" t="s">
        <v>86</v>
      </c>
      <c r="AR994" s="115" t="s">
        <v>87</v>
      </c>
      <c r="AS994" s="115" t="s">
        <v>96</v>
      </c>
      <c r="AT994" s="115" t="s">
        <v>94</v>
      </c>
      <c r="AU994" s="115" t="s">
        <v>106</v>
      </c>
      <c r="AV994" s="115" t="s">
        <v>91</v>
      </c>
    </row>
    <row r="995" spans="1:49">
      <c r="A995" s="115">
        <v>6985434258</v>
      </c>
      <c r="B995" s="115" t="s">
        <v>18</v>
      </c>
      <c r="C995" s="115" t="s">
        <v>19</v>
      </c>
      <c r="I995" s="115" t="s">
        <v>25</v>
      </c>
      <c r="O995" s="125"/>
      <c r="P995" s="125">
        <f t="shared" si="270"/>
        <v>3</v>
      </c>
      <c r="Q995" s="130">
        <f t="shared" si="271"/>
        <v>1</v>
      </c>
      <c r="R995" s="125"/>
      <c r="S995" s="125">
        <f t="shared" si="272"/>
        <v>1</v>
      </c>
      <c r="T995" s="125">
        <f t="shared" si="273"/>
        <v>1</v>
      </c>
      <c r="U995" s="125">
        <f t="shared" si="274"/>
        <v>0</v>
      </c>
      <c r="V995" s="126">
        <f t="shared" si="275"/>
        <v>0</v>
      </c>
      <c r="W995" s="126">
        <f t="shared" si="276"/>
        <v>0</v>
      </c>
      <c r="X995" s="126">
        <f t="shared" si="277"/>
        <v>0</v>
      </c>
      <c r="Y995" s="126">
        <f t="shared" si="278"/>
        <v>0</v>
      </c>
      <c r="Z995" s="126">
        <f t="shared" si="279"/>
        <v>1</v>
      </c>
      <c r="AA995" s="126">
        <f t="shared" si="280"/>
        <v>0</v>
      </c>
      <c r="AB995" s="126">
        <f t="shared" si="281"/>
        <v>0</v>
      </c>
      <c r="AC995" s="126">
        <f t="shared" si="282"/>
        <v>0</v>
      </c>
      <c r="AD995" s="126">
        <f t="shared" si="283"/>
        <v>0</v>
      </c>
      <c r="AE995" s="126">
        <f t="shared" si="284"/>
        <v>0</v>
      </c>
      <c r="AF995" s="125"/>
      <c r="AG995" s="125"/>
      <c r="AH995" s="125">
        <f t="shared" si="285"/>
        <v>3</v>
      </c>
      <c r="AI995" s="125">
        <f t="shared" si="286"/>
        <v>3</v>
      </c>
      <c r="AJ995" s="125" t="str">
        <f t="shared" si="287"/>
        <v>Correct</v>
      </c>
      <c r="AK995" s="125"/>
      <c r="AL995" s="115" t="s">
        <v>83</v>
      </c>
      <c r="AM995" s="115">
        <v>61</v>
      </c>
      <c r="AN995" s="115" t="s">
        <v>84</v>
      </c>
      <c r="AO995" s="115" t="s">
        <v>175</v>
      </c>
      <c r="AP995" s="115" t="s">
        <v>85</v>
      </c>
      <c r="AQ995" s="115" t="s">
        <v>86</v>
      </c>
      <c r="AR995" s="115" t="s">
        <v>87</v>
      </c>
      <c r="AT995" s="115" t="s">
        <v>89</v>
      </c>
      <c r="AU995" s="115" t="s">
        <v>106</v>
      </c>
      <c r="AV995" s="115" t="s">
        <v>91</v>
      </c>
      <c r="AW995" s="115" t="s">
        <v>91</v>
      </c>
    </row>
    <row r="996" spans="1:49">
      <c r="A996" s="115">
        <v>7045766406</v>
      </c>
      <c r="I996" s="115" t="s">
        <v>25</v>
      </c>
      <c r="O996" s="125"/>
      <c r="P996" s="125">
        <f t="shared" si="270"/>
        <v>1</v>
      </c>
      <c r="Q996" s="130">
        <f t="shared" si="271"/>
        <v>3</v>
      </c>
      <c r="R996" s="125"/>
      <c r="S996" s="125">
        <f t="shared" si="272"/>
        <v>0</v>
      </c>
      <c r="T996" s="125">
        <f t="shared" si="273"/>
        <v>0</v>
      </c>
      <c r="U996" s="125">
        <f t="shared" si="274"/>
        <v>0</v>
      </c>
      <c r="V996" s="126">
        <f t="shared" si="275"/>
        <v>0</v>
      </c>
      <c r="W996" s="126">
        <f t="shared" si="276"/>
        <v>0</v>
      </c>
      <c r="X996" s="126">
        <f t="shared" si="277"/>
        <v>0</v>
      </c>
      <c r="Y996" s="126">
        <f t="shared" si="278"/>
        <v>0</v>
      </c>
      <c r="Z996" s="126">
        <f t="shared" si="279"/>
        <v>1</v>
      </c>
      <c r="AA996" s="126">
        <f t="shared" si="280"/>
        <v>0</v>
      </c>
      <c r="AB996" s="126">
        <f t="shared" si="281"/>
        <v>0</v>
      </c>
      <c r="AC996" s="126">
        <f t="shared" si="282"/>
        <v>0</v>
      </c>
      <c r="AD996" s="126">
        <f t="shared" si="283"/>
        <v>0</v>
      </c>
      <c r="AE996" s="126">
        <f t="shared" si="284"/>
        <v>0</v>
      </c>
      <c r="AF996" s="125"/>
      <c r="AG996" s="125"/>
      <c r="AH996" s="125">
        <f t="shared" si="285"/>
        <v>1</v>
      </c>
      <c r="AI996" s="125">
        <f t="shared" si="286"/>
        <v>1</v>
      </c>
      <c r="AJ996" s="125" t="str">
        <f t="shared" si="287"/>
        <v>Correct</v>
      </c>
      <c r="AK996" s="125"/>
      <c r="AL996" s="115" t="s">
        <v>83</v>
      </c>
      <c r="AM996" s="115">
        <v>73</v>
      </c>
      <c r="AN996" s="115" t="s">
        <v>181</v>
      </c>
      <c r="AO996" s="115" t="s">
        <v>208</v>
      </c>
      <c r="AP996" s="115" t="s">
        <v>85</v>
      </c>
      <c r="AQ996" s="115" t="s">
        <v>86</v>
      </c>
      <c r="AR996" s="115" t="s">
        <v>87</v>
      </c>
      <c r="AT996" s="115" t="s">
        <v>111</v>
      </c>
      <c r="AU996" s="115" t="s">
        <v>106</v>
      </c>
      <c r="AV996" s="115" t="s">
        <v>91</v>
      </c>
      <c r="AW996" s="115" t="s">
        <v>86</v>
      </c>
    </row>
    <row r="997" spans="1:49">
      <c r="A997" s="115">
        <v>6988292473</v>
      </c>
      <c r="I997" s="115" t="s">
        <v>25</v>
      </c>
      <c r="N997" s="115" t="s">
        <v>30</v>
      </c>
      <c r="O997" s="125"/>
      <c r="P997" s="125">
        <f t="shared" si="270"/>
        <v>2</v>
      </c>
      <c r="Q997" s="130">
        <f t="shared" si="271"/>
        <v>1.5</v>
      </c>
      <c r="R997" s="125"/>
      <c r="S997" s="125">
        <f t="shared" si="272"/>
        <v>0</v>
      </c>
      <c r="T997" s="125">
        <f t="shared" si="273"/>
        <v>0</v>
      </c>
      <c r="U997" s="125">
        <f t="shared" si="274"/>
        <v>0</v>
      </c>
      <c r="V997" s="126">
        <f t="shared" si="275"/>
        <v>0</v>
      </c>
      <c r="W997" s="126">
        <f t="shared" si="276"/>
        <v>0</v>
      </c>
      <c r="X997" s="126">
        <f t="shared" si="277"/>
        <v>0</v>
      </c>
      <c r="Y997" s="126">
        <f t="shared" si="278"/>
        <v>0</v>
      </c>
      <c r="Z997" s="126">
        <f t="shared" si="279"/>
        <v>1</v>
      </c>
      <c r="AA997" s="126">
        <f t="shared" si="280"/>
        <v>0</v>
      </c>
      <c r="AB997" s="126">
        <f t="shared" si="281"/>
        <v>0</v>
      </c>
      <c r="AC997" s="126">
        <f t="shared" si="282"/>
        <v>0</v>
      </c>
      <c r="AD997" s="126">
        <f t="shared" si="283"/>
        <v>0</v>
      </c>
      <c r="AE997" s="126">
        <f t="shared" si="284"/>
        <v>1</v>
      </c>
      <c r="AF997" s="125"/>
      <c r="AG997" s="125"/>
      <c r="AH997" s="125">
        <f t="shared" si="285"/>
        <v>2</v>
      </c>
      <c r="AI997" s="125">
        <f t="shared" si="286"/>
        <v>2</v>
      </c>
      <c r="AJ997" s="125" t="str">
        <f t="shared" si="287"/>
        <v>Correct</v>
      </c>
      <c r="AK997" s="125"/>
      <c r="AL997" s="115" t="s">
        <v>83</v>
      </c>
      <c r="AM997" s="115">
        <v>80</v>
      </c>
      <c r="AN997" s="115" t="s">
        <v>84</v>
      </c>
      <c r="AO997" s="115" t="s">
        <v>159</v>
      </c>
      <c r="AP997" s="115" t="s">
        <v>85</v>
      </c>
      <c r="AQ997" s="115" t="s">
        <v>86</v>
      </c>
      <c r="AR997" s="115" t="s">
        <v>87</v>
      </c>
      <c r="AS997" s="115" t="s">
        <v>100</v>
      </c>
      <c r="AT997" s="115" t="s">
        <v>102</v>
      </c>
      <c r="AU997" s="115" t="s">
        <v>106</v>
      </c>
      <c r="AV997" s="115" t="s">
        <v>91</v>
      </c>
      <c r="AW997" s="115" t="s">
        <v>91</v>
      </c>
    </row>
    <row r="998" spans="1:49">
      <c r="A998" s="115">
        <v>7020349239</v>
      </c>
      <c r="I998" s="115" t="s">
        <v>25</v>
      </c>
      <c r="O998" s="125"/>
      <c r="P998" s="125">
        <f t="shared" si="270"/>
        <v>1</v>
      </c>
      <c r="Q998" s="130">
        <f t="shared" si="271"/>
        <v>3</v>
      </c>
      <c r="R998" s="125"/>
      <c r="S998" s="125">
        <f t="shared" si="272"/>
        <v>0</v>
      </c>
      <c r="T998" s="125">
        <f t="shared" si="273"/>
        <v>0</v>
      </c>
      <c r="U998" s="125">
        <f t="shared" si="274"/>
        <v>0</v>
      </c>
      <c r="V998" s="126">
        <f t="shared" si="275"/>
        <v>0</v>
      </c>
      <c r="W998" s="126">
        <f t="shared" si="276"/>
        <v>0</v>
      </c>
      <c r="X998" s="126">
        <f t="shared" si="277"/>
        <v>0</v>
      </c>
      <c r="Y998" s="126">
        <f t="shared" si="278"/>
        <v>0</v>
      </c>
      <c r="Z998" s="126">
        <f t="shared" si="279"/>
        <v>1</v>
      </c>
      <c r="AA998" s="126">
        <f t="shared" si="280"/>
        <v>0</v>
      </c>
      <c r="AB998" s="126">
        <f t="shared" si="281"/>
        <v>0</v>
      </c>
      <c r="AC998" s="126">
        <f t="shared" si="282"/>
        <v>0</v>
      </c>
      <c r="AD998" s="126">
        <f t="shared" si="283"/>
        <v>0</v>
      </c>
      <c r="AE998" s="126">
        <f t="shared" si="284"/>
        <v>0</v>
      </c>
      <c r="AF998" s="125"/>
      <c r="AG998" s="125"/>
      <c r="AH998" s="125">
        <f t="shared" si="285"/>
        <v>1</v>
      </c>
      <c r="AI998" s="125">
        <f t="shared" si="286"/>
        <v>1</v>
      </c>
      <c r="AJ998" s="125" t="str">
        <f t="shared" si="287"/>
        <v>Correct</v>
      </c>
      <c r="AK998" s="125"/>
      <c r="AL998" s="115" t="s">
        <v>83</v>
      </c>
      <c r="AM998" s="115">
        <v>41</v>
      </c>
      <c r="AN998" s="115" t="s">
        <v>181</v>
      </c>
      <c r="AO998" s="115" t="s">
        <v>440</v>
      </c>
      <c r="AP998" s="115" t="s">
        <v>85</v>
      </c>
      <c r="AQ998" s="115" t="s">
        <v>86</v>
      </c>
      <c r="AR998" s="115" t="s">
        <v>87</v>
      </c>
      <c r="AS998" s="115" t="s">
        <v>100</v>
      </c>
      <c r="AT998" s="115" t="s">
        <v>94</v>
      </c>
      <c r="AU998" s="115" t="s">
        <v>113</v>
      </c>
      <c r="AV998" s="115" t="s">
        <v>91</v>
      </c>
      <c r="AW998" s="115" t="s">
        <v>91</v>
      </c>
    </row>
    <row r="999" spans="1:49">
      <c r="A999" s="115">
        <v>7011090806</v>
      </c>
      <c r="I999" s="115" t="s">
        <v>25</v>
      </c>
      <c r="O999" s="125"/>
      <c r="P999" s="125">
        <f t="shared" si="270"/>
        <v>1</v>
      </c>
      <c r="Q999" s="130">
        <f t="shared" si="271"/>
        <v>3</v>
      </c>
      <c r="R999" s="125"/>
      <c r="S999" s="125">
        <f t="shared" si="272"/>
        <v>0</v>
      </c>
      <c r="T999" s="125">
        <f t="shared" si="273"/>
        <v>0</v>
      </c>
      <c r="U999" s="125">
        <f t="shared" si="274"/>
        <v>0</v>
      </c>
      <c r="V999" s="126">
        <f t="shared" si="275"/>
        <v>0</v>
      </c>
      <c r="W999" s="126">
        <f t="shared" si="276"/>
        <v>0</v>
      </c>
      <c r="X999" s="126">
        <f t="shared" si="277"/>
        <v>0</v>
      </c>
      <c r="Y999" s="126">
        <f t="shared" si="278"/>
        <v>0</v>
      </c>
      <c r="Z999" s="126">
        <f t="shared" si="279"/>
        <v>1</v>
      </c>
      <c r="AA999" s="126">
        <f t="shared" si="280"/>
        <v>0</v>
      </c>
      <c r="AB999" s="126">
        <f t="shared" si="281"/>
        <v>0</v>
      </c>
      <c r="AC999" s="126">
        <f t="shared" si="282"/>
        <v>0</v>
      </c>
      <c r="AD999" s="126">
        <f t="shared" si="283"/>
        <v>0</v>
      </c>
      <c r="AE999" s="126">
        <f t="shared" si="284"/>
        <v>0</v>
      </c>
      <c r="AF999" s="125"/>
      <c r="AG999" s="125"/>
      <c r="AH999" s="125">
        <f t="shared" si="285"/>
        <v>1</v>
      </c>
      <c r="AI999" s="125">
        <f t="shared" si="286"/>
        <v>1</v>
      </c>
      <c r="AJ999" s="125" t="str">
        <f t="shared" si="287"/>
        <v>Correct</v>
      </c>
      <c r="AK999" s="125"/>
      <c r="AL999" s="115" t="s">
        <v>83</v>
      </c>
      <c r="AM999" s="115">
        <v>40</v>
      </c>
      <c r="AN999" s="115" t="s">
        <v>84</v>
      </c>
      <c r="AO999" s="115" t="s">
        <v>126</v>
      </c>
      <c r="AP999" s="115" t="s">
        <v>85</v>
      </c>
      <c r="AQ999" s="115" t="s">
        <v>91</v>
      </c>
      <c r="AR999" s="115" t="s">
        <v>108</v>
      </c>
      <c r="AS999" s="115" t="s">
        <v>93</v>
      </c>
      <c r="AT999" s="115" t="s">
        <v>102</v>
      </c>
      <c r="AU999" s="115" t="s">
        <v>90</v>
      </c>
      <c r="AV999" s="115" t="s">
        <v>91</v>
      </c>
    </row>
    <row r="1000" spans="1:49">
      <c r="A1000" s="115">
        <v>7020567057</v>
      </c>
      <c r="H1000" s="115" t="s">
        <v>24</v>
      </c>
      <c r="I1000" s="115" t="s">
        <v>25</v>
      </c>
      <c r="O1000" s="125"/>
      <c r="P1000" s="125">
        <f t="shared" si="270"/>
        <v>2</v>
      </c>
      <c r="Q1000" s="130">
        <f t="shared" si="271"/>
        <v>1.5</v>
      </c>
      <c r="R1000" s="125"/>
      <c r="S1000" s="125">
        <f t="shared" si="272"/>
        <v>0</v>
      </c>
      <c r="T1000" s="125">
        <f t="shared" si="273"/>
        <v>0</v>
      </c>
      <c r="U1000" s="125">
        <f t="shared" si="274"/>
        <v>0</v>
      </c>
      <c r="V1000" s="126">
        <f t="shared" si="275"/>
        <v>0</v>
      </c>
      <c r="W1000" s="126">
        <f t="shared" si="276"/>
        <v>0</v>
      </c>
      <c r="X1000" s="126">
        <f t="shared" si="277"/>
        <v>0</v>
      </c>
      <c r="Y1000" s="126">
        <f t="shared" si="278"/>
        <v>1</v>
      </c>
      <c r="Z1000" s="126">
        <f t="shared" si="279"/>
        <v>1</v>
      </c>
      <c r="AA1000" s="126">
        <f t="shared" si="280"/>
        <v>0</v>
      </c>
      <c r="AB1000" s="126">
        <f t="shared" si="281"/>
        <v>0</v>
      </c>
      <c r="AC1000" s="126">
        <f t="shared" si="282"/>
        <v>0</v>
      </c>
      <c r="AD1000" s="126">
        <f t="shared" si="283"/>
        <v>0</v>
      </c>
      <c r="AE1000" s="126">
        <f t="shared" si="284"/>
        <v>0</v>
      </c>
      <c r="AF1000" s="125"/>
      <c r="AG1000" s="125"/>
      <c r="AH1000" s="125">
        <f t="shared" si="285"/>
        <v>2</v>
      </c>
      <c r="AI1000" s="125">
        <f t="shared" si="286"/>
        <v>2</v>
      </c>
      <c r="AJ1000" s="125" t="str">
        <f t="shared" si="287"/>
        <v>Correct</v>
      </c>
      <c r="AK1000" s="125"/>
      <c r="AL1000" s="115" t="s">
        <v>83</v>
      </c>
      <c r="AM1000" s="115">
        <v>27</v>
      </c>
      <c r="AN1000" s="115" t="s">
        <v>84</v>
      </c>
      <c r="AO1000" s="115" t="s">
        <v>146</v>
      </c>
      <c r="AQ1000" s="115" t="s">
        <v>91</v>
      </c>
      <c r="AR1000" s="115" t="s">
        <v>108</v>
      </c>
      <c r="AT1000" s="115" t="s">
        <v>112</v>
      </c>
      <c r="AU1000" s="115" t="s">
        <v>113</v>
      </c>
      <c r="AV1000" s="115" t="s">
        <v>91</v>
      </c>
      <c r="AW1000" s="115" t="s">
        <v>86</v>
      </c>
    </row>
    <row r="1001" spans="1:49">
      <c r="A1001" s="115">
        <v>7020350717</v>
      </c>
      <c r="I1001" s="115" t="s">
        <v>25</v>
      </c>
      <c r="O1001" s="125"/>
      <c r="P1001" s="125">
        <f t="shared" si="270"/>
        <v>1</v>
      </c>
      <c r="Q1001" s="130">
        <f t="shared" si="271"/>
        <v>3</v>
      </c>
      <c r="R1001" s="125"/>
      <c r="S1001" s="125">
        <f t="shared" si="272"/>
        <v>0</v>
      </c>
      <c r="T1001" s="125">
        <f t="shared" si="273"/>
        <v>0</v>
      </c>
      <c r="U1001" s="125">
        <f t="shared" si="274"/>
        <v>0</v>
      </c>
      <c r="V1001" s="126">
        <f t="shared" si="275"/>
        <v>0</v>
      </c>
      <c r="W1001" s="126">
        <f t="shared" si="276"/>
        <v>0</v>
      </c>
      <c r="X1001" s="126">
        <f t="shared" si="277"/>
        <v>0</v>
      </c>
      <c r="Y1001" s="126">
        <f t="shared" si="278"/>
        <v>0</v>
      </c>
      <c r="Z1001" s="126">
        <f t="shared" si="279"/>
        <v>1</v>
      </c>
      <c r="AA1001" s="126">
        <f t="shared" si="280"/>
        <v>0</v>
      </c>
      <c r="AB1001" s="126">
        <f t="shared" si="281"/>
        <v>0</v>
      </c>
      <c r="AC1001" s="126">
        <f t="shared" si="282"/>
        <v>0</v>
      </c>
      <c r="AD1001" s="126">
        <f t="shared" si="283"/>
        <v>0</v>
      </c>
      <c r="AE1001" s="126">
        <f t="shared" si="284"/>
        <v>0</v>
      </c>
      <c r="AF1001" s="125"/>
      <c r="AG1001" s="125"/>
      <c r="AH1001" s="125">
        <f t="shared" si="285"/>
        <v>1</v>
      </c>
      <c r="AI1001" s="125">
        <f t="shared" si="286"/>
        <v>1</v>
      </c>
      <c r="AJ1001" s="125" t="str">
        <f t="shared" si="287"/>
        <v>Correct</v>
      </c>
      <c r="AK1001" s="125"/>
      <c r="AL1001" s="115" t="s">
        <v>83</v>
      </c>
      <c r="AM1001" s="115">
        <v>25</v>
      </c>
      <c r="AN1001" s="115" t="s">
        <v>181</v>
      </c>
      <c r="AO1001" s="115" t="s">
        <v>440</v>
      </c>
      <c r="AP1001" s="115" t="s">
        <v>85</v>
      </c>
      <c r="AQ1001" s="115" t="s">
        <v>86</v>
      </c>
      <c r="AR1001" s="115" t="s">
        <v>87</v>
      </c>
      <c r="AS1001" s="115" t="s">
        <v>93</v>
      </c>
      <c r="AT1001" s="115" t="s">
        <v>89</v>
      </c>
      <c r="AU1001" s="115" t="s">
        <v>90</v>
      </c>
      <c r="AV1001" s="115" t="s">
        <v>91</v>
      </c>
      <c r="AW1001" s="115" t="s">
        <v>91</v>
      </c>
    </row>
    <row r="1002" spans="1:49">
      <c r="A1002" s="115">
        <v>7007920268</v>
      </c>
      <c r="C1002" s="115" t="s">
        <v>19</v>
      </c>
      <c r="D1002" s="115" t="s">
        <v>20</v>
      </c>
      <c r="E1002" s="115" t="s">
        <v>21</v>
      </c>
      <c r="O1002" s="125"/>
      <c r="P1002" s="125">
        <f t="shared" si="270"/>
        <v>3</v>
      </c>
      <c r="Q1002" s="130">
        <f t="shared" si="271"/>
        <v>1</v>
      </c>
      <c r="R1002" s="125"/>
      <c r="S1002" s="125">
        <f t="shared" si="272"/>
        <v>0</v>
      </c>
      <c r="T1002" s="125">
        <f t="shared" si="273"/>
        <v>1</v>
      </c>
      <c r="U1002" s="125">
        <f t="shared" si="274"/>
        <v>1</v>
      </c>
      <c r="V1002" s="126">
        <f t="shared" si="275"/>
        <v>1</v>
      </c>
      <c r="W1002" s="126">
        <f t="shared" si="276"/>
        <v>0</v>
      </c>
      <c r="X1002" s="126">
        <f t="shared" si="277"/>
        <v>0</v>
      </c>
      <c r="Y1002" s="126">
        <f t="shared" si="278"/>
        <v>0</v>
      </c>
      <c r="Z1002" s="126">
        <f t="shared" si="279"/>
        <v>0</v>
      </c>
      <c r="AA1002" s="126">
        <f t="shared" si="280"/>
        <v>0</v>
      </c>
      <c r="AB1002" s="126">
        <f t="shared" si="281"/>
        <v>0</v>
      </c>
      <c r="AC1002" s="126">
        <f t="shared" si="282"/>
        <v>0</v>
      </c>
      <c r="AD1002" s="126">
        <f t="shared" si="283"/>
        <v>0</v>
      </c>
      <c r="AE1002" s="126">
        <f t="shared" si="284"/>
        <v>0</v>
      </c>
      <c r="AF1002" s="125"/>
      <c r="AG1002" s="125"/>
      <c r="AH1002" s="125">
        <f t="shared" si="285"/>
        <v>3</v>
      </c>
      <c r="AI1002" s="125">
        <f t="shared" si="286"/>
        <v>3</v>
      </c>
      <c r="AJ1002" s="125" t="str">
        <f t="shared" si="287"/>
        <v>Correct</v>
      </c>
      <c r="AK1002" s="125"/>
      <c r="AL1002" s="115" t="s">
        <v>83</v>
      </c>
      <c r="AM1002" s="115">
        <v>89</v>
      </c>
      <c r="AN1002" s="115" t="s">
        <v>84</v>
      </c>
      <c r="AO1002" s="115" t="s">
        <v>125</v>
      </c>
      <c r="AP1002" s="115" t="s">
        <v>85</v>
      </c>
      <c r="AQ1002" s="115" t="s">
        <v>86</v>
      </c>
      <c r="AR1002" s="115" t="s">
        <v>435</v>
      </c>
      <c r="AT1002" s="115" t="s">
        <v>102</v>
      </c>
      <c r="AU1002" s="115" t="s">
        <v>106</v>
      </c>
      <c r="AV1002" s="115" t="s">
        <v>91</v>
      </c>
      <c r="AW1002" s="115" t="s">
        <v>86</v>
      </c>
    </row>
    <row r="1003" spans="1:49">
      <c r="A1003" s="115">
        <v>7044850131</v>
      </c>
      <c r="D1003" s="115" t="s">
        <v>20</v>
      </c>
      <c r="E1003" s="115" t="s">
        <v>21</v>
      </c>
      <c r="M1003" s="115" t="s">
        <v>29</v>
      </c>
      <c r="O1003" s="125"/>
      <c r="P1003" s="125">
        <f t="shared" si="270"/>
        <v>3</v>
      </c>
      <c r="Q1003" s="130">
        <f t="shared" si="271"/>
        <v>1</v>
      </c>
      <c r="R1003" s="125"/>
      <c r="S1003" s="125">
        <f t="shared" si="272"/>
        <v>0</v>
      </c>
      <c r="T1003" s="125">
        <f t="shared" si="273"/>
        <v>0</v>
      </c>
      <c r="U1003" s="125">
        <f t="shared" si="274"/>
        <v>1</v>
      </c>
      <c r="V1003" s="126">
        <f t="shared" si="275"/>
        <v>1</v>
      </c>
      <c r="W1003" s="126">
        <f t="shared" si="276"/>
        <v>0</v>
      </c>
      <c r="X1003" s="126">
        <f t="shared" si="277"/>
        <v>0</v>
      </c>
      <c r="Y1003" s="126">
        <f t="shared" si="278"/>
        <v>0</v>
      </c>
      <c r="Z1003" s="126">
        <f t="shared" si="279"/>
        <v>0</v>
      </c>
      <c r="AA1003" s="126">
        <f t="shared" si="280"/>
        <v>0</v>
      </c>
      <c r="AB1003" s="126">
        <f t="shared" si="281"/>
        <v>0</v>
      </c>
      <c r="AC1003" s="126">
        <f t="shared" si="282"/>
        <v>0</v>
      </c>
      <c r="AD1003" s="126">
        <f t="shared" si="283"/>
        <v>1</v>
      </c>
      <c r="AE1003" s="126">
        <f t="shared" si="284"/>
        <v>0</v>
      </c>
      <c r="AF1003" s="125"/>
      <c r="AG1003" s="125"/>
      <c r="AH1003" s="125">
        <f t="shared" si="285"/>
        <v>3</v>
      </c>
      <c r="AI1003" s="125">
        <f t="shared" si="286"/>
        <v>3</v>
      </c>
      <c r="AJ1003" s="125" t="str">
        <f t="shared" si="287"/>
        <v>Correct</v>
      </c>
      <c r="AK1003" s="125"/>
      <c r="AL1003" s="115" t="s">
        <v>83</v>
      </c>
      <c r="AM1003" s="115">
        <v>87</v>
      </c>
      <c r="AN1003" s="115" t="s">
        <v>181</v>
      </c>
      <c r="AO1003" s="115" t="s">
        <v>194</v>
      </c>
      <c r="AP1003" s="115" t="s">
        <v>85</v>
      </c>
      <c r="AQ1003" s="115" t="s">
        <v>86</v>
      </c>
      <c r="AR1003" s="115" t="s">
        <v>87</v>
      </c>
      <c r="AT1003" s="115" t="s">
        <v>102</v>
      </c>
      <c r="AU1003" s="115" t="s">
        <v>106</v>
      </c>
      <c r="AV1003" s="115" t="s">
        <v>91</v>
      </c>
      <c r="AW1003" s="115" t="s">
        <v>86</v>
      </c>
    </row>
    <row r="1004" spans="1:49">
      <c r="A1004" s="115">
        <v>7011539665</v>
      </c>
      <c r="D1004" s="115" t="s">
        <v>20</v>
      </c>
      <c r="E1004" s="115" t="s">
        <v>21</v>
      </c>
      <c r="O1004" s="125"/>
      <c r="P1004" s="125">
        <f t="shared" si="270"/>
        <v>2</v>
      </c>
      <c r="Q1004" s="130">
        <f t="shared" si="271"/>
        <v>1.5</v>
      </c>
      <c r="R1004" s="125"/>
      <c r="S1004" s="125">
        <f t="shared" si="272"/>
        <v>0</v>
      </c>
      <c r="T1004" s="125">
        <f t="shared" si="273"/>
        <v>0</v>
      </c>
      <c r="U1004" s="125">
        <f t="shared" si="274"/>
        <v>1</v>
      </c>
      <c r="V1004" s="126">
        <f t="shared" si="275"/>
        <v>1</v>
      </c>
      <c r="W1004" s="126">
        <f t="shared" si="276"/>
        <v>0</v>
      </c>
      <c r="X1004" s="126">
        <f t="shared" si="277"/>
        <v>0</v>
      </c>
      <c r="Y1004" s="126">
        <f t="shared" si="278"/>
        <v>0</v>
      </c>
      <c r="Z1004" s="126">
        <f t="shared" si="279"/>
        <v>0</v>
      </c>
      <c r="AA1004" s="126">
        <f t="shared" si="280"/>
        <v>0</v>
      </c>
      <c r="AB1004" s="126">
        <f t="shared" si="281"/>
        <v>0</v>
      </c>
      <c r="AC1004" s="126">
        <f t="shared" si="282"/>
        <v>0</v>
      </c>
      <c r="AD1004" s="126">
        <f t="shared" si="283"/>
        <v>0</v>
      </c>
      <c r="AE1004" s="126">
        <f t="shared" si="284"/>
        <v>0</v>
      </c>
      <c r="AF1004" s="125"/>
      <c r="AG1004" s="125"/>
      <c r="AH1004" s="125">
        <f t="shared" si="285"/>
        <v>2</v>
      </c>
      <c r="AI1004" s="125">
        <f t="shared" si="286"/>
        <v>2</v>
      </c>
      <c r="AJ1004" s="125" t="str">
        <f t="shared" si="287"/>
        <v>Correct</v>
      </c>
      <c r="AK1004" s="125"/>
      <c r="AL1004" s="115" t="s">
        <v>83</v>
      </c>
      <c r="AM1004" s="115">
        <v>67</v>
      </c>
      <c r="AN1004" s="115" t="s">
        <v>181</v>
      </c>
      <c r="AO1004" s="115" t="s">
        <v>429</v>
      </c>
      <c r="AP1004" s="115" t="s">
        <v>85</v>
      </c>
      <c r="AQ1004" s="115" t="s">
        <v>86</v>
      </c>
      <c r="AR1004" s="115" t="s">
        <v>87</v>
      </c>
      <c r="AS1004" s="115" t="s">
        <v>100</v>
      </c>
      <c r="AT1004" s="115" t="s">
        <v>111</v>
      </c>
      <c r="AU1004" s="115" t="s">
        <v>106</v>
      </c>
      <c r="AV1004" s="115" t="s">
        <v>91</v>
      </c>
      <c r="AW1004" s="115" t="s">
        <v>91</v>
      </c>
    </row>
    <row r="1005" spans="1:49">
      <c r="A1005" s="115">
        <v>7011091044</v>
      </c>
      <c r="C1005" s="115" t="s">
        <v>19</v>
      </c>
      <c r="E1005" s="115" t="s">
        <v>21</v>
      </c>
      <c r="L1005" s="115" t="s">
        <v>28</v>
      </c>
      <c r="O1005" s="125"/>
      <c r="P1005" s="125">
        <f t="shared" si="270"/>
        <v>3</v>
      </c>
      <c r="Q1005" s="130">
        <f t="shared" si="271"/>
        <v>1</v>
      </c>
      <c r="R1005" s="125"/>
      <c r="S1005" s="125">
        <f t="shared" si="272"/>
        <v>0</v>
      </c>
      <c r="T1005" s="125">
        <f t="shared" si="273"/>
        <v>1</v>
      </c>
      <c r="U1005" s="125">
        <f t="shared" si="274"/>
        <v>0</v>
      </c>
      <c r="V1005" s="126">
        <f t="shared" si="275"/>
        <v>1</v>
      </c>
      <c r="W1005" s="126">
        <f t="shared" si="276"/>
        <v>0</v>
      </c>
      <c r="X1005" s="126">
        <f t="shared" si="277"/>
        <v>0</v>
      </c>
      <c r="Y1005" s="126">
        <f t="shared" si="278"/>
        <v>0</v>
      </c>
      <c r="Z1005" s="126">
        <f t="shared" si="279"/>
        <v>0</v>
      </c>
      <c r="AA1005" s="126">
        <f t="shared" si="280"/>
        <v>0</v>
      </c>
      <c r="AB1005" s="126">
        <f t="shared" si="281"/>
        <v>0</v>
      </c>
      <c r="AC1005" s="126">
        <f t="shared" si="282"/>
        <v>1</v>
      </c>
      <c r="AD1005" s="126">
        <f t="shared" si="283"/>
        <v>0</v>
      </c>
      <c r="AE1005" s="126">
        <f t="shared" si="284"/>
        <v>0</v>
      </c>
      <c r="AF1005" s="125"/>
      <c r="AG1005" s="125"/>
      <c r="AH1005" s="125">
        <f t="shared" si="285"/>
        <v>3</v>
      </c>
      <c r="AI1005" s="125">
        <f t="shared" si="286"/>
        <v>3</v>
      </c>
      <c r="AJ1005" s="125" t="str">
        <f t="shared" si="287"/>
        <v>Correct</v>
      </c>
      <c r="AK1005" s="125"/>
      <c r="AL1005" s="115" t="s">
        <v>83</v>
      </c>
      <c r="AM1005" s="115">
        <v>70</v>
      </c>
      <c r="AN1005" s="115" t="s">
        <v>181</v>
      </c>
      <c r="AP1005" s="115" t="s">
        <v>85</v>
      </c>
      <c r="AQ1005" s="115" t="s">
        <v>91</v>
      </c>
      <c r="AR1005" s="115" t="s">
        <v>87</v>
      </c>
      <c r="AS1005" s="115" t="s">
        <v>100</v>
      </c>
      <c r="AT1005" s="115" t="s">
        <v>94</v>
      </c>
      <c r="AU1005" s="115" t="s">
        <v>106</v>
      </c>
      <c r="AV1005" s="115" t="s">
        <v>91</v>
      </c>
      <c r="AW1005" s="115" t="s">
        <v>91</v>
      </c>
    </row>
    <row r="1006" spans="1:49">
      <c r="A1006" s="115">
        <v>6982465421</v>
      </c>
      <c r="E1006" s="115" t="s">
        <v>21</v>
      </c>
      <c r="L1006" s="115" t="s">
        <v>28</v>
      </c>
      <c r="O1006" s="125"/>
      <c r="P1006" s="125">
        <f t="shared" si="270"/>
        <v>2</v>
      </c>
      <c r="Q1006" s="130">
        <f t="shared" si="271"/>
        <v>1.5</v>
      </c>
      <c r="R1006" s="125"/>
      <c r="S1006" s="125">
        <f t="shared" si="272"/>
        <v>0</v>
      </c>
      <c r="T1006" s="125">
        <f t="shared" si="273"/>
        <v>0</v>
      </c>
      <c r="U1006" s="125">
        <f t="shared" si="274"/>
        <v>0</v>
      </c>
      <c r="V1006" s="126">
        <f t="shared" si="275"/>
        <v>1</v>
      </c>
      <c r="W1006" s="126">
        <f t="shared" si="276"/>
        <v>0</v>
      </c>
      <c r="X1006" s="126">
        <f t="shared" si="277"/>
        <v>0</v>
      </c>
      <c r="Y1006" s="126">
        <f t="shared" si="278"/>
        <v>0</v>
      </c>
      <c r="Z1006" s="126">
        <f t="shared" si="279"/>
        <v>0</v>
      </c>
      <c r="AA1006" s="126">
        <f t="shared" si="280"/>
        <v>0</v>
      </c>
      <c r="AB1006" s="126">
        <f t="shared" si="281"/>
        <v>0</v>
      </c>
      <c r="AC1006" s="126">
        <f t="shared" si="282"/>
        <v>1</v>
      </c>
      <c r="AD1006" s="126">
        <f t="shared" si="283"/>
        <v>0</v>
      </c>
      <c r="AE1006" s="126">
        <f t="shared" si="284"/>
        <v>0</v>
      </c>
      <c r="AF1006" s="125"/>
      <c r="AG1006" s="125"/>
      <c r="AH1006" s="125">
        <f t="shared" si="285"/>
        <v>2</v>
      </c>
      <c r="AI1006" s="125">
        <f t="shared" si="286"/>
        <v>2</v>
      </c>
      <c r="AJ1006" s="125" t="str">
        <f t="shared" si="287"/>
        <v>Correct</v>
      </c>
      <c r="AK1006" s="125"/>
      <c r="AL1006" s="115" t="s">
        <v>83</v>
      </c>
      <c r="AM1006" s="115">
        <v>65</v>
      </c>
      <c r="AN1006" s="115" t="s">
        <v>181</v>
      </c>
      <c r="AO1006" s="115" t="s">
        <v>193</v>
      </c>
      <c r="AP1006" s="115" t="s">
        <v>85</v>
      </c>
      <c r="AQ1006" s="115" t="s">
        <v>86</v>
      </c>
      <c r="AR1006" s="115" t="s">
        <v>87</v>
      </c>
      <c r="AS1006" s="115" t="s">
        <v>100</v>
      </c>
      <c r="AT1006" s="115" t="s">
        <v>94</v>
      </c>
      <c r="AU1006" s="115" t="s">
        <v>90</v>
      </c>
      <c r="AV1006" s="115" t="s">
        <v>91</v>
      </c>
      <c r="AW1006" s="115" t="s">
        <v>86</v>
      </c>
    </row>
    <row r="1007" spans="1:49">
      <c r="A1007" s="115">
        <v>7008117449</v>
      </c>
      <c r="E1007" s="115" t="s">
        <v>21</v>
      </c>
      <c r="O1007" s="125"/>
      <c r="P1007" s="125">
        <f t="shared" si="270"/>
        <v>1</v>
      </c>
      <c r="Q1007" s="130">
        <f t="shared" si="271"/>
        <v>3</v>
      </c>
      <c r="R1007" s="125"/>
      <c r="S1007" s="125">
        <f t="shared" si="272"/>
        <v>0</v>
      </c>
      <c r="T1007" s="125">
        <f t="shared" si="273"/>
        <v>0</v>
      </c>
      <c r="U1007" s="125">
        <f t="shared" si="274"/>
        <v>0</v>
      </c>
      <c r="V1007" s="126">
        <f t="shared" si="275"/>
        <v>1</v>
      </c>
      <c r="W1007" s="126">
        <f t="shared" si="276"/>
        <v>0</v>
      </c>
      <c r="X1007" s="126">
        <f t="shared" si="277"/>
        <v>0</v>
      </c>
      <c r="Y1007" s="126">
        <f t="shared" si="278"/>
        <v>0</v>
      </c>
      <c r="Z1007" s="126">
        <f t="shared" si="279"/>
        <v>0</v>
      </c>
      <c r="AA1007" s="126">
        <f t="shared" si="280"/>
        <v>0</v>
      </c>
      <c r="AB1007" s="126">
        <f t="shared" si="281"/>
        <v>0</v>
      </c>
      <c r="AC1007" s="126">
        <f t="shared" si="282"/>
        <v>0</v>
      </c>
      <c r="AD1007" s="126">
        <f t="shared" si="283"/>
        <v>0</v>
      </c>
      <c r="AE1007" s="126">
        <f t="shared" si="284"/>
        <v>0</v>
      </c>
      <c r="AF1007" s="125"/>
      <c r="AG1007" s="125"/>
      <c r="AH1007" s="125">
        <f t="shared" si="285"/>
        <v>1</v>
      </c>
      <c r="AI1007" s="125">
        <f t="shared" si="286"/>
        <v>1</v>
      </c>
      <c r="AJ1007" s="125" t="str">
        <f t="shared" si="287"/>
        <v>Correct</v>
      </c>
      <c r="AK1007" s="125"/>
      <c r="AL1007" s="115" t="s">
        <v>83</v>
      </c>
      <c r="AM1007" s="115">
        <v>64</v>
      </c>
      <c r="AN1007" s="115" t="s">
        <v>84</v>
      </c>
      <c r="AO1007" s="115" t="s">
        <v>472</v>
      </c>
      <c r="AP1007" s="115" t="s">
        <v>92</v>
      </c>
      <c r="AR1007" s="115" t="s">
        <v>87</v>
      </c>
      <c r="AT1007" s="115" t="s">
        <v>89</v>
      </c>
      <c r="AU1007" s="115" t="s">
        <v>106</v>
      </c>
      <c r="AV1007" s="115" t="s">
        <v>91</v>
      </c>
      <c r="AW1007" s="115" t="s">
        <v>91</v>
      </c>
    </row>
    <row r="1008" spans="1:49">
      <c r="A1008" s="115">
        <v>6988290290</v>
      </c>
      <c r="E1008" s="115" t="s">
        <v>21</v>
      </c>
      <c r="O1008" s="125"/>
      <c r="P1008" s="125">
        <f t="shared" si="270"/>
        <v>1</v>
      </c>
      <c r="Q1008" s="130">
        <f t="shared" si="271"/>
        <v>3</v>
      </c>
      <c r="R1008" s="125"/>
      <c r="S1008" s="125">
        <f t="shared" si="272"/>
        <v>0</v>
      </c>
      <c r="T1008" s="125">
        <f t="shared" si="273"/>
        <v>0</v>
      </c>
      <c r="U1008" s="125">
        <f t="shared" si="274"/>
        <v>0</v>
      </c>
      <c r="V1008" s="126">
        <f t="shared" si="275"/>
        <v>1</v>
      </c>
      <c r="W1008" s="126">
        <f t="shared" si="276"/>
        <v>0</v>
      </c>
      <c r="X1008" s="126">
        <f t="shared" si="277"/>
        <v>0</v>
      </c>
      <c r="Y1008" s="126">
        <f t="shared" si="278"/>
        <v>0</v>
      </c>
      <c r="Z1008" s="126">
        <f t="shared" si="279"/>
        <v>0</v>
      </c>
      <c r="AA1008" s="126">
        <f t="shared" si="280"/>
        <v>0</v>
      </c>
      <c r="AB1008" s="126">
        <f t="shared" si="281"/>
        <v>0</v>
      </c>
      <c r="AC1008" s="126">
        <f t="shared" si="282"/>
        <v>0</v>
      </c>
      <c r="AD1008" s="126">
        <f t="shared" si="283"/>
        <v>0</v>
      </c>
      <c r="AE1008" s="126">
        <f t="shared" si="284"/>
        <v>0</v>
      </c>
      <c r="AF1008" s="125"/>
      <c r="AG1008" s="125"/>
      <c r="AH1008" s="125">
        <f t="shared" si="285"/>
        <v>1</v>
      </c>
      <c r="AI1008" s="125">
        <f t="shared" si="286"/>
        <v>1</v>
      </c>
      <c r="AJ1008" s="125" t="str">
        <f t="shared" si="287"/>
        <v>Correct</v>
      </c>
      <c r="AK1008" s="125"/>
      <c r="AL1008" s="115" t="s">
        <v>83</v>
      </c>
      <c r="AM1008" s="115">
        <v>82</v>
      </c>
      <c r="AN1008" s="115" t="s">
        <v>84</v>
      </c>
      <c r="AO1008" s="115" t="s">
        <v>149</v>
      </c>
      <c r="AP1008" s="115" t="s">
        <v>85</v>
      </c>
      <c r="AQ1008" s="115" t="s">
        <v>86</v>
      </c>
      <c r="AR1008" s="115" t="s">
        <v>87</v>
      </c>
      <c r="AT1008" s="115" t="s">
        <v>89</v>
      </c>
      <c r="AU1008" s="115" t="s">
        <v>106</v>
      </c>
      <c r="AV1008" s="115" t="s">
        <v>91</v>
      </c>
      <c r="AW1008" s="115" t="s">
        <v>86</v>
      </c>
    </row>
    <row r="1009" spans="1:49">
      <c r="A1009" s="115">
        <v>7008115669</v>
      </c>
      <c r="E1009" s="115" t="s">
        <v>21</v>
      </c>
      <c r="G1009" s="115" t="s">
        <v>23</v>
      </c>
      <c r="M1009" s="115" t="s">
        <v>29</v>
      </c>
      <c r="O1009" s="125"/>
      <c r="P1009" s="125">
        <f t="shared" si="270"/>
        <v>3</v>
      </c>
      <c r="Q1009" s="130">
        <f t="shared" si="271"/>
        <v>1</v>
      </c>
      <c r="R1009" s="125"/>
      <c r="S1009" s="125">
        <f t="shared" si="272"/>
        <v>0</v>
      </c>
      <c r="T1009" s="125">
        <f t="shared" si="273"/>
        <v>0</v>
      </c>
      <c r="U1009" s="125">
        <f t="shared" si="274"/>
        <v>0</v>
      </c>
      <c r="V1009" s="126">
        <f t="shared" si="275"/>
        <v>1</v>
      </c>
      <c r="W1009" s="126">
        <f t="shared" si="276"/>
        <v>0</v>
      </c>
      <c r="X1009" s="126">
        <f t="shared" si="277"/>
        <v>1</v>
      </c>
      <c r="Y1009" s="126">
        <f t="shared" si="278"/>
        <v>0</v>
      </c>
      <c r="Z1009" s="126">
        <f t="shared" si="279"/>
        <v>0</v>
      </c>
      <c r="AA1009" s="126">
        <f t="shared" si="280"/>
        <v>0</v>
      </c>
      <c r="AB1009" s="126">
        <f t="shared" si="281"/>
        <v>0</v>
      </c>
      <c r="AC1009" s="126">
        <f t="shared" si="282"/>
        <v>0</v>
      </c>
      <c r="AD1009" s="126">
        <f t="shared" si="283"/>
        <v>1</v>
      </c>
      <c r="AE1009" s="126">
        <f t="shared" si="284"/>
        <v>0</v>
      </c>
      <c r="AF1009" s="125"/>
      <c r="AG1009" s="125"/>
      <c r="AH1009" s="125">
        <f t="shared" si="285"/>
        <v>3</v>
      </c>
      <c r="AI1009" s="125">
        <f t="shared" si="286"/>
        <v>3</v>
      </c>
      <c r="AJ1009" s="125" t="str">
        <f t="shared" si="287"/>
        <v>Correct</v>
      </c>
      <c r="AK1009" s="125"/>
      <c r="AL1009" s="115" t="s">
        <v>83</v>
      </c>
      <c r="AM1009" s="115">
        <v>57</v>
      </c>
      <c r="AN1009" s="115" t="s">
        <v>181</v>
      </c>
      <c r="AO1009" s="115" t="s">
        <v>208</v>
      </c>
      <c r="AP1009" s="115" t="s">
        <v>85</v>
      </c>
      <c r="AQ1009" s="115" t="s">
        <v>86</v>
      </c>
      <c r="AR1009" s="115" t="s">
        <v>87</v>
      </c>
      <c r="AS1009" s="115" t="s">
        <v>100</v>
      </c>
      <c r="AT1009" s="115" t="s">
        <v>89</v>
      </c>
      <c r="AU1009" s="115" t="s">
        <v>90</v>
      </c>
      <c r="AV1009" s="115" t="s">
        <v>91</v>
      </c>
      <c r="AW1009" s="115" t="s">
        <v>91</v>
      </c>
    </row>
    <row r="1010" spans="1:49">
      <c r="A1010" s="115">
        <v>5586921729</v>
      </c>
      <c r="C1010" s="115" t="s">
        <v>19</v>
      </c>
      <c r="D1010" s="115" t="s">
        <v>20</v>
      </c>
      <c r="O1010" s="125"/>
      <c r="P1010" s="125">
        <f t="shared" si="270"/>
        <v>2</v>
      </c>
      <c r="Q1010" s="130">
        <f t="shared" si="271"/>
        <v>1.5</v>
      </c>
      <c r="R1010" s="125"/>
      <c r="S1010" s="125">
        <f t="shared" si="272"/>
        <v>0</v>
      </c>
      <c r="T1010" s="125">
        <f t="shared" si="273"/>
        <v>1</v>
      </c>
      <c r="U1010" s="125">
        <f t="shared" si="274"/>
        <v>1</v>
      </c>
      <c r="V1010" s="126">
        <f t="shared" si="275"/>
        <v>0</v>
      </c>
      <c r="W1010" s="126">
        <f t="shared" si="276"/>
        <v>0</v>
      </c>
      <c r="X1010" s="126">
        <f t="shared" si="277"/>
        <v>0</v>
      </c>
      <c r="Y1010" s="126">
        <f t="shared" si="278"/>
        <v>0</v>
      </c>
      <c r="Z1010" s="126">
        <f t="shared" si="279"/>
        <v>0</v>
      </c>
      <c r="AA1010" s="126">
        <f t="shared" si="280"/>
        <v>0</v>
      </c>
      <c r="AB1010" s="126">
        <f t="shared" si="281"/>
        <v>0</v>
      </c>
      <c r="AC1010" s="126">
        <f t="shared" si="282"/>
        <v>0</v>
      </c>
      <c r="AD1010" s="126">
        <f t="shared" si="283"/>
        <v>0</v>
      </c>
      <c r="AE1010" s="126">
        <f t="shared" si="284"/>
        <v>0</v>
      </c>
      <c r="AF1010" s="125"/>
      <c r="AG1010" s="125"/>
      <c r="AH1010" s="125">
        <f t="shared" si="285"/>
        <v>2</v>
      </c>
      <c r="AI1010" s="125">
        <f t="shared" si="286"/>
        <v>2</v>
      </c>
      <c r="AJ1010" s="125" t="str">
        <f t="shared" si="287"/>
        <v>Correct</v>
      </c>
      <c r="AK1010" s="125"/>
      <c r="AL1010" s="115" t="s">
        <v>83</v>
      </c>
      <c r="AM1010" s="115">
        <v>42</v>
      </c>
      <c r="AN1010" s="115" t="s">
        <v>181</v>
      </c>
      <c r="AO1010" s="115" t="s">
        <v>439</v>
      </c>
      <c r="AP1010" s="115" t="s">
        <v>85</v>
      </c>
      <c r="AQ1010" s="115" t="s">
        <v>86</v>
      </c>
      <c r="AR1010" s="115" t="s">
        <v>87</v>
      </c>
      <c r="AS1010" s="115" t="s">
        <v>101</v>
      </c>
      <c r="AT1010" s="115" t="s">
        <v>89</v>
      </c>
      <c r="AU1010" s="115" t="s">
        <v>90</v>
      </c>
      <c r="AV1010" s="115" t="s">
        <v>91</v>
      </c>
      <c r="AW1010" s="115" t="s">
        <v>91</v>
      </c>
    </row>
    <row r="1011" spans="1:49">
      <c r="A1011" s="115">
        <v>6985433858</v>
      </c>
      <c r="C1011" s="115" t="s">
        <v>19</v>
      </c>
      <c r="D1011" s="115" t="s">
        <v>20</v>
      </c>
      <c r="O1011" s="125"/>
      <c r="P1011" s="125">
        <f t="shared" si="270"/>
        <v>2</v>
      </c>
      <c r="Q1011" s="130">
        <f t="shared" si="271"/>
        <v>1.5</v>
      </c>
      <c r="R1011" s="125"/>
      <c r="S1011" s="125">
        <f t="shared" si="272"/>
        <v>0</v>
      </c>
      <c r="T1011" s="125">
        <f t="shared" si="273"/>
        <v>1</v>
      </c>
      <c r="U1011" s="125">
        <f t="shared" si="274"/>
        <v>1</v>
      </c>
      <c r="V1011" s="126">
        <f t="shared" si="275"/>
        <v>0</v>
      </c>
      <c r="W1011" s="126">
        <f t="shared" si="276"/>
        <v>0</v>
      </c>
      <c r="X1011" s="126">
        <f t="shared" si="277"/>
        <v>0</v>
      </c>
      <c r="Y1011" s="126">
        <f t="shared" si="278"/>
        <v>0</v>
      </c>
      <c r="Z1011" s="126">
        <f t="shared" si="279"/>
        <v>0</v>
      </c>
      <c r="AA1011" s="126">
        <f t="shared" si="280"/>
        <v>0</v>
      </c>
      <c r="AB1011" s="126">
        <f t="shared" si="281"/>
        <v>0</v>
      </c>
      <c r="AC1011" s="126">
        <f t="shared" si="282"/>
        <v>0</v>
      </c>
      <c r="AD1011" s="126">
        <f t="shared" si="283"/>
        <v>0</v>
      </c>
      <c r="AE1011" s="126">
        <f t="shared" si="284"/>
        <v>0</v>
      </c>
      <c r="AF1011" s="125"/>
      <c r="AG1011" s="125"/>
      <c r="AH1011" s="125">
        <f t="shared" si="285"/>
        <v>2</v>
      </c>
      <c r="AI1011" s="125">
        <f t="shared" si="286"/>
        <v>2</v>
      </c>
      <c r="AJ1011" s="125" t="str">
        <f t="shared" si="287"/>
        <v>Correct</v>
      </c>
      <c r="AK1011" s="125"/>
      <c r="AL1011" s="115" t="s">
        <v>99</v>
      </c>
      <c r="AM1011" s="115">
        <v>67</v>
      </c>
      <c r="AN1011" s="115" t="s">
        <v>84</v>
      </c>
      <c r="AO1011" s="115" t="s">
        <v>152</v>
      </c>
      <c r="AP1011" s="115" t="s">
        <v>85</v>
      </c>
      <c r="AQ1011" s="115" t="s">
        <v>86</v>
      </c>
      <c r="AR1011" s="115" t="s">
        <v>87</v>
      </c>
      <c r="AS1011" s="115" t="s">
        <v>100</v>
      </c>
      <c r="AT1011" s="115" t="s">
        <v>89</v>
      </c>
      <c r="AU1011" s="115" t="s">
        <v>106</v>
      </c>
      <c r="AV1011" s="115" t="s">
        <v>91</v>
      </c>
      <c r="AW1011" s="115" t="s">
        <v>86</v>
      </c>
    </row>
    <row r="1012" spans="1:49">
      <c r="A1012" s="115">
        <v>7011078400</v>
      </c>
      <c r="C1012" s="115" t="s">
        <v>19</v>
      </c>
      <c r="D1012" s="115" t="s">
        <v>20</v>
      </c>
      <c r="O1012" s="125"/>
      <c r="P1012" s="125">
        <f t="shared" si="270"/>
        <v>2</v>
      </c>
      <c r="Q1012" s="130">
        <f t="shared" si="271"/>
        <v>1.5</v>
      </c>
      <c r="R1012" s="125"/>
      <c r="S1012" s="125">
        <f t="shared" si="272"/>
        <v>0</v>
      </c>
      <c r="T1012" s="125">
        <f t="shared" si="273"/>
        <v>1</v>
      </c>
      <c r="U1012" s="125">
        <f t="shared" si="274"/>
        <v>1</v>
      </c>
      <c r="V1012" s="126">
        <f t="shared" si="275"/>
        <v>0</v>
      </c>
      <c r="W1012" s="126">
        <f t="shared" si="276"/>
        <v>0</v>
      </c>
      <c r="X1012" s="126">
        <f t="shared" si="277"/>
        <v>0</v>
      </c>
      <c r="Y1012" s="126">
        <f t="shared" si="278"/>
        <v>0</v>
      </c>
      <c r="Z1012" s="126">
        <f t="shared" si="279"/>
        <v>0</v>
      </c>
      <c r="AA1012" s="126">
        <f t="shared" si="280"/>
        <v>0</v>
      </c>
      <c r="AB1012" s="126">
        <f t="shared" si="281"/>
        <v>0</v>
      </c>
      <c r="AC1012" s="126">
        <f t="shared" si="282"/>
        <v>0</v>
      </c>
      <c r="AD1012" s="126">
        <f t="shared" si="283"/>
        <v>0</v>
      </c>
      <c r="AE1012" s="126">
        <f t="shared" si="284"/>
        <v>0</v>
      </c>
      <c r="AF1012" s="125"/>
      <c r="AG1012" s="125"/>
      <c r="AH1012" s="125">
        <f t="shared" si="285"/>
        <v>2</v>
      </c>
      <c r="AI1012" s="125">
        <f t="shared" si="286"/>
        <v>2</v>
      </c>
      <c r="AJ1012" s="125" t="str">
        <f t="shared" si="287"/>
        <v>Correct</v>
      </c>
      <c r="AK1012" s="125"/>
      <c r="AL1012" s="115" t="s">
        <v>83</v>
      </c>
      <c r="AM1012" s="115">
        <v>60</v>
      </c>
      <c r="AN1012" s="115" t="s">
        <v>181</v>
      </c>
      <c r="AO1012" s="115" t="s">
        <v>206</v>
      </c>
      <c r="AP1012" s="115" t="s">
        <v>85</v>
      </c>
      <c r="AS1012" s="115" t="s">
        <v>88</v>
      </c>
      <c r="AT1012" s="115" t="s">
        <v>94</v>
      </c>
      <c r="AU1012" s="115" t="s">
        <v>90</v>
      </c>
      <c r="AV1012" s="115" t="s">
        <v>91</v>
      </c>
      <c r="AW1012" s="115" t="s">
        <v>91</v>
      </c>
    </row>
    <row r="1013" spans="1:49">
      <c r="A1013" s="115">
        <v>6982463997</v>
      </c>
      <c r="B1013" s="115" t="s">
        <v>18</v>
      </c>
      <c r="C1013" s="115" t="s">
        <v>19</v>
      </c>
      <c r="D1013" s="115" t="s">
        <v>20</v>
      </c>
      <c r="O1013" s="125"/>
      <c r="P1013" s="125">
        <f t="shared" si="270"/>
        <v>3</v>
      </c>
      <c r="Q1013" s="130">
        <f t="shared" si="271"/>
        <v>1</v>
      </c>
      <c r="R1013" s="125"/>
      <c r="S1013" s="125">
        <f t="shared" si="272"/>
        <v>1</v>
      </c>
      <c r="T1013" s="125">
        <f t="shared" si="273"/>
        <v>1</v>
      </c>
      <c r="U1013" s="125">
        <f t="shared" si="274"/>
        <v>1</v>
      </c>
      <c r="V1013" s="126">
        <f t="shared" si="275"/>
        <v>0</v>
      </c>
      <c r="W1013" s="126">
        <f t="shared" si="276"/>
        <v>0</v>
      </c>
      <c r="X1013" s="126">
        <f t="shared" si="277"/>
        <v>0</v>
      </c>
      <c r="Y1013" s="126">
        <f t="shared" si="278"/>
        <v>0</v>
      </c>
      <c r="Z1013" s="126">
        <f t="shared" si="279"/>
        <v>0</v>
      </c>
      <c r="AA1013" s="126">
        <f t="shared" si="280"/>
        <v>0</v>
      </c>
      <c r="AB1013" s="126">
        <f t="shared" si="281"/>
        <v>0</v>
      </c>
      <c r="AC1013" s="126">
        <f t="shared" si="282"/>
        <v>0</v>
      </c>
      <c r="AD1013" s="126">
        <f t="shared" si="283"/>
        <v>0</v>
      </c>
      <c r="AE1013" s="126">
        <f t="shared" si="284"/>
        <v>0</v>
      </c>
      <c r="AF1013" s="125"/>
      <c r="AG1013" s="125"/>
      <c r="AH1013" s="125">
        <f t="shared" si="285"/>
        <v>3</v>
      </c>
      <c r="AI1013" s="125">
        <f t="shared" si="286"/>
        <v>3</v>
      </c>
      <c r="AJ1013" s="125" t="str">
        <f t="shared" si="287"/>
        <v>Correct</v>
      </c>
      <c r="AK1013" s="125"/>
      <c r="AL1013" s="115" t="s">
        <v>83</v>
      </c>
      <c r="AM1013" s="115">
        <v>62</v>
      </c>
      <c r="AN1013" s="115" t="s">
        <v>181</v>
      </c>
      <c r="AO1013" s="115" t="s">
        <v>478</v>
      </c>
      <c r="AP1013" s="115" t="s">
        <v>85</v>
      </c>
      <c r="AQ1013" s="115" t="s">
        <v>86</v>
      </c>
      <c r="AR1013" s="115" t="s">
        <v>87</v>
      </c>
      <c r="AS1013" s="115" t="s">
        <v>100</v>
      </c>
      <c r="AT1013" s="115" t="s">
        <v>94</v>
      </c>
      <c r="AU1013" s="115" t="s">
        <v>106</v>
      </c>
      <c r="AV1013" s="115" t="s">
        <v>91</v>
      </c>
      <c r="AW1013" s="115" t="s">
        <v>91</v>
      </c>
    </row>
    <row r="1014" spans="1:49">
      <c r="A1014" s="115">
        <v>6982460731</v>
      </c>
      <c r="D1014" s="115" t="s">
        <v>20</v>
      </c>
      <c r="O1014" s="125"/>
      <c r="P1014" s="125">
        <f t="shared" si="270"/>
        <v>1</v>
      </c>
      <c r="Q1014" s="130">
        <f t="shared" si="271"/>
        <v>3</v>
      </c>
      <c r="R1014" s="125"/>
      <c r="S1014" s="125">
        <f t="shared" si="272"/>
        <v>0</v>
      </c>
      <c r="T1014" s="125">
        <f t="shared" si="273"/>
        <v>0</v>
      </c>
      <c r="U1014" s="125">
        <f t="shared" si="274"/>
        <v>1</v>
      </c>
      <c r="V1014" s="126">
        <f t="shared" si="275"/>
        <v>0</v>
      </c>
      <c r="W1014" s="126">
        <f t="shared" si="276"/>
        <v>0</v>
      </c>
      <c r="X1014" s="126">
        <f t="shared" si="277"/>
        <v>0</v>
      </c>
      <c r="Y1014" s="126">
        <f t="shared" si="278"/>
        <v>0</v>
      </c>
      <c r="Z1014" s="126">
        <f t="shared" si="279"/>
        <v>0</v>
      </c>
      <c r="AA1014" s="126">
        <f t="shared" si="280"/>
        <v>0</v>
      </c>
      <c r="AB1014" s="126">
        <f t="shared" si="281"/>
        <v>0</v>
      </c>
      <c r="AC1014" s="126">
        <f t="shared" si="282"/>
        <v>0</v>
      </c>
      <c r="AD1014" s="126">
        <f t="shared" si="283"/>
        <v>0</v>
      </c>
      <c r="AE1014" s="126">
        <f t="shared" si="284"/>
        <v>0</v>
      </c>
      <c r="AF1014" s="125"/>
      <c r="AG1014" s="125"/>
      <c r="AH1014" s="125">
        <f t="shared" si="285"/>
        <v>1</v>
      </c>
      <c r="AI1014" s="125">
        <f t="shared" si="286"/>
        <v>1</v>
      </c>
      <c r="AJ1014" s="125" t="str">
        <f t="shared" si="287"/>
        <v>Correct</v>
      </c>
      <c r="AK1014" s="125"/>
      <c r="AL1014" s="115" t="s">
        <v>99</v>
      </c>
      <c r="AM1014" s="115">
        <v>38</v>
      </c>
      <c r="AN1014" s="115" t="s">
        <v>181</v>
      </c>
      <c r="AO1014" s="115" t="s">
        <v>196</v>
      </c>
      <c r="AQ1014" s="115" t="s">
        <v>91</v>
      </c>
      <c r="AR1014" s="115" t="s">
        <v>137</v>
      </c>
      <c r="AS1014" s="115" t="s">
        <v>100</v>
      </c>
      <c r="AT1014" s="115" t="s">
        <v>112</v>
      </c>
      <c r="AU1014" s="115" t="s">
        <v>90</v>
      </c>
      <c r="AV1014" s="115" t="s">
        <v>91</v>
      </c>
      <c r="AW1014" s="115" t="s">
        <v>91</v>
      </c>
    </row>
    <row r="1015" spans="1:49">
      <c r="A1015" s="115">
        <v>6985463542</v>
      </c>
      <c r="D1015" s="115" t="s">
        <v>20</v>
      </c>
      <c r="O1015" s="125"/>
      <c r="P1015" s="125">
        <f t="shared" si="270"/>
        <v>1</v>
      </c>
      <c r="Q1015" s="130">
        <f t="shared" si="271"/>
        <v>3</v>
      </c>
      <c r="R1015" s="125"/>
      <c r="S1015" s="125">
        <f t="shared" si="272"/>
        <v>0</v>
      </c>
      <c r="T1015" s="125">
        <f t="shared" si="273"/>
        <v>0</v>
      </c>
      <c r="U1015" s="125">
        <f t="shared" si="274"/>
        <v>1</v>
      </c>
      <c r="V1015" s="126">
        <f t="shared" si="275"/>
        <v>0</v>
      </c>
      <c r="W1015" s="126">
        <f t="shared" si="276"/>
        <v>0</v>
      </c>
      <c r="X1015" s="126">
        <f t="shared" si="277"/>
        <v>0</v>
      </c>
      <c r="Y1015" s="126">
        <f t="shared" si="278"/>
        <v>0</v>
      </c>
      <c r="Z1015" s="126">
        <f t="shared" si="279"/>
        <v>0</v>
      </c>
      <c r="AA1015" s="126">
        <f t="shared" si="280"/>
        <v>0</v>
      </c>
      <c r="AB1015" s="126">
        <f t="shared" si="281"/>
        <v>0</v>
      </c>
      <c r="AC1015" s="126">
        <f t="shared" si="282"/>
        <v>0</v>
      </c>
      <c r="AD1015" s="126">
        <f t="shared" si="283"/>
        <v>0</v>
      </c>
      <c r="AE1015" s="126">
        <f t="shared" si="284"/>
        <v>0</v>
      </c>
      <c r="AF1015" s="125"/>
      <c r="AG1015" s="125"/>
      <c r="AH1015" s="125">
        <f t="shared" si="285"/>
        <v>1</v>
      </c>
      <c r="AI1015" s="125">
        <f t="shared" si="286"/>
        <v>1</v>
      </c>
      <c r="AJ1015" s="125" t="str">
        <f t="shared" si="287"/>
        <v>Correct</v>
      </c>
      <c r="AK1015" s="125"/>
      <c r="AL1015" s="115" t="s">
        <v>99</v>
      </c>
      <c r="AM1015" s="115">
        <v>70</v>
      </c>
      <c r="AN1015" s="115" t="s">
        <v>181</v>
      </c>
      <c r="AO1015" s="115" t="s">
        <v>215</v>
      </c>
      <c r="AQ1015" s="115" t="s">
        <v>86</v>
      </c>
      <c r="AS1015" s="115" t="s">
        <v>101</v>
      </c>
      <c r="AT1015" s="115" t="s">
        <v>94</v>
      </c>
      <c r="AU1015" s="115" t="s">
        <v>106</v>
      </c>
      <c r="AV1015" s="115" t="s">
        <v>91</v>
      </c>
      <c r="AW1015" s="115" t="s">
        <v>91</v>
      </c>
    </row>
    <row r="1016" spans="1:49">
      <c r="A1016" s="115">
        <v>7011541245</v>
      </c>
      <c r="B1016" s="115" t="s">
        <v>18</v>
      </c>
      <c r="D1016" s="115" t="s">
        <v>20</v>
      </c>
      <c r="O1016" s="125"/>
      <c r="P1016" s="125">
        <f t="shared" si="270"/>
        <v>2</v>
      </c>
      <c r="Q1016" s="130">
        <f t="shared" si="271"/>
        <v>1.5</v>
      </c>
      <c r="R1016" s="125"/>
      <c r="S1016" s="125">
        <f t="shared" si="272"/>
        <v>1</v>
      </c>
      <c r="T1016" s="125">
        <f t="shared" si="273"/>
        <v>0</v>
      </c>
      <c r="U1016" s="125">
        <f t="shared" si="274"/>
        <v>1</v>
      </c>
      <c r="V1016" s="126">
        <f t="shared" si="275"/>
        <v>0</v>
      </c>
      <c r="W1016" s="126">
        <f t="shared" si="276"/>
        <v>0</v>
      </c>
      <c r="X1016" s="126">
        <f t="shared" si="277"/>
        <v>0</v>
      </c>
      <c r="Y1016" s="126">
        <f t="shared" si="278"/>
        <v>0</v>
      </c>
      <c r="Z1016" s="126">
        <f t="shared" si="279"/>
        <v>0</v>
      </c>
      <c r="AA1016" s="126">
        <f t="shared" si="280"/>
        <v>0</v>
      </c>
      <c r="AB1016" s="126">
        <f t="shared" si="281"/>
        <v>0</v>
      </c>
      <c r="AC1016" s="126">
        <f t="shared" si="282"/>
        <v>0</v>
      </c>
      <c r="AD1016" s="126">
        <f t="shared" si="283"/>
        <v>0</v>
      </c>
      <c r="AE1016" s="126">
        <f t="shared" si="284"/>
        <v>0</v>
      </c>
      <c r="AF1016" s="125"/>
      <c r="AG1016" s="125"/>
      <c r="AH1016" s="125">
        <f t="shared" si="285"/>
        <v>2</v>
      </c>
      <c r="AI1016" s="125">
        <f t="shared" si="286"/>
        <v>2</v>
      </c>
      <c r="AJ1016" s="125" t="str">
        <f t="shared" si="287"/>
        <v>Correct</v>
      </c>
      <c r="AK1016" s="125"/>
      <c r="AL1016" s="115" t="s">
        <v>83</v>
      </c>
      <c r="AM1016" s="115">
        <v>60</v>
      </c>
      <c r="AN1016" s="115" t="s">
        <v>181</v>
      </c>
      <c r="AO1016" s="115" t="s">
        <v>224</v>
      </c>
      <c r="AP1016" s="115" t="s">
        <v>85</v>
      </c>
      <c r="AQ1016" s="115" t="s">
        <v>86</v>
      </c>
      <c r="AR1016" s="115" t="s">
        <v>87</v>
      </c>
      <c r="AS1016" s="115" t="s">
        <v>88</v>
      </c>
      <c r="AT1016" s="115" t="s">
        <v>94</v>
      </c>
      <c r="AU1016" s="115" t="s">
        <v>90</v>
      </c>
      <c r="AV1016" s="115" t="s">
        <v>91</v>
      </c>
      <c r="AW1016" s="115" t="s">
        <v>91</v>
      </c>
    </row>
    <row r="1017" spans="1:49">
      <c r="A1017" s="115">
        <v>6985464979</v>
      </c>
      <c r="D1017" s="115" t="s">
        <v>20</v>
      </c>
      <c r="O1017" s="125"/>
      <c r="P1017" s="125">
        <f t="shared" si="270"/>
        <v>1</v>
      </c>
      <c r="Q1017" s="130">
        <f t="shared" si="271"/>
        <v>3</v>
      </c>
      <c r="R1017" s="125"/>
      <c r="S1017" s="125">
        <f t="shared" si="272"/>
        <v>0</v>
      </c>
      <c r="T1017" s="125">
        <f t="shared" si="273"/>
        <v>0</v>
      </c>
      <c r="U1017" s="125">
        <f t="shared" si="274"/>
        <v>1</v>
      </c>
      <c r="V1017" s="126">
        <f t="shared" si="275"/>
        <v>0</v>
      </c>
      <c r="W1017" s="126">
        <f t="shared" si="276"/>
        <v>0</v>
      </c>
      <c r="X1017" s="126">
        <f t="shared" si="277"/>
        <v>0</v>
      </c>
      <c r="Y1017" s="126">
        <f t="shared" si="278"/>
        <v>0</v>
      </c>
      <c r="Z1017" s="126">
        <f t="shared" si="279"/>
        <v>0</v>
      </c>
      <c r="AA1017" s="126">
        <f t="shared" si="280"/>
        <v>0</v>
      </c>
      <c r="AB1017" s="126">
        <f t="shared" si="281"/>
        <v>0</v>
      </c>
      <c r="AC1017" s="126">
        <f t="shared" si="282"/>
        <v>0</v>
      </c>
      <c r="AD1017" s="126">
        <f t="shared" si="283"/>
        <v>0</v>
      </c>
      <c r="AE1017" s="126">
        <f t="shared" si="284"/>
        <v>0</v>
      </c>
      <c r="AF1017" s="125"/>
      <c r="AG1017" s="125"/>
      <c r="AH1017" s="125">
        <f t="shared" si="285"/>
        <v>1</v>
      </c>
      <c r="AI1017" s="125">
        <f t="shared" si="286"/>
        <v>1</v>
      </c>
      <c r="AJ1017" s="125" t="str">
        <f t="shared" si="287"/>
        <v>Correct</v>
      </c>
      <c r="AK1017" s="125"/>
      <c r="AL1017" s="115" t="s">
        <v>99</v>
      </c>
      <c r="AM1017" s="115">
        <v>65</v>
      </c>
      <c r="AN1017" s="115" t="s">
        <v>181</v>
      </c>
      <c r="AO1017" s="115" t="s">
        <v>433</v>
      </c>
      <c r="AP1017" s="115" t="s">
        <v>85</v>
      </c>
      <c r="AQ1017" s="115" t="s">
        <v>86</v>
      </c>
      <c r="AR1017" s="115" t="s">
        <v>87</v>
      </c>
      <c r="AS1017" s="115" t="s">
        <v>88</v>
      </c>
      <c r="AT1017" s="115" t="s">
        <v>111</v>
      </c>
      <c r="AU1017" s="115" t="s">
        <v>90</v>
      </c>
      <c r="AV1017" s="115" t="s">
        <v>91</v>
      </c>
      <c r="AW1017" s="115" t="s">
        <v>91</v>
      </c>
    </row>
    <row r="1018" spans="1:49">
      <c r="A1018" s="115">
        <v>7045772084</v>
      </c>
      <c r="D1018" s="115" t="s">
        <v>20</v>
      </c>
      <c r="O1018" s="125"/>
      <c r="P1018" s="125">
        <f t="shared" si="270"/>
        <v>1</v>
      </c>
      <c r="Q1018" s="130">
        <f t="shared" si="271"/>
        <v>3</v>
      </c>
      <c r="R1018" s="125"/>
      <c r="S1018" s="125">
        <f t="shared" si="272"/>
        <v>0</v>
      </c>
      <c r="T1018" s="125">
        <f t="shared" si="273"/>
        <v>0</v>
      </c>
      <c r="U1018" s="125">
        <f t="shared" si="274"/>
        <v>1</v>
      </c>
      <c r="V1018" s="126">
        <f t="shared" si="275"/>
        <v>0</v>
      </c>
      <c r="W1018" s="126">
        <f t="shared" si="276"/>
        <v>0</v>
      </c>
      <c r="X1018" s="126">
        <f t="shared" si="277"/>
        <v>0</v>
      </c>
      <c r="Y1018" s="126">
        <f t="shared" si="278"/>
        <v>0</v>
      </c>
      <c r="Z1018" s="126">
        <f t="shared" si="279"/>
        <v>0</v>
      </c>
      <c r="AA1018" s="126">
        <f t="shared" si="280"/>
        <v>0</v>
      </c>
      <c r="AB1018" s="126">
        <f t="shared" si="281"/>
        <v>0</v>
      </c>
      <c r="AC1018" s="126">
        <f t="shared" si="282"/>
        <v>0</v>
      </c>
      <c r="AD1018" s="126">
        <f t="shared" si="283"/>
        <v>0</v>
      </c>
      <c r="AE1018" s="126">
        <f t="shared" si="284"/>
        <v>0</v>
      </c>
      <c r="AF1018" s="125"/>
      <c r="AG1018" s="125"/>
      <c r="AH1018" s="125">
        <f t="shared" si="285"/>
        <v>1</v>
      </c>
      <c r="AI1018" s="125">
        <f t="shared" si="286"/>
        <v>1</v>
      </c>
      <c r="AJ1018" s="125" t="str">
        <f t="shared" si="287"/>
        <v>Correct</v>
      </c>
      <c r="AK1018" s="125"/>
      <c r="AL1018" s="115" t="s">
        <v>99</v>
      </c>
      <c r="AM1018" s="115">
        <v>74</v>
      </c>
      <c r="AN1018" s="115" t="s">
        <v>181</v>
      </c>
      <c r="AO1018" s="115" t="s">
        <v>208</v>
      </c>
      <c r="AP1018" s="115" t="s">
        <v>85</v>
      </c>
      <c r="AQ1018" s="115" t="s">
        <v>86</v>
      </c>
      <c r="AR1018" s="115" t="s">
        <v>87</v>
      </c>
      <c r="AS1018" s="115" t="s">
        <v>88</v>
      </c>
      <c r="AT1018" s="115" t="s">
        <v>89</v>
      </c>
      <c r="AU1018" s="115" t="s">
        <v>106</v>
      </c>
      <c r="AV1018" s="115" t="s">
        <v>91</v>
      </c>
      <c r="AW1018" s="115" t="s">
        <v>86</v>
      </c>
    </row>
    <row r="1019" spans="1:49">
      <c r="A1019" s="115">
        <v>6985443346</v>
      </c>
      <c r="D1019" s="115" t="s">
        <v>20</v>
      </c>
      <c r="O1019" s="125"/>
      <c r="P1019" s="125">
        <f t="shared" si="270"/>
        <v>1</v>
      </c>
      <c r="Q1019" s="130">
        <f t="shared" si="271"/>
        <v>3</v>
      </c>
      <c r="R1019" s="125"/>
      <c r="S1019" s="125">
        <f t="shared" si="272"/>
        <v>0</v>
      </c>
      <c r="T1019" s="125">
        <f t="shared" si="273"/>
        <v>0</v>
      </c>
      <c r="U1019" s="125">
        <f t="shared" si="274"/>
        <v>1</v>
      </c>
      <c r="V1019" s="126">
        <f t="shared" si="275"/>
        <v>0</v>
      </c>
      <c r="W1019" s="126">
        <f t="shared" si="276"/>
        <v>0</v>
      </c>
      <c r="X1019" s="126">
        <f t="shared" si="277"/>
        <v>0</v>
      </c>
      <c r="Y1019" s="126">
        <f t="shared" si="278"/>
        <v>0</v>
      </c>
      <c r="Z1019" s="126">
        <f t="shared" si="279"/>
        <v>0</v>
      </c>
      <c r="AA1019" s="126">
        <f t="shared" si="280"/>
        <v>0</v>
      </c>
      <c r="AB1019" s="126">
        <f t="shared" si="281"/>
        <v>0</v>
      </c>
      <c r="AC1019" s="126">
        <f t="shared" si="282"/>
        <v>0</v>
      </c>
      <c r="AD1019" s="126">
        <f t="shared" si="283"/>
        <v>0</v>
      </c>
      <c r="AE1019" s="126">
        <f t="shared" si="284"/>
        <v>0</v>
      </c>
      <c r="AF1019" s="125"/>
      <c r="AG1019" s="125"/>
      <c r="AH1019" s="125">
        <f t="shared" si="285"/>
        <v>1</v>
      </c>
      <c r="AI1019" s="125">
        <f t="shared" si="286"/>
        <v>1</v>
      </c>
      <c r="AJ1019" s="125" t="str">
        <f t="shared" si="287"/>
        <v>Correct</v>
      </c>
      <c r="AK1019" s="125"/>
      <c r="AL1019" s="115" t="s">
        <v>99</v>
      </c>
      <c r="AM1019" s="115">
        <v>72</v>
      </c>
      <c r="AN1019" s="115" t="s">
        <v>84</v>
      </c>
      <c r="AO1019" s="115" t="s">
        <v>156</v>
      </c>
      <c r="AP1019" s="115" t="s">
        <v>85</v>
      </c>
      <c r="AQ1019" s="115" t="s">
        <v>86</v>
      </c>
      <c r="AR1019" s="115" t="s">
        <v>87</v>
      </c>
      <c r="AS1019" s="115" t="s">
        <v>101</v>
      </c>
      <c r="AT1019" s="115" t="s">
        <v>102</v>
      </c>
      <c r="AU1019" s="115" t="s">
        <v>106</v>
      </c>
      <c r="AV1019" s="115" t="s">
        <v>91</v>
      </c>
      <c r="AW1019" s="115" t="s">
        <v>91</v>
      </c>
    </row>
    <row r="1020" spans="1:49">
      <c r="A1020" s="115">
        <v>6982464898</v>
      </c>
      <c r="D1020" s="115" t="s">
        <v>20</v>
      </c>
      <c r="O1020" s="125"/>
      <c r="P1020" s="125">
        <f t="shared" si="270"/>
        <v>1</v>
      </c>
      <c r="Q1020" s="130">
        <f t="shared" si="271"/>
        <v>3</v>
      </c>
      <c r="R1020" s="125"/>
      <c r="S1020" s="125">
        <f t="shared" si="272"/>
        <v>0</v>
      </c>
      <c r="T1020" s="125">
        <f t="shared" si="273"/>
        <v>0</v>
      </c>
      <c r="U1020" s="125">
        <f t="shared" si="274"/>
        <v>1</v>
      </c>
      <c r="V1020" s="126">
        <f t="shared" si="275"/>
        <v>0</v>
      </c>
      <c r="W1020" s="126">
        <f t="shared" si="276"/>
        <v>0</v>
      </c>
      <c r="X1020" s="126">
        <f t="shared" si="277"/>
        <v>0</v>
      </c>
      <c r="Y1020" s="126">
        <f t="shared" si="278"/>
        <v>0</v>
      </c>
      <c r="Z1020" s="126">
        <f t="shared" si="279"/>
        <v>0</v>
      </c>
      <c r="AA1020" s="126">
        <f t="shared" si="280"/>
        <v>0</v>
      </c>
      <c r="AB1020" s="126">
        <f t="shared" si="281"/>
        <v>0</v>
      </c>
      <c r="AC1020" s="126">
        <f t="shared" si="282"/>
        <v>0</v>
      </c>
      <c r="AD1020" s="126">
        <f t="shared" si="283"/>
        <v>0</v>
      </c>
      <c r="AE1020" s="126">
        <f t="shared" si="284"/>
        <v>0</v>
      </c>
      <c r="AF1020" s="125"/>
      <c r="AG1020" s="125"/>
      <c r="AH1020" s="125">
        <f t="shared" si="285"/>
        <v>1</v>
      </c>
      <c r="AI1020" s="125">
        <f t="shared" si="286"/>
        <v>1</v>
      </c>
      <c r="AJ1020" s="125" t="str">
        <f t="shared" si="287"/>
        <v>Correct</v>
      </c>
      <c r="AK1020" s="125"/>
      <c r="AL1020" s="115" t="s">
        <v>83</v>
      </c>
      <c r="AM1020" s="115">
        <v>69</v>
      </c>
      <c r="AN1020" s="115" t="s">
        <v>181</v>
      </c>
      <c r="AO1020" s="115" t="s">
        <v>189</v>
      </c>
      <c r="AP1020" s="115" t="s">
        <v>85</v>
      </c>
      <c r="AQ1020" s="115" t="s">
        <v>86</v>
      </c>
      <c r="AU1020" s="115" t="s">
        <v>106</v>
      </c>
      <c r="AV1020" s="115" t="s">
        <v>91</v>
      </c>
      <c r="AW1020" s="115" t="s">
        <v>86</v>
      </c>
    </row>
    <row r="1021" spans="1:49">
      <c r="A1021" s="115">
        <v>7020570263</v>
      </c>
      <c r="B1021" s="115" t="s">
        <v>18</v>
      </c>
      <c r="D1021" s="115" t="s">
        <v>20</v>
      </c>
      <c r="O1021" s="125"/>
      <c r="P1021" s="125">
        <f t="shared" si="270"/>
        <v>2</v>
      </c>
      <c r="Q1021" s="130">
        <f t="shared" si="271"/>
        <v>1.5</v>
      </c>
      <c r="R1021" s="125"/>
      <c r="S1021" s="125">
        <f t="shared" si="272"/>
        <v>1</v>
      </c>
      <c r="T1021" s="125">
        <f t="shared" si="273"/>
        <v>0</v>
      </c>
      <c r="U1021" s="125">
        <f t="shared" si="274"/>
        <v>1</v>
      </c>
      <c r="V1021" s="126">
        <f t="shared" si="275"/>
        <v>0</v>
      </c>
      <c r="W1021" s="126">
        <f t="shared" si="276"/>
        <v>0</v>
      </c>
      <c r="X1021" s="126">
        <f t="shared" si="277"/>
        <v>0</v>
      </c>
      <c r="Y1021" s="126">
        <f t="shared" si="278"/>
        <v>0</v>
      </c>
      <c r="Z1021" s="126">
        <f t="shared" si="279"/>
        <v>0</v>
      </c>
      <c r="AA1021" s="126">
        <f t="shared" si="280"/>
        <v>0</v>
      </c>
      <c r="AB1021" s="126">
        <f t="shared" si="281"/>
        <v>0</v>
      </c>
      <c r="AC1021" s="126">
        <f t="shared" si="282"/>
        <v>0</v>
      </c>
      <c r="AD1021" s="126">
        <f t="shared" si="283"/>
        <v>0</v>
      </c>
      <c r="AE1021" s="126">
        <f t="shared" si="284"/>
        <v>0</v>
      </c>
      <c r="AF1021" s="125"/>
      <c r="AG1021" s="125"/>
      <c r="AH1021" s="125">
        <f t="shared" si="285"/>
        <v>2</v>
      </c>
      <c r="AI1021" s="125">
        <f t="shared" si="286"/>
        <v>2</v>
      </c>
      <c r="AJ1021" s="125" t="str">
        <f t="shared" si="287"/>
        <v>Correct</v>
      </c>
      <c r="AK1021" s="125"/>
      <c r="AL1021" s="115" t="s">
        <v>83</v>
      </c>
      <c r="AM1021" s="115">
        <v>27</v>
      </c>
      <c r="AN1021" s="115" t="s">
        <v>84</v>
      </c>
      <c r="AO1021" s="115" t="s">
        <v>136</v>
      </c>
      <c r="AQ1021" s="115" t="s">
        <v>91</v>
      </c>
      <c r="AR1021" s="115" t="s">
        <v>108</v>
      </c>
      <c r="AT1021" s="115" t="s">
        <v>89</v>
      </c>
      <c r="AU1021" s="115" t="s">
        <v>113</v>
      </c>
      <c r="AV1021" s="115" t="s">
        <v>91</v>
      </c>
      <c r="AW1021" s="115" t="s">
        <v>91</v>
      </c>
    </row>
    <row r="1022" spans="1:49">
      <c r="A1022" s="115">
        <v>7007918909</v>
      </c>
      <c r="B1022" s="115" t="s">
        <v>18</v>
      </c>
      <c r="D1022" s="115" t="s">
        <v>20</v>
      </c>
      <c r="O1022" s="125"/>
      <c r="P1022" s="125">
        <f t="shared" si="270"/>
        <v>2</v>
      </c>
      <c r="Q1022" s="130">
        <f t="shared" si="271"/>
        <v>1.5</v>
      </c>
      <c r="R1022" s="125"/>
      <c r="S1022" s="125">
        <f t="shared" si="272"/>
        <v>1</v>
      </c>
      <c r="T1022" s="125">
        <f t="shared" si="273"/>
        <v>0</v>
      </c>
      <c r="U1022" s="125">
        <f t="shared" si="274"/>
        <v>1</v>
      </c>
      <c r="V1022" s="126">
        <f t="shared" si="275"/>
        <v>0</v>
      </c>
      <c r="W1022" s="126">
        <f t="shared" si="276"/>
        <v>0</v>
      </c>
      <c r="X1022" s="126">
        <f t="shared" si="277"/>
        <v>0</v>
      </c>
      <c r="Y1022" s="126">
        <f t="shared" si="278"/>
        <v>0</v>
      </c>
      <c r="Z1022" s="126">
        <f t="shared" si="279"/>
        <v>0</v>
      </c>
      <c r="AA1022" s="126">
        <f t="shared" si="280"/>
        <v>0</v>
      </c>
      <c r="AB1022" s="126">
        <f t="shared" si="281"/>
        <v>0</v>
      </c>
      <c r="AC1022" s="126">
        <f t="shared" si="282"/>
        <v>0</v>
      </c>
      <c r="AD1022" s="126">
        <f t="shared" si="283"/>
        <v>0</v>
      </c>
      <c r="AE1022" s="126">
        <f t="shared" si="284"/>
        <v>0</v>
      </c>
      <c r="AF1022" s="125"/>
      <c r="AG1022" s="125"/>
      <c r="AH1022" s="125">
        <f t="shared" si="285"/>
        <v>2</v>
      </c>
      <c r="AI1022" s="125">
        <f t="shared" si="286"/>
        <v>2</v>
      </c>
      <c r="AJ1022" s="125" t="str">
        <f t="shared" si="287"/>
        <v>Correct</v>
      </c>
      <c r="AK1022" s="125"/>
      <c r="AL1022" s="115" t="s">
        <v>83</v>
      </c>
      <c r="AM1022" s="115">
        <v>65</v>
      </c>
      <c r="AN1022" s="115" t="s">
        <v>84</v>
      </c>
      <c r="AO1022" s="115" t="s">
        <v>123</v>
      </c>
      <c r="AP1022" s="115" t="s">
        <v>85</v>
      </c>
      <c r="AQ1022" s="115" t="s">
        <v>86</v>
      </c>
      <c r="AR1022" s="115" t="s">
        <v>87</v>
      </c>
      <c r="AS1022" s="115" t="s">
        <v>100</v>
      </c>
      <c r="AT1022" s="115" t="s">
        <v>89</v>
      </c>
      <c r="AU1022" s="115" t="s">
        <v>106</v>
      </c>
      <c r="AV1022" s="115" t="s">
        <v>91</v>
      </c>
      <c r="AW1022" s="115" t="s">
        <v>91</v>
      </c>
    </row>
    <row r="1023" spans="1:49">
      <c r="A1023" s="115">
        <v>6985719289</v>
      </c>
      <c r="D1023" s="115" t="s">
        <v>20</v>
      </c>
      <c r="O1023" s="125"/>
      <c r="P1023" s="125">
        <f t="shared" si="270"/>
        <v>1</v>
      </c>
      <c r="Q1023" s="130">
        <f t="shared" si="271"/>
        <v>3</v>
      </c>
      <c r="R1023" s="125"/>
      <c r="S1023" s="125">
        <f t="shared" si="272"/>
        <v>0</v>
      </c>
      <c r="T1023" s="125">
        <f t="shared" si="273"/>
        <v>0</v>
      </c>
      <c r="U1023" s="125">
        <f t="shared" si="274"/>
        <v>1</v>
      </c>
      <c r="V1023" s="126">
        <f t="shared" si="275"/>
        <v>0</v>
      </c>
      <c r="W1023" s="126">
        <f t="shared" si="276"/>
        <v>0</v>
      </c>
      <c r="X1023" s="126">
        <f t="shared" si="277"/>
        <v>0</v>
      </c>
      <c r="Y1023" s="126">
        <f t="shared" si="278"/>
        <v>0</v>
      </c>
      <c r="Z1023" s="126">
        <f t="shared" si="279"/>
        <v>0</v>
      </c>
      <c r="AA1023" s="126">
        <f t="shared" si="280"/>
        <v>0</v>
      </c>
      <c r="AB1023" s="126">
        <f t="shared" si="281"/>
        <v>0</v>
      </c>
      <c r="AC1023" s="126">
        <f t="shared" si="282"/>
        <v>0</v>
      </c>
      <c r="AD1023" s="126">
        <f t="shared" si="283"/>
        <v>0</v>
      </c>
      <c r="AE1023" s="126">
        <f t="shared" si="284"/>
        <v>0</v>
      </c>
      <c r="AF1023" s="125"/>
      <c r="AG1023" s="125"/>
      <c r="AH1023" s="125">
        <f t="shared" si="285"/>
        <v>1</v>
      </c>
      <c r="AI1023" s="125">
        <f t="shared" si="286"/>
        <v>1</v>
      </c>
      <c r="AJ1023" s="125" t="str">
        <f t="shared" si="287"/>
        <v>Correct</v>
      </c>
      <c r="AK1023" s="125"/>
      <c r="AL1023" s="115" t="s">
        <v>99</v>
      </c>
      <c r="AM1023" s="115">
        <v>51</v>
      </c>
      <c r="AN1023" s="115" t="s">
        <v>181</v>
      </c>
      <c r="AP1023" s="115" t="s">
        <v>92</v>
      </c>
      <c r="AQ1023" s="115" t="s">
        <v>86</v>
      </c>
      <c r="AS1023" s="115" t="s">
        <v>100</v>
      </c>
      <c r="AT1023" s="115" t="s">
        <v>89</v>
      </c>
      <c r="AU1023" s="115" t="s">
        <v>90</v>
      </c>
      <c r="AV1023" s="115" t="s">
        <v>91</v>
      </c>
      <c r="AW1023" s="115" t="s">
        <v>86</v>
      </c>
    </row>
    <row r="1024" spans="1:49">
      <c r="A1024" s="115">
        <v>7011538310</v>
      </c>
      <c r="D1024" s="115" t="s">
        <v>20</v>
      </c>
      <c r="O1024" s="125"/>
      <c r="P1024" s="125">
        <f t="shared" si="270"/>
        <v>1</v>
      </c>
      <c r="Q1024" s="130">
        <f t="shared" si="271"/>
        <v>3</v>
      </c>
      <c r="R1024" s="125"/>
      <c r="S1024" s="125">
        <f t="shared" si="272"/>
        <v>0</v>
      </c>
      <c r="T1024" s="125">
        <f t="shared" si="273"/>
        <v>0</v>
      </c>
      <c r="U1024" s="125">
        <f t="shared" si="274"/>
        <v>1</v>
      </c>
      <c r="V1024" s="126">
        <f t="shared" si="275"/>
        <v>0</v>
      </c>
      <c r="W1024" s="126">
        <f t="shared" si="276"/>
        <v>0</v>
      </c>
      <c r="X1024" s="126">
        <f t="shared" si="277"/>
        <v>0</v>
      </c>
      <c r="Y1024" s="126">
        <f t="shared" si="278"/>
        <v>0</v>
      </c>
      <c r="Z1024" s="126">
        <f t="shared" si="279"/>
        <v>0</v>
      </c>
      <c r="AA1024" s="126">
        <f t="shared" si="280"/>
        <v>0</v>
      </c>
      <c r="AB1024" s="126">
        <f t="shared" si="281"/>
        <v>0</v>
      </c>
      <c r="AC1024" s="126">
        <f t="shared" si="282"/>
        <v>0</v>
      </c>
      <c r="AD1024" s="126">
        <f t="shared" si="283"/>
        <v>0</v>
      </c>
      <c r="AE1024" s="126">
        <f t="shared" si="284"/>
        <v>0</v>
      </c>
      <c r="AF1024" s="125"/>
      <c r="AG1024" s="125"/>
      <c r="AH1024" s="125">
        <f t="shared" si="285"/>
        <v>1</v>
      </c>
      <c r="AI1024" s="125">
        <f t="shared" si="286"/>
        <v>1</v>
      </c>
      <c r="AJ1024" s="125" t="str">
        <f t="shared" si="287"/>
        <v>Correct</v>
      </c>
      <c r="AK1024" s="125"/>
      <c r="AL1024" s="115" t="s">
        <v>83</v>
      </c>
      <c r="AM1024" s="115">
        <v>58</v>
      </c>
      <c r="AN1024" s="115" t="s">
        <v>84</v>
      </c>
      <c r="AP1024" s="115" t="s">
        <v>97</v>
      </c>
      <c r="AR1024" s="115" t="s">
        <v>87</v>
      </c>
      <c r="AS1024" s="115" t="s">
        <v>96</v>
      </c>
      <c r="AT1024" s="115" t="s">
        <v>111</v>
      </c>
      <c r="AU1024" s="115" t="s">
        <v>90</v>
      </c>
      <c r="AV1024" s="115" t="s">
        <v>91</v>
      </c>
      <c r="AW1024" s="115" t="s">
        <v>86</v>
      </c>
    </row>
    <row r="1025" spans="1:49">
      <c r="A1025" s="115">
        <v>7011092518</v>
      </c>
      <c r="D1025" s="115" t="s">
        <v>20</v>
      </c>
      <c r="O1025" s="125"/>
      <c r="P1025" s="125">
        <f t="shared" si="270"/>
        <v>1</v>
      </c>
      <c r="Q1025" s="130">
        <f t="shared" si="271"/>
        <v>3</v>
      </c>
      <c r="R1025" s="125"/>
      <c r="S1025" s="125">
        <f t="shared" si="272"/>
        <v>0</v>
      </c>
      <c r="T1025" s="125">
        <f t="shared" si="273"/>
        <v>0</v>
      </c>
      <c r="U1025" s="125">
        <f t="shared" si="274"/>
        <v>1</v>
      </c>
      <c r="V1025" s="126">
        <f t="shared" si="275"/>
        <v>0</v>
      </c>
      <c r="W1025" s="126">
        <f t="shared" si="276"/>
        <v>0</v>
      </c>
      <c r="X1025" s="126">
        <f t="shared" si="277"/>
        <v>0</v>
      </c>
      <c r="Y1025" s="126">
        <f t="shared" si="278"/>
        <v>0</v>
      </c>
      <c r="Z1025" s="126">
        <f t="shared" si="279"/>
        <v>0</v>
      </c>
      <c r="AA1025" s="126">
        <f t="shared" si="280"/>
        <v>0</v>
      </c>
      <c r="AB1025" s="126">
        <f t="shared" si="281"/>
        <v>0</v>
      </c>
      <c r="AC1025" s="126">
        <f t="shared" si="282"/>
        <v>0</v>
      </c>
      <c r="AD1025" s="126">
        <f t="shared" si="283"/>
        <v>0</v>
      </c>
      <c r="AE1025" s="126">
        <f t="shared" si="284"/>
        <v>0</v>
      </c>
      <c r="AF1025" s="125"/>
      <c r="AG1025" s="125"/>
      <c r="AH1025" s="125">
        <f t="shared" si="285"/>
        <v>1</v>
      </c>
      <c r="AI1025" s="125">
        <f t="shared" si="286"/>
        <v>1</v>
      </c>
      <c r="AJ1025" s="125" t="str">
        <f t="shared" si="287"/>
        <v>Correct</v>
      </c>
      <c r="AK1025" s="125"/>
      <c r="AL1025" s="115" t="s">
        <v>83</v>
      </c>
      <c r="AN1025" s="115" t="s">
        <v>181</v>
      </c>
      <c r="AO1025" s="115" t="s">
        <v>220</v>
      </c>
      <c r="AP1025" s="115" t="s">
        <v>85</v>
      </c>
      <c r="AQ1025" s="115" t="s">
        <v>86</v>
      </c>
      <c r="AR1025" s="115" t="s">
        <v>87</v>
      </c>
      <c r="AT1025" s="115" t="s">
        <v>89</v>
      </c>
      <c r="AU1025" s="115" t="s">
        <v>90</v>
      </c>
      <c r="AV1025" s="115" t="s">
        <v>91</v>
      </c>
      <c r="AW1025" s="115" t="s">
        <v>91</v>
      </c>
    </row>
    <row r="1026" spans="1:49">
      <c r="A1026" s="115">
        <v>6985452389</v>
      </c>
      <c r="D1026" s="115" t="s">
        <v>20</v>
      </c>
      <c r="O1026" s="125"/>
      <c r="P1026" s="125">
        <f t="shared" ref="P1026:P1094" si="288">COUNTA(B1026:N1026)</f>
        <v>1</v>
      </c>
      <c r="Q1026" s="130">
        <f t="shared" ref="Q1026:Q1089" si="289">3/P1026</f>
        <v>3</v>
      </c>
      <c r="R1026" s="125"/>
      <c r="S1026" s="125">
        <f t="shared" ref="S1026:S1089" si="290">IF($P1026&lt;3,IF($B1026=$B$1,1,0),IF($B1026=$B$1,$Q1026,0))</f>
        <v>0</v>
      </c>
      <c r="T1026" s="125">
        <f t="shared" ref="T1026:T1089" si="291">IF($P1026&lt;3,IF($C1026=$C$1,1,0),IF($C1026=$C$1,$Q1026,0))</f>
        <v>0</v>
      </c>
      <c r="U1026" s="125">
        <f t="shared" ref="U1026:U1089" si="292">IF($P1026&lt;3,IF($D1026=$D$1,1,0),IF($D1026=$D$1,$Q1026,0))</f>
        <v>1</v>
      </c>
      <c r="V1026" s="126">
        <f t="shared" ref="V1026:V1089" si="293">IF($P1026&lt;3,IF($E1026=$E$1,1,0),IF($E1026=$E$1,$Q1026,0))</f>
        <v>0</v>
      </c>
      <c r="W1026" s="126">
        <f t="shared" ref="W1026:W1089" si="294">IF($P1026&lt;3,IF($F1026=$F$1,1,0),IF($F1026=$F$1,$Q1026,0))</f>
        <v>0</v>
      </c>
      <c r="X1026" s="126">
        <f t="shared" ref="X1026:X1089" si="295">IF($P1026&lt;3,IF($G1026=$G$1,1,0),IF($G1026=$G$1,$Q1026,0))</f>
        <v>0</v>
      </c>
      <c r="Y1026" s="126">
        <f t="shared" ref="Y1026:Y1089" si="296">IF($P1026&lt;3,IF($H1026=$H$1,1,0),IF($H1026=$H$1,$Q1026,0))</f>
        <v>0</v>
      </c>
      <c r="Z1026" s="126">
        <f t="shared" ref="Z1026:Z1089" si="297">IF($P1026&lt;3,IF($I1026=$I$1,1,0),IF($I1026=$I$1,$Q1026,0))</f>
        <v>0</v>
      </c>
      <c r="AA1026" s="126">
        <f t="shared" ref="AA1026:AA1089" si="298">IF($P1026&lt;3,IF($J1026=$J$1,1,0),IF($J1026=$J$1,$Q1026,0))</f>
        <v>0</v>
      </c>
      <c r="AB1026" s="126">
        <f t="shared" ref="AB1026:AB1089" si="299">IF($P1026&lt;3,IF($K1026=$K$1,1,0),IF($K1026=$K$1,$Q1026,0))</f>
        <v>0</v>
      </c>
      <c r="AC1026" s="126">
        <f t="shared" ref="AC1026:AC1089" si="300">IF($P1026&lt;3,IF($L1026=$L$1,1,0),IF($L1026=$L$1,$Q1026,0))</f>
        <v>0</v>
      </c>
      <c r="AD1026" s="126">
        <f t="shared" ref="AD1026:AD1089" si="301">IF($P1026&lt;3,IF($M1026=$M$1,1,0),IF($M1026=$M$1,$Q1026,0))</f>
        <v>0</v>
      </c>
      <c r="AE1026" s="126">
        <f t="shared" ref="AE1026:AE1089" si="302">IF($P1026&lt;3,IF($N1026=$N$1,1,0),IF($N1026=$N$1,$Q1026,0))</f>
        <v>0</v>
      </c>
      <c r="AF1026" s="125"/>
      <c r="AG1026" s="125"/>
      <c r="AH1026" s="125">
        <f t="shared" ref="AH1026:AH1094" si="303">SUM(S1026:AE1026)</f>
        <v>1</v>
      </c>
      <c r="AI1026" s="125">
        <f t="shared" ref="AI1026:AI1094" si="304">P1026</f>
        <v>1</v>
      </c>
      <c r="AJ1026" s="125" t="str">
        <f t="shared" ref="AJ1026:AJ1089" si="305">IF(AH1026=AI1026,"Correct",IF(AH1026=3,"Correct","Wrong"))</f>
        <v>Correct</v>
      </c>
      <c r="AK1026" s="125"/>
      <c r="AL1026" s="115" t="s">
        <v>99</v>
      </c>
      <c r="AM1026" s="115">
        <v>52</v>
      </c>
      <c r="AN1026" s="115" t="s">
        <v>181</v>
      </c>
      <c r="AO1026" s="115" t="s">
        <v>168</v>
      </c>
      <c r="AP1026" s="115" t="s">
        <v>85</v>
      </c>
      <c r="AQ1026" s="115" t="s">
        <v>86</v>
      </c>
      <c r="AR1026" s="115" t="s">
        <v>87</v>
      </c>
      <c r="AS1026" s="115" t="s">
        <v>101</v>
      </c>
      <c r="AT1026" s="115" t="s">
        <v>102</v>
      </c>
      <c r="AU1026" s="115" t="s">
        <v>90</v>
      </c>
      <c r="AV1026" s="115" t="s">
        <v>91</v>
      </c>
      <c r="AW1026" s="115" t="s">
        <v>91</v>
      </c>
    </row>
    <row r="1027" spans="1:49">
      <c r="A1027" s="115">
        <v>6985134333</v>
      </c>
      <c r="D1027" s="115" t="s">
        <v>20</v>
      </c>
      <c r="O1027" s="125"/>
      <c r="P1027" s="125">
        <f t="shared" si="288"/>
        <v>1</v>
      </c>
      <c r="Q1027" s="130">
        <f t="shared" si="289"/>
        <v>3</v>
      </c>
      <c r="R1027" s="125"/>
      <c r="S1027" s="125">
        <f t="shared" si="290"/>
        <v>0</v>
      </c>
      <c r="T1027" s="125">
        <f t="shared" si="291"/>
        <v>0</v>
      </c>
      <c r="U1027" s="125">
        <f t="shared" si="292"/>
        <v>1</v>
      </c>
      <c r="V1027" s="126">
        <f t="shared" si="293"/>
        <v>0</v>
      </c>
      <c r="W1027" s="126">
        <f t="shared" si="294"/>
        <v>0</v>
      </c>
      <c r="X1027" s="126">
        <f t="shared" si="295"/>
        <v>0</v>
      </c>
      <c r="Y1027" s="126">
        <f t="shared" si="296"/>
        <v>0</v>
      </c>
      <c r="Z1027" s="126">
        <f t="shared" si="297"/>
        <v>0</v>
      </c>
      <c r="AA1027" s="126">
        <f t="shared" si="298"/>
        <v>0</v>
      </c>
      <c r="AB1027" s="126">
        <f t="shared" si="299"/>
        <v>0</v>
      </c>
      <c r="AC1027" s="126">
        <f t="shared" si="300"/>
        <v>0</v>
      </c>
      <c r="AD1027" s="126">
        <f t="shared" si="301"/>
        <v>0</v>
      </c>
      <c r="AE1027" s="126">
        <f t="shared" si="302"/>
        <v>0</v>
      </c>
      <c r="AF1027" s="125"/>
      <c r="AG1027" s="125"/>
      <c r="AH1027" s="125">
        <f t="shared" si="303"/>
        <v>1</v>
      </c>
      <c r="AI1027" s="125">
        <f t="shared" si="304"/>
        <v>1</v>
      </c>
      <c r="AJ1027" s="125" t="str">
        <f t="shared" si="305"/>
        <v>Correct</v>
      </c>
      <c r="AK1027" s="125"/>
      <c r="AL1027" s="115"/>
      <c r="AM1027" s="115">
        <v>71</v>
      </c>
      <c r="AN1027" s="115" t="s">
        <v>181</v>
      </c>
      <c r="AO1027" s="115" t="s">
        <v>200</v>
      </c>
      <c r="AR1027" s="115" t="s">
        <v>87</v>
      </c>
      <c r="AS1027" s="115" t="s">
        <v>93</v>
      </c>
      <c r="AT1027" s="115" t="s">
        <v>94</v>
      </c>
      <c r="AU1027" s="115" t="s">
        <v>106</v>
      </c>
    </row>
    <row r="1028" spans="1:49">
      <c r="A1028" s="115">
        <v>7008116947</v>
      </c>
      <c r="D1028" s="115" t="s">
        <v>20</v>
      </c>
      <c r="O1028" s="125"/>
      <c r="P1028" s="125">
        <f t="shared" si="288"/>
        <v>1</v>
      </c>
      <c r="Q1028" s="130">
        <f t="shared" si="289"/>
        <v>3</v>
      </c>
      <c r="R1028" s="125"/>
      <c r="S1028" s="125">
        <f t="shared" si="290"/>
        <v>0</v>
      </c>
      <c r="T1028" s="125">
        <f t="shared" si="291"/>
        <v>0</v>
      </c>
      <c r="U1028" s="125">
        <f t="shared" si="292"/>
        <v>1</v>
      </c>
      <c r="V1028" s="126">
        <f t="shared" si="293"/>
        <v>0</v>
      </c>
      <c r="W1028" s="126">
        <f t="shared" si="294"/>
        <v>0</v>
      </c>
      <c r="X1028" s="126">
        <f t="shared" si="295"/>
        <v>0</v>
      </c>
      <c r="Y1028" s="126">
        <f t="shared" si="296"/>
        <v>0</v>
      </c>
      <c r="Z1028" s="126">
        <f t="shared" si="297"/>
        <v>0</v>
      </c>
      <c r="AA1028" s="126">
        <f t="shared" si="298"/>
        <v>0</v>
      </c>
      <c r="AB1028" s="126">
        <f t="shared" si="299"/>
        <v>0</v>
      </c>
      <c r="AC1028" s="126">
        <f t="shared" si="300"/>
        <v>0</v>
      </c>
      <c r="AD1028" s="126">
        <f t="shared" si="301"/>
        <v>0</v>
      </c>
      <c r="AE1028" s="126">
        <f t="shared" si="302"/>
        <v>0</v>
      </c>
      <c r="AF1028" s="125"/>
      <c r="AG1028" s="125"/>
      <c r="AH1028" s="125">
        <f t="shared" si="303"/>
        <v>1</v>
      </c>
      <c r="AI1028" s="125">
        <f t="shared" si="304"/>
        <v>1</v>
      </c>
      <c r="AJ1028" s="125" t="str">
        <f t="shared" si="305"/>
        <v>Correct</v>
      </c>
      <c r="AK1028" s="125"/>
      <c r="AL1028" s="115" t="s">
        <v>99</v>
      </c>
      <c r="AM1028" s="115">
        <v>68</v>
      </c>
      <c r="AN1028" s="115" t="s">
        <v>84</v>
      </c>
      <c r="AO1028" s="115" t="s">
        <v>144</v>
      </c>
      <c r="AP1028" s="115" t="s">
        <v>85</v>
      </c>
      <c r="AR1028" s="115" t="s">
        <v>87</v>
      </c>
      <c r="AU1028" s="115" t="s">
        <v>106</v>
      </c>
      <c r="AV1028" s="115" t="s">
        <v>91</v>
      </c>
      <c r="AW1028" s="115" t="s">
        <v>91</v>
      </c>
    </row>
    <row r="1029" spans="1:49">
      <c r="A1029" s="115">
        <v>7011081661</v>
      </c>
      <c r="D1029" s="115" t="s">
        <v>20</v>
      </c>
      <c r="O1029" s="125"/>
      <c r="P1029" s="125">
        <f t="shared" si="288"/>
        <v>1</v>
      </c>
      <c r="Q1029" s="130">
        <f t="shared" si="289"/>
        <v>3</v>
      </c>
      <c r="R1029" s="125"/>
      <c r="S1029" s="125">
        <f t="shared" si="290"/>
        <v>0</v>
      </c>
      <c r="T1029" s="125">
        <f t="shared" si="291"/>
        <v>0</v>
      </c>
      <c r="U1029" s="125">
        <f t="shared" si="292"/>
        <v>1</v>
      </c>
      <c r="V1029" s="126">
        <f t="shared" si="293"/>
        <v>0</v>
      </c>
      <c r="W1029" s="126">
        <f t="shared" si="294"/>
        <v>0</v>
      </c>
      <c r="X1029" s="126">
        <f t="shared" si="295"/>
        <v>0</v>
      </c>
      <c r="Y1029" s="126">
        <f t="shared" si="296"/>
        <v>0</v>
      </c>
      <c r="Z1029" s="126">
        <f t="shared" si="297"/>
        <v>0</v>
      </c>
      <c r="AA1029" s="126">
        <f t="shared" si="298"/>
        <v>0</v>
      </c>
      <c r="AB1029" s="126">
        <f t="shared" si="299"/>
        <v>0</v>
      </c>
      <c r="AC1029" s="126">
        <f t="shared" si="300"/>
        <v>0</v>
      </c>
      <c r="AD1029" s="126">
        <f t="shared" si="301"/>
        <v>0</v>
      </c>
      <c r="AE1029" s="126">
        <f t="shared" si="302"/>
        <v>0</v>
      </c>
      <c r="AF1029" s="125"/>
      <c r="AG1029" s="125"/>
      <c r="AH1029" s="125">
        <f t="shared" si="303"/>
        <v>1</v>
      </c>
      <c r="AI1029" s="125">
        <f t="shared" si="304"/>
        <v>1</v>
      </c>
      <c r="AJ1029" s="125" t="str">
        <f t="shared" si="305"/>
        <v>Correct</v>
      </c>
      <c r="AK1029" s="125"/>
      <c r="AL1029" s="115" t="s">
        <v>99</v>
      </c>
      <c r="AM1029" s="115">
        <v>55</v>
      </c>
      <c r="AN1029" s="115" t="s">
        <v>181</v>
      </c>
      <c r="AO1029" s="115" t="s">
        <v>194</v>
      </c>
      <c r="AP1029" s="115" t="s">
        <v>85</v>
      </c>
      <c r="AQ1029" s="115" t="s">
        <v>86</v>
      </c>
      <c r="AR1029" s="115" t="s">
        <v>87</v>
      </c>
      <c r="AS1029" s="115" t="s">
        <v>101</v>
      </c>
      <c r="AT1029" s="115" t="s">
        <v>109</v>
      </c>
      <c r="AU1029" s="115" t="s">
        <v>90</v>
      </c>
      <c r="AV1029" s="115" t="s">
        <v>91</v>
      </c>
      <c r="AW1029" s="115" t="s">
        <v>91</v>
      </c>
    </row>
    <row r="1030" spans="1:49">
      <c r="A1030" s="115">
        <v>6985471599</v>
      </c>
      <c r="D1030" s="115" t="s">
        <v>20</v>
      </c>
      <c r="O1030" s="125"/>
      <c r="P1030" s="125">
        <f t="shared" si="288"/>
        <v>1</v>
      </c>
      <c r="Q1030" s="130">
        <f t="shared" si="289"/>
        <v>3</v>
      </c>
      <c r="R1030" s="125"/>
      <c r="S1030" s="125">
        <f t="shared" si="290"/>
        <v>0</v>
      </c>
      <c r="T1030" s="125">
        <f t="shared" si="291"/>
        <v>0</v>
      </c>
      <c r="U1030" s="125">
        <f t="shared" si="292"/>
        <v>1</v>
      </c>
      <c r="V1030" s="126">
        <f t="shared" si="293"/>
        <v>0</v>
      </c>
      <c r="W1030" s="126">
        <f t="shared" si="294"/>
        <v>0</v>
      </c>
      <c r="X1030" s="126">
        <f t="shared" si="295"/>
        <v>0</v>
      </c>
      <c r="Y1030" s="126">
        <f t="shared" si="296"/>
        <v>0</v>
      </c>
      <c r="Z1030" s="126">
        <f t="shared" si="297"/>
        <v>0</v>
      </c>
      <c r="AA1030" s="126">
        <f t="shared" si="298"/>
        <v>0</v>
      </c>
      <c r="AB1030" s="126">
        <f t="shared" si="299"/>
        <v>0</v>
      </c>
      <c r="AC1030" s="126">
        <f t="shared" si="300"/>
        <v>0</v>
      </c>
      <c r="AD1030" s="126">
        <f t="shared" si="301"/>
        <v>0</v>
      </c>
      <c r="AE1030" s="126">
        <f t="shared" si="302"/>
        <v>0</v>
      </c>
      <c r="AF1030" s="125"/>
      <c r="AG1030" s="125"/>
      <c r="AH1030" s="125">
        <f t="shared" si="303"/>
        <v>1</v>
      </c>
      <c r="AI1030" s="125">
        <f t="shared" si="304"/>
        <v>1</v>
      </c>
      <c r="AJ1030" s="125" t="str">
        <f t="shared" si="305"/>
        <v>Correct</v>
      </c>
      <c r="AK1030" s="125"/>
      <c r="AL1030" s="115" t="s">
        <v>83</v>
      </c>
      <c r="AM1030" s="115">
        <v>66</v>
      </c>
      <c r="AN1030" s="115" t="s">
        <v>181</v>
      </c>
      <c r="AO1030" s="115" t="s">
        <v>203</v>
      </c>
      <c r="AP1030" s="115" t="s">
        <v>85</v>
      </c>
      <c r="AQ1030" s="115" t="s">
        <v>86</v>
      </c>
      <c r="AR1030" s="115" t="s">
        <v>87</v>
      </c>
      <c r="AS1030" s="115" t="s">
        <v>88</v>
      </c>
      <c r="AT1030" s="115" t="s">
        <v>89</v>
      </c>
      <c r="AU1030" s="115" t="s">
        <v>106</v>
      </c>
      <c r="AV1030" s="115" t="s">
        <v>91</v>
      </c>
      <c r="AW1030" s="115" t="s">
        <v>91</v>
      </c>
    </row>
    <row r="1031" spans="1:49">
      <c r="A1031" s="115">
        <v>7044851906</v>
      </c>
      <c r="D1031" s="115" t="s">
        <v>20</v>
      </c>
      <c r="O1031" s="125"/>
      <c r="P1031" s="125">
        <f t="shared" si="288"/>
        <v>1</v>
      </c>
      <c r="Q1031" s="130">
        <f t="shared" si="289"/>
        <v>3</v>
      </c>
      <c r="R1031" s="125"/>
      <c r="S1031" s="125">
        <f t="shared" si="290"/>
        <v>0</v>
      </c>
      <c r="T1031" s="125">
        <f t="shared" si="291"/>
        <v>0</v>
      </c>
      <c r="U1031" s="125">
        <f t="shared" si="292"/>
        <v>1</v>
      </c>
      <c r="V1031" s="126">
        <f t="shared" si="293"/>
        <v>0</v>
      </c>
      <c r="W1031" s="126">
        <f t="shared" si="294"/>
        <v>0</v>
      </c>
      <c r="X1031" s="126">
        <f t="shared" si="295"/>
        <v>0</v>
      </c>
      <c r="Y1031" s="126">
        <f t="shared" si="296"/>
        <v>0</v>
      </c>
      <c r="Z1031" s="126">
        <f t="shared" si="297"/>
        <v>0</v>
      </c>
      <c r="AA1031" s="126">
        <f t="shared" si="298"/>
        <v>0</v>
      </c>
      <c r="AB1031" s="126">
        <f t="shared" si="299"/>
        <v>0</v>
      </c>
      <c r="AC1031" s="126">
        <f t="shared" si="300"/>
        <v>0</v>
      </c>
      <c r="AD1031" s="126">
        <f t="shared" si="301"/>
        <v>0</v>
      </c>
      <c r="AE1031" s="126">
        <f t="shared" si="302"/>
        <v>0</v>
      </c>
      <c r="AF1031" s="125"/>
      <c r="AG1031" s="125"/>
      <c r="AH1031" s="125">
        <f t="shared" si="303"/>
        <v>1</v>
      </c>
      <c r="AI1031" s="125">
        <f t="shared" si="304"/>
        <v>1</v>
      </c>
      <c r="AJ1031" s="125" t="str">
        <f t="shared" si="305"/>
        <v>Correct</v>
      </c>
      <c r="AK1031" s="125"/>
      <c r="AL1031" s="115" t="s">
        <v>83</v>
      </c>
      <c r="AM1031" s="115">
        <v>90</v>
      </c>
      <c r="AN1031" s="115" t="s">
        <v>432</v>
      </c>
      <c r="AP1031" s="115" t="s">
        <v>92</v>
      </c>
      <c r="AR1031" s="115" t="s">
        <v>87</v>
      </c>
      <c r="AT1031" s="115" t="s">
        <v>102</v>
      </c>
      <c r="AU1031" s="115" t="s">
        <v>106</v>
      </c>
      <c r="AV1031" s="115" t="s">
        <v>91</v>
      </c>
      <c r="AW1031" s="115" t="s">
        <v>86</v>
      </c>
    </row>
    <row r="1032" spans="1:49">
      <c r="A1032" s="115">
        <v>6982474344</v>
      </c>
      <c r="B1032" s="115" t="s">
        <v>18</v>
      </c>
      <c r="C1032" s="115" t="s">
        <v>19</v>
      </c>
      <c r="N1032" s="115" t="s">
        <v>30</v>
      </c>
      <c r="O1032" s="125"/>
      <c r="P1032" s="125">
        <f t="shared" si="288"/>
        <v>3</v>
      </c>
      <c r="Q1032" s="130">
        <f t="shared" si="289"/>
        <v>1</v>
      </c>
      <c r="R1032" s="125"/>
      <c r="S1032" s="125">
        <f t="shared" si="290"/>
        <v>1</v>
      </c>
      <c r="T1032" s="125">
        <f t="shared" si="291"/>
        <v>1</v>
      </c>
      <c r="U1032" s="125">
        <f t="shared" si="292"/>
        <v>0</v>
      </c>
      <c r="V1032" s="126">
        <f t="shared" si="293"/>
        <v>0</v>
      </c>
      <c r="W1032" s="126">
        <f t="shared" si="294"/>
        <v>0</v>
      </c>
      <c r="X1032" s="126">
        <f t="shared" si="295"/>
        <v>0</v>
      </c>
      <c r="Y1032" s="126">
        <f t="shared" si="296"/>
        <v>0</v>
      </c>
      <c r="Z1032" s="126">
        <f t="shared" si="297"/>
        <v>0</v>
      </c>
      <c r="AA1032" s="126">
        <f t="shared" si="298"/>
        <v>0</v>
      </c>
      <c r="AB1032" s="126">
        <f t="shared" si="299"/>
        <v>0</v>
      </c>
      <c r="AC1032" s="126">
        <f t="shared" si="300"/>
        <v>0</v>
      </c>
      <c r="AD1032" s="126">
        <f t="shared" si="301"/>
        <v>0</v>
      </c>
      <c r="AE1032" s="126">
        <f t="shared" si="302"/>
        <v>1</v>
      </c>
      <c r="AF1032" s="125"/>
      <c r="AG1032" s="125"/>
      <c r="AH1032" s="125">
        <f t="shared" si="303"/>
        <v>3</v>
      </c>
      <c r="AI1032" s="125">
        <f t="shared" si="304"/>
        <v>3</v>
      </c>
      <c r="AJ1032" s="125" t="str">
        <f t="shared" si="305"/>
        <v>Correct</v>
      </c>
      <c r="AK1032" s="125"/>
      <c r="AL1032" s="115" t="s">
        <v>83</v>
      </c>
      <c r="AM1032" s="115">
        <v>37</v>
      </c>
      <c r="AN1032" s="115" t="s">
        <v>181</v>
      </c>
      <c r="AO1032" s="115" t="s">
        <v>222</v>
      </c>
      <c r="AP1032" s="115" t="s">
        <v>85</v>
      </c>
      <c r="AQ1032" s="115" t="s">
        <v>86</v>
      </c>
      <c r="AS1032" s="115" t="s">
        <v>101</v>
      </c>
      <c r="AT1032" s="115" t="s">
        <v>89</v>
      </c>
      <c r="AU1032" s="115" t="s">
        <v>90</v>
      </c>
      <c r="AV1032" s="115" t="s">
        <v>91</v>
      </c>
      <c r="AW1032" s="115" t="s">
        <v>91</v>
      </c>
    </row>
    <row r="1033" spans="1:49">
      <c r="A1033" s="115">
        <v>7010996356</v>
      </c>
      <c r="C1033" s="115" t="s">
        <v>19</v>
      </c>
      <c r="O1033" s="125"/>
      <c r="P1033" s="125">
        <f t="shared" si="288"/>
        <v>1</v>
      </c>
      <c r="Q1033" s="130">
        <f t="shared" si="289"/>
        <v>3</v>
      </c>
      <c r="R1033" s="125"/>
      <c r="S1033" s="125">
        <f t="shared" si="290"/>
        <v>0</v>
      </c>
      <c r="T1033" s="125">
        <f t="shared" si="291"/>
        <v>1</v>
      </c>
      <c r="U1033" s="125">
        <f t="shared" si="292"/>
        <v>0</v>
      </c>
      <c r="V1033" s="126">
        <f t="shared" si="293"/>
        <v>0</v>
      </c>
      <c r="W1033" s="126">
        <f t="shared" si="294"/>
        <v>0</v>
      </c>
      <c r="X1033" s="126">
        <f t="shared" si="295"/>
        <v>0</v>
      </c>
      <c r="Y1033" s="126">
        <f t="shared" si="296"/>
        <v>0</v>
      </c>
      <c r="Z1033" s="126">
        <f t="shared" si="297"/>
        <v>0</v>
      </c>
      <c r="AA1033" s="126">
        <f t="shared" si="298"/>
        <v>0</v>
      </c>
      <c r="AB1033" s="126">
        <f t="shared" si="299"/>
        <v>0</v>
      </c>
      <c r="AC1033" s="126">
        <f t="shared" si="300"/>
        <v>0</v>
      </c>
      <c r="AD1033" s="126">
        <f t="shared" si="301"/>
        <v>0</v>
      </c>
      <c r="AE1033" s="126">
        <f t="shared" si="302"/>
        <v>0</v>
      </c>
      <c r="AF1033" s="125"/>
      <c r="AG1033" s="125"/>
      <c r="AH1033" s="125">
        <f t="shared" si="303"/>
        <v>1</v>
      </c>
      <c r="AI1033" s="125">
        <f t="shared" si="304"/>
        <v>1</v>
      </c>
      <c r="AJ1033" s="125" t="str">
        <f t="shared" si="305"/>
        <v>Correct</v>
      </c>
      <c r="AK1033" s="125"/>
      <c r="AL1033" s="115" t="s">
        <v>99</v>
      </c>
      <c r="AM1033" s="115">
        <v>67</v>
      </c>
      <c r="AN1033" s="115" t="s">
        <v>84</v>
      </c>
      <c r="AO1033" s="115" t="s">
        <v>123</v>
      </c>
      <c r="AP1033" s="115" t="s">
        <v>85</v>
      </c>
      <c r="AQ1033" s="115" t="s">
        <v>86</v>
      </c>
      <c r="AR1033" s="115" t="s">
        <v>87</v>
      </c>
      <c r="AS1033" s="115" t="s">
        <v>100</v>
      </c>
      <c r="AT1033" s="115" t="s">
        <v>94</v>
      </c>
      <c r="AU1033" s="115" t="s">
        <v>106</v>
      </c>
      <c r="AV1033" s="115" t="s">
        <v>91</v>
      </c>
      <c r="AW1033" s="115" t="s">
        <v>91</v>
      </c>
    </row>
    <row r="1034" spans="1:49">
      <c r="A1034" s="115">
        <v>6988277953</v>
      </c>
      <c r="C1034" s="115" t="s">
        <v>19</v>
      </c>
      <c r="N1034" s="115" t="s">
        <v>30</v>
      </c>
      <c r="O1034" s="125"/>
      <c r="P1034" s="125">
        <f t="shared" si="288"/>
        <v>2</v>
      </c>
      <c r="Q1034" s="130">
        <f t="shared" si="289"/>
        <v>1.5</v>
      </c>
      <c r="R1034" s="125"/>
      <c r="S1034" s="125">
        <f t="shared" si="290"/>
        <v>0</v>
      </c>
      <c r="T1034" s="125">
        <f t="shared" si="291"/>
        <v>1</v>
      </c>
      <c r="U1034" s="125">
        <f t="shared" si="292"/>
        <v>0</v>
      </c>
      <c r="V1034" s="126">
        <f t="shared" si="293"/>
        <v>0</v>
      </c>
      <c r="W1034" s="126">
        <f t="shared" si="294"/>
        <v>0</v>
      </c>
      <c r="X1034" s="126">
        <f t="shared" si="295"/>
        <v>0</v>
      </c>
      <c r="Y1034" s="126">
        <f t="shared" si="296"/>
        <v>0</v>
      </c>
      <c r="Z1034" s="126">
        <f t="shared" si="297"/>
        <v>0</v>
      </c>
      <c r="AA1034" s="126">
        <f t="shared" si="298"/>
        <v>0</v>
      </c>
      <c r="AB1034" s="126">
        <f t="shared" si="299"/>
        <v>0</v>
      </c>
      <c r="AC1034" s="126">
        <f t="shared" si="300"/>
        <v>0</v>
      </c>
      <c r="AD1034" s="126">
        <f t="shared" si="301"/>
        <v>0</v>
      </c>
      <c r="AE1034" s="126">
        <f t="shared" si="302"/>
        <v>1</v>
      </c>
      <c r="AF1034" s="125"/>
      <c r="AG1034" s="125"/>
      <c r="AH1034" s="125">
        <f t="shared" si="303"/>
        <v>2</v>
      </c>
      <c r="AI1034" s="125">
        <f t="shared" si="304"/>
        <v>2</v>
      </c>
      <c r="AJ1034" s="125" t="str">
        <f t="shared" si="305"/>
        <v>Correct</v>
      </c>
      <c r="AK1034" s="125"/>
      <c r="AL1034" s="115" t="s">
        <v>99</v>
      </c>
      <c r="AM1034" s="115">
        <v>63</v>
      </c>
      <c r="AN1034" s="115" t="s">
        <v>84</v>
      </c>
      <c r="AO1034" s="115" t="s">
        <v>131</v>
      </c>
      <c r="AP1034" s="115" t="s">
        <v>85</v>
      </c>
      <c r="AQ1034" s="115" t="s">
        <v>86</v>
      </c>
      <c r="AR1034" s="115" t="s">
        <v>87</v>
      </c>
      <c r="AT1034" s="115" t="s">
        <v>89</v>
      </c>
      <c r="AU1034" s="115" t="s">
        <v>106</v>
      </c>
      <c r="AV1034" s="115" t="s">
        <v>91</v>
      </c>
      <c r="AW1034" s="115" t="s">
        <v>86</v>
      </c>
    </row>
    <row r="1035" spans="1:49">
      <c r="A1035" s="115">
        <v>6988280891</v>
      </c>
      <c r="C1035" s="115" t="s">
        <v>19</v>
      </c>
      <c r="O1035" s="125"/>
      <c r="P1035" s="125">
        <f t="shared" si="288"/>
        <v>1</v>
      </c>
      <c r="Q1035" s="130">
        <f t="shared" si="289"/>
        <v>3</v>
      </c>
      <c r="R1035" s="125"/>
      <c r="S1035" s="125">
        <f t="shared" si="290"/>
        <v>0</v>
      </c>
      <c r="T1035" s="125">
        <f t="shared" si="291"/>
        <v>1</v>
      </c>
      <c r="U1035" s="125">
        <f t="shared" si="292"/>
        <v>0</v>
      </c>
      <c r="V1035" s="126">
        <f t="shared" si="293"/>
        <v>0</v>
      </c>
      <c r="W1035" s="126">
        <f t="shared" si="294"/>
        <v>0</v>
      </c>
      <c r="X1035" s="126">
        <f t="shared" si="295"/>
        <v>0</v>
      </c>
      <c r="Y1035" s="126">
        <f t="shared" si="296"/>
        <v>0</v>
      </c>
      <c r="Z1035" s="126">
        <f t="shared" si="297"/>
        <v>0</v>
      </c>
      <c r="AA1035" s="126">
        <f t="shared" si="298"/>
        <v>0</v>
      </c>
      <c r="AB1035" s="126">
        <f t="shared" si="299"/>
        <v>0</v>
      </c>
      <c r="AC1035" s="126">
        <f t="shared" si="300"/>
        <v>0</v>
      </c>
      <c r="AD1035" s="126">
        <f t="shared" si="301"/>
        <v>0</v>
      </c>
      <c r="AE1035" s="126">
        <f t="shared" si="302"/>
        <v>0</v>
      </c>
      <c r="AF1035" s="125"/>
      <c r="AG1035" s="125"/>
      <c r="AH1035" s="125">
        <f t="shared" si="303"/>
        <v>1</v>
      </c>
      <c r="AI1035" s="125">
        <f t="shared" si="304"/>
        <v>1</v>
      </c>
      <c r="AJ1035" s="125" t="str">
        <f t="shared" si="305"/>
        <v>Correct</v>
      </c>
      <c r="AK1035" s="125"/>
      <c r="AL1035" s="115" t="s">
        <v>83</v>
      </c>
      <c r="AM1035" s="115">
        <v>74</v>
      </c>
      <c r="AN1035" s="115" t="s">
        <v>84</v>
      </c>
      <c r="AO1035" s="115" t="s">
        <v>121</v>
      </c>
      <c r="AP1035" s="115" t="s">
        <v>85</v>
      </c>
      <c r="AQ1035" s="115" t="s">
        <v>86</v>
      </c>
      <c r="AS1035" s="115" t="s">
        <v>96</v>
      </c>
      <c r="AT1035" s="115" t="s">
        <v>112</v>
      </c>
      <c r="AU1035" s="115" t="s">
        <v>106</v>
      </c>
      <c r="AV1035" s="115" t="s">
        <v>91</v>
      </c>
      <c r="AW1035" s="115" t="s">
        <v>86</v>
      </c>
    </row>
    <row r="1036" spans="1:49">
      <c r="A1036" s="115">
        <v>6985441592</v>
      </c>
      <c r="C1036" s="115" t="s">
        <v>19</v>
      </c>
      <c r="O1036" s="125"/>
      <c r="P1036" s="125">
        <f t="shared" si="288"/>
        <v>1</v>
      </c>
      <c r="Q1036" s="130">
        <f t="shared" si="289"/>
        <v>3</v>
      </c>
      <c r="R1036" s="125"/>
      <c r="S1036" s="125">
        <f t="shared" si="290"/>
        <v>0</v>
      </c>
      <c r="T1036" s="125">
        <f t="shared" si="291"/>
        <v>1</v>
      </c>
      <c r="U1036" s="125">
        <f t="shared" si="292"/>
        <v>0</v>
      </c>
      <c r="V1036" s="126">
        <f t="shared" si="293"/>
        <v>0</v>
      </c>
      <c r="W1036" s="126">
        <f t="shared" si="294"/>
        <v>0</v>
      </c>
      <c r="X1036" s="126">
        <f t="shared" si="295"/>
        <v>0</v>
      </c>
      <c r="Y1036" s="126">
        <f t="shared" si="296"/>
        <v>0</v>
      </c>
      <c r="Z1036" s="126">
        <f t="shared" si="297"/>
        <v>0</v>
      </c>
      <c r="AA1036" s="126">
        <f t="shared" si="298"/>
        <v>0</v>
      </c>
      <c r="AB1036" s="126">
        <f t="shared" si="299"/>
        <v>0</v>
      </c>
      <c r="AC1036" s="126">
        <f t="shared" si="300"/>
        <v>0</v>
      </c>
      <c r="AD1036" s="126">
        <f t="shared" si="301"/>
        <v>0</v>
      </c>
      <c r="AE1036" s="126">
        <f t="shared" si="302"/>
        <v>0</v>
      </c>
      <c r="AF1036" s="125"/>
      <c r="AG1036" s="125"/>
      <c r="AH1036" s="125">
        <f t="shared" si="303"/>
        <v>1</v>
      </c>
      <c r="AI1036" s="125">
        <f t="shared" si="304"/>
        <v>1</v>
      </c>
      <c r="AJ1036" s="125" t="str">
        <f t="shared" si="305"/>
        <v>Correct</v>
      </c>
      <c r="AK1036" s="125"/>
      <c r="AL1036" s="115" t="s">
        <v>83</v>
      </c>
      <c r="AM1036" s="115">
        <v>65</v>
      </c>
      <c r="AN1036" s="115" t="s">
        <v>84</v>
      </c>
      <c r="AO1036" s="115" t="s">
        <v>156</v>
      </c>
      <c r="AP1036" s="115" t="s">
        <v>85</v>
      </c>
      <c r="AQ1036" s="115" t="s">
        <v>86</v>
      </c>
      <c r="AU1036" s="115" t="s">
        <v>106</v>
      </c>
      <c r="AV1036" s="115" t="s">
        <v>91</v>
      </c>
    </row>
    <row r="1037" spans="1:49">
      <c r="A1037" s="115">
        <v>7020565426</v>
      </c>
      <c r="C1037" s="115" t="s">
        <v>19</v>
      </c>
      <c r="O1037" s="125"/>
      <c r="P1037" s="125">
        <f t="shared" si="288"/>
        <v>1</v>
      </c>
      <c r="Q1037" s="130">
        <f t="shared" si="289"/>
        <v>3</v>
      </c>
      <c r="R1037" s="125"/>
      <c r="S1037" s="125">
        <f t="shared" si="290"/>
        <v>0</v>
      </c>
      <c r="T1037" s="125">
        <f t="shared" si="291"/>
        <v>1</v>
      </c>
      <c r="U1037" s="125">
        <f t="shared" si="292"/>
        <v>0</v>
      </c>
      <c r="V1037" s="126">
        <f t="shared" si="293"/>
        <v>0</v>
      </c>
      <c r="W1037" s="126">
        <f t="shared" si="294"/>
        <v>0</v>
      </c>
      <c r="X1037" s="126">
        <f t="shared" si="295"/>
        <v>0</v>
      </c>
      <c r="Y1037" s="126">
        <f t="shared" si="296"/>
        <v>0</v>
      </c>
      <c r="Z1037" s="126">
        <f t="shared" si="297"/>
        <v>0</v>
      </c>
      <c r="AA1037" s="126">
        <f t="shared" si="298"/>
        <v>0</v>
      </c>
      <c r="AB1037" s="126">
        <f t="shared" si="299"/>
        <v>0</v>
      </c>
      <c r="AC1037" s="126">
        <f t="shared" si="300"/>
        <v>0</v>
      </c>
      <c r="AD1037" s="126">
        <f t="shared" si="301"/>
        <v>0</v>
      </c>
      <c r="AE1037" s="126">
        <f t="shared" si="302"/>
        <v>0</v>
      </c>
      <c r="AF1037" s="125"/>
      <c r="AG1037" s="125"/>
      <c r="AH1037" s="125">
        <f t="shared" si="303"/>
        <v>1</v>
      </c>
      <c r="AI1037" s="125">
        <f t="shared" si="304"/>
        <v>1</v>
      </c>
      <c r="AJ1037" s="125" t="str">
        <f t="shared" si="305"/>
        <v>Correct</v>
      </c>
      <c r="AK1037" s="125"/>
      <c r="AL1037" s="115" t="s">
        <v>83</v>
      </c>
      <c r="AM1037" s="115">
        <v>48</v>
      </c>
      <c r="AN1037" s="115" t="s">
        <v>181</v>
      </c>
      <c r="AO1037" s="115" t="s">
        <v>201</v>
      </c>
      <c r="AP1037" s="115" t="s">
        <v>85</v>
      </c>
      <c r="AQ1037" s="115" t="s">
        <v>86</v>
      </c>
      <c r="AR1037" s="115" t="s">
        <v>87</v>
      </c>
      <c r="AT1037" s="115" t="s">
        <v>89</v>
      </c>
      <c r="AU1037" s="115" t="s">
        <v>90</v>
      </c>
      <c r="AV1037" s="115" t="s">
        <v>91</v>
      </c>
      <c r="AW1037" s="115" t="s">
        <v>91</v>
      </c>
    </row>
    <row r="1038" spans="1:49">
      <c r="A1038" s="115">
        <v>6985156207</v>
      </c>
      <c r="C1038" s="115" t="s">
        <v>19</v>
      </c>
      <c r="O1038" s="125"/>
      <c r="P1038" s="125">
        <f t="shared" si="288"/>
        <v>1</v>
      </c>
      <c r="Q1038" s="130">
        <f t="shared" si="289"/>
        <v>3</v>
      </c>
      <c r="R1038" s="125"/>
      <c r="S1038" s="125">
        <f t="shared" si="290"/>
        <v>0</v>
      </c>
      <c r="T1038" s="125">
        <f t="shared" si="291"/>
        <v>1</v>
      </c>
      <c r="U1038" s="125">
        <f t="shared" si="292"/>
        <v>0</v>
      </c>
      <c r="V1038" s="126">
        <f t="shared" si="293"/>
        <v>0</v>
      </c>
      <c r="W1038" s="126">
        <f t="shared" si="294"/>
        <v>0</v>
      </c>
      <c r="X1038" s="126">
        <f t="shared" si="295"/>
        <v>0</v>
      </c>
      <c r="Y1038" s="126">
        <f t="shared" si="296"/>
        <v>0</v>
      </c>
      <c r="Z1038" s="126">
        <f t="shared" si="297"/>
        <v>0</v>
      </c>
      <c r="AA1038" s="126">
        <f t="shared" si="298"/>
        <v>0</v>
      </c>
      <c r="AB1038" s="126">
        <f t="shared" si="299"/>
        <v>0</v>
      </c>
      <c r="AC1038" s="126">
        <f t="shared" si="300"/>
        <v>0</v>
      </c>
      <c r="AD1038" s="126">
        <f t="shared" si="301"/>
        <v>0</v>
      </c>
      <c r="AE1038" s="126">
        <f t="shared" si="302"/>
        <v>0</v>
      </c>
      <c r="AF1038" s="125"/>
      <c r="AG1038" s="125"/>
      <c r="AH1038" s="125">
        <f t="shared" si="303"/>
        <v>1</v>
      </c>
      <c r="AI1038" s="125">
        <f t="shared" si="304"/>
        <v>1</v>
      </c>
      <c r="AJ1038" s="125" t="str">
        <f t="shared" si="305"/>
        <v>Correct</v>
      </c>
      <c r="AK1038" s="125"/>
      <c r="AL1038" s="115" t="s">
        <v>83</v>
      </c>
      <c r="AM1038" s="115">
        <v>54</v>
      </c>
      <c r="AN1038" s="115" t="s">
        <v>181</v>
      </c>
      <c r="AO1038" s="115" t="s">
        <v>184</v>
      </c>
      <c r="AP1038" s="115" t="s">
        <v>85</v>
      </c>
      <c r="AR1038" s="115" t="s">
        <v>87</v>
      </c>
      <c r="AS1038" s="115" t="s">
        <v>93</v>
      </c>
      <c r="AT1038" s="115" t="s">
        <v>112</v>
      </c>
      <c r="AU1038" s="115" t="s">
        <v>103</v>
      </c>
      <c r="AV1038" s="115" t="s">
        <v>91</v>
      </c>
      <c r="AW1038" s="115" t="s">
        <v>86</v>
      </c>
    </row>
    <row r="1039" spans="1:49">
      <c r="A1039" s="115">
        <v>7011314523</v>
      </c>
      <c r="C1039" s="115" t="s">
        <v>19</v>
      </c>
      <c r="M1039" s="115" t="s">
        <v>29</v>
      </c>
      <c r="O1039" s="125"/>
      <c r="P1039" s="125">
        <f t="shared" si="288"/>
        <v>2</v>
      </c>
      <c r="Q1039" s="130">
        <f t="shared" si="289"/>
        <v>1.5</v>
      </c>
      <c r="R1039" s="125"/>
      <c r="S1039" s="125">
        <f t="shared" si="290"/>
        <v>0</v>
      </c>
      <c r="T1039" s="125">
        <f t="shared" si="291"/>
        <v>1</v>
      </c>
      <c r="U1039" s="125">
        <f t="shared" si="292"/>
        <v>0</v>
      </c>
      <c r="V1039" s="126">
        <f t="shared" si="293"/>
        <v>0</v>
      </c>
      <c r="W1039" s="126">
        <f t="shared" si="294"/>
        <v>0</v>
      </c>
      <c r="X1039" s="126">
        <f t="shared" si="295"/>
        <v>0</v>
      </c>
      <c r="Y1039" s="126">
        <f t="shared" si="296"/>
        <v>0</v>
      </c>
      <c r="Z1039" s="126">
        <f t="shared" si="297"/>
        <v>0</v>
      </c>
      <c r="AA1039" s="126">
        <f t="shared" si="298"/>
        <v>0</v>
      </c>
      <c r="AB1039" s="126">
        <f t="shared" si="299"/>
        <v>0</v>
      </c>
      <c r="AC1039" s="126">
        <f t="shared" si="300"/>
        <v>0</v>
      </c>
      <c r="AD1039" s="126">
        <f t="shared" si="301"/>
        <v>1</v>
      </c>
      <c r="AE1039" s="126">
        <f t="shared" si="302"/>
        <v>0</v>
      </c>
      <c r="AF1039" s="125"/>
      <c r="AG1039" s="125"/>
      <c r="AH1039" s="125">
        <f t="shared" si="303"/>
        <v>2</v>
      </c>
      <c r="AI1039" s="125">
        <f t="shared" si="304"/>
        <v>2</v>
      </c>
      <c r="AJ1039" s="125" t="str">
        <f t="shared" si="305"/>
        <v>Correct</v>
      </c>
      <c r="AK1039" s="125"/>
      <c r="AL1039" s="115" t="s">
        <v>83</v>
      </c>
      <c r="AM1039" s="115">
        <v>72</v>
      </c>
      <c r="AN1039" s="115" t="s">
        <v>84</v>
      </c>
      <c r="AO1039" s="115" t="s">
        <v>143</v>
      </c>
      <c r="AP1039" s="115" t="s">
        <v>110</v>
      </c>
      <c r="AQ1039" s="115" t="s">
        <v>86</v>
      </c>
      <c r="AS1039" s="115" t="s">
        <v>104</v>
      </c>
      <c r="AT1039" s="115" t="s">
        <v>89</v>
      </c>
      <c r="AU1039" s="115" t="s">
        <v>106</v>
      </c>
      <c r="AV1039" s="115" t="s">
        <v>91</v>
      </c>
      <c r="AW1039" s="115" t="s">
        <v>91</v>
      </c>
    </row>
    <row r="1040" spans="1:49">
      <c r="A1040" s="115">
        <v>7007923076</v>
      </c>
      <c r="C1040" s="115" t="s">
        <v>19</v>
      </c>
      <c r="O1040" s="125"/>
      <c r="P1040" s="125">
        <f t="shared" si="288"/>
        <v>1</v>
      </c>
      <c r="Q1040" s="130">
        <f t="shared" si="289"/>
        <v>3</v>
      </c>
      <c r="R1040" s="125"/>
      <c r="S1040" s="125">
        <f t="shared" si="290"/>
        <v>0</v>
      </c>
      <c r="T1040" s="125">
        <f t="shared" si="291"/>
        <v>1</v>
      </c>
      <c r="U1040" s="125">
        <f t="shared" si="292"/>
        <v>0</v>
      </c>
      <c r="V1040" s="126">
        <f t="shared" si="293"/>
        <v>0</v>
      </c>
      <c r="W1040" s="126">
        <f t="shared" si="294"/>
        <v>0</v>
      </c>
      <c r="X1040" s="126">
        <f t="shared" si="295"/>
        <v>0</v>
      </c>
      <c r="Y1040" s="126">
        <f t="shared" si="296"/>
        <v>0</v>
      </c>
      <c r="Z1040" s="126">
        <f t="shared" si="297"/>
        <v>0</v>
      </c>
      <c r="AA1040" s="126">
        <f t="shared" si="298"/>
        <v>0</v>
      </c>
      <c r="AB1040" s="126">
        <f t="shared" si="299"/>
        <v>0</v>
      </c>
      <c r="AC1040" s="126">
        <f t="shared" si="300"/>
        <v>0</v>
      </c>
      <c r="AD1040" s="126">
        <f t="shared" si="301"/>
        <v>0</v>
      </c>
      <c r="AE1040" s="126">
        <f t="shared" si="302"/>
        <v>0</v>
      </c>
      <c r="AF1040" s="125"/>
      <c r="AG1040" s="125"/>
      <c r="AH1040" s="125">
        <f t="shared" si="303"/>
        <v>1</v>
      </c>
      <c r="AI1040" s="125">
        <f t="shared" si="304"/>
        <v>1</v>
      </c>
      <c r="AJ1040" s="125" t="str">
        <f t="shared" si="305"/>
        <v>Correct</v>
      </c>
      <c r="AK1040" s="125"/>
      <c r="AL1040" s="115" t="s">
        <v>83</v>
      </c>
      <c r="AM1040" s="115">
        <v>75</v>
      </c>
      <c r="AN1040" s="115" t="s">
        <v>84</v>
      </c>
      <c r="AO1040" s="115" t="s">
        <v>125</v>
      </c>
      <c r="AP1040" s="115" t="s">
        <v>85</v>
      </c>
      <c r="AQ1040" s="115" t="s">
        <v>86</v>
      </c>
      <c r="AR1040" s="115" t="s">
        <v>87</v>
      </c>
      <c r="AT1040" s="115" t="s">
        <v>111</v>
      </c>
      <c r="AU1040" s="115" t="s">
        <v>106</v>
      </c>
      <c r="AV1040" s="115" t="s">
        <v>91</v>
      </c>
      <c r="AW1040" s="115" t="s">
        <v>91</v>
      </c>
    </row>
    <row r="1041" spans="1:49">
      <c r="A1041" s="115">
        <v>6988279662</v>
      </c>
      <c r="C1041" s="115" t="s">
        <v>19</v>
      </c>
      <c r="O1041" s="125"/>
      <c r="P1041" s="125">
        <f t="shared" si="288"/>
        <v>1</v>
      </c>
      <c r="Q1041" s="130">
        <f t="shared" si="289"/>
        <v>3</v>
      </c>
      <c r="R1041" s="125"/>
      <c r="S1041" s="125">
        <f t="shared" si="290"/>
        <v>0</v>
      </c>
      <c r="T1041" s="125">
        <f t="shared" si="291"/>
        <v>1</v>
      </c>
      <c r="U1041" s="125">
        <f t="shared" si="292"/>
        <v>0</v>
      </c>
      <c r="V1041" s="126">
        <f t="shared" si="293"/>
        <v>0</v>
      </c>
      <c r="W1041" s="126">
        <f t="shared" si="294"/>
        <v>0</v>
      </c>
      <c r="X1041" s="126">
        <f t="shared" si="295"/>
        <v>0</v>
      </c>
      <c r="Y1041" s="126">
        <f t="shared" si="296"/>
        <v>0</v>
      </c>
      <c r="Z1041" s="126">
        <f t="shared" si="297"/>
        <v>0</v>
      </c>
      <c r="AA1041" s="126">
        <f t="shared" si="298"/>
        <v>0</v>
      </c>
      <c r="AB1041" s="126">
        <f t="shared" si="299"/>
        <v>0</v>
      </c>
      <c r="AC1041" s="126">
        <f t="shared" si="300"/>
        <v>0</v>
      </c>
      <c r="AD1041" s="126">
        <f t="shared" si="301"/>
        <v>0</v>
      </c>
      <c r="AE1041" s="126">
        <f t="shared" si="302"/>
        <v>0</v>
      </c>
      <c r="AF1041" s="125"/>
      <c r="AG1041" s="125"/>
      <c r="AH1041" s="125">
        <f t="shared" si="303"/>
        <v>1</v>
      </c>
      <c r="AI1041" s="125">
        <f t="shared" si="304"/>
        <v>1</v>
      </c>
      <c r="AJ1041" s="125" t="str">
        <f t="shared" si="305"/>
        <v>Correct</v>
      </c>
      <c r="AK1041" s="125"/>
      <c r="AL1041" s="115" t="s">
        <v>83</v>
      </c>
      <c r="AN1041" s="115" t="s">
        <v>84</v>
      </c>
      <c r="AP1041" s="115" t="s">
        <v>85</v>
      </c>
      <c r="AQ1041" s="115" t="s">
        <v>86</v>
      </c>
      <c r="AR1041" s="115" t="s">
        <v>87</v>
      </c>
      <c r="AT1041" s="115" t="s">
        <v>111</v>
      </c>
      <c r="AU1041" s="115" t="s">
        <v>106</v>
      </c>
      <c r="AV1041" s="115" t="s">
        <v>91</v>
      </c>
      <c r="AW1041" s="115" t="s">
        <v>86</v>
      </c>
    </row>
    <row r="1042" spans="1:49">
      <c r="A1042" s="115">
        <v>7007912273</v>
      </c>
      <c r="C1042" s="115" t="s">
        <v>19</v>
      </c>
      <c r="L1042" s="115" t="s">
        <v>28</v>
      </c>
      <c r="O1042" s="125"/>
      <c r="P1042" s="125">
        <f t="shared" si="288"/>
        <v>2</v>
      </c>
      <c r="Q1042" s="130">
        <f t="shared" si="289"/>
        <v>1.5</v>
      </c>
      <c r="R1042" s="125"/>
      <c r="S1042" s="125">
        <f t="shared" si="290"/>
        <v>0</v>
      </c>
      <c r="T1042" s="125">
        <f t="shared" si="291"/>
        <v>1</v>
      </c>
      <c r="U1042" s="125">
        <f t="shared" si="292"/>
        <v>0</v>
      </c>
      <c r="V1042" s="126">
        <f t="shared" si="293"/>
        <v>0</v>
      </c>
      <c r="W1042" s="126">
        <f t="shared" si="294"/>
        <v>0</v>
      </c>
      <c r="X1042" s="126">
        <f t="shared" si="295"/>
        <v>0</v>
      </c>
      <c r="Y1042" s="126">
        <f t="shared" si="296"/>
        <v>0</v>
      </c>
      <c r="Z1042" s="126">
        <f t="shared" si="297"/>
        <v>0</v>
      </c>
      <c r="AA1042" s="126">
        <f t="shared" si="298"/>
        <v>0</v>
      </c>
      <c r="AB1042" s="126">
        <f t="shared" si="299"/>
        <v>0</v>
      </c>
      <c r="AC1042" s="126">
        <f t="shared" si="300"/>
        <v>1</v>
      </c>
      <c r="AD1042" s="126">
        <f t="shared" si="301"/>
        <v>0</v>
      </c>
      <c r="AE1042" s="126">
        <f t="shared" si="302"/>
        <v>0</v>
      </c>
      <c r="AF1042" s="125"/>
      <c r="AG1042" s="125"/>
      <c r="AH1042" s="125">
        <f t="shared" si="303"/>
        <v>2</v>
      </c>
      <c r="AI1042" s="125">
        <f t="shared" si="304"/>
        <v>2</v>
      </c>
      <c r="AJ1042" s="125" t="str">
        <f t="shared" si="305"/>
        <v>Correct</v>
      </c>
      <c r="AK1042" s="125"/>
      <c r="AL1042" s="115" t="s">
        <v>99</v>
      </c>
      <c r="AM1042" s="115">
        <v>67</v>
      </c>
      <c r="AN1042" s="115" t="s">
        <v>181</v>
      </c>
      <c r="AO1042" s="115" t="s">
        <v>197</v>
      </c>
      <c r="AP1042" s="115" t="s">
        <v>85</v>
      </c>
      <c r="AQ1042" s="115" t="s">
        <v>86</v>
      </c>
      <c r="AR1042" s="115" t="s">
        <v>87</v>
      </c>
      <c r="AT1042" s="115" t="s">
        <v>89</v>
      </c>
      <c r="AU1042" s="115" t="s">
        <v>106</v>
      </c>
      <c r="AV1042" s="115" t="s">
        <v>91</v>
      </c>
      <c r="AW1042" s="115" t="s">
        <v>86</v>
      </c>
    </row>
    <row r="1043" spans="1:49">
      <c r="A1043" s="115">
        <v>6985462853</v>
      </c>
      <c r="C1043" s="115" t="s">
        <v>19</v>
      </c>
      <c r="O1043" s="125"/>
      <c r="P1043" s="125">
        <f t="shared" si="288"/>
        <v>1</v>
      </c>
      <c r="Q1043" s="130">
        <f t="shared" si="289"/>
        <v>3</v>
      </c>
      <c r="R1043" s="125"/>
      <c r="S1043" s="125">
        <f t="shared" si="290"/>
        <v>0</v>
      </c>
      <c r="T1043" s="125">
        <f t="shared" si="291"/>
        <v>1</v>
      </c>
      <c r="U1043" s="125">
        <f t="shared" si="292"/>
        <v>0</v>
      </c>
      <c r="V1043" s="126">
        <f t="shared" si="293"/>
        <v>0</v>
      </c>
      <c r="W1043" s="126">
        <f t="shared" si="294"/>
        <v>0</v>
      </c>
      <c r="X1043" s="126">
        <f t="shared" si="295"/>
        <v>0</v>
      </c>
      <c r="Y1043" s="126">
        <f t="shared" si="296"/>
        <v>0</v>
      </c>
      <c r="Z1043" s="126">
        <f t="shared" si="297"/>
        <v>0</v>
      </c>
      <c r="AA1043" s="126">
        <f t="shared" si="298"/>
        <v>0</v>
      </c>
      <c r="AB1043" s="126">
        <f t="shared" si="299"/>
        <v>0</v>
      </c>
      <c r="AC1043" s="126">
        <f t="shared" si="300"/>
        <v>0</v>
      </c>
      <c r="AD1043" s="126">
        <f t="shared" si="301"/>
        <v>0</v>
      </c>
      <c r="AE1043" s="126">
        <f t="shared" si="302"/>
        <v>0</v>
      </c>
      <c r="AF1043" s="125"/>
      <c r="AG1043" s="125"/>
      <c r="AH1043" s="125">
        <f t="shared" si="303"/>
        <v>1</v>
      </c>
      <c r="AI1043" s="125">
        <f t="shared" si="304"/>
        <v>1</v>
      </c>
      <c r="AJ1043" s="125" t="str">
        <f t="shared" si="305"/>
        <v>Correct</v>
      </c>
      <c r="AK1043" s="125"/>
      <c r="AL1043" s="115" t="s">
        <v>99</v>
      </c>
      <c r="AM1043" s="115">
        <v>90</v>
      </c>
      <c r="AN1043" s="115" t="s">
        <v>181</v>
      </c>
      <c r="AO1043" s="115" t="s">
        <v>199</v>
      </c>
      <c r="AP1043" s="115" t="s">
        <v>85</v>
      </c>
      <c r="AQ1043" s="115" t="s">
        <v>86</v>
      </c>
      <c r="AT1043" s="115" t="s">
        <v>89</v>
      </c>
      <c r="AU1043" s="115" t="s">
        <v>106</v>
      </c>
      <c r="AV1043" s="115" t="s">
        <v>91</v>
      </c>
      <c r="AW1043" s="115" t="s">
        <v>86</v>
      </c>
    </row>
    <row r="1044" spans="1:49">
      <c r="A1044" s="115">
        <v>6982463126</v>
      </c>
      <c r="C1044" s="115" t="s">
        <v>19</v>
      </c>
      <c r="O1044" s="125"/>
      <c r="P1044" s="125">
        <f t="shared" si="288"/>
        <v>1</v>
      </c>
      <c r="Q1044" s="130">
        <f t="shared" si="289"/>
        <v>3</v>
      </c>
      <c r="R1044" s="125"/>
      <c r="S1044" s="125">
        <f t="shared" si="290"/>
        <v>0</v>
      </c>
      <c r="T1044" s="125">
        <f t="shared" si="291"/>
        <v>1</v>
      </c>
      <c r="U1044" s="125">
        <f t="shared" si="292"/>
        <v>0</v>
      </c>
      <c r="V1044" s="126">
        <f t="shared" si="293"/>
        <v>0</v>
      </c>
      <c r="W1044" s="126">
        <f t="shared" si="294"/>
        <v>0</v>
      </c>
      <c r="X1044" s="126">
        <f t="shared" si="295"/>
        <v>0</v>
      </c>
      <c r="Y1044" s="126">
        <f t="shared" si="296"/>
        <v>0</v>
      </c>
      <c r="Z1044" s="126">
        <f t="shared" si="297"/>
        <v>0</v>
      </c>
      <c r="AA1044" s="126">
        <f t="shared" si="298"/>
        <v>0</v>
      </c>
      <c r="AB1044" s="126">
        <f t="shared" si="299"/>
        <v>0</v>
      </c>
      <c r="AC1044" s="126">
        <f t="shared" si="300"/>
        <v>0</v>
      </c>
      <c r="AD1044" s="126">
        <f t="shared" si="301"/>
        <v>0</v>
      </c>
      <c r="AE1044" s="126">
        <f t="shared" si="302"/>
        <v>0</v>
      </c>
      <c r="AF1044" s="125"/>
      <c r="AG1044" s="125"/>
      <c r="AH1044" s="125">
        <f t="shared" si="303"/>
        <v>1</v>
      </c>
      <c r="AI1044" s="125">
        <f t="shared" si="304"/>
        <v>1</v>
      </c>
      <c r="AJ1044" s="125" t="str">
        <f t="shared" si="305"/>
        <v>Correct</v>
      </c>
      <c r="AK1044" s="125"/>
      <c r="AL1044" s="115" t="s">
        <v>99</v>
      </c>
      <c r="AM1044" s="115">
        <v>60</v>
      </c>
      <c r="AN1044" s="115" t="s">
        <v>181</v>
      </c>
      <c r="AO1044" s="115" t="s">
        <v>239</v>
      </c>
      <c r="AP1044" s="115" t="s">
        <v>85</v>
      </c>
      <c r="AQ1044" s="115" t="s">
        <v>86</v>
      </c>
      <c r="AS1044" s="115" t="s">
        <v>101</v>
      </c>
      <c r="AT1044" s="115" t="s">
        <v>102</v>
      </c>
      <c r="AU1044" s="115" t="s">
        <v>90</v>
      </c>
      <c r="AV1044" s="115" t="s">
        <v>91</v>
      </c>
      <c r="AW1044" s="115" t="s">
        <v>91</v>
      </c>
    </row>
    <row r="1045" spans="1:49">
      <c r="A1045" s="115">
        <v>6984053452</v>
      </c>
      <c r="C1045" s="115" t="s">
        <v>19</v>
      </c>
      <c r="O1045" s="125"/>
      <c r="P1045" s="125">
        <f t="shared" si="288"/>
        <v>1</v>
      </c>
      <c r="Q1045" s="130">
        <f t="shared" si="289"/>
        <v>3</v>
      </c>
      <c r="R1045" s="125"/>
      <c r="S1045" s="125">
        <f t="shared" si="290"/>
        <v>0</v>
      </c>
      <c r="T1045" s="125">
        <f t="shared" si="291"/>
        <v>1</v>
      </c>
      <c r="U1045" s="125">
        <f t="shared" si="292"/>
        <v>0</v>
      </c>
      <c r="V1045" s="126">
        <f t="shared" si="293"/>
        <v>0</v>
      </c>
      <c r="W1045" s="126">
        <f t="shared" si="294"/>
        <v>0</v>
      </c>
      <c r="X1045" s="126">
        <f t="shared" si="295"/>
        <v>0</v>
      </c>
      <c r="Y1045" s="126">
        <f t="shared" si="296"/>
        <v>0</v>
      </c>
      <c r="Z1045" s="126">
        <f t="shared" si="297"/>
        <v>0</v>
      </c>
      <c r="AA1045" s="126">
        <f t="shared" si="298"/>
        <v>0</v>
      </c>
      <c r="AB1045" s="126">
        <f t="shared" si="299"/>
        <v>0</v>
      </c>
      <c r="AC1045" s="126">
        <f t="shared" si="300"/>
        <v>0</v>
      </c>
      <c r="AD1045" s="126">
        <f t="shared" si="301"/>
        <v>0</v>
      </c>
      <c r="AE1045" s="126">
        <f t="shared" si="302"/>
        <v>0</v>
      </c>
      <c r="AF1045" s="125"/>
      <c r="AG1045" s="125"/>
      <c r="AH1045" s="125">
        <f t="shared" si="303"/>
        <v>1</v>
      </c>
      <c r="AI1045" s="125">
        <f t="shared" si="304"/>
        <v>1</v>
      </c>
      <c r="AJ1045" s="125" t="str">
        <f t="shared" si="305"/>
        <v>Correct</v>
      </c>
      <c r="AK1045" s="125"/>
      <c r="AL1045" s="115"/>
    </row>
    <row r="1046" spans="1:49">
      <c r="A1046" s="115">
        <v>7045792767</v>
      </c>
      <c r="O1046" s="125"/>
      <c r="P1046" s="125">
        <f t="shared" si="288"/>
        <v>0</v>
      </c>
      <c r="Q1046" s="130" t="e">
        <f t="shared" si="289"/>
        <v>#DIV/0!</v>
      </c>
      <c r="R1046" s="125"/>
      <c r="S1046" s="125">
        <f t="shared" si="290"/>
        <v>0</v>
      </c>
      <c r="T1046" s="125">
        <f t="shared" si="291"/>
        <v>0</v>
      </c>
      <c r="U1046" s="125">
        <f t="shared" si="292"/>
        <v>0</v>
      </c>
      <c r="V1046" s="126">
        <f t="shared" si="293"/>
        <v>0</v>
      </c>
      <c r="W1046" s="126">
        <f t="shared" si="294"/>
        <v>0</v>
      </c>
      <c r="X1046" s="126">
        <f t="shared" si="295"/>
        <v>0</v>
      </c>
      <c r="Y1046" s="126">
        <f t="shared" si="296"/>
        <v>0</v>
      </c>
      <c r="Z1046" s="126">
        <f t="shared" si="297"/>
        <v>0</v>
      </c>
      <c r="AA1046" s="126">
        <f t="shared" si="298"/>
        <v>0</v>
      </c>
      <c r="AB1046" s="126">
        <f t="shared" si="299"/>
        <v>0</v>
      </c>
      <c r="AC1046" s="126">
        <f t="shared" si="300"/>
        <v>0</v>
      </c>
      <c r="AD1046" s="126">
        <f t="shared" si="301"/>
        <v>0</v>
      </c>
      <c r="AE1046" s="126">
        <f t="shared" si="302"/>
        <v>0</v>
      </c>
      <c r="AF1046" s="125"/>
      <c r="AG1046" s="125"/>
      <c r="AH1046" s="125">
        <f t="shared" si="303"/>
        <v>0</v>
      </c>
      <c r="AI1046" s="125">
        <f t="shared" si="304"/>
        <v>0</v>
      </c>
      <c r="AJ1046" s="125" t="str">
        <f t="shared" si="305"/>
        <v>Correct</v>
      </c>
      <c r="AK1046" s="125"/>
      <c r="AL1046" s="115" t="s">
        <v>83</v>
      </c>
      <c r="AM1046" s="115">
        <v>92</v>
      </c>
      <c r="AN1046" s="115" t="s">
        <v>181</v>
      </c>
      <c r="AO1046" s="115" t="s">
        <v>238</v>
      </c>
      <c r="AP1046" s="115" t="s">
        <v>85</v>
      </c>
      <c r="AQ1046" s="115" t="s">
        <v>86</v>
      </c>
      <c r="AS1046" s="115" t="s">
        <v>96</v>
      </c>
      <c r="AT1046" s="115" t="s">
        <v>94</v>
      </c>
      <c r="AU1046" s="115" t="s">
        <v>106</v>
      </c>
      <c r="AV1046" s="115" t="s">
        <v>91</v>
      </c>
      <c r="AW1046" s="115" t="s">
        <v>91</v>
      </c>
    </row>
    <row r="1047" spans="1:49">
      <c r="A1047" s="115">
        <v>7020352829</v>
      </c>
      <c r="L1047" s="115" t="s">
        <v>28</v>
      </c>
      <c r="N1047" s="115" t="s">
        <v>30</v>
      </c>
      <c r="O1047" s="125"/>
      <c r="P1047" s="125">
        <f t="shared" si="288"/>
        <v>2</v>
      </c>
      <c r="Q1047" s="130">
        <f t="shared" si="289"/>
        <v>1.5</v>
      </c>
      <c r="R1047" s="125"/>
      <c r="S1047" s="125">
        <f t="shared" si="290"/>
        <v>0</v>
      </c>
      <c r="T1047" s="125">
        <f t="shared" si="291"/>
        <v>0</v>
      </c>
      <c r="U1047" s="125">
        <f t="shared" si="292"/>
        <v>0</v>
      </c>
      <c r="V1047" s="126">
        <f t="shared" si="293"/>
        <v>0</v>
      </c>
      <c r="W1047" s="126">
        <f t="shared" si="294"/>
        <v>0</v>
      </c>
      <c r="X1047" s="126">
        <f t="shared" si="295"/>
        <v>0</v>
      </c>
      <c r="Y1047" s="126">
        <f t="shared" si="296"/>
        <v>0</v>
      </c>
      <c r="Z1047" s="126">
        <f t="shared" si="297"/>
        <v>0</v>
      </c>
      <c r="AA1047" s="126">
        <f t="shared" si="298"/>
        <v>0</v>
      </c>
      <c r="AB1047" s="126">
        <f t="shared" si="299"/>
        <v>0</v>
      </c>
      <c r="AC1047" s="126">
        <f t="shared" si="300"/>
        <v>1</v>
      </c>
      <c r="AD1047" s="126">
        <f t="shared" si="301"/>
        <v>0</v>
      </c>
      <c r="AE1047" s="126">
        <f t="shared" si="302"/>
        <v>1</v>
      </c>
      <c r="AF1047" s="125"/>
      <c r="AG1047" s="125"/>
      <c r="AH1047" s="125">
        <f t="shared" si="303"/>
        <v>2</v>
      </c>
      <c r="AI1047" s="125">
        <f t="shared" si="304"/>
        <v>2</v>
      </c>
      <c r="AJ1047" s="125" t="str">
        <f t="shared" si="305"/>
        <v>Correct</v>
      </c>
      <c r="AK1047" s="125"/>
      <c r="AL1047" s="115" t="s">
        <v>99</v>
      </c>
      <c r="AM1047" s="115">
        <v>23</v>
      </c>
      <c r="AN1047" s="115" t="s">
        <v>181</v>
      </c>
      <c r="AO1047" s="115" t="s">
        <v>186</v>
      </c>
      <c r="AP1047" s="115" t="s">
        <v>85</v>
      </c>
      <c r="AR1047" s="115" t="s">
        <v>87</v>
      </c>
      <c r="AS1047" s="115" t="s">
        <v>101</v>
      </c>
      <c r="AT1047" s="115" t="s">
        <v>94</v>
      </c>
      <c r="AU1047" s="115" t="s">
        <v>90</v>
      </c>
      <c r="AV1047" s="115" t="s">
        <v>91</v>
      </c>
      <c r="AW1047" s="115" t="s">
        <v>91</v>
      </c>
    </row>
    <row r="1048" spans="1:49">
      <c r="A1048" s="115">
        <v>7020342204</v>
      </c>
      <c r="B1048" s="115" t="s">
        <v>18</v>
      </c>
      <c r="N1048" s="115" t="s">
        <v>30</v>
      </c>
      <c r="O1048" s="125"/>
      <c r="P1048" s="125">
        <f t="shared" si="288"/>
        <v>2</v>
      </c>
      <c r="Q1048" s="130">
        <f t="shared" si="289"/>
        <v>1.5</v>
      </c>
      <c r="R1048" s="125"/>
      <c r="S1048" s="125">
        <f t="shared" si="290"/>
        <v>1</v>
      </c>
      <c r="T1048" s="125">
        <f t="shared" si="291"/>
        <v>0</v>
      </c>
      <c r="U1048" s="125">
        <f t="shared" si="292"/>
        <v>0</v>
      </c>
      <c r="V1048" s="126">
        <f t="shared" si="293"/>
        <v>0</v>
      </c>
      <c r="W1048" s="126">
        <f t="shared" si="294"/>
        <v>0</v>
      </c>
      <c r="X1048" s="126">
        <f t="shared" si="295"/>
        <v>0</v>
      </c>
      <c r="Y1048" s="126">
        <f t="shared" si="296"/>
        <v>0</v>
      </c>
      <c r="Z1048" s="126">
        <f t="shared" si="297"/>
        <v>0</v>
      </c>
      <c r="AA1048" s="126">
        <f t="shared" si="298"/>
        <v>0</v>
      </c>
      <c r="AB1048" s="126">
        <f t="shared" si="299"/>
        <v>0</v>
      </c>
      <c r="AC1048" s="126">
        <f t="shared" si="300"/>
        <v>0</v>
      </c>
      <c r="AD1048" s="126">
        <f t="shared" si="301"/>
        <v>0</v>
      </c>
      <c r="AE1048" s="126">
        <f t="shared" si="302"/>
        <v>1</v>
      </c>
      <c r="AF1048" s="125"/>
      <c r="AG1048" s="125"/>
      <c r="AH1048" s="125">
        <f t="shared" si="303"/>
        <v>2</v>
      </c>
      <c r="AI1048" s="125">
        <f t="shared" si="304"/>
        <v>2</v>
      </c>
      <c r="AJ1048" s="125" t="str">
        <f t="shared" si="305"/>
        <v>Correct</v>
      </c>
      <c r="AK1048" s="125"/>
      <c r="AL1048" s="115" t="s">
        <v>83</v>
      </c>
      <c r="AM1048" s="115">
        <v>45</v>
      </c>
      <c r="AP1048" s="115" t="s">
        <v>85</v>
      </c>
      <c r="AQ1048" s="115" t="s">
        <v>86</v>
      </c>
      <c r="AR1048" s="115" t="s">
        <v>87</v>
      </c>
      <c r="AT1048" s="115" t="s">
        <v>102</v>
      </c>
      <c r="AU1048" s="115" t="s">
        <v>90</v>
      </c>
      <c r="AV1048" s="115" t="s">
        <v>91</v>
      </c>
    </row>
    <row r="1049" spans="1:49">
      <c r="A1049" s="115">
        <v>5607811603</v>
      </c>
      <c r="L1049" s="115" t="s">
        <v>28</v>
      </c>
      <c r="O1049" s="125"/>
      <c r="P1049" s="125">
        <f t="shared" si="288"/>
        <v>1</v>
      </c>
      <c r="Q1049" s="130">
        <f t="shared" si="289"/>
        <v>3</v>
      </c>
      <c r="R1049" s="125"/>
      <c r="S1049" s="125">
        <f t="shared" si="290"/>
        <v>0</v>
      </c>
      <c r="T1049" s="125">
        <f t="shared" si="291"/>
        <v>0</v>
      </c>
      <c r="U1049" s="125">
        <f t="shared" si="292"/>
        <v>0</v>
      </c>
      <c r="V1049" s="126">
        <f t="shared" si="293"/>
        <v>0</v>
      </c>
      <c r="W1049" s="126">
        <f t="shared" si="294"/>
        <v>0</v>
      </c>
      <c r="X1049" s="126">
        <f t="shared" si="295"/>
        <v>0</v>
      </c>
      <c r="Y1049" s="126">
        <f t="shared" si="296"/>
        <v>0</v>
      </c>
      <c r="Z1049" s="126">
        <f t="shared" si="297"/>
        <v>0</v>
      </c>
      <c r="AA1049" s="126">
        <f t="shared" si="298"/>
        <v>0</v>
      </c>
      <c r="AB1049" s="126">
        <f t="shared" si="299"/>
        <v>0</v>
      </c>
      <c r="AC1049" s="126">
        <f t="shared" si="300"/>
        <v>1</v>
      </c>
      <c r="AD1049" s="126">
        <f t="shared" si="301"/>
        <v>0</v>
      </c>
      <c r="AE1049" s="126">
        <f t="shared" si="302"/>
        <v>0</v>
      </c>
      <c r="AF1049" s="125"/>
      <c r="AG1049" s="125"/>
      <c r="AH1049" s="125">
        <f t="shared" si="303"/>
        <v>1</v>
      </c>
      <c r="AI1049" s="125">
        <f t="shared" si="304"/>
        <v>1</v>
      </c>
      <c r="AJ1049" s="125" t="str">
        <f t="shared" si="305"/>
        <v>Correct</v>
      </c>
      <c r="AK1049" s="125"/>
      <c r="AL1049" s="115" t="s">
        <v>99</v>
      </c>
      <c r="AM1049" s="115">
        <v>26</v>
      </c>
      <c r="AN1049" s="115" t="s">
        <v>84</v>
      </c>
      <c r="AO1049" s="115" t="s">
        <v>445</v>
      </c>
      <c r="AP1049" s="115" t="s">
        <v>107</v>
      </c>
      <c r="AQ1049" s="115" t="s">
        <v>91</v>
      </c>
      <c r="AR1049" s="115" t="s">
        <v>108</v>
      </c>
      <c r="AS1049" s="115" t="s">
        <v>93</v>
      </c>
      <c r="AT1049" s="115" t="s">
        <v>102</v>
      </c>
      <c r="AU1049" s="115" t="s">
        <v>113</v>
      </c>
      <c r="AV1049" s="115" t="s">
        <v>91</v>
      </c>
    </row>
    <row r="1050" spans="1:49">
      <c r="A1050" s="115">
        <v>5607811353</v>
      </c>
      <c r="L1050" s="115" t="s">
        <v>28</v>
      </c>
      <c r="O1050" s="125"/>
      <c r="P1050" s="125">
        <f t="shared" si="288"/>
        <v>1</v>
      </c>
      <c r="Q1050" s="130">
        <f t="shared" si="289"/>
        <v>3</v>
      </c>
      <c r="R1050" s="125"/>
      <c r="S1050" s="125">
        <f t="shared" si="290"/>
        <v>0</v>
      </c>
      <c r="T1050" s="125">
        <f t="shared" si="291"/>
        <v>0</v>
      </c>
      <c r="U1050" s="125">
        <f t="shared" si="292"/>
        <v>0</v>
      </c>
      <c r="V1050" s="126">
        <f t="shared" si="293"/>
        <v>0</v>
      </c>
      <c r="W1050" s="126">
        <f t="shared" si="294"/>
        <v>0</v>
      </c>
      <c r="X1050" s="126">
        <f t="shared" si="295"/>
        <v>0</v>
      </c>
      <c r="Y1050" s="126">
        <f t="shared" si="296"/>
        <v>0</v>
      </c>
      <c r="Z1050" s="126">
        <f t="shared" si="297"/>
        <v>0</v>
      </c>
      <c r="AA1050" s="126">
        <f t="shared" si="298"/>
        <v>0</v>
      </c>
      <c r="AB1050" s="126">
        <f t="shared" si="299"/>
        <v>0</v>
      </c>
      <c r="AC1050" s="126">
        <f t="shared" si="300"/>
        <v>1</v>
      </c>
      <c r="AD1050" s="126">
        <f t="shared" si="301"/>
        <v>0</v>
      </c>
      <c r="AE1050" s="126">
        <f t="shared" si="302"/>
        <v>0</v>
      </c>
      <c r="AF1050" s="125"/>
      <c r="AG1050" s="125"/>
      <c r="AH1050" s="125">
        <f t="shared" si="303"/>
        <v>1</v>
      </c>
      <c r="AI1050" s="125">
        <f t="shared" si="304"/>
        <v>1</v>
      </c>
      <c r="AJ1050" s="125" t="str">
        <f t="shared" si="305"/>
        <v>Correct</v>
      </c>
      <c r="AK1050" s="125"/>
      <c r="AL1050" s="115" t="s">
        <v>99</v>
      </c>
      <c r="AM1050" s="115">
        <v>25</v>
      </c>
      <c r="AN1050" s="115" t="s">
        <v>84</v>
      </c>
      <c r="AO1050" s="115" t="s">
        <v>129</v>
      </c>
      <c r="AP1050" s="115" t="s">
        <v>107</v>
      </c>
      <c r="AQ1050" s="115" t="s">
        <v>91</v>
      </c>
      <c r="AR1050" s="115" t="s">
        <v>108</v>
      </c>
      <c r="AS1050" s="115" t="s">
        <v>93</v>
      </c>
      <c r="AT1050" s="115" t="s">
        <v>102</v>
      </c>
      <c r="AU1050" s="115" t="s">
        <v>98</v>
      </c>
      <c r="AV1050" s="115" t="s">
        <v>91</v>
      </c>
    </row>
    <row r="1051" spans="1:49">
      <c r="A1051" s="115">
        <v>7020347257</v>
      </c>
      <c r="L1051" s="115" t="s">
        <v>28</v>
      </c>
      <c r="N1051" s="115" t="s">
        <v>30</v>
      </c>
      <c r="O1051" s="125"/>
      <c r="P1051" s="125">
        <f t="shared" si="288"/>
        <v>2</v>
      </c>
      <c r="Q1051" s="130">
        <f t="shared" si="289"/>
        <v>1.5</v>
      </c>
      <c r="R1051" s="125"/>
      <c r="S1051" s="125">
        <f t="shared" si="290"/>
        <v>0</v>
      </c>
      <c r="T1051" s="125">
        <f t="shared" si="291"/>
        <v>0</v>
      </c>
      <c r="U1051" s="125">
        <f t="shared" si="292"/>
        <v>0</v>
      </c>
      <c r="V1051" s="126">
        <f t="shared" si="293"/>
        <v>0</v>
      </c>
      <c r="W1051" s="126">
        <f t="shared" si="294"/>
        <v>0</v>
      </c>
      <c r="X1051" s="126">
        <f t="shared" si="295"/>
        <v>0</v>
      </c>
      <c r="Y1051" s="126">
        <f t="shared" si="296"/>
        <v>0</v>
      </c>
      <c r="Z1051" s="126">
        <f t="shared" si="297"/>
        <v>0</v>
      </c>
      <c r="AA1051" s="126">
        <f t="shared" si="298"/>
        <v>0</v>
      </c>
      <c r="AB1051" s="126">
        <f t="shared" si="299"/>
        <v>0</v>
      </c>
      <c r="AC1051" s="126">
        <f t="shared" si="300"/>
        <v>1</v>
      </c>
      <c r="AD1051" s="126">
        <f t="shared" si="301"/>
        <v>0</v>
      </c>
      <c r="AE1051" s="126">
        <f t="shared" si="302"/>
        <v>1</v>
      </c>
      <c r="AF1051" s="125"/>
      <c r="AG1051" s="125"/>
      <c r="AH1051" s="125">
        <f t="shared" si="303"/>
        <v>2</v>
      </c>
      <c r="AI1051" s="125">
        <f t="shared" si="304"/>
        <v>2</v>
      </c>
      <c r="AJ1051" s="125" t="str">
        <f t="shared" si="305"/>
        <v>Correct</v>
      </c>
      <c r="AK1051" s="125"/>
      <c r="AL1051" s="115" t="s">
        <v>99</v>
      </c>
      <c r="AM1051" s="115">
        <v>16</v>
      </c>
      <c r="AN1051" s="115" t="s">
        <v>181</v>
      </c>
      <c r="AO1051" s="115" t="s">
        <v>192</v>
      </c>
      <c r="AP1051" s="115" t="s">
        <v>85</v>
      </c>
      <c r="AQ1051" s="115" t="s">
        <v>86</v>
      </c>
      <c r="AR1051" s="115" t="s">
        <v>87</v>
      </c>
      <c r="AS1051" s="115" t="s">
        <v>101</v>
      </c>
      <c r="AT1051" s="115" t="s">
        <v>94</v>
      </c>
      <c r="AU1051" s="115" t="s">
        <v>98</v>
      </c>
      <c r="AV1051" s="115" t="s">
        <v>91</v>
      </c>
      <c r="AW1051" s="115" t="s">
        <v>91</v>
      </c>
    </row>
    <row r="1052" spans="1:49">
      <c r="A1052" s="115">
        <v>7020341554</v>
      </c>
      <c r="L1052" s="115" t="s">
        <v>28</v>
      </c>
      <c r="O1052" s="125"/>
      <c r="P1052" s="125">
        <f t="shared" si="288"/>
        <v>1</v>
      </c>
      <c r="Q1052" s="130">
        <f t="shared" si="289"/>
        <v>3</v>
      </c>
      <c r="R1052" s="125"/>
      <c r="S1052" s="125">
        <f t="shared" si="290"/>
        <v>0</v>
      </c>
      <c r="T1052" s="125">
        <f t="shared" si="291"/>
        <v>0</v>
      </c>
      <c r="U1052" s="125">
        <f t="shared" si="292"/>
        <v>0</v>
      </c>
      <c r="V1052" s="126">
        <f t="shared" si="293"/>
        <v>0</v>
      </c>
      <c r="W1052" s="126">
        <f t="shared" si="294"/>
        <v>0</v>
      </c>
      <c r="X1052" s="126">
        <f t="shared" si="295"/>
        <v>0</v>
      </c>
      <c r="Y1052" s="126">
        <f t="shared" si="296"/>
        <v>0</v>
      </c>
      <c r="Z1052" s="126">
        <f t="shared" si="297"/>
        <v>0</v>
      </c>
      <c r="AA1052" s="126">
        <f t="shared" si="298"/>
        <v>0</v>
      </c>
      <c r="AB1052" s="126">
        <f t="shared" si="299"/>
        <v>0</v>
      </c>
      <c r="AC1052" s="126">
        <f t="shared" si="300"/>
        <v>1</v>
      </c>
      <c r="AD1052" s="126">
        <f t="shared" si="301"/>
        <v>0</v>
      </c>
      <c r="AE1052" s="126">
        <f t="shared" si="302"/>
        <v>0</v>
      </c>
      <c r="AF1052" s="125"/>
      <c r="AG1052" s="125"/>
      <c r="AH1052" s="125">
        <f t="shared" si="303"/>
        <v>1</v>
      </c>
      <c r="AI1052" s="125">
        <f t="shared" si="304"/>
        <v>1</v>
      </c>
      <c r="AJ1052" s="125" t="str">
        <f t="shared" si="305"/>
        <v>Correct</v>
      </c>
      <c r="AK1052" s="125"/>
      <c r="AL1052" s="115" t="s">
        <v>99</v>
      </c>
      <c r="AM1052" s="115">
        <v>50</v>
      </c>
      <c r="AN1052" s="115" t="s">
        <v>181</v>
      </c>
      <c r="AO1052" s="115" t="s">
        <v>203</v>
      </c>
      <c r="AP1052" s="115" t="s">
        <v>85</v>
      </c>
      <c r="AQ1052" s="115" t="s">
        <v>86</v>
      </c>
      <c r="AR1052" s="115" t="s">
        <v>87</v>
      </c>
      <c r="AS1052" s="115" t="s">
        <v>101</v>
      </c>
      <c r="AT1052" s="115" t="s">
        <v>94</v>
      </c>
      <c r="AU1052" s="115" t="s">
        <v>90</v>
      </c>
      <c r="AV1052" s="115" t="s">
        <v>91</v>
      </c>
      <c r="AW1052" s="115" t="s">
        <v>91</v>
      </c>
    </row>
    <row r="1053" spans="1:49">
      <c r="A1053" s="115">
        <v>7045770126</v>
      </c>
      <c r="N1053" s="115" t="s">
        <v>30</v>
      </c>
      <c r="O1053" s="125"/>
      <c r="P1053" s="125">
        <f t="shared" si="288"/>
        <v>1</v>
      </c>
      <c r="Q1053" s="130">
        <f t="shared" si="289"/>
        <v>3</v>
      </c>
      <c r="R1053" s="125"/>
      <c r="S1053" s="125">
        <f t="shared" si="290"/>
        <v>0</v>
      </c>
      <c r="T1053" s="125">
        <f t="shared" si="291"/>
        <v>0</v>
      </c>
      <c r="U1053" s="125">
        <f t="shared" si="292"/>
        <v>0</v>
      </c>
      <c r="V1053" s="126">
        <f t="shared" si="293"/>
        <v>0</v>
      </c>
      <c r="W1053" s="126">
        <f t="shared" si="294"/>
        <v>0</v>
      </c>
      <c r="X1053" s="126">
        <f t="shared" si="295"/>
        <v>0</v>
      </c>
      <c r="Y1053" s="126">
        <f t="shared" si="296"/>
        <v>0</v>
      </c>
      <c r="Z1053" s="126">
        <f t="shared" si="297"/>
        <v>0</v>
      </c>
      <c r="AA1053" s="126">
        <f t="shared" si="298"/>
        <v>0</v>
      </c>
      <c r="AB1053" s="126">
        <f t="shared" si="299"/>
        <v>0</v>
      </c>
      <c r="AC1053" s="126">
        <f t="shared" si="300"/>
        <v>0</v>
      </c>
      <c r="AD1053" s="126">
        <f t="shared" si="301"/>
        <v>0</v>
      </c>
      <c r="AE1053" s="126">
        <f t="shared" si="302"/>
        <v>1</v>
      </c>
      <c r="AF1053" s="125"/>
      <c r="AG1053" s="125"/>
      <c r="AH1053" s="125">
        <f t="shared" si="303"/>
        <v>1</v>
      </c>
      <c r="AI1053" s="125">
        <f t="shared" si="304"/>
        <v>1</v>
      </c>
      <c r="AJ1053" s="125" t="str">
        <f t="shared" si="305"/>
        <v>Correct</v>
      </c>
      <c r="AK1053" s="125"/>
      <c r="AL1053" s="115" t="s">
        <v>83</v>
      </c>
      <c r="AM1053" s="115">
        <v>69</v>
      </c>
      <c r="AN1053" s="115" t="s">
        <v>181</v>
      </c>
      <c r="AO1053" s="115" t="s">
        <v>191</v>
      </c>
      <c r="AP1053" s="115" t="s">
        <v>85</v>
      </c>
      <c r="AR1053" s="115" t="s">
        <v>87</v>
      </c>
      <c r="AS1053" s="115" t="s">
        <v>96</v>
      </c>
      <c r="AT1053" s="115" t="s">
        <v>89</v>
      </c>
      <c r="AU1053" s="115" t="s">
        <v>106</v>
      </c>
      <c r="AV1053" s="115" t="s">
        <v>91</v>
      </c>
      <c r="AW1053" s="115" t="s">
        <v>91</v>
      </c>
    </row>
    <row r="1054" spans="1:49">
      <c r="A1054" s="115">
        <v>6985468810</v>
      </c>
      <c r="N1054" s="115" t="s">
        <v>30</v>
      </c>
      <c r="O1054" s="125"/>
      <c r="P1054" s="125">
        <f t="shared" si="288"/>
        <v>1</v>
      </c>
      <c r="Q1054" s="130">
        <f t="shared" si="289"/>
        <v>3</v>
      </c>
      <c r="R1054" s="125"/>
      <c r="S1054" s="125">
        <f t="shared" si="290"/>
        <v>0</v>
      </c>
      <c r="T1054" s="125">
        <f t="shared" si="291"/>
        <v>0</v>
      </c>
      <c r="U1054" s="125">
        <f t="shared" si="292"/>
        <v>0</v>
      </c>
      <c r="V1054" s="126">
        <f t="shared" si="293"/>
        <v>0</v>
      </c>
      <c r="W1054" s="126">
        <f t="shared" si="294"/>
        <v>0</v>
      </c>
      <c r="X1054" s="126">
        <f t="shared" si="295"/>
        <v>0</v>
      </c>
      <c r="Y1054" s="126">
        <f t="shared" si="296"/>
        <v>0</v>
      </c>
      <c r="Z1054" s="126">
        <f t="shared" si="297"/>
        <v>0</v>
      </c>
      <c r="AA1054" s="126">
        <f t="shared" si="298"/>
        <v>0</v>
      </c>
      <c r="AB1054" s="126">
        <f t="shared" si="299"/>
        <v>0</v>
      </c>
      <c r="AC1054" s="126">
        <f t="shared" si="300"/>
        <v>0</v>
      </c>
      <c r="AD1054" s="126">
        <f t="shared" si="301"/>
        <v>0</v>
      </c>
      <c r="AE1054" s="126">
        <f t="shared" si="302"/>
        <v>1</v>
      </c>
      <c r="AF1054" s="125"/>
      <c r="AG1054" s="125"/>
      <c r="AH1054" s="125">
        <f t="shared" si="303"/>
        <v>1</v>
      </c>
      <c r="AI1054" s="125">
        <f t="shared" si="304"/>
        <v>1</v>
      </c>
      <c r="AJ1054" s="125" t="str">
        <f t="shared" si="305"/>
        <v>Correct</v>
      </c>
      <c r="AK1054" s="125"/>
      <c r="AL1054" s="115" t="s">
        <v>99</v>
      </c>
      <c r="AM1054" s="115">
        <v>48</v>
      </c>
      <c r="AN1054" s="115" t="s">
        <v>181</v>
      </c>
      <c r="AO1054" s="115" t="s">
        <v>203</v>
      </c>
      <c r="AP1054" s="115" t="s">
        <v>85</v>
      </c>
      <c r="AQ1054" s="115" t="s">
        <v>86</v>
      </c>
      <c r="AS1054" s="115" t="s">
        <v>88</v>
      </c>
      <c r="AT1054" s="115" t="s">
        <v>111</v>
      </c>
      <c r="AU1054" s="115" t="s">
        <v>90</v>
      </c>
      <c r="AV1054" s="115" t="s">
        <v>91</v>
      </c>
      <c r="AW1054" s="115" t="s">
        <v>91</v>
      </c>
    </row>
    <row r="1055" spans="1:49">
      <c r="A1055" s="115">
        <v>6985447750</v>
      </c>
      <c r="N1055" s="115" t="s">
        <v>30</v>
      </c>
      <c r="O1055" s="125"/>
      <c r="P1055" s="125">
        <f t="shared" si="288"/>
        <v>1</v>
      </c>
      <c r="Q1055" s="130">
        <f t="shared" si="289"/>
        <v>3</v>
      </c>
      <c r="R1055" s="125"/>
      <c r="S1055" s="125">
        <f t="shared" si="290"/>
        <v>0</v>
      </c>
      <c r="T1055" s="125">
        <f t="shared" si="291"/>
        <v>0</v>
      </c>
      <c r="U1055" s="125">
        <f t="shared" si="292"/>
        <v>0</v>
      </c>
      <c r="V1055" s="126">
        <f t="shared" si="293"/>
        <v>0</v>
      </c>
      <c r="W1055" s="126">
        <f t="shared" si="294"/>
        <v>0</v>
      </c>
      <c r="X1055" s="126">
        <f t="shared" si="295"/>
        <v>0</v>
      </c>
      <c r="Y1055" s="126">
        <f t="shared" si="296"/>
        <v>0</v>
      </c>
      <c r="Z1055" s="126">
        <f t="shared" si="297"/>
        <v>0</v>
      </c>
      <c r="AA1055" s="126">
        <f t="shared" si="298"/>
        <v>0</v>
      </c>
      <c r="AB1055" s="126">
        <f t="shared" si="299"/>
        <v>0</v>
      </c>
      <c r="AC1055" s="126">
        <f t="shared" si="300"/>
        <v>0</v>
      </c>
      <c r="AD1055" s="126">
        <f t="shared" si="301"/>
        <v>0</v>
      </c>
      <c r="AE1055" s="126">
        <f t="shared" si="302"/>
        <v>1</v>
      </c>
      <c r="AF1055" s="125"/>
      <c r="AG1055" s="125"/>
      <c r="AH1055" s="125">
        <f t="shared" si="303"/>
        <v>1</v>
      </c>
      <c r="AI1055" s="125">
        <f t="shared" si="304"/>
        <v>1</v>
      </c>
      <c r="AJ1055" s="125" t="str">
        <f t="shared" si="305"/>
        <v>Correct</v>
      </c>
      <c r="AK1055" s="125"/>
      <c r="AL1055" s="115" t="s">
        <v>99</v>
      </c>
      <c r="AM1055" s="115">
        <v>48</v>
      </c>
      <c r="AN1055" s="115" t="s">
        <v>181</v>
      </c>
      <c r="AO1055" s="115" t="s">
        <v>203</v>
      </c>
      <c r="AP1055" s="115" t="s">
        <v>85</v>
      </c>
      <c r="AQ1055" s="115" t="s">
        <v>86</v>
      </c>
      <c r="AS1055" s="115" t="s">
        <v>88</v>
      </c>
      <c r="AT1055" s="115" t="s">
        <v>111</v>
      </c>
      <c r="AU1055" s="115" t="s">
        <v>90</v>
      </c>
      <c r="AV1055" s="115" t="s">
        <v>91</v>
      </c>
      <c r="AW1055" s="115" t="s">
        <v>91</v>
      </c>
    </row>
    <row r="1056" spans="1:49">
      <c r="A1056" s="115">
        <v>5590373882</v>
      </c>
      <c r="M1056" s="115" t="s">
        <v>29</v>
      </c>
      <c r="O1056" s="125"/>
      <c r="P1056" s="125">
        <f t="shared" si="288"/>
        <v>1</v>
      </c>
      <c r="Q1056" s="130">
        <f t="shared" si="289"/>
        <v>3</v>
      </c>
      <c r="R1056" s="125"/>
      <c r="S1056" s="125">
        <f t="shared" si="290"/>
        <v>0</v>
      </c>
      <c r="T1056" s="125">
        <f t="shared" si="291"/>
        <v>0</v>
      </c>
      <c r="U1056" s="125">
        <f t="shared" si="292"/>
        <v>0</v>
      </c>
      <c r="V1056" s="126">
        <f t="shared" si="293"/>
        <v>0</v>
      </c>
      <c r="W1056" s="126">
        <f t="shared" si="294"/>
        <v>0</v>
      </c>
      <c r="X1056" s="126">
        <f t="shared" si="295"/>
        <v>0</v>
      </c>
      <c r="Y1056" s="126">
        <f t="shared" si="296"/>
        <v>0</v>
      </c>
      <c r="Z1056" s="126">
        <f t="shared" si="297"/>
        <v>0</v>
      </c>
      <c r="AA1056" s="126">
        <f t="shared" si="298"/>
        <v>0</v>
      </c>
      <c r="AB1056" s="126">
        <f t="shared" si="299"/>
        <v>0</v>
      </c>
      <c r="AC1056" s="126">
        <f t="shared" si="300"/>
        <v>0</v>
      </c>
      <c r="AD1056" s="126">
        <f t="shared" si="301"/>
        <v>1</v>
      </c>
      <c r="AE1056" s="126">
        <f t="shared" si="302"/>
        <v>0</v>
      </c>
      <c r="AF1056" s="125"/>
      <c r="AG1056" s="125"/>
      <c r="AH1056" s="125">
        <f t="shared" si="303"/>
        <v>1</v>
      </c>
      <c r="AI1056" s="125">
        <f t="shared" si="304"/>
        <v>1</v>
      </c>
      <c r="AJ1056" s="125" t="str">
        <f t="shared" si="305"/>
        <v>Correct</v>
      </c>
      <c r="AK1056" s="125"/>
      <c r="AL1056" s="115" t="s">
        <v>83</v>
      </c>
      <c r="AM1056" s="115">
        <v>56</v>
      </c>
      <c r="AN1056" s="115" t="s">
        <v>181</v>
      </c>
      <c r="AO1056" s="115" t="s">
        <v>197</v>
      </c>
      <c r="AP1056" s="115" t="s">
        <v>85</v>
      </c>
      <c r="AQ1056" s="115" t="s">
        <v>86</v>
      </c>
      <c r="AR1056" s="115" t="s">
        <v>87</v>
      </c>
      <c r="AS1056" s="115" t="s">
        <v>88</v>
      </c>
      <c r="AT1056" s="115" t="s">
        <v>120</v>
      </c>
      <c r="AU1056" s="115" t="s">
        <v>113</v>
      </c>
      <c r="AV1056" s="115" t="s">
        <v>91</v>
      </c>
      <c r="AW1056" s="115" t="s">
        <v>91</v>
      </c>
    </row>
    <row r="1057" spans="1:49">
      <c r="A1057" s="115">
        <v>6982475922</v>
      </c>
      <c r="O1057" s="125"/>
      <c r="P1057" s="125">
        <f t="shared" si="288"/>
        <v>0</v>
      </c>
      <c r="Q1057" s="130" t="e">
        <f t="shared" si="289"/>
        <v>#DIV/0!</v>
      </c>
      <c r="R1057" s="125"/>
      <c r="S1057" s="125">
        <f t="shared" si="290"/>
        <v>0</v>
      </c>
      <c r="T1057" s="125">
        <f t="shared" si="291"/>
        <v>0</v>
      </c>
      <c r="U1057" s="125">
        <f t="shared" si="292"/>
        <v>0</v>
      </c>
      <c r="V1057" s="126">
        <f t="shared" si="293"/>
        <v>0</v>
      </c>
      <c r="W1057" s="126">
        <f t="shared" si="294"/>
        <v>0</v>
      </c>
      <c r="X1057" s="126">
        <f t="shared" si="295"/>
        <v>0</v>
      </c>
      <c r="Y1057" s="126">
        <f t="shared" si="296"/>
        <v>0</v>
      </c>
      <c r="Z1057" s="126">
        <f t="shared" si="297"/>
        <v>0</v>
      </c>
      <c r="AA1057" s="126">
        <f t="shared" si="298"/>
        <v>0</v>
      </c>
      <c r="AB1057" s="126">
        <f t="shared" si="299"/>
        <v>0</v>
      </c>
      <c r="AC1057" s="126">
        <f t="shared" si="300"/>
        <v>0</v>
      </c>
      <c r="AD1057" s="126">
        <f t="shared" si="301"/>
        <v>0</v>
      </c>
      <c r="AE1057" s="126">
        <f t="shared" si="302"/>
        <v>0</v>
      </c>
      <c r="AF1057" s="125"/>
      <c r="AG1057" s="125"/>
      <c r="AH1057" s="125">
        <f t="shared" si="303"/>
        <v>0</v>
      </c>
      <c r="AI1057" s="125">
        <f t="shared" si="304"/>
        <v>0</v>
      </c>
      <c r="AJ1057" s="125" t="str">
        <f t="shared" si="305"/>
        <v>Correct</v>
      </c>
      <c r="AK1057" s="125"/>
      <c r="AL1057" s="115" t="s">
        <v>99</v>
      </c>
      <c r="AM1057" s="115">
        <v>25</v>
      </c>
      <c r="AN1057" s="115" t="s">
        <v>181</v>
      </c>
      <c r="AO1057" s="115" t="s">
        <v>244</v>
      </c>
      <c r="AP1057" s="115" t="s">
        <v>85</v>
      </c>
      <c r="AQ1057" s="115" t="s">
        <v>86</v>
      </c>
      <c r="AR1057" s="115" t="s">
        <v>87</v>
      </c>
      <c r="AS1057" s="115" t="s">
        <v>88</v>
      </c>
      <c r="AT1057" s="115" t="s">
        <v>89</v>
      </c>
      <c r="AU1057" s="115" t="s">
        <v>90</v>
      </c>
      <c r="AV1057" s="115" t="s">
        <v>91</v>
      </c>
      <c r="AW1057" s="115" t="s">
        <v>91</v>
      </c>
    </row>
    <row r="1058" spans="1:49">
      <c r="A1058" s="115">
        <v>6985469536</v>
      </c>
      <c r="L1058" s="115" t="s">
        <v>28</v>
      </c>
      <c r="O1058" s="125"/>
      <c r="P1058" s="125">
        <f t="shared" si="288"/>
        <v>1</v>
      </c>
      <c r="Q1058" s="130">
        <f t="shared" si="289"/>
        <v>3</v>
      </c>
      <c r="R1058" s="125"/>
      <c r="S1058" s="125">
        <f t="shared" si="290"/>
        <v>0</v>
      </c>
      <c r="T1058" s="125">
        <f t="shared" si="291"/>
        <v>0</v>
      </c>
      <c r="U1058" s="125">
        <f t="shared" si="292"/>
        <v>0</v>
      </c>
      <c r="V1058" s="126">
        <f t="shared" si="293"/>
        <v>0</v>
      </c>
      <c r="W1058" s="126">
        <f t="shared" si="294"/>
        <v>0</v>
      </c>
      <c r="X1058" s="126">
        <f t="shared" si="295"/>
        <v>0</v>
      </c>
      <c r="Y1058" s="126">
        <f t="shared" si="296"/>
        <v>0</v>
      </c>
      <c r="Z1058" s="126">
        <f t="shared" si="297"/>
        <v>0</v>
      </c>
      <c r="AA1058" s="126">
        <f t="shared" si="298"/>
        <v>0</v>
      </c>
      <c r="AB1058" s="126">
        <f t="shared" si="299"/>
        <v>0</v>
      </c>
      <c r="AC1058" s="126">
        <f t="shared" si="300"/>
        <v>1</v>
      </c>
      <c r="AD1058" s="126">
        <f t="shared" si="301"/>
        <v>0</v>
      </c>
      <c r="AE1058" s="126">
        <f t="shared" si="302"/>
        <v>0</v>
      </c>
      <c r="AF1058" s="125"/>
      <c r="AG1058" s="125"/>
      <c r="AH1058" s="125">
        <f t="shared" si="303"/>
        <v>1</v>
      </c>
      <c r="AI1058" s="125">
        <f t="shared" si="304"/>
        <v>1</v>
      </c>
      <c r="AJ1058" s="125" t="str">
        <f t="shared" si="305"/>
        <v>Correct</v>
      </c>
      <c r="AK1058" s="125"/>
      <c r="AL1058" s="115" t="s">
        <v>99</v>
      </c>
      <c r="AM1058" s="115">
        <v>18</v>
      </c>
      <c r="AN1058" s="115" t="s">
        <v>181</v>
      </c>
      <c r="AP1058" s="115" t="s">
        <v>85</v>
      </c>
      <c r="AQ1058" s="115" t="s">
        <v>86</v>
      </c>
      <c r="AR1058" s="115" t="s">
        <v>87</v>
      </c>
      <c r="AT1058" s="115" t="s">
        <v>94</v>
      </c>
      <c r="AW1058" s="115" t="s">
        <v>91</v>
      </c>
    </row>
    <row r="1059" spans="1:49">
      <c r="A1059" s="115">
        <v>6985446943</v>
      </c>
      <c r="L1059" s="115" t="s">
        <v>28</v>
      </c>
      <c r="O1059" s="125"/>
      <c r="P1059" s="125">
        <f t="shared" si="288"/>
        <v>1</v>
      </c>
      <c r="Q1059" s="130">
        <f t="shared" si="289"/>
        <v>3</v>
      </c>
      <c r="R1059" s="125"/>
      <c r="S1059" s="125">
        <f t="shared" si="290"/>
        <v>0</v>
      </c>
      <c r="T1059" s="125">
        <f t="shared" si="291"/>
        <v>0</v>
      </c>
      <c r="U1059" s="125">
        <f t="shared" si="292"/>
        <v>0</v>
      </c>
      <c r="V1059" s="126">
        <f t="shared" si="293"/>
        <v>0</v>
      </c>
      <c r="W1059" s="126">
        <f t="shared" si="294"/>
        <v>0</v>
      </c>
      <c r="X1059" s="126">
        <f t="shared" si="295"/>
        <v>0</v>
      </c>
      <c r="Y1059" s="126">
        <f t="shared" si="296"/>
        <v>0</v>
      </c>
      <c r="Z1059" s="126">
        <f t="shared" si="297"/>
        <v>0</v>
      </c>
      <c r="AA1059" s="126">
        <f t="shared" si="298"/>
        <v>0</v>
      </c>
      <c r="AB1059" s="126">
        <f t="shared" si="299"/>
        <v>0</v>
      </c>
      <c r="AC1059" s="126">
        <f t="shared" si="300"/>
        <v>1</v>
      </c>
      <c r="AD1059" s="126">
        <f t="shared" si="301"/>
        <v>0</v>
      </c>
      <c r="AE1059" s="126">
        <f t="shared" si="302"/>
        <v>0</v>
      </c>
      <c r="AF1059" s="125"/>
      <c r="AG1059" s="125"/>
      <c r="AH1059" s="125">
        <f t="shared" si="303"/>
        <v>1</v>
      </c>
      <c r="AI1059" s="125">
        <f t="shared" si="304"/>
        <v>1</v>
      </c>
      <c r="AJ1059" s="125" t="str">
        <f t="shared" si="305"/>
        <v>Correct</v>
      </c>
      <c r="AK1059" s="125"/>
      <c r="AL1059" s="115" t="s">
        <v>99</v>
      </c>
      <c r="AM1059" s="115">
        <v>18</v>
      </c>
      <c r="AN1059" s="115" t="s">
        <v>181</v>
      </c>
      <c r="AP1059" s="115" t="s">
        <v>85</v>
      </c>
      <c r="AQ1059" s="115" t="s">
        <v>86</v>
      </c>
      <c r="AR1059" s="115" t="s">
        <v>87</v>
      </c>
      <c r="AT1059" s="115" t="s">
        <v>94</v>
      </c>
      <c r="AW1059" s="115" t="s">
        <v>91</v>
      </c>
    </row>
    <row r="1060" spans="1:49">
      <c r="A1060" s="115">
        <v>7020569846</v>
      </c>
      <c r="O1060" s="125"/>
      <c r="P1060" s="125">
        <f t="shared" si="288"/>
        <v>0</v>
      </c>
      <c r="Q1060" s="130" t="e">
        <f t="shared" si="289"/>
        <v>#DIV/0!</v>
      </c>
      <c r="R1060" s="125"/>
      <c r="S1060" s="125">
        <f t="shared" si="290"/>
        <v>0</v>
      </c>
      <c r="T1060" s="125">
        <f t="shared" si="291"/>
        <v>0</v>
      </c>
      <c r="U1060" s="125">
        <f t="shared" si="292"/>
        <v>0</v>
      </c>
      <c r="V1060" s="126">
        <f t="shared" si="293"/>
        <v>0</v>
      </c>
      <c r="W1060" s="126">
        <f t="shared" si="294"/>
        <v>0</v>
      </c>
      <c r="X1060" s="126">
        <f t="shared" si="295"/>
        <v>0</v>
      </c>
      <c r="Y1060" s="126">
        <f t="shared" si="296"/>
        <v>0</v>
      </c>
      <c r="Z1060" s="126">
        <f t="shared" si="297"/>
        <v>0</v>
      </c>
      <c r="AA1060" s="126">
        <f t="shared" si="298"/>
        <v>0</v>
      </c>
      <c r="AB1060" s="126">
        <f t="shared" si="299"/>
        <v>0</v>
      </c>
      <c r="AC1060" s="126">
        <f t="shared" si="300"/>
        <v>0</v>
      </c>
      <c r="AD1060" s="126">
        <f t="shared" si="301"/>
        <v>0</v>
      </c>
      <c r="AE1060" s="126">
        <f t="shared" si="302"/>
        <v>0</v>
      </c>
      <c r="AF1060" s="125"/>
      <c r="AG1060" s="125"/>
      <c r="AH1060" s="125">
        <f t="shared" si="303"/>
        <v>0</v>
      </c>
      <c r="AI1060" s="125">
        <f t="shared" si="304"/>
        <v>0</v>
      </c>
      <c r="AJ1060" s="125" t="str">
        <f t="shared" si="305"/>
        <v>Correct</v>
      </c>
      <c r="AK1060" s="125"/>
      <c r="AL1060" s="115" t="s">
        <v>83</v>
      </c>
      <c r="AM1060" s="115">
        <v>32</v>
      </c>
      <c r="AN1060" s="115" t="s">
        <v>84</v>
      </c>
      <c r="AR1060" s="115" t="s">
        <v>108</v>
      </c>
      <c r="AU1060" s="115" t="s">
        <v>90</v>
      </c>
      <c r="AV1060" s="115" t="s">
        <v>91</v>
      </c>
    </row>
    <row r="1061" spans="1:49">
      <c r="A1061" s="115">
        <v>7008117167</v>
      </c>
      <c r="B1061" s="115" t="s">
        <v>18</v>
      </c>
      <c r="O1061" s="125"/>
      <c r="P1061" s="125">
        <f t="shared" si="288"/>
        <v>1</v>
      </c>
      <c r="Q1061" s="130">
        <f t="shared" si="289"/>
        <v>3</v>
      </c>
      <c r="R1061" s="125"/>
      <c r="S1061" s="125">
        <f t="shared" si="290"/>
        <v>1</v>
      </c>
      <c r="T1061" s="125">
        <f t="shared" si="291"/>
        <v>0</v>
      </c>
      <c r="U1061" s="125">
        <f t="shared" si="292"/>
        <v>0</v>
      </c>
      <c r="V1061" s="126">
        <f t="shared" si="293"/>
        <v>0</v>
      </c>
      <c r="W1061" s="126">
        <f t="shared" si="294"/>
        <v>0</v>
      </c>
      <c r="X1061" s="126">
        <f t="shared" si="295"/>
        <v>0</v>
      </c>
      <c r="Y1061" s="126">
        <f t="shared" si="296"/>
        <v>0</v>
      </c>
      <c r="Z1061" s="126">
        <f t="shared" si="297"/>
        <v>0</v>
      </c>
      <c r="AA1061" s="126">
        <f t="shared" si="298"/>
        <v>0</v>
      </c>
      <c r="AB1061" s="126">
        <f t="shared" si="299"/>
        <v>0</v>
      </c>
      <c r="AC1061" s="126">
        <f t="shared" si="300"/>
        <v>0</v>
      </c>
      <c r="AD1061" s="126">
        <f t="shared" si="301"/>
        <v>0</v>
      </c>
      <c r="AE1061" s="126">
        <f t="shared" si="302"/>
        <v>0</v>
      </c>
      <c r="AF1061" s="125"/>
      <c r="AG1061" s="125"/>
      <c r="AH1061" s="125">
        <f t="shared" si="303"/>
        <v>1</v>
      </c>
      <c r="AI1061" s="125">
        <f t="shared" si="304"/>
        <v>1</v>
      </c>
      <c r="AJ1061" s="125" t="str">
        <f t="shared" si="305"/>
        <v>Correct</v>
      </c>
      <c r="AK1061" s="125"/>
      <c r="AL1061" s="115" t="s">
        <v>83</v>
      </c>
      <c r="AM1061" s="115">
        <v>86</v>
      </c>
      <c r="AN1061" s="115" t="s">
        <v>432</v>
      </c>
      <c r="AP1061" s="115" t="s">
        <v>85</v>
      </c>
      <c r="AR1061" s="115" t="s">
        <v>87</v>
      </c>
      <c r="AU1061" s="115" t="s">
        <v>106</v>
      </c>
    </row>
    <row r="1062" spans="1:49">
      <c r="A1062" s="115">
        <v>7045787901</v>
      </c>
      <c r="O1062" s="125"/>
      <c r="P1062" s="125">
        <f t="shared" si="288"/>
        <v>0</v>
      </c>
      <c r="Q1062" s="130" t="e">
        <f t="shared" si="289"/>
        <v>#DIV/0!</v>
      </c>
      <c r="R1062" s="125"/>
      <c r="S1062" s="125">
        <f t="shared" si="290"/>
        <v>0</v>
      </c>
      <c r="T1062" s="125">
        <f t="shared" si="291"/>
        <v>0</v>
      </c>
      <c r="U1062" s="125">
        <f t="shared" si="292"/>
        <v>0</v>
      </c>
      <c r="V1062" s="126">
        <f t="shared" si="293"/>
        <v>0</v>
      </c>
      <c r="W1062" s="126">
        <f t="shared" si="294"/>
        <v>0</v>
      </c>
      <c r="X1062" s="126">
        <f t="shared" si="295"/>
        <v>0</v>
      </c>
      <c r="Y1062" s="126">
        <f t="shared" si="296"/>
        <v>0</v>
      </c>
      <c r="Z1062" s="126">
        <f t="shared" si="297"/>
        <v>0</v>
      </c>
      <c r="AA1062" s="126">
        <f t="shared" si="298"/>
        <v>0</v>
      </c>
      <c r="AB1062" s="126">
        <f t="shared" si="299"/>
        <v>0</v>
      </c>
      <c r="AC1062" s="126">
        <f t="shared" si="300"/>
        <v>0</v>
      </c>
      <c r="AD1062" s="126">
        <f t="shared" si="301"/>
        <v>0</v>
      </c>
      <c r="AE1062" s="126">
        <f t="shared" si="302"/>
        <v>0</v>
      </c>
      <c r="AF1062" s="125"/>
      <c r="AG1062" s="125"/>
      <c r="AH1062" s="125">
        <f t="shared" si="303"/>
        <v>0</v>
      </c>
      <c r="AI1062" s="125">
        <f t="shared" si="304"/>
        <v>0</v>
      </c>
      <c r="AJ1062" s="125" t="str">
        <f t="shared" si="305"/>
        <v>Correct</v>
      </c>
      <c r="AK1062" s="125"/>
      <c r="AL1062" s="115" t="s">
        <v>99</v>
      </c>
      <c r="AM1062" s="115">
        <v>76</v>
      </c>
      <c r="AN1062" s="115" t="s">
        <v>181</v>
      </c>
      <c r="AO1062" s="115" t="s">
        <v>426</v>
      </c>
      <c r="AP1062" s="115" t="s">
        <v>85</v>
      </c>
      <c r="AQ1062" s="115" t="s">
        <v>86</v>
      </c>
      <c r="AR1062" s="115" t="s">
        <v>87</v>
      </c>
      <c r="AT1062" s="115" t="s">
        <v>94</v>
      </c>
      <c r="AU1062" s="115" t="s">
        <v>106</v>
      </c>
      <c r="AV1062" s="115" t="s">
        <v>91</v>
      </c>
      <c r="AW1062" s="115" t="s">
        <v>91</v>
      </c>
    </row>
    <row r="1063" spans="1:49">
      <c r="A1063" s="115">
        <v>7044853599</v>
      </c>
      <c r="O1063" s="125"/>
      <c r="P1063" s="125">
        <f t="shared" si="288"/>
        <v>0</v>
      </c>
      <c r="Q1063" s="130" t="e">
        <f t="shared" si="289"/>
        <v>#DIV/0!</v>
      </c>
      <c r="R1063" s="125"/>
      <c r="S1063" s="125">
        <f t="shared" si="290"/>
        <v>0</v>
      </c>
      <c r="T1063" s="125">
        <f t="shared" si="291"/>
        <v>0</v>
      </c>
      <c r="U1063" s="125">
        <f t="shared" si="292"/>
        <v>0</v>
      </c>
      <c r="V1063" s="126">
        <f t="shared" si="293"/>
        <v>0</v>
      </c>
      <c r="W1063" s="126">
        <f t="shared" si="294"/>
        <v>0</v>
      </c>
      <c r="X1063" s="126">
        <f t="shared" si="295"/>
        <v>0</v>
      </c>
      <c r="Y1063" s="126">
        <f t="shared" si="296"/>
        <v>0</v>
      </c>
      <c r="Z1063" s="126">
        <f t="shared" si="297"/>
        <v>0</v>
      </c>
      <c r="AA1063" s="126">
        <f t="shared" si="298"/>
        <v>0</v>
      </c>
      <c r="AB1063" s="126">
        <f t="shared" si="299"/>
        <v>0</v>
      </c>
      <c r="AC1063" s="126">
        <f t="shared" si="300"/>
        <v>0</v>
      </c>
      <c r="AD1063" s="126">
        <f t="shared" si="301"/>
        <v>0</v>
      </c>
      <c r="AE1063" s="126">
        <f t="shared" si="302"/>
        <v>0</v>
      </c>
      <c r="AF1063" s="125"/>
      <c r="AG1063" s="125"/>
      <c r="AH1063" s="125">
        <f t="shared" si="303"/>
        <v>0</v>
      </c>
      <c r="AI1063" s="125">
        <f t="shared" si="304"/>
        <v>0</v>
      </c>
      <c r="AJ1063" s="125" t="str">
        <f t="shared" si="305"/>
        <v>Correct</v>
      </c>
      <c r="AK1063" s="125"/>
      <c r="AL1063" s="115" t="s">
        <v>99</v>
      </c>
      <c r="AM1063" s="115">
        <v>48</v>
      </c>
      <c r="AN1063" s="115" t="s">
        <v>181</v>
      </c>
      <c r="AO1063" s="115" t="s">
        <v>194</v>
      </c>
      <c r="AP1063" s="115" t="s">
        <v>85</v>
      </c>
      <c r="AQ1063" s="115" t="s">
        <v>86</v>
      </c>
      <c r="AR1063" s="115" t="s">
        <v>87</v>
      </c>
      <c r="AS1063" s="115" t="s">
        <v>88</v>
      </c>
      <c r="AT1063" s="115" t="s">
        <v>89</v>
      </c>
      <c r="AU1063" s="115" t="s">
        <v>90</v>
      </c>
      <c r="AV1063" s="115" t="s">
        <v>91</v>
      </c>
      <c r="AW1063" s="115" t="s">
        <v>91</v>
      </c>
    </row>
    <row r="1064" spans="1:49">
      <c r="A1064" s="117">
        <v>5594816689</v>
      </c>
      <c r="B1064" s="117"/>
      <c r="C1064" s="117"/>
      <c r="D1064" s="117"/>
      <c r="E1064" s="117"/>
      <c r="F1064" s="117"/>
      <c r="G1064" s="117"/>
      <c r="H1064" s="117"/>
      <c r="I1064" s="117"/>
      <c r="J1064" s="117"/>
      <c r="K1064" s="117"/>
      <c r="L1064" s="117"/>
      <c r="M1064" s="117"/>
      <c r="N1064" s="117"/>
      <c r="O1064" s="125"/>
      <c r="P1064" s="125">
        <f t="shared" si="288"/>
        <v>0</v>
      </c>
      <c r="Q1064" s="130" t="e">
        <f t="shared" si="289"/>
        <v>#DIV/0!</v>
      </c>
      <c r="R1064" s="125"/>
      <c r="S1064" s="125">
        <f t="shared" si="290"/>
        <v>0</v>
      </c>
      <c r="T1064" s="125">
        <f t="shared" si="291"/>
        <v>0</v>
      </c>
      <c r="U1064" s="125">
        <f t="shared" si="292"/>
        <v>0</v>
      </c>
      <c r="V1064" s="126">
        <f t="shared" si="293"/>
        <v>0</v>
      </c>
      <c r="W1064" s="126">
        <f t="shared" si="294"/>
        <v>0</v>
      </c>
      <c r="X1064" s="126">
        <f t="shared" si="295"/>
        <v>0</v>
      </c>
      <c r="Y1064" s="126">
        <f t="shared" si="296"/>
        <v>0</v>
      </c>
      <c r="Z1064" s="126">
        <f t="shared" si="297"/>
        <v>0</v>
      </c>
      <c r="AA1064" s="126">
        <f t="shared" si="298"/>
        <v>0</v>
      </c>
      <c r="AB1064" s="126">
        <f t="shared" si="299"/>
        <v>0</v>
      </c>
      <c r="AC1064" s="126">
        <f t="shared" si="300"/>
        <v>0</v>
      </c>
      <c r="AD1064" s="126">
        <f t="shared" si="301"/>
        <v>0</v>
      </c>
      <c r="AE1064" s="126">
        <f t="shared" si="302"/>
        <v>0</v>
      </c>
      <c r="AF1064" s="125"/>
      <c r="AG1064" s="125"/>
      <c r="AH1064" s="125">
        <f t="shared" si="303"/>
        <v>0</v>
      </c>
      <c r="AI1064" s="125">
        <f t="shared" si="304"/>
        <v>0</v>
      </c>
      <c r="AJ1064" s="125" t="str">
        <f t="shared" si="305"/>
        <v>Correct</v>
      </c>
      <c r="AK1064" s="125"/>
      <c r="AL1064" s="117" t="s">
        <v>83</v>
      </c>
      <c r="AM1064" s="117">
        <v>59</v>
      </c>
      <c r="AN1064" s="117" t="s">
        <v>84</v>
      </c>
      <c r="AO1064" s="117" t="s">
        <v>129</v>
      </c>
      <c r="AP1064" s="117" t="s">
        <v>85</v>
      </c>
      <c r="AQ1064" s="117" t="s">
        <v>86</v>
      </c>
      <c r="AR1064" s="117" t="s">
        <v>87</v>
      </c>
      <c r="AS1064" s="117" t="s">
        <v>88</v>
      </c>
      <c r="AT1064" s="117" t="s">
        <v>111</v>
      </c>
      <c r="AU1064" s="117" t="s">
        <v>90</v>
      </c>
      <c r="AV1064" s="117" t="s">
        <v>91</v>
      </c>
      <c r="AW1064" s="117" t="s">
        <v>91</v>
      </c>
    </row>
    <row r="1065" spans="1:49">
      <c r="A1065" s="115">
        <v>5607812088</v>
      </c>
      <c r="B1065" s="115" t="s">
        <v>18</v>
      </c>
      <c r="O1065" s="125"/>
      <c r="P1065" s="125">
        <f t="shared" si="288"/>
        <v>1</v>
      </c>
      <c r="Q1065" s="130">
        <f t="shared" si="289"/>
        <v>3</v>
      </c>
      <c r="R1065" s="125"/>
      <c r="S1065" s="125">
        <f t="shared" si="290"/>
        <v>1</v>
      </c>
      <c r="T1065" s="125">
        <f t="shared" si="291"/>
        <v>0</v>
      </c>
      <c r="U1065" s="125">
        <f t="shared" si="292"/>
        <v>0</v>
      </c>
      <c r="V1065" s="126">
        <f t="shared" si="293"/>
        <v>0</v>
      </c>
      <c r="W1065" s="126">
        <f t="shared" si="294"/>
        <v>0</v>
      </c>
      <c r="X1065" s="126">
        <f t="shared" si="295"/>
        <v>0</v>
      </c>
      <c r="Y1065" s="126">
        <f t="shared" si="296"/>
        <v>0</v>
      </c>
      <c r="Z1065" s="126">
        <f t="shared" si="297"/>
        <v>0</v>
      </c>
      <c r="AA1065" s="126">
        <f t="shared" si="298"/>
        <v>0</v>
      </c>
      <c r="AB1065" s="126">
        <f t="shared" si="299"/>
        <v>0</v>
      </c>
      <c r="AC1065" s="126">
        <f t="shared" si="300"/>
        <v>0</v>
      </c>
      <c r="AD1065" s="126">
        <f t="shared" si="301"/>
        <v>0</v>
      </c>
      <c r="AE1065" s="126">
        <f t="shared" si="302"/>
        <v>0</v>
      </c>
      <c r="AF1065" s="125"/>
      <c r="AG1065" s="125"/>
      <c r="AH1065" s="125">
        <f t="shared" si="303"/>
        <v>1</v>
      </c>
      <c r="AI1065" s="125">
        <f t="shared" si="304"/>
        <v>1</v>
      </c>
      <c r="AJ1065" s="125" t="str">
        <f t="shared" si="305"/>
        <v>Correct</v>
      </c>
      <c r="AK1065" s="125"/>
      <c r="AL1065" s="115" t="s">
        <v>99</v>
      </c>
      <c r="AM1065" s="115">
        <v>45</v>
      </c>
      <c r="AN1065" s="115" t="s">
        <v>84</v>
      </c>
      <c r="AO1065" s="115" t="s">
        <v>171</v>
      </c>
      <c r="AP1065" s="115" t="s">
        <v>107</v>
      </c>
      <c r="AQ1065" s="115" t="s">
        <v>91</v>
      </c>
      <c r="AR1065" s="115" t="s">
        <v>108</v>
      </c>
      <c r="AS1065" s="115" t="s">
        <v>93</v>
      </c>
      <c r="AT1065" s="115" t="s">
        <v>102</v>
      </c>
      <c r="AU1065" s="115" t="s">
        <v>113</v>
      </c>
      <c r="AV1065" s="115" t="s">
        <v>91</v>
      </c>
    </row>
    <row r="1066" spans="1:49">
      <c r="A1066" s="115">
        <v>7020566863</v>
      </c>
      <c r="O1066" s="125"/>
      <c r="P1066" s="125">
        <f t="shared" si="288"/>
        <v>0</v>
      </c>
      <c r="Q1066" s="130" t="e">
        <f t="shared" si="289"/>
        <v>#DIV/0!</v>
      </c>
      <c r="R1066" s="125"/>
      <c r="S1066" s="125">
        <f t="shared" si="290"/>
        <v>0</v>
      </c>
      <c r="T1066" s="125">
        <f t="shared" si="291"/>
        <v>0</v>
      </c>
      <c r="U1066" s="125">
        <f t="shared" si="292"/>
        <v>0</v>
      </c>
      <c r="V1066" s="126">
        <f t="shared" si="293"/>
        <v>0</v>
      </c>
      <c r="W1066" s="126">
        <f t="shared" si="294"/>
        <v>0</v>
      </c>
      <c r="X1066" s="126">
        <f t="shared" si="295"/>
        <v>0</v>
      </c>
      <c r="Y1066" s="126">
        <f t="shared" si="296"/>
        <v>0</v>
      </c>
      <c r="Z1066" s="126">
        <f t="shared" si="297"/>
        <v>0</v>
      </c>
      <c r="AA1066" s="126">
        <f t="shared" si="298"/>
        <v>0</v>
      </c>
      <c r="AB1066" s="126">
        <f t="shared" si="299"/>
        <v>0</v>
      </c>
      <c r="AC1066" s="126">
        <f t="shared" si="300"/>
        <v>0</v>
      </c>
      <c r="AD1066" s="126">
        <f t="shared" si="301"/>
        <v>0</v>
      </c>
      <c r="AE1066" s="126">
        <f t="shared" si="302"/>
        <v>0</v>
      </c>
      <c r="AF1066" s="125"/>
      <c r="AG1066" s="125"/>
      <c r="AH1066" s="125">
        <f t="shared" si="303"/>
        <v>0</v>
      </c>
      <c r="AI1066" s="125">
        <f t="shared" si="304"/>
        <v>0</v>
      </c>
      <c r="AJ1066" s="125" t="str">
        <f t="shared" si="305"/>
        <v>Correct</v>
      </c>
      <c r="AK1066" s="125"/>
      <c r="AL1066" s="115" t="s">
        <v>83</v>
      </c>
      <c r="AM1066" s="115">
        <v>22</v>
      </c>
      <c r="AN1066" s="115" t="s">
        <v>84</v>
      </c>
      <c r="AO1066" s="115" t="s">
        <v>146</v>
      </c>
      <c r="AQ1066" s="115" t="s">
        <v>91</v>
      </c>
      <c r="AR1066" s="115" t="s">
        <v>108</v>
      </c>
      <c r="AT1066" s="115" t="s">
        <v>112</v>
      </c>
      <c r="AU1066" s="115" t="s">
        <v>98</v>
      </c>
      <c r="AV1066" s="115" t="s">
        <v>91</v>
      </c>
      <c r="AW1066" s="115" t="s">
        <v>91</v>
      </c>
    </row>
    <row r="1067" spans="1:49">
      <c r="A1067" s="115">
        <v>7011314198</v>
      </c>
      <c r="N1067" s="115" t="s">
        <v>30</v>
      </c>
      <c r="O1067" s="125"/>
      <c r="P1067" s="125">
        <f t="shared" si="288"/>
        <v>1</v>
      </c>
      <c r="Q1067" s="130">
        <f t="shared" si="289"/>
        <v>3</v>
      </c>
      <c r="R1067" s="125"/>
      <c r="S1067" s="125">
        <f t="shared" si="290"/>
        <v>0</v>
      </c>
      <c r="T1067" s="125">
        <f t="shared" si="291"/>
        <v>0</v>
      </c>
      <c r="U1067" s="125">
        <f t="shared" si="292"/>
        <v>0</v>
      </c>
      <c r="V1067" s="126">
        <f t="shared" si="293"/>
        <v>0</v>
      </c>
      <c r="W1067" s="126">
        <f t="shared" si="294"/>
        <v>0</v>
      </c>
      <c r="X1067" s="126">
        <f t="shared" si="295"/>
        <v>0</v>
      </c>
      <c r="Y1067" s="126">
        <f t="shared" si="296"/>
        <v>0</v>
      </c>
      <c r="Z1067" s="126">
        <f t="shared" si="297"/>
        <v>0</v>
      </c>
      <c r="AA1067" s="126">
        <f t="shared" si="298"/>
        <v>0</v>
      </c>
      <c r="AB1067" s="126">
        <f t="shared" si="299"/>
        <v>0</v>
      </c>
      <c r="AC1067" s="126">
        <f t="shared" si="300"/>
        <v>0</v>
      </c>
      <c r="AD1067" s="126">
        <f t="shared" si="301"/>
        <v>0</v>
      </c>
      <c r="AE1067" s="126">
        <f t="shared" si="302"/>
        <v>1</v>
      </c>
      <c r="AF1067" s="125"/>
      <c r="AG1067" s="125"/>
      <c r="AH1067" s="125">
        <f t="shared" si="303"/>
        <v>1</v>
      </c>
      <c r="AI1067" s="125">
        <f t="shared" si="304"/>
        <v>1</v>
      </c>
      <c r="AJ1067" s="125" t="str">
        <f t="shared" si="305"/>
        <v>Correct</v>
      </c>
      <c r="AK1067" s="125"/>
      <c r="AL1067" s="115" t="s">
        <v>83</v>
      </c>
      <c r="AM1067" s="115">
        <v>89</v>
      </c>
      <c r="AN1067" s="115" t="s">
        <v>84</v>
      </c>
      <c r="AP1067" s="115" t="s">
        <v>97</v>
      </c>
      <c r="AQ1067" s="115" t="s">
        <v>86</v>
      </c>
      <c r="AR1067" s="115" t="s">
        <v>87</v>
      </c>
      <c r="AS1067" s="115" t="s">
        <v>93</v>
      </c>
      <c r="AT1067" s="115" t="s">
        <v>102</v>
      </c>
      <c r="AU1067" s="115" t="s">
        <v>106</v>
      </c>
      <c r="AV1067" s="115" t="s">
        <v>91</v>
      </c>
      <c r="AW1067" s="115" t="s">
        <v>91</v>
      </c>
    </row>
    <row r="1068" spans="1:49">
      <c r="A1068" s="115">
        <v>7010998525</v>
      </c>
      <c r="O1068" s="125"/>
      <c r="P1068" s="125">
        <f t="shared" si="288"/>
        <v>0</v>
      </c>
      <c r="Q1068" s="130" t="e">
        <f t="shared" si="289"/>
        <v>#DIV/0!</v>
      </c>
      <c r="R1068" s="125"/>
      <c r="S1068" s="125">
        <f t="shared" si="290"/>
        <v>0</v>
      </c>
      <c r="T1068" s="125">
        <f t="shared" si="291"/>
        <v>0</v>
      </c>
      <c r="U1068" s="125">
        <f t="shared" si="292"/>
        <v>0</v>
      </c>
      <c r="V1068" s="126">
        <f t="shared" si="293"/>
        <v>0</v>
      </c>
      <c r="W1068" s="126">
        <f t="shared" si="294"/>
        <v>0</v>
      </c>
      <c r="X1068" s="126">
        <f t="shared" si="295"/>
        <v>0</v>
      </c>
      <c r="Y1068" s="126">
        <f t="shared" si="296"/>
        <v>0</v>
      </c>
      <c r="Z1068" s="126">
        <f t="shared" si="297"/>
        <v>0</v>
      </c>
      <c r="AA1068" s="126">
        <f t="shared" si="298"/>
        <v>0</v>
      </c>
      <c r="AB1068" s="126">
        <f t="shared" si="299"/>
        <v>0</v>
      </c>
      <c r="AC1068" s="126">
        <f t="shared" si="300"/>
        <v>0</v>
      </c>
      <c r="AD1068" s="126">
        <f t="shared" si="301"/>
        <v>0</v>
      </c>
      <c r="AE1068" s="126">
        <f t="shared" si="302"/>
        <v>0</v>
      </c>
      <c r="AF1068" s="125"/>
      <c r="AG1068" s="125"/>
      <c r="AH1068" s="125">
        <f t="shared" si="303"/>
        <v>0</v>
      </c>
      <c r="AI1068" s="125">
        <f t="shared" si="304"/>
        <v>0</v>
      </c>
      <c r="AJ1068" s="125" t="str">
        <f t="shared" si="305"/>
        <v>Correct</v>
      </c>
      <c r="AK1068" s="125"/>
      <c r="AL1068" s="115" t="s">
        <v>99</v>
      </c>
      <c r="AM1068" s="115">
        <v>78</v>
      </c>
      <c r="AN1068" s="115" t="s">
        <v>84</v>
      </c>
      <c r="AO1068" s="115" t="s">
        <v>122</v>
      </c>
      <c r="AP1068" s="115" t="s">
        <v>85</v>
      </c>
      <c r="AQ1068" s="115" t="s">
        <v>86</v>
      </c>
      <c r="AR1068" s="115" t="s">
        <v>87</v>
      </c>
      <c r="AS1068" s="115" t="s">
        <v>101</v>
      </c>
      <c r="AT1068" s="115" t="s">
        <v>94</v>
      </c>
      <c r="AU1068" s="115" t="s">
        <v>106</v>
      </c>
      <c r="AV1068" s="115" t="s">
        <v>91</v>
      </c>
      <c r="AW1068" s="115" t="s">
        <v>91</v>
      </c>
    </row>
    <row r="1069" spans="1:49">
      <c r="A1069" s="115">
        <v>6988291294</v>
      </c>
      <c r="O1069" s="125"/>
      <c r="P1069" s="125">
        <f t="shared" si="288"/>
        <v>0</v>
      </c>
      <c r="Q1069" s="130" t="e">
        <f t="shared" si="289"/>
        <v>#DIV/0!</v>
      </c>
      <c r="R1069" s="125"/>
      <c r="S1069" s="125">
        <f t="shared" si="290"/>
        <v>0</v>
      </c>
      <c r="T1069" s="125">
        <f t="shared" si="291"/>
        <v>0</v>
      </c>
      <c r="U1069" s="125">
        <f t="shared" si="292"/>
        <v>0</v>
      </c>
      <c r="V1069" s="126">
        <f t="shared" si="293"/>
        <v>0</v>
      </c>
      <c r="W1069" s="126">
        <f t="shared" si="294"/>
        <v>0</v>
      </c>
      <c r="X1069" s="126">
        <f t="shared" si="295"/>
        <v>0</v>
      </c>
      <c r="Y1069" s="126">
        <f t="shared" si="296"/>
        <v>0</v>
      </c>
      <c r="Z1069" s="126">
        <f t="shared" si="297"/>
        <v>0</v>
      </c>
      <c r="AA1069" s="126">
        <f t="shared" si="298"/>
        <v>0</v>
      </c>
      <c r="AB1069" s="126">
        <f t="shared" si="299"/>
        <v>0</v>
      </c>
      <c r="AC1069" s="126">
        <f t="shared" si="300"/>
        <v>0</v>
      </c>
      <c r="AD1069" s="126">
        <f t="shared" si="301"/>
        <v>0</v>
      </c>
      <c r="AE1069" s="126">
        <f t="shared" si="302"/>
        <v>0</v>
      </c>
      <c r="AF1069" s="125"/>
      <c r="AG1069" s="125"/>
      <c r="AH1069" s="125">
        <f t="shared" si="303"/>
        <v>0</v>
      </c>
      <c r="AI1069" s="125">
        <f t="shared" si="304"/>
        <v>0</v>
      </c>
      <c r="AJ1069" s="125" t="str">
        <f t="shared" si="305"/>
        <v>Correct</v>
      </c>
      <c r="AK1069" s="125"/>
      <c r="AL1069" s="115" t="s">
        <v>83</v>
      </c>
      <c r="AM1069" s="115">
        <v>89</v>
      </c>
      <c r="AN1069" s="115" t="s">
        <v>84</v>
      </c>
      <c r="AO1069" s="115" t="s">
        <v>174</v>
      </c>
      <c r="AP1069" s="115" t="s">
        <v>85</v>
      </c>
      <c r="AQ1069" s="115" t="s">
        <v>86</v>
      </c>
      <c r="AR1069" s="115" t="s">
        <v>87</v>
      </c>
      <c r="AS1069" s="115" t="s">
        <v>100</v>
      </c>
      <c r="AT1069" s="115" t="s">
        <v>102</v>
      </c>
      <c r="AU1069" s="115" t="s">
        <v>106</v>
      </c>
      <c r="AV1069" s="115" t="s">
        <v>91</v>
      </c>
      <c r="AW1069" s="115" t="s">
        <v>86</v>
      </c>
    </row>
    <row r="1070" spans="1:49">
      <c r="A1070" s="115">
        <v>6988283810</v>
      </c>
      <c r="O1070" s="125"/>
      <c r="P1070" s="125">
        <f t="shared" si="288"/>
        <v>0</v>
      </c>
      <c r="Q1070" s="130" t="e">
        <f t="shared" si="289"/>
        <v>#DIV/0!</v>
      </c>
      <c r="R1070" s="125"/>
      <c r="S1070" s="125">
        <f t="shared" si="290"/>
        <v>0</v>
      </c>
      <c r="T1070" s="125">
        <f t="shared" si="291"/>
        <v>0</v>
      </c>
      <c r="U1070" s="125">
        <f t="shared" si="292"/>
        <v>0</v>
      </c>
      <c r="V1070" s="126">
        <f t="shared" si="293"/>
        <v>0</v>
      </c>
      <c r="W1070" s="126">
        <f t="shared" si="294"/>
        <v>0</v>
      </c>
      <c r="X1070" s="126">
        <f t="shared" si="295"/>
        <v>0</v>
      </c>
      <c r="Y1070" s="126">
        <f t="shared" si="296"/>
        <v>0</v>
      </c>
      <c r="Z1070" s="126">
        <f t="shared" si="297"/>
        <v>0</v>
      </c>
      <c r="AA1070" s="126">
        <f t="shared" si="298"/>
        <v>0</v>
      </c>
      <c r="AB1070" s="126">
        <f t="shared" si="299"/>
        <v>0</v>
      </c>
      <c r="AC1070" s="126">
        <f t="shared" si="300"/>
        <v>0</v>
      </c>
      <c r="AD1070" s="126">
        <f t="shared" si="301"/>
        <v>0</v>
      </c>
      <c r="AE1070" s="126">
        <f t="shared" si="302"/>
        <v>0</v>
      </c>
      <c r="AF1070" s="125"/>
      <c r="AG1070" s="125"/>
      <c r="AH1070" s="125">
        <f t="shared" si="303"/>
        <v>0</v>
      </c>
      <c r="AI1070" s="125">
        <f t="shared" si="304"/>
        <v>0</v>
      </c>
      <c r="AJ1070" s="125" t="str">
        <f t="shared" si="305"/>
        <v>Correct</v>
      </c>
      <c r="AK1070" s="125"/>
      <c r="AL1070" s="115" t="s">
        <v>83</v>
      </c>
      <c r="AM1070" s="115">
        <v>60</v>
      </c>
      <c r="AN1070" s="115" t="s">
        <v>84</v>
      </c>
      <c r="AO1070" s="115" t="s">
        <v>121</v>
      </c>
      <c r="AP1070" s="115" t="s">
        <v>85</v>
      </c>
      <c r="AQ1070" s="115" t="s">
        <v>86</v>
      </c>
      <c r="AR1070" s="115" t="s">
        <v>87</v>
      </c>
      <c r="AS1070" s="115" t="s">
        <v>101</v>
      </c>
      <c r="AT1070" s="115" t="s">
        <v>89</v>
      </c>
      <c r="AU1070" s="115" t="s">
        <v>106</v>
      </c>
      <c r="AV1070" s="115" t="s">
        <v>91</v>
      </c>
      <c r="AW1070" s="115" t="s">
        <v>91</v>
      </c>
    </row>
    <row r="1071" spans="1:49">
      <c r="A1071" s="115">
        <v>6988278350</v>
      </c>
      <c r="O1071" s="125"/>
      <c r="P1071" s="125">
        <f t="shared" si="288"/>
        <v>0</v>
      </c>
      <c r="Q1071" s="130" t="e">
        <f t="shared" si="289"/>
        <v>#DIV/0!</v>
      </c>
      <c r="R1071" s="125"/>
      <c r="S1071" s="125">
        <f t="shared" si="290"/>
        <v>0</v>
      </c>
      <c r="T1071" s="125">
        <f t="shared" si="291"/>
        <v>0</v>
      </c>
      <c r="U1071" s="125">
        <f t="shared" si="292"/>
        <v>0</v>
      </c>
      <c r="V1071" s="126">
        <f t="shared" si="293"/>
        <v>0</v>
      </c>
      <c r="W1071" s="126">
        <f t="shared" si="294"/>
        <v>0</v>
      </c>
      <c r="X1071" s="126">
        <f t="shared" si="295"/>
        <v>0</v>
      </c>
      <c r="Y1071" s="126">
        <f t="shared" si="296"/>
        <v>0</v>
      </c>
      <c r="Z1071" s="126">
        <f t="shared" si="297"/>
        <v>0</v>
      </c>
      <c r="AA1071" s="126">
        <f t="shared" si="298"/>
        <v>0</v>
      </c>
      <c r="AB1071" s="126">
        <f t="shared" si="299"/>
        <v>0</v>
      </c>
      <c r="AC1071" s="126">
        <f t="shared" si="300"/>
        <v>0</v>
      </c>
      <c r="AD1071" s="126">
        <f t="shared" si="301"/>
        <v>0</v>
      </c>
      <c r="AE1071" s="126">
        <f t="shared" si="302"/>
        <v>0</v>
      </c>
      <c r="AF1071" s="125"/>
      <c r="AG1071" s="125"/>
      <c r="AH1071" s="125">
        <f t="shared" si="303"/>
        <v>0</v>
      </c>
      <c r="AI1071" s="125">
        <f t="shared" si="304"/>
        <v>0</v>
      </c>
      <c r="AJ1071" s="125" t="str">
        <f t="shared" si="305"/>
        <v>Correct</v>
      </c>
      <c r="AK1071" s="125"/>
      <c r="AL1071" s="115" t="s">
        <v>99</v>
      </c>
      <c r="AM1071" s="115">
        <v>77</v>
      </c>
      <c r="AN1071" s="115" t="s">
        <v>84</v>
      </c>
      <c r="AO1071" s="115" t="s">
        <v>121</v>
      </c>
      <c r="AP1071" s="115" t="s">
        <v>85</v>
      </c>
      <c r="AQ1071" s="115" t="s">
        <v>86</v>
      </c>
      <c r="AR1071" s="115" t="s">
        <v>87</v>
      </c>
      <c r="AT1071" s="115" t="s">
        <v>89</v>
      </c>
      <c r="AU1071" s="115" t="s">
        <v>106</v>
      </c>
      <c r="AV1071" s="115" t="s">
        <v>91</v>
      </c>
      <c r="AW1071" s="115" t="s">
        <v>86</v>
      </c>
    </row>
    <row r="1072" spans="1:49">
      <c r="A1072" s="115">
        <v>7020348938</v>
      </c>
      <c r="L1072" s="115" t="s">
        <v>28</v>
      </c>
      <c r="O1072" s="125"/>
      <c r="P1072" s="125">
        <f t="shared" si="288"/>
        <v>1</v>
      </c>
      <c r="Q1072" s="130">
        <f t="shared" si="289"/>
        <v>3</v>
      </c>
      <c r="R1072" s="125"/>
      <c r="S1072" s="125">
        <f t="shared" si="290"/>
        <v>0</v>
      </c>
      <c r="T1072" s="125">
        <f t="shared" si="291"/>
        <v>0</v>
      </c>
      <c r="U1072" s="125">
        <f t="shared" si="292"/>
        <v>0</v>
      </c>
      <c r="V1072" s="126">
        <f t="shared" si="293"/>
        <v>0</v>
      </c>
      <c r="W1072" s="126">
        <f t="shared" si="294"/>
        <v>0</v>
      </c>
      <c r="X1072" s="126">
        <f t="shared" si="295"/>
        <v>0</v>
      </c>
      <c r="Y1072" s="126">
        <f t="shared" si="296"/>
        <v>0</v>
      </c>
      <c r="Z1072" s="126">
        <f t="shared" si="297"/>
        <v>0</v>
      </c>
      <c r="AA1072" s="126">
        <f t="shared" si="298"/>
        <v>0</v>
      </c>
      <c r="AB1072" s="126">
        <f t="shared" si="299"/>
        <v>0</v>
      </c>
      <c r="AC1072" s="126">
        <f t="shared" si="300"/>
        <v>1</v>
      </c>
      <c r="AD1072" s="126">
        <f t="shared" si="301"/>
        <v>0</v>
      </c>
      <c r="AE1072" s="126">
        <f t="shared" si="302"/>
        <v>0</v>
      </c>
      <c r="AF1072" s="125"/>
      <c r="AG1072" s="125"/>
      <c r="AH1072" s="125">
        <f t="shared" si="303"/>
        <v>1</v>
      </c>
      <c r="AI1072" s="125">
        <f t="shared" si="304"/>
        <v>1</v>
      </c>
      <c r="AJ1072" s="125" t="str">
        <f t="shared" si="305"/>
        <v>Correct</v>
      </c>
      <c r="AK1072" s="125"/>
      <c r="AL1072" s="115" t="s">
        <v>99</v>
      </c>
      <c r="AM1072" s="115">
        <v>48</v>
      </c>
      <c r="AN1072" s="115" t="s">
        <v>181</v>
      </c>
      <c r="AO1072" s="115" t="s">
        <v>189</v>
      </c>
      <c r="AP1072" s="115" t="s">
        <v>85</v>
      </c>
      <c r="AQ1072" s="115" t="s">
        <v>86</v>
      </c>
      <c r="AR1072" s="115" t="s">
        <v>87</v>
      </c>
      <c r="AS1072" s="115" t="s">
        <v>93</v>
      </c>
      <c r="AT1072" s="115" t="s">
        <v>112</v>
      </c>
      <c r="AU1072" s="115" t="s">
        <v>90</v>
      </c>
      <c r="AV1072" s="115" t="s">
        <v>91</v>
      </c>
      <c r="AW1072" s="115" t="s">
        <v>91</v>
      </c>
    </row>
    <row r="1073" spans="1:49">
      <c r="A1073" s="115">
        <v>7020343619</v>
      </c>
      <c r="L1073" s="115" t="s">
        <v>28</v>
      </c>
      <c r="O1073" s="125"/>
      <c r="P1073" s="125">
        <f t="shared" si="288"/>
        <v>1</v>
      </c>
      <c r="Q1073" s="130">
        <f t="shared" si="289"/>
        <v>3</v>
      </c>
      <c r="R1073" s="125"/>
      <c r="S1073" s="125">
        <f t="shared" si="290"/>
        <v>0</v>
      </c>
      <c r="T1073" s="125">
        <f t="shared" si="291"/>
        <v>0</v>
      </c>
      <c r="U1073" s="125">
        <f t="shared" si="292"/>
        <v>0</v>
      </c>
      <c r="V1073" s="126">
        <f t="shared" si="293"/>
        <v>0</v>
      </c>
      <c r="W1073" s="126">
        <f t="shared" si="294"/>
        <v>0</v>
      </c>
      <c r="X1073" s="126">
        <f t="shared" si="295"/>
        <v>0</v>
      </c>
      <c r="Y1073" s="126">
        <f t="shared" si="296"/>
        <v>0</v>
      </c>
      <c r="Z1073" s="126">
        <f t="shared" si="297"/>
        <v>0</v>
      </c>
      <c r="AA1073" s="126">
        <f t="shared" si="298"/>
        <v>0</v>
      </c>
      <c r="AB1073" s="126">
        <f t="shared" si="299"/>
        <v>0</v>
      </c>
      <c r="AC1073" s="126">
        <f t="shared" si="300"/>
        <v>1</v>
      </c>
      <c r="AD1073" s="126">
        <f t="shared" si="301"/>
        <v>0</v>
      </c>
      <c r="AE1073" s="126">
        <f t="shared" si="302"/>
        <v>0</v>
      </c>
      <c r="AF1073" s="125"/>
      <c r="AG1073" s="125"/>
      <c r="AH1073" s="125">
        <f t="shared" si="303"/>
        <v>1</v>
      </c>
      <c r="AI1073" s="125">
        <f t="shared" si="304"/>
        <v>1</v>
      </c>
      <c r="AJ1073" s="125" t="str">
        <f t="shared" si="305"/>
        <v>Correct</v>
      </c>
      <c r="AK1073" s="125"/>
      <c r="AL1073" s="115" t="s">
        <v>99</v>
      </c>
      <c r="AM1073" s="115">
        <v>26</v>
      </c>
      <c r="AN1073" s="115" t="s">
        <v>181</v>
      </c>
      <c r="AO1073" s="115" t="s">
        <v>219</v>
      </c>
      <c r="AP1073" s="115" t="s">
        <v>85</v>
      </c>
      <c r="AQ1073" s="115" t="s">
        <v>86</v>
      </c>
      <c r="AR1073" s="115" t="s">
        <v>87</v>
      </c>
      <c r="AT1073" s="115" t="s">
        <v>102</v>
      </c>
      <c r="AU1073" s="115" t="s">
        <v>113</v>
      </c>
      <c r="AV1073" s="115" t="s">
        <v>91</v>
      </c>
      <c r="AW1073" s="115" t="s">
        <v>91</v>
      </c>
    </row>
    <row r="1074" spans="1:49">
      <c r="A1074" s="115">
        <v>7020341858</v>
      </c>
      <c r="L1074" s="115" t="s">
        <v>28</v>
      </c>
      <c r="O1074" s="125"/>
      <c r="P1074" s="125">
        <f t="shared" si="288"/>
        <v>1</v>
      </c>
      <c r="Q1074" s="130">
        <f t="shared" si="289"/>
        <v>3</v>
      </c>
      <c r="R1074" s="125"/>
      <c r="S1074" s="125">
        <f t="shared" si="290"/>
        <v>0</v>
      </c>
      <c r="T1074" s="125">
        <f t="shared" si="291"/>
        <v>0</v>
      </c>
      <c r="U1074" s="125">
        <f t="shared" si="292"/>
        <v>0</v>
      </c>
      <c r="V1074" s="126">
        <f t="shared" si="293"/>
        <v>0</v>
      </c>
      <c r="W1074" s="126">
        <f t="shared" si="294"/>
        <v>0</v>
      </c>
      <c r="X1074" s="126">
        <f t="shared" si="295"/>
        <v>0</v>
      </c>
      <c r="Y1074" s="126">
        <f t="shared" si="296"/>
        <v>0</v>
      </c>
      <c r="Z1074" s="126">
        <f t="shared" si="297"/>
        <v>0</v>
      </c>
      <c r="AA1074" s="126">
        <f t="shared" si="298"/>
        <v>0</v>
      </c>
      <c r="AB1074" s="126">
        <f t="shared" si="299"/>
        <v>0</v>
      </c>
      <c r="AC1074" s="126">
        <f t="shared" si="300"/>
        <v>1</v>
      </c>
      <c r="AD1074" s="126">
        <f t="shared" si="301"/>
        <v>0</v>
      </c>
      <c r="AE1074" s="126">
        <f t="shared" si="302"/>
        <v>0</v>
      </c>
      <c r="AF1074" s="125"/>
      <c r="AG1074" s="125"/>
      <c r="AH1074" s="125">
        <f t="shared" si="303"/>
        <v>1</v>
      </c>
      <c r="AI1074" s="125">
        <f t="shared" si="304"/>
        <v>1</v>
      </c>
      <c r="AJ1074" s="125" t="str">
        <f t="shared" si="305"/>
        <v>Correct</v>
      </c>
      <c r="AK1074" s="125"/>
      <c r="AL1074" s="115" t="s">
        <v>83</v>
      </c>
      <c r="AM1074" s="115">
        <v>25</v>
      </c>
      <c r="AN1074" s="115" t="s">
        <v>181</v>
      </c>
      <c r="AO1074" s="115" t="s">
        <v>242</v>
      </c>
      <c r="AP1074" s="115" t="s">
        <v>85</v>
      </c>
      <c r="AQ1074" s="115" t="s">
        <v>91</v>
      </c>
      <c r="AR1074" s="115" t="s">
        <v>87</v>
      </c>
      <c r="AS1074" s="115" t="s">
        <v>93</v>
      </c>
      <c r="AT1074" s="115" t="s">
        <v>109</v>
      </c>
      <c r="AU1074" s="115" t="s">
        <v>98</v>
      </c>
      <c r="AV1074" s="115" t="s">
        <v>91</v>
      </c>
      <c r="AW1074" s="115" t="s">
        <v>91</v>
      </c>
    </row>
    <row r="1075" spans="1:49">
      <c r="A1075" s="115">
        <v>6985718656</v>
      </c>
      <c r="O1075" s="125"/>
      <c r="P1075" s="125">
        <f t="shared" si="288"/>
        <v>0</v>
      </c>
      <c r="Q1075" s="130" t="e">
        <f t="shared" si="289"/>
        <v>#DIV/0!</v>
      </c>
      <c r="R1075" s="125"/>
      <c r="S1075" s="125">
        <f t="shared" si="290"/>
        <v>0</v>
      </c>
      <c r="T1075" s="125">
        <f t="shared" si="291"/>
        <v>0</v>
      </c>
      <c r="U1075" s="125">
        <f t="shared" si="292"/>
        <v>0</v>
      </c>
      <c r="V1075" s="126">
        <f t="shared" si="293"/>
        <v>0</v>
      </c>
      <c r="W1075" s="126">
        <f t="shared" si="294"/>
        <v>0</v>
      </c>
      <c r="X1075" s="126">
        <f t="shared" si="295"/>
        <v>0</v>
      </c>
      <c r="Y1075" s="126">
        <f t="shared" si="296"/>
        <v>0</v>
      </c>
      <c r="Z1075" s="126">
        <f t="shared" si="297"/>
        <v>0</v>
      </c>
      <c r="AA1075" s="126">
        <f t="shared" si="298"/>
        <v>0</v>
      </c>
      <c r="AB1075" s="126">
        <f t="shared" si="299"/>
        <v>0</v>
      </c>
      <c r="AC1075" s="126">
        <f t="shared" si="300"/>
        <v>0</v>
      </c>
      <c r="AD1075" s="126">
        <f t="shared" si="301"/>
        <v>0</v>
      </c>
      <c r="AE1075" s="126">
        <f t="shared" si="302"/>
        <v>0</v>
      </c>
      <c r="AF1075" s="125"/>
      <c r="AG1075" s="125"/>
      <c r="AH1075" s="125">
        <f t="shared" si="303"/>
        <v>0</v>
      </c>
      <c r="AI1075" s="125">
        <f t="shared" si="304"/>
        <v>0</v>
      </c>
      <c r="AJ1075" s="125" t="str">
        <f t="shared" si="305"/>
        <v>Correct</v>
      </c>
      <c r="AK1075" s="125"/>
      <c r="AL1075" s="115" t="s">
        <v>99</v>
      </c>
      <c r="AM1075" s="115">
        <v>51</v>
      </c>
      <c r="AN1075" s="115" t="s">
        <v>181</v>
      </c>
      <c r="AO1075" s="115" t="s">
        <v>239</v>
      </c>
      <c r="AP1075" s="115" t="s">
        <v>85</v>
      </c>
      <c r="AQ1075" s="115" t="s">
        <v>86</v>
      </c>
      <c r="AV1075" s="115" t="s">
        <v>91</v>
      </c>
      <c r="AW1075" s="115" t="s">
        <v>86</v>
      </c>
    </row>
    <row r="1076" spans="1:49">
      <c r="A1076" s="115">
        <v>6985474783</v>
      </c>
      <c r="O1076" s="125"/>
      <c r="P1076" s="125">
        <f t="shared" si="288"/>
        <v>0</v>
      </c>
      <c r="Q1076" s="130" t="e">
        <f t="shared" si="289"/>
        <v>#DIV/0!</v>
      </c>
      <c r="R1076" s="125"/>
      <c r="S1076" s="125">
        <f t="shared" si="290"/>
        <v>0</v>
      </c>
      <c r="T1076" s="125">
        <f t="shared" si="291"/>
        <v>0</v>
      </c>
      <c r="U1076" s="125">
        <f t="shared" si="292"/>
        <v>0</v>
      </c>
      <c r="V1076" s="126">
        <f t="shared" si="293"/>
        <v>0</v>
      </c>
      <c r="W1076" s="126">
        <f t="shared" si="294"/>
        <v>0</v>
      </c>
      <c r="X1076" s="126">
        <f t="shared" si="295"/>
        <v>0</v>
      </c>
      <c r="Y1076" s="126">
        <f t="shared" si="296"/>
        <v>0</v>
      </c>
      <c r="Z1076" s="126">
        <f t="shared" si="297"/>
        <v>0</v>
      </c>
      <c r="AA1076" s="126">
        <f t="shared" si="298"/>
        <v>0</v>
      </c>
      <c r="AB1076" s="126">
        <f t="shared" si="299"/>
        <v>0</v>
      </c>
      <c r="AC1076" s="126">
        <f t="shared" si="300"/>
        <v>0</v>
      </c>
      <c r="AD1076" s="126">
        <f t="shared" si="301"/>
        <v>0</v>
      </c>
      <c r="AE1076" s="126">
        <f t="shared" si="302"/>
        <v>0</v>
      </c>
      <c r="AF1076" s="125"/>
      <c r="AG1076" s="125"/>
      <c r="AH1076" s="125">
        <f t="shared" si="303"/>
        <v>0</v>
      </c>
      <c r="AI1076" s="125">
        <f t="shared" si="304"/>
        <v>0</v>
      </c>
      <c r="AJ1076" s="125" t="str">
        <f t="shared" si="305"/>
        <v>Correct</v>
      </c>
      <c r="AK1076" s="125"/>
      <c r="AL1076" s="115" t="s">
        <v>99</v>
      </c>
      <c r="AM1076" s="115">
        <v>67</v>
      </c>
      <c r="AN1076" s="115" t="s">
        <v>181</v>
      </c>
      <c r="AO1076" s="115" t="s">
        <v>478</v>
      </c>
      <c r="AP1076" s="115" t="s">
        <v>85</v>
      </c>
      <c r="AQ1076" s="115" t="s">
        <v>86</v>
      </c>
      <c r="AR1076" s="115" t="s">
        <v>87</v>
      </c>
      <c r="AS1076" s="115" t="s">
        <v>101</v>
      </c>
      <c r="AT1076" s="115" t="s">
        <v>89</v>
      </c>
      <c r="AU1076" s="115" t="s">
        <v>106</v>
      </c>
      <c r="AV1076" s="115" t="s">
        <v>91</v>
      </c>
      <c r="AW1076" s="115" t="s">
        <v>91</v>
      </c>
    </row>
    <row r="1077" spans="1:49">
      <c r="A1077" s="115">
        <v>6985471157</v>
      </c>
      <c r="O1077" s="125"/>
      <c r="P1077" s="125">
        <f t="shared" si="288"/>
        <v>0</v>
      </c>
      <c r="Q1077" s="130" t="e">
        <f t="shared" si="289"/>
        <v>#DIV/0!</v>
      </c>
      <c r="R1077" s="125"/>
      <c r="S1077" s="125">
        <f t="shared" si="290"/>
        <v>0</v>
      </c>
      <c r="T1077" s="125">
        <f t="shared" si="291"/>
        <v>0</v>
      </c>
      <c r="U1077" s="125">
        <f t="shared" si="292"/>
        <v>0</v>
      </c>
      <c r="V1077" s="126">
        <f t="shared" si="293"/>
        <v>0</v>
      </c>
      <c r="W1077" s="126">
        <f t="shared" si="294"/>
        <v>0</v>
      </c>
      <c r="X1077" s="126">
        <f t="shared" si="295"/>
        <v>0</v>
      </c>
      <c r="Y1077" s="126">
        <f t="shared" si="296"/>
        <v>0</v>
      </c>
      <c r="Z1077" s="126">
        <f t="shared" si="297"/>
        <v>0</v>
      </c>
      <c r="AA1077" s="126">
        <f t="shared" si="298"/>
        <v>0</v>
      </c>
      <c r="AB1077" s="126">
        <f t="shared" si="299"/>
        <v>0</v>
      </c>
      <c r="AC1077" s="126">
        <f t="shared" si="300"/>
        <v>0</v>
      </c>
      <c r="AD1077" s="126">
        <f t="shared" si="301"/>
        <v>0</v>
      </c>
      <c r="AE1077" s="126">
        <f t="shared" si="302"/>
        <v>0</v>
      </c>
      <c r="AF1077" s="125"/>
      <c r="AG1077" s="125"/>
      <c r="AH1077" s="125">
        <f t="shared" si="303"/>
        <v>0</v>
      </c>
      <c r="AI1077" s="125">
        <f t="shared" si="304"/>
        <v>0</v>
      </c>
      <c r="AJ1077" s="125" t="str">
        <f t="shared" si="305"/>
        <v>Correct</v>
      </c>
      <c r="AK1077" s="125"/>
      <c r="AL1077" s="115" t="s">
        <v>99</v>
      </c>
      <c r="AM1077" s="115">
        <v>50</v>
      </c>
      <c r="AN1077" s="115" t="s">
        <v>181</v>
      </c>
      <c r="AQ1077" s="115" t="s">
        <v>91</v>
      </c>
      <c r="AR1077" s="115" t="s">
        <v>137</v>
      </c>
      <c r="AS1077" s="115" t="s">
        <v>104</v>
      </c>
      <c r="AT1077" s="115" t="s">
        <v>102</v>
      </c>
      <c r="AU1077" s="115" t="s">
        <v>90</v>
      </c>
      <c r="AV1077" s="115" t="s">
        <v>91</v>
      </c>
      <c r="AW1077" s="115" t="s">
        <v>86</v>
      </c>
    </row>
    <row r="1078" spans="1:49">
      <c r="A1078" s="115">
        <v>6985466849</v>
      </c>
      <c r="O1078" s="125"/>
      <c r="P1078" s="125">
        <f t="shared" si="288"/>
        <v>0</v>
      </c>
      <c r="Q1078" s="130" t="e">
        <f t="shared" si="289"/>
        <v>#DIV/0!</v>
      </c>
      <c r="R1078" s="125"/>
      <c r="S1078" s="125">
        <f t="shared" si="290"/>
        <v>0</v>
      </c>
      <c r="T1078" s="125">
        <f t="shared" si="291"/>
        <v>0</v>
      </c>
      <c r="U1078" s="125">
        <f t="shared" si="292"/>
        <v>0</v>
      </c>
      <c r="V1078" s="126">
        <f t="shared" si="293"/>
        <v>0</v>
      </c>
      <c r="W1078" s="126">
        <f t="shared" si="294"/>
        <v>0</v>
      </c>
      <c r="X1078" s="126">
        <f t="shared" si="295"/>
        <v>0</v>
      </c>
      <c r="Y1078" s="126">
        <f t="shared" si="296"/>
        <v>0</v>
      </c>
      <c r="Z1078" s="126">
        <f t="shared" si="297"/>
        <v>0</v>
      </c>
      <c r="AA1078" s="126">
        <f t="shared" si="298"/>
        <v>0</v>
      </c>
      <c r="AB1078" s="126">
        <f t="shared" si="299"/>
        <v>0</v>
      </c>
      <c r="AC1078" s="126">
        <f t="shared" si="300"/>
        <v>0</v>
      </c>
      <c r="AD1078" s="126">
        <f t="shared" si="301"/>
        <v>0</v>
      </c>
      <c r="AE1078" s="126">
        <f t="shared" si="302"/>
        <v>0</v>
      </c>
      <c r="AF1078" s="125"/>
      <c r="AG1078" s="125"/>
      <c r="AH1078" s="125">
        <f t="shared" si="303"/>
        <v>0</v>
      </c>
      <c r="AI1078" s="125">
        <f t="shared" si="304"/>
        <v>0</v>
      </c>
      <c r="AJ1078" s="125" t="str">
        <f t="shared" si="305"/>
        <v>Correct</v>
      </c>
      <c r="AK1078" s="125"/>
      <c r="AL1078" s="115" t="s">
        <v>83</v>
      </c>
      <c r="AM1078" s="115">
        <v>66</v>
      </c>
      <c r="AN1078" s="115" t="s">
        <v>181</v>
      </c>
      <c r="AP1078" s="115" t="s">
        <v>85</v>
      </c>
      <c r="AQ1078" s="115" t="s">
        <v>86</v>
      </c>
      <c r="AS1078" s="115" t="s">
        <v>100</v>
      </c>
      <c r="AT1078" s="115" t="s">
        <v>89</v>
      </c>
      <c r="AU1078" s="115" t="s">
        <v>113</v>
      </c>
      <c r="AV1078" s="115" t="s">
        <v>91</v>
      </c>
      <c r="AW1078" s="115" t="s">
        <v>91</v>
      </c>
    </row>
    <row r="1079" spans="1:49">
      <c r="A1079" s="115">
        <v>6985465944</v>
      </c>
      <c r="O1079" s="125"/>
      <c r="P1079" s="125">
        <f t="shared" si="288"/>
        <v>0</v>
      </c>
      <c r="Q1079" s="130" t="e">
        <f t="shared" si="289"/>
        <v>#DIV/0!</v>
      </c>
      <c r="R1079" s="125"/>
      <c r="S1079" s="125">
        <f t="shared" si="290"/>
        <v>0</v>
      </c>
      <c r="T1079" s="125">
        <f t="shared" si="291"/>
        <v>0</v>
      </c>
      <c r="U1079" s="125">
        <f t="shared" si="292"/>
        <v>0</v>
      </c>
      <c r="V1079" s="126">
        <f t="shared" si="293"/>
        <v>0</v>
      </c>
      <c r="W1079" s="126">
        <f t="shared" si="294"/>
        <v>0</v>
      </c>
      <c r="X1079" s="126">
        <f t="shared" si="295"/>
        <v>0</v>
      </c>
      <c r="Y1079" s="126">
        <f t="shared" si="296"/>
        <v>0</v>
      </c>
      <c r="Z1079" s="126">
        <f t="shared" si="297"/>
        <v>0</v>
      </c>
      <c r="AA1079" s="126">
        <f t="shared" si="298"/>
        <v>0</v>
      </c>
      <c r="AB1079" s="126">
        <f t="shared" si="299"/>
        <v>0</v>
      </c>
      <c r="AC1079" s="126">
        <f t="shared" si="300"/>
        <v>0</v>
      </c>
      <c r="AD1079" s="126">
        <f t="shared" si="301"/>
        <v>0</v>
      </c>
      <c r="AE1079" s="126">
        <f t="shared" si="302"/>
        <v>0</v>
      </c>
      <c r="AF1079" s="125"/>
      <c r="AG1079" s="125"/>
      <c r="AH1079" s="125">
        <f t="shared" si="303"/>
        <v>0</v>
      </c>
      <c r="AI1079" s="125">
        <f t="shared" si="304"/>
        <v>0</v>
      </c>
      <c r="AJ1079" s="125" t="str">
        <f t="shared" si="305"/>
        <v>Correct</v>
      </c>
      <c r="AK1079" s="125"/>
      <c r="AL1079" s="115" t="s">
        <v>83</v>
      </c>
      <c r="AM1079" s="115">
        <v>80</v>
      </c>
      <c r="AN1079" s="115" t="s">
        <v>181</v>
      </c>
      <c r="AO1079" s="115" t="s">
        <v>199</v>
      </c>
      <c r="AP1079" s="115" t="s">
        <v>85</v>
      </c>
      <c r="AQ1079" s="115" t="s">
        <v>86</v>
      </c>
      <c r="AS1079" s="115" t="s">
        <v>96</v>
      </c>
      <c r="AT1079" s="115" t="s">
        <v>102</v>
      </c>
      <c r="AU1079" s="115" t="s">
        <v>106</v>
      </c>
      <c r="AV1079" s="115" t="s">
        <v>91</v>
      </c>
      <c r="AW1079" s="115" t="s">
        <v>86</v>
      </c>
    </row>
    <row r="1080" spans="1:49">
      <c r="A1080" s="115">
        <v>6985463825</v>
      </c>
      <c r="O1080" s="125"/>
      <c r="P1080" s="125">
        <f t="shared" si="288"/>
        <v>0</v>
      </c>
      <c r="Q1080" s="130" t="e">
        <f t="shared" si="289"/>
        <v>#DIV/0!</v>
      </c>
      <c r="R1080" s="125"/>
      <c r="S1080" s="125">
        <f t="shared" si="290"/>
        <v>0</v>
      </c>
      <c r="T1080" s="125">
        <f t="shared" si="291"/>
        <v>0</v>
      </c>
      <c r="U1080" s="125">
        <f t="shared" si="292"/>
        <v>0</v>
      </c>
      <c r="V1080" s="126">
        <f t="shared" si="293"/>
        <v>0</v>
      </c>
      <c r="W1080" s="126">
        <f t="shared" si="294"/>
        <v>0</v>
      </c>
      <c r="X1080" s="126">
        <f t="shared" si="295"/>
        <v>0</v>
      </c>
      <c r="Y1080" s="126">
        <f t="shared" si="296"/>
        <v>0</v>
      </c>
      <c r="Z1080" s="126">
        <f t="shared" si="297"/>
        <v>0</v>
      </c>
      <c r="AA1080" s="126">
        <f t="shared" si="298"/>
        <v>0</v>
      </c>
      <c r="AB1080" s="126">
        <f t="shared" si="299"/>
        <v>0</v>
      </c>
      <c r="AC1080" s="126">
        <f t="shared" si="300"/>
        <v>0</v>
      </c>
      <c r="AD1080" s="126">
        <f t="shared" si="301"/>
        <v>0</v>
      </c>
      <c r="AE1080" s="126">
        <f t="shared" si="302"/>
        <v>0</v>
      </c>
      <c r="AF1080" s="125"/>
      <c r="AG1080" s="125"/>
      <c r="AH1080" s="125">
        <f t="shared" si="303"/>
        <v>0</v>
      </c>
      <c r="AI1080" s="125">
        <f t="shared" si="304"/>
        <v>0</v>
      </c>
      <c r="AJ1080" s="125" t="str">
        <f t="shared" si="305"/>
        <v>Correct</v>
      </c>
      <c r="AK1080" s="125"/>
      <c r="AL1080" s="115" t="s">
        <v>99</v>
      </c>
      <c r="AM1080" s="115">
        <v>21</v>
      </c>
      <c r="AN1080" s="115" t="s">
        <v>181</v>
      </c>
      <c r="AO1080" s="115" t="s">
        <v>199</v>
      </c>
      <c r="AP1080" s="115" t="s">
        <v>85</v>
      </c>
      <c r="AQ1080" s="115" t="s">
        <v>86</v>
      </c>
      <c r="AR1080" s="115" t="s">
        <v>87</v>
      </c>
      <c r="AS1080" s="115" t="s">
        <v>88</v>
      </c>
      <c r="AT1080" s="115" t="s">
        <v>89</v>
      </c>
      <c r="AU1080" s="115" t="s">
        <v>90</v>
      </c>
      <c r="AV1080" s="115" t="s">
        <v>91</v>
      </c>
      <c r="AW1080" s="115" t="s">
        <v>91</v>
      </c>
    </row>
    <row r="1081" spans="1:49">
      <c r="A1081" s="115">
        <v>6985455647</v>
      </c>
      <c r="O1081" s="125"/>
      <c r="P1081" s="125">
        <f t="shared" si="288"/>
        <v>0</v>
      </c>
      <c r="Q1081" s="130" t="e">
        <f t="shared" si="289"/>
        <v>#DIV/0!</v>
      </c>
      <c r="R1081" s="125"/>
      <c r="S1081" s="125">
        <f t="shared" si="290"/>
        <v>0</v>
      </c>
      <c r="T1081" s="125">
        <f t="shared" si="291"/>
        <v>0</v>
      </c>
      <c r="U1081" s="125">
        <f t="shared" si="292"/>
        <v>0</v>
      </c>
      <c r="V1081" s="126">
        <f t="shared" si="293"/>
        <v>0</v>
      </c>
      <c r="W1081" s="126">
        <f t="shared" si="294"/>
        <v>0</v>
      </c>
      <c r="X1081" s="126">
        <f t="shared" si="295"/>
        <v>0</v>
      </c>
      <c r="Y1081" s="126">
        <f t="shared" si="296"/>
        <v>0</v>
      </c>
      <c r="Z1081" s="126">
        <f t="shared" si="297"/>
        <v>0</v>
      </c>
      <c r="AA1081" s="126">
        <f t="shared" si="298"/>
        <v>0</v>
      </c>
      <c r="AB1081" s="126">
        <f t="shared" si="299"/>
        <v>0</v>
      </c>
      <c r="AC1081" s="126">
        <f t="shared" si="300"/>
        <v>0</v>
      </c>
      <c r="AD1081" s="126">
        <f t="shared" si="301"/>
        <v>0</v>
      </c>
      <c r="AE1081" s="126">
        <f t="shared" si="302"/>
        <v>0</v>
      </c>
      <c r="AF1081" s="125"/>
      <c r="AG1081" s="125"/>
      <c r="AH1081" s="125">
        <f t="shared" si="303"/>
        <v>0</v>
      </c>
      <c r="AI1081" s="125">
        <f t="shared" si="304"/>
        <v>0</v>
      </c>
      <c r="AJ1081" s="125" t="str">
        <f t="shared" si="305"/>
        <v>Correct</v>
      </c>
      <c r="AK1081" s="125"/>
      <c r="AL1081" s="115" t="s">
        <v>99</v>
      </c>
      <c r="AM1081" s="115">
        <v>48</v>
      </c>
      <c r="AN1081" s="115" t="s">
        <v>181</v>
      </c>
      <c r="AP1081" s="115" t="s">
        <v>85</v>
      </c>
      <c r="AQ1081" s="115" t="s">
        <v>86</v>
      </c>
      <c r="AR1081" s="115" t="s">
        <v>87</v>
      </c>
      <c r="AS1081" s="115" t="s">
        <v>93</v>
      </c>
      <c r="AT1081" s="115" t="s">
        <v>94</v>
      </c>
      <c r="AV1081" s="115" t="s">
        <v>91</v>
      </c>
      <c r="AW1081" s="115" t="s">
        <v>91</v>
      </c>
    </row>
    <row r="1082" spans="1:49">
      <c r="A1082" s="115">
        <v>6985452805</v>
      </c>
      <c r="O1082" s="125"/>
      <c r="P1082" s="125">
        <f t="shared" si="288"/>
        <v>0</v>
      </c>
      <c r="Q1082" s="130" t="e">
        <f t="shared" si="289"/>
        <v>#DIV/0!</v>
      </c>
      <c r="R1082" s="125"/>
      <c r="S1082" s="125">
        <f t="shared" si="290"/>
        <v>0</v>
      </c>
      <c r="T1082" s="125">
        <f t="shared" si="291"/>
        <v>0</v>
      </c>
      <c r="U1082" s="125">
        <f t="shared" si="292"/>
        <v>0</v>
      </c>
      <c r="V1082" s="126">
        <f t="shared" si="293"/>
        <v>0</v>
      </c>
      <c r="W1082" s="126">
        <f t="shared" si="294"/>
        <v>0</v>
      </c>
      <c r="X1082" s="126">
        <f t="shared" si="295"/>
        <v>0</v>
      </c>
      <c r="Y1082" s="126">
        <f t="shared" si="296"/>
        <v>0</v>
      </c>
      <c r="Z1082" s="126">
        <f t="shared" si="297"/>
        <v>0</v>
      </c>
      <c r="AA1082" s="126">
        <f t="shared" si="298"/>
        <v>0</v>
      </c>
      <c r="AB1082" s="126">
        <f t="shared" si="299"/>
        <v>0</v>
      </c>
      <c r="AC1082" s="126">
        <f t="shared" si="300"/>
        <v>0</v>
      </c>
      <c r="AD1082" s="126">
        <f t="shared" si="301"/>
        <v>0</v>
      </c>
      <c r="AE1082" s="126">
        <f t="shared" si="302"/>
        <v>0</v>
      </c>
      <c r="AF1082" s="125"/>
      <c r="AG1082" s="125"/>
      <c r="AH1082" s="125">
        <f t="shared" si="303"/>
        <v>0</v>
      </c>
      <c r="AI1082" s="125">
        <f t="shared" si="304"/>
        <v>0</v>
      </c>
      <c r="AJ1082" s="125" t="str">
        <f t="shared" si="305"/>
        <v>Correct</v>
      </c>
      <c r="AK1082" s="125"/>
      <c r="AL1082" s="115" t="s">
        <v>99</v>
      </c>
      <c r="AM1082" s="115">
        <v>28</v>
      </c>
      <c r="AN1082" s="115" t="s">
        <v>181</v>
      </c>
      <c r="AO1082" s="115" t="s">
        <v>195</v>
      </c>
      <c r="AP1082" s="115" t="s">
        <v>85</v>
      </c>
      <c r="AQ1082" s="115" t="s">
        <v>86</v>
      </c>
      <c r="AR1082" s="115" t="s">
        <v>87</v>
      </c>
      <c r="AS1082" s="115" t="s">
        <v>101</v>
      </c>
      <c r="AT1082" s="115" t="s">
        <v>89</v>
      </c>
      <c r="AU1082" s="115" t="s">
        <v>90</v>
      </c>
      <c r="AV1082" s="115" t="s">
        <v>91</v>
      </c>
      <c r="AW1082" s="115" t="s">
        <v>91</v>
      </c>
    </row>
    <row r="1083" spans="1:49">
      <c r="A1083" s="115">
        <v>6985448889</v>
      </c>
      <c r="N1083" s="115" t="s">
        <v>30</v>
      </c>
      <c r="O1083" s="125"/>
      <c r="P1083" s="125">
        <f t="shared" si="288"/>
        <v>1</v>
      </c>
      <c r="Q1083" s="130">
        <f t="shared" si="289"/>
        <v>3</v>
      </c>
      <c r="R1083" s="125"/>
      <c r="S1083" s="125">
        <f t="shared" si="290"/>
        <v>0</v>
      </c>
      <c r="T1083" s="125">
        <f t="shared" si="291"/>
        <v>0</v>
      </c>
      <c r="U1083" s="125">
        <f t="shared" si="292"/>
        <v>0</v>
      </c>
      <c r="V1083" s="126">
        <f t="shared" si="293"/>
        <v>0</v>
      </c>
      <c r="W1083" s="126">
        <f t="shared" si="294"/>
        <v>0</v>
      </c>
      <c r="X1083" s="126">
        <f t="shared" si="295"/>
        <v>0</v>
      </c>
      <c r="Y1083" s="126">
        <f t="shared" si="296"/>
        <v>0</v>
      </c>
      <c r="Z1083" s="126">
        <f t="shared" si="297"/>
        <v>0</v>
      </c>
      <c r="AA1083" s="126">
        <f t="shared" si="298"/>
        <v>0</v>
      </c>
      <c r="AB1083" s="126">
        <f t="shared" si="299"/>
        <v>0</v>
      </c>
      <c r="AC1083" s="126">
        <f t="shared" si="300"/>
        <v>0</v>
      </c>
      <c r="AD1083" s="126">
        <f t="shared" si="301"/>
        <v>0</v>
      </c>
      <c r="AE1083" s="126">
        <f t="shared" si="302"/>
        <v>1</v>
      </c>
      <c r="AF1083" s="125"/>
      <c r="AG1083" s="125"/>
      <c r="AH1083" s="125">
        <f t="shared" si="303"/>
        <v>1</v>
      </c>
      <c r="AI1083" s="125">
        <f t="shared" si="304"/>
        <v>1</v>
      </c>
      <c r="AJ1083" s="125" t="str">
        <f t="shared" si="305"/>
        <v>Correct</v>
      </c>
      <c r="AK1083" s="125"/>
      <c r="AL1083" s="115" t="s">
        <v>99</v>
      </c>
      <c r="AM1083" s="115">
        <v>33</v>
      </c>
      <c r="AN1083" s="115" t="s">
        <v>181</v>
      </c>
      <c r="AO1083" s="115" t="s">
        <v>239</v>
      </c>
      <c r="AP1083" s="115" t="s">
        <v>85</v>
      </c>
      <c r="AQ1083" s="115" t="s">
        <v>86</v>
      </c>
      <c r="AR1083" s="115" t="s">
        <v>87</v>
      </c>
      <c r="AS1083" s="115" t="s">
        <v>88</v>
      </c>
      <c r="AT1083" s="115" t="s">
        <v>111</v>
      </c>
      <c r="AU1083" s="115" t="s">
        <v>90</v>
      </c>
      <c r="AV1083" s="115" t="s">
        <v>91</v>
      </c>
      <c r="AW1083" s="115" t="s">
        <v>91</v>
      </c>
    </row>
    <row r="1084" spans="1:49">
      <c r="A1084" s="115">
        <v>6985414569</v>
      </c>
      <c r="O1084" s="125"/>
      <c r="P1084" s="125">
        <f t="shared" si="288"/>
        <v>0</v>
      </c>
      <c r="Q1084" s="130" t="e">
        <f t="shared" si="289"/>
        <v>#DIV/0!</v>
      </c>
      <c r="R1084" s="125"/>
      <c r="S1084" s="125">
        <f t="shared" si="290"/>
        <v>0</v>
      </c>
      <c r="T1084" s="125">
        <f t="shared" si="291"/>
        <v>0</v>
      </c>
      <c r="U1084" s="125">
        <f t="shared" si="292"/>
        <v>0</v>
      </c>
      <c r="V1084" s="126">
        <f t="shared" si="293"/>
        <v>0</v>
      </c>
      <c r="W1084" s="126">
        <f t="shared" si="294"/>
        <v>0</v>
      </c>
      <c r="X1084" s="126">
        <f t="shared" si="295"/>
        <v>0</v>
      </c>
      <c r="Y1084" s="126">
        <f t="shared" si="296"/>
        <v>0</v>
      </c>
      <c r="Z1084" s="126">
        <f t="shared" si="297"/>
        <v>0</v>
      </c>
      <c r="AA1084" s="126">
        <f t="shared" si="298"/>
        <v>0</v>
      </c>
      <c r="AB1084" s="126">
        <f t="shared" si="299"/>
        <v>0</v>
      </c>
      <c r="AC1084" s="126">
        <f t="shared" si="300"/>
        <v>0</v>
      </c>
      <c r="AD1084" s="126">
        <f t="shared" si="301"/>
        <v>0</v>
      </c>
      <c r="AE1084" s="126">
        <f t="shared" si="302"/>
        <v>0</v>
      </c>
      <c r="AF1084" s="125"/>
      <c r="AG1084" s="125"/>
      <c r="AH1084" s="125">
        <f t="shared" si="303"/>
        <v>0</v>
      </c>
      <c r="AI1084" s="125">
        <f t="shared" si="304"/>
        <v>0</v>
      </c>
      <c r="AJ1084" s="125" t="str">
        <f t="shared" si="305"/>
        <v>Correct</v>
      </c>
      <c r="AK1084" s="125"/>
      <c r="AL1084" s="115" t="s">
        <v>83</v>
      </c>
      <c r="AM1084" s="115">
        <v>41</v>
      </c>
      <c r="AN1084" s="115" t="s">
        <v>181</v>
      </c>
      <c r="AO1084" s="115" t="s">
        <v>214</v>
      </c>
      <c r="AP1084" s="115" t="s">
        <v>85</v>
      </c>
      <c r="AQ1084" s="115" t="s">
        <v>86</v>
      </c>
      <c r="AR1084" s="115" t="s">
        <v>87</v>
      </c>
      <c r="AS1084" s="115" t="s">
        <v>93</v>
      </c>
      <c r="AT1084" s="115" t="s">
        <v>89</v>
      </c>
      <c r="AU1084" s="115" t="s">
        <v>90</v>
      </c>
      <c r="AV1084" s="115" t="s">
        <v>91</v>
      </c>
    </row>
    <row r="1085" spans="1:49">
      <c r="A1085" s="115">
        <v>6985163127</v>
      </c>
      <c r="B1085" s="115" t="s">
        <v>18</v>
      </c>
      <c r="O1085" s="125"/>
      <c r="P1085" s="125">
        <f t="shared" si="288"/>
        <v>1</v>
      </c>
      <c r="Q1085" s="130">
        <f t="shared" si="289"/>
        <v>3</v>
      </c>
      <c r="R1085" s="125"/>
      <c r="S1085" s="125">
        <f t="shared" si="290"/>
        <v>1</v>
      </c>
      <c r="T1085" s="125">
        <f t="shared" si="291"/>
        <v>0</v>
      </c>
      <c r="U1085" s="125">
        <f t="shared" si="292"/>
        <v>0</v>
      </c>
      <c r="V1085" s="126">
        <f t="shared" si="293"/>
        <v>0</v>
      </c>
      <c r="W1085" s="126">
        <f t="shared" si="294"/>
        <v>0</v>
      </c>
      <c r="X1085" s="126">
        <f t="shared" si="295"/>
        <v>0</v>
      </c>
      <c r="Y1085" s="126">
        <f t="shared" si="296"/>
        <v>0</v>
      </c>
      <c r="Z1085" s="126">
        <f t="shared" si="297"/>
        <v>0</v>
      </c>
      <c r="AA1085" s="126">
        <f t="shared" si="298"/>
        <v>0</v>
      </c>
      <c r="AB1085" s="126">
        <f t="shared" si="299"/>
        <v>0</v>
      </c>
      <c r="AC1085" s="126">
        <f t="shared" si="300"/>
        <v>0</v>
      </c>
      <c r="AD1085" s="126">
        <f t="shared" si="301"/>
        <v>0</v>
      </c>
      <c r="AE1085" s="126">
        <f t="shared" si="302"/>
        <v>0</v>
      </c>
      <c r="AF1085" s="125"/>
      <c r="AG1085" s="125"/>
      <c r="AH1085" s="125">
        <f t="shared" si="303"/>
        <v>1</v>
      </c>
      <c r="AI1085" s="125">
        <f t="shared" si="304"/>
        <v>1</v>
      </c>
      <c r="AJ1085" s="125" t="str">
        <f t="shared" si="305"/>
        <v>Correct</v>
      </c>
      <c r="AK1085" s="125"/>
      <c r="AL1085" s="115" t="s">
        <v>99</v>
      </c>
      <c r="AM1085" s="115">
        <v>42</v>
      </c>
      <c r="AN1085" s="115" t="s">
        <v>181</v>
      </c>
      <c r="AO1085" s="115" t="s">
        <v>203</v>
      </c>
      <c r="AP1085" s="115" t="s">
        <v>85</v>
      </c>
      <c r="AQ1085" s="115" t="s">
        <v>86</v>
      </c>
      <c r="AR1085" s="115" t="s">
        <v>87</v>
      </c>
      <c r="AV1085" s="115" t="s">
        <v>91</v>
      </c>
      <c r="AW1085" s="115" t="s">
        <v>86</v>
      </c>
    </row>
    <row r="1086" spans="1:49">
      <c r="A1086" s="115">
        <v>6985107142</v>
      </c>
      <c r="O1086" s="125"/>
      <c r="P1086" s="125">
        <f t="shared" si="288"/>
        <v>0</v>
      </c>
      <c r="Q1086" s="130" t="e">
        <f t="shared" si="289"/>
        <v>#DIV/0!</v>
      </c>
      <c r="R1086" s="125"/>
      <c r="S1086" s="125">
        <f t="shared" si="290"/>
        <v>0</v>
      </c>
      <c r="T1086" s="125">
        <f t="shared" si="291"/>
        <v>0</v>
      </c>
      <c r="U1086" s="125">
        <f t="shared" si="292"/>
        <v>0</v>
      </c>
      <c r="V1086" s="126">
        <f t="shared" si="293"/>
        <v>0</v>
      </c>
      <c r="W1086" s="126">
        <f t="shared" si="294"/>
        <v>0</v>
      </c>
      <c r="X1086" s="126">
        <f t="shared" si="295"/>
        <v>0</v>
      </c>
      <c r="Y1086" s="126">
        <f t="shared" si="296"/>
        <v>0</v>
      </c>
      <c r="Z1086" s="126">
        <f t="shared" si="297"/>
        <v>0</v>
      </c>
      <c r="AA1086" s="126">
        <f t="shared" si="298"/>
        <v>0</v>
      </c>
      <c r="AB1086" s="126">
        <f t="shared" si="299"/>
        <v>0</v>
      </c>
      <c r="AC1086" s="126">
        <f t="shared" si="300"/>
        <v>0</v>
      </c>
      <c r="AD1086" s="126">
        <f t="shared" si="301"/>
        <v>0</v>
      </c>
      <c r="AE1086" s="126">
        <f t="shared" si="302"/>
        <v>0</v>
      </c>
      <c r="AF1086" s="125"/>
      <c r="AG1086" s="125"/>
      <c r="AH1086" s="125">
        <f t="shared" si="303"/>
        <v>0</v>
      </c>
      <c r="AI1086" s="125">
        <f t="shared" si="304"/>
        <v>0</v>
      </c>
      <c r="AJ1086" s="125" t="str">
        <f t="shared" si="305"/>
        <v>Correct</v>
      </c>
      <c r="AK1086" s="125"/>
      <c r="AL1086" s="115"/>
      <c r="AN1086" s="115" t="s">
        <v>181</v>
      </c>
    </row>
    <row r="1087" spans="1:49">
      <c r="A1087" s="115">
        <v>6982476447</v>
      </c>
      <c r="O1087" s="125"/>
      <c r="P1087" s="125">
        <f t="shared" si="288"/>
        <v>0</v>
      </c>
      <c r="Q1087" s="130" t="e">
        <f t="shared" si="289"/>
        <v>#DIV/0!</v>
      </c>
      <c r="R1087" s="125"/>
      <c r="S1087" s="125">
        <f t="shared" si="290"/>
        <v>0</v>
      </c>
      <c r="T1087" s="125">
        <f t="shared" si="291"/>
        <v>0</v>
      </c>
      <c r="U1087" s="125">
        <f t="shared" si="292"/>
        <v>0</v>
      </c>
      <c r="V1087" s="126">
        <f t="shared" si="293"/>
        <v>0</v>
      </c>
      <c r="W1087" s="126">
        <f t="shared" si="294"/>
        <v>0</v>
      </c>
      <c r="X1087" s="126">
        <f t="shared" si="295"/>
        <v>0</v>
      </c>
      <c r="Y1087" s="126">
        <f t="shared" si="296"/>
        <v>0</v>
      </c>
      <c r="Z1087" s="126">
        <f t="shared" si="297"/>
        <v>0</v>
      </c>
      <c r="AA1087" s="126">
        <f t="shared" si="298"/>
        <v>0</v>
      </c>
      <c r="AB1087" s="126">
        <f t="shared" si="299"/>
        <v>0</v>
      </c>
      <c r="AC1087" s="126">
        <f t="shared" si="300"/>
        <v>0</v>
      </c>
      <c r="AD1087" s="126">
        <f t="shared" si="301"/>
        <v>0</v>
      </c>
      <c r="AE1087" s="126">
        <f t="shared" si="302"/>
        <v>0</v>
      </c>
      <c r="AF1087" s="125"/>
      <c r="AG1087" s="125"/>
      <c r="AH1087" s="125">
        <f t="shared" si="303"/>
        <v>0</v>
      </c>
      <c r="AI1087" s="125">
        <f t="shared" si="304"/>
        <v>0</v>
      </c>
      <c r="AJ1087" s="125" t="str">
        <f t="shared" si="305"/>
        <v>Correct</v>
      </c>
      <c r="AK1087" s="125"/>
      <c r="AL1087" s="115" t="s">
        <v>83</v>
      </c>
      <c r="AM1087" s="115">
        <v>86</v>
      </c>
      <c r="AN1087" s="115" t="s">
        <v>181</v>
      </c>
      <c r="AO1087" s="115" t="s">
        <v>239</v>
      </c>
      <c r="AP1087" s="115" t="s">
        <v>85</v>
      </c>
      <c r="AQ1087" s="115" t="s">
        <v>86</v>
      </c>
      <c r="AR1087" s="115" t="s">
        <v>87</v>
      </c>
      <c r="AT1087" s="115" t="s">
        <v>102</v>
      </c>
      <c r="AU1087" s="115" t="s">
        <v>106</v>
      </c>
      <c r="AV1087" s="115" t="s">
        <v>91</v>
      </c>
      <c r="AW1087" s="115" t="s">
        <v>86</v>
      </c>
    </row>
    <row r="1088" spans="1:49">
      <c r="A1088" s="115">
        <v>6982472889</v>
      </c>
      <c r="N1088" s="115" t="s">
        <v>30</v>
      </c>
      <c r="O1088" s="125"/>
      <c r="P1088" s="125">
        <f t="shared" si="288"/>
        <v>1</v>
      </c>
      <c r="Q1088" s="130">
        <f t="shared" si="289"/>
        <v>3</v>
      </c>
      <c r="R1088" s="125"/>
      <c r="S1088" s="125">
        <f t="shared" si="290"/>
        <v>0</v>
      </c>
      <c r="T1088" s="125">
        <f t="shared" si="291"/>
        <v>0</v>
      </c>
      <c r="U1088" s="125">
        <f t="shared" si="292"/>
        <v>0</v>
      </c>
      <c r="V1088" s="126">
        <f t="shared" si="293"/>
        <v>0</v>
      </c>
      <c r="W1088" s="126">
        <f t="shared" si="294"/>
        <v>0</v>
      </c>
      <c r="X1088" s="126">
        <f t="shared" si="295"/>
        <v>0</v>
      </c>
      <c r="Y1088" s="126">
        <f t="shared" si="296"/>
        <v>0</v>
      </c>
      <c r="Z1088" s="126">
        <f t="shared" si="297"/>
        <v>0</v>
      </c>
      <c r="AA1088" s="126">
        <f t="shared" si="298"/>
        <v>0</v>
      </c>
      <c r="AB1088" s="126">
        <f t="shared" si="299"/>
        <v>0</v>
      </c>
      <c r="AC1088" s="126">
        <f t="shared" si="300"/>
        <v>0</v>
      </c>
      <c r="AD1088" s="126">
        <f t="shared" si="301"/>
        <v>0</v>
      </c>
      <c r="AE1088" s="126">
        <f t="shared" si="302"/>
        <v>1</v>
      </c>
      <c r="AF1088" s="125"/>
      <c r="AG1088" s="125"/>
      <c r="AH1088" s="125">
        <f t="shared" si="303"/>
        <v>1</v>
      </c>
      <c r="AI1088" s="125">
        <f t="shared" si="304"/>
        <v>1</v>
      </c>
      <c r="AJ1088" s="125" t="str">
        <f t="shared" si="305"/>
        <v>Correct</v>
      </c>
      <c r="AK1088" s="125"/>
      <c r="AL1088" s="115" t="s">
        <v>83</v>
      </c>
      <c r="AM1088" s="115">
        <v>37</v>
      </c>
      <c r="AN1088" s="115" t="s">
        <v>181</v>
      </c>
      <c r="AO1088" s="115" t="s">
        <v>483</v>
      </c>
      <c r="AP1088" s="115" t="s">
        <v>85</v>
      </c>
      <c r="AQ1088" s="115" t="s">
        <v>86</v>
      </c>
      <c r="AR1088" s="115" t="s">
        <v>87</v>
      </c>
      <c r="AS1088" s="115" t="s">
        <v>88</v>
      </c>
      <c r="AT1088" s="115" t="s">
        <v>114</v>
      </c>
      <c r="AU1088" s="115" t="s">
        <v>90</v>
      </c>
      <c r="AV1088" s="115" t="s">
        <v>91</v>
      </c>
      <c r="AW1088" s="115" t="s">
        <v>91</v>
      </c>
    </row>
    <row r="1089" spans="1:49">
      <c r="A1089" s="115">
        <v>6982470948</v>
      </c>
      <c r="O1089" s="125"/>
      <c r="P1089" s="125">
        <f t="shared" si="288"/>
        <v>0</v>
      </c>
      <c r="Q1089" s="130" t="e">
        <f t="shared" si="289"/>
        <v>#DIV/0!</v>
      </c>
      <c r="R1089" s="125"/>
      <c r="S1089" s="125">
        <f t="shared" si="290"/>
        <v>0</v>
      </c>
      <c r="T1089" s="125">
        <f t="shared" si="291"/>
        <v>0</v>
      </c>
      <c r="U1089" s="125">
        <f t="shared" si="292"/>
        <v>0</v>
      </c>
      <c r="V1089" s="126">
        <f t="shared" si="293"/>
        <v>0</v>
      </c>
      <c r="W1089" s="126">
        <f t="shared" si="294"/>
        <v>0</v>
      </c>
      <c r="X1089" s="126">
        <f t="shared" si="295"/>
        <v>0</v>
      </c>
      <c r="Y1089" s="126">
        <f t="shared" si="296"/>
        <v>0</v>
      </c>
      <c r="Z1089" s="126">
        <f t="shared" si="297"/>
        <v>0</v>
      </c>
      <c r="AA1089" s="126">
        <f t="shared" si="298"/>
        <v>0</v>
      </c>
      <c r="AB1089" s="126">
        <f t="shared" si="299"/>
        <v>0</v>
      </c>
      <c r="AC1089" s="126">
        <f t="shared" si="300"/>
        <v>0</v>
      </c>
      <c r="AD1089" s="126">
        <f t="shared" si="301"/>
        <v>0</v>
      </c>
      <c r="AE1089" s="126">
        <f t="shared" si="302"/>
        <v>0</v>
      </c>
      <c r="AF1089" s="125"/>
      <c r="AG1089" s="125"/>
      <c r="AH1089" s="125">
        <f t="shared" si="303"/>
        <v>0</v>
      </c>
      <c r="AI1089" s="125">
        <f t="shared" si="304"/>
        <v>0</v>
      </c>
      <c r="AJ1089" s="125" t="str">
        <f t="shared" si="305"/>
        <v>Correct</v>
      </c>
      <c r="AK1089" s="125"/>
      <c r="AL1089" s="115" t="s">
        <v>99</v>
      </c>
      <c r="AM1089" s="115">
        <v>27</v>
      </c>
      <c r="AN1089" s="115" t="s">
        <v>181</v>
      </c>
      <c r="AO1089" s="115" t="s">
        <v>245</v>
      </c>
      <c r="AP1089" s="115" t="s">
        <v>85</v>
      </c>
      <c r="AR1089" s="115" t="s">
        <v>87</v>
      </c>
      <c r="AS1089" s="115" t="s">
        <v>93</v>
      </c>
      <c r="AT1089" s="115" t="s">
        <v>102</v>
      </c>
      <c r="AU1089" s="115" t="s">
        <v>90</v>
      </c>
      <c r="AV1089" s="115" t="s">
        <v>91</v>
      </c>
      <c r="AW1089" s="115" t="s">
        <v>91</v>
      </c>
    </row>
    <row r="1090" spans="1:49">
      <c r="A1090" s="115">
        <v>6982464422</v>
      </c>
      <c r="O1090" s="125"/>
      <c r="P1090" s="125">
        <f t="shared" si="288"/>
        <v>0</v>
      </c>
      <c r="Q1090" s="130" t="e">
        <f t="shared" ref="Q1090:Q1094" si="306">3/P1090</f>
        <v>#DIV/0!</v>
      </c>
      <c r="R1090" s="125"/>
      <c r="S1090" s="125">
        <f t="shared" ref="S1090:S1094" si="307">IF($P1090&lt;3,IF($B1090=$B$1,1,0),IF($B1090=$B$1,$Q1090,0))</f>
        <v>0</v>
      </c>
      <c r="T1090" s="125">
        <f t="shared" ref="T1090:T1094" si="308">IF($P1090&lt;3,IF($C1090=$C$1,1,0),IF($C1090=$C$1,$Q1090,0))</f>
        <v>0</v>
      </c>
      <c r="U1090" s="125">
        <f t="shared" ref="U1090:U1094" si="309">IF($P1090&lt;3,IF($D1090=$D$1,1,0),IF($D1090=$D$1,$Q1090,0))</f>
        <v>0</v>
      </c>
      <c r="V1090" s="126">
        <f t="shared" ref="V1090:V1094" si="310">IF($P1090&lt;3,IF($E1090=$E$1,1,0),IF($E1090=$E$1,$Q1090,0))</f>
        <v>0</v>
      </c>
      <c r="W1090" s="126">
        <f t="shared" ref="W1090:W1094" si="311">IF($P1090&lt;3,IF($F1090=$F$1,1,0),IF($F1090=$F$1,$Q1090,0))</f>
        <v>0</v>
      </c>
      <c r="X1090" s="126">
        <f t="shared" ref="X1090:X1094" si="312">IF($P1090&lt;3,IF($G1090=$G$1,1,0),IF($G1090=$G$1,$Q1090,0))</f>
        <v>0</v>
      </c>
      <c r="Y1090" s="126">
        <f t="shared" ref="Y1090:Y1094" si="313">IF($P1090&lt;3,IF($H1090=$H$1,1,0),IF($H1090=$H$1,$Q1090,0))</f>
        <v>0</v>
      </c>
      <c r="Z1090" s="126">
        <f t="shared" ref="Z1090:Z1094" si="314">IF($P1090&lt;3,IF($I1090=$I$1,1,0),IF($I1090=$I$1,$Q1090,0))</f>
        <v>0</v>
      </c>
      <c r="AA1090" s="126">
        <f t="shared" ref="AA1090:AA1094" si="315">IF($P1090&lt;3,IF($J1090=$J$1,1,0),IF($J1090=$J$1,$Q1090,0))</f>
        <v>0</v>
      </c>
      <c r="AB1090" s="126">
        <f t="shared" ref="AB1090:AB1094" si="316">IF($P1090&lt;3,IF($K1090=$K$1,1,0),IF($K1090=$K$1,$Q1090,0))</f>
        <v>0</v>
      </c>
      <c r="AC1090" s="126">
        <f t="shared" ref="AC1090:AC1094" si="317">IF($P1090&lt;3,IF($L1090=$L$1,1,0),IF($L1090=$L$1,$Q1090,0))</f>
        <v>0</v>
      </c>
      <c r="AD1090" s="126">
        <f t="shared" ref="AD1090:AD1094" si="318">IF($P1090&lt;3,IF($M1090=$M$1,1,0),IF($M1090=$M$1,$Q1090,0))</f>
        <v>0</v>
      </c>
      <c r="AE1090" s="126">
        <f t="shared" ref="AE1090:AE1094" si="319">IF($P1090&lt;3,IF($N1090=$N$1,1,0),IF($N1090=$N$1,$Q1090,0))</f>
        <v>0</v>
      </c>
      <c r="AF1090" s="125"/>
      <c r="AG1090" s="125"/>
      <c r="AH1090" s="125">
        <f t="shared" si="303"/>
        <v>0</v>
      </c>
      <c r="AI1090" s="125">
        <f t="shared" si="304"/>
        <v>0</v>
      </c>
      <c r="AJ1090" s="125" t="str">
        <f t="shared" ref="AJ1090:AJ1094" si="320">IF(AH1090=AI1090,"Correct",IF(AH1090=3,"Correct","Wrong"))</f>
        <v>Correct</v>
      </c>
      <c r="AK1090" s="125"/>
      <c r="AL1090" s="115" t="s">
        <v>99</v>
      </c>
      <c r="AM1090" s="115">
        <v>58</v>
      </c>
      <c r="AN1090" s="115" t="s">
        <v>181</v>
      </c>
      <c r="AO1090" s="115" t="s">
        <v>242</v>
      </c>
      <c r="AP1090" s="115" t="s">
        <v>85</v>
      </c>
      <c r="AQ1090" s="115" t="s">
        <v>86</v>
      </c>
      <c r="AS1090" s="115" t="s">
        <v>88</v>
      </c>
      <c r="AT1090" s="115" t="s">
        <v>89</v>
      </c>
      <c r="AU1090" s="115" t="s">
        <v>90</v>
      </c>
      <c r="AV1090" s="115" t="s">
        <v>91</v>
      </c>
      <c r="AW1090" s="115" t="s">
        <v>91</v>
      </c>
    </row>
    <row r="1091" spans="1:49">
      <c r="A1091" s="115">
        <v>6982463622</v>
      </c>
      <c r="O1091" s="125"/>
      <c r="P1091" s="125">
        <f t="shared" si="288"/>
        <v>0</v>
      </c>
      <c r="Q1091" s="130" t="e">
        <f t="shared" si="306"/>
        <v>#DIV/0!</v>
      </c>
      <c r="R1091" s="125"/>
      <c r="S1091" s="125">
        <f t="shared" si="307"/>
        <v>0</v>
      </c>
      <c r="T1091" s="125">
        <f t="shared" si="308"/>
        <v>0</v>
      </c>
      <c r="U1091" s="125">
        <f t="shared" si="309"/>
        <v>0</v>
      </c>
      <c r="V1091" s="126">
        <f t="shared" si="310"/>
        <v>0</v>
      </c>
      <c r="W1091" s="126">
        <f t="shared" si="311"/>
        <v>0</v>
      </c>
      <c r="X1091" s="126">
        <f t="shared" si="312"/>
        <v>0</v>
      </c>
      <c r="Y1091" s="126">
        <f t="shared" si="313"/>
        <v>0</v>
      </c>
      <c r="Z1091" s="126">
        <f t="shared" si="314"/>
        <v>0</v>
      </c>
      <c r="AA1091" s="126">
        <f t="shared" si="315"/>
        <v>0</v>
      </c>
      <c r="AB1091" s="126">
        <f t="shared" si="316"/>
        <v>0</v>
      </c>
      <c r="AC1091" s="126">
        <f t="shared" si="317"/>
        <v>0</v>
      </c>
      <c r="AD1091" s="126">
        <f t="shared" si="318"/>
        <v>0</v>
      </c>
      <c r="AE1091" s="126">
        <f t="shared" si="319"/>
        <v>0</v>
      </c>
      <c r="AF1091" s="125"/>
      <c r="AG1091" s="125"/>
      <c r="AH1091" s="125">
        <f t="shared" si="303"/>
        <v>0</v>
      </c>
      <c r="AI1091" s="125">
        <f t="shared" si="304"/>
        <v>0</v>
      </c>
      <c r="AJ1091" s="125" t="str">
        <f t="shared" si="320"/>
        <v>Correct</v>
      </c>
      <c r="AK1091" s="125"/>
      <c r="AL1091" s="115" t="s">
        <v>99</v>
      </c>
      <c r="AM1091" s="115">
        <v>63</v>
      </c>
      <c r="AN1091" s="115" t="s">
        <v>181</v>
      </c>
      <c r="AO1091" s="115" t="s">
        <v>187</v>
      </c>
      <c r="AP1091" s="115" t="s">
        <v>85</v>
      </c>
      <c r="AQ1091" s="115" t="s">
        <v>86</v>
      </c>
      <c r="AR1091" s="115" t="s">
        <v>87</v>
      </c>
      <c r="AS1091" s="115" t="s">
        <v>88</v>
      </c>
      <c r="AT1091" s="115" t="s">
        <v>89</v>
      </c>
      <c r="AU1091" s="115" t="s">
        <v>90</v>
      </c>
      <c r="AV1091" s="115" t="s">
        <v>91</v>
      </c>
      <c r="AW1091" s="115" t="s">
        <v>91</v>
      </c>
    </row>
    <row r="1092" spans="1:49">
      <c r="A1092" s="115">
        <v>7045789067</v>
      </c>
      <c r="M1092" s="115" t="s">
        <v>29</v>
      </c>
      <c r="O1092" s="125"/>
      <c r="P1092" s="125">
        <f t="shared" si="288"/>
        <v>1</v>
      </c>
      <c r="Q1092" s="130">
        <f t="shared" si="306"/>
        <v>3</v>
      </c>
      <c r="R1092" s="125"/>
      <c r="S1092" s="125">
        <f t="shared" si="307"/>
        <v>0</v>
      </c>
      <c r="T1092" s="125">
        <f t="shared" si="308"/>
        <v>0</v>
      </c>
      <c r="U1092" s="125">
        <f t="shared" si="309"/>
        <v>0</v>
      </c>
      <c r="V1092" s="126">
        <f t="shared" si="310"/>
        <v>0</v>
      </c>
      <c r="W1092" s="126">
        <f t="shared" si="311"/>
        <v>0</v>
      </c>
      <c r="X1092" s="126">
        <f t="shared" si="312"/>
        <v>0</v>
      </c>
      <c r="Y1092" s="126">
        <f t="shared" si="313"/>
        <v>0</v>
      </c>
      <c r="Z1092" s="126">
        <f t="shared" si="314"/>
        <v>0</v>
      </c>
      <c r="AA1092" s="126">
        <f t="shared" si="315"/>
        <v>0</v>
      </c>
      <c r="AB1092" s="126">
        <f t="shared" si="316"/>
        <v>0</v>
      </c>
      <c r="AC1092" s="126">
        <f t="shared" si="317"/>
        <v>0</v>
      </c>
      <c r="AD1092" s="126">
        <f t="shared" si="318"/>
        <v>1</v>
      </c>
      <c r="AE1092" s="126">
        <f t="shared" si="319"/>
        <v>0</v>
      </c>
      <c r="AF1092" s="125"/>
      <c r="AG1092" s="125"/>
      <c r="AH1092" s="125">
        <f t="shared" si="303"/>
        <v>1</v>
      </c>
      <c r="AI1092" s="125">
        <f t="shared" si="304"/>
        <v>1</v>
      </c>
      <c r="AJ1092" s="125" t="str">
        <f t="shared" si="320"/>
        <v>Correct</v>
      </c>
      <c r="AK1092" s="125"/>
      <c r="AL1092" s="115" t="s">
        <v>83</v>
      </c>
      <c r="AM1092" s="115">
        <v>71</v>
      </c>
      <c r="AN1092" s="115" t="s">
        <v>181</v>
      </c>
      <c r="AO1092" s="115" t="s">
        <v>190</v>
      </c>
      <c r="AP1092" s="115" t="s">
        <v>85</v>
      </c>
      <c r="AQ1092" s="115" t="s">
        <v>86</v>
      </c>
      <c r="AR1092" s="115" t="s">
        <v>87</v>
      </c>
      <c r="AS1092" s="115" t="s">
        <v>101</v>
      </c>
      <c r="AT1092" s="115" t="s">
        <v>102</v>
      </c>
      <c r="AU1092" s="115" t="s">
        <v>106</v>
      </c>
      <c r="AV1092" s="115" t="s">
        <v>91</v>
      </c>
      <c r="AW1092" s="115" t="s">
        <v>91</v>
      </c>
    </row>
    <row r="1093" spans="1:49">
      <c r="A1093" s="115">
        <v>7045766046</v>
      </c>
      <c r="M1093" s="115" t="s">
        <v>29</v>
      </c>
      <c r="O1093" s="125"/>
      <c r="P1093" s="125">
        <f t="shared" si="288"/>
        <v>1</v>
      </c>
      <c r="Q1093" s="130">
        <f t="shared" si="306"/>
        <v>3</v>
      </c>
      <c r="R1093" s="125"/>
      <c r="S1093" s="125">
        <f t="shared" si="307"/>
        <v>0</v>
      </c>
      <c r="T1093" s="125">
        <f t="shared" si="308"/>
        <v>0</v>
      </c>
      <c r="U1093" s="125">
        <f t="shared" si="309"/>
        <v>0</v>
      </c>
      <c r="V1093" s="126">
        <f t="shared" si="310"/>
        <v>0</v>
      </c>
      <c r="W1093" s="126">
        <f t="shared" si="311"/>
        <v>0</v>
      </c>
      <c r="X1093" s="126">
        <f t="shared" si="312"/>
        <v>0</v>
      </c>
      <c r="Y1093" s="126">
        <f t="shared" si="313"/>
        <v>0</v>
      </c>
      <c r="Z1093" s="126">
        <f t="shared" si="314"/>
        <v>0</v>
      </c>
      <c r="AA1093" s="126">
        <f t="shared" si="315"/>
        <v>0</v>
      </c>
      <c r="AB1093" s="126">
        <f t="shared" si="316"/>
        <v>0</v>
      </c>
      <c r="AC1093" s="126">
        <f t="shared" si="317"/>
        <v>0</v>
      </c>
      <c r="AD1093" s="126">
        <f t="shared" si="318"/>
        <v>1</v>
      </c>
      <c r="AE1093" s="126">
        <f t="shared" si="319"/>
        <v>0</v>
      </c>
      <c r="AF1093" s="125"/>
      <c r="AG1093" s="125"/>
      <c r="AH1093" s="125">
        <f t="shared" si="303"/>
        <v>1</v>
      </c>
      <c r="AI1093" s="125">
        <f t="shared" si="304"/>
        <v>1</v>
      </c>
      <c r="AJ1093" s="125" t="str">
        <f t="shared" si="320"/>
        <v>Correct</v>
      </c>
      <c r="AK1093" s="125"/>
      <c r="AL1093" s="115" t="s">
        <v>83</v>
      </c>
      <c r="AM1093" s="115">
        <v>80</v>
      </c>
      <c r="AN1093" s="115" t="s">
        <v>181</v>
      </c>
      <c r="AO1093" s="115" t="s">
        <v>202</v>
      </c>
      <c r="AP1093" s="115" t="s">
        <v>107</v>
      </c>
      <c r="AQ1093" s="115" t="s">
        <v>86</v>
      </c>
      <c r="AR1093" s="115" t="s">
        <v>87</v>
      </c>
      <c r="AS1093" s="115" t="s">
        <v>101</v>
      </c>
      <c r="AT1093" s="115" t="s">
        <v>111</v>
      </c>
      <c r="AU1093" s="115" t="s">
        <v>106</v>
      </c>
      <c r="AV1093" s="115" t="s">
        <v>91</v>
      </c>
      <c r="AW1093" s="115" t="s">
        <v>91</v>
      </c>
    </row>
    <row r="1094" spans="1:49">
      <c r="A1094" s="115">
        <v>7045754897</v>
      </c>
      <c r="O1094" s="125"/>
      <c r="P1094" s="125">
        <f t="shared" si="288"/>
        <v>0</v>
      </c>
      <c r="Q1094" s="130" t="e">
        <f t="shared" si="306"/>
        <v>#DIV/0!</v>
      </c>
      <c r="R1094" s="125"/>
      <c r="S1094" s="125">
        <f t="shared" si="307"/>
        <v>0</v>
      </c>
      <c r="T1094" s="125">
        <f t="shared" si="308"/>
        <v>0</v>
      </c>
      <c r="U1094" s="125">
        <f t="shared" si="309"/>
        <v>0</v>
      </c>
      <c r="V1094" s="126">
        <f t="shared" si="310"/>
        <v>0</v>
      </c>
      <c r="W1094" s="126">
        <f t="shared" si="311"/>
        <v>0</v>
      </c>
      <c r="X1094" s="126">
        <f t="shared" si="312"/>
        <v>0</v>
      </c>
      <c r="Y1094" s="126">
        <f t="shared" si="313"/>
        <v>0</v>
      </c>
      <c r="Z1094" s="126">
        <f t="shared" si="314"/>
        <v>0</v>
      </c>
      <c r="AA1094" s="126">
        <f t="shared" si="315"/>
        <v>0</v>
      </c>
      <c r="AB1094" s="126">
        <f t="shared" si="316"/>
        <v>0</v>
      </c>
      <c r="AC1094" s="126">
        <f t="shared" si="317"/>
        <v>0</v>
      </c>
      <c r="AD1094" s="126">
        <f t="shared" si="318"/>
        <v>0</v>
      </c>
      <c r="AE1094" s="126">
        <f t="shared" si="319"/>
        <v>0</v>
      </c>
      <c r="AF1094" s="125"/>
      <c r="AG1094" s="125"/>
      <c r="AH1094" s="125">
        <f t="shared" si="303"/>
        <v>0</v>
      </c>
      <c r="AI1094" s="125">
        <f t="shared" si="304"/>
        <v>0</v>
      </c>
      <c r="AJ1094" s="125" t="str">
        <f t="shared" si="320"/>
        <v>Correct</v>
      </c>
      <c r="AK1094" s="125"/>
      <c r="AL1094" s="115" t="s">
        <v>83</v>
      </c>
      <c r="AM1094" s="115">
        <v>51</v>
      </c>
      <c r="AN1094" s="115" t="s">
        <v>181</v>
      </c>
      <c r="AO1094" s="115" t="s">
        <v>188</v>
      </c>
      <c r="AP1094" s="115" t="s">
        <v>85</v>
      </c>
      <c r="AQ1094" s="115" t="s">
        <v>86</v>
      </c>
      <c r="AR1094" s="115" t="s">
        <v>87</v>
      </c>
      <c r="AT1094" s="115" t="s">
        <v>109</v>
      </c>
      <c r="AU1094" s="115" t="s">
        <v>90</v>
      </c>
      <c r="AV1094" s="115" t="s">
        <v>91</v>
      </c>
      <c r="AW1094" s="115" t="s">
        <v>91</v>
      </c>
    </row>
  </sheetData>
  <conditionalFormatting sqref="AJ1:AJ1094">
    <cfRule type="containsText" dxfId="1" priority="1" stopIfTrue="1" operator="containsText" text="Wrong">
      <formula>NOT(ISERROR(SEARCH("Wrong",AJ1)))</formula>
    </cfRule>
    <cfRule type="containsText" dxfId="0" priority="2" stopIfTrue="1" operator="containsText" text="False">
      <formula>NOT(ISERROR(SEARCH("False",AJ1)))</formula>
    </cfRule>
  </conditionalFormatting>
  <pageMargins left="0.7" right="0.7" top="0.75" bottom="0.75" header="0.3" footer="0.3"/>
  <pageSetup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94"/>
  <sheetViews>
    <sheetView workbookViewId="0">
      <selection sqref="A1:XFD1048576"/>
    </sheetView>
  </sheetViews>
  <sheetFormatPr defaultRowHeight="14.5"/>
  <cols>
    <col min="1" max="1" width="11" style="115" customWidth="1"/>
    <col min="2" max="2" width="23.54296875" style="115" customWidth="1"/>
    <col min="3" max="3" width="27" style="115" customWidth="1"/>
    <col min="4" max="4" width="32.26953125" style="115" customWidth="1"/>
    <col min="5" max="5" width="29.26953125" style="115" customWidth="1"/>
    <col min="6" max="6" width="16.7265625" style="115" customWidth="1"/>
    <col min="7" max="7" width="19.7265625" style="115" customWidth="1"/>
    <col min="8" max="8" width="35.7265625" style="115" customWidth="1"/>
    <col min="9" max="9" width="12.54296875" style="115" customWidth="1"/>
    <col min="10" max="10" width="14.1796875" style="115" customWidth="1"/>
    <col min="11" max="11" width="50.1796875" style="115" bestFit="1" customWidth="1"/>
    <col min="12" max="12" width="11" style="115" customWidth="1"/>
    <col min="13" max="13" width="2" style="115" customWidth="1"/>
    <col min="14" max="14" width="12" style="115" bestFit="1" customWidth="1"/>
    <col min="15" max="15" width="11" style="115" customWidth="1"/>
    <col min="16" max="16" width="12" style="115" customWidth="1"/>
    <col min="17" max="17" width="5" style="115" customWidth="1"/>
    <col min="18" max="20" width="12" style="115" customWidth="1"/>
    <col min="21" max="21" width="5" style="115" customWidth="1"/>
    <col min="22" max="25" width="12" style="115" customWidth="1"/>
    <col min="26" max="27" width="11" style="115" customWidth="1"/>
    <col min="28" max="29" width="2" style="115" customWidth="1"/>
    <col min="30" max="30" width="7.453125" style="115" customWidth="1"/>
    <col min="31" max="31" width="11" style="115" customWidth="1"/>
    <col min="32" max="32" width="7.54296875" style="115" customWidth="1"/>
    <col min="33" max="33" width="3" style="115" customWidth="1"/>
    <col min="34" max="34" width="7.26953125" style="115" customWidth="1"/>
    <col min="35" max="35" width="26.7265625" style="115" customWidth="1"/>
    <col min="36" max="36" width="22.453125" style="115" customWidth="1"/>
    <col min="37" max="37" width="4" style="115" customWidth="1"/>
    <col min="38" max="38" width="88.7265625" style="115" bestFit="1" customWidth="1"/>
    <col min="39" max="39" width="18.1796875" style="115" customWidth="1"/>
    <col min="40" max="40" width="19.7265625" style="115" customWidth="1"/>
    <col min="41" max="41" width="35.1796875" style="115" customWidth="1"/>
    <col min="42" max="42" width="22" style="115" customWidth="1"/>
    <col min="43" max="43" width="4" style="115" customWidth="1"/>
    <col min="44" max="16384" width="8.7265625" style="115"/>
  </cols>
  <sheetData>
    <row r="1" spans="1:43" ht="16">
      <c r="A1" s="132" t="s">
        <v>0</v>
      </c>
      <c r="B1" s="133" t="s">
        <v>31</v>
      </c>
      <c r="C1" s="132" t="s">
        <v>32</v>
      </c>
      <c r="D1" s="132" t="s">
        <v>33</v>
      </c>
      <c r="E1" s="132" t="s">
        <v>34</v>
      </c>
      <c r="F1" s="132" t="s">
        <v>35</v>
      </c>
      <c r="G1" s="132" t="s">
        <v>36</v>
      </c>
      <c r="H1" s="132" t="s">
        <v>37</v>
      </c>
      <c r="I1" s="132" t="s">
        <v>38</v>
      </c>
      <c r="J1" s="132" t="s">
        <v>39</v>
      </c>
      <c r="K1" s="132" t="s">
        <v>40</v>
      </c>
      <c r="L1" s="132" t="s">
        <v>271</v>
      </c>
      <c r="M1" s="132" t="s">
        <v>249</v>
      </c>
      <c r="N1" s="132" t="s">
        <v>250</v>
      </c>
      <c r="O1" s="132" t="s">
        <v>272</v>
      </c>
      <c r="P1" s="132" t="s">
        <v>274</v>
      </c>
      <c r="Q1" s="132" t="s">
        <v>275</v>
      </c>
      <c r="R1" s="132" t="s">
        <v>276</v>
      </c>
      <c r="S1" s="132" t="s">
        <v>277</v>
      </c>
      <c r="T1" s="132" t="s">
        <v>278</v>
      </c>
      <c r="U1" s="132" t="s">
        <v>279</v>
      </c>
      <c r="V1" s="132" t="s">
        <v>280</v>
      </c>
      <c r="W1" s="132" t="s">
        <v>281</v>
      </c>
      <c r="X1" s="132" t="s">
        <v>282</v>
      </c>
      <c r="Y1" s="132" t="s">
        <v>283</v>
      </c>
      <c r="Z1" s="132" t="s">
        <v>269</v>
      </c>
      <c r="AA1" s="132" t="s">
        <v>270</v>
      </c>
      <c r="AB1" s="132" t="s">
        <v>264</v>
      </c>
      <c r="AC1" s="132" t="s">
        <v>265</v>
      </c>
      <c r="AD1" s="132" t="s">
        <v>356</v>
      </c>
      <c r="AE1" s="132" t="s">
        <v>273</v>
      </c>
      <c r="AF1" s="132" t="s">
        <v>7</v>
      </c>
      <c r="AG1" s="132" t="s">
        <v>8</v>
      </c>
      <c r="AH1" s="132" t="s">
        <v>9</v>
      </c>
      <c r="AI1" s="132" t="s">
        <v>248</v>
      </c>
      <c r="AJ1" s="132" t="s">
        <v>10</v>
      </c>
      <c r="AK1" s="132" t="s">
        <v>11</v>
      </c>
      <c r="AL1" s="132" t="s">
        <v>12</v>
      </c>
      <c r="AM1" s="132" t="s">
        <v>13</v>
      </c>
      <c r="AN1" s="132" t="s">
        <v>14</v>
      </c>
      <c r="AO1" s="132" t="s">
        <v>15</v>
      </c>
      <c r="AP1" s="132" t="s">
        <v>16</v>
      </c>
      <c r="AQ1" s="132" t="s">
        <v>17</v>
      </c>
    </row>
    <row r="2" spans="1:43" ht="16">
      <c r="A2" s="115">
        <v>5596064310</v>
      </c>
      <c r="B2" s="115" t="s">
        <v>31</v>
      </c>
      <c r="D2" s="115" t="s">
        <v>33</v>
      </c>
      <c r="H2" s="115" t="s">
        <v>37</v>
      </c>
      <c r="L2" s="129"/>
      <c r="M2" s="129">
        <f t="shared" ref="M2:M65" si="0">COUNTA(B2:L2)</f>
        <v>3</v>
      </c>
      <c r="N2" s="129">
        <f t="shared" ref="N2:N65" si="1">3/M2</f>
        <v>1</v>
      </c>
      <c r="O2" s="129"/>
      <c r="P2" s="129">
        <f t="shared" ref="P2:P65" si="2">IF($M2&lt;3,IF($B2=$B$1,1,0),IF($B2=$B$1,$N2,0))</f>
        <v>1</v>
      </c>
      <c r="Q2" s="129">
        <f t="shared" ref="Q2:Q65" si="3">IF($M2&lt;3,IF($C2=$C$1,1,0),IF($C2=$C$1,$N2,0))</f>
        <v>0</v>
      </c>
      <c r="R2" s="129">
        <f t="shared" ref="R2:R65" si="4">IF($M2&lt;3,IF($D2=$D$1,1,0),IF($D2=$D$1,$N2,0))</f>
        <v>1</v>
      </c>
      <c r="S2" s="129">
        <f t="shared" ref="S2:S65" si="5">IF($M2&lt;3,IF($E2=$E$1,1,0),IF($E2=$E$1,$N2,0))</f>
        <v>0</v>
      </c>
      <c r="T2" s="129">
        <f t="shared" ref="T2:T65" si="6">IF($M2&lt;3,IF($F2=$F$1,1,0),IF($F2=$F$1,$N2,0))</f>
        <v>0</v>
      </c>
      <c r="U2" s="129">
        <f t="shared" ref="U2:U65" si="7">IF($M2&lt;3,IF($G2=$G$1,1,0),IF($G2=$G$1,$N2,0))</f>
        <v>0</v>
      </c>
      <c r="V2" s="134">
        <f t="shared" ref="V2:V65" si="8">IF($M2&lt;3,IF($H2=$H$1,1,0),IF($H2=$H$1,$N2,0))</f>
        <v>1</v>
      </c>
      <c r="W2" s="129">
        <f t="shared" ref="W2:W7" si="9">IF($M2&lt;3,IF($I2=$I$1,1,0),IF($I2=$I$1,$N2,0))</f>
        <v>0</v>
      </c>
      <c r="X2" s="129">
        <f t="shared" ref="X2:X65" si="10">IF($M2&lt;3,IF($J2=$J$1,1,0),IF($J2=$J$1,$N2,0))</f>
        <v>0</v>
      </c>
      <c r="Y2" s="129">
        <f t="shared" ref="Y2:Y65" si="11">IF($M2&lt;3,IF($K2=$K$1,1,0),IF($K2=$K$1,$N2,0))</f>
        <v>0</v>
      </c>
      <c r="Z2" s="129"/>
      <c r="AA2" s="129"/>
      <c r="AB2" s="129">
        <f t="shared" ref="AB2:AB65" si="12">SUM(P2:Z2)</f>
        <v>3</v>
      </c>
      <c r="AC2" s="129">
        <f t="shared" ref="AC2:AC65" si="13">M2</f>
        <v>3</v>
      </c>
      <c r="AD2" s="129" t="str">
        <f t="shared" ref="AD2:AD65" si="14">IF(AB2=AC2,"Correct",IF(AB2=3,"Correct","Wrong"))</f>
        <v>Correct</v>
      </c>
      <c r="AE2" s="129"/>
      <c r="AF2" s="115" t="s">
        <v>83</v>
      </c>
      <c r="AG2" s="115">
        <v>23</v>
      </c>
      <c r="AH2" s="115" t="s">
        <v>181</v>
      </c>
      <c r="AI2" s="115" t="s">
        <v>234</v>
      </c>
      <c r="AJ2" s="115" t="s">
        <v>443</v>
      </c>
      <c r="AK2" s="115" t="s">
        <v>91</v>
      </c>
      <c r="AL2" s="115" t="s">
        <v>108</v>
      </c>
      <c r="AM2" s="115" t="s">
        <v>93</v>
      </c>
      <c r="AN2" s="115" t="s">
        <v>114</v>
      </c>
      <c r="AO2" s="115" t="s">
        <v>95</v>
      </c>
      <c r="AP2" s="115" t="s">
        <v>91</v>
      </c>
    </row>
    <row r="3" spans="1:43" ht="16">
      <c r="A3" s="115">
        <v>5600128503</v>
      </c>
      <c r="D3" s="115" t="s">
        <v>33</v>
      </c>
      <c r="H3" s="115" t="s">
        <v>37</v>
      </c>
      <c r="I3" s="115" t="s">
        <v>38</v>
      </c>
      <c r="L3" s="129"/>
      <c r="M3" s="129">
        <f t="shared" si="0"/>
        <v>3</v>
      </c>
      <c r="N3" s="129">
        <f t="shared" si="1"/>
        <v>1</v>
      </c>
      <c r="O3" s="129"/>
      <c r="P3" s="129">
        <f t="shared" si="2"/>
        <v>0</v>
      </c>
      <c r="Q3" s="129">
        <f t="shared" si="3"/>
        <v>0</v>
      </c>
      <c r="R3" s="129">
        <f t="shared" si="4"/>
        <v>1</v>
      </c>
      <c r="S3" s="129">
        <f t="shared" si="5"/>
        <v>0</v>
      </c>
      <c r="T3" s="129">
        <f t="shared" si="6"/>
        <v>0</v>
      </c>
      <c r="U3" s="129">
        <f t="shared" si="7"/>
        <v>0</v>
      </c>
      <c r="V3" s="134">
        <f t="shared" si="8"/>
        <v>1</v>
      </c>
      <c r="W3" s="129">
        <f t="shared" si="9"/>
        <v>1</v>
      </c>
      <c r="X3" s="129">
        <f t="shared" si="10"/>
        <v>0</v>
      </c>
      <c r="Y3" s="129">
        <f t="shared" si="11"/>
        <v>0</v>
      </c>
      <c r="Z3" s="129"/>
      <c r="AA3" s="129"/>
      <c r="AB3" s="129">
        <f t="shared" si="12"/>
        <v>3</v>
      </c>
      <c r="AC3" s="129">
        <f t="shared" si="13"/>
        <v>3</v>
      </c>
      <c r="AD3" s="129" t="str">
        <f t="shared" si="14"/>
        <v>Correct</v>
      </c>
      <c r="AE3" s="129"/>
    </row>
    <row r="4" spans="1:43" ht="16">
      <c r="A4" s="115">
        <v>5595231908</v>
      </c>
      <c r="D4" s="115" t="s">
        <v>33</v>
      </c>
      <c r="H4" s="115" t="s">
        <v>37</v>
      </c>
      <c r="I4" s="115" t="s">
        <v>38</v>
      </c>
      <c r="L4" s="129"/>
      <c r="M4" s="129">
        <f t="shared" si="0"/>
        <v>3</v>
      </c>
      <c r="N4" s="129">
        <f t="shared" si="1"/>
        <v>1</v>
      </c>
      <c r="O4" s="129"/>
      <c r="P4" s="129">
        <f t="shared" si="2"/>
        <v>0</v>
      </c>
      <c r="Q4" s="129">
        <f t="shared" si="3"/>
        <v>0</v>
      </c>
      <c r="R4" s="129">
        <f t="shared" si="4"/>
        <v>1</v>
      </c>
      <c r="S4" s="129">
        <f t="shared" si="5"/>
        <v>0</v>
      </c>
      <c r="T4" s="129">
        <f t="shared" si="6"/>
        <v>0</v>
      </c>
      <c r="U4" s="129">
        <f t="shared" si="7"/>
        <v>0</v>
      </c>
      <c r="V4" s="134">
        <f t="shared" si="8"/>
        <v>1</v>
      </c>
      <c r="W4" s="129">
        <f t="shared" si="9"/>
        <v>1</v>
      </c>
      <c r="X4" s="129">
        <f t="shared" si="10"/>
        <v>0</v>
      </c>
      <c r="Y4" s="129">
        <f t="shared" si="11"/>
        <v>0</v>
      </c>
      <c r="Z4" s="129"/>
      <c r="AA4" s="129"/>
      <c r="AB4" s="129">
        <f t="shared" si="12"/>
        <v>3</v>
      </c>
      <c r="AC4" s="129">
        <f t="shared" si="13"/>
        <v>3</v>
      </c>
      <c r="AD4" s="129" t="str">
        <f t="shared" si="14"/>
        <v>Correct</v>
      </c>
      <c r="AE4" s="129"/>
      <c r="AF4" s="115" t="s">
        <v>83</v>
      </c>
      <c r="AG4" s="115">
        <v>34</v>
      </c>
      <c r="AH4" s="115" t="s">
        <v>84</v>
      </c>
      <c r="AI4" s="115" t="s">
        <v>457</v>
      </c>
      <c r="AJ4" s="115" t="s">
        <v>443</v>
      </c>
      <c r="AK4" s="115" t="s">
        <v>91</v>
      </c>
      <c r="AL4" s="115" t="s">
        <v>108</v>
      </c>
      <c r="AM4" s="115" t="s">
        <v>93</v>
      </c>
      <c r="AN4" s="115" t="s">
        <v>102</v>
      </c>
      <c r="AO4" s="115" t="s">
        <v>98</v>
      </c>
      <c r="AP4" s="115" t="s">
        <v>91</v>
      </c>
    </row>
    <row r="5" spans="1:43" ht="16">
      <c r="A5" s="115">
        <v>5598586707</v>
      </c>
      <c r="C5" s="115" t="s">
        <v>32</v>
      </c>
      <c r="D5" s="115" t="s">
        <v>33</v>
      </c>
      <c r="I5" s="115" t="s">
        <v>38</v>
      </c>
      <c r="L5" s="129"/>
      <c r="M5" s="129">
        <f t="shared" si="0"/>
        <v>3</v>
      </c>
      <c r="N5" s="129">
        <f t="shared" si="1"/>
        <v>1</v>
      </c>
      <c r="O5" s="129"/>
      <c r="P5" s="129">
        <f t="shared" si="2"/>
        <v>0</v>
      </c>
      <c r="Q5" s="129">
        <f t="shared" si="3"/>
        <v>1</v>
      </c>
      <c r="R5" s="129">
        <f t="shared" si="4"/>
        <v>1</v>
      </c>
      <c r="S5" s="129">
        <f t="shared" si="5"/>
        <v>0</v>
      </c>
      <c r="T5" s="129">
        <f t="shared" si="6"/>
        <v>0</v>
      </c>
      <c r="U5" s="129">
        <f t="shared" si="7"/>
        <v>0</v>
      </c>
      <c r="V5" s="134">
        <f t="shared" si="8"/>
        <v>0</v>
      </c>
      <c r="W5" s="129">
        <f t="shared" si="9"/>
        <v>1</v>
      </c>
      <c r="X5" s="129">
        <f t="shared" si="10"/>
        <v>0</v>
      </c>
      <c r="Y5" s="129">
        <f t="shared" si="11"/>
        <v>0</v>
      </c>
      <c r="Z5" s="129"/>
      <c r="AA5" s="129"/>
      <c r="AB5" s="129">
        <f t="shared" si="12"/>
        <v>3</v>
      </c>
      <c r="AC5" s="129">
        <f t="shared" si="13"/>
        <v>3</v>
      </c>
      <c r="AD5" s="129" t="str">
        <f t="shared" si="14"/>
        <v>Correct</v>
      </c>
      <c r="AE5" s="129"/>
      <c r="AF5" s="115" t="s">
        <v>99</v>
      </c>
      <c r="AG5" s="115">
        <v>45</v>
      </c>
      <c r="AH5" s="115" t="s">
        <v>84</v>
      </c>
      <c r="AI5" s="115" t="s">
        <v>456</v>
      </c>
      <c r="AJ5" s="115" t="s">
        <v>85</v>
      </c>
      <c r="AK5" s="115" t="s">
        <v>91</v>
      </c>
      <c r="AL5" s="115" t="s">
        <v>108</v>
      </c>
      <c r="AM5" s="115" t="s">
        <v>93</v>
      </c>
      <c r="AN5" s="115" t="s">
        <v>102</v>
      </c>
      <c r="AO5" s="115" t="s">
        <v>90</v>
      </c>
      <c r="AP5" s="115" t="s">
        <v>91</v>
      </c>
    </row>
    <row r="6" spans="1:43" ht="16">
      <c r="A6" s="115">
        <v>5582038637</v>
      </c>
      <c r="C6" s="115" t="s">
        <v>32</v>
      </c>
      <c r="I6" s="115" t="s">
        <v>38</v>
      </c>
      <c r="K6" s="115" t="s">
        <v>40</v>
      </c>
      <c r="L6" s="129"/>
      <c r="M6" s="129">
        <f t="shared" si="0"/>
        <v>3</v>
      </c>
      <c r="N6" s="129">
        <f t="shared" si="1"/>
        <v>1</v>
      </c>
      <c r="O6" s="129"/>
      <c r="P6" s="129">
        <f t="shared" si="2"/>
        <v>0</v>
      </c>
      <c r="Q6" s="129">
        <f t="shared" si="3"/>
        <v>1</v>
      </c>
      <c r="R6" s="129">
        <f t="shared" si="4"/>
        <v>0</v>
      </c>
      <c r="S6" s="129">
        <f t="shared" si="5"/>
        <v>0</v>
      </c>
      <c r="T6" s="129">
        <f t="shared" si="6"/>
        <v>0</v>
      </c>
      <c r="U6" s="129">
        <f t="shared" si="7"/>
        <v>0</v>
      </c>
      <c r="V6" s="134">
        <f t="shared" si="8"/>
        <v>0</v>
      </c>
      <c r="W6" s="129">
        <f t="shared" si="9"/>
        <v>1</v>
      </c>
      <c r="X6" s="129">
        <f t="shared" si="10"/>
        <v>0</v>
      </c>
      <c r="Y6" s="129">
        <f t="shared" si="11"/>
        <v>1</v>
      </c>
      <c r="Z6" s="129"/>
      <c r="AA6" s="129"/>
      <c r="AB6" s="129">
        <f t="shared" si="12"/>
        <v>3</v>
      </c>
      <c r="AC6" s="129">
        <f t="shared" si="13"/>
        <v>3</v>
      </c>
      <c r="AD6" s="129" t="str">
        <f t="shared" si="14"/>
        <v>Correct</v>
      </c>
      <c r="AE6" s="129"/>
      <c r="AF6" s="115" t="s">
        <v>99</v>
      </c>
      <c r="AG6" s="115">
        <v>45</v>
      </c>
      <c r="AH6" s="115" t="s">
        <v>181</v>
      </c>
      <c r="AI6" s="115" t="s">
        <v>461</v>
      </c>
      <c r="AJ6" s="115" t="s">
        <v>85</v>
      </c>
      <c r="AK6" s="115" t="s">
        <v>91</v>
      </c>
      <c r="AL6" s="115" t="s">
        <v>108</v>
      </c>
      <c r="AM6" s="115" t="s">
        <v>93</v>
      </c>
      <c r="AN6" s="115" t="s">
        <v>102</v>
      </c>
      <c r="AO6" s="115" t="s">
        <v>90</v>
      </c>
      <c r="AP6" s="115" t="s">
        <v>91</v>
      </c>
    </row>
    <row r="7" spans="1:43" ht="16">
      <c r="A7" s="115">
        <v>5581409665</v>
      </c>
      <c r="C7" s="115" t="s">
        <v>32</v>
      </c>
      <c r="D7" s="115" t="s">
        <v>33</v>
      </c>
      <c r="I7" s="115" t="s">
        <v>38</v>
      </c>
      <c r="L7" s="129"/>
      <c r="M7" s="129">
        <f t="shared" si="0"/>
        <v>3</v>
      </c>
      <c r="N7" s="129">
        <f t="shared" si="1"/>
        <v>1</v>
      </c>
      <c r="O7" s="129"/>
      <c r="P7" s="129">
        <f t="shared" si="2"/>
        <v>0</v>
      </c>
      <c r="Q7" s="129">
        <f t="shared" si="3"/>
        <v>1</v>
      </c>
      <c r="R7" s="129">
        <f t="shared" si="4"/>
        <v>1</v>
      </c>
      <c r="S7" s="129">
        <f t="shared" si="5"/>
        <v>0</v>
      </c>
      <c r="T7" s="129">
        <f t="shared" si="6"/>
        <v>0</v>
      </c>
      <c r="U7" s="129">
        <f t="shared" si="7"/>
        <v>0</v>
      </c>
      <c r="V7" s="134">
        <f t="shared" si="8"/>
        <v>0</v>
      </c>
      <c r="W7" s="129">
        <f t="shared" si="9"/>
        <v>1</v>
      </c>
      <c r="X7" s="129">
        <f t="shared" si="10"/>
        <v>0</v>
      </c>
      <c r="Y7" s="129">
        <f t="shared" si="11"/>
        <v>0</v>
      </c>
      <c r="Z7" s="129"/>
      <c r="AA7" s="129"/>
      <c r="AB7" s="129">
        <f t="shared" si="12"/>
        <v>3</v>
      </c>
      <c r="AC7" s="129">
        <f t="shared" si="13"/>
        <v>3</v>
      </c>
      <c r="AD7" s="129" t="str">
        <f t="shared" si="14"/>
        <v>Correct</v>
      </c>
      <c r="AE7" s="129"/>
      <c r="AF7" s="115" t="s">
        <v>83</v>
      </c>
      <c r="AG7" s="115">
        <v>21</v>
      </c>
      <c r="AH7" s="115" t="s">
        <v>432</v>
      </c>
      <c r="AJ7" s="115" t="s">
        <v>85</v>
      </c>
      <c r="AK7" s="115" t="s">
        <v>91</v>
      </c>
      <c r="AL7" s="115" t="s">
        <v>462</v>
      </c>
      <c r="AM7" s="115" t="s">
        <v>100</v>
      </c>
      <c r="AN7" s="115" t="s">
        <v>111</v>
      </c>
      <c r="AO7" s="115" t="s">
        <v>95</v>
      </c>
      <c r="AP7" s="115" t="s">
        <v>91</v>
      </c>
    </row>
    <row r="8" spans="1:43" ht="16">
      <c r="A8" s="115">
        <v>5608867859</v>
      </c>
      <c r="G8" s="115" t="s">
        <v>36</v>
      </c>
      <c r="I8" s="130"/>
      <c r="L8" s="129"/>
      <c r="M8" s="129">
        <f t="shared" si="0"/>
        <v>1</v>
      </c>
      <c r="N8" s="129">
        <f t="shared" si="1"/>
        <v>3</v>
      </c>
      <c r="O8" s="129"/>
      <c r="P8" s="129">
        <f t="shared" si="2"/>
        <v>0</v>
      </c>
      <c r="Q8" s="129">
        <f t="shared" si="3"/>
        <v>0</v>
      </c>
      <c r="R8" s="129">
        <f t="shared" si="4"/>
        <v>0</v>
      </c>
      <c r="S8" s="129">
        <f t="shared" si="5"/>
        <v>0</v>
      </c>
      <c r="T8" s="129">
        <f t="shared" si="6"/>
        <v>0</v>
      </c>
      <c r="U8" s="129">
        <f t="shared" si="7"/>
        <v>1</v>
      </c>
      <c r="V8" s="134">
        <f t="shared" si="8"/>
        <v>0</v>
      </c>
      <c r="W8" s="129">
        <f t="shared" ref="W8:W71" si="15">IF($M8&lt;3,IF($G8=$I$1,1,0),IF($G8=$I$1,$N8,0))</f>
        <v>0</v>
      </c>
      <c r="X8" s="129">
        <f t="shared" si="10"/>
        <v>0</v>
      </c>
      <c r="Y8" s="129">
        <f t="shared" si="11"/>
        <v>0</v>
      </c>
      <c r="Z8" s="129"/>
      <c r="AA8" s="129"/>
      <c r="AB8" s="129">
        <f t="shared" si="12"/>
        <v>1</v>
      </c>
      <c r="AC8" s="129">
        <f t="shared" si="13"/>
        <v>1</v>
      </c>
      <c r="AD8" s="129" t="str">
        <f t="shared" si="14"/>
        <v>Correct</v>
      </c>
      <c r="AE8" s="129"/>
      <c r="AF8" s="115" t="s">
        <v>83</v>
      </c>
      <c r="AG8" s="115">
        <v>54</v>
      </c>
      <c r="AH8" s="115" t="s">
        <v>432</v>
      </c>
    </row>
    <row r="9" spans="1:43" ht="16">
      <c r="A9" s="115">
        <v>5584503887</v>
      </c>
      <c r="B9" s="115" t="s">
        <v>31</v>
      </c>
      <c r="H9" s="115" t="s">
        <v>37</v>
      </c>
      <c r="I9" s="130"/>
      <c r="K9" s="115" t="s">
        <v>40</v>
      </c>
      <c r="L9" s="129"/>
      <c r="M9" s="129">
        <f t="shared" si="0"/>
        <v>3</v>
      </c>
      <c r="N9" s="129">
        <f t="shared" si="1"/>
        <v>1</v>
      </c>
      <c r="O9" s="129"/>
      <c r="P9" s="129">
        <f t="shared" si="2"/>
        <v>1</v>
      </c>
      <c r="Q9" s="129">
        <f t="shared" si="3"/>
        <v>0</v>
      </c>
      <c r="R9" s="129">
        <f t="shared" si="4"/>
        <v>0</v>
      </c>
      <c r="S9" s="129">
        <f t="shared" si="5"/>
        <v>0</v>
      </c>
      <c r="T9" s="129">
        <f t="shared" si="6"/>
        <v>0</v>
      </c>
      <c r="U9" s="129">
        <f t="shared" si="7"/>
        <v>0</v>
      </c>
      <c r="V9" s="134">
        <f t="shared" si="8"/>
        <v>1</v>
      </c>
      <c r="W9" s="129">
        <f t="shared" si="15"/>
        <v>0</v>
      </c>
      <c r="X9" s="129">
        <f t="shared" si="10"/>
        <v>0</v>
      </c>
      <c r="Y9" s="129">
        <f t="shared" si="11"/>
        <v>1</v>
      </c>
      <c r="Z9" s="129"/>
      <c r="AA9" s="129"/>
      <c r="AB9" s="129">
        <f t="shared" si="12"/>
        <v>3</v>
      </c>
      <c r="AC9" s="129">
        <f t="shared" si="13"/>
        <v>3</v>
      </c>
      <c r="AD9" s="129" t="str">
        <f t="shared" si="14"/>
        <v>Correct</v>
      </c>
      <c r="AE9" s="129"/>
      <c r="AF9" s="115" t="s">
        <v>99</v>
      </c>
      <c r="AG9" s="115">
        <v>15</v>
      </c>
      <c r="AH9" s="115" t="s">
        <v>84</v>
      </c>
    </row>
    <row r="10" spans="1:43" ht="16">
      <c r="A10" s="115">
        <v>5587766540</v>
      </c>
      <c r="B10" s="115" t="s">
        <v>31</v>
      </c>
      <c r="C10" s="115" t="s">
        <v>32</v>
      </c>
      <c r="F10" s="115" t="s">
        <v>35</v>
      </c>
      <c r="I10" s="130"/>
      <c r="L10" s="129"/>
      <c r="M10" s="129">
        <f t="shared" si="0"/>
        <v>3</v>
      </c>
      <c r="N10" s="129">
        <f t="shared" si="1"/>
        <v>1</v>
      </c>
      <c r="O10" s="129"/>
      <c r="P10" s="129">
        <f t="shared" si="2"/>
        <v>1</v>
      </c>
      <c r="Q10" s="129">
        <f t="shared" si="3"/>
        <v>1</v>
      </c>
      <c r="R10" s="129">
        <f t="shared" si="4"/>
        <v>0</v>
      </c>
      <c r="S10" s="129">
        <f t="shared" si="5"/>
        <v>0</v>
      </c>
      <c r="T10" s="129">
        <f t="shared" si="6"/>
        <v>1</v>
      </c>
      <c r="U10" s="129">
        <f t="shared" si="7"/>
        <v>0</v>
      </c>
      <c r="V10" s="134">
        <f t="shared" si="8"/>
        <v>0</v>
      </c>
      <c r="W10" s="129">
        <f t="shared" si="15"/>
        <v>0</v>
      </c>
      <c r="X10" s="129">
        <f t="shared" si="10"/>
        <v>0</v>
      </c>
      <c r="Y10" s="129">
        <f t="shared" si="11"/>
        <v>0</v>
      </c>
      <c r="Z10" s="129"/>
      <c r="AA10" s="129"/>
      <c r="AB10" s="129">
        <f t="shared" si="12"/>
        <v>3</v>
      </c>
      <c r="AC10" s="129">
        <f t="shared" si="13"/>
        <v>3</v>
      </c>
      <c r="AD10" s="129" t="str">
        <f t="shared" si="14"/>
        <v>Correct</v>
      </c>
      <c r="AE10" s="129"/>
      <c r="AF10" s="115" t="s">
        <v>99</v>
      </c>
      <c r="AG10" s="115">
        <v>28</v>
      </c>
      <c r="AH10" s="115" t="s">
        <v>432</v>
      </c>
      <c r="AJ10" s="115" t="s">
        <v>443</v>
      </c>
      <c r="AK10" s="115" t="s">
        <v>91</v>
      </c>
      <c r="AL10" s="115" t="s">
        <v>108</v>
      </c>
      <c r="AM10" s="115" t="s">
        <v>93</v>
      </c>
      <c r="AN10" s="115" t="s">
        <v>102</v>
      </c>
      <c r="AO10" s="115" t="s">
        <v>90</v>
      </c>
      <c r="AP10" s="115" t="s">
        <v>91</v>
      </c>
    </row>
    <row r="11" spans="1:43" ht="16">
      <c r="A11" s="115">
        <v>5593207446</v>
      </c>
      <c r="D11" s="115" t="s">
        <v>33</v>
      </c>
      <c r="I11" s="130"/>
      <c r="L11" s="129"/>
      <c r="M11" s="129">
        <f t="shared" si="0"/>
        <v>1</v>
      </c>
      <c r="N11" s="129">
        <f t="shared" si="1"/>
        <v>3</v>
      </c>
      <c r="O11" s="129"/>
      <c r="P11" s="129">
        <f t="shared" si="2"/>
        <v>0</v>
      </c>
      <c r="Q11" s="129">
        <f t="shared" si="3"/>
        <v>0</v>
      </c>
      <c r="R11" s="129">
        <f t="shared" si="4"/>
        <v>1</v>
      </c>
      <c r="S11" s="129">
        <f t="shared" si="5"/>
        <v>0</v>
      </c>
      <c r="T11" s="129">
        <f t="shared" si="6"/>
        <v>0</v>
      </c>
      <c r="U11" s="129">
        <f t="shared" si="7"/>
        <v>0</v>
      </c>
      <c r="V11" s="134">
        <f t="shared" si="8"/>
        <v>0</v>
      </c>
      <c r="W11" s="129">
        <f t="shared" si="15"/>
        <v>0</v>
      </c>
      <c r="X11" s="129">
        <f t="shared" si="10"/>
        <v>0</v>
      </c>
      <c r="Y11" s="129">
        <f t="shared" si="11"/>
        <v>0</v>
      </c>
      <c r="Z11" s="129"/>
      <c r="AA11" s="129"/>
      <c r="AB11" s="129">
        <f t="shared" si="12"/>
        <v>1</v>
      </c>
      <c r="AC11" s="129">
        <f t="shared" si="13"/>
        <v>1</v>
      </c>
      <c r="AD11" s="129" t="str">
        <f t="shared" si="14"/>
        <v>Correct</v>
      </c>
      <c r="AE11" s="129"/>
      <c r="AF11" s="115" t="s">
        <v>99</v>
      </c>
      <c r="AG11" s="115">
        <v>23</v>
      </c>
      <c r="AH11" s="115" t="s">
        <v>84</v>
      </c>
      <c r="AI11" s="115" t="s">
        <v>148</v>
      </c>
      <c r="AJ11" s="115" t="s">
        <v>85</v>
      </c>
      <c r="AK11" s="115" t="s">
        <v>91</v>
      </c>
      <c r="AL11" s="115" t="s">
        <v>108</v>
      </c>
      <c r="AM11" s="115" t="s">
        <v>104</v>
      </c>
      <c r="AN11" s="115" t="s">
        <v>112</v>
      </c>
      <c r="AO11" s="115" t="s">
        <v>90</v>
      </c>
      <c r="AP11" s="115" t="s">
        <v>91</v>
      </c>
    </row>
    <row r="12" spans="1:43" ht="16">
      <c r="A12" s="115">
        <v>7011540857</v>
      </c>
      <c r="B12" s="115" t="s">
        <v>31</v>
      </c>
      <c r="F12" s="115" t="s">
        <v>35</v>
      </c>
      <c r="G12" s="115" t="s">
        <v>38</v>
      </c>
      <c r="I12" s="130"/>
      <c r="J12" s="115" t="s">
        <v>39</v>
      </c>
      <c r="K12" s="115" t="s">
        <v>40</v>
      </c>
      <c r="L12" s="129"/>
      <c r="M12" s="129">
        <f t="shared" si="0"/>
        <v>5</v>
      </c>
      <c r="N12" s="129">
        <f t="shared" si="1"/>
        <v>0.6</v>
      </c>
      <c r="O12" s="129"/>
      <c r="P12" s="129">
        <f t="shared" si="2"/>
        <v>0.6</v>
      </c>
      <c r="Q12" s="129">
        <f t="shared" si="3"/>
        <v>0</v>
      </c>
      <c r="R12" s="129">
        <f t="shared" si="4"/>
        <v>0</v>
      </c>
      <c r="S12" s="129">
        <f t="shared" si="5"/>
        <v>0</v>
      </c>
      <c r="T12" s="129">
        <f t="shared" si="6"/>
        <v>0.6</v>
      </c>
      <c r="U12" s="129">
        <f t="shared" si="7"/>
        <v>0</v>
      </c>
      <c r="V12" s="134">
        <f t="shared" si="8"/>
        <v>0</v>
      </c>
      <c r="W12" s="129">
        <f t="shared" si="15"/>
        <v>0.6</v>
      </c>
      <c r="X12" s="129">
        <f t="shared" si="10"/>
        <v>0.6</v>
      </c>
      <c r="Y12" s="129">
        <f t="shared" si="11"/>
        <v>0.6</v>
      </c>
      <c r="Z12" s="129"/>
      <c r="AA12" s="129"/>
      <c r="AB12" s="129">
        <f t="shared" si="12"/>
        <v>3</v>
      </c>
      <c r="AC12" s="129">
        <f t="shared" si="13"/>
        <v>5</v>
      </c>
      <c r="AD12" s="129" t="str">
        <f t="shared" si="14"/>
        <v>Correct</v>
      </c>
      <c r="AE12" s="129"/>
      <c r="AF12" s="115" t="s">
        <v>83</v>
      </c>
      <c r="AG12" s="115">
        <v>63</v>
      </c>
      <c r="AH12" s="115" t="s">
        <v>181</v>
      </c>
      <c r="AI12" s="115" t="s">
        <v>197</v>
      </c>
      <c r="AJ12" s="115" t="s">
        <v>85</v>
      </c>
      <c r="AK12" s="115" t="s">
        <v>86</v>
      </c>
      <c r="AL12" s="115" t="s">
        <v>87</v>
      </c>
      <c r="AM12" s="115" t="s">
        <v>88</v>
      </c>
      <c r="AN12" s="115" t="s">
        <v>89</v>
      </c>
      <c r="AO12" s="115" t="s">
        <v>90</v>
      </c>
      <c r="AP12" s="115" t="s">
        <v>91</v>
      </c>
      <c r="AQ12" s="115" t="s">
        <v>91</v>
      </c>
    </row>
    <row r="13" spans="1:43" ht="16">
      <c r="A13" s="115">
        <v>7020358197</v>
      </c>
      <c r="D13" s="115" t="s">
        <v>33</v>
      </c>
      <c r="G13" s="115" t="s">
        <v>38</v>
      </c>
      <c r="I13" s="130"/>
      <c r="J13" s="115" t="s">
        <v>39</v>
      </c>
      <c r="L13" s="129"/>
      <c r="M13" s="129">
        <f t="shared" si="0"/>
        <v>3</v>
      </c>
      <c r="N13" s="129">
        <f t="shared" si="1"/>
        <v>1</v>
      </c>
      <c r="O13" s="129"/>
      <c r="P13" s="129">
        <f t="shared" si="2"/>
        <v>0</v>
      </c>
      <c r="Q13" s="129">
        <f t="shared" si="3"/>
        <v>0</v>
      </c>
      <c r="R13" s="129">
        <f t="shared" si="4"/>
        <v>1</v>
      </c>
      <c r="S13" s="129">
        <f t="shared" si="5"/>
        <v>0</v>
      </c>
      <c r="T13" s="129">
        <f t="shared" si="6"/>
        <v>0</v>
      </c>
      <c r="U13" s="129">
        <f t="shared" si="7"/>
        <v>0</v>
      </c>
      <c r="V13" s="134">
        <f t="shared" si="8"/>
        <v>0</v>
      </c>
      <c r="W13" s="129">
        <f t="shared" si="15"/>
        <v>1</v>
      </c>
      <c r="X13" s="129">
        <f t="shared" si="10"/>
        <v>1</v>
      </c>
      <c r="Y13" s="129">
        <f t="shared" si="11"/>
        <v>0</v>
      </c>
      <c r="Z13" s="129"/>
      <c r="AA13" s="129"/>
      <c r="AB13" s="129">
        <f t="shared" si="12"/>
        <v>3</v>
      </c>
      <c r="AC13" s="129">
        <f t="shared" si="13"/>
        <v>3</v>
      </c>
      <c r="AD13" s="129" t="str">
        <f t="shared" si="14"/>
        <v>Correct</v>
      </c>
      <c r="AE13" s="129"/>
      <c r="AF13" s="115" t="s">
        <v>99</v>
      </c>
      <c r="AG13" s="115">
        <v>33</v>
      </c>
      <c r="AH13" s="115" t="s">
        <v>181</v>
      </c>
      <c r="AJ13" s="115" t="s">
        <v>85</v>
      </c>
      <c r="AK13" s="115" t="s">
        <v>86</v>
      </c>
      <c r="AL13" s="115" t="s">
        <v>87</v>
      </c>
      <c r="AM13" s="115" t="s">
        <v>96</v>
      </c>
      <c r="AN13" s="115" t="s">
        <v>102</v>
      </c>
      <c r="AO13" s="115" t="s">
        <v>98</v>
      </c>
      <c r="AP13" s="115" t="s">
        <v>91</v>
      </c>
      <c r="AQ13" s="115" t="s">
        <v>91</v>
      </c>
    </row>
    <row r="14" spans="1:43" ht="16">
      <c r="A14" s="115">
        <v>7020339612</v>
      </c>
      <c r="G14" s="115" t="s">
        <v>38</v>
      </c>
      <c r="I14" s="130"/>
      <c r="L14" s="129"/>
      <c r="M14" s="129">
        <f t="shared" si="0"/>
        <v>1</v>
      </c>
      <c r="N14" s="129">
        <f t="shared" si="1"/>
        <v>3</v>
      </c>
      <c r="O14" s="129"/>
      <c r="P14" s="129">
        <f t="shared" si="2"/>
        <v>0</v>
      </c>
      <c r="Q14" s="129">
        <f t="shared" si="3"/>
        <v>0</v>
      </c>
      <c r="R14" s="129">
        <f t="shared" si="4"/>
        <v>0</v>
      </c>
      <c r="S14" s="129">
        <f t="shared" si="5"/>
        <v>0</v>
      </c>
      <c r="T14" s="129">
        <f t="shared" si="6"/>
        <v>0</v>
      </c>
      <c r="U14" s="129">
        <f t="shared" si="7"/>
        <v>0</v>
      </c>
      <c r="V14" s="134">
        <f t="shared" si="8"/>
        <v>0</v>
      </c>
      <c r="W14" s="129">
        <f t="shared" si="15"/>
        <v>1</v>
      </c>
      <c r="X14" s="129">
        <f t="shared" si="10"/>
        <v>0</v>
      </c>
      <c r="Y14" s="129">
        <f t="shared" si="11"/>
        <v>0</v>
      </c>
      <c r="Z14" s="129"/>
      <c r="AA14" s="129"/>
      <c r="AB14" s="129">
        <f t="shared" si="12"/>
        <v>1</v>
      </c>
      <c r="AC14" s="129">
        <f t="shared" si="13"/>
        <v>1</v>
      </c>
      <c r="AD14" s="129" t="str">
        <f t="shared" si="14"/>
        <v>Correct</v>
      </c>
      <c r="AE14" s="129"/>
      <c r="AF14" s="115" t="s">
        <v>83</v>
      </c>
      <c r="AG14" s="115">
        <v>53</v>
      </c>
      <c r="AH14" s="115" t="s">
        <v>84</v>
      </c>
      <c r="AI14" s="115" t="s">
        <v>126</v>
      </c>
      <c r="AJ14" s="115" t="s">
        <v>97</v>
      </c>
      <c r="AK14" s="115" t="s">
        <v>86</v>
      </c>
      <c r="AL14" s="115" t="s">
        <v>87</v>
      </c>
      <c r="AM14" s="115" t="s">
        <v>104</v>
      </c>
      <c r="AN14" s="115" t="s">
        <v>94</v>
      </c>
      <c r="AO14" s="115" t="s">
        <v>90</v>
      </c>
      <c r="AP14" s="115" t="s">
        <v>91</v>
      </c>
      <c r="AQ14" s="115" t="s">
        <v>91</v>
      </c>
    </row>
    <row r="15" spans="1:43" ht="16">
      <c r="A15" s="115">
        <v>7045756469</v>
      </c>
      <c r="D15" s="115" t="s">
        <v>33</v>
      </c>
      <c r="I15" s="130"/>
      <c r="L15" s="129"/>
      <c r="M15" s="129">
        <f t="shared" si="0"/>
        <v>1</v>
      </c>
      <c r="N15" s="129">
        <f t="shared" si="1"/>
        <v>3</v>
      </c>
      <c r="O15" s="129"/>
      <c r="P15" s="129">
        <f t="shared" si="2"/>
        <v>0</v>
      </c>
      <c r="Q15" s="129">
        <f t="shared" si="3"/>
        <v>0</v>
      </c>
      <c r="R15" s="129">
        <f t="shared" si="4"/>
        <v>1</v>
      </c>
      <c r="S15" s="129">
        <f t="shared" si="5"/>
        <v>0</v>
      </c>
      <c r="T15" s="129">
        <f t="shared" si="6"/>
        <v>0</v>
      </c>
      <c r="U15" s="129">
        <f t="shared" si="7"/>
        <v>0</v>
      </c>
      <c r="V15" s="134">
        <f t="shared" si="8"/>
        <v>0</v>
      </c>
      <c r="W15" s="129">
        <f t="shared" si="15"/>
        <v>0</v>
      </c>
      <c r="X15" s="129">
        <f t="shared" si="10"/>
        <v>0</v>
      </c>
      <c r="Y15" s="129">
        <f t="shared" si="11"/>
        <v>0</v>
      </c>
      <c r="Z15" s="129"/>
      <c r="AA15" s="129"/>
      <c r="AB15" s="129">
        <f t="shared" si="12"/>
        <v>1</v>
      </c>
      <c r="AC15" s="129">
        <f t="shared" si="13"/>
        <v>1</v>
      </c>
      <c r="AD15" s="129" t="str">
        <f t="shared" si="14"/>
        <v>Correct</v>
      </c>
      <c r="AE15" s="129"/>
      <c r="AF15" s="115" t="s">
        <v>83</v>
      </c>
      <c r="AG15" s="115">
        <v>65</v>
      </c>
      <c r="AH15" s="115" t="s">
        <v>181</v>
      </c>
      <c r="AI15" s="115" t="s">
        <v>206</v>
      </c>
      <c r="AJ15" s="115" t="s">
        <v>85</v>
      </c>
      <c r="AK15" s="115" t="s">
        <v>86</v>
      </c>
      <c r="AM15" s="115" t="s">
        <v>100</v>
      </c>
      <c r="AN15" s="115" t="s">
        <v>89</v>
      </c>
      <c r="AO15" s="115" t="s">
        <v>90</v>
      </c>
      <c r="AP15" s="115" t="s">
        <v>91</v>
      </c>
      <c r="AQ15" s="115" t="s">
        <v>91</v>
      </c>
    </row>
    <row r="16" spans="1:43" ht="16">
      <c r="A16" s="115">
        <v>7007913480</v>
      </c>
      <c r="B16" s="115" t="s">
        <v>31</v>
      </c>
      <c r="D16" s="115" t="s">
        <v>33</v>
      </c>
      <c r="E16" s="115" t="s">
        <v>34</v>
      </c>
      <c r="F16" s="115" t="s">
        <v>35</v>
      </c>
      <c r="G16" s="115" t="s">
        <v>38</v>
      </c>
      <c r="H16" s="115" t="s">
        <v>37</v>
      </c>
      <c r="I16" s="130"/>
      <c r="L16" s="129"/>
      <c r="M16" s="129">
        <f t="shared" si="0"/>
        <v>6</v>
      </c>
      <c r="N16" s="129">
        <f t="shared" si="1"/>
        <v>0.5</v>
      </c>
      <c r="O16" s="129"/>
      <c r="P16" s="129">
        <f t="shared" si="2"/>
        <v>0.5</v>
      </c>
      <c r="Q16" s="129">
        <f t="shared" si="3"/>
        <v>0</v>
      </c>
      <c r="R16" s="129">
        <f t="shared" si="4"/>
        <v>0.5</v>
      </c>
      <c r="S16" s="129">
        <f t="shared" si="5"/>
        <v>0.5</v>
      </c>
      <c r="T16" s="129">
        <f t="shared" si="6"/>
        <v>0.5</v>
      </c>
      <c r="U16" s="129">
        <f t="shared" si="7"/>
        <v>0</v>
      </c>
      <c r="V16" s="134">
        <f t="shared" si="8"/>
        <v>0.5</v>
      </c>
      <c r="W16" s="129">
        <f t="shared" si="15"/>
        <v>0.5</v>
      </c>
      <c r="X16" s="129">
        <f t="shared" si="10"/>
        <v>0</v>
      </c>
      <c r="Y16" s="129">
        <f t="shared" si="11"/>
        <v>0</v>
      </c>
      <c r="Z16" s="129"/>
      <c r="AA16" s="129"/>
      <c r="AB16" s="129">
        <f t="shared" si="12"/>
        <v>3</v>
      </c>
      <c r="AC16" s="129">
        <f t="shared" si="13"/>
        <v>6</v>
      </c>
      <c r="AD16" s="129" t="str">
        <f t="shared" si="14"/>
        <v>Correct</v>
      </c>
      <c r="AE16" s="129"/>
      <c r="AF16" s="115" t="s">
        <v>83</v>
      </c>
      <c r="AH16" s="115" t="s">
        <v>84</v>
      </c>
      <c r="AI16" s="115" t="s">
        <v>160</v>
      </c>
      <c r="AJ16" s="115" t="s">
        <v>97</v>
      </c>
      <c r="AK16" s="115" t="s">
        <v>86</v>
      </c>
      <c r="AL16" s="115" t="s">
        <v>87</v>
      </c>
      <c r="AM16" s="115" t="s">
        <v>93</v>
      </c>
      <c r="AN16" s="115" t="s">
        <v>102</v>
      </c>
      <c r="AO16" s="115" t="s">
        <v>106</v>
      </c>
      <c r="AP16" s="115" t="s">
        <v>91</v>
      </c>
      <c r="AQ16" s="115" t="s">
        <v>91</v>
      </c>
    </row>
    <row r="17" spans="1:43" ht="16">
      <c r="A17" s="115">
        <v>6985128250</v>
      </c>
      <c r="E17" s="115" t="s">
        <v>34</v>
      </c>
      <c r="I17" s="130"/>
      <c r="L17" s="129"/>
      <c r="M17" s="129">
        <f t="shared" si="0"/>
        <v>1</v>
      </c>
      <c r="N17" s="129">
        <f t="shared" si="1"/>
        <v>3</v>
      </c>
      <c r="O17" s="129"/>
      <c r="P17" s="129">
        <f t="shared" si="2"/>
        <v>0</v>
      </c>
      <c r="Q17" s="129">
        <f t="shared" si="3"/>
        <v>0</v>
      </c>
      <c r="R17" s="129">
        <f t="shared" si="4"/>
        <v>0</v>
      </c>
      <c r="S17" s="129">
        <f t="shared" si="5"/>
        <v>1</v>
      </c>
      <c r="T17" s="129">
        <f t="shared" si="6"/>
        <v>0</v>
      </c>
      <c r="U17" s="129">
        <f t="shared" si="7"/>
        <v>0</v>
      </c>
      <c r="V17" s="134">
        <f t="shared" si="8"/>
        <v>0</v>
      </c>
      <c r="W17" s="129">
        <f t="shared" si="15"/>
        <v>0</v>
      </c>
      <c r="X17" s="129">
        <f t="shared" si="10"/>
        <v>0</v>
      </c>
      <c r="Y17" s="129">
        <f t="shared" si="11"/>
        <v>0</v>
      </c>
      <c r="Z17" s="129"/>
      <c r="AA17" s="129"/>
      <c r="AB17" s="129">
        <f t="shared" si="12"/>
        <v>1</v>
      </c>
      <c r="AC17" s="129">
        <f t="shared" si="13"/>
        <v>1</v>
      </c>
      <c r="AD17" s="129" t="str">
        <f t="shared" si="14"/>
        <v>Correct</v>
      </c>
      <c r="AE17" s="129"/>
      <c r="AF17" s="115" t="s">
        <v>83</v>
      </c>
      <c r="AG17" s="115">
        <v>20</v>
      </c>
      <c r="AH17" s="115" t="s">
        <v>181</v>
      </c>
      <c r="AI17" s="115" t="s">
        <v>228</v>
      </c>
      <c r="AJ17" s="115" t="s">
        <v>114</v>
      </c>
      <c r="AK17" s="115" t="s">
        <v>91</v>
      </c>
      <c r="AL17" s="115" t="s">
        <v>87</v>
      </c>
      <c r="AN17" s="115" t="s">
        <v>114</v>
      </c>
      <c r="AO17" s="115" t="s">
        <v>95</v>
      </c>
      <c r="AP17" s="115" t="s">
        <v>91</v>
      </c>
      <c r="AQ17" s="115" t="s">
        <v>91</v>
      </c>
    </row>
    <row r="18" spans="1:43" ht="16">
      <c r="A18" s="115">
        <v>7020356613</v>
      </c>
      <c r="D18" s="115" t="s">
        <v>33</v>
      </c>
      <c r="G18" s="115" t="s">
        <v>38</v>
      </c>
      <c r="H18" s="115" t="s">
        <v>37</v>
      </c>
      <c r="I18" s="130"/>
      <c r="K18" s="115" t="s">
        <v>40</v>
      </c>
      <c r="L18" s="129"/>
      <c r="M18" s="129">
        <f t="shared" si="0"/>
        <v>4</v>
      </c>
      <c r="N18" s="129">
        <f t="shared" si="1"/>
        <v>0.75</v>
      </c>
      <c r="O18" s="129"/>
      <c r="P18" s="129">
        <f t="shared" si="2"/>
        <v>0</v>
      </c>
      <c r="Q18" s="129">
        <f t="shared" si="3"/>
        <v>0</v>
      </c>
      <c r="R18" s="129">
        <f t="shared" si="4"/>
        <v>0.75</v>
      </c>
      <c r="S18" s="129">
        <f t="shared" si="5"/>
        <v>0</v>
      </c>
      <c r="T18" s="129">
        <f t="shared" si="6"/>
        <v>0</v>
      </c>
      <c r="U18" s="129">
        <f t="shared" si="7"/>
        <v>0</v>
      </c>
      <c r="V18" s="134">
        <f t="shared" si="8"/>
        <v>0.75</v>
      </c>
      <c r="W18" s="129">
        <f t="shared" si="15"/>
        <v>0.75</v>
      </c>
      <c r="X18" s="129">
        <f t="shared" si="10"/>
        <v>0</v>
      </c>
      <c r="Y18" s="129">
        <f t="shared" si="11"/>
        <v>0.75</v>
      </c>
      <c r="Z18" s="129"/>
      <c r="AA18" s="129"/>
      <c r="AB18" s="129">
        <f t="shared" si="12"/>
        <v>3</v>
      </c>
      <c r="AC18" s="129">
        <f t="shared" si="13"/>
        <v>4</v>
      </c>
      <c r="AD18" s="129" t="str">
        <f t="shared" si="14"/>
        <v>Correct</v>
      </c>
      <c r="AE18" s="129"/>
      <c r="AF18" s="115" t="s">
        <v>83</v>
      </c>
      <c r="AG18" s="115">
        <v>65</v>
      </c>
      <c r="AH18" s="115" t="s">
        <v>181</v>
      </c>
      <c r="AI18" s="115" t="s">
        <v>196</v>
      </c>
      <c r="AJ18" s="115" t="s">
        <v>97</v>
      </c>
      <c r="AM18" s="115" t="s">
        <v>101</v>
      </c>
      <c r="AN18" s="115" t="s">
        <v>89</v>
      </c>
      <c r="AO18" s="115" t="s">
        <v>106</v>
      </c>
      <c r="AP18" s="115" t="s">
        <v>91</v>
      </c>
      <c r="AQ18" s="115" t="s">
        <v>86</v>
      </c>
    </row>
    <row r="19" spans="1:43" ht="16">
      <c r="A19" s="115">
        <v>7020568966</v>
      </c>
      <c r="G19" s="115" t="s">
        <v>38</v>
      </c>
      <c r="I19" s="130"/>
      <c r="L19" s="129"/>
      <c r="M19" s="129">
        <f t="shared" si="0"/>
        <v>1</v>
      </c>
      <c r="N19" s="129">
        <f t="shared" si="1"/>
        <v>3</v>
      </c>
      <c r="O19" s="129"/>
      <c r="P19" s="129">
        <f t="shared" si="2"/>
        <v>0</v>
      </c>
      <c r="Q19" s="129">
        <f t="shared" si="3"/>
        <v>0</v>
      </c>
      <c r="R19" s="129">
        <f t="shared" si="4"/>
        <v>0</v>
      </c>
      <c r="S19" s="129">
        <f t="shared" si="5"/>
        <v>0</v>
      </c>
      <c r="T19" s="129">
        <f t="shared" si="6"/>
        <v>0</v>
      </c>
      <c r="U19" s="129">
        <f t="shared" si="7"/>
        <v>0</v>
      </c>
      <c r="V19" s="134">
        <f t="shared" si="8"/>
        <v>0</v>
      </c>
      <c r="W19" s="129">
        <f t="shared" si="15"/>
        <v>1</v>
      </c>
      <c r="X19" s="129">
        <f t="shared" si="10"/>
        <v>0</v>
      </c>
      <c r="Y19" s="129">
        <f t="shared" si="11"/>
        <v>0</v>
      </c>
      <c r="Z19" s="129"/>
      <c r="AA19" s="129"/>
      <c r="AB19" s="129">
        <f t="shared" si="12"/>
        <v>1</v>
      </c>
      <c r="AC19" s="129">
        <f t="shared" si="13"/>
        <v>1</v>
      </c>
      <c r="AD19" s="129" t="str">
        <f t="shared" si="14"/>
        <v>Correct</v>
      </c>
      <c r="AE19" s="129"/>
      <c r="AF19" s="115" t="s">
        <v>83</v>
      </c>
      <c r="AG19" s="115">
        <v>26</v>
      </c>
      <c r="AH19" s="115" t="s">
        <v>84</v>
      </c>
      <c r="AI19" s="115" t="s">
        <v>146</v>
      </c>
      <c r="AK19" s="115" t="s">
        <v>91</v>
      </c>
      <c r="AL19" s="115" t="s">
        <v>108</v>
      </c>
      <c r="AM19" s="115" t="s">
        <v>93</v>
      </c>
      <c r="AN19" s="115" t="s">
        <v>89</v>
      </c>
      <c r="AO19" s="115" t="s">
        <v>98</v>
      </c>
      <c r="AP19" s="115" t="s">
        <v>86</v>
      </c>
    </row>
    <row r="20" spans="1:43" ht="16">
      <c r="A20" s="115">
        <v>5580958246</v>
      </c>
      <c r="C20" s="115" t="s">
        <v>32</v>
      </c>
      <c r="G20" s="115" t="s">
        <v>38</v>
      </c>
      <c r="I20" s="130"/>
      <c r="K20" s="115" t="s">
        <v>40</v>
      </c>
      <c r="L20" s="129"/>
      <c r="M20" s="129">
        <f t="shared" si="0"/>
        <v>3</v>
      </c>
      <c r="N20" s="129">
        <f t="shared" si="1"/>
        <v>1</v>
      </c>
      <c r="O20" s="129"/>
      <c r="P20" s="129">
        <f t="shared" si="2"/>
        <v>0</v>
      </c>
      <c r="Q20" s="129">
        <f t="shared" si="3"/>
        <v>1</v>
      </c>
      <c r="R20" s="129">
        <f t="shared" si="4"/>
        <v>0</v>
      </c>
      <c r="S20" s="129">
        <f t="shared" si="5"/>
        <v>0</v>
      </c>
      <c r="T20" s="129">
        <f t="shared" si="6"/>
        <v>0</v>
      </c>
      <c r="U20" s="129">
        <f t="shared" si="7"/>
        <v>0</v>
      </c>
      <c r="V20" s="134">
        <f t="shared" si="8"/>
        <v>0</v>
      </c>
      <c r="W20" s="129">
        <f t="shared" si="15"/>
        <v>1</v>
      </c>
      <c r="X20" s="129">
        <f t="shared" si="10"/>
        <v>0</v>
      </c>
      <c r="Y20" s="129">
        <f t="shared" si="11"/>
        <v>1</v>
      </c>
      <c r="Z20" s="129"/>
      <c r="AA20" s="129"/>
      <c r="AB20" s="129">
        <f t="shared" si="12"/>
        <v>3</v>
      </c>
      <c r="AC20" s="129">
        <f t="shared" si="13"/>
        <v>3</v>
      </c>
      <c r="AD20" s="129" t="str">
        <f t="shared" si="14"/>
        <v>Correct</v>
      </c>
      <c r="AE20" s="129"/>
      <c r="AF20" s="115" t="s">
        <v>83</v>
      </c>
      <c r="AG20" s="115">
        <v>42</v>
      </c>
      <c r="AH20" s="115" t="s">
        <v>181</v>
      </c>
      <c r="AI20" s="115" t="s">
        <v>247</v>
      </c>
      <c r="AJ20" s="115" t="s">
        <v>85</v>
      </c>
      <c r="AK20" s="115" t="s">
        <v>91</v>
      </c>
      <c r="AL20" s="115" t="s">
        <v>108</v>
      </c>
      <c r="AM20" s="115" t="s">
        <v>93</v>
      </c>
      <c r="AN20" s="115" t="s">
        <v>109</v>
      </c>
      <c r="AO20" s="115" t="s">
        <v>90</v>
      </c>
      <c r="AP20" s="115" t="s">
        <v>91</v>
      </c>
    </row>
    <row r="21" spans="1:43" ht="16">
      <c r="A21" s="115">
        <v>5584687783</v>
      </c>
      <c r="D21" s="115" t="s">
        <v>33</v>
      </c>
      <c r="G21" s="115" t="s">
        <v>38</v>
      </c>
      <c r="H21" s="115" t="s">
        <v>37</v>
      </c>
      <c r="I21" s="130"/>
      <c r="L21" s="129"/>
      <c r="M21" s="129">
        <f t="shared" si="0"/>
        <v>3</v>
      </c>
      <c r="N21" s="129">
        <f t="shared" si="1"/>
        <v>1</v>
      </c>
      <c r="O21" s="129"/>
      <c r="P21" s="129">
        <f t="shared" si="2"/>
        <v>0</v>
      </c>
      <c r="Q21" s="129">
        <f t="shared" si="3"/>
        <v>0</v>
      </c>
      <c r="R21" s="129">
        <f t="shared" si="4"/>
        <v>1</v>
      </c>
      <c r="S21" s="129">
        <f t="shared" si="5"/>
        <v>0</v>
      </c>
      <c r="T21" s="129">
        <f t="shared" si="6"/>
        <v>0</v>
      </c>
      <c r="U21" s="129">
        <f t="shared" si="7"/>
        <v>0</v>
      </c>
      <c r="V21" s="134">
        <f t="shared" si="8"/>
        <v>1</v>
      </c>
      <c r="W21" s="129">
        <f t="shared" si="15"/>
        <v>1</v>
      </c>
      <c r="X21" s="129">
        <f t="shared" si="10"/>
        <v>0</v>
      </c>
      <c r="Y21" s="129">
        <f t="shared" si="11"/>
        <v>0</v>
      </c>
      <c r="Z21" s="129"/>
      <c r="AA21" s="129"/>
      <c r="AB21" s="129">
        <f t="shared" si="12"/>
        <v>3</v>
      </c>
      <c r="AC21" s="129">
        <f t="shared" si="13"/>
        <v>3</v>
      </c>
      <c r="AD21" s="129" t="str">
        <f t="shared" si="14"/>
        <v>Correct</v>
      </c>
      <c r="AE21" s="129"/>
      <c r="AF21" s="115" t="s">
        <v>99</v>
      </c>
      <c r="AG21" s="115">
        <v>19</v>
      </c>
      <c r="AH21" s="115" t="s">
        <v>84</v>
      </c>
      <c r="AI21" s="115" t="s">
        <v>458</v>
      </c>
      <c r="AJ21" s="115" t="s">
        <v>110</v>
      </c>
      <c r="AK21" s="115" t="s">
        <v>91</v>
      </c>
      <c r="AL21" s="115" t="s">
        <v>108</v>
      </c>
      <c r="AM21" s="115" t="s">
        <v>104</v>
      </c>
      <c r="AN21" s="115" t="s">
        <v>102</v>
      </c>
      <c r="AO21" s="115" t="s">
        <v>95</v>
      </c>
      <c r="AP21" s="115" t="s">
        <v>91</v>
      </c>
    </row>
    <row r="22" spans="1:43" ht="16">
      <c r="A22" s="115">
        <v>7007920056</v>
      </c>
      <c r="D22" s="115" t="s">
        <v>33</v>
      </c>
      <c r="E22" s="115" t="s">
        <v>34</v>
      </c>
      <c r="G22" s="115" t="s">
        <v>38</v>
      </c>
      <c r="I22" s="130"/>
      <c r="J22" s="115" t="s">
        <v>39</v>
      </c>
      <c r="K22" s="115" t="s">
        <v>40</v>
      </c>
      <c r="L22" s="129"/>
      <c r="M22" s="129">
        <f t="shared" si="0"/>
        <v>5</v>
      </c>
      <c r="N22" s="129">
        <f t="shared" si="1"/>
        <v>0.6</v>
      </c>
      <c r="O22" s="129"/>
      <c r="P22" s="129">
        <f t="shared" si="2"/>
        <v>0</v>
      </c>
      <c r="Q22" s="129">
        <f t="shared" si="3"/>
        <v>0</v>
      </c>
      <c r="R22" s="129">
        <f t="shared" si="4"/>
        <v>0.6</v>
      </c>
      <c r="S22" s="129">
        <f t="shared" si="5"/>
        <v>0.6</v>
      </c>
      <c r="T22" s="129">
        <f t="shared" si="6"/>
        <v>0</v>
      </c>
      <c r="U22" s="129">
        <f t="shared" si="7"/>
        <v>0</v>
      </c>
      <c r="V22" s="134">
        <f t="shared" si="8"/>
        <v>0</v>
      </c>
      <c r="W22" s="129">
        <f t="shared" si="15"/>
        <v>0.6</v>
      </c>
      <c r="X22" s="129">
        <f t="shared" si="10"/>
        <v>0.6</v>
      </c>
      <c r="Y22" s="129">
        <f t="shared" si="11"/>
        <v>0.6</v>
      </c>
      <c r="Z22" s="129"/>
      <c r="AA22" s="129"/>
      <c r="AB22" s="129">
        <f t="shared" si="12"/>
        <v>3</v>
      </c>
      <c r="AC22" s="129">
        <f t="shared" si="13"/>
        <v>5</v>
      </c>
      <c r="AD22" s="129" t="str">
        <f t="shared" si="14"/>
        <v>Correct</v>
      </c>
      <c r="AE22" s="129"/>
      <c r="AF22" s="115" t="s">
        <v>99</v>
      </c>
      <c r="AG22" s="115">
        <v>67</v>
      </c>
      <c r="AH22" s="115" t="s">
        <v>84</v>
      </c>
      <c r="AI22" s="115" t="s">
        <v>130</v>
      </c>
      <c r="AJ22" s="115" t="s">
        <v>85</v>
      </c>
      <c r="AL22" s="115" t="s">
        <v>87</v>
      </c>
      <c r="AM22" s="115" t="s">
        <v>101</v>
      </c>
      <c r="AN22" s="115" t="s">
        <v>94</v>
      </c>
      <c r="AO22" s="115" t="s">
        <v>113</v>
      </c>
      <c r="AP22" s="115" t="s">
        <v>91</v>
      </c>
      <c r="AQ22" s="115" t="s">
        <v>91</v>
      </c>
    </row>
    <row r="23" spans="1:43" ht="16">
      <c r="A23" s="115">
        <v>6988285005</v>
      </c>
      <c r="I23" s="130"/>
      <c r="L23" s="129"/>
      <c r="M23" s="129">
        <f t="shared" si="0"/>
        <v>0</v>
      </c>
      <c r="N23" s="129" t="e">
        <f t="shared" si="1"/>
        <v>#DIV/0!</v>
      </c>
      <c r="O23" s="129"/>
      <c r="P23" s="129">
        <f t="shared" si="2"/>
        <v>0</v>
      </c>
      <c r="Q23" s="129">
        <f t="shared" si="3"/>
        <v>0</v>
      </c>
      <c r="R23" s="129">
        <f t="shared" si="4"/>
        <v>0</v>
      </c>
      <c r="S23" s="129">
        <f t="shared" si="5"/>
        <v>0</v>
      </c>
      <c r="T23" s="129">
        <f t="shared" si="6"/>
        <v>0</v>
      </c>
      <c r="U23" s="129">
        <f t="shared" si="7"/>
        <v>0</v>
      </c>
      <c r="V23" s="134">
        <f t="shared" si="8"/>
        <v>0</v>
      </c>
      <c r="W23" s="129">
        <f t="shared" si="15"/>
        <v>0</v>
      </c>
      <c r="X23" s="129">
        <f t="shared" si="10"/>
        <v>0</v>
      </c>
      <c r="Y23" s="129">
        <f t="shared" si="11"/>
        <v>0</v>
      </c>
      <c r="Z23" s="129"/>
      <c r="AA23" s="129"/>
      <c r="AB23" s="129">
        <f t="shared" si="12"/>
        <v>0</v>
      </c>
      <c r="AC23" s="129">
        <f t="shared" si="13"/>
        <v>0</v>
      </c>
      <c r="AD23" s="129" t="str">
        <f t="shared" si="14"/>
        <v>Correct</v>
      </c>
      <c r="AE23" s="129"/>
      <c r="AF23" s="115" t="s">
        <v>83</v>
      </c>
      <c r="AG23" s="115">
        <v>74</v>
      </c>
      <c r="AH23" s="115" t="s">
        <v>84</v>
      </c>
      <c r="AI23" s="115" t="s">
        <v>121</v>
      </c>
      <c r="AJ23" s="115" t="s">
        <v>85</v>
      </c>
      <c r="AK23" s="115" t="s">
        <v>86</v>
      </c>
      <c r="AL23" s="115" t="s">
        <v>87</v>
      </c>
      <c r="AP23" s="115" t="s">
        <v>91</v>
      </c>
      <c r="AQ23" s="115" t="s">
        <v>91</v>
      </c>
    </row>
    <row r="24" spans="1:43" ht="16">
      <c r="A24" s="115">
        <v>7011271863</v>
      </c>
      <c r="D24" s="115" t="s">
        <v>33</v>
      </c>
      <c r="G24" s="115" t="s">
        <v>38</v>
      </c>
      <c r="I24" s="130"/>
      <c r="L24" s="129"/>
      <c r="M24" s="129">
        <f t="shared" si="0"/>
        <v>2</v>
      </c>
      <c r="N24" s="129">
        <f t="shared" si="1"/>
        <v>1.5</v>
      </c>
      <c r="O24" s="129"/>
      <c r="P24" s="129">
        <f t="shared" si="2"/>
        <v>0</v>
      </c>
      <c r="Q24" s="129">
        <f t="shared" si="3"/>
        <v>0</v>
      </c>
      <c r="R24" s="129">
        <f t="shared" si="4"/>
        <v>1</v>
      </c>
      <c r="S24" s="129">
        <f t="shared" si="5"/>
        <v>0</v>
      </c>
      <c r="T24" s="129">
        <f t="shared" si="6"/>
        <v>0</v>
      </c>
      <c r="U24" s="129">
        <f t="shared" si="7"/>
        <v>0</v>
      </c>
      <c r="V24" s="134">
        <f t="shared" si="8"/>
        <v>0</v>
      </c>
      <c r="W24" s="129">
        <f t="shared" si="15"/>
        <v>1</v>
      </c>
      <c r="X24" s="129">
        <f t="shared" si="10"/>
        <v>0</v>
      </c>
      <c r="Y24" s="129">
        <f t="shared" si="11"/>
        <v>0</v>
      </c>
      <c r="Z24" s="129"/>
      <c r="AA24" s="129"/>
      <c r="AB24" s="129">
        <f t="shared" si="12"/>
        <v>2</v>
      </c>
      <c r="AC24" s="129">
        <f t="shared" si="13"/>
        <v>2</v>
      </c>
      <c r="AD24" s="129" t="str">
        <f t="shared" si="14"/>
        <v>Correct</v>
      </c>
      <c r="AE24" s="129"/>
      <c r="AF24" s="115" t="s">
        <v>83</v>
      </c>
      <c r="AG24" s="115">
        <v>39</v>
      </c>
      <c r="AH24" s="115" t="s">
        <v>84</v>
      </c>
      <c r="AI24" s="115" t="s">
        <v>135</v>
      </c>
      <c r="AJ24" s="115" t="s">
        <v>92</v>
      </c>
      <c r="AK24" s="115" t="s">
        <v>86</v>
      </c>
      <c r="AL24" s="115" t="s">
        <v>87</v>
      </c>
      <c r="AM24" s="115" t="s">
        <v>101</v>
      </c>
      <c r="AN24" s="115" t="s">
        <v>111</v>
      </c>
      <c r="AO24" s="115" t="s">
        <v>90</v>
      </c>
      <c r="AP24" s="115" t="s">
        <v>91</v>
      </c>
      <c r="AQ24" s="115" t="s">
        <v>91</v>
      </c>
    </row>
    <row r="25" spans="1:43" ht="16">
      <c r="A25" s="115">
        <v>7020351623</v>
      </c>
      <c r="B25" s="115" t="s">
        <v>31</v>
      </c>
      <c r="C25" s="115" t="s">
        <v>32</v>
      </c>
      <c r="D25" s="115" t="s">
        <v>33</v>
      </c>
      <c r="E25" s="115" t="s">
        <v>34</v>
      </c>
      <c r="G25" s="115" t="s">
        <v>38</v>
      </c>
      <c r="H25" s="115" t="s">
        <v>37</v>
      </c>
      <c r="I25" s="130"/>
      <c r="J25" s="115" t="s">
        <v>39</v>
      </c>
      <c r="K25" s="115" t="s">
        <v>40</v>
      </c>
      <c r="L25" s="129"/>
      <c r="M25" s="129">
        <f t="shared" si="0"/>
        <v>8</v>
      </c>
      <c r="N25" s="129">
        <f t="shared" si="1"/>
        <v>0.375</v>
      </c>
      <c r="O25" s="129"/>
      <c r="P25" s="129">
        <f t="shared" si="2"/>
        <v>0.375</v>
      </c>
      <c r="Q25" s="129">
        <f t="shared" si="3"/>
        <v>0.375</v>
      </c>
      <c r="R25" s="129">
        <f t="shared" si="4"/>
        <v>0.375</v>
      </c>
      <c r="S25" s="129">
        <f t="shared" si="5"/>
        <v>0.375</v>
      </c>
      <c r="T25" s="129">
        <f t="shared" si="6"/>
        <v>0</v>
      </c>
      <c r="U25" s="129">
        <f t="shared" si="7"/>
        <v>0</v>
      </c>
      <c r="V25" s="134">
        <f t="shared" si="8"/>
        <v>0.375</v>
      </c>
      <c r="W25" s="129">
        <f t="shared" si="15"/>
        <v>0.375</v>
      </c>
      <c r="X25" s="129">
        <f t="shared" si="10"/>
        <v>0.375</v>
      </c>
      <c r="Y25" s="129">
        <f t="shared" si="11"/>
        <v>0.375</v>
      </c>
      <c r="Z25" s="129"/>
      <c r="AA25" s="129"/>
      <c r="AB25" s="129">
        <f t="shared" si="12"/>
        <v>3</v>
      </c>
      <c r="AC25" s="129">
        <f t="shared" si="13"/>
        <v>8</v>
      </c>
      <c r="AD25" s="129" t="str">
        <f t="shared" si="14"/>
        <v>Correct</v>
      </c>
      <c r="AE25" s="129"/>
      <c r="AF25" s="115" t="s">
        <v>83</v>
      </c>
      <c r="AG25" s="115">
        <v>35</v>
      </c>
      <c r="AH25" s="115" t="s">
        <v>181</v>
      </c>
      <c r="AJ25" s="115" t="s">
        <v>85</v>
      </c>
      <c r="AK25" s="115" t="s">
        <v>86</v>
      </c>
      <c r="AL25" s="115" t="s">
        <v>87</v>
      </c>
      <c r="AM25" s="115" t="s">
        <v>93</v>
      </c>
      <c r="AN25" s="115" t="s">
        <v>94</v>
      </c>
      <c r="AP25" s="115" t="s">
        <v>91</v>
      </c>
    </row>
    <row r="26" spans="1:43" ht="16">
      <c r="A26" s="115">
        <v>6985129742</v>
      </c>
      <c r="E26" s="115" t="s">
        <v>34</v>
      </c>
      <c r="I26" s="130"/>
      <c r="L26" s="129"/>
      <c r="M26" s="129">
        <f t="shared" si="0"/>
        <v>1</v>
      </c>
      <c r="N26" s="129">
        <f t="shared" si="1"/>
        <v>3</v>
      </c>
      <c r="O26" s="129"/>
      <c r="P26" s="129">
        <f t="shared" si="2"/>
        <v>0</v>
      </c>
      <c r="Q26" s="129">
        <f t="shared" si="3"/>
        <v>0</v>
      </c>
      <c r="R26" s="129">
        <f t="shared" si="4"/>
        <v>0</v>
      </c>
      <c r="S26" s="129">
        <f t="shared" si="5"/>
        <v>1</v>
      </c>
      <c r="T26" s="129">
        <f t="shared" si="6"/>
        <v>0</v>
      </c>
      <c r="U26" s="129">
        <f t="shared" si="7"/>
        <v>0</v>
      </c>
      <c r="V26" s="134">
        <f t="shared" si="8"/>
        <v>0</v>
      </c>
      <c r="W26" s="129">
        <f t="shared" si="15"/>
        <v>0</v>
      </c>
      <c r="X26" s="129">
        <f t="shared" si="10"/>
        <v>0</v>
      </c>
      <c r="Y26" s="129">
        <f t="shared" si="11"/>
        <v>0</v>
      </c>
      <c r="Z26" s="129"/>
      <c r="AA26" s="129"/>
      <c r="AB26" s="129">
        <f t="shared" si="12"/>
        <v>1</v>
      </c>
      <c r="AC26" s="129">
        <f t="shared" si="13"/>
        <v>1</v>
      </c>
      <c r="AD26" s="129" t="str">
        <f t="shared" si="14"/>
        <v>Correct</v>
      </c>
      <c r="AE26" s="129"/>
      <c r="AF26" s="115" t="s">
        <v>83</v>
      </c>
      <c r="AG26" s="115">
        <v>41</v>
      </c>
      <c r="AH26" s="115" t="s">
        <v>181</v>
      </c>
      <c r="AI26" s="115" t="s">
        <v>228</v>
      </c>
      <c r="AK26" s="115" t="s">
        <v>91</v>
      </c>
      <c r="AL26" s="115" t="s">
        <v>108</v>
      </c>
      <c r="AM26" s="115" t="s">
        <v>96</v>
      </c>
      <c r="AN26" s="115" t="s">
        <v>112</v>
      </c>
      <c r="AO26" s="115" t="s">
        <v>98</v>
      </c>
      <c r="AP26" s="115" t="s">
        <v>91</v>
      </c>
    </row>
    <row r="27" spans="1:43" ht="16">
      <c r="A27" s="115">
        <v>7020338842</v>
      </c>
      <c r="C27" s="115" t="s">
        <v>32</v>
      </c>
      <c r="F27" s="115" t="s">
        <v>35</v>
      </c>
      <c r="G27" s="115" t="s">
        <v>38</v>
      </c>
      <c r="I27" s="130"/>
      <c r="L27" s="129"/>
      <c r="M27" s="129">
        <f t="shared" si="0"/>
        <v>3</v>
      </c>
      <c r="N27" s="129">
        <f t="shared" si="1"/>
        <v>1</v>
      </c>
      <c r="O27" s="129"/>
      <c r="P27" s="129">
        <f t="shared" si="2"/>
        <v>0</v>
      </c>
      <c r="Q27" s="129">
        <f t="shared" si="3"/>
        <v>1</v>
      </c>
      <c r="R27" s="129">
        <f t="shared" si="4"/>
        <v>0</v>
      </c>
      <c r="S27" s="129">
        <f t="shared" si="5"/>
        <v>0</v>
      </c>
      <c r="T27" s="129">
        <f t="shared" si="6"/>
        <v>1</v>
      </c>
      <c r="U27" s="129">
        <f t="shared" si="7"/>
        <v>0</v>
      </c>
      <c r="V27" s="134">
        <f t="shared" si="8"/>
        <v>0</v>
      </c>
      <c r="W27" s="129">
        <f t="shared" si="15"/>
        <v>1</v>
      </c>
      <c r="X27" s="129">
        <f t="shared" si="10"/>
        <v>0</v>
      </c>
      <c r="Y27" s="129">
        <f t="shared" si="11"/>
        <v>0</v>
      </c>
      <c r="Z27" s="129"/>
      <c r="AA27" s="129"/>
      <c r="AB27" s="129">
        <f t="shared" si="12"/>
        <v>3</v>
      </c>
      <c r="AC27" s="129">
        <f t="shared" si="13"/>
        <v>3</v>
      </c>
      <c r="AD27" s="129" t="str">
        <f t="shared" si="14"/>
        <v>Correct</v>
      </c>
      <c r="AE27" s="129"/>
    </row>
    <row r="28" spans="1:43" ht="16">
      <c r="A28" s="115">
        <v>7020566674</v>
      </c>
      <c r="D28" s="115" t="s">
        <v>33</v>
      </c>
      <c r="G28" s="115" t="s">
        <v>38</v>
      </c>
      <c r="H28" s="115" t="s">
        <v>37</v>
      </c>
      <c r="I28" s="130"/>
      <c r="L28" s="129"/>
      <c r="M28" s="129">
        <f t="shared" si="0"/>
        <v>3</v>
      </c>
      <c r="N28" s="129">
        <f t="shared" si="1"/>
        <v>1</v>
      </c>
      <c r="O28" s="129"/>
      <c r="P28" s="129">
        <f t="shared" si="2"/>
        <v>0</v>
      </c>
      <c r="Q28" s="129">
        <f t="shared" si="3"/>
        <v>0</v>
      </c>
      <c r="R28" s="129">
        <f t="shared" si="4"/>
        <v>1</v>
      </c>
      <c r="S28" s="129">
        <f t="shared" si="5"/>
        <v>0</v>
      </c>
      <c r="T28" s="129">
        <f t="shared" si="6"/>
        <v>0</v>
      </c>
      <c r="U28" s="129">
        <f t="shared" si="7"/>
        <v>0</v>
      </c>
      <c r="V28" s="134">
        <f t="shared" si="8"/>
        <v>1</v>
      </c>
      <c r="W28" s="129">
        <f t="shared" si="15"/>
        <v>1</v>
      </c>
      <c r="X28" s="129">
        <f t="shared" si="10"/>
        <v>0</v>
      </c>
      <c r="Y28" s="129">
        <f t="shared" si="11"/>
        <v>0</v>
      </c>
      <c r="Z28" s="129"/>
      <c r="AA28" s="129"/>
      <c r="AB28" s="129">
        <f t="shared" si="12"/>
        <v>3</v>
      </c>
      <c r="AC28" s="129">
        <f t="shared" si="13"/>
        <v>3</v>
      </c>
      <c r="AD28" s="129" t="str">
        <f t="shared" si="14"/>
        <v>Correct</v>
      </c>
      <c r="AE28" s="129"/>
      <c r="AF28" s="115" t="s">
        <v>83</v>
      </c>
      <c r="AG28" s="115">
        <v>32</v>
      </c>
      <c r="AH28" s="115" t="s">
        <v>84</v>
      </c>
      <c r="AI28" s="115" t="s">
        <v>146</v>
      </c>
      <c r="AK28" s="115" t="s">
        <v>91</v>
      </c>
      <c r="AL28" s="115" t="s">
        <v>108</v>
      </c>
      <c r="AM28" s="115" t="s">
        <v>93</v>
      </c>
      <c r="AN28" s="115" t="s">
        <v>105</v>
      </c>
      <c r="AO28" s="115" t="s">
        <v>90</v>
      </c>
      <c r="AP28" s="115" t="s">
        <v>86</v>
      </c>
      <c r="AQ28" s="115" t="s">
        <v>86</v>
      </c>
    </row>
    <row r="29" spans="1:43" ht="16">
      <c r="A29" s="115">
        <v>7011541450</v>
      </c>
      <c r="B29" s="115" t="s">
        <v>31</v>
      </c>
      <c r="D29" s="115" t="s">
        <v>33</v>
      </c>
      <c r="I29" s="130"/>
      <c r="K29" s="115" t="s">
        <v>40</v>
      </c>
      <c r="L29" s="129"/>
      <c r="M29" s="129">
        <f t="shared" si="0"/>
        <v>3</v>
      </c>
      <c r="N29" s="129">
        <f t="shared" si="1"/>
        <v>1</v>
      </c>
      <c r="O29" s="129"/>
      <c r="P29" s="129">
        <f t="shared" si="2"/>
        <v>1</v>
      </c>
      <c r="Q29" s="129">
        <f t="shared" si="3"/>
        <v>0</v>
      </c>
      <c r="R29" s="129">
        <f t="shared" si="4"/>
        <v>1</v>
      </c>
      <c r="S29" s="129">
        <f t="shared" si="5"/>
        <v>0</v>
      </c>
      <c r="T29" s="129">
        <f t="shared" si="6"/>
        <v>0</v>
      </c>
      <c r="U29" s="129">
        <f t="shared" si="7"/>
        <v>0</v>
      </c>
      <c r="V29" s="134">
        <f t="shared" si="8"/>
        <v>0</v>
      </c>
      <c r="W29" s="129">
        <f t="shared" si="15"/>
        <v>0</v>
      </c>
      <c r="X29" s="129">
        <f t="shared" si="10"/>
        <v>0</v>
      </c>
      <c r="Y29" s="129">
        <f t="shared" si="11"/>
        <v>1</v>
      </c>
      <c r="Z29" s="129"/>
      <c r="AA29" s="129"/>
      <c r="AB29" s="129">
        <f t="shared" si="12"/>
        <v>3</v>
      </c>
      <c r="AC29" s="129">
        <f t="shared" si="13"/>
        <v>3</v>
      </c>
      <c r="AD29" s="129" t="str">
        <f t="shared" si="14"/>
        <v>Correct</v>
      </c>
      <c r="AE29" s="129"/>
      <c r="AF29" s="115" t="s">
        <v>83</v>
      </c>
      <c r="AG29" s="115">
        <v>44</v>
      </c>
      <c r="AH29" s="115" t="s">
        <v>181</v>
      </c>
      <c r="AI29" s="115" t="s">
        <v>215</v>
      </c>
      <c r="AJ29" s="115" t="s">
        <v>97</v>
      </c>
      <c r="AK29" s="115" t="s">
        <v>91</v>
      </c>
      <c r="AL29" s="115" t="s">
        <v>137</v>
      </c>
      <c r="AM29" s="115" t="s">
        <v>88</v>
      </c>
      <c r="AN29" s="115" t="s">
        <v>111</v>
      </c>
      <c r="AO29" s="115" t="s">
        <v>90</v>
      </c>
      <c r="AP29" s="115" t="s">
        <v>91</v>
      </c>
      <c r="AQ29" s="115" t="s">
        <v>91</v>
      </c>
    </row>
    <row r="30" spans="1:43" ht="16">
      <c r="A30" s="115">
        <v>5602856318</v>
      </c>
      <c r="B30" s="115" t="s">
        <v>31</v>
      </c>
      <c r="G30" s="115" t="s">
        <v>38</v>
      </c>
      <c r="I30" s="130"/>
      <c r="K30" s="115" t="s">
        <v>40</v>
      </c>
      <c r="L30" s="129"/>
      <c r="M30" s="129">
        <f t="shared" si="0"/>
        <v>3</v>
      </c>
      <c r="N30" s="129">
        <f t="shared" si="1"/>
        <v>1</v>
      </c>
      <c r="O30" s="129"/>
      <c r="P30" s="129">
        <f t="shared" si="2"/>
        <v>1</v>
      </c>
      <c r="Q30" s="129">
        <f t="shared" si="3"/>
        <v>0</v>
      </c>
      <c r="R30" s="129">
        <f t="shared" si="4"/>
        <v>0</v>
      </c>
      <c r="S30" s="129">
        <f t="shared" si="5"/>
        <v>0</v>
      </c>
      <c r="T30" s="129">
        <f t="shared" si="6"/>
        <v>0</v>
      </c>
      <c r="U30" s="129">
        <f t="shared" si="7"/>
        <v>0</v>
      </c>
      <c r="V30" s="134">
        <f t="shared" si="8"/>
        <v>0</v>
      </c>
      <c r="W30" s="129">
        <f t="shared" si="15"/>
        <v>1</v>
      </c>
      <c r="X30" s="129">
        <f t="shared" si="10"/>
        <v>0</v>
      </c>
      <c r="Y30" s="129">
        <f t="shared" si="11"/>
        <v>1</v>
      </c>
      <c r="Z30" s="129"/>
      <c r="AA30" s="129"/>
      <c r="AB30" s="129">
        <f t="shared" si="12"/>
        <v>3</v>
      </c>
      <c r="AC30" s="129">
        <f t="shared" si="13"/>
        <v>3</v>
      </c>
      <c r="AD30" s="129" t="str">
        <f t="shared" si="14"/>
        <v>Correct</v>
      </c>
      <c r="AE30" s="129"/>
    </row>
    <row r="31" spans="1:43" ht="16">
      <c r="A31" s="115">
        <v>7008107063</v>
      </c>
      <c r="C31" s="115" t="s">
        <v>32</v>
      </c>
      <c r="D31" s="115" t="s">
        <v>33</v>
      </c>
      <c r="G31" s="115" t="s">
        <v>38</v>
      </c>
      <c r="H31" s="115" t="s">
        <v>37</v>
      </c>
      <c r="I31" s="130"/>
      <c r="L31" s="129"/>
      <c r="M31" s="129">
        <f t="shared" si="0"/>
        <v>4</v>
      </c>
      <c r="N31" s="129">
        <f t="shared" si="1"/>
        <v>0.75</v>
      </c>
      <c r="O31" s="129"/>
      <c r="P31" s="129">
        <f t="shared" si="2"/>
        <v>0</v>
      </c>
      <c r="Q31" s="129">
        <f t="shared" si="3"/>
        <v>0.75</v>
      </c>
      <c r="R31" s="129">
        <f t="shared" si="4"/>
        <v>0.75</v>
      </c>
      <c r="S31" s="129">
        <f t="shared" si="5"/>
        <v>0</v>
      </c>
      <c r="T31" s="129">
        <f t="shared" si="6"/>
        <v>0</v>
      </c>
      <c r="U31" s="129">
        <f t="shared" si="7"/>
        <v>0</v>
      </c>
      <c r="V31" s="134">
        <f t="shared" si="8"/>
        <v>0.75</v>
      </c>
      <c r="W31" s="129">
        <f t="shared" si="15"/>
        <v>0.75</v>
      </c>
      <c r="X31" s="129">
        <f t="shared" si="10"/>
        <v>0</v>
      </c>
      <c r="Y31" s="129">
        <f t="shared" si="11"/>
        <v>0</v>
      </c>
      <c r="Z31" s="129"/>
      <c r="AA31" s="129"/>
      <c r="AB31" s="129">
        <f t="shared" si="12"/>
        <v>3</v>
      </c>
      <c r="AC31" s="129">
        <f t="shared" si="13"/>
        <v>4</v>
      </c>
      <c r="AD31" s="129" t="str">
        <f t="shared" si="14"/>
        <v>Correct</v>
      </c>
      <c r="AE31" s="129"/>
      <c r="AF31" s="115" t="s">
        <v>83</v>
      </c>
      <c r="AG31" s="115">
        <v>55</v>
      </c>
      <c r="AH31" s="115" t="s">
        <v>84</v>
      </c>
      <c r="AI31" s="115" t="s">
        <v>136</v>
      </c>
      <c r="AK31" s="115" t="s">
        <v>86</v>
      </c>
      <c r="AL31" s="115" t="s">
        <v>87</v>
      </c>
      <c r="AM31" s="115" t="s">
        <v>101</v>
      </c>
      <c r="AN31" s="115" t="s">
        <v>111</v>
      </c>
      <c r="AO31" s="115" t="s">
        <v>90</v>
      </c>
      <c r="AP31" s="115" t="s">
        <v>91</v>
      </c>
    </row>
    <row r="32" spans="1:43" ht="16">
      <c r="A32" s="115">
        <v>7045761778</v>
      </c>
      <c r="D32" s="115" t="s">
        <v>33</v>
      </c>
      <c r="E32" s="115" t="s">
        <v>34</v>
      </c>
      <c r="G32" s="115" t="s">
        <v>38</v>
      </c>
      <c r="I32" s="130"/>
      <c r="K32" s="115" t="s">
        <v>40</v>
      </c>
      <c r="L32" s="129"/>
      <c r="M32" s="129">
        <f t="shared" si="0"/>
        <v>4</v>
      </c>
      <c r="N32" s="129">
        <f t="shared" si="1"/>
        <v>0.75</v>
      </c>
      <c r="O32" s="129"/>
      <c r="P32" s="129">
        <f t="shared" si="2"/>
        <v>0</v>
      </c>
      <c r="Q32" s="129">
        <f t="shared" si="3"/>
        <v>0</v>
      </c>
      <c r="R32" s="129">
        <f t="shared" si="4"/>
        <v>0.75</v>
      </c>
      <c r="S32" s="129">
        <f t="shared" si="5"/>
        <v>0.75</v>
      </c>
      <c r="T32" s="129">
        <f t="shared" si="6"/>
        <v>0</v>
      </c>
      <c r="U32" s="129">
        <f t="shared" si="7"/>
        <v>0</v>
      </c>
      <c r="V32" s="134">
        <f t="shared" si="8"/>
        <v>0</v>
      </c>
      <c r="W32" s="129">
        <f t="shared" si="15"/>
        <v>0.75</v>
      </c>
      <c r="X32" s="129">
        <f t="shared" si="10"/>
        <v>0</v>
      </c>
      <c r="Y32" s="129">
        <f t="shared" si="11"/>
        <v>0.75</v>
      </c>
      <c r="Z32" s="129"/>
      <c r="AA32" s="129"/>
      <c r="AB32" s="129">
        <f t="shared" si="12"/>
        <v>3</v>
      </c>
      <c r="AC32" s="129">
        <f t="shared" si="13"/>
        <v>4</v>
      </c>
      <c r="AD32" s="129" t="str">
        <f t="shared" si="14"/>
        <v>Correct</v>
      </c>
      <c r="AE32" s="129"/>
      <c r="AF32" s="115" t="s">
        <v>83</v>
      </c>
      <c r="AG32" s="115">
        <v>59</v>
      </c>
      <c r="AH32" s="115" t="s">
        <v>181</v>
      </c>
      <c r="AI32" s="115" t="s">
        <v>224</v>
      </c>
      <c r="AJ32" s="115" t="s">
        <v>85</v>
      </c>
      <c r="AK32" s="115" t="s">
        <v>86</v>
      </c>
      <c r="AL32" s="115" t="s">
        <v>87</v>
      </c>
      <c r="AM32" s="115" t="s">
        <v>93</v>
      </c>
      <c r="AN32" s="115" t="s">
        <v>114</v>
      </c>
      <c r="AO32" s="115" t="s">
        <v>90</v>
      </c>
      <c r="AP32" s="115" t="s">
        <v>91</v>
      </c>
      <c r="AQ32" s="115" t="s">
        <v>91</v>
      </c>
    </row>
    <row r="33" spans="1:43" ht="16">
      <c r="A33" s="115">
        <v>6985468494</v>
      </c>
      <c r="B33" s="115" t="s">
        <v>31</v>
      </c>
      <c r="D33" s="115" t="s">
        <v>33</v>
      </c>
      <c r="G33" s="115" t="s">
        <v>38</v>
      </c>
      <c r="H33" s="115" t="s">
        <v>37</v>
      </c>
      <c r="I33" s="130"/>
      <c r="K33" s="115" t="s">
        <v>40</v>
      </c>
      <c r="L33" s="129"/>
      <c r="M33" s="129">
        <f t="shared" si="0"/>
        <v>5</v>
      </c>
      <c r="N33" s="129">
        <f t="shared" si="1"/>
        <v>0.6</v>
      </c>
      <c r="O33" s="129"/>
      <c r="P33" s="129">
        <f t="shared" si="2"/>
        <v>0.6</v>
      </c>
      <c r="Q33" s="129">
        <f t="shared" si="3"/>
        <v>0</v>
      </c>
      <c r="R33" s="129">
        <f t="shared" si="4"/>
        <v>0.6</v>
      </c>
      <c r="S33" s="129">
        <f t="shared" si="5"/>
        <v>0</v>
      </c>
      <c r="T33" s="129">
        <f t="shared" si="6"/>
        <v>0</v>
      </c>
      <c r="U33" s="129">
        <f t="shared" si="7"/>
        <v>0</v>
      </c>
      <c r="V33" s="134">
        <f t="shared" si="8"/>
        <v>0.6</v>
      </c>
      <c r="W33" s="129">
        <f t="shared" si="15"/>
        <v>0.6</v>
      </c>
      <c r="X33" s="129">
        <f t="shared" si="10"/>
        <v>0</v>
      </c>
      <c r="Y33" s="129">
        <f t="shared" si="11"/>
        <v>0.6</v>
      </c>
      <c r="Z33" s="129"/>
      <c r="AA33" s="129"/>
      <c r="AB33" s="129">
        <f t="shared" si="12"/>
        <v>3</v>
      </c>
      <c r="AC33" s="129">
        <f t="shared" si="13"/>
        <v>5</v>
      </c>
      <c r="AD33" s="129" t="str">
        <f t="shared" si="14"/>
        <v>Correct</v>
      </c>
      <c r="AE33" s="129"/>
      <c r="AF33" s="115" t="s">
        <v>83</v>
      </c>
      <c r="AG33" s="115">
        <v>20</v>
      </c>
      <c r="AH33" s="115" t="s">
        <v>181</v>
      </c>
      <c r="AJ33" s="115" t="s">
        <v>92</v>
      </c>
      <c r="AK33" s="115" t="s">
        <v>86</v>
      </c>
      <c r="AL33" s="115" t="s">
        <v>87</v>
      </c>
      <c r="AM33" s="115" t="s">
        <v>101</v>
      </c>
      <c r="AN33" s="115" t="s">
        <v>94</v>
      </c>
      <c r="AO33" s="115" t="s">
        <v>90</v>
      </c>
      <c r="AP33" s="115" t="s">
        <v>91</v>
      </c>
      <c r="AQ33" s="115" t="s">
        <v>91</v>
      </c>
    </row>
    <row r="34" spans="1:43" ht="16">
      <c r="A34" s="115">
        <v>6985451620</v>
      </c>
      <c r="B34" s="115" t="s">
        <v>31</v>
      </c>
      <c r="D34" s="115" t="s">
        <v>33</v>
      </c>
      <c r="G34" s="115" t="s">
        <v>38</v>
      </c>
      <c r="H34" s="115" t="s">
        <v>37</v>
      </c>
      <c r="I34" s="130"/>
      <c r="L34" s="129"/>
      <c r="M34" s="129">
        <f t="shared" si="0"/>
        <v>4</v>
      </c>
      <c r="N34" s="129">
        <f t="shared" si="1"/>
        <v>0.75</v>
      </c>
      <c r="O34" s="129"/>
      <c r="P34" s="129">
        <f t="shared" si="2"/>
        <v>0.75</v>
      </c>
      <c r="Q34" s="129">
        <f t="shared" si="3"/>
        <v>0</v>
      </c>
      <c r="R34" s="129">
        <f t="shared" si="4"/>
        <v>0.75</v>
      </c>
      <c r="S34" s="129">
        <f t="shared" si="5"/>
        <v>0</v>
      </c>
      <c r="T34" s="129">
        <f t="shared" si="6"/>
        <v>0</v>
      </c>
      <c r="U34" s="129">
        <f t="shared" si="7"/>
        <v>0</v>
      </c>
      <c r="V34" s="134">
        <f t="shared" si="8"/>
        <v>0.75</v>
      </c>
      <c r="W34" s="129">
        <f t="shared" si="15"/>
        <v>0.75</v>
      </c>
      <c r="X34" s="129">
        <f t="shared" si="10"/>
        <v>0</v>
      </c>
      <c r="Y34" s="129">
        <f t="shared" si="11"/>
        <v>0</v>
      </c>
      <c r="Z34" s="129"/>
      <c r="AA34" s="129"/>
      <c r="AB34" s="129">
        <f t="shared" si="12"/>
        <v>3</v>
      </c>
      <c r="AC34" s="129">
        <f t="shared" si="13"/>
        <v>4</v>
      </c>
      <c r="AD34" s="129" t="str">
        <f t="shared" si="14"/>
        <v>Correct</v>
      </c>
      <c r="AE34" s="129"/>
      <c r="AF34" s="115" t="s">
        <v>83</v>
      </c>
      <c r="AG34" s="115">
        <v>20</v>
      </c>
      <c r="AH34" s="115" t="s">
        <v>181</v>
      </c>
      <c r="AJ34" s="115" t="s">
        <v>92</v>
      </c>
      <c r="AK34" s="115" t="s">
        <v>86</v>
      </c>
      <c r="AL34" s="115" t="s">
        <v>87</v>
      </c>
      <c r="AM34" s="115" t="s">
        <v>101</v>
      </c>
      <c r="AN34" s="115" t="s">
        <v>94</v>
      </c>
      <c r="AO34" s="115" t="s">
        <v>90</v>
      </c>
      <c r="AP34" s="115" t="s">
        <v>91</v>
      </c>
      <c r="AQ34" s="115" t="s">
        <v>91</v>
      </c>
    </row>
    <row r="35" spans="1:43" ht="16">
      <c r="A35" s="115">
        <v>7020571014</v>
      </c>
      <c r="C35" s="115" t="s">
        <v>32</v>
      </c>
      <c r="F35" s="115" t="s">
        <v>35</v>
      </c>
      <c r="G35" s="115" t="s">
        <v>38</v>
      </c>
      <c r="I35" s="130"/>
      <c r="L35" s="129"/>
      <c r="M35" s="129">
        <f t="shared" si="0"/>
        <v>3</v>
      </c>
      <c r="N35" s="129">
        <f t="shared" si="1"/>
        <v>1</v>
      </c>
      <c r="O35" s="129"/>
      <c r="P35" s="129">
        <f t="shared" si="2"/>
        <v>0</v>
      </c>
      <c r="Q35" s="129">
        <f t="shared" si="3"/>
        <v>1</v>
      </c>
      <c r="R35" s="129">
        <f t="shared" si="4"/>
        <v>0</v>
      </c>
      <c r="S35" s="129">
        <f t="shared" si="5"/>
        <v>0</v>
      </c>
      <c r="T35" s="129">
        <f t="shared" si="6"/>
        <v>1</v>
      </c>
      <c r="U35" s="129">
        <f t="shared" si="7"/>
        <v>0</v>
      </c>
      <c r="V35" s="134">
        <f t="shared" si="8"/>
        <v>0</v>
      </c>
      <c r="W35" s="129">
        <f t="shared" si="15"/>
        <v>1</v>
      </c>
      <c r="X35" s="129">
        <f t="shared" si="10"/>
        <v>0</v>
      </c>
      <c r="Y35" s="129">
        <f t="shared" si="11"/>
        <v>0</v>
      </c>
      <c r="Z35" s="129"/>
      <c r="AA35" s="129"/>
      <c r="AB35" s="129">
        <f t="shared" si="12"/>
        <v>3</v>
      </c>
      <c r="AC35" s="129">
        <f t="shared" si="13"/>
        <v>3</v>
      </c>
      <c r="AD35" s="129" t="str">
        <f t="shared" si="14"/>
        <v>Correct</v>
      </c>
      <c r="AE35" s="129"/>
      <c r="AF35" s="115" t="s">
        <v>83</v>
      </c>
      <c r="AG35" s="115">
        <v>25</v>
      </c>
      <c r="AH35" s="115" t="s">
        <v>84</v>
      </c>
      <c r="AI35" s="115" t="s">
        <v>130</v>
      </c>
      <c r="AK35" s="115" t="s">
        <v>91</v>
      </c>
      <c r="AL35" s="115" t="s">
        <v>108</v>
      </c>
      <c r="AM35" s="115" t="s">
        <v>93</v>
      </c>
      <c r="AO35" s="115" t="s">
        <v>113</v>
      </c>
      <c r="AP35" s="115" t="s">
        <v>91</v>
      </c>
      <c r="AQ35" s="115" t="s">
        <v>91</v>
      </c>
    </row>
    <row r="36" spans="1:43" ht="16">
      <c r="A36" s="115">
        <v>5604317314</v>
      </c>
      <c r="D36" s="115" t="s">
        <v>33</v>
      </c>
      <c r="G36" s="115" t="s">
        <v>38</v>
      </c>
      <c r="I36" s="130"/>
      <c r="K36" s="115" t="s">
        <v>40</v>
      </c>
      <c r="L36" s="129"/>
      <c r="M36" s="129">
        <f t="shared" si="0"/>
        <v>3</v>
      </c>
      <c r="N36" s="129">
        <f t="shared" si="1"/>
        <v>1</v>
      </c>
      <c r="O36" s="129"/>
      <c r="P36" s="129">
        <f t="shared" si="2"/>
        <v>0</v>
      </c>
      <c r="Q36" s="129">
        <f t="shared" si="3"/>
        <v>0</v>
      </c>
      <c r="R36" s="129">
        <f t="shared" si="4"/>
        <v>1</v>
      </c>
      <c r="S36" s="129">
        <f t="shared" si="5"/>
        <v>0</v>
      </c>
      <c r="T36" s="129">
        <f t="shared" si="6"/>
        <v>0</v>
      </c>
      <c r="U36" s="129">
        <f t="shared" si="7"/>
        <v>0</v>
      </c>
      <c r="V36" s="134">
        <f t="shared" si="8"/>
        <v>0</v>
      </c>
      <c r="W36" s="129">
        <f t="shared" si="15"/>
        <v>1</v>
      </c>
      <c r="X36" s="129">
        <f t="shared" si="10"/>
        <v>0</v>
      </c>
      <c r="Y36" s="129">
        <f t="shared" si="11"/>
        <v>1</v>
      </c>
      <c r="Z36" s="129"/>
      <c r="AA36" s="129"/>
      <c r="AB36" s="129">
        <f t="shared" si="12"/>
        <v>3</v>
      </c>
      <c r="AC36" s="129">
        <f t="shared" si="13"/>
        <v>3</v>
      </c>
      <c r="AD36" s="129" t="str">
        <f t="shared" si="14"/>
        <v>Correct</v>
      </c>
      <c r="AE36" s="129"/>
      <c r="AF36" s="115" t="s">
        <v>83</v>
      </c>
      <c r="AG36" s="115">
        <v>40</v>
      </c>
      <c r="AH36" s="115" t="s">
        <v>181</v>
      </c>
      <c r="AI36" s="115" t="s">
        <v>221</v>
      </c>
      <c r="AJ36" s="115" t="s">
        <v>85</v>
      </c>
      <c r="AK36" s="115" t="s">
        <v>86</v>
      </c>
      <c r="AL36" s="115" t="s">
        <v>87</v>
      </c>
      <c r="AM36" s="115" t="s">
        <v>93</v>
      </c>
      <c r="AN36" s="115" t="s">
        <v>94</v>
      </c>
      <c r="AO36" s="115" t="s">
        <v>90</v>
      </c>
      <c r="AP36" s="115" t="s">
        <v>91</v>
      </c>
      <c r="AQ36" s="115" t="s">
        <v>91</v>
      </c>
    </row>
    <row r="37" spans="1:43" ht="16">
      <c r="A37" s="115">
        <v>7044845272</v>
      </c>
      <c r="B37" s="115" t="s">
        <v>31</v>
      </c>
      <c r="H37" s="115" t="s">
        <v>37</v>
      </c>
      <c r="I37" s="130"/>
      <c r="L37" s="129"/>
      <c r="M37" s="129">
        <f t="shared" si="0"/>
        <v>2</v>
      </c>
      <c r="N37" s="129">
        <f t="shared" si="1"/>
        <v>1.5</v>
      </c>
      <c r="O37" s="129"/>
      <c r="P37" s="129">
        <f t="shared" si="2"/>
        <v>1</v>
      </c>
      <c r="Q37" s="129">
        <f t="shared" si="3"/>
        <v>0</v>
      </c>
      <c r="R37" s="129">
        <f t="shared" si="4"/>
        <v>0</v>
      </c>
      <c r="S37" s="129">
        <f t="shared" si="5"/>
        <v>0</v>
      </c>
      <c r="T37" s="129">
        <f t="shared" si="6"/>
        <v>0</v>
      </c>
      <c r="U37" s="129">
        <f t="shared" si="7"/>
        <v>0</v>
      </c>
      <c r="V37" s="134">
        <f t="shared" si="8"/>
        <v>1</v>
      </c>
      <c r="W37" s="129">
        <f t="shared" si="15"/>
        <v>0</v>
      </c>
      <c r="X37" s="129">
        <f t="shared" si="10"/>
        <v>0</v>
      </c>
      <c r="Y37" s="129">
        <f t="shared" si="11"/>
        <v>0</v>
      </c>
      <c r="Z37" s="129"/>
      <c r="AA37" s="129"/>
      <c r="AB37" s="129">
        <f t="shared" si="12"/>
        <v>2</v>
      </c>
      <c r="AC37" s="129">
        <f t="shared" si="13"/>
        <v>2</v>
      </c>
      <c r="AD37" s="129" t="str">
        <f t="shared" si="14"/>
        <v>Correct</v>
      </c>
      <c r="AE37" s="129"/>
      <c r="AF37" s="115" t="s">
        <v>83</v>
      </c>
      <c r="AG37" s="115">
        <v>74</v>
      </c>
      <c r="AH37" s="115" t="s">
        <v>181</v>
      </c>
      <c r="AI37" s="115" t="s">
        <v>240</v>
      </c>
      <c r="AJ37" s="115" t="s">
        <v>85</v>
      </c>
      <c r="AK37" s="115" t="s">
        <v>86</v>
      </c>
      <c r="AL37" s="115" t="s">
        <v>87</v>
      </c>
      <c r="AM37" s="115" t="s">
        <v>96</v>
      </c>
      <c r="AN37" s="115" t="s">
        <v>89</v>
      </c>
      <c r="AO37" s="115" t="s">
        <v>106</v>
      </c>
      <c r="AP37" s="115" t="s">
        <v>91</v>
      </c>
      <c r="AQ37" s="115" t="s">
        <v>86</v>
      </c>
    </row>
    <row r="38" spans="1:43" ht="16">
      <c r="A38" s="115">
        <v>7045755681</v>
      </c>
      <c r="C38" s="115" t="s">
        <v>32</v>
      </c>
      <c r="D38" s="115" t="s">
        <v>33</v>
      </c>
      <c r="G38" s="115" t="s">
        <v>38</v>
      </c>
      <c r="I38" s="130"/>
      <c r="J38" s="115" t="s">
        <v>39</v>
      </c>
      <c r="L38" s="129"/>
      <c r="M38" s="129">
        <f t="shared" si="0"/>
        <v>4</v>
      </c>
      <c r="N38" s="129">
        <f t="shared" si="1"/>
        <v>0.75</v>
      </c>
      <c r="O38" s="129"/>
      <c r="P38" s="129">
        <f t="shared" si="2"/>
        <v>0</v>
      </c>
      <c r="Q38" s="129">
        <f t="shared" si="3"/>
        <v>0.75</v>
      </c>
      <c r="R38" s="129">
        <f t="shared" si="4"/>
        <v>0.75</v>
      </c>
      <c r="S38" s="129">
        <f t="shared" si="5"/>
        <v>0</v>
      </c>
      <c r="T38" s="129">
        <f t="shared" si="6"/>
        <v>0</v>
      </c>
      <c r="U38" s="129">
        <f t="shared" si="7"/>
        <v>0</v>
      </c>
      <c r="V38" s="134">
        <f t="shared" si="8"/>
        <v>0</v>
      </c>
      <c r="W38" s="129">
        <f t="shared" si="15"/>
        <v>0.75</v>
      </c>
      <c r="X38" s="129">
        <f t="shared" si="10"/>
        <v>0.75</v>
      </c>
      <c r="Y38" s="129">
        <f t="shared" si="11"/>
        <v>0</v>
      </c>
      <c r="Z38" s="129"/>
      <c r="AA38" s="129"/>
      <c r="AB38" s="129">
        <f t="shared" si="12"/>
        <v>3</v>
      </c>
      <c r="AC38" s="129">
        <f t="shared" si="13"/>
        <v>4</v>
      </c>
      <c r="AD38" s="129" t="str">
        <f t="shared" si="14"/>
        <v>Correct</v>
      </c>
      <c r="AE38" s="129"/>
      <c r="AF38" s="115" t="s">
        <v>83</v>
      </c>
      <c r="AG38" s="115">
        <v>57</v>
      </c>
      <c r="AH38" s="115" t="s">
        <v>181</v>
      </c>
      <c r="AI38" s="115" t="s">
        <v>215</v>
      </c>
      <c r="AJ38" s="115" t="s">
        <v>85</v>
      </c>
      <c r="AK38" s="115" t="s">
        <v>86</v>
      </c>
      <c r="AL38" s="115" t="s">
        <v>87</v>
      </c>
      <c r="AM38" s="115" t="s">
        <v>96</v>
      </c>
      <c r="AN38" s="115" t="s">
        <v>112</v>
      </c>
      <c r="AO38" s="115" t="s">
        <v>106</v>
      </c>
      <c r="AP38" s="115" t="s">
        <v>91</v>
      </c>
      <c r="AQ38" s="115" t="s">
        <v>91</v>
      </c>
    </row>
    <row r="39" spans="1:43" ht="16">
      <c r="A39" s="115">
        <v>7020343073</v>
      </c>
      <c r="E39" s="115" t="s">
        <v>34</v>
      </c>
      <c r="G39" s="115" t="s">
        <v>38</v>
      </c>
      <c r="H39" s="115" t="s">
        <v>37</v>
      </c>
      <c r="I39" s="130"/>
      <c r="L39" s="129"/>
      <c r="M39" s="129">
        <f t="shared" si="0"/>
        <v>3</v>
      </c>
      <c r="N39" s="129">
        <f t="shared" si="1"/>
        <v>1</v>
      </c>
      <c r="O39" s="129"/>
      <c r="P39" s="129">
        <f t="shared" si="2"/>
        <v>0</v>
      </c>
      <c r="Q39" s="129">
        <f t="shared" si="3"/>
        <v>0</v>
      </c>
      <c r="R39" s="129">
        <f t="shared" si="4"/>
        <v>0</v>
      </c>
      <c r="S39" s="129">
        <f t="shared" si="5"/>
        <v>1</v>
      </c>
      <c r="T39" s="129">
        <f t="shared" si="6"/>
        <v>0</v>
      </c>
      <c r="U39" s="129">
        <f t="shared" si="7"/>
        <v>0</v>
      </c>
      <c r="V39" s="134">
        <f t="shared" si="8"/>
        <v>1</v>
      </c>
      <c r="W39" s="129">
        <f t="shared" si="15"/>
        <v>1</v>
      </c>
      <c r="X39" s="129">
        <f t="shared" si="10"/>
        <v>0</v>
      </c>
      <c r="Y39" s="129">
        <f t="shared" si="11"/>
        <v>0</v>
      </c>
      <c r="Z39" s="129"/>
      <c r="AA39" s="129"/>
      <c r="AB39" s="129">
        <f t="shared" si="12"/>
        <v>3</v>
      </c>
      <c r="AC39" s="129">
        <f t="shared" si="13"/>
        <v>3</v>
      </c>
      <c r="AD39" s="129" t="str">
        <f t="shared" si="14"/>
        <v>Correct</v>
      </c>
      <c r="AE39" s="129"/>
      <c r="AF39" s="115" t="s">
        <v>99</v>
      </c>
      <c r="AG39" s="115">
        <v>29</v>
      </c>
      <c r="AH39" s="115" t="s">
        <v>181</v>
      </c>
      <c r="AI39" s="115" t="s">
        <v>206</v>
      </c>
      <c r="AJ39" s="115" t="s">
        <v>85</v>
      </c>
      <c r="AL39" s="115" t="s">
        <v>87</v>
      </c>
      <c r="AM39" s="115" t="s">
        <v>101</v>
      </c>
      <c r="AN39" s="115" t="s">
        <v>102</v>
      </c>
      <c r="AO39" s="115" t="s">
        <v>90</v>
      </c>
      <c r="AP39" s="115" t="s">
        <v>91</v>
      </c>
      <c r="AQ39" s="115" t="s">
        <v>91</v>
      </c>
    </row>
    <row r="40" spans="1:43" ht="16">
      <c r="A40" s="115">
        <v>7020566393</v>
      </c>
      <c r="F40" s="115" t="s">
        <v>35</v>
      </c>
      <c r="G40" s="115" t="s">
        <v>38</v>
      </c>
      <c r="H40" s="115" t="s">
        <v>37</v>
      </c>
      <c r="I40" s="130"/>
      <c r="L40" s="129"/>
      <c r="M40" s="129">
        <f t="shared" si="0"/>
        <v>3</v>
      </c>
      <c r="N40" s="129">
        <f t="shared" si="1"/>
        <v>1</v>
      </c>
      <c r="O40" s="129"/>
      <c r="P40" s="129">
        <f t="shared" si="2"/>
        <v>0</v>
      </c>
      <c r="Q40" s="129">
        <f t="shared" si="3"/>
        <v>0</v>
      </c>
      <c r="R40" s="129">
        <f t="shared" si="4"/>
        <v>0</v>
      </c>
      <c r="S40" s="129">
        <f t="shared" si="5"/>
        <v>0</v>
      </c>
      <c r="T40" s="129">
        <f t="shared" si="6"/>
        <v>1</v>
      </c>
      <c r="U40" s="129">
        <f t="shared" si="7"/>
        <v>0</v>
      </c>
      <c r="V40" s="134">
        <f t="shared" si="8"/>
        <v>1</v>
      </c>
      <c r="W40" s="129">
        <f t="shared" si="15"/>
        <v>1</v>
      </c>
      <c r="X40" s="129">
        <f t="shared" si="10"/>
        <v>0</v>
      </c>
      <c r="Y40" s="129">
        <f t="shared" si="11"/>
        <v>0</v>
      </c>
      <c r="Z40" s="129"/>
      <c r="AA40" s="129"/>
      <c r="AB40" s="129">
        <f t="shared" si="12"/>
        <v>3</v>
      </c>
      <c r="AC40" s="129">
        <f t="shared" si="13"/>
        <v>3</v>
      </c>
      <c r="AD40" s="129" t="str">
        <f t="shared" si="14"/>
        <v>Correct</v>
      </c>
      <c r="AE40" s="129"/>
      <c r="AF40" s="115" t="s">
        <v>83</v>
      </c>
      <c r="AG40" s="115">
        <v>21</v>
      </c>
      <c r="AH40" s="115" t="s">
        <v>84</v>
      </c>
      <c r="AI40" s="115" t="s">
        <v>146</v>
      </c>
      <c r="AK40" s="115" t="s">
        <v>91</v>
      </c>
      <c r="AL40" s="115" t="s">
        <v>108</v>
      </c>
      <c r="AM40" s="115" t="s">
        <v>93</v>
      </c>
      <c r="AN40" s="115" t="s">
        <v>105</v>
      </c>
      <c r="AO40" s="115" t="s">
        <v>98</v>
      </c>
      <c r="AP40" s="115" t="s">
        <v>91</v>
      </c>
      <c r="AQ40" s="115" t="s">
        <v>91</v>
      </c>
    </row>
    <row r="41" spans="1:43" ht="16">
      <c r="A41" s="115">
        <v>7020569233</v>
      </c>
      <c r="G41" s="115" t="s">
        <v>38</v>
      </c>
      <c r="H41" s="115" t="s">
        <v>37</v>
      </c>
      <c r="I41" s="130"/>
      <c r="L41" s="129"/>
      <c r="M41" s="129">
        <f t="shared" si="0"/>
        <v>2</v>
      </c>
      <c r="N41" s="129">
        <f t="shared" si="1"/>
        <v>1.5</v>
      </c>
      <c r="O41" s="129"/>
      <c r="P41" s="129">
        <f t="shared" si="2"/>
        <v>0</v>
      </c>
      <c r="Q41" s="129">
        <f t="shared" si="3"/>
        <v>0</v>
      </c>
      <c r="R41" s="129">
        <f t="shared" si="4"/>
        <v>0</v>
      </c>
      <c r="S41" s="129">
        <f t="shared" si="5"/>
        <v>0</v>
      </c>
      <c r="T41" s="129">
        <f t="shared" si="6"/>
        <v>0</v>
      </c>
      <c r="U41" s="129">
        <f t="shared" si="7"/>
        <v>0</v>
      </c>
      <c r="V41" s="134">
        <f t="shared" si="8"/>
        <v>1</v>
      </c>
      <c r="W41" s="129">
        <f t="shared" si="15"/>
        <v>1</v>
      </c>
      <c r="X41" s="129">
        <f t="shared" si="10"/>
        <v>0</v>
      </c>
      <c r="Y41" s="129">
        <f t="shared" si="11"/>
        <v>0</v>
      </c>
      <c r="Z41" s="129"/>
      <c r="AA41" s="129"/>
      <c r="AB41" s="129">
        <f t="shared" si="12"/>
        <v>2</v>
      </c>
      <c r="AC41" s="129">
        <f t="shared" si="13"/>
        <v>2</v>
      </c>
      <c r="AD41" s="129" t="str">
        <f t="shared" si="14"/>
        <v>Correct</v>
      </c>
      <c r="AE41" s="129"/>
      <c r="AF41" s="115" t="s">
        <v>83</v>
      </c>
      <c r="AG41" s="115">
        <v>27</v>
      </c>
      <c r="AH41" s="115" t="s">
        <v>84</v>
      </c>
      <c r="AI41" s="115" t="s">
        <v>160</v>
      </c>
      <c r="AK41" s="115" t="s">
        <v>91</v>
      </c>
      <c r="AL41" s="115" t="s">
        <v>108</v>
      </c>
      <c r="AM41" s="115" t="s">
        <v>93</v>
      </c>
      <c r="AN41" s="115" t="s">
        <v>105</v>
      </c>
      <c r="AO41" s="115" t="s">
        <v>98</v>
      </c>
      <c r="AP41" s="115" t="s">
        <v>91</v>
      </c>
      <c r="AQ41" s="115" t="s">
        <v>86</v>
      </c>
    </row>
    <row r="42" spans="1:43" ht="16">
      <c r="A42" s="115">
        <v>6985718327</v>
      </c>
      <c r="E42" s="115" t="s">
        <v>34</v>
      </c>
      <c r="G42" s="115" t="s">
        <v>38</v>
      </c>
      <c r="I42" s="130"/>
      <c r="L42" s="129"/>
      <c r="M42" s="129">
        <f t="shared" si="0"/>
        <v>2</v>
      </c>
      <c r="N42" s="129">
        <f t="shared" si="1"/>
        <v>1.5</v>
      </c>
      <c r="O42" s="129"/>
      <c r="P42" s="129">
        <f t="shared" si="2"/>
        <v>0</v>
      </c>
      <c r="Q42" s="129">
        <f t="shared" si="3"/>
        <v>0</v>
      </c>
      <c r="R42" s="129">
        <f t="shared" si="4"/>
        <v>0</v>
      </c>
      <c r="S42" s="129">
        <f t="shared" si="5"/>
        <v>1</v>
      </c>
      <c r="T42" s="129">
        <f t="shared" si="6"/>
        <v>0</v>
      </c>
      <c r="U42" s="129">
        <f t="shared" si="7"/>
        <v>0</v>
      </c>
      <c r="V42" s="134">
        <f t="shared" si="8"/>
        <v>0</v>
      </c>
      <c r="W42" s="129">
        <f t="shared" si="15"/>
        <v>1</v>
      </c>
      <c r="X42" s="129">
        <f t="shared" si="10"/>
        <v>0</v>
      </c>
      <c r="Y42" s="129">
        <f t="shared" si="11"/>
        <v>0</v>
      </c>
      <c r="Z42" s="129"/>
      <c r="AA42" s="129"/>
      <c r="AB42" s="129">
        <f t="shared" si="12"/>
        <v>2</v>
      </c>
      <c r="AC42" s="129">
        <f t="shared" si="13"/>
        <v>2</v>
      </c>
      <c r="AD42" s="129" t="str">
        <f t="shared" si="14"/>
        <v>Correct</v>
      </c>
      <c r="AE42" s="129"/>
      <c r="AF42" s="115" t="s">
        <v>99</v>
      </c>
      <c r="AG42" s="115">
        <v>24</v>
      </c>
      <c r="AH42" s="115" t="s">
        <v>181</v>
      </c>
      <c r="AI42" s="115" t="s">
        <v>433</v>
      </c>
      <c r="AJ42" s="115" t="s">
        <v>85</v>
      </c>
      <c r="AK42" s="115" t="s">
        <v>86</v>
      </c>
      <c r="AM42" s="115" t="s">
        <v>93</v>
      </c>
      <c r="AN42" s="115" t="s">
        <v>94</v>
      </c>
      <c r="AO42" s="115" t="s">
        <v>95</v>
      </c>
      <c r="AP42" s="115" t="s">
        <v>91</v>
      </c>
      <c r="AQ42" s="115" t="s">
        <v>91</v>
      </c>
    </row>
    <row r="43" spans="1:43" ht="16">
      <c r="A43" s="115">
        <v>7020571360</v>
      </c>
      <c r="D43" s="115" t="s">
        <v>33</v>
      </c>
      <c r="G43" s="115" t="s">
        <v>38</v>
      </c>
      <c r="I43" s="130"/>
      <c r="L43" s="129"/>
      <c r="M43" s="129">
        <f t="shared" si="0"/>
        <v>2</v>
      </c>
      <c r="N43" s="129">
        <f t="shared" si="1"/>
        <v>1.5</v>
      </c>
      <c r="O43" s="129"/>
      <c r="P43" s="129">
        <f t="shared" si="2"/>
        <v>0</v>
      </c>
      <c r="Q43" s="129">
        <f t="shared" si="3"/>
        <v>0</v>
      </c>
      <c r="R43" s="129">
        <f t="shared" si="4"/>
        <v>1</v>
      </c>
      <c r="S43" s="129">
        <f t="shared" si="5"/>
        <v>0</v>
      </c>
      <c r="T43" s="129">
        <f t="shared" si="6"/>
        <v>0</v>
      </c>
      <c r="U43" s="129">
        <f t="shared" si="7"/>
        <v>0</v>
      </c>
      <c r="V43" s="134">
        <f t="shared" si="8"/>
        <v>0</v>
      </c>
      <c r="W43" s="129">
        <f t="shared" si="15"/>
        <v>1</v>
      </c>
      <c r="X43" s="129">
        <f t="shared" si="10"/>
        <v>0</v>
      </c>
      <c r="Y43" s="129">
        <f t="shared" si="11"/>
        <v>0</v>
      </c>
      <c r="Z43" s="129"/>
      <c r="AA43" s="129"/>
      <c r="AB43" s="129">
        <f t="shared" si="12"/>
        <v>2</v>
      </c>
      <c r="AC43" s="129">
        <f t="shared" si="13"/>
        <v>2</v>
      </c>
      <c r="AD43" s="129" t="str">
        <f t="shared" si="14"/>
        <v>Correct</v>
      </c>
      <c r="AE43" s="129"/>
      <c r="AF43" s="115" t="s">
        <v>99</v>
      </c>
      <c r="AG43" s="115">
        <v>23</v>
      </c>
      <c r="AH43" s="115" t="s">
        <v>84</v>
      </c>
      <c r="AI43" s="115" t="s">
        <v>165</v>
      </c>
      <c r="AJ43" s="115" t="s">
        <v>110</v>
      </c>
      <c r="AK43" s="115" t="s">
        <v>91</v>
      </c>
      <c r="AL43" s="115" t="s">
        <v>108</v>
      </c>
      <c r="AM43" s="115" t="s">
        <v>104</v>
      </c>
      <c r="AN43" s="115" t="s">
        <v>112</v>
      </c>
      <c r="AO43" s="115" t="s">
        <v>113</v>
      </c>
      <c r="AP43" s="115" t="s">
        <v>91</v>
      </c>
      <c r="AQ43" s="115" t="s">
        <v>91</v>
      </c>
    </row>
    <row r="44" spans="1:43" ht="16">
      <c r="A44" s="115">
        <v>7020345168</v>
      </c>
      <c r="E44" s="115" t="s">
        <v>34</v>
      </c>
      <c r="H44" s="115" t="s">
        <v>37</v>
      </c>
      <c r="I44" s="130"/>
      <c r="K44" s="115" t="s">
        <v>40</v>
      </c>
      <c r="L44" s="129"/>
      <c r="M44" s="129">
        <f t="shared" si="0"/>
        <v>3</v>
      </c>
      <c r="N44" s="129">
        <f t="shared" si="1"/>
        <v>1</v>
      </c>
      <c r="O44" s="129"/>
      <c r="P44" s="129">
        <f t="shared" si="2"/>
        <v>0</v>
      </c>
      <c r="Q44" s="129">
        <f t="shared" si="3"/>
        <v>0</v>
      </c>
      <c r="R44" s="129">
        <f t="shared" si="4"/>
        <v>0</v>
      </c>
      <c r="S44" s="129">
        <f t="shared" si="5"/>
        <v>1</v>
      </c>
      <c r="T44" s="129">
        <f t="shared" si="6"/>
        <v>0</v>
      </c>
      <c r="U44" s="129">
        <f t="shared" si="7"/>
        <v>0</v>
      </c>
      <c r="V44" s="134">
        <f t="shared" si="8"/>
        <v>1</v>
      </c>
      <c r="W44" s="129">
        <f t="shared" si="15"/>
        <v>0</v>
      </c>
      <c r="X44" s="129">
        <f t="shared" si="10"/>
        <v>0</v>
      </c>
      <c r="Y44" s="129">
        <f t="shared" si="11"/>
        <v>1</v>
      </c>
      <c r="Z44" s="129"/>
      <c r="AA44" s="129"/>
      <c r="AB44" s="129">
        <f t="shared" si="12"/>
        <v>3</v>
      </c>
      <c r="AC44" s="129">
        <f t="shared" si="13"/>
        <v>3</v>
      </c>
      <c r="AD44" s="129" t="str">
        <f t="shared" si="14"/>
        <v>Correct</v>
      </c>
      <c r="AE44" s="129"/>
      <c r="AF44" s="115" t="s">
        <v>99</v>
      </c>
      <c r="AG44" s="115">
        <v>20</v>
      </c>
      <c r="AH44" s="115" t="s">
        <v>181</v>
      </c>
      <c r="AJ44" s="115" t="s">
        <v>85</v>
      </c>
      <c r="AK44" s="115" t="s">
        <v>86</v>
      </c>
      <c r="AL44" s="115" t="s">
        <v>87</v>
      </c>
      <c r="AM44" s="115" t="s">
        <v>88</v>
      </c>
      <c r="AN44" s="115" t="s">
        <v>94</v>
      </c>
      <c r="AO44" s="115" t="s">
        <v>90</v>
      </c>
      <c r="AQ44" s="115" t="s">
        <v>91</v>
      </c>
    </row>
    <row r="45" spans="1:43" ht="16">
      <c r="A45" s="115">
        <v>7020565957</v>
      </c>
      <c r="D45" s="115" t="s">
        <v>33</v>
      </c>
      <c r="H45" s="115" t="s">
        <v>37</v>
      </c>
      <c r="I45" s="130"/>
      <c r="K45" s="115" t="s">
        <v>40</v>
      </c>
      <c r="L45" s="129"/>
      <c r="M45" s="129">
        <f t="shared" si="0"/>
        <v>3</v>
      </c>
      <c r="N45" s="129">
        <f t="shared" si="1"/>
        <v>1</v>
      </c>
      <c r="O45" s="129"/>
      <c r="P45" s="129">
        <f t="shared" si="2"/>
        <v>0</v>
      </c>
      <c r="Q45" s="129">
        <f t="shared" si="3"/>
        <v>0</v>
      </c>
      <c r="R45" s="129">
        <f t="shared" si="4"/>
        <v>1</v>
      </c>
      <c r="S45" s="129">
        <f t="shared" si="5"/>
        <v>0</v>
      </c>
      <c r="T45" s="129">
        <f t="shared" si="6"/>
        <v>0</v>
      </c>
      <c r="U45" s="129">
        <f t="shared" si="7"/>
        <v>0</v>
      </c>
      <c r="V45" s="134">
        <f t="shared" si="8"/>
        <v>1</v>
      </c>
      <c r="W45" s="129">
        <f t="shared" si="15"/>
        <v>0</v>
      </c>
      <c r="X45" s="129">
        <f t="shared" si="10"/>
        <v>0</v>
      </c>
      <c r="Y45" s="129">
        <f t="shared" si="11"/>
        <v>1</v>
      </c>
      <c r="Z45" s="129"/>
      <c r="AA45" s="129"/>
      <c r="AB45" s="129">
        <f t="shared" si="12"/>
        <v>3</v>
      </c>
      <c r="AC45" s="129">
        <f t="shared" si="13"/>
        <v>3</v>
      </c>
      <c r="AD45" s="129" t="str">
        <f t="shared" si="14"/>
        <v>Correct</v>
      </c>
      <c r="AE45" s="129"/>
      <c r="AF45" s="115" t="s">
        <v>83</v>
      </c>
      <c r="AG45" s="115">
        <v>22</v>
      </c>
      <c r="AH45" s="115" t="s">
        <v>84</v>
      </c>
      <c r="AI45" s="115" t="s">
        <v>146</v>
      </c>
      <c r="AJ45" s="115" t="s">
        <v>85</v>
      </c>
      <c r="AK45" s="115" t="s">
        <v>91</v>
      </c>
      <c r="AL45" s="115" t="s">
        <v>108</v>
      </c>
      <c r="AN45" s="115" t="s">
        <v>89</v>
      </c>
      <c r="AO45" s="115" t="s">
        <v>98</v>
      </c>
      <c r="AP45" s="115" t="s">
        <v>91</v>
      </c>
      <c r="AQ45" s="115" t="s">
        <v>91</v>
      </c>
    </row>
    <row r="46" spans="1:43" ht="16">
      <c r="A46" s="115">
        <v>6985117812</v>
      </c>
      <c r="H46" s="115" t="s">
        <v>37</v>
      </c>
      <c r="I46" s="130"/>
      <c r="K46" s="115" t="s">
        <v>40</v>
      </c>
      <c r="L46" s="129"/>
      <c r="M46" s="129">
        <f t="shared" si="0"/>
        <v>2</v>
      </c>
      <c r="N46" s="129">
        <f t="shared" si="1"/>
        <v>1.5</v>
      </c>
      <c r="O46" s="129"/>
      <c r="P46" s="129">
        <f t="shared" si="2"/>
        <v>0</v>
      </c>
      <c r="Q46" s="129">
        <f t="shared" si="3"/>
        <v>0</v>
      </c>
      <c r="R46" s="129">
        <f t="shared" si="4"/>
        <v>0</v>
      </c>
      <c r="S46" s="129">
        <f t="shared" si="5"/>
        <v>0</v>
      </c>
      <c r="T46" s="129">
        <f t="shared" si="6"/>
        <v>0</v>
      </c>
      <c r="U46" s="129">
        <f t="shared" si="7"/>
        <v>0</v>
      </c>
      <c r="V46" s="134">
        <f t="shared" si="8"/>
        <v>1</v>
      </c>
      <c r="W46" s="129">
        <f t="shared" si="15"/>
        <v>0</v>
      </c>
      <c r="X46" s="129">
        <f t="shared" si="10"/>
        <v>0</v>
      </c>
      <c r="Y46" s="129">
        <f t="shared" si="11"/>
        <v>1</v>
      </c>
      <c r="Z46" s="129"/>
      <c r="AA46" s="129"/>
      <c r="AB46" s="129">
        <f t="shared" si="12"/>
        <v>2</v>
      </c>
      <c r="AC46" s="129">
        <f t="shared" si="13"/>
        <v>2</v>
      </c>
      <c r="AD46" s="129" t="str">
        <f t="shared" si="14"/>
        <v>Correct</v>
      </c>
      <c r="AE46" s="129"/>
      <c r="AF46" s="115" t="s">
        <v>99</v>
      </c>
      <c r="AG46" s="115">
        <v>62</v>
      </c>
      <c r="AH46" s="115" t="s">
        <v>181</v>
      </c>
      <c r="AI46" s="115" t="s">
        <v>220</v>
      </c>
      <c r="AJ46" s="115" t="s">
        <v>114</v>
      </c>
      <c r="AL46" s="115" t="s">
        <v>87</v>
      </c>
      <c r="AN46" s="115" t="s">
        <v>102</v>
      </c>
      <c r="AO46" s="115" t="s">
        <v>106</v>
      </c>
      <c r="AP46" s="115" t="s">
        <v>91</v>
      </c>
    </row>
    <row r="47" spans="1:43" ht="16">
      <c r="A47" s="115">
        <v>5585022258</v>
      </c>
      <c r="D47" s="115" t="s">
        <v>33</v>
      </c>
      <c r="H47" s="115" t="s">
        <v>37</v>
      </c>
      <c r="I47" s="130"/>
      <c r="K47" s="115" t="s">
        <v>40</v>
      </c>
      <c r="L47" s="129"/>
      <c r="M47" s="129">
        <f t="shared" si="0"/>
        <v>3</v>
      </c>
      <c r="N47" s="129">
        <f t="shared" si="1"/>
        <v>1</v>
      </c>
      <c r="O47" s="129"/>
      <c r="P47" s="129">
        <f t="shared" si="2"/>
        <v>0</v>
      </c>
      <c r="Q47" s="129">
        <f t="shared" si="3"/>
        <v>0</v>
      </c>
      <c r="R47" s="129">
        <f t="shared" si="4"/>
        <v>1</v>
      </c>
      <c r="S47" s="129">
        <f t="shared" si="5"/>
        <v>0</v>
      </c>
      <c r="T47" s="129">
        <f t="shared" si="6"/>
        <v>0</v>
      </c>
      <c r="U47" s="129">
        <f t="shared" si="7"/>
        <v>0</v>
      </c>
      <c r="V47" s="134">
        <f t="shared" si="8"/>
        <v>1</v>
      </c>
      <c r="W47" s="129">
        <f t="shared" si="15"/>
        <v>0</v>
      </c>
      <c r="X47" s="129">
        <f t="shared" si="10"/>
        <v>0</v>
      </c>
      <c r="Y47" s="129">
        <f t="shared" si="11"/>
        <v>1</v>
      </c>
      <c r="Z47" s="129"/>
      <c r="AA47" s="129"/>
      <c r="AB47" s="129">
        <f t="shared" si="12"/>
        <v>3</v>
      </c>
      <c r="AC47" s="129">
        <f t="shared" si="13"/>
        <v>3</v>
      </c>
      <c r="AD47" s="129" t="str">
        <f t="shared" si="14"/>
        <v>Correct</v>
      </c>
      <c r="AE47" s="129"/>
      <c r="AF47" s="115" t="s">
        <v>99</v>
      </c>
      <c r="AG47" s="115">
        <v>67</v>
      </c>
      <c r="AH47" s="115" t="s">
        <v>181</v>
      </c>
      <c r="AI47" s="115" t="s">
        <v>205</v>
      </c>
      <c r="AJ47" s="115" t="s">
        <v>85</v>
      </c>
      <c r="AK47" s="115" t="s">
        <v>86</v>
      </c>
      <c r="AL47" s="115" t="s">
        <v>87</v>
      </c>
      <c r="AM47" s="115" t="s">
        <v>101</v>
      </c>
      <c r="AN47" s="115" t="s">
        <v>94</v>
      </c>
      <c r="AO47" s="115" t="s">
        <v>90</v>
      </c>
      <c r="AP47" s="115" t="s">
        <v>91</v>
      </c>
      <c r="AQ47" s="115" t="s">
        <v>91</v>
      </c>
    </row>
    <row r="48" spans="1:43" ht="16">
      <c r="A48" s="115">
        <v>5582680487</v>
      </c>
      <c r="B48" s="115" t="s">
        <v>31</v>
      </c>
      <c r="C48" s="115" t="s">
        <v>32</v>
      </c>
      <c r="D48" s="115" t="s">
        <v>33</v>
      </c>
      <c r="I48" s="130"/>
      <c r="L48" s="129"/>
      <c r="M48" s="129">
        <f t="shared" si="0"/>
        <v>3</v>
      </c>
      <c r="N48" s="129">
        <f t="shared" si="1"/>
        <v>1</v>
      </c>
      <c r="O48" s="129"/>
      <c r="P48" s="129">
        <f t="shared" si="2"/>
        <v>1</v>
      </c>
      <c r="Q48" s="129">
        <f t="shared" si="3"/>
        <v>1</v>
      </c>
      <c r="R48" s="129">
        <f t="shared" si="4"/>
        <v>1</v>
      </c>
      <c r="S48" s="129">
        <f t="shared" si="5"/>
        <v>0</v>
      </c>
      <c r="T48" s="129">
        <f t="shared" si="6"/>
        <v>0</v>
      </c>
      <c r="U48" s="129">
        <f t="shared" si="7"/>
        <v>0</v>
      </c>
      <c r="V48" s="134">
        <f t="shared" si="8"/>
        <v>0</v>
      </c>
      <c r="W48" s="129">
        <f t="shared" si="15"/>
        <v>0</v>
      </c>
      <c r="X48" s="129">
        <f t="shared" si="10"/>
        <v>0</v>
      </c>
      <c r="Y48" s="129">
        <f t="shared" si="11"/>
        <v>0</v>
      </c>
      <c r="Z48" s="129"/>
      <c r="AA48" s="129"/>
      <c r="AB48" s="129">
        <f t="shared" si="12"/>
        <v>3</v>
      </c>
      <c r="AC48" s="129">
        <f t="shared" si="13"/>
        <v>3</v>
      </c>
      <c r="AD48" s="129" t="str">
        <f t="shared" si="14"/>
        <v>Correct</v>
      </c>
      <c r="AE48" s="129"/>
      <c r="AF48" s="115" t="s">
        <v>83</v>
      </c>
      <c r="AG48" s="115">
        <v>13</v>
      </c>
      <c r="AH48" s="115" t="s">
        <v>432</v>
      </c>
      <c r="AJ48" s="115" t="s">
        <v>85</v>
      </c>
      <c r="AK48" s="115" t="s">
        <v>91</v>
      </c>
      <c r="AL48" s="115" t="s">
        <v>108</v>
      </c>
      <c r="AM48" s="115" t="s">
        <v>96</v>
      </c>
      <c r="AN48" s="115" t="s">
        <v>112</v>
      </c>
      <c r="AO48" s="115" t="s">
        <v>95</v>
      </c>
      <c r="AP48" s="115" t="s">
        <v>91</v>
      </c>
    </row>
    <row r="49" spans="1:43" ht="16">
      <c r="A49" s="115">
        <v>5606294744</v>
      </c>
      <c r="B49" s="115" t="s">
        <v>31</v>
      </c>
      <c r="H49" s="115" t="s">
        <v>37</v>
      </c>
      <c r="I49" s="130"/>
      <c r="L49" s="129"/>
      <c r="M49" s="129">
        <f t="shared" si="0"/>
        <v>2</v>
      </c>
      <c r="N49" s="129">
        <f t="shared" si="1"/>
        <v>1.5</v>
      </c>
      <c r="O49" s="129"/>
      <c r="P49" s="129">
        <f t="shared" si="2"/>
        <v>1</v>
      </c>
      <c r="Q49" s="129">
        <f t="shared" si="3"/>
        <v>0</v>
      </c>
      <c r="R49" s="129">
        <f t="shared" si="4"/>
        <v>0</v>
      </c>
      <c r="S49" s="129">
        <f t="shared" si="5"/>
        <v>0</v>
      </c>
      <c r="T49" s="129">
        <f t="shared" si="6"/>
        <v>0</v>
      </c>
      <c r="U49" s="129">
        <f t="shared" si="7"/>
        <v>0</v>
      </c>
      <c r="V49" s="134">
        <f t="shared" si="8"/>
        <v>1</v>
      </c>
      <c r="W49" s="129">
        <f t="shared" si="15"/>
        <v>0</v>
      </c>
      <c r="X49" s="129">
        <f t="shared" si="10"/>
        <v>0</v>
      </c>
      <c r="Y49" s="129">
        <f t="shared" si="11"/>
        <v>0</v>
      </c>
      <c r="Z49" s="129"/>
      <c r="AA49" s="129"/>
      <c r="AB49" s="129">
        <f t="shared" si="12"/>
        <v>2</v>
      </c>
      <c r="AC49" s="129">
        <f t="shared" si="13"/>
        <v>2</v>
      </c>
      <c r="AD49" s="129" t="str">
        <f t="shared" si="14"/>
        <v>Correct</v>
      </c>
      <c r="AE49" s="129"/>
      <c r="AF49" s="115" t="s">
        <v>83</v>
      </c>
      <c r="AG49" s="115">
        <v>37</v>
      </c>
      <c r="AH49" s="115" t="s">
        <v>84</v>
      </c>
      <c r="AI49" s="115" t="s">
        <v>450</v>
      </c>
      <c r="AJ49" s="115" t="s">
        <v>443</v>
      </c>
      <c r="AK49" s="115" t="s">
        <v>91</v>
      </c>
      <c r="AL49" s="115" t="s">
        <v>108</v>
      </c>
      <c r="AM49" s="115" t="s">
        <v>93</v>
      </c>
      <c r="AN49" s="115" t="s">
        <v>89</v>
      </c>
      <c r="AO49" s="115" t="s">
        <v>113</v>
      </c>
      <c r="AP49" s="115" t="s">
        <v>91</v>
      </c>
    </row>
    <row r="50" spans="1:43" ht="16">
      <c r="A50" s="115">
        <v>5582253562</v>
      </c>
      <c r="B50" s="115" t="s">
        <v>31</v>
      </c>
      <c r="G50" s="115" t="s">
        <v>38</v>
      </c>
      <c r="I50" s="130"/>
      <c r="K50" s="115" t="s">
        <v>40</v>
      </c>
      <c r="L50" s="129"/>
      <c r="M50" s="129">
        <f t="shared" si="0"/>
        <v>3</v>
      </c>
      <c r="N50" s="129">
        <f t="shared" si="1"/>
        <v>1</v>
      </c>
      <c r="O50" s="129"/>
      <c r="P50" s="129">
        <f t="shared" si="2"/>
        <v>1</v>
      </c>
      <c r="Q50" s="129">
        <f t="shared" si="3"/>
        <v>0</v>
      </c>
      <c r="R50" s="129">
        <f t="shared" si="4"/>
        <v>0</v>
      </c>
      <c r="S50" s="129">
        <f t="shared" si="5"/>
        <v>0</v>
      </c>
      <c r="T50" s="129">
        <f t="shared" si="6"/>
        <v>0</v>
      </c>
      <c r="U50" s="129">
        <f t="shared" si="7"/>
        <v>0</v>
      </c>
      <c r="V50" s="134">
        <f t="shared" si="8"/>
        <v>0</v>
      </c>
      <c r="W50" s="129">
        <f t="shared" si="15"/>
        <v>1</v>
      </c>
      <c r="X50" s="129">
        <f t="shared" si="10"/>
        <v>0</v>
      </c>
      <c r="Y50" s="129">
        <f t="shared" si="11"/>
        <v>1</v>
      </c>
      <c r="Z50" s="129"/>
      <c r="AA50" s="129"/>
      <c r="AB50" s="129">
        <f t="shared" si="12"/>
        <v>3</v>
      </c>
      <c r="AC50" s="129">
        <f t="shared" si="13"/>
        <v>3</v>
      </c>
      <c r="AD50" s="129" t="str">
        <f t="shared" si="14"/>
        <v>Correct</v>
      </c>
      <c r="AE50" s="129"/>
      <c r="AF50" s="115" t="s">
        <v>99</v>
      </c>
      <c r="AG50" s="115">
        <v>28</v>
      </c>
      <c r="AH50" s="115" t="s">
        <v>84</v>
      </c>
    </row>
    <row r="51" spans="1:43" ht="16">
      <c r="A51" s="115">
        <v>7008117822</v>
      </c>
      <c r="G51" s="115" t="s">
        <v>38</v>
      </c>
      <c r="H51" s="115" t="s">
        <v>37</v>
      </c>
      <c r="I51" s="130"/>
      <c r="J51" s="115" t="s">
        <v>39</v>
      </c>
      <c r="K51" s="115" t="s">
        <v>40</v>
      </c>
      <c r="L51" s="129"/>
      <c r="M51" s="129">
        <f t="shared" si="0"/>
        <v>4</v>
      </c>
      <c r="N51" s="129">
        <f t="shared" si="1"/>
        <v>0.75</v>
      </c>
      <c r="O51" s="129"/>
      <c r="P51" s="129">
        <f t="shared" si="2"/>
        <v>0</v>
      </c>
      <c r="Q51" s="129">
        <f t="shared" si="3"/>
        <v>0</v>
      </c>
      <c r="R51" s="129">
        <f t="shared" si="4"/>
        <v>0</v>
      </c>
      <c r="S51" s="129">
        <f t="shared" si="5"/>
        <v>0</v>
      </c>
      <c r="T51" s="129">
        <f t="shared" si="6"/>
        <v>0</v>
      </c>
      <c r="U51" s="129">
        <f t="shared" si="7"/>
        <v>0</v>
      </c>
      <c r="V51" s="134">
        <f t="shared" si="8"/>
        <v>0.75</v>
      </c>
      <c r="W51" s="129">
        <f t="shared" si="15"/>
        <v>0.75</v>
      </c>
      <c r="X51" s="129">
        <f t="shared" si="10"/>
        <v>0.75</v>
      </c>
      <c r="Y51" s="129">
        <f t="shared" si="11"/>
        <v>0.75</v>
      </c>
      <c r="Z51" s="129"/>
      <c r="AA51" s="129"/>
      <c r="AB51" s="129">
        <f t="shared" si="12"/>
        <v>3</v>
      </c>
      <c r="AC51" s="129">
        <f t="shared" si="13"/>
        <v>4</v>
      </c>
      <c r="AD51" s="129" t="str">
        <f t="shared" si="14"/>
        <v>Correct</v>
      </c>
      <c r="AE51" s="129"/>
      <c r="AF51" s="115" t="s">
        <v>83</v>
      </c>
      <c r="AG51" s="115">
        <v>61</v>
      </c>
      <c r="AH51" s="115" t="s">
        <v>84</v>
      </c>
      <c r="AI51" s="115" t="s">
        <v>152</v>
      </c>
      <c r="AJ51" s="115" t="s">
        <v>85</v>
      </c>
      <c r="AK51" s="115" t="s">
        <v>86</v>
      </c>
      <c r="AL51" s="115" t="s">
        <v>87</v>
      </c>
      <c r="AM51" s="115" t="s">
        <v>101</v>
      </c>
      <c r="AN51" s="115" t="s">
        <v>111</v>
      </c>
      <c r="AO51" s="115" t="s">
        <v>106</v>
      </c>
      <c r="AP51" s="115" t="s">
        <v>91</v>
      </c>
      <c r="AQ51" s="115" t="s">
        <v>91</v>
      </c>
    </row>
    <row r="52" spans="1:43" ht="16">
      <c r="A52" s="115">
        <v>7044851575</v>
      </c>
      <c r="D52" s="115" t="s">
        <v>33</v>
      </c>
      <c r="G52" s="115" t="s">
        <v>38</v>
      </c>
      <c r="I52" s="130"/>
      <c r="L52" s="129"/>
      <c r="M52" s="129">
        <f t="shared" si="0"/>
        <v>2</v>
      </c>
      <c r="N52" s="129">
        <f t="shared" si="1"/>
        <v>1.5</v>
      </c>
      <c r="O52" s="129"/>
      <c r="P52" s="129">
        <f t="shared" si="2"/>
        <v>0</v>
      </c>
      <c r="Q52" s="129">
        <f t="shared" si="3"/>
        <v>0</v>
      </c>
      <c r="R52" s="129">
        <f t="shared" si="4"/>
        <v>1</v>
      </c>
      <c r="S52" s="129">
        <f t="shared" si="5"/>
        <v>0</v>
      </c>
      <c r="T52" s="129">
        <f t="shared" si="6"/>
        <v>0</v>
      </c>
      <c r="U52" s="129">
        <f t="shared" si="7"/>
        <v>0</v>
      </c>
      <c r="V52" s="134">
        <f t="shared" si="8"/>
        <v>0</v>
      </c>
      <c r="W52" s="129">
        <f t="shared" si="15"/>
        <v>1</v>
      </c>
      <c r="X52" s="129">
        <f t="shared" si="10"/>
        <v>0</v>
      </c>
      <c r="Y52" s="129">
        <f t="shared" si="11"/>
        <v>0</v>
      </c>
      <c r="Z52" s="129"/>
      <c r="AA52" s="129"/>
      <c r="AB52" s="129">
        <f t="shared" si="12"/>
        <v>2</v>
      </c>
      <c r="AC52" s="129">
        <f t="shared" si="13"/>
        <v>2</v>
      </c>
      <c r="AD52" s="129" t="str">
        <f t="shared" si="14"/>
        <v>Correct</v>
      </c>
      <c r="AE52" s="129"/>
      <c r="AF52" s="115" t="s">
        <v>83</v>
      </c>
      <c r="AG52" s="115">
        <v>51</v>
      </c>
      <c r="AH52" s="115" t="s">
        <v>84</v>
      </c>
      <c r="AI52" s="115" t="s">
        <v>152</v>
      </c>
      <c r="AJ52" s="115" t="s">
        <v>85</v>
      </c>
      <c r="AK52" s="115" t="s">
        <v>86</v>
      </c>
      <c r="AL52" s="115" t="s">
        <v>87</v>
      </c>
      <c r="AN52" s="115" t="s">
        <v>102</v>
      </c>
      <c r="AP52" s="115" t="s">
        <v>91</v>
      </c>
      <c r="AQ52" s="115" t="s">
        <v>86</v>
      </c>
    </row>
    <row r="53" spans="1:43" ht="16">
      <c r="A53" s="117">
        <v>5577180139</v>
      </c>
      <c r="B53" s="117"/>
      <c r="C53" s="117"/>
      <c r="D53" s="117"/>
      <c r="E53" s="117" t="s">
        <v>34</v>
      </c>
      <c r="F53" s="117"/>
      <c r="G53" s="117"/>
      <c r="H53" s="117"/>
      <c r="I53" s="130"/>
      <c r="J53" s="117" t="s">
        <v>39</v>
      </c>
      <c r="K53" s="117" t="s">
        <v>40</v>
      </c>
      <c r="L53" s="129"/>
      <c r="M53" s="129">
        <f t="shared" si="0"/>
        <v>3</v>
      </c>
      <c r="N53" s="129">
        <f t="shared" si="1"/>
        <v>1</v>
      </c>
      <c r="O53" s="129"/>
      <c r="P53" s="129">
        <f t="shared" si="2"/>
        <v>0</v>
      </c>
      <c r="Q53" s="129">
        <f t="shared" si="3"/>
        <v>0</v>
      </c>
      <c r="R53" s="129">
        <f t="shared" si="4"/>
        <v>0</v>
      </c>
      <c r="S53" s="129">
        <f t="shared" si="5"/>
        <v>1</v>
      </c>
      <c r="T53" s="129">
        <f t="shared" si="6"/>
        <v>0</v>
      </c>
      <c r="U53" s="129">
        <f t="shared" si="7"/>
        <v>0</v>
      </c>
      <c r="V53" s="134">
        <f t="shared" si="8"/>
        <v>0</v>
      </c>
      <c r="W53" s="129">
        <f t="shared" si="15"/>
        <v>0</v>
      </c>
      <c r="X53" s="129">
        <f t="shared" si="10"/>
        <v>1</v>
      </c>
      <c r="Y53" s="129">
        <f t="shared" si="11"/>
        <v>1</v>
      </c>
      <c r="Z53" s="129"/>
      <c r="AA53" s="129"/>
      <c r="AB53" s="129">
        <f t="shared" si="12"/>
        <v>3</v>
      </c>
      <c r="AC53" s="129">
        <f t="shared" si="13"/>
        <v>3</v>
      </c>
      <c r="AD53" s="129" t="str">
        <f t="shared" si="14"/>
        <v>Correct</v>
      </c>
      <c r="AE53" s="129"/>
      <c r="AF53" s="117" t="s">
        <v>83</v>
      </c>
      <c r="AG53" s="117">
        <v>62</v>
      </c>
      <c r="AH53" s="117" t="s">
        <v>84</v>
      </c>
      <c r="AI53" s="117" t="s">
        <v>147</v>
      </c>
      <c r="AJ53" s="117" t="s">
        <v>85</v>
      </c>
      <c r="AK53" s="117" t="s">
        <v>86</v>
      </c>
      <c r="AL53" s="117" t="s">
        <v>87</v>
      </c>
      <c r="AM53" s="117" t="s">
        <v>88</v>
      </c>
      <c r="AN53" s="117" t="s">
        <v>114</v>
      </c>
      <c r="AO53" s="117" t="s">
        <v>90</v>
      </c>
      <c r="AP53" s="117" t="s">
        <v>91</v>
      </c>
      <c r="AQ53" s="117" t="s">
        <v>91</v>
      </c>
    </row>
    <row r="54" spans="1:43" ht="16">
      <c r="A54" s="115">
        <v>7011089385</v>
      </c>
      <c r="C54" s="115" t="s">
        <v>32</v>
      </c>
      <c r="G54" s="115" t="s">
        <v>38</v>
      </c>
      <c r="I54" s="130"/>
      <c r="L54" s="129"/>
      <c r="M54" s="129">
        <f t="shared" si="0"/>
        <v>2</v>
      </c>
      <c r="N54" s="129">
        <f t="shared" si="1"/>
        <v>1.5</v>
      </c>
      <c r="O54" s="129"/>
      <c r="P54" s="129">
        <f t="shared" si="2"/>
        <v>0</v>
      </c>
      <c r="Q54" s="129">
        <f t="shared" si="3"/>
        <v>1</v>
      </c>
      <c r="R54" s="129">
        <f t="shared" si="4"/>
        <v>0</v>
      </c>
      <c r="S54" s="129">
        <f t="shared" si="5"/>
        <v>0</v>
      </c>
      <c r="T54" s="129">
        <f t="shared" si="6"/>
        <v>0</v>
      </c>
      <c r="U54" s="129">
        <f t="shared" si="7"/>
        <v>0</v>
      </c>
      <c r="V54" s="134">
        <f t="shared" si="8"/>
        <v>0</v>
      </c>
      <c r="W54" s="129">
        <f t="shared" si="15"/>
        <v>1</v>
      </c>
      <c r="X54" s="129">
        <f t="shared" si="10"/>
        <v>0</v>
      </c>
      <c r="Y54" s="129">
        <f t="shared" si="11"/>
        <v>0</v>
      </c>
      <c r="Z54" s="129"/>
      <c r="AA54" s="129"/>
      <c r="AB54" s="129">
        <f t="shared" si="12"/>
        <v>2</v>
      </c>
      <c r="AC54" s="129">
        <f t="shared" si="13"/>
        <v>2</v>
      </c>
      <c r="AD54" s="129" t="str">
        <f t="shared" si="14"/>
        <v>Correct</v>
      </c>
      <c r="AE54" s="129"/>
      <c r="AF54" s="115" t="s">
        <v>83</v>
      </c>
      <c r="AG54" s="115">
        <v>40</v>
      </c>
      <c r="AH54" s="115" t="s">
        <v>181</v>
      </c>
      <c r="AI54" s="115" t="s">
        <v>433</v>
      </c>
      <c r="AJ54" s="115" t="s">
        <v>92</v>
      </c>
      <c r="AK54" s="115" t="s">
        <v>86</v>
      </c>
      <c r="AL54" s="115" t="s">
        <v>87</v>
      </c>
      <c r="AM54" s="115" t="s">
        <v>101</v>
      </c>
      <c r="AN54" s="115" t="s">
        <v>89</v>
      </c>
      <c r="AO54" s="115" t="s">
        <v>90</v>
      </c>
      <c r="AP54" s="115" t="s">
        <v>91</v>
      </c>
      <c r="AQ54" s="115" t="s">
        <v>91</v>
      </c>
    </row>
    <row r="55" spans="1:43" ht="16">
      <c r="A55" s="115">
        <v>6985140585</v>
      </c>
      <c r="B55" s="115" t="s">
        <v>31</v>
      </c>
      <c r="C55" s="115" t="s">
        <v>32</v>
      </c>
      <c r="D55" s="115" t="s">
        <v>33</v>
      </c>
      <c r="I55" s="130"/>
      <c r="L55" s="129"/>
      <c r="M55" s="129">
        <f t="shared" si="0"/>
        <v>3</v>
      </c>
      <c r="N55" s="129">
        <f t="shared" si="1"/>
        <v>1</v>
      </c>
      <c r="O55" s="129"/>
      <c r="P55" s="129">
        <f t="shared" si="2"/>
        <v>1</v>
      </c>
      <c r="Q55" s="129">
        <f t="shared" si="3"/>
        <v>1</v>
      </c>
      <c r="R55" s="129">
        <f t="shared" si="4"/>
        <v>1</v>
      </c>
      <c r="S55" s="129">
        <f t="shared" si="5"/>
        <v>0</v>
      </c>
      <c r="T55" s="129">
        <f t="shared" si="6"/>
        <v>0</v>
      </c>
      <c r="U55" s="129">
        <f t="shared" si="7"/>
        <v>0</v>
      </c>
      <c r="V55" s="134">
        <f t="shared" si="8"/>
        <v>0</v>
      </c>
      <c r="W55" s="129">
        <f t="shared" si="15"/>
        <v>0</v>
      </c>
      <c r="X55" s="129">
        <f t="shared" si="10"/>
        <v>0</v>
      </c>
      <c r="Y55" s="129">
        <f t="shared" si="11"/>
        <v>0</v>
      </c>
      <c r="Z55" s="129"/>
      <c r="AA55" s="129"/>
      <c r="AB55" s="129">
        <f t="shared" si="12"/>
        <v>3</v>
      </c>
      <c r="AC55" s="129">
        <f t="shared" si="13"/>
        <v>3</v>
      </c>
      <c r="AD55" s="129" t="str">
        <f t="shared" si="14"/>
        <v>Correct</v>
      </c>
      <c r="AE55" s="129"/>
      <c r="AF55" s="115" t="s">
        <v>83</v>
      </c>
      <c r="AG55" s="115">
        <v>28</v>
      </c>
      <c r="AH55" s="115" t="s">
        <v>181</v>
      </c>
      <c r="AI55" s="115" t="s">
        <v>228</v>
      </c>
      <c r="AK55" s="115" t="s">
        <v>91</v>
      </c>
      <c r="AL55" s="115" t="s">
        <v>108</v>
      </c>
      <c r="AM55" s="115" t="s">
        <v>96</v>
      </c>
      <c r="AN55" s="115" t="s">
        <v>112</v>
      </c>
      <c r="AO55" s="115" t="s">
        <v>113</v>
      </c>
      <c r="AP55" s="115" t="s">
        <v>86</v>
      </c>
      <c r="AQ55" s="115" t="s">
        <v>91</v>
      </c>
    </row>
    <row r="56" spans="1:43" ht="16">
      <c r="A56" s="115">
        <v>5609177656</v>
      </c>
      <c r="D56" s="115" t="s">
        <v>33</v>
      </c>
      <c r="I56" s="130"/>
      <c r="K56" s="115" t="s">
        <v>40</v>
      </c>
      <c r="L56" s="129"/>
      <c r="M56" s="129">
        <f t="shared" si="0"/>
        <v>2</v>
      </c>
      <c r="N56" s="129">
        <f t="shared" si="1"/>
        <v>1.5</v>
      </c>
      <c r="O56" s="129"/>
      <c r="P56" s="129">
        <f t="shared" si="2"/>
        <v>0</v>
      </c>
      <c r="Q56" s="129">
        <f t="shared" si="3"/>
        <v>0</v>
      </c>
      <c r="R56" s="129">
        <f t="shared" si="4"/>
        <v>1</v>
      </c>
      <c r="S56" s="129">
        <f t="shared" si="5"/>
        <v>0</v>
      </c>
      <c r="T56" s="129">
        <f t="shared" si="6"/>
        <v>0</v>
      </c>
      <c r="U56" s="129">
        <f t="shared" si="7"/>
        <v>0</v>
      </c>
      <c r="V56" s="134">
        <f t="shared" si="8"/>
        <v>0</v>
      </c>
      <c r="W56" s="129">
        <f t="shared" si="15"/>
        <v>0</v>
      </c>
      <c r="X56" s="129">
        <f t="shared" si="10"/>
        <v>0</v>
      </c>
      <c r="Y56" s="129">
        <f t="shared" si="11"/>
        <v>1</v>
      </c>
      <c r="Z56" s="129"/>
      <c r="AA56" s="129"/>
      <c r="AB56" s="129">
        <f t="shared" si="12"/>
        <v>2</v>
      </c>
      <c r="AC56" s="129">
        <f t="shared" si="13"/>
        <v>2</v>
      </c>
      <c r="AD56" s="129" t="str">
        <f t="shared" si="14"/>
        <v>Correct</v>
      </c>
      <c r="AE56" s="129"/>
      <c r="AF56" s="115" t="s">
        <v>99</v>
      </c>
      <c r="AG56" s="115">
        <v>30</v>
      </c>
      <c r="AH56" s="115" t="s">
        <v>432</v>
      </c>
    </row>
    <row r="57" spans="1:43" ht="16">
      <c r="A57" s="115">
        <v>5584115991</v>
      </c>
      <c r="C57" s="115" t="s">
        <v>32</v>
      </c>
      <c r="D57" s="115" t="s">
        <v>33</v>
      </c>
      <c r="I57" s="130"/>
      <c r="L57" s="129"/>
      <c r="M57" s="129">
        <f t="shared" si="0"/>
        <v>2</v>
      </c>
      <c r="N57" s="129">
        <f t="shared" si="1"/>
        <v>1.5</v>
      </c>
      <c r="O57" s="129"/>
      <c r="P57" s="129">
        <f t="shared" si="2"/>
        <v>0</v>
      </c>
      <c r="Q57" s="129">
        <f t="shared" si="3"/>
        <v>1</v>
      </c>
      <c r="R57" s="129">
        <f t="shared" si="4"/>
        <v>1</v>
      </c>
      <c r="S57" s="129">
        <f t="shared" si="5"/>
        <v>0</v>
      </c>
      <c r="T57" s="129">
        <f t="shared" si="6"/>
        <v>0</v>
      </c>
      <c r="U57" s="129">
        <f t="shared" si="7"/>
        <v>0</v>
      </c>
      <c r="V57" s="134">
        <f t="shared" si="8"/>
        <v>0</v>
      </c>
      <c r="W57" s="129">
        <f t="shared" si="15"/>
        <v>0</v>
      </c>
      <c r="X57" s="129">
        <f t="shared" si="10"/>
        <v>0</v>
      </c>
      <c r="Y57" s="129">
        <f t="shared" si="11"/>
        <v>0</v>
      </c>
      <c r="Z57" s="129"/>
      <c r="AA57" s="129"/>
      <c r="AB57" s="129">
        <f t="shared" si="12"/>
        <v>2</v>
      </c>
      <c r="AC57" s="129">
        <f t="shared" si="13"/>
        <v>2</v>
      </c>
      <c r="AD57" s="129" t="str">
        <f t="shared" si="14"/>
        <v>Correct</v>
      </c>
      <c r="AE57" s="129"/>
      <c r="AF57" s="115" t="s">
        <v>99</v>
      </c>
      <c r="AG57" s="115">
        <v>21</v>
      </c>
      <c r="AH57" s="115" t="s">
        <v>181</v>
      </c>
      <c r="AI57" s="115" t="s">
        <v>427</v>
      </c>
      <c r="AJ57" s="115" t="s">
        <v>85</v>
      </c>
      <c r="AK57" s="115" t="s">
        <v>86</v>
      </c>
      <c r="AL57" s="115" t="s">
        <v>459</v>
      </c>
      <c r="AM57" s="115" t="s">
        <v>93</v>
      </c>
      <c r="AN57" s="115" t="s">
        <v>105</v>
      </c>
      <c r="AO57" s="115" t="s">
        <v>113</v>
      </c>
      <c r="AP57" s="115" t="s">
        <v>86</v>
      </c>
    </row>
    <row r="58" spans="1:43" ht="16">
      <c r="A58" s="115">
        <v>6988289922</v>
      </c>
      <c r="D58" s="115" t="s">
        <v>33</v>
      </c>
      <c r="G58" s="115" t="s">
        <v>38</v>
      </c>
      <c r="I58" s="130"/>
      <c r="L58" s="129"/>
      <c r="M58" s="129">
        <f t="shared" si="0"/>
        <v>2</v>
      </c>
      <c r="N58" s="129">
        <f t="shared" si="1"/>
        <v>1.5</v>
      </c>
      <c r="O58" s="129"/>
      <c r="P58" s="129">
        <f t="shared" si="2"/>
        <v>0</v>
      </c>
      <c r="Q58" s="129">
        <f t="shared" si="3"/>
        <v>0</v>
      </c>
      <c r="R58" s="129">
        <f t="shared" si="4"/>
        <v>1</v>
      </c>
      <c r="S58" s="129">
        <f t="shared" si="5"/>
        <v>0</v>
      </c>
      <c r="T58" s="129">
        <f t="shared" si="6"/>
        <v>0</v>
      </c>
      <c r="U58" s="129">
        <f t="shared" si="7"/>
        <v>0</v>
      </c>
      <c r="V58" s="134">
        <f t="shared" si="8"/>
        <v>0</v>
      </c>
      <c r="W58" s="129">
        <f t="shared" si="15"/>
        <v>1</v>
      </c>
      <c r="X58" s="129">
        <f t="shared" si="10"/>
        <v>0</v>
      </c>
      <c r="Y58" s="129">
        <f t="shared" si="11"/>
        <v>0</v>
      </c>
      <c r="Z58" s="129"/>
      <c r="AA58" s="129"/>
      <c r="AB58" s="129">
        <f t="shared" si="12"/>
        <v>2</v>
      </c>
      <c r="AC58" s="129">
        <f t="shared" si="13"/>
        <v>2</v>
      </c>
      <c r="AD58" s="129" t="str">
        <f t="shared" si="14"/>
        <v>Correct</v>
      </c>
      <c r="AE58" s="129"/>
      <c r="AF58" s="115" t="s">
        <v>99</v>
      </c>
      <c r="AG58" s="115">
        <v>72</v>
      </c>
      <c r="AH58" s="115" t="s">
        <v>84</v>
      </c>
      <c r="AI58" s="115" t="s">
        <v>149</v>
      </c>
      <c r="AJ58" s="115" t="s">
        <v>97</v>
      </c>
      <c r="AK58" s="115" t="s">
        <v>86</v>
      </c>
      <c r="AL58" s="115" t="s">
        <v>87</v>
      </c>
      <c r="AN58" s="115" t="s">
        <v>102</v>
      </c>
      <c r="AO58" s="115" t="s">
        <v>90</v>
      </c>
      <c r="AP58" s="115" t="s">
        <v>91</v>
      </c>
      <c r="AQ58" s="115" t="s">
        <v>86</v>
      </c>
    </row>
    <row r="59" spans="1:43" ht="16">
      <c r="A59" s="115">
        <v>7020567816</v>
      </c>
      <c r="D59" s="115" t="s">
        <v>33</v>
      </c>
      <c r="F59" s="115" t="s">
        <v>35</v>
      </c>
      <c r="G59" s="115" t="s">
        <v>38</v>
      </c>
      <c r="I59" s="130"/>
      <c r="L59" s="129"/>
      <c r="M59" s="129">
        <f t="shared" si="0"/>
        <v>3</v>
      </c>
      <c r="N59" s="129">
        <f t="shared" si="1"/>
        <v>1</v>
      </c>
      <c r="O59" s="129"/>
      <c r="P59" s="129">
        <f t="shared" si="2"/>
        <v>0</v>
      </c>
      <c r="Q59" s="129">
        <f t="shared" si="3"/>
        <v>0</v>
      </c>
      <c r="R59" s="129">
        <f t="shared" si="4"/>
        <v>1</v>
      </c>
      <c r="S59" s="129">
        <f t="shared" si="5"/>
        <v>0</v>
      </c>
      <c r="T59" s="129">
        <f t="shared" si="6"/>
        <v>1</v>
      </c>
      <c r="U59" s="129">
        <f t="shared" si="7"/>
        <v>0</v>
      </c>
      <c r="V59" s="134">
        <f t="shared" si="8"/>
        <v>0</v>
      </c>
      <c r="W59" s="129">
        <f t="shared" si="15"/>
        <v>1</v>
      </c>
      <c r="X59" s="129">
        <f t="shared" si="10"/>
        <v>0</v>
      </c>
      <c r="Y59" s="129">
        <f t="shared" si="11"/>
        <v>0</v>
      </c>
      <c r="Z59" s="129"/>
      <c r="AA59" s="129"/>
      <c r="AB59" s="129">
        <f t="shared" si="12"/>
        <v>3</v>
      </c>
      <c r="AC59" s="129">
        <f t="shared" si="13"/>
        <v>3</v>
      </c>
      <c r="AD59" s="129" t="str">
        <f t="shared" si="14"/>
        <v>Correct</v>
      </c>
      <c r="AE59" s="129"/>
      <c r="AF59" s="115" t="s">
        <v>83</v>
      </c>
      <c r="AG59" s="115">
        <v>33</v>
      </c>
      <c r="AH59" s="115" t="s">
        <v>84</v>
      </c>
      <c r="AK59" s="115" t="s">
        <v>91</v>
      </c>
      <c r="AL59" s="115" t="s">
        <v>108</v>
      </c>
      <c r="AM59" s="115" t="s">
        <v>93</v>
      </c>
      <c r="AN59" s="115" t="s">
        <v>105</v>
      </c>
      <c r="AO59" s="115" t="s">
        <v>98</v>
      </c>
      <c r="AP59" s="115" t="s">
        <v>91</v>
      </c>
      <c r="AQ59" s="115" t="s">
        <v>91</v>
      </c>
    </row>
    <row r="60" spans="1:43" ht="16">
      <c r="A60" s="115">
        <v>5584412974</v>
      </c>
      <c r="G60" s="115" t="s">
        <v>38</v>
      </c>
      <c r="I60" s="130"/>
      <c r="J60" s="115" t="s">
        <v>39</v>
      </c>
      <c r="K60" s="115" t="s">
        <v>40</v>
      </c>
      <c r="L60" s="129"/>
      <c r="M60" s="129">
        <f t="shared" si="0"/>
        <v>3</v>
      </c>
      <c r="N60" s="129">
        <f t="shared" si="1"/>
        <v>1</v>
      </c>
      <c r="O60" s="129"/>
      <c r="P60" s="129">
        <f t="shared" si="2"/>
        <v>0</v>
      </c>
      <c r="Q60" s="129">
        <f t="shared" si="3"/>
        <v>0</v>
      </c>
      <c r="R60" s="129">
        <f t="shared" si="4"/>
        <v>0</v>
      </c>
      <c r="S60" s="129">
        <f t="shared" si="5"/>
        <v>0</v>
      </c>
      <c r="T60" s="129">
        <f t="shared" si="6"/>
        <v>0</v>
      </c>
      <c r="U60" s="129">
        <f t="shared" si="7"/>
        <v>0</v>
      </c>
      <c r="V60" s="134">
        <f t="shared" si="8"/>
        <v>0</v>
      </c>
      <c r="W60" s="129">
        <f t="shared" si="15"/>
        <v>1</v>
      </c>
      <c r="X60" s="129">
        <f t="shared" si="10"/>
        <v>1</v>
      </c>
      <c r="Y60" s="129">
        <f t="shared" si="11"/>
        <v>1</v>
      </c>
      <c r="Z60" s="129"/>
      <c r="AA60" s="129"/>
      <c r="AB60" s="129">
        <f t="shared" si="12"/>
        <v>3</v>
      </c>
      <c r="AC60" s="129">
        <f t="shared" si="13"/>
        <v>3</v>
      </c>
      <c r="AD60" s="129" t="str">
        <f t="shared" si="14"/>
        <v>Correct</v>
      </c>
      <c r="AE60" s="129"/>
      <c r="AF60" s="115" t="s">
        <v>83</v>
      </c>
      <c r="AG60" s="115">
        <v>52</v>
      </c>
      <c r="AH60" s="115" t="s">
        <v>181</v>
      </c>
      <c r="AI60" s="115" t="s">
        <v>438</v>
      </c>
      <c r="AJ60" s="115" t="s">
        <v>85</v>
      </c>
      <c r="AK60" s="115" t="s">
        <v>86</v>
      </c>
      <c r="AL60" s="115" t="s">
        <v>87</v>
      </c>
      <c r="AM60" s="115" t="s">
        <v>88</v>
      </c>
      <c r="AN60" s="115" t="s">
        <v>94</v>
      </c>
      <c r="AO60" s="115" t="s">
        <v>90</v>
      </c>
      <c r="AP60" s="115" t="s">
        <v>91</v>
      </c>
      <c r="AQ60" s="115" t="s">
        <v>91</v>
      </c>
    </row>
    <row r="61" spans="1:43" ht="16">
      <c r="A61" s="115">
        <v>7011540571</v>
      </c>
      <c r="D61" s="115" t="s">
        <v>33</v>
      </c>
      <c r="F61" s="115" t="s">
        <v>35</v>
      </c>
      <c r="I61" s="130"/>
      <c r="J61" s="115" t="s">
        <v>39</v>
      </c>
      <c r="L61" s="129"/>
      <c r="M61" s="129">
        <f t="shared" si="0"/>
        <v>3</v>
      </c>
      <c r="N61" s="129">
        <f t="shared" si="1"/>
        <v>1</v>
      </c>
      <c r="O61" s="129"/>
      <c r="P61" s="129">
        <f t="shared" si="2"/>
        <v>0</v>
      </c>
      <c r="Q61" s="129">
        <f t="shared" si="3"/>
        <v>0</v>
      </c>
      <c r="R61" s="129">
        <f t="shared" si="4"/>
        <v>1</v>
      </c>
      <c r="S61" s="129">
        <f t="shared" si="5"/>
        <v>0</v>
      </c>
      <c r="T61" s="129">
        <f t="shared" si="6"/>
        <v>1</v>
      </c>
      <c r="U61" s="129">
        <f t="shared" si="7"/>
        <v>0</v>
      </c>
      <c r="V61" s="134">
        <f t="shared" si="8"/>
        <v>0</v>
      </c>
      <c r="W61" s="129">
        <f t="shared" si="15"/>
        <v>0</v>
      </c>
      <c r="X61" s="129">
        <f t="shared" si="10"/>
        <v>1</v>
      </c>
      <c r="Y61" s="129">
        <f t="shared" si="11"/>
        <v>0</v>
      </c>
      <c r="Z61" s="129"/>
      <c r="AA61" s="129"/>
      <c r="AB61" s="129">
        <f t="shared" si="12"/>
        <v>3</v>
      </c>
      <c r="AC61" s="129">
        <f t="shared" si="13"/>
        <v>3</v>
      </c>
      <c r="AD61" s="129" t="str">
        <f t="shared" si="14"/>
        <v>Correct</v>
      </c>
      <c r="AE61" s="129"/>
      <c r="AF61" s="115" t="s">
        <v>83</v>
      </c>
      <c r="AH61" s="115" t="s">
        <v>84</v>
      </c>
      <c r="AI61" s="115" t="s">
        <v>143</v>
      </c>
      <c r="AK61" s="115" t="s">
        <v>91</v>
      </c>
      <c r="AL61" s="115" t="s">
        <v>108</v>
      </c>
      <c r="AM61" s="115" t="s">
        <v>93</v>
      </c>
      <c r="AN61" s="115" t="s">
        <v>89</v>
      </c>
      <c r="AP61" s="115" t="s">
        <v>91</v>
      </c>
      <c r="AQ61" s="115" t="s">
        <v>86</v>
      </c>
    </row>
    <row r="62" spans="1:43" ht="16">
      <c r="A62" s="115">
        <v>7020347529</v>
      </c>
      <c r="D62" s="115" t="s">
        <v>33</v>
      </c>
      <c r="G62" s="115" t="s">
        <v>38</v>
      </c>
      <c r="I62" s="130"/>
      <c r="K62" s="115" t="s">
        <v>40</v>
      </c>
      <c r="L62" s="129"/>
      <c r="M62" s="129">
        <f t="shared" si="0"/>
        <v>3</v>
      </c>
      <c r="N62" s="129">
        <f t="shared" si="1"/>
        <v>1</v>
      </c>
      <c r="O62" s="129"/>
      <c r="P62" s="129">
        <f t="shared" si="2"/>
        <v>0</v>
      </c>
      <c r="Q62" s="129">
        <f t="shared" si="3"/>
        <v>0</v>
      </c>
      <c r="R62" s="129">
        <f t="shared" si="4"/>
        <v>1</v>
      </c>
      <c r="S62" s="129">
        <f t="shared" si="5"/>
        <v>0</v>
      </c>
      <c r="T62" s="129">
        <f t="shared" si="6"/>
        <v>0</v>
      </c>
      <c r="U62" s="129">
        <f t="shared" si="7"/>
        <v>0</v>
      </c>
      <c r="V62" s="134">
        <f t="shared" si="8"/>
        <v>0</v>
      </c>
      <c r="W62" s="129">
        <f t="shared" si="15"/>
        <v>1</v>
      </c>
      <c r="X62" s="129">
        <f t="shared" si="10"/>
        <v>0</v>
      </c>
      <c r="Y62" s="129">
        <f t="shared" si="11"/>
        <v>1</v>
      </c>
      <c r="Z62" s="129"/>
      <c r="AA62" s="129"/>
      <c r="AB62" s="129">
        <f t="shared" si="12"/>
        <v>3</v>
      </c>
      <c r="AC62" s="129">
        <f t="shared" si="13"/>
        <v>3</v>
      </c>
      <c r="AD62" s="129" t="str">
        <f t="shared" si="14"/>
        <v>Correct</v>
      </c>
      <c r="AE62" s="129"/>
      <c r="AF62" s="115" t="s">
        <v>99</v>
      </c>
      <c r="AG62" s="115">
        <v>37</v>
      </c>
      <c r="AH62" s="115" t="s">
        <v>181</v>
      </c>
      <c r="AI62" s="115" t="s">
        <v>221</v>
      </c>
      <c r="AJ62" s="115" t="s">
        <v>85</v>
      </c>
      <c r="AK62" s="115" t="s">
        <v>86</v>
      </c>
      <c r="AL62" s="115" t="s">
        <v>87</v>
      </c>
      <c r="AM62" s="115" t="s">
        <v>101</v>
      </c>
      <c r="AN62" s="115" t="s">
        <v>102</v>
      </c>
      <c r="AO62" s="115" t="s">
        <v>90</v>
      </c>
      <c r="AP62" s="115" t="s">
        <v>91</v>
      </c>
      <c r="AQ62" s="115" t="s">
        <v>91</v>
      </c>
    </row>
    <row r="63" spans="1:43" ht="16">
      <c r="A63" s="115">
        <v>5588240909</v>
      </c>
      <c r="F63" s="115" t="s">
        <v>35</v>
      </c>
      <c r="G63" s="115" t="s">
        <v>38</v>
      </c>
      <c r="H63" s="115" t="s">
        <v>37</v>
      </c>
      <c r="I63" s="130"/>
      <c r="L63" s="129"/>
      <c r="M63" s="129">
        <f t="shared" si="0"/>
        <v>3</v>
      </c>
      <c r="N63" s="129">
        <f t="shared" si="1"/>
        <v>1</v>
      </c>
      <c r="O63" s="129"/>
      <c r="P63" s="129">
        <f t="shared" si="2"/>
        <v>0</v>
      </c>
      <c r="Q63" s="129">
        <f t="shared" si="3"/>
        <v>0</v>
      </c>
      <c r="R63" s="129">
        <f t="shared" si="4"/>
        <v>0</v>
      </c>
      <c r="S63" s="129">
        <f t="shared" si="5"/>
        <v>0</v>
      </c>
      <c r="T63" s="129">
        <f t="shared" si="6"/>
        <v>1</v>
      </c>
      <c r="U63" s="129">
        <f t="shared" si="7"/>
        <v>0</v>
      </c>
      <c r="V63" s="134">
        <f t="shared" si="8"/>
        <v>1</v>
      </c>
      <c r="W63" s="129">
        <f t="shared" si="15"/>
        <v>1</v>
      </c>
      <c r="X63" s="129">
        <f t="shared" si="10"/>
        <v>0</v>
      </c>
      <c r="Y63" s="129">
        <f t="shared" si="11"/>
        <v>0</v>
      </c>
      <c r="Z63" s="129"/>
      <c r="AA63" s="129"/>
      <c r="AB63" s="129">
        <f t="shared" si="12"/>
        <v>3</v>
      </c>
      <c r="AC63" s="129">
        <f t="shared" si="13"/>
        <v>3</v>
      </c>
      <c r="AD63" s="129" t="str">
        <f t="shared" si="14"/>
        <v>Correct</v>
      </c>
      <c r="AE63" s="129"/>
      <c r="AF63" s="115" t="s">
        <v>99</v>
      </c>
      <c r="AG63" s="115">
        <v>28</v>
      </c>
      <c r="AH63" s="115" t="s">
        <v>432</v>
      </c>
      <c r="AJ63" s="115" t="s">
        <v>443</v>
      </c>
      <c r="AK63" s="115" t="s">
        <v>91</v>
      </c>
      <c r="AL63" s="115" t="s">
        <v>108</v>
      </c>
      <c r="AM63" s="115" t="s">
        <v>93</v>
      </c>
      <c r="AN63" s="115" t="s">
        <v>102</v>
      </c>
      <c r="AO63" s="115" t="s">
        <v>90</v>
      </c>
      <c r="AP63" s="115" t="s">
        <v>91</v>
      </c>
    </row>
    <row r="64" spans="1:43" ht="16">
      <c r="A64" s="115">
        <v>5597267091</v>
      </c>
      <c r="G64" s="115" t="s">
        <v>36</v>
      </c>
      <c r="I64" s="130"/>
      <c r="L64" s="129"/>
      <c r="M64" s="129">
        <f t="shared" si="0"/>
        <v>1</v>
      </c>
      <c r="N64" s="129">
        <f t="shared" si="1"/>
        <v>3</v>
      </c>
      <c r="O64" s="129"/>
      <c r="P64" s="129">
        <f t="shared" si="2"/>
        <v>0</v>
      </c>
      <c r="Q64" s="129">
        <f t="shared" si="3"/>
        <v>0</v>
      </c>
      <c r="R64" s="129">
        <f t="shared" si="4"/>
        <v>0</v>
      </c>
      <c r="S64" s="129">
        <f t="shared" si="5"/>
        <v>0</v>
      </c>
      <c r="T64" s="129">
        <f t="shared" si="6"/>
        <v>0</v>
      </c>
      <c r="U64" s="129">
        <f t="shared" si="7"/>
        <v>1</v>
      </c>
      <c r="V64" s="134">
        <f t="shared" si="8"/>
        <v>0</v>
      </c>
      <c r="W64" s="129">
        <f t="shared" si="15"/>
        <v>0</v>
      </c>
      <c r="X64" s="129">
        <f t="shared" si="10"/>
        <v>0</v>
      </c>
      <c r="Y64" s="129">
        <f t="shared" si="11"/>
        <v>0</v>
      </c>
      <c r="Z64" s="129"/>
      <c r="AA64" s="129"/>
      <c r="AB64" s="129">
        <f t="shared" si="12"/>
        <v>1</v>
      </c>
      <c r="AC64" s="129">
        <f t="shared" si="13"/>
        <v>1</v>
      </c>
      <c r="AD64" s="129" t="str">
        <f t="shared" si="14"/>
        <v>Correct</v>
      </c>
      <c r="AE64" s="129"/>
      <c r="AF64" s="115" t="s">
        <v>99</v>
      </c>
      <c r="AG64" s="115">
        <v>32</v>
      </c>
      <c r="AH64" s="115" t="s">
        <v>84</v>
      </c>
      <c r="AI64" s="115" t="s">
        <v>453</v>
      </c>
      <c r="AJ64" s="115" t="s">
        <v>443</v>
      </c>
      <c r="AK64" s="115" t="s">
        <v>91</v>
      </c>
      <c r="AL64" s="115" t="s">
        <v>108</v>
      </c>
      <c r="AM64" s="115" t="s">
        <v>93</v>
      </c>
      <c r="AN64" s="115" t="s">
        <v>109</v>
      </c>
      <c r="AO64" s="115" t="s">
        <v>113</v>
      </c>
      <c r="AP64" s="115" t="s">
        <v>91</v>
      </c>
    </row>
    <row r="65" spans="1:43" ht="16">
      <c r="A65" s="115">
        <v>5602845451</v>
      </c>
      <c r="C65" s="115" t="s">
        <v>32</v>
      </c>
      <c r="H65" s="115" t="s">
        <v>37</v>
      </c>
      <c r="I65" s="130"/>
      <c r="L65" s="129"/>
      <c r="M65" s="129">
        <f t="shared" si="0"/>
        <v>2</v>
      </c>
      <c r="N65" s="129">
        <f t="shared" si="1"/>
        <v>1.5</v>
      </c>
      <c r="O65" s="129"/>
      <c r="P65" s="129">
        <f t="shared" si="2"/>
        <v>0</v>
      </c>
      <c r="Q65" s="129">
        <f t="shared" si="3"/>
        <v>1</v>
      </c>
      <c r="R65" s="129">
        <f t="shared" si="4"/>
        <v>0</v>
      </c>
      <c r="S65" s="129">
        <f t="shared" si="5"/>
        <v>0</v>
      </c>
      <c r="T65" s="129">
        <f t="shared" si="6"/>
        <v>0</v>
      </c>
      <c r="U65" s="129">
        <f t="shared" si="7"/>
        <v>0</v>
      </c>
      <c r="V65" s="134">
        <f t="shared" si="8"/>
        <v>1</v>
      </c>
      <c r="W65" s="129">
        <f t="shared" si="15"/>
        <v>0</v>
      </c>
      <c r="X65" s="129">
        <f t="shared" si="10"/>
        <v>0</v>
      </c>
      <c r="Y65" s="129">
        <f t="shared" si="11"/>
        <v>0</v>
      </c>
      <c r="Z65" s="129"/>
      <c r="AA65" s="129"/>
      <c r="AB65" s="129">
        <f t="shared" si="12"/>
        <v>2</v>
      </c>
      <c r="AC65" s="129">
        <f t="shared" si="13"/>
        <v>2</v>
      </c>
      <c r="AD65" s="129" t="str">
        <f t="shared" si="14"/>
        <v>Correct</v>
      </c>
      <c r="AE65" s="129"/>
    </row>
    <row r="66" spans="1:43" ht="16">
      <c r="A66" s="115">
        <v>7011078670</v>
      </c>
      <c r="E66" s="115" t="s">
        <v>34</v>
      </c>
      <c r="H66" s="115" t="s">
        <v>37</v>
      </c>
      <c r="I66" s="130"/>
      <c r="K66" s="115" t="s">
        <v>40</v>
      </c>
      <c r="L66" s="129"/>
      <c r="M66" s="129">
        <f t="shared" ref="M66:M129" si="16">COUNTA(B66:L66)</f>
        <v>3</v>
      </c>
      <c r="N66" s="129">
        <f t="shared" ref="N66:N129" si="17">3/M66</f>
        <v>1</v>
      </c>
      <c r="O66" s="129"/>
      <c r="P66" s="129">
        <f t="shared" ref="P66:P129" si="18">IF($M66&lt;3,IF($B66=$B$1,1,0),IF($B66=$B$1,$N66,0))</f>
        <v>0</v>
      </c>
      <c r="Q66" s="129">
        <f t="shared" ref="Q66:Q129" si="19">IF($M66&lt;3,IF($C66=$C$1,1,0),IF($C66=$C$1,$N66,0))</f>
        <v>0</v>
      </c>
      <c r="R66" s="129">
        <f t="shared" ref="R66:R129" si="20">IF($M66&lt;3,IF($D66=$D$1,1,0),IF($D66=$D$1,$N66,0))</f>
        <v>0</v>
      </c>
      <c r="S66" s="129">
        <f t="shared" ref="S66:S129" si="21">IF($M66&lt;3,IF($E66=$E$1,1,0),IF($E66=$E$1,$N66,0))</f>
        <v>1</v>
      </c>
      <c r="T66" s="129">
        <f t="shared" ref="T66:T129" si="22">IF($M66&lt;3,IF($F66=$F$1,1,0),IF($F66=$F$1,$N66,0))</f>
        <v>0</v>
      </c>
      <c r="U66" s="129">
        <f t="shared" ref="U66:U129" si="23">IF($M66&lt;3,IF($G66=$G$1,1,0),IF($G66=$G$1,$N66,0))</f>
        <v>0</v>
      </c>
      <c r="V66" s="134">
        <f t="shared" ref="V66:V129" si="24">IF($M66&lt;3,IF($H66=$H$1,1,0),IF($H66=$H$1,$N66,0))</f>
        <v>1</v>
      </c>
      <c r="W66" s="129">
        <f t="shared" si="15"/>
        <v>0</v>
      </c>
      <c r="X66" s="129">
        <f t="shared" ref="X66:X129" si="25">IF($M66&lt;3,IF($J66=$J$1,1,0),IF($J66=$J$1,$N66,0))</f>
        <v>0</v>
      </c>
      <c r="Y66" s="129">
        <f t="shared" ref="Y66:Y129" si="26">IF($M66&lt;3,IF($K66=$K$1,1,0),IF($K66=$K$1,$N66,0))</f>
        <v>1</v>
      </c>
      <c r="Z66" s="129"/>
      <c r="AA66" s="129"/>
      <c r="AB66" s="129">
        <f t="shared" ref="AB66:AB129" si="27">SUM(P66:Z66)</f>
        <v>3</v>
      </c>
      <c r="AC66" s="129">
        <f t="shared" ref="AC66:AC129" si="28">M66</f>
        <v>3</v>
      </c>
      <c r="AD66" s="129" t="str">
        <f t="shared" ref="AD66:AD129" si="29">IF(AB66=AC66,"Correct",IF(AB66=3,"Correct","Wrong"))</f>
        <v>Correct</v>
      </c>
      <c r="AE66" s="129"/>
      <c r="AF66" s="115" t="s">
        <v>83</v>
      </c>
      <c r="AG66" s="115">
        <v>31</v>
      </c>
      <c r="AH66" s="115" t="s">
        <v>181</v>
      </c>
      <c r="AI66" s="115" t="s">
        <v>223</v>
      </c>
      <c r="AJ66" s="115" t="s">
        <v>92</v>
      </c>
      <c r="AK66" s="115" t="s">
        <v>86</v>
      </c>
      <c r="AL66" s="115" t="s">
        <v>87</v>
      </c>
      <c r="AM66" s="115" t="s">
        <v>88</v>
      </c>
      <c r="AN66" s="115" t="s">
        <v>89</v>
      </c>
      <c r="AO66" s="115" t="s">
        <v>90</v>
      </c>
      <c r="AP66" s="115" t="s">
        <v>91</v>
      </c>
      <c r="AQ66" s="115" t="s">
        <v>91</v>
      </c>
    </row>
    <row r="67" spans="1:43" ht="16">
      <c r="A67" s="115">
        <v>6985160673</v>
      </c>
      <c r="H67" s="115" t="s">
        <v>37</v>
      </c>
      <c r="I67" s="130"/>
      <c r="K67" s="115" t="s">
        <v>40</v>
      </c>
      <c r="L67" s="129"/>
      <c r="M67" s="129">
        <f t="shared" si="16"/>
        <v>2</v>
      </c>
      <c r="N67" s="129">
        <f t="shared" si="17"/>
        <v>1.5</v>
      </c>
      <c r="O67" s="129"/>
      <c r="P67" s="129">
        <f t="shared" si="18"/>
        <v>0</v>
      </c>
      <c r="Q67" s="129">
        <f t="shared" si="19"/>
        <v>0</v>
      </c>
      <c r="R67" s="129">
        <f t="shared" si="20"/>
        <v>0</v>
      </c>
      <c r="S67" s="129">
        <f t="shared" si="21"/>
        <v>0</v>
      </c>
      <c r="T67" s="129">
        <f t="shared" si="22"/>
        <v>0</v>
      </c>
      <c r="U67" s="129">
        <f t="shared" si="23"/>
        <v>0</v>
      </c>
      <c r="V67" s="134">
        <f t="shared" si="24"/>
        <v>1</v>
      </c>
      <c r="W67" s="129">
        <f t="shared" si="15"/>
        <v>0</v>
      </c>
      <c r="X67" s="129">
        <f t="shared" si="25"/>
        <v>0</v>
      </c>
      <c r="Y67" s="129">
        <f t="shared" si="26"/>
        <v>1</v>
      </c>
      <c r="Z67" s="129"/>
      <c r="AA67" s="129"/>
      <c r="AB67" s="129">
        <f t="shared" si="27"/>
        <v>2</v>
      </c>
      <c r="AC67" s="129">
        <f t="shared" si="28"/>
        <v>2</v>
      </c>
      <c r="AD67" s="129" t="str">
        <f t="shared" si="29"/>
        <v>Correct</v>
      </c>
      <c r="AE67" s="129"/>
      <c r="AF67" s="115" t="s">
        <v>99</v>
      </c>
      <c r="AG67" s="115">
        <v>58</v>
      </c>
      <c r="AH67" s="115" t="s">
        <v>181</v>
      </c>
      <c r="AI67" s="115" t="s">
        <v>239</v>
      </c>
      <c r="AJ67" s="115" t="s">
        <v>85</v>
      </c>
      <c r="AK67" s="115" t="s">
        <v>86</v>
      </c>
      <c r="AL67" s="115" t="s">
        <v>87</v>
      </c>
      <c r="AM67" s="115" t="s">
        <v>100</v>
      </c>
      <c r="AN67" s="115" t="s">
        <v>102</v>
      </c>
      <c r="AO67" s="115" t="s">
        <v>90</v>
      </c>
      <c r="AP67" s="115" t="s">
        <v>91</v>
      </c>
      <c r="AQ67" s="115" t="s">
        <v>91</v>
      </c>
    </row>
    <row r="68" spans="1:43" ht="16">
      <c r="A68" s="115">
        <v>5586741974</v>
      </c>
      <c r="H68" s="115" t="s">
        <v>37</v>
      </c>
      <c r="I68" s="130"/>
      <c r="L68" s="129"/>
      <c r="M68" s="129">
        <f t="shared" si="16"/>
        <v>1</v>
      </c>
      <c r="N68" s="129">
        <f t="shared" si="17"/>
        <v>3</v>
      </c>
      <c r="O68" s="129"/>
      <c r="P68" s="129">
        <f t="shared" si="18"/>
        <v>0</v>
      </c>
      <c r="Q68" s="129">
        <f t="shared" si="19"/>
        <v>0</v>
      </c>
      <c r="R68" s="129">
        <f t="shared" si="20"/>
        <v>0</v>
      </c>
      <c r="S68" s="129">
        <f t="shared" si="21"/>
        <v>0</v>
      </c>
      <c r="T68" s="129">
        <f t="shared" si="22"/>
        <v>0</v>
      </c>
      <c r="U68" s="129">
        <f t="shared" si="23"/>
        <v>0</v>
      </c>
      <c r="V68" s="134">
        <f t="shared" si="24"/>
        <v>1</v>
      </c>
      <c r="W68" s="129">
        <f t="shared" si="15"/>
        <v>0</v>
      </c>
      <c r="X68" s="129">
        <f t="shared" si="25"/>
        <v>0</v>
      </c>
      <c r="Y68" s="129">
        <f t="shared" si="26"/>
        <v>0</v>
      </c>
      <c r="Z68" s="129"/>
      <c r="AA68" s="129"/>
      <c r="AB68" s="129">
        <f t="shared" si="27"/>
        <v>1</v>
      </c>
      <c r="AC68" s="129">
        <f t="shared" si="28"/>
        <v>1</v>
      </c>
      <c r="AD68" s="129" t="str">
        <f t="shared" si="29"/>
        <v>Correct</v>
      </c>
      <c r="AE68" s="129"/>
      <c r="AF68" s="115" t="s">
        <v>83</v>
      </c>
      <c r="AG68" s="115">
        <v>80</v>
      </c>
      <c r="AH68" s="115" t="s">
        <v>181</v>
      </c>
      <c r="AI68" s="115" t="s">
        <v>211</v>
      </c>
      <c r="AJ68" s="115" t="s">
        <v>85</v>
      </c>
      <c r="AK68" s="115" t="s">
        <v>86</v>
      </c>
      <c r="AL68" s="115" t="s">
        <v>87</v>
      </c>
      <c r="AM68" s="115" t="s">
        <v>93</v>
      </c>
      <c r="AN68" s="115" t="s">
        <v>102</v>
      </c>
      <c r="AO68" s="115" t="s">
        <v>106</v>
      </c>
      <c r="AP68" s="115" t="s">
        <v>91</v>
      </c>
      <c r="AQ68" s="115" t="s">
        <v>86</v>
      </c>
    </row>
    <row r="69" spans="1:43" ht="16">
      <c r="A69" s="115">
        <v>7011536823</v>
      </c>
      <c r="I69" s="130"/>
      <c r="L69" s="129"/>
      <c r="M69" s="129">
        <f t="shared" si="16"/>
        <v>0</v>
      </c>
      <c r="N69" s="129" t="e">
        <f t="shared" si="17"/>
        <v>#DIV/0!</v>
      </c>
      <c r="O69" s="129"/>
      <c r="P69" s="129">
        <f t="shared" si="18"/>
        <v>0</v>
      </c>
      <c r="Q69" s="129">
        <f t="shared" si="19"/>
        <v>0</v>
      </c>
      <c r="R69" s="129">
        <f t="shared" si="20"/>
        <v>0</v>
      </c>
      <c r="S69" s="129">
        <f t="shared" si="21"/>
        <v>0</v>
      </c>
      <c r="T69" s="129">
        <f t="shared" si="22"/>
        <v>0</v>
      </c>
      <c r="U69" s="129">
        <f t="shared" si="23"/>
        <v>0</v>
      </c>
      <c r="V69" s="134">
        <f t="shared" si="24"/>
        <v>0</v>
      </c>
      <c r="W69" s="129">
        <f t="shared" si="15"/>
        <v>0</v>
      </c>
      <c r="X69" s="129">
        <f t="shared" si="25"/>
        <v>0</v>
      </c>
      <c r="Y69" s="129">
        <f t="shared" si="26"/>
        <v>0</v>
      </c>
      <c r="Z69" s="129"/>
      <c r="AA69" s="129"/>
      <c r="AB69" s="129">
        <f t="shared" si="27"/>
        <v>0</v>
      </c>
      <c r="AC69" s="129">
        <f t="shared" si="28"/>
        <v>0</v>
      </c>
      <c r="AD69" s="129" t="str">
        <f t="shared" si="29"/>
        <v>Correct</v>
      </c>
      <c r="AE69" s="129"/>
      <c r="AF69" s="115" t="s">
        <v>83</v>
      </c>
      <c r="AG69" s="115">
        <v>89</v>
      </c>
      <c r="AH69" s="115" t="s">
        <v>181</v>
      </c>
      <c r="AI69" s="115" t="s">
        <v>208</v>
      </c>
      <c r="AJ69" s="115" t="s">
        <v>85</v>
      </c>
      <c r="AK69" s="115" t="s">
        <v>86</v>
      </c>
      <c r="AL69" s="115" t="s">
        <v>87</v>
      </c>
      <c r="AN69" s="115" t="s">
        <v>111</v>
      </c>
      <c r="AO69" s="115" t="s">
        <v>106</v>
      </c>
      <c r="AP69" s="115" t="s">
        <v>91</v>
      </c>
      <c r="AQ69" s="115" t="s">
        <v>86</v>
      </c>
    </row>
    <row r="70" spans="1:43" ht="16">
      <c r="A70" s="115">
        <v>7020356056</v>
      </c>
      <c r="I70" s="130"/>
      <c r="K70" s="115" t="s">
        <v>40</v>
      </c>
      <c r="L70" s="129"/>
      <c r="M70" s="129">
        <f t="shared" si="16"/>
        <v>1</v>
      </c>
      <c r="N70" s="129">
        <f t="shared" si="17"/>
        <v>3</v>
      </c>
      <c r="O70" s="129"/>
      <c r="P70" s="129">
        <f t="shared" si="18"/>
        <v>0</v>
      </c>
      <c r="Q70" s="129">
        <f t="shared" si="19"/>
        <v>0</v>
      </c>
      <c r="R70" s="129">
        <f t="shared" si="20"/>
        <v>0</v>
      </c>
      <c r="S70" s="129">
        <f t="shared" si="21"/>
        <v>0</v>
      </c>
      <c r="T70" s="129">
        <f t="shared" si="22"/>
        <v>0</v>
      </c>
      <c r="U70" s="129">
        <f t="shared" si="23"/>
        <v>0</v>
      </c>
      <c r="V70" s="134">
        <f t="shared" si="24"/>
        <v>0</v>
      </c>
      <c r="W70" s="129">
        <f t="shared" si="15"/>
        <v>0</v>
      </c>
      <c r="X70" s="129">
        <f t="shared" si="25"/>
        <v>0</v>
      </c>
      <c r="Y70" s="129">
        <f t="shared" si="26"/>
        <v>1</v>
      </c>
      <c r="Z70" s="129"/>
      <c r="AA70" s="129"/>
      <c r="AB70" s="129">
        <f t="shared" si="27"/>
        <v>1</v>
      </c>
      <c r="AC70" s="129">
        <f t="shared" si="28"/>
        <v>1</v>
      </c>
      <c r="AD70" s="129" t="str">
        <f t="shared" si="29"/>
        <v>Correct</v>
      </c>
      <c r="AE70" s="129"/>
      <c r="AF70" s="115" t="s">
        <v>83</v>
      </c>
      <c r="AG70" s="115">
        <v>52</v>
      </c>
      <c r="AH70" s="115" t="s">
        <v>181</v>
      </c>
      <c r="AI70" s="115" t="s">
        <v>240</v>
      </c>
      <c r="AJ70" s="115" t="s">
        <v>85</v>
      </c>
      <c r="AK70" s="115" t="s">
        <v>86</v>
      </c>
      <c r="AL70" s="115" t="s">
        <v>87</v>
      </c>
      <c r="AM70" s="115" t="s">
        <v>104</v>
      </c>
      <c r="AN70" s="115" t="s">
        <v>102</v>
      </c>
      <c r="AO70" s="115" t="s">
        <v>90</v>
      </c>
      <c r="AP70" s="115" t="s">
        <v>91</v>
      </c>
      <c r="AQ70" s="115" t="s">
        <v>91</v>
      </c>
    </row>
    <row r="71" spans="1:43" ht="16">
      <c r="A71" s="115">
        <v>5587765516</v>
      </c>
      <c r="B71" s="115" t="s">
        <v>31</v>
      </c>
      <c r="I71" s="130"/>
      <c r="K71" s="115" t="s">
        <v>40</v>
      </c>
      <c r="L71" s="129"/>
      <c r="M71" s="129">
        <f t="shared" si="16"/>
        <v>2</v>
      </c>
      <c r="N71" s="129">
        <f t="shared" si="17"/>
        <v>1.5</v>
      </c>
      <c r="O71" s="129"/>
      <c r="P71" s="129">
        <f t="shared" si="18"/>
        <v>1</v>
      </c>
      <c r="Q71" s="129">
        <f t="shared" si="19"/>
        <v>0</v>
      </c>
      <c r="R71" s="129">
        <f t="shared" si="20"/>
        <v>0</v>
      </c>
      <c r="S71" s="129">
        <f t="shared" si="21"/>
        <v>0</v>
      </c>
      <c r="T71" s="129">
        <f t="shared" si="22"/>
        <v>0</v>
      </c>
      <c r="U71" s="129">
        <f t="shared" si="23"/>
        <v>0</v>
      </c>
      <c r="V71" s="134">
        <f t="shared" si="24"/>
        <v>0</v>
      </c>
      <c r="W71" s="129">
        <f t="shared" si="15"/>
        <v>0</v>
      </c>
      <c r="X71" s="129">
        <f t="shared" si="25"/>
        <v>0</v>
      </c>
      <c r="Y71" s="129">
        <f t="shared" si="26"/>
        <v>1</v>
      </c>
      <c r="Z71" s="129"/>
      <c r="AA71" s="129"/>
      <c r="AB71" s="129">
        <f t="shared" si="27"/>
        <v>2</v>
      </c>
      <c r="AC71" s="129">
        <f t="shared" si="28"/>
        <v>2</v>
      </c>
      <c r="AD71" s="129" t="str">
        <f t="shared" si="29"/>
        <v>Correct</v>
      </c>
      <c r="AE71" s="129"/>
      <c r="AF71" s="115" t="s">
        <v>99</v>
      </c>
      <c r="AG71" s="115">
        <v>28</v>
      </c>
      <c r="AH71" s="115" t="s">
        <v>432</v>
      </c>
    </row>
    <row r="72" spans="1:43" ht="16">
      <c r="A72" s="115">
        <v>5605324773</v>
      </c>
      <c r="B72" s="115" t="s">
        <v>31</v>
      </c>
      <c r="C72" s="115" t="s">
        <v>32</v>
      </c>
      <c r="F72" s="115" t="s">
        <v>35</v>
      </c>
      <c r="I72" s="130"/>
      <c r="L72" s="129"/>
      <c r="M72" s="129">
        <f t="shared" si="16"/>
        <v>3</v>
      </c>
      <c r="N72" s="129">
        <f t="shared" si="17"/>
        <v>1</v>
      </c>
      <c r="O72" s="129"/>
      <c r="P72" s="129">
        <f t="shared" si="18"/>
        <v>1</v>
      </c>
      <c r="Q72" s="129">
        <f t="shared" si="19"/>
        <v>1</v>
      </c>
      <c r="R72" s="129">
        <f t="shared" si="20"/>
        <v>0</v>
      </c>
      <c r="S72" s="129">
        <f t="shared" si="21"/>
        <v>0</v>
      </c>
      <c r="T72" s="129">
        <f t="shared" si="22"/>
        <v>1</v>
      </c>
      <c r="U72" s="129">
        <f t="shared" si="23"/>
        <v>0</v>
      </c>
      <c r="V72" s="134">
        <f t="shared" si="24"/>
        <v>0</v>
      </c>
      <c r="W72" s="129">
        <f t="shared" ref="W72:W135" si="30">IF($M72&lt;3,IF($G72=$I$1,1,0),IF($G72=$I$1,$N72,0))</f>
        <v>0</v>
      </c>
      <c r="X72" s="129">
        <f t="shared" si="25"/>
        <v>0</v>
      </c>
      <c r="Y72" s="129">
        <f t="shared" si="26"/>
        <v>0</v>
      </c>
      <c r="Z72" s="129"/>
      <c r="AA72" s="129"/>
      <c r="AB72" s="129">
        <f t="shared" si="27"/>
        <v>3</v>
      </c>
      <c r="AC72" s="129">
        <f t="shared" si="28"/>
        <v>3</v>
      </c>
      <c r="AD72" s="129" t="str">
        <f t="shared" si="29"/>
        <v>Correct</v>
      </c>
      <c r="AE72" s="129"/>
      <c r="AF72" s="115" t="s">
        <v>99</v>
      </c>
      <c r="AG72" s="115">
        <v>26</v>
      </c>
      <c r="AH72" s="115" t="s">
        <v>432</v>
      </c>
    </row>
    <row r="73" spans="1:43" ht="16">
      <c r="A73" s="115">
        <v>5607812248</v>
      </c>
      <c r="C73" s="115" t="s">
        <v>32</v>
      </c>
      <c r="I73" s="130"/>
      <c r="L73" s="129"/>
      <c r="M73" s="129">
        <f t="shared" si="16"/>
        <v>1</v>
      </c>
      <c r="N73" s="129">
        <f t="shared" si="17"/>
        <v>3</v>
      </c>
      <c r="O73" s="129"/>
      <c r="P73" s="129">
        <f t="shared" si="18"/>
        <v>0</v>
      </c>
      <c r="Q73" s="129">
        <f t="shared" si="19"/>
        <v>1</v>
      </c>
      <c r="R73" s="129">
        <f t="shared" si="20"/>
        <v>0</v>
      </c>
      <c r="S73" s="129">
        <f t="shared" si="21"/>
        <v>0</v>
      </c>
      <c r="T73" s="129">
        <f t="shared" si="22"/>
        <v>0</v>
      </c>
      <c r="U73" s="129">
        <f t="shared" si="23"/>
        <v>0</v>
      </c>
      <c r="V73" s="134">
        <f t="shared" si="24"/>
        <v>0</v>
      </c>
      <c r="W73" s="129">
        <f t="shared" si="30"/>
        <v>0</v>
      </c>
      <c r="X73" s="129">
        <f t="shared" si="25"/>
        <v>0</v>
      </c>
      <c r="Y73" s="129">
        <f t="shared" si="26"/>
        <v>0</v>
      </c>
      <c r="Z73" s="129"/>
      <c r="AA73" s="129"/>
      <c r="AB73" s="129">
        <f t="shared" si="27"/>
        <v>1</v>
      </c>
      <c r="AC73" s="129">
        <f t="shared" si="28"/>
        <v>1</v>
      </c>
      <c r="AD73" s="129" t="str">
        <f t="shared" si="29"/>
        <v>Correct</v>
      </c>
      <c r="AE73" s="129"/>
      <c r="AF73" s="115" t="s">
        <v>99</v>
      </c>
      <c r="AG73" s="115">
        <v>37</v>
      </c>
      <c r="AH73" s="115" t="s">
        <v>84</v>
      </c>
      <c r="AI73" s="115" t="s">
        <v>159</v>
      </c>
      <c r="AJ73" s="115" t="s">
        <v>107</v>
      </c>
      <c r="AK73" s="115" t="s">
        <v>91</v>
      </c>
      <c r="AL73" s="115" t="s">
        <v>108</v>
      </c>
      <c r="AM73" s="115" t="s">
        <v>96</v>
      </c>
      <c r="AN73" s="115" t="s">
        <v>102</v>
      </c>
      <c r="AO73" s="115" t="s">
        <v>113</v>
      </c>
      <c r="AP73" s="115" t="s">
        <v>91</v>
      </c>
    </row>
    <row r="74" spans="1:43" ht="16">
      <c r="A74" s="115">
        <v>5607811928</v>
      </c>
      <c r="C74" s="115" t="s">
        <v>32</v>
      </c>
      <c r="I74" s="130"/>
      <c r="L74" s="129"/>
      <c r="M74" s="129">
        <f t="shared" si="16"/>
        <v>1</v>
      </c>
      <c r="N74" s="129">
        <f t="shared" si="17"/>
        <v>3</v>
      </c>
      <c r="O74" s="129"/>
      <c r="P74" s="129">
        <f t="shared" si="18"/>
        <v>0</v>
      </c>
      <c r="Q74" s="129">
        <f t="shared" si="19"/>
        <v>1</v>
      </c>
      <c r="R74" s="129">
        <f t="shared" si="20"/>
        <v>0</v>
      </c>
      <c r="S74" s="129">
        <f t="shared" si="21"/>
        <v>0</v>
      </c>
      <c r="T74" s="129">
        <f t="shared" si="22"/>
        <v>0</v>
      </c>
      <c r="U74" s="129">
        <f t="shared" si="23"/>
        <v>0</v>
      </c>
      <c r="V74" s="134">
        <f t="shared" si="24"/>
        <v>0</v>
      </c>
      <c r="W74" s="129">
        <f t="shared" si="30"/>
        <v>0</v>
      </c>
      <c r="X74" s="129">
        <f t="shared" si="25"/>
        <v>0</v>
      </c>
      <c r="Y74" s="129">
        <f t="shared" si="26"/>
        <v>0</v>
      </c>
      <c r="Z74" s="129"/>
      <c r="AA74" s="129"/>
      <c r="AB74" s="129">
        <f t="shared" si="27"/>
        <v>1</v>
      </c>
      <c r="AC74" s="129">
        <f t="shared" si="28"/>
        <v>1</v>
      </c>
      <c r="AD74" s="129" t="str">
        <f t="shared" si="29"/>
        <v>Correct</v>
      </c>
      <c r="AE74" s="129"/>
      <c r="AF74" s="115" t="s">
        <v>99</v>
      </c>
      <c r="AG74" s="115">
        <v>40</v>
      </c>
      <c r="AH74" s="115" t="s">
        <v>84</v>
      </c>
      <c r="AI74" s="115" t="s">
        <v>444</v>
      </c>
      <c r="AJ74" s="115" t="s">
        <v>107</v>
      </c>
      <c r="AK74" s="115" t="s">
        <v>91</v>
      </c>
      <c r="AL74" s="115" t="s">
        <v>108</v>
      </c>
      <c r="AM74" s="115" t="s">
        <v>93</v>
      </c>
      <c r="AN74" s="115" t="s">
        <v>102</v>
      </c>
      <c r="AO74" s="115" t="s">
        <v>90</v>
      </c>
      <c r="AP74" s="115" t="s">
        <v>91</v>
      </c>
    </row>
    <row r="75" spans="1:43" ht="16">
      <c r="A75" s="115">
        <v>5607810974</v>
      </c>
      <c r="C75" s="115" t="s">
        <v>32</v>
      </c>
      <c r="I75" s="130"/>
      <c r="L75" s="129"/>
      <c r="M75" s="129">
        <f t="shared" si="16"/>
        <v>1</v>
      </c>
      <c r="N75" s="129">
        <f t="shared" si="17"/>
        <v>3</v>
      </c>
      <c r="O75" s="129"/>
      <c r="P75" s="129">
        <f t="shared" si="18"/>
        <v>0</v>
      </c>
      <c r="Q75" s="129">
        <f t="shared" si="19"/>
        <v>1</v>
      </c>
      <c r="R75" s="129">
        <f t="shared" si="20"/>
        <v>0</v>
      </c>
      <c r="S75" s="129">
        <f t="shared" si="21"/>
        <v>0</v>
      </c>
      <c r="T75" s="129">
        <f t="shared" si="22"/>
        <v>0</v>
      </c>
      <c r="U75" s="129">
        <f t="shared" si="23"/>
        <v>0</v>
      </c>
      <c r="V75" s="134">
        <f t="shared" si="24"/>
        <v>0</v>
      </c>
      <c r="W75" s="129">
        <f t="shared" si="30"/>
        <v>0</v>
      </c>
      <c r="X75" s="129">
        <f t="shared" si="25"/>
        <v>0</v>
      </c>
      <c r="Y75" s="129">
        <f t="shared" si="26"/>
        <v>0</v>
      </c>
      <c r="Z75" s="129"/>
      <c r="AA75" s="129"/>
      <c r="AB75" s="129">
        <f t="shared" si="27"/>
        <v>1</v>
      </c>
      <c r="AC75" s="129">
        <f t="shared" si="28"/>
        <v>1</v>
      </c>
      <c r="AD75" s="129" t="str">
        <f t="shared" si="29"/>
        <v>Correct</v>
      </c>
      <c r="AE75" s="129"/>
      <c r="AF75" s="115" t="s">
        <v>99</v>
      </c>
      <c r="AG75" s="115">
        <v>36</v>
      </c>
      <c r="AH75" s="115" t="s">
        <v>84</v>
      </c>
      <c r="AI75" s="115" t="s">
        <v>447</v>
      </c>
      <c r="AJ75" s="115" t="s">
        <v>107</v>
      </c>
      <c r="AK75" s="115" t="s">
        <v>91</v>
      </c>
      <c r="AL75" s="115" t="s">
        <v>108</v>
      </c>
      <c r="AM75" s="115" t="s">
        <v>93</v>
      </c>
      <c r="AN75" s="115" t="s">
        <v>102</v>
      </c>
      <c r="AO75" s="115" t="s">
        <v>113</v>
      </c>
      <c r="AP75" s="115" t="s">
        <v>91</v>
      </c>
    </row>
    <row r="76" spans="1:43" ht="16">
      <c r="A76" s="115">
        <v>6988293259</v>
      </c>
      <c r="B76" s="115" t="s">
        <v>31</v>
      </c>
      <c r="C76" s="115" t="s">
        <v>32</v>
      </c>
      <c r="F76" s="115" t="s">
        <v>35</v>
      </c>
      <c r="I76" s="130"/>
      <c r="L76" s="129"/>
      <c r="M76" s="129">
        <f t="shared" si="16"/>
        <v>3</v>
      </c>
      <c r="N76" s="129">
        <f t="shared" si="17"/>
        <v>1</v>
      </c>
      <c r="O76" s="129"/>
      <c r="P76" s="129">
        <f t="shared" si="18"/>
        <v>1</v>
      </c>
      <c r="Q76" s="129">
        <f t="shared" si="19"/>
        <v>1</v>
      </c>
      <c r="R76" s="129">
        <f t="shared" si="20"/>
        <v>0</v>
      </c>
      <c r="S76" s="129">
        <f t="shared" si="21"/>
        <v>0</v>
      </c>
      <c r="T76" s="129">
        <f t="shared" si="22"/>
        <v>1</v>
      </c>
      <c r="U76" s="129">
        <f t="shared" si="23"/>
        <v>0</v>
      </c>
      <c r="V76" s="134">
        <f t="shared" si="24"/>
        <v>0</v>
      </c>
      <c r="W76" s="129">
        <f t="shared" si="30"/>
        <v>0</v>
      </c>
      <c r="X76" s="129">
        <f t="shared" si="25"/>
        <v>0</v>
      </c>
      <c r="Y76" s="129">
        <f t="shared" si="26"/>
        <v>0</v>
      </c>
      <c r="Z76" s="129"/>
      <c r="AA76" s="129"/>
      <c r="AB76" s="129">
        <f t="shared" si="27"/>
        <v>3</v>
      </c>
      <c r="AC76" s="129">
        <f t="shared" si="28"/>
        <v>3</v>
      </c>
      <c r="AD76" s="129" t="str">
        <f t="shared" si="29"/>
        <v>Correct</v>
      </c>
      <c r="AE76" s="129"/>
      <c r="AF76" s="115" t="s">
        <v>99</v>
      </c>
      <c r="AG76" s="115">
        <v>69</v>
      </c>
      <c r="AH76" s="115" t="s">
        <v>84</v>
      </c>
      <c r="AI76" s="115" t="s">
        <v>149</v>
      </c>
      <c r="AJ76" s="115" t="s">
        <v>114</v>
      </c>
      <c r="AL76" s="115" t="s">
        <v>435</v>
      </c>
      <c r="AM76" s="115" t="s">
        <v>101</v>
      </c>
      <c r="AN76" s="115" t="s">
        <v>111</v>
      </c>
      <c r="AO76" s="115" t="s">
        <v>106</v>
      </c>
      <c r="AP76" s="115" t="s">
        <v>91</v>
      </c>
    </row>
    <row r="77" spans="1:43" ht="16">
      <c r="A77" s="115">
        <v>5585032998</v>
      </c>
      <c r="C77" s="115" t="s">
        <v>32</v>
      </c>
      <c r="D77" s="115" t="s">
        <v>33</v>
      </c>
      <c r="I77" s="130"/>
      <c r="K77" s="115" t="s">
        <v>40</v>
      </c>
      <c r="L77" s="129"/>
      <c r="M77" s="129">
        <f t="shared" si="16"/>
        <v>3</v>
      </c>
      <c r="N77" s="129">
        <f t="shared" si="17"/>
        <v>1</v>
      </c>
      <c r="O77" s="129"/>
      <c r="P77" s="129">
        <f t="shared" si="18"/>
        <v>0</v>
      </c>
      <c r="Q77" s="129">
        <f t="shared" si="19"/>
        <v>1</v>
      </c>
      <c r="R77" s="129">
        <f t="shared" si="20"/>
        <v>1</v>
      </c>
      <c r="S77" s="129">
        <f t="shared" si="21"/>
        <v>0</v>
      </c>
      <c r="T77" s="129">
        <f t="shared" si="22"/>
        <v>0</v>
      </c>
      <c r="U77" s="129">
        <f t="shared" si="23"/>
        <v>0</v>
      </c>
      <c r="V77" s="134">
        <f t="shared" si="24"/>
        <v>0</v>
      </c>
      <c r="W77" s="129">
        <f t="shared" si="30"/>
        <v>0</v>
      </c>
      <c r="X77" s="129">
        <f t="shared" si="25"/>
        <v>0</v>
      </c>
      <c r="Y77" s="129">
        <f t="shared" si="26"/>
        <v>1</v>
      </c>
      <c r="Z77" s="129"/>
      <c r="AA77" s="129"/>
      <c r="AB77" s="129">
        <f t="shared" si="27"/>
        <v>3</v>
      </c>
      <c r="AC77" s="129">
        <f t="shared" si="28"/>
        <v>3</v>
      </c>
      <c r="AD77" s="129" t="str">
        <f t="shared" si="29"/>
        <v>Correct</v>
      </c>
      <c r="AE77" s="129"/>
      <c r="AF77" s="115" t="s">
        <v>83</v>
      </c>
      <c r="AG77" s="115">
        <v>50</v>
      </c>
      <c r="AH77" s="115" t="s">
        <v>181</v>
      </c>
      <c r="AI77" s="115" t="s">
        <v>223</v>
      </c>
      <c r="AJ77" s="115" t="s">
        <v>85</v>
      </c>
      <c r="AK77" s="115" t="s">
        <v>86</v>
      </c>
      <c r="AL77" s="115" t="s">
        <v>87</v>
      </c>
      <c r="AM77" s="115" t="s">
        <v>101</v>
      </c>
      <c r="AN77" s="115" t="s">
        <v>102</v>
      </c>
      <c r="AO77" s="115" t="s">
        <v>90</v>
      </c>
      <c r="AP77" s="115" t="s">
        <v>91</v>
      </c>
      <c r="AQ77" s="115" t="s">
        <v>91</v>
      </c>
    </row>
    <row r="78" spans="1:43" ht="16">
      <c r="A78" s="115">
        <v>7011538957</v>
      </c>
      <c r="I78" s="130"/>
      <c r="K78" s="115" t="s">
        <v>40</v>
      </c>
      <c r="L78" s="129"/>
      <c r="M78" s="129">
        <f t="shared" si="16"/>
        <v>1</v>
      </c>
      <c r="N78" s="129">
        <f t="shared" si="17"/>
        <v>3</v>
      </c>
      <c r="O78" s="129"/>
      <c r="P78" s="129">
        <f t="shared" si="18"/>
        <v>0</v>
      </c>
      <c r="Q78" s="129">
        <f t="shared" si="19"/>
        <v>0</v>
      </c>
      <c r="R78" s="129">
        <f t="shared" si="20"/>
        <v>0</v>
      </c>
      <c r="S78" s="129">
        <f t="shared" si="21"/>
        <v>0</v>
      </c>
      <c r="T78" s="129">
        <f t="shared" si="22"/>
        <v>0</v>
      </c>
      <c r="U78" s="129">
        <f t="shared" si="23"/>
        <v>0</v>
      </c>
      <c r="V78" s="134">
        <f t="shared" si="24"/>
        <v>0</v>
      </c>
      <c r="W78" s="129">
        <f t="shared" si="30"/>
        <v>0</v>
      </c>
      <c r="X78" s="129">
        <f t="shared" si="25"/>
        <v>0</v>
      </c>
      <c r="Y78" s="129">
        <f t="shared" si="26"/>
        <v>1</v>
      </c>
      <c r="Z78" s="129"/>
      <c r="AA78" s="129"/>
      <c r="AB78" s="129">
        <f t="shared" si="27"/>
        <v>1</v>
      </c>
      <c r="AC78" s="129">
        <f t="shared" si="28"/>
        <v>1</v>
      </c>
      <c r="AD78" s="129" t="str">
        <f t="shared" si="29"/>
        <v>Correct</v>
      </c>
      <c r="AE78" s="129"/>
      <c r="AF78" s="115" t="s">
        <v>99</v>
      </c>
      <c r="AG78" s="115">
        <v>71</v>
      </c>
      <c r="AH78" s="115" t="s">
        <v>181</v>
      </c>
      <c r="AJ78" s="115" t="s">
        <v>85</v>
      </c>
      <c r="AK78" s="115" t="s">
        <v>86</v>
      </c>
      <c r="AL78" s="115" t="s">
        <v>87</v>
      </c>
      <c r="AM78" s="115" t="s">
        <v>100</v>
      </c>
      <c r="AN78" s="115" t="s">
        <v>94</v>
      </c>
      <c r="AO78" s="115" t="s">
        <v>106</v>
      </c>
      <c r="AP78" s="115" t="s">
        <v>91</v>
      </c>
      <c r="AQ78" s="115" t="s">
        <v>86</v>
      </c>
    </row>
    <row r="79" spans="1:43" ht="16">
      <c r="A79" s="115">
        <v>5595846890</v>
      </c>
      <c r="D79" s="115" t="s">
        <v>33</v>
      </c>
      <c r="I79" s="130"/>
      <c r="L79" s="129"/>
      <c r="M79" s="129">
        <f t="shared" si="16"/>
        <v>1</v>
      </c>
      <c r="N79" s="129">
        <f t="shared" si="17"/>
        <v>3</v>
      </c>
      <c r="O79" s="129"/>
      <c r="P79" s="129">
        <f t="shared" si="18"/>
        <v>0</v>
      </c>
      <c r="Q79" s="129">
        <f t="shared" si="19"/>
        <v>0</v>
      </c>
      <c r="R79" s="129">
        <f t="shared" si="20"/>
        <v>1</v>
      </c>
      <c r="S79" s="129">
        <f t="shared" si="21"/>
        <v>0</v>
      </c>
      <c r="T79" s="129">
        <f t="shared" si="22"/>
        <v>0</v>
      </c>
      <c r="U79" s="129">
        <f t="shared" si="23"/>
        <v>0</v>
      </c>
      <c r="V79" s="134">
        <f t="shared" si="24"/>
        <v>0</v>
      </c>
      <c r="W79" s="129">
        <f t="shared" si="30"/>
        <v>0</v>
      </c>
      <c r="X79" s="129">
        <f t="shared" si="25"/>
        <v>0</v>
      </c>
      <c r="Y79" s="129">
        <f t="shared" si="26"/>
        <v>0</v>
      </c>
      <c r="Z79" s="129"/>
      <c r="AA79" s="129"/>
      <c r="AB79" s="129">
        <f t="shared" si="27"/>
        <v>1</v>
      </c>
      <c r="AC79" s="129">
        <f t="shared" si="28"/>
        <v>1</v>
      </c>
      <c r="AD79" s="129" t="str">
        <f t="shared" si="29"/>
        <v>Correct</v>
      </c>
      <c r="AE79" s="129"/>
    </row>
    <row r="80" spans="1:43" ht="16">
      <c r="A80" s="115">
        <v>5593603303</v>
      </c>
      <c r="D80" s="115" t="s">
        <v>33</v>
      </c>
      <c r="G80" s="115" t="s">
        <v>38</v>
      </c>
      <c r="I80" s="130"/>
      <c r="J80" s="115" t="s">
        <v>39</v>
      </c>
      <c r="L80" s="129"/>
      <c r="M80" s="129">
        <f t="shared" si="16"/>
        <v>3</v>
      </c>
      <c r="N80" s="129">
        <f t="shared" si="17"/>
        <v>1</v>
      </c>
      <c r="O80" s="129"/>
      <c r="P80" s="129">
        <f t="shared" si="18"/>
        <v>0</v>
      </c>
      <c r="Q80" s="129">
        <f t="shared" si="19"/>
        <v>0</v>
      </c>
      <c r="R80" s="129">
        <f t="shared" si="20"/>
        <v>1</v>
      </c>
      <c r="S80" s="129">
        <f t="shared" si="21"/>
        <v>0</v>
      </c>
      <c r="T80" s="129">
        <f t="shared" si="22"/>
        <v>0</v>
      </c>
      <c r="U80" s="129">
        <f t="shared" si="23"/>
        <v>0</v>
      </c>
      <c r="V80" s="134">
        <f t="shared" si="24"/>
        <v>0</v>
      </c>
      <c r="W80" s="129">
        <f t="shared" si="30"/>
        <v>1</v>
      </c>
      <c r="X80" s="129">
        <f t="shared" si="25"/>
        <v>1</v>
      </c>
      <c r="Y80" s="129">
        <f t="shared" si="26"/>
        <v>0</v>
      </c>
      <c r="Z80" s="129"/>
      <c r="AA80" s="129"/>
      <c r="AB80" s="129">
        <f t="shared" si="27"/>
        <v>3</v>
      </c>
      <c r="AC80" s="129">
        <f t="shared" si="28"/>
        <v>3</v>
      </c>
      <c r="AD80" s="129" t="str">
        <f t="shared" si="29"/>
        <v>Correct</v>
      </c>
      <c r="AE80" s="129"/>
    </row>
    <row r="81" spans="1:42" ht="16">
      <c r="A81" s="115">
        <v>5583706480</v>
      </c>
      <c r="C81" s="115" t="s">
        <v>32</v>
      </c>
      <c r="G81" s="115" t="s">
        <v>38</v>
      </c>
      <c r="I81" s="130"/>
      <c r="L81" s="129"/>
      <c r="M81" s="129">
        <f t="shared" si="16"/>
        <v>2</v>
      </c>
      <c r="N81" s="129">
        <f t="shared" si="17"/>
        <v>1.5</v>
      </c>
      <c r="O81" s="129"/>
      <c r="P81" s="129">
        <f t="shared" si="18"/>
        <v>0</v>
      </c>
      <c r="Q81" s="129">
        <f t="shared" si="19"/>
        <v>1</v>
      </c>
      <c r="R81" s="129">
        <f t="shared" si="20"/>
        <v>0</v>
      </c>
      <c r="S81" s="129">
        <f t="shared" si="21"/>
        <v>0</v>
      </c>
      <c r="T81" s="129">
        <f t="shared" si="22"/>
        <v>0</v>
      </c>
      <c r="U81" s="129">
        <f t="shared" si="23"/>
        <v>0</v>
      </c>
      <c r="V81" s="134">
        <f t="shared" si="24"/>
        <v>0</v>
      </c>
      <c r="W81" s="129">
        <f t="shared" si="30"/>
        <v>1</v>
      </c>
      <c r="X81" s="129">
        <f t="shared" si="25"/>
        <v>0</v>
      </c>
      <c r="Y81" s="129">
        <f t="shared" si="26"/>
        <v>0</v>
      </c>
      <c r="Z81" s="129"/>
      <c r="AA81" s="129"/>
      <c r="AB81" s="129">
        <f t="shared" si="27"/>
        <v>2</v>
      </c>
      <c r="AC81" s="129">
        <f t="shared" si="28"/>
        <v>2</v>
      </c>
      <c r="AD81" s="129" t="str">
        <f t="shared" si="29"/>
        <v>Correct</v>
      </c>
      <c r="AE81" s="129"/>
      <c r="AF81" s="115" t="s">
        <v>83</v>
      </c>
      <c r="AG81" s="115">
        <v>21</v>
      </c>
      <c r="AH81" s="115" t="s">
        <v>84</v>
      </c>
      <c r="AI81" s="115" t="s">
        <v>460</v>
      </c>
      <c r="AJ81" s="115" t="s">
        <v>110</v>
      </c>
      <c r="AK81" s="115" t="s">
        <v>91</v>
      </c>
      <c r="AL81" s="115" t="s">
        <v>108</v>
      </c>
      <c r="AM81" s="115" t="s">
        <v>93</v>
      </c>
      <c r="AN81" s="115" t="s">
        <v>102</v>
      </c>
      <c r="AO81" s="115" t="s">
        <v>95</v>
      </c>
      <c r="AP81" s="115" t="s">
        <v>86</v>
      </c>
    </row>
    <row r="82" spans="1:42" ht="16">
      <c r="A82" s="115">
        <v>5610771399</v>
      </c>
      <c r="C82" s="115" t="s">
        <v>32</v>
      </c>
      <c r="I82" s="130"/>
      <c r="L82" s="129"/>
      <c r="M82" s="129">
        <f t="shared" si="16"/>
        <v>1</v>
      </c>
      <c r="N82" s="129">
        <f t="shared" si="17"/>
        <v>3</v>
      </c>
      <c r="O82" s="129"/>
      <c r="P82" s="129">
        <f t="shared" si="18"/>
        <v>0</v>
      </c>
      <c r="Q82" s="129">
        <f t="shared" si="19"/>
        <v>1</v>
      </c>
      <c r="R82" s="129">
        <f t="shared" si="20"/>
        <v>0</v>
      </c>
      <c r="S82" s="129">
        <f t="shared" si="21"/>
        <v>0</v>
      </c>
      <c r="T82" s="129">
        <f t="shared" si="22"/>
        <v>0</v>
      </c>
      <c r="U82" s="129">
        <f t="shared" si="23"/>
        <v>0</v>
      </c>
      <c r="V82" s="134">
        <f t="shared" si="24"/>
        <v>0</v>
      </c>
      <c r="W82" s="129">
        <f t="shared" si="30"/>
        <v>0</v>
      </c>
      <c r="X82" s="129">
        <f t="shared" si="25"/>
        <v>0</v>
      </c>
      <c r="Y82" s="129">
        <f t="shared" si="26"/>
        <v>0</v>
      </c>
      <c r="Z82" s="129"/>
      <c r="AA82" s="129"/>
      <c r="AB82" s="129">
        <f t="shared" si="27"/>
        <v>1</v>
      </c>
      <c r="AC82" s="129">
        <f t="shared" si="28"/>
        <v>1</v>
      </c>
      <c r="AD82" s="129" t="str">
        <f t="shared" si="29"/>
        <v>Correct</v>
      </c>
      <c r="AE82" s="129"/>
    </row>
    <row r="83" spans="1:42" ht="16">
      <c r="A83" s="115">
        <v>5580902656</v>
      </c>
      <c r="I83" s="130"/>
      <c r="J83" s="115" t="s">
        <v>39</v>
      </c>
      <c r="L83" s="129"/>
      <c r="M83" s="129">
        <f t="shared" si="16"/>
        <v>1</v>
      </c>
      <c r="N83" s="129">
        <f t="shared" si="17"/>
        <v>3</v>
      </c>
      <c r="O83" s="129"/>
      <c r="P83" s="129">
        <f t="shared" si="18"/>
        <v>0</v>
      </c>
      <c r="Q83" s="129">
        <f t="shared" si="19"/>
        <v>0</v>
      </c>
      <c r="R83" s="129">
        <f t="shared" si="20"/>
        <v>0</v>
      </c>
      <c r="S83" s="129">
        <f t="shared" si="21"/>
        <v>0</v>
      </c>
      <c r="T83" s="129">
        <f t="shared" si="22"/>
        <v>0</v>
      </c>
      <c r="U83" s="129">
        <f t="shared" si="23"/>
        <v>0</v>
      </c>
      <c r="V83" s="134">
        <f t="shared" si="24"/>
        <v>0</v>
      </c>
      <c r="W83" s="129">
        <f t="shared" si="30"/>
        <v>0</v>
      </c>
      <c r="X83" s="129">
        <f t="shared" si="25"/>
        <v>1</v>
      </c>
      <c r="Y83" s="129">
        <f t="shared" si="26"/>
        <v>0</v>
      </c>
      <c r="Z83" s="129"/>
      <c r="AA83" s="129"/>
      <c r="AB83" s="129">
        <f t="shared" si="27"/>
        <v>1</v>
      </c>
      <c r="AC83" s="129">
        <f t="shared" si="28"/>
        <v>1</v>
      </c>
      <c r="AD83" s="129" t="str">
        <f t="shared" si="29"/>
        <v>Correct</v>
      </c>
      <c r="AE83" s="129"/>
      <c r="AF83" s="115" t="s">
        <v>99</v>
      </c>
      <c r="AG83" s="115">
        <v>13</v>
      </c>
      <c r="AH83" s="115" t="s">
        <v>84</v>
      </c>
      <c r="AI83" s="115" t="s">
        <v>453</v>
      </c>
      <c r="AJ83" s="115" t="s">
        <v>85</v>
      </c>
      <c r="AK83" s="115" t="s">
        <v>91</v>
      </c>
      <c r="AL83" s="115" t="s">
        <v>108</v>
      </c>
      <c r="AM83" s="115" t="s">
        <v>101</v>
      </c>
      <c r="AN83" s="115" t="s">
        <v>112</v>
      </c>
      <c r="AO83" s="115" t="s">
        <v>95</v>
      </c>
      <c r="AP83" s="115" t="s">
        <v>91</v>
      </c>
    </row>
    <row r="84" spans="1:42" ht="16">
      <c r="A84" s="115">
        <v>5603726809</v>
      </c>
      <c r="E84" s="115" t="s">
        <v>34</v>
      </c>
      <c r="G84" s="115" t="s">
        <v>38</v>
      </c>
      <c r="I84" s="130"/>
      <c r="L84" s="129"/>
      <c r="M84" s="129">
        <f t="shared" si="16"/>
        <v>2</v>
      </c>
      <c r="N84" s="129">
        <f t="shared" si="17"/>
        <v>1.5</v>
      </c>
      <c r="O84" s="129"/>
      <c r="P84" s="129">
        <f t="shared" si="18"/>
        <v>0</v>
      </c>
      <c r="Q84" s="129">
        <f t="shared" si="19"/>
        <v>0</v>
      </c>
      <c r="R84" s="129">
        <f t="shared" si="20"/>
        <v>0</v>
      </c>
      <c r="S84" s="129">
        <f t="shared" si="21"/>
        <v>1</v>
      </c>
      <c r="T84" s="129">
        <f t="shared" si="22"/>
        <v>0</v>
      </c>
      <c r="U84" s="129">
        <f t="shared" si="23"/>
        <v>0</v>
      </c>
      <c r="V84" s="134">
        <f t="shared" si="24"/>
        <v>0</v>
      </c>
      <c r="W84" s="129">
        <f t="shared" si="30"/>
        <v>1</v>
      </c>
      <c r="X84" s="129">
        <f t="shared" si="25"/>
        <v>0</v>
      </c>
      <c r="Y84" s="129">
        <f t="shared" si="26"/>
        <v>0</v>
      </c>
      <c r="Z84" s="129"/>
      <c r="AA84" s="129"/>
      <c r="AB84" s="129">
        <f t="shared" si="27"/>
        <v>2</v>
      </c>
      <c r="AC84" s="129">
        <f t="shared" si="28"/>
        <v>2</v>
      </c>
      <c r="AD84" s="129" t="str">
        <f t="shared" si="29"/>
        <v>Correct</v>
      </c>
      <c r="AE84" s="129"/>
      <c r="AF84" s="115" t="s">
        <v>83</v>
      </c>
      <c r="AG84" s="115">
        <v>25</v>
      </c>
      <c r="AH84" s="115" t="s">
        <v>181</v>
      </c>
      <c r="AI84" s="115" t="s">
        <v>217</v>
      </c>
      <c r="AJ84" s="115" t="s">
        <v>85</v>
      </c>
      <c r="AK84" s="115" t="s">
        <v>91</v>
      </c>
      <c r="AL84" s="115" t="s">
        <v>137</v>
      </c>
      <c r="AM84" s="115" t="s">
        <v>96</v>
      </c>
      <c r="AN84" s="115" t="s">
        <v>114</v>
      </c>
      <c r="AO84" s="115" t="s">
        <v>98</v>
      </c>
      <c r="AP84" s="115" t="s">
        <v>91</v>
      </c>
    </row>
    <row r="85" spans="1:42" ht="16">
      <c r="A85" s="115">
        <v>5596704684</v>
      </c>
      <c r="D85" s="115" t="s">
        <v>33</v>
      </c>
      <c r="G85" s="115" t="s">
        <v>38</v>
      </c>
      <c r="I85" s="130"/>
      <c r="J85" s="115" t="s">
        <v>39</v>
      </c>
      <c r="L85" s="129"/>
      <c r="M85" s="129">
        <f t="shared" si="16"/>
        <v>3</v>
      </c>
      <c r="N85" s="129">
        <f t="shared" si="17"/>
        <v>1</v>
      </c>
      <c r="O85" s="129"/>
      <c r="P85" s="129">
        <f t="shared" si="18"/>
        <v>0</v>
      </c>
      <c r="Q85" s="129">
        <f t="shared" si="19"/>
        <v>0</v>
      </c>
      <c r="R85" s="129">
        <f t="shared" si="20"/>
        <v>1</v>
      </c>
      <c r="S85" s="129">
        <f t="shared" si="21"/>
        <v>0</v>
      </c>
      <c r="T85" s="129">
        <f t="shared" si="22"/>
        <v>0</v>
      </c>
      <c r="U85" s="129">
        <f t="shared" si="23"/>
        <v>0</v>
      </c>
      <c r="V85" s="134">
        <f t="shared" si="24"/>
        <v>0</v>
      </c>
      <c r="W85" s="129">
        <f t="shared" si="30"/>
        <v>1</v>
      </c>
      <c r="X85" s="129">
        <f t="shared" si="25"/>
        <v>1</v>
      </c>
      <c r="Y85" s="129">
        <f t="shared" si="26"/>
        <v>0</v>
      </c>
      <c r="Z85" s="129"/>
      <c r="AA85" s="129"/>
      <c r="AB85" s="129">
        <f t="shared" si="27"/>
        <v>3</v>
      </c>
      <c r="AC85" s="129">
        <f t="shared" si="28"/>
        <v>3</v>
      </c>
      <c r="AD85" s="129" t="str">
        <f t="shared" si="29"/>
        <v>Correct</v>
      </c>
      <c r="AE85" s="129"/>
    </row>
    <row r="86" spans="1:42" ht="16">
      <c r="A86" s="115">
        <v>5595938893</v>
      </c>
      <c r="D86" s="115" t="s">
        <v>33</v>
      </c>
      <c r="G86" s="115" t="s">
        <v>38</v>
      </c>
      <c r="I86" s="130"/>
      <c r="J86" s="115" t="s">
        <v>39</v>
      </c>
      <c r="L86" s="129"/>
      <c r="M86" s="129">
        <f t="shared" si="16"/>
        <v>3</v>
      </c>
      <c r="N86" s="129">
        <f t="shared" si="17"/>
        <v>1</v>
      </c>
      <c r="O86" s="129"/>
      <c r="P86" s="129">
        <f t="shared" si="18"/>
        <v>0</v>
      </c>
      <c r="Q86" s="129">
        <f t="shared" si="19"/>
        <v>0</v>
      </c>
      <c r="R86" s="129">
        <f t="shared" si="20"/>
        <v>1</v>
      </c>
      <c r="S86" s="129">
        <f t="shared" si="21"/>
        <v>0</v>
      </c>
      <c r="T86" s="129">
        <f t="shared" si="22"/>
        <v>0</v>
      </c>
      <c r="U86" s="129">
        <f t="shared" si="23"/>
        <v>0</v>
      </c>
      <c r="V86" s="134">
        <f t="shared" si="24"/>
        <v>0</v>
      </c>
      <c r="W86" s="129">
        <f t="shared" si="30"/>
        <v>1</v>
      </c>
      <c r="X86" s="129">
        <f t="shared" si="25"/>
        <v>1</v>
      </c>
      <c r="Y86" s="129">
        <f t="shared" si="26"/>
        <v>0</v>
      </c>
      <c r="Z86" s="129"/>
      <c r="AA86" s="129"/>
      <c r="AB86" s="129">
        <f t="shared" si="27"/>
        <v>3</v>
      </c>
      <c r="AC86" s="129">
        <f t="shared" si="28"/>
        <v>3</v>
      </c>
      <c r="AD86" s="129" t="str">
        <f t="shared" si="29"/>
        <v>Correct</v>
      </c>
      <c r="AE86" s="129"/>
      <c r="AF86" s="115" t="s">
        <v>83</v>
      </c>
      <c r="AG86" s="115">
        <v>22</v>
      </c>
      <c r="AH86" s="115" t="s">
        <v>432</v>
      </c>
    </row>
    <row r="87" spans="1:42" ht="16">
      <c r="A87" s="115">
        <v>5607808643</v>
      </c>
      <c r="F87" s="115" t="s">
        <v>35</v>
      </c>
      <c r="H87" s="115" t="s">
        <v>37</v>
      </c>
      <c r="I87" s="130"/>
      <c r="J87" s="115" t="s">
        <v>39</v>
      </c>
      <c r="L87" s="129"/>
      <c r="M87" s="129">
        <f t="shared" si="16"/>
        <v>3</v>
      </c>
      <c r="N87" s="129">
        <f t="shared" si="17"/>
        <v>1</v>
      </c>
      <c r="O87" s="129"/>
      <c r="P87" s="129">
        <f t="shared" si="18"/>
        <v>0</v>
      </c>
      <c r="Q87" s="129">
        <f t="shared" si="19"/>
        <v>0</v>
      </c>
      <c r="R87" s="129">
        <f t="shared" si="20"/>
        <v>0</v>
      </c>
      <c r="S87" s="129">
        <f t="shared" si="21"/>
        <v>0</v>
      </c>
      <c r="T87" s="129">
        <f t="shared" si="22"/>
        <v>1</v>
      </c>
      <c r="U87" s="129">
        <f t="shared" si="23"/>
        <v>0</v>
      </c>
      <c r="V87" s="134">
        <f t="shared" si="24"/>
        <v>1</v>
      </c>
      <c r="W87" s="129">
        <f t="shared" si="30"/>
        <v>0</v>
      </c>
      <c r="X87" s="129">
        <f t="shared" si="25"/>
        <v>1</v>
      </c>
      <c r="Y87" s="129">
        <f t="shared" si="26"/>
        <v>0</v>
      </c>
      <c r="Z87" s="129"/>
      <c r="AA87" s="129"/>
      <c r="AB87" s="129">
        <f t="shared" si="27"/>
        <v>3</v>
      </c>
      <c r="AC87" s="129">
        <f t="shared" si="28"/>
        <v>3</v>
      </c>
      <c r="AD87" s="129" t="str">
        <f t="shared" si="29"/>
        <v>Correct</v>
      </c>
      <c r="AE87" s="129"/>
      <c r="AF87" s="115" t="s">
        <v>99</v>
      </c>
      <c r="AG87" s="115">
        <v>20</v>
      </c>
      <c r="AH87" s="115" t="s">
        <v>84</v>
      </c>
      <c r="AI87" s="115" t="s">
        <v>449</v>
      </c>
      <c r="AJ87" s="115" t="s">
        <v>97</v>
      </c>
      <c r="AK87" s="115" t="s">
        <v>91</v>
      </c>
      <c r="AL87" s="115" t="s">
        <v>108</v>
      </c>
      <c r="AM87" s="115" t="s">
        <v>93</v>
      </c>
      <c r="AN87" s="115" t="s">
        <v>102</v>
      </c>
      <c r="AO87" s="115" t="s">
        <v>98</v>
      </c>
      <c r="AP87" s="115" t="s">
        <v>86</v>
      </c>
    </row>
    <row r="88" spans="1:42" ht="16">
      <c r="A88" s="115">
        <v>5607690183</v>
      </c>
      <c r="D88" s="115" t="s">
        <v>33</v>
      </c>
      <c r="G88" s="115" t="s">
        <v>38</v>
      </c>
      <c r="I88" s="130"/>
      <c r="K88" s="115" t="s">
        <v>40</v>
      </c>
      <c r="L88" s="129"/>
      <c r="M88" s="129">
        <f t="shared" si="16"/>
        <v>3</v>
      </c>
      <c r="N88" s="129">
        <f t="shared" si="17"/>
        <v>1</v>
      </c>
      <c r="O88" s="129"/>
      <c r="P88" s="129">
        <f t="shared" si="18"/>
        <v>0</v>
      </c>
      <c r="Q88" s="129">
        <f t="shared" si="19"/>
        <v>0</v>
      </c>
      <c r="R88" s="129">
        <f t="shared" si="20"/>
        <v>1</v>
      </c>
      <c r="S88" s="129">
        <f t="shared" si="21"/>
        <v>0</v>
      </c>
      <c r="T88" s="129">
        <f t="shared" si="22"/>
        <v>0</v>
      </c>
      <c r="U88" s="129">
        <f t="shared" si="23"/>
        <v>0</v>
      </c>
      <c r="V88" s="134">
        <f t="shared" si="24"/>
        <v>0</v>
      </c>
      <c r="W88" s="129">
        <f t="shared" si="30"/>
        <v>1</v>
      </c>
      <c r="X88" s="129">
        <f t="shared" si="25"/>
        <v>0</v>
      </c>
      <c r="Y88" s="129">
        <f t="shared" si="26"/>
        <v>1</v>
      </c>
      <c r="Z88" s="129"/>
      <c r="AA88" s="129"/>
      <c r="AB88" s="129">
        <f t="shared" si="27"/>
        <v>3</v>
      </c>
      <c r="AC88" s="129">
        <f t="shared" si="28"/>
        <v>3</v>
      </c>
      <c r="AD88" s="129" t="str">
        <f t="shared" si="29"/>
        <v>Correct</v>
      </c>
      <c r="AE88" s="129"/>
      <c r="AF88" s="115" t="s">
        <v>99</v>
      </c>
      <c r="AG88" s="115">
        <v>40</v>
      </c>
      <c r="AH88" s="115" t="s">
        <v>181</v>
      </c>
      <c r="AI88" s="115" t="s">
        <v>452</v>
      </c>
      <c r="AJ88" s="115" t="s">
        <v>97</v>
      </c>
      <c r="AK88" s="115" t="s">
        <v>91</v>
      </c>
      <c r="AL88" s="115" t="s">
        <v>137</v>
      </c>
      <c r="AM88" s="115" t="s">
        <v>96</v>
      </c>
      <c r="AN88" s="115" t="s">
        <v>102</v>
      </c>
      <c r="AO88" s="115" t="s">
        <v>113</v>
      </c>
      <c r="AP88" s="115" t="s">
        <v>91</v>
      </c>
    </row>
    <row r="89" spans="1:42" ht="16">
      <c r="A89" s="115">
        <v>5607693037</v>
      </c>
      <c r="C89" s="115" t="s">
        <v>32</v>
      </c>
      <c r="G89" s="115" t="s">
        <v>38</v>
      </c>
      <c r="I89" s="130"/>
      <c r="K89" s="115" t="s">
        <v>40</v>
      </c>
      <c r="L89" s="129"/>
      <c r="M89" s="129">
        <f t="shared" si="16"/>
        <v>3</v>
      </c>
      <c r="N89" s="129">
        <f t="shared" si="17"/>
        <v>1</v>
      </c>
      <c r="O89" s="129"/>
      <c r="P89" s="129">
        <f t="shared" si="18"/>
        <v>0</v>
      </c>
      <c r="Q89" s="129">
        <f t="shared" si="19"/>
        <v>1</v>
      </c>
      <c r="R89" s="129">
        <f t="shared" si="20"/>
        <v>0</v>
      </c>
      <c r="S89" s="129">
        <f t="shared" si="21"/>
        <v>0</v>
      </c>
      <c r="T89" s="129">
        <f t="shared" si="22"/>
        <v>0</v>
      </c>
      <c r="U89" s="129">
        <f t="shared" si="23"/>
        <v>0</v>
      </c>
      <c r="V89" s="134">
        <f t="shared" si="24"/>
        <v>0</v>
      </c>
      <c r="W89" s="129">
        <f t="shared" si="30"/>
        <v>1</v>
      </c>
      <c r="X89" s="129">
        <f t="shared" si="25"/>
        <v>0</v>
      </c>
      <c r="Y89" s="129">
        <f t="shared" si="26"/>
        <v>1</v>
      </c>
      <c r="Z89" s="129"/>
      <c r="AA89" s="129"/>
      <c r="AB89" s="129">
        <f t="shared" si="27"/>
        <v>3</v>
      </c>
      <c r="AC89" s="129">
        <f t="shared" si="28"/>
        <v>3</v>
      </c>
      <c r="AD89" s="129" t="str">
        <f t="shared" si="29"/>
        <v>Correct</v>
      </c>
      <c r="AE89" s="129"/>
      <c r="AF89" s="115" t="s">
        <v>99</v>
      </c>
      <c r="AG89" s="115">
        <v>40</v>
      </c>
      <c r="AH89" s="115" t="s">
        <v>181</v>
      </c>
      <c r="AI89" s="115" t="s">
        <v>451</v>
      </c>
      <c r="AJ89" s="115" t="s">
        <v>97</v>
      </c>
      <c r="AK89" s="115" t="s">
        <v>91</v>
      </c>
      <c r="AL89" s="115" t="s">
        <v>137</v>
      </c>
      <c r="AM89" s="115" t="s">
        <v>96</v>
      </c>
      <c r="AN89" s="115" t="s">
        <v>102</v>
      </c>
      <c r="AO89" s="115" t="s">
        <v>113</v>
      </c>
      <c r="AP89" s="115" t="s">
        <v>91</v>
      </c>
    </row>
    <row r="90" spans="1:42" ht="16">
      <c r="A90" s="115">
        <v>5595978420</v>
      </c>
      <c r="C90" s="115" t="s">
        <v>32</v>
      </c>
      <c r="D90" s="115" t="s">
        <v>33</v>
      </c>
      <c r="G90" s="115" t="s">
        <v>38</v>
      </c>
      <c r="I90" s="130"/>
      <c r="L90" s="129"/>
      <c r="M90" s="129">
        <f t="shared" si="16"/>
        <v>3</v>
      </c>
      <c r="N90" s="129">
        <f t="shared" si="17"/>
        <v>1</v>
      </c>
      <c r="O90" s="129"/>
      <c r="P90" s="129">
        <f t="shared" si="18"/>
        <v>0</v>
      </c>
      <c r="Q90" s="129">
        <f t="shared" si="19"/>
        <v>1</v>
      </c>
      <c r="R90" s="129">
        <f t="shared" si="20"/>
        <v>1</v>
      </c>
      <c r="S90" s="129">
        <f t="shared" si="21"/>
        <v>0</v>
      </c>
      <c r="T90" s="129">
        <f t="shared" si="22"/>
        <v>0</v>
      </c>
      <c r="U90" s="129">
        <f t="shared" si="23"/>
        <v>0</v>
      </c>
      <c r="V90" s="134">
        <f t="shared" si="24"/>
        <v>0</v>
      </c>
      <c r="W90" s="129">
        <f t="shared" si="30"/>
        <v>1</v>
      </c>
      <c r="X90" s="129">
        <f t="shared" si="25"/>
        <v>0</v>
      </c>
      <c r="Y90" s="129">
        <f t="shared" si="26"/>
        <v>0</v>
      </c>
      <c r="Z90" s="129"/>
      <c r="AA90" s="129"/>
      <c r="AB90" s="129">
        <f t="shared" si="27"/>
        <v>3</v>
      </c>
      <c r="AC90" s="129">
        <f t="shared" si="28"/>
        <v>3</v>
      </c>
      <c r="AD90" s="129" t="str">
        <f t="shared" si="29"/>
        <v>Correct</v>
      </c>
      <c r="AE90" s="129"/>
      <c r="AF90" s="115" t="s">
        <v>83</v>
      </c>
      <c r="AG90" s="115">
        <v>18</v>
      </c>
      <c r="AH90" s="115" t="s">
        <v>84</v>
      </c>
      <c r="AI90" s="115" t="s">
        <v>149</v>
      </c>
      <c r="AJ90" s="115" t="s">
        <v>85</v>
      </c>
      <c r="AK90" s="115" t="s">
        <v>91</v>
      </c>
      <c r="AL90" s="115" t="s">
        <v>108</v>
      </c>
      <c r="AM90" s="115" t="s">
        <v>100</v>
      </c>
      <c r="AN90" s="115" t="s">
        <v>102</v>
      </c>
      <c r="AO90" s="115" t="s">
        <v>113</v>
      </c>
      <c r="AP90" s="115" t="s">
        <v>86</v>
      </c>
    </row>
    <row r="91" spans="1:42" ht="16">
      <c r="A91" s="115">
        <v>5579830464</v>
      </c>
      <c r="G91" s="115" t="s">
        <v>38</v>
      </c>
      <c r="I91" s="130"/>
      <c r="L91" s="129"/>
      <c r="M91" s="129">
        <f t="shared" si="16"/>
        <v>1</v>
      </c>
      <c r="N91" s="129">
        <f t="shared" si="17"/>
        <v>3</v>
      </c>
      <c r="O91" s="129"/>
      <c r="P91" s="129">
        <f t="shared" si="18"/>
        <v>0</v>
      </c>
      <c r="Q91" s="129">
        <f t="shared" si="19"/>
        <v>0</v>
      </c>
      <c r="R91" s="129">
        <f t="shared" si="20"/>
        <v>0</v>
      </c>
      <c r="S91" s="129">
        <f t="shared" si="21"/>
        <v>0</v>
      </c>
      <c r="T91" s="129">
        <f t="shared" si="22"/>
        <v>0</v>
      </c>
      <c r="U91" s="129">
        <f t="shared" si="23"/>
        <v>0</v>
      </c>
      <c r="V91" s="134">
        <f t="shared" si="24"/>
        <v>0</v>
      </c>
      <c r="W91" s="129">
        <f t="shared" si="30"/>
        <v>1</v>
      </c>
      <c r="X91" s="129">
        <f t="shared" si="25"/>
        <v>0</v>
      </c>
      <c r="Y91" s="129">
        <f t="shared" si="26"/>
        <v>0</v>
      </c>
      <c r="Z91" s="129"/>
      <c r="AA91" s="129"/>
      <c r="AB91" s="129">
        <f t="shared" si="27"/>
        <v>1</v>
      </c>
      <c r="AC91" s="129">
        <f t="shared" si="28"/>
        <v>1</v>
      </c>
      <c r="AD91" s="129" t="str">
        <f t="shared" si="29"/>
        <v>Correct</v>
      </c>
      <c r="AE91" s="129"/>
    </row>
    <row r="92" spans="1:42" ht="16">
      <c r="A92" s="115">
        <v>5579450347</v>
      </c>
      <c r="D92" s="115" t="s">
        <v>33</v>
      </c>
      <c r="G92" s="115" t="s">
        <v>38</v>
      </c>
      <c r="I92" s="130"/>
      <c r="L92" s="129"/>
      <c r="M92" s="129">
        <f t="shared" si="16"/>
        <v>2</v>
      </c>
      <c r="N92" s="129">
        <f t="shared" si="17"/>
        <v>1.5</v>
      </c>
      <c r="O92" s="129"/>
      <c r="P92" s="129">
        <f t="shared" si="18"/>
        <v>0</v>
      </c>
      <c r="Q92" s="129">
        <f t="shared" si="19"/>
        <v>0</v>
      </c>
      <c r="R92" s="129">
        <f t="shared" si="20"/>
        <v>1</v>
      </c>
      <c r="S92" s="129">
        <f t="shared" si="21"/>
        <v>0</v>
      </c>
      <c r="T92" s="129">
        <f t="shared" si="22"/>
        <v>0</v>
      </c>
      <c r="U92" s="129">
        <f t="shared" si="23"/>
        <v>0</v>
      </c>
      <c r="V92" s="134">
        <f t="shared" si="24"/>
        <v>0</v>
      </c>
      <c r="W92" s="129">
        <f t="shared" si="30"/>
        <v>1</v>
      </c>
      <c r="X92" s="129">
        <f t="shared" si="25"/>
        <v>0</v>
      </c>
      <c r="Y92" s="129">
        <f t="shared" si="26"/>
        <v>0</v>
      </c>
      <c r="Z92" s="129"/>
      <c r="AA92" s="129"/>
      <c r="AB92" s="129">
        <f t="shared" si="27"/>
        <v>2</v>
      </c>
      <c r="AC92" s="129">
        <f t="shared" si="28"/>
        <v>2</v>
      </c>
      <c r="AD92" s="129" t="str">
        <f t="shared" si="29"/>
        <v>Correct</v>
      </c>
      <c r="AE92" s="129"/>
    </row>
    <row r="93" spans="1:42" ht="16">
      <c r="A93" s="115">
        <v>5590394964</v>
      </c>
      <c r="C93" s="115" t="s">
        <v>32</v>
      </c>
      <c r="H93" s="115" t="s">
        <v>37</v>
      </c>
      <c r="I93" s="130"/>
      <c r="K93" s="115" t="s">
        <v>40</v>
      </c>
      <c r="L93" s="129"/>
      <c r="M93" s="129">
        <f t="shared" si="16"/>
        <v>3</v>
      </c>
      <c r="N93" s="129">
        <f t="shared" si="17"/>
        <v>1</v>
      </c>
      <c r="O93" s="129"/>
      <c r="P93" s="129">
        <f t="shared" si="18"/>
        <v>0</v>
      </c>
      <c r="Q93" s="129">
        <f t="shared" si="19"/>
        <v>1</v>
      </c>
      <c r="R93" s="129">
        <f t="shared" si="20"/>
        <v>0</v>
      </c>
      <c r="S93" s="129">
        <f t="shared" si="21"/>
        <v>0</v>
      </c>
      <c r="T93" s="129">
        <f t="shared" si="22"/>
        <v>0</v>
      </c>
      <c r="U93" s="129">
        <f t="shared" si="23"/>
        <v>0</v>
      </c>
      <c r="V93" s="134">
        <f t="shared" si="24"/>
        <v>1</v>
      </c>
      <c r="W93" s="129">
        <f t="shared" si="30"/>
        <v>0</v>
      </c>
      <c r="X93" s="129">
        <f t="shared" si="25"/>
        <v>0</v>
      </c>
      <c r="Y93" s="129">
        <f t="shared" si="26"/>
        <v>1</v>
      </c>
      <c r="Z93" s="129"/>
      <c r="AA93" s="129"/>
      <c r="AB93" s="129">
        <f t="shared" si="27"/>
        <v>3</v>
      </c>
      <c r="AC93" s="129">
        <f t="shared" si="28"/>
        <v>3</v>
      </c>
      <c r="AD93" s="129" t="str">
        <f t="shared" si="29"/>
        <v>Correct</v>
      </c>
      <c r="AE93" s="129"/>
      <c r="AF93" s="115" t="s">
        <v>83</v>
      </c>
      <c r="AG93" s="115">
        <v>44</v>
      </c>
      <c r="AH93" s="115" t="s">
        <v>432</v>
      </c>
    </row>
    <row r="94" spans="1:42" ht="16">
      <c r="A94" s="115">
        <v>5607810385</v>
      </c>
      <c r="F94" s="115" t="s">
        <v>35</v>
      </c>
      <c r="H94" s="115" t="s">
        <v>37</v>
      </c>
      <c r="I94" s="130"/>
      <c r="K94" s="115" t="s">
        <v>40</v>
      </c>
      <c r="L94" s="129"/>
      <c r="M94" s="129">
        <f t="shared" si="16"/>
        <v>3</v>
      </c>
      <c r="N94" s="129">
        <f t="shared" si="17"/>
        <v>1</v>
      </c>
      <c r="O94" s="129"/>
      <c r="P94" s="129">
        <f t="shared" si="18"/>
        <v>0</v>
      </c>
      <c r="Q94" s="129">
        <f t="shared" si="19"/>
        <v>0</v>
      </c>
      <c r="R94" s="129">
        <f t="shared" si="20"/>
        <v>0</v>
      </c>
      <c r="S94" s="129">
        <f t="shared" si="21"/>
        <v>0</v>
      </c>
      <c r="T94" s="129">
        <f t="shared" si="22"/>
        <v>1</v>
      </c>
      <c r="U94" s="129">
        <f t="shared" si="23"/>
        <v>0</v>
      </c>
      <c r="V94" s="134">
        <f t="shared" si="24"/>
        <v>1</v>
      </c>
      <c r="W94" s="129">
        <f t="shared" si="30"/>
        <v>0</v>
      </c>
      <c r="X94" s="129">
        <f t="shared" si="25"/>
        <v>0</v>
      </c>
      <c r="Y94" s="129">
        <f t="shared" si="26"/>
        <v>1</v>
      </c>
      <c r="Z94" s="129"/>
      <c r="AA94" s="129"/>
      <c r="AB94" s="129">
        <f t="shared" si="27"/>
        <v>3</v>
      </c>
      <c r="AC94" s="129">
        <f t="shared" si="28"/>
        <v>3</v>
      </c>
      <c r="AD94" s="129" t="str">
        <f t="shared" si="29"/>
        <v>Correct</v>
      </c>
      <c r="AE94" s="129"/>
      <c r="AF94" s="115" t="s">
        <v>99</v>
      </c>
      <c r="AG94" s="115">
        <v>28</v>
      </c>
      <c r="AH94" s="115" t="s">
        <v>84</v>
      </c>
      <c r="AI94" s="115" t="s">
        <v>151</v>
      </c>
      <c r="AJ94" s="115" t="s">
        <v>107</v>
      </c>
      <c r="AK94" s="115" t="s">
        <v>91</v>
      </c>
      <c r="AL94" s="115" t="s">
        <v>108</v>
      </c>
      <c r="AM94" s="115" t="s">
        <v>96</v>
      </c>
      <c r="AN94" s="115" t="s">
        <v>102</v>
      </c>
      <c r="AO94" s="115" t="s">
        <v>90</v>
      </c>
      <c r="AP94" s="115" t="s">
        <v>91</v>
      </c>
    </row>
    <row r="95" spans="1:42" ht="16">
      <c r="A95" s="115">
        <v>5607810003</v>
      </c>
      <c r="F95" s="115" t="s">
        <v>35</v>
      </c>
      <c r="H95" s="115" t="s">
        <v>37</v>
      </c>
      <c r="I95" s="130"/>
      <c r="K95" s="115" t="s">
        <v>40</v>
      </c>
      <c r="L95" s="129"/>
      <c r="M95" s="129">
        <f t="shared" si="16"/>
        <v>3</v>
      </c>
      <c r="N95" s="129">
        <f t="shared" si="17"/>
        <v>1</v>
      </c>
      <c r="O95" s="129"/>
      <c r="P95" s="129">
        <f t="shared" si="18"/>
        <v>0</v>
      </c>
      <c r="Q95" s="129">
        <f t="shared" si="19"/>
        <v>0</v>
      </c>
      <c r="R95" s="129">
        <f t="shared" si="20"/>
        <v>0</v>
      </c>
      <c r="S95" s="129">
        <f t="shared" si="21"/>
        <v>0</v>
      </c>
      <c r="T95" s="129">
        <f t="shared" si="22"/>
        <v>1</v>
      </c>
      <c r="U95" s="129">
        <f t="shared" si="23"/>
        <v>0</v>
      </c>
      <c r="V95" s="134">
        <f t="shared" si="24"/>
        <v>1</v>
      </c>
      <c r="W95" s="129">
        <f t="shared" si="30"/>
        <v>0</v>
      </c>
      <c r="X95" s="129">
        <f t="shared" si="25"/>
        <v>0</v>
      </c>
      <c r="Y95" s="129">
        <f t="shared" si="26"/>
        <v>1</v>
      </c>
      <c r="Z95" s="129"/>
      <c r="AA95" s="129"/>
      <c r="AB95" s="129">
        <f t="shared" si="27"/>
        <v>3</v>
      </c>
      <c r="AC95" s="129">
        <f t="shared" si="28"/>
        <v>3</v>
      </c>
      <c r="AD95" s="129" t="str">
        <f t="shared" si="29"/>
        <v>Correct</v>
      </c>
      <c r="AE95" s="129"/>
      <c r="AF95" s="115" t="s">
        <v>83</v>
      </c>
      <c r="AG95" s="115">
        <v>39</v>
      </c>
      <c r="AH95" s="115" t="s">
        <v>84</v>
      </c>
      <c r="AI95" s="115" t="s">
        <v>151</v>
      </c>
      <c r="AJ95" s="115" t="s">
        <v>107</v>
      </c>
      <c r="AK95" s="115" t="s">
        <v>91</v>
      </c>
      <c r="AL95" s="115" t="s">
        <v>448</v>
      </c>
      <c r="AM95" s="115" t="s">
        <v>93</v>
      </c>
      <c r="AN95" s="115" t="s">
        <v>102</v>
      </c>
      <c r="AO95" s="115" t="s">
        <v>113</v>
      </c>
      <c r="AP95" s="115" t="s">
        <v>91</v>
      </c>
    </row>
    <row r="96" spans="1:42" ht="16">
      <c r="A96" s="115">
        <v>5607809344</v>
      </c>
      <c r="F96" s="115" t="s">
        <v>35</v>
      </c>
      <c r="H96" s="115" t="s">
        <v>37</v>
      </c>
      <c r="I96" s="130"/>
      <c r="K96" s="115" t="s">
        <v>40</v>
      </c>
      <c r="L96" s="129"/>
      <c r="M96" s="129">
        <f t="shared" si="16"/>
        <v>3</v>
      </c>
      <c r="N96" s="129">
        <f t="shared" si="17"/>
        <v>1</v>
      </c>
      <c r="O96" s="129"/>
      <c r="P96" s="129">
        <f t="shared" si="18"/>
        <v>0</v>
      </c>
      <c r="Q96" s="129">
        <f t="shared" si="19"/>
        <v>0</v>
      </c>
      <c r="R96" s="129">
        <f t="shared" si="20"/>
        <v>0</v>
      </c>
      <c r="S96" s="129">
        <f t="shared" si="21"/>
        <v>0</v>
      </c>
      <c r="T96" s="129">
        <f t="shared" si="22"/>
        <v>1</v>
      </c>
      <c r="U96" s="129">
        <f t="shared" si="23"/>
        <v>0</v>
      </c>
      <c r="V96" s="134">
        <f t="shared" si="24"/>
        <v>1</v>
      </c>
      <c r="W96" s="129">
        <f t="shared" si="30"/>
        <v>0</v>
      </c>
      <c r="X96" s="129">
        <f t="shared" si="25"/>
        <v>0</v>
      </c>
      <c r="Y96" s="129">
        <f t="shared" si="26"/>
        <v>1</v>
      </c>
      <c r="Z96" s="129"/>
      <c r="AA96" s="129"/>
      <c r="AB96" s="129">
        <f t="shared" si="27"/>
        <v>3</v>
      </c>
      <c r="AC96" s="129">
        <f t="shared" si="28"/>
        <v>3</v>
      </c>
      <c r="AD96" s="129" t="str">
        <f t="shared" si="29"/>
        <v>Correct</v>
      </c>
      <c r="AE96" s="129"/>
      <c r="AF96" s="115" t="s">
        <v>83</v>
      </c>
      <c r="AG96" s="115">
        <v>35</v>
      </c>
      <c r="AH96" s="115" t="s">
        <v>84</v>
      </c>
      <c r="AI96" s="115" t="s">
        <v>445</v>
      </c>
      <c r="AJ96" s="115" t="s">
        <v>110</v>
      </c>
      <c r="AK96" s="115" t="s">
        <v>91</v>
      </c>
      <c r="AL96" s="115" t="s">
        <v>448</v>
      </c>
      <c r="AM96" s="115" t="s">
        <v>96</v>
      </c>
      <c r="AN96" s="115" t="s">
        <v>89</v>
      </c>
      <c r="AO96" s="115" t="s">
        <v>90</v>
      </c>
      <c r="AP96" s="115" t="s">
        <v>91</v>
      </c>
    </row>
    <row r="97" spans="1:43" ht="16">
      <c r="A97" s="115">
        <v>5602460274</v>
      </c>
      <c r="E97" s="115" t="s">
        <v>34</v>
      </c>
      <c r="I97" s="130"/>
      <c r="L97" s="129"/>
      <c r="M97" s="129">
        <f t="shared" si="16"/>
        <v>1</v>
      </c>
      <c r="N97" s="129">
        <f t="shared" si="17"/>
        <v>3</v>
      </c>
      <c r="O97" s="129"/>
      <c r="P97" s="129">
        <f t="shared" si="18"/>
        <v>0</v>
      </c>
      <c r="Q97" s="129">
        <f t="shared" si="19"/>
        <v>0</v>
      </c>
      <c r="R97" s="129">
        <f t="shared" si="20"/>
        <v>0</v>
      </c>
      <c r="S97" s="129">
        <f t="shared" si="21"/>
        <v>1</v>
      </c>
      <c r="T97" s="129">
        <f t="shared" si="22"/>
        <v>0</v>
      </c>
      <c r="U97" s="129">
        <f t="shared" si="23"/>
        <v>0</v>
      </c>
      <c r="V97" s="134">
        <f t="shared" si="24"/>
        <v>0</v>
      </c>
      <c r="W97" s="129">
        <f t="shared" si="30"/>
        <v>0</v>
      </c>
      <c r="X97" s="129">
        <f t="shared" si="25"/>
        <v>0</v>
      </c>
      <c r="Y97" s="129">
        <f t="shared" si="26"/>
        <v>0</v>
      </c>
      <c r="Z97" s="129"/>
      <c r="AA97" s="129"/>
      <c r="AB97" s="129">
        <f t="shared" si="27"/>
        <v>1</v>
      </c>
      <c r="AC97" s="129">
        <f t="shared" si="28"/>
        <v>1</v>
      </c>
      <c r="AD97" s="129" t="str">
        <f t="shared" si="29"/>
        <v>Correct</v>
      </c>
      <c r="AE97" s="129"/>
      <c r="AF97" s="115" t="s">
        <v>83</v>
      </c>
      <c r="AG97" s="115">
        <v>69</v>
      </c>
      <c r="AH97" s="115" t="s">
        <v>181</v>
      </c>
      <c r="AI97" s="115" t="s">
        <v>454</v>
      </c>
      <c r="AJ97" s="115" t="s">
        <v>110</v>
      </c>
      <c r="AK97" s="115" t="s">
        <v>91</v>
      </c>
      <c r="AL97" s="115" t="s">
        <v>455</v>
      </c>
      <c r="AM97" s="115" t="s">
        <v>101</v>
      </c>
      <c r="AN97" s="115" t="s">
        <v>114</v>
      </c>
      <c r="AO97" s="115" t="s">
        <v>90</v>
      </c>
      <c r="AP97" s="115" t="s">
        <v>86</v>
      </c>
    </row>
    <row r="98" spans="1:43" ht="16">
      <c r="A98" s="115">
        <v>5610052143</v>
      </c>
      <c r="C98" s="115" t="s">
        <v>32</v>
      </c>
      <c r="I98" s="130"/>
      <c r="L98" s="129"/>
      <c r="M98" s="129">
        <f t="shared" si="16"/>
        <v>1</v>
      </c>
      <c r="N98" s="129">
        <f t="shared" si="17"/>
        <v>3</v>
      </c>
      <c r="O98" s="129"/>
      <c r="P98" s="129">
        <f t="shared" si="18"/>
        <v>0</v>
      </c>
      <c r="Q98" s="129">
        <f t="shared" si="19"/>
        <v>1</v>
      </c>
      <c r="R98" s="129">
        <f t="shared" si="20"/>
        <v>0</v>
      </c>
      <c r="S98" s="129">
        <f t="shared" si="21"/>
        <v>0</v>
      </c>
      <c r="T98" s="129">
        <f t="shared" si="22"/>
        <v>0</v>
      </c>
      <c r="U98" s="129">
        <f t="shared" si="23"/>
        <v>0</v>
      </c>
      <c r="V98" s="134">
        <f t="shared" si="24"/>
        <v>0</v>
      </c>
      <c r="W98" s="129">
        <f t="shared" si="30"/>
        <v>0</v>
      </c>
      <c r="X98" s="129">
        <f t="shared" si="25"/>
        <v>0</v>
      </c>
      <c r="Y98" s="129">
        <f t="shared" si="26"/>
        <v>0</v>
      </c>
      <c r="Z98" s="129"/>
      <c r="AA98" s="129"/>
      <c r="AB98" s="129">
        <f t="shared" si="27"/>
        <v>1</v>
      </c>
      <c r="AC98" s="129">
        <f t="shared" si="28"/>
        <v>1</v>
      </c>
      <c r="AD98" s="129" t="str">
        <f t="shared" si="29"/>
        <v>Correct</v>
      </c>
      <c r="AE98" s="129"/>
    </row>
    <row r="99" spans="1:43" ht="16">
      <c r="A99" s="115">
        <v>5610064978</v>
      </c>
      <c r="C99" s="115" t="s">
        <v>32</v>
      </c>
      <c r="I99" s="130"/>
      <c r="K99" s="115" t="s">
        <v>40</v>
      </c>
      <c r="L99" s="129"/>
      <c r="M99" s="129">
        <f t="shared" si="16"/>
        <v>2</v>
      </c>
      <c r="N99" s="129">
        <f t="shared" si="17"/>
        <v>1.5</v>
      </c>
      <c r="O99" s="129"/>
      <c r="P99" s="129">
        <f t="shared" si="18"/>
        <v>0</v>
      </c>
      <c r="Q99" s="129">
        <f t="shared" si="19"/>
        <v>1</v>
      </c>
      <c r="R99" s="129">
        <f t="shared" si="20"/>
        <v>0</v>
      </c>
      <c r="S99" s="129">
        <f t="shared" si="21"/>
        <v>0</v>
      </c>
      <c r="T99" s="129">
        <f t="shared" si="22"/>
        <v>0</v>
      </c>
      <c r="U99" s="129">
        <f t="shared" si="23"/>
        <v>0</v>
      </c>
      <c r="V99" s="134">
        <f t="shared" si="24"/>
        <v>0</v>
      </c>
      <c r="W99" s="129">
        <f t="shared" si="30"/>
        <v>0</v>
      </c>
      <c r="X99" s="129">
        <f t="shared" si="25"/>
        <v>0</v>
      </c>
      <c r="Y99" s="129">
        <f t="shared" si="26"/>
        <v>1</v>
      </c>
      <c r="Z99" s="129"/>
      <c r="AA99" s="129"/>
      <c r="AB99" s="129">
        <f t="shared" si="27"/>
        <v>2</v>
      </c>
      <c r="AC99" s="129">
        <f t="shared" si="28"/>
        <v>2</v>
      </c>
      <c r="AD99" s="129" t="str">
        <f t="shared" si="29"/>
        <v>Correct</v>
      </c>
      <c r="AE99" s="129"/>
    </row>
    <row r="100" spans="1:43" ht="16">
      <c r="A100" s="115">
        <v>5578652103</v>
      </c>
      <c r="B100" s="115" t="s">
        <v>31</v>
      </c>
      <c r="D100" s="115" t="s">
        <v>33</v>
      </c>
      <c r="I100" s="130"/>
      <c r="K100" s="115" t="s">
        <v>40</v>
      </c>
      <c r="L100" s="129"/>
      <c r="M100" s="129">
        <f t="shared" si="16"/>
        <v>3</v>
      </c>
      <c r="N100" s="129">
        <f t="shared" si="17"/>
        <v>1</v>
      </c>
      <c r="O100" s="129"/>
      <c r="P100" s="129">
        <f t="shared" si="18"/>
        <v>1</v>
      </c>
      <c r="Q100" s="129">
        <f t="shared" si="19"/>
        <v>0</v>
      </c>
      <c r="R100" s="129">
        <f t="shared" si="20"/>
        <v>1</v>
      </c>
      <c r="S100" s="129">
        <f t="shared" si="21"/>
        <v>0</v>
      </c>
      <c r="T100" s="129">
        <f t="shared" si="22"/>
        <v>0</v>
      </c>
      <c r="U100" s="129">
        <f t="shared" si="23"/>
        <v>0</v>
      </c>
      <c r="V100" s="134">
        <f t="shared" si="24"/>
        <v>0</v>
      </c>
      <c r="W100" s="129">
        <f t="shared" si="30"/>
        <v>0</v>
      </c>
      <c r="X100" s="129">
        <f t="shared" si="25"/>
        <v>0</v>
      </c>
      <c r="Y100" s="129">
        <f t="shared" si="26"/>
        <v>1</v>
      </c>
      <c r="Z100" s="129"/>
      <c r="AA100" s="129"/>
      <c r="AB100" s="129">
        <f t="shared" si="27"/>
        <v>3</v>
      </c>
      <c r="AC100" s="129">
        <f t="shared" si="28"/>
        <v>3</v>
      </c>
      <c r="AD100" s="129" t="str">
        <f t="shared" si="29"/>
        <v>Correct</v>
      </c>
      <c r="AE100" s="129"/>
      <c r="AF100" s="115" t="s">
        <v>83</v>
      </c>
      <c r="AG100" s="115">
        <v>18</v>
      </c>
      <c r="AH100" s="115" t="s">
        <v>432</v>
      </c>
    </row>
    <row r="101" spans="1:43" ht="16">
      <c r="A101" s="115">
        <v>6982473532</v>
      </c>
      <c r="D101" s="115" t="s">
        <v>33</v>
      </c>
      <c r="H101" s="115" t="s">
        <v>37</v>
      </c>
      <c r="I101" s="130"/>
      <c r="K101" s="115" t="s">
        <v>40</v>
      </c>
      <c r="L101" s="129"/>
      <c r="M101" s="129">
        <f t="shared" si="16"/>
        <v>3</v>
      </c>
      <c r="N101" s="129">
        <f t="shared" si="17"/>
        <v>1</v>
      </c>
      <c r="O101" s="129"/>
      <c r="P101" s="129">
        <f t="shared" si="18"/>
        <v>0</v>
      </c>
      <c r="Q101" s="129">
        <f t="shared" si="19"/>
        <v>0</v>
      </c>
      <c r="R101" s="129">
        <f t="shared" si="20"/>
        <v>1</v>
      </c>
      <c r="S101" s="129">
        <f t="shared" si="21"/>
        <v>0</v>
      </c>
      <c r="T101" s="129">
        <f t="shared" si="22"/>
        <v>0</v>
      </c>
      <c r="U101" s="129">
        <f t="shared" si="23"/>
        <v>0</v>
      </c>
      <c r="V101" s="134">
        <f t="shared" si="24"/>
        <v>1</v>
      </c>
      <c r="W101" s="129">
        <f t="shared" si="30"/>
        <v>0</v>
      </c>
      <c r="X101" s="129">
        <f t="shared" si="25"/>
        <v>0</v>
      </c>
      <c r="Y101" s="129">
        <f t="shared" si="26"/>
        <v>1</v>
      </c>
      <c r="Z101" s="129"/>
      <c r="AA101" s="129"/>
      <c r="AB101" s="129">
        <f t="shared" si="27"/>
        <v>3</v>
      </c>
      <c r="AC101" s="129">
        <f t="shared" si="28"/>
        <v>3</v>
      </c>
      <c r="AD101" s="129" t="str">
        <f t="shared" si="29"/>
        <v>Correct</v>
      </c>
      <c r="AE101" s="129"/>
      <c r="AF101" s="115" t="s">
        <v>83</v>
      </c>
      <c r="AG101" s="115">
        <v>47</v>
      </c>
      <c r="AH101" s="115" t="s">
        <v>181</v>
      </c>
      <c r="AI101" s="115" t="s">
        <v>193</v>
      </c>
      <c r="AJ101" s="115" t="s">
        <v>85</v>
      </c>
      <c r="AK101" s="115" t="s">
        <v>86</v>
      </c>
      <c r="AL101" s="115" t="s">
        <v>87</v>
      </c>
      <c r="AM101" s="115" t="s">
        <v>101</v>
      </c>
      <c r="AN101" s="115" t="s">
        <v>89</v>
      </c>
      <c r="AO101" s="115" t="s">
        <v>90</v>
      </c>
      <c r="AP101" s="115" t="s">
        <v>91</v>
      </c>
      <c r="AQ101" s="115" t="s">
        <v>91</v>
      </c>
    </row>
    <row r="102" spans="1:43" ht="16">
      <c r="A102" s="115">
        <v>6987666367</v>
      </c>
      <c r="I102" s="130"/>
      <c r="L102" s="129"/>
      <c r="M102" s="129">
        <f t="shared" si="16"/>
        <v>0</v>
      </c>
      <c r="N102" s="129" t="e">
        <f t="shared" si="17"/>
        <v>#DIV/0!</v>
      </c>
      <c r="O102" s="129"/>
      <c r="P102" s="129">
        <f t="shared" si="18"/>
        <v>0</v>
      </c>
      <c r="Q102" s="129">
        <f t="shared" si="19"/>
        <v>0</v>
      </c>
      <c r="R102" s="129">
        <f t="shared" si="20"/>
        <v>0</v>
      </c>
      <c r="S102" s="129">
        <f t="shared" si="21"/>
        <v>0</v>
      </c>
      <c r="T102" s="129">
        <f t="shared" si="22"/>
        <v>0</v>
      </c>
      <c r="U102" s="129">
        <f t="shared" si="23"/>
        <v>0</v>
      </c>
      <c r="V102" s="134">
        <f t="shared" si="24"/>
        <v>0</v>
      </c>
      <c r="W102" s="129">
        <f t="shared" si="30"/>
        <v>0</v>
      </c>
      <c r="X102" s="129">
        <f t="shared" si="25"/>
        <v>0</v>
      </c>
      <c r="Y102" s="129">
        <f t="shared" si="26"/>
        <v>0</v>
      </c>
      <c r="Z102" s="129"/>
      <c r="AA102" s="129"/>
      <c r="AB102" s="129">
        <f t="shared" si="27"/>
        <v>0</v>
      </c>
      <c r="AC102" s="129">
        <f t="shared" si="28"/>
        <v>0</v>
      </c>
      <c r="AD102" s="129" t="str">
        <f t="shared" si="29"/>
        <v>Correct</v>
      </c>
      <c r="AE102" s="129"/>
      <c r="AF102" s="115" t="s">
        <v>83</v>
      </c>
      <c r="AG102" s="115">
        <v>60</v>
      </c>
      <c r="AH102" s="115" t="s">
        <v>181</v>
      </c>
      <c r="AJ102" s="115" t="s">
        <v>85</v>
      </c>
      <c r="AL102" s="115" t="s">
        <v>87</v>
      </c>
      <c r="AM102" s="115" t="s">
        <v>101</v>
      </c>
      <c r="AN102" s="115" t="s">
        <v>111</v>
      </c>
      <c r="AO102" s="115" t="s">
        <v>106</v>
      </c>
      <c r="AP102" s="115" t="s">
        <v>91</v>
      </c>
      <c r="AQ102" s="115" t="s">
        <v>91</v>
      </c>
    </row>
    <row r="103" spans="1:43" ht="16">
      <c r="A103" s="115">
        <v>7044847900</v>
      </c>
      <c r="I103" s="130"/>
      <c r="L103" s="129"/>
      <c r="M103" s="129">
        <f t="shared" si="16"/>
        <v>0</v>
      </c>
      <c r="N103" s="129" t="e">
        <f t="shared" si="17"/>
        <v>#DIV/0!</v>
      </c>
      <c r="O103" s="129"/>
      <c r="P103" s="129">
        <f t="shared" si="18"/>
        <v>0</v>
      </c>
      <c r="Q103" s="129">
        <f t="shared" si="19"/>
        <v>0</v>
      </c>
      <c r="R103" s="129">
        <f t="shared" si="20"/>
        <v>0</v>
      </c>
      <c r="S103" s="129">
        <f t="shared" si="21"/>
        <v>0</v>
      </c>
      <c r="T103" s="129">
        <f t="shared" si="22"/>
        <v>0</v>
      </c>
      <c r="U103" s="129">
        <f t="shared" si="23"/>
        <v>0</v>
      </c>
      <c r="V103" s="134">
        <f t="shared" si="24"/>
        <v>0</v>
      </c>
      <c r="W103" s="129">
        <f t="shared" si="30"/>
        <v>0</v>
      </c>
      <c r="X103" s="129">
        <f t="shared" si="25"/>
        <v>0</v>
      </c>
      <c r="Y103" s="129">
        <f t="shared" si="26"/>
        <v>0</v>
      </c>
      <c r="Z103" s="129"/>
      <c r="AA103" s="129"/>
      <c r="AB103" s="129">
        <f t="shared" si="27"/>
        <v>0</v>
      </c>
      <c r="AC103" s="129">
        <f t="shared" si="28"/>
        <v>0</v>
      </c>
      <c r="AD103" s="129" t="str">
        <f t="shared" si="29"/>
        <v>Correct</v>
      </c>
      <c r="AE103" s="129"/>
      <c r="AF103" s="115" t="s">
        <v>99</v>
      </c>
      <c r="AG103" s="115">
        <v>84</v>
      </c>
      <c r="AH103" s="115" t="s">
        <v>181</v>
      </c>
      <c r="AI103" s="115" t="s">
        <v>237</v>
      </c>
      <c r="AJ103" s="115" t="s">
        <v>85</v>
      </c>
      <c r="AL103" s="115" t="s">
        <v>87</v>
      </c>
      <c r="AM103" s="115" t="s">
        <v>101</v>
      </c>
      <c r="AN103" s="115" t="s">
        <v>102</v>
      </c>
      <c r="AO103" s="115" t="s">
        <v>106</v>
      </c>
      <c r="AP103" s="115" t="s">
        <v>91</v>
      </c>
      <c r="AQ103" s="115" t="s">
        <v>91</v>
      </c>
    </row>
    <row r="104" spans="1:43" ht="16">
      <c r="A104" s="115">
        <v>6982459554</v>
      </c>
      <c r="B104" s="115" t="s">
        <v>31</v>
      </c>
      <c r="D104" s="115" t="s">
        <v>33</v>
      </c>
      <c r="E104" s="115" t="s">
        <v>34</v>
      </c>
      <c r="F104" s="115" t="s">
        <v>35</v>
      </c>
      <c r="G104" s="115" t="s">
        <v>38</v>
      </c>
      <c r="H104" s="115" t="s">
        <v>37</v>
      </c>
      <c r="I104" s="130"/>
      <c r="L104" s="129"/>
      <c r="M104" s="129">
        <f t="shared" si="16"/>
        <v>6</v>
      </c>
      <c r="N104" s="129">
        <f t="shared" si="17"/>
        <v>0.5</v>
      </c>
      <c r="O104" s="129"/>
      <c r="P104" s="129">
        <f t="shared" si="18"/>
        <v>0.5</v>
      </c>
      <c r="Q104" s="129">
        <f t="shared" si="19"/>
        <v>0</v>
      </c>
      <c r="R104" s="129">
        <f t="shared" si="20"/>
        <v>0.5</v>
      </c>
      <c r="S104" s="129">
        <f t="shared" si="21"/>
        <v>0.5</v>
      </c>
      <c r="T104" s="129">
        <f t="shared" si="22"/>
        <v>0.5</v>
      </c>
      <c r="U104" s="129">
        <f t="shared" si="23"/>
        <v>0</v>
      </c>
      <c r="V104" s="134">
        <f t="shared" si="24"/>
        <v>0.5</v>
      </c>
      <c r="W104" s="129">
        <f t="shared" si="30"/>
        <v>0.5</v>
      </c>
      <c r="X104" s="129">
        <f t="shared" si="25"/>
        <v>0</v>
      </c>
      <c r="Y104" s="129">
        <f t="shared" si="26"/>
        <v>0</v>
      </c>
      <c r="Z104" s="129"/>
      <c r="AA104" s="129"/>
      <c r="AB104" s="129">
        <f t="shared" si="27"/>
        <v>3</v>
      </c>
      <c r="AC104" s="129">
        <f t="shared" si="28"/>
        <v>6</v>
      </c>
      <c r="AD104" s="129" t="str">
        <f t="shared" si="29"/>
        <v>Correct</v>
      </c>
      <c r="AE104" s="129"/>
      <c r="AF104" s="115" t="s">
        <v>99</v>
      </c>
      <c r="AG104" s="115">
        <v>35</v>
      </c>
      <c r="AH104" s="115" t="s">
        <v>181</v>
      </c>
      <c r="AI104" s="115" t="s">
        <v>206</v>
      </c>
      <c r="AJ104" s="115" t="s">
        <v>107</v>
      </c>
      <c r="AK104" s="115" t="s">
        <v>91</v>
      </c>
      <c r="AL104" s="115" t="s">
        <v>108</v>
      </c>
      <c r="AM104" s="115" t="s">
        <v>93</v>
      </c>
      <c r="AN104" s="115" t="s">
        <v>94</v>
      </c>
      <c r="AO104" s="115" t="s">
        <v>113</v>
      </c>
      <c r="AP104" s="115" t="s">
        <v>86</v>
      </c>
    </row>
    <row r="105" spans="1:43" ht="16">
      <c r="A105" s="115">
        <v>6985142741</v>
      </c>
      <c r="C105" s="115" t="s">
        <v>32</v>
      </c>
      <c r="D105" s="115" t="s">
        <v>33</v>
      </c>
      <c r="F105" s="115" t="s">
        <v>35</v>
      </c>
      <c r="G105" s="115" t="s">
        <v>38</v>
      </c>
      <c r="I105" s="130"/>
      <c r="J105" s="115" t="s">
        <v>39</v>
      </c>
      <c r="K105" s="115" t="s">
        <v>40</v>
      </c>
      <c r="L105" s="129"/>
      <c r="M105" s="129">
        <f t="shared" si="16"/>
        <v>6</v>
      </c>
      <c r="N105" s="129">
        <f t="shared" si="17"/>
        <v>0.5</v>
      </c>
      <c r="O105" s="129"/>
      <c r="P105" s="129">
        <f t="shared" si="18"/>
        <v>0</v>
      </c>
      <c r="Q105" s="129">
        <f t="shared" si="19"/>
        <v>0.5</v>
      </c>
      <c r="R105" s="129">
        <f t="shared" si="20"/>
        <v>0.5</v>
      </c>
      <c r="S105" s="129">
        <f t="shared" si="21"/>
        <v>0</v>
      </c>
      <c r="T105" s="129">
        <f t="shared" si="22"/>
        <v>0.5</v>
      </c>
      <c r="U105" s="129">
        <f t="shared" si="23"/>
        <v>0</v>
      </c>
      <c r="V105" s="134">
        <f t="shared" si="24"/>
        <v>0</v>
      </c>
      <c r="W105" s="129">
        <f t="shared" si="30"/>
        <v>0.5</v>
      </c>
      <c r="X105" s="129">
        <f t="shared" si="25"/>
        <v>0.5</v>
      </c>
      <c r="Y105" s="129">
        <f t="shared" si="26"/>
        <v>0.5</v>
      </c>
      <c r="Z105" s="129"/>
      <c r="AA105" s="129"/>
      <c r="AB105" s="129">
        <f t="shared" si="27"/>
        <v>3</v>
      </c>
      <c r="AC105" s="129">
        <f t="shared" si="28"/>
        <v>6</v>
      </c>
      <c r="AD105" s="129" t="str">
        <f t="shared" si="29"/>
        <v>Correct</v>
      </c>
      <c r="AE105" s="129"/>
      <c r="AF105" s="115" t="s">
        <v>83</v>
      </c>
      <c r="AG105" s="115">
        <v>21</v>
      </c>
      <c r="AH105" s="115" t="s">
        <v>181</v>
      </c>
      <c r="AI105" s="115" t="s">
        <v>246</v>
      </c>
      <c r="AJ105" s="115" t="s">
        <v>107</v>
      </c>
      <c r="AK105" s="115" t="s">
        <v>86</v>
      </c>
      <c r="AL105" s="115" t="s">
        <v>115</v>
      </c>
      <c r="AM105" s="115" t="s">
        <v>101</v>
      </c>
      <c r="AN105" s="115" t="s">
        <v>94</v>
      </c>
      <c r="AO105" s="115" t="s">
        <v>90</v>
      </c>
      <c r="AP105" s="115" t="s">
        <v>91</v>
      </c>
      <c r="AQ105" s="115" t="s">
        <v>91</v>
      </c>
    </row>
    <row r="106" spans="1:43" ht="16">
      <c r="A106" s="115">
        <v>7020342963</v>
      </c>
      <c r="G106" s="115" t="s">
        <v>38</v>
      </c>
      <c r="I106" s="130"/>
      <c r="L106" s="129"/>
      <c r="M106" s="129">
        <f t="shared" si="16"/>
        <v>1</v>
      </c>
      <c r="N106" s="129">
        <f t="shared" si="17"/>
        <v>3</v>
      </c>
      <c r="O106" s="129"/>
      <c r="P106" s="129">
        <f t="shared" si="18"/>
        <v>0</v>
      </c>
      <c r="Q106" s="129">
        <f t="shared" si="19"/>
        <v>0</v>
      </c>
      <c r="R106" s="129">
        <f t="shared" si="20"/>
        <v>0</v>
      </c>
      <c r="S106" s="129">
        <f t="shared" si="21"/>
        <v>0</v>
      </c>
      <c r="T106" s="129">
        <f t="shared" si="22"/>
        <v>0</v>
      </c>
      <c r="U106" s="129">
        <f t="shared" si="23"/>
        <v>0</v>
      </c>
      <c r="V106" s="134">
        <f t="shared" si="24"/>
        <v>0</v>
      </c>
      <c r="W106" s="129">
        <f t="shared" si="30"/>
        <v>1</v>
      </c>
      <c r="X106" s="129">
        <f t="shared" si="25"/>
        <v>0</v>
      </c>
      <c r="Y106" s="129">
        <f t="shared" si="26"/>
        <v>0</v>
      </c>
      <c r="Z106" s="129"/>
      <c r="AA106" s="129"/>
      <c r="AB106" s="129">
        <f t="shared" si="27"/>
        <v>1</v>
      </c>
      <c r="AC106" s="129">
        <f t="shared" si="28"/>
        <v>1</v>
      </c>
      <c r="AD106" s="129" t="str">
        <f t="shared" si="29"/>
        <v>Correct</v>
      </c>
      <c r="AE106" s="129"/>
      <c r="AF106" s="115" t="s">
        <v>83</v>
      </c>
      <c r="AG106" s="115">
        <v>25</v>
      </c>
      <c r="AH106" s="115" t="s">
        <v>181</v>
      </c>
      <c r="AI106" s="115" t="s">
        <v>212</v>
      </c>
      <c r="AJ106" s="115" t="s">
        <v>97</v>
      </c>
      <c r="AK106" s="115" t="s">
        <v>86</v>
      </c>
      <c r="AL106" s="115" t="s">
        <v>87</v>
      </c>
      <c r="AM106" s="115" t="s">
        <v>93</v>
      </c>
      <c r="AN106" s="115" t="s">
        <v>94</v>
      </c>
      <c r="AO106" s="115" t="s">
        <v>90</v>
      </c>
      <c r="AQ106" s="115" t="s">
        <v>91</v>
      </c>
    </row>
    <row r="107" spans="1:43" ht="16">
      <c r="A107" s="115">
        <v>5584549559</v>
      </c>
      <c r="G107" s="115" t="s">
        <v>38</v>
      </c>
      <c r="I107" s="130"/>
      <c r="L107" s="129"/>
      <c r="M107" s="129">
        <f t="shared" si="16"/>
        <v>1</v>
      </c>
      <c r="N107" s="129">
        <f t="shared" si="17"/>
        <v>3</v>
      </c>
      <c r="O107" s="129"/>
      <c r="P107" s="129">
        <f t="shared" si="18"/>
        <v>0</v>
      </c>
      <c r="Q107" s="129">
        <f t="shared" si="19"/>
        <v>0</v>
      </c>
      <c r="R107" s="129">
        <f t="shared" si="20"/>
        <v>0</v>
      </c>
      <c r="S107" s="129">
        <f t="shared" si="21"/>
        <v>0</v>
      </c>
      <c r="T107" s="129">
        <f t="shared" si="22"/>
        <v>0</v>
      </c>
      <c r="U107" s="129">
        <f t="shared" si="23"/>
        <v>0</v>
      </c>
      <c r="V107" s="134">
        <f t="shared" si="24"/>
        <v>0</v>
      </c>
      <c r="W107" s="129">
        <f t="shared" si="30"/>
        <v>1</v>
      </c>
      <c r="X107" s="129">
        <f t="shared" si="25"/>
        <v>0</v>
      </c>
      <c r="Y107" s="129">
        <f t="shared" si="26"/>
        <v>0</v>
      </c>
      <c r="Z107" s="129"/>
      <c r="AA107" s="129"/>
      <c r="AB107" s="129">
        <f t="shared" si="27"/>
        <v>1</v>
      </c>
      <c r="AC107" s="129">
        <f t="shared" si="28"/>
        <v>1</v>
      </c>
      <c r="AD107" s="129" t="str">
        <f t="shared" si="29"/>
        <v>Correct</v>
      </c>
      <c r="AE107" s="129"/>
      <c r="AF107" s="115" t="s">
        <v>83</v>
      </c>
      <c r="AG107" s="115">
        <v>65</v>
      </c>
      <c r="AH107" s="115" t="s">
        <v>181</v>
      </c>
      <c r="AI107" s="115" t="s">
        <v>243</v>
      </c>
      <c r="AJ107" s="115" t="s">
        <v>85</v>
      </c>
      <c r="AK107" s="115" t="s">
        <v>86</v>
      </c>
      <c r="AL107" s="115" t="s">
        <v>87</v>
      </c>
      <c r="AM107" s="115" t="s">
        <v>100</v>
      </c>
      <c r="AN107" s="115" t="s">
        <v>89</v>
      </c>
      <c r="AO107" s="115" t="s">
        <v>90</v>
      </c>
      <c r="AP107" s="115" t="s">
        <v>91</v>
      </c>
      <c r="AQ107" s="115" t="s">
        <v>86</v>
      </c>
    </row>
    <row r="108" spans="1:43" ht="16">
      <c r="A108" s="115">
        <v>7020571181</v>
      </c>
      <c r="D108" s="115" t="s">
        <v>33</v>
      </c>
      <c r="F108" s="115" t="s">
        <v>35</v>
      </c>
      <c r="G108" s="115" t="s">
        <v>38</v>
      </c>
      <c r="I108" s="130"/>
      <c r="L108" s="129"/>
      <c r="M108" s="129">
        <f t="shared" si="16"/>
        <v>3</v>
      </c>
      <c r="N108" s="129">
        <f t="shared" si="17"/>
        <v>1</v>
      </c>
      <c r="O108" s="129"/>
      <c r="P108" s="129">
        <f t="shared" si="18"/>
        <v>0</v>
      </c>
      <c r="Q108" s="129">
        <f t="shared" si="19"/>
        <v>0</v>
      </c>
      <c r="R108" s="129">
        <f t="shared" si="20"/>
        <v>1</v>
      </c>
      <c r="S108" s="129">
        <f t="shared" si="21"/>
        <v>0</v>
      </c>
      <c r="T108" s="129">
        <f t="shared" si="22"/>
        <v>1</v>
      </c>
      <c r="U108" s="129">
        <f t="shared" si="23"/>
        <v>0</v>
      </c>
      <c r="V108" s="134">
        <f t="shared" si="24"/>
        <v>0</v>
      </c>
      <c r="W108" s="129">
        <f t="shared" si="30"/>
        <v>1</v>
      </c>
      <c r="X108" s="129">
        <f t="shared" si="25"/>
        <v>0</v>
      </c>
      <c r="Y108" s="129">
        <f t="shared" si="26"/>
        <v>0</v>
      </c>
      <c r="Z108" s="129"/>
      <c r="AA108" s="129"/>
      <c r="AB108" s="129">
        <f t="shared" si="27"/>
        <v>3</v>
      </c>
      <c r="AC108" s="129">
        <f t="shared" si="28"/>
        <v>3</v>
      </c>
      <c r="AD108" s="129" t="str">
        <f t="shared" si="29"/>
        <v>Correct</v>
      </c>
      <c r="AE108" s="129"/>
      <c r="AF108" s="115" t="s">
        <v>99</v>
      </c>
      <c r="AG108" s="115">
        <v>47</v>
      </c>
      <c r="AH108" s="115" t="s">
        <v>84</v>
      </c>
      <c r="AI108" s="115" t="s">
        <v>165</v>
      </c>
      <c r="AK108" s="115" t="s">
        <v>91</v>
      </c>
      <c r="AL108" s="115" t="s">
        <v>108</v>
      </c>
      <c r="AM108" s="115" t="s">
        <v>96</v>
      </c>
      <c r="AN108" s="115" t="s">
        <v>105</v>
      </c>
      <c r="AO108" s="115" t="s">
        <v>103</v>
      </c>
      <c r="AP108" s="115" t="s">
        <v>91</v>
      </c>
      <c r="AQ108" s="115" t="s">
        <v>91</v>
      </c>
    </row>
    <row r="109" spans="1:43" ht="16">
      <c r="A109" s="115">
        <v>7020357451</v>
      </c>
      <c r="D109" s="115" t="s">
        <v>33</v>
      </c>
      <c r="G109" s="115" t="s">
        <v>38</v>
      </c>
      <c r="I109" s="130"/>
      <c r="J109" s="115" t="s">
        <v>39</v>
      </c>
      <c r="L109" s="129"/>
      <c r="M109" s="129">
        <f t="shared" si="16"/>
        <v>3</v>
      </c>
      <c r="N109" s="129">
        <f t="shared" si="17"/>
        <v>1</v>
      </c>
      <c r="O109" s="129"/>
      <c r="P109" s="129">
        <f t="shared" si="18"/>
        <v>0</v>
      </c>
      <c r="Q109" s="129">
        <f t="shared" si="19"/>
        <v>0</v>
      </c>
      <c r="R109" s="129">
        <f t="shared" si="20"/>
        <v>1</v>
      </c>
      <c r="S109" s="129">
        <f t="shared" si="21"/>
        <v>0</v>
      </c>
      <c r="T109" s="129">
        <f t="shared" si="22"/>
        <v>0</v>
      </c>
      <c r="U109" s="129">
        <f t="shared" si="23"/>
        <v>0</v>
      </c>
      <c r="V109" s="134">
        <f t="shared" si="24"/>
        <v>0</v>
      </c>
      <c r="W109" s="129">
        <f t="shared" si="30"/>
        <v>1</v>
      </c>
      <c r="X109" s="129">
        <f t="shared" si="25"/>
        <v>1</v>
      </c>
      <c r="Y109" s="129">
        <f t="shared" si="26"/>
        <v>0</v>
      </c>
      <c r="Z109" s="129"/>
      <c r="AA109" s="129"/>
      <c r="AB109" s="129">
        <f t="shared" si="27"/>
        <v>3</v>
      </c>
      <c r="AC109" s="129">
        <f t="shared" si="28"/>
        <v>3</v>
      </c>
      <c r="AD109" s="129" t="str">
        <f t="shared" si="29"/>
        <v>Correct</v>
      </c>
      <c r="AE109" s="129"/>
      <c r="AF109" s="115" t="s">
        <v>99</v>
      </c>
      <c r="AG109" s="115">
        <v>42</v>
      </c>
      <c r="AH109" s="115" t="s">
        <v>181</v>
      </c>
      <c r="AI109" s="115" t="s">
        <v>189</v>
      </c>
      <c r="AJ109" s="115" t="s">
        <v>114</v>
      </c>
      <c r="AK109" s="115" t="s">
        <v>91</v>
      </c>
      <c r="AL109" s="115" t="s">
        <v>137</v>
      </c>
      <c r="AM109" s="115" t="s">
        <v>93</v>
      </c>
      <c r="AN109" s="115" t="s">
        <v>112</v>
      </c>
      <c r="AO109" s="115" t="s">
        <v>98</v>
      </c>
      <c r="AP109" s="115" t="s">
        <v>91</v>
      </c>
      <c r="AQ109" s="115" t="s">
        <v>91</v>
      </c>
    </row>
    <row r="110" spans="1:43" ht="16">
      <c r="A110" s="115">
        <v>7044848423</v>
      </c>
      <c r="F110" s="115" t="s">
        <v>35</v>
      </c>
      <c r="G110" s="115" t="s">
        <v>38</v>
      </c>
      <c r="I110" s="130"/>
      <c r="J110" s="115" t="s">
        <v>39</v>
      </c>
      <c r="L110" s="129"/>
      <c r="M110" s="129">
        <f t="shared" si="16"/>
        <v>3</v>
      </c>
      <c r="N110" s="129">
        <f t="shared" si="17"/>
        <v>1</v>
      </c>
      <c r="O110" s="129"/>
      <c r="P110" s="129">
        <f t="shared" si="18"/>
        <v>0</v>
      </c>
      <c r="Q110" s="129">
        <f t="shared" si="19"/>
        <v>0</v>
      </c>
      <c r="R110" s="129">
        <f t="shared" si="20"/>
        <v>0</v>
      </c>
      <c r="S110" s="129">
        <f t="shared" si="21"/>
        <v>0</v>
      </c>
      <c r="T110" s="129">
        <f t="shared" si="22"/>
        <v>1</v>
      </c>
      <c r="U110" s="129">
        <f t="shared" si="23"/>
        <v>0</v>
      </c>
      <c r="V110" s="134">
        <f t="shared" si="24"/>
        <v>0</v>
      </c>
      <c r="W110" s="129">
        <f t="shared" si="30"/>
        <v>1</v>
      </c>
      <c r="X110" s="129">
        <f t="shared" si="25"/>
        <v>1</v>
      </c>
      <c r="Y110" s="129">
        <f t="shared" si="26"/>
        <v>0</v>
      </c>
      <c r="Z110" s="129"/>
      <c r="AA110" s="129"/>
      <c r="AB110" s="129">
        <f t="shared" si="27"/>
        <v>3</v>
      </c>
      <c r="AC110" s="129">
        <f t="shared" si="28"/>
        <v>3</v>
      </c>
      <c r="AD110" s="129" t="str">
        <f t="shared" si="29"/>
        <v>Correct</v>
      </c>
      <c r="AE110" s="129"/>
      <c r="AF110" s="115" t="s">
        <v>83</v>
      </c>
      <c r="AG110" s="115">
        <v>87</v>
      </c>
      <c r="AH110" s="115" t="s">
        <v>181</v>
      </c>
      <c r="AI110" s="115" t="s">
        <v>184</v>
      </c>
      <c r="AJ110" s="115" t="s">
        <v>85</v>
      </c>
      <c r="AK110" s="115" t="s">
        <v>86</v>
      </c>
      <c r="AL110" s="115" t="s">
        <v>87</v>
      </c>
      <c r="AN110" s="115" t="s">
        <v>102</v>
      </c>
      <c r="AO110" s="115" t="s">
        <v>106</v>
      </c>
      <c r="AP110" s="115" t="s">
        <v>91</v>
      </c>
      <c r="AQ110" s="115" t="s">
        <v>86</v>
      </c>
    </row>
    <row r="111" spans="1:43" ht="16">
      <c r="A111" s="115">
        <v>7044849483</v>
      </c>
      <c r="D111" s="115" t="s">
        <v>33</v>
      </c>
      <c r="G111" s="115" t="s">
        <v>38</v>
      </c>
      <c r="I111" s="130"/>
      <c r="J111" s="115" t="s">
        <v>39</v>
      </c>
      <c r="L111" s="129"/>
      <c r="M111" s="129">
        <f t="shared" si="16"/>
        <v>3</v>
      </c>
      <c r="N111" s="129">
        <f t="shared" si="17"/>
        <v>1</v>
      </c>
      <c r="O111" s="129"/>
      <c r="P111" s="129">
        <f t="shared" si="18"/>
        <v>0</v>
      </c>
      <c r="Q111" s="129">
        <f t="shared" si="19"/>
        <v>0</v>
      </c>
      <c r="R111" s="129">
        <f t="shared" si="20"/>
        <v>1</v>
      </c>
      <c r="S111" s="129">
        <f t="shared" si="21"/>
        <v>0</v>
      </c>
      <c r="T111" s="129">
        <f t="shared" si="22"/>
        <v>0</v>
      </c>
      <c r="U111" s="129">
        <f t="shared" si="23"/>
        <v>0</v>
      </c>
      <c r="V111" s="134">
        <f t="shared" si="24"/>
        <v>0</v>
      </c>
      <c r="W111" s="129">
        <f t="shared" si="30"/>
        <v>1</v>
      </c>
      <c r="X111" s="129">
        <f t="shared" si="25"/>
        <v>1</v>
      </c>
      <c r="Y111" s="129">
        <f t="shared" si="26"/>
        <v>0</v>
      </c>
      <c r="Z111" s="129"/>
      <c r="AA111" s="129"/>
      <c r="AB111" s="129">
        <f t="shared" si="27"/>
        <v>3</v>
      </c>
      <c r="AC111" s="129">
        <f t="shared" si="28"/>
        <v>3</v>
      </c>
      <c r="AD111" s="129" t="str">
        <f t="shared" si="29"/>
        <v>Correct</v>
      </c>
      <c r="AE111" s="129"/>
      <c r="AF111" s="115" t="s">
        <v>99</v>
      </c>
      <c r="AG111" s="115">
        <v>70</v>
      </c>
      <c r="AH111" s="115" t="s">
        <v>181</v>
      </c>
      <c r="AI111" s="115" t="s">
        <v>495</v>
      </c>
      <c r="AJ111" s="115" t="s">
        <v>107</v>
      </c>
      <c r="AK111" s="115" t="s">
        <v>86</v>
      </c>
      <c r="AL111" s="115" t="s">
        <v>87</v>
      </c>
      <c r="AM111" s="115" t="s">
        <v>96</v>
      </c>
      <c r="AN111" s="115" t="s">
        <v>89</v>
      </c>
      <c r="AO111" s="115" t="s">
        <v>106</v>
      </c>
      <c r="AP111" s="115" t="s">
        <v>91</v>
      </c>
      <c r="AQ111" s="115" t="s">
        <v>91</v>
      </c>
    </row>
    <row r="112" spans="1:43" ht="16">
      <c r="A112" s="115">
        <v>7011090490</v>
      </c>
      <c r="E112" s="115" t="s">
        <v>34</v>
      </c>
      <c r="G112" s="115" t="s">
        <v>38</v>
      </c>
      <c r="H112" s="115" t="s">
        <v>37</v>
      </c>
      <c r="I112" s="130"/>
      <c r="L112" s="129"/>
      <c r="M112" s="129">
        <f t="shared" si="16"/>
        <v>3</v>
      </c>
      <c r="N112" s="129">
        <f t="shared" si="17"/>
        <v>1</v>
      </c>
      <c r="O112" s="129"/>
      <c r="P112" s="129">
        <f t="shared" si="18"/>
        <v>0</v>
      </c>
      <c r="Q112" s="129">
        <f t="shared" si="19"/>
        <v>0</v>
      </c>
      <c r="R112" s="129">
        <f t="shared" si="20"/>
        <v>0</v>
      </c>
      <c r="S112" s="129">
        <f t="shared" si="21"/>
        <v>1</v>
      </c>
      <c r="T112" s="129">
        <f t="shared" si="22"/>
        <v>0</v>
      </c>
      <c r="U112" s="129">
        <f t="shared" si="23"/>
        <v>0</v>
      </c>
      <c r="V112" s="134">
        <f t="shared" si="24"/>
        <v>1</v>
      </c>
      <c r="W112" s="129">
        <f t="shared" si="30"/>
        <v>1</v>
      </c>
      <c r="X112" s="129">
        <f t="shared" si="25"/>
        <v>0</v>
      </c>
      <c r="Y112" s="129">
        <f t="shared" si="26"/>
        <v>0</v>
      </c>
      <c r="Z112" s="129"/>
      <c r="AA112" s="129"/>
      <c r="AB112" s="129">
        <f t="shared" si="27"/>
        <v>3</v>
      </c>
      <c r="AC112" s="129">
        <f t="shared" si="28"/>
        <v>3</v>
      </c>
      <c r="AD112" s="129" t="str">
        <f t="shared" si="29"/>
        <v>Correct</v>
      </c>
      <c r="AE112" s="129"/>
      <c r="AF112" s="115" t="s">
        <v>99</v>
      </c>
      <c r="AG112" s="115">
        <v>53</v>
      </c>
      <c r="AH112" s="115" t="s">
        <v>84</v>
      </c>
      <c r="AI112" s="115" t="s">
        <v>134</v>
      </c>
      <c r="AJ112" s="115" t="s">
        <v>92</v>
      </c>
      <c r="AK112" s="115" t="s">
        <v>86</v>
      </c>
      <c r="AL112" s="115" t="s">
        <v>157</v>
      </c>
      <c r="AM112" s="115" t="s">
        <v>101</v>
      </c>
      <c r="AN112" s="115" t="s">
        <v>111</v>
      </c>
      <c r="AO112" s="115" t="s">
        <v>90</v>
      </c>
      <c r="AP112" s="115" t="s">
        <v>91</v>
      </c>
      <c r="AQ112" s="115" t="s">
        <v>91</v>
      </c>
    </row>
    <row r="113" spans="1:43" ht="16">
      <c r="A113" s="115">
        <v>6985139436</v>
      </c>
      <c r="F113" s="115" t="s">
        <v>35</v>
      </c>
      <c r="G113" s="115" t="s">
        <v>38</v>
      </c>
      <c r="H113" s="115" t="s">
        <v>37</v>
      </c>
      <c r="I113" s="130"/>
      <c r="L113" s="129"/>
      <c r="M113" s="129">
        <f t="shared" si="16"/>
        <v>3</v>
      </c>
      <c r="N113" s="129">
        <f t="shared" si="17"/>
        <v>1</v>
      </c>
      <c r="O113" s="129"/>
      <c r="P113" s="129">
        <f t="shared" si="18"/>
        <v>0</v>
      </c>
      <c r="Q113" s="129">
        <f t="shared" si="19"/>
        <v>0</v>
      </c>
      <c r="R113" s="129">
        <f t="shared" si="20"/>
        <v>0</v>
      </c>
      <c r="S113" s="129">
        <f t="shared" si="21"/>
        <v>0</v>
      </c>
      <c r="T113" s="129">
        <f t="shared" si="22"/>
        <v>1</v>
      </c>
      <c r="U113" s="129">
        <f t="shared" si="23"/>
        <v>0</v>
      </c>
      <c r="V113" s="134">
        <f t="shared" si="24"/>
        <v>1</v>
      </c>
      <c r="W113" s="129">
        <f t="shared" si="30"/>
        <v>1</v>
      </c>
      <c r="X113" s="129">
        <f t="shared" si="25"/>
        <v>0</v>
      </c>
      <c r="Y113" s="129">
        <f t="shared" si="26"/>
        <v>0</v>
      </c>
      <c r="Z113" s="129"/>
      <c r="AA113" s="129"/>
      <c r="AB113" s="129">
        <f t="shared" si="27"/>
        <v>3</v>
      </c>
      <c r="AC113" s="129">
        <f t="shared" si="28"/>
        <v>3</v>
      </c>
      <c r="AD113" s="129" t="str">
        <f t="shared" si="29"/>
        <v>Correct</v>
      </c>
      <c r="AE113" s="129"/>
      <c r="AF113" s="115" t="s">
        <v>83</v>
      </c>
      <c r="AG113" s="115">
        <v>20</v>
      </c>
      <c r="AH113" s="115" t="s">
        <v>181</v>
      </c>
      <c r="AI113" s="115" t="s">
        <v>238</v>
      </c>
      <c r="AJ113" s="115" t="s">
        <v>97</v>
      </c>
      <c r="AK113" s="115" t="s">
        <v>86</v>
      </c>
      <c r="AL113" s="115" t="s">
        <v>87</v>
      </c>
      <c r="AM113" s="115" t="s">
        <v>93</v>
      </c>
      <c r="AN113" s="115" t="s">
        <v>94</v>
      </c>
      <c r="AO113" s="115" t="s">
        <v>95</v>
      </c>
      <c r="AP113" s="115" t="s">
        <v>86</v>
      </c>
      <c r="AQ113" s="115" t="s">
        <v>91</v>
      </c>
    </row>
    <row r="114" spans="1:43" ht="16">
      <c r="A114" s="115">
        <v>7044841783</v>
      </c>
      <c r="D114" s="115" t="s">
        <v>33</v>
      </c>
      <c r="G114" s="115" t="s">
        <v>38</v>
      </c>
      <c r="H114" s="115" t="s">
        <v>37</v>
      </c>
      <c r="I114" s="130"/>
      <c r="L114" s="129"/>
      <c r="M114" s="129">
        <f t="shared" si="16"/>
        <v>3</v>
      </c>
      <c r="N114" s="129">
        <f t="shared" si="17"/>
        <v>1</v>
      </c>
      <c r="O114" s="129"/>
      <c r="P114" s="129">
        <f t="shared" si="18"/>
        <v>0</v>
      </c>
      <c r="Q114" s="129">
        <f t="shared" si="19"/>
        <v>0</v>
      </c>
      <c r="R114" s="129">
        <f t="shared" si="20"/>
        <v>1</v>
      </c>
      <c r="S114" s="129">
        <f t="shared" si="21"/>
        <v>0</v>
      </c>
      <c r="T114" s="129">
        <f t="shared" si="22"/>
        <v>0</v>
      </c>
      <c r="U114" s="129">
        <f t="shared" si="23"/>
        <v>0</v>
      </c>
      <c r="V114" s="134">
        <f t="shared" si="24"/>
        <v>1</v>
      </c>
      <c r="W114" s="129">
        <f t="shared" si="30"/>
        <v>1</v>
      </c>
      <c r="X114" s="129">
        <f t="shared" si="25"/>
        <v>0</v>
      </c>
      <c r="Y114" s="129">
        <f t="shared" si="26"/>
        <v>0</v>
      </c>
      <c r="Z114" s="129"/>
      <c r="AA114" s="129"/>
      <c r="AB114" s="129">
        <f t="shared" si="27"/>
        <v>3</v>
      </c>
      <c r="AC114" s="129">
        <f t="shared" si="28"/>
        <v>3</v>
      </c>
      <c r="AD114" s="129" t="str">
        <f t="shared" si="29"/>
        <v>Correct</v>
      </c>
      <c r="AE114" s="129"/>
      <c r="AF114" s="115" t="s">
        <v>83</v>
      </c>
      <c r="AG114" s="115">
        <v>56</v>
      </c>
      <c r="AH114" s="115" t="s">
        <v>181</v>
      </c>
      <c r="AI114" s="115" t="s">
        <v>191</v>
      </c>
      <c r="AK114" s="115" t="s">
        <v>91</v>
      </c>
      <c r="AL114" s="115" t="s">
        <v>108</v>
      </c>
      <c r="AM114" s="115" t="s">
        <v>100</v>
      </c>
      <c r="AN114" s="115" t="s">
        <v>94</v>
      </c>
      <c r="AO114" s="115" t="s">
        <v>90</v>
      </c>
      <c r="AP114" s="115" t="s">
        <v>91</v>
      </c>
      <c r="AQ114" s="115" t="s">
        <v>91</v>
      </c>
    </row>
    <row r="115" spans="1:43" ht="16">
      <c r="A115" s="115">
        <v>6984058086</v>
      </c>
      <c r="E115" s="115" t="s">
        <v>34</v>
      </c>
      <c r="G115" s="115" t="s">
        <v>38</v>
      </c>
      <c r="I115" s="130"/>
      <c r="K115" s="115" t="s">
        <v>40</v>
      </c>
      <c r="L115" s="129"/>
      <c r="M115" s="129">
        <f t="shared" si="16"/>
        <v>3</v>
      </c>
      <c r="N115" s="129">
        <f t="shared" si="17"/>
        <v>1</v>
      </c>
      <c r="O115" s="129"/>
      <c r="P115" s="129">
        <f t="shared" si="18"/>
        <v>0</v>
      </c>
      <c r="Q115" s="129">
        <f t="shared" si="19"/>
        <v>0</v>
      </c>
      <c r="R115" s="129">
        <f t="shared" si="20"/>
        <v>0</v>
      </c>
      <c r="S115" s="129">
        <f t="shared" si="21"/>
        <v>1</v>
      </c>
      <c r="T115" s="129">
        <f t="shared" si="22"/>
        <v>0</v>
      </c>
      <c r="U115" s="129">
        <f t="shared" si="23"/>
        <v>0</v>
      </c>
      <c r="V115" s="134">
        <f t="shared" si="24"/>
        <v>0</v>
      </c>
      <c r="W115" s="129">
        <f t="shared" si="30"/>
        <v>1</v>
      </c>
      <c r="X115" s="129">
        <f t="shared" si="25"/>
        <v>0</v>
      </c>
      <c r="Y115" s="129">
        <f t="shared" si="26"/>
        <v>1</v>
      </c>
      <c r="Z115" s="129"/>
      <c r="AA115" s="129"/>
      <c r="AB115" s="129">
        <f t="shared" si="27"/>
        <v>3</v>
      </c>
      <c r="AC115" s="129">
        <f t="shared" si="28"/>
        <v>3</v>
      </c>
      <c r="AD115" s="129" t="str">
        <f t="shared" si="29"/>
        <v>Correct</v>
      </c>
      <c r="AE115" s="129"/>
      <c r="AF115" s="115" t="s">
        <v>99</v>
      </c>
      <c r="AG115" s="115">
        <v>74</v>
      </c>
      <c r="AH115" s="115" t="s">
        <v>181</v>
      </c>
      <c r="AI115" s="115" t="s">
        <v>238</v>
      </c>
      <c r="AL115" s="115" t="s">
        <v>87</v>
      </c>
      <c r="AN115" s="115" t="s">
        <v>89</v>
      </c>
      <c r="AO115" s="115" t="s">
        <v>106</v>
      </c>
      <c r="AP115" s="115" t="s">
        <v>91</v>
      </c>
      <c r="AQ115" s="115" t="s">
        <v>91</v>
      </c>
    </row>
    <row r="116" spans="1:43" ht="16">
      <c r="A116" s="115">
        <v>6987649353</v>
      </c>
      <c r="D116" s="115" t="s">
        <v>33</v>
      </c>
      <c r="F116" s="115" t="s">
        <v>35</v>
      </c>
      <c r="G116" s="115" t="s">
        <v>38</v>
      </c>
      <c r="I116" s="130"/>
      <c r="L116" s="129"/>
      <c r="M116" s="129">
        <f t="shared" si="16"/>
        <v>3</v>
      </c>
      <c r="N116" s="129">
        <f t="shared" si="17"/>
        <v>1</v>
      </c>
      <c r="O116" s="129"/>
      <c r="P116" s="129">
        <f t="shared" si="18"/>
        <v>0</v>
      </c>
      <c r="Q116" s="129">
        <f t="shared" si="19"/>
        <v>0</v>
      </c>
      <c r="R116" s="129">
        <f t="shared" si="20"/>
        <v>1</v>
      </c>
      <c r="S116" s="129">
        <f t="shared" si="21"/>
        <v>0</v>
      </c>
      <c r="T116" s="129">
        <f t="shared" si="22"/>
        <v>1</v>
      </c>
      <c r="U116" s="129">
        <f t="shared" si="23"/>
        <v>0</v>
      </c>
      <c r="V116" s="134">
        <f t="shared" si="24"/>
        <v>0</v>
      </c>
      <c r="W116" s="129">
        <f t="shared" si="30"/>
        <v>1</v>
      </c>
      <c r="X116" s="129">
        <f t="shared" si="25"/>
        <v>0</v>
      </c>
      <c r="Y116" s="129">
        <f t="shared" si="26"/>
        <v>0</v>
      </c>
      <c r="Z116" s="129"/>
      <c r="AA116" s="129"/>
      <c r="AB116" s="129">
        <f t="shared" si="27"/>
        <v>3</v>
      </c>
      <c r="AC116" s="129">
        <f t="shared" si="28"/>
        <v>3</v>
      </c>
      <c r="AD116" s="129" t="str">
        <f t="shared" si="29"/>
        <v>Correct</v>
      </c>
      <c r="AE116" s="129"/>
      <c r="AF116" s="115" t="s">
        <v>83</v>
      </c>
      <c r="AG116" s="115">
        <v>57</v>
      </c>
      <c r="AH116" s="115" t="s">
        <v>181</v>
      </c>
      <c r="AI116" s="115" t="s">
        <v>183</v>
      </c>
      <c r="AJ116" s="115" t="s">
        <v>85</v>
      </c>
      <c r="AK116" s="115" t="s">
        <v>86</v>
      </c>
      <c r="AL116" s="115" t="s">
        <v>87</v>
      </c>
      <c r="AN116" s="115" t="s">
        <v>102</v>
      </c>
      <c r="AO116" s="115" t="s">
        <v>90</v>
      </c>
      <c r="AP116" s="115" t="s">
        <v>91</v>
      </c>
      <c r="AQ116" s="115" t="s">
        <v>91</v>
      </c>
    </row>
    <row r="117" spans="1:43" ht="16">
      <c r="A117" s="115">
        <v>7045785380</v>
      </c>
      <c r="D117" s="115" t="s">
        <v>33</v>
      </c>
      <c r="G117" s="115" t="s">
        <v>38</v>
      </c>
      <c r="I117" s="130"/>
      <c r="K117" s="115" t="s">
        <v>40</v>
      </c>
      <c r="L117" s="129"/>
      <c r="M117" s="129">
        <f t="shared" si="16"/>
        <v>3</v>
      </c>
      <c r="N117" s="129">
        <f t="shared" si="17"/>
        <v>1</v>
      </c>
      <c r="O117" s="129"/>
      <c r="P117" s="129">
        <f t="shared" si="18"/>
        <v>0</v>
      </c>
      <c r="Q117" s="129">
        <f t="shared" si="19"/>
        <v>0</v>
      </c>
      <c r="R117" s="129">
        <f t="shared" si="20"/>
        <v>1</v>
      </c>
      <c r="S117" s="129">
        <f t="shared" si="21"/>
        <v>0</v>
      </c>
      <c r="T117" s="129">
        <f t="shared" si="22"/>
        <v>0</v>
      </c>
      <c r="U117" s="129">
        <f t="shared" si="23"/>
        <v>0</v>
      </c>
      <c r="V117" s="134">
        <f t="shared" si="24"/>
        <v>0</v>
      </c>
      <c r="W117" s="129">
        <f t="shared" si="30"/>
        <v>1</v>
      </c>
      <c r="X117" s="129">
        <f t="shared" si="25"/>
        <v>0</v>
      </c>
      <c r="Y117" s="129">
        <f t="shared" si="26"/>
        <v>1</v>
      </c>
      <c r="Z117" s="129"/>
      <c r="AA117" s="129"/>
      <c r="AB117" s="129">
        <f t="shared" si="27"/>
        <v>3</v>
      </c>
      <c r="AC117" s="129">
        <f t="shared" si="28"/>
        <v>3</v>
      </c>
      <c r="AD117" s="129" t="str">
        <f t="shared" si="29"/>
        <v>Correct</v>
      </c>
      <c r="AE117" s="129"/>
      <c r="AF117" s="115" t="s">
        <v>83</v>
      </c>
      <c r="AG117" s="115">
        <v>35</v>
      </c>
      <c r="AH117" s="115" t="s">
        <v>181</v>
      </c>
      <c r="AI117" s="115" t="s">
        <v>194</v>
      </c>
      <c r="AJ117" s="115" t="s">
        <v>85</v>
      </c>
      <c r="AL117" s="115" t="s">
        <v>87</v>
      </c>
      <c r="AM117" s="115" t="s">
        <v>100</v>
      </c>
      <c r="AN117" s="115" t="s">
        <v>89</v>
      </c>
      <c r="AO117" s="115" t="s">
        <v>90</v>
      </c>
      <c r="AP117" s="115" t="s">
        <v>91</v>
      </c>
      <c r="AQ117" s="115" t="s">
        <v>91</v>
      </c>
    </row>
    <row r="118" spans="1:43" ht="16">
      <c r="A118" s="115">
        <v>7011080190</v>
      </c>
      <c r="D118" s="115" t="s">
        <v>33</v>
      </c>
      <c r="G118" s="115" t="s">
        <v>38</v>
      </c>
      <c r="I118" s="130"/>
      <c r="L118" s="129"/>
      <c r="M118" s="129">
        <f t="shared" si="16"/>
        <v>2</v>
      </c>
      <c r="N118" s="129">
        <f t="shared" si="17"/>
        <v>1.5</v>
      </c>
      <c r="O118" s="129"/>
      <c r="P118" s="129">
        <f t="shared" si="18"/>
        <v>0</v>
      </c>
      <c r="Q118" s="129">
        <f t="shared" si="19"/>
        <v>0</v>
      </c>
      <c r="R118" s="129">
        <f t="shared" si="20"/>
        <v>1</v>
      </c>
      <c r="S118" s="129">
        <f t="shared" si="21"/>
        <v>0</v>
      </c>
      <c r="T118" s="129">
        <f t="shared" si="22"/>
        <v>0</v>
      </c>
      <c r="U118" s="129">
        <f t="shared" si="23"/>
        <v>0</v>
      </c>
      <c r="V118" s="134">
        <f t="shared" si="24"/>
        <v>0</v>
      </c>
      <c r="W118" s="129">
        <f t="shared" si="30"/>
        <v>1</v>
      </c>
      <c r="X118" s="129">
        <f t="shared" si="25"/>
        <v>0</v>
      </c>
      <c r="Y118" s="129">
        <f t="shared" si="26"/>
        <v>0</v>
      </c>
      <c r="Z118" s="129"/>
      <c r="AA118" s="129"/>
      <c r="AB118" s="129">
        <f t="shared" si="27"/>
        <v>2</v>
      </c>
      <c r="AC118" s="129">
        <f t="shared" si="28"/>
        <v>2</v>
      </c>
      <c r="AD118" s="129" t="str">
        <f t="shared" si="29"/>
        <v>Correct</v>
      </c>
      <c r="AE118" s="129"/>
      <c r="AF118" s="115" t="s">
        <v>83</v>
      </c>
      <c r="AG118" s="115">
        <v>40</v>
      </c>
      <c r="AH118" s="115" t="s">
        <v>181</v>
      </c>
      <c r="AI118" s="115" t="s">
        <v>192</v>
      </c>
      <c r="AJ118" s="115" t="s">
        <v>85</v>
      </c>
      <c r="AK118" s="115" t="s">
        <v>86</v>
      </c>
      <c r="AL118" s="115" t="s">
        <v>87</v>
      </c>
      <c r="AM118" s="115" t="s">
        <v>88</v>
      </c>
      <c r="AN118" s="115" t="s">
        <v>111</v>
      </c>
      <c r="AO118" s="115" t="s">
        <v>90</v>
      </c>
      <c r="AP118" s="115" t="s">
        <v>91</v>
      </c>
      <c r="AQ118" s="115" t="s">
        <v>91</v>
      </c>
    </row>
    <row r="119" spans="1:43" ht="16">
      <c r="A119" s="115">
        <v>7045773232</v>
      </c>
      <c r="G119" s="115" t="s">
        <v>38</v>
      </c>
      <c r="I119" s="130"/>
      <c r="L119" s="129"/>
      <c r="M119" s="129">
        <f t="shared" si="16"/>
        <v>1</v>
      </c>
      <c r="N119" s="129">
        <f t="shared" si="17"/>
        <v>3</v>
      </c>
      <c r="O119" s="129"/>
      <c r="P119" s="129">
        <f t="shared" si="18"/>
        <v>0</v>
      </c>
      <c r="Q119" s="129">
        <f t="shared" si="19"/>
        <v>0</v>
      </c>
      <c r="R119" s="129">
        <f t="shared" si="20"/>
        <v>0</v>
      </c>
      <c r="S119" s="129">
        <f t="shared" si="21"/>
        <v>0</v>
      </c>
      <c r="T119" s="129">
        <f t="shared" si="22"/>
        <v>0</v>
      </c>
      <c r="U119" s="129">
        <f t="shared" si="23"/>
        <v>0</v>
      </c>
      <c r="V119" s="134">
        <f t="shared" si="24"/>
        <v>0</v>
      </c>
      <c r="W119" s="129">
        <f t="shared" si="30"/>
        <v>1</v>
      </c>
      <c r="X119" s="129">
        <f t="shared" si="25"/>
        <v>0</v>
      </c>
      <c r="Y119" s="129">
        <f t="shared" si="26"/>
        <v>0</v>
      </c>
      <c r="Z119" s="129"/>
      <c r="AA119" s="129"/>
      <c r="AB119" s="129">
        <f t="shared" si="27"/>
        <v>1</v>
      </c>
      <c r="AC119" s="129">
        <f t="shared" si="28"/>
        <v>1</v>
      </c>
      <c r="AD119" s="129" t="str">
        <f t="shared" si="29"/>
        <v>Correct</v>
      </c>
      <c r="AE119" s="129"/>
      <c r="AF119" s="115" t="s">
        <v>83</v>
      </c>
      <c r="AG119" s="115">
        <v>62</v>
      </c>
      <c r="AH119" s="115" t="s">
        <v>181</v>
      </c>
      <c r="AI119" s="115" t="s">
        <v>191</v>
      </c>
      <c r="AJ119" s="115" t="s">
        <v>107</v>
      </c>
      <c r="AK119" s="115" t="s">
        <v>91</v>
      </c>
      <c r="AL119" s="115" t="s">
        <v>137</v>
      </c>
      <c r="AM119" s="115" t="s">
        <v>100</v>
      </c>
      <c r="AN119" s="115" t="s">
        <v>111</v>
      </c>
      <c r="AO119" s="115" t="s">
        <v>90</v>
      </c>
      <c r="AP119" s="115" t="s">
        <v>91</v>
      </c>
      <c r="AQ119" s="115" t="s">
        <v>91</v>
      </c>
    </row>
    <row r="120" spans="1:43" ht="16">
      <c r="A120" s="115">
        <v>7020568221</v>
      </c>
      <c r="D120" s="115" t="s">
        <v>33</v>
      </c>
      <c r="F120" s="115" t="s">
        <v>35</v>
      </c>
      <c r="G120" s="115" t="s">
        <v>38</v>
      </c>
      <c r="I120" s="130"/>
      <c r="L120" s="129"/>
      <c r="M120" s="129">
        <f t="shared" si="16"/>
        <v>3</v>
      </c>
      <c r="N120" s="129">
        <f t="shared" si="17"/>
        <v>1</v>
      </c>
      <c r="O120" s="129"/>
      <c r="P120" s="129">
        <f t="shared" si="18"/>
        <v>0</v>
      </c>
      <c r="Q120" s="129">
        <f t="shared" si="19"/>
        <v>0</v>
      </c>
      <c r="R120" s="129">
        <f t="shared" si="20"/>
        <v>1</v>
      </c>
      <c r="S120" s="129">
        <f t="shared" si="21"/>
        <v>0</v>
      </c>
      <c r="T120" s="129">
        <f t="shared" si="22"/>
        <v>1</v>
      </c>
      <c r="U120" s="129">
        <f t="shared" si="23"/>
        <v>0</v>
      </c>
      <c r="V120" s="134">
        <f t="shared" si="24"/>
        <v>0</v>
      </c>
      <c r="W120" s="129">
        <f t="shared" si="30"/>
        <v>1</v>
      </c>
      <c r="X120" s="129">
        <f t="shared" si="25"/>
        <v>0</v>
      </c>
      <c r="Y120" s="129">
        <f t="shared" si="26"/>
        <v>0</v>
      </c>
      <c r="Z120" s="129"/>
      <c r="AA120" s="129"/>
      <c r="AB120" s="129">
        <f t="shared" si="27"/>
        <v>3</v>
      </c>
      <c r="AC120" s="129">
        <f t="shared" si="28"/>
        <v>3</v>
      </c>
      <c r="AD120" s="129" t="str">
        <f t="shared" si="29"/>
        <v>Correct</v>
      </c>
      <c r="AE120" s="129"/>
      <c r="AF120" s="115" t="s">
        <v>83</v>
      </c>
      <c r="AG120" s="115">
        <v>23</v>
      </c>
      <c r="AH120" s="115" t="s">
        <v>84</v>
      </c>
      <c r="AI120" s="115" t="s">
        <v>146</v>
      </c>
      <c r="AK120" s="115" t="s">
        <v>91</v>
      </c>
      <c r="AL120" s="115" t="s">
        <v>108</v>
      </c>
      <c r="AN120" s="115" t="s">
        <v>89</v>
      </c>
      <c r="AO120" s="115" t="s">
        <v>103</v>
      </c>
      <c r="AP120" s="115" t="s">
        <v>91</v>
      </c>
    </row>
    <row r="121" spans="1:43" ht="16">
      <c r="A121" s="115">
        <v>7020353627</v>
      </c>
      <c r="D121" s="115" t="s">
        <v>33</v>
      </c>
      <c r="H121" s="115" t="s">
        <v>37</v>
      </c>
      <c r="I121" s="130"/>
      <c r="K121" s="115" t="s">
        <v>40</v>
      </c>
      <c r="L121" s="129"/>
      <c r="M121" s="129">
        <f t="shared" si="16"/>
        <v>3</v>
      </c>
      <c r="N121" s="129">
        <f t="shared" si="17"/>
        <v>1</v>
      </c>
      <c r="O121" s="129"/>
      <c r="P121" s="129">
        <f t="shared" si="18"/>
        <v>0</v>
      </c>
      <c r="Q121" s="129">
        <f t="shared" si="19"/>
        <v>0</v>
      </c>
      <c r="R121" s="129">
        <f t="shared" si="20"/>
        <v>1</v>
      </c>
      <c r="S121" s="129">
        <f t="shared" si="21"/>
        <v>0</v>
      </c>
      <c r="T121" s="129">
        <f t="shared" si="22"/>
        <v>0</v>
      </c>
      <c r="U121" s="129">
        <f t="shared" si="23"/>
        <v>0</v>
      </c>
      <c r="V121" s="134">
        <f t="shared" si="24"/>
        <v>1</v>
      </c>
      <c r="W121" s="129">
        <f t="shared" si="30"/>
        <v>0</v>
      </c>
      <c r="X121" s="129">
        <f t="shared" si="25"/>
        <v>0</v>
      </c>
      <c r="Y121" s="129">
        <f t="shared" si="26"/>
        <v>1</v>
      </c>
      <c r="Z121" s="129"/>
      <c r="AA121" s="129"/>
      <c r="AB121" s="129">
        <f t="shared" si="27"/>
        <v>3</v>
      </c>
      <c r="AC121" s="129">
        <f t="shared" si="28"/>
        <v>3</v>
      </c>
      <c r="AD121" s="129" t="str">
        <f t="shared" si="29"/>
        <v>Correct</v>
      </c>
      <c r="AE121" s="129"/>
      <c r="AF121" s="115" t="s">
        <v>99</v>
      </c>
      <c r="AG121" s="115">
        <v>39</v>
      </c>
      <c r="AH121" s="115" t="s">
        <v>181</v>
      </c>
      <c r="AI121" s="115" t="s">
        <v>222</v>
      </c>
      <c r="AJ121" s="115" t="s">
        <v>85</v>
      </c>
      <c r="AL121" s="115" t="s">
        <v>87</v>
      </c>
      <c r="AM121" s="115" t="s">
        <v>93</v>
      </c>
      <c r="AN121" s="115" t="s">
        <v>89</v>
      </c>
      <c r="AO121" s="115" t="s">
        <v>98</v>
      </c>
      <c r="AP121" s="115" t="s">
        <v>91</v>
      </c>
      <c r="AQ121" s="115" t="s">
        <v>91</v>
      </c>
    </row>
    <row r="122" spans="1:43" ht="16">
      <c r="A122" s="115">
        <v>7045766657</v>
      </c>
      <c r="D122" s="115" t="s">
        <v>33</v>
      </c>
      <c r="H122" s="115" t="s">
        <v>37</v>
      </c>
      <c r="I122" s="130"/>
      <c r="K122" s="115" t="s">
        <v>40</v>
      </c>
      <c r="L122" s="129"/>
      <c r="M122" s="129">
        <f t="shared" si="16"/>
        <v>3</v>
      </c>
      <c r="N122" s="129">
        <f t="shared" si="17"/>
        <v>1</v>
      </c>
      <c r="O122" s="129"/>
      <c r="P122" s="129">
        <f t="shared" si="18"/>
        <v>0</v>
      </c>
      <c r="Q122" s="129">
        <f t="shared" si="19"/>
        <v>0</v>
      </c>
      <c r="R122" s="129">
        <f t="shared" si="20"/>
        <v>1</v>
      </c>
      <c r="S122" s="129">
        <f t="shared" si="21"/>
        <v>0</v>
      </c>
      <c r="T122" s="129">
        <f t="shared" si="22"/>
        <v>0</v>
      </c>
      <c r="U122" s="129">
        <f t="shared" si="23"/>
        <v>0</v>
      </c>
      <c r="V122" s="134">
        <f t="shared" si="24"/>
        <v>1</v>
      </c>
      <c r="W122" s="129">
        <f t="shared" si="30"/>
        <v>0</v>
      </c>
      <c r="X122" s="129">
        <f t="shared" si="25"/>
        <v>0</v>
      </c>
      <c r="Y122" s="129">
        <f t="shared" si="26"/>
        <v>1</v>
      </c>
      <c r="Z122" s="129"/>
      <c r="AA122" s="129"/>
      <c r="AB122" s="129">
        <f t="shared" si="27"/>
        <v>3</v>
      </c>
      <c r="AC122" s="129">
        <f t="shared" si="28"/>
        <v>3</v>
      </c>
      <c r="AD122" s="129" t="str">
        <f t="shared" si="29"/>
        <v>Correct</v>
      </c>
      <c r="AE122" s="129"/>
      <c r="AF122" s="115" t="s">
        <v>83</v>
      </c>
      <c r="AH122" s="115" t="s">
        <v>181</v>
      </c>
      <c r="AI122" s="115" t="s">
        <v>190</v>
      </c>
      <c r="AJ122" s="115" t="s">
        <v>85</v>
      </c>
      <c r="AK122" s="115" t="s">
        <v>86</v>
      </c>
      <c r="AL122" s="115" t="s">
        <v>87</v>
      </c>
      <c r="AO122" s="115" t="s">
        <v>106</v>
      </c>
      <c r="AP122" s="115" t="s">
        <v>91</v>
      </c>
      <c r="AQ122" s="115" t="s">
        <v>91</v>
      </c>
    </row>
    <row r="123" spans="1:43" ht="16">
      <c r="A123" s="115">
        <v>5577957912</v>
      </c>
      <c r="D123" s="115" t="s">
        <v>33</v>
      </c>
      <c r="G123" s="115" t="s">
        <v>38</v>
      </c>
      <c r="I123" s="130"/>
      <c r="J123" s="115" t="s">
        <v>39</v>
      </c>
      <c r="L123" s="129"/>
      <c r="M123" s="129">
        <f t="shared" si="16"/>
        <v>3</v>
      </c>
      <c r="N123" s="129">
        <f t="shared" si="17"/>
        <v>1</v>
      </c>
      <c r="O123" s="129"/>
      <c r="P123" s="129">
        <f t="shared" si="18"/>
        <v>0</v>
      </c>
      <c r="Q123" s="129">
        <f t="shared" si="19"/>
        <v>0</v>
      </c>
      <c r="R123" s="129">
        <f t="shared" si="20"/>
        <v>1</v>
      </c>
      <c r="S123" s="129">
        <f t="shared" si="21"/>
        <v>0</v>
      </c>
      <c r="T123" s="129">
        <f t="shared" si="22"/>
        <v>0</v>
      </c>
      <c r="U123" s="129">
        <f t="shared" si="23"/>
        <v>0</v>
      </c>
      <c r="V123" s="134">
        <f t="shared" si="24"/>
        <v>0</v>
      </c>
      <c r="W123" s="129">
        <f t="shared" si="30"/>
        <v>1</v>
      </c>
      <c r="X123" s="129">
        <f t="shared" si="25"/>
        <v>1</v>
      </c>
      <c r="Y123" s="129">
        <f t="shared" si="26"/>
        <v>0</v>
      </c>
      <c r="Z123" s="129"/>
      <c r="AA123" s="129"/>
      <c r="AB123" s="129">
        <f t="shared" si="27"/>
        <v>3</v>
      </c>
      <c r="AC123" s="129">
        <f t="shared" si="28"/>
        <v>3</v>
      </c>
      <c r="AD123" s="129" t="str">
        <f t="shared" si="29"/>
        <v>Correct</v>
      </c>
      <c r="AE123" s="129"/>
      <c r="AF123" s="115" t="s">
        <v>83</v>
      </c>
      <c r="AG123" s="115">
        <v>31</v>
      </c>
      <c r="AH123" s="115" t="s">
        <v>181</v>
      </c>
    </row>
    <row r="124" spans="1:43" ht="16">
      <c r="A124" s="115">
        <v>5596602210</v>
      </c>
      <c r="D124" s="115" t="s">
        <v>33</v>
      </c>
      <c r="G124" s="115" t="s">
        <v>38</v>
      </c>
      <c r="H124" s="115" t="s">
        <v>37</v>
      </c>
      <c r="I124" s="130"/>
      <c r="L124" s="129"/>
      <c r="M124" s="129">
        <f t="shared" si="16"/>
        <v>3</v>
      </c>
      <c r="N124" s="129">
        <f t="shared" si="17"/>
        <v>1</v>
      </c>
      <c r="O124" s="129"/>
      <c r="P124" s="129">
        <f t="shared" si="18"/>
        <v>0</v>
      </c>
      <c r="Q124" s="129">
        <f t="shared" si="19"/>
        <v>0</v>
      </c>
      <c r="R124" s="129">
        <f t="shared" si="20"/>
        <v>1</v>
      </c>
      <c r="S124" s="129">
        <f t="shared" si="21"/>
        <v>0</v>
      </c>
      <c r="T124" s="129">
        <f t="shared" si="22"/>
        <v>0</v>
      </c>
      <c r="U124" s="129">
        <f t="shared" si="23"/>
        <v>0</v>
      </c>
      <c r="V124" s="134">
        <f t="shared" si="24"/>
        <v>1</v>
      </c>
      <c r="W124" s="129">
        <f t="shared" si="30"/>
        <v>1</v>
      </c>
      <c r="X124" s="129">
        <f t="shared" si="25"/>
        <v>0</v>
      </c>
      <c r="Y124" s="129">
        <f t="shared" si="26"/>
        <v>0</v>
      </c>
      <c r="Z124" s="129"/>
      <c r="AA124" s="129"/>
      <c r="AB124" s="129">
        <f t="shared" si="27"/>
        <v>3</v>
      </c>
      <c r="AC124" s="129">
        <f t="shared" si="28"/>
        <v>3</v>
      </c>
      <c r="AD124" s="129" t="str">
        <f t="shared" si="29"/>
        <v>Correct</v>
      </c>
      <c r="AE124" s="129"/>
    </row>
    <row r="125" spans="1:43" ht="16">
      <c r="A125" s="115">
        <v>5608036985</v>
      </c>
      <c r="C125" s="115" t="s">
        <v>32</v>
      </c>
      <c r="D125" s="115" t="s">
        <v>33</v>
      </c>
      <c r="G125" s="115" t="s">
        <v>38</v>
      </c>
      <c r="I125" s="130"/>
      <c r="L125" s="129"/>
      <c r="M125" s="129">
        <f t="shared" si="16"/>
        <v>3</v>
      </c>
      <c r="N125" s="129">
        <f t="shared" si="17"/>
        <v>1</v>
      </c>
      <c r="O125" s="129"/>
      <c r="P125" s="129">
        <f t="shared" si="18"/>
        <v>0</v>
      </c>
      <c r="Q125" s="129">
        <f t="shared" si="19"/>
        <v>1</v>
      </c>
      <c r="R125" s="129">
        <f t="shared" si="20"/>
        <v>1</v>
      </c>
      <c r="S125" s="129">
        <f t="shared" si="21"/>
        <v>0</v>
      </c>
      <c r="T125" s="129">
        <f t="shared" si="22"/>
        <v>0</v>
      </c>
      <c r="U125" s="129">
        <f t="shared" si="23"/>
        <v>0</v>
      </c>
      <c r="V125" s="134">
        <f t="shared" si="24"/>
        <v>0</v>
      </c>
      <c r="W125" s="129">
        <f t="shared" si="30"/>
        <v>1</v>
      </c>
      <c r="X125" s="129">
        <f t="shared" si="25"/>
        <v>0</v>
      </c>
      <c r="Y125" s="129">
        <f t="shared" si="26"/>
        <v>0</v>
      </c>
      <c r="Z125" s="129"/>
      <c r="AA125" s="129"/>
      <c r="AB125" s="129">
        <f t="shared" si="27"/>
        <v>3</v>
      </c>
      <c r="AC125" s="129">
        <f t="shared" si="28"/>
        <v>3</v>
      </c>
      <c r="AD125" s="129" t="str">
        <f t="shared" si="29"/>
        <v>Correct</v>
      </c>
      <c r="AE125" s="129"/>
      <c r="AF125" s="115" t="s">
        <v>83</v>
      </c>
      <c r="AG125" s="115">
        <v>27</v>
      </c>
      <c r="AH125" s="115" t="s">
        <v>84</v>
      </c>
      <c r="AI125" s="115" t="s">
        <v>173</v>
      </c>
    </row>
    <row r="126" spans="1:43" ht="16">
      <c r="A126" s="115">
        <v>5591180436</v>
      </c>
      <c r="G126" s="115" t="s">
        <v>38</v>
      </c>
      <c r="I126" s="130"/>
      <c r="L126" s="129"/>
      <c r="M126" s="129">
        <f t="shared" si="16"/>
        <v>1</v>
      </c>
      <c r="N126" s="129">
        <f t="shared" si="17"/>
        <v>3</v>
      </c>
      <c r="O126" s="129"/>
      <c r="P126" s="129">
        <f t="shared" si="18"/>
        <v>0</v>
      </c>
      <c r="Q126" s="129">
        <f t="shared" si="19"/>
        <v>0</v>
      </c>
      <c r="R126" s="129">
        <f t="shared" si="20"/>
        <v>0</v>
      </c>
      <c r="S126" s="129">
        <f t="shared" si="21"/>
        <v>0</v>
      </c>
      <c r="T126" s="129">
        <f t="shared" si="22"/>
        <v>0</v>
      </c>
      <c r="U126" s="129">
        <f t="shared" si="23"/>
        <v>0</v>
      </c>
      <c r="V126" s="134">
        <f t="shared" si="24"/>
        <v>0</v>
      </c>
      <c r="W126" s="129">
        <f t="shared" si="30"/>
        <v>1</v>
      </c>
      <c r="X126" s="129">
        <f t="shared" si="25"/>
        <v>0</v>
      </c>
      <c r="Y126" s="129">
        <f t="shared" si="26"/>
        <v>0</v>
      </c>
      <c r="Z126" s="129"/>
      <c r="AA126" s="129"/>
      <c r="AB126" s="129">
        <f t="shared" si="27"/>
        <v>1</v>
      </c>
      <c r="AC126" s="129">
        <f t="shared" si="28"/>
        <v>1</v>
      </c>
      <c r="AD126" s="129" t="str">
        <f t="shared" si="29"/>
        <v>Correct</v>
      </c>
      <c r="AE126" s="129"/>
      <c r="AF126" s="115" t="s">
        <v>99</v>
      </c>
      <c r="AG126" s="115">
        <v>44</v>
      </c>
      <c r="AH126" s="115" t="s">
        <v>84</v>
      </c>
      <c r="AI126" s="115" t="s">
        <v>453</v>
      </c>
      <c r="AJ126" s="115" t="s">
        <v>443</v>
      </c>
      <c r="AK126" s="115" t="s">
        <v>91</v>
      </c>
      <c r="AL126" s="115" t="s">
        <v>108</v>
      </c>
      <c r="AM126" s="115" t="s">
        <v>101</v>
      </c>
      <c r="AN126" s="115" t="s">
        <v>102</v>
      </c>
      <c r="AO126" s="115" t="s">
        <v>90</v>
      </c>
      <c r="AP126" s="115" t="s">
        <v>91</v>
      </c>
    </row>
    <row r="127" spans="1:43" ht="16">
      <c r="A127" s="115">
        <v>5597632052</v>
      </c>
      <c r="E127" s="115" t="s">
        <v>34</v>
      </c>
      <c r="H127" s="115" t="s">
        <v>37</v>
      </c>
      <c r="I127" s="130"/>
      <c r="J127" s="115" t="s">
        <v>39</v>
      </c>
      <c r="L127" s="129"/>
      <c r="M127" s="129">
        <f t="shared" si="16"/>
        <v>3</v>
      </c>
      <c r="N127" s="129">
        <f t="shared" si="17"/>
        <v>1</v>
      </c>
      <c r="O127" s="129"/>
      <c r="P127" s="129">
        <f t="shared" si="18"/>
        <v>0</v>
      </c>
      <c r="Q127" s="129">
        <f t="shared" si="19"/>
        <v>0</v>
      </c>
      <c r="R127" s="129">
        <f t="shared" si="20"/>
        <v>0</v>
      </c>
      <c r="S127" s="129">
        <f t="shared" si="21"/>
        <v>1</v>
      </c>
      <c r="T127" s="129">
        <f t="shared" si="22"/>
        <v>0</v>
      </c>
      <c r="U127" s="129">
        <f t="shared" si="23"/>
        <v>0</v>
      </c>
      <c r="V127" s="134">
        <f t="shared" si="24"/>
        <v>1</v>
      </c>
      <c r="W127" s="129">
        <f t="shared" si="30"/>
        <v>0</v>
      </c>
      <c r="X127" s="129">
        <f t="shared" si="25"/>
        <v>1</v>
      </c>
      <c r="Y127" s="129">
        <f t="shared" si="26"/>
        <v>0</v>
      </c>
      <c r="Z127" s="129"/>
      <c r="AA127" s="129"/>
      <c r="AB127" s="129">
        <f t="shared" si="27"/>
        <v>3</v>
      </c>
      <c r="AC127" s="129">
        <f t="shared" si="28"/>
        <v>3</v>
      </c>
      <c r="AD127" s="129" t="str">
        <f t="shared" si="29"/>
        <v>Correct</v>
      </c>
      <c r="AE127" s="129"/>
    </row>
    <row r="128" spans="1:43" ht="16">
      <c r="A128" s="115">
        <v>5606036064</v>
      </c>
      <c r="C128" s="115" t="s">
        <v>32</v>
      </c>
      <c r="G128" s="115" t="s">
        <v>38</v>
      </c>
      <c r="I128" s="130"/>
      <c r="K128" s="115" t="s">
        <v>40</v>
      </c>
      <c r="L128" s="129"/>
      <c r="M128" s="129">
        <f t="shared" si="16"/>
        <v>3</v>
      </c>
      <c r="N128" s="129">
        <f t="shared" si="17"/>
        <v>1</v>
      </c>
      <c r="O128" s="129"/>
      <c r="P128" s="129">
        <f t="shared" si="18"/>
        <v>0</v>
      </c>
      <c r="Q128" s="129">
        <f t="shared" si="19"/>
        <v>1</v>
      </c>
      <c r="R128" s="129">
        <f t="shared" si="20"/>
        <v>0</v>
      </c>
      <c r="S128" s="129">
        <f t="shared" si="21"/>
        <v>0</v>
      </c>
      <c r="T128" s="129">
        <f t="shared" si="22"/>
        <v>0</v>
      </c>
      <c r="U128" s="129">
        <f t="shared" si="23"/>
        <v>0</v>
      </c>
      <c r="V128" s="134">
        <f t="shared" si="24"/>
        <v>0</v>
      </c>
      <c r="W128" s="129">
        <f t="shared" si="30"/>
        <v>1</v>
      </c>
      <c r="X128" s="129">
        <f t="shared" si="25"/>
        <v>0</v>
      </c>
      <c r="Y128" s="129">
        <f t="shared" si="26"/>
        <v>1</v>
      </c>
      <c r="Z128" s="129"/>
      <c r="AA128" s="129"/>
      <c r="AB128" s="129">
        <f t="shared" si="27"/>
        <v>3</v>
      </c>
      <c r="AC128" s="129">
        <f t="shared" si="28"/>
        <v>3</v>
      </c>
      <c r="AD128" s="129" t="str">
        <f t="shared" si="29"/>
        <v>Correct</v>
      </c>
      <c r="AE128" s="129"/>
    </row>
    <row r="129" spans="1:43" ht="16">
      <c r="A129" s="115">
        <v>5595499227</v>
      </c>
      <c r="I129" s="130"/>
      <c r="J129" s="115" t="s">
        <v>39</v>
      </c>
      <c r="K129" s="115" t="s">
        <v>40</v>
      </c>
      <c r="L129" s="129"/>
      <c r="M129" s="129">
        <f t="shared" si="16"/>
        <v>2</v>
      </c>
      <c r="N129" s="129">
        <f t="shared" si="17"/>
        <v>1.5</v>
      </c>
      <c r="O129" s="129"/>
      <c r="P129" s="129">
        <f t="shared" si="18"/>
        <v>0</v>
      </c>
      <c r="Q129" s="129">
        <f t="shared" si="19"/>
        <v>0</v>
      </c>
      <c r="R129" s="129">
        <f t="shared" si="20"/>
        <v>0</v>
      </c>
      <c r="S129" s="129">
        <f t="shared" si="21"/>
        <v>0</v>
      </c>
      <c r="T129" s="129">
        <f t="shared" si="22"/>
        <v>0</v>
      </c>
      <c r="U129" s="129">
        <f t="shared" si="23"/>
        <v>0</v>
      </c>
      <c r="V129" s="134">
        <f t="shared" si="24"/>
        <v>0</v>
      </c>
      <c r="W129" s="129">
        <f t="shared" si="30"/>
        <v>0</v>
      </c>
      <c r="X129" s="129">
        <f t="shared" si="25"/>
        <v>1</v>
      </c>
      <c r="Y129" s="129">
        <f t="shared" si="26"/>
        <v>1</v>
      </c>
      <c r="Z129" s="129"/>
      <c r="AA129" s="129"/>
      <c r="AB129" s="129">
        <f t="shared" si="27"/>
        <v>2</v>
      </c>
      <c r="AC129" s="129">
        <f t="shared" si="28"/>
        <v>2</v>
      </c>
      <c r="AD129" s="129" t="str">
        <f t="shared" si="29"/>
        <v>Correct</v>
      </c>
      <c r="AE129" s="129"/>
      <c r="AF129" s="115" t="s">
        <v>83</v>
      </c>
      <c r="AG129" s="115">
        <v>62</v>
      </c>
      <c r="AH129" s="115" t="s">
        <v>432</v>
      </c>
    </row>
    <row r="130" spans="1:43" ht="16">
      <c r="A130" s="115">
        <v>5610662116</v>
      </c>
      <c r="C130" s="115" t="s">
        <v>32</v>
      </c>
      <c r="D130" s="115" t="s">
        <v>33</v>
      </c>
      <c r="I130" s="130"/>
      <c r="J130" s="115" t="s">
        <v>39</v>
      </c>
      <c r="L130" s="129"/>
      <c r="M130" s="129">
        <f t="shared" ref="M130:M193" si="31">COUNTA(B130:L130)</f>
        <v>3</v>
      </c>
      <c r="N130" s="129">
        <f t="shared" ref="N130:N193" si="32">3/M130</f>
        <v>1</v>
      </c>
      <c r="O130" s="129"/>
      <c r="P130" s="129">
        <f t="shared" ref="P130:P193" si="33">IF($M130&lt;3,IF($B130=$B$1,1,0),IF($B130=$B$1,$N130,0))</f>
        <v>0</v>
      </c>
      <c r="Q130" s="129">
        <f t="shared" ref="Q130:Q193" si="34">IF($M130&lt;3,IF($C130=$C$1,1,0),IF($C130=$C$1,$N130,0))</f>
        <v>1</v>
      </c>
      <c r="R130" s="129">
        <f t="shared" ref="R130:R193" si="35">IF($M130&lt;3,IF($D130=$D$1,1,0),IF($D130=$D$1,$N130,0))</f>
        <v>1</v>
      </c>
      <c r="S130" s="129">
        <f t="shared" ref="S130:S193" si="36">IF($M130&lt;3,IF($E130=$E$1,1,0),IF($E130=$E$1,$N130,0))</f>
        <v>0</v>
      </c>
      <c r="T130" s="129">
        <f t="shared" ref="T130:T193" si="37">IF($M130&lt;3,IF($F130=$F$1,1,0),IF($F130=$F$1,$N130,0))</f>
        <v>0</v>
      </c>
      <c r="U130" s="129">
        <f t="shared" ref="U130:U193" si="38">IF($M130&lt;3,IF($G130=$G$1,1,0),IF($G130=$G$1,$N130,0))</f>
        <v>0</v>
      </c>
      <c r="V130" s="134">
        <f t="shared" ref="V130:V193" si="39">IF($M130&lt;3,IF($H130=$H$1,1,0),IF($H130=$H$1,$N130,0))</f>
        <v>0</v>
      </c>
      <c r="W130" s="129">
        <f t="shared" si="30"/>
        <v>0</v>
      </c>
      <c r="X130" s="129">
        <f t="shared" ref="X130:X193" si="40">IF($M130&lt;3,IF($J130=$J$1,1,0),IF($J130=$J$1,$N130,0))</f>
        <v>1</v>
      </c>
      <c r="Y130" s="129">
        <f t="shared" ref="Y130:Y193" si="41">IF($M130&lt;3,IF($K130=$K$1,1,0),IF($K130=$K$1,$N130,0))</f>
        <v>0</v>
      </c>
      <c r="Z130" s="129"/>
      <c r="AA130" s="129"/>
      <c r="AB130" s="129">
        <f t="shared" ref="AB130:AB193" si="42">SUM(P130:Z130)</f>
        <v>3</v>
      </c>
      <c r="AC130" s="129">
        <f t="shared" ref="AC130:AC193" si="43">M130</f>
        <v>3</v>
      </c>
      <c r="AD130" s="129" t="str">
        <f t="shared" ref="AD130:AD193" si="44">IF(AB130=AC130,"Correct",IF(AB130=3,"Correct","Wrong"))</f>
        <v>Correct</v>
      </c>
      <c r="AE130" s="129"/>
    </row>
    <row r="131" spans="1:43" ht="16">
      <c r="A131" s="115">
        <v>5579205747</v>
      </c>
      <c r="C131" s="115" t="s">
        <v>32</v>
      </c>
      <c r="F131" s="115" t="s">
        <v>35</v>
      </c>
      <c r="I131" s="130"/>
      <c r="J131" s="115" t="s">
        <v>39</v>
      </c>
      <c r="L131" s="129"/>
      <c r="M131" s="129">
        <f t="shared" si="31"/>
        <v>3</v>
      </c>
      <c r="N131" s="129">
        <f t="shared" si="32"/>
        <v>1</v>
      </c>
      <c r="O131" s="129"/>
      <c r="P131" s="129">
        <f t="shared" si="33"/>
        <v>0</v>
      </c>
      <c r="Q131" s="129">
        <f t="shared" si="34"/>
        <v>1</v>
      </c>
      <c r="R131" s="129">
        <f t="shared" si="35"/>
        <v>0</v>
      </c>
      <c r="S131" s="129">
        <f t="shared" si="36"/>
        <v>0</v>
      </c>
      <c r="T131" s="129">
        <f t="shared" si="37"/>
        <v>1</v>
      </c>
      <c r="U131" s="129">
        <f t="shared" si="38"/>
        <v>0</v>
      </c>
      <c r="V131" s="134">
        <f t="shared" si="39"/>
        <v>0</v>
      </c>
      <c r="W131" s="129">
        <f t="shared" si="30"/>
        <v>0</v>
      </c>
      <c r="X131" s="129">
        <f t="shared" si="40"/>
        <v>1</v>
      </c>
      <c r="Y131" s="129">
        <f t="shared" si="41"/>
        <v>0</v>
      </c>
      <c r="Z131" s="129"/>
      <c r="AA131" s="129"/>
      <c r="AB131" s="129">
        <f t="shared" si="42"/>
        <v>3</v>
      </c>
      <c r="AC131" s="129">
        <f t="shared" si="43"/>
        <v>3</v>
      </c>
      <c r="AD131" s="129" t="str">
        <f t="shared" si="44"/>
        <v>Correct</v>
      </c>
      <c r="AE131" s="129"/>
      <c r="AF131" s="115" t="s">
        <v>99</v>
      </c>
      <c r="AG131" s="115">
        <v>41</v>
      </c>
      <c r="AH131" s="115" t="s">
        <v>181</v>
      </c>
      <c r="AI131" s="115" t="s">
        <v>185</v>
      </c>
    </row>
    <row r="132" spans="1:43" ht="16">
      <c r="A132" s="115">
        <v>5605112079</v>
      </c>
      <c r="C132" s="115" t="s">
        <v>32</v>
      </c>
      <c r="G132" s="115" t="s">
        <v>38</v>
      </c>
      <c r="H132" s="115" t="s">
        <v>37</v>
      </c>
      <c r="I132" s="130"/>
      <c r="L132" s="129"/>
      <c r="M132" s="129">
        <f t="shared" si="31"/>
        <v>3</v>
      </c>
      <c r="N132" s="129">
        <f t="shared" si="32"/>
        <v>1</v>
      </c>
      <c r="O132" s="129"/>
      <c r="P132" s="129">
        <f t="shared" si="33"/>
        <v>0</v>
      </c>
      <c r="Q132" s="129">
        <f t="shared" si="34"/>
        <v>1</v>
      </c>
      <c r="R132" s="129">
        <f t="shared" si="35"/>
        <v>0</v>
      </c>
      <c r="S132" s="129">
        <f t="shared" si="36"/>
        <v>0</v>
      </c>
      <c r="T132" s="129">
        <f t="shared" si="37"/>
        <v>0</v>
      </c>
      <c r="U132" s="129">
        <f t="shared" si="38"/>
        <v>0</v>
      </c>
      <c r="V132" s="134">
        <f t="shared" si="39"/>
        <v>1</v>
      </c>
      <c r="W132" s="129">
        <f t="shared" si="30"/>
        <v>1</v>
      </c>
      <c r="X132" s="129">
        <f t="shared" si="40"/>
        <v>0</v>
      </c>
      <c r="Y132" s="129">
        <f t="shared" si="41"/>
        <v>0</v>
      </c>
      <c r="Z132" s="129"/>
      <c r="AA132" s="129"/>
      <c r="AB132" s="129">
        <f t="shared" si="42"/>
        <v>3</v>
      </c>
      <c r="AC132" s="129">
        <f t="shared" si="43"/>
        <v>3</v>
      </c>
      <c r="AD132" s="129" t="str">
        <f t="shared" si="44"/>
        <v>Correct</v>
      </c>
      <c r="AE132" s="129"/>
      <c r="AF132" s="115" t="s">
        <v>83</v>
      </c>
      <c r="AG132" s="115">
        <v>27</v>
      </c>
      <c r="AH132" s="115" t="s">
        <v>432</v>
      </c>
    </row>
    <row r="133" spans="1:43" ht="16">
      <c r="A133" s="115">
        <v>5596575556</v>
      </c>
      <c r="B133" s="115" t="s">
        <v>31</v>
      </c>
      <c r="D133" s="115" t="s">
        <v>33</v>
      </c>
      <c r="G133" s="115" t="s">
        <v>38</v>
      </c>
      <c r="I133" s="130"/>
      <c r="L133" s="129"/>
      <c r="M133" s="129">
        <f t="shared" si="31"/>
        <v>3</v>
      </c>
      <c r="N133" s="129">
        <f t="shared" si="32"/>
        <v>1</v>
      </c>
      <c r="O133" s="129"/>
      <c r="P133" s="129">
        <f t="shared" si="33"/>
        <v>1</v>
      </c>
      <c r="Q133" s="129">
        <f t="shared" si="34"/>
        <v>0</v>
      </c>
      <c r="R133" s="129">
        <f t="shared" si="35"/>
        <v>1</v>
      </c>
      <c r="S133" s="129">
        <f t="shared" si="36"/>
        <v>0</v>
      </c>
      <c r="T133" s="129">
        <f t="shared" si="37"/>
        <v>0</v>
      </c>
      <c r="U133" s="129">
        <f t="shared" si="38"/>
        <v>0</v>
      </c>
      <c r="V133" s="134">
        <f t="shared" si="39"/>
        <v>0</v>
      </c>
      <c r="W133" s="129">
        <f t="shared" si="30"/>
        <v>1</v>
      </c>
      <c r="X133" s="129">
        <f t="shared" si="40"/>
        <v>0</v>
      </c>
      <c r="Y133" s="129">
        <f t="shared" si="41"/>
        <v>0</v>
      </c>
      <c r="Z133" s="129"/>
      <c r="AA133" s="129"/>
      <c r="AB133" s="129">
        <f t="shared" si="42"/>
        <v>3</v>
      </c>
      <c r="AC133" s="129">
        <f t="shared" si="43"/>
        <v>3</v>
      </c>
      <c r="AD133" s="129" t="str">
        <f t="shared" si="44"/>
        <v>Correct</v>
      </c>
      <c r="AE133" s="129"/>
      <c r="AF133" s="115" t="s">
        <v>83</v>
      </c>
      <c r="AG133" s="115">
        <v>15</v>
      </c>
      <c r="AH133" s="115" t="s">
        <v>432</v>
      </c>
    </row>
    <row r="134" spans="1:43" ht="16">
      <c r="A134" s="115">
        <v>5608845193</v>
      </c>
      <c r="B134" s="115" t="s">
        <v>31</v>
      </c>
      <c r="G134" s="115" t="s">
        <v>38</v>
      </c>
      <c r="I134" s="130"/>
      <c r="K134" s="115" t="s">
        <v>40</v>
      </c>
      <c r="L134" s="129"/>
      <c r="M134" s="129">
        <f t="shared" si="31"/>
        <v>3</v>
      </c>
      <c r="N134" s="129">
        <f t="shared" si="32"/>
        <v>1</v>
      </c>
      <c r="O134" s="129"/>
      <c r="P134" s="129">
        <f t="shared" si="33"/>
        <v>1</v>
      </c>
      <c r="Q134" s="129">
        <f t="shared" si="34"/>
        <v>0</v>
      </c>
      <c r="R134" s="129">
        <f t="shared" si="35"/>
        <v>0</v>
      </c>
      <c r="S134" s="129">
        <f t="shared" si="36"/>
        <v>0</v>
      </c>
      <c r="T134" s="129">
        <f t="shared" si="37"/>
        <v>0</v>
      </c>
      <c r="U134" s="129">
        <f t="shared" si="38"/>
        <v>0</v>
      </c>
      <c r="V134" s="134">
        <f t="shared" si="39"/>
        <v>0</v>
      </c>
      <c r="W134" s="129">
        <f t="shared" si="30"/>
        <v>1</v>
      </c>
      <c r="X134" s="129">
        <f t="shared" si="40"/>
        <v>0</v>
      </c>
      <c r="Y134" s="129">
        <f t="shared" si="41"/>
        <v>1</v>
      </c>
      <c r="Z134" s="129"/>
      <c r="AA134" s="129"/>
      <c r="AB134" s="129">
        <f t="shared" si="42"/>
        <v>3</v>
      </c>
      <c r="AC134" s="129">
        <f t="shared" si="43"/>
        <v>3</v>
      </c>
      <c r="AD134" s="129" t="str">
        <f t="shared" si="44"/>
        <v>Correct</v>
      </c>
      <c r="AE134" s="129"/>
      <c r="AF134" s="115" t="s">
        <v>99</v>
      </c>
      <c r="AG134" s="115">
        <v>54</v>
      </c>
      <c r="AH134" s="115" t="s">
        <v>84</v>
      </c>
    </row>
    <row r="135" spans="1:43" ht="16">
      <c r="A135" s="115">
        <v>5607810768</v>
      </c>
      <c r="G135" s="115" t="s">
        <v>38</v>
      </c>
      <c r="I135" s="130"/>
      <c r="L135" s="129"/>
      <c r="M135" s="129">
        <f t="shared" si="31"/>
        <v>1</v>
      </c>
      <c r="N135" s="129">
        <f t="shared" si="32"/>
        <v>3</v>
      </c>
      <c r="O135" s="129"/>
      <c r="P135" s="129">
        <f t="shared" si="33"/>
        <v>0</v>
      </c>
      <c r="Q135" s="129">
        <f t="shared" si="34"/>
        <v>0</v>
      </c>
      <c r="R135" s="129">
        <f t="shared" si="35"/>
        <v>0</v>
      </c>
      <c r="S135" s="129">
        <f t="shared" si="36"/>
        <v>0</v>
      </c>
      <c r="T135" s="129">
        <f t="shared" si="37"/>
        <v>0</v>
      </c>
      <c r="U135" s="129">
        <f t="shared" si="38"/>
        <v>0</v>
      </c>
      <c r="V135" s="134">
        <f t="shared" si="39"/>
        <v>0</v>
      </c>
      <c r="W135" s="129">
        <f t="shared" si="30"/>
        <v>1</v>
      </c>
      <c r="X135" s="129">
        <f t="shared" si="40"/>
        <v>0</v>
      </c>
      <c r="Y135" s="129">
        <f t="shared" si="41"/>
        <v>0</v>
      </c>
      <c r="Z135" s="129"/>
      <c r="AA135" s="129"/>
      <c r="AB135" s="129">
        <f t="shared" si="42"/>
        <v>1</v>
      </c>
      <c r="AC135" s="129">
        <f t="shared" si="43"/>
        <v>1</v>
      </c>
      <c r="AD135" s="129" t="str">
        <f t="shared" si="44"/>
        <v>Correct</v>
      </c>
      <c r="AE135" s="129"/>
      <c r="AF135" s="115" t="s">
        <v>99</v>
      </c>
      <c r="AG135" s="115">
        <v>29</v>
      </c>
      <c r="AH135" s="115" t="s">
        <v>84</v>
      </c>
      <c r="AI135" s="115" t="s">
        <v>171</v>
      </c>
      <c r="AJ135" s="115" t="s">
        <v>107</v>
      </c>
      <c r="AK135" s="115" t="s">
        <v>91</v>
      </c>
      <c r="AL135" s="115" t="s">
        <v>108</v>
      </c>
      <c r="AM135" s="115" t="s">
        <v>104</v>
      </c>
      <c r="AN135" s="115" t="s">
        <v>112</v>
      </c>
      <c r="AO135" s="115" t="s">
        <v>113</v>
      </c>
      <c r="AP135" s="115" t="s">
        <v>91</v>
      </c>
    </row>
    <row r="136" spans="1:43" ht="16">
      <c r="A136" s="115">
        <v>5584707350</v>
      </c>
      <c r="G136" s="115" t="s">
        <v>36</v>
      </c>
      <c r="I136" s="130"/>
      <c r="L136" s="129"/>
      <c r="M136" s="129">
        <f t="shared" si="31"/>
        <v>1</v>
      </c>
      <c r="N136" s="129">
        <f t="shared" si="32"/>
        <v>3</v>
      </c>
      <c r="O136" s="129"/>
      <c r="P136" s="129">
        <f t="shared" si="33"/>
        <v>0</v>
      </c>
      <c r="Q136" s="129">
        <f t="shared" si="34"/>
        <v>0</v>
      </c>
      <c r="R136" s="129">
        <f t="shared" si="35"/>
        <v>0</v>
      </c>
      <c r="S136" s="129">
        <f t="shared" si="36"/>
        <v>0</v>
      </c>
      <c r="T136" s="129">
        <f t="shared" si="37"/>
        <v>0</v>
      </c>
      <c r="U136" s="129">
        <f t="shared" si="38"/>
        <v>1</v>
      </c>
      <c r="V136" s="134">
        <f t="shared" si="39"/>
        <v>0</v>
      </c>
      <c r="W136" s="129">
        <f t="shared" ref="W136:W199" si="45">IF($M136&lt;3,IF($G136=$I$1,1,0),IF($G136=$I$1,$N136,0))</f>
        <v>0</v>
      </c>
      <c r="X136" s="129">
        <f t="shared" si="40"/>
        <v>0</v>
      </c>
      <c r="Y136" s="129">
        <f t="shared" si="41"/>
        <v>0</v>
      </c>
      <c r="Z136" s="129"/>
      <c r="AA136" s="129"/>
      <c r="AB136" s="129">
        <f t="shared" si="42"/>
        <v>1</v>
      </c>
      <c r="AC136" s="129">
        <f t="shared" si="43"/>
        <v>1</v>
      </c>
      <c r="AD136" s="129" t="str">
        <f t="shared" si="44"/>
        <v>Correct</v>
      </c>
      <c r="AE136" s="129"/>
      <c r="AF136" s="115" t="s">
        <v>83</v>
      </c>
      <c r="AG136" s="115">
        <v>39</v>
      </c>
      <c r="AH136" s="115" t="s">
        <v>181</v>
      </c>
      <c r="AI136" s="115" t="s">
        <v>247</v>
      </c>
    </row>
    <row r="137" spans="1:43" ht="16">
      <c r="A137" s="115">
        <v>5603728986</v>
      </c>
      <c r="G137" s="115" t="s">
        <v>36</v>
      </c>
      <c r="I137" s="130"/>
      <c r="L137" s="129"/>
      <c r="M137" s="129">
        <f t="shared" si="31"/>
        <v>1</v>
      </c>
      <c r="N137" s="129">
        <f t="shared" si="32"/>
        <v>3</v>
      </c>
      <c r="O137" s="129"/>
      <c r="P137" s="129">
        <f t="shared" si="33"/>
        <v>0</v>
      </c>
      <c r="Q137" s="129">
        <f t="shared" si="34"/>
        <v>0</v>
      </c>
      <c r="R137" s="129">
        <f t="shared" si="35"/>
        <v>0</v>
      </c>
      <c r="S137" s="129">
        <f t="shared" si="36"/>
        <v>0</v>
      </c>
      <c r="T137" s="129">
        <f t="shared" si="37"/>
        <v>0</v>
      </c>
      <c r="U137" s="129">
        <f t="shared" si="38"/>
        <v>1</v>
      </c>
      <c r="V137" s="134">
        <f t="shared" si="39"/>
        <v>0</v>
      </c>
      <c r="W137" s="129">
        <f t="shared" si="45"/>
        <v>0</v>
      </c>
      <c r="X137" s="129">
        <f t="shared" si="40"/>
        <v>0</v>
      </c>
      <c r="Y137" s="129">
        <f t="shared" si="41"/>
        <v>0</v>
      </c>
      <c r="Z137" s="129"/>
      <c r="AA137" s="129"/>
      <c r="AB137" s="129">
        <f t="shared" si="42"/>
        <v>1</v>
      </c>
      <c r="AC137" s="129">
        <f t="shared" si="43"/>
        <v>1</v>
      </c>
      <c r="AD137" s="129" t="str">
        <f t="shared" si="44"/>
        <v>Correct</v>
      </c>
      <c r="AE137" s="129"/>
      <c r="AF137" s="115" t="s">
        <v>83</v>
      </c>
      <c r="AG137" s="115">
        <v>26</v>
      </c>
      <c r="AH137" s="115" t="s">
        <v>432</v>
      </c>
      <c r="AJ137" s="115" t="s">
        <v>443</v>
      </c>
      <c r="AK137" s="115" t="s">
        <v>86</v>
      </c>
      <c r="AL137" s="115" t="s">
        <v>108</v>
      </c>
      <c r="AM137" s="115" t="s">
        <v>93</v>
      </c>
      <c r="AN137" s="115" t="s">
        <v>102</v>
      </c>
      <c r="AO137" s="115" t="s">
        <v>95</v>
      </c>
      <c r="AP137" s="115" t="s">
        <v>91</v>
      </c>
    </row>
    <row r="138" spans="1:43" ht="16">
      <c r="A138" s="115">
        <v>5603728697</v>
      </c>
      <c r="G138" s="115" t="s">
        <v>36</v>
      </c>
      <c r="I138" s="130"/>
      <c r="L138" s="129"/>
      <c r="M138" s="129">
        <f t="shared" si="31"/>
        <v>1</v>
      </c>
      <c r="N138" s="129">
        <f t="shared" si="32"/>
        <v>3</v>
      </c>
      <c r="O138" s="129"/>
      <c r="P138" s="129">
        <f t="shared" si="33"/>
        <v>0</v>
      </c>
      <c r="Q138" s="129">
        <f t="shared" si="34"/>
        <v>0</v>
      </c>
      <c r="R138" s="129">
        <f t="shared" si="35"/>
        <v>0</v>
      </c>
      <c r="S138" s="129">
        <f t="shared" si="36"/>
        <v>0</v>
      </c>
      <c r="T138" s="129">
        <f t="shared" si="37"/>
        <v>0</v>
      </c>
      <c r="U138" s="129">
        <f t="shared" si="38"/>
        <v>1</v>
      </c>
      <c r="V138" s="134">
        <f t="shared" si="39"/>
        <v>0</v>
      </c>
      <c r="W138" s="129">
        <f t="shared" si="45"/>
        <v>0</v>
      </c>
      <c r="X138" s="129">
        <f t="shared" si="40"/>
        <v>0</v>
      </c>
      <c r="Y138" s="129">
        <f t="shared" si="41"/>
        <v>0</v>
      </c>
      <c r="Z138" s="129"/>
      <c r="AA138" s="129"/>
      <c r="AB138" s="129">
        <f t="shared" si="42"/>
        <v>1</v>
      </c>
      <c r="AC138" s="129">
        <f t="shared" si="43"/>
        <v>1</v>
      </c>
      <c r="AD138" s="129" t="str">
        <f t="shared" si="44"/>
        <v>Correct</v>
      </c>
      <c r="AE138" s="129"/>
    </row>
    <row r="139" spans="1:43" ht="16">
      <c r="A139" s="115">
        <v>5591160069</v>
      </c>
      <c r="D139" s="115" t="s">
        <v>33</v>
      </c>
      <c r="H139" s="115" t="s">
        <v>37</v>
      </c>
      <c r="I139" s="130"/>
      <c r="K139" s="115" t="s">
        <v>40</v>
      </c>
      <c r="L139" s="129"/>
      <c r="M139" s="129">
        <f t="shared" si="31"/>
        <v>3</v>
      </c>
      <c r="N139" s="129">
        <f t="shared" si="32"/>
        <v>1</v>
      </c>
      <c r="O139" s="129"/>
      <c r="P139" s="129">
        <f t="shared" si="33"/>
        <v>0</v>
      </c>
      <c r="Q139" s="129">
        <f t="shared" si="34"/>
        <v>0</v>
      </c>
      <c r="R139" s="129">
        <f t="shared" si="35"/>
        <v>1</v>
      </c>
      <c r="S139" s="129">
        <f t="shared" si="36"/>
        <v>0</v>
      </c>
      <c r="T139" s="129">
        <f t="shared" si="37"/>
        <v>0</v>
      </c>
      <c r="U139" s="129">
        <f t="shared" si="38"/>
        <v>0</v>
      </c>
      <c r="V139" s="134">
        <f t="shared" si="39"/>
        <v>1</v>
      </c>
      <c r="W139" s="129">
        <f t="shared" si="45"/>
        <v>0</v>
      </c>
      <c r="X139" s="129">
        <f t="shared" si="40"/>
        <v>0</v>
      </c>
      <c r="Y139" s="129">
        <f t="shared" si="41"/>
        <v>1</v>
      </c>
      <c r="Z139" s="129"/>
      <c r="AA139" s="129"/>
      <c r="AB139" s="129">
        <f t="shared" si="42"/>
        <v>3</v>
      </c>
      <c r="AC139" s="129">
        <f t="shared" si="43"/>
        <v>3</v>
      </c>
      <c r="AD139" s="129" t="str">
        <f t="shared" si="44"/>
        <v>Correct</v>
      </c>
      <c r="AE139" s="129"/>
      <c r="AF139" s="115" t="s">
        <v>83</v>
      </c>
      <c r="AG139" s="115">
        <v>16</v>
      </c>
      <c r="AH139" s="115" t="s">
        <v>84</v>
      </c>
    </row>
    <row r="140" spans="1:43" ht="16">
      <c r="A140" s="115">
        <v>5610801429</v>
      </c>
      <c r="C140" s="115" t="s">
        <v>32</v>
      </c>
      <c r="I140" s="130"/>
      <c r="K140" s="115" t="s">
        <v>40</v>
      </c>
      <c r="L140" s="129"/>
      <c r="M140" s="129">
        <f t="shared" si="31"/>
        <v>2</v>
      </c>
      <c r="N140" s="129">
        <f t="shared" si="32"/>
        <v>1.5</v>
      </c>
      <c r="O140" s="129"/>
      <c r="P140" s="129">
        <f t="shared" si="33"/>
        <v>0</v>
      </c>
      <c r="Q140" s="129">
        <f t="shared" si="34"/>
        <v>1</v>
      </c>
      <c r="R140" s="129">
        <f t="shared" si="35"/>
        <v>0</v>
      </c>
      <c r="S140" s="129">
        <f t="shared" si="36"/>
        <v>0</v>
      </c>
      <c r="T140" s="129">
        <f t="shared" si="37"/>
        <v>0</v>
      </c>
      <c r="U140" s="129">
        <f t="shared" si="38"/>
        <v>0</v>
      </c>
      <c r="V140" s="134">
        <f t="shared" si="39"/>
        <v>0</v>
      </c>
      <c r="W140" s="129">
        <f t="shared" si="45"/>
        <v>0</v>
      </c>
      <c r="X140" s="129">
        <f t="shared" si="40"/>
        <v>0</v>
      </c>
      <c r="Y140" s="129">
        <f t="shared" si="41"/>
        <v>1</v>
      </c>
      <c r="Z140" s="129"/>
      <c r="AA140" s="129"/>
      <c r="AB140" s="129">
        <f t="shared" si="42"/>
        <v>2</v>
      </c>
      <c r="AC140" s="129">
        <f t="shared" si="43"/>
        <v>2</v>
      </c>
      <c r="AD140" s="129" t="str">
        <f t="shared" si="44"/>
        <v>Correct</v>
      </c>
      <c r="AE140" s="129"/>
    </row>
    <row r="141" spans="1:43" ht="16">
      <c r="A141" s="115">
        <v>5607811208</v>
      </c>
      <c r="C141" s="115" t="s">
        <v>32</v>
      </c>
      <c r="I141" s="130"/>
      <c r="L141" s="129"/>
      <c r="M141" s="129">
        <f t="shared" si="31"/>
        <v>1</v>
      </c>
      <c r="N141" s="129">
        <f t="shared" si="32"/>
        <v>3</v>
      </c>
      <c r="O141" s="129"/>
      <c r="P141" s="129">
        <f t="shared" si="33"/>
        <v>0</v>
      </c>
      <c r="Q141" s="129">
        <f t="shared" si="34"/>
        <v>1</v>
      </c>
      <c r="R141" s="129">
        <f t="shared" si="35"/>
        <v>0</v>
      </c>
      <c r="S141" s="129">
        <f t="shared" si="36"/>
        <v>0</v>
      </c>
      <c r="T141" s="129">
        <f t="shared" si="37"/>
        <v>0</v>
      </c>
      <c r="U141" s="129">
        <f t="shared" si="38"/>
        <v>0</v>
      </c>
      <c r="V141" s="134">
        <f t="shared" si="39"/>
        <v>0</v>
      </c>
      <c r="W141" s="129">
        <f t="shared" si="45"/>
        <v>0</v>
      </c>
      <c r="X141" s="129">
        <f t="shared" si="40"/>
        <v>0</v>
      </c>
      <c r="Y141" s="129">
        <f t="shared" si="41"/>
        <v>0</v>
      </c>
      <c r="Z141" s="129"/>
      <c r="AA141" s="129"/>
      <c r="AB141" s="129">
        <f t="shared" si="42"/>
        <v>1</v>
      </c>
      <c r="AC141" s="129">
        <f t="shared" si="43"/>
        <v>1</v>
      </c>
      <c r="AD141" s="129" t="str">
        <f t="shared" si="44"/>
        <v>Correct</v>
      </c>
      <c r="AE141" s="129"/>
      <c r="AF141" s="115" t="s">
        <v>99</v>
      </c>
      <c r="AG141" s="115">
        <v>40</v>
      </c>
      <c r="AH141" s="115" t="s">
        <v>84</v>
      </c>
      <c r="AI141" s="115" t="s">
        <v>446</v>
      </c>
      <c r="AJ141" s="115" t="s">
        <v>107</v>
      </c>
      <c r="AK141" s="115" t="s">
        <v>91</v>
      </c>
      <c r="AL141" s="115" t="s">
        <v>108</v>
      </c>
      <c r="AM141" s="115" t="s">
        <v>96</v>
      </c>
      <c r="AN141" s="115" t="s">
        <v>112</v>
      </c>
      <c r="AO141" s="115" t="s">
        <v>90</v>
      </c>
      <c r="AP141" s="115" t="s">
        <v>91</v>
      </c>
    </row>
    <row r="142" spans="1:43" ht="16">
      <c r="A142" s="115">
        <v>5595580555</v>
      </c>
      <c r="B142" s="115" t="s">
        <v>31</v>
      </c>
      <c r="E142" s="115" t="s">
        <v>34</v>
      </c>
      <c r="H142" s="115" t="s">
        <v>37</v>
      </c>
      <c r="I142" s="130"/>
      <c r="L142" s="129"/>
      <c r="M142" s="129">
        <f t="shared" si="31"/>
        <v>3</v>
      </c>
      <c r="N142" s="129">
        <f t="shared" si="32"/>
        <v>1</v>
      </c>
      <c r="O142" s="129"/>
      <c r="P142" s="129">
        <f t="shared" si="33"/>
        <v>1</v>
      </c>
      <c r="Q142" s="129">
        <f t="shared" si="34"/>
        <v>0</v>
      </c>
      <c r="R142" s="129">
        <f t="shared" si="35"/>
        <v>0</v>
      </c>
      <c r="S142" s="129">
        <f t="shared" si="36"/>
        <v>1</v>
      </c>
      <c r="T142" s="129">
        <f t="shared" si="37"/>
        <v>0</v>
      </c>
      <c r="U142" s="129">
        <f t="shared" si="38"/>
        <v>0</v>
      </c>
      <c r="V142" s="134">
        <f t="shared" si="39"/>
        <v>1</v>
      </c>
      <c r="W142" s="129">
        <f t="shared" si="45"/>
        <v>0</v>
      </c>
      <c r="X142" s="129">
        <f t="shared" si="40"/>
        <v>0</v>
      </c>
      <c r="Y142" s="129">
        <f t="shared" si="41"/>
        <v>0</v>
      </c>
      <c r="Z142" s="129"/>
      <c r="AA142" s="129"/>
      <c r="AB142" s="129">
        <f t="shared" si="42"/>
        <v>3</v>
      </c>
      <c r="AC142" s="129">
        <f t="shared" si="43"/>
        <v>3</v>
      </c>
      <c r="AD142" s="129" t="str">
        <f t="shared" si="44"/>
        <v>Correct</v>
      </c>
      <c r="AE142" s="129"/>
      <c r="AF142" s="115" t="s">
        <v>99</v>
      </c>
      <c r="AG142" s="115">
        <v>45</v>
      </c>
      <c r="AH142" s="115" t="s">
        <v>432</v>
      </c>
    </row>
    <row r="143" spans="1:43" ht="16">
      <c r="A143" s="115">
        <v>5597977185</v>
      </c>
      <c r="C143" s="115" t="s">
        <v>32</v>
      </c>
      <c r="D143" s="115" t="s">
        <v>33</v>
      </c>
      <c r="I143" s="130"/>
      <c r="K143" s="115" t="s">
        <v>40</v>
      </c>
      <c r="L143" s="129"/>
      <c r="M143" s="129">
        <f t="shared" si="31"/>
        <v>3</v>
      </c>
      <c r="N143" s="129">
        <f t="shared" si="32"/>
        <v>1</v>
      </c>
      <c r="O143" s="129"/>
      <c r="P143" s="129">
        <f t="shared" si="33"/>
        <v>0</v>
      </c>
      <c r="Q143" s="129">
        <f t="shared" si="34"/>
        <v>1</v>
      </c>
      <c r="R143" s="129">
        <f t="shared" si="35"/>
        <v>1</v>
      </c>
      <c r="S143" s="129">
        <f t="shared" si="36"/>
        <v>0</v>
      </c>
      <c r="T143" s="129">
        <f t="shared" si="37"/>
        <v>0</v>
      </c>
      <c r="U143" s="129">
        <f t="shared" si="38"/>
        <v>0</v>
      </c>
      <c r="V143" s="134">
        <f t="shared" si="39"/>
        <v>0</v>
      </c>
      <c r="W143" s="129">
        <f t="shared" si="45"/>
        <v>0</v>
      </c>
      <c r="X143" s="129">
        <f t="shared" si="40"/>
        <v>0</v>
      </c>
      <c r="Y143" s="129">
        <f t="shared" si="41"/>
        <v>1</v>
      </c>
      <c r="Z143" s="129"/>
      <c r="AA143" s="129"/>
      <c r="AB143" s="129">
        <f t="shared" si="42"/>
        <v>3</v>
      </c>
      <c r="AC143" s="129">
        <f t="shared" si="43"/>
        <v>3</v>
      </c>
      <c r="AD143" s="129" t="str">
        <f t="shared" si="44"/>
        <v>Correct</v>
      </c>
      <c r="AE143" s="129"/>
      <c r="AF143" s="115" t="s">
        <v>83</v>
      </c>
      <c r="AG143" s="115">
        <v>16</v>
      </c>
      <c r="AH143" s="115" t="s">
        <v>84</v>
      </c>
    </row>
    <row r="144" spans="1:43" ht="16">
      <c r="A144" s="115">
        <v>5609434900</v>
      </c>
      <c r="C144" s="115" t="s">
        <v>32</v>
      </c>
      <c r="G144" s="115" t="s">
        <v>38</v>
      </c>
      <c r="I144" s="130"/>
      <c r="J144" s="115" t="s">
        <v>39</v>
      </c>
      <c r="L144" s="129"/>
      <c r="M144" s="129">
        <f t="shared" si="31"/>
        <v>3</v>
      </c>
      <c r="N144" s="129">
        <f t="shared" si="32"/>
        <v>1</v>
      </c>
      <c r="O144" s="129"/>
      <c r="P144" s="129">
        <f t="shared" si="33"/>
        <v>0</v>
      </c>
      <c r="Q144" s="129">
        <f t="shared" si="34"/>
        <v>1</v>
      </c>
      <c r="R144" s="129">
        <f t="shared" si="35"/>
        <v>0</v>
      </c>
      <c r="S144" s="129">
        <f t="shared" si="36"/>
        <v>0</v>
      </c>
      <c r="T144" s="129">
        <f t="shared" si="37"/>
        <v>0</v>
      </c>
      <c r="U144" s="129">
        <f t="shared" si="38"/>
        <v>0</v>
      </c>
      <c r="V144" s="134">
        <f t="shared" si="39"/>
        <v>0</v>
      </c>
      <c r="W144" s="129">
        <f t="shared" si="45"/>
        <v>1</v>
      </c>
      <c r="X144" s="129">
        <f t="shared" si="40"/>
        <v>1</v>
      </c>
      <c r="Y144" s="129">
        <f t="shared" si="41"/>
        <v>0</v>
      </c>
      <c r="Z144" s="129"/>
      <c r="AA144" s="129"/>
      <c r="AB144" s="129">
        <f t="shared" si="42"/>
        <v>3</v>
      </c>
      <c r="AC144" s="129">
        <f t="shared" si="43"/>
        <v>3</v>
      </c>
      <c r="AD144" s="129" t="str">
        <f t="shared" si="44"/>
        <v>Correct</v>
      </c>
      <c r="AE144" s="129"/>
      <c r="AF144" s="115" t="s">
        <v>83</v>
      </c>
      <c r="AG144" s="115">
        <v>35</v>
      </c>
      <c r="AH144" s="115" t="s">
        <v>181</v>
      </c>
      <c r="AI144" s="115" t="s">
        <v>234</v>
      </c>
      <c r="AJ144" s="115" t="s">
        <v>85</v>
      </c>
      <c r="AK144" s="115" t="s">
        <v>91</v>
      </c>
      <c r="AL144" s="115" t="s">
        <v>87</v>
      </c>
      <c r="AM144" s="115" t="s">
        <v>88</v>
      </c>
      <c r="AN144" s="115" t="s">
        <v>111</v>
      </c>
      <c r="AO144" s="115" t="s">
        <v>95</v>
      </c>
      <c r="AP144" s="115" t="s">
        <v>91</v>
      </c>
      <c r="AQ144" s="115" t="s">
        <v>91</v>
      </c>
    </row>
    <row r="145" spans="1:43" ht="16">
      <c r="A145" s="115">
        <v>6985444890</v>
      </c>
      <c r="B145" s="115" t="s">
        <v>31</v>
      </c>
      <c r="C145" s="115" t="s">
        <v>32</v>
      </c>
      <c r="D145" s="115" t="s">
        <v>33</v>
      </c>
      <c r="F145" s="115" t="s">
        <v>35</v>
      </c>
      <c r="H145" s="115" t="s">
        <v>37</v>
      </c>
      <c r="I145" s="130"/>
      <c r="J145" s="115" t="s">
        <v>39</v>
      </c>
      <c r="K145" s="115" t="s">
        <v>40</v>
      </c>
      <c r="L145" s="129"/>
      <c r="M145" s="129">
        <f t="shared" si="31"/>
        <v>7</v>
      </c>
      <c r="N145" s="129">
        <f t="shared" si="32"/>
        <v>0.42857142857142855</v>
      </c>
      <c r="O145" s="129"/>
      <c r="P145" s="129">
        <f t="shared" si="33"/>
        <v>0.42857142857142855</v>
      </c>
      <c r="Q145" s="129">
        <f t="shared" si="34"/>
        <v>0.42857142857142855</v>
      </c>
      <c r="R145" s="129">
        <f t="shared" si="35"/>
        <v>0.42857142857142855</v>
      </c>
      <c r="S145" s="129">
        <f t="shared" si="36"/>
        <v>0</v>
      </c>
      <c r="T145" s="129">
        <f t="shared" si="37"/>
        <v>0.42857142857142855</v>
      </c>
      <c r="U145" s="129">
        <f t="shared" si="38"/>
        <v>0</v>
      </c>
      <c r="V145" s="134">
        <f t="shared" si="39"/>
        <v>0.42857142857142855</v>
      </c>
      <c r="W145" s="129">
        <f t="shared" si="45"/>
        <v>0</v>
      </c>
      <c r="X145" s="129">
        <f t="shared" si="40"/>
        <v>0.42857142857142855</v>
      </c>
      <c r="Y145" s="129">
        <f t="shared" si="41"/>
        <v>0.42857142857142855</v>
      </c>
      <c r="Z145" s="129"/>
      <c r="AA145" s="129"/>
      <c r="AB145" s="129">
        <f t="shared" si="42"/>
        <v>2.9999999999999996</v>
      </c>
      <c r="AC145" s="129">
        <f t="shared" si="43"/>
        <v>7</v>
      </c>
      <c r="AD145" s="129" t="str">
        <f t="shared" si="44"/>
        <v>Correct</v>
      </c>
      <c r="AE145" s="129"/>
      <c r="AF145" s="115" t="s">
        <v>83</v>
      </c>
      <c r="AG145" s="115">
        <v>80</v>
      </c>
      <c r="AH145" s="115" t="s">
        <v>84</v>
      </c>
      <c r="AI145" s="115" t="s">
        <v>147</v>
      </c>
      <c r="AJ145" s="115" t="s">
        <v>85</v>
      </c>
      <c r="AK145" s="115" t="s">
        <v>86</v>
      </c>
      <c r="AL145" s="115" t="s">
        <v>87</v>
      </c>
      <c r="AM145" s="115" t="s">
        <v>100</v>
      </c>
      <c r="AN145" s="115" t="s">
        <v>94</v>
      </c>
      <c r="AO145" s="115" t="s">
        <v>106</v>
      </c>
      <c r="AP145" s="115" t="s">
        <v>91</v>
      </c>
      <c r="AQ145" s="115" t="s">
        <v>91</v>
      </c>
    </row>
    <row r="146" spans="1:43" ht="16">
      <c r="A146" s="115">
        <v>5588362318</v>
      </c>
      <c r="D146" s="115" t="s">
        <v>33</v>
      </c>
      <c r="E146" s="115" t="s">
        <v>34</v>
      </c>
      <c r="H146" s="115" t="s">
        <v>37</v>
      </c>
      <c r="I146" s="130"/>
      <c r="L146" s="129"/>
      <c r="M146" s="129">
        <f t="shared" si="31"/>
        <v>3</v>
      </c>
      <c r="N146" s="129">
        <f t="shared" si="32"/>
        <v>1</v>
      </c>
      <c r="O146" s="129"/>
      <c r="P146" s="129">
        <f t="shared" si="33"/>
        <v>0</v>
      </c>
      <c r="Q146" s="129">
        <f t="shared" si="34"/>
        <v>0</v>
      </c>
      <c r="R146" s="129">
        <f t="shared" si="35"/>
        <v>1</v>
      </c>
      <c r="S146" s="129">
        <f t="shared" si="36"/>
        <v>1</v>
      </c>
      <c r="T146" s="129">
        <f t="shared" si="37"/>
        <v>0</v>
      </c>
      <c r="U146" s="129">
        <f t="shared" si="38"/>
        <v>0</v>
      </c>
      <c r="V146" s="134">
        <f t="shared" si="39"/>
        <v>1</v>
      </c>
      <c r="W146" s="129">
        <f t="shared" si="45"/>
        <v>0</v>
      </c>
      <c r="X146" s="129">
        <f t="shared" si="40"/>
        <v>0</v>
      </c>
      <c r="Y146" s="129">
        <f t="shared" si="41"/>
        <v>0</v>
      </c>
      <c r="Z146" s="129"/>
      <c r="AA146" s="129"/>
      <c r="AB146" s="129">
        <f t="shared" si="42"/>
        <v>3</v>
      </c>
      <c r="AC146" s="129">
        <f t="shared" si="43"/>
        <v>3</v>
      </c>
      <c r="AD146" s="129" t="str">
        <f t="shared" si="44"/>
        <v>Correct</v>
      </c>
      <c r="AE146" s="129"/>
      <c r="AF146" s="115" t="s">
        <v>83</v>
      </c>
      <c r="AG146" s="115">
        <v>38</v>
      </c>
      <c r="AH146" s="115" t="s">
        <v>181</v>
      </c>
      <c r="AI146" s="115" t="s">
        <v>183</v>
      </c>
      <c r="AJ146" s="115" t="s">
        <v>85</v>
      </c>
      <c r="AK146" s="115" t="s">
        <v>86</v>
      </c>
      <c r="AL146" s="115" t="s">
        <v>87</v>
      </c>
      <c r="AM146" s="115" t="s">
        <v>88</v>
      </c>
      <c r="AN146" s="115" t="s">
        <v>111</v>
      </c>
      <c r="AO146" s="115" t="s">
        <v>90</v>
      </c>
      <c r="AP146" s="115" t="s">
        <v>91</v>
      </c>
      <c r="AQ146" s="115" t="s">
        <v>91</v>
      </c>
    </row>
    <row r="147" spans="1:43" ht="16">
      <c r="A147" s="115">
        <v>7011080461</v>
      </c>
      <c r="I147" s="130"/>
      <c r="K147" s="115" t="s">
        <v>40</v>
      </c>
      <c r="L147" s="129"/>
      <c r="M147" s="129">
        <f t="shared" si="31"/>
        <v>1</v>
      </c>
      <c r="N147" s="129">
        <f t="shared" si="32"/>
        <v>3</v>
      </c>
      <c r="O147" s="129"/>
      <c r="P147" s="129">
        <f t="shared" si="33"/>
        <v>0</v>
      </c>
      <c r="Q147" s="129">
        <f t="shared" si="34"/>
        <v>0</v>
      </c>
      <c r="R147" s="129">
        <f t="shared" si="35"/>
        <v>0</v>
      </c>
      <c r="S147" s="129">
        <f t="shared" si="36"/>
        <v>0</v>
      </c>
      <c r="T147" s="129">
        <f t="shared" si="37"/>
        <v>0</v>
      </c>
      <c r="U147" s="129">
        <f t="shared" si="38"/>
        <v>0</v>
      </c>
      <c r="V147" s="134">
        <f t="shared" si="39"/>
        <v>0</v>
      </c>
      <c r="W147" s="129">
        <f t="shared" si="45"/>
        <v>0</v>
      </c>
      <c r="X147" s="129">
        <f t="shared" si="40"/>
        <v>0</v>
      </c>
      <c r="Y147" s="129">
        <f t="shared" si="41"/>
        <v>1</v>
      </c>
      <c r="Z147" s="129"/>
      <c r="AA147" s="129"/>
      <c r="AB147" s="129">
        <f t="shared" si="42"/>
        <v>1</v>
      </c>
      <c r="AC147" s="129">
        <f t="shared" si="43"/>
        <v>1</v>
      </c>
      <c r="AD147" s="129" t="str">
        <f t="shared" si="44"/>
        <v>Correct</v>
      </c>
      <c r="AE147" s="129"/>
      <c r="AF147" s="115" t="s">
        <v>83</v>
      </c>
      <c r="AG147" s="115">
        <v>51</v>
      </c>
      <c r="AH147" s="115" t="s">
        <v>181</v>
      </c>
      <c r="AJ147" s="115" t="s">
        <v>85</v>
      </c>
      <c r="AK147" s="115" t="s">
        <v>86</v>
      </c>
      <c r="AL147" s="115" t="s">
        <v>87</v>
      </c>
      <c r="AM147" s="115" t="s">
        <v>88</v>
      </c>
      <c r="AN147" s="115" t="s">
        <v>94</v>
      </c>
      <c r="AO147" s="115" t="s">
        <v>90</v>
      </c>
      <c r="AP147" s="115" t="s">
        <v>91</v>
      </c>
      <c r="AQ147" s="115" t="s">
        <v>91</v>
      </c>
    </row>
    <row r="148" spans="1:43" ht="16">
      <c r="A148" s="115">
        <v>7011092764</v>
      </c>
      <c r="D148" s="115" t="s">
        <v>33</v>
      </c>
      <c r="I148" s="130"/>
      <c r="K148" s="115" t="s">
        <v>40</v>
      </c>
      <c r="L148" s="129"/>
      <c r="M148" s="129">
        <f t="shared" si="31"/>
        <v>2</v>
      </c>
      <c r="N148" s="129">
        <f t="shared" si="32"/>
        <v>1.5</v>
      </c>
      <c r="O148" s="129"/>
      <c r="P148" s="129">
        <f t="shared" si="33"/>
        <v>0</v>
      </c>
      <c r="Q148" s="129">
        <f t="shared" si="34"/>
        <v>0</v>
      </c>
      <c r="R148" s="129">
        <f t="shared" si="35"/>
        <v>1</v>
      </c>
      <c r="S148" s="129">
        <f t="shared" si="36"/>
        <v>0</v>
      </c>
      <c r="T148" s="129">
        <f t="shared" si="37"/>
        <v>0</v>
      </c>
      <c r="U148" s="129">
        <f t="shared" si="38"/>
        <v>0</v>
      </c>
      <c r="V148" s="134">
        <f t="shared" si="39"/>
        <v>0</v>
      </c>
      <c r="W148" s="129">
        <f t="shared" si="45"/>
        <v>0</v>
      </c>
      <c r="X148" s="129">
        <f t="shared" si="40"/>
        <v>0</v>
      </c>
      <c r="Y148" s="129">
        <f t="shared" si="41"/>
        <v>1</v>
      </c>
      <c r="Z148" s="129"/>
      <c r="AA148" s="129"/>
      <c r="AB148" s="129">
        <f t="shared" si="42"/>
        <v>2</v>
      </c>
      <c r="AC148" s="129">
        <f t="shared" si="43"/>
        <v>2</v>
      </c>
      <c r="AD148" s="129" t="str">
        <f t="shared" si="44"/>
        <v>Correct</v>
      </c>
      <c r="AE148" s="129"/>
      <c r="AF148" s="115" t="s">
        <v>83</v>
      </c>
      <c r="AG148" s="115">
        <v>50</v>
      </c>
      <c r="AH148" s="115" t="s">
        <v>181</v>
      </c>
      <c r="AI148" s="115" t="s">
        <v>219</v>
      </c>
      <c r="AJ148" s="115" t="s">
        <v>85</v>
      </c>
      <c r="AL148" s="115" t="s">
        <v>87</v>
      </c>
      <c r="AM148" s="115" t="s">
        <v>101</v>
      </c>
      <c r="AN148" s="115" t="s">
        <v>94</v>
      </c>
      <c r="AO148" s="115" t="s">
        <v>90</v>
      </c>
      <c r="AP148" s="115" t="s">
        <v>91</v>
      </c>
      <c r="AQ148" s="115" t="s">
        <v>91</v>
      </c>
    </row>
    <row r="149" spans="1:43" ht="16">
      <c r="A149" s="115">
        <v>7045771204</v>
      </c>
      <c r="I149" s="130"/>
      <c r="K149" s="115" t="s">
        <v>40</v>
      </c>
      <c r="L149" s="129"/>
      <c r="M149" s="129">
        <f t="shared" si="31"/>
        <v>1</v>
      </c>
      <c r="N149" s="129">
        <f t="shared" si="32"/>
        <v>3</v>
      </c>
      <c r="O149" s="129"/>
      <c r="P149" s="129">
        <f t="shared" si="33"/>
        <v>0</v>
      </c>
      <c r="Q149" s="129">
        <f t="shared" si="34"/>
        <v>0</v>
      </c>
      <c r="R149" s="129">
        <f t="shared" si="35"/>
        <v>0</v>
      </c>
      <c r="S149" s="129">
        <f t="shared" si="36"/>
        <v>0</v>
      </c>
      <c r="T149" s="129">
        <f t="shared" si="37"/>
        <v>0</v>
      </c>
      <c r="U149" s="129">
        <f t="shared" si="38"/>
        <v>0</v>
      </c>
      <c r="V149" s="134">
        <f t="shared" si="39"/>
        <v>0</v>
      </c>
      <c r="W149" s="129">
        <f t="shared" si="45"/>
        <v>0</v>
      </c>
      <c r="X149" s="129">
        <f t="shared" si="40"/>
        <v>0</v>
      </c>
      <c r="Y149" s="129">
        <f t="shared" si="41"/>
        <v>1</v>
      </c>
      <c r="Z149" s="129"/>
      <c r="AA149" s="129"/>
      <c r="AB149" s="129">
        <f t="shared" si="42"/>
        <v>1</v>
      </c>
      <c r="AC149" s="129">
        <f t="shared" si="43"/>
        <v>1</v>
      </c>
      <c r="AD149" s="129" t="str">
        <f t="shared" si="44"/>
        <v>Correct</v>
      </c>
      <c r="AE149" s="129"/>
      <c r="AF149" s="115" t="s">
        <v>83</v>
      </c>
      <c r="AG149" s="115">
        <v>68</v>
      </c>
      <c r="AH149" s="115" t="s">
        <v>181</v>
      </c>
      <c r="AI149" s="115" t="s">
        <v>241</v>
      </c>
      <c r="AJ149" s="115" t="s">
        <v>85</v>
      </c>
      <c r="AK149" s="115" t="s">
        <v>86</v>
      </c>
      <c r="AL149" s="115" t="s">
        <v>87</v>
      </c>
      <c r="AO149" s="115" t="s">
        <v>106</v>
      </c>
      <c r="AP149" s="115" t="s">
        <v>91</v>
      </c>
      <c r="AQ149" s="115" t="s">
        <v>91</v>
      </c>
    </row>
    <row r="150" spans="1:43" ht="16">
      <c r="A150" s="115">
        <v>7044840890</v>
      </c>
      <c r="I150" s="130"/>
      <c r="K150" s="115" t="s">
        <v>40</v>
      </c>
      <c r="L150" s="129"/>
      <c r="M150" s="129">
        <f t="shared" si="31"/>
        <v>1</v>
      </c>
      <c r="N150" s="129">
        <f t="shared" si="32"/>
        <v>3</v>
      </c>
      <c r="O150" s="129"/>
      <c r="P150" s="129">
        <f t="shared" si="33"/>
        <v>0</v>
      </c>
      <c r="Q150" s="129">
        <f t="shared" si="34"/>
        <v>0</v>
      </c>
      <c r="R150" s="129">
        <f t="shared" si="35"/>
        <v>0</v>
      </c>
      <c r="S150" s="129">
        <f t="shared" si="36"/>
        <v>0</v>
      </c>
      <c r="T150" s="129">
        <f t="shared" si="37"/>
        <v>0</v>
      </c>
      <c r="U150" s="129">
        <f t="shared" si="38"/>
        <v>0</v>
      </c>
      <c r="V150" s="134">
        <f t="shared" si="39"/>
        <v>0</v>
      </c>
      <c r="W150" s="129">
        <f t="shared" si="45"/>
        <v>0</v>
      </c>
      <c r="X150" s="129">
        <f t="shared" si="40"/>
        <v>0</v>
      </c>
      <c r="Y150" s="129">
        <f t="shared" si="41"/>
        <v>1</v>
      </c>
      <c r="Z150" s="129"/>
      <c r="AA150" s="129"/>
      <c r="AB150" s="129">
        <f t="shared" si="42"/>
        <v>1</v>
      </c>
      <c r="AC150" s="129">
        <f t="shared" si="43"/>
        <v>1</v>
      </c>
      <c r="AD150" s="129" t="str">
        <f t="shared" si="44"/>
        <v>Correct</v>
      </c>
      <c r="AE150" s="129"/>
      <c r="AF150" s="115" t="s">
        <v>99</v>
      </c>
      <c r="AG150" s="115">
        <v>27</v>
      </c>
      <c r="AH150" s="115" t="s">
        <v>181</v>
      </c>
      <c r="AI150" s="115" t="s">
        <v>206</v>
      </c>
      <c r="AJ150" s="115" t="s">
        <v>85</v>
      </c>
      <c r="AK150" s="115" t="s">
        <v>86</v>
      </c>
      <c r="AL150" s="115" t="s">
        <v>87</v>
      </c>
      <c r="AM150" s="115" t="s">
        <v>88</v>
      </c>
      <c r="AN150" s="115" t="s">
        <v>89</v>
      </c>
      <c r="AO150" s="115" t="s">
        <v>90</v>
      </c>
      <c r="AP150" s="115" t="s">
        <v>91</v>
      </c>
      <c r="AQ150" s="115" t="s">
        <v>91</v>
      </c>
    </row>
    <row r="151" spans="1:43" ht="16">
      <c r="A151" s="115">
        <v>5587000463</v>
      </c>
      <c r="D151" s="115" t="s">
        <v>33</v>
      </c>
      <c r="I151" s="130"/>
      <c r="J151" s="115" t="s">
        <v>39</v>
      </c>
      <c r="K151" s="115" t="s">
        <v>40</v>
      </c>
      <c r="L151" s="129"/>
      <c r="M151" s="129">
        <f t="shared" si="31"/>
        <v>3</v>
      </c>
      <c r="N151" s="129">
        <f t="shared" si="32"/>
        <v>1</v>
      </c>
      <c r="O151" s="129"/>
      <c r="P151" s="129">
        <f t="shared" si="33"/>
        <v>0</v>
      </c>
      <c r="Q151" s="129">
        <f t="shared" si="34"/>
        <v>0</v>
      </c>
      <c r="R151" s="129">
        <f t="shared" si="35"/>
        <v>1</v>
      </c>
      <c r="S151" s="129">
        <f t="shared" si="36"/>
        <v>0</v>
      </c>
      <c r="T151" s="129">
        <f t="shared" si="37"/>
        <v>0</v>
      </c>
      <c r="U151" s="129">
        <f t="shared" si="38"/>
        <v>0</v>
      </c>
      <c r="V151" s="134">
        <f t="shared" si="39"/>
        <v>0</v>
      </c>
      <c r="W151" s="129">
        <f t="shared" si="45"/>
        <v>0</v>
      </c>
      <c r="X151" s="129">
        <f t="shared" si="40"/>
        <v>1</v>
      </c>
      <c r="Y151" s="129">
        <f t="shared" si="41"/>
        <v>1</v>
      </c>
      <c r="Z151" s="129"/>
      <c r="AA151" s="129"/>
      <c r="AB151" s="129">
        <f t="shared" si="42"/>
        <v>3</v>
      </c>
      <c r="AC151" s="129">
        <f t="shared" si="43"/>
        <v>3</v>
      </c>
      <c r="AD151" s="129" t="str">
        <f t="shared" si="44"/>
        <v>Correct</v>
      </c>
      <c r="AE151" s="129"/>
      <c r="AF151" s="115" t="s">
        <v>83</v>
      </c>
      <c r="AG151" s="115">
        <v>38</v>
      </c>
      <c r="AH151" s="115" t="s">
        <v>181</v>
      </c>
      <c r="AI151" s="115" t="s">
        <v>438</v>
      </c>
      <c r="AJ151" s="115" t="s">
        <v>85</v>
      </c>
      <c r="AK151" s="115" t="s">
        <v>86</v>
      </c>
      <c r="AL151" s="115" t="s">
        <v>87</v>
      </c>
      <c r="AM151" s="115" t="s">
        <v>88</v>
      </c>
      <c r="AN151" s="115" t="s">
        <v>111</v>
      </c>
      <c r="AO151" s="115" t="s">
        <v>90</v>
      </c>
      <c r="AP151" s="115" t="s">
        <v>91</v>
      </c>
      <c r="AQ151" s="115" t="s">
        <v>91</v>
      </c>
    </row>
    <row r="152" spans="1:43" ht="16">
      <c r="A152" s="115">
        <v>6985474531</v>
      </c>
      <c r="D152" s="115" t="s">
        <v>33</v>
      </c>
      <c r="G152" s="115" t="s">
        <v>38</v>
      </c>
      <c r="H152" s="115" t="s">
        <v>37</v>
      </c>
      <c r="I152" s="130"/>
      <c r="L152" s="129"/>
      <c r="M152" s="129">
        <f t="shared" si="31"/>
        <v>3</v>
      </c>
      <c r="N152" s="129">
        <f t="shared" si="32"/>
        <v>1</v>
      </c>
      <c r="O152" s="129"/>
      <c r="P152" s="129">
        <f t="shared" si="33"/>
        <v>0</v>
      </c>
      <c r="Q152" s="129">
        <f t="shared" si="34"/>
        <v>0</v>
      </c>
      <c r="R152" s="129">
        <f t="shared" si="35"/>
        <v>1</v>
      </c>
      <c r="S152" s="129">
        <f t="shared" si="36"/>
        <v>0</v>
      </c>
      <c r="T152" s="129">
        <f t="shared" si="37"/>
        <v>0</v>
      </c>
      <c r="U152" s="129">
        <f t="shared" si="38"/>
        <v>0</v>
      </c>
      <c r="V152" s="134">
        <f t="shared" si="39"/>
        <v>1</v>
      </c>
      <c r="W152" s="129">
        <f t="shared" si="45"/>
        <v>1</v>
      </c>
      <c r="X152" s="129">
        <f t="shared" si="40"/>
        <v>0</v>
      </c>
      <c r="Y152" s="129">
        <f t="shared" si="41"/>
        <v>0</v>
      </c>
      <c r="Z152" s="129"/>
      <c r="AA152" s="129"/>
      <c r="AB152" s="129">
        <f t="shared" si="42"/>
        <v>3</v>
      </c>
      <c r="AC152" s="129">
        <f t="shared" si="43"/>
        <v>3</v>
      </c>
      <c r="AD152" s="129" t="str">
        <f t="shared" si="44"/>
        <v>Correct</v>
      </c>
      <c r="AE152" s="129"/>
      <c r="AF152" s="115" t="s">
        <v>83</v>
      </c>
      <c r="AG152" s="115">
        <v>48</v>
      </c>
      <c r="AH152" s="115" t="s">
        <v>181</v>
      </c>
      <c r="AI152" s="115" t="s">
        <v>212</v>
      </c>
      <c r="AJ152" s="115" t="s">
        <v>85</v>
      </c>
      <c r="AK152" s="115" t="s">
        <v>86</v>
      </c>
      <c r="AL152" s="115" t="s">
        <v>87</v>
      </c>
      <c r="AM152" s="115" t="s">
        <v>100</v>
      </c>
      <c r="AN152" s="115" t="s">
        <v>111</v>
      </c>
      <c r="AO152" s="115" t="s">
        <v>90</v>
      </c>
      <c r="AP152" s="115" t="s">
        <v>91</v>
      </c>
      <c r="AQ152" s="115" t="s">
        <v>91</v>
      </c>
    </row>
    <row r="153" spans="1:43" ht="16">
      <c r="A153" s="115">
        <v>7044859853</v>
      </c>
      <c r="G153" s="115" t="s">
        <v>38</v>
      </c>
      <c r="I153" s="130"/>
      <c r="K153" s="115" t="s">
        <v>40</v>
      </c>
      <c r="L153" s="129"/>
      <c r="M153" s="129">
        <f t="shared" si="31"/>
        <v>2</v>
      </c>
      <c r="N153" s="129">
        <f t="shared" si="32"/>
        <v>1.5</v>
      </c>
      <c r="O153" s="129"/>
      <c r="P153" s="129">
        <f t="shared" si="33"/>
        <v>0</v>
      </c>
      <c r="Q153" s="129">
        <f t="shared" si="34"/>
        <v>0</v>
      </c>
      <c r="R153" s="129">
        <f t="shared" si="35"/>
        <v>0</v>
      </c>
      <c r="S153" s="129">
        <f t="shared" si="36"/>
        <v>0</v>
      </c>
      <c r="T153" s="129">
        <f t="shared" si="37"/>
        <v>0</v>
      </c>
      <c r="U153" s="129">
        <f t="shared" si="38"/>
        <v>0</v>
      </c>
      <c r="V153" s="134">
        <f t="shared" si="39"/>
        <v>0</v>
      </c>
      <c r="W153" s="129">
        <f t="shared" si="45"/>
        <v>1</v>
      </c>
      <c r="X153" s="129">
        <f t="shared" si="40"/>
        <v>0</v>
      </c>
      <c r="Y153" s="129">
        <f t="shared" si="41"/>
        <v>1</v>
      </c>
      <c r="Z153" s="129"/>
      <c r="AA153" s="129"/>
      <c r="AB153" s="129">
        <f t="shared" si="42"/>
        <v>2</v>
      </c>
      <c r="AC153" s="129">
        <f t="shared" si="43"/>
        <v>2</v>
      </c>
      <c r="AD153" s="129" t="str">
        <f t="shared" si="44"/>
        <v>Correct</v>
      </c>
      <c r="AE153" s="129"/>
      <c r="AF153" s="115" t="s">
        <v>83</v>
      </c>
      <c r="AG153" s="115">
        <v>66</v>
      </c>
      <c r="AH153" s="115" t="s">
        <v>84</v>
      </c>
      <c r="AI153" s="115" t="s">
        <v>138</v>
      </c>
      <c r="AJ153" s="115" t="s">
        <v>114</v>
      </c>
      <c r="AK153" s="115" t="s">
        <v>91</v>
      </c>
      <c r="AL153" s="115" t="s">
        <v>87</v>
      </c>
      <c r="AM153" s="115" t="s">
        <v>101</v>
      </c>
      <c r="AN153" s="115" t="s">
        <v>111</v>
      </c>
      <c r="AO153" s="115" t="s">
        <v>90</v>
      </c>
      <c r="AP153" s="115" t="s">
        <v>91</v>
      </c>
      <c r="AQ153" s="115" t="s">
        <v>91</v>
      </c>
    </row>
    <row r="154" spans="1:43" ht="16">
      <c r="A154" s="115">
        <v>6985416063</v>
      </c>
      <c r="H154" s="115" t="s">
        <v>37</v>
      </c>
      <c r="I154" s="130"/>
      <c r="K154" s="115" t="s">
        <v>40</v>
      </c>
      <c r="L154" s="129"/>
      <c r="M154" s="129">
        <f t="shared" si="31"/>
        <v>2</v>
      </c>
      <c r="N154" s="129">
        <f t="shared" si="32"/>
        <v>1.5</v>
      </c>
      <c r="O154" s="129"/>
      <c r="P154" s="129">
        <f t="shared" si="33"/>
        <v>0</v>
      </c>
      <c r="Q154" s="129">
        <f t="shared" si="34"/>
        <v>0</v>
      </c>
      <c r="R154" s="129">
        <f t="shared" si="35"/>
        <v>0</v>
      </c>
      <c r="S154" s="129">
        <f t="shared" si="36"/>
        <v>0</v>
      </c>
      <c r="T154" s="129">
        <f t="shared" si="37"/>
        <v>0</v>
      </c>
      <c r="U154" s="129">
        <f t="shared" si="38"/>
        <v>0</v>
      </c>
      <c r="V154" s="134">
        <f t="shared" si="39"/>
        <v>1</v>
      </c>
      <c r="W154" s="129">
        <f t="shared" si="45"/>
        <v>0</v>
      </c>
      <c r="X154" s="129">
        <f t="shared" si="40"/>
        <v>0</v>
      </c>
      <c r="Y154" s="129">
        <f t="shared" si="41"/>
        <v>1</v>
      </c>
      <c r="Z154" s="129"/>
      <c r="AA154" s="129"/>
      <c r="AB154" s="129">
        <f t="shared" si="42"/>
        <v>2</v>
      </c>
      <c r="AC154" s="129">
        <f t="shared" si="43"/>
        <v>2</v>
      </c>
      <c r="AD154" s="129" t="str">
        <f t="shared" si="44"/>
        <v>Correct</v>
      </c>
      <c r="AE154" s="129"/>
      <c r="AF154" s="115" t="s">
        <v>99</v>
      </c>
      <c r="AG154" s="115">
        <v>71</v>
      </c>
      <c r="AH154" s="115" t="s">
        <v>181</v>
      </c>
      <c r="AI154" s="115" t="s">
        <v>203</v>
      </c>
      <c r="AJ154" s="115" t="s">
        <v>85</v>
      </c>
      <c r="AL154" s="115" t="s">
        <v>87</v>
      </c>
      <c r="AM154" s="115" t="s">
        <v>101</v>
      </c>
      <c r="AN154" s="115" t="s">
        <v>111</v>
      </c>
      <c r="AO154" s="115" t="s">
        <v>106</v>
      </c>
      <c r="AP154" s="115" t="s">
        <v>91</v>
      </c>
      <c r="AQ154" s="115" t="s">
        <v>91</v>
      </c>
    </row>
    <row r="155" spans="1:43" ht="16">
      <c r="A155" s="115">
        <v>7045779729</v>
      </c>
      <c r="H155" s="115" t="s">
        <v>37</v>
      </c>
      <c r="I155" s="130"/>
      <c r="K155" s="115" t="s">
        <v>40</v>
      </c>
      <c r="L155" s="129"/>
      <c r="M155" s="129">
        <f t="shared" si="31"/>
        <v>2</v>
      </c>
      <c r="N155" s="129">
        <f t="shared" si="32"/>
        <v>1.5</v>
      </c>
      <c r="O155" s="129"/>
      <c r="P155" s="129">
        <f t="shared" si="33"/>
        <v>0</v>
      </c>
      <c r="Q155" s="129">
        <f t="shared" si="34"/>
        <v>0</v>
      </c>
      <c r="R155" s="129">
        <f t="shared" si="35"/>
        <v>0</v>
      </c>
      <c r="S155" s="129">
        <f t="shared" si="36"/>
        <v>0</v>
      </c>
      <c r="T155" s="129">
        <f t="shared" si="37"/>
        <v>0</v>
      </c>
      <c r="U155" s="129">
        <f t="shared" si="38"/>
        <v>0</v>
      </c>
      <c r="V155" s="134">
        <f t="shared" si="39"/>
        <v>1</v>
      </c>
      <c r="W155" s="129">
        <f t="shared" si="45"/>
        <v>0</v>
      </c>
      <c r="X155" s="129">
        <f t="shared" si="40"/>
        <v>0</v>
      </c>
      <c r="Y155" s="129">
        <f t="shared" si="41"/>
        <v>1</v>
      </c>
      <c r="Z155" s="129"/>
      <c r="AA155" s="129"/>
      <c r="AB155" s="129">
        <f t="shared" si="42"/>
        <v>2</v>
      </c>
      <c r="AC155" s="129">
        <f t="shared" si="43"/>
        <v>2</v>
      </c>
      <c r="AD155" s="129" t="str">
        <f t="shared" si="44"/>
        <v>Correct</v>
      </c>
      <c r="AE155" s="129"/>
      <c r="AF155" s="115" t="s">
        <v>83</v>
      </c>
      <c r="AG155" s="115">
        <v>91</v>
      </c>
      <c r="AH155" s="115" t="s">
        <v>181</v>
      </c>
      <c r="AI155" s="115" t="s">
        <v>208</v>
      </c>
      <c r="AJ155" s="115" t="s">
        <v>110</v>
      </c>
      <c r="AK155" s="115" t="s">
        <v>86</v>
      </c>
      <c r="AL155" s="115" t="s">
        <v>87</v>
      </c>
      <c r="AM155" s="115" t="s">
        <v>93</v>
      </c>
      <c r="AN155" s="115" t="s">
        <v>102</v>
      </c>
      <c r="AO155" s="115" t="s">
        <v>113</v>
      </c>
      <c r="AP155" s="115" t="s">
        <v>91</v>
      </c>
      <c r="AQ155" s="115" t="s">
        <v>86</v>
      </c>
    </row>
    <row r="156" spans="1:43" ht="16">
      <c r="A156" s="115">
        <v>7011082122</v>
      </c>
      <c r="I156" s="130"/>
      <c r="L156" s="129"/>
      <c r="M156" s="129">
        <f t="shared" si="31"/>
        <v>0</v>
      </c>
      <c r="N156" s="129" t="e">
        <f t="shared" si="32"/>
        <v>#DIV/0!</v>
      </c>
      <c r="O156" s="129"/>
      <c r="P156" s="129">
        <f t="shared" si="33"/>
        <v>0</v>
      </c>
      <c r="Q156" s="129">
        <f t="shared" si="34"/>
        <v>0</v>
      </c>
      <c r="R156" s="129">
        <f t="shared" si="35"/>
        <v>0</v>
      </c>
      <c r="S156" s="129">
        <f t="shared" si="36"/>
        <v>0</v>
      </c>
      <c r="T156" s="129">
        <f t="shared" si="37"/>
        <v>0</v>
      </c>
      <c r="U156" s="129">
        <f t="shared" si="38"/>
        <v>0</v>
      </c>
      <c r="V156" s="134">
        <f t="shared" si="39"/>
        <v>0</v>
      </c>
      <c r="W156" s="129">
        <f t="shared" si="45"/>
        <v>0</v>
      </c>
      <c r="X156" s="129">
        <f t="shared" si="40"/>
        <v>0</v>
      </c>
      <c r="Y156" s="129">
        <f t="shared" si="41"/>
        <v>0</v>
      </c>
      <c r="Z156" s="129"/>
      <c r="AA156" s="129"/>
      <c r="AB156" s="129">
        <f t="shared" si="42"/>
        <v>0</v>
      </c>
      <c r="AC156" s="129">
        <f t="shared" si="43"/>
        <v>0</v>
      </c>
      <c r="AD156" s="129" t="str">
        <f t="shared" si="44"/>
        <v>Correct</v>
      </c>
      <c r="AE156" s="129"/>
      <c r="AF156" s="115" t="s">
        <v>83</v>
      </c>
      <c r="AG156" s="115">
        <v>65</v>
      </c>
      <c r="AH156" s="115" t="s">
        <v>181</v>
      </c>
      <c r="AI156" s="115" t="s">
        <v>208</v>
      </c>
      <c r="AJ156" s="115" t="s">
        <v>85</v>
      </c>
      <c r="AK156" s="115" t="s">
        <v>86</v>
      </c>
      <c r="AL156" s="115" t="s">
        <v>87</v>
      </c>
      <c r="AM156" s="115" t="s">
        <v>100</v>
      </c>
      <c r="AN156" s="115" t="s">
        <v>94</v>
      </c>
      <c r="AO156" s="115" t="s">
        <v>90</v>
      </c>
      <c r="AP156" s="115" t="s">
        <v>91</v>
      </c>
      <c r="AQ156" s="115" t="s">
        <v>91</v>
      </c>
    </row>
    <row r="157" spans="1:43" ht="16">
      <c r="A157" s="115">
        <v>5582829495</v>
      </c>
      <c r="I157" s="130"/>
      <c r="L157" s="129"/>
      <c r="M157" s="129">
        <f t="shared" si="31"/>
        <v>0</v>
      </c>
      <c r="N157" s="129" t="e">
        <f t="shared" si="32"/>
        <v>#DIV/0!</v>
      </c>
      <c r="O157" s="129"/>
      <c r="P157" s="129">
        <f t="shared" si="33"/>
        <v>0</v>
      </c>
      <c r="Q157" s="129">
        <f t="shared" si="34"/>
        <v>0</v>
      </c>
      <c r="R157" s="129">
        <f t="shared" si="35"/>
        <v>0</v>
      </c>
      <c r="S157" s="129">
        <f t="shared" si="36"/>
        <v>0</v>
      </c>
      <c r="T157" s="129">
        <f t="shared" si="37"/>
        <v>0</v>
      </c>
      <c r="U157" s="129">
        <f t="shared" si="38"/>
        <v>0</v>
      </c>
      <c r="V157" s="134">
        <f t="shared" si="39"/>
        <v>0</v>
      </c>
      <c r="W157" s="129">
        <f t="shared" si="45"/>
        <v>0</v>
      </c>
      <c r="X157" s="129">
        <f t="shared" si="40"/>
        <v>0</v>
      </c>
      <c r="Y157" s="129">
        <f t="shared" si="41"/>
        <v>0</v>
      </c>
      <c r="Z157" s="129"/>
      <c r="AA157" s="129"/>
      <c r="AB157" s="129">
        <f t="shared" si="42"/>
        <v>0</v>
      </c>
      <c r="AC157" s="129">
        <f t="shared" si="43"/>
        <v>0</v>
      </c>
      <c r="AD157" s="129" t="str">
        <f t="shared" si="44"/>
        <v>Correct</v>
      </c>
      <c r="AE157" s="129"/>
      <c r="AF157" s="115" t="s">
        <v>83</v>
      </c>
      <c r="AG157" s="115">
        <v>76</v>
      </c>
      <c r="AH157" s="115" t="s">
        <v>181</v>
      </c>
      <c r="AI157" s="115" t="s">
        <v>208</v>
      </c>
      <c r="AJ157" s="115" t="s">
        <v>85</v>
      </c>
      <c r="AK157" s="115" t="s">
        <v>86</v>
      </c>
      <c r="AL157" s="115" t="s">
        <v>87</v>
      </c>
      <c r="AM157" s="115" t="s">
        <v>100</v>
      </c>
      <c r="AN157" s="115" t="s">
        <v>102</v>
      </c>
      <c r="AO157" s="115" t="s">
        <v>106</v>
      </c>
      <c r="AP157" s="115" t="s">
        <v>91</v>
      </c>
      <c r="AQ157" s="115" t="s">
        <v>91</v>
      </c>
    </row>
    <row r="158" spans="1:43" ht="16">
      <c r="A158" s="115">
        <v>7045771777</v>
      </c>
      <c r="I158" s="130"/>
      <c r="L158" s="129"/>
      <c r="M158" s="129">
        <f t="shared" si="31"/>
        <v>0</v>
      </c>
      <c r="N158" s="129" t="e">
        <f t="shared" si="32"/>
        <v>#DIV/0!</v>
      </c>
      <c r="O158" s="129"/>
      <c r="P158" s="129">
        <f t="shared" si="33"/>
        <v>0</v>
      </c>
      <c r="Q158" s="129">
        <f t="shared" si="34"/>
        <v>0</v>
      </c>
      <c r="R158" s="129">
        <f t="shared" si="35"/>
        <v>0</v>
      </c>
      <c r="S158" s="129">
        <f t="shared" si="36"/>
        <v>0</v>
      </c>
      <c r="T158" s="129">
        <f t="shared" si="37"/>
        <v>0</v>
      </c>
      <c r="U158" s="129">
        <f t="shared" si="38"/>
        <v>0</v>
      </c>
      <c r="V158" s="134">
        <f t="shared" si="39"/>
        <v>0</v>
      </c>
      <c r="W158" s="129">
        <f t="shared" si="45"/>
        <v>0</v>
      </c>
      <c r="X158" s="129">
        <f t="shared" si="40"/>
        <v>0</v>
      </c>
      <c r="Y158" s="129">
        <f t="shared" si="41"/>
        <v>0</v>
      </c>
      <c r="Z158" s="129"/>
      <c r="AA158" s="129"/>
      <c r="AB158" s="129">
        <f t="shared" si="42"/>
        <v>0</v>
      </c>
      <c r="AC158" s="129">
        <f t="shared" si="43"/>
        <v>0</v>
      </c>
      <c r="AD158" s="129" t="str">
        <f t="shared" si="44"/>
        <v>Correct</v>
      </c>
      <c r="AE158" s="129"/>
      <c r="AF158" s="115" t="s">
        <v>83</v>
      </c>
      <c r="AG158" s="115">
        <v>62</v>
      </c>
      <c r="AH158" s="115" t="s">
        <v>181</v>
      </c>
      <c r="AI158" s="115" t="s">
        <v>191</v>
      </c>
      <c r="AJ158" s="115" t="s">
        <v>85</v>
      </c>
      <c r="AK158" s="115" t="s">
        <v>86</v>
      </c>
      <c r="AL158" s="115" t="s">
        <v>87</v>
      </c>
      <c r="AM158" s="115" t="s">
        <v>101</v>
      </c>
      <c r="AN158" s="115" t="s">
        <v>111</v>
      </c>
      <c r="AO158" s="115" t="s">
        <v>90</v>
      </c>
      <c r="AP158" s="115" t="s">
        <v>91</v>
      </c>
      <c r="AQ158" s="115" t="s">
        <v>91</v>
      </c>
    </row>
    <row r="159" spans="1:43" ht="16">
      <c r="A159" s="115">
        <v>7011273398</v>
      </c>
      <c r="I159" s="130"/>
      <c r="L159" s="129"/>
      <c r="M159" s="129">
        <f t="shared" si="31"/>
        <v>0</v>
      </c>
      <c r="N159" s="129" t="e">
        <f t="shared" si="32"/>
        <v>#DIV/0!</v>
      </c>
      <c r="O159" s="129"/>
      <c r="P159" s="129">
        <f t="shared" si="33"/>
        <v>0</v>
      </c>
      <c r="Q159" s="129">
        <f t="shared" si="34"/>
        <v>0</v>
      </c>
      <c r="R159" s="129">
        <f t="shared" si="35"/>
        <v>0</v>
      </c>
      <c r="S159" s="129">
        <f t="shared" si="36"/>
        <v>0</v>
      </c>
      <c r="T159" s="129">
        <f t="shared" si="37"/>
        <v>0</v>
      </c>
      <c r="U159" s="129">
        <f t="shared" si="38"/>
        <v>0</v>
      </c>
      <c r="V159" s="134">
        <f t="shared" si="39"/>
        <v>0</v>
      </c>
      <c r="W159" s="129">
        <f t="shared" si="45"/>
        <v>0</v>
      </c>
      <c r="X159" s="129">
        <f t="shared" si="40"/>
        <v>0</v>
      </c>
      <c r="Y159" s="129">
        <f t="shared" si="41"/>
        <v>0</v>
      </c>
      <c r="Z159" s="129"/>
      <c r="AA159" s="129"/>
      <c r="AB159" s="129">
        <f t="shared" si="42"/>
        <v>0</v>
      </c>
      <c r="AC159" s="129">
        <f t="shared" si="43"/>
        <v>0</v>
      </c>
      <c r="AD159" s="129" t="str">
        <f t="shared" si="44"/>
        <v>Correct</v>
      </c>
      <c r="AE159" s="129"/>
      <c r="AF159" s="115" t="s">
        <v>99</v>
      </c>
      <c r="AG159" s="115">
        <v>45</v>
      </c>
      <c r="AH159" s="115" t="s">
        <v>84</v>
      </c>
      <c r="AI159" s="115" t="s">
        <v>126</v>
      </c>
      <c r="AJ159" s="115" t="s">
        <v>97</v>
      </c>
      <c r="AK159" s="115" t="s">
        <v>86</v>
      </c>
      <c r="AL159" s="115" t="s">
        <v>87</v>
      </c>
      <c r="AM159" s="115" t="s">
        <v>88</v>
      </c>
      <c r="AN159" s="115" t="s">
        <v>89</v>
      </c>
      <c r="AO159" s="115" t="s">
        <v>90</v>
      </c>
      <c r="AP159" s="115" t="s">
        <v>91</v>
      </c>
      <c r="AQ159" s="115" t="s">
        <v>91</v>
      </c>
    </row>
    <row r="160" spans="1:43" ht="16">
      <c r="A160" s="115">
        <v>5587018229</v>
      </c>
      <c r="B160" s="115" t="s">
        <v>31</v>
      </c>
      <c r="C160" s="115" t="s">
        <v>32</v>
      </c>
      <c r="D160" s="115" t="s">
        <v>33</v>
      </c>
      <c r="I160" s="130"/>
      <c r="L160" s="129"/>
      <c r="M160" s="129">
        <f t="shared" si="31"/>
        <v>3</v>
      </c>
      <c r="N160" s="129">
        <f t="shared" si="32"/>
        <v>1</v>
      </c>
      <c r="O160" s="129"/>
      <c r="P160" s="129">
        <f t="shared" si="33"/>
        <v>1</v>
      </c>
      <c r="Q160" s="129">
        <f t="shared" si="34"/>
        <v>1</v>
      </c>
      <c r="R160" s="129">
        <f t="shared" si="35"/>
        <v>1</v>
      </c>
      <c r="S160" s="129">
        <f t="shared" si="36"/>
        <v>0</v>
      </c>
      <c r="T160" s="129">
        <f t="shared" si="37"/>
        <v>0</v>
      </c>
      <c r="U160" s="129">
        <f t="shared" si="38"/>
        <v>0</v>
      </c>
      <c r="V160" s="134">
        <f t="shared" si="39"/>
        <v>0</v>
      </c>
      <c r="W160" s="129">
        <f t="shared" si="45"/>
        <v>0</v>
      </c>
      <c r="X160" s="129">
        <f t="shared" si="40"/>
        <v>0</v>
      </c>
      <c r="Y160" s="129">
        <f t="shared" si="41"/>
        <v>0</v>
      </c>
      <c r="Z160" s="129"/>
      <c r="AA160" s="129"/>
      <c r="AB160" s="129">
        <f t="shared" si="42"/>
        <v>3</v>
      </c>
      <c r="AC160" s="129">
        <f t="shared" si="43"/>
        <v>3</v>
      </c>
      <c r="AD160" s="129" t="str">
        <f t="shared" si="44"/>
        <v>Correct</v>
      </c>
      <c r="AE160" s="129"/>
      <c r="AF160" s="115" t="s">
        <v>83</v>
      </c>
      <c r="AG160" s="115">
        <v>32</v>
      </c>
      <c r="AH160" s="115" t="s">
        <v>181</v>
      </c>
      <c r="AI160" s="115" t="s">
        <v>206</v>
      </c>
      <c r="AJ160" s="115" t="s">
        <v>85</v>
      </c>
      <c r="AK160" s="115" t="s">
        <v>86</v>
      </c>
      <c r="AL160" s="115" t="s">
        <v>87</v>
      </c>
      <c r="AM160" s="115" t="s">
        <v>100</v>
      </c>
      <c r="AN160" s="115" t="s">
        <v>94</v>
      </c>
      <c r="AO160" s="115" t="s">
        <v>90</v>
      </c>
      <c r="AP160" s="115" t="s">
        <v>91</v>
      </c>
      <c r="AQ160" s="115" t="s">
        <v>91</v>
      </c>
    </row>
    <row r="161" spans="1:43" ht="16">
      <c r="A161" s="115">
        <v>5587017954</v>
      </c>
      <c r="B161" s="115" t="s">
        <v>31</v>
      </c>
      <c r="D161" s="115" t="s">
        <v>33</v>
      </c>
      <c r="I161" s="130"/>
      <c r="K161" s="115" t="s">
        <v>40</v>
      </c>
      <c r="L161" s="129"/>
      <c r="M161" s="129">
        <f t="shared" si="31"/>
        <v>3</v>
      </c>
      <c r="N161" s="129">
        <f t="shared" si="32"/>
        <v>1</v>
      </c>
      <c r="O161" s="129"/>
      <c r="P161" s="129">
        <f t="shared" si="33"/>
        <v>1</v>
      </c>
      <c r="Q161" s="129">
        <f t="shared" si="34"/>
        <v>0</v>
      </c>
      <c r="R161" s="129">
        <f t="shared" si="35"/>
        <v>1</v>
      </c>
      <c r="S161" s="129">
        <f t="shared" si="36"/>
        <v>0</v>
      </c>
      <c r="T161" s="129">
        <f t="shared" si="37"/>
        <v>0</v>
      </c>
      <c r="U161" s="129">
        <f t="shared" si="38"/>
        <v>0</v>
      </c>
      <c r="V161" s="134">
        <f t="shared" si="39"/>
        <v>0</v>
      </c>
      <c r="W161" s="129">
        <f t="shared" si="45"/>
        <v>0</v>
      </c>
      <c r="X161" s="129">
        <f t="shared" si="40"/>
        <v>0</v>
      </c>
      <c r="Y161" s="129">
        <f t="shared" si="41"/>
        <v>1</v>
      </c>
      <c r="Z161" s="129"/>
      <c r="AA161" s="129"/>
      <c r="AB161" s="129">
        <f t="shared" si="42"/>
        <v>3</v>
      </c>
      <c r="AC161" s="129">
        <f t="shared" si="43"/>
        <v>3</v>
      </c>
      <c r="AD161" s="129" t="str">
        <f t="shared" si="44"/>
        <v>Correct</v>
      </c>
      <c r="AE161" s="129"/>
    </row>
    <row r="162" spans="1:43" ht="16">
      <c r="A162" s="115">
        <v>7045787020</v>
      </c>
      <c r="I162" s="130"/>
      <c r="L162" s="129"/>
      <c r="M162" s="129">
        <f t="shared" si="31"/>
        <v>0</v>
      </c>
      <c r="N162" s="129" t="e">
        <f t="shared" si="32"/>
        <v>#DIV/0!</v>
      </c>
      <c r="O162" s="129"/>
      <c r="P162" s="129">
        <f t="shared" si="33"/>
        <v>0</v>
      </c>
      <c r="Q162" s="129">
        <f t="shared" si="34"/>
        <v>0</v>
      </c>
      <c r="R162" s="129">
        <f t="shared" si="35"/>
        <v>0</v>
      </c>
      <c r="S162" s="129">
        <f t="shared" si="36"/>
        <v>0</v>
      </c>
      <c r="T162" s="129">
        <f t="shared" si="37"/>
        <v>0</v>
      </c>
      <c r="U162" s="129">
        <f t="shared" si="38"/>
        <v>0</v>
      </c>
      <c r="V162" s="134">
        <f t="shared" si="39"/>
        <v>0</v>
      </c>
      <c r="W162" s="129">
        <f t="shared" si="45"/>
        <v>0</v>
      </c>
      <c r="X162" s="129">
        <f t="shared" si="40"/>
        <v>0</v>
      </c>
      <c r="Y162" s="129">
        <f t="shared" si="41"/>
        <v>0</v>
      </c>
      <c r="Z162" s="129"/>
      <c r="AA162" s="129"/>
      <c r="AB162" s="129">
        <f t="shared" si="42"/>
        <v>0</v>
      </c>
      <c r="AC162" s="129">
        <f t="shared" si="43"/>
        <v>0</v>
      </c>
      <c r="AD162" s="129" t="str">
        <f t="shared" si="44"/>
        <v>Correct</v>
      </c>
      <c r="AE162" s="129"/>
      <c r="AF162" s="115" t="s">
        <v>83</v>
      </c>
      <c r="AG162" s="115">
        <v>79</v>
      </c>
      <c r="AH162" s="115" t="s">
        <v>181</v>
      </c>
      <c r="AI162" s="115" t="s">
        <v>186</v>
      </c>
      <c r="AJ162" s="115" t="s">
        <v>85</v>
      </c>
      <c r="AK162" s="115" t="s">
        <v>86</v>
      </c>
      <c r="AL162" s="115" t="s">
        <v>87</v>
      </c>
      <c r="AN162" s="115" t="s">
        <v>94</v>
      </c>
      <c r="AO162" s="115" t="s">
        <v>106</v>
      </c>
      <c r="AP162" s="115" t="s">
        <v>91</v>
      </c>
    </row>
    <row r="163" spans="1:43" ht="16">
      <c r="A163" s="115">
        <v>7011088639</v>
      </c>
      <c r="I163" s="130"/>
      <c r="L163" s="129"/>
      <c r="M163" s="129">
        <f t="shared" si="31"/>
        <v>0</v>
      </c>
      <c r="N163" s="129" t="e">
        <f t="shared" si="32"/>
        <v>#DIV/0!</v>
      </c>
      <c r="O163" s="129"/>
      <c r="P163" s="129">
        <f t="shared" si="33"/>
        <v>0</v>
      </c>
      <c r="Q163" s="129">
        <f t="shared" si="34"/>
        <v>0</v>
      </c>
      <c r="R163" s="129">
        <f t="shared" si="35"/>
        <v>0</v>
      </c>
      <c r="S163" s="129">
        <f t="shared" si="36"/>
        <v>0</v>
      </c>
      <c r="T163" s="129">
        <f t="shared" si="37"/>
        <v>0</v>
      </c>
      <c r="U163" s="129">
        <f t="shared" si="38"/>
        <v>0</v>
      </c>
      <c r="V163" s="134">
        <f t="shared" si="39"/>
        <v>0</v>
      </c>
      <c r="W163" s="129">
        <f t="shared" si="45"/>
        <v>0</v>
      </c>
      <c r="X163" s="129">
        <f t="shared" si="40"/>
        <v>0</v>
      </c>
      <c r="Y163" s="129">
        <f t="shared" si="41"/>
        <v>0</v>
      </c>
      <c r="Z163" s="129"/>
      <c r="AA163" s="129"/>
      <c r="AB163" s="129">
        <f t="shared" si="42"/>
        <v>0</v>
      </c>
      <c r="AC163" s="129">
        <f t="shared" si="43"/>
        <v>0</v>
      </c>
      <c r="AD163" s="129" t="str">
        <f t="shared" si="44"/>
        <v>Correct</v>
      </c>
      <c r="AE163" s="129"/>
      <c r="AF163" s="115" t="s">
        <v>83</v>
      </c>
      <c r="AG163" s="115">
        <v>43</v>
      </c>
      <c r="AH163" s="115" t="s">
        <v>84</v>
      </c>
      <c r="AJ163" s="115" t="s">
        <v>92</v>
      </c>
      <c r="AK163" s="115" t="s">
        <v>86</v>
      </c>
      <c r="AL163" s="115" t="s">
        <v>161</v>
      </c>
      <c r="AM163" s="115" t="s">
        <v>100</v>
      </c>
      <c r="AN163" s="115" t="s">
        <v>102</v>
      </c>
      <c r="AO163" s="115" t="s">
        <v>90</v>
      </c>
      <c r="AP163" s="115" t="s">
        <v>91</v>
      </c>
      <c r="AQ163" s="115" t="s">
        <v>91</v>
      </c>
    </row>
    <row r="164" spans="1:43" ht="16">
      <c r="A164" s="115">
        <v>6985116283</v>
      </c>
      <c r="D164" s="115" t="s">
        <v>33</v>
      </c>
      <c r="G164" s="115" t="s">
        <v>38</v>
      </c>
      <c r="I164" s="130"/>
      <c r="K164" s="115" t="s">
        <v>40</v>
      </c>
      <c r="L164" s="129"/>
      <c r="M164" s="129">
        <f t="shared" si="31"/>
        <v>3</v>
      </c>
      <c r="N164" s="129">
        <f t="shared" si="32"/>
        <v>1</v>
      </c>
      <c r="O164" s="129"/>
      <c r="P164" s="129">
        <f t="shared" si="33"/>
        <v>0</v>
      </c>
      <c r="Q164" s="129">
        <f t="shared" si="34"/>
        <v>0</v>
      </c>
      <c r="R164" s="129">
        <f t="shared" si="35"/>
        <v>1</v>
      </c>
      <c r="S164" s="129">
        <f t="shared" si="36"/>
        <v>0</v>
      </c>
      <c r="T164" s="129">
        <f t="shared" si="37"/>
        <v>0</v>
      </c>
      <c r="U164" s="129">
        <f t="shared" si="38"/>
        <v>0</v>
      </c>
      <c r="V164" s="134">
        <f t="shared" si="39"/>
        <v>0</v>
      </c>
      <c r="W164" s="129">
        <f t="shared" si="45"/>
        <v>1</v>
      </c>
      <c r="X164" s="129">
        <f t="shared" si="40"/>
        <v>0</v>
      </c>
      <c r="Y164" s="129">
        <f t="shared" si="41"/>
        <v>1</v>
      </c>
      <c r="Z164" s="129"/>
      <c r="AA164" s="129"/>
      <c r="AB164" s="129">
        <f t="shared" si="42"/>
        <v>3</v>
      </c>
      <c r="AC164" s="129">
        <f t="shared" si="43"/>
        <v>3</v>
      </c>
      <c r="AD164" s="129" t="str">
        <f t="shared" si="44"/>
        <v>Correct</v>
      </c>
      <c r="AE164" s="129"/>
      <c r="AF164" s="115" t="s">
        <v>99</v>
      </c>
      <c r="AG164" s="115">
        <v>26</v>
      </c>
      <c r="AH164" s="115" t="s">
        <v>181</v>
      </c>
      <c r="AI164" s="115" t="s">
        <v>190</v>
      </c>
      <c r="AJ164" s="115" t="s">
        <v>97</v>
      </c>
      <c r="AK164" s="115" t="s">
        <v>86</v>
      </c>
      <c r="AL164" s="115" t="s">
        <v>87</v>
      </c>
      <c r="AM164" s="115" t="s">
        <v>104</v>
      </c>
      <c r="AN164" s="115" t="s">
        <v>102</v>
      </c>
      <c r="AO164" s="115" t="s">
        <v>98</v>
      </c>
      <c r="AP164" s="115" t="s">
        <v>91</v>
      </c>
    </row>
    <row r="165" spans="1:43" ht="16">
      <c r="A165" s="115">
        <v>6985457657</v>
      </c>
      <c r="D165" s="115" t="s">
        <v>33</v>
      </c>
      <c r="I165" s="130"/>
      <c r="K165" s="115" t="s">
        <v>40</v>
      </c>
      <c r="L165" s="129"/>
      <c r="M165" s="129">
        <f t="shared" si="31"/>
        <v>2</v>
      </c>
      <c r="N165" s="129">
        <f t="shared" si="32"/>
        <v>1.5</v>
      </c>
      <c r="O165" s="129"/>
      <c r="P165" s="129">
        <f t="shared" si="33"/>
        <v>0</v>
      </c>
      <c r="Q165" s="129">
        <f t="shared" si="34"/>
        <v>0</v>
      </c>
      <c r="R165" s="129">
        <f t="shared" si="35"/>
        <v>1</v>
      </c>
      <c r="S165" s="129">
        <f t="shared" si="36"/>
        <v>0</v>
      </c>
      <c r="T165" s="129">
        <f t="shared" si="37"/>
        <v>0</v>
      </c>
      <c r="U165" s="129">
        <f t="shared" si="38"/>
        <v>0</v>
      </c>
      <c r="V165" s="134">
        <f t="shared" si="39"/>
        <v>0</v>
      </c>
      <c r="W165" s="129">
        <f t="shared" si="45"/>
        <v>0</v>
      </c>
      <c r="X165" s="129">
        <f t="shared" si="40"/>
        <v>0</v>
      </c>
      <c r="Y165" s="129">
        <f t="shared" si="41"/>
        <v>1</v>
      </c>
      <c r="Z165" s="129"/>
      <c r="AA165" s="129"/>
      <c r="AB165" s="129">
        <f t="shared" si="42"/>
        <v>2</v>
      </c>
      <c r="AC165" s="129">
        <f t="shared" si="43"/>
        <v>2</v>
      </c>
      <c r="AD165" s="129" t="str">
        <f t="shared" si="44"/>
        <v>Correct</v>
      </c>
      <c r="AE165" s="129"/>
      <c r="AF165" s="115" t="s">
        <v>83</v>
      </c>
      <c r="AG165" s="115">
        <v>36</v>
      </c>
      <c r="AH165" s="115" t="s">
        <v>181</v>
      </c>
      <c r="AJ165" s="115" t="s">
        <v>85</v>
      </c>
      <c r="AK165" s="115" t="s">
        <v>86</v>
      </c>
      <c r="AM165" s="115" t="s">
        <v>88</v>
      </c>
      <c r="AO165" s="115" t="s">
        <v>90</v>
      </c>
      <c r="AP165" s="115" t="s">
        <v>91</v>
      </c>
      <c r="AQ165" s="115" t="s">
        <v>91</v>
      </c>
    </row>
    <row r="166" spans="1:43" ht="16">
      <c r="A166" s="115">
        <v>7044842756</v>
      </c>
      <c r="D166" s="115" t="s">
        <v>33</v>
      </c>
      <c r="I166" s="130"/>
      <c r="L166" s="129"/>
      <c r="M166" s="129">
        <f t="shared" si="31"/>
        <v>1</v>
      </c>
      <c r="N166" s="129">
        <f t="shared" si="32"/>
        <v>3</v>
      </c>
      <c r="O166" s="129"/>
      <c r="P166" s="129">
        <f t="shared" si="33"/>
        <v>0</v>
      </c>
      <c r="Q166" s="129">
        <f t="shared" si="34"/>
        <v>0</v>
      </c>
      <c r="R166" s="129">
        <f t="shared" si="35"/>
        <v>1</v>
      </c>
      <c r="S166" s="129">
        <f t="shared" si="36"/>
        <v>0</v>
      </c>
      <c r="T166" s="129">
        <f t="shared" si="37"/>
        <v>0</v>
      </c>
      <c r="U166" s="129">
        <f t="shared" si="38"/>
        <v>0</v>
      </c>
      <c r="V166" s="134">
        <f t="shared" si="39"/>
        <v>0</v>
      </c>
      <c r="W166" s="129">
        <f t="shared" si="45"/>
        <v>0</v>
      </c>
      <c r="X166" s="129">
        <f t="shared" si="40"/>
        <v>0</v>
      </c>
      <c r="Y166" s="129">
        <f t="shared" si="41"/>
        <v>0</v>
      </c>
      <c r="Z166" s="129"/>
      <c r="AA166" s="129"/>
      <c r="AB166" s="129">
        <f t="shared" si="42"/>
        <v>1</v>
      </c>
      <c r="AC166" s="129">
        <f t="shared" si="43"/>
        <v>1</v>
      </c>
      <c r="AD166" s="129" t="str">
        <f t="shared" si="44"/>
        <v>Correct</v>
      </c>
      <c r="AE166" s="129"/>
      <c r="AF166" s="115" t="s">
        <v>83</v>
      </c>
      <c r="AG166" s="115">
        <v>49</v>
      </c>
      <c r="AH166" s="115" t="s">
        <v>181</v>
      </c>
      <c r="AI166" s="115" t="s">
        <v>214</v>
      </c>
      <c r="AJ166" s="115" t="s">
        <v>85</v>
      </c>
      <c r="AK166" s="115" t="s">
        <v>86</v>
      </c>
      <c r="AL166" s="115" t="s">
        <v>87</v>
      </c>
      <c r="AM166" s="115" t="s">
        <v>88</v>
      </c>
      <c r="AN166" s="115" t="s">
        <v>111</v>
      </c>
      <c r="AO166" s="115" t="s">
        <v>90</v>
      </c>
      <c r="AQ166" s="115" t="s">
        <v>91</v>
      </c>
    </row>
    <row r="167" spans="1:43" ht="16">
      <c r="A167" s="115">
        <v>6985143652</v>
      </c>
      <c r="D167" s="115" t="s">
        <v>33</v>
      </c>
      <c r="F167" s="115" t="s">
        <v>35</v>
      </c>
      <c r="G167" s="115" t="s">
        <v>38</v>
      </c>
      <c r="H167" s="115" t="s">
        <v>37</v>
      </c>
      <c r="I167" s="130"/>
      <c r="J167" s="115" t="s">
        <v>39</v>
      </c>
      <c r="K167" s="115" t="s">
        <v>40</v>
      </c>
      <c r="L167" s="129"/>
      <c r="M167" s="129">
        <f t="shared" si="31"/>
        <v>6</v>
      </c>
      <c r="N167" s="129">
        <f t="shared" si="32"/>
        <v>0.5</v>
      </c>
      <c r="O167" s="129"/>
      <c r="P167" s="129">
        <f t="shared" si="33"/>
        <v>0</v>
      </c>
      <c r="Q167" s="129">
        <f t="shared" si="34"/>
        <v>0</v>
      </c>
      <c r="R167" s="129">
        <f t="shared" si="35"/>
        <v>0.5</v>
      </c>
      <c r="S167" s="129">
        <f t="shared" si="36"/>
        <v>0</v>
      </c>
      <c r="T167" s="129">
        <f t="shared" si="37"/>
        <v>0.5</v>
      </c>
      <c r="U167" s="129">
        <f t="shared" si="38"/>
        <v>0</v>
      </c>
      <c r="V167" s="134">
        <f t="shared" si="39"/>
        <v>0.5</v>
      </c>
      <c r="W167" s="129">
        <f t="shared" si="45"/>
        <v>0.5</v>
      </c>
      <c r="X167" s="129">
        <f t="shared" si="40"/>
        <v>0.5</v>
      </c>
      <c r="Y167" s="129">
        <f t="shared" si="41"/>
        <v>0.5</v>
      </c>
      <c r="Z167" s="129"/>
      <c r="AA167" s="129"/>
      <c r="AB167" s="129">
        <f t="shared" si="42"/>
        <v>3</v>
      </c>
      <c r="AC167" s="129">
        <f t="shared" si="43"/>
        <v>6</v>
      </c>
      <c r="AD167" s="129" t="str">
        <f t="shared" si="44"/>
        <v>Correct</v>
      </c>
      <c r="AE167" s="129"/>
      <c r="AF167" s="115" t="s">
        <v>83</v>
      </c>
      <c r="AG167" s="115">
        <v>59</v>
      </c>
      <c r="AH167" s="115" t="s">
        <v>181</v>
      </c>
      <c r="AJ167" s="115" t="s">
        <v>85</v>
      </c>
      <c r="AK167" s="115" t="s">
        <v>86</v>
      </c>
      <c r="AL167" s="115" t="s">
        <v>87</v>
      </c>
      <c r="AM167" s="115" t="s">
        <v>104</v>
      </c>
      <c r="AN167" s="115" t="s">
        <v>102</v>
      </c>
      <c r="AO167" s="115" t="s">
        <v>113</v>
      </c>
      <c r="AP167" s="115" t="s">
        <v>91</v>
      </c>
      <c r="AQ167" s="115" t="s">
        <v>91</v>
      </c>
    </row>
    <row r="168" spans="1:43" ht="16">
      <c r="A168" s="115">
        <v>5584575401</v>
      </c>
      <c r="F168" s="115" t="s">
        <v>35</v>
      </c>
      <c r="H168" s="115" t="s">
        <v>37</v>
      </c>
      <c r="I168" s="130"/>
      <c r="J168" s="115" t="s">
        <v>39</v>
      </c>
      <c r="L168" s="129"/>
      <c r="M168" s="129">
        <f t="shared" si="31"/>
        <v>3</v>
      </c>
      <c r="N168" s="129">
        <f t="shared" si="32"/>
        <v>1</v>
      </c>
      <c r="O168" s="129"/>
      <c r="P168" s="129">
        <f t="shared" si="33"/>
        <v>0</v>
      </c>
      <c r="Q168" s="129">
        <f t="shared" si="34"/>
        <v>0</v>
      </c>
      <c r="R168" s="129">
        <f t="shared" si="35"/>
        <v>0</v>
      </c>
      <c r="S168" s="129">
        <f t="shared" si="36"/>
        <v>0</v>
      </c>
      <c r="T168" s="129">
        <f t="shared" si="37"/>
        <v>1</v>
      </c>
      <c r="U168" s="129">
        <f t="shared" si="38"/>
        <v>0</v>
      </c>
      <c r="V168" s="134">
        <f t="shared" si="39"/>
        <v>1</v>
      </c>
      <c r="W168" s="129">
        <f t="shared" si="45"/>
        <v>0</v>
      </c>
      <c r="X168" s="129">
        <f t="shared" si="40"/>
        <v>1</v>
      </c>
      <c r="Y168" s="129">
        <f t="shared" si="41"/>
        <v>0</v>
      </c>
      <c r="Z168" s="129"/>
      <c r="AA168" s="129"/>
      <c r="AB168" s="129">
        <f t="shared" si="42"/>
        <v>3</v>
      </c>
      <c r="AC168" s="129">
        <f t="shared" si="43"/>
        <v>3</v>
      </c>
      <c r="AD168" s="129" t="str">
        <f t="shared" si="44"/>
        <v>Correct</v>
      </c>
      <c r="AE168" s="129"/>
      <c r="AF168" s="115" t="s">
        <v>99</v>
      </c>
      <c r="AG168" s="115">
        <v>55</v>
      </c>
      <c r="AH168" s="115" t="s">
        <v>181</v>
      </c>
      <c r="AI168" s="115" t="s">
        <v>204</v>
      </c>
    </row>
    <row r="169" spans="1:43" ht="16">
      <c r="A169" s="115">
        <v>7008109527</v>
      </c>
      <c r="D169" s="115" t="s">
        <v>33</v>
      </c>
      <c r="G169" s="115" t="s">
        <v>38</v>
      </c>
      <c r="H169" s="115" t="s">
        <v>37</v>
      </c>
      <c r="I169" s="130"/>
      <c r="K169" s="115" t="s">
        <v>40</v>
      </c>
      <c r="L169" s="129"/>
      <c r="M169" s="129">
        <f t="shared" si="31"/>
        <v>4</v>
      </c>
      <c r="N169" s="129">
        <f t="shared" si="32"/>
        <v>0.75</v>
      </c>
      <c r="O169" s="129"/>
      <c r="P169" s="129">
        <f t="shared" si="33"/>
        <v>0</v>
      </c>
      <c r="Q169" s="129">
        <f t="shared" si="34"/>
        <v>0</v>
      </c>
      <c r="R169" s="129">
        <f t="shared" si="35"/>
        <v>0.75</v>
      </c>
      <c r="S169" s="129">
        <f t="shared" si="36"/>
        <v>0</v>
      </c>
      <c r="T169" s="129">
        <f t="shared" si="37"/>
        <v>0</v>
      </c>
      <c r="U169" s="129">
        <f t="shared" si="38"/>
        <v>0</v>
      </c>
      <c r="V169" s="134">
        <f t="shared" si="39"/>
        <v>0.75</v>
      </c>
      <c r="W169" s="129">
        <f t="shared" si="45"/>
        <v>0.75</v>
      </c>
      <c r="X169" s="129">
        <f t="shared" si="40"/>
        <v>0</v>
      </c>
      <c r="Y169" s="129">
        <f t="shared" si="41"/>
        <v>0.75</v>
      </c>
      <c r="Z169" s="129"/>
      <c r="AA169" s="129"/>
      <c r="AB169" s="129">
        <f t="shared" si="42"/>
        <v>3</v>
      </c>
      <c r="AC169" s="129">
        <f t="shared" si="43"/>
        <v>4</v>
      </c>
      <c r="AD169" s="129" t="str">
        <f t="shared" si="44"/>
        <v>Correct</v>
      </c>
      <c r="AE169" s="129"/>
      <c r="AF169" s="115" t="s">
        <v>83</v>
      </c>
      <c r="AG169" s="115">
        <v>54</v>
      </c>
      <c r="AH169" s="115" t="s">
        <v>181</v>
      </c>
      <c r="AI169" s="115" t="s">
        <v>214</v>
      </c>
      <c r="AJ169" s="115" t="s">
        <v>85</v>
      </c>
      <c r="AL169" s="115" t="s">
        <v>87</v>
      </c>
      <c r="AM169" s="115" t="s">
        <v>101</v>
      </c>
      <c r="AN169" s="115" t="s">
        <v>111</v>
      </c>
      <c r="AO169" s="115" t="s">
        <v>90</v>
      </c>
      <c r="AP169" s="115" t="s">
        <v>91</v>
      </c>
    </row>
    <row r="170" spans="1:43" ht="16">
      <c r="A170" s="115">
        <v>6985464673</v>
      </c>
      <c r="I170" s="130"/>
      <c r="L170" s="129"/>
      <c r="M170" s="129">
        <f t="shared" si="31"/>
        <v>0</v>
      </c>
      <c r="N170" s="129" t="e">
        <f t="shared" si="32"/>
        <v>#DIV/0!</v>
      </c>
      <c r="O170" s="129"/>
      <c r="P170" s="129">
        <f t="shared" si="33"/>
        <v>0</v>
      </c>
      <c r="Q170" s="129">
        <f t="shared" si="34"/>
        <v>0</v>
      </c>
      <c r="R170" s="129">
        <f t="shared" si="35"/>
        <v>0</v>
      </c>
      <c r="S170" s="129">
        <f t="shared" si="36"/>
        <v>0</v>
      </c>
      <c r="T170" s="129">
        <f t="shared" si="37"/>
        <v>0</v>
      </c>
      <c r="U170" s="129">
        <f t="shared" si="38"/>
        <v>0</v>
      </c>
      <c r="V170" s="134">
        <f t="shared" si="39"/>
        <v>0</v>
      </c>
      <c r="W170" s="129">
        <f t="shared" si="45"/>
        <v>0</v>
      </c>
      <c r="X170" s="129">
        <f t="shared" si="40"/>
        <v>0</v>
      </c>
      <c r="Y170" s="129">
        <f t="shared" si="41"/>
        <v>0</v>
      </c>
      <c r="Z170" s="129"/>
      <c r="AA170" s="129"/>
      <c r="AB170" s="129">
        <f t="shared" si="42"/>
        <v>0</v>
      </c>
      <c r="AC170" s="129">
        <f t="shared" si="43"/>
        <v>0</v>
      </c>
      <c r="AD170" s="129" t="str">
        <f t="shared" si="44"/>
        <v>Correct</v>
      </c>
      <c r="AE170" s="129"/>
      <c r="AF170" s="115" t="s">
        <v>83</v>
      </c>
      <c r="AG170" s="115">
        <v>52</v>
      </c>
      <c r="AH170" s="115" t="s">
        <v>181</v>
      </c>
      <c r="AI170" s="115" t="s">
        <v>203</v>
      </c>
      <c r="AJ170" s="115" t="s">
        <v>85</v>
      </c>
      <c r="AK170" s="115" t="s">
        <v>86</v>
      </c>
      <c r="AM170" s="115" t="s">
        <v>88</v>
      </c>
      <c r="AN170" s="115" t="s">
        <v>111</v>
      </c>
      <c r="AO170" s="115" t="s">
        <v>113</v>
      </c>
      <c r="AP170" s="115" t="s">
        <v>91</v>
      </c>
      <c r="AQ170" s="115" t="s">
        <v>91</v>
      </c>
    </row>
    <row r="171" spans="1:43" ht="16">
      <c r="A171" s="115">
        <v>7020354004</v>
      </c>
      <c r="I171" s="130"/>
      <c r="L171" s="129"/>
      <c r="M171" s="129">
        <f t="shared" si="31"/>
        <v>0</v>
      </c>
      <c r="N171" s="129" t="e">
        <f t="shared" si="32"/>
        <v>#DIV/0!</v>
      </c>
      <c r="O171" s="129"/>
      <c r="P171" s="129">
        <f t="shared" si="33"/>
        <v>0</v>
      </c>
      <c r="Q171" s="129">
        <f t="shared" si="34"/>
        <v>0</v>
      </c>
      <c r="R171" s="129">
        <f t="shared" si="35"/>
        <v>0</v>
      </c>
      <c r="S171" s="129">
        <f t="shared" si="36"/>
        <v>0</v>
      </c>
      <c r="T171" s="129">
        <f t="shared" si="37"/>
        <v>0</v>
      </c>
      <c r="U171" s="129">
        <f t="shared" si="38"/>
        <v>0</v>
      </c>
      <c r="V171" s="134">
        <f t="shared" si="39"/>
        <v>0</v>
      </c>
      <c r="W171" s="129">
        <f t="shared" si="45"/>
        <v>0</v>
      </c>
      <c r="X171" s="129">
        <f t="shared" si="40"/>
        <v>0</v>
      </c>
      <c r="Y171" s="129">
        <f t="shared" si="41"/>
        <v>0</v>
      </c>
      <c r="Z171" s="129"/>
      <c r="AA171" s="129"/>
      <c r="AB171" s="129">
        <f t="shared" si="42"/>
        <v>0</v>
      </c>
      <c r="AC171" s="129">
        <f t="shared" si="43"/>
        <v>0</v>
      </c>
      <c r="AD171" s="129" t="str">
        <f t="shared" si="44"/>
        <v>Correct</v>
      </c>
      <c r="AE171" s="129"/>
      <c r="AF171" s="115" t="s">
        <v>99</v>
      </c>
      <c r="AG171" s="115">
        <v>28</v>
      </c>
      <c r="AH171" s="115" t="s">
        <v>181</v>
      </c>
      <c r="AI171" s="115" t="s">
        <v>219</v>
      </c>
      <c r="AJ171" s="115" t="s">
        <v>85</v>
      </c>
      <c r="AK171" s="115" t="s">
        <v>91</v>
      </c>
      <c r="AL171" s="115" t="s">
        <v>87</v>
      </c>
      <c r="AM171" s="115" t="s">
        <v>101</v>
      </c>
      <c r="AN171" s="115" t="s">
        <v>89</v>
      </c>
      <c r="AO171" s="115" t="s">
        <v>90</v>
      </c>
      <c r="AP171" s="115" t="s">
        <v>91</v>
      </c>
      <c r="AQ171" s="115" t="s">
        <v>91</v>
      </c>
    </row>
    <row r="172" spans="1:43" ht="16">
      <c r="A172" s="115">
        <v>6984063531</v>
      </c>
      <c r="D172" s="115" t="s">
        <v>33</v>
      </c>
      <c r="I172" s="130"/>
      <c r="K172" s="115" t="s">
        <v>40</v>
      </c>
      <c r="L172" s="129"/>
      <c r="M172" s="129">
        <f t="shared" si="31"/>
        <v>2</v>
      </c>
      <c r="N172" s="129">
        <f t="shared" si="32"/>
        <v>1.5</v>
      </c>
      <c r="O172" s="129"/>
      <c r="P172" s="129">
        <f t="shared" si="33"/>
        <v>0</v>
      </c>
      <c r="Q172" s="129">
        <f t="shared" si="34"/>
        <v>0</v>
      </c>
      <c r="R172" s="129">
        <f t="shared" si="35"/>
        <v>1</v>
      </c>
      <c r="S172" s="129">
        <f t="shared" si="36"/>
        <v>0</v>
      </c>
      <c r="T172" s="129">
        <f t="shared" si="37"/>
        <v>0</v>
      </c>
      <c r="U172" s="129">
        <f t="shared" si="38"/>
        <v>0</v>
      </c>
      <c r="V172" s="134">
        <f t="shared" si="39"/>
        <v>0</v>
      </c>
      <c r="W172" s="129">
        <f t="shared" si="45"/>
        <v>0</v>
      </c>
      <c r="X172" s="129">
        <f t="shared" si="40"/>
        <v>0</v>
      </c>
      <c r="Y172" s="129">
        <f t="shared" si="41"/>
        <v>1</v>
      </c>
      <c r="Z172" s="129"/>
      <c r="AA172" s="129"/>
      <c r="AB172" s="129">
        <f t="shared" si="42"/>
        <v>2</v>
      </c>
      <c r="AC172" s="129">
        <f t="shared" si="43"/>
        <v>2</v>
      </c>
      <c r="AD172" s="129" t="str">
        <f t="shared" si="44"/>
        <v>Correct</v>
      </c>
      <c r="AE172" s="129"/>
      <c r="AF172" s="115" t="s">
        <v>83</v>
      </c>
      <c r="AG172" s="115">
        <v>39</v>
      </c>
      <c r="AH172" s="115" t="s">
        <v>181</v>
      </c>
      <c r="AI172" s="115" t="s">
        <v>189</v>
      </c>
      <c r="AJ172" s="115" t="s">
        <v>85</v>
      </c>
      <c r="AK172" s="115" t="s">
        <v>86</v>
      </c>
      <c r="AL172" s="115" t="s">
        <v>87</v>
      </c>
      <c r="AM172" s="115" t="s">
        <v>100</v>
      </c>
      <c r="AN172" s="115" t="s">
        <v>94</v>
      </c>
      <c r="AO172" s="115" t="s">
        <v>90</v>
      </c>
      <c r="AP172" s="115" t="s">
        <v>91</v>
      </c>
      <c r="AQ172" s="115" t="s">
        <v>91</v>
      </c>
    </row>
    <row r="173" spans="1:43" ht="16">
      <c r="A173" s="115">
        <v>7020564626</v>
      </c>
      <c r="F173" s="115" t="s">
        <v>35</v>
      </c>
      <c r="I173" s="130"/>
      <c r="L173" s="129"/>
      <c r="M173" s="129">
        <f t="shared" si="31"/>
        <v>1</v>
      </c>
      <c r="N173" s="129">
        <f t="shared" si="32"/>
        <v>3</v>
      </c>
      <c r="O173" s="129"/>
      <c r="P173" s="129">
        <f t="shared" si="33"/>
        <v>0</v>
      </c>
      <c r="Q173" s="129">
        <f t="shared" si="34"/>
        <v>0</v>
      </c>
      <c r="R173" s="129">
        <f t="shared" si="35"/>
        <v>0</v>
      </c>
      <c r="S173" s="129">
        <f t="shared" si="36"/>
        <v>0</v>
      </c>
      <c r="T173" s="129">
        <f t="shared" si="37"/>
        <v>1</v>
      </c>
      <c r="U173" s="129">
        <f t="shared" si="38"/>
        <v>0</v>
      </c>
      <c r="V173" s="134">
        <f t="shared" si="39"/>
        <v>0</v>
      </c>
      <c r="W173" s="129">
        <f t="shared" si="45"/>
        <v>0</v>
      </c>
      <c r="X173" s="129">
        <f t="shared" si="40"/>
        <v>0</v>
      </c>
      <c r="Y173" s="129">
        <f t="shared" si="41"/>
        <v>0</v>
      </c>
      <c r="Z173" s="129"/>
      <c r="AA173" s="129"/>
      <c r="AB173" s="129">
        <f t="shared" si="42"/>
        <v>1</v>
      </c>
      <c r="AC173" s="129">
        <f t="shared" si="43"/>
        <v>1</v>
      </c>
      <c r="AD173" s="129" t="str">
        <f t="shared" si="44"/>
        <v>Correct</v>
      </c>
      <c r="AE173" s="129"/>
      <c r="AF173" s="115" t="s">
        <v>83</v>
      </c>
      <c r="AG173" s="115">
        <v>50</v>
      </c>
      <c r="AH173" s="115" t="s">
        <v>181</v>
      </c>
      <c r="AI173" s="115" t="s">
        <v>224</v>
      </c>
      <c r="AJ173" s="115" t="s">
        <v>85</v>
      </c>
      <c r="AK173" s="115" t="s">
        <v>86</v>
      </c>
      <c r="AL173" s="115" t="s">
        <v>87</v>
      </c>
      <c r="AN173" s="115" t="s">
        <v>89</v>
      </c>
      <c r="AO173" s="115" t="s">
        <v>90</v>
      </c>
      <c r="AP173" s="115" t="s">
        <v>91</v>
      </c>
      <c r="AQ173" s="115" t="s">
        <v>91</v>
      </c>
    </row>
    <row r="174" spans="1:43" ht="16">
      <c r="A174" s="115">
        <v>5586516688</v>
      </c>
      <c r="G174" s="115" t="s">
        <v>38</v>
      </c>
      <c r="H174" s="115" t="s">
        <v>37</v>
      </c>
      <c r="I174" s="130"/>
      <c r="J174" s="115" t="s">
        <v>39</v>
      </c>
      <c r="L174" s="129"/>
      <c r="M174" s="129">
        <f t="shared" si="31"/>
        <v>3</v>
      </c>
      <c r="N174" s="129">
        <f t="shared" si="32"/>
        <v>1</v>
      </c>
      <c r="O174" s="129"/>
      <c r="P174" s="129">
        <f t="shared" si="33"/>
        <v>0</v>
      </c>
      <c r="Q174" s="129">
        <f t="shared" si="34"/>
        <v>0</v>
      </c>
      <c r="R174" s="129">
        <f t="shared" si="35"/>
        <v>0</v>
      </c>
      <c r="S174" s="129">
        <f t="shared" si="36"/>
        <v>0</v>
      </c>
      <c r="T174" s="129">
        <f t="shared" si="37"/>
        <v>0</v>
      </c>
      <c r="U174" s="129">
        <f t="shared" si="38"/>
        <v>0</v>
      </c>
      <c r="V174" s="134">
        <f t="shared" si="39"/>
        <v>1</v>
      </c>
      <c r="W174" s="129">
        <f t="shared" si="45"/>
        <v>1</v>
      </c>
      <c r="X174" s="129">
        <f t="shared" si="40"/>
        <v>1</v>
      </c>
      <c r="Y174" s="129">
        <f t="shared" si="41"/>
        <v>0</v>
      </c>
      <c r="Z174" s="129"/>
      <c r="AA174" s="129"/>
      <c r="AB174" s="129">
        <f t="shared" si="42"/>
        <v>3</v>
      </c>
      <c r="AC174" s="129">
        <f t="shared" si="43"/>
        <v>3</v>
      </c>
      <c r="AD174" s="129" t="str">
        <f t="shared" si="44"/>
        <v>Correct</v>
      </c>
      <c r="AE174" s="129"/>
      <c r="AF174" s="115" t="s">
        <v>99</v>
      </c>
      <c r="AG174" s="115">
        <v>55</v>
      </c>
      <c r="AH174" s="115" t="s">
        <v>181</v>
      </c>
      <c r="AI174" s="115" t="s">
        <v>224</v>
      </c>
      <c r="AJ174" s="115" t="s">
        <v>92</v>
      </c>
      <c r="AK174" s="115" t="s">
        <v>86</v>
      </c>
      <c r="AL174" s="115" t="s">
        <v>87</v>
      </c>
      <c r="AM174" s="115" t="s">
        <v>88</v>
      </c>
      <c r="AN174" s="115" t="s">
        <v>120</v>
      </c>
      <c r="AO174" s="115" t="s">
        <v>90</v>
      </c>
      <c r="AP174" s="115" t="s">
        <v>91</v>
      </c>
      <c r="AQ174" s="115" t="s">
        <v>91</v>
      </c>
    </row>
    <row r="175" spans="1:43" ht="16">
      <c r="A175" s="115">
        <v>7020564050</v>
      </c>
      <c r="G175" s="115" t="s">
        <v>38</v>
      </c>
      <c r="I175" s="130"/>
      <c r="J175" s="115" t="s">
        <v>39</v>
      </c>
      <c r="K175" s="115" t="s">
        <v>40</v>
      </c>
      <c r="L175" s="129"/>
      <c r="M175" s="129">
        <f t="shared" si="31"/>
        <v>3</v>
      </c>
      <c r="N175" s="129">
        <f t="shared" si="32"/>
        <v>1</v>
      </c>
      <c r="O175" s="129"/>
      <c r="P175" s="129">
        <f t="shared" si="33"/>
        <v>0</v>
      </c>
      <c r="Q175" s="129">
        <f t="shared" si="34"/>
        <v>0</v>
      </c>
      <c r="R175" s="129">
        <f t="shared" si="35"/>
        <v>0</v>
      </c>
      <c r="S175" s="129">
        <f t="shared" si="36"/>
        <v>0</v>
      </c>
      <c r="T175" s="129">
        <f t="shared" si="37"/>
        <v>0</v>
      </c>
      <c r="U175" s="129">
        <f t="shared" si="38"/>
        <v>0</v>
      </c>
      <c r="V175" s="134">
        <f t="shared" si="39"/>
        <v>0</v>
      </c>
      <c r="W175" s="129">
        <f t="shared" si="45"/>
        <v>1</v>
      </c>
      <c r="X175" s="129">
        <f t="shared" si="40"/>
        <v>1</v>
      </c>
      <c r="Y175" s="129">
        <f t="shared" si="41"/>
        <v>1</v>
      </c>
      <c r="Z175" s="129"/>
      <c r="AA175" s="129"/>
      <c r="AB175" s="129">
        <f t="shared" si="42"/>
        <v>3</v>
      </c>
      <c r="AC175" s="129">
        <f t="shared" si="43"/>
        <v>3</v>
      </c>
      <c r="AD175" s="129" t="str">
        <f t="shared" si="44"/>
        <v>Correct</v>
      </c>
      <c r="AE175" s="129"/>
      <c r="AF175" s="115" t="s">
        <v>99</v>
      </c>
      <c r="AG175" s="115">
        <v>62</v>
      </c>
      <c r="AH175" s="115" t="s">
        <v>181</v>
      </c>
      <c r="AI175" s="115" t="s">
        <v>224</v>
      </c>
      <c r="AJ175" s="115" t="s">
        <v>92</v>
      </c>
      <c r="AK175" s="115" t="s">
        <v>86</v>
      </c>
      <c r="AL175" s="115" t="s">
        <v>87</v>
      </c>
      <c r="AN175" s="115" t="s">
        <v>89</v>
      </c>
      <c r="AO175" s="115" t="s">
        <v>90</v>
      </c>
      <c r="AP175" s="115" t="s">
        <v>91</v>
      </c>
      <c r="AQ175" s="115" t="s">
        <v>91</v>
      </c>
    </row>
    <row r="176" spans="1:43" ht="16">
      <c r="A176" s="115">
        <v>7045762645</v>
      </c>
      <c r="D176" s="115" t="s">
        <v>33</v>
      </c>
      <c r="F176" s="115" t="s">
        <v>35</v>
      </c>
      <c r="I176" s="130"/>
      <c r="J176" s="115" t="s">
        <v>39</v>
      </c>
      <c r="L176" s="129"/>
      <c r="M176" s="129">
        <f t="shared" si="31"/>
        <v>3</v>
      </c>
      <c r="N176" s="129">
        <f t="shared" si="32"/>
        <v>1</v>
      </c>
      <c r="O176" s="129"/>
      <c r="P176" s="129">
        <f t="shared" si="33"/>
        <v>0</v>
      </c>
      <c r="Q176" s="129">
        <f t="shared" si="34"/>
        <v>0</v>
      </c>
      <c r="R176" s="129">
        <f t="shared" si="35"/>
        <v>1</v>
      </c>
      <c r="S176" s="129">
        <f t="shared" si="36"/>
        <v>0</v>
      </c>
      <c r="T176" s="129">
        <f t="shared" si="37"/>
        <v>1</v>
      </c>
      <c r="U176" s="129">
        <f t="shared" si="38"/>
        <v>0</v>
      </c>
      <c r="V176" s="134">
        <f t="shared" si="39"/>
        <v>0</v>
      </c>
      <c r="W176" s="129">
        <f t="shared" si="45"/>
        <v>0</v>
      </c>
      <c r="X176" s="129">
        <f t="shared" si="40"/>
        <v>1</v>
      </c>
      <c r="Y176" s="129">
        <f t="shared" si="41"/>
        <v>0</v>
      </c>
      <c r="Z176" s="129"/>
      <c r="AA176" s="129"/>
      <c r="AB176" s="129">
        <f t="shared" si="42"/>
        <v>3</v>
      </c>
      <c r="AC176" s="129">
        <f t="shared" si="43"/>
        <v>3</v>
      </c>
      <c r="AD176" s="129" t="str">
        <f t="shared" si="44"/>
        <v>Correct</v>
      </c>
      <c r="AE176" s="129"/>
      <c r="AF176" s="115" t="s">
        <v>83</v>
      </c>
      <c r="AG176" s="115">
        <v>69</v>
      </c>
      <c r="AH176" s="115" t="s">
        <v>181</v>
      </c>
      <c r="AI176" s="115" t="s">
        <v>196</v>
      </c>
      <c r="AJ176" s="115" t="s">
        <v>85</v>
      </c>
      <c r="AK176" s="115" t="s">
        <v>86</v>
      </c>
      <c r="AL176" s="115" t="s">
        <v>87</v>
      </c>
      <c r="AM176" s="115" t="s">
        <v>96</v>
      </c>
      <c r="AN176" s="115" t="s">
        <v>94</v>
      </c>
      <c r="AO176" s="115" t="s">
        <v>106</v>
      </c>
      <c r="AP176" s="115" t="s">
        <v>91</v>
      </c>
      <c r="AQ176" s="115" t="s">
        <v>91</v>
      </c>
    </row>
    <row r="177" spans="1:43" ht="16">
      <c r="A177" s="115">
        <v>7045776139</v>
      </c>
      <c r="I177" s="130"/>
      <c r="J177" s="115" t="s">
        <v>39</v>
      </c>
      <c r="K177" s="115" t="s">
        <v>40</v>
      </c>
      <c r="L177" s="129"/>
      <c r="M177" s="129">
        <f t="shared" si="31"/>
        <v>2</v>
      </c>
      <c r="N177" s="129">
        <f t="shared" si="32"/>
        <v>1.5</v>
      </c>
      <c r="O177" s="129"/>
      <c r="P177" s="129">
        <f t="shared" si="33"/>
        <v>0</v>
      </c>
      <c r="Q177" s="129">
        <f t="shared" si="34"/>
        <v>0</v>
      </c>
      <c r="R177" s="129">
        <f t="shared" si="35"/>
        <v>0</v>
      </c>
      <c r="S177" s="129">
        <f t="shared" si="36"/>
        <v>0</v>
      </c>
      <c r="T177" s="129">
        <f t="shared" si="37"/>
        <v>0</v>
      </c>
      <c r="U177" s="129">
        <f t="shared" si="38"/>
        <v>0</v>
      </c>
      <c r="V177" s="134">
        <f t="shared" si="39"/>
        <v>0</v>
      </c>
      <c r="W177" s="129">
        <f t="shared" si="45"/>
        <v>0</v>
      </c>
      <c r="X177" s="129">
        <f t="shared" si="40"/>
        <v>1</v>
      </c>
      <c r="Y177" s="129">
        <f t="shared" si="41"/>
        <v>1</v>
      </c>
      <c r="Z177" s="129"/>
      <c r="AA177" s="129"/>
      <c r="AB177" s="129">
        <f t="shared" si="42"/>
        <v>2</v>
      </c>
      <c r="AC177" s="129">
        <f t="shared" si="43"/>
        <v>2</v>
      </c>
      <c r="AD177" s="129" t="str">
        <f t="shared" si="44"/>
        <v>Correct</v>
      </c>
      <c r="AE177" s="129"/>
      <c r="AF177" s="115" t="s">
        <v>83</v>
      </c>
      <c r="AG177" s="115">
        <v>71</v>
      </c>
      <c r="AH177" s="115" t="s">
        <v>181</v>
      </c>
      <c r="AI177" s="115" t="s">
        <v>190</v>
      </c>
      <c r="AJ177" s="115" t="s">
        <v>85</v>
      </c>
      <c r="AK177" s="115" t="s">
        <v>86</v>
      </c>
      <c r="AL177" s="115" t="s">
        <v>87</v>
      </c>
      <c r="AM177" s="115" t="s">
        <v>88</v>
      </c>
      <c r="AN177" s="115" t="s">
        <v>111</v>
      </c>
      <c r="AO177" s="115" t="s">
        <v>106</v>
      </c>
      <c r="AP177" s="115" t="s">
        <v>91</v>
      </c>
      <c r="AQ177" s="115" t="s">
        <v>91</v>
      </c>
    </row>
    <row r="178" spans="1:43" ht="16">
      <c r="A178" s="115">
        <v>6982457295</v>
      </c>
      <c r="E178" s="115" t="s">
        <v>34</v>
      </c>
      <c r="G178" s="115" t="s">
        <v>38</v>
      </c>
      <c r="H178" s="115" t="s">
        <v>37</v>
      </c>
      <c r="I178" s="130"/>
      <c r="L178" s="129"/>
      <c r="M178" s="129">
        <f t="shared" si="31"/>
        <v>3</v>
      </c>
      <c r="N178" s="129">
        <f t="shared" si="32"/>
        <v>1</v>
      </c>
      <c r="O178" s="129"/>
      <c r="P178" s="129">
        <f t="shared" si="33"/>
        <v>0</v>
      </c>
      <c r="Q178" s="129">
        <f t="shared" si="34"/>
        <v>0</v>
      </c>
      <c r="R178" s="129">
        <f t="shared" si="35"/>
        <v>0</v>
      </c>
      <c r="S178" s="129">
        <f t="shared" si="36"/>
        <v>1</v>
      </c>
      <c r="T178" s="129">
        <f t="shared" si="37"/>
        <v>0</v>
      </c>
      <c r="U178" s="129">
        <f t="shared" si="38"/>
        <v>0</v>
      </c>
      <c r="V178" s="134">
        <f t="shared" si="39"/>
        <v>1</v>
      </c>
      <c r="W178" s="129">
        <f t="shared" si="45"/>
        <v>1</v>
      </c>
      <c r="X178" s="129">
        <f t="shared" si="40"/>
        <v>0</v>
      </c>
      <c r="Y178" s="129">
        <f t="shared" si="41"/>
        <v>0</v>
      </c>
      <c r="Z178" s="129"/>
      <c r="AA178" s="129"/>
      <c r="AB178" s="129">
        <f t="shared" si="42"/>
        <v>3</v>
      </c>
      <c r="AC178" s="129">
        <f t="shared" si="43"/>
        <v>3</v>
      </c>
      <c r="AD178" s="129" t="str">
        <f t="shared" si="44"/>
        <v>Correct</v>
      </c>
      <c r="AE178" s="129"/>
      <c r="AF178" s="115" t="s">
        <v>83</v>
      </c>
      <c r="AG178" s="115">
        <v>40</v>
      </c>
      <c r="AH178" s="115" t="s">
        <v>181</v>
      </c>
      <c r="AI178" s="115" t="s">
        <v>193</v>
      </c>
      <c r="AJ178" s="115" t="s">
        <v>114</v>
      </c>
      <c r="AK178" s="115" t="s">
        <v>91</v>
      </c>
      <c r="AL178" s="115" t="s">
        <v>108</v>
      </c>
      <c r="AM178" s="115" t="s">
        <v>96</v>
      </c>
      <c r="AN178" s="115" t="s">
        <v>112</v>
      </c>
      <c r="AO178" s="115" t="s">
        <v>90</v>
      </c>
      <c r="AP178" s="115" t="s">
        <v>91</v>
      </c>
      <c r="AQ178" s="115" t="s">
        <v>86</v>
      </c>
    </row>
    <row r="179" spans="1:43" ht="16">
      <c r="A179" s="115">
        <v>7011088935</v>
      </c>
      <c r="G179" s="115" t="s">
        <v>38</v>
      </c>
      <c r="H179" s="115" t="s">
        <v>37</v>
      </c>
      <c r="I179" s="130"/>
      <c r="K179" s="115" t="s">
        <v>40</v>
      </c>
      <c r="L179" s="129"/>
      <c r="M179" s="129">
        <f t="shared" si="31"/>
        <v>3</v>
      </c>
      <c r="N179" s="129">
        <f t="shared" si="32"/>
        <v>1</v>
      </c>
      <c r="O179" s="129"/>
      <c r="P179" s="129">
        <f t="shared" si="33"/>
        <v>0</v>
      </c>
      <c r="Q179" s="129">
        <f t="shared" si="34"/>
        <v>0</v>
      </c>
      <c r="R179" s="129">
        <f t="shared" si="35"/>
        <v>0</v>
      </c>
      <c r="S179" s="129">
        <f t="shared" si="36"/>
        <v>0</v>
      </c>
      <c r="T179" s="129">
        <f t="shared" si="37"/>
        <v>0</v>
      </c>
      <c r="U179" s="129">
        <f t="shared" si="38"/>
        <v>0</v>
      </c>
      <c r="V179" s="134">
        <f t="shared" si="39"/>
        <v>1</v>
      </c>
      <c r="W179" s="129">
        <f t="shared" si="45"/>
        <v>1</v>
      </c>
      <c r="X179" s="129">
        <f t="shared" si="40"/>
        <v>0</v>
      </c>
      <c r="Y179" s="129">
        <f t="shared" si="41"/>
        <v>1</v>
      </c>
      <c r="Z179" s="129"/>
      <c r="AA179" s="129"/>
      <c r="AB179" s="129">
        <f t="shared" si="42"/>
        <v>3</v>
      </c>
      <c r="AC179" s="129">
        <f t="shared" si="43"/>
        <v>3</v>
      </c>
      <c r="AD179" s="129" t="str">
        <f t="shared" si="44"/>
        <v>Correct</v>
      </c>
      <c r="AE179" s="129"/>
      <c r="AF179" s="115" t="s">
        <v>83</v>
      </c>
      <c r="AG179" s="115">
        <v>43</v>
      </c>
      <c r="AH179" s="115" t="s">
        <v>181</v>
      </c>
      <c r="AI179" s="115" t="s">
        <v>232</v>
      </c>
      <c r="AJ179" s="115" t="s">
        <v>85</v>
      </c>
      <c r="AK179" s="115" t="s">
        <v>86</v>
      </c>
      <c r="AL179" s="115" t="s">
        <v>87</v>
      </c>
      <c r="AM179" s="115" t="s">
        <v>101</v>
      </c>
      <c r="AN179" s="115" t="s">
        <v>111</v>
      </c>
      <c r="AO179" s="115" t="s">
        <v>90</v>
      </c>
      <c r="AP179" s="115" t="s">
        <v>91</v>
      </c>
      <c r="AQ179" s="115" t="s">
        <v>91</v>
      </c>
    </row>
    <row r="180" spans="1:43" ht="16">
      <c r="A180" s="115">
        <v>7045769863</v>
      </c>
      <c r="G180" s="115" t="s">
        <v>38</v>
      </c>
      <c r="H180" s="115" t="s">
        <v>37</v>
      </c>
      <c r="I180" s="130"/>
      <c r="K180" s="115" t="s">
        <v>40</v>
      </c>
      <c r="L180" s="129"/>
      <c r="M180" s="129">
        <f t="shared" si="31"/>
        <v>3</v>
      </c>
      <c r="N180" s="129">
        <f t="shared" si="32"/>
        <v>1</v>
      </c>
      <c r="O180" s="129"/>
      <c r="P180" s="129">
        <f t="shared" si="33"/>
        <v>0</v>
      </c>
      <c r="Q180" s="129">
        <f t="shared" si="34"/>
        <v>0</v>
      </c>
      <c r="R180" s="129">
        <f t="shared" si="35"/>
        <v>0</v>
      </c>
      <c r="S180" s="129">
        <f t="shared" si="36"/>
        <v>0</v>
      </c>
      <c r="T180" s="129">
        <f t="shared" si="37"/>
        <v>0</v>
      </c>
      <c r="U180" s="129">
        <f t="shared" si="38"/>
        <v>0</v>
      </c>
      <c r="V180" s="134">
        <f t="shared" si="39"/>
        <v>1</v>
      </c>
      <c r="W180" s="129">
        <f t="shared" si="45"/>
        <v>1</v>
      </c>
      <c r="X180" s="129">
        <f t="shared" si="40"/>
        <v>0</v>
      </c>
      <c r="Y180" s="129">
        <f t="shared" si="41"/>
        <v>1</v>
      </c>
      <c r="Z180" s="129"/>
      <c r="AA180" s="129"/>
      <c r="AB180" s="129">
        <f t="shared" si="42"/>
        <v>3</v>
      </c>
      <c r="AC180" s="129">
        <f t="shared" si="43"/>
        <v>3</v>
      </c>
      <c r="AD180" s="129" t="str">
        <f t="shared" si="44"/>
        <v>Correct</v>
      </c>
      <c r="AE180" s="129"/>
      <c r="AF180" s="115" t="s">
        <v>83</v>
      </c>
      <c r="AG180" s="115">
        <v>72</v>
      </c>
      <c r="AH180" s="115" t="s">
        <v>181</v>
      </c>
      <c r="AI180" s="115" t="s">
        <v>208</v>
      </c>
      <c r="AJ180" s="115" t="s">
        <v>85</v>
      </c>
      <c r="AK180" s="115" t="s">
        <v>86</v>
      </c>
      <c r="AL180" s="115" t="s">
        <v>87</v>
      </c>
      <c r="AM180" s="115" t="s">
        <v>101</v>
      </c>
      <c r="AN180" s="115" t="s">
        <v>94</v>
      </c>
      <c r="AO180" s="115" t="s">
        <v>106</v>
      </c>
      <c r="AP180" s="115" t="s">
        <v>91</v>
      </c>
      <c r="AQ180" s="115" t="s">
        <v>91</v>
      </c>
    </row>
    <row r="181" spans="1:43" ht="16">
      <c r="A181" s="115">
        <v>7045765746</v>
      </c>
      <c r="G181" s="115" t="s">
        <v>38</v>
      </c>
      <c r="I181" s="130"/>
      <c r="L181" s="129"/>
      <c r="M181" s="129">
        <f t="shared" si="31"/>
        <v>1</v>
      </c>
      <c r="N181" s="129">
        <f t="shared" si="32"/>
        <v>3</v>
      </c>
      <c r="O181" s="129"/>
      <c r="P181" s="129">
        <f t="shared" si="33"/>
        <v>0</v>
      </c>
      <c r="Q181" s="129">
        <f t="shared" si="34"/>
        <v>0</v>
      </c>
      <c r="R181" s="129">
        <f t="shared" si="35"/>
        <v>0</v>
      </c>
      <c r="S181" s="129">
        <f t="shared" si="36"/>
        <v>0</v>
      </c>
      <c r="T181" s="129">
        <f t="shared" si="37"/>
        <v>0</v>
      </c>
      <c r="U181" s="129">
        <f t="shared" si="38"/>
        <v>0</v>
      </c>
      <c r="V181" s="134">
        <f t="shared" si="39"/>
        <v>0</v>
      </c>
      <c r="W181" s="129">
        <f t="shared" si="45"/>
        <v>1</v>
      </c>
      <c r="X181" s="129">
        <f t="shared" si="40"/>
        <v>0</v>
      </c>
      <c r="Y181" s="129">
        <f t="shared" si="41"/>
        <v>0</v>
      </c>
      <c r="Z181" s="129"/>
      <c r="AA181" s="129"/>
      <c r="AB181" s="129">
        <f t="shared" si="42"/>
        <v>1</v>
      </c>
      <c r="AC181" s="129">
        <f t="shared" si="43"/>
        <v>1</v>
      </c>
      <c r="AD181" s="129" t="str">
        <f t="shared" si="44"/>
        <v>Correct</v>
      </c>
      <c r="AE181" s="129"/>
      <c r="AF181" s="115" t="s">
        <v>83</v>
      </c>
      <c r="AG181" s="115">
        <v>73</v>
      </c>
      <c r="AH181" s="115" t="s">
        <v>181</v>
      </c>
      <c r="AI181" s="115" t="s">
        <v>206</v>
      </c>
      <c r="AJ181" s="115" t="s">
        <v>85</v>
      </c>
      <c r="AK181" s="115" t="s">
        <v>86</v>
      </c>
      <c r="AL181" s="115" t="s">
        <v>87</v>
      </c>
      <c r="AM181" s="115" t="s">
        <v>96</v>
      </c>
      <c r="AN181" s="115" t="s">
        <v>89</v>
      </c>
      <c r="AO181" s="115" t="s">
        <v>103</v>
      </c>
      <c r="AP181" s="115" t="s">
        <v>91</v>
      </c>
      <c r="AQ181" s="115" t="s">
        <v>86</v>
      </c>
    </row>
    <row r="182" spans="1:43" ht="16">
      <c r="A182" s="115">
        <v>7044842125</v>
      </c>
      <c r="B182" s="115" t="s">
        <v>31</v>
      </c>
      <c r="D182" s="115" t="s">
        <v>33</v>
      </c>
      <c r="G182" s="115" t="s">
        <v>38</v>
      </c>
      <c r="I182" s="130"/>
      <c r="L182" s="129"/>
      <c r="M182" s="129">
        <f t="shared" si="31"/>
        <v>3</v>
      </c>
      <c r="N182" s="129">
        <f t="shared" si="32"/>
        <v>1</v>
      </c>
      <c r="O182" s="129"/>
      <c r="P182" s="129">
        <f t="shared" si="33"/>
        <v>1</v>
      </c>
      <c r="Q182" s="129">
        <f t="shared" si="34"/>
        <v>0</v>
      </c>
      <c r="R182" s="129">
        <f t="shared" si="35"/>
        <v>1</v>
      </c>
      <c r="S182" s="129">
        <f t="shared" si="36"/>
        <v>0</v>
      </c>
      <c r="T182" s="129">
        <f t="shared" si="37"/>
        <v>0</v>
      </c>
      <c r="U182" s="129">
        <f t="shared" si="38"/>
        <v>0</v>
      </c>
      <c r="V182" s="134">
        <f t="shared" si="39"/>
        <v>0</v>
      </c>
      <c r="W182" s="129">
        <f t="shared" si="45"/>
        <v>1</v>
      </c>
      <c r="X182" s="129">
        <f t="shared" si="40"/>
        <v>0</v>
      </c>
      <c r="Y182" s="129">
        <f t="shared" si="41"/>
        <v>0</v>
      </c>
      <c r="Z182" s="129"/>
      <c r="AA182" s="129"/>
      <c r="AB182" s="129">
        <f t="shared" si="42"/>
        <v>3</v>
      </c>
      <c r="AC182" s="129">
        <f t="shared" si="43"/>
        <v>3</v>
      </c>
      <c r="AD182" s="129" t="str">
        <f t="shared" si="44"/>
        <v>Correct</v>
      </c>
      <c r="AE182" s="129"/>
      <c r="AF182" s="115" t="s">
        <v>83</v>
      </c>
      <c r="AG182" s="115">
        <v>41</v>
      </c>
      <c r="AH182" s="115" t="s">
        <v>181</v>
      </c>
      <c r="AI182" s="115" t="s">
        <v>206</v>
      </c>
      <c r="AJ182" s="115" t="s">
        <v>107</v>
      </c>
      <c r="AK182" s="115" t="s">
        <v>91</v>
      </c>
      <c r="AL182" s="115" t="s">
        <v>137</v>
      </c>
      <c r="AM182" s="115" t="s">
        <v>88</v>
      </c>
      <c r="AN182" s="115" t="s">
        <v>89</v>
      </c>
      <c r="AO182" s="115" t="s">
        <v>90</v>
      </c>
      <c r="AP182" s="115" t="s">
        <v>91</v>
      </c>
      <c r="AQ182" s="115" t="s">
        <v>91</v>
      </c>
    </row>
    <row r="183" spans="1:43" ht="16">
      <c r="A183" s="115">
        <v>7045762133</v>
      </c>
      <c r="C183" s="115" t="s">
        <v>32</v>
      </c>
      <c r="D183" s="115" t="s">
        <v>33</v>
      </c>
      <c r="G183" s="115" t="s">
        <v>38</v>
      </c>
      <c r="I183" s="130"/>
      <c r="L183" s="129"/>
      <c r="M183" s="129">
        <f t="shared" si="31"/>
        <v>3</v>
      </c>
      <c r="N183" s="129">
        <f t="shared" si="32"/>
        <v>1</v>
      </c>
      <c r="O183" s="129"/>
      <c r="P183" s="129">
        <f t="shared" si="33"/>
        <v>0</v>
      </c>
      <c r="Q183" s="129">
        <f t="shared" si="34"/>
        <v>1</v>
      </c>
      <c r="R183" s="129">
        <f t="shared" si="35"/>
        <v>1</v>
      </c>
      <c r="S183" s="129">
        <f t="shared" si="36"/>
        <v>0</v>
      </c>
      <c r="T183" s="129">
        <f t="shared" si="37"/>
        <v>0</v>
      </c>
      <c r="U183" s="129">
        <f t="shared" si="38"/>
        <v>0</v>
      </c>
      <c r="V183" s="134">
        <f t="shared" si="39"/>
        <v>0</v>
      </c>
      <c r="W183" s="129">
        <f t="shared" si="45"/>
        <v>1</v>
      </c>
      <c r="X183" s="129">
        <f t="shared" si="40"/>
        <v>0</v>
      </c>
      <c r="Y183" s="129">
        <f t="shared" si="41"/>
        <v>0</v>
      </c>
      <c r="Z183" s="129"/>
      <c r="AA183" s="129"/>
      <c r="AB183" s="129">
        <f t="shared" si="42"/>
        <v>3</v>
      </c>
      <c r="AC183" s="129">
        <f t="shared" si="43"/>
        <v>3</v>
      </c>
      <c r="AD183" s="129" t="str">
        <f t="shared" si="44"/>
        <v>Correct</v>
      </c>
      <c r="AE183" s="129"/>
      <c r="AF183" s="115" t="s">
        <v>83</v>
      </c>
      <c r="AG183" s="115">
        <v>50</v>
      </c>
      <c r="AH183" s="115" t="s">
        <v>181</v>
      </c>
      <c r="AI183" s="115" t="s">
        <v>231</v>
      </c>
      <c r="AJ183" s="115" t="s">
        <v>85</v>
      </c>
      <c r="AL183" s="115" t="s">
        <v>87</v>
      </c>
      <c r="AM183" s="115" t="s">
        <v>100</v>
      </c>
      <c r="AN183" s="115" t="s">
        <v>109</v>
      </c>
      <c r="AO183" s="115" t="s">
        <v>106</v>
      </c>
      <c r="AP183" s="115" t="s">
        <v>91</v>
      </c>
      <c r="AQ183" s="115" t="s">
        <v>86</v>
      </c>
    </row>
    <row r="184" spans="1:43" ht="16">
      <c r="A184" s="115">
        <v>7011079591</v>
      </c>
      <c r="D184" s="115" t="s">
        <v>33</v>
      </c>
      <c r="G184" s="115" t="s">
        <v>38</v>
      </c>
      <c r="I184" s="130"/>
      <c r="K184" s="115" t="s">
        <v>40</v>
      </c>
      <c r="L184" s="129"/>
      <c r="M184" s="129">
        <f t="shared" si="31"/>
        <v>3</v>
      </c>
      <c r="N184" s="129">
        <f t="shared" si="32"/>
        <v>1</v>
      </c>
      <c r="O184" s="129"/>
      <c r="P184" s="129">
        <f t="shared" si="33"/>
        <v>0</v>
      </c>
      <c r="Q184" s="129">
        <f t="shared" si="34"/>
        <v>0</v>
      </c>
      <c r="R184" s="129">
        <f t="shared" si="35"/>
        <v>1</v>
      </c>
      <c r="S184" s="129">
        <f t="shared" si="36"/>
        <v>0</v>
      </c>
      <c r="T184" s="129">
        <f t="shared" si="37"/>
        <v>0</v>
      </c>
      <c r="U184" s="129">
        <f t="shared" si="38"/>
        <v>0</v>
      </c>
      <c r="V184" s="134">
        <f t="shared" si="39"/>
        <v>0</v>
      </c>
      <c r="W184" s="129">
        <f t="shared" si="45"/>
        <v>1</v>
      </c>
      <c r="X184" s="129">
        <f t="shared" si="40"/>
        <v>0</v>
      </c>
      <c r="Y184" s="129">
        <f t="shared" si="41"/>
        <v>1</v>
      </c>
      <c r="Z184" s="129"/>
      <c r="AA184" s="129"/>
      <c r="AB184" s="129">
        <f t="shared" si="42"/>
        <v>3</v>
      </c>
      <c r="AC184" s="129">
        <f t="shared" si="43"/>
        <v>3</v>
      </c>
      <c r="AD184" s="129" t="str">
        <f t="shared" si="44"/>
        <v>Correct</v>
      </c>
      <c r="AE184" s="129"/>
      <c r="AF184" s="115" t="s">
        <v>83</v>
      </c>
      <c r="AG184" s="115">
        <v>55</v>
      </c>
      <c r="AH184" s="115" t="s">
        <v>181</v>
      </c>
      <c r="AI184" s="115" t="s">
        <v>204</v>
      </c>
      <c r="AJ184" s="115" t="s">
        <v>85</v>
      </c>
      <c r="AK184" s="115" t="s">
        <v>91</v>
      </c>
      <c r="AL184" s="115" t="s">
        <v>87</v>
      </c>
      <c r="AM184" s="115" t="s">
        <v>101</v>
      </c>
      <c r="AN184" s="115" t="s">
        <v>89</v>
      </c>
      <c r="AO184" s="115" t="s">
        <v>90</v>
      </c>
      <c r="AP184" s="115" t="s">
        <v>91</v>
      </c>
      <c r="AQ184" s="115" t="s">
        <v>91</v>
      </c>
    </row>
    <row r="185" spans="1:43" ht="16">
      <c r="A185" s="115">
        <v>7045795942</v>
      </c>
      <c r="D185" s="115" t="s">
        <v>33</v>
      </c>
      <c r="G185" s="115" t="s">
        <v>38</v>
      </c>
      <c r="I185" s="130"/>
      <c r="K185" s="115" t="s">
        <v>40</v>
      </c>
      <c r="L185" s="129"/>
      <c r="M185" s="129">
        <f t="shared" si="31"/>
        <v>3</v>
      </c>
      <c r="N185" s="129">
        <f t="shared" si="32"/>
        <v>1</v>
      </c>
      <c r="O185" s="129"/>
      <c r="P185" s="129">
        <f t="shared" si="33"/>
        <v>0</v>
      </c>
      <c r="Q185" s="129">
        <f t="shared" si="34"/>
        <v>0</v>
      </c>
      <c r="R185" s="129">
        <f t="shared" si="35"/>
        <v>1</v>
      </c>
      <c r="S185" s="129">
        <f t="shared" si="36"/>
        <v>0</v>
      </c>
      <c r="T185" s="129">
        <f t="shared" si="37"/>
        <v>0</v>
      </c>
      <c r="U185" s="129">
        <f t="shared" si="38"/>
        <v>0</v>
      </c>
      <c r="V185" s="134">
        <f t="shared" si="39"/>
        <v>0</v>
      </c>
      <c r="W185" s="129">
        <f t="shared" si="45"/>
        <v>1</v>
      </c>
      <c r="X185" s="129">
        <f t="shared" si="40"/>
        <v>0</v>
      </c>
      <c r="Y185" s="129">
        <f t="shared" si="41"/>
        <v>1</v>
      </c>
      <c r="Z185" s="129"/>
      <c r="AA185" s="129"/>
      <c r="AB185" s="129">
        <f t="shared" si="42"/>
        <v>3</v>
      </c>
      <c r="AC185" s="129">
        <f t="shared" si="43"/>
        <v>3</v>
      </c>
      <c r="AD185" s="129" t="str">
        <f t="shared" si="44"/>
        <v>Correct</v>
      </c>
      <c r="AE185" s="129"/>
      <c r="AF185" s="115" t="s">
        <v>83</v>
      </c>
      <c r="AG185" s="115">
        <v>67</v>
      </c>
      <c r="AH185" s="115" t="s">
        <v>181</v>
      </c>
      <c r="AI185" s="115" t="s">
        <v>186</v>
      </c>
      <c r="AJ185" s="115" t="s">
        <v>85</v>
      </c>
      <c r="AL185" s="115" t="s">
        <v>87</v>
      </c>
      <c r="AM185" s="115" t="s">
        <v>104</v>
      </c>
      <c r="AN185" s="115" t="s">
        <v>102</v>
      </c>
      <c r="AO185" s="115" t="s">
        <v>106</v>
      </c>
      <c r="AP185" s="115" t="s">
        <v>91</v>
      </c>
      <c r="AQ185" s="115" t="s">
        <v>91</v>
      </c>
    </row>
    <row r="186" spans="1:43" ht="16">
      <c r="A186" s="115">
        <v>6985144629</v>
      </c>
      <c r="D186" s="115" t="s">
        <v>33</v>
      </c>
      <c r="F186" s="115" t="s">
        <v>35</v>
      </c>
      <c r="G186" s="115" t="s">
        <v>38</v>
      </c>
      <c r="I186" s="130"/>
      <c r="L186" s="129"/>
      <c r="M186" s="129">
        <f t="shared" si="31"/>
        <v>3</v>
      </c>
      <c r="N186" s="129">
        <f t="shared" si="32"/>
        <v>1</v>
      </c>
      <c r="O186" s="129"/>
      <c r="P186" s="129">
        <f t="shared" si="33"/>
        <v>0</v>
      </c>
      <c r="Q186" s="129">
        <f t="shared" si="34"/>
        <v>0</v>
      </c>
      <c r="R186" s="129">
        <f t="shared" si="35"/>
        <v>1</v>
      </c>
      <c r="S186" s="129">
        <f t="shared" si="36"/>
        <v>0</v>
      </c>
      <c r="T186" s="129">
        <f t="shared" si="37"/>
        <v>1</v>
      </c>
      <c r="U186" s="129">
        <f t="shared" si="38"/>
        <v>0</v>
      </c>
      <c r="V186" s="134">
        <f t="shared" si="39"/>
        <v>0</v>
      </c>
      <c r="W186" s="129">
        <f t="shared" si="45"/>
        <v>1</v>
      </c>
      <c r="X186" s="129">
        <f t="shared" si="40"/>
        <v>0</v>
      </c>
      <c r="Y186" s="129">
        <f t="shared" si="41"/>
        <v>0</v>
      </c>
      <c r="Z186" s="129"/>
      <c r="AA186" s="129"/>
      <c r="AB186" s="129">
        <f t="shared" si="42"/>
        <v>3</v>
      </c>
      <c r="AC186" s="129">
        <f t="shared" si="43"/>
        <v>3</v>
      </c>
      <c r="AD186" s="129" t="str">
        <f t="shared" si="44"/>
        <v>Correct</v>
      </c>
      <c r="AE186" s="129"/>
      <c r="AF186" s="115" t="s">
        <v>83</v>
      </c>
      <c r="AG186" s="115">
        <v>77</v>
      </c>
      <c r="AH186" s="115" t="s">
        <v>181</v>
      </c>
      <c r="AI186" s="115" t="s">
        <v>206</v>
      </c>
      <c r="AJ186" s="115" t="s">
        <v>107</v>
      </c>
      <c r="AK186" s="115" t="s">
        <v>86</v>
      </c>
      <c r="AL186" s="115" t="s">
        <v>87</v>
      </c>
      <c r="AM186" s="115" t="s">
        <v>96</v>
      </c>
      <c r="AN186" s="115" t="s">
        <v>111</v>
      </c>
      <c r="AO186" s="115" t="s">
        <v>106</v>
      </c>
      <c r="AP186" s="115" t="s">
        <v>91</v>
      </c>
      <c r="AQ186" s="115" t="s">
        <v>86</v>
      </c>
    </row>
    <row r="187" spans="1:43" ht="16">
      <c r="A187" s="115">
        <v>5578005003</v>
      </c>
      <c r="D187" s="115" t="s">
        <v>33</v>
      </c>
      <c r="G187" s="115" t="s">
        <v>38</v>
      </c>
      <c r="I187" s="130"/>
      <c r="K187" s="115" t="s">
        <v>40</v>
      </c>
      <c r="L187" s="129"/>
      <c r="M187" s="129">
        <f t="shared" si="31"/>
        <v>3</v>
      </c>
      <c r="N187" s="129">
        <f t="shared" si="32"/>
        <v>1</v>
      </c>
      <c r="O187" s="129"/>
      <c r="P187" s="129">
        <f t="shared" si="33"/>
        <v>0</v>
      </c>
      <c r="Q187" s="129">
        <f t="shared" si="34"/>
        <v>0</v>
      </c>
      <c r="R187" s="129">
        <f t="shared" si="35"/>
        <v>1</v>
      </c>
      <c r="S187" s="129">
        <f t="shared" si="36"/>
        <v>0</v>
      </c>
      <c r="T187" s="129">
        <f t="shared" si="37"/>
        <v>0</v>
      </c>
      <c r="U187" s="129">
        <f t="shared" si="38"/>
        <v>0</v>
      </c>
      <c r="V187" s="134">
        <f t="shared" si="39"/>
        <v>0</v>
      </c>
      <c r="W187" s="129">
        <f t="shared" si="45"/>
        <v>1</v>
      </c>
      <c r="X187" s="129">
        <f t="shared" si="40"/>
        <v>0</v>
      </c>
      <c r="Y187" s="129">
        <f t="shared" si="41"/>
        <v>1</v>
      </c>
      <c r="Z187" s="129"/>
      <c r="AA187" s="129"/>
      <c r="AB187" s="129">
        <f t="shared" si="42"/>
        <v>3</v>
      </c>
      <c r="AC187" s="129">
        <f t="shared" si="43"/>
        <v>3</v>
      </c>
      <c r="AD187" s="129" t="str">
        <f t="shared" si="44"/>
        <v>Correct</v>
      </c>
      <c r="AE187" s="129"/>
      <c r="AF187" s="115" t="s">
        <v>99</v>
      </c>
      <c r="AG187" s="115">
        <v>90</v>
      </c>
      <c r="AH187" s="115" t="s">
        <v>432</v>
      </c>
      <c r="AJ187" s="115" t="s">
        <v>85</v>
      </c>
      <c r="AK187" s="115" t="s">
        <v>86</v>
      </c>
      <c r="AL187" s="115" t="s">
        <v>87</v>
      </c>
      <c r="AM187" s="115" t="s">
        <v>101</v>
      </c>
      <c r="AN187" s="115" t="s">
        <v>111</v>
      </c>
      <c r="AO187" s="115" t="s">
        <v>106</v>
      </c>
      <c r="AP187" s="115" t="s">
        <v>91</v>
      </c>
      <c r="AQ187" s="115" t="s">
        <v>86</v>
      </c>
    </row>
    <row r="188" spans="1:43" ht="16">
      <c r="A188" s="115">
        <v>5584555328</v>
      </c>
      <c r="D188" s="115" t="s">
        <v>33</v>
      </c>
      <c r="G188" s="115" t="s">
        <v>38</v>
      </c>
      <c r="I188" s="130"/>
      <c r="L188" s="129"/>
      <c r="M188" s="129">
        <f t="shared" si="31"/>
        <v>2</v>
      </c>
      <c r="N188" s="129">
        <f t="shared" si="32"/>
        <v>1.5</v>
      </c>
      <c r="O188" s="129"/>
      <c r="P188" s="129">
        <f t="shared" si="33"/>
        <v>0</v>
      </c>
      <c r="Q188" s="129">
        <f t="shared" si="34"/>
        <v>0</v>
      </c>
      <c r="R188" s="129">
        <f t="shared" si="35"/>
        <v>1</v>
      </c>
      <c r="S188" s="129">
        <f t="shared" si="36"/>
        <v>0</v>
      </c>
      <c r="T188" s="129">
        <f t="shared" si="37"/>
        <v>0</v>
      </c>
      <c r="U188" s="129">
        <f t="shared" si="38"/>
        <v>0</v>
      </c>
      <c r="V188" s="134">
        <f t="shared" si="39"/>
        <v>0</v>
      </c>
      <c r="W188" s="129">
        <f t="shared" si="45"/>
        <v>1</v>
      </c>
      <c r="X188" s="129">
        <f t="shared" si="40"/>
        <v>0</v>
      </c>
      <c r="Y188" s="129">
        <f t="shared" si="41"/>
        <v>0</v>
      </c>
      <c r="Z188" s="129"/>
      <c r="AA188" s="129"/>
      <c r="AB188" s="129">
        <f t="shared" si="42"/>
        <v>2</v>
      </c>
      <c r="AC188" s="129">
        <f t="shared" si="43"/>
        <v>2</v>
      </c>
      <c r="AD188" s="129" t="str">
        <f t="shared" si="44"/>
        <v>Correct</v>
      </c>
      <c r="AE188" s="129"/>
      <c r="AF188" s="115" t="s">
        <v>83</v>
      </c>
      <c r="AG188" s="115">
        <v>58</v>
      </c>
      <c r="AH188" s="115" t="s">
        <v>181</v>
      </c>
    </row>
    <row r="189" spans="1:43" ht="16">
      <c r="A189" s="115">
        <v>7044841420</v>
      </c>
      <c r="D189" s="115" t="s">
        <v>33</v>
      </c>
      <c r="G189" s="115" t="s">
        <v>38</v>
      </c>
      <c r="I189" s="130"/>
      <c r="K189" s="115" t="s">
        <v>40</v>
      </c>
      <c r="L189" s="129"/>
      <c r="M189" s="129">
        <f t="shared" si="31"/>
        <v>3</v>
      </c>
      <c r="N189" s="129">
        <f t="shared" si="32"/>
        <v>1</v>
      </c>
      <c r="O189" s="129"/>
      <c r="P189" s="129">
        <f t="shared" si="33"/>
        <v>0</v>
      </c>
      <c r="Q189" s="129">
        <f t="shared" si="34"/>
        <v>0</v>
      </c>
      <c r="R189" s="129">
        <f t="shared" si="35"/>
        <v>1</v>
      </c>
      <c r="S189" s="129">
        <f t="shared" si="36"/>
        <v>0</v>
      </c>
      <c r="T189" s="129">
        <f t="shared" si="37"/>
        <v>0</v>
      </c>
      <c r="U189" s="129">
        <f t="shared" si="38"/>
        <v>0</v>
      </c>
      <c r="V189" s="134">
        <f t="shared" si="39"/>
        <v>0</v>
      </c>
      <c r="W189" s="129">
        <f t="shared" si="45"/>
        <v>1</v>
      </c>
      <c r="X189" s="129">
        <f t="shared" si="40"/>
        <v>0</v>
      </c>
      <c r="Y189" s="129">
        <f t="shared" si="41"/>
        <v>1</v>
      </c>
      <c r="Z189" s="129"/>
      <c r="AA189" s="129"/>
      <c r="AB189" s="129">
        <f t="shared" si="42"/>
        <v>3</v>
      </c>
      <c r="AC189" s="129">
        <f t="shared" si="43"/>
        <v>3</v>
      </c>
      <c r="AD189" s="129" t="str">
        <f t="shared" si="44"/>
        <v>Correct</v>
      </c>
      <c r="AE189" s="129"/>
      <c r="AF189" s="115" t="s">
        <v>99</v>
      </c>
      <c r="AG189" s="115">
        <v>62</v>
      </c>
      <c r="AH189" s="115" t="s">
        <v>181</v>
      </c>
      <c r="AI189" s="115" t="s">
        <v>220</v>
      </c>
      <c r="AJ189" s="115" t="s">
        <v>85</v>
      </c>
      <c r="AK189" s="115" t="s">
        <v>86</v>
      </c>
      <c r="AL189" s="115" t="s">
        <v>87</v>
      </c>
      <c r="AM189" s="115" t="s">
        <v>88</v>
      </c>
      <c r="AN189" s="115" t="s">
        <v>111</v>
      </c>
      <c r="AO189" s="115" t="s">
        <v>106</v>
      </c>
      <c r="AP189" s="115" t="s">
        <v>91</v>
      </c>
      <c r="AQ189" s="115" t="s">
        <v>91</v>
      </c>
    </row>
    <row r="190" spans="1:43" ht="16">
      <c r="A190" s="115">
        <v>7045794933</v>
      </c>
      <c r="D190" s="115" t="s">
        <v>33</v>
      </c>
      <c r="G190" s="115" t="s">
        <v>38</v>
      </c>
      <c r="I190" s="130"/>
      <c r="L190" s="129"/>
      <c r="M190" s="129">
        <f t="shared" si="31"/>
        <v>2</v>
      </c>
      <c r="N190" s="129">
        <f t="shared" si="32"/>
        <v>1.5</v>
      </c>
      <c r="O190" s="129"/>
      <c r="P190" s="129">
        <f t="shared" si="33"/>
        <v>0</v>
      </c>
      <c r="Q190" s="129">
        <f t="shared" si="34"/>
        <v>0</v>
      </c>
      <c r="R190" s="129">
        <f t="shared" si="35"/>
        <v>1</v>
      </c>
      <c r="S190" s="129">
        <f t="shared" si="36"/>
        <v>0</v>
      </c>
      <c r="T190" s="129">
        <f t="shared" si="37"/>
        <v>0</v>
      </c>
      <c r="U190" s="129">
        <f t="shared" si="38"/>
        <v>0</v>
      </c>
      <c r="V190" s="134">
        <f t="shared" si="39"/>
        <v>0</v>
      </c>
      <c r="W190" s="129">
        <f t="shared" si="45"/>
        <v>1</v>
      </c>
      <c r="X190" s="129">
        <f t="shared" si="40"/>
        <v>0</v>
      </c>
      <c r="Y190" s="129">
        <f t="shared" si="41"/>
        <v>0</v>
      </c>
      <c r="Z190" s="129"/>
      <c r="AA190" s="129"/>
      <c r="AB190" s="129">
        <f t="shared" si="42"/>
        <v>2</v>
      </c>
      <c r="AC190" s="129">
        <f t="shared" si="43"/>
        <v>2</v>
      </c>
      <c r="AD190" s="129" t="str">
        <f t="shared" si="44"/>
        <v>Correct</v>
      </c>
      <c r="AE190" s="129"/>
      <c r="AF190" s="115" t="s">
        <v>83</v>
      </c>
      <c r="AG190" s="115">
        <v>74</v>
      </c>
      <c r="AH190" s="115" t="s">
        <v>181</v>
      </c>
      <c r="AI190" s="115" t="s">
        <v>194</v>
      </c>
      <c r="AJ190" s="115" t="s">
        <v>85</v>
      </c>
      <c r="AN190" s="115" t="s">
        <v>94</v>
      </c>
      <c r="AO190" s="115" t="s">
        <v>106</v>
      </c>
      <c r="AP190" s="115" t="s">
        <v>91</v>
      </c>
      <c r="AQ190" s="115" t="s">
        <v>91</v>
      </c>
    </row>
    <row r="191" spans="1:43" ht="16">
      <c r="A191" s="115">
        <v>7008116430</v>
      </c>
      <c r="B191" s="115" t="s">
        <v>31</v>
      </c>
      <c r="E191" s="115" t="s">
        <v>34</v>
      </c>
      <c r="H191" s="115" t="s">
        <v>37</v>
      </c>
      <c r="I191" s="130"/>
      <c r="L191" s="129"/>
      <c r="M191" s="129">
        <f t="shared" si="31"/>
        <v>3</v>
      </c>
      <c r="N191" s="129">
        <f t="shared" si="32"/>
        <v>1</v>
      </c>
      <c r="O191" s="129"/>
      <c r="P191" s="129">
        <f t="shared" si="33"/>
        <v>1</v>
      </c>
      <c r="Q191" s="129">
        <f t="shared" si="34"/>
        <v>0</v>
      </c>
      <c r="R191" s="129">
        <f t="shared" si="35"/>
        <v>0</v>
      </c>
      <c r="S191" s="129">
        <f t="shared" si="36"/>
        <v>1</v>
      </c>
      <c r="T191" s="129">
        <f t="shared" si="37"/>
        <v>0</v>
      </c>
      <c r="U191" s="129">
        <f t="shared" si="38"/>
        <v>0</v>
      </c>
      <c r="V191" s="134">
        <f t="shared" si="39"/>
        <v>1</v>
      </c>
      <c r="W191" s="129">
        <f t="shared" si="45"/>
        <v>0</v>
      </c>
      <c r="X191" s="129">
        <f t="shared" si="40"/>
        <v>0</v>
      </c>
      <c r="Y191" s="129">
        <f t="shared" si="41"/>
        <v>0</v>
      </c>
      <c r="Z191" s="129"/>
      <c r="AA191" s="129"/>
      <c r="AB191" s="129">
        <f t="shared" si="42"/>
        <v>3</v>
      </c>
      <c r="AC191" s="129">
        <f t="shared" si="43"/>
        <v>3</v>
      </c>
      <c r="AD191" s="129" t="str">
        <f t="shared" si="44"/>
        <v>Correct</v>
      </c>
      <c r="AE191" s="129"/>
      <c r="AF191" s="115" t="s">
        <v>83</v>
      </c>
      <c r="AG191" s="115">
        <v>71</v>
      </c>
      <c r="AH191" s="115" t="s">
        <v>84</v>
      </c>
      <c r="AI191" s="115" t="s">
        <v>144</v>
      </c>
      <c r="AJ191" s="115" t="s">
        <v>85</v>
      </c>
      <c r="AK191" s="115" t="s">
        <v>86</v>
      </c>
      <c r="AL191" s="115" t="s">
        <v>87</v>
      </c>
      <c r="AN191" s="115" t="s">
        <v>94</v>
      </c>
      <c r="AO191" s="115" t="s">
        <v>106</v>
      </c>
      <c r="AP191" s="115" t="s">
        <v>91</v>
      </c>
      <c r="AQ191" s="115" t="s">
        <v>91</v>
      </c>
    </row>
    <row r="192" spans="1:43" ht="16">
      <c r="A192" s="115">
        <v>5587888328</v>
      </c>
      <c r="H192" s="115" t="s">
        <v>37</v>
      </c>
      <c r="I192" s="130"/>
      <c r="K192" s="115" t="s">
        <v>40</v>
      </c>
      <c r="L192" s="129"/>
      <c r="M192" s="129">
        <f t="shared" si="31"/>
        <v>2</v>
      </c>
      <c r="N192" s="129">
        <f t="shared" si="32"/>
        <v>1.5</v>
      </c>
      <c r="O192" s="129"/>
      <c r="P192" s="129">
        <f t="shared" si="33"/>
        <v>0</v>
      </c>
      <c r="Q192" s="129">
        <f t="shared" si="34"/>
        <v>0</v>
      </c>
      <c r="R192" s="129">
        <f t="shared" si="35"/>
        <v>0</v>
      </c>
      <c r="S192" s="129">
        <f t="shared" si="36"/>
        <v>0</v>
      </c>
      <c r="T192" s="129">
        <f t="shared" si="37"/>
        <v>0</v>
      </c>
      <c r="U192" s="129">
        <f t="shared" si="38"/>
        <v>0</v>
      </c>
      <c r="V192" s="134">
        <f t="shared" si="39"/>
        <v>1</v>
      </c>
      <c r="W192" s="129">
        <f t="shared" si="45"/>
        <v>0</v>
      </c>
      <c r="X192" s="129">
        <f t="shared" si="40"/>
        <v>0</v>
      </c>
      <c r="Y192" s="129">
        <f t="shared" si="41"/>
        <v>1</v>
      </c>
      <c r="Z192" s="129"/>
      <c r="AA192" s="129"/>
      <c r="AB192" s="129">
        <f t="shared" si="42"/>
        <v>2</v>
      </c>
      <c r="AC192" s="129">
        <f t="shared" si="43"/>
        <v>2</v>
      </c>
      <c r="AD192" s="129" t="str">
        <f t="shared" si="44"/>
        <v>Correct</v>
      </c>
      <c r="AE192" s="129"/>
      <c r="AF192" s="115" t="s">
        <v>83</v>
      </c>
      <c r="AG192" s="115">
        <v>47</v>
      </c>
      <c r="AH192" s="115" t="s">
        <v>181</v>
      </c>
      <c r="AI192" s="115" t="s">
        <v>209</v>
      </c>
      <c r="AJ192" s="115" t="s">
        <v>85</v>
      </c>
      <c r="AK192" s="115" t="s">
        <v>86</v>
      </c>
      <c r="AL192" s="115" t="s">
        <v>87</v>
      </c>
      <c r="AM192" s="115" t="s">
        <v>88</v>
      </c>
      <c r="AN192" s="115" t="s">
        <v>111</v>
      </c>
      <c r="AO192" s="115" t="s">
        <v>90</v>
      </c>
      <c r="AP192" s="115" t="s">
        <v>91</v>
      </c>
      <c r="AQ192" s="115" t="s">
        <v>91</v>
      </c>
    </row>
    <row r="193" spans="1:43" ht="16">
      <c r="A193" s="115">
        <v>7044855191</v>
      </c>
      <c r="I193" s="130"/>
      <c r="K193" s="115" t="s">
        <v>40</v>
      </c>
      <c r="L193" s="129"/>
      <c r="M193" s="129">
        <f t="shared" si="31"/>
        <v>1</v>
      </c>
      <c r="N193" s="129">
        <f t="shared" si="32"/>
        <v>3</v>
      </c>
      <c r="O193" s="129"/>
      <c r="P193" s="129">
        <f t="shared" si="33"/>
        <v>0</v>
      </c>
      <c r="Q193" s="129">
        <f t="shared" si="34"/>
        <v>0</v>
      </c>
      <c r="R193" s="129">
        <f t="shared" si="35"/>
        <v>0</v>
      </c>
      <c r="S193" s="129">
        <f t="shared" si="36"/>
        <v>0</v>
      </c>
      <c r="T193" s="129">
        <f t="shared" si="37"/>
        <v>0</v>
      </c>
      <c r="U193" s="129">
        <f t="shared" si="38"/>
        <v>0</v>
      </c>
      <c r="V193" s="134">
        <f t="shared" si="39"/>
        <v>0</v>
      </c>
      <c r="W193" s="129">
        <f t="shared" si="45"/>
        <v>0</v>
      </c>
      <c r="X193" s="129">
        <f t="shared" si="40"/>
        <v>0</v>
      </c>
      <c r="Y193" s="129">
        <f t="shared" si="41"/>
        <v>1</v>
      </c>
      <c r="Z193" s="129"/>
      <c r="AA193" s="129"/>
      <c r="AB193" s="129">
        <f t="shared" si="42"/>
        <v>1</v>
      </c>
      <c r="AC193" s="129">
        <f t="shared" si="43"/>
        <v>1</v>
      </c>
      <c r="AD193" s="129" t="str">
        <f t="shared" si="44"/>
        <v>Correct</v>
      </c>
      <c r="AE193" s="129"/>
      <c r="AF193" s="115" t="s">
        <v>83</v>
      </c>
      <c r="AG193" s="115">
        <v>70</v>
      </c>
      <c r="AH193" s="115" t="s">
        <v>432</v>
      </c>
      <c r="AJ193" s="115" t="s">
        <v>85</v>
      </c>
      <c r="AK193" s="115" t="s">
        <v>86</v>
      </c>
      <c r="AO193" s="115" t="s">
        <v>106</v>
      </c>
      <c r="AP193" s="115" t="s">
        <v>91</v>
      </c>
      <c r="AQ193" s="115" t="s">
        <v>91</v>
      </c>
    </row>
    <row r="194" spans="1:43" ht="16">
      <c r="A194" s="115">
        <v>7044846920</v>
      </c>
      <c r="I194" s="130"/>
      <c r="L194" s="129"/>
      <c r="M194" s="129">
        <f t="shared" ref="M194:M257" si="46">COUNTA(B194:L194)</f>
        <v>0</v>
      </c>
      <c r="N194" s="129" t="e">
        <f t="shared" ref="N194:N257" si="47">3/M194</f>
        <v>#DIV/0!</v>
      </c>
      <c r="O194" s="129"/>
      <c r="P194" s="129">
        <f t="shared" ref="P194:P257" si="48">IF($M194&lt;3,IF($B194=$B$1,1,0),IF($B194=$B$1,$N194,0))</f>
        <v>0</v>
      </c>
      <c r="Q194" s="129">
        <f t="shared" ref="Q194:Q257" si="49">IF($M194&lt;3,IF($C194=$C$1,1,0),IF($C194=$C$1,$N194,0))</f>
        <v>0</v>
      </c>
      <c r="R194" s="129">
        <f t="shared" ref="R194:R257" si="50">IF($M194&lt;3,IF($D194=$D$1,1,0),IF($D194=$D$1,$N194,0))</f>
        <v>0</v>
      </c>
      <c r="S194" s="129">
        <f t="shared" ref="S194:S257" si="51">IF($M194&lt;3,IF($E194=$E$1,1,0),IF($E194=$E$1,$N194,0))</f>
        <v>0</v>
      </c>
      <c r="T194" s="129">
        <f t="shared" ref="T194:T257" si="52">IF($M194&lt;3,IF($F194=$F$1,1,0),IF($F194=$F$1,$N194,0))</f>
        <v>0</v>
      </c>
      <c r="U194" s="129">
        <f t="shared" ref="U194:U257" si="53">IF($M194&lt;3,IF($G194=$G$1,1,0),IF($G194=$G$1,$N194,0))</f>
        <v>0</v>
      </c>
      <c r="V194" s="134">
        <f t="shared" ref="V194:V257" si="54">IF($M194&lt;3,IF($H194=$H$1,1,0),IF($H194=$H$1,$N194,0))</f>
        <v>0</v>
      </c>
      <c r="W194" s="129">
        <f t="shared" si="45"/>
        <v>0</v>
      </c>
      <c r="X194" s="129">
        <f t="shared" ref="X194:X257" si="55">IF($M194&lt;3,IF($J194=$J$1,1,0),IF($J194=$J$1,$N194,0))</f>
        <v>0</v>
      </c>
      <c r="Y194" s="129">
        <f t="shared" ref="Y194:Y257" si="56">IF($M194&lt;3,IF($K194=$K$1,1,0),IF($K194=$K$1,$N194,0))</f>
        <v>0</v>
      </c>
      <c r="Z194" s="129"/>
      <c r="AA194" s="129"/>
      <c r="AB194" s="129">
        <f t="shared" ref="AB194:AB257" si="57">SUM(P194:Z194)</f>
        <v>0</v>
      </c>
      <c r="AC194" s="129">
        <f t="shared" ref="AC194:AC257" si="58">M194</f>
        <v>0</v>
      </c>
      <c r="AD194" s="129" t="str">
        <f t="shared" ref="AD194:AD257" si="59">IF(AB194=AC194,"Correct",IF(AB194=3,"Correct","Wrong"))</f>
        <v>Correct</v>
      </c>
      <c r="AE194" s="129"/>
      <c r="AF194" s="115" t="s">
        <v>99</v>
      </c>
      <c r="AG194" s="115">
        <v>57</v>
      </c>
      <c r="AH194" s="115" t="s">
        <v>84</v>
      </c>
      <c r="AI194" s="115" t="s">
        <v>150</v>
      </c>
      <c r="AJ194" s="115" t="s">
        <v>85</v>
      </c>
      <c r="AK194" s="115" t="s">
        <v>86</v>
      </c>
      <c r="AL194" s="115" t="s">
        <v>87</v>
      </c>
      <c r="AM194" s="115" t="s">
        <v>101</v>
      </c>
      <c r="AN194" s="115" t="s">
        <v>89</v>
      </c>
      <c r="AO194" s="115" t="s">
        <v>90</v>
      </c>
      <c r="AP194" s="115" t="s">
        <v>91</v>
      </c>
      <c r="AQ194" s="115" t="s">
        <v>91</v>
      </c>
    </row>
    <row r="195" spans="1:43" ht="16">
      <c r="A195" s="115">
        <v>7011272399</v>
      </c>
      <c r="C195" s="115" t="s">
        <v>32</v>
      </c>
      <c r="F195" s="115" t="s">
        <v>35</v>
      </c>
      <c r="I195" s="130"/>
      <c r="K195" s="115" t="s">
        <v>40</v>
      </c>
      <c r="L195" s="129"/>
      <c r="M195" s="129">
        <f t="shared" si="46"/>
        <v>3</v>
      </c>
      <c r="N195" s="129">
        <f t="shared" si="47"/>
        <v>1</v>
      </c>
      <c r="O195" s="129"/>
      <c r="P195" s="129">
        <f t="shared" si="48"/>
        <v>0</v>
      </c>
      <c r="Q195" s="129">
        <f t="shared" si="49"/>
        <v>1</v>
      </c>
      <c r="R195" s="129">
        <f t="shared" si="50"/>
        <v>0</v>
      </c>
      <c r="S195" s="129">
        <f t="shared" si="51"/>
        <v>0</v>
      </c>
      <c r="T195" s="129">
        <f t="shared" si="52"/>
        <v>1</v>
      </c>
      <c r="U195" s="129">
        <f t="shared" si="53"/>
        <v>0</v>
      </c>
      <c r="V195" s="134">
        <f t="shared" si="54"/>
        <v>0</v>
      </c>
      <c r="W195" s="129">
        <f t="shared" si="45"/>
        <v>0</v>
      </c>
      <c r="X195" s="129">
        <f t="shared" si="55"/>
        <v>0</v>
      </c>
      <c r="Y195" s="129">
        <f t="shared" si="56"/>
        <v>1</v>
      </c>
      <c r="Z195" s="129"/>
      <c r="AA195" s="129"/>
      <c r="AB195" s="129">
        <f t="shared" si="57"/>
        <v>3</v>
      </c>
      <c r="AC195" s="129">
        <f t="shared" si="58"/>
        <v>3</v>
      </c>
      <c r="AD195" s="129" t="str">
        <f t="shared" si="59"/>
        <v>Correct</v>
      </c>
      <c r="AE195" s="129"/>
      <c r="AG195" s="115">
        <v>60</v>
      </c>
      <c r="AH195" s="115" t="s">
        <v>84</v>
      </c>
      <c r="AI195" s="115" t="s">
        <v>126</v>
      </c>
      <c r="AK195" s="115" t="s">
        <v>86</v>
      </c>
      <c r="AL195" s="115" t="s">
        <v>87</v>
      </c>
    </row>
    <row r="196" spans="1:43" ht="16">
      <c r="A196" s="115">
        <v>7011272704</v>
      </c>
      <c r="I196" s="130"/>
      <c r="L196" s="129"/>
      <c r="M196" s="129">
        <f t="shared" si="46"/>
        <v>0</v>
      </c>
      <c r="N196" s="129" t="e">
        <f t="shared" si="47"/>
        <v>#DIV/0!</v>
      </c>
      <c r="O196" s="129"/>
      <c r="P196" s="129">
        <f t="shared" si="48"/>
        <v>0</v>
      </c>
      <c r="Q196" s="129">
        <f t="shared" si="49"/>
        <v>0</v>
      </c>
      <c r="R196" s="129">
        <f t="shared" si="50"/>
        <v>0</v>
      </c>
      <c r="S196" s="129">
        <f t="shared" si="51"/>
        <v>0</v>
      </c>
      <c r="T196" s="129">
        <f t="shared" si="52"/>
        <v>0</v>
      </c>
      <c r="U196" s="129">
        <f t="shared" si="53"/>
        <v>0</v>
      </c>
      <c r="V196" s="134">
        <f t="shared" si="54"/>
        <v>0</v>
      </c>
      <c r="W196" s="129">
        <f t="shared" si="45"/>
        <v>0</v>
      </c>
      <c r="X196" s="129">
        <f t="shared" si="55"/>
        <v>0</v>
      </c>
      <c r="Y196" s="129">
        <f t="shared" si="56"/>
        <v>0</v>
      </c>
      <c r="Z196" s="129"/>
      <c r="AA196" s="129"/>
      <c r="AB196" s="129">
        <f t="shared" si="57"/>
        <v>0</v>
      </c>
      <c r="AC196" s="129">
        <f t="shared" si="58"/>
        <v>0</v>
      </c>
      <c r="AD196" s="129" t="str">
        <f t="shared" si="59"/>
        <v>Correct</v>
      </c>
      <c r="AE196" s="129"/>
      <c r="AF196" s="115" t="s">
        <v>83</v>
      </c>
      <c r="AG196" s="115">
        <v>60</v>
      </c>
      <c r="AH196" s="115" t="s">
        <v>84</v>
      </c>
      <c r="AI196" s="115" t="s">
        <v>126</v>
      </c>
      <c r="AJ196" s="115" t="s">
        <v>85</v>
      </c>
      <c r="AK196" s="115" t="s">
        <v>86</v>
      </c>
      <c r="AL196" s="115" t="s">
        <v>87</v>
      </c>
      <c r="AN196" s="115" t="s">
        <v>94</v>
      </c>
      <c r="AO196" s="115" t="s">
        <v>90</v>
      </c>
      <c r="AP196" s="115" t="s">
        <v>91</v>
      </c>
      <c r="AQ196" s="115" t="s">
        <v>86</v>
      </c>
    </row>
    <row r="197" spans="1:43" ht="16">
      <c r="A197" s="115">
        <v>7010994316</v>
      </c>
      <c r="I197" s="130"/>
      <c r="L197" s="129"/>
      <c r="M197" s="129">
        <f t="shared" si="46"/>
        <v>0</v>
      </c>
      <c r="N197" s="129" t="e">
        <f t="shared" si="47"/>
        <v>#DIV/0!</v>
      </c>
      <c r="O197" s="129"/>
      <c r="P197" s="129">
        <f t="shared" si="48"/>
        <v>0</v>
      </c>
      <c r="Q197" s="129">
        <f t="shared" si="49"/>
        <v>0</v>
      </c>
      <c r="R197" s="129">
        <f t="shared" si="50"/>
        <v>0</v>
      </c>
      <c r="S197" s="129">
        <f t="shared" si="51"/>
        <v>0</v>
      </c>
      <c r="T197" s="129">
        <f t="shared" si="52"/>
        <v>0</v>
      </c>
      <c r="U197" s="129">
        <f t="shared" si="53"/>
        <v>0</v>
      </c>
      <c r="V197" s="134">
        <f t="shared" si="54"/>
        <v>0</v>
      </c>
      <c r="W197" s="129">
        <f t="shared" si="45"/>
        <v>0</v>
      </c>
      <c r="X197" s="129">
        <f t="shared" si="55"/>
        <v>0</v>
      </c>
      <c r="Y197" s="129">
        <f t="shared" si="56"/>
        <v>0</v>
      </c>
      <c r="Z197" s="129"/>
      <c r="AA197" s="129"/>
      <c r="AB197" s="129">
        <f t="shared" si="57"/>
        <v>0</v>
      </c>
      <c r="AC197" s="129">
        <f t="shared" si="58"/>
        <v>0</v>
      </c>
      <c r="AD197" s="129" t="str">
        <f t="shared" si="59"/>
        <v>Correct</v>
      </c>
      <c r="AE197" s="129"/>
      <c r="AF197" s="115" t="s">
        <v>83</v>
      </c>
      <c r="AG197" s="115">
        <v>69</v>
      </c>
      <c r="AH197" s="115" t="s">
        <v>84</v>
      </c>
      <c r="AI197" s="115" t="s">
        <v>126</v>
      </c>
      <c r="AK197" s="115" t="s">
        <v>86</v>
      </c>
      <c r="AL197" s="115" t="s">
        <v>87</v>
      </c>
      <c r="AM197" s="115" t="s">
        <v>93</v>
      </c>
      <c r="AN197" s="115" t="s">
        <v>89</v>
      </c>
      <c r="AO197" s="115" t="s">
        <v>106</v>
      </c>
      <c r="AP197" s="115" t="s">
        <v>91</v>
      </c>
      <c r="AQ197" s="115" t="s">
        <v>91</v>
      </c>
    </row>
    <row r="198" spans="1:43" ht="16">
      <c r="A198" s="115">
        <v>5584565317</v>
      </c>
      <c r="D198" s="115" t="s">
        <v>33</v>
      </c>
      <c r="I198" s="130"/>
      <c r="L198" s="129"/>
      <c r="M198" s="129">
        <f t="shared" si="46"/>
        <v>1</v>
      </c>
      <c r="N198" s="129">
        <f t="shared" si="47"/>
        <v>3</v>
      </c>
      <c r="O198" s="129"/>
      <c r="P198" s="129">
        <f t="shared" si="48"/>
        <v>0</v>
      </c>
      <c r="Q198" s="129">
        <f t="shared" si="49"/>
        <v>0</v>
      </c>
      <c r="R198" s="129">
        <f t="shared" si="50"/>
        <v>1</v>
      </c>
      <c r="S198" s="129">
        <f t="shared" si="51"/>
        <v>0</v>
      </c>
      <c r="T198" s="129">
        <f t="shared" si="52"/>
        <v>0</v>
      </c>
      <c r="U198" s="129">
        <f t="shared" si="53"/>
        <v>0</v>
      </c>
      <c r="V198" s="134">
        <f t="shared" si="54"/>
        <v>0</v>
      </c>
      <c r="W198" s="129">
        <f t="shared" si="45"/>
        <v>0</v>
      </c>
      <c r="X198" s="129">
        <f t="shared" si="55"/>
        <v>0</v>
      </c>
      <c r="Y198" s="129">
        <f t="shared" si="56"/>
        <v>0</v>
      </c>
      <c r="Z198" s="129"/>
      <c r="AA198" s="129"/>
      <c r="AB198" s="129">
        <f t="shared" si="57"/>
        <v>1</v>
      </c>
      <c r="AC198" s="129">
        <f t="shared" si="58"/>
        <v>1</v>
      </c>
      <c r="AD198" s="129" t="str">
        <f t="shared" si="59"/>
        <v>Correct</v>
      </c>
      <c r="AE198" s="129"/>
      <c r="AF198" s="115" t="s">
        <v>83</v>
      </c>
      <c r="AG198" s="115">
        <v>51</v>
      </c>
      <c r="AH198" s="115" t="s">
        <v>181</v>
      </c>
      <c r="AI198" s="115" t="s">
        <v>242</v>
      </c>
      <c r="AJ198" s="115" t="s">
        <v>85</v>
      </c>
      <c r="AK198" s="115" t="s">
        <v>86</v>
      </c>
      <c r="AL198" s="115" t="s">
        <v>87</v>
      </c>
      <c r="AM198" s="115" t="s">
        <v>101</v>
      </c>
      <c r="AN198" s="115" t="s">
        <v>111</v>
      </c>
      <c r="AO198" s="115" t="s">
        <v>90</v>
      </c>
      <c r="AP198" s="115" t="s">
        <v>91</v>
      </c>
      <c r="AQ198" s="115" t="s">
        <v>91</v>
      </c>
    </row>
    <row r="199" spans="1:43" ht="16">
      <c r="A199" s="115">
        <v>5586915817</v>
      </c>
      <c r="I199" s="130"/>
      <c r="K199" s="115" t="s">
        <v>40</v>
      </c>
      <c r="L199" s="129"/>
      <c r="M199" s="129">
        <f t="shared" si="46"/>
        <v>1</v>
      </c>
      <c r="N199" s="129">
        <f t="shared" si="47"/>
        <v>3</v>
      </c>
      <c r="O199" s="129"/>
      <c r="P199" s="129">
        <f t="shared" si="48"/>
        <v>0</v>
      </c>
      <c r="Q199" s="129">
        <f t="shared" si="49"/>
        <v>0</v>
      </c>
      <c r="R199" s="129">
        <f t="shared" si="50"/>
        <v>0</v>
      </c>
      <c r="S199" s="129">
        <f t="shared" si="51"/>
        <v>0</v>
      </c>
      <c r="T199" s="129">
        <f t="shared" si="52"/>
        <v>0</v>
      </c>
      <c r="U199" s="129">
        <f t="shared" si="53"/>
        <v>0</v>
      </c>
      <c r="V199" s="134">
        <f t="shared" si="54"/>
        <v>0</v>
      </c>
      <c r="W199" s="129">
        <f t="shared" si="45"/>
        <v>0</v>
      </c>
      <c r="X199" s="129">
        <f t="shared" si="55"/>
        <v>0</v>
      </c>
      <c r="Y199" s="129">
        <f t="shared" si="56"/>
        <v>1</v>
      </c>
      <c r="Z199" s="129"/>
      <c r="AA199" s="129"/>
      <c r="AB199" s="129">
        <f t="shared" si="57"/>
        <v>1</v>
      </c>
      <c r="AC199" s="129">
        <f t="shared" si="58"/>
        <v>1</v>
      </c>
      <c r="AD199" s="129" t="str">
        <f t="shared" si="59"/>
        <v>Correct</v>
      </c>
      <c r="AE199" s="129"/>
      <c r="AF199" s="115" t="s">
        <v>83</v>
      </c>
      <c r="AG199" s="115">
        <v>0</v>
      </c>
      <c r="AH199" s="115" t="s">
        <v>181</v>
      </c>
      <c r="AI199" s="115" t="s">
        <v>440</v>
      </c>
      <c r="AJ199" s="115" t="s">
        <v>85</v>
      </c>
      <c r="AK199" s="115" t="s">
        <v>86</v>
      </c>
      <c r="AL199" s="115" t="s">
        <v>87</v>
      </c>
      <c r="AM199" s="115" t="s">
        <v>101</v>
      </c>
      <c r="AN199" s="115" t="s">
        <v>89</v>
      </c>
      <c r="AO199" s="115" t="s">
        <v>90</v>
      </c>
      <c r="AP199" s="115" t="s">
        <v>91</v>
      </c>
      <c r="AQ199" s="115" t="s">
        <v>91</v>
      </c>
    </row>
    <row r="200" spans="1:43" ht="16">
      <c r="A200" s="115">
        <v>6985417975</v>
      </c>
      <c r="D200" s="115" t="s">
        <v>33</v>
      </c>
      <c r="E200" s="115" t="s">
        <v>34</v>
      </c>
      <c r="F200" s="115" t="s">
        <v>35</v>
      </c>
      <c r="G200" s="115" t="s">
        <v>38</v>
      </c>
      <c r="H200" s="115" t="s">
        <v>37</v>
      </c>
      <c r="I200" s="130"/>
      <c r="J200" s="115" t="s">
        <v>39</v>
      </c>
      <c r="K200" s="115" t="s">
        <v>40</v>
      </c>
      <c r="L200" s="129"/>
      <c r="M200" s="129">
        <f t="shared" si="46"/>
        <v>7</v>
      </c>
      <c r="N200" s="129">
        <f t="shared" si="47"/>
        <v>0.42857142857142855</v>
      </c>
      <c r="O200" s="129"/>
      <c r="P200" s="129">
        <f t="shared" si="48"/>
        <v>0</v>
      </c>
      <c r="Q200" s="129">
        <f t="shared" si="49"/>
        <v>0</v>
      </c>
      <c r="R200" s="129">
        <f t="shared" si="50"/>
        <v>0.42857142857142855</v>
      </c>
      <c r="S200" s="129">
        <f t="shared" si="51"/>
        <v>0.42857142857142855</v>
      </c>
      <c r="T200" s="129">
        <f t="shared" si="52"/>
        <v>0.42857142857142855</v>
      </c>
      <c r="U200" s="129">
        <f t="shared" si="53"/>
        <v>0</v>
      </c>
      <c r="V200" s="134">
        <f t="shared" si="54"/>
        <v>0.42857142857142855</v>
      </c>
      <c r="W200" s="129">
        <f t="shared" ref="W200:W263" si="60">IF($M200&lt;3,IF($G200=$I$1,1,0),IF($G200=$I$1,$N200,0))</f>
        <v>0.42857142857142855</v>
      </c>
      <c r="X200" s="129">
        <f t="shared" si="55"/>
        <v>0.42857142857142855</v>
      </c>
      <c r="Y200" s="129">
        <f t="shared" si="56"/>
        <v>0.42857142857142855</v>
      </c>
      <c r="Z200" s="129"/>
      <c r="AA200" s="129"/>
      <c r="AB200" s="129">
        <f t="shared" si="57"/>
        <v>2.9999999999999996</v>
      </c>
      <c r="AC200" s="129">
        <f t="shared" si="58"/>
        <v>7</v>
      </c>
      <c r="AD200" s="129" t="str">
        <f t="shared" si="59"/>
        <v>Correct</v>
      </c>
      <c r="AE200" s="129"/>
      <c r="AF200" s="115" t="s">
        <v>99</v>
      </c>
      <c r="AG200" s="115">
        <v>67</v>
      </c>
      <c r="AH200" s="115" t="s">
        <v>181</v>
      </c>
      <c r="AI200" s="115" t="s">
        <v>215</v>
      </c>
      <c r="AJ200" s="115" t="s">
        <v>85</v>
      </c>
      <c r="AK200" s="115" t="s">
        <v>86</v>
      </c>
      <c r="AL200" s="115" t="s">
        <v>87</v>
      </c>
      <c r="AM200" s="115" t="s">
        <v>88</v>
      </c>
      <c r="AN200" s="115" t="s">
        <v>102</v>
      </c>
      <c r="AO200" s="115" t="s">
        <v>106</v>
      </c>
      <c r="AP200" s="115" t="s">
        <v>91</v>
      </c>
      <c r="AQ200" s="115" t="s">
        <v>91</v>
      </c>
    </row>
    <row r="201" spans="1:43" ht="16">
      <c r="A201" s="115">
        <v>5584558442</v>
      </c>
      <c r="G201" s="115" t="s">
        <v>38</v>
      </c>
      <c r="I201" s="130"/>
      <c r="J201" s="115" t="s">
        <v>39</v>
      </c>
      <c r="K201" s="115" t="s">
        <v>40</v>
      </c>
      <c r="L201" s="129"/>
      <c r="M201" s="129">
        <f t="shared" si="46"/>
        <v>3</v>
      </c>
      <c r="N201" s="129">
        <f t="shared" si="47"/>
        <v>1</v>
      </c>
      <c r="O201" s="129"/>
      <c r="P201" s="129">
        <f t="shared" si="48"/>
        <v>0</v>
      </c>
      <c r="Q201" s="129">
        <f t="shared" si="49"/>
        <v>0</v>
      </c>
      <c r="R201" s="129">
        <f t="shared" si="50"/>
        <v>0</v>
      </c>
      <c r="S201" s="129">
        <f t="shared" si="51"/>
        <v>0</v>
      </c>
      <c r="T201" s="129">
        <f t="shared" si="52"/>
        <v>0</v>
      </c>
      <c r="U201" s="129">
        <f t="shared" si="53"/>
        <v>0</v>
      </c>
      <c r="V201" s="134">
        <f t="shared" si="54"/>
        <v>0</v>
      </c>
      <c r="W201" s="129">
        <f t="shared" si="60"/>
        <v>1</v>
      </c>
      <c r="X201" s="129">
        <f t="shared" si="55"/>
        <v>1</v>
      </c>
      <c r="Y201" s="129">
        <f t="shared" si="56"/>
        <v>1</v>
      </c>
      <c r="Z201" s="129"/>
      <c r="AA201" s="129"/>
      <c r="AB201" s="129">
        <f t="shared" si="57"/>
        <v>3</v>
      </c>
      <c r="AC201" s="129">
        <f t="shared" si="58"/>
        <v>3</v>
      </c>
      <c r="AD201" s="129" t="str">
        <f t="shared" si="59"/>
        <v>Correct</v>
      </c>
      <c r="AE201" s="129"/>
      <c r="AF201" s="115" t="s">
        <v>83</v>
      </c>
      <c r="AG201" s="115">
        <v>67</v>
      </c>
      <c r="AH201" s="115" t="s">
        <v>181</v>
      </c>
      <c r="AI201" s="115" t="s">
        <v>226</v>
      </c>
      <c r="AJ201" s="115" t="s">
        <v>85</v>
      </c>
      <c r="AK201" s="115" t="s">
        <v>86</v>
      </c>
      <c r="AL201" s="115" t="s">
        <v>87</v>
      </c>
      <c r="AM201" s="115" t="s">
        <v>101</v>
      </c>
      <c r="AN201" s="115" t="s">
        <v>111</v>
      </c>
      <c r="AO201" s="115" t="s">
        <v>90</v>
      </c>
      <c r="AP201" s="115" t="s">
        <v>91</v>
      </c>
      <c r="AQ201" s="115" t="s">
        <v>91</v>
      </c>
    </row>
    <row r="202" spans="1:43" ht="16">
      <c r="A202" s="115">
        <v>5609954186</v>
      </c>
      <c r="F202" s="115" t="s">
        <v>35</v>
      </c>
      <c r="G202" s="115" t="s">
        <v>38</v>
      </c>
      <c r="I202" s="130"/>
      <c r="J202" s="115" t="s">
        <v>39</v>
      </c>
      <c r="L202" s="129"/>
      <c r="M202" s="129">
        <f t="shared" si="46"/>
        <v>3</v>
      </c>
      <c r="N202" s="129">
        <f t="shared" si="47"/>
        <v>1</v>
      </c>
      <c r="O202" s="129"/>
      <c r="P202" s="129">
        <f t="shared" si="48"/>
        <v>0</v>
      </c>
      <c r="Q202" s="129">
        <f t="shared" si="49"/>
        <v>0</v>
      </c>
      <c r="R202" s="129">
        <f t="shared" si="50"/>
        <v>0</v>
      </c>
      <c r="S202" s="129">
        <f t="shared" si="51"/>
        <v>0</v>
      </c>
      <c r="T202" s="129">
        <f t="shared" si="52"/>
        <v>1</v>
      </c>
      <c r="U202" s="129">
        <f t="shared" si="53"/>
        <v>0</v>
      </c>
      <c r="V202" s="134">
        <f t="shared" si="54"/>
        <v>0</v>
      </c>
      <c r="W202" s="129">
        <f t="shared" si="60"/>
        <v>1</v>
      </c>
      <c r="X202" s="129">
        <f t="shared" si="55"/>
        <v>1</v>
      </c>
      <c r="Y202" s="129">
        <f t="shared" si="56"/>
        <v>0</v>
      </c>
      <c r="Z202" s="129"/>
      <c r="AA202" s="129"/>
      <c r="AB202" s="129">
        <f t="shared" si="57"/>
        <v>3</v>
      </c>
      <c r="AC202" s="129">
        <f t="shared" si="58"/>
        <v>3</v>
      </c>
      <c r="AD202" s="129" t="str">
        <f t="shared" si="59"/>
        <v>Correct</v>
      </c>
      <c r="AE202" s="129"/>
      <c r="AF202" s="115" t="s">
        <v>83</v>
      </c>
      <c r="AG202" s="115">
        <v>29</v>
      </c>
      <c r="AH202" s="115" t="s">
        <v>84</v>
      </c>
      <c r="AI202" s="115" t="s">
        <v>138</v>
      </c>
      <c r="AJ202" s="115" t="s">
        <v>85</v>
      </c>
      <c r="AK202" s="115" t="s">
        <v>86</v>
      </c>
      <c r="AL202" s="115" t="s">
        <v>87</v>
      </c>
      <c r="AM202" s="115" t="s">
        <v>88</v>
      </c>
      <c r="AN202" s="115" t="s">
        <v>111</v>
      </c>
      <c r="AO202" s="115" t="s">
        <v>90</v>
      </c>
      <c r="AP202" s="115" t="s">
        <v>91</v>
      </c>
      <c r="AQ202" s="115" t="s">
        <v>91</v>
      </c>
    </row>
    <row r="203" spans="1:43" ht="16">
      <c r="A203" s="115">
        <v>7044854800</v>
      </c>
      <c r="D203" s="115" t="s">
        <v>33</v>
      </c>
      <c r="G203" s="115" t="s">
        <v>38</v>
      </c>
      <c r="I203" s="130"/>
      <c r="J203" s="115" t="s">
        <v>39</v>
      </c>
      <c r="L203" s="129"/>
      <c r="M203" s="129">
        <f t="shared" si="46"/>
        <v>3</v>
      </c>
      <c r="N203" s="129">
        <f t="shared" si="47"/>
        <v>1</v>
      </c>
      <c r="O203" s="129"/>
      <c r="P203" s="129">
        <f t="shared" si="48"/>
        <v>0</v>
      </c>
      <c r="Q203" s="129">
        <f t="shared" si="49"/>
        <v>0</v>
      </c>
      <c r="R203" s="129">
        <f t="shared" si="50"/>
        <v>1</v>
      </c>
      <c r="S203" s="129">
        <f t="shared" si="51"/>
        <v>0</v>
      </c>
      <c r="T203" s="129">
        <f t="shared" si="52"/>
        <v>0</v>
      </c>
      <c r="U203" s="129">
        <f t="shared" si="53"/>
        <v>0</v>
      </c>
      <c r="V203" s="134">
        <f t="shared" si="54"/>
        <v>0</v>
      </c>
      <c r="W203" s="129">
        <f t="shared" si="60"/>
        <v>1</v>
      </c>
      <c r="X203" s="129">
        <f t="shared" si="55"/>
        <v>1</v>
      </c>
      <c r="Y203" s="129">
        <f t="shared" si="56"/>
        <v>0</v>
      </c>
      <c r="Z203" s="129"/>
      <c r="AA203" s="129"/>
      <c r="AB203" s="129">
        <f t="shared" si="57"/>
        <v>3</v>
      </c>
      <c r="AC203" s="129">
        <f t="shared" si="58"/>
        <v>3</v>
      </c>
      <c r="AD203" s="129" t="str">
        <f t="shared" si="59"/>
        <v>Correct</v>
      </c>
      <c r="AE203" s="129"/>
      <c r="AF203" s="115" t="s">
        <v>99</v>
      </c>
      <c r="AG203" s="115">
        <v>74</v>
      </c>
      <c r="AH203" s="115" t="s">
        <v>84</v>
      </c>
      <c r="AI203" s="115" t="s">
        <v>154</v>
      </c>
      <c r="AJ203" s="115" t="s">
        <v>85</v>
      </c>
      <c r="AL203" s="115" t="s">
        <v>87</v>
      </c>
      <c r="AM203" s="115" t="s">
        <v>100</v>
      </c>
      <c r="AN203" s="115" t="s">
        <v>94</v>
      </c>
      <c r="AO203" s="115" t="s">
        <v>106</v>
      </c>
      <c r="AP203" s="115" t="s">
        <v>91</v>
      </c>
    </row>
    <row r="204" spans="1:43" ht="16">
      <c r="A204" s="115">
        <v>7044854509</v>
      </c>
      <c r="D204" s="115" t="s">
        <v>33</v>
      </c>
      <c r="G204" s="115" t="s">
        <v>38</v>
      </c>
      <c r="I204" s="130"/>
      <c r="J204" s="115" t="s">
        <v>39</v>
      </c>
      <c r="L204" s="129"/>
      <c r="M204" s="129">
        <f t="shared" si="46"/>
        <v>3</v>
      </c>
      <c r="N204" s="129">
        <f t="shared" si="47"/>
        <v>1</v>
      </c>
      <c r="O204" s="129"/>
      <c r="P204" s="129">
        <f t="shared" si="48"/>
        <v>0</v>
      </c>
      <c r="Q204" s="129">
        <f t="shared" si="49"/>
        <v>0</v>
      </c>
      <c r="R204" s="129">
        <f t="shared" si="50"/>
        <v>1</v>
      </c>
      <c r="S204" s="129">
        <f t="shared" si="51"/>
        <v>0</v>
      </c>
      <c r="T204" s="129">
        <f t="shared" si="52"/>
        <v>0</v>
      </c>
      <c r="U204" s="129">
        <f t="shared" si="53"/>
        <v>0</v>
      </c>
      <c r="V204" s="134">
        <f t="shared" si="54"/>
        <v>0</v>
      </c>
      <c r="W204" s="129">
        <f t="shared" si="60"/>
        <v>1</v>
      </c>
      <c r="X204" s="129">
        <f t="shared" si="55"/>
        <v>1</v>
      </c>
      <c r="Y204" s="129">
        <f t="shared" si="56"/>
        <v>0</v>
      </c>
      <c r="Z204" s="129"/>
      <c r="AA204" s="129"/>
      <c r="AB204" s="129">
        <f t="shared" si="57"/>
        <v>3</v>
      </c>
      <c r="AC204" s="129">
        <f t="shared" si="58"/>
        <v>3</v>
      </c>
      <c r="AD204" s="129" t="str">
        <f t="shared" si="59"/>
        <v>Correct</v>
      </c>
      <c r="AE204" s="129"/>
      <c r="AF204" s="115" t="s">
        <v>99</v>
      </c>
      <c r="AG204" s="115">
        <v>47</v>
      </c>
      <c r="AH204" s="115" t="s">
        <v>84</v>
      </c>
      <c r="AI204" s="115" t="s">
        <v>129</v>
      </c>
      <c r="AJ204" s="115" t="s">
        <v>85</v>
      </c>
      <c r="AK204" s="115" t="s">
        <v>86</v>
      </c>
      <c r="AL204" s="115" t="s">
        <v>87</v>
      </c>
      <c r="AM204" s="115" t="s">
        <v>88</v>
      </c>
      <c r="AN204" s="115" t="s">
        <v>111</v>
      </c>
      <c r="AO204" s="115" t="s">
        <v>90</v>
      </c>
      <c r="AP204" s="115" t="s">
        <v>91</v>
      </c>
      <c r="AQ204" s="115" t="s">
        <v>91</v>
      </c>
    </row>
    <row r="205" spans="1:43" ht="16">
      <c r="A205" s="115">
        <v>6985154339</v>
      </c>
      <c r="D205" s="115" t="s">
        <v>33</v>
      </c>
      <c r="G205" s="115" t="s">
        <v>38</v>
      </c>
      <c r="I205" s="130"/>
      <c r="J205" s="115" t="s">
        <v>39</v>
      </c>
      <c r="L205" s="129"/>
      <c r="M205" s="129">
        <f t="shared" si="46"/>
        <v>3</v>
      </c>
      <c r="N205" s="129">
        <f t="shared" si="47"/>
        <v>1</v>
      </c>
      <c r="O205" s="129"/>
      <c r="P205" s="129">
        <f t="shared" si="48"/>
        <v>0</v>
      </c>
      <c r="Q205" s="129">
        <f t="shared" si="49"/>
        <v>0</v>
      </c>
      <c r="R205" s="129">
        <f t="shared" si="50"/>
        <v>1</v>
      </c>
      <c r="S205" s="129">
        <f t="shared" si="51"/>
        <v>0</v>
      </c>
      <c r="T205" s="129">
        <f t="shared" si="52"/>
        <v>0</v>
      </c>
      <c r="U205" s="129">
        <f t="shared" si="53"/>
        <v>0</v>
      </c>
      <c r="V205" s="134">
        <f t="shared" si="54"/>
        <v>0</v>
      </c>
      <c r="W205" s="129">
        <f t="shared" si="60"/>
        <v>1</v>
      </c>
      <c r="X205" s="129">
        <f t="shared" si="55"/>
        <v>1</v>
      </c>
      <c r="Y205" s="129">
        <f t="shared" si="56"/>
        <v>0</v>
      </c>
      <c r="Z205" s="129"/>
      <c r="AA205" s="129"/>
      <c r="AB205" s="129">
        <f t="shared" si="57"/>
        <v>3</v>
      </c>
      <c r="AC205" s="129">
        <f t="shared" si="58"/>
        <v>3</v>
      </c>
      <c r="AD205" s="129" t="str">
        <f t="shared" si="59"/>
        <v>Correct</v>
      </c>
      <c r="AE205" s="129"/>
      <c r="AF205" s="115" t="s">
        <v>99</v>
      </c>
      <c r="AG205" s="115">
        <v>67</v>
      </c>
      <c r="AH205" s="115" t="s">
        <v>181</v>
      </c>
      <c r="AI205" s="115" t="s">
        <v>238</v>
      </c>
      <c r="AJ205" s="115" t="s">
        <v>85</v>
      </c>
      <c r="AK205" s="115" t="s">
        <v>86</v>
      </c>
      <c r="AL205" s="115" t="s">
        <v>87</v>
      </c>
      <c r="AN205" s="115" t="s">
        <v>89</v>
      </c>
      <c r="AO205" s="115" t="s">
        <v>106</v>
      </c>
      <c r="AP205" s="115" t="s">
        <v>91</v>
      </c>
      <c r="AQ205" s="115" t="s">
        <v>91</v>
      </c>
    </row>
    <row r="206" spans="1:43" ht="16">
      <c r="A206" s="115">
        <v>5609431225</v>
      </c>
      <c r="D206" s="115" t="s">
        <v>33</v>
      </c>
      <c r="G206" s="115" t="s">
        <v>38</v>
      </c>
      <c r="I206" s="130"/>
      <c r="J206" s="115" t="s">
        <v>39</v>
      </c>
      <c r="L206" s="129"/>
      <c r="M206" s="129">
        <f t="shared" si="46"/>
        <v>3</v>
      </c>
      <c r="N206" s="129">
        <f t="shared" si="47"/>
        <v>1</v>
      </c>
      <c r="O206" s="129"/>
      <c r="P206" s="129">
        <f t="shared" si="48"/>
        <v>0</v>
      </c>
      <c r="Q206" s="129">
        <f t="shared" si="49"/>
        <v>0</v>
      </c>
      <c r="R206" s="129">
        <f t="shared" si="50"/>
        <v>1</v>
      </c>
      <c r="S206" s="129">
        <f t="shared" si="51"/>
        <v>0</v>
      </c>
      <c r="T206" s="129">
        <f t="shared" si="52"/>
        <v>0</v>
      </c>
      <c r="U206" s="129">
        <f t="shared" si="53"/>
        <v>0</v>
      </c>
      <c r="V206" s="134">
        <f t="shared" si="54"/>
        <v>0</v>
      </c>
      <c r="W206" s="129">
        <f t="shared" si="60"/>
        <v>1</v>
      </c>
      <c r="X206" s="129">
        <f t="shared" si="55"/>
        <v>1</v>
      </c>
      <c r="Y206" s="129">
        <f t="shared" si="56"/>
        <v>0</v>
      </c>
      <c r="Z206" s="129"/>
      <c r="AA206" s="129"/>
      <c r="AB206" s="129">
        <f t="shared" si="57"/>
        <v>3</v>
      </c>
      <c r="AC206" s="129">
        <f t="shared" si="58"/>
        <v>3</v>
      </c>
      <c r="AD206" s="129" t="str">
        <f t="shared" si="59"/>
        <v>Correct</v>
      </c>
      <c r="AE206" s="129"/>
      <c r="AF206" s="115" t="s">
        <v>83</v>
      </c>
      <c r="AG206" s="115">
        <v>37</v>
      </c>
      <c r="AH206" s="115" t="s">
        <v>181</v>
      </c>
      <c r="AI206" s="115" t="s">
        <v>230</v>
      </c>
      <c r="AJ206" s="115" t="s">
        <v>114</v>
      </c>
      <c r="AK206" s="115" t="s">
        <v>91</v>
      </c>
      <c r="AL206" s="115" t="s">
        <v>87</v>
      </c>
      <c r="AM206" s="115" t="s">
        <v>100</v>
      </c>
      <c r="AN206" s="115" t="s">
        <v>89</v>
      </c>
      <c r="AO206" s="115" t="s">
        <v>90</v>
      </c>
      <c r="AP206" s="115" t="s">
        <v>91</v>
      </c>
      <c r="AQ206" s="115" t="s">
        <v>91</v>
      </c>
    </row>
    <row r="207" spans="1:43" ht="16">
      <c r="A207" s="115">
        <v>7045796123</v>
      </c>
      <c r="G207" s="115" t="s">
        <v>38</v>
      </c>
      <c r="I207" s="130"/>
      <c r="J207" s="115" t="s">
        <v>39</v>
      </c>
      <c r="K207" s="115" t="s">
        <v>40</v>
      </c>
      <c r="L207" s="129"/>
      <c r="M207" s="129">
        <f t="shared" si="46"/>
        <v>3</v>
      </c>
      <c r="N207" s="129">
        <f t="shared" si="47"/>
        <v>1</v>
      </c>
      <c r="O207" s="129"/>
      <c r="P207" s="129">
        <f t="shared" si="48"/>
        <v>0</v>
      </c>
      <c r="Q207" s="129">
        <f t="shared" si="49"/>
        <v>0</v>
      </c>
      <c r="R207" s="129">
        <f t="shared" si="50"/>
        <v>0</v>
      </c>
      <c r="S207" s="129">
        <f t="shared" si="51"/>
        <v>0</v>
      </c>
      <c r="T207" s="129">
        <f t="shared" si="52"/>
        <v>0</v>
      </c>
      <c r="U207" s="129">
        <f t="shared" si="53"/>
        <v>0</v>
      </c>
      <c r="V207" s="134">
        <f t="shared" si="54"/>
        <v>0</v>
      </c>
      <c r="W207" s="129">
        <f t="shared" si="60"/>
        <v>1</v>
      </c>
      <c r="X207" s="129">
        <f t="shared" si="55"/>
        <v>1</v>
      </c>
      <c r="Y207" s="129">
        <f t="shared" si="56"/>
        <v>1</v>
      </c>
      <c r="Z207" s="129"/>
      <c r="AA207" s="129"/>
      <c r="AB207" s="129">
        <f t="shared" si="57"/>
        <v>3</v>
      </c>
      <c r="AC207" s="129">
        <f t="shared" si="58"/>
        <v>3</v>
      </c>
      <c r="AD207" s="129" t="str">
        <f t="shared" si="59"/>
        <v>Correct</v>
      </c>
      <c r="AE207" s="129"/>
      <c r="AF207" s="115" t="s">
        <v>83</v>
      </c>
      <c r="AG207" s="115">
        <v>86</v>
      </c>
      <c r="AH207" s="115" t="s">
        <v>181</v>
      </c>
      <c r="AI207" s="115" t="s">
        <v>194</v>
      </c>
      <c r="AJ207" s="115" t="s">
        <v>85</v>
      </c>
      <c r="AK207" s="115" t="s">
        <v>86</v>
      </c>
      <c r="AL207" s="115" t="s">
        <v>87</v>
      </c>
      <c r="AM207" s="115" t="s">
        <v>93</v>
      </c>
      <c r="AN207" s="115" t="s">
        <v>102</v>
      </c>
      <c r="AO207" s="115" t="s">
        <v>106</v>
      </c>
      <c r="AP207" s="115" t="s">
        <v>91</v>
      </c>
      <c r="AQ207" s="115" t="s">
        <v>86</v>
      </c>
    </row>
    <row r="208" spans="1:43" ht="16">
      <c r="A208" s="115">
        <v>7045779436</v>
      </c>
      <c r="B208" s="115" t="s">
        <v>31</v>
      </c>
      <c r="H208" s="115" t="s">
        <v>37</v>
      </c>
      <c r="I208" s="130"/>
      <c r="J208" s="115" t="s">
        <v>39</v>
      </c>
      <c r="L208" s="129"/>
      <c r="M208" s="129">
        <f t="shared" si="46"/>
        <v>3</v>
      </c>
      <c r="N208" s="129">
        <f t="shared" si="47"/>
        <v>1</v>
      </c>
      <c r="O208" s="129"/>
      <c r="P208" s="129">
        <f t="shared" si="48"/>
        <v>1</v>
      </c>
      <c r="Q208" s="129">
        <f t="shared" si="49"/>
        <v>0</v>
      </c>
      <c r="R208" s="129">
        <f t="shared" si="50"/>
        <v>0</v>
      </c>
      <c r="S208" s="129">
        <f t="shared" si="51"/>
        <v>0</v>
      </c>
      <c r="T208" s="129">
        <f t="shared" si="52"/>
        <v>0</v>
      </c>
      <c r="U208" s="129">
        <f t="shared" si="53"/>
        <v>0</v>
      </c>
      <c r="V208" s="134">
        <f t="shared" si="54"/>
        <v>1</v>
      </c>
      <c r="W208" s="129">
        <f t="shared" si="60"/>
        <v>0</v>
      </c>
      <c r="X208" s="129">
        <f t="shared" si="55"/>
        <v>1</v>
      </c>
      <c r="Y208" s="129">
        <f t="shared" si="56"/>
        <v>0</v>
      </c>
      <c r="Z208" s="129"/>
      <c r="AA208" s="129"/>
      <c r="AB208" s="129">
        <f t="shared" si="57"/>
        <v>3</v>
      </c>
      <c r="AC208" s="129">
        <f t="shared" si="58"/>
        <v>3</v>
      </c>
      <c r="AD208" s="129" t="str">
        <f t="shared" si="59"/>
        <v>Correct</v>
      </c>
      <c r="AE208" s="129"/>
      <c r="AF208" s="115" t="s">
        <v>83</v>
      </c>
      <c r="AG208" s="115">
        <v>90</v>
      </c>
      <c r="AH208" s="115" t="s">
        <v>181</v>
      </c>
      <c r="AI208" s="115" t="s">
        <v>206</v>
      </c>
      <c r="AJ208" s="115" t="s">
        <v>85</v>
      </c>
      <c r="AK208" s="115" t="s">
        <v>86</v>
      </c>
      <c r="AM208" s="115" t="s">
        <v>93</v>
      </c>
      <c r="AN208" s="115" t="s">
        <v>102</v>
      </c>
      <c r="AO208" s="115" t="s">
        <v>106</v>
      </c>
      <c r="AP208" s="115" t="s">
        <v>91</v>
      </c>
      <c r="AQ208" s="115" t="s">
        <v>86</v>
      </c>
    </row>
    <row r="209" spans="1:43" ht="16">
      <c r="A209" s="115">
        <v>7045776404</v>
      </c>
      <c r="I209" s="130"/>
      <c r="J209" s="115" t="s">
        <v>39</v>
      </c>
      <c r="K209" s="115" t="s">
        <v>40</v>
      </c>
      <c r="L209" s="129"/>
      <c r="M209" s="129">
        <f t="shared" si="46"/>
        <v>2</v>
      </c>
      <c r="N209" s="129">
        <f t="shared" si="47"/>
        <v>1.5</v>
      </c>
      <c r="O209" s="129"/>
      <c r="P209" s="129">
        <f t="shared" si="48"/>
        <v>0</v>
      </c>
      <c r="Q209" s="129">
        <f t="shared" si="49"/>
        <v>0</v>
      </c>
      <c r="R209" s="129">
        <f t="shared" si="50"/>
        <v>0</v>
      </c>
      <c r="S209" s="129">
        <f t="shared" si="51"/>
        <v>0</v>
      </c>
      <c r="T209" s="129">
        <f t="shared" si="52"/>
        <v>0</v>
      </c>
      <c r="U209" s="129">
        <f t="shared" si="53"/>
        <v>0</v>
      </c>
      <c r="V209" s="134">
        <f t="shared" si="54"/>
        <v>0</v>
      </c>
      <c r="W209" s="129">
        <f t="shared" si="60"/>
        <v>0</v>
      </c>
      <c r="X209" s="129">
        <f t="shared" si="55"/>
        <v>1</v>
      </c>
      <c r="Y209" s="129">
        <f t="shared" si="56"/>
        <v>1</v>
      </c>
      <c r="Z209" s="129"/>
      <c r="AA209" s="129"/>
      <c r="AB209" s="129">
        <f t="shared" si="57"/>
        <v>2</v>
      </c>
      <c r="AC209" s="129">
        <f t="shared" si="58"/>
        <v>2</v>
      </c>
      <c r="AD209" s="129" t="str">
        <f t="shared" si="59"/>
        <v>Correct</v>
      </c>
      <c r="AE209" s="129"/>
      <c r="AF209" s="115" t="s">
        <v>83</v>
      </c>
      <c r="AG209" s="115">
        <v>68</v>
      </c>
      <c r="AH209" s="115" t="s">
        <v>181</v>
      </c>
      <c r="AI209" s="115" t="s">
        <v>190</v>
      </c>
      <c r="AJ209" s="115" t="s">
        <v>85</v>
      </c>
      <c r="AK209" s="115" t="s">
        <v>86</v>
      </c>
      <c r="AL209" s="115" t="s">
        <v>87</v>
      </c>
      <c r="AM209" s="115" t="s">
        <v>88</v>
      </c>
      <c r="AN209" s="115" t="s">
        <v>111</v>
      </c>
      <c r="AO209" s="115" t="s">
        <v>106</v>
      </c>
      <c r="AP209" s="115" t="s">
        <v>91</v>
      </c>
      <c r="AQ209" s="115" t="s">
        <v>91</v>
      </c>
    </row>
    <row r="210" spans="1:43" ht="16">
      <c r="A210" s="115">
        <v>7020341005</v>
      </c>
      <c r="D210" s="115" t="s">
        <v>33</v>
      </c>
      <c r="E210" s="115" t="s">
        <v>34</v>
      </c>
      <c r="G210" s="115" t="s">
        <v>38</v>
      </c>
      <c r="H210" s="115" t="s">
        <v>37</v>
      </c>
      <c r="I210" s="130"/>
      <c r="K210" s="115" t="s">
        <v>40</v>
      </c>
      <c r="L210" s="129"/>
      <c r="M210" s="129">
        <f t="shared" si="46"/>
        <v>5</v>
      </c>
      <c r="N210" s="129">
        <f t="shared" si="47"/>
        <v>0.6</v>
      </c>
      <c r="O210" s="129"/>
      <c r="P210" s="129">
        <f t="shared" si="48"/>
        <v>0</v>
      </c>
      <c r="Q210" s="129">
        <f t="shared" si="49"/>
        <v>0</v>
      </c>
      <c r="R210" s="129">
        <f t="shared" si="50"/>
        <v>0.6</v>
      </c>
      <c r="S210" s="129">
        <f t="shared" si="51"/>
        <v>0.6</v>
      </c>
      <c r="T210" s="129">
        <f t="shared" si="52"/>
        <v>0</v>
      </c>
      <c r="U210" s="129">
        <f t="shared" si="53"/>
        <v>0</v>
      </c>
      <c r="V210" s="134">
        <f t="shared" si="54"/>
        <v>0.6</v>
      </c>
      <c r="W210" s="129">
        <f t="shared" si="60"/>
        <v>0.6</v>
      </c>
      <c r="X210" s="129">
        <f t="shared" si="55"/>
        <v>0</v>
      </c>
      <c r="Y210" s="129">
        <f t="shared" si="56"/>
        <v>0.6</v>
      </c>
      <c r="Z210" s="129"/>
      <c r="AA210" s="129"/>
      <c r="AB210" s="129">
        <f t="shared" si="57"/>
        <v>3</v>
      </c>
      <c r="AC210" s="129">
        <f t="shared" si="58"/>
        <v>5</v>
      </c>
      <c r="AD210" s="129" t="str">
        <f t="shared" si="59"/>
        <v>Correct</v>
      </c>
      <c r="AE210" s="129"/>
      <c r="AF210" s="115" t="s">
        <v>83</v>
      </c>
      <c r="AG210" s="115">
        <v>35</v>
      </c>
      <c r="AH210" s="115" t="s">
        <v>181</v>
      </c>
      <c r="AI210" s="115" t="s">
        <v>207</v>
      </c>
      <c r="AK210" s="115" t="s">
        <v>91</v>
      </c>
      <c r="AL210" s="115" t="s">
        <v>87</v>
      </c>
      <c r="AM210" s="115" t="s">
        <v>100</v>
      </c>
      <c r="AN210" s="115" t="s">
        <v>94</v>
      </c>
      <c r="AO210" s="115" t="s">
        <v>90</v>
      </c>
      <c r="AP210" s="115" t="s">
        <v>91</v>
      </c>
      <c r="AQ210" s="115" t="s">
        <v>91</v>
      </c>
    </row>
    <row r="211" spans="1:43" ht="16">
      <c r="A211" s="115">
        <v>7045756828</v>
      </c>
      <c r="F211" s="115" t="s">
        <v>35</v>
      </c>
      <c r="G211" s="115" t="s">
        <v>38</v>
      </c>
      <c r="H211" s="115" t="s">
        <v>37</v>
      </c>
      <c r="I211" s="130"/>
      <c r="L211" s="129"/>
      <c r="M211" s="129">
        <f t="shared" si="46"/>
        <v>3</v>
      </c>
      <c r="N211" s="129">
        <f t="shared" si="47"/>
        <v>1</v>
      </c>
      <c r="O211" s="129"/>
      <c r="P211" s="129">
        <f t="shared" si="48"/>
        <v>0</v>
      </c>
      <c r="Q211" s="129">
        <f t="shared" si="49"/>
        <v>0</v>
      </c>
      <c r="R211" s="129">
        <f t="shared" si="50"/>
        <v>0</v>
      </c>
      <c r="S211" s="129">
        <f t="shared" si="51"/>
        <v>0</v>
      </c>
      <c r="T211" s="129">
        <f t="shared" si="52"/>
        <v>1</v>
      </c>
      <c r="U211" s="129">
        <f t="shared" si="53"/>
        <v>0</v>
      </c>
      <c r="V211" s="134">
        <f t="shared" si="54"/>
        <v>1</v>
      </c>
      <c r="W211" s="129">
        <f t="shared" si="60"/>
        <v>1</v>
      </c>
      <c r="X211" s="129">
        <f t="shared" si="55"/>
        <v>0</v>
      </c>
      <c r="Y211" s="129">
        <f t="shared" si="56"/>
        <v>0</v>
      </c>
      <c r="Z211" s="129"/>
      <c r="AA211" s="129"/>
      <c r="AB211" s="129">
        <f t="shared" si="57"/>
        <v>3</v>
      </c>
      <c r="AC211" s="129">
        <f t="shared" si="58"/>
        <v>3</v>
      </c>
      <c r="AD211" s="129" t="str">
        <f t="shared" si="59"/>
        <v>Correct</v>
      </c>
      <c r="AE211" s="129"/>
      <c r="AF211" s="115" t="s">
        <v>99</v>
      </c>
      <c r="AG211" s="115">
        <v>70</v>
      </c>
      <c r="AH211" s="115" t="s">
        <v>181</v>
      </c>
      <c r="AI211" s="115" t="s">
        <v>207</v>
      </c>
      <c r="AJ211" s="115" t="s">
        <v>85</v>
      </c>
      <c r="AK211" s="115" t="s">
        <v>86</v>
      </c>
      <c r="AL211" s="115" t="s">
        <v>87</v>
      </c>
      <c r="AM211" s="115" t="s">
        <v>88</v>
      </c>
      <c r="AN211" s="115" t="s">
        <v>111</v>
      </c>
      <c r="AO211" s="115" t="s">
        <v>106</v>
      </c>
      <c r="AP211" s="115" t="s">
        <v>91</v>
      </c>
      <c r="AQ211" s="115" t="s">
        <v>91</v>
      </c>
    </row>
    <row r="212" spans="1:43" ht="16">
      <c r="A212" s="115">
        <v>7011000913</v>
      </c>
      <c r="E212" s="115" t="s">
        <v>34</v>
      </c>
      <c r="G212" s="115" t="s">
        <v>38</v>
      </c>
      <c r="I212" s="130"/>
      <c r="K212" s="115" t="s">
        <v>40</v>
      </c>
      <c r="L212" s="129"/>
      <c r="M212" s="129">
        <f t="shared" si="46"/>
        <v>3</v>
      </c>
      <c r="N212" s="129">
        <f t="shared" si="47"/>
        <v>1</v>
      </c>
      <c r="O212" s="129"/>
      <c r="P212" s="129">
        <f t="shared" si="48"/>
        <v>0</v>
      </c>
      <c r="Q212" s="129">
        <f t="shared" si="49"/>
        <v>0</v>
      </c>
      <c r="R212" s="129">
        <f t="shared" si="50"/>
        <v>0</v>
      </c>
      <c r="S212" s="129">
        <f t="shared" si="51"/>
        <v>1</v>
      </c>
      <c r="T212" s="129">
        <f t="shared" si="52"/>
        <v>0</v>
      </c>
      <c r="U212" s="129">
        <f t="shared" si="53"/>
        <v>0</v>
      </c>
      <c r="V212" s="134">
        <f t="shared" si="54"/>
        <v>0</v>
      </c>
      <c r="W212" s="129">
        <f t="shared" si="60"/>
        <v>1</v>
      </c>
      <c r="X212" s="129">
        <f t="shared" si="55"/>
        <v>0</v>
      </c>
      <c r="Y212" s="129">
        <f t="shared" si="56"/>
        <v>1</v>
      </c>
      <c r="Z212" s="129"/>
      <c r="AA212" s="129"/>
      <c r="AB212" s="129">
        <f t="shared" si="57"/>
        <v>3</v>
      </c>
      <c r="AC212" s="129">
        <f t="shared" si="58"/>
        <v>3</v>
      </c>
      <c r="AD212" s="129" t="str">
        <f t="shared" si="59"/>
        <v>Correct</v>
      </c>
      <c r="AE212" s="129"/>
      <c r="AF212" s="115" t="s">
        <v>83</v>
      </c>
      <c r="AG212" s="115">
        <v>65</v>
      </c>
      <c r="AH212" s="115" t="s">
        <v>84</v>
      </c>
      <c r="AI212" s="115" t="s">
        <v>125</v>
      </c>
      <c r="AJ212" s="115" t="s">
        <v>85</v>
      </c>
      <c r="AK212" s="115" t="s">
        <v>86</v>
      </c>
      <c r="AL212" s="115" t="s">
        <v>87</v>
      </c>
      <c r="AN212" s="115" t="s">
        <v>111</v>
      </c>
      <c r="AO212" s="115" t="s">
        <v>106</v>
      </c>
      <c r="AP212" s="115" t="s">
        <v>91</v>
      </c>
      <c r="AQ212" s="115" t="s">
        <v>91</v>
      </c>
    </row>
    <row r="213" spans="1:43" ht="16">
      <c r="A213" s="115">
        <v>6985120206</v>
      </c>
      <c r="E213" s="115" t="s">
        <v>34</v>
      </c>
      <c r="G213" s="115" t="s">
        <v>38</v>
      </c>
      <c r="I213" s="130"/>
      <c r="L213" s="129"/>
      <c r="M213" s="129">
        <f t="shared" si="46"/>
        <v>2</v>
      </c>
      <c r="N213" s="129">
        <f t="shared" si="47"/>
        <v>1.5</v>
      </c>
      <c r="O213" s="129"/>
      <c r="P213" s="129">
        <f t="shared" si="48"/>
        <v>0</v>
      </c>
      <c r="Q213" s="129">
        <f t="shared" si="49"/>
        <v>0</v>
      </c>
      <c r="R213" s="129">
        <f t="shared" si="50"/>
        <v>0</v>
      </c>
      <c r="S213" s="129">
        <f t="shared" si="51"/>
        <v>1</v>
      </c>
      <c r="T213" s="129">
        <f t="shared" si="52"/>
        <v>0</v>
      </c>
      <c r="U213" s="129">
        <f t="shared" si="53"/>
        <v>0</v>
      </c>
      <c r="V213" s="134">
        <f t="shared" si="54"/>
        <v>0</v>
      </c>
      <c r="W213" s="129">
        <f t="shared" si="60"/>
        <v>1</v>
      </c>
      <c r="X213" s="129">
        <f t="shared" si="55"/>
        <v>0</v>
      </c>
      <c r="Y213" s="129">
        <f t="shared" si="56"/>
        <v>0</v>
      </c>
      <c r="Z213" s="129"/>
      <c r="AA213" s="129"/>
      <c r="AB213" s="129">
        <f t="shared" si="57"/>
        <v>2</v>
      </c>
      <c r="AC213" s="129">
        <f t="shared" si="58"/>
        <v>2</v>
      </c>
      <c r="AD213" s="129" t="str">
        <f t="shared" si="59"/>
        <v>Correct</v>
      </c>
      <c r="AE213" s="129"/>
      <c r="AF213" s="115" t="s">
        <v>99</v>
      </c>
      <c r="AH213" s="115" t="s">
        <v>181</v>
      </c>
      <c r="AI213" s="115" t="s">
        <v>204</v>
      </c>
      <c r="AJ213" s="115" t="s">
        <v>85</v>
      </c>
      <c r="AL213" s="115" t="s">
        <v>87</v>
      </c>
      <c r="AM213" s="115" t="s">
        <v>93</v>
      </c>
      <c r="AN213" s="115" t="s">
        <v>94</v>
      </c>
      <c r="AO213" s="115" t="s">
        <v>98</v>
      </c>
      <c r="AP213" s="115" t="s">
        <v>86</v>
      </c>
    </row>
    <row r="214" spans="1:43" ht="16">
      <c r="A214" s="115">
        <v>7045771436</v>
      </c>
      <c r="D214" s="115" t="s">
        <v>33</v>
      </c>
      <c r="G214" s="115" t="s">
        <v>38</v>
      </c>
      <c r="I214" s="130"/>
      <c r="L214" s="129"/>
      <c r="M214" s="129">
        <f t="shared" si="46"/>
        <v>2</v>
      </c>
      <c r="N214" s="129">
        <f t="shared" si="47"/>
        <v>1.5</v>
      </c>
      <c r="O214" s="129"/>
      <c r="P214" s="129">
        <f t="shared" si="48"/>
        <v>0</v>
      </c>
      <c r="Q214" s="129">
        <f t="shared" si="49"/>
        <v>0</v>
      </c>
      <c r="R214" s="129">
        <f t="shared" si="50"/>
        <v>1</v>
      </c>
      <c r="S214" s="129">
        <f t="shared" si="51"/>
        <v>0</v>
      </c>
      <c r="T214" s="129">
        <f t="shared" si="52"/>
        <v>0</v>
      </c>
      <c r="U214" s="129">
        <f t="shared" si="53"/>
        <v>0</v>
      </c>
      <c r="V214" s="134">
        <f t="shared" si="54"/>
        <v>0</v>
      </c>
      <c r="W214" s="129">
        <f t="shared" si="60"/>
        <v>1</v>
      </c>
      <c r="X214" s="129">
        <f t="shared" si="55"/>
        <v>0</v>
      </c>
      <c r="Y214" s="129">
        <f t="shared" si="56"/>
        <v>0</v>
      </c>
      <c r="Z214" s="129"/>
      <c r="AA214" s="129"/>
      <c r="AB214" s="129">
        <f t="shared" si="57"/>
        <v>2</v>
      </c>
      <c r="AC214" s="129">
        <f t="shared" si="58"/>
        <v>2</v>
      </c>
      <c r="AD214" s="129" t="str">
        <f t="shared" si="59"/>
        <v>Correct</v>
      </c>
      <c r="AE214" s="129"/>
      <c r="AF214" s="115" t="s">
        <v>83</v>
      </c>
      <c r="AG214" s="115">
        <v>62</v>
      </c>
      <c r="AH214" s="115" t="s">
        <v>181</v>
      </c>
      <c r="AI214" s="115" t="s">
        <v>243</v>
      </c>
      <c r="AJ214" s="115" t="s">
        <v>85</v>
      </c>
      <c r="AK214" s="115" t="s">
        <v>86</v>
      </c>
      <c r="AL214" s="115" t="s">
        <v>87</v>
      </c>
      <c r="AM214" s="115" t="s">
        <v>88</v>
      </c>
      <c r="AN214" s="115" t="s">
        <v>89</v>
      </c>
      <c r="AO214" s="115" t="s">
        <v>106</v>
      </c>
      <c r="AP214" s="115" t="s">
        <v>91</v>
      </c>
      <c r="AQ214" s="115" t="s">
        <v>91</v>
      </c>
    </row>
    <row r="215" spans="1:43" ht="16">
      <c r="A215" s="115">
        <v>7020354649</v>
      </c>
      <c r="D215" s="115" t="s">
        <v>33</v>
      </c>
      <c r="G215" s="115" t="s">
        <v>38</v>
      </c>
      <c r="I215" s="130"/>
      <c r="L215" s="129"/>
      <c r="M215" s="129">
        <f t="shared" si="46"/>
        <v>2</v>
      </c>
      <c r="N215" s="129">
        <f t="shared" si="47"/>
        <v>1.5</v>
      </c>
      <c r="O215" s="129"/>
      <c r="P215" s="129">
        <f t="shared" si="48"/>
        <v>0</v>
      </c>
      <c r="Q215" s="129">
        <f t="shared" si="49"/>
        <v>0</v>
      </c>
      <c r="R215" s="129">
        <f t="shared" si="50"/>
        <v>1</v>
      </c>
      <c r="S215" s="129">
        <f t="shared" si="51"/>
        <v>0</v>
      </c>
      <c r="T215" s="129">
        <f t="shared" si="52"/>
        <v>0</v>
      </c>
      <c r="U215" s="129">
        <f t="shared" si="53"/>
        <v>0</v>
      </c>
      <c r="V215" s="134">
        <f t="shared" si="54"/>
        <v>0</v>
      </c>
      <c r="W215" s="129">
        <f t="shared" si="60"/>
        <v>1</v>
      </c>
      <c r="X215" s="129">
        <f t="shared" si="55"/>
        <v>0</v>
      </c>
      <c r="Y215" s="129">
        <f t="shared" si="56"/>
        <v>0</v>
      </c>
      <c r="Z215" s="129"/>
      <c r="AA215" s="129"/>
      <c r="AB215" s="129">
        <f t="shared" si="57"/>
        <v>2</v>
      </c>
      <c r="AC215" s="129">
        <f t="shared" si="58"/>
        <v>2</v>
      </c>
      <c r="AD215" s="129" t="str">
        <f t="shared" si="59"/>
        <v>Correct</v>
      </c>
      <c r="AE215" s="129"/>
      <c r="AF215" s="115" t="s">
        <v>83</v>
      </c>
      <c r="AG215" s="115">
        <v>51</v>
      </c>
      <c r="AH215" s="115" t="s">
        <v>181</v>
      </c>
      <c r="AI215" s="115" t="s">
        <v>192</v>
      </c>
      <c r="AJ215" s="115" t="s">
        <v>85</v>
      </c>
      <c r="AK215" s="115" t="s">
        <v>86</v>
      </c>
      <c r="AL215" s="115" t="s">
        <v>87</v>
      </c>
      <c r="AM215" s="115" t="s">
        <v>93</v>
      </c>
      <c r="AN215" s="115" t="s">
        <v>89</v>
      </c>
      <c r="AO215" s="115" t="s">
        <v>90</v>
      </c>
      <c r="AP215" s="115" t="s">
        <v>91</v>
      </c>
      <c r="AQ215" s="115" t="s">
        <v>91</v>
      </c>
    </row>
    <row r="216" spans="1:43" ht="16">
      <c r="A216" s="115">
        <v>7010995038</v>
      </c>
      <c r="D216" s="115" t="s">
        <v>33</v>
      </c>
      <c r="G216" s="115" t="s">
        <v>38</v>
      </c>
      <c r="I216" s="130"/>
      <c r="K216" s="115" t="s">
        <v>40</v>
      </c>
      <c r="L216" s="129"/>
      <c r="M216" s="129">
        <f t="shared" si="46"/>
        <v>3</v>
      </c>
      <c r="N216" s="129">
        <f t="shared" si="47"/>
        <v>1</v>
      </c>
      <c r="O216" s="129"/>
      <c r="P216" s="129">
        <f t="shared" si="48"/>
        <v>0</v>
      </c>
      <c r="Q216" s="129">
        <f t="shared" si="49"/>
        <v>0</v>
      </c>
      <c r="R216" s="129">
        <f t="shared" si="50"/>
        <v>1</v>
      </c>
      <c r="S216" s="129">
        <f t="shared" si="51"/>
        <v>0</v>
      </c>
      <c r="T216" s="129">
        <f t="shared" si="52"/>
        <v>0</v>
      </c>
      <c r="U216" s="129">
        <f t="shared" si="53"/>
        <v>0</v>
      </c>
      <c r="V216" s="134">
        <f t="shared" si="54"/>
        <v>0</v>
      </c>
      <c r="W216" s="129">
        <f t="shared" si="60"/>
        <v>1</v>
      </c>
      <c r="X216" s="129">
        <f t="shared" si="55"/>
        <v>0</v>
      </c>
      <c r="Y216" s="129">
        <f t="shared" si="56"/>
        <v>1</v>
      </c>
      <c r="Z216" s="129"/>
      <c r="AA216" s="129"/>
      <c r="AB216" s="129">
        <f t="shared" si="57"/>
        <v>3</v>
      </c>
      <c r="AC216" s="129">
        <f t="shared" si="58"/>
        <v>3</v>
      </c>
      <c r="AD216" s="129" t="str">
        <f t="shared" si="59"/>
        <v>Correct</v>
      </c>
      <c r="AE216" s="129"/>
      <c r="AF216" s="115" t="s">
        <v>83</v>
      </c>
      <c r="AG216" s="115">
        <v>72</v>
      </c>
      <c r="AH216" s="115" t="s">
        <v>84</v>
      </c>
      <c r="AI216" s="115" t="s">
        <v>123</v>
      </c>
      <c r="AJ216" s="115" t="s">
        <v>85</v>
      </c>
      <c r="AK216" s="115" t="s">
        <v>86</v>
      </c>
      <c r="AL216" s="115" t="s">
        <v>87</v>
      </c>
      <c r="AM216" s="115" t="s">
        <v>96</v>
      </c>
      <c r="AN216" s="115" t="s">
        <v>102</v>
      </c>
      <c r="AO216" s="115" t="s">
        <v>106</v>
      </c>
      <c r="AP216" s="115" t="s">
        <v>91</v>
      </c>
      <c r="AQ216" s="115" t="s">
        <v>91</v>
      </c>
    </row>
    <row r="217" spans="1:43" ht="16">
      <c r="A217" s="115">
        <v>5584656255</v>
      </c>
      <c r="D217" s="115" t="s">
        <v>33</v>
      </c>
      <c r="G217" s="115" t="s">
        <v>38</v>
      </c>
      <c r="I217" s="130"/>
      <c r="K217" s="115" t="s">
        <v>40</v>
      </c>
      <c r="L217" s="129"/>
      <c r="M217" s="129">
        <f t="shared" si="46"/>
        <v>3</v>
      </c>
      <c r="N217" s="129">
        <f t="shared" si="47"/>
        <v>1</v>
      </c>
      <c r="O217" s="129"/>
      <c r="P217" s="129">
        <f t="shared" si="48"/>
        <v>0</v>
      </c>
      <c r="Q217" s="129">
        <f t="shared" si="49"/>
        <v>0</v>
      </c>
      <c r="R217" s="129">
        <f t="shared" si="50"/>
        <v>1</v>
      </c>
      <c r="S217" s="129">
        <f t="shared" si="51"/>
        <v>0</v>
      </c>
      <c r="T217" s="129">
        <f t="shared" si="52"/>
        <v>0</v>
      </c>
      <c r="U217" s="129">
        <f t="shared" si="53"/>
        <v>0</v>
      </c>
      <c r="V217" s="134">
        <f t="shared" si="54"/>
        <v>0</v>
      </c>
      <c r="W217" s="129">
        <f t="shared" si="60"/>
        <v>1</v>
      </c>
      <c r="X217" s="129">
        <f t="shared" si="55"/>
        <v>0</v>
      </c>
      <c r="Y217" s="129">
        <f t="shared" si="56"/>
        <v>1</v>
      </c>
      <c r="Z217" s="129"/>
      <c r="AA217" s="129"/>
      <c r="AB217" s="129">
        <f t="shared" si="57"/>
        <v>3</v>
      </c>
      <c r="AC217" s="129">
        <f t="shared" si="58"/>
        <v>3</v>
      </c>
      <c r="AD217" s="129" t="str">
        <f t="shared" si="59"/>
        <v>Correct</v>
      </c>
      <c r="AE217" s="129"/>
      <c r="AF217" s="115" t="s">
        <v>83</v>
      </c>
      <c r="AG217" s="115">
        <v>40</v>
      </c>
      <c r="AH217" s="115" t="s">
        <v>181</v>
      </c>
      <c r="AI217" s="115" t="s">
        <v>236</v>
      </c>
      <c r="AJ217" s="115" t="s">
        <v>107</v>
      </c>
      <c r="AK217" s="115" t="s">
        <v>91</v>
      </c>
      <c r="AL217" s="115" t="s">
        <v>87</v>
      </c>
      <c r="AM217" s="115" t="s">
        <v>100</v>
      </c>
      <c r="AN217" s="115" t="s">
        <v>89</v>
      </c>
      <c r="AO217" s="115" t="s">
        <v>90</v>
      </c>
      <c r="AP217" s="115" t="s">
        <v>91</v>
      </c>
      <c r="AQ217" s="115" t="s">
        <v>91</v>
      </c>
    </row>
    <row r="218" spans="1:43" ht="16">
      <c r="A218" s="115">
        <v>7045786541</v>
      </c>
      <c r="D218" s="115" t="s">
        <v>33</v>
      </c>
      <c r="G218" s="115" t="s">
        <v>38</v>
      </c>
      <c r="I218" s="130"/>
      <c r="K218" s="115" t="s">
        <v>40</v>
      </c>
      <c r="L218" s="129"/>
      <c r="M218" s="129">
        <f t="shared" si="46"/>
        <v>3</v>
      </c>
      <c r="N218" s="129">
        <f t="shared" si="47"/>
        <v>1</v>
      </c>
      <c r="O218" s="129"/>
      <c r="P218" s="129">
        <f t="shared" si="48"/>
        <v>0</v>
      </c>
      <c r="Q218" s="129">
        <f t="shared" si="49"/>
        <v>0</v>
      </c>
      <c r="R218" s="129">
        <f t="shared" si="50"/>
        <v>1</v>
      </c>
      <c r="S218" s="129">
        <f t="shared" si="51"/>
        <v>0</v>
      </c>
      <c r="T218" s="129">
        <f t="shared" si="52"/>
        <v>0</v>
      </c>
      <c r="U218" s="129">
        <f t="shared" si="53"/>
        <v>0</v>
      </c>
      <c r="V218" s="134">
        <f t="shared" si="54"/>
        <v>0</v>
      </c>
      <c r="W218" s="129">
        <f t="shared" si="60"/>
        <v>1</v>
      </c>
      <c r="X218" s="129">
        <f t="shared" si="55"/>
        <v>0</v>
      </c>
      <c r="Y218" s="129">
        <f t="shared" si="56"/>
        <v>1</v>
      </c>
      <c r="Z218" s="129"/>
      <c r="AA218" s="129"/>
      <c r="AB218" s="129">
        <f t="shared" si="57"/>
        <v>3</v>
      </c>
      <c r="AC218" s="129">
        <f t="shared" si="58"/>
        <v>3</v>
      </c>
      <c r="AD218" s="129" t="str">
        <f t="shared" si="59"/>
        <v>Correct</v>
      </c>
      <c r="AE218" s="129"/>
      <c r="AF218" s="115" t="s">
        <v>83</v>
      </c>
      <c r="AG218" s="115">
        <v>50</v>
      </c>
      <c r="AH218" s="115" t="s">
        <v>181</v>
      </c>
      <c r="AI218" s="115" t="s">
        <v>215</v>
      </c>
      <c r="AJ218" s="115" t="s">
        <v>85</v>
      </c>
      <c r="AK218" s="115" t="s">
        <v>86</v>
      </c>
      <c r="AL218" s="115" t="s">
        <v>87</v>
      </c>
      <c r="AM218" s="115" t="s">
        <v>101</v>
      </c>
      <c r="AN218" s="115" t="s">
        <v>89</v>
      </c>
      <c r="AO218" s="115" t="s">
        <v>90</v>
      </c>
      <c r="AP218" s="115" t="s">
        <v>91</v>
      </c>
      <c r="AQ218" s="115" t="s">
        <v>91</v>
      </c>
    </row>
    <row r="219" spans="1:43" ht="16">
      <c r="A219" s="115">
        <v>7007913016</v>
      </c>
      <c r="B219" s="115" t="s">
        <v>31</v>
      </c>
      <c r="D219" s="115" t="s">
        <v>33</v>
      </c>
      <c r="G219" s="115" t="s">
        <v>38</v>
      </c>
      <c r="I219" s="130"/>
      <c r="L219" s="129"/>
      <c r="M219" s="129">
        <f t="shared" si="46"/>
        <v>3</v>
      </c>
      <c r="N219" s="129">
        <f t="shared" si="47"/>
        <v>1</v>
      </c>
      <c r="O219" s="129"/>
      <c r="P219" s="129">
        <f t="shared" si="48"/>
        <v>1</v>
      </c>
      <c r="Q219" s="129">
        <f t="shared" si="49"/>
        <v>0</v>
      </c>
      <c r="R219" s="129">
        <f t="shared" si="50"/>
        <v>1</v>
      </c>
      <c r="S219" s="129">
        <f t="shared" si="51"/>
        <v>0</v>
      </c>
      <c r="T219" s="129">
        <f t="shared" si="52"/>
        <v>0</v>
      </c>
      <c r="U219" s="129">
        <f t="shared" si="53"/>
        <v>0</v>
      </c>
      <c r="V219" s="134">
        <f t="shared" si="54"/>
        <v>0</v>
      </c>
      <c r="W219" s="129">
        <f t="shared" si="60"/>
        <v>1</v>
      </c>
      <c r="X219" s="129">
        <f t="shared" si="55"/>
        <v>0</v>
      </c>
      <c r="Y219" s="129">
        <f t="shared" si="56"/>
        <v>0</v>
      </c>
      <c r="Z219" s="129"/>
      <c r="AA219" s="129"/>
      <c r="AB219" s="129">
        <f t="shared" si="57"/>
        <v>3</v>
      </c>
      <c r="AC219" s="129">
        <f t="shared" si="58"/>
        <v>3</v>
      </c>
      <c r="AD219" s="129" t="str">
        <f t="shared" si="59"/>
        <v>Correct</v>
      </c>
      <c r="AE219" s="129"/>
      <c r="AF219" s="115" t="s">
        <v>83</v>
      </c>
      <c r="AG219" s="115">
        <v>83</v>
      </c>
      <c r="AH219" s="115" t="s">
        <v>181</v>
      </c>
      <c r="AI219" s="115" t="s">
        <v>197</v>
      </c>
      <c r="AJ219" s="115" t="s">
        <v>85</v>
      </c>
      <c r="AK219" s="115" t="s">
        <v>86</v>
      </c>
    </row>
    <row r="220" spans="1:43" ht="16">
      <c r="A220" s="115">
        <v>6985425729</v>
      </c>
      <c r="D220" s="115" t="s">
        <v>33</v>
      </c>
      <c r="G220" s="115" t="s">
        <v>38</v>
      </c>
      <c r="I220" s="130"/>
      <c r="L220" s="129"/>
      <c r="M220" s="129">
        <f t="shared" si="46"/>
        <v>2</v>
      </c>
      <c r="N220" s="129">
        <f t="shared" si="47"/>
        <v>1.5</v>
      </c>
      <c r="O220" s="129"/>
      <c r="P220" s="129">
        <f t="shared" si="48"/>
        <v>0</v>
      </c>
      <c r="Q220" s="129">
        <f t="shared" si="49"/>
        <v>0</v>
      </c>
      <c r="R220" s="129">
        <f t="shared" si="50"/>
        <v>1</v>
      </c>
      <c r="S220" s="129">
        <f t="shared" si="51"/>
        <v>0</v>
      </c>
      <c r="T220" s="129">
        <f t="shared" si="52"/>
        <v>0</v>
      </c>
      <c r="U220" s="129">
        <f t="shared" si="53"/>
        <v>0</v>
      </c>
      <c r="V220" s="134">
        <f t="shared" si="54"/>
        <v>0</v>
      </c>
      <c r="W220" s="129">
        <f t="shared" si="60"/>
        <v>1</v>
      </c>
      <c r="X220" s="129">
        <f t="shared" si="55"/>
        <v>0</v>
      </c>
      <c r="Y220" s="129">
        <f t="shared" si="56"/>
        <v>0</v>
      </c>
      <c r="Z220" s="129"/>
      <c r="AA220" s="129"/>
      <c r="AB220" s="129">
        <f t="shared" si="57"/>
        <v>2</v>
      </c>
      <c r="AC220" s="129">
        <f t="shared" si="58"/>
        <v>2</v>
      </c>
      <c r="AD220" s="129" t="str">
        <f t="shared" si="59"/>
        <v>Correct</v>
      </c>
      <c r="AE220" s="129"/>
      <c r="AF220" s="115" t="s">
        <v>99</v>
      </c>
      <c r="AG220" s="115">
        <v>64</v>
      </c>
      <c r="AH220" s="115" t="s">
        <v>84</v>
      </c>
      <c r="AI220" s="115" t="s">
        <v>135</v>
      </c>
      <c r="AJ220" s="115" t="s">
        <v>85</v>
      </c>
      <c r="AK220" s="115" t="s">
        <v>86</v>
      </c>
      <c r="AL220" s="115" t="s">
        <v>87</v>
      </c>
      <c r="AM220" s="115" t="s">
        <v>100</v>
      </c>
      <c r="AN220" s="115" t="s">
        <v>89</v>
      </c>
      <c r="AO220" s="115" t="s">
        <v>106</v>
      </c>
      <c r="AP220" s="115" t="s">
        <v>91</v>
      </c>
      <c r="AQ220" s="115" t="s">
        <v>91</v>
      </c>
    </row>
    <row r="221" spans="1:43" ht="16">
      <c r="A221" s="115">
        <v>7020354493</v>
      </c>
      <c r="F221" s="115" t="s">
        <v>35</v>
      </c>
      <c r="G221" s="115" t="s">
        <v>38</v>
      </c>
      <c r="I221" s="130"/>
      <c r="L221" s="129"/>
      <c r="M221" s="129">
        <f t="shared" si="46"/>
        <v>2</v>
      </c>
      <c r="N221" s="129">
        <f t="shared" si="47"/>
        <v>1.5</v>
      </c>
      <c r="O221" s="129"/>
      <c r="P221" s="129">
        <f t="shared" si="48"/>
        <v>0</v>
      </c>
      <c r="Q221" s="129">
        <f t="shared" si="49"/>
        <v>0</v>
      </c>
      <c r="R221" s="129">
        <f t="shared" si="50"/>
        <v>0</v>
      </c>
      <c r="S221" s="129">
        <f t="shared" si="51"/>
        <v>0</v>
      </c>
      <c r="T221" s="129">
        <f t="shared" si="52"/>
        <v>1</v>
      </c>
      <c r="U221" s="129">
        <f t="shared" si="53"/>
        <v>0</v>
      </c>
      <c r="V221" s="134">
        <f t="shared" si="54"/>
        <v>0</v>
      </c>
      <c r="W221" s="129">
        <f t="shared" si="60"/>
        <v>1</v>
      </c>
      <c r="X221" s="129">
        <f t="shared" si="55"/>
        <v>0</v>
      </c>
      <c r="Y221" s="129">
        <f t="shared" si="56"/>
        <v>0</v>
      </c>
      <c r="Z221" s="129"/>
      <c r="AA221" s="129"/>
      <c r="AB221" s="129">
        <f t="shared" si="57"/>
        <v>2</v>
      </c>
      <c r="AC221" s="129">
        <f t="shared" si="58"/>
        <v>2</v>
      </c>
      <c r="AD221" s="129" t="str">
        <f t="shared" si="59"/>
        <v>Correct</v>
      </c>
      <c r="AE221" s="129"/>
      <c r="AF221" s="115" t="s">
        <v>99</v>
      </c>
      <c r="AG221" s="115">
        <v>49</v>
      </c>
      <c r="AH221" s="115" t="s">
        <v>181</v>
      </c>
      <c r="AI221" s="115" t="s">
        <v>239</v>
      </c>
      <c r="AJ221" s="115" t="s">
        <v>85</v>
      </c>
      <c r="AK221" s="115" t="s">
        <v>86</v>
      </c>
      <c r="AL221" s="115" t="s">
        <v>87</v>
      </c>
      <c r="AM221" s="115" t="s">
        <v>101</v>
      </c>
      <c r="AN221" s="115" t="s">
        <v>94</v>
      </c>
      <c r="AO221" s="115" t="s">
        <v>113</v>
      </c>
      <c r="AP221" s="115" t="s">
        <v>91</v>
      </c>
      <c r="AQ221" s="115" t="s">
        <v>91</v>
      </c>
    </row>
    <row r="222" spans="1:43" ht="16">
      <c r="A222" s="115">
        <v>7020343100</v>
      </c>
      <c r="G222" s="115" t="s">
        <v>38</v>
      </c>
      <c r="I222" s="130"/>
      <c r="L222" s="129"/>
      <c r="M222" s="129">
        <f t="shared" si="46"/>
        <v>1</v>
      </c>
      <c r="N222" s="129">
        <f t="shared" si="47"/>
        <v>3</v>
      </c>
      <c r="O222" s="129"/>
      <c r="P222" s="129">
        <f t="shared" si="48"/>
        <v>0</v>
      </c>
      <c r="Q222" s="129">
        <f t="shared" si="49"/>
        <v>0</v>
      </c>
      <c r="R222" s="129">
        <f t="shared" si="50"/>
        <v>0</v>
      </c>
      <c r="S222" s="129">
        <f t="shared" si="51"/>
        <v>0</v>
      </c>
      <c r="T222" s="129">
        <f t="shared" si="52"/>
        <v>0</v>
      </c>
      <c r="U222" s="129">
        <f t="shared" si="53"/>
        <v>0</v>
      </c>
      <c r="V222" s="134">
        <f t="shared" si="54"/>
        <v>0</v>
      </c>
      <c r="W222" s="129">
        <f t="shared" si="60"/>
        <v>1</v>
      </c>
      <c r="X222" s="129">
        <f t="shared" si="55"/>
        <v>0</v>
      </c>
      <c r="Y222" s="129">
        <f t="shared" si="56"/>
        <v>0</v>
      </c>
      <c r="Z222" s="129"/>
      <c r="AA222" s="129"/>
      <c r="AB222" s="129">
        <f t="shared" si="57"/>
        <v>1</v>
      </c>
      <c r="AC222" s="129">
        <f t="shared" si="58"/>
        <v>1</v>
      </c>
      <c r="AD222" s="129" t="str">
        <f t="shared" si="59"/>
        <v>Correct</v>
      </c>
      <c r="AE222" s="129"/>
      <c r="AF222" s="115" t="s">
        <v>99</v>
      </c>
      <c r="AG222" s="115">
        <v>32</v>
      </c>
      <c r="AH222" s="115" t="s">
        <v>181</v>
      </c>
      <c r="AI222" s="115" t="s">
        <v>198</v>
      </c>
      <c r="AJ222" s="115" t="s">
        <v>85</v>
      </c>
      <c r="AK222" s="115" t="s">
        <v>86</v>
      </c>
      <c r="AL222" s="115" t="s">
        <v>87</v>
      </c>
      <c r="AM222" s="115" t="s">
        <v>101</v>
      </c>
      <c r="AN222" s="115" t="s">
        <v>94</v>
      </c>
      <c r="AO222" s="115" t="s">
        <v>90</v>
      </c>
      <c r="AP222" s="115" t="s">
        <v>91</v>
      </c>
      <c r="AQ222" s="115" t="s">
        <v>91</v>
      </c>
    </row>
    <row r="223" spans="1:43" ht="16">
      <c r="A223" s="115">
        <v>7007925951</v>
      </c>
      <c r="H223" s="115" t="s">
        <v>37</v>
      </c>
      <c r="I223" s="130"/>
      <c r="K223" s="115" t="s">
        <v>40</v>
      </c>
      <c r="L223" s="129"/>
      <c r="M223" s="129">
        <f t="shared" si="46"/>
        <v>2</v>
      </c>
      <c r="N223" s="129">
        <f t="shared" si="47"/>
        <v>1.5</v>
      </c>
      <c r="O223" s="129"/>
      <c r="P223" s="129">
        <f t="shared" si="48"/>
        <v>0</v>
      </c>
      <c r="Q223" s="129">
        <f t="shared" si="49"/>
        <v>0</v>
      </c>
      <c r="R223" s="129">
        <f t="shared" si="50"/>
        <v>0</v>
      </c>
      <c r="S223" s="129">
        <f t="shared" si="51"/>
        <v>0</v>
      </c>
      <c r="T223" s="129">
        <f t="shared" si="52"/>
        <v>0</v>
      </c>
      <c r="U223" s="129">
        <f t="shared" si="53"/>
        <v>0</v>
      </c>
      <c r="V223" s="134">
        <f t="shared" si="54"/>
        <v>1</v>
      </c>
      <c r="W223" s="129">
        <f t="shared" si="60"/>
        <v>0</v>
      </c>
      <c r="X223" s="129">
        <f t="shared" si="55"/>
        <v>0</v>
      </c>
      <c r="Y223" s="129">
        <f t="shared" si="56"/>
        <v>1</v>
      </c>
      <c r="Z223" s="129"/>
      <c r="AA223" s="129"/>
      <c r="AB223" s="129">
        <f t="shared" si="57"/>
        <v>2</v>
      </c>
      <c r="AC223" s="129">
        <f t="shared" si="58"/>
        <v>2</v>
      </c>
      <c r="AD223" s="129" t="str">
        <f t="shared" si="59"/>
        <v>Correct</v>
      </c>
      <c r="AE223" s="129"/>
      <c r="AF223" s="115" t="s">
        <v>83</v>
      </c>
      <c r="AG223" s="115">
        <v>76</v>
      </c>
      <c r="AH223" s="115" t="s">
        <v>181</v>
      </c>
      <c r="AI223" s="115" t="s">
        <v>473</v>
      </c>
      <c r="AJ223" s="115" t="s">
        <v>85</v>
      </c>
      <c r="AL223" s="115" t="s">
        <v>87</v>
      </c>
      <c r="AM223" s="115" t="s">
        <v>104</v>
      </c>
      <c r="AN223" s="115" t="s">
        <v>102</v>
      </c>
      <c r="AO223" s="115" t="s">
        <v>106</v>
      </c>
      <c r="AP223" s="115" t="s">
        <v>91</v>
      </c>
      <c r="AQ223" s="115" t="s">
        <v>86</v>
      </c>
    </row>
    <row r="224" spans="1:43" ht="16">
      <c r="A224" s="115">
        <v>5578261762</v>
      </c>
      <c r="E224" s="115" t="s">
        <v>34</v>
      </c>
      <c r="F224" s="115" t="s">
        <v>35</v>
      </c>
      <c r="H224" s="115" t="s">
        <v>37</v>
      </c>
      <c r="I224" s="130"/>
      <c r="L224" s="129"/>
      <c r="M224" s="129">
        <f t="shared" si="46"/>
        <v>3</v>
      </c>
      <c r="N224" s="129">
        <f t="shared" si="47"/>
        <v>1</v>
      </c>
      <c r="O224" s="129"/>
      <c r="P224" s="129">
        <f t="shared" si="48"/>
        <v>0</v>
      </c>
      <c r="Q224" s="129">
        <f t="shared" si="49"/>
        <v>0</v>
      </c>
      <c r="R224" s="129">
        <f t="shared" si="50"/>
        <v>0</v>
      </c>
      <c r="S224" s="129">
        <f t="shared" si="51"/>
        <v>1</v>
      </c>
      <c r="T224" s="129">
        <f t="shared" si="52"/>
        <v>1</v>
      </c>
      <c r="U224" s="129">
        <f t="shared" si="53"/>
        <v>0</v>
      </c>
      <c r="V224" s="134">
        <f t="shared" si="54"/>
        <v>1</v>
      </c>
      <c r="W224" s="129">
        <f t="shared" si="60"/>
        <v>0</v>
      </c>
      <c r="X224" s="129">
        <f t="shared" si="55"/>
        <v>0</v>
      </c>
      <c r="Y224" s="129">
        <f t="shared" si="56"/>
        <v>0</v>
      </c>
      <c r="Z224" s="129"/>
      <c r="AA224" s="129"/>
      <c r="AB224" s="129">
        <f t="shared" si="57"/>
        <v>3</v>
      </c>
      <c r="AC224" s="129">
        <f t="shared" si="58"/>
        <v>3</v>
      </c>
      <c r="AD224" s="129" t="str">
        <f t="shared" si="59"/>
        <v>Correct</v>
      </c>
      <c r="AE224" s="129"/>
      <c r="AF224" s="115" t="s">
        <v>83</v>
      </c>
      <c r="AG224" s="115">
        <v>27</v>
      </c>
      <c r="AH224" s="115" t="s">
        <v>84</v>
      </c>
      <c r="AI224" s="115" t="s">
        <v>160</v>
      </c>
      <c r="AJ224" s="115" t="s">
        <v>85</v>
      </c>
      <c r="AK224" s="115" t="s">
        <v>86</v>
      </c>
      <c r="AL224" s="115" t="s">
        <v>87</v>
      </c>
      <c r="AM224" s="115" t="s">
        <v>101</v>
      </c>
      <c r="AN224" s="115" t="s">
        <v>89</v>
      </c>
      <c r="AO224" s="115" t="s">
        <v>90</v>
      </c>
      <c r="AP224" s="115" t="s">
        <v>91</v>
      </c>
      <c r="AQ224" s="115" t="s">
        <v>91</v>
      </c>
    </row>
    <row r="225" spans="1:43" ht="16">
      <c r="A225" s="115">
        <v>7045788405</v>
      </c>
      <c r="B225" s="115" t="s">
        <v>31</v>
      </c>
      <c r="H225" s="115" t="s">
        <v>37</v>
      </c>
      <c r="I225" s="130"/>
      <c r="K225" s="115" t="s">
        <v>40</v>
      </c>
      <c r="L225" s="129"/>
      <c r="M225" s="129">
        <f t="shared" si="46"/>
        <v>3</v>
      </c>
      <c r="N225" s="129">
        <f t="shared" si="47"/>
        <v>1</v>
      </c>
      <c r="O225" s="129"/>
      <c r="P225" s="129">
        <f t="shared" si="48"/>
        <v>1</v>
      </c>
      <c r="Q225" s="129">
        <f t="shared" si="49"/>
        <v>0</v>
      </c>
      <c r="R225" s="129">
        <f t="shared" si="50"/>
        <v>0</v>
      </c>
      <c r="S225" s="129">
        <f t="shared" si="51"/>
        <v>0</v>
      </c>
      <c r="T225" s="129">
        <f t="shared" si="52"/>
        <v>0</v>
      </c>
      <c r="U225" s="129">
        <f t="shared" si="53"/>
        <v>0</v>
      </c>
      <c r="V225" s="134">
        <f t="shared" si="54"/>
        <v>1</v>
      </c>
      <c r="W225" s="129">
        <f t="shared" si="60"/>
        <v>0</v>
      </c>
      <c r="X225" s="129">
        <f t="shared" si="55"/>
        <v>0</v>
      </c>
      <c r="Y225" s="129">
        <f t="shared" si="56"/>
        <v>1</v>
      </c>
      <c r="Z225" s="129"/>
      <c r="AA225" s="129"/>
      <c r="AB225" s="129">
        <f t="shared" si="57"/>
        <v>3</v>
      </c>
      <c r="AC225" s="129">
        <f t="shared" si="58"/>
        <v>3</v>
      </c>
      <c r="AD225" s="129" t="str">
        <f t="shared" si="59"/>
        <v>Correct</v>
      </c>
      <c r="AE225" s="129"/>
      <c r="AF225" s="115" t="s">
        <v>99</v>
      </c>
      <c r="AG225" s="115">
        <v>75</v>
      </c>
      <c r="AH225" s="115" t="s">
        <v>181</v>
      </c>
      <c r="AI225" s="115" t="s">
        <v>238</v>
      </c>
      <c r="AJ225" s="115" t="s">
        <v>85</v>
      </c>
      <c r="AK225" s="115" t="s">
        <v>86</v>
      </c>
      <c r="AL225" s="115" t="s">
        <v>87</v>
      </c>
      <c r="AM225" s="115" t="s">
        <v>101</v>
      </c>
      <c r="AN225" s="115" t="s">
        <v>89</v>
      </c>
      <c r="AO225" s="115" t="s">
        <v>106</v>
      </c>
      <c r="AP225" s="115" t="s">
        <v>91</v>
      </c>
      <c r="AQ225" s="115" t="s">
        <v>91</v>
      </c>
    </row>
    <row r="226" spans="1:43" ht="16">
      <c r="A226" s="115">
        <v>7045774221</v>
      </c>
      <c r="H226" s="115" t="s">
        <v>37</v>
      </c>
      <c r="I226" s="130"/>
      <c r="L226" s="129"/>
      <c r="M226" s="129">
        <f t="shared" si="46"/>
        <v>1</v>
      </c>
      <c r="N226" s="129">
        <f t="shared" si="47"/>
        <v>3</v>
      </c>
      <c r="O226" s="129"/>
      <c r="P226" s="129">
        <f t="shared" si="48"/>
        <v>0</v>
      </c>
      <c r="Q226" s="129">
        <f t="shared" si="49"/>
        <v>0</v>
      </c>
      <c r="R226" s="129">
        <f t="shared" si="50"/>
        <v>0</v>
      </c>
      <c r="S226" s="129">
        <f t="shared" si="51"/>
        <v>0</v>
      </c>
      <c r="T226" s="129">
        <f t="shared" si="52"/>
        <v>0</v>
      </c>
      <c r="U226" s="129">
        <f t="shared" si="53"/>
        <v>0</v>
      </c>
      <c r="V226" s="134">
        <f t="shared" si="54"/>
        <v>1</v>
      </c>
      <c r="W226" s="129">
        <f t="shared" si="60"/>
        <v>0</v>
      </c>
      <c r="X226" s="129">
        <f t="shared" si="55"/>
        <v>0</v>
      </c>
      <c r="Y226" s="129">
        <f t="shared" si="56"/>
        <v>0</v>
      </c>
      <c r="Z226" s="129"/>
      <c r="AA226" s="129"/>
      <c r="AB226" s="129">
        <f t="shared" si="57"/>
        <v>1</v>
      </c>
      <c r="AC226" s="129">
        <f t="shared" si="58"/>
        <v>1</v>
      </c>
      <c r="AD226" s="129" t="str">
        <f t="shared" si="59"/>
        <v>Correct</v>
      </c>
      <c r="AE226" s="129"/>
      <c r="AF226" s="115" t="s">
        <v>83</v>
      </c>
      <c r="AG226" s="115">
        <v>71</v>
      </c>
      <c r="AH226" s="115" t="s">
        <v>181</v>
      </c>
      <c r="AI226" s="115" t="s">
        <v>190</v>
      </c>
      <c r="AJ226" s="115" t="s">
        <v>85</v>
      </c>
      <c r="AK226" s="115" t="s">
        <v>86</v>
      </c>
      <c r="AL226" s="115" t="s">
        <v>87</v>
      </c>
      <c r="AN226" s="115" t="s">
        <v>111</v>
      </c>
      <c r="AO226" s="115" t="s">
        <v>106</v>
      </c>
      <c r="AP226" s="115" t="s">
        <v>91</v>
      </c>
      <c r="AQ226" s="115" t="s">
        <v>91</v>
      </c>
    </row>
    <row r="227" spans="1:43" ht="16">
      <c r="A227" s="115">
        <v>7020352469</v>
      </c>
      <c r="H227" s="115" t="s">
        <v>37</v>
      </c>
      <c r="I227" s="130"/>
      <c r="L227" s="129"/>
      <c r="M227" s="129">
        <f t="shared" si="46"/>
        <v>1</v>
      </c>
      <c r="N227" s="129">
        <f t="shared" si="47"/>
        <v>3</v>
      </c>
      <c r="O227" s="129"/>
      <c r="P227" s="129">
        <f t="shared" si="48"/>
        <v>0</v>
      </c>
      <c r="Q227" s="129">
        <f t="shared" si="49"/>
        <v>0</v>
      </c>
      <c r="R227" s="129">
        <f t="shared" si="50"/>
        <v>0</v>
      </c>
      <c r="S227" s="129">
        <f t="shared" si="51"/>
        <v>0</v>
      </c>
      <c r="T227" s="129">
        <f t="shared" si="52"/>
        <v>0</v>
      </c>
      <c r="U227" s="129">
        <f t="shared" si="53"/>
        <v>0</v>
      </c>
      <c r="V227" s="134">
        <f t="shared" si="54"/>
        <v>1</v>
      </c>
      <c r="W227" s="129">
        <f t="shared" si="60"/>
        <v>0</v>
      </c>
      <c r="X227" s="129">
        <f t="shared" si="55"/>
        <v>0</v>
      </c>
      <c r="Y227" s="129">
        <f t="shared" si="56"/>
        <v>0</v>
      </c>
      <c r="Z227" s="129"/>
      <c r="AA227" s="129"/>
      <c r="AB227" s="129">
        <f t="shared" si="57"/>
        <v>1</v>
      </c>
      <c r="AC227" s="129">
        <f t="shared" si="58"/>
        <v>1</v>
      </c>
      <c r="AD227" s="129" t="str">
        <f t="shared" si="59"/>
        <v>Correct</v>
      </c>
      <c r="AE227" s="129"/>
      <c r="AF227" s="115" t="s">
        <v>83</v>
      </c>
      <c r="AG227" s="115">
        <v>27</v>
      </c>
      <c r="AH227" s="115" t="s">
        <v>181</v>
      </c>
      <c r="AJ227" s="115" t="s">
        <v>97</v>
      </c>
      <c r="AK227" s="115" t="s">
        <v>86</v>
      </c>
      <c r="AL227" s="115" t="s">
        <v>87</v>
      </c>
      <c r="AM227" s="115" t="s">
        <v>96</v>
      </c>
      <c r="AN227" s="115" t="s">
        <v>94</v>
      </c>
      <c r="AO227" s="115" t="s">
        <v>90</v>
      </c>
      <c r="AP227" s="115" t="s">
        <v>86</v>
      </c>
      <c r="AQ227" s="115" t="s">
        <v>91</v>
      </c>
    </row>
    <row r="228" spans="1:43" ht="16">
      <c r="A228" s="115">
        <v>5585264764</v>
      </c>
      <c r="F228" s="115" t="s">
        <v>35</v>
      </c>
      <c r="H228" s="115" t="s">
        <v>37</v>
      </c>
      <c r="I228" s="130"/>
      <c r="K228" s="115" t="s">
        <v>40</v>
      </c>
      <c r="L228" s="129"/>
      <c r="M228" s="129">
        <f t="shared" si="46"/>
        <v>3</v>
      </c>
      <c r="N228" s="129">
        <f t="shared" si="47"/>
        <v>1</v>
      </c>
      <c r="O228" s="129"/>
      <c r="P228" s="129">
        <f t="shared" si="48"/>
        <v>0</v>
      </c>
      <c r="Q228" s="129">
        <f t="shared" si="49"/>
        <v>0</v>
      </c>
      <c r="R228" s="129">
        <f t="shared" si="50"/>
        <v>0</v>
      </c>
      <c r="S228" s="129">
        <f t="shared" si="51"/>
        <v>0</v>
      </c>
      <c r="T228" s="129">
        <f t="shared" si="52"/>
        <v>1</v>
      </c>
      <c r="U228" s="129">
        <f t="shared" si="53"/>
        <v>0</v>
      </c>
      <c r="V228" s="134">
        <f t="shared" si="54"/>
        <v>1</v>
      </c>
      <c r="W228" s="129">
        <f t="shared" si="60"/>
        <v>0</v>
      </c>
      <c r="X228" s="129">
        <f t="shared" si="55"/>
        <v>0</v>
      </c>
      <c r="Y228" s="129">
        <f t="shared" si="56"/>
        <v>1</v>
      </c>
      <c r="Z228" s="129"/>
      <c r="AA228" s="129"/>
      <c r="AB228" s="129">
        <f t="shared" si="57"/>
        <v>3</v>
      </c>
      <c r="AC228" s="129">
        <f t="shared" si="58"/>
        <v>3</v>
      </c>
      <c r="AD228" s="129" t="str">
        <f t="shared" si="59"/>
        <v>Correct</v>
      </c>
      <c r="AE228" s="129"/>
      <c r="AF228" s="115" t="s">
        <v>83</v>
      </c>
      <c r="AG228" s="115">
        <v>55</v>
      </c>
      <c r="AH228" s="115" t="s">
        <v>181</v>
      </c>
      <c r="AI228" s="115" t="s">
        <v>427</v>
      </c>
      <c r="AJ228" s="115" t="s">
        <v>85</v>
      </c>
      <c r="AK228" s="115" t="s">
        <v>91</v>
      </c>
      <c r="AL228" s="115" t="s">
        <v>137</v>
      </c>
      <c r="AM228" s="115" t="s">
        <v>88</v>
      </c>
      <c r="AN228" s="115" t="s">
        <v>111</v>
      </c>
      <c r="AO228" s="115" t="s">
        <v>90</v>
      </c>
      <c r="AP228" s="115" t="s">
        <v>91</v>
      </c>
      <c r="AQ228" s="115" t="s">
        <v>91</v>
      </c>
    </row>
    <row r="229" spans="1:43" ht="16">
      <c r="A229" s="115">
        <v>7020344919</v>
      </c>
      <c r="B229" s="115" t="s">
        <v>31</v>
      </c>
      <c r="D229" s="115" t="s">
        <v>33</v>
      </c>
      <c r="H229" s="115" t="s">
        <v>37</v>
      </c>
      <c r="I229" s="130"/>
      <c r="L229" s="129"/>
      <c r="M229" s="129">
        <f t="shared" si="46"/>
        <v>3</v>
      </c>
      <c r="N229" s="129">
        <f t="shared" si="47"/>
        <v>1</v>
      </c>
      <c r="O229" s="129"/>
      <c r="P229" s="129">
        <f t="shared" si="48"/>
        <v>1</v>
      </c>
      <c r="Q229" s="129">
        <f t="shared" si="49"/>
        <v>0</v>
      </c>
      <c r="R229" s="129">
        <f t="shared" si="50"/>
        <v>1</v>
      </c>
      <c r="S229" s="129">
        <f t="shared" si="51"/>
        <v>0</v>
      </c>
      <c r="T229" s="129">
        <f t="shared" si="52"/>
        <v>0</v>
      </c>
      <c r="U229" s="129">
        <f t="shared" si="53"/>
        <v>0</v>
      </c>
      <c r="V229" s="134">
        <f t="shared" si="54"/>
        <v>1</v>
      </c>
      <c r="W229" s="129">
        <f t="shared" si="60"/>
        <v>0</v>
      </c>
      <c r="X229" s="129">
        <f t="shared" si="55"/>
        <v>0</v>
      </c>
      <c r="Y229" s="129">
        <f t="shared" si="56"/>
        <v>0</v>
      </c>
      <c r="Z229" s="129"/>
      <c r="AA229" s="129"/>
      <c r="AB229" s="129">
        <f t="shared" si="57"/>
        <v>3</v>
      </c>
      <c r="AC229" s="129">
        <f t="shared" si="58"/>
        <v>3</v>
      </c>
      <c r="AD229" s="129" t="str">
        <f t="shared" si="59"/>
        <v>Correct</v>
      </c>
      <c r="AE229" s="129"/>
      <c r="AF229" s="115" t="s">
        <v>99</v>
      </c>
      <c r="AG229" s="115">
        <v>31</v>
      </c>
      <c r="AH229" s="115" t="s">
        <v>181</v>
      </c>
      <c r="AI229" s="115" t="s">
        <v>244</v>
      </c>
      <c r="AJ229" s="115" t="s">
        <v>85</v>
      </c>
      <c r="AL229" s="115" t="s">
        <v>87</v>
      </c>
      <c r="AM229" s="115" t="s">
        <v>100</v>
      </c>
      <c r="AN229" s="115" t="s">
        <v>89</v>
      </c>
      <c r="AO229" s="115" t="s">
        <v>98</v>
      </c>
      <c r="AP229" s="115" t="s">
        <v>91</v>
      </c>
      <c r="AQ229" s="115" t="s">
        <v>91</v>
      </c>
    </row>
    <row r="230" spans="1:43" ht="16">
      <c r="A230" s="115">
        <v>7045769363</v>
      </c>
      <c r="H230" s="115" t="s">
        <v>37</v>
      </c>
      <c r="I230" s="130"/>
      <c r="K230" s="115" t="s">
        <v>40</v>
      </c>
      <c r="L230" s="129"/>
      <c r="M230" s="129">
        <f t="shared" si="46"/>
        <v>2</v>
      </c>
      <c r="N230" s="129">
        <f t="shared" si="47"/>
        <v>1.5</v>
      </c>
      <c r="O230" s="129"/>
      <c r="P230" s="129">
        <f t="shared" si="48"/>
        <v>0</v>
      </c>
      <c r="Q230" s="129">
        <f t="shared" si="49"/>
        <v>0</v>
      </c>
      <c r="R230" s="129">
        <f t="shared" si="50"/>
        <v>0</v>
      </c>
      <c r="S230" s="129">
        <f t="shared" si="51"/>
        <v>0</v>
      </c>
      <c r="T230" s="129">
        <f t="shared" si="52"/>
        <v>0</v>
      </c>
      <c r="U230" s="129">
        <f t="shared" si="53"/>
        <v>0</v>
      </c>
      <c r="V230" s="134">
        <f t="shared" si="54"/>
        <v>1</v>
      </c>
      <c r="W230" s="129">
        <f t="shared" si="60"/>
        <v>0</v>
      </c>
      <c r="X230" s="129">
        <f t="shared" si="55"/>
        <v>0</v>
      </c>
      <c r="Y230" s="129">
        <f t="shared" si="56"/>
        <v>1</v>
      </c>
      <c r="Z230" s="129"/>
      <c r="AA230" s="129"/>
      <c r="AB230" s="129">
        <f t="shared" si="57"/>
        <v>2</v>
      </c>
      <c r="AC230" s="129">
        <f t="shared" si="58"/>
        <v>2</v>
      </c>
      <c r="AD230" s="129" t="str">
        <f t="shared" si="59"/>
        <v>Correct</v>
      </c>
      <c r="AE230" s="129"/>
      <c r="AF230" s="115" t="s">
        <v>83</v>
      </c>
      <c r="AG230" s="115">
        <v>59</v>
      </c>
      <c r="AH230" s="115" t="s">
        <v>181</v>
      </c>
      <c r="AI230" s="115" t="s">
        <v>232</v>
      </c>
      <c r="AJ230" s="115" t="s">
        <v>85</v>
      </c>
      <c r="AK230" s="115" t="s">
        <v>86</v>
      </c>
      <c r="AL230" s="115" t="s">
        <v>87</v>
      </c>
      <c r="AM230" s="115" t="s">
        <v>88</v>
      </c>
      <c r="AN230" s="115" t="s">
        <v>89</v>
      </c>
      <c r="AO230" s="115" t="s">
        <v>90</v>
      </c>
      <c r="AP230" s="115" t="s">
        <v>91</v>
      </c>
      <c r="AQ230" s="115" t="s">
        <v>91</v>
      </c>
    </row>
    <row r="231" spans="1:43" ht="16">
      <c r="A231" s="115">
        <v>7020355011</v>
      </c>
      <c r="I231" s="130"/>
      <c r="L231" s="129"/>
      <c r="M231" s="129">
        <f t="shared" si="46"/>
        <v>0</v>
      </c>
      <c r="N231" s="129" t="e">
        <f t="shared" si="47"/>
        <v>#DIV/0!</v>
      </c>
      <c r="O231" s="129"/>
      <c r="P231" s="129">
        <f t="shared" si="48"/>
        <v>0</v>
      </c>
      <c r="Q231" s="129">
        <f t="shared" si="49"/>
        <v>0</v>
      </c>
      <c r="R231" s="129">
        <f t="shared" si="50"/>
        <v>0</v>
      </c>
      <c r="S231" s="129">
        <f t="shared" si="51"/>
        <v>0</v>
      </c>
      <c r="T231" s="129">
        <f t="shared" si="52"/>
        <v>0</v>
      </c>
      <c r="U231" s="129">
        <f t="shared" si="53"/>
        <v>0</v>
      </c>
      <c r="V231" s="134">
        <f t="shared" si="54"/>
        <v>0</v>
      </c>
      <c r="W231" s="129">
        <f t="shared" si="60"/>
        <v>0</v>
      </c>
      <c r="X231" s="129">
        <f t="shared" si="55"/>
        <v>0</v>
      </c>
      <c r="Y231" s="129">
        <f t="shared" si="56"/>
        <v>0</v>
      </c>
      <c r="Z231" s="129"/>
      <c r="AA231" s="129"/>
      <c r="AB231" s="129">
        <f t="shared" si="57"/>
        <v>0</v>
      </c>
      <c r="AC231" s="129">
        <f t="shared" si="58"/>
        <v>0</v>
      </c>
      <c r="AD231" s="129" t="str">
        <f t="shared" si="59"/>
        <v>Correct</v>
      </c>
      <c r="AE231" s="129"/>
      <c r="AF231" s="115" t="s">
        <v>99</v>
      </c>
      <c r="AG231" s="115">
        <v>26</v>
      </c>
      <c r="AH231" s="115" t="s">
        <v>181</v>
      </c>
      <c r="AI231" s="115" t="s">
        <v>232</v>
      </c>
      <c r="AJ231" s="115" t="s">
        <v>97</v>
      </c>
      <c r="AK231" s="115" t="s">
        <v>86</v>
      </c>
      <c r="AL231" s="115" t="s">
        <v>87</v>
      </c>
      <c r="AM231" s="115" t="s">
        <v>93</v>
      </c>
      <c r="AN231" s="115" t="s">
        <v>102</v>
      </c>
      <c r="AO231" s="115" t="s">
        <v>90</v>
      </c>
      <c r="AP231" s="115" t="s">
        <v>91</v>
      </c>
      <c r="AQ231" s="115" t="s">
        <v>91</v>
      </c>
    </row>
    <row r="232" spans="1:43" ht="16">
      <c r="A232" s="115">
        <v>7044847621</v>
      </c>
      <c r="I232" s="130"/>
      <c r="L232" s="129"/>
      <c r="M232" s="129">
        <f t="shared" si="46"/>
        <v>0</v>
      </c>
      <c r="N232" s="129" t="e">
        <f t="shared" si="47"/>
        <v>#DIV/0!</v>
      </c>
      <c r="O232" s="129"/>
      <c r="P232" s="129">
        <f t="shared" si="48"/>
        <v>0</v>
      </c>
      <c r="Q232" s="129">
        <f t="shared" si="49"/>
        <v>0</v>
      </c>
      <c r="R232" s="129">
        <f t="shared" si="50"/>
        <v>0</v>
      </c>
      <c r="S232" s="129">
        <f t="shared" si="51"/>
        <v>0</v>
      </c>
      <c r="T232" s="129">
        <f t="shared" si="52"/>
        <v>0</v>
      </c>
      <c r="U232" s="129">
        <f t="shared" si="53"/>
        <v>0</v>
      </c>
      <c r="V232" s="134">
        <f t="shared" si="54"/>
        <v>0</v>
      </c>
      <c r="W232" s="129">
        <f t="shared" si="60"/>
        <v>0</v>
      </c>
      <c r="X232" s="129">
        <f t="shared" si="55"/>
        <v>0</v>
      </c>
      <c r="Y232" s="129">
        <f t="shared" si="56"/>
        <v>0</v>
      </c>
      <c r="Z232" s="129"/>
      <c r="AA232" s="129"/>
      <c r="AB232" s="129">
        <f t="shared" si="57"/>
        <v>0</v>
      </c>
      <c r="AC232" s="129">
        <f t="shared" si="58"/>
        <v>0</v>
      </c>
      <c r="AD232" s="129" t="str">
        <f t="shared" si="59"/>
        <v>Correct</v>
      </c>
      <c r="AE232" s="129"/>
      <c r="AF232" s="115" t="s">
        <v>99</v>
      </c>
      <c r="AG232" s="115">
        <v>83</v>
      </c>
      <c r="AH232" s="115" t="s">
        <v>181</v>
      </c>
      <c r="AI232" s="115" t="s">
        <v>237</v>
      </c>
      <c r="AJ232" s="115" t="s">
        <v>85</v>
      </c>
      <c r="AK232" s="115" t="s">
        <v>86</v>
      </c>
      <c r="AL232" s="115" t="s">
        <v>87</v>
      </c>
      <c r="AM232" s="115" t="s">
        <v>100</v>
      </c>
      <c r="AN232" s="115" t="s">
        <v>94</v>
      </c>
      <c r="AO232" s="115" t="s">
        <v>106</v>
      </c>
      <c r="AP232" s="115" t="s">
        <v>91</v>
      </c>
      <c r="AQ232" s="115" t="s">
        <v>86</v>
      </c>
    </row>
    <row r="233" spans="1:43" ht="16">
      <c r="A233" s="115">
        <v>7045783975</v>
      </c>
      <c r="I233" s="130"/>
      <c r="L233" s="129"/>
      <c r="M233" s="129">
        <f t="shared" si="46"/>
        <v>0</v>
      </c>
      <c r="N233" s="129" t="e">
        <f t="shared" si="47"/>
        <v>#DIV/0!</v>
      </c>
      <c r="O233" s="129"/>
      <c r="P233" s="129">
        <f t="shared" si="48"/>
        <v>0</v>
      </c>
      <c r="Q233" s="129">
        <f t="shared" si="49"/>
        <v>0</v>
      </c>
      <c r="R233" s="129">
        <f t="shared" si="50"/>
        <v>0</v>
      </c>
      <c r="S233" s="129">
        <f t="shared" si="51"/>
        <v>0</v>
      </c>
      <c r="T233" s="129">
        <f t="shared" si="52"/>
        <v>0</v>
      </c>
      <c r="U233" s="129">
        <f t="shared" si="53"/>
        <v>0</v>
      </c>
      <c r="V233" s="134">
        <f t="shared" si="54"/>
        <v>0</v>
      </c>
      <c r="W233" s="129">
        <f t="shared" si="60"/>
        <v>0</v>
      </c>
      <c r="X233" s="129">
        <f t="shared" si="55"/>
        <v>0</v>
      </c>
      <c r="Y233" s="129">
        <f t="shared" si="56"/>
        <v>0</v>
      </c>
      <c r="Z233" s="129"/>
      <c r="AA233" s="129"/>
      <c r="AB233" s="129">
        <f t="shared" si="57"/>
        <v>0</v>
      </c>
      <c r="AC233" s="129">
        <f t="shared" si="58"/>
        <v>0</v>
      </c>
      <c r="AD233" s="129" t="str">
        <f t="shared" si="59"/>
        <v>Correct</v>
      </c>
      <c r="AE233" s="129"/>
      <c r="AF233" s="115" t="s">
        <v>99</v>
      </c>
      <c r="AG233" s="115">
        <v>78</v>
      </c>
      <c r="AH233" s="115" t="s">
        <v>181</v>
      </c>
      <c r="AI233" s="115" t="s">
        <v>208</v>
      </c>
      <c r="AJ233" s="115" t="s">
        <v>85</v>
      </c>
      <c r="AK233" s="115" t="s">
        <v>91</v>
      </c>
      <c r="AL233" s="115" t="s">
        <v>87</v>
      </c>
      <c r="AM233" s="115" t="s">
        <v>88</v>
      </c>
      <c r="AN233" s="115" t="s">
        <v>111</v>
      </c>
      <c r="AO233" s="115" t="s">
        <v>106</v>
      </c>
      <c r="AP233" s="115" t="s">
        <v>91</v>
      </c>
      <c r="AQ233" s="115" t="s">
        <v>91</v>
      </c>
    </row>
    <row r="234" spans="1:43" ht="16">
      <c r="A234" s="115">
        <v>5598577851</v>
      </c>
      <c r="D234" s="115" t="s">
        <v>33</v>
      </c>
      <c r="I234" s="130"/>
      <c r="L234" s="129"/>
      <c r="M234" s="129">
        <f t="shared" si="46"/>
        <v>1</v>
      </c>
      <c r="N234" s="129">
        <f t="shared" si="47"/>
        <v>3</v>
      </c>
      <c r="O234" s="129"/>
      <c r="P234" s="129">
        <f t="shared" si="48"/>
        <v>0</v>
      </c>
      <c r="Q234" s="129">
        <f t="shared" si="49"/>
        <v>0</v>
      </c>
      <c r="R234" s="129">
        <f t="shared" si="50"/>
        <v>1</v>
      </c>
      <c r="S234" s="129">
        <f t="shared" si="51"/>
        <v>0</v>
      </c>
      <c r="T234" s="129">
        <f t="shared" si="52"/>
        <v>0</v>
      </c>
      <c r="U234" s="129">
        <f t="shared" si="53"/>
        <v>0</v>
      </c>
      <c r="V234" s="134">
        <f t="shared" si="54"/>
        <v>0</v>
      </c>
      <c r="W234" s="129">
        <f t="shared" si="60"/>
        <v>0</v>
      </c>
      <c r="X234" s="129">
        <f t="shared" si="55"/>
        <v>0</v>
      </c>
      <c r="Y234" s="129">
        <f t="shared" si="56"/>
        <v>0</v>
      </c>
      <c r="Z234" s="129"/>
      <c r="AA234" s="129"/>
      <c r="AB234" s="129">
        <f t="shared" si="57"/>
        <v>1</v>
      </c>
      <c r="AC234" s="129">
        <f t="shared" si="58"/>
        <v>1</v>
      </c>
      <c r="AD234" s="129" t="str">
        <f t="shared" si="59"/>
        <v>Correct</v>
      </c>
      <c r="AE234" s="129"/>
      <c r="AF234" s="115" t="s">
        <v>83</v>
      </c>
      <c r="AG234" s="115">
        <v>39</v>
      </c>
      <c r="AH234" s="115" t="s">
        <v>84</v>
      </c>
      <c r="AI234" s="115" t="s">
        <v>123</v>
      </c>
    </row>
    <row r="235" spans="1:43" ht="16">
      <c r="A235" s="115">
        <v>5585006609</v>
      </c>
      <c r="I235" s="130"/>
      <c r="L235" s="129"/>
      <c r="M235" s="129">
        <f t="shared" si="46"/>
        <v>0</v>
      </c>
      <c r="N235" s="129" t="e">
        <f t="shared" si="47"/>
        <v>#DIV/0!</v>
      </c>
      <c r="O235" s="129"/>
      <c r="P235" s="129">
        <f t="shared" si="48"/>
        <v>0</v>
      </c>
      <c r="Q235" s="129">
        <f t="shared" si="49"/>
        <v>0</v>
      </c>
      <c r="R235" s="129">
        <f t="shared" si="50"/>
        <v>0</v>
      </c>
      <c r="S235" s="129">
        <f t="shared" si="51"/>
        <v>0</v>
      </c>
      <c r="T235" s="129">
        <f t="shared" si="52"/>
        <v>0</v>
      </c>
      <c r="U235" s="129">
        <f t="shared" si="53"/>
        <v>0</v>
      </c>
      <c r="V235" s="134">
        <f t="shared" si="54"/>
        <v>0</v>
      </c>
      <c r="W235" s="129">
        <f t="shared" si="60"/>
        <v>0</v>
      </c>
      <c r="X235" s="129">
        <f t="shared" si="55"/>
        <v>0</v>
      </c>
      <c r="Y235" s="129">
        <f t="shared" si="56"/>
        <v>0</v>
      </c>
      <c r="Z235" s="129"/>
      <c r="AA235" s="129"/>
      <c r="AB235" s="129">
        <f t="shared" si="57"/>
        <v>0</v>
      </c>
      <c r="AC235" s="129">
        <f t="shared" si="58"/>
        <v>0</v>
      </c>
      <c r="AD235" s="129" t="str">
        <f t="shared" si="59"/>
        <v>Correct</v>
      </c>
      <c r="AE235" s="129"/>
      <c r="AF235" s="115" t="s">
        <v>83</v>
      </c>
      <c r="AG235" s="115">
        <v>45</v>
      </c>
      <c r="AH235" s="115" t="s">
        <v>181</v>
      </c>
      <c r="AI235" s="115" t="s">
        <v>227</v>
      </c>
      <c r="AJ235" s="115" t="s">
        <v>85</v>
      </c>
      <c r="AK235" s="115" t="s">
        <v>86</v>
      </c>
      <c r="AL235" s="115" t="s">
        <v>87</v>
      </c>
      <c r="AM235" s="115" t="s">
        <v>88</v>
      </c>
      <c r="AN235" s="115" t="s">
        <v>89</v>
      </c>
      <c r="AO235" s="115" t="s">
        <v>90</v>
      </c>
      <c r="AP235" s="115" t="s">
        <v>91</v>
      </c>
      <c r="AQ235" s="115" t="s">
        <v>91</v>
      </c>
    </row>
    <row r="236" spans="1:43" ht="16">
      <c r="A236" s="115">
        <v>7011541633</v>
      </c>
      <c r="I236" s="130"/>
      <c r="L236" s="129"/>
      <c r="M236" s="129">
        <f t="shared" si="46"/>
        <v>0</v>
      </c>
      <c r="N236" s="129" t="e">
        <f t="shared" si="47"/>
        <v>#DIV/0!</v>
      </c>
      <c r="O236" s="129"/>
      <c r="P236" s="129">
        <f t="shared" si="48"/>
        <v>0</v>
      </c>
      <c r="Q236" s="129">
        <f t="shared" si="49"/>
        <v>0</v>
      </c>
      <c r="R236" s="129">
        <f t="shared" si="50"/>
        <v>0</v>
      </c>
      <c r="S236" s="129">
        <f t="shared" si="51"/>
        <v>0</v>
      </c>
      <c r="T236" s="129">
        <f t="shared" si="52"/>
        <v>0</v>
      </c>
      <c r="U236" s="129">
        <f t="shared" si="53"/>
        <v>0</v>
      </c>
      <c r="V236" s="134">
        <f t="shared" si="54"/>
        <v>0</v>
      </c>
      <c r="W236" s="129">
        <f t="shared" si="60"/>
        <v>0</v>
      </c>
      <c r="X236" s="129">
        <f t="shared" si="55"/>
        <v>0</v>
      </c>
      <c r="Y236" s="129">
        <f t="shared" si="56"/>
        <v>0</v>
      </c>
      <c r="Z236" s="129"/>
      <c r="AA236" s="129"/>
      <c r="AB236" s="129">
        <f t="shared" si="57"/>
        <v>0</v>
      </c>
      <c r="AC236" s="129">
        <f t="shared" si="58"/>
        <v>0</v>
      </c>
      <c r="AD236" s="129" t="str">
        <f t="shared" si="59"/>
        <v>Correct</v>
      </c>
      <c r="AE236" s="129"/>
      <c r="AF236" s="115" t="s">
        <v>83</v>
      </c>
      <c r="AG236" s="115">
        <v>65</v>
      </c>
      <c r="AH236" s="115" t="s">
        <v>181</v>
      </c>
      <c r="AI236" s="115" t="s">
        <v>194</v>
      </c>
      <c r="AK236" s="115" t="s">
        <v>91</v>
      </c>
      <c r="AL236" s="115" t="s">
        <v>87</v>
      </c>
      <c r="AM236" s="115" t="s">
        <v>88</v>
      </c>
      <c r="AN236" s="115" t="s">
        <v>94</v>
      </c>
      <c r="AO236" s="115" t="s">
        <v>90</v>
      </c>
      <c r="AQ236" s="115" t="s">
        <v>91</v>
      </c>
    </row>
    <row r="237" spans="1:43" ht="16">
      <c r="A237" s="115">
        <v>7044849937</v>
      </c>
      <c r="I237" s="130"/>
      <c r="L237" s="129"/>
      <c r="M237" s="129">
        <f t="shared" si="46"/>
        <v>0</v>
      </c>
      <c r="N237" s="129" t="e">
        <f t="shared" si="47"/>
        <v>#DIV/0!</v>
      </c>
      <c r="O237" s="129"/>
      <c r="P237" s="129">
        <f t="shared" si="48"/>
        <v>0</v>
      </c>
      <c r="Q237" s="129">
        <f t="shared" si="49"/>
        <v>0</v>
      </c>
      <c r="R237" s="129">
        <f t="shared" si="50"/>
        <v>0</v>
      </c>
      <c r="S237" s="129">
        <f t="shared" si="51"/>
        <v>0</v>
      </c>
      <c r="T237" s="129">
        <f t="shared" si="52"/>
        <v>0</v>
      </c>
      <c r="U237" s="129">
        <f t="shared" si="53"/>
        <v>0</v>
      </c>
      <c r="V237" s="134">
        <f t="shared" si="54"/>
        <v>0</v>
      </c>
      <c r="W237" s="129">
        <f t="shared" si="60"/>
        <v>0</v>
      </c>
      <c r="X237" s="129">
        <f t="shared" si="55"/>
        <v>0</v>
      </c>
      <c r="Y237" s="129">
        <f t="shared" si="56"/>
        <v>0</v>
      </c>
      <c r="Z237" s="129"/>
      <c r="AA237" s="129"/>
      <c r="AB237" s="129">
        <f t="shared" si="57"/>
        <v>0</v>
      </c>
      <c r="AC237" s="129">
        <f t="shared" si="58"/>
        <v>0</v>
      </c>
      <c r="AD237" s="129" t="str">
        <f t="shared" si="59"/>
        <v>Correct</v>
      </c>
      <c r="AE237" s="129"/>
      <c r="AF237" s="115" t="s">
        <v>99</v>
      </c>
      <c r="AG237" s="115">
        <v>76</v>
      </c>
      <c r="AH237" s="115" t="s">
        <v>84</v>
      </c>
      <c r="AI237" s="115" t="s">
        <v>494</v>
      </c>
      <c r="AJ237" s="115" t="s">
        <v>85</v>
      </c>
      <c r="AK237" s="115" t="s">
        <v>86</v>
      </c>
      <c r="AL237" s="115" t="s">
        <v>87</v>
      </c>
      <c r="AM237" s="115" t="s">
        <v>100</v>
      </c>
      <c r="AN237" s="115" t="s">
        <v>94</v>
      </c>
      <c r="AO237" s="115" t="s">
        <v>106</v>
      </c>
      <c r="AP237" s="115" t="s">
        <v>117</v>
      </c>
      <c r="AQ237" s="115" t="s">
        <v>86</v>
      </c>
    </row>
    <row r="238" spans="1:43" ht="16">
      <c r="A238" s="115">
        <v>7044857865</v>
      </c>
      <c r="E238" s="115" t="s">
        <v>34</v>
      </c>
      <c r="F238" s="115" t="s">
        <v>35</v>
      </c>
      <c r="I238" s="130"/>
      <c r="K238" s="115" t="s">
        <v>40</v>
      </c>
      <c r="L238" s="129"/>
      <c r="M238" s="129">
        <f t="shared" si="46"/>
        <v>3</v>
      </c>
      <c r="N238" s="129">
        <f t="shared" si="47"/>
        <v>1</v>
      </c>
      <c r="O238" s="129"/>
      <c r="P238" s="129">
        <f t="shared" si="48"/>
        <v>0</v>
      </c>
      <c r="Q238" s="129">
        <f t="shared" si="49"/>
        <v>0</v>
      </c>
      <c r="R238" s="129">
        <f t="shared" si="50"/>
        <v>0</v>
      </c>
      <c r="S238" s="129">
        <f t="shared" si="51"/>
        <v>1</v>
      </c>
      <c r="T238" s="129">
        <f t="shared" si="52"/>
        <v>1</v>
      </c>
      <c r="U238" s="129">
        <f t="shared" si="53"/>
        <v>0</v>
      </c>
      <c r="V238" s="134">
        <f t="shared" si="54"/>
        <v>0</v>
      </c>
      <c r="W238" s="129">
        <f t="shared" si="60"/>
        <v>0</v>
      </c>
      <c r="X238" s="129">
        <f t="shared" si="55"/>
        <v>0</v>
      </c>
      <c r="Y238" s="129">
        <f t="shared" si="56"/>
        <v>1</v>
      </c>
      <c r="Z238" s="129"/>
      <c r="AA238" s="129"/>
      <c r="AB238" s="129">
        <f t="shared" si="57"/>
        <v>3</v>
      </c>
      <c r="AC238" s="129">
        <f t="shared" si="58"/>
        <v>3</v>
      </c>
      <c r="AD238" s="129" t="str">
        <f t="shared" si="59"/>
        <v>Correct</v>
      </c>
      <c r="AE238" s="129"/>
      <c r="AF238" s="115" t="s">
        <v>83</v>
      </c>
      <c r="AG238" s="115">
        <v>79</v>
      </c>
      <c r="AH238" s="115" t="s">
        <v>84</v>
      </c>
      <c r="AI238" s="115" t="s">
        <v>153</v>
      </c>
      <c r="AJ238" s="115" t="s">
        <v>85</v>
      </c>
      <c r="AK238" s="115" t="s">
        <v>91</v>
      </c>
      <c r="AL238" s="115" t="s">
        <v>137</v>
      </c>
      <c r="AM238" s="115" t="s">
        <v>93</v>
      </c>
      <c r="AN238" s="115" t="s">
        <v>102</v>
      </c>
      <c r="AO238" s="115" t="s">
        <v>106</v>
      </c>
      <c r="AP238" s="115" t="s">
        <v>91</v>
      </c>
    </row>
    <row r="239" spans="1:43" ht="16">
      <c r="A239" s="115">
        <v>5585625018</v>
      </c>
      <c r="D239" s="115" t="s">
        <v>33</v>
      </c>
      <c r="E239" s="115" t="s">
        <v>34</v>
      </c>
      <c r="I239" s="130"/>
      <c r="K239" s="115" t="s">
        <v>40</v>
      </c>
      <c r="L239" s="129"/>
      <c r="M239" s="129">
        <f t="shared" si="46"/>
        <v>3</v>
      </c>
      <c r="N239" s="129">
        <f t="shared" si="47"/>
        <v>1</v>
      </c>
      <c r="O239" s="129"/>
      <c r="P239" s="129">
        <f t="shared" si="48"/>
        <v>0</v>
      </c>
      <c r="Q239" s="129">
        <f t="shared" si="49"/>
        <v>0</v>
      </c>
      <c r="R239" s="129">
        <f t="shared" si="50"/>
        <v>1</v>
      </c>
      <c r="S239" s="129">
        <f t="shared" si="51"/>
        <v>1</v>
      </c>
      <c r="T239" s="129">
        <f t="shared" si="52"/>
        <v>0</v>
      </c>
      <c r="U239" s="129">
        <f t="shared" si="53"/>
        <v>0</v>
      </c>
      <c r="V239" s="134">
        <f t="shared" si="54"/>
        <v>0</v>
      </c>
      <c r="W239" s="129">
        <f t="shared" si="60"/>
        <v>0</v>
      </c>
      <c r="X239" s="129">
        <f t="shared" si="55"/>
        <v>0</v>
      </c>
      <c r="Y239" s="129">
        <f t="shared" si="56"/>
        <v>1</v>
      </c>
      <c r="Z239" s="129"/>
      <c r="AA239" s="129"/>
      <c r="AB239" s="129">
        <f t="shared" si="57"/>
        <v>3</v>
      </c>
      <c r="AC239" s="129">
        <f t="shared" si="58"/>
        <v>3</v>
      </c>
      <c r="AD239" s="129" t="str">
        <f t="shared" si="59"/>
        <v>Correct</v>
      </c>
      <c r="AE239" s="129"/>
      <c r="AF239" s="115" t="s">
        <v>83</v>
      </c>
      <c r="AG239" s="115">
        <v>21</v>
      </c>
      <c r="AH239" s="115" t="s">
        <v>181</v>
      </c>
      <c r="AI239" s="115" t="s">
        <v>198</v>
      </c>
      <c r="AJ239" s="115" t="s">
        <v>85</v>
      </c>
      <c r="AK239" s="115" t="s">
        <v>86</v>
      </c>
      <c r="AL239" s="115" t="s">
        <v>87</v>
      </c>
      <c r="AM239" s="115" t="s">
        <v>100</v>
      </c>
      <c r="AN239" s="115" t="s">
        <v>94</v>
      </c>
      <c r="AO239" s="115" t="s">
        <v>90</v>
      </c>
      <c r="AP239" s="115" t="s">
        <v>91</v>
      </c>
      <c r="AQ239" s="115" t="s">
        <v>91</v>
      </c>
    </row>
    <row r="240" spans="1:43" ht="16">
      <c r="A240" s="115">
        <v>7020572029</v>
      </c>
      <c r="D240" s="115" t="s">
        <v>33</v>
      </c>
      <c r="E240" s="115" t="s">
        <v>34</v>
      </c>
      <c r="F240" s="115" t="s">
        <v>35</v>
      </c>
      <c r="I240" s="130"/>
      <c r="L240" s="129"/>
      <c r="M240" s="129">
        <f t="shared" si="46"/>
        <v>3</v>
      </c>
      <c r="N240" s="129">
        <f t="shared" si="47"/>
        <v>1</v>
      </c>
      <c r="O240" s="129"/>
      <c r="P240" s="129">
        <f t="shared" si="48"/>
        <v>0</v>
      </c>
      <c r="Q240" s="129">
        <f t="shared" si="49"/>
        <v>0</v>
      </c>
      <c r="R240" s="129">
        <f t="shared" si="50"/>
        <v>1</v>
      </c>
      <c r="S240" s="129">
        <f t="shared" si="51"/>
        <v>1</v>
      </c>
      <c r="T240" s="129">
        <f t="shared" si="52"/>
        <v>1</v>
      </c>
      <c r="U240" s="129">
        <f t="shared" si="53"/>
        <v>0</v>
      </c>
      <c r="V240" s="134">
        <f t="shared" si="54"/>
        <v>0</v>
      </c>
      <c r="W240" s="129">
        <f t="shared" si="60"/>
        <v>0</v>
      </c>
      <c r="X240" s="129">
        <f t="shared" si="55"/>
        <v>0</v>
      </c>
      <c r="Y240" s="129">
        <f t="shared" si="56"/>
        <v>0</v>
      </c>
      <c r="Z240" s="129"/>
      <c r="AA240" s="129"/>
      <c r="AB240" s="129">
        <f t="shared" si="57"/>
        <v>3</v>
      </c>
      <c r="AC240" s="129">
        <f t="shared" si="58"/>
        <v>3</v>
      </c>
      <c r="AD240" s="129" t="str">
        <f t="shared" si="59"/>
        <v>Correct</v>
      </c>
      <c r="AE240" s="129"/>
      <c r="AF240" s="115" t="s">
        <v>99</v>
      </c>
      <c r="AG240" s="115">
        <v>18</v>
      </c>
      <c r="AH240" s="115" t="s">
        <v>84</v>
      </c>
      <c r="AI240" s="115" t="s">
        <v>165</v>
      </c>
      <c r="AJ240" s="115" t="s">
        <v>107</v>
      </c>
      <c r="AK240" s="115" t="s">
        <v>91</v>
      </c>
      <c r="AL240" s="115" t="s">
        <v>108</v>
      </c>
      <c r="AN240" s="115" t="s">
        <v>89</v>
      </c>
      <c r="AO240" s="115" t="s">
        <v>95</v>
      </c>
      <c r="AP240" s="115" t="s">
        <v>91</v>
      </c>
      <c r="AQ240" s="115" t="s">
        <v>91</v>
      </c>
    </row>
    <row r="241" spans="1:43" ht="16">
      <c r="A241" s="115">
        <v>7007932948</v>
      </c>
      <c r="I241" s="130"/>
      <c r="L241" s="129"/>
      <c r="M241" s="129">
        <f t="shared" si="46"/>
        <v>0</v>
      </c>
      <c r="N241" s="129" t="e">
        <f t="shared" si="47"/>
        <v>#DIV/0!</v>
      </c>
      <c r="O241" s="129"/>
      <c r="P241" s="129">
        <f t="shared" si="48"/>
        <v>0</v>
      </c>
      <c r="Q241" s="129">
        <f t="shared" si="49"/>
        <v>0</v>
      </c>
      <c r="R241" s="129">
        <f t="shared" si="50"/>
        <v>0</v>
      </c>
      <c r="S241" s="129">
        <f t="shared" si="51"/>
        <v>0</v>
      </c>
      <c r="T241" s="129">
        <f t="shared" si="52"/>
        <v>0</v>
      </c>
      <c r="U241" s="129">
        <f t="shared" si="53"/>
        <v>0</v>
      </c>
      <c r="V241" s="134">
        <f t="shared" si="54"/>
        <v>0</v>
      </c>
      <c r="W241" s="129">
        <f t="shared" si="60"/>
        <v>0</v>
      </c>
      <c r="X241" s="129">
        <f t="shared" si="55"/>
        <v>0</v>
      </c>
      <c r="Y241" s="129">
        <f t="shared" si="56"/>
        <v>0</v>
      </c>
      <c r="Z241" s="129"/>
      <c r="AA241" s="129"/>
      <c r="AB241" s="129">
        <f t="shared" si="57"/>
        <v>0</v>
      </c>
      <c r="AC241" s="129">
        <f t="shared" si="58"/>
        <v>0</v>
      </c>
      <c r="AD241" s="129" t="str">
        <f t="shared" si="59"/>
        <v>Correct</v>
      </c>
      <c r="AE241" s="129"/>
      <c r="AF241" s="115" t="s">
        <v>83</v>
      </c>
      <c r="AG241" s="115">
        <v>80</v>
      </c>
      <c r="AH241" s="115" t="s">
        <v>84</v>
      </c>
      <c r="AI241" s="115" t="s">
        <v>124</v>
      </c>
      <c r="AJ241" s="115" t="s">
        <v>85</v>
      </c>
      <c r="AK241" s="115" t="s">
        <v>86</v>
      </c>
      <c r="AL241" s="115" t="s">
        <v>87</v>
      </c>
      <c r="AM241" s="115" t="s">
        <v>104</v>
      </c>
      <c r="AN241" s="115" t="s">
        <v>102</v>
      </c>
      <c r="AO241" s="115" t="s">
        <v>106</v>
      </c>
      <c r="AP241" s="115" t="s">
        <v>91</v>
      </c>
      <c r="AQ241" s="115" t="s">
        <v>86</v>
      </c>
    </row>
    <row r="242" spans="1:43" ht="16">
      <c r="A242" s="115">
        <v>5588212499</v>
      </c>
      <c r="I242" s="130"/>
      <c r="L242" s="129"/>
      <c r="M242" s="129">
        <f t="shared" si="46"/>
        <v>0</v>
      </c>
      <c r="N242" s="129" t="e">
        <f t="shared" si="47"/>
        <v>#DIV/0!</v>
      </c>
      <c r="O242" s="129"/>
      <c r="P242" s="129">
        <f t="shared" si="48"/>
        <v>0</v>
      </c>
      <c r="Q242" s="129">
        <f t="shared" si="49"/>
        <v>0</v>
      </c>
      <c r="R242" s="129">
        <f t="shared" si="50"/>
        <v>0</v>
      </c>
      <c r="S242" s="129">
        <f t="shared" si="51"/>
        <v>0</v>
      </c>
      <c r="T242" s="129">
        <f t="shared" si="52"/>
        <v>0</v>
      </c>
      <c r="U242" s="129">
        <f t="shared" si="53"/>
        <v>0</v>
      </c>
      <c r="V242" s="134">
        <f t="shared" si="54"/>
        <v>0</v>
      </c>
      <c r="W242" s="129">
        <f t="shared" si="60"/>
        <v>0</v>
      </c>
      <c r="X242" s="129">
        <f t="shared" si="55"/>
        <v>0</v>
      </c>
      <c r="Y242" s="129">
        <f t="shared" si="56"/>
        <v>0</v>
      </c>
      <c r="Z242" s="129"/>
      <c r="AA242" s="129"/>
      <c r="AB242" s="129">
        <f t="shared" si="57"/>
        <v>0</v>
      </c>
      <c r="AC242" s="129">
        <f t="shared" si="58"/>
        <v>0</v>
      </c>
      <c r="AD242" s="129" t="str">
        <f t="shared" si="59"/>
        <v>Correct</v>
      </c>
      <c r="AE242" s="129"/>
      <c r="AF242" s="115" t="s">
        <v>83</v>
      </c>
      <c r="AG242" s="115">
        <v>60</v>
      </c>
      <c r="AH242" s="115" t="s">
        <v>181</v>
      </c>
      <c r="AI242" s="115" t="s">
        <v>434</v>
      </c>
      <c r="AJ242" s="115" t="s">
        <v>85</v>
      </c>
      <c r="AK242" s="115" t="s">
        <v>86</v>
      </c>
      <c r="AL242" s="115" t="s">
        <v>87</v>
      </c>
      <c r="AM242" s="115" t="s">
        <v>88</v>
      </c>
      <c r="AN242" s="115" t="s">
        <v>89</v>
      </c>
      <c r="AO242" s="115" t="s">
        <v>90</v>
      </c>
      <c r="AP242" s="115" t="s">
        <v>91</v>
      </c>
      <c r="AQ242" s="115" t="s">
        <v>91</v>
      </c>
    </row>
    <row r="243" spans="1:43" ht="16">
      <c r="A243" s="115">
        <v>7044859265</v>
      </c>
      <c r="I243" s="130"/>
      <c r="L243" s="129"/>
      <c r="M243" s="129">
        <f t="shared" si="46"/>
        <v>0</v>
      </c>
      <c r="N243" s="129" t="e">
        <f t="shared" si="47"/>
        <v>#DIV/0!</v>
      </c>
      <c r="O243" s="129"/>
      <c r="P243" s="129">
        <f t="shared" si="48"/>
        <v>0</v>
      </c>
      <c r="Q243" s="129">
        <f t="shared" si="49"/>
        <v>0</v>
      </c>
      <c r="R243" s="129">
        <f t="shared" si="50"/>
        <v>0</v>
      </c>
      <c r="S243" s="129">
        <f t="shared" si="51"/>
        <v>0</v>
      </c>
      <c r="T243" s="129">
        <f t="shared" si="52"/>
        <v>0</v>
      </c>
      <c r="U243" s="129">
        <f t="shared" si="53"/>
        <v>0</v>
      </c>
      <c r="V243" s="134">
        <f t="shared" si="54"/>
        <v>0</v>
      </c>
      <c r="W243" s="129">
        <f t="shared" si="60"/>
        <v>0</v>
      </c>
      <c r="X243" s="129">
        <f t="shared" si="55"/>
        <v>0</v>
      </c>
      <c r="Y243" s="129">
        <f t="shared" si="56"/>
        <v>0</v>
      </c>
      <c r="Z243" s="129"/>
      <c r="AA243" s="129"/>
      <c r="AB243" s="129">
        <f t="shared" si="57"/>
        <v>0</v>
      </c>
      <c r="AC243" s="129">
        <f t="shared" si="58"/>
        <v>0</v>
      </c>
      <c r="AD243" s="129" t="str">
        <f t="shared" si="59"/>
        <v>Correct</v>
      </c>
      <c r="AE243" s="129"/>
      <c r="AF243" s="115" t="s">
        <v>83</v>
      </c>
      <c r="AG243" s="115">
        <v>82</v>
      </c>
      <c r="AH243" s="115" t="s">
        <v>181</v>
      </c>
      <c r="AI243" s="115" t="s">
        <v>227</v>
      </c>
      <c r="AJ243" s="115" t="s">
        <v>85</v>
      </c>
      <c r="AL243" s="115" t="s">
        <v>87</v>
      </c>
      <c r="AM243" s="115" t="s">
        <v>96</v>
      </c>
      <c r="AN243" s="115" t="s">
        <v>89</v>
      </c>
      <c r="AO243" s="115" t="s">
        <v>106</v>
      </c>
      <c r="AP243" s="115" t="s">
        <v>91</v>
      </c>
      <c r="AQ243" s="115" t="s">
        <v>86</v>
      </c>
    </row>
    <row r="244" spans="1:43" ht="16">
      <c r="A244" s="115">
        <v>5609556665</v>
      </c>
      <c r="B244" s="115" t="s">
        <v>31</v>
      </c>
      <c r="F244" s="115" t="s">
        <v>35</v>
      </c>
      <c r="I244" s="130"/>
      <c r="K244" s="115" t="s">
        <v>40</v>
      </c>
      <c r="L244" s="129"/>
      <c r="M244" s="129">
        <f t="shared" si="46"/>
        <v>3</v>
      </c>
      <c r="N244" s="129">
        <f t="shared" si="47"/>
        <v>1</v>
      </c>
      <c r="O244" s="129"/>
      <c r="P244" s="129">
        <f t="shared" si="48"/>
        <v>1</v>
      </c>
      <c r="Q244" s="129">
        <f t="shared" si="49"/>
        <v>0</v>
      </c>
      <c r="R244" s="129">
        <f t="shared" si="50"/>
        <v>0</v>
      </c>
      <c r="S244" s="129">
        <f t="shared" si="51"/>
        <v>0</v>
      </c>
      <c r="T244" s="129">
        <f t="shared" si="52"/>
        <v>1</v>
      </c>
      <c r="U244" s="129">
        <f t="shared" si="53"/>
        <v>0</v>
      </c>
      <c r="V244" s="134">
        <f t="shared" si="54"/>
        <v>0</v>
      </c>
      <c r="W244" s="129">
        <f t="shared" si="60"/>
        <v>0</v>
      </c>
      <c r="X244" s="129">
        <f t="shared" si="55"/>
        <v>0</v>
      </c>
      <c r="Y244" s="129">
        <f t="shared" si="56"/>
        <v>1</v>
      </c>
      <c r="Z244" s="129"/>
      <c r="AA244" s="129"/>
      <c r="AB244" s="129">
        <f t="shared" si="57"/>
        <v>3</v>
      </c>
      <c r="AC244" s="129">
        <f t="shared" si="58"/>
        <v>3</v>
      </c>
      <c r="AD244" s="129" t="str">
        <f t="shared" si="59"/>
        <v>Correct</v>
      </c>
      <c r="AE244" s="129"/>
      <c r="AF244" s="115" t="s">
        <v>83</v>
      </c>
      <c r="AG244" s="115">
        <v>31</v>
      </c>
      <c r="AH244" s="115" t="s">
        <v>181</v>
      </c>
      <c r="AI244" s="115" t="s">
        <v>212</v>
      </c>
      <c r="AJ244" s="115" t="s">
        <v>85</v>
      </c>
      <c r="AK244" s="115" t="s">
        <v>86</v>
      </c>
      <c r="AL244" s="115" t="s">
        <v>87</v>
      </c>
      <c r="AM244" s="115" t="s">
        <v>101</v>
      </c>
      <c r="AN244" s="115" t="s">
        <v>111</v>
      </c>
      <c r="AO244" s="115" t="s">
        <v>90</v>
      </c>
      <c r="AP244" s="115" t="s">
        <v>91</v>
      </c>
      <c r="AQ244" s="115" t="s">
        <v>91</v>
      </c>
    </row>
    <row r="245" spans="1:43" ht="16">
      <c r="A245" s="115">
        <v>7045786079</v>
      </c>
      <c r="C245" s="115" t="s">
        <v>32</v>
      </c>
      <c r="D245" s="115" t="s">
        <v>33</v>
      </c>
      <c r="I245" s="130"/>
      <c r="K245" s="115" t="s">
        <v>40</v>
      </c>
      <c r="L245" s="129"/>
      <c r="M245" s="129">
        <f t="shared" si="46"/>
        <v>3</v>
      </c>
      <c r="N245" s="129">
        <f t="shared" si="47"/>
        <v>1</v>
      </c>
      <c r="O245" s="129"/>
      <c r="P245" s="129">
        <f t="shared" si="48"/>
        <v>0</v>
      </c>
      <c r="Q245" s="129">
        <f t="shared" si="49"/>
        <v>1</v>
      </c>
      <c r="R245" s="129">
        <f t="shared" si="50"/>
        <v>1</v>
      </c>
      <c r="S245" s="129">
        <f t="shared" si="51"/>
        <v>0</v>
      </c>
      <c r="T245" s="129">
        <f t="shared" si="52"/>
        <v>0</v>
      </c>
      <c r="U245" s="129">
        <f t="shared" si="53"/>
        <v>0</v>
      </c>
      <c r="V245" s="134">
        <f t="shared" si="54"/>
        <v>0</v>
      </c>
      <c r="W245" s="129">
        <f t="shared" si="60"/>
        <v>0</v>
      </c>
      <c r="X245" s="129">
        <f t="shared" si="55"/>
        <v>0</v>
      </c>
      <c r="Y245" s="129">
        <f t="shared" si="56"/>
        <v>1</v>
      </c>
      <c r="Z245" s="129"/>
      <c r="AA245" s="129"/>
      <c r="AB245" s="129">
        <f t="shared" si="57"/>
        <v>3</v>
      </c>
      <c r="AC245" s="129">
        <f t="shared" si="58"/>
        <v>3</v>
      </c>
      <c r="AD245" s="129" t="str">
        <f t="shared" si="59"/>
        <v>Correct</v>
      </c>
      <c r="AE245" s="129"/>
      <c r="AF245" s="115" t="s">
        <v>83</v>
      </c>
      <c r="AG245" s="115">
        <v>53</v>
      </c>
      <c r="AH245" s="115" t="s">
        <v>181</v>
      </c>
      <c r="AI245" s="115" t="s">
        <v>207</v>
      </c>
      <c r="AJ245" s="115" t="s">
        <v>85</v>
      </c>
      <c r="AK245" s="115" t="s">
        <v>86</v>
      </c>
      <c r="AL245" s="115" t="s">
        <v>87</v>
      </c>
      <c r="AN245" s="115" t="s">
        <v>89</v>
      </c>
      <c r="AO245" s="115" t="s">
        <v>103</v>
      </c>
      <c r="AP245" s="115" t="s">
        <v>91</v>
      </c>
      <c r="AQ245" s="115" t="s">
        <v>91</v>
      </c>
    </row>
    <row r="246" spans="1:43" ht="16">
      <c r="A246" s="115">
        <v>6985122828</v>
      </c>
      <c r="D246" s="115" t="s">
        <v>33</v>
      </c>
      <c r="I246" s="130"/>
      <c r="L246" s="129"/>
      <c r="M246" s="129">
        <f t="shared" si="46"/>
        <v>1</v>
      </c>
      <c r="N246" s="129">
        <f t="shared" si="47"/>
        <v>3</v>
      </c>
      <c r="O246" s="129"/>
      <c r="P246" s="129">
        <f t="shared" si="48"/>
        <v>0</v>
      </c>
      <c r="Q246" s="129">
        <f t="shared" si="49"/>
        <v>0</v>
      </c>
      <c r="R246" s="129">
        <f t="shared" si="50"/>
        <v>1</v>
      </c>
      <c r="S246" s="129">
        <f t="shared" si="51"/>
        <v>0</v>
      </c>
      <c r="T246" s="129">
        <f t="shared" si="52"/>
        <v>0</v>
      </c>
      <c r="U246" s="129">
        <f t="shared" si="53"/>
        <v>0</v>
      </c>
      <c r="V246" s="134">
        <f t="shared" si="54"/>
        <v>0</v>
      </c>
      <c r="W246" s="129">
        <f t="shared" si="60"/>
        <v>0</v>
      </c>
      <c r="X246" s="129">
        <f t="shared" si="55"/>
        <v>0</v>
      </c>
      <c r="Y246" s="129">
        <f t="shared" si="56"/>
        <v>0</v>
      </c>
      <c r="Z246" s="129"/>
      <c r="AA246" s="129"/>
      <c r="AB246" s="129">
        <f t="shared" si="57"/>
        <v>1</v>
      </c>
      <c r="AC246" s="129">
        <f t="shared" si="58"/>
        <v>1</v>
      </c>
      <c r="AD246" s="129" t="str">
        <f t="shared" si="59"/>
        <v>Correct</v>
      </c>
      <c r="AE246" s="129"/>
      <c r="AF246" s="115" t="s">
        <v>83</v>
      </c>
      <c r="AG246" s="115">
        <v>50</v>
      </c>
      <c r="AH246" s="115" t="s">
        <v>181</v>
      </c>
      <c r="AJ246" s="115" t="s">
        <v>85</v>
      </c>
      <c r="AK246" s="115" t="s">
        <v>86</v>
      </c>
      <c r="AL246" s="115" t="s">
        <v>87</v>
      </c>
      <c r="AM246" s="115" t="s">
        <v>101</v>
      </c>
      <c r="AN246" s="115" t="s">
        <v>89</v>
      </c>
      <c r="AO246" s="115" t="s">
        <v>90</v>
      </c>
      <c r="AP246" s="115" t="s">
        <v>91</v>
      </c>
      <c r="AQ246" s="115" t="s">
        <v>91</v>
      </c>
    </row>
    <row r="247" spans="1:43" ht="16">
      <c r="A247" s="115">
        <v>7045774846</v>
      </c>
      <c r="I247" s="130"/>
      <c r="L247" s="129"/>
      <c r="M247" s="129">
        <f t="shared" si="46"/>
        <v>0</v>
      </c>
      <c r="N247" s="129" t="e">
        <f t="shared" si="47"/>
        <v>#DIV/0!</v>
      </c>
      <c r="O247" s="129"/>
      <c r="P247" s="129">
        <f t="shared" si="48"/>
        <v>0</v>
      </c>
      <c r="Q247" s="129">
        <f t="shared" si="49"/>
        <v>0</v>
      </c>
      <c r="R247" s="129">
        <f t="shared" si="50"/>
        <v>0</v>
      </c>
      <c r="S247" s="129">
        <f t="shared" si="51"/>
        <v>0</v>
      </c>
      <c r="T247" s="129">
        <f t="shared" si="52"/>
        <v>0</v>
      </c>
      <c r="U247" s="129">
        <f t="shared" si="53"/>
        <v>0</v>
      </c>
      <c r="V247" s="134">
        <f t="shared" si="54"/>
        <v>0</v>
      </c>
      <c r="W247" s="129">
        <f t="shared" si="60"/>
        <v>0</v>
      </c>
      <c r="X247" s="129">
        <f t="shared" si="55"/>
        <v>0</v>
      </c>
      <c r="Y247" s="129">
        <f t="shared" si="56"/>
        <v>0</v>
      </c>
      <c r="Z247" s="129"/>
      <c r="AA247" s="129"/>
      <c r="AB247" s="129">
        <f t="shared" si="57"/>
        <v>0</v>
      </c>
      <c r="AC247" s="129">
        <f t="shared" si="58"/>
        <v>0</v>
      </c>
      <c r="AD247" s="129" t="str">
        <f t="shared" si="59"/>
        <v>Correct</v>
      </c>
      <c r="AE247" s="129"/>
      <c r="AF247" s="115" t="s">
        <v>83</v>
      </c>
      <c r="AG247" s="115">
        <v>84</v>
      </c>
      <c r="AH247" s="115" t="s">
        <v>181</v>
      </c>
      <c r="AI247" s="115" t="s">
        <v>200</v>
      </c>
      <c r="AJ247" s="115" t="s">
        <v>85</v>
      </c>
      <c r="AK247" s="115" t="s">
        <v>86</v>
      </c>
      <c r="AL247" s="115" t="s">
        <v>87</v>
      </c>
      <c r="AM247" s="115" t="s">
        <v>104</v>
      </c>
      <c r="AN247" s="115" t="s">
        <v>102</v>
      </c>
      <c r="AO247" s="115" t="s">
        <v>106</v>
      </c>
      <c r="AP247" s="115" t="s">
        <v>91</v>
      </c>
      <c r="AQ247" s="115" t="s">
        <v>86</v>
      </c>
    </row>
    <row r="248" spans="1:43" ht="16">
      <c r="A248" s="115">
        <v>6988281630</v>
      </c>
      <c r="I248" s="130"/>
      <c r="L248" s="129"/>
      <c r="M248" s="129">
        <f t="shared" si="46"/>
        <v>0</v>
      </c>
      <c r="N248" s="129" t="e">
        <f t="shared" si="47"/>
        <v>#DIV/0!</v>
      </c>
      <c r="O248" s="129"/>
      <c r="P248" s="129">
        <f t="shared" si="48"/>
        <v>0</v>
      </c>
      <c r="Q248" s="129">
        <f t="shared" si="49"/>
        <v>0</v>
      </c>
      <c r="R248" s="129">
        <f t="shared" si="50"/>
        <v>0</v>
      </c>
      <c r="S248" s="129">
        <f t="shared" si="51"/>
        <v>0</v>
      </c>
      <c r="T248" s="129">
        <f t="shared" si="52"/>
        <v>0</v>
      </c>
      <c r="U248" s="129">
        <f t="shared" si="53"/>
        <v>0</v>
      </c>
      <c r="V248" s="134">
        <f t="shared" si="54"/>
        <v>0</v>
      </c>
      <c r="W248" s="129">
        <f t="shared" si="60"/>
        <v>0</v>
      </c>
      <c r="X248" s="129">
        <f t="shared" si="55"/>
        <v>0</v>
      </c>
      <c r="Y248" s="129">
        <f t="shared" si="56"/>
        <v>0</v>
      </c>
      <c r="Z248" s="129"/>
      <c r="AA248" s="129"/>
      <c r="AB248" s="129">
        <f t="shared" si="57"/>
        <v>0</v>
      </c>
      <c r="AC248" s="129">
        <f t="shared" si="58"/>
        <v>0</v>
      </c>
      <c r="AD248" s="129" t="str">
        <f t="shared" si="59"/>
        <v>Correct</v>
      </c>
      <c r="AE248" s="129"/>
      <c r="AF248" s="115" t="s">
        <v>99</v>
      </c>
      <c r="AG248" s="115">
        <v>70</v>
      </c>
      <c r="AH248" s="115" t="s">
        <v>84</v>
      </c>
      <c r="AI248" s="115" t="s">
        <v>121</v>
      </c>
      <c r="AJ248" s="115" t="s">
        <v>85</v>
      </c>
      <c r="AK248" s="115" t="s">
        <v>86</v>
      </c>
      <c r="AL248" s="115" t="s">
        <v>87</v>
      </c>
      <c r="AM248" s="115" t="s">
        <v>101</v>
      </c>
      <c r="AN248" s="115" t="s">
        <v>94</v>
      </c>
      <c r="AO248" s="115" t="s">
        <v>106</v>
      </c>
      <c r="AP248" s="115" t="s">
        <v>91</v>
      </c>
      <c r="AQ248" s="115" t="s">
        <v>91</v>
      </c>
    </row>
    <row r="249" spans="1:43" ht="16">
      <c r="A249" s="115">
        <v>6985445266</v>
      </c>
      <c r="I249" s="130"/>
      <c r="L249" s="129"/>
      <c r="M249" s="129">
        <f t="shared" si="46"/>
        <v>0</v>
      </c>
      <c r="N249" s="129" t="e">
        <f t="shared" si="47"/>
        <v>#DIV/0!</v>
      </c>
      <c r="O249" s="129"/>
      <c r="P249" s="129">
        <f t="shared" si="48"/>
        <v>0</v>
      </c>
      <c r="Q249" s="129">
        <f t="shared" si="49"/>
        <v>0</v>
      </c>
      <c r="R249" s="129">
        <f t="shared" si="50"/>
        <v>0</v>
      </c>
      <c r="S249" s="129">
        <f t="shared" si="51"/>
        <v>0</v>
      </c>
      <c r="T249" s="129">
        <f t="shared" si="52"/>
        <v>0</v>
      </c>
      <c r="U249" s="129">
        <f t="shared" si="53"/>
        <v>0</v>
      </c>
      <c r="V249" s="134">
        <f t="shared" si="54"/>
        <v>0</v>
      </c>
      <c r="W249" s="129">
        <f t="shared" si="60"/>
        <v>0</v>
      </c>
      <c r="X249" s="129">
        <f t="shared" si="55"/>
        <v>0</v>
      </c>
      <c r="Y249" s="129">
        <f t="shared" si="56"/>
        <v>0</v>
      </c>
      <c r="Z249" s="129"/>
      <c r="AA249" s="129"/>
      <c r="AB249" s="129">
        <f t="shared" si="57"/>
        <v>0</v>
      </c>
      <c r="AC249" s="129">
        <f t="shared" si="58"/>
        <v>0</v>
      </c>
      <c r="AD249" s="129" t="str">
        <f t="shared" si="59"/>
        <v>Correct</v>
      </c>
      <c r="AE249" s="129"/>
      <c r="AF249" s="115" t="s">
        <v>83</v>
      </c>
      <c r="AG249" s="115">
        <v>74</v>
      </c>
      <c r="AH249" s="115" t="s">
        <v>84</v>
      </c>
      <c r="AI249" s="115" t="s">
        <v>170</v>
      </c>
      <c r="AJ249" s="115" t="s">
        <v>85</v>
      </c>
      <c r="AL249" s="115" t="s">
        <v>87</v>
      </c>
      <c r="AM249" s="115" t="s">
        <v>93</v>
      </c>
      <c r="AN249" s="115" t="s">
        <v>94</v>
      </c>
      <c r="AO249" s="115" t="s">
        <v>106</v>
      </c>
      <c r="AP249" s="115" t="s">
        <v>91</v>
      </c>
      <c r="AQ249" s="115" t="s">
        <v>86</v>
      </c>
    </row>
    <row r="250" spans="1:43" ht="16">
      <c r="A250" s="115">
        <v>7007925444</v>
      </c>
      <c r="D250" s="115" t="s">
        <v>33</v>
      </c>
      <c r="G250" s="115" t="s">
        <v>38</v>
      </c>
      <c r="I250" s="130"/>
      <c r="L250" s="129"/>
      <c r="M250" s="129">
        <f t="shared" si="46"/>
        <v>2</v>
      </c>
      <c r="N250" s="129">
        <f t="shared" si="47"/>
        <v>1.5</v>
      </c>
      <c r="O250" s="129"/>
      <c r="P250" s="129">
        <f t="shared" si="48"/>
        <v>0</v>
      </c>
      <c r="Q250" s="129">
        <f t="shared" si="49"/>
        <v>0</v>
      </c>
      <c r="R250" s="129">
        <f t="shared" si="50"/>
        <v>1</v>
      </c>
      <c r="S250" s="129">
        <f t="shared" si="51"/>
        <v>0</v>
      </c>
      <c r="T250" s="129">
        <f t="shared" si="52"/>
        <v>0</v>
      </c>
      <c r="U250" s="129">
        <f t="shared" si="53"/>
        <v>0</v>
      </c>
      <c r="V250" s="134">
        <f t="shared" si="54"/>
        <v>0</v>
      </c>
      <c r="W250" s="129">
        <f t="shared" si="60"/>
        <v>1</v>
      </c>
      <c r="X250" s="129">
        <f t="shared" si="55"/>
        <v>0</v>
      </c>
      <c r="Y250" s="129">
        <f t="shared" si="56"/>
        <v>0</v>
      </c>
      <c r="Z250" s="129"/>
      <c r="AA250" s="129"/>
      <c r="AB250" s="129">
        <f t="shared" si="57"/>
        <v>2</v>
      </c>
      <c r="AC250" s="129">
        <f t="shared" si="58"/>
        <v>2</v>
      </c>
      <c r="AD250" s="129" t="str">
        <f t="shared" si="59"/>
        <v>Correct</v>
      </c>
      <c r="AE250" s="129"/>
      <c r="AF250" s="115" t="s">
        <v>83</v>
      </c>
      <c r="AG250" s="115">
        <v>65</v>
      </c>
      <c r="AH250" s="115" t="s">
        <v>84</v>
      </c>
      <c r="AI250" s="115" t="s">
        <v>146</v>
      </c>
      <c r="AJ250" s="115" t="s">
        <v>85</v>
      </c>
      <c r="AK250" s="115" t="s">
        <v>86</v>
      </c>
      <c r="AL250" s="115" t="s">
        <v>87</v>
      </c>
      <c r="AM250" s="115" t="s">
        <v>101</v>
      </c>
      <c r="AN250" s="115" t="s">
        <v>111</v>
      </c>
      <c r="AO250" s="115" t="s">
        <v>90</v>
      </c>
      <c r="AP250" s="115" t="s">
        <v>91</v>
      </c>
      <c r="AQ250" s="115" t="s">
        <v>91</v>
      </c>
    </row>
    <row r="251" spans="1:43" ht="16">
      <c r="A251" s="115">
        <v>5597513354</v>
      </c>
      <c r="C251" s="115" t="s">
        <v>32</v>
      </c>
      <c r="G251" s="115" t="s">
        <v>38</v>
      </c>
      <c r="H251" s="115" t="s">
        <v>37</v>
      </c>
      <c r="I251" s="130"/>
      <c r="L251" s="129"/>
      <c r="M251" s="129">
        <f t="shared" si="46"/>
        <v>3</v>
      </c>
      <c r="N251" s="129">
        <f t="shared" si="47"/>
        <v>1</v>
      </c>
      <c r="O251" s="129"/>
      <c r="P251" s="129">
        <f t="shared" si="48"/>
        <v>0</v>
      </c>
      <c r="Q251" s="129">
        <f t="shared" si="49"/>
        <v>1</v>
      </c>
      <c r="R251" s="129">
        <f t="shared" si="50"/>
        <v>0</v>
      </c>
      <c r="S251" s="129">
        <f t="shared" si="51"/>
        <v>0</v>
      </c>
      <c r="T251" s="129">
        <f t="shared" si="52"/>
        <v>0</v>
      </c>
      <c r="U251" s="129">
        <f t="shared" si="53"/>
        <v>0</v>
      </c>
      <c r="V251" s="134">
        <f t="shared" si="54"/>
        <v>1</v>
      </c>
      <c r="W251" s="129">
        <f t="shared" si="60"/>
        <v>1</v>
      </c>
      <c r="X251" s="129">
        <f t="shared" si="55"/>
        <v>0</v>
      </c>
      <c r="Y251" s="129">
        <f t="shared" si="56"/>
        <v>0</v>
      </c>
      <c r="Z251" s="129"/>
      <c r="AA251" s="129"/>
      <c r="AB251" s="129">
        <f t="shared" si="57"/>
        <v>3</v>
      </c>
      <c r="AC251" s="129">
        <f t="shared" si="58"/>
        <v>3</v>
      </c>
      <c r="AD251" s="129" t="str">
        <f t="shared" si="59"/>
        <v>Correct</v>
      </c>
      <c r="AE251" s="129"/>
      <c r="AF251" s="115" t="s">
        <v>179</v>
      </c>
      <c r="AG251" s="115">
        <v>64</v>
      </c>
      <c r="AH251" s="115" t="s">
        <v>181</v>
      </c>
      <c r="AI251" s="115" t="s">
        <v>267</v>
      </c>
      <c r="AJ251" s="115" t="s">
        <v>443</v>
      </c>
      <c r="AK251" s="115" t="s">
        <v>91</v>
      </c>
      <c r="AL251" s="115" t="s">
        <v>108</v>
      </c>
      <c r="AM251" s="115" t="s">
        <v>96</v>
      </c>
      <c r="AN251" s="115" t="s">
        <v>89</v>
      </c>
      <c r="AO251" s="115" t="s">
        <v>113</v>
      </c>
      <c r="AP251" s="115" t="s">
        <v>91</v>
      </c>
    </row>
    <row r="252" spans="1:43" ht="16">
      <c r="A252" s="115">
        <v>5579360789</v>
      </c>
      <c r="G252" s="115" t="s">
        <v>38</v>
      </c>
      <c r="H252" s="115" t="s">
        <v>37</v>
      </c>
      <c r="I252" s="130"/>
      <c r="K252" s="115" t="s">
        <v>40</v>
      </c>
      <c r="L252" s="129"/>
      <c r="M252" s="129">
        <f t="shared" si="46"/>
        <v>3</v>
      </c>
      <c r="N252" s="129">
        <f t="shared" si="47"/>
        <v>1</v>
      </c>
      <c r="O252" s="129"/>
      <c r="P252" s="129">
        <f t="shared" si="48"/>
        <v>0</v>
      </c>
      <c r="Q252" s="129">
        <f t="shared" si="49"/>
        <v>0</v>
      </c>
      <c r="R252" s="129">
        <f t="shared" si="50"/>
        <v>0</v>
      </c>
      <c r="S252" s="129">
        <f t="shared" si="51"/>
        <v>0</v>
      </c>
      <c r="T252" s="129">
        <f t="shared" si="52"/>
        <v>0</v>
      </c>
      <c r="U252" s="129">
        <f t="shared" si="53"/>
        <v>0</v>
      </c>
      <c r="V252" s="134">
        <f t="shared" si="54"/>
        <v>1</v>
      </c>
      <c r="W252" s="129">
        <f t="shared" si="60"/>
        <v>1</v>
      </c>
      <c r="X252" s="129">
        <f t="shared" si="55"/>
        <v>0</v>
      </c>
      <c r="Y252" s="129">
        <f t="shared" si="56"/>
        <v>1</v>
      </c>
      <c r="Z252" s="129"/>
      <c r="AA252" s="129"/>
      <c r="AB252" s="129">
        <f t="shared" si="57"/>
        <v>3</v>
      </c>
      <c r="AC252" s="129">
        <f t="shared" si="58"/>
        <v>3</v>
      </c>
      <c r="AD252" s="129" t="str">
        <f t="shared" si="59"/>
        <v>Correct</v>
      </c>
      <c r="AE252" s="129"/>
    </row>
    <row r="253" spans="1:43" ht="16">
      <c r="A253" s="115">
        <v>5579360196</v>
      </c>
      <c r="G253" s="115" t="s">
        <v>38</v>
      </c>
      <c r="H253" s="115" t="s">
        <v>37</v>
      </c>
      <c r="I253" s="130"/>
      <c r="K253" s="115" t="s">
        <v>40</v>
      </c>
      <c r="L253" s="129"/>
      <c r="M253" s="129">
        <f t="shared" si="46"/>
        <v>3</v>
      </c>
      <c r="N253" s="129">
        <f t="shared" si="47"/>
        <v>1</v>
      </c>
      <c r="O253" s="129"/>
      <c r="P253" s="129">
        <f t="shared" si="48"/>
        <v>0</v>
      </c>
      <c r="Q253" s="129">
        <f t="shared" si="49"/>
        <v>0</v>
      </c>
      <c r="R253" s="129">
        <f t="shared" si="50"/>
        <v>0</v>
      </c>
      <c r="S253" s="129">
        <f t="shared" si="51"/>
        <v>0</v>
      </c>
      <c r="T253" s="129">
        <f t="shared" si="52"/>
        <v>0</v>
      </c>
      <c r="U253" s="129">
        <f t="shared" si="53"/>
        <v>0</v>
      </c>
      <c r="V253" s="134">
        <f t="shared" si="54"/>
        <v>1</v>
      </c>
      <c r="W253" s="129">
        <f t="shared" si="60"/>
        <v>1</v>
      </c>
      <c r="X253" s="129">
        <f t="shared" si="55"/>
        <v>0</v>
      </c>
      <c r="Y253" s="129">
        <f t="shared" si="56"/>
        <v>1</v>
      </c>
      <c r="Z253" s="129"/>
      <c r="AA253" s="129"/>
      <c r="AB253" s="129">
        <f t="shared" si="57"/>
        <v>3</v>
      </c>
      <c r="AC253" s="129">
        <f t="shared" si="58"/>
        <v>3</v>
      </c>
      <c r="AD253" s="129" t="str">
        <f t="shared" si="59"/>
        <v>Correct</v>
      </c>
      <c r="AE253" s="129"/>
    </row>
    <row r="254" spans="1:43" ht="16">
      <c r="A254" s="115">
        <v>6984059080</v>
      </c>
      <c r="B254" s="115" t="s">
        <v>31</v>
      </c>
      <c r="C254" s="115" t="s">
        <v>32</v>
      </c>
      <c r="D254" s="115" t="s">
        <v>33</v>
      </c>
      <c r="E254" s="115" t="s">
        <v>34</v>
      </c>
      <c r="F254" s="115" t="s">
        <v>35</v>
      </c>
      <c r="G254" s="115" t="s">
        <v>38</v>
      </c>
      <c r="H254" s="115" t="s">
        <v>37</v>
      </c>
      <c r="I254" s="130"/>
      <c r="J254" s="115" t="s">
        <v>39</v>
      </c>
      <c r="K254" s="115" t="s">
        <v>40</v>
      </c>
      <c r="L254" s="129"/>
      <c r="M254" s="129">
        <f t="shared" si="46"/>
        <v>9</v>
      </c>
      <c r="N254" s="129">
        <f t="shared" si="47"/>
        <v>0.33333333333333331</v>
      </c>
      <c r="O254" s="129"/>
      <c r="P254" s="129">
        <f t="shared" si="48"/>
        <v>0.33333333333333331</v>
      </c>
      <c r="Q254" s="129">
        <f t="shared" si="49"/>
        <v>0.33333333333333331</v>
      </c>
      <c r="R254" s="129">
        <f t="shared" si="50"/>
        <v>0.33333333333333331</v>
      </c>
      <c r="S254" s="129">
        <f t="shared" si="51"/>
        <v>0.33333333333333331</v>
      </c>
      <c r="T254" s="129">
        <f t="shared" si="52"/>
        <v>0.33333333333333331</v>
      </c>
      <c r="U254" s="129">
        <f t="shared" si="53"/>
        <v>0</v>
      </c>
      <c r="V254" s="134">
        <f t="shared" si="54"/>
        <v>0.33333333333333331</v>
      </c>
      <c r="W254" s="129">
        <f t="shared" si="60"/>
        <v>0.33333333333333331</v>
      </c>
      <c r="X254" s="129">
        <f t="shared" si="55"/>
        <v>0.33333333333333331</v>
      </c>
      <c r="Y254" s="129">
        <f t="shared" si="56"/>
        <v>0.33333333333333331</v>
      </c>
      <c r="Z254" s="129"/>
      <c r="AA254" s="129"/>
      <c r="AB254" s="129">
        <f t="shared" si="57"/>
        <v>3</v>
      </c>
      <c r="AC254" s="129">
        <f t="shared" si="58"/>
        <v>9</v>
      </c>
      <c r="AD254" s="129" t="str">
        <f t="shared" si="59"/>
        <v>Correct</v>
      </c>
      <c r="AE254" s="129"/>
      <c r="AF254" s="115" t="s">
        <v>83</v>
      </c>
      <c r="AG254" s="115">
        <v>67</v>
      </c>
      <c r="AH254" s="115" t="s">
        <v>181</v>
      </c>
      <c r="AI254" s="115" t="s">
        <v>206</v>
      </c>
      <c r="AK254" s="115" t="s">
        <v>86</v>
      </c>
      <c r="AL254" s="115" t="s">
        <v>87</v>
      </c>
      <c r="AM254" s="115" t="s">
        <v>100</v>
      </c>
      <c r="AN254" s="115" t="s">
        <v>111</v>
      </c>
      <c r="AO254" s="115" t="s">
        <v>106</v>
      </c>
    </row>
    <row r="255" spans="1:43" ht="16">
      <c r="A255" s="115">
        <v>7044862388</v>
      </c>
      <c r="G255" s="115" t="s">
        <v>38</v>
      </c>
      <c r="I255" s="130"/>
      <c r="J255" s="115" t="s">
        <v>39</v>
      </c>
      <c r="K255" s="115" t="s">
        <v>40</v>
      </c>
      <c r="L255" s="129"/>
      <c r="M255" s="129">
        <f t="shared" si="46"/>
        <v>3</v>
      </c>
      <c r="N255" s="129">
        <f t="shared" si="47"/>
        <v>1</v>
      </c>
      <c r="O255" s="129"/>
      <c r="P255" s="129">
        <f t="shared" si="48"/>
        <v>0</v>
      </c>
      <c r="Q255" s="129">
        <f t="shared" si="49"/>
        <v>0</v>
      </c>
      <c r="R255" s="129">
        <f t="shared" si="50"/>
        <v>0</v>
      </c>
      <c r="S255" s="129">
        <f t="shared" si="51"/>
        <v>0</v>
      </c>
      <c r="T255" s="129">
        <f t="shared" si="52"/>
        <v>0</v>
      </c>
      <c r="U255" s="129">
        <f t="shared" si="53"/>
        <v>0</v>
      </c>
      <c r="V255" s="134">
        <f t="shared" si="54"/>
        <v>0</v>
      </c>
      <c r="W255" s="129">
        <f t="shared" si="60"/>
        <v>1</v>
      </c>
      <c r="X255" s="129">
        <f t="shared" si="55"/>
        <v>1</v>
      </c>
      <c r="Y255" s="129">
        <f t="shared" si="56"/>
        <v>1</v>
      </c>
      <c r="Z255" s="129"/>
      <c r="AA255" s="129"/>
      <c r="AB255" s="129">
        <f t="shared" si="57"/>
        <v>3</v>
      </c>
      <c r="AC255" s="129">
        <f t="shared" si="58"/>
        <v>3</v>
      </c>
      <c r="AD255" s="129" t="str">
        <f t="shared" si="59"/>
        <v>Correct</v>
      </c>
      <c r="AE255" s="129"/>
      <c r="AF255" s="115" t="s">
        <v>99</v>
      </c>
      <c r="AG255" s="115">
        <v>52</v>
      </c>
      <c r="AH255" s="115" t="s">
        <v>181</v>
      </c>
      <c r="AI255" s="115" t="s">
        <v>196</v>
      </c>
      <c r="AJ255" s="115" t="s">
        <v>97</v>
      </c>
      <c r="AK255" s="115" t="s">
        <v>86</v>
      </c>
      <c r="AL255" s="115" t="s">
        <v>87</v>
      </c>
      <c r="AM255" s="115" t="s">
        <v>100</v>
      </c>
      <c r="AN255" s="115" t="s">
        <v>89</v>
      </c>
      <c r="AO255" s="115" t="s">
        <v>90</v>
      </c>
      <c r="AP255" s="115" t="s">
        <v>91</v>
      </c>
      <c r="AQ255" s="115" t="s">
        <v>91</v>
      </c>
    </row>
    <row r="256" spans="1:43" ht="16">
      <c r="A256" s="115">
        <v>6988290709</v>
      </c>
      <c r="D256" s="115" t="s">
        <v>33</v>
      </c>
      <c r="I256" s="130"/>
      <c r="J256" s="115" t="s">
        <v>39</v>
      </c>
      <c r="L256" s="129"/>
      <c r="M256" s="129">
        <f t="shared" si="46"/>
        <v>2</v>
      </c>
      <c r="N256" s="129">
        <f t="shared" si="47"/>
        <v>1.5</v>
      </c>
      <c r="O256" s="129"/>
      <c r="P256" s="129">
        <f t="shared" si="48"/>
        <v>0</v>
      </c>
      <c r="Q256" s="129">
        <f t="shared" si="49"/>
        <v>0</v>
      </c>
      <c r="R256" s="129">
        <f t="shared" si="50"/>
        <v>1</v>
      </c>
      <c r="S256" s="129">
        <f t="shared" si="51"/>
        <v>0</v>
      </c>
      <c r="T256" s="129">
        <f t="shared" si="52"/>
        <v>0</v>
      </c>
      <c r="U256" s="129">
        <f t="shared" si="53"/>
        <v>0</v>
      </c>
      <c r="V256" s="134">
        <f t="shared" si="54"/>
        <v>0</v>
      </c>
      <c r="W256" s="129">
        <f t="shared" si="60"/>
        <v>0</v>
      </c>
      <c r="X256" s="129">
        <f t="shared" si="55"/>
        <v>1</v>
      </c>
      <c r="Y256" s="129">
        <f t="shared" si="56"/>
        <v>0</v>
      </c>
      <c r="Z256" s="129"/>
      <c r="AA256" s="129"/>
      <c r="AB256" s="129">
        <f t="shared" si="57"/>
        <v>2</v>
      </c>
      <c r="AC256" s="129">
        <f t="shared" si="58"/>
        <v>2</v>
      </c>
      <c r="AD256" s="129" t="str">
        <f t="shared" si="59"/>
        <v>Correct</v>
      </c>
      <c r="AE256" s="129"/>
      <c r="AF256" s="115" t="s">
        <v>83</v>
      </c>
      <c r="AG256" s="115">
        <v>57</v>
      </c>
      <c r="AH256" s="115" t="s">
        <v>84</v>
      </c>
      <c r="AI256" s="115" t="s">
        <v>153</v>
      </c>
      <c r="AJ256" s="115" t="s">
        <v>85</v>
      </c>
      <c r="AK256" s="115" t="s">
        <v>86</v>
      </c>
      <c r="AL256" s="115" t="s">
        <v>87</v>
      </c>
      <c r="AM256" s="115" t="s">
        <v>101</v>
      </c>
      <c r="AN256" s="115" t="s">
        <v>111</v>
      </c>
      <c r="AO256" s="115" t="s">
        <v>113</v>
      </c>
      <c r="AP256" s="115" t="s">
        <v>91</v>
      </c>
      <c r="AQ256" s="115" t="s">
        <v>91</v>
      </c>
    </row>
    <row r="257" spans="1:43" ht="16">
      <c r="A257" s="115">
        <v>6985124785</v>
      </c>
      <c r="D257" s="115" t="s">
        <v>33</v>
      </c>
      <c r="G257" s="115" t="s">
        <v>38</v>
      </c>
      <c r="H257" s="115" t="s">
        <v>37</v>
      </c>
      <c r="I257" s="130"/>
      <c r="L257" s="129"/>
      <c r="M257" s="129">
        <f t="shared" si="46"/>
        <v>3</v>
      </c>
      <c r="N257" s="129">
        <f t="shared" si="47"/>
        <v>1</v>
      </c>
      <c r="O257" s="129"/>
      <c r="P257" s="129">
        <f t="shared" si="48"/>
        <v>0</v>
      </c>
      <c r="Q257" s="129">
        <f t="shared" si="49"/>
        <v>0</v>
      </c>
      <c r="R257" s="129">
        <f t="shared" si="50"/>
        <v>1</v>
      </c>
      <c r="S257" s="129">
        <f t="shared" si="51"/>
        <v>0</v>
      </c>
      <c r="T257" s="129">
        <f t="shared" si="52"/>
        <v>0</v>
      </c>
      <c r="U257" s="129">
        <f t="shared" si="53"/>
        <v>0</v>
      </c>
      <c r="V257" s="134">
        <f t="shared" si="54"/>
        <v>1</v>
      </c>
      <c r="W257" s="129">
        <f t="shared" si="60"/>
        <v>1</v>
      </c>
      <c r="X257" s="129">
        <f t="shared" si="55"/>
        <v>0</v>
      </c>
      <c r="Y257" s="129">
        <f t="shared" si="56"/>
        <v>0</v>
      </c>
      <c r="Z257" s="129"/>
      <c r="AA257" s="129"/>
      <c r="AB257" s="129">
        <f t="shared" si="57"/>
        <v>3</v>
      </c>
      <c r="AC257" s="129">
        <f t="shared" si="58"/>
        <v>3</v>
      </c>
      <c r="AD257" s="129" t="str">
        <f t="shared" si="59"/>
        <v>Correct</v>
      </c>
      <c r="AE257" s="129"/>
      <c r="AF257" s="115" t="s">
        <v>99</v>
      </c>
      <c r="AG257" s="115">
        <v>27</v>
      </c>
      <c r="AH257" s="115" t="s">
        <v>181</v>
      </c>
      <c r="AI257" s="115" t="s">
        <v>194</v>
      </c>
      <c r="AJ257" s="115" t="s">
        <v>85</v>
      </c>
      <c r="AK257" s="115" t="s">
        <v>91</v>
      </c>
      <c r="AL257" s="115" t="s">
        <v>87</v>
      </c>
      <c r="AM257" s="115" t="s">
        <v>104</v>
      </c>
      <c r="AN257" s="115" t="s">
        <v>89</v>
      </c>
      <c r="AO257" s="115" t="s">
        <v>90</v>
      </c>
      <c r="AP257" s="115" t="s">
        <v>91</v>
      </c>
      <c r="AQ257" s="115" t="s">
        <v>91</v>
      </c>
    </row>
    <row r="258" spans="1:43" ht="16">
      <c r="A258" s="115">
        <v>7007924315</v>
      </c>
      <c r="D258" s="115" t="s">
        <v>33</v>
      </c>
      <c r="G258" s="115" t="s">
        <v>38</v>
      </c>
      <c r="H258" s="115" t="s">
        <v>37</v>
      </c>
      <c r="I258" s="130"/>
      <c r="L258" s="129"/>
      <c r="M258" s="129">
        <f t="shared" ref="M258:M321" si="61">COUNTA(B258:L258)</f>
        <v>3</v>
      </c>
      <c r="N258" s="129">
        <f t="shared" ref="N258:N321" si="62">3/M258</f>
        <v>1</v>
      </c>
      <c r="O258" s="129"/>
      <c r="P258" s="129">
        <f t="shared" ref="P258:P321" si="63">IF($M258&lt;3,IF($B258=$B$1,1,0),IF($B258=$B$1,$N258,0))</f>
        <v>0</v>
      </c>
      <c r="Q258" s="129">
        <f t="shared" ref="Q258:Q321" si="64">IF($M258&lt;3,IF($C258=$C$1,1,0),IF($C258=$C$1,$N258,0))</f>
        <v>0</v>
      </c>
      <c r="R258" s="129">
        <f t="shared" ref="R258:R321" si="65">IF($M258&lt;3,IF($D258=$D$1,1,0),IF($D258=$D$1,$N258,0))</f>
        <v>1</v>
      </c>
      <c r="S258" s="129">
        <f t="shared" ref="S258:S321" si="66">IF($M258&lt;3,IF($E258=$E$1,1,0),IF($E258=$E$1,$N258,0))</f>
        <v>0</v>
      </c>
      <c r="T258" s="129">
        <f t="shared" ref="T258:T321" si="67">IF($M258&lt;3,IF($F258=$F$1,1,0),IF($F258=$F$1,$N258,0))</f>
        <v>0</v>
      </c>
      <c r="U258" s="129">
        <f t="shared" ref="U258:U321" si="68">IF($M258&lt;3,IF($G258=$G$1,1,0),IF($G258=$G$1,$N258,0))</f>
        <v>0</v>
      </c>
      <c r="V258" s="134">
        <f t="shared" ref="V258:V321" si="69">IF($M258&lt;3,IF($H258=$H$1,1,0),IF($H258=$H$1,$N258,0))</f>
        <v>1</v>
      </c>
      <c r="W258" s="129">
        <f t="shared" si="60"/>
        <v>1</v>
      </c>
      <c r="X258" s="129">
        <f t="shared" ref="X258:X321" si="70">IF($M258&lt;3,IF($J258=$J$1,1,0),IF($J258=$J$1,$N258,0))</f>
        <v>0</v>
      </c>
      <c r="Y258" s="129">
        <f t="shared" ref="Y258:Y321" si="71">IF($M258&lt;3,IF($K258=$K$1,1,0),IF($K258=$K$1,$N258,0))</f>
        <v>0</v>
      </c>
      <c r="Z258" s="129"/>
      <c r="AA258" s="129"/>
      <c r="AB258" s="129">
        <f t="shared" ref="AB258:AB321" si="72">SUM(P258:Z258)</f>
        <v>3</v>
      </c>
      <c r="AC258" s="129">
        <f t="shared" ref="AC258:AC321" si="73">M258</f>
        <v>3</v>
      </c>
      <c r="AD258" s="129" t="str">
        <f t="shared" ref="AD258:AD321" si="74">IF(AB258=AC258,"Correct",IF(AB258=3,"Correct","Wrong"))</f>
        <v>Correct</v>
      </c>
      <c r="AE258" s="129"/>
      <c r="AF258" s="115" t="s">
        <v>99</v>
      </c>
      <c r="AG258" s="115">
        <v>66</v>
      </c>
      <c r="AH258" s="115" t="s">
        <v>84</v>
      </c>
      <c r="AI258" s="115" t="s">
        <v>126</v>
      </c>
      <c r="AJ258" s="115" t="s">
        <v>85</v>
      </c>
      <c r="AK258" s="115" t="s">
        <v>86</v>
      </c>
      <c r="AL258" s="115" t="s">
        <v>87</v>
      </c>
      <c r="AM258" s="115" t="s">
        <v>93</v>
      </c>
      <c r="AN258" s="115" t="s">
        <v>89</v>
      </c>
      <c r="AO258" s="115" t="s">
        <v>103</v>
      </c>
      <c r="AP258" s="115" t="s">
        <v>91</v>
      </c>
      <c r="AQ258" s="115" t="s">
        <v>91</v>
      </c>
    </row>
    <row r="259" spans="1:43" ht="16">
      <c r="A259" s="115">
        <v>5585094947</v>
      </c>
      <c r="D259" s="115" t="s">
        <v>33</v>
      </c>
      <c r="G259" s="115" t="s">
        <v>38</v>
      </c>
      <c r="H259" s="115" t="s">
        <v>37</v>
      </c>
      <c r="I259" s="130"/>
      <c r="L259" s="129"/>
      <c r="M259" s="129">
        <f t="shared" si="61"/>
        <v>3</v>
      </c>
      <c r="N259" s="129">
        <f t="shared" si="62"/>
        <v>1</v>
      </c>
      <c r="O259" s="129"/>
      <c r="P259" s="129">
        <f t="shared" si="63"/>
        <v>0</v>
      </c>
      <c r="Q259" s="129">
        <f t="shared" si="64"/>
        <v>0</v>
      </c>
      <c r="R259" s="129">
        <f t="shared" si="65"/>
        <v>1</v>
      </c>
      <c r="S259" s="129">
        <f t="shared" si="66"/>
        <v>0</v>
      </c>
      <c r="T259" s="129">
        <f t="shared" si="67"/>
        <v>0</v>
      </c>
      <c r="U259" s="129">
        <f t="shared" si="68"/>
        <v>0</v>
      </c>
      <c r="V259" s="134">
        <f t="shared" si="69"/>
        <v>1</v>
      </c>
      <c r="W259" s="129">
        <f t="shared" si="60"/>
        <v>1</v>
      </c>
      <c r="X259" s="129">
        <f t="shared" si="70"/>
        <v>0</v>
      </c>
      <c r="Y259" s="129">
        <f t="shared" si="71"/>
        <v>0</v>
      </c>
      <c r="Z259" s="129"/>
      <c r="AA259" s="129"/>
      <c r="AB259" s="129">
        <f t="shared" si="72"/>
        <v>3</v>
      </c>
      <c r="AC259" s="129">
        <f t="shared" si="73"/>
        <v>3</v>
      </c>
      <c r="AD259" s="129" t="str">
        <f t="shared" si="74"/>
        <v>Correct</v>
      </c>
      <c r="AE259" s="129"/>
      <c r="AF259" s="115" t="s">
        <v>83</v>
      </c>
      <c r="AG259" s="115">
        <v>55</v>
      </c>
      <c r="AH259" s="115" t="s">
        <v>181</v>
      </c>
      <c r="AI259" s="115" t="s">
        <v>438</v>
      </c>
      <c r="AJ259" s="115" t="s">
        <v>85</v>
      </c>
      <c r="AK259" s="115" t="s">
        <v>86</v>
      </c>
      <c r="AL259" s="115" t="s">
        <v>87</v>
      </c>
      <c r="AM259" s="115" t="s">
        <v>88</v>
      </c>
      <c r="AN259" s="115" t="s">
        <v>111</v>
      </c>
      <c r="AO259" s="115" t="s">
        <v>90</v>
      </c>
      <c r="AP259" s="115" t="s">
        <v>91</v>
      </c>
      <c r="AQ259" s="115" t="s">
        <v>91</v>
      </c>
    </row>
    <row r="260" spans="1:43" ht="16">
      <c r="A260" s="115">
        <v>7044844142</v>
      </c>
      <c r="D260" s="115" t="s">
        <v>33</v>
      </c>
      <c r="F260" s="115" t="s">
        <v>35</v>
      </c>
      <c r="G260" s="115" t="s">
        <v>38</v>
      </c>
      <c r="I260" s="130"/>
      <c r="L260" s="129"/>
      <c r="M260" s="129">
        <f t="shared" si="61"/>
        <v>3</v>
      </c>
      <c r="N260" s="129">
        <f t="shared" si="62"/>
        <v>1</v>
      </c>
      <c r="O260" s="129"/>
      <c r="P260" s="129">
        <f t="shared" si="63"/>
        <v>0</v>
      </c>
      <c r="Q260" s="129">
        <f t="shared" si="64"/>
        <v>0</v>
      </c>
      <c r="R260" s="129">
        <f t="shared" si="65"/>
        <v>1</v>
      </c>
      <c r="S260" s="129">
        <f t="shared" si="66"/>
        <v>0</v>
      </c>
      <c r="T260" s="129">
        <f t="shared" si="67"/>
        <v>1</v>
      </c>
      <c r="U260" s="129">
        <f t="shared" si="68"/>
        <v>0</v>
      </c>
      <c r="V260" s="134">
        <f t="shared" si="69"/>
        <v>0</v>
      </c>
      <c r="W260" s="129">
        <f t="shared" si="60"/>
        <v>1</v>
      </c>
      <c r="X260" s="129">
        <f t="shared" si="70"/>
        <v>0</v>
      </c>
      <c r="Y260" s="129">
        <f t="shared" si="71"/>
        <v>0</v>
      </c>
      <c r="Z260" s="129"/>
      <c r="AA260" s="129"/>
      <c r="AB260" s="129">
        <f t="shared" si="72"/>
        <v>3</v>
      </c>
      <c r="AC260" s="129">
        <f t="shared" si="73"/>
        <v>3</v>
      </c>
      <c r="AD260" s="129" t="str">
        <f t="shared" si="74"/>
        <v>Correct</v>
      </c>
      <c r="AE260" s="129"/>
      <c r="AF260" s="115" t="s">
        <v>83</v>
      </c>
      <c r="AH260" s="115" t="s">
        <v>84</v>
      </c>
      <c r="AI260" s="115" t="s">
        <v>126</v>
      </c>
      <c r="AJ260" s="115" t="s">
        <v>97</v>
      </c>
      <c r="AK260" s="115" t="s">
        <v>86</v>
      </c>
      <c r="AL260" s="115" t="s">
        <v>115</v>
      </c>
      <c r="AM260" s="115" t="s">
        <v>93</v>
      </c>
      <c r="AN260" s="115" t="s">
        <v>94</v>
      </c>
      <c r="AO260" s="115" t="s">
        <v>95</v>
      </c>
      <c r="AP260" s="115" t="s">
        <v>91</v>
      </c>
      <c r="AQ260" s="115" t="s">
        <v>91</v>
      </c>
    </row>
    <row r="261" spans="1:43" ht="16">
      <c r="A261" s="115">
        <v>6988286526</v>
      </c>
      <c r="G261" s="115" t="s">
        <v>38</v>
      </c>
      <c r="I261" s="130"/>
      <c r="L261" s="129"/>
      <c r="M261" s="129">
        <f t="shared" si="61"/>
        <v>1</v>
      </c>
      <c r="N261" s="129">
        <f t="shared" si="62"/>
        <v>3</v>
      </c>
      <c r="O261" s="129"/>
      <c r="P261" s="129">
        <f t="shared" si="63"/>
        <v>0</v>
      </c>
      <c r="Q261" s="129">
        <f t="shared" si="64"/>
        <v>0</v>
      </c>
      <c r="R261" s="129">
        <f t="shared" si="65"/>
        <v>0</v>
      </c>
      <c r="S261" s="129">
        <f t="shared" si="66"/>
        <v>0</v>
      </c>
      <c r="T261" s="129">
        <f t="shared" si="67"/>
        <v>0</v>
      </c>
      <c r="U261" s="129">
        <f t="shared" si="68"/>
        <v>0</v>
      </c>
      <c r="V261" s="134">
        <f t="shared" si="69"/>
        <v>0</v>
      </c>
      <c r="W261" s="129">
        <f t="shared" si="60"/>
        <v>1</v>
      </c>
      <c r="X261" s="129">
        <f t="shared" si="70"/>
        <v>0</v>
      </c>
      <c r="Y261" s="129">
        <f t="shared" si="71"/>
        <v>0</v>
      </c>
      <c r="Z261" s="129"/>
      <c r="AA261" s="129"/>
      <c r="AB261" s="129">
        <f t="shared" si="72"/>
        <v>1</v>
      </c>
      <c r="AC261" s="129">
        <f t="shared" si="73"/>
        <v>1</v>
      </c>
      <c r="AD261" s="129" t="str">
        <f t="shared" si="74"/>
        <v>Correct</v>
      </c>
      <c r="AE261" s="129"/>
      <c r="AF261" s="115" t="s">
        <v>83</v>
      </c>
      <c r="AG261" s="115">
        <v>50</v>
      </c>
      <c r="AH261" s="115" t="s">
        <v>84</v>
      </c>
      <c r="AI261" s="115" t="s">
        <v>152</v>
      </c>
      <c r="AJ261" s="115" t="s">
        <v>85</v>
      </c>
      <c r="AK261" s="115" t="s">
        <v>86</v>
      </c>
      <c r="AL261" s="115" t="s">
        <v>87</v>
      </c>
      <c r="AN261" s="115" t="s">
        <v>109</v>
      </c>
      <c r="AO261" s="115" t="s">
        <v>90</v>
      </c>
      <c r="AP261" s="115" t="s">
        <v>91</v>
      </c>
      <c r="AQ261" s="115" t="s">
        <v>86</v>
      </c>
    </row>
    <row r="262" spans="1:43" ht="16">
      <c r="A262" s="115">
        <v>7020346603</v>
      </c>
      <c r="I262" s="130"/>
      <c r="L262" s="129"/>
      <c r="M262" s="129">
        <f t="shared" si="61"/>
        <v>0</v>
      </c>
      <c r="N262" s="129" t="e">
        <f t="shared" si="62"/>
        <v>#DIV/0!</v>
      </c>
      <c r="O262" s="129"/>
      <c r="P262" s="129">
        <f t="shared" si="63"/>
        <v>0</v>
      </c>
      <c r="Q262" s="129">
        <f t="shared" si="64"/>
        <v>0</v>
      </c>
      <c r="R262" s="129">
        <f t="shared" si="65"/>
        <v>0</v>
      </c>
      <c r="S262" s="129">
        <f t="shared" si="66"/>
        <v>0</v>
      </c>
      <c r="T262" s="129">
        <f t="shared" si="67"/>
        <v>0</v>
      </c>
      <c r="U262" s="129">
        <f t="shared" si="68"/>
        <v>0</v>
      </c>
      <c r="V262" s="134">
        <f t="shared" si="69"/>
        <v>0</v>
      </c>
      <c r="W262" s="129">
        <f t="shared" si="60"/>
        <v>0</v>
      </c>
      <c r="X262" s="129">
        <f t="shared" si="70"/>
        <v>0</v>
      </c>
      <c r="Y262" s="129">
        <f t="shared" si="71"/>
        <v>0</v>
      </c>
      <c r="Z262" s="129"/>
      <c r="AA262" s="129"/>
      <c r="AB262" s="129">
        <f t="shared" si="72"/>
        <v>0</v>
      </c>
      <c r="AC262" s="129">
        <f t="shared" si="73"/>
        <v>0</v>
      </c>
      <c r="AD262" s="129" t="str">
        <f t="shared" si="74"/>
        <v>Correct</v>
      </c>
      <c r="AE262" s="129"/>
      <c r="AF262" s="115" t="s">
        <v>99</v>
      </c>
      <c r="AG262" s="115">
        <v>32</v>
      </c>
      <c r="AH262" s="115" t="s">
        <v>181</v>
      </c>
      <c r="AI262" s="115" t="s">
        <v>210</v>
      </c>
      <c r="AJ262" s="115" t="s">
        <v>97</v>
      </c>
      <c r="AK262" s="115" t="s">
        <v>86</v>
      </c>
      <c r="AL262" s="115" t="s">
        <v>87</v>
      </c>
      <c r="AM262" s="115" t="s">
        <v>101</v>
      </c>
      <c r="AN262" s="115" t="s">
        <v>102</v>
      </c>
      <c r="AO262" s="115" t="s">
        <v>90</v>
      </c>
      <c r="AP262" s="115" t="s">
        <v>91</v>
      </c>
      <c r="AQ262" s="115" t="s">
        <v>91</v>
      </c>
    </row>
    <row r="263" spans="1:43" ht="16">
      <c r="A263" s="115">
        <v>5586473614</v>
      </c>
      <c r="F263" s="115" t="s">
        <v>35</v>
      </c>
      <c r="G263" s="115" t="s">
        <v>38</v>
      </c>
      <c r="I263" s="130"/>
      <c r="J263" s="115" t="s">
        <v>39</v>
      </c>
      <c r="L263" s="129"/>
      <c r="M263" s="129">
        <f t="shared" si="61"/>
        <v>3</v>
      </c>
      <c r="N263" s="129">
        <f t="shared" si="62"/>
        <v>1</v>
      </c>
      <c r="O263" s="129"/>
      <c r="P263" s="129">
        <f t="shared" si="63"/>
        <v>0</v>
      </c>
      <c r="Q263" s="129">
        <f t="shared" si="64"/>
        <v>0</v>
      </c>
      <c r="R263" s="129">
        <f t="shared" si="65"/>
        <v>0</v>
      </c>
      <c r="S263" s="129">
        <f t="shared" si="66"/>
        <v>0</v>
      </c>
      <c r="T263" s="129">
        <f t="shared" si="67"/>
        <v>1</v>
      </c>
      <c r="U263" s="129">
        <f t="shared" si="68"/>
        <v>0</v>
      </c>
      <c r="V263" s="134">
        <f t="shared" si="69"/>
        <v>0</v>
      </c>
      <c r="W263" s="129">
        <f t="shared" si="60"/>
        <v>1</v>
      </c>
      <c r="X263" s="129">
        <f t="shared" si="70"/>
        <v>1</v>
      </c>
      <c r="Y263" s="129">
        <f t="shared" si="71"/>
        <v>0</v>
      </c>
      <c r="Z263" s="129"/>
      <c r="AA263" s="129"/>
      <c r="AB263" s="129">
        <f t="shared" si="72"/>
        <v>3</v>
      </c>
      <c r="AC263" s="129">
        <f t="shared" si="73"/>
        <v>3</v>
      </c>
      <c r="AD263" s="129" t="str">
        <f t="shared" si="74"/>
        <v>Correct</v>
      </c>
      <c r="AE263" s="129"/>
      <c r="AF263" s="115" t="s">
        <v>83</v>
      </c>
      <c r="AG263" s="115">
        <v>36</v>
      </c>
      <c r="AH263" s="115" t="s">
        <v>181</v>
      </c>
      <c r="AI263" s="115" t="s">
        <v>237</v>
      </c>
      <c r="AJ263" s="115" t="s">
        <v>97</v>
      </c>
      <c r="AK263" s="115" t="s">
        <v>86</v>
      </c>
      <c r="AL263" s="115" t="s">
        <v>87</v>
      </c>
      <c r="AM263" s="115" t="s">
        <v>104</v>
      </c>
      <c r="AN263" s="115" t="s">
        <v>94</v>
      </c>
      <c r="AO263" s="115" t="s">
        <v>90</v>
      </c>
      <c r="AP263" s="115" t="s">
        <v>91</v>
      </c>
      <c r="AQ263" s="115" t="s">
        <v>91</v>
      </c>
    </row>
    <row r="264" spans="1:43" ht="16">
      <c r="A264" s="115">
        <v>7045760037</v>
      </c>
      <c r="E264" s="115" t="s">
        <v>34</v>
      </c>
      <c r="F264" s="115" t="s">
        <v>35</v>
      </c>
      <c r="I264" s="130"/>
      <c r="J264" s="115" t="s">
        <v>39</v>
      </c>
      <c r="K264" s="115" t="s">
        <v>40</v>
      </c>
      <c r="L264" s="129"/>
      <c r="M264" s="129">
        <f t="shared" si="61"/>
        <v>4</v>
      </c>
      <c r="N264" s="129">
        <f t="shared" si="62"/>
        <v>0.75</v>
      </c>
      <c r="O264" s="129"/>
      <c r="P264" s="129">
        <f t="shared" si="63"/>
        <v>0</v>
      </c>
      <c r="Q264" s="129">
        <f t="shared" si="64"/>
        <v>0</v>
      </c>
      <c r="R264" s="129">
        <f t="shared" si="65"/>
        <v>0</v>
      </c>
      <c r="S264" s="129">
        <f t="shared" si="66"/>
        <v>0.75</v>
      </c>
      <c r="T264" s="129">
        <f t="shared" si="67"/>
        <v>0.75</v>
      </c>
      <c r="U264" s="129">
        <f t="shared" si="68"/>
        <v>0</v>
      </c>
      <c r="V264" s="134">
        <f t="shared" si="69"/>
        <v>0</v>
      </c>
      <c r="W264" s="129">
        <f t="shared" ref="W264:W327" si="75">IF($M264&lt;3,IF($G264=$I$1,1,0),IF($G264=$I$1,$N264,0))</f>
        <v>0</v>
      </c>
      <c r="X264" s="129">
        <f t="shared" si="70"/>
        <v>0.75</v>
      </c>
      <c r="Y264" s="129">
        <f t="shared" si="71"/>
        <v>0.75</v>
      </c>
      <c r="Z264" s="129"/>
      <c r="AA264" s="129"/>
      <c r="AB264" s="129">
        <f t="shared" si="72"/>
        <v>3</v>
      </c>
      <c r="AC264" s="129">
        <f t="shared" si="73"/>
        <v>4</v>
      </c>
      <c r="AD264" s="129" t="str">
        <f t="shared" si="74"/>
        <v>Correct</v>
      </c>
      <c r="AE264" s="129"/>
      <c r="AF264" s="115" t="s">
        <v>83</v>
      </c>
      <c r="AG264" s="115">
        <v>40</v>
      </c>
      <c r="AH264" s="115" t="s">
        <v>181</v>
      </c>
      <c r="AI264" s="115" t="s">
        <v>190</v>
      </c>
      <c r="AJ264" s="115" t="s">
        <v>85</v>
      </c>
      <c r="AK264" s="115" t="s">
        <v>91</v>
      </c>
      <c r="AL264" s="115" t="s">
        <v>137</v>
      </c>
      <c r="AM264" s="115" t="s">
        <v>104</v>
      </c>
      <c r="AN264" s="115" t="s">
        <v>109</v>
      </c>
      <c r="AO264" s="115" t="s">
        <v>90</v>
      </c>
      <c r="AP264" s="115" t="s">
        <v>91</v>
      </c>
      <c r="AQ264" s="115" t="s">
        <v>91</v>
      </c>
    </row>
    <row r="265" spans="1:43" ht="16">
      <c r="A265" s="115">
        <v>6985187269</v>
      </c>
      <c r="G265" s="115" t="s">
        <v>38</v>
      </c>
      <c r="I265" s="130"/>
      <c r="L265" s="129"/>
      <c r="M265" s="129">
        <f t="shared" si="61"/>
        <v>1</v>
      </c>
      <c r="N265" s="129">
        <f t="shared" si="62"/>
        <v>3</v>
      </c>
      <c r="O265" s="129"/>
      <c r="P265" s="129">
        <f t="shared" si="63"/>
        <v>0</v>
      </c>
      <c r="Q265" s="129">
        <f t="shared" si="64"/>
        <v>0</v>
      </c>
      <c r="R265" s="129">
        <f t="shared" si="65"/>
        <v>0</v>
      </c>
      <c r="S265" s="129">
        <f t="shared" si="66"/>
        <v>0</v>
      </c>
      <c r="T265" s="129">
        <f t="shared" si="67"/>
        <v>0</v>
      </c>
      <c r="U265" s="129">
        <f t="shared" si="68"/>
        <v>0</v>
      </c>
      <c r="V265" s="134">
        <f t="shared" si="69"/>
        <v>0</v>
      </c>
      <c r="W265" s="129">
        <f t="shared" si="75"/>
        <v>1</v>
      </c>
      <c r="X265" s="129">
        <f t="shared" si="70"/>
        <v>0</v>
      </c>
      <c r="Y265" s="129">
        <f t="shared" si="71"/>
        <v>0</v>
      </c>
      <c r="Z265" s="129"/>
      <c r="AA265" s="129"/>
      <c r="AB265" s="129">
        <f t="shared" si="72"/>
        <v>1</v>
      </c>
      <c r="AC265" s="129">
        <f t="shared" si="73"/>
        <v>1</v>
      </c>
      <c r="AD265" s="129" t="str">
        <f t="shared" si="74"/>
        <v>Correct</v>
      </c>
      <c r="AE265" s="129"/>
      <c r="AF265" s="115" t="s">
        <v>83</v>
      </c>
      <c r="AG265" s="115">
        <v>61</v>
      </c>
      <c r="AH265" s="115" t="s">
        <v>181</v>
      </c>
      <c r="AI265" s="115" t="s">
        <v>193</v>
      </c>
      <c r="AJ265" s="115" t="s">
        <v>85</v>
      </c>
      <c r="AK265" s="115" t="s">
        <v>86</v>
      </c>
      <c r="AM265" s="115" t="s">
        <v>96</v>
      </c>
      <c r="AN265" s="115" t="s">
        <v>94</v>
      </c>
      <c r="AO265" s="115" t="s">
        <v>106</v>
      </c>
      <c r="AP265" s="115" t="s">
        <v>91</v>
      </c>
      <c r="AQ265" s="115" t="s">
        <v>91</v>
      </c>
    </row>
    <row r="266" spans="1:43" ht="16">
      <c r="A266" s="115">
        <v>7007933514</v>
      </c>
      <c r="D266" s="115" t="s">
        <v>33</v>
      </c>
      <c r="G266" s="115" t="s">
        <v>38</v>
      </c>
      <c r="I266" s="130"/>
      <c r="K266" s="115" t="s">
        <v>40</v>
      </c>
      <c r="L266" s="129"/>
      <c r="M266" s="129">
        <f t="shared" si="61"/>
        <v>3</v>
      </c>
      <c r="N266" s="129">
        <f t="shared" si="62"/>
        <v>1</v>
      </c>
      <c r="O266" s="129"/>
      <c r="P266" s="129">
        <f t="shared" si="63"/>
        <v>0</v>
      </c>
      <c r="Q266" s="129">
        <f t="shared" si="64"/>
        <v>0</v>
      </c>
      <c r="R266" s="129">
        <f t="shared" si="65"/>
        <v>1</v>
      </c>
      <c r="S266" s="129">
        <f t="shared" si="66"/>
        <v>0</v>
      </c>
      <c r="T266" s="129">
        <f t="shared" si="67"/>
        <v>0</v>
      </c>
      <c r="U266" s="129">
        <f t="shared" si="68"/>
        <v>0</v>
      </c>
      <c r="V266" s="134">
        <f t="shared" si="69"/>
        <v>0</v>
      </c>
      <c r="W266" s="129">
        <f t="shared" si="75"/>
        <v>1</v>
      </c>
      <c r="X266" s="129">
        <f t="shared" si="70"/>
        <v>0</v>
      </c>
      <c r="Y266" s="129">
        <f t="shared" si="71"/>
        <v>1</v>
      </c>
      <c r="Z266" s="129"/>
      <c r="AA266" s="129"/>
      <c r="AB266" s="129">
        <f t="shared" si="72"/>
        <v>3</v>
      </c>
      <c r="AC266" s="129">
        <f t="shared" si="73"/>
        <v>3</v>
      </c>
      <c r="AD266" s="129" t="str">
        <f t="shared" si="74"/>
        <v>Correct</v>
      </c>
      <c r="AE266" s="129"/>
      <c r="AF266" s="115" t="s">
        <v>83</v>
      </c>
      <c r="AG266" s="115">
        <v>60</v>
      </c>
      <c r="AH266" s="115" t="s">
        <v>84</v>
      </c>
      <c r="AJ266" s="115" t="s">
        <v>85</v>
      </c>
      <c r="AK266" s="115" t="s">
        <v>86</v>
      </c>
      <c r="AM266" s="115" t="s">
        <v>100</v>
      </c>
      <c r="AN266" s="115" t="s">
        <v>89</v>
      </c>
      <c r="AO266" s="115" t="s">
        <v>90</v>
      </c>
      <c r="AP266" s="115" t="s">
        <v>91</v>
      </c>
      <c r="AQ266" s="115" t="s">
        <v>91</v>
      </c>
    </row>
    <row r="267" spans="1:43" ht="16">
      <c r="A267" s="115">
        <v>5588391522</v>
      </c>
      <c r="B267" s="115" t="s">
        <v>31</v>
      </c>
      <c r="D267" s="115" t="s">
        <v>33</v>
      </c>
      <c r="G267" s="115" t="s">
        <v>38</v>
      </c>
      <c r="I267" s="130"/>
      <c r="L267" s="129"/>
      <c r="M267" s="129">
        <f t="shared" si="61"/>
        <v>3</v>
      </c>
      <c r="N267" s="129">
        <f t="shared" si="62"/>
        <v>1</v>
      </c>
      <c r="O267" s="129"/>
      <c r="P267" s="129">
        <f t="shared" si="63"/>
        <v>1</v>
      </c>
      <c r="Q267" s="129">
        <f t="shared" si="64"/>
        <v>0</v>
      </c>
      <c r="R267" s="129">
        <f t="shared" si="65"/>
        <v>1</v>
      </c>
      <c r="S267" s="129">
        <f t="shared" si="66"/>
        <v>0</v>
      </c>
      <c r="T267" s="129">
        <f t="shared" si="67"/>
        <v>0</v>
      </c>
      <c r="U267" s="129">
        <f t="shared" si="68"/>
        <v>0</v>
      </c>
      <c r="V267" s="134">
        <f t="shared" si="69"/>
        <v>0</v>
      </c>
      <c r="W267" s="129">
        <f t="shared" si="75"/>
        <v>1</v>
      </c>
      <c r="X267" s="129">
        <f t="shared" si="70"/>
        <v>0</v>
      </c>
      <c r="Y267" s="129">
        <f t="shared" si="71"/>
        <v>0</v>
      </c>
      <c r="Z267" s="129"/>
      <c r="AA267" s="129"/>
      <c r="AB267" s="129">
        <f t="shared" si="72"/>
        <v>3</v>
      </c>
      <c r="AC267" s="129">
        <f t="shared" si="73"/>
        <v>3</v>
      </c>
      <c r="AD267" s="129" t="str">
        <f t="shared" si="74"/>
        <v>Correct</v>
      </c>
      <c r="AE267" s="129"/>
    </row>
    <row r="268" spans="1:43" ht="16">
      <c r="A268" s="115">
        <v>5584404268</v>
      </c>
      <c r="D268" s="115" t="s">
        <v>33</v>
      </c>
      <c r="F268" s="115" t="s">
        <v>35</v>
      </c>
      <c r="G268" s="115" t="s">
        <v>38</v>
      </c>
      <c r="I268" s="130"/>
      <c r="L268" s="129"/>
      <c r="M268" s="129">
        <f t="shared" si="61"/>
        <v>3</v>
      </c>
      <c r="N268" s="129">
        <f t="shared" si="62"/>
        <v>1</v>
      </c>
      <c r="O268" s="129"/>
      <c r="P268" s="129">
        <f t="shared" si="63"/>
        <v>0</v>
      </c>
      <c r="Q268" s="129">
        <f t="shared" si="64"/>
        <v>0</v>
      </c>
      <c r="R268" s="129">
        <f t="shared" si="65"/>
        <v>1</v>
      </c>
      <c r="S268" s="129">
        <f t="shared" si="66"/>
        <v>0</v>
      </c>
      <c r="T268" s="129">
        <f t="shared" si="67"/>
        <v>1</v>
      </c>
      <c r="U268" s="129">
        <f t="shared" si="68"/>
        <v>0</v>
      </c>
      <c r="V268" s="134">
        <f t="shared" si="69"/>
        <v>0</v>
      </c>
      <c r="W268" s="129">
        <f t="shared" si="75"/>
        <v>1</v>
      </c>
      <c r="X268" s="129">
        <f t="shared" si="70"/>
        <v>0</v>
      </c>
      <c r="Y268" s="129">
        <f t="shared" si="71"/>
        <v>0</v>
      </c>
      <c r="Z268" s="129"/>
      <c r="AA268" s="129"/>
      <c r="AB268" s="129">
        <f t="shared" si="72"/>
        <v>3</v>
      </c>
      <c r="AC268" s="129">
        <f t="shared" si="73"/>
        <v>3</v>
      </c>
      <c r="AD268" s="129" t="str">
        <f t="shared" si="74"/>
        <v>Correct</v>
      </c>
      <c r="AE268" s="129"/>
      <c r="AF268" s="115" t="s">
        <v>99</v>
      </c>
      <c r="AG268" s="115">
        <v>45</v>
      </c>
      <c r="AH268" s="115" t="s">
        <v>181</v>
      </c>
      <c r="AI268" s="115" t="s">
        <v>198</v>
      </c>
      <c r="AJ268" s="115" t="s">
        <v>85</v>
      </c>
      <c r="AK268" s="115" t="s">
        <v>86</v>
      </c>
      <c r="AL268" s="115" t="s">
        <v>87</v>
      </c>
      <c r="AM268" s="115" t="s">
        <v>88</v>
      </c>
      <c r="AN268" s="115" t="s">
        <v>111</v>
      </c>
      <c r="AO268" s="115" t="s">
        <v>90</v>
      </c>
      <c r="AP268" s="115" t="s">
        <v>91</v>
      </c>
      <c r="AQ268" s="115" t="s">
        <v>91</v>
      </c>
    </row>
    <row r="269" spans="1:43" ht="16">
      <c r="A269" s="115">
        <v>7020349843</v>
      </c>
      <c r="D269" s="115" t="s">
        <v>33</v>
      </c>
      <c r="G269" s="115" t="s">
        <v>38</v>
      </c>
      <c r="I269" s="130"/>
      <c r="J269" s="115" t="s">
        <v>39</v>
      </c>
      <c r="L269" s="129"/>
      <c r="M269" s="129">
        <f t="shared" si="61"/>
        <v>3</v>
      </c>
      <c r="N269" s="129">
        <f t="shared" si="62"/>
        <v>1</v>
      </c>
      <c r="O269" s="129"/>
      <c r="P269" s="129">
        <f t="shared" si="63"/>
        <v>0</v>
      </c>
      <c r="Q269" s="129">
        <f t="shared" si="64"/>
        <v>0</v>
      </c>
      <c r="R269" s="129">
        <f t="shared" si="65"/>
        <v>1</v>
      </c>
      <c r="S269" s="129">
        <f t="shared" si="66"/>
        <v>0</v>
      </c>
      <c r="T269" s="129">
        <f t="shared" si="67"/>
        <v>0</v>
      </c>
      <c r="U269" s="129">
        <f t="shared" si="68"/>
        <v>0</v>
      </c>
      <c r="V269" s="134">
        <f t="shared" si="69"/>
        <v>0</v>
      </c>
      <c r="W269" s="129">
        <f t="shared" si="75"/>
        <v>1</v>
      </c>
      <c r="X269" s="129">
        <f t="shared" si="70"/>
        <v>1</v>
      </c>
      <c r="Y269" s="129">
        <f t="shared" si="71"/>
        <v>0</v>
      </c>
      <c r="Z269" s="129"/>
      <c r="AA269" s="129"/>
      <c r="AB269" s="129">
        <f t="shared" si="72"/>
        <v>3</v>
      </c>
      <c r="AC269" s="129">
        <f t="shared" si="73"/>
        <v>3</v>
      </c>
      <c r="AD269" s="129" t="str">
        <f t="shared" si="74"/>
        <v>Correct</v>
      </c>
      <c r="AE269" s="129"/>
      <c r="AF269" s="115" t="s">
        <v>83</v>
      </c>
      <c r="AG269" s="115">
        <v>24</v>
      </c>
      <c r="AH269" s="115" t="s">
        <v>181</v>
      </c>
      <c r="AI269" s="115" t="s">
        <v>222</v>
      </c>
      <c r="AJ269" s="115" t="s">
        <v>97</v>
      </c>
      <c r="AK269" s="115" t="s">
        <v>86</v>
      </c>
      <c r="AL269" s="115" t="s">
        <v>87</v>
      </c>
      <c r="AM269" s="115" t="s">
        <v>101</v>
      </c>
      <c r="AN269" s="115" t="s">
        <v>89</v>
      </c>
      <c r="AO269" s="115" t="s">
        <v>90</v>
      </c>
      <c r="AP269" s="115" t="s">
        <v>91</v>
      </c>
      <c r="AQ269" s="115" t="s">
        <v>91</v>
      </c>
    </row>
    <row r="270" spans="1:43" ht="16">
      <c r="A270" s="115">
        <v>7045761476</v>
      </c>
      <c r="E270" s="115" t="s">
        <v>34</v>
      </c>
      <c r="H270" s="115" t="s">
        <v>37</v>
      </c>
      <c r="I270" s="130"/>
      <c r="K270" s="115" t="s">
        <v>40</v>
      </c>
      <c r="L270" s="129"/>
      <c r="M270" s="129">
        <f t="shared" si="61"/>
        <v>3</v>
      </c>
      <c r="N270" s="129">
        <f t="shared" si="62"/>
        <v>1</v>
      </c>
      <c r="O270" s="129"/>
      <c r="P270" s="129">
        <f t="shared" si="63"/>
        <v>0</v>
      </c>
      <c r="Q270" s="129">
        <f t="shared" si="64"/>
        <v>0</v>
      </c>
      <c r="R270" s="129">
        <f t="shared" si="65"/>
        <v>0</v>
      </c>
      <c r="S270" s="129">
        <f t="shared" si="66"/>
        <v>1</v>
      </c>
      <c r="T270" s="129">
        <f t="shared" si="67"/>
        <v>0</v>
      </c>
      <c r="U270" s="129">
        <f t="shared" si="68"/>
        <v>0</v>
      </c>
      <c r="V270" s="134">
        <f t="shared" si="69"/>
        <v>1</v>
      </c>
      <c r="W270" s="129">
        <f t="shared" si="75"/>
        <v>0</v>
      </c>
      <c r="X270" s="129">
        <f t="shared" si="70"/>
        <v>0</v>
      </c>
      <c r="Y270" s="129">
        <f t="shared" si="71"/>
        <v>1</v>
      </c>
      <c r="Z270" s="129"/>
      <c r="AA270" s="129"/>
      <c r="AB270" s="129">
        <f t="shared" si="72"/>
        <v>3</v>
      </c>
      <c r="AC270" s="129">
        <f t="shared" si="73"/>
        <v>3</v>
      </c>
      <c r="AD270" s="129" t="str">
        <f t="shared" si="74"/>
        <v>Correct</v>
      </c>
      <c r="AE270" s="129"/>
      <c r="AF270" s="115" t="s">
        <v>83</v>
      </c>
      <c r="AG270" s="115">
        <v>55</v>
      </c>
      <c r="AH270" s="115" t="s">
        <v>181</v>
      </c>
      <c r="AI270" s="115" t="s">
        <v>237</v>
      </c>
      <c r="AJ270" s="115" t="s">
        <v>97</v>
      </c>
      <c r="AK270" s="115" t="s">
        <v>86</v>
      </c>
      <c r="AL270" s="115" t="s">
        <v>87</v>
      </c>
      <c r="AM270" s="115" t="s">
        <v>100</v>
      </c>
      <c r="AN270" s="115" t="s">
        <v>94</v>
      </c>
      <c r="AO270" s="115" t="s">
        <v>90</v>
      </c>
      <c r="AP270" s="115" t="s">
        <v>91</v>
      </c>
      <c r="AQ270" s="115" t="s">
        <v>91</v>
      </c>
    </row>
    <row r="271" spans="1:43" ht="16">
      <c r="A271" s="115">
        <v>6984059621</v>
      </c>
      <c r="C271" s="115" t="s">
        <v>32</v>
      </c>
      <c r="I271" s="130"/>
      <c r="K271" s="115" t="s">
        <v>40</v>
      </c>
      <c r="L271" s="129"/>
      <c r="M271" s="129">
        <f t="shared" si="61"/>
        <v>2</v>
      </c>
      <c r="N271" s="129">
        <f t="shared" si="62"/>
        <v>1.5</v>
      </c>
      <c r="O271" s="129"/>
      <c r="P271" s="129">
        <f t="shared" si="63"/>
        <v>0</v>
      </c>
      <c r="Q271" s="129">
        <f t="shared" si="64"/>
        <v>1</v>
      </c>
      <c r="R271" s="129">
        <f t="shared" si="65"/>
        <v>0</v>
      </c>
      <c r="S271" s="129">
        <f t="shared" si="66"/>
        <v>0</v>
      </c>
      <c r="T271" s="129">
        <f t="shared" si="67"/>
        <v>0</v>
      </c>
      <c r="U271" s="129">
        <f t="shared" si="68"/>
        <v>0</v>
      </c>
      <c r="V271" s="134">
        <f t="shared" si="69"/>
        <v>0</v>
      </c>
      <c r="W271" s="129">
        <f t="shared" si="75"/>
        <v>0</v>
      </c>
      <c r="X271" s="129">
        <f t="shared" si="70"/>
        <v>0</v>
      </c>
      <c r="Y271" s="129">
        <f t="shared" si="71"/>
        <v>1</v>
      </c>
      <c r="Z271" s="129"/>
      <c r="AA271" s="129"/>
      <c r="AB271" s="129">
        <f t="shared" si="72"/>
        <v>2</v>
      </c>
      <c r="AC271" s="129">
        <f t="shared" si="73"/>
        <v>2</v>
      </c>
      <c r="AD271" s="129" t="str">
        <f t="shared" si="74"/>
        <v>Correct</v>
      </c>
      <c r="AE271" s="129"/>
      <c r="AF271" s="115" t="s">
        <v>83</v>
      </c>
      <c r="AG271" s="115">
        <v>34</v>
      </c>
      <c r="AH271" s="115" t="s">
        <v>181</v>
      </c>
      <c r="AI271" s="115" t="s">
        <v>212</v>
      </c>
      <c r="AJ271" s="115" t="s">
        <v>114</v>
      </c>
      <c r="AK271" s="115" t="s">
        <v>91</v>
      </c>
      <c r="AL271" s="115" t="s">
        <v>108</v>
      </c>
      <c r="AM271" s="115" t="s">
        <v>101</v>
      </c>
      <c r="AN271" s="115" t="s">
        <v>94</v>
      </c>
      <c r="AO271" s="115" t="s">
        <v>90</v>
      </c>
    </row>
    <row r="272" spans="1:43" ht="16">
      <c r="A272" s="115">
        <v>5584549814</v>
      </c>
      <c r="F272" s="115" t="s">
        <v>35</v>
      </c>
      <c r="H272" s="115" t="s">
        <v>37</v>
      </c>
      <c r="I272" s="130"/>
      <c r="J272" s="115" t="s">
        <v>39</v>
      </c>
      <c r="L272" s="129"/>
      <c r="M272" s="129">
        <f t="shared" si="61"/>
        <v>3</v>
      </c>
      <c r="N272" s="129">
        <f t="shared" si="62"/>
        <v>1</v>
      </c>
      <c r="O272" s="129"/>
      <c r="P272" s="129">
        <f t="shared" si="63"/>
        <v>0</v>
      </c>
      <c r="Q272" s="129">
        <f t="shared" si="64"/>
        <v>0</v>
      </c>
      <c r="R272" s="129">
        <f t="shared" si="65"/>
        <v>0</v>
      </c>
      <c r="S272" s="129">
        <f t="shared" si="66"/>
        <v>0</v>
      </c>
      <c r="T272" s="129">
        <f t="shared" si="67"/>
        <v>1</v>
      </c>
      <c r="U272" s="129">
        <f t="shared" si="68"/>
        <v>0</v>
      </c>
      <c r="V272" s="134">
        <f t="shared" si="69"/>
        <v>1</v>
      </c>
      <c r="W272" s="129">
        <f t="shared" si="75"/>
        <v>0</v>
      </c>
      <c r="X272" s="129">
        <f t="shared" si="70"/>
        <v>1</v>
      </c>
      <c r="Y272" s="129">
        <f t="shared" si="71"/>
        <v>0</v>
      </c>
      <c r="Z272" s="129"/>
      <c r="AA272" s="129"/>
      <c r="AB272" s="129">
        <f t="shared" si="72"/>
        <v>3</v>
      </c>
      <c r="AC272" s="129">
        <f t="shared" si="73"/>
        <v>3</v>
      </c>
      <c r="AD272" s="129" t="str">
        <f t="shared" si="74"/>
        <v>Correct</v>
      </c>
      <c r="AE272" s="129"/>
      <c r="AF272" s="115" t="s">
        <v>83</v>
      </c>
      <c r="AG272" s="115">
        <v>42</v>
      </c>
      <c r="AH272" s="115" t="s">
        <v>181</v>
      </c>
      <c r="AI272" s="115" t="s">
        <v>243</v>
      </c>
      <c r="AJ272" s="115" t="s">
        <v>85</v>
      </c>
      <c r="AK272" s="115" t="s">
        <v>86</v>
      </c>
      <c r="AL272" s="115" t="s">
        <v>87</v>
      </c>
      <c r="AM272" s="115" t="s">
        <v>100</v>
      </c>
      <c r="AN272" s="115" t="s">
        <v>89</v>
      </c>
      <c r="AO272" s="115" t="s">
        <v>90</v>
      </c>
      <c r="AP272" s="115" t="s">
        <v>91</v>
      </c>
      <c r="AQ272" s="115" t="s">
        <v>91</v>
      </c>
    </row>
    <row r="273" spans="1:43" ht="16">
      <c r="A273" s="115">
        <v>7020568735</v>
      </c>
      <c r="B273" s="115" t="s">
        <v>31</v>
      </c>
      <c r="E273" s="115" t="s">
        <v>34</v>
      </c>
      <c r="G273" s="115" t="s">
        <v>38</v>
      </c>
      <c r="I273" s="130"/>
      <c r="L273" s="129"/>
      <c r="M273" s="129">
        <f t="shared" si="61"/>
        <v>3</v>
      </c>
      <c r="N273" s="129">
        <f t="shared" si="62"/>
        <v>1</v>
      </c>
      <c r="O273" s="129"/>
      <c r="P273" s="129">
        <f t="shared" si="63"/>
        <v>1</v>
      </c>
      <c r="Q273" s="129">
        <f t="shared" si="64"/>
        <v>0</v>
      </c>
      <c r="R273" s="129">
        <f t="shared" si="65"/>
        <v>0</v>
      </c>
      <c r="S273" s="129">
        <f t="shared" si="66"/>
        <v>1</v>
      </c>
      <c r="T273" s="129">
        <f t="shared" si="67"/>
        <v>0</v>
      </c>
      <c r="U273" s="129">
        <f t="shared" si="68"/>
        <v>0</v>
      </c>
      <c r="V273" s="134">
        <f t="shared" si="69"/>
        <v>0</v>
      </c>
      <c r="W273" s="129">
        <f t="shared" si="75"/>
        <v>1</v>
      </c>
      <c r="X273" s="129">
        <f t="shared" si="70"/>
        <v>0</v>
      </c>
      <c r="Y273" s="129">
        <f t="shared" si="71"/>
        <v>0</v>
      </c>
      <c r="Z273" s="129"/>
      <c r="AA273" s="129"/>
      <c r="AB273" s="129">
        <f t="shared" si="72"/>
        <v>3</v>
      </c>
      <c r="AC273" s="129">
        <f t="shared" si="73"/>
        <v>3</v>
      </c>
      <c r="AD273" s="129" t="str">
        <f t="shared" si="74"/>
        <v>Correct</v>
      </c>
      <c r="AE273" s="129"/>
      <c r="AF273" s="115" t="s">
        <v>83</v>
      </c>
      <c r="AG273" s="115">
        <v>23</v>
      </c>
      <c r="AH273" s="115" t="s">
        <v>84</v>
      </c>
      <c r="AI273" s="115" t="s">
        <v>146</v>
      </c>
      <c r="AK273" s="115" t="s">
        <v>91</v>
      </c>
      <c r="AL273" s="115" t="s">
        <v>108</v>
      </c>
      <c r="AM273" s="115" t="s">
        <v>93</v>
      </c>
      <c r="AN273" s="115" t="s">
        <v>89</v>
      </c>
      <c r="AO273" s="115" t="s">
        <v>113</v>
      </c>
      <c r="AP273" s="115" t="s">
        <v>91</v>
      </c>
      <c r="AQ273" s="115" t="s">
        <v>91</v>
      </c>
    </row>
    <row r="274" spans="1:43" ht="16">
      <c r="A274" s="115">
        <v>7044840177</v>
      </c>
      <c r="G274" s="115" t="s">
        <v>38</v>
      </c>
      <c r="I274" s="130"/>
      <c r="L274" s="129"/>
      <c r="M274" s="129">
        <f t="shared" si="61"/>
        <v>1</v>
      </c>
      <c r="N274" s="129">
        <f t="shared" si="62"/>
        <v>3</v>
      </c>
      <c r="O274" s="129"/>
      <c r="P274" s="129">
        <f t="shared" si="63"/>
        <v>0</v>
      </c>
      <c r="Q274" s="129">
        <f t="shared" si="64"/>
        <v>0</v>
      </c>
      <c r="R274" s="129">
        <f t="shared" si="65"/>
        <v>0</v>
      </c>
      <c r="S274" s="129">
        <f t="shared" si="66"/>
        <v>0</v>
      </c>
      <c r="T274" s="129">
        <f t="shared" si="67"/>
        <v>0</v>
      </c>
      <c r="U274" s="129">
        <f t="shared" si="68"/>
        <v>0</v>
      </c>
      <c r="V274" s="134">
        <f t="shared" si="69"/>
        <v>0</v>
      </c>
      <c r="W274" s="129">
        <f t="shared" si="75"/>
        <v>1</v>
      </c>
      <c r="X274" s="129">
        <f t="shared" si="70"/>
        <v>0</v>
      </c>
      <c r="Y274" s="129">
        <f t="shared" si="71"/>
        <v>0</v>
      </c>
      <c r="Z274" s="129"/>
      <c r="AA274" s="129"/>
      <c r="AB274" s="129">
        <f t="shared" si="72"/>
        <v>1</v>
      </c>
      <c r="AC274" s="129">
        <f t="shared" si="73"/>
        <v>1</v>
      </c>
      <c r="AD274" s="129" t="str">
        <f t="shared" si="74"/>
        <v>Correct</v>
      </c>
      <c r="AE274" s="129"/>
      <c r="AF274" s="115" t="s">
        <v>83</v>
      </c>
      <c r="AG274" s="115">
        <v>47</v>
      </c>
      <c r="AH274" s="115" t="s">
        <v>181</v>
      </c>
      <c r="AI274" s="115" t="s">
        <v>488</v>
      </c>
      <c r="AJ274" s="115" t="s">
        <v>85</v>
      </c>
      <c r="AK274" s="115" t="s">
        <v>86</v>
      </c>
      <c r="AL274" s="115" t="s">
        <v>87</v>
      </c>
      <c r="AM274" s="115" t="s">
        <v>100</v>
      </c>
      <c r="AP274" s="115" t="s">
        <v>91</v>
      </c>
      <c r="AQ274" s="115" t="s">
        <v>91</v>
      </c>
    </row>
    <row r="275" spans="1:43" ht="16">
      <c r="A275" s="115">
        <v>6982453202</v>
      </c>
      <c r="I275" s="130"/>
      <c r="L275" s="129"/>
      <c r="M275" s="129">
        <f t="shared" si="61"/>
        <v>0</v>
      </c>
      <c r="N275" s="129" t="e">
        <f t="shared" si="62"/>
        <v>#DIV/0!</v>
      </c>
      <c r="O275" s="129"/>
      <c r="P275" s="129">
        <f t="shared" si="63"/>
        <v>0</v>
      </c>
      <c r="Q275" s="129">
        <f t="shared" si="64"/>
        <v>0</v>
      </c>
      <c r="R275" s="129">
        <f t="shared" si="65"/>
        <v>0</v>
      </c>
      <c r="S275" s="129">
        <f t="shared" si="66"/>
        <v>0</v>
      </c>
      <c r="T275" s="129">
        <f t="shared" si="67"/>
        <v>0</v>
      </c>
      <c r="U275" s="129">
        <f t="shared" si="68"/>
        <v>0</v>
      </c>
      <c r="V275" s="134">
        <f t="shared" si="69"/>
        <v>0</v>
      </c>
      <c r="W275" s="129">
        <f t="shared" si="75"/>
        <v>0</v>
      </c>
      <c r="X275" s="129">
        <f t="shared" si="70"/>
        <v>0</v>
      </c>
      <c r="Y275" s="129">
        <f t="shared" si="71"/>
        <v>0</v>
      </c>
      <c r="Z275" s="129"/>
      <c r="AA275" s="129"/>
      <c r="AB275" s="129">
        <f t="shared" si="72"/>
        <v>0</v>
      </c>
      <c r="AC275" s="129">
        <f t="shared" si="73"/>
        <v>0</v>
      </c>
      <c r="AD275" s="129" t="str">
        <f t="shared" si="74"/>
        <v>Correct</v>
      </c>
      <c r="AE275" s="129"/>
      <c r="AF275" s="115" t="s">
        <v>83</v>
      </c>
      <c r="AG275" s="115">
        <v>31</v>
      </c>
      <c r="AH275" s="115" t="s">
        <v>181</v>
      </c>
      <c r="AI275" s="115" t="s">
        <v>191</v>
      </c>
      <c r="AL275" s="115" t="s">
        <v>108</v>
      </c>
      <c r="AN275" s="115" t="s">
        <v>105</v>
      </c>
      <c r="AP275" s="115" t="s">
        <v>86</v>
      </c>
    </row>
    <row r="276" spans="1:43" ht="16">
      <c r="A276" s="115">
        <v>6985146534</v>
      </c>
      <c r="D276" s="115" t="s">
        <v>33</v>
      </c>
      <c r="G276" s="115" t="s">
        <v>38</v>
      </c>
      <c r="H276" s="115" t="s">
        <v>37</v>
      </c>
      <c r="I276" s="130"/>
      <c r="J276" s="115" t="s">
        <v>39</v>
      </c>
      <c r="K276" s="115" t="s">
        <v>40</v>
      </c>
      <c r="L276" s="129"/>
      <c r="M276" s="129">
        <f t="shared" si="61"/>
        <v>5</v>
      </c>
      <c r="N276" s="129">
        <f t="shared" si="62"/>
        <v>0.6</v>
      </c>
      <c r="O276" s="129"/>
      <c r="P276" s="129">
        <f t="shared" si="63"/>
        <v>0</v>
      </c>
      <c r="Q276" s="129">
        <f t="shared" si="64"/>
        <v>0</v>
      </c>
      <c r="R276" s="129">
        <f t="shared" si="65"/>
        <v>0.6</v>
      </c>
      <c r="S276" s="129">
        <f t="shared" si="66"/>
        <v>0</v>
      </c>
      <c r="T276" s="129">
        <f t="shared" si="67"/>
        <v>0</v>
      </c>
      <c r="U276" s="129">
        <f t="shared" si="68"/>
        <v>0</v>
      </c>
      <c r="V276" s="134">
        <f t="shared" si="69"/>
        <v>0.6</v>
      </c>
      <c r="W276" s="129">
        <f t="shared" si="75"/>
        <v>0.6</v>
      </c>
      <c r="X276" s="129">
        <f t="shared" si="70"/>
        <v>0.6</v>
      </c>
      <c r="Y276" s="129">
        <f t="shared" si="71"/>
        <v>0.6</v>
      </c>
      <c r="Z276" s="129"/>
      <c r="AA276" s="129"/>
      <c r="AB276" s="129">
        <f t="shared" si="72"/>
        <v>3</v>
      </c>
      <c r="AC276" s="129">
        <f t="shared" si="73"/>
        <v>5</v>
      </c>
      <c r="AD276" s="129" t="str">
        <f t="shared" si="74"/>
        <v>Correct</v>
      </c>
      <c r="AE276" s="129"/>
      <c r="AF276" s="115" t="s">
        <v>83</v>
      </c>
      <c r="AG276" s="115">
        <v>78</v>
      </c>
      <c r="AH276" s="115" t="s">
        <v>181</v>
      </c>
      <c r="AI276" s="115" t="s">
        <v>186</v>
      </c>
      <c r="AJ276" s="115" t="s">
        <v>85</v>
      </c>
      <c r="AL276" s="115" t="s">
        <v>87</v>
      </c>
      <c r="AM276" s="115" t="s">
        <v>93</v>
      </c>
      <c r="AN276" s="115" t="s">
        <v>102</v>
      </c>
      <c r="AO276" s="115" t="s">
        <v>106</v>
      </c>
      <c r="AP276" s="115" t="s">
        <v>91</v>
      </c>
      <c r="AQ276" s="115" t="s">
        <v>86</v>
      </c>
    </row>
    <row r="277" spans="1:43" ht="16">
      <c r="A277" s="115">
        <v>6985717402</v>
      </c>
      <c r="D277" s="115" t="s">
        <v>33</v>
      </c>
      <c r="G277" s="115" t="s">
        <v>38</v>
      </c>
      <c r="I277" s="130"/>
      <c r="J277" s="115" t="s">
        <v>39</v>
      </c>
      <c r="L277" s="129"/>
      <c r="M277" s="129">
        <f t="shared" si="61"/>
        <v>3</v>
      </c>
      <c r="N277" s="129">
        <f t="shared" si="62"/>
        <v>1</v>
      </c>
      <c r="O277" s="129"/>
      <c r="P277" s="129">
        <f t="shared" si="63"/>
        <v>0</v>
      </c>
      <c r="Q277" s="129">
        <f t="shared" si="64"/>
        <v>0</v>
      </c>
      <c r="R277" s="129">
        <f t="shared" si="65"/>
        <v>1</v>
      </c>
      <c r="S277" s="129">
        <f t="shared" si="66"/>
        <v>0</v>
      </c>
      <c r="T277" s="129">
        <f t="shared" si="67"/>
        <v>0</v>
      </c>
      <c r="U277" s="129">
        <f t="shared" si="68"/>
        <v>0</v>
      </c>
      <c r="V277" s="134">
        <f t="shared" si="69"/>
        <v>0</v>
      </c>
      <c r="W277" s="129">
        <f t="shared" si="75"/>
        <v>1</v>
      </c>
      <c r="X277" s="129">
        <f t="shared" si="70"/>
        <v>1</v>
      </c>
      <c r="Y277" s="129">
        <f t="shared" si="71"/>
        <v>0</v>
      </c>
      <c r="Z277" s="129"/>
      <c r="AA277" s="129"/>
      <c r="AB277" s="129">
        <f t="shared" si="72"/>
        <v>3</v>
      </c>
      <c r="AC277" s="129">
        <f t="shared" si="73"/>
        <v>3</v>
      </c>
      <c r="AD277" s="129" t="str">
        <f t="shared" si="74"/>
        <v>Correct</v>
      </c>
      <c r="AE277" s="129"/>
      <c r="AF277" s="115" t="s">
        <v>83</v>
      </c>
      <c r="AG277" s="115">
        <v>20</v>
      </c>
      <c r="AH277" s="115" t="s">
        <v>181</v>
      </c>
      <c r="AI277" s="115" t="s">
        <v>239</v>
      </c>
      <c r="AK277" s="115" t="s">
        <v>91</v>
      </c>
      <c r="AM277" s="115" t="s">
        <v>96</v>
      </c>
      <c r="AN277" s="115" t="s">
        <v>94</v>
      </c>
      <c r="AO277" s="115" t="s">
        <v>98</v>
      </c>
      <c r="AP277" s="115" t="s">
        <v>91</v>
      </c>
      <c r="AQ277" s="115" t="s">
        <v>91</v>
      </c>
    </row>
    <row r="278" spans="1:43" ht="16">
      <c r="A278" s="115">
        <v>6985121339</v>
      </c>
      <c r="D278" s="115" t="s">
        <v>33</v>
      </c>
      <c r="G278" s="115" t="s">
        <v>38</v>
      </c>
      <c r="I278" s="130"/>
      <c r="J278" s="115" t="s">
        <v>39</v>
      </c>
      <c r="L278" s="129"/>
      <c r="M278" s="129">
        <f t="shared" si="61"/>
        <v>3</v>
      </c>
      <c r="N278" s="129">
        <f t="shared" si="62"/>
        <v>1</v>
      </c>
      <c r="O278" s="129"/>
      <c r="P278" s="129">
        <f t="shared" si="63"/>
        <v>0</v>
      </c>
      <c r="Q278" s="129">
        <f t="shared" si="64"/>
        <v>0</v>
      </c>
      <c r="R278" s="129">
        <f t="shared" si="65"/>
        <v>1</v>
      </c>
      <c r="S278" s="129">
        <f t="shared" si="66"/>
        <v>0</v>
      </c>
      <c r="T278" s="129">
        <f t="shared" si="67"/>
        <v>0</v>
      </c>
      <c r="U278" s="129">
        <f t="shared" si="68"/>
        <v>0</v>
      </c>
      <c r="V278" s="134">
        <f t="shared" si="69"/>
        <v>0</v>
      </c>
      <c r="W278" s="129">
        <f t="shared" si="75"/>
        <v>1</v>
      </c>
      <c r="X278" s="129">
        <f t="shared" si="70"/>
        <v>1</v>
      </c>
      <c r="Y278" s="129">
        <f t="shared" si="71"/>
        <v>0</v>
      </c>
      <c r="Z278" s="129"/>
      <c r="AA278" s="129"/>
      <c r="AB278" s="129">
        <f t="shared" si="72"/>
        <v>3</v>
      </c>
      <c r="AC278" s="129">
        <f t="shared" si="73"/>
        <v>3</v>
      </c>
      <c r="AD278" s="129" t="str">
        <f t="shared" si="74"/>
        <v>Correct</v>
      </c>
      <c r="AE278" s="129"/>
      <c r="AF278" s="115" t="s">
        <v>99</v>
      </c>
      <c r="AG278" s="115">
        <v>66</v>
      </c>
      <c r="AH278" s="115" t="s">
        <v>181</v>
      </c>
      <c r="AI278" s="115" t="s">
        <v>237</v>
      </c>
      <c r="AJ278" s="115" t="s">
        <v>85</v>
      </c>
      <c r="AK278" s="115" t="s">
        <v>86</v>
      </c>
      <c r="AL278" s="115" t="s">
        <v>87</v>
      </c>
      <c r="AN278" s="115" t="s">
        <v>94</v>
      </c>
      <c r="AO278" s="115" t="s">
        <v>98</v>
      </c>
      <c r="AQ278" s="115" t="s">
        <v>86</v>
      </c>
    </row>
    <row r="279" spans="1:43" ht="16">
      <c r="A279" s="115">
        <v>7011000416</v>
      </c>
      <c r="G279" s="115" t="s">
        <v>38</v>
      </c>
      <c r="I279" s="130"/>
      <c r="J279" s="115" t="s">
        <v>39</v>
      </c>
      <c r="L279" s="129"/>
      <c r="M279" s="129">
        <f t="shared" si="61"/>
        <v>2</v>
      </c>
      <c r="N279" s="129">
        <f t="shared" si="62"/>
        <v>1.5</v>
      </c>
      <c r="O279" s="129"/>
      <c r="P279" s="129">
        <f t="shared" si="63"/>
        <v>0</v>
      </c>
      <c r="Q279" s="129">
        <f t="shared" si="64"/>
        <v>0</v>
      </c>
      <c r="R279" s="129">
        <f t="shared" si="65"/>
        <v>0</v>
      </c>
      <c r="S279" s="129">
        <f t="shared" si="66"/>
        <v>0</v>
      </c>
      <c r="T279" s="129">
        <f t="shared" si="67"/>
        <v>0</v>
      </c>
      <c r="U279" s="129">
        <f t="shared" si="68"/>
        <v>0</v>
      </c>
      <c r="V279" s="134">
        <f t="shared" si="69"/>
        <v>0</v>
      </c>
      <c r="W279" s="129">
        <f t="shared" si="75"/>
        <v>1</v>
      </c>
      <c r="X279" s="129">
        <f t="shared" si="70"/>
        <v>1</v>
      </c>
      <c r="Y279" s="129">
        <f t="shared" si="71"/>
        <v>0</v>
      </c>
      <c r="Z279" s="129"/>
      <c r="AA279" s="129"/>
      <c r="AB279" s="129">
        <f t="shared" si="72"/>
        <v>2</v>
      </c>
      <c r="AC279" s="129">
        <f t="shared" si="73"/>
        <v>2</v>
      </c>
      <c r="AD279" s="129" t="str">
        <f t="shared" si="74"/>
        <v>Correct</v>
      </c>
      <c r="AE279" s="129"/>
      <c r="AF279" s="115" t="s">
        <v>99</v>
      </c>
      <c r="AG279" s="115">
        <v>47</v>
      </c>
      <c r="AH279" s="115" t="s">
        <v>84</v>
      </c>
      <c r="AI279" s="115" t="s">
        <v>129</v>
      </c>
      <c r="AJ279" s="115" t="s">
        <v>85</v>
      </c>
      <c r="AK279" s="115" t="s">
        <v>86</v>
      </c>
      <c r="AL279" s="115" t="s">
        <v>87</v>
      </c>
      <c r="AM279" s="115" t="s">
        <v>88</v>
      </c>
      <c r="AN279" s="115" t="s">
        <v>111</v>
      </c>
      <c r="AO279" s="115" t="s">
        <v>90</v>
      </c>
      <c r="AP279" s="115" t="s">
        <v>91</v>
      </c>
      <c r="AQ279" s="115" t="s">
        <v>91</v>
      </c>
    </row>
    <row r="280" spans="1:43" ht="16">
      <c r="A280" s="115">
        <v>6985151171</v>
      </c>
      <c r="C280" s="115" t="s">
        <v>32</v>
      </c>
      <c r="D280" s="115" t="s">
        <v>33</v>
      </c>
      <c r="G280" s="115" t="s">
        <v>38</v>
      </c>
      <c r="I280" s="130"/>
      <c r="J280" s="115" t="s">
        <v>39</v>
      </c>
      <c r="L280" s="129"/>
      <c r="M280" s="129">
        <f t="shared" si="61"/>
        <v>4</v>
      </c>
      <c r="N280" s="129">
        <f t="shared" si="62"/>
        <v>0.75</v>
      </c>
      <c r="O280" s="129"/>
      <c r="P280" s="129">
        <f t="shared" si="63"/>
        <v>0</v>
      </c>
      <c r="Q280" s="129">
        <f t="shared" si="64"/>
        <v>0.75</v>
      </c>
      <c r="R280" s="129">
        <f t="shared" si="65"/>
        <v>0.75</v>
      </c>
      <c r="S280" s="129">
        <f t="shared" si="66"/>
        <v>0</v>
      </c>
      <c r="T280" s="129">
        <f t="shared" si="67"/>
        <v>0</v>
      </c>
      <c r="U280" s="129">
        <f t="shared" si="68"/>
        <v>0</v>
      </c>
      <c r="V280" s="134">
        <f t="shared" si="69"/>
        <v>0</v>
      </c>
      <c r="W280" s="129">
        <f t="shared" si="75"/>
        <v>0.75</v>
      </c>
      <c r="X280" s="129">
        <f t="shared" si="70"/>
        <v>0.75</v>
      </c>
      <c r="Y280" s="129">
        <f t="shared" si="71"/>
        <v>0</v>
      </c>
      <c r="Z280" s="129"/>
      <c r="AA280" s="129"/>
      <c r="AB280" s="129">
        <f t="shared" si="72"/>
        <v>3</v>
      </c>
      <c r="AC280" s="129">
        <f t="shared" si="73"/>
        <v>4</v>
      </c>
      <c r="AD280" s="129" t="str">
        <f t="shared" si="74"/>
        <v>Correct</v>
      </c>
      <c r="AE280" s="129"/>
      <c r="AF280" s="115" t="s">
        <v>116</v>
      </c>
      <c r="AH280" s="115" t="s">
        <v>181</v>
      </c>
      <c r="AI280" s="115" t="s">
        <v>237</v>
      </c>
      <c r="AK280" s="115" t="s">
        <v>86</v>
      </c>
      <c r="AL280" s="115" t="s">
        <v>87</v>
      </c>
      <c r="AM280" s="115" t="s">
        <v>93</v>
      </c>
      <c r="AN280" s="115" t="s">
        <v>111</v>
      </c>
      <c r="AO280" s="115" t="s">
        <v>106</v>
      </c>
      <c r="AP280" s="115" t="s">
        <v>86</v>
      </c>
      <c r="AQ280" s="115" t="s">
        <v>86</v>
      </c>
    </row>
    <row r="281" spans="1:43" ht="16">
      <c r="A281" s="115">
        <v>6985459932</v>
      </c>
      <c r="D281" s="115" t="s">
        <v>33</v>
      </c>
      <c r="G281" s="115" t="s">
        <v>38</v>
      </c>
      <c r="I281" s="130"/>
      <c r="J281" s="115" t="s">
        <v>39</v>
      </c>
      <c r="L281" s="129"/>
      <c r="M281" s="129">
        <f t="shared" si="61"/>
        <v>3</v>
      </c>
      <c r="N281" s="129">
        <f t="shared" si="62"/>
        <v>1</v>
      </c>
      <c r="O281" s="129"/>
      <c r="P281" s="129">
        <f t="shared" si="63"/>
        <v>0</v>
      </c>
      <c r="Q281" s="129">
        <f t="shared" si="64"/>
        <v>0</v>
      </c>
      <c r="R281" s="129">
        <f t="shared" si="65"/>
        <v>1</v>
      </c>
      <c r="S281" s="129">
        <f t="shared" si="66"/>
        <v>0</v>
      </c>
      <c r="T281" s="129">
        <f t="shared" si="67"/>
        <v>0</v>
      </c>
      <c r="U281" s="129">
        <f t="shared" si="68"/>
        <v>0</v>
      </c>
      <c r="V281" s="134">
        <f t="shared" si="69"/>
        <v>0</v>
      </c>
      <c r="W281" s="129">
        <f t="shared" si="75"/>
        <v>1</v>
      </c>
      <c r="X281" s="129">
        <f t="shared" si="70"/>
        <v>1</v>
      </c>
      <c r="Y281" s="129">
        <f t="shared" si="71"/>
        <v>0</v>
      </c>
      <c r="Z281" s="129"/>
      <c r="AA281" s="129"/>
      <c r="AB281" s="129">
        <f t="shared" si="72"/>
        <v>3</v>
      </c>
      <c r="AC281" s="129">
        <f t="shared" si="73"/>
        <v>3</v>
      </c>
      <c r="AD281" s="129" t="str">
        <f t="shared" si="74"/>
        <v>Correct</v>
      </c>
      <c r="AE281" s="129"/>
      <c r="AF281" s="115" t="s">
        <v>83</v>
      </c>
      <c r="AG281" s="115">
        <v>64</v>
      </c>
      <c r="AH281" s="115" t="s">
        <v>181</v>
      </c>
      <c r="AI281" s="115" t="s">
        <v>239</v>
      </c>
      <c r="AJ281" s="115" t="s">
        <v>85</v>
      </c>
      <c r="AK281" s="115" t="s">
        <v>86</v>
      </c>
      <c r="AL281" s="115" t="s">
        <v>87</v>
      </c>
      <c r="AM281" s="115" t="s">
        <v>104</v>
      </c>
      <c r="AN281" s="115" t="s">
        <v>111</v>
      </c>
      <c r="AO281" s="115" t="s">
        <v>90</v>
      </c>
      <c r="AP281" s="115" t="s">
        <v>91</v>
      </c>
      <c r="AQ281" s="115" t="s">
        <v>86</v>
      </c>
    </row>
    <row r="282" spans="1:43" ht="16">
      <c r="A282" s="115">
        <v>6985413172</v>
      </c>
      <c r="G282" s="115" t="s">
        <v>38</v>
      </c>
      <c r="I282" s="130"/>
      <c r="J282" s="115" t="s">
        <v>39</v>
      </c>
      <c r="L282" s="129"/>
      <c r="M282" s="129">
        <f t="shared" si="61"/>
        <v>2</v>
      </c>
      <c r="N282" s="129">
        <f t="shared" si="62"/>
        <v>1.5</v>
      </c>
      <c r="O282" s="129"/>
      <c r="P282" s="129">
        <f t="shared" si="63"/>
        <v>0</v>
      </c>
      <c r="Q282" s="129">
        <f t="shared" si="64"/>
        <v>0</v>
      </c>
      <c r="R282" s="129">
        <f t="shared" si="65"/>
        <v>0</v>
      </c>
      <c r="S282" s="129">
        <f t="shared" si="66"/>
        <v>0</v>
      </c>
      <c r="T282" s="129">
        <f t="shared" si="67"/>
        <v>0</v>
      </c>
      <c r="U282" s="129">
        <f t="shared" si="68"/>
        <v>0</v>
      </c>
      <c r="V282" s="134">
        <f t="shared" si="69"/>
        <v>0</v>
      </c>
      <c r="W282" s="129">
        <f t="shared" si="75"/>
        <v>1</v>
      </c>
      <c r="X282" s="129">
        <f t="shared" si="70"/>
        <v>1</v>
      </c>
      <c r="Y282" s="129">
        <f t="shared" si="71"/>
        <v>0</v>
      </c>
      <c r="Z282" s="129"/>
      <c r="AA282" s="129"/>
      <c r="AB282" s="129">
        <f t="shared" si="72"/>
        <v>2</v>
      </c>
      <c r="AC282" s="129">
        <f t="shared" si="73"/>
        <v>2</v>
      </c>
      <c r="AD282" s="129" t="str">
        <f t="shared" si="74"/>
        <v>Correct</v>
      </c>
      <c r="AE282" s="129"/>
      <c r="AF282" s="115" t="s">
        <v>99</v>
      </c>
      <c r="AG282" s="115">
        <v>68</v>
      </c>
      <c r="AH282" s="115" t="s">
        <v>181</v>
      </c>
      <c r="AI282" s="115" t="s">
        <v>212</v>
      </c>
      <c r="AJ282" s="115" t="s">
        <v>85</v>
      </c>
      <c r="AK282" s="115" t="s">
        <v>86</v>
      </c>
      <c r="AL282" s="115" t="s">
        <v>87</v>
      </c>
      <c r="AM282" s="115" t="s">
        <v>101</v>
      </c>
      <c r="AN282" s="115" t="s">
        <v>102</v>
      </c>
      <c r="AO282" s="115" t="s">
        <v>106</v>
      </c>
      <c r="AP282" s="115" t="s">
        <v>91</v>
      </c>
      <c r="AQ282" s="115" t="s">
        <v>86</v>
      </c>
    </row>
    <row r="283" spans="1:43" ht="16">
      <c r="A283" s="115">
        <v>7045759762</v>
      </c>
      <c r="F283" s="115" t="s">
        <v>35</v>
      </c>
      <c r="G283" s="115" t="s">
        <v>38</v>
      </c>
      <c r="I283" s="130"/>
      <c r="J283" s="115" t="s">
        <v>39</v>
      </c>
      <c r="K283" s="115" t="s">
        <v>40</v>
      </c>
      <c r="L283" s="129"/>
      <c r="M283" s="129">
        <f t="shared" si="61"/>
        <v>4</v>
      </c>
      <c r="N283" s="129">
        <f t="shared" si="62"/>
        <v>0.75</v>
      </c>
      <c r="O283" s="129"/>
      <c r="P283" s="129">
        <f t="shared" si="63"/>
        <v>0</v>
      </c>
      <c r="Q283" s="129">
        <f t="shared" si="64"/>
        <v>0</v>
      </c>
      <c r="R283" s="129">
        <f t="shared" si="65"/>
        <v>0</v>
      </c>
      <c r="S283" s="129">
        <f t="shared" si="66"/>
        <v>0</v>
      </c>
      <c r="T283" s="129">
        <f t="shared" si="67"/>
        <v>0.75</v>
      </c>
      <c r="U283" s="129">
        <f t="shared" si="68"/>
        <v>0</v>
      </c>
      <c r="V283" s="134">
        <f t="shared" si="69"/>
        <v>0</v>
      </c>
      <c r="W283" s="129">
        <f t="shared" si="75"/>
        <v>0.75</v>
      </c>
      <c r="X283" s="129">
        <f t="shared" si="70"/>
        <v>0.75</v>
      </c>
      <c r="Y283" s="129">
        <f t="shared" si="71"/>
        <v>0.75</v>
      </c>
      <c r="Z283" s="129"/>
      <c r="AA283" s="129"/>
      <c r="AB283" s="129">
        <f t="shared" si="72"/>
        <v>3</v>
      </c>
      <c r="AC283" s="129">
        <f t="shared" si="73"/>
        <v>4</v>
      </c>
      <c r="AD283" s="129" t="str">
        <f t="shared" si="74"/>
        <v>Correct</v>
      </c>
      <c r="AE283" s="129"/>
      <c r="AF283" s="115" t="s">
        <v>83</v>
      </c>
      <c r="AG283" s="115">
        <v>13</v>
      </c>
      <c r="AH283" s="115" t="s">
        <v>181</v>
      </c>
      <c r="AI283" s="115" t="s">
        <v>190</v>
      </c>
      <c r="AJ283" s="115" t="s">
        <v>85</v>
      </c>
      <c r="AK283" s="115" t="s">
        <v>91</v>
      </c>
      <c r="AL283" s="115" t="s">
        <v>137</v>
      </c>
      <c r="AN283" s="115" t="s">
        <v>105</v>
      </c>
      <c r="AO283" s="115" t="s">
        <v>95</v>
      </c>
      <c r="AP283" s="115" t="s">
        <v>91</v>
      </c>
      <c r="AQ283" s="115" t="s">
        <v>91</v>
      </c>
    </row>
    <row r="284" spans="1:43" ht="16">
      <c r="A284" s="115">
        <v>7011315205</v>
      </c>
      <c r="D284" s="115" t="s">
        <v>33</v>
      </c>
      <c r="G284" s="115" t="s">
        <v>38</v>
      </c>
      <c r="I284" s="130"/>
      <c r="J284" s="115" t="s">
        <v>39</v>
      </c>
      <c r="L284" s="129"/>
      <c r="M284" s="129">
        <f t="shared" si="61"/>
        <v>3</v>
      </c>
      <c r="N284" s="129">
        <f t="shared" si="62"/>
        <v>1</v>
      </c>
      <c r="O284" s="129"/>
      <c r="P284" s="129">
        <f t="shared" si="63"/>
        <v>0</v>
      </c>
      <c r="Q284" s="129">
        <f t="shared" si="64"/>
        <v>0</v>
      </c>
      <c r="R284" s="129">
        <f t="shared" si="65"/>
        <v>1</v>
      </c>
      <c r="S284" s="129">
        <f t="shared" si="66"/>
        <v>0</v>
      </c>
      <c r="T284" s="129">
        <f t="shared" si="67"/>
        <v>0</v>
      </c>
      <c r="U284" s="129">
        <f t="shared" si="68"/>
        <v>0</v>
      </c>
      <c r="V284" s="134">
        <f t="shared" si="69"/>
        <v>0</v>
      </c>
      <c r="W284" s="129">
        <f t="shared" si="75"/>
        <v>1</v>
      </c>
      <c r="X284" s="129">
        <f t="shared" si="70"/>
        <v>1</v>
      </c>
      <c r="Y284" s="129">
        <f t="shared" si="71"/>
        <v>0</v>
      </c>
      <c r="Z284" s="129"/>
      <c r="AA284" s="129"/>
      <c r="AB284" s="129">
        <f t="shared" si="72"/>
        <v>3</v>
      </c>
      <c r="AC284" s="129">
        <f t="shared" si="73"/>
        <v>3</v>
      </c>
      <c r="AD284" s="129" t="str">
        <f t="shared" si="74"/>
        <v>Correct</v>
      </c>
      <c r="AE284" s="129"/>
      <c r="AF284" s="115" t="s">
        <v>83</v>
      </c>
      <c r="AG284" s="115">
        <v>68</v>
      </c>
      <c r="AH284" s="115" t="s">
        <v>181</v>
      </c>
      <c r="AI284" s="115" t="s">
        <v>228</v>
      </c>
      <c r="AJ284" s="115" t="s">
        <v>92</v>
      </c>
      <c r="AK284" s="115" t="s">
        <v>86</v>
      </c>
      <c r="AL284" s="115" t="s">
        <v>87</v>
      </c>
      <c r="AM284" s="115" t="s">
        <v>96</v>
      </c>
      <c r="AN284" s="115" t="s">
        <v>89</v>
      </c>
      <c r="AO284" s="115" t="s">
        <v>106</v>
      </c>
      <c r="AP284" s="115" t="s">
        <v>91</v>
      </c>
      <c r="AQ284" s="115" t="s">
        <v>91</v>
      </c>
    </row>
    <row r="285" spans="1:43" ht="16">
      <c r="A285" s="115">
        <v>5586741329</v>
      </c>
      <c r="D285" s="115" t="s">
        <v>33</v>
      </c>
      <c r="E285" s="115" t="s">
        <v>34</v>
      </c>
      <c r="I285" s="130"/>
      <c r="J285" s="115" t="s">
        <v>39</v>
      </c>
      <c r="L285" s="129"/>
      <c r="M285" s="129">
        <f t="shared" si="61"/>
        <v>3</v>
      </c>
      <c r="N285" s="129">
        <f t="shared" si="62"/>
        <v>1</v>
      </c>
      <c r="O285" s="129"/>
      <c r="P285" s="129">
        <f t="shared" si="63"/>
        <v>0</v>
      </c>
      <c r="Q285" s="129">
        <f t="shared" si="64"/>
        <v>0</v>
      </c>
      <c r="R285" s="129">
        <f t="shared" si="65"/>
        <v>1</v>
      </c>
      <c r="S285" s="129">
        <f t="shared" si="66"/>
        <v>1</v>
      </c>
      <c r="T285" s="129">
        <f t="shared" si="67"/>
        <v>0</v>
      </c>
      <c r="U285" s="129">
        <f t="shared" si="68"/>
        <v>0</v>
      </c>
      <c r="V285" s="134">
        <f t="shared" si="69"/>
        <v>0</v>
      </c>
      <c r="W285" s="129">
        <f t="shared" si="75"/>
        <v>0</v>
      </c>
      <c r="X285" s="129">
        <f t="shared" si="70"/>
        <v>1</v>
      </c>
      <c r="Y285" s="129">
        <f t="shared" si="71"/>
        <v>0</v>
      </c>
      <c r="Z285" s="129"/>
      <c r="AA285" s="129"/>
      <c r="AB285" s="129">
        <f t="shared" si="72"/>
        <v>3</v>
      </c>
      <c r="AC285" s="129">
        <f t="shared" si="73"/>
        <v>3</v>
      </c>
      <c r="AD285" s="129" t="str">
        <f t="shared" si="74"/>
        <v>Correct</v>
      </c>
      <c r="AE285" s="129"/>
      <c r="AF285" s="115" t="s">
        <v>83</v>
      </c>
      <c r="AG285" s="115">
        <v>76</v>
      </c>
      <c r="AH285" s="115" t="s">
        <v>181</v>
      </c>
      <c r="AI285" s="115" t="s">
        <v>211</v>
      </c>
      <c r="AJ285" s="115" t="s">
        <v>85</v>
      </c>
      <c r="AK285" s="115" t="s">
        <v>86</v>
      </c>
      <c r="AL285" s="115" t="s">
        <v>87</v>
      </c>
      <c r="AM285" s="115" t="s">
        <v>100</v>
      </c>
      <c r="AN285" s="115" t="s">
        <v>102</v>
      </c>
      <c r="AO285" s="115" t="s">
        <v>106</v>
      </c>
      <c r="AP285" s="115" t="s">
        <v>91</v>
      </c>
      <c r="AQ285" s="115" t="s">
        <v>91</v>
      </c>
    </row>
    <row r="286" spans="1:43" ht="16">
      <c r="A286" s="115">
        <v>7020346947</v>
      </c>
      <c r="D286" s="115" t="s">
        <v>33</v>
      </c>
      <c r="I286" s="130"/>
      <c r="J286" s="115" t="s">
        <v>39</v>
      </c>
      <c r="K286" s="115" t="s">
        <v>40</v>
      </c>
      <c r="L286" s="129"/>
      <c r="M286" s="129">
        <f t="shared" si="61"/>
        <v>3</v>
      </c>
      <c r="N286" s="129">
        <f t="shared" si="62"/>
        <v>1</v>
      </c>
      <c r="O286" s="129"/>
      <c r="P286" s="129">
        <f t="shared" si="63"/>
        <v>0</v>
      </c>
      <c r="Q286" s="129">
        <f t="shared" si="64"/>
        <v>0</v>
      </c>
      <c r="R286" s="129">
        <f t="shared" si="65"/>
        <v>1</v>
      </c>
      <c r="S286" s="129">
        <f t="shared" si="66"/>
        <v>0</v>
      </c>
      <c r="T286" s="129">
        <f t="shared" si="67"/>
        <v>0</v>
      </c>
      <c r="U286" s="129">
        <f t="shared" si="68"/>
        <v>0</v>
      </c>
      <c r="V286" s="134">
        <f t="shared" si="69"/>
        <v>0</v>
      </c>
      <c r="W286" s="129">
        <f t="shared" si="75"/>
        <v>0</v>
      </c>
      <c r="X286" s="129">
        <f t="shared" si="70"/>
        <v>1</v>
      </c>
      <c r="Y286" s="129">
        <f t="shared" si="71"/>
        <v>1</v>
      </c>
      <c r="Z286" s="129"/>
      <c r="AA286" s="129"/>
      <c r="AB286" s="129">
        <f t="shared" si="72"/>
        <v>3</v>
      </c>
      <c r="AC286" s="129">
        <f t="shared" si="73"/>
        <v>3</v>
      </c>
      <c r="AD286" s="129" t="str">
        <f t="shared" si="74"/>
        <v>Correct</v>
      </c>
      <c r="AE286" s="129"/>
      <c r="AF286" s="115" t="s">
        <v>99</v>
      </c>
      <c r="AG286" s="115">
        <v>49</v>
      </c>
      <c r="AH286" s="115" t="s">
        <v>181</v>
      </c>
      <c r="AI286" s="115" t="s">
        <v>189</v>
      </c>
      <c r="AJ286" s="115" t="s">
        <v>85</v>
      </c>
      <c r="AK286" s="115" t="s">
        <v>86</v>
      </c>
      <c r="AL286" s="115" t="s">
        <v>87</v>
      </c>
      <c r="AM286" s="115" t="s">
        <v>93</v>
      </c>
      <c r="AN286" s="115" t="s">
        <v>94</v>
      </c>
      <c r="AO286" s="115" t="s">
        <v>90</v>
      </c>
      <c r="AP286" s="115" t="s">
        <v>91</v>
      </c>
      <c r="AQ286" s="115" t="s">
        <v>91</v>
      </c>
    </row>
    <row r="287" spans="1:43" ht="16">
      <c r="A287" s="115">
        <v>7044864721</v>
      </c>
      <c r="C287" s="115" t="s">
        <v>32</v>
      </c>
      <c r="D287" s="115" t="s">
        <v>33</v>
      </c>
      <c r="F287" s="115" t="s">
        <v>35</v>
      </c>
      <c r="G287" s="115" t="s">
        <v>38</v>
      </c>
      <c r="H287" s="115" t="s">
        <v>37</v>
      </c>
      <c r="I287" s="130"/>
      <c r="K287" s="115" t="s">
        <v>40</v>
      </c>
      <c r="L287" s="129"/>
      <c r="M287" s="129">
        <f t="shared" si="61"/>
        <v>6</v>
      </c>
      <c r="N287" s="129">
        <f t="shared" si="62"/>
        <v>0.5</v>
      </c>
      <c r="O287" s="129"/>
      <c r="P287" s="129">
        <f t="shared" si="63"/>
        <v>0</v>
      </c>
      <c r="Q287" s="129">
        <f t="shared" si="64"/>
        <v>0.5</v>
      </c>
      <c r="R287" s="129">
        <f t="shared" si="65"/>
        <v>0.5</v>
      </c>
      <c r="S287" s="129">
        <f t="shared" si="66"/>
        <v>0</v>
      </c>
      <c r="T287" s="129">
        <f t="shared" si="67"/>
        <v>0.5</v>
      </c>
      <c r="U287" s="129">
        <f t="shared" si="68"/>
        <v>0</v>
      </c>
      <c r="V287" s="134">
        <f t="shared" si="69"/>
        <v>0.5</v>
      </c>
      <c r="W287" s="129">
        <f t="shared" si="75"/>
        <v>0.5</v>
      </c>
      <c r="X287" s="129">
        <f t="shared" si="70"/>
        <v>0</v>
      </c>
      <c r="Y287" s="129">
        <f t="shared" si="71"/>
        <v>0.5</v>
      </c>
      <c r="Z287" s="129"/>
      <c r="AA287" s="129"/>
      <c r="AB287" s="129">
        <f t="shared" si="72"/>
        <v>3</v>
      </c>
      <c r="AC287" s="129">
        <f t="shared" si="73"/>
        <v>6</v>
      </c>
      <c r="AD287" s="129" t="str">
        <f t="shared" si="74"/>
        <v>Correct</v>
      </c>
      <c r="AE287" s="129"/>
      <c r="AF287" s="115" t="s">
        <v>83</v>
      </c>
      <c r="AG287" s="115">
        <v>63</v>
      </c>
      <c r="AH287" s="115" t="s">
        <v>181</v>
      </c>
      <c r="AI287" s="115" t="s">
        <v>228</v>
      </c>
      <c r="AK287" s="115" t="s">
        <v>86</v>
      </c>
      <c r="AL287" s="115" t="s">
        <v>87</v>
      </c>
      <c r="AN287" s="115" t="s">
        <v>109</v>
      </c>
      <c r="AO287" s="115" t="s">
        <v>90</v>
      </c>
      <c r="AP287" s="115" t="s">
        <v>91</v>
      </c>
      <c r="AQ287" s="115" t="s">
        <v>91</v>
      </c>
    </row>
    <row r="288" spans="1:43" ht="16">
      <c r="A288" s="115">
        <v>6985456800</v>
      </c>
      <c r="F288" s="115" t="s">
        <v>35</v>
      </c>
      <c r="G288" s="115" t="s">
        <v>38</v>
      </c>
      <c r="H288" s="115" t="s">
        <v>37</v>
      </c>
      <c r="I288" s="130"/>
      <c r="L288" s="129"/>
      <c r="M288" s="129">
        <f t="shared" si="61"/>
        <v>3</v>
      </c>
      <c r="N288" s="129">
        <f t="shared" si="62"/>
        <v>1</v>
      </c>
      <c r="O288" s="129"/>
      <c r="P288" s="129">
        <f t="shared" si="63"/>
        <v>0</v>
      </c>
      <c r="Q288" s="129">
        <f t="shared" si="64"/>
        <v>0</v>
      </c>
      <c r="R288" s="129">
        <f t="shared" si="65"/>
        <v>0</v>
      </c>
      <c r="S288" s="129">
        <f t="shared" si="66"/>
        <v>0</v>
      </c>
      <c r="T288" s="129">
        <f t="shared" si="67"/>
        <v>1</v>
      </c>
      <c r="U288" s="129">
        <f t="shared" si="68"/>
        <v>0</v>
      </c>
      <c r="V288" s="134">
        <f t="shared" si="69"/>
        <v>1</v>
      </c>
      <c r="W288" s="129">
        <f t="shared" si="75"/>
        <v>1</v>
      </c>
      <c r="X288" s="129">
        <f t="shared" si="70"/>
        <v>0</v>
      </c>
      <c r="Y288" s="129">
        <f t="shared" si="71"/>
        <v>0</v>
      </c>
      <c r="Z288" s="129"/>
      <c r="AA288" s="129"/>
      <c r="AB288" s="129">
        <f t="shared" si="72"/>
        <v>3</v>
      </c>
      <c r="AC288" s="129">
        <f t="shared" si="73"/>
        <v>3</v>
      </c>
      <c r="AD288" s="129" t="str">
        <f t="shared" si="74"/>
        <v>Correct</v>
      </c>
      <c r="AE288" s="129"/>
      <c r="AF288" s="115" t="s">
        <v>83</v>
      </c>
      <c r="AG288" s="115">
        <v>19</v>
      </c>
      <c r="AH288" s="115" t="s">
        <v>181</v>
      </c>
      <c r="AJ288" s="115" t="s">
        <v>85</v>
      </c>
      <c r="AK288" s="115" t="s">
        <v>91</v>
      </c>
      <c r="AL288" s="115" t="s">
        <v>108</v>
      </c>
      <c r="AM288" s="115" t="s">
        <v>88</v>
      </c>
      <c r="AN288" s="115" t="s">
        <v>94</v>
      </c>
      <c r="AO288" s="115" t="s">
        <v>95</v>
      </c>
      <c r="AP288" s="115" t="s">
        <v>91</v>
      </c>
      <c r="AQ288" s="115" t="s">
        <v>91</v>
      </c>
    </row>
    <row r="289" spans="1:43" ht="16">
      <c r="A289" s="115">
        <v>7008108640</v>
      </c>
      <c r="G289" s="115" t="s">
        <v>38</v>
      </c>
      <c r="H289" s="115" t="s">
        <v>37</v>
      </c>
      <c r="I289" s="130"/>
      <c r="L289" s="129"/>
      <c r="M289" s="129">
        <f t="shared" si="61"/>
        <v>2</v>
      </c>
      <c r="N289" s="129">
        <f t="shared" si="62"/>
        <v>1.5</v>
      </c>
      <c r="O289" s="129"/>
      <c r="P289" s="129">
        <f t="shared" si="63"/>
        <v>0</v>
      </c>
      <c r="Q289" s="129">
        <f t="shared" si="64"/>
        <v>0</v>
      </c>
      <c r="R289" s="129">
        <f t="shared" si="65"/>
        <v>0</v>
      </c>
      <c r="S289" s="129">
        <f t="shared" si="66"/>
        <v>0</v>
      </c>
      <c r="T289" s="129">
        <f t="shared" si="67"/>
        <v>0</v>
      </c>
      <c r="U289" s="129">
        <f t="shared" si="68"/>
        <v>0</v>
      </c>
      <c r="V289" s="134">
        <f t="shared" si="69"/>
        <v>1</v>
      </c>
      <c r="W289" s="129">
        <f t="shared" si="75"/>
        <v>1</v>
      </c>
      <c r="X289" s="129">
        <f t="shared" si="70"/>
        <v>0</v>
      </c>
      <c r="Y289" s="129">
        <f t="shared" si="71"/>
        <v>0</v>
      </c>
      <c r="Z289" s="129"/>
      <c r="AA289" s="129"/>
      <c r="AB289" s="129">
        <f t="shared" si="72"/>
        <v>2</v>
      </c>
      <c r="AC289" s="129">
        <f t="shared" si="73"/>
        <v>2</v>
      </c>
      <c r="AD289" s="129" t="str">
        <f t="shared" si="74"/>
        <v>Correct</v>
      </c>
      <c r="AE289" s="129"/>
      <c r="AF289" s="115" t="s">
        <v>83</v>
      </c>
      <c r="AG289" s="115">
        <v>43</v>
      </c>
      <c r="AH289" s="115" t="s">
        <v>181</v>
      </c>
      <c r="AI289" s="115" t="s">
        <v>436</v>
      </c>
      <c r="AJ289" s="115" t="s">
        <v>85</v>
      </c>
      <c r="AK289" s="115" t="s">
        <v>86</v>
      </c>
      <c r="AL289" s="115" t="s">
        <v>87</v>
      </c>
      <c r="AM289" s="115" t="s">
        <v>88</v>
      </c>
      <c r="AN289" s="115" t="s">
        <v>111</v>
      </c>
      <c r="AO289" s="115" t="s">
        <v>90</v>
      </c>
      <c r="AP289" s="115" t="s">
        <v>91</v>
      </c>
      <c r="AQ289" s="115" t="s">
        <v>91</v>
      </c>
    </row>
    <row r="290" spans="1:43" ht="16">
      <c r="A290" s="115">
        <v>7020346733</v>
      </c>
      <c r="E290" s="115" t="s">
        <v>34</v>
      </c>
      <c r="F290" s="115" t="s">
        <v>35</v>
      </c>
      <c r="G290" s="115" t="s">
        <v>38</v>
      </c>
      <c r="I290" s="130"/>
      <c r="L290" s="129"/>
      <c r="M290" s="129">
        <f t="shared" si="61"/>
        <v>3</v>
      </c>
      <c r="N290" s="129">
        <f t="shared" si="62"/>
        <v>1</v>
      </c>
      <c r="O290" s="129"/>
      <c r="P290" s="129">
        <f t="shared" si="63"/>
        <v>0</v>
      </c>
      <c r="Q290" s="129">
        <f t="shared" si="64"/>
        <v>0</v>
      </c>
      <c r="R290" s="129">
        <f t="shared" si="65"/>
        <v>0</v>
      </c>
      <c r="S290" s="129">
        <f t="shared" si="66"/>
        <v>1</v>
      </c>
      <c r="T290" s="129">
        <f t="shared" si="67"/>
        <v>1</v>
      </c>
      <c r="U290" s="129">
        <f t="shared" si="68"/>
        <v>0</v>
      </c>
      <c r="V290" s="134">
        <f t="shared" si="69"/>
        <v>0</v>
      </c>
      <c r="W290" s="129">
        <f t="shared" si="75"/>
        <v>1</v>
      </c>
      <c r="X290" s="129">
        <f t="shared" si="70"/>
        <v>0</v>
      </c>
      <c r="Y290" s="129">
        <f t="shared" si="71"/>
        <v>0</v>
      </c>
      <c r="Z290" s="129"/>
      <c r="AA290" s="129"/>
      <c r="AB290" s="129">
        <f t="shared" si="72"/>
        <v>3</v>
      </c>
      <c r="AC290" s="129">
        <f t="shared" si="73"/>
        <v>3</v>
      </c>
      <c r="AD290" s="129" t="str">
        <f t="shared" si="74"/>
        <v>Correct</v>
      </c>
      <c r="AE290" s="129"/>
      <c r="AF290" s="115" t="s">
        <v>99</v>
      </c>
      <c r="AG290" s="115">
        <v>19</v>
      </c>
      <c r="AH290" s="115" t="s">
        <v>181</v>
      </c>
      <c r="AJ290" s="115" t="s">
        <v>85</v>
      </c>
      <c r="AK290" s="115" t="s">
        <v>91</v>
      </c>
      <c r="AL290" s="115" t="s">
        <v>87</v>
      </c>
      <c r="AM290" s="115" t="s">
        <v>93</v>
      </c>
      <c r="AN290" s="115" t="s">
        <v>102</v>
      </c>
      <c r="AO290" s="115" t="s">
        <v>90</v>
      </c>
      <c r="AP290" s="115" t="s">
        <v>91</v>
      </c>
      <c r="AQ290" s="115" t="s">
        <v>91</v>
      </c>
    </row>
    <row r="291" spans="1:43" ht="16">
      <c r="A291" s="115">
        <v>6985135030</v>
      </c>
      <c r="F291" s="115" t="s">
        <v>35</v>
      </c>
      <c r="G291" s="115" t="s">
        <v>38</v>
      </c>
      <c r="I291" s="130"/>
      <c r="L291" s="129"/>
      <c r="M291" s="129">
        <f t="shared" si="61"/>
        <v>2</v>
      </c>
      <c r="N291" s="129">
        <f t="shared" si="62"/>
        <v>1.5</v>
      </c>
      <c r="O291" s="129"/>
      <c r="P291" s="129">
        <f t="shared" si="63"/>
        <v>0</v>
      </c>
      <c r="Q291" s="129">
        <f t="shared" si="64"/>
        <v>0</v>
      </c>
      <c r="R291" s="129">
        <f t="shared" si="65"/>
        <v>0</v>
      </c>
      <c r="S291" s="129">
        <f t="shared" si="66"/>
        <v>0</v>
      </c>
      <c r="T291" s="129">
        <f t="shared" si="67"/>
        <v>1</v>
      </c>
      <c r="U291" s="129">
        <f t="shared" si="68"/>
        <v>0</v>
      </c>
      <c r="V291" s="134">
        <f t="shared" si="69"/>
        <v>0</v>
      </c>
      <c r="W291" s="129">
        <f t="shared" si="75"/>
        <v>1</v>
      </c>
      <c r="X291" s="129">
        <f t="shared" si="70"/>
        <v>0</v>
      </c>
      <c r="Y291" s="129">
        <f t="shared" si="71"/>
        <v>0</v>
      </c>
      <c r="Z291" s="129"/>
      <c r="AA291" s="129"/>
      <c r="AB291" s="129">
        <f t="shared" si="72"/>
        <v>2</v>
      </c>
      <c r="AC291" s="129">
        <f t="shared" si="73"/>
        <v>2</v>
      </c>
      <c r="AD291" s="129" t="str">
        <f t="shared" si="74"/>
        <v>Correct</v>
      </c>
      <c r="AE291" s="129"/>
      <c r="AF291" s="115" t="s">
        <v>83</v>
      </c>
      <c r="AG291" s="115">
        <v>35</v>
      </c>
      <c r="AH291" s="115" t="s">
        <v>181</v>
      </c>
      <c r="AI291" s="115" t="s">
        <v>186</v>
      </c>
      <c r="AJ291" s="115" t="s">
        <v>92</v>
      </c>
      <c r="AK291" s="115" t="s">
        <v>86</v>
      </c>
      <c r="AL291" s="115" t="s">
        <v>116</v>
      </c>
      <c r="AM291" s="115" t="s">
        <v>93</v>
      </c>
      <c r="AN291" s="115" t="s">
        <v>102</v>
      </c>
      <c r="AO291" s="115" t="s">
        <v>95</v>
      </c>
      <c r="AP291" s="115" t="s">
        <v>91</v>
      </c>
      <c r="AQ291" s="115" t="s">
        <v>91</v>
      </c>
    </row>
    <row r="292" spans="1:43" ht="16">
      <c r="A292" s="115">
        <v>7045785081</v>
      </c>
      <c r="C292" s="115" t="s">
        <v>32</v>
      </c>
      <c r="D292" s="115" t="s">
        <v>33</v>
      </c>
      <c r="G292" s="115" t="s">
        <v>38</v>
      </c>
      <c r="I292" s="130"/>
      <c r="L292" s="129"/>
      <c r="M292" s="129">
        <f t="shared" si="61"/>
        <v>3</v>
      </c>
      <c r="N292" s="129">
        <f t="shared" si="62"/>
        <v>1</v>
      </c>
      <c r="O292" s="129"/>
      <c r="P292" s="129">
        <f t="shared" si="63"/>
        <v>0</v>
      </c>
      <c r="Q292" s="129">
        <f t="shared" si="64"/>
        <v>1</v>
      </c>
      <c r="R292" s="129">
        <f t="shared" si="65"/>
        <v>1</v>
      </c>
      <c r="S292" s="129">
        <f t="shared" si="66"/>
        <v>0</v>
      </c>
      <c r="T292" s="129">
        <f t="shared" si="67"/>
        <v>0</v>
      </c>
      <c r="U292" s="129">
        <f t="shared" si="68"/>
        <v>0</v>
      </c>
      <c r="V292" s="134">
        <f t="shared" si="69"/>
        <v>0</v>
      </c>
      <c r="W292" s="129">
        <f t="shared" si="75"/>
        <v>1</v>
      </c>
      <c r="X292" s="129">
        <f t="shared" si="70"/>
        <v>0</v>
      </c>
      <c r="Y292" s="129">
        <f t="shared" si="71"/>
        <v>0</v>
      </c>
      <c r="Z292" s="129"/>
      <c r="AA292" s="129"/>
      <c r="AB292" s="129">
        <f t="shared" si="72"/>
        <v>3</v>
      </c>
      <c r="AC292" s="129">
        <f t="shared" si="73"/>
        <v>3</v>
      </c>
      <c r="AD292" s="129" t="str">
        <f t="shared" si="74"/>
        <v>Correct</v>
      </c>
      <c r="AE292" s="129"/>
      <c r="AF292" s="115" t="s">
        <v>83</v>
      </c>
      <c r="AG292" s="115">
        <v>22</v>
      </c>
      <c r="AH292" s="115" t="s">
        <v>432</v>
      </c>
      <c r="AJ292" s="115" t="s">
        <v>97</v>
      </c>
      <c r="AK292" s="115" t="s">
        <v>86</v>
      </c>
      <c r="AL292" s="115" t="s">
        <v>87</v>
      </c>
      <c r="AM292" s="115" t="s">
        <v>93</v>
      </c>
      <c r="AN292" s="115" t="s">
        <v>94</v>
      </c>
      <c r="AO292" s="115" t="s">
        <v>95</v>
      </c>
      <c r="AP292" s="115" t="s">
        <v>91</v>
      </c>
      <c r="AQ292" s="115" t="s">
        <v>91</v>
      </c>
    </row>
    <row r="293" spans="1:43" ht="16">
      <c r="A293" s="115">
        <v>6985154904</v>
      </c>
      <c r="D293" s="115" t="s">
        <v>33</v>
      </c>
      <c r="G293" s="115" t="s">
        <v>38</v>
      </c>
      <c r="I293" s="130"/>
      <c r="L293" s="129"/>
      <c r="M293" s="129">
        <f t="shared" si="61"/>
        <v>2</v>
      </c>
      <c r="N293" s="129">
        <f t="shared" si="62"/>
        <v>1.5</v>
      </c>
      <c r="O293" s="129"/>
      <c r="P293" s="129">
        <f t="shared" si="63"/>
        <v>0</v>
      </c>
      <c r="Q293" s="129">
        <f t="shared" si="64"/>
        <v>0</v>
      </c>
      <c r="R293" s="129">
        <f t="shared" si="65"/>
        <v>1</v>
      </c>
      <c r="S293" s="129">
        <f t="shared" si="66"/>
        <v>0</v>
      </c>
      <c r="T293" s="129">
        <f t="shared" si="67"/>
        <v>0</v>
      </c>
      <c r="U293" s="129">
        <f t="shared" si="68"/>
        <v>0</v>
      </c>
      <c r="V293" s="134">
        <f t="shared" si="69"/>
        <v>0</v>
      </c>
      <c r="W293" s="129">
        <f t="shared" si="75"/>
        <v>1</v>
      </c>
      <c r="X293" s="129">
        <f t="shared" si="70"/>
        <v>0</v>
      </c>
      <c r="Y293" s="129">
        <f t="shared" si="71"/>
        <v>0</v>
      </c>
      <c r="Z293" s="129"/>
      <c r="AA293" s="129"/>
      <c r="AB293" s="129">
        <f t="shared" si="72"/>
        <v>2</v>
      </c>
      <c r="AC293" s="129">
        <f t="shared" si="73"/>
        <v>2</v>
      </c>
      <c r="AD293" s="129" t="str">
        <f t="shared" si="74"/>
        <v>Correct</v>
      </c>
      <c r="AE293" s="129"/>
      <c r="AF293" s="115" t="s">
        <v>99</v>
      </c>
      <c r="AG293" s="115">
        <v>26</v>
      </c>
      <c r="AH293" s="115" t="s">
        <v>181</v>
      </c>
      <c r="AJ293" s="115" t="s">
        <v>107</v>
      </c>
      <c r="AK293" s="115" t="s">
        <v>86</v>
      </c>
      <c r="AL293" s="115" t="s">
        <v>87</v>
      </c>
      <c r="AM293" s="115" t="s">
        <v>93</v>
      </c>
      <c r="AN293" s="115" t="s">
        <v>94</v>
      </c>
      <c r="AO293" s="115" t="s">
        <v>90</v>
      </c>
      <c r="AP293" s="115" t="s">
        <v>91</v>
      </c>
      <c r="AQ293" s="115" t="s">
        <v>91</v>
      </c>
    </row>
    <row r="294" spans="1:43" ht="16">
      <c r="A294" s="115">
        <v>6985155386</v>
      </c>
      <c r="D294" s="115" t="s">
        <v>33</v>
      </c>
      <c r="G294" s="115" t="s">
        <v>38</v>
      </c>
      <c r="I294" s="130"/>
      <c r="L294" s="129"/>
      <c r="M294" s="129">
        <f t="shared" si="61"/>
        <v>2</v>
      </c>
      <c r="N294" s="129">
        <f t="shared" si="62"/>
        <v>1.5</v>
      </c>
      <c r="O294" s="129"/>
      <c r="P294" s="129">
        <f t="shared" si="63"/>
        <v>0</v>
      </c>
      <c r="Q294" s="129">
        <f t="shared" si="64"/>
        <v>0</v>
      </c>
      <c r="R294" s="129">
        <f t="shared" si="65"/>
        <v>1</v>
      </c>
      <c r="S294" s="129">
        <f t="shared" si="66"/>
        <v>0</v>
      </c>
      <c r="T294" s="129">
        <f t="shared" si="67"/>
        <v>0</v>
      </c>
      <c r="U294" s="129">
        <f t="shared" si="68"/>
        <v>0</v>
      </c>
      <c r="V294" s="134">
        <f t="shared" si="69"/>
        <v>0</v>
      </c>
      <c r="W294" s="129">
        <f t="shared" si="75"/>
        <v>1</v>
      </c>
      <c r="X294" s="129">
        <f t="shared" si="70"/>
        <v>0</v>
      </c>
      <c r="Y294" s="129">
        <f t="shared" si="71"/>
        <v>0</v>
      </c>
      <c r="Z294" s="129"/>
      <c r="AA294" s="129"/>
      <c r="AB294" s="129">
        <f t="shared" si="72"/>
        <v>2</v>
      </c>
      <c r="AC294" s="129">
        <f t="shared" si="73"/>
        <v>2</v>
      </c>
      <c r="AD294" s="129" t="str">
        <f t="shared" si="74"/>
        <v>Correct</v>
      </c>
      <c r="AE294" s="129"/>
      <c r="AF294" s="115" t="s">
        <v>83</v>
      </c>
      <c r="AG294" s="115">
        <v>67</v>
      </c>
      <c r="AH294" s="115" t="s">
        <v>181</v>
      </c>
      <c r="AJ294" s="115" t="s">
        <v>85</v>
      </c>
      <c r="AK294" s="115" t="s">
        <v>86</v>
      </c>
      <c r="AL294" s="115" t="s">
        <v>87</v>
      </c>
      <c r="AM294" s="115" t="s">
        <v>93</v>
      </c>
      <c r="AN294" s="115" t="s">
        <v>109</v>
      </c>
      <c r="AO294" s="115" t="s">
        <v>106</v>
      </c>
      <c r="AP294" s="115" t="s">
        <v>91</v>
      </c>
      <c r="AQ294" s="115" t="s">
        <v>91</v>
      </c>
    </row>
    <row r="295" spans="1:43" ht="16">
      <c r="A295" s="115">
        <v>7045764300</v>
      </c>
      <c r="D295" s="115" t="s">
        <v>33</v>
      </c>
      <c r="G295" s="115" t="s">
        <v>38</v>
      </c>
      <c r="I295" s="130"/>
      <c r="L295" s="129"/>
      <c r="M295" s="129">
        <f t="shared" si="61"/>
        <v>2</v>
      </c>
      <c r="N295" s="129">
        <f t="shared" si="62"/>
        <v>1.5</v>
      </c>
      <c r="O295" s="129"/>
      <c r="P295" s="129">
        <f t="shared" si="63"/>
        <v>0</v>
      </c>
      <c r="Q295" s="129">
        <f t="shared" si="64"/>
        <v>0</v>
      </c>
      <c r="R295" s="129">
        <f t="shared" si="65"/>
        <v>1</v>
      </c>
      <c r="S295" s="129">
        <f t="shared" si="66"/>
        <v>0</v>
      </c>
      <c r="T295" s="129">
        <f t="shared" si="67"/>
        <v>0</v>
      </c>
      <c r="U295" s="129">
        <f t="shared" si="68"/>
        <v>0</v>
      </c>
      <c r="V295" s="134">
        <f t="shared" si="69"/>
        <v>0</v>
      </c>
      <c r="W295" s="129">
        <f t="shared" si="75"/>
        <v>1</v>
      </c>
      <c r="X295" s="129">
        <f t="shared" si="70"/>
        <v>0</v>
      </c>
      <c r="Y295" s="129">
        <f t="shared" si="71"/>
        <v>0</v>
      </c>
      <c r="Z295" s="129"/>
      <c r="AA295" s="129"/>
      <c r="AB295" s="129">
        <f t="shared" si="72"/>
        <v>2</v>
      </c>
      <c r="AC295" s="129">
        <f t="shared" si="73"/>
        <v>2</v>
      </c>
      <c r="AD295" s="129" t="str">
        <f t="shared" si="74"/>
        <v>Correct</v>
      </c>
      <c r="AE295" s="129"/>
      <c r="AF295" s="115" t="s">
        <v>83</v>
      </c>
      <c r="AG295" s="115">
        <v>49</v>
      </c>
      <c r="AH295" s="115" t="s">
        <v>181</v>
      </c>
      <c r="AI295" s="115" t="s">
        <v>186</v>
      </c>
      <c r="AJ295" s="115" t="s">
        <v>85</v>
      </c>
      <c r="AK295" s="115" t="s">
        <v>86</v>
      </c>
      <c r="AL295" s="115" t="s">
        <v>87</v>
      </c>
      <c r="AM295" s="115" t="s">
        <v>104</v>
      </c>
      <c r="AN295" s="115" t="s">
        <v>94</v>
      </c>
      <c r="AO295" s="115" t="s">
        <v>90</v>
      </c>
      <c r="AP295" s="115" t="s">
        <v>91</v>
      </c>
      <c r="AQ295" s="115" t="s">
        <v>91</v>
      </c>
    </row>
    <row r="296" spans="1:43" ht="16">
      <c r="A296" s="115">
        <v>7020355649</v>
      </c>
      <c r="G296" s="115" t="s">
        <v>38</v>
      </c>
      <c r="I296" s="130"/>
      <c r="K296" s="115" t="s">
        <v>40</v>
      </c>
      <c r="L296" s="129"/>
      <c r="M296" s="129">
        <f t="shared" si="61"/>
        <v>2</v>
      </c>
      <c r="N296" s="129">
        <f t="shared" si="62"/>
        <v>1.5</v>
      </c>
      <c r="O296" s="129"/>
      <c r="P296" s="129">
        <f t="shared" si="63"/>
        <v>0</v>
      </c>
      <c r="Q296" s="129">
        <f t="shared" si="64"/>
        <v>0</v>
      </c>
      <c r="R296" s="129">
        <f t="shared" si="65"/>
        <v>0</v>
      </c>
      <c r="S296" s="129">
        <f t="shared" si="66"/>
        <v>0</v>
      </c>
      <c r="T296" s="129">
        <f t="shared" si="67"/>
        <v>0</v>
      </c>
      <c r="U296" s="129">
        <f t="shared" si="68"/>
        <v>0</v>
      </c>
      <c r="V296" s="134">
        <f t="shared" si="69"/>
        <v>0</v>
      </c>
      <c r="W296" s="129">
        <f t="shared" si="75"/>
        <v>1</v>
      </c>
      <c r="X296" s="129">
        <f t="shared" si="70"/>
        <v>0</v>
      </c>
      <c r="Y296" s="129">
        <f t="shared" si="71"/>
        <v>1</v>
      </c>
      <c r="Z296" s="129"/>
      <c r="AA296" s="129"/>
      <c r="AB296" s="129">
        <f t="shared" si="72"/>
        <v>2</v>
      </c>
      <c r="AC296" s="129">
        <f t="shared" si="73"/>
        <v>2</v>
      </c>
      <c r="AD296" s="129" t="str">
        <f t="shared" si="74"/>
        <v>Correct</v>
      </c>
      <c r="AE296" s="129"/>
      <c r="AF296" s="115" t="s">
        <v>83</v>
      </c>
      <c r="AG296" s="115">
        <v>52</v>
      </c>
      <c r="AH296" s="115" t="s">
        <v>181</v>
      </c>
      <c r="AJ296" s="115" t="s">
        <v>97</v>
      </c>
      <c r="AK296" s="115" t="s">
        <v>86</v>
      </c>
      <c r="AL296" s="115" t="s">
        <v>87</v>
      </c>
      <c r="AM296" s="115" t="s">
        <v>100</v>
      </c>
      <c r="AN296" s="115" t="s">
        <v>89</v>
      </c>
      <c r="AO296" s="115" t="s">
        <v>90</v>
      </c>
      <c r="AP296" s="115" t="s">
        <v>91</v>
      </c>
      <c r="AQ296" s="115" t="s">
        <v>91</v>
      </c>
    </row>
    <row r="297" spans="1:43" ht="16">
      <c r="A297" s="115">
        <v>7020570042</v>
      </c>
      <c r="B297" s="115" t="s">
        <v>31</v>
      </c>
      <c r="D297" s="115" t="s">
        <v>33</v>
      </c>
      <c r="G297" s="115" t="s">
        <v>38</v>
      </c>
      <c r="I297" s="130"/>
      <c r="L297" s="129"/>
      <c r="M297" s="129">
        <f t="shared" si="61"/>
        <v>3</v>
      </c>
      <c r="N297" s="129">
        <f t="shared" si="62"/>
        <v>1</v>
      </c>
      <c r="O297" s="129"/>
      <c r="P297" s="129">
        <f t="shared" si="63"/>
        <v>1</v>
      </c>
      <c r="Q297" s="129">
        <f t="shared" si="64"/>
        <v>0</v>
      </c>
      <c r="R297" s="129">
        <f t="shared" si="65"/>
        <v>1</v>
      </c>
      <c r="S297" s="129">
        <f t="shared" si="66"/>
        <v>0</v>
      </c>
      <c r="T297" s="129">
        <f t="shared" si="67"/>
        <v>0</v>
      </c>
      <c r="U297" s="129">
        <f t="shared" si="68"/>
        <v>0</v>
      </c>
      <c r="V297" s="134">
        <f t="shared" si="69"/>
        <v>0</v>
      </c>
      <c r="W297" s="129">
        <f t="shared" si="75"/>
        <v>1</v>
      </c>
      <c r="X297" s="129">
        <f t="shared" si="70"/>
        <v>0</v>
      </c>
      <c r="Y297" s="129">
        <f t="shared" si="71"/>
        <v>0</v>
      </c>
      <c r="Z297" s="129"/>
      <c r="AA297" s="129"/>
      <c r="AB297" s="129">
        <f t="shared" si="72"/>
        <v>3</v>
      </c>
      <c r="AC297" s="129">
        <f t="shared" si="73"/>
        <v>3</v>
      </c>
      <c r="AD297" s="129" t="str">
        <f t="shared" si="74"/>
        <v>Correct</v>
      </c>
      <c r="AE297" s="129"/>
      <c r="AF297" s="115" t="s">
        <v>83</v>
      </c>
      <c r="AG297" s="115">
        <v>30</v>
      </c>
      <c r="AH297" s="115" t="s">
        <v>84</v>
      </c>
      <c r="AI297" s="115" t="s">
        <v>136</v>
      </c>
      <c r="AK297" s="115" t="s">
        <v>91</v>
      </c>
      <c r="AL297" s="115" t="s">
        <v>108</v>
      </c>
      <c r="AN297" s="115" t="s">
        <v>89</v>
      </c>
      <c r="AO297" s="115" t="s">
        <v>113</v>
      </c>
      <c r="AP297" s="115" t="s">
        <v>91</v>
      </c>
      <c r="AQ297" s="115" t="s">
        <v>91</v>
      </c>
    </row>
    <row r="298" spans="1:43" ht="16">
      <c r="A298" s="115">
        <v>6985467875</v>
      </c>
      <c r="G298" s="115" t="s">
        <v>38</v>
      </c>
      <c r="I298" s="130"/>
      <c r="K298" s="115" t="s">
        <v>40</v>
      </c>
      <c r="L298" s="129"/>
      <c r="M298" s="129">
        <f t="shared" si="61"/>
        <v>2</v>
      </c>
      <c r="N298" s="129">
        <f t="shared" si="62"/>
        <v>1.5</v>
      </c>
      <c r="O298" s="129"/>
      <c r="P298" s="129">
        <f t="shared" si="63"/>
        <v>0</v>
      </c>
      <c r="Q298" s="129">
        <f t="shared" si="64"/>
        <v>0</v>
      </c>
      <c r="R298" s="129">
        <f t="shared" si="65"/>
        <v>0</v>
      </c>
      <c r="S298" s="129">
        <f t="shared" si="66"/>
        <v>0</v>
      </c>
      <c r="T298" s="129">
        <f t="shared" si="67"/>
        <v>0</v>
      </c>
      <c r="U298" s="129">
        <f t="shared" si="68"/>
        <v>0</v>
      </c>
      <c r="V298" s="134">
        <f t="shared" si="69"/>
        <v>0</v>
      </c>
      <c r="W298" s="129">
        <f t="shared" si="75"/>
        <v>1</v>
      </c>
      <c r="X298" s="129">
        <f t="shared" si="70"/>
        <v>0</v>
      </c>
      <c r="Y298" s="129">
        <f t="shared" si="71"/>
        <v>1</v>
      </c>
      <c r="Z298" s="129"/>
      <c r="AA298" s="129"/>
      <c r="AB298" s="129">
        <f t="shared" si="72"/>
        <v>2</v>
      </c>
      <c r="AC298" s="129">
        <f t="shared" si="73"/>
        <v>2</v>
      </c>
      <c r="AD298" s="129" t="str">
        <f t="shared" si="74"/>
        <v>Correct</v>
      </c>
      <c r="AE298" s="129"/>
      <c r="AF298" s="115" t="s">
        <v>83</v>
      </c>
      <c r="AG298" s="115">
        <v>40</v>
      </c>
      <c r="AH298" s="115" t="s">
        <v>181</v>
      </c>
      <c r="AI298" s="115" t="s">
        <v>222</v>
      </c>
      <c r="AJ298" s="115" t="s">
        <v>114</v>
      </c>
      <c r="AK298" s="115" t="s">
        <v>91</v>
      </c>
      <c r="AL298" s="115" t="s">
        <v>108</v>
      </c>
      <c r="AM298" s="115" t="s">
        <v>96</v>
      </c>
      <c r="AN298" s="115" t="s">
        <v>112</v>
      </c>
      <c r="AO298" s="115" t="s">
        <v>90</v>
      </c>
      <c r="AP298" s="115" t="s">
        <v>91</v>
      </c>
      <c r="AQ298" s="115" t="s">
        <v>91</v>
      </c>
    </row>
    <row r="299" spans="1:43" ht="16">
      <c r="A299" s="115">
        <v>6985450944</v>
      </c>
      <c r="G299" s="115" t="s">
        <v>38</v>
      </c>
      <c r="I299" s="130"/>
      <c r="K299" s="115" t="s">
        <v>40</v>
      </c>
      <c r="L299" s="129"/>
      <c r="M299" s="129">
        <f t="shared" si="61"/>
        <v>2</v>
      </c>
      <c r="N299" s="129">
        <f t="shared" si="62"/>
        <v>1.5</v>
      </c>
      <c r="O299" s="129"/>
      <c r="P299" s="129">
        <f t="shared" si="63"/>
        <v>0</v>
      </c>
      <c r="Q299" s="129">
        <f t="shared" si="64"/>
        <v>0</v>
      </c>
      <c r="R299" s="129">
        <f t="shared" si="65"/>
        <v>0</v>
      </c>
      <c r="S299" s="129">
        <f t="shared" si="66"/>
        <v>0</v>
      </c>
      <c r="T299" s="129">
        <f t="shared" si="67"/>
        <v>0</v>
      </c>
      <c r="U299" s="129">
        <f t="shared" si="68"/>
        <v>0</v>
      </c>
      <c r="V299" s="134">
        <f t="shared" si="69"/>
        <v>0</v>
      </c>
      <c r="W299" s="129">
        <f t="shared" si="75"/>
        <v>1</v>
      </c>
      <c r="X299" s="129">
        <f t="shared" si="70"/>
        <v>0</v>
      </c>
      <c r="Y299" s="129">
        <f t="shared" si="71"/>
        <v>1</v>
      </c>
      <c r="Z299" s="129"/>
      <c r="AA299" s="129"/>
      <c r="AB299" s="129">
        <f t="shared" si="72"/>
        <v>2</v>
      </c>
      <c r="AC299" s="129">
        <f t="shared" si="73"/>
        <v>2</v>
      </c>
      <c r="AD299" s="129" t="str">
        <f t="shared" si="74"/>
        <v>Correct</v>
      </c>
      <c r="AE299" s="129"/>
      <c r="AF299" s="115" t="s">
        <v>83</v>
      </c>
      <c r="AG299" s="115">
        <v>40</v>
      </c>
      <c r="AH299" s="115" t="s">
        <v>181</v>
      </c>
      <c r="AI299" s="115" t="s">
        <v>222</v>
      </c>
      <c r="AJ299" s="115" t="s">
        <v>114</v>
      </c>
      <c r="AK299" s="115" t="s">
        <v>91</v>
      </c>
      <c r="AL299" s="115" t="s">
        <v>108</v>
      </c>
      <c r="AM299" s="115" t="s">
        <v>96</v>
      </c>
      <c r="AN299" s="115" t="s">
        <v>112</v>
      </c>
      <c r="AO299" s="115" t="s">
        <v>90</v>
      </c>
      <c r="AP299" s="115" t="s">
        <v>91</v>
      </c>
      <c r="AQ299" s="115" t="s">
        <v>91</v>
      </c>
    </row>
    <row r="300" spans="1:43" ht="16">
      <c r="A300" s="115">
        <v>7020353660</v>
      </c>
      <c r="D300" s="115" t="s">
        <v>33</v>
      </c>
      <c r="G300" s="115" t="s">
        <v>38</v>
      </c>
      <c r="I300" s="130"/>
      <c r="K300" s="115" t="s">
        <v>40</v>
      </c>
      <c r="L300" s="129"/>
      <c r="M300" s="129">
        <f t="shared" si="61"/>
        <v>3</v>
      </c>
      <c r="N300" s="129">
        <f t="shared" si="62"/>
        <v>1</v>
      </c>
      <c r="O300" s="129"/>
      <c r="P300" s="129">
        <f t="shared" si="63"/>
        <v>0</v>
      </c>
      <c r="Q300" s="129">
        <f t="shared" si="64"/>
        <v>0</v>
      </c>
      <c r="R300" s="129">
        <f t="shared" si="65"/>
        <v>1</v>
      </c>
      <c r="S300" s="129">
        <f t="shared" si="66"/>
        <v>0</v>
      </c>
      <c r="T300" s="129">
        <f t="shared" si="67"/>
        <v>0</v>
      </c>
      <c r="U300" s="129">
        <f t="shared" si="68"/>
        <v>0</v>
      </c>
      <c r="V300" s="134">
        <f t="shared" si="69"/>
        <v>0</v>
      </c>
      <c r="W300" s="129">
        <f t="shared" si="75"/>
        <v>1</v>
      </c>
      <c r="X300" s="129">
        <f t="shared" si="70"/>
        <v>0</v>
      </c>
      <c r="Y300" s="129">
        <f t="shared" si="71"/>
        <v>1</v>
      </c>
      <c r="Z300" s="129"/>
      <c r="AA300" s="129"/>
      <c r="AB300" s="129">
        <f t="shared" si="72"/>
        <v>3</v>
      </c>
      <c r="AC300" s="129">
        <f t="shared" si="73"/>
        <v>3</v>
      </c>
      <c r="AD300" s="129" t="str">
        <f t="shared" si="74"/>
        <v>Correct</v>
      </c>
      <c r="AE300" s="129"/>
      <c r="AF300" s="115" t="s">
        <v>99</v>
      </c>
      <c r="AG300" s="115">
        <v>25</v>
      </c>
      <c r="AH300" s="115" t="s">
        <v>181</v>
      </c>
      <c r="AI300" s="115" t="s">
        <v>207</v>
      </c>
      <c r="AJ300" s="115" t="s">
        <v>85</v>
      </c>
      <c r="AK300" s="115" t="s">
        <v>86</v>
      </c>
      <c r="AL300" s="115" t="s">
        <v>87</v>
      </c>
      <c r="AM300" s="115" t="s">
        <v>96</v>
      </c>
      <c r="AN300" s="115" t="s">
        <v>102</v>
      </c>
      <c r="AO300" s="115" t="s">
        <v>90</v>
      </c>
      <c r="AP300" s="115" t="s">
        <v>91</v>
      </c>
      <c r="AQ300" s="115" t="s">
        <v>91</v>
      </c>
    </row>
    <row r="301" spans="1:43" ht="16">
      <c r="A301" s="115">
        <v>7020348715</v>
      </c>
      <c r="C301" s="115" t="s">
        <v>32</v>
      </c>
      <c r="D301" s="115" t="s">
        <v>33</v>
      </c>
      <c r="G301" s="115" t="s">
        <v>38</v>
      </c>
      <c r="I301" s="130"/>
      <c r="K301" s="115" t="s">
        <v>40</v>
      </c>
      <c r="L301" s="129"/>
      <c r="M301" s="129">
        <f t="shared" si="61"/>
        <v>4</v>
      </c>
      <c r="N301" s="129">
        <f t="shared" si="62"/>
        <v>0.75</v>
      </c>
      <c r="O301" s="129"/>
      <c r="P301" s="129">
        <f t="shared" si="63"/>
        <v>0</v>
      </c>
      <c r="Q301" s="129">
        <f t="shared" si="64"/>
        <v>0.75</v>
      </c>
      <c r="R301" s="129">
        <f t="shared" si="65"/>
        <v>0.75</v>
      </c>
      <c r="S301" s="129">
        <f t="shared" si="66"/>
        <v>0</v>
      </c>
      <c r="T301" s="129">
        <f t="shared" si="67"/>
        <v>0</v>
      </c>
      <c r="U301" s="129">
        <f t="shared" si="68"/>
        <v>0</v>
      </c>
      <c r="V301" s="134">
        <f t="shared" si="69"/>
        <v>0</v>
      </c>
      <c r="W301" s="129">
        <f t="shared" si="75"/>
        <v>0.75</v>
      </c>
      <c r="X301" s="129">
        <f t="shared" si="70"/>
        <v>0</v>
      </c>
      <c r="Y301" s="129">
        <f t="shared" si="71"/>
        <v>0.75</v>
      </c>
      <c r="Z301" s="129"/>
      <c r="AA301" s="129"/>
      <c r="AB301" s="129">
        <f t="shared" si="72"/>
        <v>3</v>
      </c>
      <c r="AC301" s="129">
        <f t="shared" si="73"/>
        <v>4</v>
      </c>
      <c r="AD301" s="129" t="str">
        <f t="shared" si="74"/>
        <v>Correct</v>
      </c>
      <c r="AE301" s="129"/>
      <c r="AF301" s="115" t="s">
        <v>99</v>
      </c>
      <c r="AG301" s="115">
        <v>31</v>
      </c>
      <c r="AH301" s="115" t="s">
        <v>181</v>
      </c>
      <c r="AI301" s="115" t="s">
        <v>207</v>
      </c>
      <c r="AJ301" s="115" t="s">
        <v>107</v>
      </c>
      <c r="AK301" s="115" t="s">
        <v>91</v>
      </c>
      <c r="AL301" s="115" t="s">
        <v>87</v>
      </c>
      <c r="AM301" s="115" t="s">
        <v>101</v>
      </c>
      <c r="AN301" s="115" t="s">
        <v>94</v>
      </c>
      <c r="AO301" s="115" t="s">
        <v>90</v>
      </c>
      <c r="AP301" s="115" t="s">
        <v>91</v>
      </c>
      <c r="AQ301" s="115" t="s">
        <v>91</v>
      </c>
    </row>
    <row r="302" spans="1:43" ht="16">
      <c r="A302" s="115">
        <v>7020358017</v>
      </c>
      <c r="D302" s="115" t="s">
        <v>33</v>
      </c>
      <c r="G302" s="115" t="s">
        <v>38</v>
      </c>
      <c r="I302" s="130"/>
      <c r="K302" s="115" t="s">
        <v>40</v>
      </c>
      <c r="L302" s="129"/>
      <c r="M302" s="129">
        <f t="shared" si="61"/>
        <v>3</v>
      </c>
      <c r="N302" s="129">
        <f t="shared" si="62"/>
        <v>1</v>
      </c>
      <c r="O302" s="129"/>
      <c r="P302" s="129">
        <f t="shared" si="63"/>
        <v>0</v>
      </c>
      <c r="Q302" s="129">
        <f t="shared" si="64"/>
        <v>0</v>
      </c>
      <c r="R302" s="129">
        <f t="shared" si="65"/>
        <v>1</v>
      </c>
      <c r="S302" s="129">
        <f t="shared" si="66"/>
        <v>0</v>
      </c>
      <c r="T302" s="129">
        <f t="shared" si="67"/>
        <v>0</v>
      </c>
      <c r="U302" s="129">
        <f t="shared" si="68"/>
        <v>0</v>
      </c>
      <c r="V302" s="134">
        <f t="shared" si="69"/>
        <v>0</v>
      </c>
      <c r="W302" s="129">
        <f t="shared" si="75"/>
        <v>1</v>
      </c>
      <c r="X302" s="129">
        <f t="shared" si="70"/>
        <v>0</v>
      </c>
      <c r="Y302" s="129">
        <f t="shared" si="71"/>
        <v>1</v>
      </c>
      <c r="Z302" s="129"/>
      <c r="AA302" s="129"/>
      <c r="AB302" s="129">
        <f t="shared" si="72"/>
        <v>3</v>
      </c>
      <c r="AC302" s="129">
        <f t="shared" si="73"/>
        <v>3</v>
      </c>
      <c r="AD302" s="129" t="str">
        <f t="shared" si="74"/>
        <v>Correct</v>
      </c>
      <c r="AE302" s="129"/>
      <c r="AF302" s="115" t="s">
        <v>83</v>
      </c>
      <c r="AG302" s="115">
        <v>27</v>
      </c>
      <c r="AH302" s="115" t="s">
        <v>181</v>
      </c>
      <c r="AI302" s="115" t="s">
        <v>189</v>
      </c>
      <c r="AJ302" s="115" t="s">
        <v>85</v>
      </c>
      <c r="AK302" s="115" t="s">
        <v>86</v>
      </c>
      <c r="AL302" s="115" t="s">
        <v>87</v>
      </c>
      <c r="AM302" s="115" t="s">
        <v>93</v>
      </c>
      <c r="AN302" s="115" t="s">
        <v>94</v>
      </c>
      <c r="AO302" s="115" t="s">
        <v>90</v>
      </c>
      <c r="AP302" s="115" t="s">
        <v>91</v>
      </c>
      <c r="AQ302" s="115" t="s">
        <v>91</v>
      </c>
    </row>
    <row r="303" spans="1:43" ht="16">
      <c r="A303" s="115">
        <v>6984051275</v>
      </c>
      <c r="C303" s="115" t="s">
        <v>32</v>
      </c>
      <c r="D303" s="115" t="s">
        <v>33</v>
      </c>
      <c r="G303" s="115" t="s">
        <v>38</v>
      </c>
      <c r="I303" s="130"/>
      <c r="L303" s="129"/>
      <c r="M303" s="129">
        <f t="shared" si="61"/>
        <v>3</v>
      </c>
      <c r="N303" s="129">
        <f t="shared" si="62"/>
        <v>1</v>
      </c>
      <c r="O303" s="129"/>
      <c r="P303" s="129">
        <f t="shared" si="63"/>
        <v>0</v>
      </c>
      <c r="Q303" s="129">
        <f t="shared" si="64"/>
        <v>1</v>
      </c>
      <c r="R303" s="129">
        <f t="shared" si="65"/>
        <v>1</v>
      </c>
      <c r="S303" s="129">
        <f t="shared" si="66"/>
        <v>0</v>
      </c>
      <c r="T303" s="129">
        <f t="shared" si="67"/>
        <v>0</v>
      </c>
      <c r="U303" s="129">
        <f t="shared" si="68"/>
        <v>0</v>
      </c>
      <c r="V303" s="134">
        <f t="shared" si="69"/>
        <v>0</v>
      </c>
      <c r="W303" s="129">
        <f t="shared" si="75"/>
        <v>1</v>
      </c>
      <c r="X303" s="129">
        <f t="shared" si="70"/>
        <v>0</v>
      </c>
      <c r="Y303" s="129">
        <f t="shared" si="71"/>
        <v>0</v>
      </c>
      <c r="Z303" s="129"/>
      <c r="AA303" s="129"/>
      <c r="AB303" s="129">
        <f t="shared" si="72"/>
        <v>3</v>
      </c>
      <c r="AC303" s="129">
        <f t="shared" si="73"/>
        <v>3</v>
      </c>
      <c r="AD303" s="129" t="str">
        <f t="shared" si="74"/>
        <v>Correct</v>
      </c>
      <c r="AE303" s="129"/>
      <c r="AF303" s="115" t="s">
        <v>83</v>
      </c>
      <c r="AG303" s="115">
        <v>23</v>
      </c>
      <c r="AH303" s="115" t="s">
        <v>181</v>
      </c>
      <c r="AI303" s="115" t="s">
        <v>239</v>
      </c>
      <c r="AJ303" s="115" t="s">
        <v>85</v>
      </c>
      <c r="AK303" s="115" t="s">
        <v>86</v>
      </c>
      <c r="AL303" s="115" t="s">
        <v>87</v>
      </c>
      <c r="AM303" s="115" t="s">
        <v>88</v>
      </c>
      <c r="AN303" s="115" t="s">
        <v>89</v>
      </c>
      <c r="AO303" s="115" t="s">
        <v>90</v>
      </c>
    </row>
    <row r="304" spans="1:43" ht="16">
      <c r="A304" s="115">
        <v>7011091652</v>
      </c>
      <c r="B304" s="115" t="s">
        <v>31</v>
      </c>
      <c r="C304" s="115" t="s">
        <v>32</v>
      </c>
      <c r="G304" s="115" t="s">
        <v>38</v>
      </c>
      <c r="I304" s="130"/>
      <c r="L304" s="129"/>
      <c r="M304" s="129">
        <f t="shared" si="61"/>
        <v>3</v>
      </c>
      <c r="N304" s="129">
        <f t="shared" si="62"/>
        <v>1</v>
      </c>
      <c r="O304" s="129"/>
      <c r="P304" s="129">
        <f t="shared" si="63"/>
        <v>1</v>
      </c>
      <c r="Q304" s="129">
        <f t="shared" si="64"/>
        <v>1</v>
      </c>
      <c r="R304" s="129">
        <f t="shared" si="65"/>
        <v>0</v>
      </c>
      <c r="S304" s="129">
        <f t="shared" si="66"/>
        <v>0</v>
      </c>
      <c r="T304" s="129">
        <f t="shared" si="67"/>
        <v>0</v>
      </c>
      <c r="U304" s="129">
        <f t="shared" si="68"/>
        <v>0</v>
      </c>
      <c r="V304" s="134">
        <f t="shared" si="69"/>
        <v>0</v>
      </c>
      <c r="W304" s="129">
        <f t="shared" si="75"/>
        <v>1</v>
      </c>
      <c r="X304" s="129">
        <f t="shared" si="70"/>
        <v>0</v>
      </c>
      <c r="Y304" s="129">
        <f t="shared" si="71"/>
        <v>0</v>
      </c>
      <c r="Z304" s="129"/>
      <c r="AA304" s="129"/>
      <c r="AB304" s="129">
        <f t="shared" si="72"/>
        <v>3</v>
      </c>
      <c r="AC304" s="129">
        <f t="shared" si="73"/>
        <v>3</v>
      </c>
      <c r="AD304" s="129" t="str">
        <f t="shared" si="74"/>
        <v>Correct</v>
      </c>
      <c r="AE304" s="129"/>
      <c r="AF304" s="115" t="s">
        <v>99</v>
      </c>
      <c r="AG304" s="115">
        <v>38</v>
      </c>
      <c r="AH304" s="115" t="s">
        <v>84</v>
      </c>
      <c r="AI304" s="115" t="s">
        <v>146</v>
      </c>
      <c r="AJ304" s="115" t="s">
        <v>97</v>
      </c>
      <c r="AK304" s="115" t="s">
        <v>86</v>
      </c>
      <c r="AL304" s="115" t="s">
        <v>87</v>
      </c>
      <c r="AM304" s="115" t="s">
        <v>100</v>
      </c>
      <c r="AN304" s="115" t="s">
        <v>89</v>
      </c>
      <c r="AO304" s="115" t="s">
        <v>90</v>
      </c>
      <c r="AP304" s="115" t="s">
        <v>91</v>
      </c>
      <c r="AQ304" s="115" t="s">
        <v>91</v>
      </c>
    </row>
    <row r="305" spans="1:43" ht="16">
      <c r="A305" s="115">
        <v>6985473409</v>
      </c>
      <c r="D305" s="115" t="s">
        <v>33</v>
      </c>
      <c r="G305" s="115" t="s">
        <v>38</v>
      </c>
      <c r="I305" s="130"/>
      <c r="L305" s="129"/>
      <c r="M305" s="129">
        <f t="shared" si="61"/>
        <v>2</v>
      </c>
      <c r="N305" s="129">
        <f t="shared" si="62"/>
        <v>1.5</v>
      </c>
      <c r="O305" s="129"/>
      <c r="P305" s="129">
        <f t="shared" si="63"/>
        <v>0</v>
      </c>
      <c r="Q305" s="129">
        <f t="shared" si="64"/>
        <v>0</v>
      </c>
      <c r="R305" s="129">
        <f t="shared" si="65"/>
        <v>1</v>
      </c>
      <c r="S305" s="129">
        <f t="shared" si="66"/>
        <v>0</v>
      </c>
      <c r="T305" s="129">
        <f t="shared" si="67"/>
        <v>0</v>
      </c>
      <c r="U305" s="129">
        <f t="shared" si="68"/>
        <v>0</v>
      </c>
      <c r="V305" s="134">
        <f t="shared" si="69"/>
        <v>0</v>
      </c>
      <c r="W305" s="129">
        <f t="shared" si="75"/>
        <v>1</v>
      </c>
      <c r="X305" s="129">
        <f t="shared" si="70"/>
        <v>0</v>
      </c>
      <c r="Y305" s="129">
        <f t="shared" si="71"/>
        <v>0</v>
      </c>
      <c r="Z305" s="129"/>
      <c r="AA305" s="129"/>
      <c r="AB305" s="129">
        <f t="shared" si="72"/>
        <v>2</v>
      </c>
      <c r="AC305" s="129">
        <f t="shared" si="73"/>
        <v>2</v>
      </c>
      <c r="AD305" s="129" t="str">
        <f t="shared" si="74"/>
        <v>Correct</v>
      </c>
      <c r="AE305" s="129"/>
      <c r="AF305" s="115" t="s">
        <v>99</v>
      </c>
      <c r="AG305" s="115">
        <v>42</v>
      </c>
      <c r="AH305" s="115" t="s">
        <v>181</v>
      </c>
      <c r="AJ305" s="115" t="s">
        <v>97</v>
      </c>
      <c r="AK305" s="115" t="s">
        <v>86</v>
      </c>
      <c r="AM305" s="115" t="s">
        <v>88</v>
      </c>
      <c r="AN305" s="115" t="s">
        <v>120</v>
      </c>
      <c r="AO305" s="115" t="s">
        <v>90</v>
      </c>
      <c r="AP305" s="115" t="s">
        <v>91</v>
      </c>
      <c r="AQ305" s="115" t="s">
        <v>91</v>
      </c>
    </row>
    <row r="306" spans="1:43" ht="16">
      <c r="A306" s="115">
        <v>7044846374</v>
      </c>
      <c r="D306" s="115" t="s">
        <v>33</v>
      </c>
      <c r="E306" s="115" t="s">
        <v>34</v>
      </c>
      <c r="H306" s="115" t="s">
        <v>37</v>
      </c>
      <c r="I306" s="130"/>
      <c r="L306" s="129"/>
      <c r="M306" s="129">
        <f t="shared" si="61"/>
        <v>3</v>
      </c>
      <c r="N306" s="129">
        <f t="shared" si="62"/>
        <v>1</v>
      </c>
      <c r="O306" s="129"/>
      <c r="P306" s="129">
        <f t="shared" si="63"/>
        <v>0</v>
      </c>
      <c r="Q306" s="129">
        <f t="shared" si="64"/>
        <v>0</v>
      </c>
      <c r="R306" s="129">
        <f t="shared" si="65"/>
        <v>1</v>
      </c>
      <c r="S306" s="129">
        <f t="shared" si="66"/>
        <v>1</v>
      </c>
      <c r="T306" s="129">
        <f t="shared" si="67"/>
        <v>0</v>
      </c>
      <c r="U306" s="129">
        <f t="shared" si="68"/>
        <v>0</v>
      </c>
      <c r="V306" s="134">
        <f t="shared" si="69"/>
        <v>1</v>
      </c>
      <c r="W306" s="129">
        <f t="shared" si="75"/>
        <v>0</v>
      </c>
      <c r="X306" s="129">
        <f t="shared" si="70"/>
        <v>0</v>
      </c>
      <c r="Y306" s="129">
        <f t="shared" si="71"/>
        <v>0</v>
      </c>
      <c r="Z306" s="129"/>
      <c r="AA306" s="129"/>
      <c r="AB306" s="129">
        <f t="shared" si="72"/>
        <v>3</v>
      </c>
      <c r="AC306" s="129">
        <f t="shared" si="73"/>
        <v>3</v>
      </c>
      <c r="AD306" s="129" t="str">
        <f t="shared" si="74"/>
        <v>Correct</v>
      </c>
      <c r="AE306" s="129"/>
      <c r="AF306" s="115" t="s">
        <v>83</v>
      </c>
      <c r="AG306" s="115">
        <v>29</v>
      </c>
      <c r="AH306" s="115" t="s">
        <v>84</v>
      </c>
      <c r="AI306" s="115" t="s">
        <v>453</v>
      </c>
      <c r="AJ306" s="115" t="s">
        <v>92</v>
      </c>
      <c r="AK306" s="115" t="s">
        <v>86</v>
      </c>
      <c r="AL306" s="115" t="s">
        <v>182</v>
      </c>
      <c r="AM306" s="115" t="s">
        <v>96</v>
      </c>
      <c r="AN306" s="115" t="s">
        <v>89</v>
      </c>
      <c r="AO306" s="115" t="s">
        <v>90</v>
      </c>
      <c r="AP306" s="115" t="s">
        <v>117</v>
      </c>
      <c r="AQ306" s="115" t="s">
        <v>91</v>
      </c>
    </row>
    <row r="307" spans="1:43" ht="16">
      <c r="A307" s="115">
        <v>7011535201</v>
      </c>
      <c r="B307" s="115" t="s">
        <v>31</v>
      </c>
      <c r="E307" s="115" t="s">
        <v>34</v>
      </c>
      <c r="F307" s="115" t="s">
        <v>35</v>
      </c>
      <c r="H307" s="115" t="s">
        <v>37</v>
      </c>
      <c r="I307" s="130"/>
      <c r="L307" s="129"/>
      <c r="M307" s="129">
        <f t="shared" si="61"/>
        <v>4</v>
      </c>
      <c r="N307" s="129">
        <f t="shared" si="62"/>
        <v>0.75</v>
      </c>
      <c r="O307" s="129"/>
      <c r="P307" s="129">
        <f t="shared" si="63"/>
        <v>0.75</v>
      </c>
      <c r="Q307" s="129">
        <f t="shared" si="64"/>
        <v>0</v>
      </c>
      <c r="R307" s="129">
        <f t="shared" si="65"/>
        <v>0</v>
      </c>
      <c r="S307" s="129">
        <f t="shared" si="66"/>
        <v>0.75</v>
      </c>
      <c r="T307" s="129">
        <f t="shared" si="67"/>
        <v>0.75</v>
      </c>
      <c r="U307" s="129">
        <f t="shared" si="68"/>
        <v>0</v>
      </c>
      <c r="V307" s="134">
        <f t="shared" si="69"/>
        <v>0.75</v>
      </c>
      <c r="W307" s="129">
        <f t="shared" si="75"/>
        <v>0</v>
      </c>
      <c r="X307" s="129">
        <f t="shared" si="70"/>
        <v>0</v>
      </c>
      <c r="Y307" s="129">
        <f t="shared" si="71"/>
        <v>0</v>
      </c>
      <c r="Z307" s="129"/>
      <c r="AA307" s="129"/>
      <c r="AB307" s="129">
        <f t="shared" si="72"/>
        <v>3</v>
      </c>
      <c r="AC307" s="129">
        <f t="shared" si="73"/>
        <v>4</v>
      </c>
      <c r="AD307" s="129" t="str">
        <f t="shared" si="74"/>
        <v>Correct</v>
      </c>
      <c r="AE307" s="129"/>
      <c r="AF307" s="115" t="s">
        <v>83</v>
      </c>
      <c r="AG307" s="115">
        <v>81</v>
      </c>
      <c r="AH307" s="115" t="s">
        <v>84</v>
      </c>
      <c r="AJ307" s="115" t="s">
        <v>97</v>
      </c>
      <c r="AL307" s="115" t="s">
        <v>87</v>
      </c>
      <c r="AM307" s="115" t="s">
        <v>100</v>
      </c>
      <c r="AN307" s="115" t="s">
        <v>94</v>
      </c>
      <c r="AO307" s="115" t="s">
        <v>106</v>
      </c>
      <c r="AP307" s="115" t="s">
        <v>91</v>
      </c>
      <c r="AQ307" s="115" t="s">
        <v>91</v>
      </c>
    </row>
    <row r="308" spans="1:43" ht="16">
      <c r="A308" s="115">
        <v>7020349553</v>
      </c>
      <c r="C308" s="115" t="s">
        <v>32</v>
      </c>
      <c r="E308" s="115" t="s">
        <v>34</v>
      </c>
      <c r="H308" s="115" t="s">
        <v>37</v>
      </c>
      <c r="I308" s="130"/>
      <c r="L308" s="129"/>
      <c r="M308" s="129">
        <f t="shared" si="61"/>
        <v>3</v>
      </c>
      <c r="N308" s="129">
        <f t="shared" si="62"/>
        <v>1</v>
      </c>
      <c r="O308" s="129"/>
      <c r="P308" s="129">
        <f t="shared" si="63"/>
        <v>0</v>
      </c>
      <c r="Q308" s="129">
        <f t="shared" si="64"/>
        <v>1</v>
      </c>
      <c r="R308" s="129">
        <f t="shared" si="65"/>
        <v>0</v>
      </c>
      <c r="S308" s="129">
        <f t="shared" si="66"/>
        <v>1</v>
      </c>
      <c r="T308" s="129">
        <f t="shared" si="67"/>
        <v>0</v>
      </c>
      <c r="U308" s="129">
        <f t="shared" si="68"/>
        <v>0</v>
      </c>
      <c r="V308" s="134">
        <f t="shared" si="69"/>
        <v>1</v>
      </c>
      <c r="W308" s="129">
        <f t="shared" si="75"/>
        <v>0</v>
      </c>
      <c r="X308" s="129">
        <f t="shared" si="70"/>
        <v>0</v>
      </c>
      <c r="Y308" s="129">
        <f t="shared" si="71"/>
        <v>0</v>
      </c>
      <c r="Z308" s="129"/>
      <c r="AA308" s="129"/>
      <c r="AB308" s="129">
        <f t="shared" si="72"/>
        <v>3</v>
      </c>
      <c r="AC308" s="129">
        <f t="shared" si="73"/>
        <v>3</v>
      </c>
      <c r="AD308" s="129" t="str">
        <f t="shared" si="74"/>
        <v>Correct</v>
      </c>
      <c r="AE308" s="129"/>
      <c r="AF308" s="115" t="s">
        <v>99</v>
      </c>
      <c r="AG308" s="115">
        <v>25</v>
      </c>
      <c r="AH308" s="115" t="s">
        <v>181</v>
      </c>
      <c r="AI308" s="115" t="s">
        <v>207</v>
      </c>
      <c r="AJ308" s="115" t="s">
        <v>85</v>
      </c>
      <c r="AK308" s="115" t="s">
        <v>86</v>
      </c>
      <c r="AL308" s="115" t="s">
        <v>87</v>
      </c>
      <c r="AM308" s="115" t="s">
        <v>88</v>
      </c>
      <c r="AN308" s="115" t="s">
        <v>94</v>
      </c>
      <c r="AO308" s="115" t="s">
        <v>90</v>
      </c>
      <c r="AP308" s="115" t="s">
        <v>91</v>
      </c>
      <c r="AQ308" s="115" t="s">
        <v>91</v>
      </c>
    </row>
    <row r="309" spans="1:43" ht="16">
      <c r="A309" s="115">
        <v>6985472460</v>
      </c>
      <c r="E309" s="115" t="s">
        <v>34</v>
      </c>
      <c r="F309" s="115" t="s">
        <v>35</v>
      </c>
      <c r="H309" s="115" t="s">
        <v>37</v>
      </c>
      <c r="I309" s="130"/>
      <c r="K309" s="115" t="s">
        <v>40</v>
      </c>
      <c r="L309" s="129"/>
      <c r="M309" s="129">
        <f t="shared" si="61"/>
        <v>4</v>
      </c>
      <c r="N309" s="129">
        <f t="shared" si="62"/>
        <v>0.75</v>
      </c>
      <c r="O309" s="129"/>
      <c r="P309" s="129">
        <f t="shared" si="63"/>
        <v>0</v>
      </c>
      <c r="Q309" s="129">
        <f t="shared" si="64"/>
        <v>0</v>
      </c>
      <c r="R309" s="129">
        <f t="shared" si="65"/>
        <v>0</v>
      </c>
      <c r="S309" s="129">
        <f t="shared" si="66"/>
        <v>0.75</v>
      </c>
      <c r="T309" s="129">
        <f t="shared" si="67"/>
        <v>0.75</v>
      </c>
      <c r="U309" s="129">
        <f t="shared" si="68"/>
        <v>0</v>
      </c>
      <c r="V309" s="134">
        <f t="shared" si="69"/>
        <v>0.75</v>
      </c>
      <c r="W309" s="129">
        <f t="shared" si="75"/>
        <v>0</v>
      </c>
      <c r="X309" s="129">
        <f t="shared" si="70"/>
        <v>0</v>
      </c>
      <c r="Y309" s="129">
        <f t="shared" si="71"/>
        <v>0.75</v>
      </c>
      <c r="Z309" s="129"/>
      <c r="AA309" s="129"/>
      <c r="AB309" s="129">
        <f t="shared" si="72"/>
        <v>3</v>
      </c>
      <c r="AC309" s="129">
        <f t="shared" si="73"/>
        <v>4</v>
      </c>
      <c r="AD309" s="129" t="str">
        <f t="shared" si="74"/>
        <v>Correct</v>
      </c>
      <c r="AE309" s="129"/>
      <c r="AF309" s="115" t="s">
        <v>99</v>
      </c>
      <c r="AG309" s="115">
        <v>50</v>
      </c>
      <c r="AH309" s="115" t="s">
        <v>181</v>
      </c>
      <c r="AI309" s="115" t="s">
        <v>479</v>
      </c>
      <c r="AJ309" s="115" t="s">
        <v>85</v>
      </c>
      <c r="AK309" s="115" t="s">
        <v>91</v>
      </c>
      <c r="AL309" s="115" t="s">
        <v>108</v>
      </c>
      <c r="AM309" s="115" t="s">
        <v>93</v>
      </c>
      <c r="AN309" s="115" t="s">
        <v>105</v>
      </c>
      <c r="AO309" s="115" t="s">
        <v>98</v>
      </c>
      <c r="AP309" s="115" t="s">
        <v>91</v>
      </c>
      <c r="AQ309" s="115" t="s">
        <v>91</v>
      </c>
    </row>
    <row r="310" spans="1:43" ht="16">
      <c r="A310" s="115">
        <v>7020350944</v>
      </c>
      <c r="B310" s="115" t="s">
        <v>31</v>
      </c>
      <c r="E310" s="115" t="s">
        <v>34</v>
      </c>
      <c r="H310" s="115" t="s">
        <v>37</v>
      </c>
      <c r="I310" s="130"/>
      <c r="L310" s="129"/>
      <c r="M310" s="129">
        <f t="shared" si="61"/>
        <v>3</v>
      </c>
      <c r="N310" s="129">
        <f t="shared" si="62"/>
        <v>1</v>
      </c>
      <c r="O310" s="129"/>
      <c r="P310" s="129">
        <f t="shared" si="63"/>
        <v>1</v>
      </c>
      <c r="Q310" s="129">
        <f t="shared" si="64"/>
        <v>0</v>
      </c>
      <c r="R310" s="129">
        <f t="shared" si="65"/>
        <v>0</v>
      </c>
      <c r="S310" s="129">
        <f t="shared" si="66"/>
        <v>1</v>
      </c>
      <c r="T310" s="129">
        <f t="shared" si="67"/>
        <v>0</v>
      </c>
      <c r="U310" s="129">
        <f t="shared" si="68"/>
        <v>0</v>
      </c>
      <c r="V310" s="134">
        <f t="shared" si="69"/>
        <v>1</v>
      </c>
      <c r="W310" s="129">
        <f t="shared" si="75"/>
        <v>0</v>
      </c>
      <c r="X310" s="129">
        <f t="shared" si="70"/>
        <v>0</v>
      </c>
      <c r="Y310" s="129">
        <f t="shared" si="71"/>
        <v>0</v>
      </c>
      <c r="Z310" s="129"/>
      <c r="AA310" s="129"/>
      <c r="AB310" s="129">
        <f t="shared" si="72"/>
        <v>3</v>
      </c>
      <c r="AC310" s="129">
        <f t="shared" si="73"/>
        <v>3</v>
      </c>
      <c r="AD310" s="129" t="str">
        <f t="shared" si="74"/>
        <v>Correct</v>
      </c>
      <c r="AE310" s="129"/>
      <c r="AF310" s="115" t="s">
        <v>99</v>
      </c>
      <c r="AG310" s="115">
        <v>59</v>
      </c>
      <c r="AH310" s="115" t="s">
        <v>84</v>
      </c>
      <c r="AI310" s="115" t="s">
        <v>124</v>
      </c>
      <c r="AJ310" s="115" t="s">
        <v>97</v>
      </c>
      <c r="AL310" s="115" t="s">
        <v>87</v>
      </c>
      <c r="AM310" s="115" t="s">
        <v>93</v>
      </c>
      <c r="AN310" s="115" t="s">
        <v>102</v>
      </c>
      <c r="AP310" s="115" t="s">
        <v>91</v>
      </c>
      <c r="AQ310" s="115" t="s">
        <v>86</v>
      </c>
    </row>
    <row r="311" spans="1:43" ht="16">
      <c r="A311" s="115">
        <v>7020342438</v>
      </c>
      <c r="E311" s="115" t="s">
        <v>34</v>
      </c>
      <c r="I311" s="130"/>
      <c r="L311" s="129"/>
      <c r="M311" s="129">
        <f t="shared" si="61"/>
        <v>1</v>
      </c>
      <c r="N311" s="129">
        <f t="shared" si="62"/>
        <v>3</v>
      </c>
      <c r="O311" s="129"/>
      <c r="P311" s="129">
        <f t="shared" si="63"/>
        <v>0</v>
      </c>
      <c r="Q311" s="129">
        <f t="shared" si="64"/>
        <v>0</v>
      </c>
      <c r="R311" s="129">
        <f t="shared" si="65"/>
        <v>0</v>
      </c>
      <c r="S311" s="129">
        <f t="shared" si="66"/>
        <v>1</v>
      </c>
      <c r="T311" s="129">
        <f t="shared" si="67"/>
        <v>0</v>
      </c>
      <c r="U311" s="129">
        <f t="shared" si="68"/>
        <v>0</v>
      </c>
      <c r="V311" s="134">
        <f t="shared" si="69"/>
        <v>0</v>
      </c>
      <c r="W311" s="129">
        <f t="shared" si="75"/>
        <v>0</v>
      </c>
      <c r="X311" s="129">
        <f t="shared" si="70"/>
        <v>0</v>
      </c>
      <c r="Y311" s="129">
        <f t="shared" si="71"/>
        <v>0</v>
      </c>
      <c r="Z311" s="129"/>
      <c r="AA311" s="129"/>
      <c r="AB311" s="129">
        <f t="shared" si="72"/>
        <v>1</v>
      </c>
      <c r="AC311" s="129">
        <f t="shared" si="73"/>
        <v>1</v>
      </c>
      <c r="AD311" s="129" t="str">
        <f t="shared" si="74"/>
        <v>Correct</v>
      </c>
      <c r="AE311" s="129"/>
      <c r="AF311" s="115" t="s">
        <v>83</v>
      </c>
      <c r="AH311" s="115" t="s">
        <v>181</v>
      </c>
      <c r="AI311" s="115" t="s">
        <v>232</v>
      </c>
      <c r="AJ311" s="115" t="s">
        <v>85</v>
      </c>
      <c r="AK311" s="115" t="s">
        <v>86</v>
      </c>
      <c r="AL311" s="115" t="s">
        <v>139</v>
      </c>
      <c r="AM311" s="115" t="s">
        <v>96</v>
      </c>
      <c r="AN311" s="115" t="s">
        <v>94</v>
      </c>
    </row>
    <row r="312" spans="1:43" ht="16">
      <c r="A312" s="115">
        <v>6985443785</v>
      </c>
      <c r="I312" s="130"/>
      <c r="L312" s="129"/>
      <c r="M312" s="129">
        <f t="shared" si="61"/>
        <v>0</v>
      </c>
      <c r="N312" s="129" t="e">
        <f t="shared" si="62"/>
        <v>#DIV/0!</v>
      </c>
      <c r="O312" s="129"/>
      <c r="P312" s="129">
        <f t="shared" si="63"/>
        <v>0</v>
      </c>
      <c r="Q312" s="129">
        <f t="shared" si="64"/>
        <v>0</v>
      </c>
      <c r="R312" s="129">
        <f t="shared" si="65"/>
        <v>0</v>
      </c>
      <c r="S312" s="129">
        <f t="shared" si="66"/>
        <v>0</v>
      </c>
      <c r="T312" s="129">
        <f t="shared" si="67"/>
        <v>0</v>
      </c>
      <c r="U312" s="129">
        <f t="shared" si="68"/>
        <v>0</v>
      </c>
      <c r="V312" s="134">
        <f t="shared" si="69"/>
        <v>0</v>
      </c>
      <c r="W312" s="129">
        <f t="shared" si="75"/>
        <v>0</v>
      </c>
      <c r="X312" s="129">
        <f t="shared" si="70"/>
        <v>0</v>
      </c>
      <c r="Y312" s="129">
        <f t="shared" si="71"/>
        <v>0</v>
      </c>
      <c r="Z312" s="129"/>
      <c r="AA312" s="129"/>
      <c r="AB312" s="129">
        <f t="shared" si="72"/>
        <v>0</v>
      </c>
      <c r="AC312" s="129">
        <f t="shared" si="73"/>
        <v>0</v>
      </c>
      <c r="AD312" s="129" t="str">
        <f t="shared" si="74"/>
        <v>Correct</v>
      </c>
      <c r="AE312" s="129"/>
      <c r="AF312" s="115" t="s">
        <v>83</v>
      </c>
      <c r="AG312" s="115">
        <v>72</v>
      </c>
      <c r="AH312" s="115" t="s">
        <v>84</v>
      </c>
      <c r="AI312" s="115" t="s">
        <v>159</v>
      </c>
      <c r="AJ312" s="115" t="s">
        <v>85</v>
      </c>
      <c r="AK312" s="115" t="s">
        <v>86</v>
      </c>
      <c r="AL312" s="115" t="s">
        <v>87</v>
      </c>
      <c r="AN312" s="115" t="s">
        <v>89</v>
      </c>
      <c r="AO312" s="115" t="s">
        <v>106</v>
      </c>
      <c r="AP312" s="115" t="s">
        <v>91</v>
      </c>
      <c r="AQ312" s="115" t="s">
        <v>86</v>
      </c>
    </row>
    <row r="313" spans="1:43" ht="16">
      <c r="A313" s="115">
        <v>6985121805</v>
      </c>
      <c r="C313" s="115" t="s">
        <v>32</v>
      </c>
      <c r="D313" s="115" t="s">
        <v>33</v>
      </c>
      <c r="I313" s="130"/>
      <c r="K313" s="115" t="s">
        <v>40</v>
      </c>
      <c r="L313" s="129"/>
      <c r="M313" s="129">
        <f t="shared" si="61"/>
        <v>3</v>
      </c>
      <c r="N313" s="129">
        <f t="shared" si="62"/>
        <v>1</v>
      </c>
      <c r="O313" s="129"/>
      <c r="P313" s="129">
        <f t="shared" si="63"/>
        <v>0</v>
      </c>
      <c r="Q313" s="129">
        <f t="shared" si="64"/>
        <v>1</v>
      </c>
      <c r="R313" s="129">
        <f t="shared" si="65"/>
        <v>1</v>
      </c>
      <c r="S313" s="129">
        <f t="shared" si="66"/>
        <v>0</v>
      </c>
      <c r="T313" s="129">
        <f t="shared" si="67"/>
        <v>0</v>
      </c>
      <c r="U313" s="129">
        <f t="shared" si="68"/>
        <v>0</v>
      </c>
      <c r="V313" s="134">
        <f t="shared" si="69"/>
        <v>0</v>
      </c>
      <c r="W313" s="129">
        <f t="shared" si="75"/>
        <v>0</v>
      </c>
      <c r="X313" s="129">
        <f t="shared" si="70"/>
        <v>0</v>
      </c>
      <c r="Y313" s="129">
        <f t="shared" si="71"/>
        <v>1</v>
      </c>
      <c r="Z313" s="129"/>
      <c r="AA313" s="129"/>
      <c r="AB313" s="129">
        <f t="shared" si="72"/>
        <v>3</v>
      </c>
      <c r="AC313" s="129">
        <f t="shared" si="73"/>
        <v>3</v>
      </c>
      <c r="AD313" s="129" t="str">
        <f t="shared" si="74"/>
        <v>Correct</v>
      </c>
      <c r="AE313" s="129"/>
      <c r="AF313" s="115" t="s">
        <v>83</v>
      </c>
      <c r="AG313" s="115">
        <v>54</v>
      </c>
      <c r="AH313" s="115" t="s">
        <v>181</v>
      </c>
      <c r="AI313" s="115" t="s">
        <v>215</v>
      </c>
      <c r="AJ313" s="115" t="s">
        <v>85</v>
      </c>
      <c r="AK313" s="115" t="s">
        <v>86</v>
      </c>
      <c r="AL313" s="115" t="s">
        <v>87</v>
      </c>
      <c r="AM313" s="115" t="s">
        <v>93</v>
      </c>
      <c r="AN313" s="115" t="s">
        <v>89</v>
      </c>
      <c r="AO313" s="115" t="s">
        <v>90</v>
      </c>
      <c r="AP313" s="115" t="s">
        <v>91</v>
      </c>
      <c r="AQ313" s="115" t="s">
        <v>91</v>
      </c>
    </row>
    <row r="314" spans="1:43" ht="16">
      <c r="A314" s="115">
        <v>7020355873</v>
      </c>
      <c r="B314" s="115" t="s">
        <v>31</v>
      </c>
      <c r="F314" s="115" t="s">
        <v>35</v>
      </c>
      <c r="I314" s="130"/>
      <c r="L314" s="129"/>
      <c r="M314" s="129">
        <f t="shared" si="61"/>
        <v>2</v>
      </c>
      <c r="N314" s="129">
        <f t="shared" si="62"/>
        <v>1.5</v>
      </c>
      <c r="O314" s="129"/>
      <c r="P314" s="129">
        <f t="shared" si="63"/>
        <v>1</v>
      </c>
      <c r="Q314" s="129">
        <f t="shared" si="64"/>
        <v>0</v>
      </c>
      <c r="R314" s="129">
        <f t="shared" si="65"/>
        <v>0</v>
      </c>
      <c r="S314" s="129">
        <f t="shared" si="66"/>
        <v>0</v>
      </c>
      <c r="T314" s="129">
        <f t="shared" si="67"/>
        <v>1</v>
      </c>
      <c r="U314" s="129">
        <f t="shared" si="68"/>
        <v>0</v>
      </c>
      <c r="V314" s="134">
        <f t="shared" si="69"/>
        <v>0</v>
      </c>
      <c r="W314" s="129">
        <f t="shared" si="75"/>
        <v>0</v>
      </c>
      <c r="X314" s="129">
        <f t="shared" si="70"/>
        <v>0</v>
      </c>
      <c r="Y314" s="129">
        <f t="shared" si="71"/>
        <v>0</v>
      </c>
      <c r="Z314" s="129"/>
      <c r="AA314" s="129"/>
      <c r="AB314" s="129">
        <f t="shared" si="72"/>
        <v>2</v>
      </c>
      <c r="AC314" s="129">
        <f t="shared" si="73"/>
        <v>2</v>
      </c>
      <c r="AD314" s="129" t="str">
        <f t="shared" si="74"/>
        <v>Correct</v>
      </c>
      <c r="AE314" s="129"/>
      <c r="AF314" s="115" t="s">
        <v>99</v>
      </c>
      <c r="AG314" s="115">
        <v>61</v>
      </c>
      <c r="AH314" s="115" t="s">
        <v>181</v>
      </c>
      <c r="AI314" s="115" t="s">
        <v>206</v>
      </c>
      <c r="AJ314" s="115" t="s">
        <v>85</v>
      </c>
      <c r="AK314" s="115" t="s">
        <v>86</v>
      </c>
      <c r="AL314" s="115" t="s">
        <v>87</v>
      </c>
      <c r="AM314" s="115" t="s">
        <v>93</v>
      </c>
      <c r="AN314" s="115" t="s">
        <v>94</v>
      </c>
      <c r="AO314" s="115" t="s">
        <v>113</v>
      </c>
      <c r="AP314" s="115" t="s">
        <v>91</v>
      </c>
      <c r="AQ314" s="115" t="s">
        <v>91</v>
      </c>
    </row>
    <row r="315" spans="1:43" ht="16">
      <c r="A315" s="115">
        <v>7044865350</v>
      </c>
      <c r="D315" s="115" t="s">
        <v>33</v>
      </c>
      <c r="I315" s="130"/>
      <c r="K315" s="115" t="s">
        <v>40</v>
      </c>
      <c r="L315" s="129"/>
      <c r="M315" s="129">
        <f t="shared" si="61"/>
        <v>2</v>
      </c>
      <c r="N315" s="129">
        <f t="shared" si="62"/>
        <v>1.5</v>
      </c>
      <c r="O315" s="129"/>
      <c r="P315" s="129">
        <f t="shared" si="63"/>
        <v>0</v>
      </c>
      <c r="Q315" s="129">
        <f t="shared" si="64"/>
        <v>0</v>
      </c>
      <c r="R315" s="129">
        <f t="shared" si="65"/>
        <v>1</v>
      </c>
      <c r="S315" s="129">
        <f t="shared" si="66"/>
        <v>0</v>
      </c>
      <c r="T315" s="129">
        <f t="shared" si="67"/>
        <v>0</v>
      </c>
      <c r="U315" s="129">
        <f t="shared" si="68"/>
        <v>0</v>
      </c>
      <c r="V315" s="134">
        <f t="shared" si="69"/>
        <v>0</v>
      </c>
      <c r="W315" s="129">
        <f t="shared" si="75"/>
        <v>0</v>
      </c>
      <c r="X315" s="129">
        <f t="shared" si="70"/>
        <v>0</v>
      </c>
      <c r="Y315" s="129">
        <f t="shared" si="71"/>
        <v>1</v>
      </c>
      <c r="Z315" s="129"/>
      <c r="AA315" s="129"/>
      <c r="AB315" s="129">
        <f t="shared" si="72"/>
        <v>2</v>
      </c>
      <c r="AC315" s="129">
        <f t="shared" si="73"/>
        <v>2</v>
      </c>
      <c r="AD315" s="129" t="str">
        <f t="shared" si="74"/>
        <v>Correct</v>
      </c>
      <c r="AE315" s="129"/>
      <c r="AF315" s="115" t="s">
        <v>83</v>
      </c>
      <c r="AG315" s="115">
        <v>56</v>
      </c>
      <c r="AH315" s="115" t="s">
        <v>84</v>
      </c>
      <c r="AI315" s="115" t="s">
        <v>138</v>
      </c>
      <c r="AJ315" s="115" t="s">
        <v>97</v>
      </c>
      <c r="AK315" s="115" t="s">
        <v>86</v>
      </c>
      <c r="AL315" s="115" t="s">
        <v>87</v>
      </c>
      <c r="AM315" s="115" t="s">
        <v>100</v>
      </c>
      <c r="AN315" s="115" t="s">
        <v>89</v>
      </c>
      <c r="AO315" s="115" t="s">
        <v>98</v>
      </c>
      <c r="AP315" s="115" t="s">
        <v>91</v>
      </c>
      <c r="AQ315" s="115" t="s">
        <v>91</v>
      </c>
    </row>
    <row r="316" spans="1:43" ht="16">
      <c r="A316" s="115">
        <v>5609561457</v>
      </c>
      <c r="C316" s="115" t="s">
        <v>32</v>
      </c>
      <c r="I316" s="130"/>
      <c r="L316" s="129"/>
      <c r="M316" s="129">
        <f t="shared" si="61"/>
        <v>1</v>
      </c>
      <c r="N316" s="129">
        <f t="shared" si="62"/>
        <v>3</v>
      </c>
      <c r="O316" s="129"/>
      <c r="P316" s="129">
        <f t="shared" si="63"/>
        <v>0</v>
      </c>
      <c r="Q316" s="129">
        <f t="shared" si="64"/>
        <v>1</v>
      </c>
      <c r="R316" s="129">
        <f t="shared" si="65"/>
        <v>0</v>
      </c>
      <c r="S316" s="129">
        <f t="shared" si="66"/>
        <v>0</v>
      </c>
      <c r="T316" s="129">
        <f t="shared" si="67"/>
        <v>0</v>
      </c>
      <c r="U316" s="129">
        <f t="shared" si="68"/>
        <v>0</v>
      </c>
      <c r="V316" s="134">
        <f t="shared" si="69"/>
        <v>0</v>
      </c>
      <c r="W316" s="129">
        <f t="shared" si="75"/>
        <v>0</v>
      </c>
      <c r="X316" s="129">
        <f t="shared" si="70"/>
        <v>0</v>
      </c>
      <c r="Y316" s="129">
        <f t="shared" si="71"/>
        <v>0</v>
      </c>
      <c r="Z316" s="129"/>
      <c r="AA316" s="129"/>
      <c r="AB316" s="129">
        <f t="shared" si="72"/>
        <v>1</v>
      </c>
      <c r="AC316" s="129">
        <f t="shared" si="73"/>
        <v>1</v>
      </c>
      <c r="AD316" s="129" t="str">
        <f t="shared" si="74"/>
        <v>Correct</v>
      </c>
      <c r="AE316" s="129"/>
      <c r="AF316" s="115" t="s">
        <v>83</v>
      </c>
      <c r="AG316" s="115">
        <v>29</v>
      </c>
      <c r="AH316" s="115" t="s">
        <v>181</v>
      </c>
      <c r="AI316" s="115" t="s">
        <v>189</v>
      </c>
      <c r="AJ316" s="115" t="s">
        <v>85</v>
      </c>
      <c r="AK316" s="115" t="s">
        <v>86</v>
      </c>
      <c r="AL316" s="115" t="s">
        <v>87</v>
      </c>
      <c r="AM316" s="115" t="s">
        <v>101</v>
      </c>
      <c r="AN316" s="115" t="s">
        <v>111</v>
      </c>
      <c r="AO316" s="115" t="s">
        <v>90</v>
      </c>
      <c r="AP316" s="115" t="s">
        <v>91</v>
      </c>
      <c r="AQ316" s="115" t="s">
        <v>91</v>
      </c>
    </row>
    <row r="317" spans="1:43" ht="16">
      <c r="A317" s="115">
        <v>7020347904</v>
      </c>
      <c r="E317" s="115" t="s">
        <v>34</v>
      </c>
      <c r="G317" s="115" t="s">
        <v>38</v>
      </c>
      <c r="H317" s="115" t="s">
        <v>37</v>
      </c>
      <c r="I317" s="130"/>
      <c r="J317" s="115" t="s">
        <v>39</v>
      </c>
      <c r="K317" s="115" t="s">
        <v>40</v>
      </c>
      <c r="L317" s="129"/>
      <c r="M317" s="129">
        <f t="shared" si="61"/>
        <v>5</v>
      </c>
      <c r="N317" s="129">
        <f t="shared" si="62"/>
        <v>0.6</v>
      </c>
      <c r="O317" s="129"/>
      <c r="P317" s="129">
        <f t="shared" si="63"/>
        <v>0</v>
      </c>
      <c r="Q317" s="129">
        <f t="shared" si="64"/>
        <v>0</v>
      </c>
      <c r="R317" s="129">
        <f t="shared" si="65"/>
        <v>0</v>
      </c>
      <c r="S317" s="129">
        <f t="shared" si="66"/>
        <v>0.6</v>
      </c>
      <c r="T317" s="129">
        <f t="shared" si="67"/>
        <v>0</v>
      </c>
      <c r="U317" s="129">
        <f t="shared" si="68"/>
        <v>0</v>
      </c>
      <c r="V317" s="134">
        <f t="shared" si="69"/>
        <v>0.6</v>
      </c>
      <c r="W317" s="129">
        <f t="shared" si="75"/>
        <v>0.6</v>
      </c>
      <c r="X317" s="129">
        <f t="shared" si="70"/>
        <v>0.6</v>
      </c>
      <c r="Y317" s="129">
        <f t="shared" si="71"/>
        <v>0.6</v>
      </c>
      <c r="Z317" s="129"/>
      <c r="AA317" s="129"/>
      <c r="AB317" s="129">
        <f t="shared" si="72"/>
        <v>3</v>
      </c>
      <c r="AC317" s="129">
        <f t="shared" si="73"/>
        <v>5</v>
      </c>
      <c r="AD317" s="129" t="str">
        <f t="shared" si="74"/>
        <v>Correct</v>
      </c>
      <c r="AE317" s="129"/>
      <c r="AF317" s="115" t="s">
        <v>83</v>
      </c>
      <c r="AG317" s="115">
        <v>28</v>
      </c>
      <c r="AH317" s="115" t="s">
        <v>181</v>
      </c>
      <c r="AJ317" s="115" t="s">
        <v>85</v>
      </c>
      <c r="AK317" s="115" t="s">
        <v>86</v>
      </c>
      <c r="AL317" s="115" t="s">
        <v>87</v>
      </c>
      <c r="AN317" s="115" t="s">
        <v>102</v>
      </c>
      <c r="AO317" s="115" t="s">
        <v>98</v>
      </c>
      <c r="AP317" s="115" t="s">
        <v>91</v>
      </c>
      <c r="AQ317" s="115" t="s">
        <v>91</v>
      </c>
    </row>
    <row r="318" spans="1:43" ht="16">
      <c r="A318" s="115">
        <v>7020342683</v>
      </c>
      <c r="G318" s="115" t="s">
        <v>38</v>
      </c>
      <c r="H318" s="115" t="s">
        <v>37</v>
      </c>
      <c r="I318" s="130"/>
      <c r="J318" s="115" t="s">
        <v>39</v>
      </c>
      <c r="L318" s="129"/>
      <c r="M318" s="129">
        <f t="shared" si="61"/>
        <v>3</v>
      </c>
      <c r="N318" s="129">
        <f t="shared" si="62"/>
        <v>1</v>
      </c>
      <c r="O318" s="129"/>
      <c r="P318" s="129">
        <f t="shared" si="63"/>
        <v>0</v>
      </c>
      <c r="Q318" s="129">
        <f t="shared" si="64"/>
        <v>0</v>
      </c>
      <c r="R318" s="129">
        <f t="shared" si="65"/>
        <v>0</v>
      </c>
      <c r="S318" s="129">
        <f t="shared" si="66"/>
        <v>0</v>
      </c>
      <c r="T318" s="129">
        <f t="shared" si="67"/>
        <v>0</v>
      </c>
      <c r="U318" s="129">
        <f t="shared" si="68"/>
        <v>0</v>
      </c>
      <c r="V318" s="134">
        <f t="shared" si="69"/>
        <v>1</v>
      </c>
      <c r="W318" s="129">
        <f t="shared" si="75"/>
        <v>1</v>
      </c>
      <c r="X318" s="129">
        <f t="shared" si="70"/>
        <v>1</v>
      </c>
      <c r="Y318" s="129">
        <f t="shared" si="71"/>
        <v>0</v>
      </c>
      <c r="Z318" s="129"/>
      <c r="AA318" s="129"/>
      <c r="AB318" s="129">
        <f t="shared" si="72"/>
        <v>3</v>
      </c>
      <c r="AC318" s="129">
        <f t="shared" si="73"/>
        <v>3</v>
      </c>
      <c r="AD318" s="129" t="str">
        <f t="shared" si="74"/>
        <v>Correct</v>
      </c>
      <c r="AE318" s="129"/>
      <c r="AF318" s="115" t="s">
        <v>99</v>
      </c>
      <c r="AG318" s="115">
        <v>17</v>
      </c>
      <c r="AH318" s="115" t="s">
        <v>181</v>
      </c>
      <c r="AI318" s="115" t="s">
        <v>207</v>
      </c>
      <c r="AJ318" s="115" t="s">
        <v>85</v>
      </c>
      <c r="AL318" s="115" t="s">
        <v>87</v>
      </c>
      <c r="AN318" s="115" t="s">
        <v>112</v>
      </c>
      <c r="AO318" s="115" t="s">
        <v>98</v>
      </c>
      <c r="AP318" s="115" t="s">
        <v>91</v>
      </c>
      <c r="AQ318" s="115" t="s">
        <v>91</v>
      </c>
    </row>
    <row r="319" spans="1:43" ht="16">
      <c r="A319" s="115">
        <v>7020349293</v>
      </c>
      <c r="C319" s="115" t="s">
        <v>32</v>
      </c>
      <c r="D319" s="115" t="s">
        <v>33</v>
      </c>
      <c r="G319" s="115" t="s">
        <v>38</v>
      </c>
      <c r="I319" s="130"/>
      <c r="J319" s="115" t="s">
        <v>39</v>
      </c>
      <c r="K319" s="115" t="s">
        <v>40</v>
      </c>
      <c r="L319" s="129"/>
      <c r="M319" s="129">
        <f t="shared" si="61"/>
        <v>5</v>
      </c>
      <c r="N319" s="129">
        <f t="shared" si="62"/>
        <v>0.6</v>
      </c>
      <c r="O319" s="129"/>
      <c r="P319" s="129">
        <f t="shared" si="63"/>
        <v>0</v>
      </c>
      <c r="Q319" s="129">
        <f t="shared" si="64"/>
        <v>0.6</v>
      </c>
      <c r="R319" s="129">
        <f t="shared" si="65"/>
        <v>0.6</v>
      </c>
      <c r="S319" s="129">
        <f t="shared" si="66"/>
        <v>0</v>
      </c>
      <c r="T319" s="129">
        <f t="shared" si="67"/>
        <v>0</v>
      </c>
      <c r="U319" s="129">
        <f t="shared" si="68"/>
        <v>0</v>
      </c>
      <c r="V319" s="134">
        <f t="shared" si="69"/>
        <v>0</v>
      </c>
      <c r="W319" s="129">
        <f t="shared" si="75"/>
        <v>0.6</v>
      </c>
      <c r="X319" s="129">
        <f t="shared" si="70"/>
        <v>0.6</v>
      </c>
      <c r="Y319" s="129">
        <f t="shared" si="71"/>
        <v>0.6</v>
      </c>
      <c r="Z319" s="129"/>
      <c r="AA319" s="129"/>
      <c r="AB319" s="129">
        <f t="shared" si="72"/>
        <v>3</v>
      </c>
      <c r="AC319" s="129">
        <f t="shared" si="73"/>
        <v>5</v>
      </c>
      <c r="AD319" s="129" t="str">
        <f t="shared" si="74"/>
        <v>Correct</v>
      </c>
      <c r="AE319" s="129"/>
      <c r="AF319" s="115" t="s">
        <v>83</v>
      </c>
      <c r="AG319" s="115">
        <v>37</v>
      </c>
      <c r="AH319" s="115" t="s">
        <v>181</v>
      </c>
      <c r="AI319" s="115" t="s">
        <v>193</v>
      </c>
      <c r="AJ319" s="115" t="s">
        <v>85</v>
      </c>
      <c r="AK319" s="115" t="s">
        <v>86</v>
      </c>
      <c r="AL319" s="115" t="s">
        <v>87</v>
      </c>
      <c r="AM319" s="115" t="s">
        <v>101</v>
      </c>
      <c r="AN319" s="115" t="s">
        <v>94</v>
      </c>
      <c r="AO319" s="115" t="s">
        <v>90</v>
      </c>
      <c r="AP319" s="115" t="s">
        <v>91</v>
      </c>
      <c r="AQ319" s="115" t="s">
        <v>91</v>
      </c>
    </row>
    <row r="320" spans="1:43" ht="16">
      <c r="A320" s="115">
        <v>6985412326</v>
      </c>
      <c r="C320" s="115" t="s">
        <v>32</v>
      </c>
      <c r="G320" s="115" t="s">
        <v>38</v>
      </c>
      <c r="I320" s="130"/>
      <c r="J320" s="115" t="s">
        <v>39</v>
      </c>
      <c r="L320" s="129"/>
      <c r="M320" s="129">
        <f t="shared" si="61"/>
        <v>3</v>
      </c>
      <c r="N320" s="129">
        <f t="shared" si="62"/>
        <v>1</v>
      </c>
      <c r="O320" s="129"/>
      <c r="P320" s="129">
        <f t="shared" si="63"/>
        <v>0</v>
      </c>
      <c r="Q320" s="129">
        <f t="shared" si="64"/>
        <v>1</v>
      </c>
      <c r="R320" s="129">
        <f t="shared" si="65"/>
        <v>0</v>
      </c>
      <c r="S320" s="129">
        <f t="shared" si="66"/>
        <v>0</v>
      </c>
      <c r="T320" s="129">
        <f t="shared" si="67"/>
        <v>0</v>
      </c>
      <c r="U320" s="129">
        <f t="shared" si="68"/>
        <v>0</v>
      </c>
      <c r="V320" s="134">
        <f t="shared" si="69"/>
        <v>0</v>
      </c>
      <c r="W320" s="129">
        <f t="shared" si="75"/>
        <v>1</v>
      </c>
      <c r="X320" s="129">
        <f t="shared" si="70"/>
        <v>1</v>
      </c>
      <c r="Y320" s="129">
        <f t="shared" si="71"/>
        <v>0</v>
      </c>
      <c r="Z320" s="129"/>
      <c r="AA320" s="129"/>
      <c r="AB320" s="129">
        <f t="shared" si="72"/>
        <v>3</v>
      </c>
      <c r="AC320" s="129">
        <f t="shared" si="73"/>
        <v>3</v>
      </c>
      <c r="AD320" s="129" t="str">
        <f t="shared" si="74"/>
        <v>Correct</v>
      </c>
      <c r="AE320" s="129"/>
      <c r="AF320" s="115" t="s">
        <v>99</v>
      </c>
      <c r="AG320" s="115">
        <v>77</v>
      </c>
      <c r="AH320" s="115" t="s">
        <v>181</v>
      </c>
      <c r="AJ320" s="115" t="s">
        <v>85</v>
      </c>
      <c r="AL320" s="115" t="s">
        <v>87</v>
      </c>
      <c r="AM320" s="115" t="s">
        <v>101</v>
      </c>
      <c r="AN320" s="115" t="s">
        <v>102</v>
      </c>
      <c r="AO320" s="115" t="s">
        <v>106</v>
      </c>
      <c r="AP320" s="115" t="s">
        <v>91</v>
      </c>
    </row>
    <row r="321" spans="1:43" ht="16">
      <c r="A321" s="115">
        <v>7020353843</v>
      </c>
      <c r="G321" s="115" t="s">
        <v>38</v>
      </c>
      <c r="I321" s="130"/>
      <c r="J321" s="115" t="s">
        <v>39</v>
      </c>
      <c r="K321" s="115" t="s">
        <v>40</v>
      </c>
      <c r="L321" s="129"/>
      <c r="M321" s="129">
        <f t="shared" si="61"/>
        <v>3</v>
      </c>
      <c r="N321" s="129">
        <f t="shared" si="62"/>
        <v>1</v>
      </c>
      <c r="O321" s="129"/>
      <c r="P321" s="129">
        <f t="shared" si="63"/>
        <v>0</v>
      </c>
      <c r="Q321" s="129">
        <f t="shared" si="64"/>
        <v>0</v>
      </c>
      <c r="R321" s="129">
        <f t="shared" si="65"/>
        <v>0</v>
      </c>
      <c r="S321" s="129">
        <f t="shared" si="66"/>
        <v>0</v>
      </c>
      <c r="T321" s="129">
        <f t="shared" si="67"/>
        <v>0</v>
      </c>
      <c r="U321" s="129">
        <f t="shared" si="68"/>
        <v>0</v>
      </c>
      <c r="V321" s="134">
        <f t="shared" si="69"/>
        <v>0</v>
      </c>
      <c r="W321" s="129">
        <f t="shared" si="75"/>
        <v>1</v>
      </c>
      <c r="X321" s="129">
        <f t="shared" si="70"/>
        <v>1</v>
      </c>
      <c r="Y321" s="129">
        <f t="shared" si="71"/>
        <v>1</v>
      </c>
      <c r="Z321" s="129"/>
      <c r="AA321" s="129"/>
      <c r="AB321" s="129">
        <f t="shared" si="72"/>
        <v>3</v>
      </c>
      <c r="AC321" s="129">
        <f t="shared" si="73"/>
        <v>3</v>
      </c>
      <c r="AD321" s="129" t="str">
        <f t="shared" si="74"/>
        <v>Correct</v>
      </c>
      <c r="AE321" s="129"/>
      <c r="AF321" s="115" t="s">
        <v>99</v>
      </c>
      <c r="AG321" s="115">
        <v>29</v>
      </c>
      <c r="AH321" s="115" t="s">
        <v>181</v>
      </c>
      <c r="AI321" s="115" t="s">
        <v>207</v>
      </c>
      <c r="AJ321" s="115" t="s">
        <v>85</v>
      </c>
      <c r="AK321" s="115" t="s">
        <v>86</v>
      </c>
      <c r="AL321" s="115" t="s">
        <v>87</v>
      </c>
      <c r="AM321" s="115" t="s">
        <v>104</v>
      </c>
      <c r="AN321" s="115" t="s">
        <v>89</v>
      </c>
      <c r="AO321" s="115" t="s">
        <v>113</v>
      </c>
      <c r="AQ321" s="115" t="s">
        <v>91</v>
      </c>
    </row>
    <row r="322" spans="1:43" ht="16">
      <c r="A322" s="115">
        <v>5587387013</v>
      </c>
      <c r="D322" s="115" t="s">
        <v>33</v>
      </c>
      <c r="G322" s="115" t="s">
        <v>38</v>
      </c>
      <c r="I322" s="130"/>
      <c r="J322" s="115" t="s">
        <v>39</v>
      </c>
      <c r="L322" s="129"/>
      <c r="M322" s="129">
        <f t="shared" ref="M322:M385" si="76">COUNTA(B322:L322)</f>
        <v>3</v>
      </c>
      <c r="N322" s="129">
        <f t="shared" ref="N322:N385" si="77">3/M322</f>
        <v>1</v>
      </c>
      <c r="O322" s="129"/>
      <c r="P322" s="129">
        <f t="shared" ref="P322:P385" si="78">IF($M322&lt;3,IF($B322=$B$1,1,0),IF($B322=$B$1,$N322,0))</f>
        <v>0</v>
      </c>
      <c r="Q322" s="129">
        <f t="shared" ref="Q322:Q385" si="79">IF($M322&lt;3,IF($C322=$C$1,1,0),IF($C322=$C$1,$N322,0))</f>
        <v>0</v>
      </c>
      <c r="R322" s="129">
        <f t="shared" ref="R322:R385" si="80">IF($M322&lt;3,IF($D322=$D$1,1,0),IF($D322=$D$1,$N322,0))</f>
        <v>1</v>
      </c>
      <c r="S322" s="129">
        <f t="shared" ref="S322:S385" si="81">IF($M322&lt;3,IF($E322=$E$1,1,0),IF($E322=$E$1,$N322,0))</f>
        <v>0</v>
      </c>
      <c r="T322" s="129">
        <f t="shared" ref="T322:T385" si="82">IF($M322&lt;3,IF($F322=$F$1,1,0),IF($F322=$F$1,$N322,0))</f>
        <v>0</v>
      </c>
      <c r="U322" s="129">
        <f t="shared" ref="U322:U385" si="83">IF($M322&lt;3,IF($G322=$G$1,1,0),IF($G322=$G$1,$N322,0))</f>
        <v>0</v>
      </c>
      <c r="V322" s="134">
        <f t="shared" ref="V322:V385" si="84">IF($M322&lt;3,IF($H322=$H$1,1,0),IF($H322=$H$1,$N322,0))</f>
        <v>0</v>
      </c>
      <c r="W322" s="129">
        <f t="shared" si="75"/>
        <v>1</v>
      </c>
      <c r="X322" s="129">
        <f t="shared" ref="X322:X385" si="85">IF($M322&lt;3,IF($J322=$J$1,1,0),IF($J322=$J$1,$N322,0))</f>
        <v>1</v>
      </c>
      <c r="Y322" s="129">
        <f t="shared" ref="Y322:Y385" si="86">IF($M322&lt;3,IF($K322=$K$1,1,0),IF($K322=$K$1,$N322,0))</f>
        <v>0</v>
      </c>
      <c r="Z322" s="129"/>
      <c r="AA322" s="129"/>
      <c r="AB322" s="129">
        <f t="shared" ref="AB322:AB385" si="87">SUM(P322:Z322)</f>
        <v>3</v>
      </c>
      <c r="AC322" s="129">
        <f t="shared" ref="AC322:AC385" si="88">M322</f>
        <v>3</v>
      </c>
      <c r="AD322" s="129" t="str">
        <f t="shared" ref="AD322:AD385" si="89">IF(AB322=AC322,"Correct",IF(AB322=3,"Correct","Wrong"))</f>
        <v>Correct</v>
      </c>
      <c r="AE322" s="129"/>
      <c r="AF322" s="115" t="s">
        <v>83</v>
      </c>
      <c r="AG322" s="115">
        <v>60</v>
      </c>
      <c r="AH322" s="115" t="s">
        <v>181</v>
      </c>
      <c r="AI322" s="115" t="s">
        <v>234</v>
      </c>
      <c r="AJ322" s="115" t="s">
        <v>85</v>
      </c>
      <c r="AK322" s="115" t="s">
        <v>86</v>
      </c>
      <c r="AL322" s="115" t="s">
        <v>87</v>
      </c>
      <c r="AM322" s="115" t="s">
        <v>88</v>
      </c>
      <c r="AN322" s="115" t="s">
        <v>89</v>
      </c>
      <c r="AO322" s="115" t="s">
        <v>90</v>
      </c>
      <c r="AP322" s="115" t="s">
        <v>91</v>
      </c>
      <c r="AQ322" s="115" t="s">
        <v>91</v>
      </c>
    </row>
    <row r="323" spans="1:43" ht="16">
      <c r="A323" s="115">
        <v>6985449480</v>
      </c>
      <c r="D323" s="115" t="s">
        <v>33</v>
      </c>
      <c r="F323" s="115" t="s">
        <v>35</v>
      </c>
      <c r="G323" s="115" t="s">
        <v>38</v>
      </c>
      <c r="I323" s="130"/>
      <c r="J323" s="115" t="s">
        <v>39</v>
      </c>
      <c r="L323" s="129"/>
      <c r="M323" s="129">
        <f t="shared" si="76"/>
        <v>4</v>
      </c>
      <c r="N323" s="129">
        <f t="shared" si="77"/>
        <v>0.75</v>
      </c>
      <c r="O323" s="129"/>
      <c r="P323" s="129">
        <f t="shared" si="78"/>
        <v>0</v>
      </c>
      <c r="Q323" s="129">
        <f t="shared" si="79"/>
        <v>0</v>
      </c>
      <c r="R323" s="129">
        <f t="shared" si="80"/>
        <v>0.75</v>
      </c>
      <c r="S323" s="129">
        <f t="shared" si="81"/>
        <v>0</v>
      </c>
      <c r="T323" s="129">
        <f t="shared" si="82"/>
        <v>0.75</v>
      </c>
      <c r="U323" s="129">
        <f t="shared" si="83"/>
        <v>0</v>
      </c>
      <c r="V323" s="134">
        <f t="shared" si="84"/>
        <v>0</v>
      </c>
      <c r="W323" s="129">
        <f t="shared" si="75"/>
        <v>0.75</v>
      </c>
      <c r="X323" s="129">
        <f t="shared" si="85"/>
        <v>0.75</v>
      </c>
      <c r="Y323" s="129">
        <f t="shared" si="86"/>
        <v>0</v>
      </c>
      <c r="Z323" s="129"/>
      <c r="AA323" s="129"/>
      <c r="AB323" s="129">
        <f t="shared" si="87"/>
        <v>3</v>
      </c>
      <c r="AC323" s="129">
        <f t="shared" si="88"/>
        <v>4</v>
      </c>
      <c r="AD323" s="129" t="str">
        <f t="shared" si="89"/>
        <v>Correct</v>
      </c>
      <c r="AE323" s="129"/>
      <c r="AF323" s="115" t="s">
        <v>83</v>
      </c>
      <c r="AG323" s="115">
        <v>50</v>
      </c>
      <c r="AH323" s="115" t="s">
        <v>181</v>
      </c>
      <c r="AI323" s="115" t="s">
        <v>239</v>
      </c>
      <c r="AJ323" s="115" t="s">
        <v>85</v>
      </c>
      <c r="AK323" s="115" t="s">
        <v>91</v>
      </c>
      <c r="AL323" s="115" t="s">
        <v>137</v>
      </c>
      <c r="AM323" s="115" t="s">
        <v>96</v>
      </c>
      <c r="AN323" s="115" t="s">
        <v>109</v>
      </c>
      <c r="AO323" s="115" t="s">
        <v>90</v>
      </c>
      <c r="AP323" s="115" t="s">
        <v>91</v>
      </c>
      <c r="AQ323" s="115" t="s">
        <v>91</v>
      </c>
    </row>
    <row r="324" spans="1:43" ht="16">
      <c r="A324" s="115">
        <v>5584572447</v>
      </c>
      <c r="D324" s="115" t="s">
        <v>33</v>
      </c>
      <c r="G324" s="115" t="s">
        <v>38</v>
      </c>
      <c r="I324" s="130"/>
      <c r="J324" s="115" t="s">
        <v>39</v>
      </c>
      <c r="L324" s="129"/>
      <c r="M324" s="129">
        <f t="shared" si="76"/>
        <v>3</v>
      </c>
      <c r="N324" s="129">
        <f t="shared" si="77"/>
        <v>1</v>
      </c>
      <c r="O324" s="129"/>
      <c r="P324" s="129">
        <f t="shared" si="78"/>
        <v>0</v>
      </c>
      <c r="Q324" s="129">
        <f t="shared" si="79"/>
        <v>0</v>
      </c>
      <c r="R324" s="129">
        <f t="shared" si="80"/>
        <v>1</v>
      </c>
      <c r="S324" s="129">
        <f t="shared" si="81"/>
        <v>0</v>
      </c>
      <c r="T324" s="129">
        <f t="shared" si="82"/>
        <v>0</v>
      </c>
      <c r="U324" s="129">
        <f t="shared" si="83"/>
        <v>0</v>
      </c>
      <c r="V324" s="134">
        <f t="shared" si="84"/>
        <v>0</v>
      </c>
      <c r="W324" s="129">
        <f t="shared" si="75"/>
        <v>1</v>
      </c>
      <c r="X324" s="129">
        <f t="shared" si="85"/>
        <v>1</v>
      </c>
      <c r="Y324" s="129">
        <f t="shared" si="86"/>
        <v>0</v>
      </c>
      <c r="Z324" s="129"/>
      <c r="AA324" s="129"/>
      <c r="AB324" s="129">
        <f t="shared" si="87"/>
        <v>3</v>
      </c>
      <c r="AC324" s="129">
        <f t="shared" si="88"/>
        <v>3</v>
      </c>
      <c r="AD324" s="129" t="str">
        <f t="shared" si="89"/>
        <v>Correct</v>
      </c>
      <c r="AE324" s="129"/>
      <c r="AF324" s="115" t="s">
        <v>83</v>
      </c>
      <c r="AG324" s="115">
        <v>57</v>
      </c>
      <c r="AH324" s="115" t="s">
        <v>181</v>
      </c>
      <c r="AI324" s="115" t="s">
        <v>246</v>
      </c>
      <c r="AJ324" s="115" t="s">
        <v>97</v>
      </c>
      <c r="AK324" s="115" t="s">
        <v>86</v>
      </c>
      <c r="AL324" s="115" t="s">
        <v>87</v>
      </c>
      <c r="AM324" s="115" t="s">
        <v>101</v>
      </c>
      <c r="AN324" s="115" t="s">
        <v>111</v>
      </c>
      <c r="AO324" s="115" t="s">
        <v>90</v>
      </c>
      <c r="AP324" s="115" t="s">
        <v>91</v>
      </c>
      <c r="AQ324" s="115" t="s">
        <v>91</v>
      </c>
    </row>
    <row r="325" spans="1:43" ht="16">
      <c r="A325" s="115">
        <v>6985123429</v>
      </c>
      <c r="D325" s="115" t="s">
        <v>33</v>
      </c>
      <c r="G325" s="115" t="s">
        <v>38</v>
      </c>
      <c r="I325" s="130"/>
      <c r="J325" s="115" t="s">
        <v>39</v>
      </c>
      <c r="L325" s="129"/>
      <c r="M325" s="129">
        <f t="shared" si="76"/>
        <v>3</v>
      </c>
      <c r="N325" s="129">
        <f t="shared" si="77"/>
        <v>1</v>
      </c>
      <c r="O325" s="129"/>
      <c r="P325" s="129">
        <f t="shared" si="78"/>
        <v>0</v>
      </c>
      <c r="Q325" s="129">
        <f t="shared" si="79"/>
        <v>0</v>
      </c>
      <c r="R325" s="129">
        <f t="shared" si="80"/>
        <v>1</v>
      </c>
      <c r="S325" s="129">
        <f t="shared" si="81"/>
        <v>0</v>
      </c>
      <c r="T325" s="129">
        <f t="shared" si="82"/>
        <v>0</v>
      </c>
      <c r="U325" s="129">
        <f t="shared" si="83"/>
        <v>0</v>
      </c>
      <c r="V325" s="134">
        <f t="shared" si="84"/>
        <v>0</v>
      </c>
      <c r="W325" s="129">
        <f t="shared" si="75"/>
        <v>1</v>
      </c>
      <c r="X325" s="129">
        <f t="shared" si="85"/>
        <v>1</v>
      </c>
      <c r="Y325" s="129">
        <f t="shared" si="86"/>
        <v>0</v>
      </c>
      <c r="Z325" s="129"/>
      <c r="AA325" s="129"/>
      <c r="AB325" s="129">
        <f t="shared" si="87"/>
        <v>3</v>
      </c>
      <c r="AC325" s="129">
        <f t="shared" si="88"/>
        <v>3</v>
      </c>
      <c r="AD325" s="129" t="str">
        <f t="shared" si="89"/>
        <v>Correct</v>
      </c>
      <c r="AE325" s="129"/>
      <c r="AF325" s="115" t="s">
        <v>99</v>
      </c>
      <c r="AH325" s="115" t="s">
        <v>181</v>
      </c>
      <c r="AI325" s="115" t="s">
        <v>208</v>
      </c>
      <c r="AJ325" s="115" t="s">
        <v>85</v>
      </c>
      <c r="AK325" s="115" t="s">
        <v>86</v>
      </c>
      <c r="AL325" s="115" t="s">
        <v>87</v>
      </c>
      <c r="AM325" s="115" t="s">
        <v>101</v>
      </c>
      <c r="AN325" s="115" t="s">
        <v>102</v>
      </c>
      <c r="AO325" s="115" t="s">
        <v>106</v>
      </c>
      <c r="AP325" s="115" t="s">
        <v>91</v>
      </c>
      <c r="AQ325" s="115" t="s">
        <v>91</v>
      </c>
    </row>
    <row r="326" spans="1:43" ht="16">
      <c r="A326" s="115">
        <v>7020354806</v>
      </c>
      <c r="D326" s="115" t="s">
        <v>33</v>
      </c>
      <c r="G326" s="115" t="s">
        <v>38</v>
      </c>
      <c r="I326" s="130"/>
      <c r="J326" s="115" t="s">
        <v>39</v>
      </c>
      <c r="K326" s="115" t="s">
        <v>40</v>
      </c>
      <c r="L326" s="129"/>
      <c r="M326" s="129">
        <f t="shared" si="76"/>
        <v>4</v>
      </c>
      <c r="N326" s="129">
        <f t="shared" si="77"/>
        <v>0.75</v>
      </c>
      <c r="O326" s="129"/>
      <c r="P326" s="129">
        <f t="shared" si="78"/>
        <v>0</v>
      </c>
      <c r="Q326" s="129">
        <f t="shared" si="79"/>
        <v>0</v>
      </c>
      <c r="R326" s="129">
        <f t="shared" si="80"/>
        <v>0.75</v>
      </c>
      <c r="S326" s="129">
        <f t="shared" si="81"/>
        <v>0</v>
      </c>
      <c r="T326" s="129">
        <f t="shared" si="82"/>
        <v>0</v>
      </c>
      <c r="U326" s="129">
        <f t="shared" si="83"/>
        <v>0</v>
      </c>
      <c r="V326" s="134">
        <f t="shared" si="84"/>
        <v>0</v>
      </c>
      <c r="W326" s="129">
        <f t="shared" si="75"/>
        <v>0.75</v>
      </c>
      <c r="X326" s="129">
        <f t="shared" si="85"/>
        <v>0.75</v>
      </c>
      <c r="Y326" s="129">
        <f t="shared" si="86"/>
        <v>0.75</v>
      </c>
      <c r="Z326" s="129"/>
      <c r="AA326" s="129"/>
      <c r="AB326" s="129">
        <f t="shared" si="87"/>
        <v>3</v>
      </c>
      <c r="AC326" s="129">
        <f t="shared" si="88"/>
        <v>4</v>
      </c>
      <c r="AD326" s="129" t="str">
        <f t="shared" si="89"/>
        <v>Correct</v>
      </c>
      <c r="AE326" s="129"/>
      <c r="AF326" s="115" t="s">
        <v>99</v>
      </c>
      <c r="AG326" s="115">
        <v>24</v>
      </c>
      <c r="AH326" s="115" t="s">
        <v>181</v>
      </c>
      <c r="AI326" s="115" t="s">
        <v>193</v>
      </c>
      <c r="AJ326" s="115" t="s">
        <v>85</v>
      </c>
      <c r="AK326" s="115" t="s">
        <v>86</v>
      </c>
      <c r="AL326" s="115" t="s">
        <v>87</v>
      </c>
      <c r="AM326" s="115" t="s">
        <v>93</v>
      </c>
      <c r="AN326" s="115" t="s">
        <v>102</v>
      </c>
      <c r="AO326" s="115" t="s">
        <v>98</v>
      </c>
      <c r="AQ326" s="115" t="s">
        <v>91</v>
      </c>
    </row>
    <row r="327" spans="1:43" ht="16">
      <c r="A327" s="115">
        <v>5584529079</v>
      </c>
      <c r="D327" s="115" t="s">
        <v>33</v>
      </c>
      <c r="G327" s="115" t="s">
        <v>38</v>
      </c>
      <c r="I327" s="130"/>
      <c r="J327" s="115" t="s">
        <v>39</v>
      </c>
      <c r="L327" s="129"/>
      <c r="M327" s="129">
        <f t="shared" si="76"/>
        <v>3</v>
      </c>
      <c r="N327" s="129">
        <f t="shared" si="77"/>
        <v>1</v>
      </c>
      <c r="O327" s="129"/>
      <c r="P327" s="129">
        <f t="shared" si="78"/>
        <v>0</v>
      </c>
      <c r="Q327" s="129">
        <f t="shared" si="79"/>
        <v>0</v>
      </c>
      <c r="R327" s="129">
        <f t="shared" si="80"/>
        <v>1</v>
      </c>
      <c r="S327" s="129">
        <f t="shared" si="81"/>
        <v>0</v>
      </c>
      <c r="T327" s="129">
        <f t="shared" si="82"/>
        <v>0</v>
      </c>
      <c r="U327" s="129">
        <f t="shared" si="83"/>
        <v>0</v>
      </c>
      <c r="V327" s="134">
        <f t="shared" si="84"/>
        <v>0</v>
      </c>
      <c r="W327" s="129">
        <f t="shared" si="75"/>
        <v>1</v>
      </c>
      <c r="X327" s="129">
        <f t="shared" si="85"/>
        <v>1</v>
      </c>
      <c r="Y327" s="129">
        <f t="shared" si="86"/>
        <v>0</v>
      </c>
      <c r="Z327" s="129"/>
      <c r="AA327" s="129"/>
      <c r="AB327" s="129">
        <f t="shared" si="87"/>
        <v>3</v>
      </c>
      <c r="AC327" s="129">
        <f t="shared" si="88"/>
        <v>3</v>
      </c>
      <c r="AD327" s="129" t="str">
        <f t="shared" si="89"/>
        <v>Correct</v>
      </c>
      <c r="AE327" s="129"/>
      <c r="AF327" s="115" t="s">
        <v>99</v>
      </c>
      <c r="AG327" s="115">
        <v>48</v>
      </c>
      <c r="AH327" s="115" t="s">
        <v>84</v>
      </c>
      <c r="AI327" s="115" t="s">
        <v>153</v>
      </c>
      <c r="AJ327" s="115" t="s">
        <v>107</v>
      </c>
      <c r="AK327" s="115" t="s">
        <v>91</v>
      </c>
      <c r="AL327" s="115" t="s">
        <v>137</v>
      </c>
      <c r="AM327" s="115" t="s">
        <v>88</v>
      </c>
      <c r="AN327" s="115" t="s">
        <v>89</v>
      </c>
      <c r="AO327" s="115" t="s">
        <v>90</v>
      </c>
      <c r="AP327" s="115" t="s">
        <v>91</v>
      </c>
      <c r="AQ327" s="115" t="s">
        <v>91</v>
      </c>
    </row>
    <row r="328" spans="1:43" ht="16">
      <c r="A328" s="115">
        <v>7020353025</v>
      </c>
      <c r="G328" s="115" t="s">
        <v>38</v>
      </c>
      <c r="I328" s="130"/>
      <c r="J328" s="115" t="s">
        <v>39</v>
      </c>
      <c r="K328" s="115" t="s">
        <v>40</v>
      </c>
      <c r="L328" s="129"/>
      <c r="M328" s="129">
        <f t="shared" si="76"/>
        <v>3</v>
      </c>
      <c r="N328" s="129">
        <f t="shared" si="77"/>
        <v>1</v>
      </c>
      <c r="O328" s="129"/>
      <c r="P328" s="129">
        <f t="shared" si="78"/>
        <v>0</v>
      </c>
      <c r="Q328" s="129">
        <f t="shared" si="79"/>
        <v>0</v>
      </c>
      <c r="R328" s="129">
        <f t="shared" si="80"/>
        <v>0</v>
      </c>
      <c r="S328" s="129">
        <f t="shared" si="81"/>
        <v>0</v>
      </c>
      <c r="T328" s="129">
        <f t="shared" si="82"/>
        <v>0</v>
      </c>
      <c r="U328" s="129">
        <f t="shared" si="83"/>
        <v>0</v>
      </c>
      <c r="V328" s="134">
        <f t="shared" si="84"/>
        <v>0</v>
      </c>
      <c r="W328" s="129">
        <f t="shared" ref="W328:W391" si="90">IF($M328&lt;3,IF($G328=$I$1,1,0),IF($G328=$I$1,$N328,0))</f>
        <v>1</v>
      </c>
      <c r="X328" s="129">
        <f t="shared" si="85"/>
        <v>1</v>
      </c>
      <c r="Y328" s="129">
        <f t="shared" si="86"/>
        <v>1</v>
      </c>
      <c r="Z328" s="129"/>
      <c r="AA328" s="129"/>
      <c r="AB328" s="129">
        <f t="shared" si="87"/>
        <v>3</v>
      </c>
      <c r="AC328" s="129">
        <f t="shared" si="88"/>
        <v>3</v>
      </c>
      <c r="AD328" s="129" t="str">
        <f t="shared" si="89"/>
        <v>Correct</v>
      </c>
      <c r="AE328" s="129"/>
      <c r="AF328" s="115" t="s">
        <v>99</v>
      </c>
      <c r="AG328" s="115">
        <v>52</v>
      </c>
      <c r="AH328" s="115" t="s">
        <v>181</v>
      </c>
      <c r="AI328" s="115" t="s">
        <v>189</v>
      </c>
      <c r="AJ328" s="115" t="s">
        <v>85</v>
      </c>
      <c r="AK328" s="115" t="s">
        <v>86</v>
      </c>
      <c r="AL328" s="115" t="s">
        <v>87</v>
      </c>
      <c r="AM328" s="115" t="s">
        <v>93</v>
      </c>
      <c r="AN328" s="115" t="s">
        <v>94</v>
      </c>
      <c r="AO328" s="115" t="s">
        <v>90</v>
      </c>
      <c r="AP328" s="115" t="s">
        <v>91</v>
      </c>
      <c r="AQ328" s="115" t="s">
        <v>91</v>
      </c>
    </row>
    <row r="329" spans="1:43" ht="16">
      <c r="A329" s="115">
        <v>5584582904</v>
      </c>
      <c r="D329" s="115" t="s">
        <v>33</v>
      </c>
      <c r="G329" s="115" t="s">
        <v>38</v>
      </c>
      <c r="I329" s="130"/>
      <c r="J329" s="115" t="s">
        <v>39</v>
      </c>
      <c r="L329" s="129"/>
      <c r="M329" s="129">
        <f t="shared" si="76"/>
        <v>3</v>
      </c>
      <c r="N329" s="129">
        <f t="shared" si="77"/>
        <v>1</v>
      </c>
      <c r="O329" s="129"/>
      <c r="P329" s="129">
        <f t="shared" si="78"/>
        <v>0</v>
      </c>
      <c r="Q329" s="129">
        <f t="shared" si="79"/>
        <v>0</v>
      </c>
      <c r="R329" s="129">
        <f t="shared" si="80"/>
        <v>1</v>
      </c>
      <c r="S329" s="129">
        <f t="shared" si="81"/>
        <v>0</v>
      </c>
      <c r="T329" s="129">
        <f t="shared" si="82"/>
        <v>0</v>
      </c>
      <c r="U329" s="129">
        <f t="shared" si="83"/>
        <v>0</v>
      </c>
      <c r="V329" s="134">
        <f t="shared" si="84"/>
        <v>0</v>
      </c>
      <c r="W329" s="129">
        <f t="shared" si="90"/>
        <v>1</v>
      </c>
      <c r="X329" s="129">
        <f t="shared" si="85"/>
        <v>1</v>
      </c>
      <c r="Y329" s="129">
        <f t="shared" si="86"/>
        <v>0</v>
      </c>
      <c r="Z329" s="129"/>
      <c r="AA329" s="129"/>
      <c r="AB329" s="129">
        <f t="shared" si="87"/>
        <v>3</v>
      </c>
      <c r="AC329" s="129">
        <f t="shared" si="88"/>
        <v>3</v>
      </c>
      <c r="AD329" s="129" t="str">
        <f t="shared" si="89"/>
        <v>Correct</v>
      </c>
      <c r="AE329" s="129"/>
      <c r="AF329" s="115" t="s">
        <v>83</v>
      </c>
      <c r="AG329" s="115">
        <v>38</v>
      </c>
      <c r="AH329" s="115" t="s">
        <v>181</v>
      </c>
      <c r="AI329" s="115" t="s">
        <v>202</v>
      </c>
      <c r="AJ329" s="115" t="s">
        <v>97</v>
      </c>
      <c r="AK329" s="115" t="s">
        <v>86</v>
      </c>
      <c r="AL329" s="115" t="s">
        <v>87</v>
      </c>
      <c r="AM329" s="115" t="s">
        <v>96</v>
      </c>
      <c r="AN329" s="115" t="s">
        <v>109</v>
      </c>
      <c r="AO329" s="115" t="s">
        <v>90</v>
      </c>
      <c r="AP329" s="115" t="s">
        <v>91</v>
      </c>
      <c r="AQ329" s="115" t="s">
        <v>91</v>
      </c>
    </row>
    <row r="330" spans="1:43" ht="16">
      <c r="A330" s="115">
        <v>7020348431</v>
      </c>
      <c r="D330" s="115" t="s">
        <v>33</v>
      </c>
      <c r="G330" s="115" t="s">
        <v>38</v>
      </c>
      <c r="I330" s="130"/>
      <c r="J330" s="115" t="s">
        <v>39</v>
      </c>
      <c r="L330" s="129"/>
      <c r="M330" s="129">
        <f t="shared" si="76"/>
        <v>3</v>
      </c>
      <c r="N330" s="129">
        <f t="shared" si="77"/>
        <v>1</v>
      </c>
      <c r="O330" s="129"/>
      <c r="P330" s="129">
        <f t="shared" si="78"/>
        <v>0</v>
      </c>
      <c r="Q330" s="129">
        <f t="shared" si="79"/>
        <v>0</v>
      </c>
      <c r="R330" s="129">
        <f t="shared" si="80"/>
        <v>1</v>
      </c>
      <c r="S330" s="129">
        <f t="shared" si="81"/>
        <v>0</v>
      </c>
      <c r="T330" s="129">
        <f t="shared" si="82"/>
        <v>0</v>
      </c>
      <c r="U330" s="129">
        <f t="shared" si="83"/>
        <v>0</v>
      </c>
      <c r="V330" s="134">
        <f t="shared" si="84"/>
        <v>0</v>
      </c>
      <c r="W330" s="129">
        <f t="shared" si="90"/>
        <v>1</v>
      </c>
      <c r="X330" s="129">
        <f t="shared" si="85"/>
        <v>1</v>
      </c>
      <c r="Y330" s="129">
        <f t="shared" si="86"/>
        <v>0</v>
      </c>
      <c r="Z330" s="129"/>
      <c r="AA330" s="129"/>
      <c r="AB330" s="129">
        <f t="shared" si="87"/>
        <v>3</v>
      </c>
      <c r="AC330" s="129">
        <f t="shared" si="88"/>
        <v>3</v>
      </c>
      <c r="AD330" s="129" t="str">
        <f t="shared" si="89"/>
        <v>Correct</v>
      </c>
      <c r="AE330" s="129"/>
      <c r="AF330" s="115" t="s">
        <v>99</v>
      </c>
      <c r="AG330" s="115">
        <v>18</v>
      </c>
      <c r="AH330" s="115" t="s">
        <v>181</v>
      </c>
      <c r="AI330" s="115" t="s">
        <v>232</v>
      </c>
      <c r="AJ330" s="115" t="s">
        <v>97</v>
      </c>
      <c r="AK330" s="115" t="s">
        <v>91</v>
      </c>
      <c r="AL330" s="115" t="s">
        <v>87</v>
      </c>
      <c r="AN330" s="115" t="s">
        <v>112</v>
      </c>
      <c r="AQ330" s="115" t="s">
        <v>91</v>
      </c>
    </row>
    <row r="331" spans="1:43" ht="16">
      <c r="A331" s="115">
        <v>5609427879</v>
      </c>
      <c r="H331" s="115" t="s">
        <v>37</v>
      </c>
      <c r="I331" s="130"/>
      <c r="J331" s="115" t="s">
        <v>39</v>
      </c>
      <c r="L331" s="129"/>
      <c r="M331" s="129">
        <f t="shared" si="76"/>
        <v>2</v>
      </c>
      <c r="N331" s="129">
        <f t="shared" si="77"/>
        <v>1.5</v>
      </c>
      <c r="O331" s="129"/>
      <c r="P331" s="129">
        <f t="shared" si="78"/>
        <v>0</v>
      </c>
      <c r="Q331" s="129">
        <f t="shared" si="79"/>
        <v>0</v>
      </c>
      <c r="R331" s="129">
        <f t="shared" si="80"/>
        <v>0</v>
      </c>
      <c r="S331" s="129">
        <f t="shared" si="81"/>
        <v>0</v>
      </c>
      <c r="T331" s="129">
        <f t="shared" si="82"/>
        <v>0</v>
      </c>
      <c r="U331" s="129">
        <f t="shared" si="83"/>
        <v>0</v>
      </c>
      <c r="V331" s="134">
        <f t="shared" si="84"/>
        <v>1</v>
      </c>
      <c r="W331" s="129">
        <f t="shared" si="90"/>
        <v>0</v>
      </c>
      <c r="X331" s="129">
        <f t="shared" si="85"/>
        <v>1</v>
      </c>
      <c r="Y331" s="129">
        <f t="shared" si="86"/>
        <v>0</v>
      </c>
      <c r="Z331" s="129"/>
      <c r="AA331" s="129"/>
      <c r="AB331" s="129">
        <f t="shared" si="87"/>
        <v>2</v>
      </c>
      <c r="AC331" s="129">
        <f t="shared" si="88"/>
        <v>2</v>
      </c>
      <c r="AD331" s="129" t="str">
        <f t="shared" si="89"/>
        <v>Correct</v>
      </c>
      <c r="AE331" s="129"/>
      <c r="AF331" s="115" t="s">
        <v>83</v>
      </c>
      <c r="AG331" s="115">
        <v>26</v>
      </c>
      <c r="AH331" s="115" t="s">
        <v>181</v>
      </c>
      <c r="AI331" s="115" t="s">
        <v>183</v>
      </c>
      <c r="AJ331" s="115" t="s">
        <v>85</v>
      </c>
      <c r="AK331" s="115" t="s">
        <v>86</v>
      </c>
      <c r="AL331" s="115" t="s">
        <v>87</v>
      </c>
      <c r="AM331" s="115" t="s">
        <v>101</v>
      </c>
      <c r="AN331" s="115" t="s">
        <v>111</v>
      </c>
      <c r="AO331" s="115" t="s">
        <v>90</v>
      </c>
      <c r="AP331" s="115" t="s">
        <v>91</v>
      </c>
      <c r="AQ331" s="115" t="s">
        <v>91</v>
      </c>
    </row>
    <row r="332" spans="1:43" ht="16">
      <c r="A332" s="115">
        <v>7020567583</v>
      </c>
      <c r="I332" s="130"/>
      <c r="J332" s="115" t="s">
        <v>39</v>
      </c>
      <c r="L332" s="129"/>
      <c r="M332" s="129">
        <f t="shared" si="76"/>
        <v>1</v>
      </c>
      <c r="N332" s="129">
        <f t="shared" si="77"/>
        <v>3</v>
      </c>
      <c r="O332" s="129"/>
      <c r="P332" s="129">
        <f t="shared" si="78"/>
        <v>0</v>
      </c>
      <c r="Q332" s="129">
        <f t="shared" si="79"/>
        <v>0</v>
      </c>
      <c r="R332" s="129">
        <f t="shared" si="80"/>
        <v>0</v>
      </c>
      <c r="S332" s="129">
        <f t="shared" si="81"/>
        <v>0</v>
      </c>
      <c r="T332" s="129">
        <f t="shared" si="82"/>
        <v>0</v>
      </c>
      <c r="U332" s="129">
        <f t="shared" si="83"/>
        <v>0</v>
      </c>
      <c r="V332" s="134">
        <f t="shared" si="84"/>
        <v>0</v>
      </c>
      <c r="W332" s="129">
        <f t="shared" si="90"/>
        <v>0</v>
      </c>
      <c r="X332" s="129">
        <f t="shared" si="85"/>
        <v>1</v>
      </c>
      <c r="Y332" s="129">
        <f t="shared" si="86"/>
        <v>0</v>
      </c>
      <c r="Z332" s="129"/>
      <c r="AA332" s="129"/>
      <c r="AB332" s="129">
        <f t="shared" si="87"/>
        <v>1</v>
      </c>
      <c r="AC332" s="129">
        <f t="shared" si="88"/>
        <v>1</v>
      </c>
      <c r="AD332" s="129" t="str">
        <f t="shared" si="89"/>
        <v>Correct</v>
      </c>
      <c r="AE332" s="129"/>
      <c r="AF332" s="115" t="s">
        <v>83</v>
      </c>
      <c r="AG332" s="115">
        <v>22</v>
      </c>
      <c r="AH332" s="115" t="s">
        <v>84</v>
      </c>
      <c r="AK332" s="115" t="s">
        <v>91</v>
      </c>
      <c r="AL332" s="115" t="s">
        <v>108</v>
      </c>
      <c r="AN332" s="115" t="s">
        <v>112</v>
      </c>
      <c r="AO332" s="115" t="s">
        <v>103</v>
      </c>
      <c r="AP332" s="115" t="s">
        <v>91</v>
      </c>
      <c r="AQ332" s="115" t="s">
        <v>91</v>
      </c>
    </row>
    <row r="333" spans="1:43" ht="16">
      <c r="A333" s="115">
        <v>5584549205</v>
      </c>
      <c r="D333" s="115" t="s">
        <v>33</v>
      </c>
      <c r="I333" s="130"/>
      <c r="J333" s="115" t="s">
        <v>39</v>
      </c>
      <c r="K333" s="115" t="s">
        <v>40</v>
      </c>
      <c r="L333" s="129"/>
      <c r="M333" s="129">
        <f t="shared" si="76"/>
        <v>3</v>
      </c>
      <c r="N333" s="129">
        <f t="shared" si="77"/>
        <v>1</v>
      </c>
      <c r="O333" s="129"/>
      <c r="P333" s="129">
        <f t="shared" si="78"/>
        <v>0</v>
      </c>
      <c r="Q333" s="129">
        <f t="shared" si="79"/>
        <v>0</v>
      </c>
      <c r="R333" s="129">
        <f t="shared" si="80"/>
        <v>1</v>
      </c>
      <c r="S333" s="129">
        <f t="shared" si="81"/>
        <v>0</v>
      </c>
      <c r="T333" s="129">
        <f t="shared" si="82"/>
        <v>0</v>
      </c>
      <c r="U333" s="129">
        <f t="shared" si="83"/>
        <v>0</v>
      </c>
      <c r="V333" s="134">
        <f t="shared" si="84"/>
        <v>0</v>
      </c>
      <c r="W333" s="129">
        <f t="shared" si="90"/>
        <v>0</v>
      </c>
      <c r="X333" s="129">
        <f t="shared" si="85"/>
        <v>1</v>
      </c>
      <c r="Y333" s="129">
        <f t="shared" si="86"/>
        <v>1</v>
      </c>
      <c r="Z333" s="129"/>
      <c r="AA333" s="129"/>
      <c r="AB333" s="129">
        <f t="shared" si="87"/>
        <v>3</v>
      </c>
      <c r="AC333" s="129">
        <f t="shared" si="88"/>
        <v>3</v>
      </c>
      <c r="AD333" s="129" t="str">
        <f t="shared" si="89"/>
        <v>Correct</v>
      </c>
      <c r="AE333" s="129"/>
      <c r="AF333" s="115" t="s">
        <v>83</v>
      </c>
      <c r="AG333" s="115">
        <v>57</v>
      </c>
      <c r="AH333" s="115" t="s">
        <v>181</v>
      </c>
      <c r="AI333" s="115" t="s">
        <v>437</v>
      </c>
      <c r="AJ333" s="115" t="s">
        <v>85</v>
      </c>
      <c r="AK333" s="115" t="s">
        <v>86</v>
      </c>
      <c r="AL333" s="115" t="s">
        <v>87</v>
      </c>
      <c r="AM333" s="115" t="s">
        <v>101</v>
      </c>
      <c r="AN333" s="115" t="s">
        <v>89</v>
      </c>
      <c r="AO333" s="115" t="s">
        <v>90</v>
      </c>
      <c r="AP333" s="115" t="s">
        <v>91</v>
      </c>
      <c r="AQ333" s="115" t="s">
        <v>91</v>
      </c>
    </row>
    <row r="334" spans="1:43" ht="16">
      <c r="A334" s="115">
        <v>5609438209</v>
      </c>
      <c r="C334" s="115" t="s">
        <v>32</v>
      </c>
      <c r="I334" s="130"/>
      <c r="J334" s="115" t="s">
        <v>39</v>
      </c>
      <c r="K334" s="115" t="s">
        <v>40</v>
      </c>
      <c r="L334" s="129"/>
      <c r="M334" s="129">
        <f t="shared" si="76"/>
        <v>3</v>
      </c>
      <c r="N334" s="129">
        <f t="shared" si="77"/>
        <v>1</v>
      </c>
      <c r="O334" s="129"/>
      <c r="P334" s="129">
        <f t="shared" si="78"/>
        <v>0</v>
      </c>
      <c r="Q334" s="129">
        <f t="shared" si="79"/>
        <v>1</v>
      </c>
      <c r="R334" s="129">
        <f t="shared" si="80"/>
        <v>0</v>
      </c>
      <c r="S334" s="129">
        <f t="shared" si="81"/>
        <v>0</v>
      </c>
      <c r="T334" s="129">
        <f t="shared" si="82"/>
        <v>0</v>
      </c>
      <c r="U334" s="129">
        <f t="shared" si="83"/>
        <v>0</v>
      </c>
      <c r="V334" s="134">
        <f t="shared" si="84"/>
        <v>0</v>
      </c>
      <c r="W334" s="129">
        <f t="shared" si="90"/>
        <v>0</v>
      </c>
      <c r="X334" s="129">
        <f t="shared" si="85"/>
        <v>1</v>
      </c>
      <c r="Y334" s="129">
        <f t="shared" si="86"/>
        <v>1</v>
      </c>
      <c r="Z334" s="129"/>
      <c r="AA334" s="129"/>
      <c r="AB334" s="129">
        <f t="shared" si="87"/>
        <v>3</v>
      </c>
      <c r="AC334" s="129">
        <f t="shared" si="88"/>
        <v>3</v>
      </c>
      <c r="AD334" s="129" t="str">
        <f t="shared" si="89"/>
        <v>Correct</v>
      </c>
      <c r="AE334" s="129"/>
      <c r="AF334" s="115" t="s">
        <v>83</v>
      </c>
      <c r="AG334" s="115">
        <v>46</v>
      </c>
      <c r="AH334" s="115" t="s">
        <v>181</v>
      </c>
      <c r="AI334" s="115" t="s">
        <v>426</v>
      </c>
      <c r="AJ334" s="115" t="s">
        <v>85</v>
      </c>
      <c r="AK334" s="115" t="s">
        <v>86</v>
      </c>
      <c r="AL334" s="115" t="s">
        <v>87</v>
      </c>
      <c r="AM334" s="115" t="s">
        <v>96</v>
      </c>
      <c r="AN334" s="115" t="s">
        <v>89</v>
      </c>
      <c r="AO334" s="115" t="s">
        <v>90</v>
      </c>
      <c r="AP334" s="115" t="s">
        <v>91</v>
      </c>
      <c r="AQ334" s="115" t="s">
        <v>91</v>
      </c>
    </row>
    <row r="335" spans="1:43" ht="16">
      <c r="A335" s="115">
        <v>5584894638</v>
      </c>
      <c r="D335" s="115" t="s">
        <v>33</v>
      </c>
      <c r="F335" s="115" t="s">
        <v>35</v>
      </c>
      <c r="I335" s="130"/>
      <c r="J335" s="115" t="s">
        <v>39</v>
      </c>
      <c r="L335" s="129"/>
      <c r="M335" s="129">
        <f t="shared" si="76"/>
        <v>3</v>
      </c>
      <c r="N335" s="129">
        <f t="shared" si="77"/>
        <v>1</v>
      </c>
      <c r="O335" s="129"/>
      <c r="P335" s="129">
        <f t="shared" si="78"/>
        <v>0</v>
      </c>
      <c r="Q335" s="129">
        <f t="shared" si="79"/>
        <v>0</v>
      </c>
      <c r="R335" s="129">
        <f t="shared" si="80"/>
        <v>1</v>
      </c>
      <c r="S335" s="129">
        <f t="shared" si="81"/>
        <v>0</v>
      </c>
      <c r="T335" s="129">
        <f t="shared" si="82"/>
        <v>1</v>
      </c>
      <c r="U335" s="129">
        <f t="shared" si="83"/>
        <v>0</v>
      </c>
      <c r="V335" s="134">
        <f t="shared" si="84"/>
        <v>0</v>
      </c>
      <c r="W335" s="129">
        <f t="shared" si="90"/>
        <v>0</v>
      </c>
      <c r="X335" s="129">
        <f t="shared" si="85"/>
        <v>1</v>
      </c>
      <c r="Y335" s="129">
        <f t="shared" si="86"/>
        <v>0</v>
      </c>
      <c r="Z335" s="129"/>
      <c r="AA335" s="129"/>
      <c r="AB335" s="129">
        <f t="shared" si="87"/>
        <v>3</v>
      </c>
      <c r="AC335" s="129">
        <f t="shared" si="88"/>
        <v>3</v>
      </c>
      <c r="AD335" s="129" t="str">
        <f t="shared" si="89"/>
        <v>Correct</v>
      </c>
      <c r="AE335" s="129"/>
      <c r="AF335" s="115" t="s">
        <v>83</v>
      </c>
      <c r="AG335" s="115">
        <v>64</v>
      </c>
      <c r="AH335" s="115" t="s">
        <v>181</v>
      </c>
      <c r="AI335" s="115" t="s">
        <v>442</v>
      </c>
      <c r="AJ335" s="115" t="s">
        <v>85</v>
      </c>
      <c r="AK335" s="115" t="s">
        <v>86</v>
      </c>
      <c r="AL335" s="115" t="s">
        <v>87</v>
      </c>
      <c r="AM335" s="115" t="s">
        <v>101</v>
      </c>
      <c r="AN335" s="115" t="s">
        <v>89</v>
      </c>
      <c r="AO335" s="115" t="s">
        <v>90</v>
      </c>
      <c r="AP335" s="115" t="s">
        <v>91</v>
      </c>
      <c r="AQ335" s="115" t="s">
        <v>91</v>
      </c>
    </row>
    <row r="336" spans="1:43" ht="16">
      <c r="A336" s="115">
        <v>7045791736</v>
      </c>
      <c r="C336" s="115" t="s">
        <v>32</v>
      </c>
      <c r="D336" s="115" t="s">
        <v>33</v>
      </c>
      <c r="I336" s="130"/>
      <c r="J336" s="115" t="s">
        <v>39</v>
      </c>
      <c r="L336" s="129"/>
      <c r="M336" s="129">
        <f t="shared" si="76"/>
        <v>3</v>
      </c>
      <c r="N336" s="129">
        <f t="shared" si="77"/>
        <v>1</v>
      </c>
      <c r="O336" s="129"/>
      <c r="P336" s="129">
        <f t="shared" si="78"/>
        <v>0</v>
      </c>
      <c r="Q336" s="129">
        <f t="shared" si="79"/>
        <v>1</v>
      </c>
      <c r="R336" s="129">
        <f t="shared" si="80"/>
        <v>1</v>
      </c>
      <c r="S336" s="129">
        <f t="shared" si="81"/>
        <v>0</v>
      </c>
      <c r="T336" s="129">
        <f t="shared" si="82"/>
        <v>0</v>
      </c>
      <c r="U336" s="129">
        <f t="shared" si="83"/>
        <v>0</v>
      </c>
      <c r="V336" s="134">
        <f t="shared" si="84"/>
        <v>0</v>
      </c>
      <c r="W336" s="129">
        <f t="shared" si="90"/>
        <v>0</v>
      </c>
      <c r="X336" s="129">
        <f t="shared" si="85"/>
        <v>1</v>
      </c>
      <c r="Y336" s="129">
        <f t="shared" si="86"/>
        <v>0</v>
      </c>
      <c r="Z336" s="129"/>
      <c r="AA336" s="129"/>
      <c r="AB336" s="129">
        <f t="shared" si="87"/>
        <v>3</v>
      </c>
      <c r="AC336" s="129">
        <f t="shared" si="88"/>
        <v>3</v>
      </c>
      <c r="AD336" s="129" t="str">
        <f t="shared" si="89"/>
        <v>Correct</v>
      </c>
      <c r="AE336" s="129"/>
      <c r="AF336" s="115" t="s">
        <v>83</v>
      </c>
      <c r="AG336" s="115">
        <v>59</v>
      </c>
      <c r="AH336" s="115" t="s">
        <v>181</v>
      </c>
      <c r="AI336" s="115" t="s">
        <v>194</v>
      </c>
      <c r="AJ336" s="115" t="s">
        <v>85</v>
      </c>
      <c r="AK336" s="115" t="s">
        <v>86</v>
      </c>
      <c r="AL336" s="115" t="s">
        <v>87</v>
      </c>
      <c r="AM336" s="115" t="s">
        <v>100</v>
      </c>
      <c r="AN336" s="115" t="s">
        <v>94</v>
      </c>
      <c r="AO336" s="115" t="s">
        <v>90</v>
      </c>
      <c r="AP336" s="115" t="s">
        <v>91</v>
      </c>
      <c r="AQ336" s="115" t="s">
        <v>91</v>
      </c>
    </row>
    <row r="337" spans="1:43" ht="16">
      <c r="A337" s="115">
        <v>7045791498</v>
      </c>
      <c r="C337" s="115" t="s">
        <v>32</v>
      </c>
      <c r="D337" s="115" t="s">
        <v>33</v>
      </c>
      <c r="I337" s="130"/>
      <c r="J337" s="115" t="s">
        <v>39</v>
      </c>
      <c r="L337" s="129"/>
      <c r="M337" s="129">
        <f t="shared" si="76"/>
        <v>3</v>
      </c>
      <c r="N337" s="129">
        <f t="shared" si="77"/>
        <v>1</v>
      </c>
      <c r="O337" s="129"/>
      <c r="P337" s="129">
        <f t="shared" si="78"/>
        <v>0</v>
      </c>
      <c r="Q337" s="129">
        <f t="shared" si="79"/>
        <v>1</v>
      </c>
      <c r="R337" s="129">
        <f t="shared" si="80"/>
        <v>1</v>
      </c>
      <c r="S337" s="129">
        <f t="shared" si="81"/>
        <v>0</v>
      </c>
      <c r="T337" s="129">
        <f t="shared" si="82"/>
        <v>0</v>
      </c>
      <c r="U337" s="129">
        <f t="shared" si="83"/>
        <v>0</v>
      </c>
      <c r="V337" s="134">
        <f t="shared" si="84"/>
        <v>0</v>
      </c>
      <c r="W337" s="129">
        <f t="shared" si="90"/>
        <v>0</v>
      </c>
      <c r="X337" s="129">
        <f t="shared" si="85"/>
        <v>1</v>
      </c>
      <c r="Y337" s="129">
        <f t="shared" si="86"/>
        <v>0</v>
      </c>
      <c r="Z337" s="129"/>
      <c r="AA337" s="129"/>
      <c r="AB337" s="129">
        <f t="shared" si="87"/>
        <v>3</v>
      </c>
      <c r="AC337" s="129">
        <f t="shared" si="88"/>
        <v>3</v>
      </c>
      <c r="AD337" s="129" t="str">
        <f t="shared" si="89"/>
        <v>Correct</v>
      </c>
      <c r="AE337" s="129"/>
      <c r="AF337" s="115" t="s">
        <v>83</v>
      </c>
      <c r="AG337" s="115">
        <v>59</v>
      </c>
      <c r="AH337" s="115" t="s">
        <v>181</v>
      </c>
    </row>
    <row r="338" spans="1:43" ht="16">
      <c r="A338" s="115">
        <v>6985427143</v>
      </c>
      <c r="F338" s="115" t="s">
        <v>35</v>
      </c>
      <c r="I338" s="130"/>
      <c r="J338" s="115" t="s">
        <v>39</v>
      </c>
      <c r="L338" s="129"/>
      <c r="M338" s="129">
        <f t="shared" si="76"/>
        <v>2</v>
      </c>
      <c r="N338" s="129">
        <f t="shared" si="77"/>
        <v>1.5</v>
      </c>
      <c r="O338" s="129"/>
      <c r="P338" s="129">
        <f t="shared" si="78"/>
        <v>0</v>
      </c>
      <c r="Q338" s="129">
        <f t="shared" si="79"/>
        <v>0</v>
      </c>
      <c r="R338" s="129">
        <f t="shared" si="80"/>
        <v>0</v>
      </c>
      <c r="S338" s="129">
        <f t="shared" si="81"/>
        <v>0</v>
      </c>
      <c r="T338" s="129">
        <f t="shared" si="82"/>
        <v>1</v>
      </c>
      <c r="U338" s="129">
        <f t="shared" si="83"/>
        <v>0</v>
      </c>
      <c r="V338" s="134">
        <f t="shared" si="84"/>
        <v>0</v>
      </c>
      <c r="W338" s="129">
        <f t="shared" si="90"/>
        <v>0</v>
      </c>
      <c r="X338" s="129">
        <f t="shared" si="85"/>
        <v>1</v>
      </c>
      <c r="Y338" s="129">
        <f t="shared" si="86"/>
        <v>0</v>
      </c>
      <c r="Z338" s="129"/>
      <c r="AA338" s="129"/>
      <c r="AB338" s="129">
        <f t="shared" si="87"/>
        <v>2</v>
      </c>
      <c r="AC338" s="129">
        <f t="shared" si="88"/>
        <v>2</v>
      </c>
      <c r="AD338" s="129" t="str">
        <f t="shared" si="89"/>
        <v>Correct</v>
      </c>
      <c r="AE338" s="129"/>
      <c r="AF338" s="115" t="s">
        <v>99</v>
      </c>
      <c r="AG338" s="115">
        <v>74</v>
      </c>
      <c r="AH338" s="115" t="s">
        <v>84</v>
      </c>
      <c r="AI338" s="115" t="s">
        <v>133</v>
      </c>
      <c r="AJ338" s="115" t="s">
        <v>107</v>
      </c>
      <c r="AK338" s="115" t="s">
        <v>91</v>
      </c>
      <c r="AL338" s="115" t="s">
        <v>137</v>
      </c>
      <c r="AM338" s="115" t="s">
        <v>93</v>
      </c>
      <c r="AN338" s="115" t="s">
        <v>89</v>
      </c>
      <c r="AO338" s="115" t="s">
        <v>106</v>
      </c>
      <c r="AP338" s="115" t="s">
        <v>91</v>
      </c>
      <c r="AQ338" s="115" t="s">
        <v>91</v>
      </c>
    </row>
    <row r="339" spans="1:43" ht="16">
      <c r="A339" s="115">
        <v>5588587137</v>
      </c>
      <c r="D339" s="115" t="s">
        <v>33</v>
      </c>
      <c r="I339" s="130"/>
      <c r="J339" s="115" t="s">
        <v>39</v>
      </c>
      <c r="L339" s="129"/>
      <c r="M339" s="129">
        <f t="shared" si="76"/>
        <v>2</v>
      </c>
      <c r="N339" s="129">
        <f t="shared" si="77"/>
        <v>1.5</v>
      </c>
      <c r="O339" s="129"/>
      <c r="P339" s="129">
        <f t="shared" si="78"/>
        <v>0</v>
      </c>
      <c r="Q339" s="129">
        <f t="shared" si="79"/>
        <v>0</v>
      </c>
      <c r="R339" s="129">
        <f t="shared" si="80"/>
        <v>1</v>
      </c>
      <c r="S339" s="129">
        <f t="shared" si="81"/>
        <v>0</v>
      </c>
      <c r="T339" s="129">
        <f t="shared" si="82"/>
        <v>0</v>
      </c>
      <c r="U339" s="129">
        <f t="shared" si="83"/>
        <v>0</v>
      </c>
      <c r="V339" s="134">
        <f t="shared" si="84"/>
        <v>0</v>
      </c>
      <c r="W339" s="129">
        <f t="shared" si="90"/>
        <v>0</v>
      </c>
      <c r="X339" s="129">
        <f t="shared" si="85"/>
        <v>1</v>
      </c>
      <c r="Y339" s="129">
        <f t="shared" si="86"/>
        <v>0</v>
      </c>
      <c r="Z339" s="129"/>
      <c r="AA339" s="129"/>
      <c r="AB339" s="129">
        <f t="shared" si="87"/>
        <v>2</v>
      </c>
      <c r="AC339" s="129">
        <f t="shared" si="88"/>
        <v>2</v>
      </c>
      <c r="AD339" s="129" t="str">
        <f t="shared" si="89"/>
        <v>Correct</v>
      </c>
      <c r="AE339" s="129"/>
      <c r="AF339" s="115" t="s">
        <v>99</v>
      </c>
      <c r="AG339" s="115">
        <v>26</v>
      </c>
      <c r="AH339" s="115" t="s">
        <v>84</v>
      </c>
      <c r="AI339" s="115" t="s">
        <v>138</v>
      </c>
      <c r="AJ339" s="115" t="s">
        <v>85</v>
      </c>
      <c r="AK339" s="115" t="s">
        <v>86</v>
      </c>
      <c r="AL339" s="115" t="s">
        <v>87</v>
      </c>
      <c r="AM339" s="115" t="s">
        <v>104</v>
      </c>
      <c r="AN339" s="115" t="s">
        <v>114</v>
      </c>
      <c r="AO339" s="115" t="s">
        <v>90</v>
      </c>
      <c r="AP339" s="115" t="s">
        <v>91</v>
      </c>
      <c r="AQ339" s="115" t="s">
        <v>91</v>
      </c>
    </row>
    <row r="340" spans="1:43" ht="16">
      <c r="A340" s="115">
        <v>5584858360</v>
      </c>
      <c r="F340" s="115" t="s">
        <v>35</v>
      </c>
      <c r="G340" s="115" t="s">
        <v>38</v>
      </c>
      <c r="H340" s="115" t="s">
        <v>37</v>
      </c>
      <c r="I340" s="130"/>
      <c r="L340" s="129"/>
      <c r="M340" s="129">
        <f t="shared" si="76"/>
        <v>3</v>
      </c>
      <c r="N340" s="129">
        <f t="shared" si="77"/>
        <v>1</v>
      </c>
      <c r="O340" s="129"/>
      <c r="P340" s="129">
        <f t="shared" si="78"/>
        <v>0</v>
      </c>
      <c r="Q340" s="129">
        <f t="shared" si="79"/>
        <v>0</v>
      </c>
      <c r="R340" s="129">
        <f t="shared" si="80"/>
        <v>0</v>
      </c>
      <c r="S340" s="129">
        <f t="shared" si="81"/>
        <v>0</v>
      </c>
      <c r="T340" s="129">
        <f t="shared" si="82"/>
        <v>1</v>
      </c>
      <c r="U340" s="129">
        <f t="shared" si="83"/>
        <v>0</v>
      </c>
      <c r="V340" s="134">
        <f t="shared" si="84"/>
        <v>1</v>
      </c>
      <c r="W340" s="129">
        <f t="shared" si="90"/>
        <v>1</v>
      </c>
      <c r="X340" s="129">
        <f t="shared" si="85"/>
        <v>0</v>
      </c>
      <c r="Y340" s="129">
        <f t="shared" si="86"/>
        <v>0</v>
      </c>
      <c r="Z340" s="129"/>
      <c r="AA340" s="129"/>
      <c r="AB340" s="129">
        <f t="shared" si="87"/>
        <v>3</v>
      </c>
      <c r="AC340" s="129">
        <f t="shared" si="88"/>
        <v>3</v>
      </c>
      <c r="AD340" s="129" t="str">
        <f t="shared" si="89"/>
        <v>Correct</v>
      </c>
      <c r="AE340" s="129"/>
      <c r="AF340" s="115" t="s">
        <v>99</v>
      </c>
      <c r="AG340" s="115">
        <v>41</v>
      </c>
      <c r="AH340" s="115" t="s">
        <v>181</v>
      </c>
      <c r="AI340" s="115" t="s">
        <v>232</v>
      </c>
      <c r="AJ340" s="115" t="s">
        <v>97</v>
      </c>
      <c r="AK340" s="115" t="s">
        <v>86</v>
      </c>
      <c r="AL340" s="115" t="s">
        <v>87</v>
      </c>
      <c r="AM340" s="115" t="s">
        <v>88</v>
      </c>
      <c r="AN340" s="115" t="s">
        <v>111</v>
      </c>
      <c r="AO340" s="115" t="s">
        <v>90</v>
      </c>
      <c r="AP340" s="115" t="s">
        <v>91</v>
      </c>
      <c r="AQ340" s="115" t="s">
        <v>91</v>
      </c>
    </row>
    <row r="341" spans="1:43" ht="16">
      <c r="A341" s="115">
        <v>7020340522</v>
      </c>
      <c r="D341" s="115" t="s">
        <v>33</v>
      </c>
      <c r="G341" s="115" t="s">
        <v>38</v>
      </c>
      <c r="H341" s="115" t="s">
        <v>37</v>
      </c>
      <c r="I341" s="130"/>
      <c r="K341" s="115" t="s">
        <v>40</v>
      </c>
      <c r="L341" s="129"/>
      <c r="M341" s="129">
        <f t="shared" si="76"/>
        <v>4</v>
      </c>
      <c r="N341" s="129">
        <f t="shared" si="77"/>
        <v>0.75</v>
      </c>
      <c r="O341" s="129"/>
      <c r="P341" s="129">
        <f t="shared" si="78"/>
        <v>0</v>
      </c>
      <c r="Q341" s="129">
        <f t="shared" si="79"/>
        <v>0</v>
      </c>
      <c r="R341" s="129">
        <f t="shared" si="80"/>
        <v>0.75</v>
      </c>
      <c r="S341" s="129">
        <f t="shared" si="81"/>
        <v>0</v>
      </c>
      <c r="T341" s="129">
        <f t="shared" si="82"/>
        <v>0</v>
      </c>
      <c r="U341" s="129">
        <f t="shared" si="83"/>
        <v>0</v>
      </c>
      <c r="V341" s="134">
        <f t="shared" si="84"/>
        <v>0.75</v>
      </c>
      <c r="W341" s="129">
        <f t="shared" si="90"/>
        <v>0.75</v>
      </c>
      <c r="X341" s="129">
        <f t="shared" si="85"/>
        <v>0</v>
      </c>
      <c r="Y341" s="129">
        <f t="shared" si="86"/>
        <v>0.75</v>
      </c>
      <c r="Z341" s="129"/>
      <c r="AA341" s="129"/>
      <c r="AB341" s="129">
        <f t="shared" si="87"/>
        <v>3</v>
      </c>
      <c r="AC341" s="129">
        <f t="shared" si="88"/>
        <v>4</v>
      </c>
      <c r="AD341" s="129" t="str">
        <f t="shared" si="89"/>
        <v>Correct</v>
      </c>
      <c r="AE341" s="129"/>
      <c r="AF341" s="115" t="s">
        <v>99</v>
      </c>
      <c r="AG341" s="115">
        <v>32</v>
      </c>
      <c r="AH341" s="115" t="s">
        <v>181</v>
      </c>
      <c r="AI341" s="115" t="s">
        <v>221</v>
      </c>
      <c r="AJ341" s="115" t="s">
        <v>85</v>
      </c>
      <c r="AK341" s="115" t="s">
        <v>86</v>
      </c>
      <c r="AL341" s="115" t="s">
        <v>87</v>
      </c>
      <c r="AM341" s="115" t="s">
        <v>104</v>
      </c>
      <c r="AN341" s="115" t="s">
        <v>94</v>
      </c>
      <c r="AO341" s="115" t="s">
        <v>98</v>
      </c>
      <c r="AP341" s="115" t="s">
        <v>91</v>
      </c>
    </row>
    <row r="342" spans="1:43" ht="16">
      <c r="A342" s="115">
        <v>7020355271</v>
      </c>
      <c r="D342" s="115" t="s">
        <v>33</v>
      </c>
      <c r="G342" s="115" t="s">
        <v>38</v>
      </c>
      <c r="H342" s="115" t="s">
        <v>37</v>
      </c>
      <c r="I342" s="130"/>
      <c r="L342" s="129"/>
      <c r="M342" s="129">
        <f t="shared" si="76"/>
        <v>3</v>
      </c>
      <c r="N342" s="129">
        <f t="shared" si="77"/>
        <v>1</v>
      </c>
      <c r="O342" s="129"/>
      <c r="P342" s="129">
        <f t="shared" si="78"/>
        <v>0</v>
      </c>
      <c r="Q342" s="129">
        <f t="shared" si="79"/>
        <v>0</v>
      </c>
      <c r="R342" s="129">
        <f t="shared" si="80"/>
        <v>1</v>
      </c>
      <c r="S342" s="129">
        <f t="shared" si="81"/>
        <v>0</v>
      </c>
      <c r="T342" s="129">
        <f t="shared" si="82"/>
        <v>0</v>
      </c>
      <c r="U342" s="129">
        <f t="shared" si="83"/>
        <v>0</v>
      </c>
      <c r="V342" s="134">
        <f t="shared" si="84"/>
        <v>1</v>
      </c>
      <c r="W342" s="129">
        <f t="shared" si="90"/>
        <v>1</v>
      </c>
      <c r="X342" s="129">
        <f t="shared" si="85"/>
        <v>0</v>
      </c>
      <c r="Y342" s="129">
        <f t="shared" si="86"/>
        <v>0</v>
      </c>
      <c r="Z342" s="129"/>
      <c r="AA342" s="129"/>
      <c r="AB342" s="129">
        <f t="shared" si="87"/>
        <v>3</v>
      </c>
      <c r="AC342" s="129">
        <f t="shared" si="88"/>
        <v>3</v>
      </c>
      <c r="AD342" s="129" t="str">
        <f t="shared" si="89"/>
        <v>Correct</v>
      </c>
      <c r="AE342" s="129"/>
      <c r="AF342" s="115" t="s">
        <v>83</v>
      </c>
      <c r="AG342" s="115">
        <v>47</v>
      </c>
      <c r="AH342" s="115" t="s">
        <v>181</v>
      </c>
      <c r="AI342" s="115" t="s">
        <v>189</v>
      </c>
      <c r="AJ342" s="115" t="s">
        <v>97</v>
      </c>
      <c r="AK342" s="115" t="s">
        <v>91</v>
      </c>
      <c r="AL342" s="115" t="s">
        <v>87</v>
      </c>
      <c r="AM342" s="115" t="s">
        <v>93</v>
      </c>
      <c r="AN342" s="115" t="s">
        <v>89</v>
      </c>
      <c r="AO342" s="115" t="s">
        <v>113</v>
      </c>
      <c r="AP342" s="115" t="s">
        <v>91</v>
      </c>
      <c r="AQ342" s="115" t="s">
        <v>91</v>
      </c>
    </row>
    <row r="343" spans="1:43" ht="16">
      <c r="A343" s="115">
        <v>7008115331</v>
      </c>
      <c r="D343" s="115" t="s">
        <v>33</v>
      </c>
      <c r="G343" s="115" t="s">
        <v>38</v>
      </c>
      <c r="H343" s="115" t="s">
        <v>37</v>
      </c>
      <c r="I343" s="130"/>
      <c r="L343" s="129"/>
      <c r="M343" s="129">
        <f t="shared" si="76"/>
        <v>3</v>
      </c>
      <c r="N343" s="129">
        <f t="shared" si="77"/>
        <v>1</v>
      </c>
      <c r="O343" s="129"/>
      <c r="P343" s="129">
        <f t="shared" si="78"/>
        <v>0</v>
      </c>
      <c r="Q343" s="129">
        <f t="shared" si="79"/>
        <v>0</v>
      </c>
      <c r="R343" s="129">
        <f t="shared" si="80"/>
        <v>1</v>
      </c>
      <c r="S343" s="129">
        <f t="shared" si="81"/>
        <v>0</v>
      </c>
      <c r="T343" s="129">
        <f t="shared" si="82"/>
        <v>0</v>
      </c>
      <c r="U343" s="129">
        <f t="shared" si="83"/>
        <v>0</v>
      </c>
      <c r="V343" s="134">
        <f t="shared" si="84"/>
        <v>1</v>
      </c>
      <c r="W343" s="129">
        <f t="shared" si="90"/>
        <v>1</v>
      </c>
      <c r="X343" s="129">
        <f t="shared" si="85"/>
        <v>0</v>
      </c>
      <c r="Y343" s="129">
        <f t="shared" si="86"/>
        <v>0</v>
      </c>
      <c r="Z343" s="129"/>
      <c r="AA343" s="129"/>
      <c r="AB343" s="129">
        <f t="shared" si="87"/>
        <v>3</v>
      </c>
      <c r="AC343" s="129">
        <f t="shared" si="88"/>
        <v>3</v>
      </c>
      <c r="AD343" s="129" t="str">
        <f t="shared" si="89"/>
        <v>Correct</v>
      </c>
      <c r="AE343" s="129"/>
      <c r="AF343" s="115" t="s">
        <v>83</v>
      </c>
      <c r="AG343" s="115">
        <v>32</v>
      </c>
      <c r="AH343" s="115" t="s">
        <v>84</v>
      </c>
      <c r="AI343" s="115" t="s">
        <v>126</v>
      </c>
      <c r="AJ343" s="115" t="s">
        <v>92</v>
      </c>
      <c r="AK343" s="115" t="s">
        <v>86</v>
      </c>
      <c r="AL343" s="115" t="s">
        <v>116</v>
      </c>
      <c r="AM343" s="115" t="s">
        <v>101</v>
      </c>
      <c r="AN343" s="115" t="s">
        <v>111</v>
      </c>
      <c r="AO343" s="115" t="s">
        <v>90</v>
      </c>
      <c r="AP343" s="115" t="s">
        <v>91</v>
      </c>
      <c r="AQ343" s="115" t="s">
        <v>91</v>
      </c>
    </row>
    <row r="344" spans="1:43" ht="16">
      <c r="A344" s="115">
        <v>7045758181</v>
      </c>
      <c r="D344" s="115" t="s">
        <v>33</v>
      </c>
      <c r="G344" s="115" t="s">
        <v>38</v>
      </c>
      <c r="H344" s="115" t="s">
        <v>37</v>
      </c>
      <c r="I344" s="130"/>
      <c r="K344" s="115" t="s">
        <v>40</v>
      </c>
      <c r="L344" s="129"/>
      <c r="M344" s="129">
        <f t="shared" si="76"/>
        <v>4</v>
      </c>
      <c r="N344" s="129">
        <f t="shared" si="77"/>
        <v>0.75</v>
      </c>
      <c r="O344" s="129"/>
      <c r="P344" s="129">
        <f t="shared" si="78"/>
        <v>0</v>
      </c>
      <c r="Q344" s="129">
        <f t="shared" si="79"/>
        <v>0</v>
      </c>
      <c r="R344" s="129">
        <f t="shared" si="80"/>
        <v>0.75</v>
      </c>
      <c r="S344" s="129">
        <f t="shared" si="81"/>
        <v>0</v>
      </c>
      <c r="T344" s="129">
        <f t="shared" si="82"/>
        <v>0</v>
      </c>
      <c r="U344" s="129">
        <f t="shared" si="83"/>
        <v>0</v>
      </c>
      <c r="V344" s="134">
        <f t="shared" si="84"/>
        <v>0.75</v>
      </c>
      <c r="W344" s="129">
        <f t="shared" si="90"/>
        <v>0.75</v>
      </c>
      <c r="X344" s="129">
        <f t="shared" si="85"/>
        <v>0</v>
      </c>
      <c r="Y344" s="129">
        <f t="shared" si="86"/>
        <v>0.75</v>
      </c>
      <c r="Z344" s="129"/>
      <c r="AA344" s="129"/>
      <c r="AB344" s="129">
        <f t="shared" si="87"/>
        <v>3</v>
      </c>
      <c r="AC344" s="129">
        <f t="shared" si="88"/>
        <v>4</v>
      </c>
      <c r="AD344" s="129" t="str">
        <f t="shared" si="89"/>
        <v>Correct</v>
      </c>
      <c r="AE344" s="129"/>
      <c r="AF344" s="115" t="s">
        <v>83</v>
      </c>
      <c r="AG344" s="115">
        <v>70</v>
      </c>
      <c r="AH344" s="115" t="s">
        <v>181</v>
      </c>
      <c r="AI344" s="115" t="s">
        <v>237</v>
      </c>
      <c r="AJ344" s="115" t="s">
        <v>97</v>
      </c>
      <c r="AK344" s="115" t="s">
        <v>86</v>
      </c>
      <c r="AL344" s="115" t="s">
        <v>87</v>
      </c>
      <c r="AM344" s="115" t="s">
        <v>104</v>
      </c>
      <c r="AN344" s="115" t="s">
        <v>114</v>
      </c>
      <c r="AO344" s="115" t="s">
        <v>90</v>
      </c>
      <c r="AP344" s="115" t="s">
        <v>117</v>
      </c>
      <c r="AQ344" s="115" t="s">
        <v>86</v>
      </c>
    </row>
    <row r="345" spans="1:43" ht="16">
      <c r="A345" s="115">
        <v>7011090217</v>
      </c>
      <c r="F345" s="115" t="s">
        <v>35</v>
      </c>
      <c r="G345" s="115" t="s">
        <v>38</v>
      </c>
      <c r="H345" s="115" t="s">
        <v>37</v>
      </c>
      <c r="I345" s="130"/>
      <c r="L345" s="129"/>
      <c r="M345" s="129">
        <f t="shared" si="76"/>
        <v>3</v>
      </c>
      <c r="N345" s="129">
        <f t="shared" si="77"/>
        <v>1</v>
      </c>
      <c r="O345" s="129"/>
      <c r="P345" s="129">
        <f t="shared" si="78"/>
        <v>0</v>
      </c>
      <c r="Q345" s="129">
        <f t="shared" si="79"/>
        <v>0</v>
      </c>
      <c r="R345" s="129">
        <f t="shared" si="80"/>
        <v>0</v>
      </c>
      <c r="S345" s="129">
        <f t="shared" si="81"/>
        <v>0</v>
      </c>
      <c r="T345" s="129">
        <f t="shared" si="82"/>
        <v>1</v>
      </c>
      <c r="U345" s="129">
        <f t="shared" si="83"/>
        <v>0</v>
      </c>
      <c r="V345" s="134">
        <f t="shared" si="84"/>
        <v>1</v>
      </c>
      <c r="W345" s="129">
        <f t="shared" si="90"/>
        <v>1</v>
      </c>
      <c r="X345" s="129">
        <f t="shared" si="85"/>
        <v>0</v>
      </c>
      <c r="Y345" s="129">
        <f t="shared" si="86"/>
        <v>0</v>
      </c>
      <c r="Z345" s="129"/>
      <c r="AA345" s="129"/>
      <c r="AB345" s="129">
        <f t="shared" si="87"/>
        <v>3</v>
      </c>
      <c r="AC345" s="129">
        <f t="shared" si="88"/>
        <v>3</v>
      </c>
      <c r="AD345" s="129" t="str">
        <f t="shared" si="89"/>
        <v>Correct</v>
      </c>
      <c r="AE345" s="129"/>
      <c r="AF345" s="115" t="s">
        <v>83</v>
      </c>
      <c r="AG345" s="115">
        <v>48</v>
      </c>
      <c r="AH345" s="115" t="s">
        <v>181</v>
      </c>
      <c r="AI345" s="115" t="s">
        <v>243</v>
      </c>
      <c r="AJ345" s="115" t="s">
        <v>107</v>
      </c>
      <c r="AK345" s="115" t="s">
        <v>91</v>
      </c>
      <c r="AL345" s="115" t="s">
        <v>435</v>
      </c>
      <c r="AM345" s="115" t="s">
        <v>101</v>
      </c>
      <c r="AN345" s="115" t="s">
        <v>111</v>
      </c>
      <c r="AO345" s="115" t="s">
        <v>90</v>
      </c>
      <c r="AP345" s="115" t="s">
        <v>91</v>
      </c>
      <c r="AQ345" s="115" t="s">
        <v>91</v>
      </c>
    </row>
    <row r="346" spans="1:43" ht="16">
      <c r="A346" s="115">
        <v>7007930163</v>
      </c>
      <c r="D346" s="115" t="s">
        <v>33</v>
      </c>
      <c r="G346" s="115" t="s">
        <v>38</v>
      </c>
      <c r="H346" s="115" t="s">
        <v>37</v>
      </c>
      <c r="I346" s="130"/>
      <c r="L346" s="129"/>
      <c r="M346" s="129">
        <f t="shared" si="76"/>
        <v>3</v>
      </c>
      <c r="N346" s="129">
        <f t="shared" si="77"/>
        <v>1</v>
      </c>
      <c r="O346" s="129"/>
      <c r="P346" s="129">
        <f t="shared" si="78"/>
        <v>0</v>
      </c>
      <c r="Q346" s="129">
        <f t="shared" si="79"/>
        <v>0</v>
      </c>
      <c r="R346" s="129">
        <f t="shared" si="80"/>
        <v>1</v>
      </c>
      <c r="S346" s="129">
        <f t="shared" si="81"/>
        <v>0</v>
      </c>
      <c r="T346" s="129">
        <f t="shared" si="82"/>
        <v>0</v>
      </c>
      <c r="U346" s="129">
        <f t="shared" si="83"/>
        <v>0</v>
      </c>
      <c r="V346" s="134">
        <f t="shared" si="84"/>
        <v>1</v>
      </c>
      <c r="W346" s="129">
        <f t="shared" si="90"/>
        <v>1</v>
      </c>
      <c r="X346" s="129">
        <f t="shared" si="85"/>
        <v>0</v>
      </c>
      <c r="Y346" s="129">
        <f t="shared" si="86"/>
        <v>0</v>
      </c>
      <c r="Z346" s="129"/>
      <c r="AA346" s="129"/>
      <c r="AB346" s="129">
        <f t="shared" si="87"/>
        <v>3</v>
      </c>
      <c r="AC346" s="129">
        <f t="shared" si="88"/>
        <v>3</v>
      </c>
      <c r="AD346" s="129" t="str">
        <f t="shared" si="89"/>
        <v>Correct</v>
      </c>
      <c r="AE346" s="129"/>
      <c r="AF346" s="115" t="s">
        <v>83</v>
      </c>
      <c r="AH346" s="115" t="s">
        <v>84</v>
      </c>
      <c r="AI346" s="115" t="s">
        <v>135</v>
      </c>
      <c r="AJ346" s="115" t="s">
        <v>85</v>
      </c>
      <c r="AK346" s="115" t="s">
        <v>86</v>
      </c>
      <c r="AL346" s="115" t="s">
        <v>87</v>
      </c>
      <c r="AM346" s="115" t="s">
        <v>93</v>
      </c>
      <c r="AN346" s="115" t="s">
        <v>102</v>
      </c>
      <c r="AO346" s="115" t="s">
        <v>106</v>
      </c>
      <c r="AQ346" s="115" t="s">
        <v>86</v>
      </c>
    </row>
    <row r="347" spans="1:43" ht="16">
      <c r="A347" s="115">
        <v>7044849752</v>
      </c>
      <c r="E347" s="115" t="s">
        <v>34</v>
      </c>
      <c r="G347" s="115" t="s">
        <v>38</v>
      </c>
      <c r="I347" s="130"/>
      <c r="K347" s="115" t="s">
        <v>40</v>
      </c>
      <c r="L347" s="129"/>
      <c r="M347" s="129">
        <f t="shared" si="76"/>
        <v>3</v>
      </c>
      <c r="N347" s="129">
        <f t="shared" si="77"/>
        <v>1</v>
      </c>
      <c r="O347" s="129"/>
      <c r="P347" s="129">
        <f t="shared" si="78"/>
        <v>0</v>
      </c>
      <c r="Q347" s="129">
        <f t="shared" si="79"/>
        <v>0</v>
      </c>
      <c r="R347" s="129">
        <f t="shared" si="80"/>
        <v>0</v>
      </c>
      <c r="S347" s="129">
        <f t="shared" si="81"/>
        <v>1</v>
      </c>
      <c r="T347" s="129">
        <f t="shared" si="82"/>
        <v>0</v>
      </c>
      <c r="U347" s="129">
        <f t="shared" si="83"/>
        <v>0</v>
      </c>
      <c r="V347" s="134">
        <f t="shared" si="84"/>
        <v>0</v>
      </c>
      <c r="W347" s="129">
        <f t="shared" si="90"/>
        <v>1</v>
      </c>
      <c r="X347" s="129">
        <f t="shared" si="85"/>
        <v>0</v>
      </c>
      <c r="Y347" s="129">
        <f t="shared" si="86"/>
        <v>1</v>
      </c>
      <c r="Z347" s="129"/>
      <c r="AA347" s="129"/>
      <c r="AB347" s="129">
        <f t="shared" si="87"/>
        <v>3</v>
      </c>
      <c r="AC347" s="129">
        <f t="shared" si="88"/>
        <v>3</v>
      </c>
      <c r="AD347" s="129" t="str">
        <f t="shared" si="89"/>
        <v>Correct</v>
      </c>
      <c r="AE347" s="129"/>
      <c r="AF347" s="115" t="s">
        <v>83</v>
      </c>
      <c r="AG347" s="115">
        <v>88</v>
      </c>
      <c r="AH347" s="115" t="s">
        <v>84</v>
      </c>
      <c r="AI347" s="115" t="s">
        <v>138</v>
      </c>
      <c r="AJ347" s="115" t="s">
        <v>85</v>
      </c>
      <c r="AL347" s="115" t="s">
        <v>87</v>
      </c>
      <c r="AM347" s="115" t="s">
        <v>104</v>
      </c>
      <c r="AN347" s="115" t="s">
        <v>112</v>
      </c>
      <c r="AO347" s="115" t="s">
        <v>106</v>
      </c>
      <c r="AP347" s="115" t="s">
        <v>91</v>
      </c>
      <c r="AQ347" s="115" t="s">
        <v>86</v>
      </c>
    </row>
    <row r="348" spans="1:43" ht="16">
      <c r="A348" s="115">
        <v>6985445844</v>
      </c>
      <c r="E348" s="115" t="s">
        <v>34</v>
      </c>
      <c r="G348" s="115" t="s">
        <v>38</v>
      </c>
      <c r="I348" s="130"/>
      <c r="L348" s="129"/>
      <c r="M348" s="129">
        <f t="shared" si="76"/>
        <v>2</v>
      </c>
      <c r="N348" s="129">
        <f t="shared" si="77"/>
        <v>1.5</v>
      </c>
      <c r="O348" s="129"/>
      <c r="P348" s="129">
        <f t="shared" si="78"/>
        <v>0</v>
      </c>
      <c r="Q348" s="129">
        <f t="shared" si="79"/>
        <v>0</v>
      </c>
      <c r="R348" s="129">
        <f t="shared" si="80"/>
        <v>0</v>
      </c>
      <c r="S348" s="129">
        <f t="shared" si="81"/>
        <v>1</v>
      </c>
      <c r="T348" s="129">
        <f t="shared" si="82"/>
        <v>0</v>
      </c>
      <c r="U348" s="129">
        <f t="shared" si="83"/>
        <v>0</v>
      </c>
      <c r="V348" s="134">
        <f t="shared" si="84"/>
        <v>0</v>
      </c>
      <c r="W348" s="129">
        <f t="shared" si="90"/>
        <v>1</v>
      </c>
      <c r="X348" s="129">
        <f t="shared" si="85"/>
        <v>0</v>
      </c>
      <c r="Y348" s="129">
        <f t="shared" si="86"/>
        <v>0</v>
      </c>
      <c r="Z348" s="129"/>
      <c r="AA348" s="129"/>
      <c r="AB348" s="129">
        <f t="shared" si="87"/>
        <v>2</v>
      </c>
      <c r="AC348" s="129">
        <f t="shared" si="88"/>
        <v>2</v>
      </c>
      <c r="AD348" s="129" t="str">
        <f t="shared" si="89"/>
        <v>Correct</v>
      </c>
      <c r="AE348" s="129"/>
      <c r="AF348" s="115" t="s">
        <v>83</v>
      </c>
      <c r="AG348" s="115">
        <v>35</v>
      </c>
      <c r="AH348" s="115" t="s">
        <v>181</v>
      </c>
      <c r="AI348" s="115" t="s">
        <v>193</v>
      </c>
      <c r="AJ348" s="115" t="s">
        <v>114</v>
      </c>
      <c r="AK348" s="115" t="s">
        <v>86</v>
      </c>
      <c r="AL348" s="115" t="s">
        <v>87</v>
      </c>
      <c r="AM348" s="115" t="s">
        <v>100</v>
      </c>
      <c r="AN348" s="115" t="s">
        <v>89</v>
      </c>
      <c r="AO348" s="115" t="s">
        <v>90</v>
      </c>
      <c r="AP348" s="115" t="s">
        <v>91</v>
      </c>
      <c r="AQ348" s="115" t="s">
        <v>91</v>
      </c>
    </row>
    <row r="349" spans="1:43" ht="16">
      <c r="A349" s="115">
        <v>7007932350</v>
      </c>
      <c r="D349" s="115" t="s">
        <v>33</v>
      </c>
      <c r="F349" s="115" t="s">
        <v>35</v>
      </c>
      <c r="G349" s="115" t="s">
        <v>38</v>
      </c>
      <c r="I349" s="130"/>
      <c r="L349" s="129"/>
      <c r="M349" s="129">
        <f t="shared" si="76"/>
        <v>3</v>
      </c>
      <c r="N349" s="129">
        <f t="shared" si="77"/>
        <v>1</v>
      </c>
      <c r="O349" s="129"/>
      <c r="P349" s="129">
        <f t="shared" si="78"/>
        <v>0</v>
      </c>
      <c r="Q349" s="129">
        <f t="shared" si="79"/>
        <v>0</v>
      </c>
      <c r="R349" s="129">
        <f t="shared" si="80"/>
        <v>1</v>
      </c>
      <c r="S349" s="129">
        <f t="shared" si="81"/>
        <v>0</v>
      </c>
      <c r="T349" s="129">
        <f t="shared" si="82"/>
        <v>1</v>
      </c>
      <c r="U349" s="129">
        <f t="shared" si="83"/>
        <v>0</v>
      </c>
      <c r="V349" s="134">
        <f t="shared" si="84"/>
        <v>0</v>
      </c>
      <c r="W349" s="129">
        <f t="shared" si="90"/>
        <v>1</v>
      </c>
      <c r="X349" s="129">
        <f t="shared" si="85"/>
        <v>0</v>
      </c>
      <c r="Y349" s="129">
        <f t="shared" si="86"/>
        <v>0</v>
      </c>
      <c r="Z349" s="129"/>
      <c r="AA349" s="129"/>
      <c r="AB349" s="129">
        <f t="shared" si="87"/>
        <v>3</v>
      </c>
      <c r="AC349" s="129">
        <f t="shared" si="88"/>
        <v>3</v>
      </c>
      <c r="AD349" s="129" t="str">
        <f t="shared" si="89"/>
        <v>Correct</v>
      </c>
      <c r="AE349" s="129"/>
      <c r="AF349" s="115" t="s">
        <v>83</v>
      </c>
      <c r="AG349" s="115">
        <v>57</v>
      </c>
      <c r="AH349" s="115" t="s">
        <v>84</v>
      </c>
      <c r="AI349" s="115" t="s">
        <v>124</v>
      </c>
      <c r="AJ349" s="115" t="s">
        <v>85</v>
      </c>
      <c r="AK349" s="115" t="s">
        <v>86</v>
      </c>
      <c r="AL349" s="115" t="s">
        <v>87</v>
      </c>
      <c r="AM349" s="115" t="s">
        <v>93</v>
      </c>
      <c r="AN349" s="115" t="s">
        <v>102</v>
      </c>
      <c r="AO349" s="115" t="s">
        <v>90</v>
      </c>
      <c r="AP349" s="115" t="s">
        <v>91</v>
      </c>
      <c r="AQ349" s="115" t="s">
        <v>86</v>
      </c>
    </row>
    <row r="350" spans="1:43" ht="16">
      <c r="A350" s="115">
        <v>7020345822</v>
      </c>
      <c r="D350" s="115" t="s">
        <v>33</v>
      </c>
      <c r="G350" s="115" t="s">
        <v>38</v>
      </c>
      <c r="I350" s="130"/>
      <c r="K350" s="115" t="s">
        <v>40</v>
      </c>
      <c r="L350" s="129"/>
      <c r="M350" s="129">
        <f t="shared" si="76"/>
        <v>3</v>
      </c>
      <c r="N350" s="129">
        <f t="shared" si="77"/>
        <v>1</v>
      </c>
      <c r="O350" s="129"/>
      <c r="P350" s="129">
        <f t="shared" si="78"/>
        <v>0</v>
      </c>
      <c r="Q350" s="129">
        <f t="shared" si="79"/>
        <v>0</v>
      </c>
      <c r="R350" s="129">
        <f t="shared" si="80"/>
        <v>1</v>
      </c>
      <c r="S350" s="129">
        <f t="shared" si="81"/>
        <v>0</v>
      </c>
      <c r="T350" s="129">
        <f t="shared" si="82"/>
        <v>0</v>
      </c>
      <c r="U350" s="129">
        <f t="shared" si="83"/>
        <v>0</v>
      </c>
      <c r="V350" s="134">
        <f t="shared" si="84"/>
        <v>0</v>
      </c>
      <c r="W350" s="129">
        <f t="shared" si="90"/>
        <v>1</v>
      </c>
      <c r="X350" s="129">
        <f t="shared" si="85"/>
        <v>0</v>
      </c>
      <c r="Y350" s="129">
        <f t="shared" si="86"/>
        <v>1</v>
      </c>
      <c r="Z350" s="129"/>
      <c r="AA350" s="129"/>
      <c r="AB350" s="129">
        <f t="shared" si="87"/>
        <v>3</v>
      </c>
      <c r="AC350" s="129">
        <f t="shared" si="88"/>
        <v>3</v>
      </c>
      <c r="AD350" s="129" t="str">
        <f t="shared" si="89"/>
        <v>Correct</v>
      </c>
      <c r="AE350" s="129"/>
      <c r="AF350" s="115" t="s">
        <v>99</v>
      </c>
      <c r="AG350" s="115">
        <v>33</v>
      </c>
      <c r="AH350" s="115" t="s">
        <v>181</v>
      </c>
      <c r="AI350" s="115" t="s">
        <v>215</v>
      </c>
      <c r="AJ350" s="115" t="s">
        <v>85</v>
      </c>
      <c r="AK350" s="115" t="s">
        <v>86</v>
      </c>
      <c r="AL350" s="115" t="s">
        <v>87</v>
      </c>
      <c r="AN350" s="115" t="s">
        <v>89</v>
      </c>
      <c r="AO350" s="115" t="s">
        <v>113</v>
      </c>
      <c r="AP350" s="115" t="s">
        <v>91</v>
      </c>
      <c r="AQ350" s="115" t="s">
        <v>91</v>
      </c>
    </row>
    <row r="351" spans="1:43" ht="16">
      <c r="A351" s="115">
        <v>7045753184</v>
      </c>
      <c r="F351" s="115" t="s">
        <v>35</v>
      </c>
      <c r="G351" s="115" t="s">
        <v>38</v>
      </c>
      <c r="I351" s="130"/>
      <c r="K351" s="115" t="s">
        <v>40</v>
      </c>
      <c r="L351" s="129"/>
      <c r="M351" s="129">
        <f t="shared" si="76"/>
        <v>3</v>
      </c>
      <c r="N351" s="129">
        <f t="shared" si="77"/>
        <v>1</v>
      </c>
      <c r="O351" s="129"/>
      <c r="P351" s="129">
        <f t="shared" si="78"/>
        <v>0</v>
      </c>
      <c r="Q351" s="129">
        <f t="shared" si="79"/>
        <v>0</v>
      </c>
      <c r="R351" s="129">
        <f t="shared" si="80"/>
        <v>0</v>
      </c>
      <c r="S351" s="129">
        <f t="shared" si="81"/>
        <v>0</v>
      </c>
      <c r="T351" s="129">
        <f t="shared" si="82"/>
        <v>1</v>
      </c>
      <c r="U351" s="129">
        <f t="shared" si="83"/>
        <v>0</v>
      </c>
      <c r="V351" s="134">
        <f t="shared" si="84"/>
        <v>0</v>
      </c>
      <c r="W351" s="129">
        <f t="shared" si="90"/>
        <v>1</v>
      </c>
      <c r="X351" s="129">
        <f t="shared" si="85"/>
        <v>0</v>
      </c>
      <c r="Y351" s="129">
        <f t="shared" si="86"/>
        <v>1</v>
      </c>
      <c r="Z351" s="129"/>
      <c r="AA351" s="129"/>
      <c r="AB351" s="129">
        <f t="shared" si="87"/>
        <v>3</v>
      </c>
      <c r="AC351" s="129">
        <f t="shared" si="88"/>
        <v>3</v>
      </c>
      <c r="AD351" s="129" t="str">
        <f t="shared" si="89"/>
        <v>Correct</v>
      </c>
      <c r="AE351" s="129"/>
      <c r="AF351" s="115" t="s">
        <v>99</v>
      </c>
      <c r="AG351" s="115">
        <v>55</v>
      </c>
      <c r="AH351" s="115" t="s">
        <v>181</v>
      </c>
      <c r="AI351" s="115" t="s">
        <v>183</v>
      </c>
      <c r="AJ351" s="115" t="s">
        <v>85</v>
      </c>
      <c r="AK351" s="115" t="s">
        <v>86</v>
      </c>
      <c r="AL351" s="115" t="s">
        <v>87</v>
      </c>
      <c r="AM351" s="115" t="s">
        <v>100</v>
      </c>
      <c r="AN351" s="115" t="s">
        <v>111</v>
      </c>
      <c r="AO351" s="115" t="s">
        <v>90</v>
      </c>
      <c r="AP351" s="115" t="s">
        <v>91</v>
      </c>
      <c r="AQ351" s="115" t="s">
        <v>86</v>
      </c>
    </row>
    <row r="352" spans="1:43" ht="16">
      <c r="A352" s="115">
        <v>5609484168</v>
      </c>
      <c r="D352" s="115" t="s">
        <v>33</v>
      </c>
      <c r="G352" s="115" t="s">
        <v>38</v>
      </c>
      <c r="I352" s="130"/>
      <c r="K352" s="115" t="s">
        <v>40</v>
      </c>
      <c r="L352" s="129"/>
      <c r="M352" s="129">
        <f t="shared" si="76"/>
        <v>3</v>
      </c>
      <c r="N352" s="129">
        <f t="shared" si="77"/>
        <v>1</v>
      </c>
      <c r="O352" s="129"/>
      <c r="P352" s="129">
        <f t="shared" si="78"/>
        <v>0</v>
      </c>
      <c r="Q352" s="129">
        <f t="shared" si="79"/>
        <v>0</v>
      </c>
      <c r="R352" s="129">
        <f t="shared" si="80"/>
        <v>1</v>
      </c>
      <c r="S352" s="129">
        <f t="shared" si="81"/>
        <v>0</v>
      </c>
      <c r="T352" s="129">
        <f t="shared" si="82"/>
        <v>0</v>
      </c>
      <c r="U352" s="129">
        <f t="shared" si="83"/>
        <v>0</v>
      </c>
      <c r="V352" s="134">
        <f t="shared" si="84"/>
        <v>0</v>
      </c>
      <c r="W352" s="129">
        <f t="shared" si="90"/>
        <v>1</v>
      </c>
      <c r="X352" s="129">
        <f t="shared" si="85"/>
        <v>0</v>
      </c>
      <c r="Y352" s="129">
        <f t="shared" si="86"/>
        <v>1</v>
      </c>
      <c r="Z352" s="129"/>
      <c r="AA352" s="129"/>
      <c r="AB352" s="129">
        <f t="shared" si="87"/>
        <v>3</v>
      </c>
      <c r="AC352" s="129">
        <f t="shared" si="88"/>
        <v>3</v>
      </c>
      <c r="AD352" s="129" t="str">
        <f t="shared" si="89"/>
        <v>Correct</v>
      </c>
      <c r="AE352" s="129"/>
      <c r="AF352" s="115" t="s">
        <v>99</v>
      </c>
      <c r="AG352" s="115">
        <v>64</v>
      </c>
      <c r="AH352" s="115" t="s">
        <v>181</v>
      </c>
      <c r="AI352" s="115" t="s">
        <v>244</v>
      </c>
      <c r="AJ352" s="115" t="s">
        <v>114</v>
      </c>
      <c r="AK352" s="115" t="s">
        <v>86</v>
      </c>
      <c r="AL352" s="115" t="s">
        <v>87</v>
      </c>
      <c r="AM352" s="115" t="s">
        <v>104</v>
      </c>
      <c r="AN352" s="115" t="s">
        <v>89</v>
      </c>
      <c r="AO352" s="115" t="s">
        <v>90</v>
      </c>
      <c r="AP352" s="115" t="s">
        <v>91</v>
      </c>
      <c r="AQ352" s="115" t="s">
        <v>91</v>
      </c>
    </row>
    <row r="353" spans="1:43" ht="16">
      <c r="A353" s="115">
        <v>7020346224</v>
      </c>
      <c r="C353" s="115" t="s">
        <v>32</v>
      </c>
      <c r="G353" s="115" t="s">
        <v>38</v>
      </c>
      <c r="I353" s="130"/>
      <c r="K353" s="115" t="s">
        <v>40</v>
      </c>
      <c r="L353" s="129"/>
      <c r="M353" s="129">
        <f t="shared" si="76"/>
        <v>3</v>
      </c>
      <c r="N353" s="129">
        <f t="shared" si="77"/>
        <v>1</v>
      </c>
      <c r="O353" s="129"/>
      <c r="P353" s="129">
        <f t="shared" si="78"/>
        <v>0</v>
      </c>
      <c r="Q353" s="129">
        <f t="shared" si="79"/>
        <v>1</v>
      </c>
      <c r="R353" s="129">
        <f t="shared" si="80"/>
        <v>0</v>
      </c>
      <c r="S353" s="129">
        <f t="shared" si="81"/>
        <v>0</v>
      </c>
      <c r="T353" s="129">
        <f t="shared" si="82"/>
        <v>0</v>
      </c>
      <c r="U353" s="129">
        <f t="shared" si="83"/>
        <v>0</v>
      </c>
      <c r="V353" s="134">
        <f t="shared" si="84"/>
        <v>0</v>
      </c>
      <c r="W353" s="129">
        <f t="shared" si="90"/>
        <v>1</v>
      </c>
      <c r="X353" s="129">
        <f t="shared" si="85"/>
        <v>0</v>
      </c>
      <c r="Y353" s="129">
        <f t="shared" si="86"/>
        <v>1</v>
      </c>
      <c r="Z353" s="129"/>
      <c r="AA353" s="129"/>
      <c r="AB353" s="129">
        <f t="shared" si="87"/>
        <v>3</v>
      </c>
      <c r="AC353" s="129">
        <f t="shared" si="88"/>
        <v>3</v>
      </c>
      <c r="AD353" s="129" t="str">
        <f t="shared" si="89"/>
        <v>Correct</v>
      </c>
      <c r="AE353" s="129"/>
      <c r="AF353" s="115" t="s">
        <v>99</v>
      </c>
      <c r="AG353" s="115">
        <v>39</v>
      </c>
      <c r="AH353" s="115" t="s">
        <v>181</v>
      </c>
      <c r="AI353" s="115" t="s">
        <v>229</v>
      </c>
      <c r="AJ353" s="115" t="s">
        <v>97</v>
      </c>
      <c r="AK353" s="115" t="s">
        <v>86</v>
      </c>
      <c r="AL353" s="115" t="s">
        <v>87</v>
      </c>
      <c r="AM353" s="115" t="s">
        <v>93</v>
      </c>
      <c r="AN353" s="115" t="s">
        <v>102</v>
      </c>
      <c r="AO353" s="115" t="s">
        <v>98</v>
      </c>
      <c r="AQ353" s="115" t="s">
        <v>86</v>
      </c>
    </row>
    <row r="354" spans="1:43" ht="16">
      <c r="A354" s="115">
        <v>5589084363</v>
      </c>
      <c r="D354" s="115" t="s">
        <v>33</v>
      </c>
      <c r="G354" s="115" t="s">
        <v>38</v>
      </c>
      <c r="I354" s="130"/>
      <c r="L354" s="129"/>
      <c r="M354" s="129">
        <f t="shared" si="76"/>
        <v>2</v>
      </c>
      <c r="N354" s="129">
        <f t="shared" si="77"/>
        <v>1.5</v>
      </c>
      <c r="O354" s="129"/>
      <c r="P354" s="129">
        <f t="shared" si="78"/>
        <v>0</v>
      </c>
      <c r="Q354" s="129">
        <f t="shared" si="79"/>
        <v>0</v>
      </c>
      <c r="R354" s="129">
        <f t="shared" si="80"/>
        <v>1</v>
      </c>
      <c r="S354" s="129">
        <f t="shared" si="81"/>
        <v>0</v>
      </c>
      <c r="T354" s="129">
        <f t="shared" si="82"/>
        <v>0</v>
      </c>
      <c r="U354" s="129">
        <f t="shared" si="83"/>
        <v>0</v>
      </c>
      <c r="V354" s="134">
        <f t="shared" si="84"/>
        <v>0</v>
      </c>
      <c r="W354" s="129">
        <f t="shared" si="90"/>
        <v>1</v>
      </c>
      <c r="X354" s="129">
        <f t="shared" si="85"/>
        <v>0</v>
      </c>
      <c r="Y354" s="129">
        <f t="shared" si="86"/>
        <v>0</v>
      </c>
      <c r="Z354" s="129"/>
      <c r="AA354" s="129"/>
      <c r="AB354" s="129">
        <f t="shared" si="87"/>
        <v>2</v>
      </c>
      <c r="AC354" s="129">
        <f t="shared" si="88"/>
        <v>2</v>
      </c>
      <c r="AD354" s="129" t="str">
        <f t="shared" si="89"/>
        <v>Correct</v>
      </c>
      <c r="AE354" s="129"/>
      <c r="AF354" s="115" t="s">
        <v>83</v>
      </c>
      <c r="AG354" s="115">
        <v>39</v>
      </c>
      <c r="AH354" s="115" t="s">
        <v>181</v>
      </c>
      <c r="AI354" s="115" t="s">
        <v>243</v>
      </c>
      <c r="AJ354" s="115" t="s">
        <v>85</v>
      </c>
      <c r="AK354" s="115" t="s">
        <v>86</v>
      </c>
      <c r="AL354" s="115" t="s">
        <v>87</v>
      </c>
      <c r="AM354" s="115" t="s">
        <v>101</v>
      </c>
      <c r="AN354" s="115" t="s">
        <v>111</v>
      </c>
      <c r="AO354" s="115" t="s">
        <v>90</v>
      </c>
      <c r="AP354" s="115" t="s">
        <v>91</v>
      </c>
      <c r="AQ354" s="115" t="s">
        <v>91</v>
      </c>
    </row>
    <row r="355" spans="1:43" ht="16">
      <c r="A355" s="115">
        <v>5584582940</v>
      </c>
      <c r="C355" s="115" t="s">
        <v>32</v>
      </c>
      <c r="F355" s="115" t="s">
        <v>35</v>
      </c>
      <c r="G355" s="115" t="s">
        <v>38</v>
      </c>
      <c r="I355" s="130"/>
      <c r="L355" s="129"/>
      <c r="M355" s="129">
        <f t="shared" si="76"/>
        <v>3</v>
      </c>
      <c r="N355" s="129">
        <f t="shared" si="77"/>
        <v>1</v>
      </c>
      <c r="O355" s="129"/>
      <c r="P355" s="129">
        <f t="shared" si="78"/>
        <v>0</v>
      </c>
      <c r="Q355" s="129">
        <f t="shared" si="79"/>
        <v>1</v>
      </c>
      <c r="R355" s="129">
        <f t="shared" si="80"/>
        <v>0</v>
      </c>
      <c r="S355" s="129">
        <f t="shared" si="81"/>
        <v>0</v>
      </c>
      <c r="T355" s="129">
        <f t="shared" si="82"/>
        <v>1</v>
      </c>
      <c r="U355" s="129">
        <f t="shared" si="83"/>
        <v>0</v>
      </c>
      <c r="V355" s="134">
        <f t="shared" si="84"/>
        <v>0</v>
      </c>
      <c r="W355" s="129">
        <f t="shared" si="90"/>
        <v>1</v>
      </c>
      <c r="X355" s="129">
        <f t="shared" si="85"/>
        <v>0</v>
      </c>
      <c r="Y355" s="129">
        <f t="shared" si="86"/>
        <v>0</v>
      </c>
      <c r="Z355" s="129"/>
      <c r="AA355" s="129"/>
      <c r="AB355" s="129">
        <f t="shared" si="87"/>
        <v>3</v>
      </c>
      <c r="AC355" s="129">
        <f t="shared" si="88"/>
        <v>3</v>
      </c>
      <c r="AD355" s="129" t="str">
        <f t="shared" si="89"/>
        <v>Correct</v>
      </c>
      <c r="AE355" s="129"/>
      <c r="AF355" s="115" t="s">
        <v>83</v>
      </c>
      <c r="AG355" s="115">
        <v>34</v>
      </c>
      <c r="AH355" s="115" t="s">
        <v>181</v>
      </c>
      <c r="AI355" s="115" t="s">
        <v>209</v>
      </c>
      <c r="AJ355" s="115" t="s">
        <v>85</v>
      </c>
      <c r="AK355" s="115" t="s">
        <v>86</v>
      </c>
      <c r="AL355" s="115" t="s">
        <v>87</v>
      </c>
      <c r="AM355" s="115" t="s">
        <v>100</v>
      </c>
      <c r="AN355" s="115" t="s">
        <v>111</v>
      </c>
      <c r="AO355" s="115" t="s">
        <v>90</v>
      </c>
      <c r="AP355" s="115" t="s">
        <v>91</v>
      </c>
      <c r="AQ355" s="115" t="s">
        <v>91</v>
      </c>
    </row>
    <row r="356" spans="1:43" ht="16">
      <c r="A356" s="115">
        <v>7007924577</v>
      </c>
      <c r="D356" s="115" t="s">
        <v>33</v>
      </c>
      <c r="G356" s="115" t="s">
        <v>38</v>
      </c>
      <c r="I356" s="130"/>
      <c r="L356" s="129"/>
      <c r="M356" s="129">
        <f t="shared" si="76"/>
        <v>2</v>
      </c>
      <c r="N356" s="129">
        <f t="shared" si="77"/>
        <v>1.5</v>
      </c>
      <c r="O356" s="129"/>
      <c r="P356" s="129">
        <f t="shared" si="78"/>
        <v>0</v>
      </c>
      <c r="Q356" s="129">
        <f t="shared" si="79"/>
        <v>0</v>
      </c>
      <c r="R356" s="129">
        <f t="shared" si="80"/>
        <v>1</v>
      </c>
      <c r="S356" s="129">
        <f t="shared" si="81"/>
        <v>0</v>
      </c>
      <c r="T356" s="129">
        <f t="shared" si="82"/>
        <v>0</v>
      </c>
      <c r="U356" s="129">
        <f t="shared" si="83"/>
        <v>0</v>
      </c>
      <c r="V356" s="134">
        <f t="shared" si="84"/>
        <v>0</v>
      </c>
      <c r="W356" s="129">
        <f t="shared" si="90"/>
        <v>1</v>
      </c>
      <c r="X356" s="129">
        <f t="shared" si="85"/>
        <v>0</v>
      </c>
      <c r="Y356" s="129">
        <f t="shared" si="86"/>
        <v>0</v>
      </c>
      <c r="Z356" s="129"/>
      <c r="AA356" s="129"/>
      <c r="AB356" s="129">
        <f t="shared" si="87"/>
        <v>2</v>
      </c>
      <c r="AC356" s="129">
        <f t="shared" si="88"/>
        <v>2</v>
      </c>
      <c r="AD356" s="129" t="str">
        <f t="shared" si="89"/>
        <v>Correct</v>
      </c>
      <c r="AE356" s="129"/>
      <c r="AF356" s="115" t="s">
        <v>83</v>
      </c>
      <c r="AG356" s="115">
        <v>63</v>
      </c>
      <c r="AH356" s="115" t="s">
        <v>84</v>
      </c>
      <c r="AI356" s="115" t="s">
        <v>160</v>
      </c>
      <c r="AJ356" s="115" t="s">
        <v>97</v>
      </c>
      <c r="AK356" s="115" t="s">
        <v>86</v>
      </c>
      <c r="AL356" s="115" t="s">
        <v>87</v>
      </c>
      <c r="AM356" s="115" t="s">
        <v>93</v>
      </c>
      <c r="AN356" s="115" t="s">
        <v>105</v>
      </c>
      <c r="AP356" s="115" t="s">
        <v>86</v>
      </c>
      <c r="AQ356" s="115" t="s">
        <v>91</v>
      </c>
    </row>
    <row r="357" spans="1:43" ht="16">
      <c r="A357" s="115">
        <v>7020571786</v>
      </c>
      <c r="D357" s="115" t="s">
        <v>33</v>
      </c>
      <c r="F357" s="115" t="s">
        <v>35</v>
      </c>
      <c r="G357" s="115" t="s">
        <v>38</v>
      </c>
      <c r="I357" s="130"/>
      <c r="L357" s="129"/>
      <c r="M357" s="129">
        <f t="shared" si="76"/>
        <v>3</v>
      </c>
      <c r="N357" s="129">
        <f t="shared" si="77"/>
        <v>1</v>
      </c>
      <c r="O357" s="129"/>
      <c r="P357" s="129">
        <f t="shared" si="78"/>
        <v>0</v>
      </c>
      <c r="Q357" s="129">
        <f t="shared" si="79"/>
        <v>0</v>
      </c>
      <c r="R357" s="129">
        <f t="shared" si="80"/>
        <v>1</v>
      </c>
      <c r="S357" s="129">
        <f t="shared" si="81"/>
        <v>0</v>
      </c>
      <c r="T357" s="129">
        <f t="shared" si="82"/>
        <v>1</v>
      </c>
      <c r="U357" s="129">
        <f t="shared" si="83"/>
        <v>0</v>
      </c>
      <c r="V357" s="134">
        <f t="shared" si="84"/>
        <v>0</v>
      </c>
      <c r="W357" s="129">
        <f t="shared" si="90"/>
        <v>1</v>
      </c>
      <c r="X357" s="129">
        <f t="shared" si="85"/>
        <v>0</v>
      </c>
      <c r="Y357" s="129">
        <f t="shared" si="86"/>
        <v>0</v>
      </c>
      <c r="Z357" s="129"/>
      <c r="AA357" s="129"/>
      <c r="AB357" s="129">
        <f t="shared" si="87"/>
        <v>3</v>
      </c>
      <c r="AC357" s="129">
        <f t="shared" si="88"/>
        <v>3</v>
      </c>
      <c r="AD357" s="129" t="str">
        <f t="shared" si="89"/>
        <v>Correct</v>
      </c>
      <c r="AE357" s="129"/>
      <c r="AF357" s="115" t="s">
        <v>83</v>
      </c>
      <c r="AG357" s="115">
        <v>80</v>
      </c>
      <c r="AH357" s="115" t="s">
        <v>84</v>
      </c>
      <c r="AK357" s="115" t="s">
        <v>91</v>
      </c>
      <c r="AL357" s="115" t="s">
        <v>108</v>
      </c>
      <c r="AN357" s="115" t="s">
        <v>112</v>
      </c>
      <c r="AO357" s="115" t="s">
        <v>106</v>
      </c>
      <c r="AP357" s="115" t="s">
        <v>86</v>
      </c>
      <c r="AQ357" s="115" t="s">
        <v>86</v>
      </c>
    </row>
    <row r="358" spans="1:43" ht="16">
      <c r="A358" s="115">
        <v>5597107369</v>
      </c>
      <c r="C358" s="115" t="s">
        <v>32</v>
      </c>
      <c r="D358" s="115" t="s">
        <v>33</v>
      </c>
      <c r="G358" s="115" t="s">
        <v>38</v>
      </c>
      <c r="I358" s="130"/>
      <c r="L358" s="129"/>
      <c r="M358" s="129">
        <f t="shared" si="76"/>
        <v>3</v>
      </c>
      <c r="N358" s="129">
        <f t="shared" si="77"/>
        <v>1</v>
      </c>
      <c r="O358" s="129"/>
      <c r="P358" s="129">
        <f t="shared" si="78"/>
        <v>0</v>
      </c>
      <c r="Q358" s="129">
        <f t="shared" si="79"/>
        <v>1</v>
      </c>
      <c r="R358" s="129">
        <f t="shared" si="80"/>
        <v>1</v>
      </c>
      <c r="S358" s="129">
        <f t="shared" si="81"/>
        <v>0</v>
      </c>
      <c r="T358" s="129">
        <f t="shared" si="82"/>
        <v>0</v>
      </c>
      <c r="U358" s="129">
        <f t="shared" si="83"/>
        <v>0</v>
      </c>
      <c r="V358" s="134">
        <f t="shared" si="84"/>
        <v>0</v>
      </c>
      <c r="W358" s="129">
        <f t="shared" si="90"/>
        <v>1</v>
      </c>
      <c r="X358" s="129">
        <f t="shared" si="85"/>
        <v>0</v>
      </c>
      <c r="Y358" s="129">
        <f t="shared" si="86"/>
        <v>0</v>
      </c>
      <c r="Z358" s="129"/>
      <c r="AA358" s="129"/>
      <c r="AB358" s="129">
        <f t="shared" si="87"/>
        <v>3</v>
      </c>
      <c r="AC358" s="129">
        <f t="shared" si="88"/>
        <v>3</v>
      </c>
      <c r="AD358" s="129" t="str">
        <f t="shared" si="89"/>
        <v>Correct</v>
      </c>
      <c r="AE358" s="129"/>
      <c r="AF358" s="115" t="s">
        <v>83</v>
      </c>
      <c r="AG358" s="115">
        <v>29</v>
      </c>
      <c r="AH358" s="115" t="s">
        <v>84</v>
      </c>
      <c r="AI358" s="115" t="s">
        <v>155</v>
      </c>
      <c r="AJ358" s="115" t="s">
        <v>85</v>
      </c>
      <c r="AK358" s="115" t="s">
        <v>86</v>
      </c>
      <c r="AL358" s="115" t="s">
        <v>87</v>
      </c>
      <c r="AM358" s="115" t="s">
        <v>88</v>
      </c>
      <c r="AN358" s="115" t="s">
        <v>120</v>
      </c>
      <c r="AO358" s="115" t="s">
        <v>90</v>
      </c>
      <c r="AP358" s="115" t="s">
        <v>91</v>
      </c>
      <c r="AQ358" s="115" t="s">
        <v>91</v>
      </c>
    </row>
    <row r="359" spans="1:43" ht="16">
      <c r="A359" s="115">
        <v>7044861411</v>
      </c>
      <c r="D359" s="115" t="s">
        <v>33</v>
      </c>
      <c r="G359" s="115" t="s">
        <v>38</v>
      </c>
      <c r="I359" s="130"/>
      <c r="K359" s="115" t="s">
        <v>40</v>
      </c>
      <c r="L359" s="129"/>
      <c r="M359" s="129">
        <f t="shared" si="76"/>
        <v>3</v>
      </c>
      <c r="N359" s="129">
        <f t="shared" si="77"/>
        <v>1</v>
      </c>
      <c r="O359" s="129"/>
      <c r="P359" s="129">
        <f t="shared" si="78"/>
        <v>0</v>
      </c>
      <c r="Q359" s="129">
        <f t="shared" si="79"/>
        <v>0</v>
      </c>
      <c r="R359" s="129">
        <f t="shared" si="80"/>
        <v>1</v>
      </c>
      <c r="S359" s="129">
        <f t="shared" si="81"/>
        <v>0</v>
      </c>
      <c r="T359" s="129">
        <f t="shared" si="82"/>
        <v>0</v>
      </c>
      <c r="U359" s="129">
        <f t="shared" si="83"/>
        <v>0</v>
      </c>
      <c r="V359" s="134">
        <f t="shared" si="84"/>
        <v>0</v>
      </c>
      <c r="W359" s="129">
        <f t="shared" si="90"/>
        <v>1</v>
      </c>
      <c r="X359" s="129">
        <f t="shared" si="85"/>
        <v>0</v>
      </c>
      <c r="Y359" s="129">
        <f t="shared" si="86"/>
        <v>1</v>
      </c>
      <c r="Z359" s="129"/>
      <c r="AA359" s="129"/>
      <c r="AB359" s="129">
        <f t="shared" si="87"/>
        <v>3</v>
      </c>
      <c r="AC359" s="129">
        <f t="shared" si="88"/>
        <v>3</v>
      </c>
      <c r="AD359" s="129" t="str">
        <f t="shared" si="89"/>
        <v>Correct</v>
      </c>
      <c r="AE359" s="129"/>
      <c r="AF359" s="115" t="s">
        <v>83</v>
      </c>
      <c r="AG359" s="115">
        <v>59</v>
      </c>
      <c r="AH359" s="115" t="s">
        <v>181</v>
      </c>
      <c r="AI359" s="115" t="s">
        <v>190</v>
      </c>
      <c r="AJ359" s="115" t="s">
        <v>85</v>
      </c>
      <c r="AK359" s="115" t="s">
        <v>86</v>
      </c>
      <c r="AL359" s="115" t="s">
        <v>87</v>
      </c>
      <c r="AM359" s="115" t="s">
        <v>96</v>
      </c>
      <c r="AN359" s="115" t="s">
        <v>94</v>
      </c>
      <c r="AO359" s="115" t="s">
        <v>90</v>
      </c>
      <c r="AP359" s="115" t="s">
        <v>91</v>
      </c>
      <c r="AQ359" s="115" t="s">
        <v>91</v>
      </c>
    </row>
    <row r="360" spans="1:43" ht="16">
      <c r="A360" s="115">
        <v>5587091515</v>
      </c>
      <c r="D360" s="115" t="s">
        <v>33</v>
      </c>
      <c r="G360" s="115" t="s">
        <v>38</v>
      </c>
      <c r="I360" s="130"/>
      <c r="L360" s="129"/>
      <c r="M360" s="129">
        <f t="shared" si="76"/>
        <v>2</v>
      </c>
      <c r="N360" s="129">
        <f t="shared" si="77"/>
        <v>1.5</v>
      </c>
      <c r="O360" s="129"/>
      <c r="P360" s="129">
        <f t="shared" si="78"/>
        <v>0</v>
      </c>
      <c r="Q360" s="129">
        <f t="shared" si="79"/>
        <v>0</v>
      </c>
      <c r="R360" s="129">
        <f t="shared" si="80"/>
        <v>1</v>
      </c>
      <c r="S360" s="129">
        <f t="shared" si="81"/>
        <v>0</v>
      </c>
      <c r="T360" s="129">
        <f t="shared" si="82"/>
        <v>0</v>
      </c>
      <c r="U360" s="129">
        <f t="shared" si="83"/>
        <v>0</v>
      </c>
      <c r="V360" s="134">
        <f t="shared" si="84"/>
        <v>0</v>
      </c>
      <c r="W360" s="129">
        <f t="shared" si="90"/>
        <v>1</v>
      </c>
      <c r="X360" s="129">
        <f t="shared" si="85"/>
        <v>0</v>
      </c>
      <c r="Y360" s="129">
        <f t="shared" si="86"/>
        <v>0</v>
      </c>
      <c r="Z360" s="129"/>
      <c r="AA360" s="129"/>
      <c r="AB360" s="129">
        <f t="shared" si="87"/>
        <v>2</v>
      </c>
      <c r="AC360" s="129">
        <f t="shared" si="88"/>
        <v>2</v>
      </c>
      <c r="AD360" s="129" t="str">
        <f t="shared" si="89"/>
        <v>Correct</v>
      </c>
      <c r="AE360" s="129"/>
      <c r="AF360" s="115" t="s">
        <v>83</v>
      </c>
      <c r="AG360" s="115">
        <v>54</v>
      </c>
      <c r="AH360" s="115" t="s">
        <v>181</v>
      </c>
      <c r="AI360" s="115" t="s">
        <v>183</v>
      </c>
      <c r="AJ360" s="115" t="s">
        <v>85</v>
      </c>
      <c r="AK360" s="115" t="s">
        <v>86</v>
      </c>
      <c r="AL360" s="115" t="s">
        <v>87</v>
      </c>
      <c r="AM360" s="115" t="s">
        <v>101</v>
      </c>
      <c r="AN360" s="115" t="s">
        <v>102</v>
      </c>
      <c r="AO360" s="115" t="s">
        <v>98</v>
      </c>
      <c r="AP360" s="115" t="s">
        <v>91</v>
      </c>
      <c r="AQ360" s="115" t="s">
        <v>91</v>
      </c>
    </row>
    <row r="361" spans="1:43" ht="16">
      <c r="A361" s="115">
        <v>7020568006</v>
      </c>
      <c r="D361" s="115" t="s">
        <v>33</v>
      </c>
      <c r="G361" s="115" t="s">
        <v>38</v>
      </c>
      <c r="I361" s="130"/>
      <c r="L361" s="129"/>
      <c r="M361" s="129">
        <f t="shared" si="76"/>
        <v>2</v>
      </c>
      <c r="N361" s="129">
        <f t="shared" si="77"/>
        <v>1.5</v>
      </c>
      <c r="O361" s="129"/>
      <c r="P361" s="129">
        <f t="shared" si="78"/>
        <v>0</v>
      </c>
      <c r="Q361" s="129">
        <f t="shared" si="79"/>
        <v>0</v>
      </c>
      <c r="R361" s="129">
        <f t="shared" si="80"/>
        <v>1</v>
      </c>
      <c r="S361" s="129">
        <f t="shared" si="81"/>
        <v>0</v>
      </c>
      <c r="T361" s="129">
        <f t="shared" si="82"/>
        <v>0</v>
      </c>
      <c r="U361" s="129">
        <f t="shared" si="83"/>
        <v>0</v>
      </c>
      <c r="V361" s="134">
        <f t="shared" si="84"/>
        <v>0</v>
      </c>
      <c r="W361" s="129">
        <f t="shared" si="90"/>
        <v>1</v>
      </c>
      <c r="X361" s="129">
        <f t="shared" si="85"/>
        <v>0</v>
      </c>
      <c r="Y361" s="129">
        <f t="shared" si="86"/>
        <v>0</v>
      </c>
      <c r="Z361" s="129"/>
      <c r="AA361" s="129"/>
      <c r="AB361" s="129">
        <f t="shared" si="87"/>
        <v>2</v>
      </c>
      <c r="AC361" s="129">
        <f t="shared" si="88"/>
        <v>2</v>
      </c>
      <c r="AD361" s="129" t="str">
        <f t="shared" si="89"/>
        <v>Correct</v>
      </c>
      <c r="AE361" s="129"/>
      <c r="AF361" s="115" t="s">
        <v>83</v>
      </c>
      <c r="AG361" s="115">
        <v>30</v>
      </c>
      <c r="AH361" s="115" t="s">
        <v>84</v>
      </c>
      <c r="AJ361" s="115" t="s">
        <v>107</v>
      </c>
      <c r="AK361" s="115" t="s">
        <v>86</v>
      </c>
      <c r="AL361" s="115" t="s">
        <v>87</v>
      </c>
      <c r="AM361" s="115" t="s">
        <v>93</v>
      </c>
      <c r="AN361" s="115" t="s">
        <v>94</v>
      </c>
      <c r="AO361" s="115" t="s">
        <v>90</v>
      </c>
      <c r="AP361" s="115" t="s">
        <v>91</v>
      </c>
    </row>
    <row r="362" spans="1:43" ht="16">
      <c r="A362" s="115">
        <v>7020349658</v>
      </c>
      <c r="D362" s="115" t="s">
        <v>33</v>
      </c>
      <c r="G362" s="115" t="s">
        <v>38</v>
      </c>
      <c r="I362" s="130"/>
      <c r="L362" s="129"/>
      <c r="M362" s="129">
        <f t="shared" si="76"/>
        <v>2</v>
      </c>
      <c r="N362" s="129">
        <f t="shared" si="77"/>
        <v>1.5</v>
      </c>
      <c r="O362" s="129"/>
      <c r="P362" s="129">
        <f t="shared" si="78"/>
        <v>0</v>
      </c>
      <c r="Q362" s="129">
        <f t="shared" si="79"/>
        <v>0</v>
      </c>
      <c r="R362" s="129">
        <f t="shared" si="80"/>
        <v>1</v>
      </c>
      <c r="S362" s="129">
        <f t="shared" si="81"/>
        <v>0</v>
      </c>
      <c r="T362" s="129">
        <f t="shared" si="82"/>
        <v>0</v>
      </c>
      <c r="U362" s="129">
        <f t="shared" si="83"/>
        <v>0</v>
      </c>
      <c r="V362" s="134">
        <f t="shared" si="84"/>
        <v>0</v>
      </c>
      <c r="W362" s="129">
        <f t="shared" si="90"/>
        <v>1</v>
      </c>
      <c r="X362" s="129">
        <f t="shared" si="85"/>
        <v>0</v>
      </c>
      <c r="Y362" s="129">
        <f t="shared" si="86"/>
        <v>0</v>
      </c>
      <c r="Z362" s="129"/>
      <c r="AA362" s="129"/>
      <c r="AB362" s="129">
        <f t="shared" si="87"/>
        <v>2</v>
      </c>
      <c r="AC362" s="129">
        <f t="shared" si="88"/>
        <v>2</v>
      </c>
      <c r="AD362" s="129" t="str">
        <f t="shared" si="89"/>
        <v>Correct</v>
      </c>
      <c r="AE362" s="129"/>
      <c r="AF362" s="115" t="s">
        <v>83</v>
      </c>
      <c r="AG362" s="115">
        <v>47</v>
      </c>
      <c r="AH362" s="115" t="s">
        <v>181</v>
      </c>
      <c r="AI362" s="115" t="s">
        <v>192</v>
      </c>
      <c r="AJ362" s="115" t="s">
        <v>85</v>
      </c>
      <c r="AK362" s="115" t="s">
        <v>86</v>
      </c>
      <c r="AL362" s="115" t="s">
        <v>87</v>
      </c>
      <c r="AM362" s="115" t="s">
        <v>101</v>
      </c>
      <c r="AN362" s="115" t="s">
        <v>94</v>
      </c>
      <c r="AO362" s="115" t="s">
        <v>103</v>
      </c>
      <c r="AP362" s="115" t="s">
        <v>91</v>
      </c>
      <c r="AQ362" s="115" t="s">
        <v>91</v>
      </c>
    </row>
    <row r="363" spans="1:43" ht="16">
      <c r="A363" s="115">
        <v>6985157939</v>
      </c>
      <c r="F363" s="115" t="s">
        <v>35</v>
      </c>
      <c r="G363" s="115" t="s">
        <v>38</v>
      </c>
      <c r="I363" s="130"/>
      <c r="L363" s="129"/>
      <c r="M363" s="129">
        <f t="shared" si="76"/>
        <v>2</v>
      </c>
      <c r="N363" s="129">
        <f t="shared" si="77"/>
        <v>1.5</v>
      </c>
      <c r="O363" s="129"/>
      <c r="P363" s="129">
        <f t="shared" si="78"/>
        <v>0</v>
      </c>
      <c r="Q363" s="129">
        <f t="shared" si="79"/>
        <v>0</v>
      </c>
      <c r="R363" s="129">
        <f t="shared" si="80"/>
        <v>0</v>
      </c>
      <c r="S363" s="129">
        <f t="shared" si="81"/>
        <v>0</v>
      </c>
      <c r="T363" s="129">
        <f t="shared" si="82"/>
        <v>1</v>
      </c>
      <c r="U363" s="129">
        <f t="shared" si="83"/>
        <v>0</v>
      </c>
      <c r="V363" s="134">
        <f t="shared" si="84"/>
        <v>0</v>
      </c>
      <c r="W363" s="129">
        <f t="shared" si="90"/>
        <v>1</v>
      </c>
      <c r="X363" s="129">
        <f t="shared" si="85"/>
        <v>0</v>
      </c>
      <c r="Y363" s="129">
        <f t="shared" si="86"/>
        <v>0</v>
      </c>
      <c r="Z363" s="129"/>
      <c r="AA363" s="129"/>
      <c r="AB363" s="129">
        <f t="shared" si="87"/>
        <v>2</v>
      </c>
      <c r="AC363" s="129">
        <f t="shared" si="88"/>
        <v>2</v>
      </c>
      <c r="AD363" s="129" t="str">
        <f t="shared" si="89"/>
        <v>Correct</v>
      </c>
      <c r="AE363" s="129"/>
      <c r="AF363" s="115" t="s">
        <v>83</v>
      </c>
      <c r="AG363" s="115">
        <v>32</v>
      </c>
      <c r="AH363" s="115" t="s">
        <v>181</v>
      </c>
      <c r="AI363" s="115" t="s">
        <v>236</v>
      </c>
      <c r="AK363" s="115" t="s">
        <v>91</v>
      </c>
      <c r="AL363" s="115" t="s">
        <v>137</v>
      </c>
      <c r="AM363" s="115" t="s">
        <v>100</v>
      </c>
      <c r="AN363" s="115" t="s">
        <v>89</v>
      </c>
      <c r="AO363" s="115" t="s">
        <v>90</v>
      </c>
      <c r="AP363" s="115" t="s">
        <v>91</v>
      </c>
      <c r="AQ363" s="115" t="s">
        <v>91</v>
      </c>
    </row>
    <row r="364" spans="1:43" ht="16">
      <c r="A364" s="115">
        <v>6984063911</v>
      </c>
      <c r="F364" s="115" t="s">
        <v>35</v>
      </c>
      <c r="G364" s="115" t="s">
        <v>38</v>
      </c>
      <c r="I364" s="130"/>
      <c r="L364" s="129"/>
      <c r="M364" s="129">
        <f t="shared" si="76"/>
        <v>2</v>
      </c>
      <c r="N364" s="129">
        <f t="shared" si="77"/>
        <v>1.5</v>
      </c>
      <c r="O364" s="129"/>
      <c r="P364" s="129">
        <f t="shared" si="78"/>
        <v>0</v>
      </c>
      <c r="Q364" s="129">
        <f t="shared" si="79"/>
        <v>0</v>
      </c>
      <c r="R364" s="129">
        <f t="shared" si="80"/>
        <v>0</v>
      </c>
      <c r="S364" s="129">
        <f t="shared" si="81"/>
        <v>0</v>
      </c>
      <c r="T364" s="129">
        <f t="shared" si="82"/>
        <v>1</v>
      </c>
      <c r="U364" s="129">
        <f t="shared" si="83"/>
        <v>0</v>
      </c>
      <c r="V364" s="134">
        <f t="shared" si="84"/>
        <v>0</v>
      </c>
      <c r="W364" s="129">
        <f t="shared" si="90"/>
        <v>1</v>
      </c>
      <c r="X364" s="129">
        <f t="shared" si="85"/>
        <v>0</v>
      </c>
      <c r="Y364" s="129">
        <f t="shared" si="86"/>
        <v>0</v>
      </c>
      <c r="Z364" s="129"/>
      <c r="AA364" s="129"/>
      <c r="AB364" s="129">
        <f t="shared" si="87"/>
        <v>2</v>
      </c>
      <c r="AC364" s="129">
        <f t="shared" si="88"/>
        <v>2</v>
      </c>
      <c r="AD364" s="129" t="str">
        <f t="shared" si="89"/>
        <v>Correct</v>
      </c>
      <c r="AE364" s="129"/>
      <c r="AF364" s="115" t="s">
        <v>83</v>
      </c>
      <c r="AG364" s="115">
        <v>32</v>
      </c>
      <c r="AH364" s="115" t="s">
        <v>181</v>
      </c>
    </row>
    <row r="365" spans="1:43" ht="16">
      <c r="A365" s="115">
        <v>7044861110</v>
      </c>
      <c r="F365" s="115" t="s">
        <v>35</v>
      </c>
      <c r="G365" s="115" t="s">
        <v>38</v>
      </c>
      <c r="I365" s="130"/>
      <c r="L365" s="129"/>
      <c r="M365" s="129">
        <f t="shared" si="76"/>
        <v>2</v>
      </c>
      <c r="N365" s="129">
        <f t="shared" si="77"/>
        <v>1.5</v>
      </c>
      <c r="O365" s="129"/>
      <c r="P365" s="129">
        <f t="shared" si="78"/>
        <v>0</v>
      </c>
      <c r="Q365" s="129">
        <f t="shared" si="79"/>
        <v>0</v>
      </c>
      <c r="R365" s="129">
        <f t="shared" si="80"/>
        <v>0</v>
      </c>
      <c r="S365" s="129">
        <f t="shared" si="81"/>
        <v>0</v>
      </c>
      <c r="T365" s="129">
        <f t="shared" si="82"/>
        <v>1</v>
      </c>
      <c r="U365" s="129">
        <f t="shared" si="83"/>
        <v>0</v>
      </c>
      <c r="V365" s="134">
        <f t="shared" si="84"/>
        <v>0</v>
      </c>
      <c r="W365" s="129">
        <f t="shared" si="90"/>
        <v>1</v>
      </c>
      <c r="X365" s="129">
        <f t="shared" si="85"/>
        <v>0</v>
      </c>
      <c r="Y365" s="129">
        <f t="shared" si="86"/>
        <v>0</v>
      </c>
      <c r="Z365" s="129"/>
      <c r="AA365" s="129"/>
      <c r="AB365" s="129">
        <f t="shared" si="87"/>
        <v>2</v>
      </c>
      <c r="AC365" s="129">
        <f t="shared" si="88"/>
        <v>2</v>
      </c>
      <c r="AD365" s="129" t="str">
        <f t="shared" si="89"/>
        <v>Correct</v>
      </c>
      <c r="AE365" s="129"/>
      <c r="AF365" s="115" t="s">
        <v>99</v>
      </c>
      <c r="AG365" s="115">
        <v>71</v>
      </c>
      <c r="AH365" s="115" t="s">
        <v>84</v>
      </c>
      <c r="AI365" s="115" t="s">
        <v>138</v>
      </c>
      <c r="AJ365" s="115" t="s">
        <v>85</v>
      </c>
      <c r="AK365" s="115" t="s">
        <v>86</v>
      </c>
      <c r="AL365" s="115" t="s">
        <v>87</v>
      </c>
      <c r="AM365" s="115" t="s">
        <v>101</v>
      </c>
      <c r="AN365" s="115" t="s">
        <v>89</v>
      </c>
      <c r="AO365" s="115" t="s">
        <v>106</v>
      </c>
      <c r="AP365" s="115" t="s">
        <v>91</v>
      </c>
      <c r="AQ365" s="115" t="s">
        <v>91</v>
      </c>
    </row>
    <row r="366" spans="1:43" ht="16">
      <c r="A366" s="115">
        <v>6985460355</v>
      </c>
      <c r="G366" s="115" t="s">
        <v>38</v>
      </c>
      <c r="I366" s="130"/>
      <c r="L366" s="129"/>
      <c r="M366" s="129">
        <f t="shared" si="76"/>
        <v>1</v>
      </c>
      <c r="N366" s="129">
        <f t="shared" si="77"/>
        <v>3</v>
      </c>
      <c r="O366" s="129"/>
      <c r="P366" s="129">
        <f t="shared" si="78"/>
        <v>0</v>
      </c>
      <c r="Q366" s="129">
        <f t="shared" si="79"/>
        <v>0</v>
      </c>
      <c r="R366" s="129">
        <f t="shared" si="80"/>
        <v>0</v>
      </c>
      <c r="S366" s="129">
        <f t="shared" si="81"/>
        <v>0</v>
      </c>
      <c r="T366" s="129">
        <f t="shared" si="82"/>
        <v>0</v>
      </c>
      <c r="U366" s="129">
        <f t="shared" si="83"/>
        <v>0</v>
      </c>
      <c r="V366" s="134">
        <f t="shared" si="84"/>
        <v>0</v>
      </c>
      <c r="W366" s="129">
        <f t="shared" si="90"/>
        <v>1</v>
      </c>
      <c r="X366" s="129">
        <f t="shared" si="85"/>
        <v>0</v>
      </c>
      <c r="Y366" s="129">
        <f t="shared" si="86"/>
        <v>0</v>
      </c>
      <c r="Z366" s="129"/>
      <c r="AA366" s="129"/>
      <c r="AB366" s="129">
        <f t="shared" si="87"/>
        <v>1</v>
      </c>
      <c r="AC366" s="129">
        <f t="shared" si="88"/>
        <v>1</v>
      </c>
      <c r="AD366" s="129" t="str">
        <f t="shared" si="89"/>
        <v>Correct</v>
      </c>
      <c r="AE366" s="129"/>
      <c r="AF366" s="115" t="s">
        <v>99</v>
      </c>
      <c r="AG366" s="115">
        <v>49</v>
      </c>
      <c r="AH366" s="115" t="s">
        <v>181</v>
      </c>
      <c r="AI366" s="115" t="s">
        <v>439</v>
      </c>
      <c r="AJ366" s="115" t="s">
        <v>85</v>
      </c>
      <c r="AK366" s="115" t="s">
        <v>86</v>
      </c>
      <c r="AM366" s="115" t="s">
        <v>101</v>
      </c>
      <c r="AN366" s="115" t="s">
        <v>89</v>
      </c>
      <c r="AO366" s="115" t="s">
        <v>90</v>
      </c>
      <c r="AP366" s="115" t="s">
        <v>91</v>
      </c>
      <c r="AQ366" s="115" t="s">
        <v>91</v>
      </c>
    </row>
    <row r="367" spans="1:43" ht="16">
      <c r="A367" s="115">
        <v>5586971605</v>
      </c>
      <c r="D367" s="115" t="s">
        <v>33</v>
      </c>
      <c r="G367" s="115" t="s">
        <v>38</v>
      </c>
      <c r="I367" s="130"/>
      <c r="K367" s="115" t="s">
        <v>40</v>
      </c>
      <c r="L367" s="129"/>
      <c r="M367" s="129">
        <f t="shared" si="76"/>
        <v>3</v>
      </c>
      <c r="N367" s="129">
        <f t="shared" si="77"/>
        <v>1</v>
      </c>
      <c r="O367" s="129"/>
      <c r="P367" s="129">
        <f t="shared" si="78"/>
        <v>0</v>
      </c>
      <c r="Q367" s="129">
        <f t="shared" si="79"/>
        <v>0</v>
      </c>
      <c r="R367" s="129">
        <f t="shared" si="80"/>
        <v>1</v>
      </c>
      <c r="S367" s="129">
        <f t="shared" si="81"/>
        <v>0</v>
      </c>
      <c r="T367" s="129">
        <f t="shared" si="82"/>
        <v>0</v>
      </c>
      <c r="U367" s="129">
        <f t="shared" si="83"/>
        <v>0</v>
      </c>
      <c r="V367" s="134">
        <f t="shared" si="84"/>
        <v>0</v>
      </c>
      <c r="W367" s="129">
        <f t="shared" si="90"/>
        <v>1</v>
      </c>
      <c r="X367" s="129">
        <f t="shared" si="85"/>
        <v>0</v>
      </c>
      <c r="Y367" s="129">
        <f t="shared" si="86"/>
        <v>1</v>
      </c>
      <c r="Z367" s="129"/>
      <c r="AA367" s="129"/>
      <c r="AB367" s="129">
        <f t="shared" si="87"/>
        <v>3</v>
      </c>
      <c r="AC367" s="129">
        <f t="shared" si="88"/>
        <v>3</v>
      </c>
      <c r="AD367" s="129" t="str">
        <f t="shared" si="89"/>
        <v>Correct</v>
      </c>
      <c r="AE367" s="129"/>
      <c r="AF367" s="115" t="s">
        <v>83</v>
      </c>
      <c r="AG367" s="115">
        <v>62</v>
      </c>
      <c r="AH367" s="115" t="s">
        <v>181</v>
      </c>
      <c r="AI367" s="115" t="s">
        <v>183</v>
      </c>
      <c r="AJ367" s="115" t="s">
        <v>85</v>
      </c>
      <c r="AK367" s="115" t="s">
        <v>86</v>
      </c>
      <c r="AL367" s="115" t="s">
        <v>87</v>
      </c>
      <c r="AM367" s="115" t="s">
        <v>88</v>
      </c>
      <c r="AN367" s="115" t="s">
        <v>111</v>
      </c>
      <c r="AO367" s="115" t="s">
        <v>90</v>
      </c>
      <c r="AP367" s="115" t="s">
        <v>91</v>
      </c>
      <c r="AQ367" s="115" t="s">
        <v>91</v>
      </c>
    </row>
    <row r="368" spans="1:43" ht="16">
      <c r="A368" s="115">
        <v>6985720012</v>
      </c>
      <c r="D368" s="115" t="s">
        <v>33</v>
      </c>
      <c r="G368" s="115" t="s">
        <v>38</v>
      </c>
      <c r="I368" s="130"/>
      <c r="K368" s="115" t="s">
        <v>40</v>
      </c>
      <c r="L368" s="129"/>
      <c r="M368" s="129">
        <f t="shared" si="76"/>
        <v>3</v>
      </c>
      <c r="N368" s="129">
        <f t="shared" si="77"/>
        <v>1</v>
      </c>
      <c r="O368" s="129"/>
      <c r="P368" s="129">
        <f t="shared" si="78"/>
        <v>0</v>
      </c>
      <c r="Q368" s="129">
        <f t="shared" si="79"/>
        <v>0</v>
      </c>
      <c r="R368" s="129">
        <f t="shared" si="80"/>
        <v>1</v>
      </c>
      <c r="S368" s="129">
        <f t="shared" si="81"/>
        <v>0</v>
      </c>
      <c r="T368" s="129">
        <f t="shared" si="82"/>
        <v>0</v>
      </c>
      <c r="U368" s="129">
        <f t="shared" si="83"/>
        <v>0</v>
      </c>
      <c r="V368" s="134">
        <f t="shared" si="84"/>
        <v>0</v>
      </c>
      <c r="W368" s="129">
        <f t="shared" si="90"/>
        <v>1</v>
      </c>
      <c r="X368" s="129">
        <f t="shared" si="85"/>
        <v>0</v>
      </c>
      <c r="Y368" s="129">
        <f t="shared" si="86"/>
        <v>1</v>
      </c>
      <c r="Z368" s="129"/>
      <c r="AA368" s="129"/>
      <c r="AB368" s="129">
        <f t="shared" si="87"/>
        <v>3</v>
      </c>
      <c r="AC368" s="129">
        <f t="shared" si="88"/>
        <v>3</v>
      </c>
      <c r="AD368" s="129" t="str">
        <f t="shared" si="89"/>
        <v>Correct</v>
      </c>
      <c r="AE368" s="129"/>
      <c r="AF368" s="115" t="s">
        <v>99</v>
      </c>
      <c r="AG368" s="115">
        <v>36</v>
      </c>
      <c r="AH368" s="115" t="s">
        <v>181</v>
      </c>
      <c r="AJ368" s="115" t="s">
        <v>85</v>
      </c>
      <c r="AM368" s="115" t="s">
        <v>101</v>
      </c>
      <c r="AN368" s="115" t="s">
        <v>102</v>
      </c>
      <c r="AO368" s="115" t="s">
        <v>90</v>
      </c>
      <c r="AP368" s="115" t="s">
        <v>91</v>
      </c>
      <c r="AQ368" s="115" t="s">
        <v>91</v>
      </c>
    </row>
    <row r="369" spans="1:43" ht="16">
      <c r="A369" s="115">
        <v>6985466249</v>
      </c>
      <c r="G369" s="115" t="s">
        <v>38</v>
      </c>
      <c r="I369" s="130"/>
      <c r="L369" s="129"/>
      <c r="M369" s="129">
        <f t="shared" si="76"/>
        <v>1</v>
      </c>
      <c r="N369" s="129">
        <f t="shared" si="77"/>
        <v>3</v>
      </c>
      <c r="O369" s="129"/>
      <c r="P369" s="129">
        <f t="shared" si="78"/>
        <v>0</v>
      </c>
      <c r="Q369" s="129">
        <f t="shared" si="79"/>
        <v>0</v>
      </c>
      <c r="R369" s="129">
        <f t="shared" si="80"/>
        <v>0</v>
      </c>
      <c r="S369" s="129">
        <f t="shared" si="81"/>
        <v>0</v>
      </c>
      <c r="T369" s="129">
        <f t="shared" si="82"/>
        <v>0</v>
      </c>
      <c r="U369" s="129">
        <f t="shared" si="83"/>
        <v>0</v>
      </c>
      <c r="V369" s="134">
        <f t="shared" si="84"/>
        <v>0</v>
      </c>
      <c r="W369" s="129">
        <f t="shared" si="90"/>
        <v>1</v>
      </c>
      <c r="X369" s="129">
        <f t="shared" si="85"/>
        <v>0</v>
      </c>
      <c r="Y369" s="129">
        <f t="shared" si="86"/>
        <v>0</v>
      </c>
      <c r="Z369" s="129"/>
      <c r="AA369" s="129"/>
      <c r="AB369" s="129">
        <f t="shared" si="87"/>
        <v>1</v>
      </c>
      <c r="AC369" s="129">
        <f t="shared" si="88"/>
        <v>1</v>
      </c>
      <c r="AD369" s="129" t="str">
        <f t="shared" si="89"/>
        <v>Correct</v>
      </c>
      <c r="AE369" s="129"/>
      <c r="AF369" s="115" t="s">
        <v>99</v>
      </c>
      <c r="AG369" s="115">
        <v>59</v>
      </c>
      <c r="AH369" s="115" t="s">
        <v>181</v>
      </c>
      <c r="AI369" s="115" t="s">
        <v>219</v>
      </c>
      <c r="AJ369" s="115" t="s">
        <v>85</v>
      </c>
      <c r="AM369" s="115" t="s">
        <v>104</v>
      </c>
      <c r="AN369" s="115" t="s">
        <v>94</v>
      </c>
      <c r="AO369" s="115" t="s">
        <v>113</v>
      </c>
      <c r="AP369" s="115" t="s">
        <v>91</v>
      </c>
      <c r="AQ369" s="115" t="s">
        <v>91</v>
      </c>
    </row>
    <row r="370" spans="1:43" ht="16">
      <c r="A370" s="115">
        <v>6985441868</v>
      </c>
      <c r="G370" s="115" t="s">
        <v>38</v>
      </c>
      <c r="I370" s="130"/>
      <c r="L370" s="129"/>
      <c r="M370" s="129">
        <f t="shared" si="76"/>
        <v>1</v>
      </c>
      <c r="N370" s="129">
        <f t="shared" si="77"/>
        <v>3</v>
      </c>
      <c r="O370" s="129"/>
      <c r="P370" s="129">
        <f t="shared" si="78"/>
        <v>0</v>
      </c>
      <c r="Q370" s="129">
        <f t="shared" si="79"/>
        <v>0</v>
      </c>
      <c r="R370" s="129">
        <f t="shared" si="80"/>
        <v>0</v>
      </c>
      <c r="S370" s="129">
        <f t="shared" si="81"/>
        <v>0</v>
      </c>
      <c r="T370" s="129">
        <f t="shared" si="82"/>
        <v>0</v>
      </c>
      <c r="U370" s="129">
        <f t="shared" si="83"/>
        <v>0</v>
      </c>
      <c r="V370" s="134">
        <f t="shared" si="84"/>
        <v>0</v>
      </c>
      <c r="W370" s="129">
        <f t="shared" si="90"/>
        <v>1</v>
      </c>
      <c r="X370" s="129">
        <f t="shared" si="85"/>
        <v>0</v>
      </c>
      <c r="Y370" s="129">
        <f t="shared" si="86"/>
        <v>0</v>
      </c>
      <c r="Z370" s="129"/>
      <c r="AA370" s="129"/>
      <c r="AB370" s="129">
        <f t="shared" si="87"/>
        <v>1</v>
      </c>
      <c r="AC370" s="129">
        <f t="shared" si="88"/>
        <v>1</v>
      </c>
      <c r="AD370" s="129" t="str">
        <f t="shared" si="89"/>
        <v>Correct</v>
      </c>
      <c r="AE370" s="129"/>
      <c r="AF370" s="115" t="s">
        <v>99</v>
      </c>
      <c r="AG370" s="115">
        <v>59</v>
      </c>
      <c r="AH370" s="115" t="s">
        <v>84</v>
      </c>
      <c r="AI370" s="115" t="s">
        <v>160</v>
      </c>
      <c r="AJ370" s="115" t="s">
        <v>85</v>
      </c>
      <c r="AK370" s="115" t="s">
        <v>86</v>
      </c>
      <c r="AL370" s="115" t="s">
        <v>87</v>
      </c>
      <c r="AN370" s="115" t="s">
        <v>102</v>
      </c>
      <c r="AO370" s="115" t="s">
        <v>90</v>
      </c>
      <c r="AP370" s="115" t="s">
        <v>91</v>
      </c>
      <c r="AQ370" s="115" t="s">
        <v>86</v>
      </c>
    </row>
    <row r="371" spans="1:43" ht="16">
      <c r="A371" s="115">
        <v>7020350176</v>
      </c>
      <c r="D371" s="115" t="s">
        <v>33</v>
      </c>
      <c r="G371" s="115" t="s">
        <v>38</v>
      </c>
      <c r="I371" s="130"/>
      <c r="K371" s="115" t="s">
        <v>40</v>
      </c>
      <c r="L371" s="129"/>
      <c r="M371" s="129">
        <f t="shared" si="76"/>
        <v>3</v>
      </c>
      <c r="N371" s="129">
        <f t="shared" si="77"/>
        <v>1</v>
      </c>
      <c r="O371" s="129"/>
      <c r="P371" s="129">
        <f t="shared" si="78"/>
        <v>0</v>
      </c>
      <c r="Q371" s="129">
        <f t="shared" si="79"/>
        <v>0</v>
      </c>
      <c r="R371" s="129">
        <f t="shared" si="80"/>
        <v>1</v>
      </c>
      <c r="S371" s="129">
        <f t="shared" si="81"/>
        <v>0</v>
      </c>
      <c r="T371" s="129">
        <f t="shared" si="82"/>
        <v>0</v>
      </c>
      <c r="U371" s="129">
        <f t="shared" si="83"/>
        <v>0</v>
      </c>
      <c r="V371" s="134">
        <f t="shared" si="84"/>
        <v>0</v>
      </c>
      <c r="W371" s="129">
        <f t="shared" si="90"/>
        <v>1</v>
      </c>
      <c r="X371" s="129">
        <f t="shared" si="85"/>
        <v>0</v>
      </c>
      <c r="Y371" s="129">
        <f t="shared" si="86"/>
        <v>1</v>
      </c>
      <c r="Z371" s="129"/>
      <c r="AA371" s="129"/>
      <c r="AB371" s="129">
        <f t="shared" si="87"/>
        <v>3</v>
      </c>
      <c r="AC371" s="129">
        <f t="shared" si="88"/>
        <v>3</v>
      </c>
      <c r="AD371" s="129" t="str">
        <f t="shared" si="89"/>
        <v>Correct</v>
      </c>
      <c r="AE371" s="129"/>
      <c r="AF371" s="115" t="s">
        <v>99</v>
      </c>
      <c r="AG371" s="115">
        <v>22</v>
      </c>
      <c r="AH371" s="115" t="s">
        <v>181</v>
      </c>
      <c r="AI371" s="115" t="s">
        <v>440</v>
      </c>
      <c r="AJ371" s="115" t="s">
        <v>85</v>
      </c>
      <c r="AK371" s="115" t="s">
        <v>86</v>
      </c>
      <c r="AL371" s="115" t="s">
        <v>87</v>
      </c>
      <c r="AM371" s="115" t="s">
        <v>96</v>
      </c>
      <c r="AN371" s="115" t="s">
        <v>112</v>
      </c>
      <c r="AO371" s="115" t="s">
        <v>98</v>
      </c>
      <c r="AP371" s="115" t="s">
        <v>91</v>
      </c>
      <c r="AQ371" s="115" t="s">
        <v>91</v>
      </c>
    </row>
    <row r="372" spans="1:43" ht="16">
      <c r="A372" s="115">
        <v>5584638926</v>
      </c>
      <c r="H372" s="115" t="s">
        <v>37</v>
      </c>
      <c r="I372" s="130"/>
      <c r="K372" s="115" t="s">
        <v>40</v>
      </c>
      <c r="L372" s="129"/>
      <c r="M372" s="129">
        <f t="shared" si="76"/>
        <v>2</v>
      </c>
      <c r="N372" s="129">
        <f t="shared" si="77"/>
        <v>1.5</v>
      </c>
      <c r="O372" s="129"/>
      <c r="P372" s="129">
        <f t="shared" si="78"/>
        <v>0</v>
      </c>
      <c r="Q372" s="129">
        <f t="shared" si="79"/>
        <v>0</v>
      </c>
      <c r="R372" s="129">
        <f t="shared" si="80"/>
        <v>0</v>
      </c>
      <c r="S372" s="129">
        <f t="shared" si="81"/>
        <v>0</v>
      </c>
      <c r="T372" s="129">
        <f t="shared" si="82"/>
        <v>0</v>
      </c>
      <c r="U372" s="129">
        <f t="shared" si="83"/>
        <v>0</v>
      </c>
      <c r="V372" s="134">
        <f t="shared" si="84"/>
        <v>1</v>
      </c>
      <c r="W372" s="129">
        <f t="shared" si="90"/>
        <v>0</v>
      </c>
      <c r="X372" s="129">
        <f t="shared" si="85"/>
        <v>0</v>
      </c>
      <c r="Y372" s="129">
        <f t="shared" si="86"/>
        <v>1</v>
      </c>
      <c r="Z372" s="129"/>
      <c r="AA372" s="129"/>
      <c r="AB372" s="129">
        <f t="shared" si="87"/>
        <v>2</v>
      </c>
      <c r="AC372" s="129">
        <f t="shared" si="88"/>
        <v>2</v>
      </c>
      <c r="AD372" s="129" t="str">
        <f t="shared" si="89"/>
        <v>Correct</v>
      </c>
      <c r="AE372" s="129"/>
      <c r="AF372" s="115" t="s">
        <v>83</v>
      </c>
      <c r="AG372" s="115">
        <v>52</v>
      </c>
      <c r="AH372" s="115" t="s">
        <v>181</v>
      </c>
      <c r="AI372" s="115" t="s">
        <v>185</v>
      </c>
      <c r="AJ372" s="115" t="s">
        <v>97</v>
      </c>
      <c r="AK372" s="115" t="s">
        <v>86</v>
      </c>
      <c r="AL372" s="115" t="s">
        <v>87</v>
      </c>
      <c r="AM372" s="115" t="s">
        <v>88</v>
      </c>
      <c r="AN372" s="115" t="s">
        <v>94</v>
      </c>
      <c r="AO372" s="115" t="s">
        <v>90</v>
      </c>
      <c r="AP372" s="115" t="s">
        <v>91</v>
      </c>
      <c r="AQ372" s="115" t="s">
        <v>91</v>
      </c>
    </row>
    <row r="373" spans="1:43" ht="16">
      <c r="A373" s="115">
        <v>7020354320</v>
      </c>
      <c r="B373" s="115" t="s">
        <v>31</v>
      </c>
      <c r="E373" s="115" t="s">
        <v>34</v>
      </c>
      <c r="H373" s="115" t="s">
        <v>37</v>
      </c>
      <c r="I373" s="130"/>
      <c r="L373" s="129"/>
      <c r="M373" s="129">
        <f t="shared" si="76"/>
        <v>3</v>
      </c>
      <c r="N373" s="129">
        <f t="shared" si="77"/>
        <v>1</v>
      </c>
      <c r="O373" s="129"/>
      <c r="P373" s="129">
        <f t="shared" si="78"/>
        <v>1</v>
      </c>
      <c r="Q373" s="129">
        <f t="shared" si="79"/>
        <v>0</v>
      </c>
      <c r="R373" s="129">
        <f t="shared" si="80"/>
        <v>0</v>
      </c>
      <c r="S373" s="129">
        <f t="shared" si="81"/>
        <v>1</v>
      </c>
      <c r="T373" s="129">
        <f t="shared" si="82"/>
        <v>0</v>
      </c>
      <c r="U373" s="129">
        <f t="shared" si="83"/>
        <v>0</v>
      </c>
      <c r="V373" s="134">
        <f t="shared" si="84"/>
        <v>1</v>
      </c>
      <c r="W373" s="129">
        <f t="shared" si="90"/>
        <v>0</v>
      </c>
      <c r="X373" s="129">
        <f t="shared" si="85"/>
        <v>0</v>
      </c>
      <c r="Y373" s="129">
        <f t="shared" si="86"/>
        <v>0</v>
      </c>
      <c r="Z373" s="129"/>
      <c r="AA373" s="129"/>
      <c r="AB373" s="129">
        <f t="shared" si="87"/>
        <v>3</v>
      </c>
      <c r="AC373" s="129">
        <f t="shared" si="88"/>
        <v>3</v>
      </c>
      <c r="AD373" s="129" t="str">
        <f t="shared" si="89"/>
        <v>Correct</v>
      </c>
      <c r="AE373" s="129"/>
      <c r="AF373" s="115" t="s">
        <v>99</v>
      </c>
      <c r="AG373" s="115">
        <v>18</v>
      </c>
      <c r="AH373" s="115" t="s">
        <v>181</v>
      </c>
      <c r="AI373" s="115" t="s">
        <v>207</v>
      </c>
      <c r="AJ373" s="115" t="s">
        <v>85</v>
      </c>
      <c r="AK373" s="115" t="s">
        <v>86</v>
      </c>
      <c r="AL373" s="115" t="s">
        <v>87</v>
      </c>
      <c r="AM373" s="115" t="s">
        <v>96</v>
      </c>
      <c r="AN373" s="115" t="s">
        <v>112</v>
      </c>
      <c r="AO373" s="115" t="s">
        <v>98</v>
      </c>
      <c r="AP373" s="115" t="s">
        <v>91</v>
      </c>
      <c r="AQ373" s="115" t="s">
        <v>86</v>
      </c>
    </row>
    <row r="374" spans="1:43" ht="16">
      <c r="A374" s="115">
        <v>7020351874</v>
      </c>
      <c r="H374" s="115" t="s">
        <v>37</v>
      </c>
      <c r="I374" s="130"/>
      <c r="K374" s="115" t="s">
        <v>40</v>
      </c>
      <c r="L374" s="129"/>
      <c r="M374" s="129">
        <f t="shared" si="76"/>
        <v>2</v>
      </c>
      <c r="N374" s="129">
        <f t="shared" si="77"/>
        <v>1.5</v>
      </c>
      <c r="O374" s="129"/>
      <c r="P374" s="129">
        <f t="shared" si="78"/>
        <v>0</v>
      </c>
      <c r="Q374" s="129">
        <f t="shared" si="79"/>
        <v>0</v>
      </c>
      <c r="R374" s="129">
        <f t="shared" si="80"/>
        <v>0</v>
      </c>
      <c r="S374" s="129">
        <f t="shared" si="81"/>
        <v>0</v>
      </c>
      <c r="T374" s="129">
        <f t="shared" si="82"/>
        <v>0</v>
      </c>
      <c r="U374" s="129">
        <f t="shared" si="83"/>
        <v>0</v>
      </c>
      <c r="V374" s="134">
        <f t="shared" si="84"/>
        <v>1</v>
      </c>
      <c r="W374" s="129">
        <f t="shared" si="90"/>
        <v>0</v>
      </c>
      <c r="X374" s="129">
        <f t="shared" si="85"/>
        <v>0</v>
      </c>
      <c r="Y374" s="129">
        <f t="shared" si="86"/>
        <v>1</v>
      </c>
      <c r="Z374" s="129"/>
      <c r="AA374" s="129"/>
      <c r="AB374" s="129">
        <f t="shared" si="87"/>
        <v>2</v>
      </c>
      <c r="AC374" s="129">
        <f t="shared" si="88"/>
        <v>2</v>
      </c>
      <c r="AD374" s="129" t="str">
        <f t="shared" si="89"/>
        <v>Correct</v>
      </c>
      <c r="AE374" s="129"/>
      <c r="AF374" s="115" t="s">
        <v>99</v>
      </c>
      <c r="AG374" s="115">
        <v>17</v>
      </c>
      <c r="AH374" s="115" t="s">
        <v>181</v>
      </c>
      <c r="AI374" s="115" t="s">
        <v>219</v>
      </c>
      <c r="AJ374" s="115" t="s">
        <v>107</v>
      </c>
      <c r="AK374" s="115" t="s">
        <v>91</v>
      </c>
      <c r="AL374" s="115" t="s">
        <v>87</v>
      </c>
      <c r="AM374" s="115" t="s">
        <v>101</v>
      </c>
      <c r="AN374" s="115" t="s">
        <v>112</v>
      </c>
      <c r="AO374" s="115" t="s">
        <v>95</v>
      </c>
      <c r="AP374" s="115" t="s">
        <v>91</v>
      </c>
      <c r="AQ374" s="115" t="s">
        <v>91</v>
      </c>
    </row>
    <row r="375" spans="1:43" ht="16">
      <c r="A375" s="115">
        <v>7020348079</v>
      </c>
      <c r="H375" s="115" t="s">
        <v>37</v>
      </c>
      <c r="I375" s="130"/>
      <c r="K375" s="115" t="s">
        <v>40</v>
      </c>
      <c r="L375" s="129"/>
      <c r="M375" s="129">
        <f t="shared" si="76"/>
        <v>2</v>
      </c>
      <c r="N375" s="129">
        <f t="shared" si="77"/>
        <v>1.5</v>
      </c>
      <c r="O375" s="129"/>
      <c r="P375" s="129">
        <f t="shared" si="78"/>
        <v>0</v>
      </c>
      <c r="Q375" s="129">
        <f t="shared" si="79"/>
        <v>0</v>
      </c>
      <c r="R375" s="129">
        <f t="shared" si="80"/>
        <v>0</v>
      </c>
      <c r="S375" s="129">
        <f t="shared" si="81"/>
        <v>0</v>
      </c>
      <c r="T375" s="129">
        <f t="shared" si="82"/>
        <v>0</v>
      </c>
      <c r="U375" s="129">
        <f t="shared" si="83"/>
        <v>0</v>
      </c>
      <c r="V375" s="134">
        <f t="shared" si="84"/>
        <v>1</v>
      </c>
      <c r="W375" s="129">
        <f t="shared" si="90"/>
        <v>0</v>
      </c>
      <c r="X375" s="129">
        <f t="shared" si="85"/>
        <v>0</v>
      </c>
      <c r="Y375" s="129">
        <f t="shared" si="86"/>
        <v>1</v>
      </c>
      <c r="Z375" s="129"/>
      <c r="AA375" s="129"/>
      <c r="AB375" s="129">
        <f t="shared" si="87"/>
        <v>2</v>
      </c>
      <c r="AC375" s="129">
        <f t="shared" si="88"/>
        <v>2</v>
      </c>
      <c r="AD375" s="129" t="str">
        <f t="shared" si="89"/>
        <v>Correct</v>
      </c>
      <c r="AE375" s="129"/>
      <c r="AF375" s="115" t="s">
        <v>99</v>
      </c>
      <c r="AG375" s="115">
        <v>20</v>
      </c>
      <c r="AH375" s="115" t="s">
        <v>181</v>
      </c>
      <c r="AI375" s="115" t="s">
        <v>207</v>
      </c>
      <c r="AJ375" s="115" t="s">
        <v>107</v>
      </c>
      <c r="AK375" s="115" t="s">
        <v>91</v>
      </c>
      <c r="AL375" s="115" t="s">
        <v>467</v>
      </c>
      <c r="AM375" s="115" t="s">
        <v>93</v>
      </c>
      <c r="AN375" s="115" t="s">
        <v>94</v>
      </c>
      <c r="AO375" s="115" t="s">
        <v>90</v>
      </c>
      <c r="AP375" s="115" t="s">
        <v>91</v>
      </c>
      <c r="AQ375" s="115" t="s">
        <v>91</v>
      </c>
    </row>
    <row r="376" spans="1:43" ht="16">
      <c r="A376" s="115">
        <v>7020348079</v>
      </c>
      <c r="H376" s="115" t="s">
        <v>37</v>
      </c>
      <c r="I376" s="130"/>
      <c r="K376" s="115" t="s">
        <v>40</v>
      </c>
      <c r="L376" s="129"/>
      <c r="M376" s="129">
        <f t="shared" si="76"/>
        <v>2</v>
      </c>
      <c r="N376" s="129">
        <f t="shared" si="77"/>
        <v>1.5</v>
      </c>
      <c r="O376" s="129"/>
      <c r="P376" s="129">
        <f t="shared" si="78"/>
        <v>0</v>
      </c>
      <c r="Q376" s="129">
        <f t="shared" si="79"/>
        <v>0</v>
      </c>
      <c r="R376" s="129">
        <f t="shared" si="80"/>
        <v>0</v>
      </c>
      <c r="S376" s="129">
        <f t="shared" si="81"/>
        <v>0</v>
      </c>
      <c r="T376" s="129">
        <f t="shared" si="82"/>
        <v>0</v>
      </c>
      <c r="U376" s="129">
        <f t="shared" si="83"/>
        <v>0</v>
      </c>
      <c r="V376" s="134">
        <f t="shared" si="84"/>
        <v>1</v>
      </c>
      <c r="W376" s="129">
        <f t="shared" si="90"/>
        <v>0</v>
      </c>
      <c r="X376" s="129">
        <f t="shared" si="85"/>
        <v>0</v>
      </c>
      <c r="Y376" s="129">
        <f t="shared" si="86"/>
        <v>1</v>
      </c>
      <c r="Z376" s="129"/>
      <c r="AA376" s="129"/>
      <c r="AB376" s="129">
        <f t="shared" si="87"/>
        <v>2</v>
      </c>
      <c r="AC376" s="129">
        <f t="shared" si="88"/>
        <v>2</v>
      </c>
      <c r="AD376" s="129" t="str">
        <f t="shared" si="89"/>
        <v>Correct</v>
      </c>
      <c r="AE376" s="129"/>
      <c r="AF376" s="115" t="s">
        <v>99</v>
      </c>
      <c r="AG376" s="115">
        <v>20</v>
      </c>
      <c r="AH376" s="115" t="s">
        <v>181</v>
      </c>
      <c r="AI376" s="115" t="s">
        <v>207</v>
      </c>
      <c r="AJ376" s="115" t="s">
        <v>107</v>
      </c>
      <c r="AK376" s="115" t="s">
        <v>91</v>
      </c>
      <c r="AL376" s="115" t="s">
        <v>475</v>
      </c>
      <c r="AM376" s="115" t="s">
        <v>93</v>
      </c>
      <c r="AN376" s="115" t="s">
        <v>94</v>
      </c>
      <c r="AO376" s="115" t="s">
        <v>90</v>
      </c>
      <c r="AP376" s="115" t="s">
        <v>91</v>
      </c>
      <c r="AQ376" s="115" t="s">
        <v>91</v>
      </c>
    </row>
    <row r="377" spans="1:43" ht="16">
      <c r="A377" s="115">
        <v>7045793721</v>
      </c>
      <c r="D377" s="115" t="s">
        <v>33</v>
      </c>
      <c r="H377" s="115" t="s">
        <v>37</v>
      </c>
      <c r="I377" s="130"/>
      <c r="K377" s="115" t="s">
        <v>40</v>
      </c>
      <c r="L377" s="129"/>
      <c r="M377" s="129">
        <f t="shared" si="76"/>
        <v>3</v>
      </c>
      <c r="N377" s="129">
        <f t="shared" si="77"/>
        <v>1</v>
      </c>
      <c r="O377" s="129"/>
      <c r="P377" s="129">
        <f t="shared" si="78"/>
        <v>0</v>
      </c>
      <c r="Q377" s="129">
        <f t="shared" si="79"/>
        <v>0</v>
      </c>
      <c r="R377" s="129">
        <f t="shared" si="80"/>
        <v>1</v>
      </c>
      <c r="S377" s="129">
        <f t="shared" si="81"/>
        <v>0</v>
      </c>
      <c r="T377" s="129">
        <f t="shared" si="82"/>
        <v>0</v>
      </c>
      <c r="U377" s="129">
        <f t="shared" si="83"/>
        <v>0</v>
      </c>
      <c r="V377" s="134">
        <f t="shared" si="84"/>
        <v>1</v>
      </c>
      <c r="W377" s="129">
        <f t="shared" si="90"/>
        <v>0</v>
      </c>
      <c r="X377" s="129">
        <f t="shared" si="85"/>
        <v>0</v>
      </c>
      <c r="Y377" s="129">
        <f t="shared" si="86"/>
        <v>1</v>
      </c>
      <c r="Z377" s="129"/>
      <c r="AA377" s="129"/>
      <c r="AB377" s="129">
        <f t="shared" si="87"/>
        <v>3</v>
      </c>
      <c r="AC377" s="129">
        <f t="shared" si="88"/>
        <v>3</v>
      </c>
      <c r="AD377" s="129" t="str">
        <f t="shared" si="89"/>
        <v>Correct</v>
      </c>
      <c r="AE377" s="129"/>
      <c r="AF377" s="115" t="s">
        <v>83</v>
      </c>
      <c r="AG377" s="115">
        <v>52</v>
      </c>
      <c r="AH377" s="115" t="s">
        <v>181</v>
      </c>
      <c r="AI377" s="115" t="s">
        <v>208</v>
      </c>
      <c r="AJ377" s="115" t="s">
        <v>85</v>
      </c>
      <c r="AK377" s="115" t="s">
        <v>86</v>
      </c>
      <c r="AL377" s="115" t="s">
        <v>87</v>
      </c>
      <c r="AM377" s="115" t="s">
        <v>88</v>
      </c>
      <c r="AN377" s="115" t="s">
        <v>111</v>
      </c>
      <c r="AO377" s="115" t="s">
        <v>90</v>
      </c>
      <c r="AP377" s="115" t="s">
        <v>91</v>
      </c>
      <c r="AQ377" s="115" t="s">
        <v>91</v>
      </c>
    </row>
    <row r="378" spans="1:43" ht="16">
      <c r="A378" s="115">
        <v>7020346866</v>
      </c>
      <c r="H378" s="115" t="s">
        <v>37</v>
      </c>
      <c r="I378" s="130"/>
      <c r="L378" s="129"/>
      <c r="M378" s="129">
        <f t="shared" si="76"/>
        <v>1</v>
      </c>
      <c r="N378" s="129">
        <f t="shared" si="77"/>
        <v>3</v>
      </c>
      <c r="O378" s="129"/>
      <c r="P378" s="129">
        <f t="shared" si="78"/>
        <v>0</v>
      </c>
      <c r="Q378" s="129">
        <f t="shared" si="79"/>
        <v>0</v>
      </c>
      <c r="R378" s="129">
        <f t="shared" si="80"/>
        <v>0</v>
      </c>
      <c r="S378" s="129">
        <f t="shared" si="81"/>
        <v>0</v>
      </c>
      <c r="T378" s="129">
        <f t="shared" si="82"/>
        <v>0</v>
      </c>
      <c r="U378" s="129">
        <f t="shared" si="83"/>
        <v>0</v>
      </c>
      <c r="V378" s="134">
        <f t="shared" si="84"/>
        <v>1</v>
      </c>
      <c r="W378" s="129">
        <f t="shared" si="90"/>
        <v>0</v>
      </c>
      <c r="X378" s="129">
        <f t="shared" si="85"/>
        <v>0</v>
      </c>
      <c r="Y378" s="129">
        <f t="shared" si="86"/>
        <v>0</v>
      </c>
      <c r="Z378" s="129"/>
      <c r="AA378" s="129"/>
      <c r="AB378" s="129">
        <f t="shared" si="87"/>
        <v>1</v>
      </c>
      <c r="AC378" s="129">
        <f t="shared" si="88"/>
        <v>1</v>
      </c>
      <c r="AD378" s="129" t="str">
        <f t="shared" si="89"/>
        <v>Correct</v>
      </c>
      <c r="AE378" s="129"/>
      <c r="AF378" s="115" t="s">
        <v>83</v>
      </c>
      <c r="AG378" s="115">
        <v>31</v>
      </c>
      <c r="AH378" s="115" t="s">
        <v>181</v>
      </c>
      <c r="AJ378" s="115" t="s">
        <v>85</v>
      </c>
      <c r="AK378" s="115" t="s">
        <v>86</v>
      </c>
      <c r="AL378" s="115" t="s">
        <v>87</v>
      </c>
      <c r="AM378" s="115" t="s">
        <v>93</v>
      </c>
      <c r="AN378" s="115" t="s">
        <v>89</v>
      </c>
      <c r="AO378" s="115" t="s">
        <v>98</v>
      </c>
      <c r="AP378" s="115" t="s">
        <v>91</v>
      </c>
      <c r="AQ378" s="115" t="s">
        <v>91</v>
      </c>
    </row>
    <row r="379" spans="1:43" ht="16">
      <c r="A379" s="115">
        <v>7020353395</v>
      </c>
      <c r="H379" s="115" t="s">
        <v>37</v>
      </c>
      <c r="I379" s="130"/>
      <c r="L379" s="129"/>
      <c r="M379" s="129">
        <f t="shared" si="76"/>
        <v>1</v>
      </c>
      <c r="N379" s="129">
        <f t="shared" si="77"/>
        <v>3</v>
      </c>
      <c r="O379" s="129"/>
      <c r="P379" s="129">
        <f t="shared" si="78"/>
        <v>0</v>
      </c>
      <c r="Q379" s="129">
        <f t="shared" si="79"/>
        <v>0</v>
      </c>
      <c r="R379" s="129">
        <f t="shared" si="80"/>
        <v>0</v>
      </c>
      <c r="S379" s="129">
        <f t="shared" si="81"/>
        <v>0</v>
      </c>
      <c r="T379" s="129">
        <f t="shared" si="82"/>
        <v>0</v>
      </c>
      <c r="U379" s="129">
        <f t="shared" si="83"/>
        <v>0</v>
      </c>
      <c r="V379" s="134">
        <f t="shared" si="84"/>
        <v>1</v>
      </c>
      <c r="W379" s="129">
        <f t="shared" si="90"/>
        <v>0</v>
      </c>
      <c r="X379" s="129">
        <f t="shared" si="85"/>
        <v>0</v>
      </c>
      <c r="Y379" s="129">
        <f t="shared" si="86"/>
        <v>0</v>
      </c>
      <c r="Z379" s="129"/>
      <c r="AA379" s="129"/>
      <c r="AB379" s="129">
        <f t="shared" si="87"/>
        <v>1</v>
      </c>
      <c r="AC379" s="129">
        <f t="shared" si="88"/>
        <v>1</v>
      </c>
      <c r="AD379" s="129" t="str">
        <f t="shared" si="89"/>
        <v>Correct</v>
      </c>
      <c r="AE379" s="129"/>
      <c r="AF379" s="115" t="s">
        <v>99</v>
      </c>
      <c r="AG379" s="115">
        <v>34</v>
      </c>
      <c r="AH379" s="115" t="s">
        <v>181</v>
      </c>
      <c r="AI379" s="115" t="s">
        <v>223</v>
      </c>
      <c r="AJ379" s="115" t="s">
        <v>97</v>
      </c>
      <c r="AK379" s="115" t="s">
        <v>86</v>
      </c>
      <c r="AL379" s="115" t="s">
        <v>87</v>
      </c>
      <c r="AM379" s="115" t="s">
        <v>93</v>
      </c>
      <c r="AN379" s="115" t="s">
        <v>94</v>
      </c>
      <c r="AO379" s="115" t="s">
        <v>98</v>
      </c>
      <c r="AP379" s="115" t="s">
        <v>91</v>
      </c>
      <c r="AQ379" s="115" t="s">
        <v>91</v>
      </c>
    </row>
    <row r="380" spans="1:43" ht="16">
      <c r="A380" s="115">
        <v>7045786308</v>
      </c>
      <c r="I380" s="130"/>
      <c r="L380" s="129"/>
      <c r="M380" s="129">
        <f t="shared" si="76"/>
        <v>0</v>
      </c>
      <c r="N380" s="129" t="e">
        <f t="shared" si="77"/>
        <v>#DIV/0!</v>
      </c>
      <c r="O380" s="129"/>
      <c r="P380" s="129">
        <f t="shared" si="78"/>
        <v>0</v>
      </c>
      <c r="Q380" s="129">
        <f t="shared" si="79"/>
        <v>0</v>
      </c>
      <c r="R380" s="129">
        <f t="shared" si="80"/>
        <v>0</v>
      </c>
      <c r="S380" s="129">
        <f t="shared" si="81"/>
        <v>0</v>
      </c>
      <c r="T380" s="129">
        <f t="shared" si="82"/>
        <v>0</v>
      </c>
      <c r="U380" s="129">
        <f t="shared" si="83"/>
        <v>0</v>
      </c>
      <c r="V380" s="134">
        <f t="shared" si="84"/>
        <v>0</v>
      </c>
      <c r="W380" s="129">
        <f t="shared" si="90"/>
        <v>0</v>
      </c>
      <c r="X380" s="129">
        <f t="shared" si="85"/>
        <v>0</v>
      </c>
      <c r="Y380" s="129">
        <f t="shared" si="86"/>
        <v>0</v>
      </c>
      <c r="Z380" s="129"/>
      <c r="AA380" s="129"/>
      <c r="AB380" s="129">
        <f t="shared" si="87"/>
        <v>0</v>
      </c>
      <c r="AC380" s="129">
        <f t="shared" si="88"/>
        <v>0</v>
      </c>
      <c r="AD380" s="129" t="str">
        <f t="shared" si="89"/>
        <v>Correct</v>
      </c>
      <c r="AE380" s="129"/>
      <c r="AF380" s="115" t="s">
        <v>83</v>
      </c>
      <c r="AH380" s="115" t="s">
        <v>181</v>
      </c>
      <c r="AI380" s="115" t="s">
        <v>190</v>
      </c>
      <c r="AJ380" s="115" t="s">
        <v>85</v>
      </c>
      <c r="AK380" s="115" t="s">
        <v>86</v>
      </c>
      <c r="AL380" s="115" t="s">
        <v>87</v>
      </c>
      <c r="AM380" s="115" t="s">
        <v>100</v>
      </c>
      <c r="AN380" s="115" t="s">
        <v>94</v>
      </c>
      <c r="AO380" s="115" t="s">
        <v>106</v>
      </c>
      <c r="AP380" s="115" t="s">
        <v>91</v>
      </c>
      <c r="AQ380" s="115" t="s">
        <v>86</v>
      </c>
    </row>
    <row r="381" spans="1:43" ht="16">
      <c r="A381" s="115">
        <v>7011078879</v>
      </c>
      <c r="I381" s="130"/>
      <c r="L381" s="129"/>
      <c r="M381" s="129">
        <f t="shared" si="76"/>
        <v>0</v>
      </c>
      <c r="N381" s="129" t="e">
        <f t="shared" si="77"/>
        <v>#DIV/0!</v>
      </c>
      <c r="O381" s="129"/>
      <c r="P381" s="129">
        <f t="shared" si="78"/>
        <v>0</v>
      </c>
      <c r="Q381" s="129">
        <f t="shared" si="79"/>
        <v>0</v>
      </c>
      <c r="R381" s="129">
        <f t="shared" si="80"/>
        <v>0</v>
      </c>
      <c r="S381" s="129">
        <f t="shared" si="81"/>
        <v>0</v>
      </c>
      <c r="T381" s="129">
        <f t="shared" si="82"/>
        <v>0</v>
      </c>
      <c r="U381" s="129">
        <f t="shared" si="83"/>
        <v>0</v>
      </c>
      <c r="V381" s="134">
        <f t="shared" si="84"/>
        <v>0</v>
      </c>
      <c r="W381" s="129">
        <f t="shared" si="90"/>
        <v>0</v>
      </c>
      <c r="X381" s="129">
        <f t="shared" si="85"/>
        <v>0</v>
      </c>
      <c r="Y381" s="129">
        <f t="shared" si="86"/>
        <v>0</v>
      </c>
      <c r="Z381" s="129"/>
      <c r="AA381" s="129"/>
      <c r="AB381" s="129">
        <f t="shared" si="87"/>
        <v>0</v>
      </c>
      <c r="AC381" s="129">
        <f t="shared" si="88"/>
        <v>0</v>
      </c>
      <c r="AD381" s="129" t="str">
        <f t="shared" si="89"/>
        <v>Correct</v>
      </c>
      <c r="AE381" s="129"/>
      <c r="AF381" s="115" t="s">
        <v>83</v>
      </c>
      <c r="AG381" s="115">
        <v>42</v>
      </c>
      <c r="AH381" s="115" t="s">
        <v>84</v>
      </c>
      <c r="AI381" s="115" t="s">
        <v>138</v>
      </c>
      <c r="AJ381" s="115" t="s">
        <v>85</v>
      </c>
      <c r="AK381" s="115" t="s">
        <v>86</v>
      </c>
      <c r="AL381" s="115" t="s">
        <v>87</v>
      </c>
      <c r="AN381" s="115" t="s">
        <v>89</v>
      </c>
      <c r="AO381" s="115" t="s">
        <v>90</v>
      </c>
      <c r="AP381" s="115" t="s">
        <v>91</v>
      </c>
      <c r="AQ381" s="115" t="s">
        <v>91</v>
      </c>
    </row>
    <row r="382" spans="1:43" ht="16">
      <c r="A382" s="115">
        <v>7044844527</v>
      </c>
      <c r="C382" s="115" t="s">
        <v>32</v>
      </c>
      <c r="D382" s="115" t="s">
        <v>33</v>
      </c>
      <c r="E382" s="115" t="s">
        <v>34</v>
      </c>
      <c r="I382" s="130"/>
      <c r="L382" s="129"/>
      <c r="M382" s="129">
        <f t="shared" si="76"/>
        <v>3</v>
      </c>
      <c r="N382" s="129">
        <f t="shared" si="77"/>
        <v>1</v>
      </c>
      <c r="O382" s="129"/>
      <c r="P382" s="129">
        <f t="shared" si="78"/>
        <v>0</v>
      </c>
      <c r="Q382" s="129">
        <f t="shared" si="79"/>
        <v>1</v>
      </c>
      <c r="R382" s="129">
        <f t="shared" si="80"/>
        <v>1</v>
      </c>
      <c r="S382" s="129">
        <f t="shared" si="81"/>
        <v>1</v>
      </c>
      <c r="T382" s="129">
        <f t="shared" si="82"/>
        <v>0</v>
      </c>
      <c r="U382" s="129">
        <f t="shared" si="83"/>
        <v>0</v>
      </c>
      <c r="V382" s="134">
        <f t="shared" si="84"/>
        <v>0</v>
      </c>
      <c r="W382" s="129">
        <f t="shared" si="90"/>
        <v>0</v>
      </c>
      <c r="X382" s="129">
        <f t="shared" si="85"/>
        <v>0</v>
      </c>
      <c r="Y382" s="129">
        <f t="shared" si="86"/>
        <v>0</v>
      </c>
      <c r="Z382" s="129"/>
      <c r="AA382" s="129"/>
      <c r="AB382" s="129">
        <f t="shared" si="87"/>
        <v>3</v>
      </c>
      <c r="AC382" s="129">
        <f t="shared" si="88"/>
        <v>3</v>
      </c>
      <c r="AD382" s="129" t="str">
        <f t="shared" si="89"/>
        <v>Correct</v>
      </c>
      <c r="AE382" s="129"/>
      <c r="AF382" s="115" t="s">
        <v>99</v>
      </c>
      <c r="AG382" s="115">
        <v>31</v>
      </c>
      <c r="AH382" s="115" t="s">
        <v>181</v>
      </c>
      <c r="AI382" s="115" t="s">
        <v>436</v>
      </c>
      <c r="AJ382" s="115" t="s">
        <v>85</v>
      </c>
      <c r="AK382" s="115" t="s">
        <v>86</v>
      </c>
      <c r="AL382" s="115" t="s">
        <v>87</v>
      </c>
      <c r="AM382" s="115" t="s">
        <v>88</v>
      </c>
      <c r="AN382" s="115" t="s">
        <v>94</v>
      </c>
      <c r="AO382" s="115" t="s">
        <v>103</v>
      </c>
      <c r="AP382" s="115" t="s">
        <v>91</v>
      </c>
    </row>
    <row r="383" spans="1:43" ht="16">
      <c r="A383" s="115">
        <v>6985720384</v>
      </c>
      <c r="I383" s="130"/>
      <c r="L383" s="129"/>
      <c r="M383" s="129">
        <f t="shared" si="76"/>
        <v>0</v>
      </c>
      <c r="N383" s="129" t="e">
        <f t="shared" si="77"/>
        <v>#DIV/0!</v>
      </c>
      <c r="O383" s="129"/>
      <c r="P383" s="129">
        <f t="shared" si="78"/>
        <v>0</v>
      </c>
      <c r="Q383" s="129">
        <f t="shared" si="79"/>
        <v>0</v>
      </c>
      <c r="R383" s="129">
        <f t="shared" si="80"/>
        <v>0</v>
      </c>
      <c r="S383" s="129">
        <f t="shared" si="81"/>
        <v>0</v>
      </c>
      <c r="T383" s="129">
        <f t="shared" si="82"/>
        <v>0</v>
      </c>
      <c r="U383" s="129">
        <f t="shared" si="83"/>
        <v>0</v>
      </c>
      <c r="V383" s="134">
        <f t="shared" si="84"/>
        <v>0</v>
      </c>
      <c r="W383" s="129">
        <f t="shared" si="90"/>
        <v>0</v>
      </c>
      <c r="X383" s="129">
        <f t="shared" si="85"/>
        <v>0</v>
      </c>
      <c r="Y383" s="129">
        <f t="shared" si="86"/>
        <v>0</v>
      </c>
      <c r="Z383" s="129"/>
      <c r="AA383" s="129"/>
      <c r="AB383" s="129">
        <f t="shared" si="87"/>
        <v>0</v>
      </c>
      <c r="AC383" s="129">
        <f t="shared" si="88"/>
        <v>0</v>
      </c>
      <c r="AD383" s="129" t="str">
        <f t="shared" si="89"/>
        <v>Correct</v>
      </c>
      <c r="AE383" s="129"/>
      <c r="AF383" s="115" t="s">
        <v>83</v>
      </c>
      <c r="AG383" s="115">
        <v>46</v>
      </c>
      <c r="AH383" s="115" t="s">
        <v>181</v>
      </c>
      <c r="AI383" s="115" t="s">
        <v>433</v>
      </c>
      <c r="AJ383" s="115" t="s">
        <v>85</v>
      </c>
      <c r="AK383" s="115" t="s">
        <v>86</v>
      </c>
      <c r="AM383" s="115" t="s">
        <v>101</v>
      </c>
      <c r="AN383" s="115" t="s">
        <v>89</v>
      </c>
      <c r="AP383" s="115" t="s">
        <v>91</v>
      </c>
      <c r="AQ383" s="115" t="s">
        <v>91</v>
      </c>
    </row>
    <row r="384" spans="1:43" ht="16">
      <c r="A384" s="115">
        <v>7020356811</v>
      </c>
      <c r="C384" s="115" t="s">
        <v>32</v>
      </c>
      <c r="D384" s="115" t="s">
        <v>33</v>
      </c>
      <c r="I384" s="130"/>
      <c r="L384" s="129"/>
      <c r="M384" s="129">
        <f t="shared" si="76"/>
        <v>2</v>
      </c>
      <c r="N384" s="129">
        <f t="shared" si="77"/>
        <v>1.5</v>
      </c>
      <c r="O384" s="129"/>
      <c r="P384" s="129">
        <f t="shared" si="78"/>
        <v>0</v>
      </c>
      <c r="Q384" s="129">
        <f t="shared" si="79"/>
        <v>1</v>
      </c>
      <c r="R384" s="129">
        <f t="shared" si="80"/>
        <v>1</v>
      </c>
      <c r="S384" s="129">
        <f t="shared" si="81"/>
        <v>0</v>
      </c>
      <c r="T384" s="129">
        <f t="shared" si="82"/>
        <v>0</v>
      </c>
      <c r="U384" s="129">
        <f t="shared" si="83"/>
        <v>0</v>
      </c>
      <c r="V384" s="134">
        <f t="shared" si="84"/>
        <v>0</v>
      </c>
      <c r="W384" s="129">
        <f t="shared" si="90"/>
        <v>0</v>
      </c>
      <c r="X384" s="129">
        <f t="shared" si="85"/>
        <v>0</v>
      </c>
      <c r="Y384" s="129">
        <f t="shared" si="86"/>
        <v>0</v>
      </c>
      <c r="Z384" s="129"/>
      <c r="AA384" s="129"/>
      <c r="AB384" s="129">
        <f t="shared" si="87"/>
        <v>2</v>
      </c>
      <c r="AC384" s="129">
        <f t="shared" si="88"/>
        <v>2</v>
      </c>
      <c r="AD384" s="129" t="str">
        <f t="shared" si="89"/>
        <v>Correct</v>
      </c>
      <c r="AE384" s="129"/>
      <c r="AF384" s="115" t="s">
        <v>99</v>
      </c>
      <c r="AG384" s="115">
        <v>25</v>
      </c>
      <c r="AH384" s="115" t="s">
        <v>181</v>
      </c>
      <c r="AI384" s="115" t="s">
        <v>206</v>
      </c>
      <c r="AJ384" s="115" t="s">
        <v>107</v>
      </c>
      <c r="AK384" s="115" t="s">
        <v>91</v>
      </c>
      <c r="AL384" s="115" t="s">
        <v>465</v>
      </c>
      <c r="AM384" s="115" t="s">
        <v>93</v>
      </c>
      <c r="AN384" s="115" t="s">
        <v>94</v>
      </c>
      <c r="AO384" s="115" t="s">
        <v>90</v>
      </c>
      <c r="AP384" s="115" t="s">
        <v>117</v>
      </c>
      <c r="AQ384" s="115" t="s">
        <v>91</v>
      </c>
    </row>
    <row r="385" spans="1:43" ht="16">
      <c r="A385" s="115">
        <v>7020356811</v>
      </c>
      <c r="C385" s="115" t="s">
        <v>32</v>
      </c>
      <c r="D385" s="115" t="s">
        <v>33</v>
      </c>
      <c r="I385" s="130"/>
      <c r="L385" s="129"/>
      <c r="M385" s="129">
        <f t="shared" si="76"/>
        <v>2</v>
      </c>
      <c r="N385" s="129">
        <f t="shared" si="77"/>
        <v>1.5</v>
      </c>
      <c r="O385" s="129"/>
      <c r="P385" s="129">
        <f t="shared" si="78"/>
        <v>0</v>
      </c>
      <c r="Q385" s="129">
        <f t="shared" si="79"/>
        <v>1</v>
      </c>
      <c r="R385" s="129">
        <f t="shared" si="80"/>
        <v>1</v>
      </c>
      <c r="S385" s="129">
        <f t="shared" si="81"/>
        <v>0</v>
      </c>
      <c r="T385" s="129">
        <f t="shared" si="82"/>
        <v>0</v>
      </c>
      <c r="U385" s="129">
        <f t="shared" si="83"/>
        <v>0</v>
      </c>
      <c r="V385" s="134">
        <f t="shared" si="84"/>
        <v>0</v>
      </c>
      <c r="W385" s="129">
        <f t="shared" si="90"/>
        <v>0</v>
      </c>
      <c r="X385" s="129">
        <f t="shared" si="85"/>
        <v>0</v>
      </c>
      <c r="Y385" s="129">
        <f t="shared" si="86"/>
        <v>0</v>
      </c>
      <c r="Z385" s="129"/>
      <c r="AA385" s="129"/>
      <c r="AB385" s="129">
        <f t="shared" si="87"/>
        <v>2</v>
      </c>
      <c r="AC385" s="129">
        <f t="shared" si="88"/>
        <v>2</v>
      </c>
      <c r="AD385" s="129" t="str">
        <f t="shared" si="89"/>
        <v>Correct</v>
      </c>
      <c r="AE385" s="129"/>
      <c r="AF385" s="115" t="s">
        <v>99</v>
      </c>
      <c r="AG385" s="115">
        <v>25</v>
      </c>
      <c r="AH385" s="115" t="s">
        <v>181</v>
      </c>
      <c r="AI385" s="115" t="s">
        <v>206</v>
      </c>
      <c r="AJ385" s="115" t="s">
        <v>107</v>
      </c>
      <c r="AK385" s="115" t="s">
        <v>91</v>
      </c>
      <c r="AL385" s="115" t="s">
        <v>497</v>
      </c>
      <c r="AM385" s="115" t="s">
        <v>93</v>
      </c>
      <c r="AN385" s="115" t="s">
        <v>94</v>
      </c>
      <c r="AO385" s="115" t="s">
        <v>90</v>
      </c>
      <c r="AP385" s="115" t="s">
        <v>117</v>
      </c>
      <c r="AQ385" s="115" t="s">
        <v>91</v>
      </c>
    </row>
    <row r="386" spans="1:43" ht="16">
      <c r="A386" s="115">
        <v>7020340302</v>
      </c>
      <c r="D386" s="115" t="s">
        <v>33</v>
      </c>
      <c r="I386" s="130"/>
      <c r="K386" s="115" t="s">
        <v>40</v>
      </c>
      <c r="L386" s="129"/>
      <c r="M386" s="129">
        <f t="shared" ref="M386:M449" si="91">COUNTA(B386:L386)</f>
        <v>2</v>
      </c>
      <c r="N386" s="129">
        <f t="shared" ref="N386:N449" si="92">3/M386</f>
        <v>1.5</v>
      </c>
      <c r="O386" s="129"/>
      <c r="P386" s="129">
        <f t="shared" ref="P386:P449" si="93">IF($M386&lt;3,IF($B386=$B$1,1,0),IF($B386=$B$1,$N386,0))</f>
        <v>0</v>
      </c>
      <c r="Q386" s="129">
        <f t="shared" ref="Q386:Q449" si="94">IF($M386&lt;3,IF($C386=$C$1,1,0),IF($C386=$C$1,$N386,0))</f>
        <v>0</v>
      </c>
      <c r="R386" s="129">
        <f t="shared" ref="R386:R449" si="95">IF($M386&lt;3,IF($D386=$D$1,1,0),IF($D386=$D$1,$N386,0))</f>
        <v>1</v>
      </c>
      <c r="S386" s="129">
        <f t="shared" ref="S386:S449" si="96">IF($M386&lt;3,IF($E386=$E$1,1,0),IF($E386=$E$1,$N386,0))</f>
        <v>0</v>
      </c>
      <c r="T386" s="129">
        <f t="shared" ref="T386:T449" si="97">IF($M386&lt;3,IF($F386=$F$1,1,0),IF($F386=$F$1,$N386,0))</f>
        <v>0</v>
      </c>
      <c r="U386" s="129">
        <f t="shared" ref="U386:U449" si="98">IF($M386&lt;3,IF($G386=$G$1,1,0),IF($G386=$G$1,$N386,0))</f>
        <v>0</v>
      </c>
      <c r="V386" s="134">
        <f t="shared" ref="V386:V449" si="99">IF($M386&lt;3,IF($H386=$H$1,1,0),IF($H386=$H$1,$N386,0))</f>
        <v>0</v>
      </c>
      <c r="W386" s="129">
        <f t="shared" si="90"/>
        <v>0</v>
      </c>
      <c r="X386" s="129">
        <f t="shared" ref="X386:X449" si="100">IF($M386&lt;3,IF($J386=$J$1,1,0),IF($J386=$J$1,$N386,0))</f>
        <v>0</v>
      </c>
      <c r="Y386" s="129">
        <f t="shared" ref="Y386:Y449" si="101">IF($M386&lt;3,IF($K386=$K$1,1,0),IF($K386=$K$1,$N386,0))</f>
        <v>1</v>
      </c>
      <c r="Z386" s="129"/>
      <c r="AA386" s="129"/>
      <c r="AB386" s="129">
        <f t="shared" ref="AB386:AB449" si="102">SUM(P386:Z386)</f>
        <v>2</v>
      </c>
      <c r="AC386" s="129">
        <f t="shared" ref="AC386:AC449" si="103">M386</f>
        <v>2</v>
      </c>
      <c r="AD386" s="129" t="str">
        <f t="shared" ref="AD386:AD449" si="104">IF(AB386=AC386,"Correct",IF(AB386=3,"Correct","Wrong"))</f>
        <v>Correct</v>
      </c>
      <c r="AE386" s="129"/>
      <c r="AF386" s="115" t="s">
        <v>83</v>
      </c>
      <c r="AG386" s="115">
        <v>51</v>
      </c>
      <c r="AH386" s="115" t="s">
        <v>181</v>
      </c>
      <c r="AI386" s="115" t="s">
        <v>207</v>
      </c>
      <c r="AJ386" s="115" t="s">
        <v>85</v>
      </c>
      <c r="AK386" s="115" t="s">
        <v>86</v>
      </c>
      <c r="AL386" s="115" t="s">
        <v>87</v>
      </c>
      <c r="AM386" s="115" t="s">
        <v>100</v>
      </c>
      <c r="AN386" s="115" t="s">
        <v>89</v>
      </c>
      <c r="AO386" s="115" t="s">
        <v>90</v>
      </c>
      <c r="AP386" s="115" t="s">
        <v>91</v>
      </c>
      <c r="AQ386" s="115" t="s">
        <v>91</v>
      </c>
    </row>
    <row r="387" spans="1:43" ht="16">
      <c r="A387" s="115">
        <v>6985471899</v>
      </c>
      <c r="D387" s="115" t="s">
        <v>33</v>
      </c>
      <c r="I387" s="130"/>
      <c r="L387" s="129"/>
      <c r="M387" s="129">
        <f t="shared" si="91"/>
        <v>1</v>
      </c>
      <c r="N387" s="129">
        <f t="shared" si="92"/>
        <v>3</v>
      </c>
      <c r="O387" s="129"/>
      <c r="P387" s="129">
        <f t="shared" si="93"/>
        <v>0</v>
      </c>
      <c r="Q387" s="129">
        <f t="shared" si="94"/>
        <v>0</v>
      </c>
      <c r="R387" s="129">
        <f t="shared" si="95"/>
        <v>1</v>
      </c>
      <c r="S387" s="129">
        <f t="shared" si="96"/>
        <v>0</v>
      </c>
      <c r="T387" s="129">
        <f t="shared" si="97"/>
        <v>0</v>
      </c>
      <c r="U387" s="129">
        <f t="shared" si="98"/>
        <v>0</v>
      </c>
      <c r="V387" s="134">
        <f t="shared" si="99"/>
        <v>0</v>
      </c>
      <c r="W387" s="129">
        <f t="shared" si="90"/>
        <v>0</v>
      </c>
      <c r="X387" s="129">
        <f t="shared" si="100"/>
        <v>0</v>
      </c>
      <c r="Y387" s="129">
        <f t="shared" si="101"/>
        <v>0</v>
      </c>
      <c r="Z387" s="129"/>
      <c r="AA387" s="129"/>
      <c r="AB387" s="129">
        <f t="shared" si="102"/>
        <v>1</v>
      </c>
      <c r="AC387" s="129">
        <f t="shared" si="103"/>
        <v>1</v>
      </c>
      <c r="AD387" s="129" t="str">
        <f t="shared" si="104"/>
        <v>Correct</v>
      </c>
      <c r="AE387" s="129"/>
      <c r="AF387" s="115" t="s">
        <v>83</v>
      </c>
      <c r="AG387" s="115">
        <v>62</v>
      </c>
      <c r="AJ387" s="115" t="s">
        <v>85</v>
      </c>
      <c r="AK387" s="115" t="s">
        <v>86</v>
      </c>
      <c r="AM387" s="115" t="s">
        <v>101</v>
      </c>
      <c r="AN387" s="115" t="s">
        <v>89</v>
      </c>
      <c r="AO387" s="115" t="s">
        <v>113</v>
      </c>
      <c r="AP387" s="115" t="s">
        <v>91</v>
      </c>
      <c r="AQ387" s="115" t="s">
        <v>91</v>
      </c>
    </row>
    <row r="388" spans="1:43" ht="16">
      <c r="A388" s="115">
        <v>7020340749</v>
      </c>
      <c r="I388" s="130"/>
      <c r="K388" s="115" t="s">
        <v>40</v>
      </c>
      <c r="L388" s="129"/>
      <c r="M388" s="129">
        <f t="shared" si="91"/>
        <v>1</v>
      </c>
      <c r="N388" s="129">
        <f t="shared" si="92"/>
        <v>3</v>
      </c>
      <c r="O388" s="129"/>
      <c r="P388" s="129">
        <f t="shared" si="93"/>
        <v>0</v>
      </c>
      <c r="Q388" s="129">
        <f t="shared" si="94"/>
        <v>0</v>
      </c>
      <c r="R388" s="129">
        <f t="shared" si="95"/>
        <v>0</v>
      </c>
      <c r="S388" s="129">
        <f t="shared" si="96"/>
        <v>0</v>
      </c>
      <c r="T388" s="129">
        <f t="shared" si="97"/>
        <v>0</v>
      </c>
      <c r="U388" s="129">
        <f t="shared" si="98"/>
        <v>0</v>
      </c>
      <c r="V388" s="134">
        <f t="shared" si="99"/>
        <v>0</v>
      </c>
      <c r="W388" s="129">
        <f t="shared" si="90"/>
        <v>0</v>
      </c>
      <c r="X388" s="129">
        <f t="shared" si="100"/>
        <v>0</v>
      </c>
      <c r="Y388" s="129">
        <f t="shared" si="101"/>
        <v>1</v>
      </c>
      <c r="Z388" s="129"/>
      <c r="AA388" s="129"/>
      <c r="AB388" s="129">
        <f t="shared" si="102"/>
        <v>1</v>
      </c>
      <c r="AC388" s="129">
        <f t="shared" si="103"/>
        <v>1</v>
      </c>
      <c r="AD388" s="129" t="str">
        <f t="shared" si="104"/>
        <v>Correct</v>
      </c>
      <c r="AE388" s="129"/>
      <c r="AF388" s="115" t="s">
        <v>99</v>
      </c>
      <c r="AG388" s="115">
        <v>27</v>
      </c>
      <c r="AH388" s="115" t="s">
        <v>181</v>
      </c>
      <c r="AI388" s="115" t="s">
        <v>183</v>
      </c>
      <c r="AJ388" s="115" t="s">
        <v>85</v>
      </c>
      <c r="AK388" s="115" t="s">
        <v>86</v>
      </c>
      <c r="AL388" s="115" t="s">
        <v>87</v>
      </c>
      <c r="AM388" s="115" t="s">
        <v>93</v>
      </c>
      <c r="AN388" s="115" t="s">
        <v>102</v>
      </c>
      <c r="AO388" s="115" t="s">
        <v>90</v>
      </c>
      <c r="AP388" s="115" t="s">
        <v>86</v>
      </c>
      <c r="AQ388" s="115" t="s">
        <v>91</v>
      </c>
    </row>
    <row r="389" spans="1:43" ht="16">
      <c r="A389" s="115">
        <v>6985461855</v>
      </c>
      <c r="I389" s="130"/>
      <c r="L389" s="129"/>
      <c r="M389" s="129">
        <f t="shared" si="91"/>
        <v>0</v>
      </c>
      <c r="N389" s="129" t="e">
        <f t="shared" si="92"/>
        <v>#DIV/0!</v>
      </c>
      <c r="O389" s="129"/>
      <c r="P389" s="129">
        <f t="shared" si="93"/>
        <v>0</v>
      </c>
      <c r="Q389" s="129">
        <f t="shared" si="94"/>
        <v>0</v>
      </c>
      <c r="R389" s="129">
        <f t="shared" si="95"/>
        <v>0</v>
      </c>
      <c r="S389" s="129">
        <f t="shared" si="96"/>
        <v>0</v>
      </c>
      <c r="T389" s="129">
        <f t="shared" si="97"/>
        <v>0</v>
      </c>
      <c r="U389" s="129">
        <f t="shared" si="98"/>
        <v>0</v>
      </c>
      <c r="V389" s="134">
        <f t="shared" si="99"/>
        <v>0</v>
      </c>
      <c r="W389" s="129">
        <f t="shared" si="90"/>
        <v>0</v>
      </c>
      <c r="X389" s="129">
        <f t="shared" si="100"/>
        <v>0</v>
      </c>
      <c r="Y389" s="129">
        <f t="shared" si="101"/>
        <v>0</v>
      </c>
      <c r="Z389" s="129"/>
      <c r="AA389" s="129"/>
      <c r="AB389" s="129">
        <f t="shared" si="102"/>
        <v>0</v>
      </c>
      <c r="AC389" s="129">
        <f t="shared" si="103"/>
        <v>0</v>
      </c>
      <c r="AD389" s="129" t="str">
        <f t="shared" si="104"/>
        <v>Correct</v>
      </c>
      <c r="AE389" s="129"/>
      <c r="AF389" s="115" t="s">
        <v>83</v>
      </c>
      <c r="AG389" s="115">
        <v>39</v>
      </c>
      <c r="AH389" s="115" t="s">
        <v>181</v>
      </c>
      <c r="AI389" s="115" t="s">
        <v>239</v>
      </c>
      <c r="AJ389" s="115" t="s">
        <v>85</v>
      </c>
      <c r="AK389" s="115" t="s">
        <v>86</v>
      </c>
      <c r="AL389" s="115" t="s">
        <v>116</v>
      </c>
      <c r="AM389" s="115" t="s">
        <v>93</v>
      </c>
      <c r="AN389" s="115" t="s">
        <v>94</v>
      </c>
      <c r="AO389" s="115" t="s">
        <v>113</v>
      </c>
      <c r="AP389" s="115" t="s">
        <v>91</v>
      </c>
      <c r="AQ389" s="115" t="s">
        <v>91</v>
      </c>
    </row>
    <row r="390" spans="1:43" ht="16">
      <c r="A390" s="115">
        <v>6982474682</v>
      </c>
      <c r="I390" s="130"/>
      <c r="L390" s="129"/>
      <c r="M390" s="129">
        <f t="shared" si="91"/>
        <v>0</v>
      </c>
      <c r="N390" s="129" t="e">
        <f t="shared" si="92"/>
        <v>#DIV/0!</v>
      </c>
      <c r="O390" s="129"/>
      <c r="P390" s="129">
        <f t="shared" si="93"/>
        <v>0</v>
      </c>
      <c r="Q390" s="129">
        <f t="shared" si="94"/>
        <v>0</v>
      </c>
      <c r="R390" s="129">
        <f t="shared" si="95"/>
        <v>0</v>
      </c>
      <c r="S390" s="129">
        <f t="shared" si="96"/>
        <v>0</v>
      </c>
      <c r="T390" s="129">
        <f t="shared" si="97"/>
        <v>0</v>
      </c>
      <c r="U390" s="129">
        <f t="shared" si="98"/>
        <v>0</v>
      </c>
      <c r="V390" s="134">
        <f t="shared" si="99"/>
        <v>0</v>
      </c>
      <c r="W390" s="129">
        <f t="shared" si="90"/>
        <v>0</v>
      </c>
      <c r="X390" s="129">
        <f t="shared" si="100"/>
        <v>0</v>
      </c>
      <c r="Y390" s="129">
        <f t="shared" si="101"/>
        <v>0</v>
      </c>
      <c r="Z390" s="129"/>
      <c r="AA390" s="129"/>
      <c r="AB390" s="129">
        <f t="shared" si="102"/>
        <v>0</v>
      </c>
      <c r="AC390" s="129">
        <f t="shared" si="103"/>
        <v>0</v>
      </c>
      <c r="AD390" s="129" t="str">
        <f t="shared" si="104"/>
        <v>Correct</v>
      </c>
      <c r="AE390" s="129"/>
      <c r="AF390" s="115" t="s">
        <v>99</v>
      </c>
      <c r="AG390" s="115">
        <v>58</v>
      </c>
      <c r="AH390" s="115" t="s">
        <v>181</v>
      </c>
      <c r="AI390" s="115" t="s">
        <v>433</v>
      </c>
      <c r="AJ390" s="115" t="s">
        <v>85</v>
      </c>
      <c r="AK390" s="115" t="s">
        <v>86</v>
      </c>
      <c r="AL390" s="115" t="s">
        <v>87</v>
      </c>
      <c r="AM390" s="115" t="s">
        <v>101</v>
      </c>
      <c r="AN390" s="115" t="s">
        <v>89</v>
      </c>
      <c r="AO390" s="115" t="s">
        <v>90</v>
      </c>
      <c r="AP390" s="115" t="s">
        <v>91</v>
      </c>
      <c r="AQ390" s="115" t="s">
        <v>91</v>
      </c>
    </row>
    <row r="391" spans="1:43" ht="16">
      <c r="A391" s="115">
        <v>5607587056</v>
      </c>
      <c r="D391" s="115" t="s">
        <v>33</v>
      </c>
      <c r="G391" s="115" t="s">
        <v>38</v>
      </c>
      <c r="I391" s="130"/>
      <c r="J391" s="115" t="s">
        <v>39</v>
      </c>
      <c r="L391" s="129"/>
      <c r="M391" s="129">
        <f t="shared" si="91"/>
        <v>3</v>
      </c>
      <c r="N391" s="129">
        <f t="shared" si="92"/>
        <v>1</v>
      </c>
      <c r="O391" s="129"/>
      <c r="P391" s="129">
        <f t="shared" si="93"/>
        <v>0</v>
      </c>
      <c r="Q391" s="129">
        <f t="shared" si="94"/>
        <v>0</v>
      </c>
      <c r="R391" s="129">
        <f t="shared" si="95"/>
        <v>1</v>
      </c>
      <c r="S391" s="129">
        <f t="shared" si="96"/>
        <v>0</v>
      </c>
      <c r="T391" s="129">
        <f t="shared" si="97"/>
        <v>0</v>
      </c>
      <c r="U391" s="129">
        <f t="shared" si="98"/>
        <v>0</v>
      </c>
      <c r="V391" s="134">
        <f t="shared" si="99"/>
        <v>0</v>
      </c>
      <c r="W391" s="129">
        <f t="shared" si="90"/>
        <v>1</v>
      </c>
      <c r="X391" s="129">
        <f t="shared" si="100"/>
        <v>1</v>
      </c>
      <c r="Y391" s="129">
        <f t="shared" si="101"/>
        <v>0</v>
      </c>
      <c r="Z391" s="129"/>
      <c r="AA391" s="129"/>
      <c r="AB391" s="129">
        <f t="shared" si="102"/>
        <v>3</v>
      </c>
      <c r="AC391" s="129">
        <f t="shared" si="103"/>
        <v>3</v>
      </c>
      <c r="AD391" s="129" t="str">
        <f t="shared" si="104"/>
        <v>Correct</v>
      </c>
      <c r="AE391" s="129"/>
    </row>
    <row r="392" spans="1:43" ht="16">
      <c r="A392" s="115">
        <v>5580488384</v>
      </c>
      <c r="B392" s="115" t="s">
        <v>31</v>
      </c>
      <c r="H392" s="115" t="s">
        <v>37</v>
      </c>
      <c r="I392" s="130"/>
      <c r="K392" s="115" t="s">
        <v>40</v>
      </c>
      <c r="L392" s="129"/>
      <c r="M392" s="129">
        <f t="shared" si="91"/>
        <v>3</v>
      </c>
      <c r="N392" s="129">
        <f t="shared" si="92"/>
        <v>1</v>
      </c>
      <c r="O392" s="129"/>
      <c r="P392" s="129">
        <f t="shared" si="93"/>
        <v>1</v>
      </c>
      <c r="Q392" s="129">
        <f t="shared" si="94"/>
        <v>0</v>
      </c>
      <c r="R392" s="129">
        <f t="shared" si="95"/>
        <v>0</v>
      </c>
      <c r="S392" s="129">
        <f t="shared" si="96"/>
        <v>0</v>
      </c>
      <c r="T392" s="129">
        <f t="shared" si="97"/>
        <v>0</v>
      </c>
      <c r="U392" s="129">
        <f t="shared" si="98"/>
        <v>0</v>
      </c>
      <c r="V392" s="134">
        <f t="shared" si="99"/>
        <v>1</v>
      </c>
      <c r="W392" s="129">
        <f t="shared" ref="W392:W455" si="105">IF($M392&lt;3,IF($G392=$I$1,1,0),IF($G392=$I$1,$N392,0))</f>
        <v>0</v>
      </c>
      <c r="X392" s="129">
        <f t="shared" si="100"/>
        <v>0</v>
      </c>
      <c r="Y392" s="129">
        <f t="shared" si="101"/>
        <v>1</v>
      </c>
      <c r="Z392" s="129"/>
      <c r="AA392" s="129"/>
      <c r="AB392" s="129">
        <f t="shared" si="102"/>
        <v>3</v>
      </c>
      <c r="AC392" s="129">
        <f t="shared" si="103"/>
        <v>3</v>
      </c>
      <c r="AD392" s="129" t="str">
        <f t="shared" si="104"/>
        <v>Correct</v>
      </c>
      <c r="AE392" s="129"/>
      <c r="AF392" s="115" t="s">
        <v>83</v>
      </c>
      <c r="AG392" s="115">
        <v>51</v>
      </c>
      <c r="AH392" s="115" t="s">
        <v>432</v>
      </c>
      <c r="AJ392" s="115" t="s">
        <v>85</v>
      </c>
      <c r="AK392" s="115" t="s">
        <v>86</v>
      </c>
      <c r="AL392" s="115" t="s">
        <v>108</v>
      </c>
      <c r="AM392" s="115" t="s">
        <v>93</v>
      </c>
      <c r="AN392" s="115" t="s">
        <v>111</v>
      </c>
      <c r="AO392" s="115" t="s">
        <v>90</v>
      </c>
      <c r="AP392" s="115" t="s">
        <v>86</v>
      </c>
    </row>
    <row r="393" spans="1:43" ht="16">
      <c r="A393" s="115">
        <v>5606236702</v>
      </c>
      <c r="G393" s="115" t="s">
        <v>38</v>
      </c>
      <c r="H393" s="115" t="s">
        <v>37</v>
      </c>
      <c r="I393" s="130"/>
      <c r="K393" s="115" t="s">
        <v>40</v>
      </c>
      <c r="L393" s="129"/>
      <c r="M393" s="129">
        <f t="shared" si="91"/>
        <v>3</v>
      </c>
      <c r="N393" s="129">
        <f t="shared" si="92"/>
        <v>1</v>
      </c>
      <c r="O393" s="129"/>
      <c r="P393" s="129">
        <f t="shared" si="93"/>
        <v>0</v>
      </c>
      <c r="Q393" s="129">
        <f t="shared" si="94"/>
        <v>0</v>
      </c>
      <c r="R393" s="129">
        <f t="shared" si="95"/>
        <v>0</v>
      </c>
      <c r="S393" s="129">
        <f t="shared" si="96"/>
        <v>0</v>
      </c>
      <c r="T393" s="129">
        <f t="shared" si="97"/>
        <v>0</v>
      </c>
      <c r="U393" s="129">
        <f t="shared" si="98"/>
        <v>0</v>
      </c>
      <c r="V393" s="134">
        <f t="shared" si="99"/>
        <v>1</v>
      </c>
      <c r="W393" s="129">
        <f t="shared" si="105"/>
        <v>1</v>
      </c>
      <c r="X393" s="129">
        <f t="shared" si="100"/>
        <v>0</v>
      </c>
      <c r="Y393" s="129">
        <f t="shared" si="101"/>
        <v>1</v>
      </c>
      <c r="Z393" s="129"/>
      <c r="AA393" s="129"/>
      <c r="AB393" s="129">
        <f t="shared" si="102"/>
        <v>3</v>
      </c>
      <c r="AC393" s="129">
        <f t="shared" si="103"/>
        <v>3</v>
      </c>
      <c r="AD393" s="129" t="str">
        <f t="shared" si="104"/>
        <v>Correct</v>
      </c>
      <c r="AE393" s="129"/>
      <c r="AF393" s="115" t="s">
        <v>99</v>
      </c>
      <c r="AG393" s="115">
        <v>19</v>
      </c>
      <c r="AH393" s="115" t="s">
        <v>181</v>
      </c>
      <c r="AI393" s="115" t="s">
        <v>202</v>
      </c>
    </row>
    <row r="394" spans="1:43" ht="16">
      <c r="A394" s="115">
        <v>5607839426</v>
      </c>
      <c r="C394" s="115" t="s">
        <v>32</v>
      </c>
      <c r="G394" s="115" t="s">
        <v>38</v>
      </c>
      <c r="H394" s="115" t="s">
        <v>37</v>
      </c>
      <c r="I394" s="130"/>
      <c r="L394" s="129"/>
      <c r="M394" s="129">
        <f t="shared" si="91"/>
        <v>3</v>
      </c>
      <c r="N394" s="129">
        <f t="shared" si="92"/>
        <v>1</v>
      </c>
      <c r="O394" s="129"/>
      <c r="P394" s="129">
        <f t="shared" si="93"/>
        <v>0</v>
      </c>
      <c r="Q394" s="129">
        <f t="shared" si="94"/>
        <v>1</v>
      </c>
      <c r="R394" s="129">
        <f t="shared" si="95"/>
        <v>0</v>
      </c>
      <c r="S394" s="129">
        <f t="shared" si="96"/>
        <v>0</v>
      </c>
      <c r="T394" s="129">
        <f t="shared" si="97"/>
        <v>0</v>
      </c>
      <c r="U394" s="129">
        <f t="shared" si="98"/>
        <v>0</v>
      </c>
      <c r="V394" s="134">
        <f t="shared" si="99"/>
        <v>1</v>
      </c>
      <c r="W394" s="129">
        <f t="shared" si="105"/>
        <v>1</v>
      </c>
      <c r="X394" s="129">
        <f t="shared" si="100"/>
        <v>0</v>
      </c>
      <c r="Y394" s="129">
        <f t="shared" si="101"/>
        <v>0</v>
      </c>
      <c r="Z394" s="129"/>
      <c r="AA394" s="129"/>
      <c r="AB394" s="129">
        <f t="shared" si="102"/>
        <v>3</v>
      </c>
      <c r="AC394" s="129">
        <f t="shared" si="103"/>
        <v>3</v>
      </c>
      <c r="AD394" s="129" t="str">
        <f t="shared" si="104"/>
        <v>Correct</v>
      </c>
      <c r="AE394" s="129"/>
      <c r="AF394" s="115" t="s">
        <v>83</v>
      </c>
      <c r="AG394" s="115">
        <v>15</v>
      </c>
      <c r="AH394" s="115" t="s">
        <v>84</v>
      </c>
      <c r="AI394" s="115" t="s">
        <v>142</v>
      </c>
      <c r="AJ394" s="115" t="s">
        <v>107</v>
      </c>
      <c r="AK394" s="115" t="s">
        <v>86</v>
      </c>
      <c r="AL394" s="115" t="s">
        <v>108</v>
      </c>
      <c r="AM394" s="115" t="s">
        <v>104</v>
      </c>
      <c r="AN394" s="115" t="s">
        <v>109</v>
      </c>
      <c r="AO394" s="115" t="s">
        <v>95</v>
      </c>
      <c r="AP394" s="115" t="s">
        <v>86</v>
      </c>
    </row>
    <row r="395" spans="1:43" ht="16">
      <c r="A395" s="115">
        <v>5578863161</v>
      </c>
      <c r="D395" s="115" t="s">
        <v>33</v>
      </c>
      <c r="G395" s="115" t="s">
        <v>38</v>
      </c>
      <c r="I395" s="130"/>
      <c r="K395" s="115" t="s">
        <v>40</v>
      </c>
      <c r="L395" s="129"/>
      <c r="M395" s="129">
        <f t="shared" si="91"/>
        <v>3</v>
      </c>
      <c r="N395" s="129">
        <f t="shared" si="92"/>
        <v>1</v>
      </c>
      <c r="O395" s="129"/>
      <c r="P395" s="129">
        <f t="shared" si="93"/>
        <v>0</v>
      </c>
      <c r="Q395" s="129">
        <f t="shared" si="94"/>
        <v>0</v>
      </c>
      <c r="R395" s="129">
        <f t="shared" si="95"/>
        <v>1</v>
      </c>
      <c r="S395" s="129">
        <f t="shared" si="96"/>
        <v>0</v>
      </c>
      <c r="T395" s="129">
        <f t="shared" si="97"/>
        <v>0</v>
      </c>
      <c r="U395" s="129">
        <f t="shared" si="98"/>
        <v>0</v>
      </c>
      <c r="V395" s="134">
        <f t="shared" si="99"/>
        <v>0</v>
      </c>
      <c r="W395" s="129">
        <f t="shared" si="105"/>
        <v>1</v>
      </c>
      <c r="X395" s="129">
        <f t="shared" si="100"/>
        <v>0</v>
      </c>
      <c r="Y395" s="129">
        <f t="shared" si="101"/>
        <v>1</v>
      </c>
      <c r="Z395" s="129"/>
      <c r="AA395" s="129"/>
      <c r="AB395" s="129">
        <f t="shared" si="102"/>
        <v>3</v>
      </c>
      <c r="AC395" s="129">
        <f t="shared" si="103"/>
        <v>3</v>
      </c>
      <c r="AD395" s="129" t="str">
        <f t="shared" si="104"/>
        <v>Correct</v>
      </c>
      <c r="AE395" s="129"/>
      <c r="AF395" s="115" t="s">
        <v>83</v>
      </c>
      <c r="AG395" s="115">
        <v>18</v>
      </c>
      <c r="AH395" s="115" t="s">
        <v>84</v>
      </c>
      <c r="AI395" s="115" t="s">
        <v>453</v>
      </c>
      <c r="AJ395" s="115" t="s">
        <v>97</v>
      </c>
      <c r="AK395" s="115" t="s">
        <v>91</v>
      </c>
      <c r="AL395" s="115" t="s">
        <v>108</v>
      </c>
      <c r="AM395" s="115" t="s">
        <v>88</v>
      </c>
      <c r="AN395" s="115" t="s">
        <v>102</v>
      </c>
      <c r="AO395" s="115" t="s">
        <v>95</v>
      </c>
      <c r="AP395" s="115" t="s">
        <v>86</v>
      </c>
    </row>
    <row r="396" spans="1:43" ht="16">
      <c r="A396" s="115">
        <v>5580250339</v>
      </c>
      <c r="B396" s="115" t="s">
        <v>31</v>
      </c>
      <c r="H396" s="115" t="s">
        <v>37</v>
      </c>
      <c r="I396" s="130"/>
      <c r="K396" s="115" t="s">
        <v>40</v>
      </c>
      <c r="L396" s="129"/>
      <c r="M396" s="129">
        <f t="shared" si="91"/>
        <v>3</v>
      </c>
      <c r="N396" s="129">
        <f t="shared" si="92"/>
        <v>1</v>
      </c>
      <c r="O396" s="129"/>
      <c r="P396" s="129">
        <f t="shared" si="93"/>
        <v>1</v>
      </c>
      <c r="Q396" s="129">
        <f t="shared" si="94"/>
        <v>0</v>
      </c>
      <c r="R396" s="129">
        <f t="shared" si="95"/>
        <v>0</v>
      </c>
      <c r="S396" s="129">
        <f t="shared" si="96"/>
        <v>0</v>
      </c>
      <c r="T396" s="129">
        <f t="shared" si="97"/>
        <v>0</v>
      </c>
      <c r="U396" s="129">
        <f t="shared" si="98"/>
        <v>0</v>
      </c>
      <c r="V396" s="134">
        <f t="shared" si="99"/>
        <v>1</v>
      </c>
      <c r="W396" s="129">
        <f t="shared" si="105"/>
        <v>0</v>
      </c>
      <c r="X396" s="129">
        <f t="shared" si="100"/>
        <v>0</v>
      </c>
      <c r="Y396" s="129">
        <f t="shared" si="101"/>
        <v>1</v>
      </c>
      <c r="Z396" s="129"/>
      <c r="AA396" s="129"/>
      <c r="AB396" s="129">
        <f t="shared" si="102"/>
        <v>3</v>
      </c>
      <c r="AC396" s="129">
        <f t="shared" si="103"/>
        <v>3</v>
      </c>
      <c r="AD396" s="129" t="str">
        <f t="shared" si="104"/>
        <v>Correct</v>
      </c>
      <c r="AE396" s="129"/>
    </row>
    <row r="397" spans="1:43" ht="16">
      <c r="A397" s="115">
        <v>5604375105</v>
      </c>
      <c r="B397" s="115" t="s">
        <v>31</v>
      </c>
      <c r="D397" s="115" t="s">
        <v>33</v>
      </c>
      <c r="I397" s="130"/>
      <c r="K397" s="115" t="s">
        <v>40</v>
      </c>
      <c r="L397" s="129"/>
      <c r="M397" s="129">
        <f t="shared" si="91"/>
        <v>3</v>
      </c>
      <c r="N397" s="129">
        <f t="shared" si="92"/>
        <v>1</v>
      </c>
      <c r="O397" s="129"/>
      <c r="P397" s="129">
        <f t="shared" si="93"/>
        <v>1</v>
      </c>
      <c r="Q397" s="129">
        <f t="shared" si="94"/>
        <v>0</v>
      </c>
      <c r="R397" s="129">
        <f t="shared" si="95"/>
        <v>1</v>
      </c>
      <c r="S397" s="129">
        <f t="shared" si="96"/>
        <v>0</v>
      </c>
      <c r="T397" s="129">
        <f t="shared" si="97"/>
        <v>0</v>
      </c>
      <c r="U397" s="129">
        <f t="shared" si="98"/>
        <v>0</v>
      </c>
      <c r="V397" s="134">
        <f t="shared" si="99"/>
        <v>0</v>
      </c>
      <c r="W397" s="129">
        <f t="shared" si="105"/>
        <v>0</v>
      </c>
      <c r="X397" s="129">
        <f t="shared" si="100"/>
        <v>0</v>
      </c>
      <c r="Y397" s="129">
        <f t="shared" si="101"/>
        <v>1</v>
      </c>
      <c r="Z397" s="129"/>
      <c r="AA397" s="129"/>
      <c r="AB397" s="129">
        <f t="shared" si="102"/>
        <v>3</v>
      </c>
      <c r="AC397" s="129">
        <f t="shared" si="103"/>
        <v>3</v>
      </c>
      <c r="AD397" s="129" t="str">
        <f t="shared" si="104"/>
        <v>Correct</v>
      </c>
      <c r="AE397" s="129"/>
    </row>
    <row r="398" spans="1:43" ht="16">
      <c r="A398" s="115">
        <v>5580702893</v>
      </c>
      <c r="C398" s="115" t="s">
        <v>32</v>
      </c>
      <c r="D398" s="115" t="s">
        <v>33</v>
      </c>
      <c r="I398" s="130"/>
      <c r="K398" s="115" t="s">
        <v>40</v>
      </c>
      <c r="L398" s="129"/>
      <c r="M398" s="129">
        <f t="shared" si="91"/>
        <v>3</v>
      </c>
      <c r="N398" s="129">
        <f t="shared" si="92"/>
        <v>1</v>
      </c>
      <c r="O398" s="129"/>
      <c r="P398" s="129">
        <f t="shared" si="93"/>
        <v>0</v>
      </c>
      <c r="Q398" s="129">
        <f t="shared" si="94"/>
        <v>1</v>
      </c>
      <c r="R398" s="129">
        <f t="shared" si="95"/>
        <v>1</v>
      </c>
      <c r="S398" s="129">
        <f t="shared" si="96"/>
        <v>0</v>
      </c>
      <c r="T398" s="129">
        <f t="shared" si="97"/>
        <v>0</v>
      </c>
      <c r="U398" s="129">
        <f t="shared" si="98"/>
        <v>0</v>
      </c>
      <c r="V398" s="134">
        <f t="shared" si="99"/>
        <v>0</v>
      </c>
      <c r="W398" s="129">
        <f t="shared" si="105"/>
        <v>0</v>
      </c>
      <c r="X398" s="129">
        <f t="shared" si="100"/>
        <v>0</v>
      </c>
      <c r="Y398" s="129">
        <f t="shared" si="101"/>
        <v>1</v>
      </c>
      <c r="Z398" s="129"/>
      <c r="AA398" s="129"/>
      <c r="AB398" s="129">
        <f t="shared" si="102"/>
        <v>3</v>
      </c>
      <c r="AC398" s="129">
        <f t="shared" si="103"/>
        <v>3</v>
      </c>
      <c r="AD398" s="129" t="str">
        <f t="shared" si="104"/>
        <v>Correct</v>
      </c>
      <c r="AE398" s="129"/>
      <c r="AF398" s="115" t="s">
        <v>83</v>
      </c>
      <c r="AG398" s="115">
        <v>17</v>
      </c>
      <c r="AH398" s="115" t="s">
        <v>181</v>
      </c>
    </row>
    <row r="399" spans="1:43" ht="16">
      <c r="A399" s="115">
        <v>6982461297</v>
      </c>
      <c r="B399" s="115" t="s">
        <v>31</v>
      </c>
      <c r="E399" s="115" t="s">
        <v>34</v>
      </c>
      <c r="H399" s="115" t="s">
        <v>37</v>
      </c>
      <c r="I399" s="130"/>
      <c r="L399" s="129"/>
      <c r="M399" s="129">
        <f t="shared" si="91"/>
        <v>3</v>
      </c>
      <c r="N399" s="129">
        <f t="shared" si="92"/>
        <v>1</v>
      </c>
      <c r="O399" s="129"/>
      <c r="P399" s="129">
        <f t="shared" si="93"/>
        <v>1</v>
      </c>
      <c r="Q399" s="129">
        <f t="shared" si="94"/>
        <v>0</v>
      </c>
      <c r="R399" s="129">
        <f t="shared" si="95"/>
        <v>0</v>
      </c>
      <c r="S399" s="129">
        <f t="shared" si="96"/>
        <v>1</v>
      </c>
      <c r="T399" s="129">
        <f t="shared" si="97"/>
        <v>0</v>
      </c>
      <c r="U399" s="129">
        <f t="shared" si="98"/>
        <v>0</v>
      </c>
      <c r="V399" s="134">
        <f t="shared" si="99"/>
        <v>1</v>
      </c>
      <c r="W399" s="129">
        <f t="shared" si="105"/>
        <v>0</v>
      </c>
      <c r="X399" s="129">
        <f t="shared" si="100"/>
        <v>0</v>
      </c>
      <c r="Y399" s="129">
        <f t="shared" si="101"/>
        <v>0</v>
      </c>
      <c r="Z399" s="129"/>
      <c r="AA399" s="129"/>
      <c r="AB399" s="129">
        <f t="shared" si="102"/>
        <v>3</v>
      </c>
      <c r="AC399" s="129">
        <f t="shared" si="103"/>
        <v>3</v>
      </c>
      <c r="AD399" s="129" t="str">
        <f t="shared" si="104"/>
        <v>Correct</v>
      </c>
      <c r="AE399" s="129"/>
      <c r="AF399" s="115" t="s">
        <v>99</v>
      </c>
      <c r="AG399" s="115">
        <v>40</v>
      </c>
      <c r="AH399" s="115" t="s">
        <v>181</v>
      </c>
      <c r="AJ399" s="115" t="s">
        <v>97</v>
      </c>
      <c r="AL399" s="115" t="s">
        <v>485</v>
      </c>
      <c r="AM399" s="115" t="s">
        <v>96</v>
      </c>
      <c r="AN399" s="115" t="s">
        <v>102</v>
      </c>
      <c r="AO399" s="115" t="s">
        <v>90</v>
      </c>
      <c r="AP399" s="115" t="s">
        <v>91</v>
      </c>
      <c r="AQ399" s="115" t="s">
        <v>91</v>
      </c>
    </row>
    <row r="400" spans="1:43" ht="16">
      <c r="A400" s="115">
        <v>5610221451</v>
      </c>
      <c r="B400" s="115" t="s">
        <v>31</v>
      </c>
      <c r="C400" s="115" t="s">
        <v>32</v>
      </c>
      <c r="D400" s="115" t="s">
        <v>33</v>
      </c>
      <c r="I400" s="130"/>
      <c r="L400" s="129"/>
      <c r="M400" s="129">
        <f t="shared" si="91"/>
        <v>3</v>
      </c>
      <c r="N400" s="129">
        <f t="shared" si="92"/>
        <v>1</v>
      </c>
      <c r="O400" s="129"/>
      <c r="P400" s="129">
        <f t="shared" si="93"/>
        <v>1</v>
      </c>
      <c r="Q400" s="129">
        <f t="shared" si="94"/>
        <v>1</v>
      </c>
      <c r="R400" s="129">
        <f t="shared" si="95"/>
        <v>1</v>
      </c>
      <c r="S400" s="129">
        <f t="shared" si="96"/>
        <v>0</v>
      </c>
      <c r="T400" s="129">
        <f t="shared" si="97"/>
        <v>0</v>
      </c>
      <c r="U400" s="129">
        <f t="shared" si="98"/>
        <v>0</v>
      </c>
      <c r="V400" s="134">
        <f t="shared" si="99"/>
        <v>0</v>
      </c>
      <c r="W400" s="129">
        <f t="shared" si="105"/>
        <v>0</v>
      </c>
      <c r="X400" s="129">
        <f t="shared" si="100"/>
        <v>0</v>
      </c>
      <c r="Y400" s="129">
        <f t="shared" si="101"/>
        <v>0</v>
      </c>
      <c r="Z400" s="129"/>
      <c r="AA400" s="129"/>
      <c r="AB400" s="129">
        <f t="shared" si="102"/>
        <v>3</v>
      </c>
      <c r="AC400" s="129">
        <f t="shared" si="103"/>
        <v>3</v>
      </c>
      <c r="AD400" s="129" t="str">
        <f t="shared" si="104"/>
        <v>Correct</v>
      </c>
      <c r="AE400" s="129"/>
      <c r="AF400" s="115" t="s">
        <v>83</v>
      </c>
      <c r="AG400" s="115">
        <v>50</v>
      </c>
      <c r="AH400" s="115" t="s">
        <v>181</v>
      </c>
      <c r="AI400" s="115" t="s">
        <v>205</v>
      </c>
      <c r="AJ400" s="115" t="s">
        <v>97</v>
      </c>
      <c r="AK400" s="115" t="s">
        <v>86</v>
      </c>
      <c r="AL400" s="115" t="s">
        <v>87</v>
      </c>
      <c r="AM400" s="115" t="s">
        <v>100</v>
      </c>
      <c r="AN400" s="115" t="s">
        <v>89</v>
      </c>
      <c r="AO400" s="115" t="s">
        <v>90</v>
      </c>
      <c r="AP400" s="115" t="s">
        <v>91</v>
      </c>
      <c r="AQ400" s="115" t="s">
        <v>91</v>
      </c>
    </row>
    <row r="401" spans="1:43" ht="16">
      <c r="A401" s="115">
        <v>5597845595</v>
      </c>
      <c r="D401" s="115" t="s">
        <v>33</v>
      </c>
      <c r="E401" s="115" t="s">
        <v>34</v>
      </c>
      <c r="I401" s="130"/>
      <c r="J401" s="115" t="s">
        <v>39</v>
      </c>
      <c r="L401" s="129"/>
      <c r="M401" s="129">
        <f t="shared" si="91"/>
        <v>3</v>
      </c>
      <c r="N401" s="129">
        <f t="shared" si="92"/>
        <v>1</v>
      </c>
      <c r="O401" s="129"/>
      <c r="P401" s="129">
        <f t="shared" si="93"/>
        <v>0</v>
      </c>
      <c r="Q401" s="129">
        <f t="shared" si="94"/>
        <v>0</v>
      </c>
      <c r="R401" s="129">
        <f t="shared" si="95"/>
        <v>1</v>
      </c>
      <c r="S401" s="129">
        <f t="shared" si="96"/>
        <v>1</v>
      </c>
      <c r="T401" s="129">
        <f t="shared" si="97"/>
        <v>0</v>
      </c>
      <c r="U401" s="129">
        <f t="shared" si="98"/>
        <v>0</v>
      </c>
      <c r="V401" s="134">
        <f t="shared" si="99"/>
        <v>0</v>
      </c>
      <c r="W401" s="129">
        <f t="shared" si="105"/>
        <v>0</v>
      </c>
      <c r="X401" s="129">
        <f t="shared" si="100"/>
        <v>1</v>
      </c>
      <c r="Y401" s="129">
        <f t="shared" si="101"/>
        <v>0</v>
      </c>
      <c r="Z401" s="129"/>
      <c r="AA401" s="129"/>
      <c r="AB401" s="129">
        <f t="shared" si="102"/>
        <v>3</v>
      </c>
      <c r="AC401" s="129">
        <f t="shared" si="103"/>
        <v>3</v>
      </c>
      <c r="AD401" s="129" t="str">
        <f t="shared" si="104"/>
        <v>Correct</v>
      </c>
      <c r="AE401" s="129"/>
    </row>
    <row r="402" spans="1:43" ht="16">
      <c r="A402" s="115">
        <v>7020565222</v>
      </c>
      <c r="E402" s="115" t="s">
        <v>34</v>
      </c>
      <c r="G402" s="115" t="s">
        <v>38</v>
      </c>
      <c r="H402" s="115" t="s">
        <v>37</v>
      </c>
      <c r="I402" s="130"/>
      <c r="K402" s="115" t="s">
        <v>40</v>
      </c>
      <c r="L402" s="129"/>
      <c r="M402" s="129">
        <f t="shared" si="91"/>
        <v>4</v>
      </c>
      <c r="N402" s="129">
        <f t="shared" si="92"/>
        <v>0.75</v>
      </c>
      <c r="O402" s="129"/>
      <c r="P402" s="129">
        <f t="shared" si="93"/>
        <v>0</v>
      </c>
      <c r="Q402" s="129">
        <f t="shared" si="94"/>
        <v>0</v>
      </c>
      <c r="R402" s="129">
        <f t="shared" si="95"/>
        <v>0</v>
      </c>
      <c r="S402" s="129">
        <f t="shared" si="96"/>
        <v>0.75</v>
      </c>
      <c r="T402" s="129">
        <f t="shared" si="97"/>
        <v>0</v>
      </c>
      <c r="U402" s="129">
        <f t="shared" si="98"/>
        <v>0</v>
      </c>
      <c r="V402" s="134">
        <f t="shared" si="99"/>
        <v>0.75</v>
      </c>
      <c r="W402" s="129">
        <f t="shared" si="105"/>
        <v>0.75</v>
      </c>
      <c r="X402" s="129">
        <f t="shared" si="100"/>
        <v>0</v>
      </c>
      <c r="Y402" s="129">
        <f t="shared" si="101"/>
        <v>0.75</v>
      </c>
      <c r="Z402" s="129"/>
      <c r="AA402" s="129"/>
      <c r="AB402" s="129">
        <f t="shared" si="102"/>
        <v>3</v>
      </c>
      <c r="AC402" s="129">
        <f t="shared" si="103"/>
        <v>4</v>
      </c>
      <c r="AD402" s="129" t="str">
        <f t="shared" si="104"/>
        <v>Correct</v>
      </c>
      <c r="AE402" s="129"/>
      <c r="AF402" s="115" t="s">
        <v>83</v>
      </c>
      <c r="AG402" s="115">
        <v>61</v>
      </c>
      <c r="AH402" s="115" t="s">
        <v>181</v>
      </c>
      <c r="AI402" s="115" t="s">
        <v>464</v>
      </c>
      <c r="AJ402" s="115" t="s">
        <v>97</v>
      </c>
      <c r="AK402" s="115" t="s">
        <v>86</v>
      </c>
      <c r="AL402" s="115" t="s">
        <v>87</v>
      </c>
      <c r="AM402" s="115" t="s">
        <v>88</v>
      </c>
      <c r="AN402" s="115" t="s">
        <v>94</v>
      </c>
      <c r="AO402" s="115" t="s">
        <v>90</v>
      </c>
      <c r="AP402" s="115" t="s">
        <v>91</v>
      </c>
      <c r="AQ402" s="115" t="s">
        <v>91</v>
      </c>
    </row>
    <row r="403" spans="1:43" ht="16">
      <c r="A403" s="115">
        <v>6982458448</v>
      </c>
      <c r="B403" s="115" t="s">
        <v>31</v>
      </c>
      <c r="G403" s="115" t="s">
        <v>38</v>
      </c>
      <c r="I403" s="130"/>
      <c r="K403" s="115" t="s">
        <v>40</v>
      </c>
      <c r="L403" s="129"/>
      <c r="M403" s="129">
        <f t="shared" si="91"/>
        <v>3</v>
      </c>
      <c r="N403" s="129">
        <f t="shared" si="92"/>
        <v>1</v>
      </c>
      <c r="O403" s="129"/>
      <c r="P403" s="129">
        <f t="shared" si="93"/>
        <v>1</v>
      </c>
      <c r="Q403" s="129">
        <f t="shared" si="94"/>
        <v>0</v>
      </c>
      <c r="R403" s="129">
        <f t="shared" si="95"/>
        <v>0</v>
      </c>
      <c r="S403" s="129">
        <f t="shared" si="96"/>
        <v>0</v>
      </c>
      <c r="T403" s="129">
        <f t="shared" si="97"/>
        <v>0</v>
      </c>
      <c r="U403" s="129">
        <f t="shared" si="98"/>
        <v>0</v>
      </c>
      <c r="V403" s="134">
        <f t="shared" si="99"/>
        <v>0</v>
      </c>
      <c r="W403" s="129">
        <f t="shared" si="105"/>
        <v>1</v>
      </c>
      <c r="X403" s="129">
        <f t="shared" si="100"/>
        <v>0</v>
      </c>
      <c r="Y403" s="129">
        <f t="shared" si="101"/>
        <v>1</v>
      </c>
      <c r="Z403" s="129"/>
      <c r="AA403" s="129"/>
      <c r="AB403" s="129">
        <f t="shared" si="102"/>
        <v>3</v>
      </c>
      <c r="AC403" s="129">
        <f t="shared" si="103"/>
        <v>3</v>
      </c>
      <c r="AD403" s="129" t="str">
        <f t="shared" si="104"/>
        <v>Correct</v>
      </c>
      <c r="AE403" s="129"/>
      <c r="AF403" s="115" t="s">
        <v>83</v>
      </c>
      <c r="AG403" s="115">
        <v>57</v>
      </c>
      <c r="AH403" s="115" t="s">
        <v>181</v>
      </c>
      <c r="AI403" s="115" t="s">
        <v>195</v>
      </c>
      <c r="AJ403" s="115" t="s">
        <v>85</v>
      </c>
      <c r="AK403" s="115" t="s">
        <v>86</v>
      </c>
      <c r="AL403" s="115" t="s">
        <v>87</v>
      </c>
      <c r="AM403" s="115" t="s">
        <v>101</v>
      </c>
      <c r="AN403" s="115" t="s">
        <v>111</v>
      </c>
      <c r="AO403" s="115" t="s">
        <v>90</v>
      </c>
      <c r="AP403" s="115" t="s">
        <v>91</v>
      </c>
      <c r="AQ403" s="115" t="s">
        <v>91</v>
      </c>
    </row>
    <row r="404" spans="1:43" ht="16">
      <c r="A404" s="115">
        <v>6985189816</v>
      </c>
      <c r="B404" s="115" t="s">
        <v>31</v>
      </c>
      <c r="D404" s="115" t="s">
        <v>33</v>
      </c>
      <c r="G404" s="115" t="s">
        <v>38</v>
      </c>
      <c r="I404" s="130"/>
      <c r="L404" s="129"/>
      <c r="M404" s="129">
        <f t="shared" si="91"/>
        <v>3</v>
      </c>
      <c r="N404" s="129">
        <f t="shared" si="92"/>
        <v>1</v>
      </c>
      <c r="O404" s="129"/>
      <c r="P404" s="129">
        <f t="shared" si="93"/>
        <v>1</v>
      </c>
      <c r="Q404" s="129">
        <f t="shared" si="94"/>
        <v>0</v>
      </c>
      <c r="R404" s="129">
        <f t="shared" si="95"/>
        <v>1</v>
      </c>
      <c r="S404" s="129">
        <f t="shared" si="96"/>
        <v>0</v>
      </c>
      <c r="T404" s="129">
        <f t="shared" si="97"/>
        <v>0</v>
      </c>
      <c r="U404" s="129">
        <f t="shared" si="98"/>
        <v>0</v>
      </c>
      <c r="V404" s="134">
        <f t="shared" si="99"/>
        <v>0</v>
      </c>
      <c r="W404" s="129">
        <f t="shared" si="105"/>
        <v>1</v>
      </c>
      <c r="X404" s="129">
        <f t="shared" si="100"/>
        <v>0</v>
      </c>
      <c r="Y404" s="129">
        <f t="shared" si="101"/>
        <v>0</v>
      </c>
      <c r="Z404" s="129"/>
      <c r="AA404" s="129"/>
      <c r="AB404" s="129">
        <f t="shared" si="102"/>
        <v>3</v>
      </c>
      <c r="AC404" s="129">
        <f t="shared" si="103"/>
        <v>3</v>
      </c>
      <c r="AD404" s="129" t="str">
        <f t="shared" si="104"/>
        <v>Correct</v>
      </c>
      <c r="AE404" s="129"/>
      <c r="AF404" s="115" t="s">
        <v>99</v>
      </c>
      <c r="AG404" s="115">
        <v>55</v>
      </c>
      <c r="AH404" s="115" t="s">
        <v>181</v>
      </c>
      <c r="AJ404" s="115" t="s">
        <v>85</v>
      </c>
      <c r="AL404" s="115" t="s">
        <v>87</v>
      </c>
      <c r="AM404" s="115" t="s">
        <v>100</v>
      </c>
      <c r="AN404" s="115" t="s">
        <v>102</v>
      </c>
      <c r="AO404" s="115" t="s">
        <v>90</v>
      </c>
      <c r="AP404" s="115" t="s">
        <v>91</v>
      </c>
      <c r="AQ404" s="115" t="s">
        <v>91</v>
      </c>
    </row>
    <row r="405" spans="1:43" ht="16">
      <c r="A405" s="115">
        <v>5579206559</v>
      </c>
      <c r="C405" s="115" t="s">
        <v>32</v>
      </c>
      <c r="F405" s="115" t="s">
        <v>35</v>
      </c>
      <c r="I405" s="130"/>
      <c r="J405" s="115" t="s">
        <v>39</v>
      </c>
      <c r="L405" s="129"/>
      <c r="M405" s="129">
        <f t="shared" si="91"/>
        <v>3</v>
      </c>
      <c r="N405" s="129">
        <f t="shared" si="92"/>
        <v>1</v>
      </c>
      <c r="O405" s="129"/>
      <c r="P405" s="129">
        <f t="shared" si="93"/>
        <v>0</v>
      </c>
      <c r="Q405" s="129">
        <f t="shared" si="94"/>
        <v>1</v>
      </c>
      <c r="R405" s="129">
        <f t="shared" si="95"/>
        <v>0</v>
      </c>
      <c r="S405" s="129">
        <f t="shared" si="96"/>
        <v>0</v>
      </c>
      <c r="T405" s="129">
        <f t="shared" si="97"/>
        <v>1</v>
      </c>
      <c r="U405" s="129">
        <f t="shared" si="98"/>
        <v>0</v>
      </c>
      <c r="V405" s="134">
        <f t="shared" si="99"/>
        <v>0</v>
      </c>
      <c r="W405" s="129">
        <f t="shared" si="105"/>
        <v>0</v>
      </c>
      <c r="X405" s="129">
        <f t="shared" si="100"/>
        <v>1</v>
      </c>
      <c r="Y405" s="129">
        <f t="shared" si="101"/>
        <v>0</v>
      </c>
      <c r="Z405" s="129"/>
      <c r="AA405" s="129"/>
      <c r="AB405" s="129">
        <f t="shared" si="102"/>
        <v>3</v>
      </c>
      <c r="AC405" s="129">
        <f t="shared" si="103"/>
        <v>3</v>
      </c>
      <c r="AD405" s="129" t="str">
        <f t="shared" si="104"/>
        <v>Correct</v>
      </c>
      <c r="AE405" s="129"/>
      <c r="AF405" s="115" t="s">
        <v>99</v>
      </c>
      <c r="AG405" s="115">
        <v>41</v>
      </c>
      <c r="AH405" s="115" t="s">
        <v>84</v>
      </c>
      <c r="AI405" s="115" t="s">
        <v>463</v>
      </c>
      <c r="AJ405" s="115" t="s">
        <v>85</v>
      </c>
      <c r="AK405" s="115" t="s">
        <v>91</v>
      </c>
      <c r="AL405" s="115" t="s">
        <v>108</v>
      </c>
      <c r="AM405" s="115" t="s">
        <v>93</v>
      </c>
      <c r="AN405" s="115" t="s">
        <v>102</v>
      </c>
      <c r="AO405" s="115" t="s">
        <v>90</v>
      </c>
      <c r="AP405" s="115" t="s">
        <v>91</v>
      </c>
    </row>
    <row r="406" spans="1:43" ht="16">
      <c r="A406" s="115">
        <v>5611079722</v>
      </c>
      <c r="F406" s="115" t="s">
        <v>35</v>
      </c>
      <c r="G406" s="115" t="s">
        <v>38</v>
      </c>
      <c r="I406" s="130"/>
      <c r="K406" s="115" t="s">
        <v>40</v>
      </c>
      <c r="L406" s="129"/>
      <c r="M406" s="129">
        <f t="shared" si="91"/>
        <v>3</v>
      </c>
      <c r="N406" s="129">
        <f t="shared" si="92"/>
        <v>1</v>
      </c>
      <c r="O406" s="129"/>
      <c r="P406" s="129">
        <f t="shared" si="93"/>
        <v>0</v>
      </c>
      <c r="Q406" s="129">
        <f t="shared" si="94"/>
        <v>0</v>
      </c>
      <c r="R406" s="129">
        <f t="shared" si="95"/>
        <v>0</v>
      </c>
      <c r="S406" s="129">
        <f t="shared" si="96"/>
        <v>0</v>
      </c>
      <c r="T406" s="129">
        <f t="shared" si="97"/>
        <v>1</v>
      </c>
      <c r="U406" s="129">
        <f t="shared" si="98"/>
        <v>0</v>
      </c>
      <c r="V406" s="134">
        <f t="shared" si="99"/>
        <v>0</v>
      </c>
      <c r="W406" s="129">
        <f t="shared" si="105"/>
        <v>1</v>
      </c>
      <c r="X406" s="129">
        <f t="shared" si="100"/>
        <v>0</v>
      </c>
      <c r="Y406" s="129">
        <f t="shared" si="101"/>
        <v>1</v>
      </c>
      <c r="Z406" s="129"/>
      <c r="AA406" s="129"/>
      <c r="AB406" s="129">
        <f t="shared" si="102"/>
        <v>3</v>
      </c>
      <c r="AC406" s="129">
        <f t="shared" si="103"/>
        <v>3</v>
      </c>
      <c r="AD406" s="129" t="str">
        <f t="shared" si="104"/>
        <v>Correct</v>
      </c>
      <c r="AE406" s="129"/>
      <c r="AF406" s="115" t="s">
        <v>83</v>
      </c>
      <c r="AG406" s="115">
        <v>24</v>
      </c>
      <c r="AH406" s="115" t="s">
        <v>432</v>
      </c>
      <c r="AJ406" s="115" t="s">
        <v>443</v>
      </c>
      <c r="AK406" s="115" t="s">
        <v>91</v>
      </c>
      <c r="AL406" s="115" t="s">
        <v>108</v>
      </c>
      <c r="AM406" s="115" t="s">
        <v>93</v>
      </c>
      <c r="AN406" s="115" t="s">
        <v>105</v>
      </c>
      <c r="AO406" s="115" t="s">
        <v>90</v>
      </c>
      <c r="AP406" s="115" t="s">
        <v>91</v>
      </c>
    </row>
    <row r="407" spans="1:43" ht="16">
      <c r="A407" s="115">
        <v>5580852569</v>
      </c>
      <c r="B407" s="115" t="s">
        <v>31</v>
      </c>
      <c r="C407" s="115" t="s">
        <v>32</v>
      </c>
      <c r="G407" s="115" t="s">
        <v>38</v>
      </c>
      <c r="I407" s="130"/>
      <c r="L407" s="129"/>
      <c r="M407" s="129">
        <f t="shared" si="91"/>
        <v>3</v>
      </c>
      <c r="N407" s="129">
        <f t="shared" si="92"/>
        <v>1</v>
      </c>
      <c r="O407" s="129"/>
      <c r="P407" s="129">
        <f t="shared" si="93"/>
        <v>1</v>
      </c>
      <c r="Q407" s="129">
        <f t="shared" si="94"/>
        <v>1</v>
      </c>
      <c r="R407" s="129">
        <f t="shared" si="95"/>
        <v>0</v>
      </c>
      <c r="S407" s="129">
        <f t="shared" si="96"/>
        <v>0</v>
      </c>
      <c r="T407" s="129">
        <f t="shared" si="97"/>
        <v>0</v>
      </c>
      <c r="U407" s="129">
        <f t="shared" si="98"/>
        <v>0</v>
      </c>
      <c r="V407" s="134">
        <f t="shared" si="99"/>
        <v>0</v>
      </c>
      <c r="W407" s="129">
        <f t="shared" si="105"/>
        <v>1</v>
      </c>
      <c r="X407" s="129">
        <f t="shared" si="100"/>
        <v>0</v>
      </c>
      <c r="Y407" s="129">
        <f t="shared" si="101"/>
        <v>0</v>
      </c>
      <c r="Z407" s="129"/>
      <c r="AA407" s="129"/>
      <c r="AB407" s="129">
        <f t="shared" si="102"/>
        <v>3</v>
      </c>
      <c r="AC407" s="129">
        <f t="shared" si="103"/>
        <v>3</v>
      </c>
      <c r="AD407" s="129" t="str">
        <f t="shared" si="104"/>
        <v>Correct</v>
      </c>
      <c r="AE407" s="129"/>
      <c r="AF407" s="115" t="s">
        <v>99</v>
      </c>
      <c r="AG407" s="115">
        <v>44</v>
      </c>
      <c r="AH407" s="115" t="s">
        <v>432</v>
      </c>
      <c r="AJ407" s="115" t="s">
        <v>107</v>
      </c>
      <c r="AK407" s="115" t="s">
        <v>91</v>
      </c>
      <c r="AL407" s="115" t="s">
        <v>108</v>
      </c>
      <c r="AM407" s="115" t="s">
        <v>104</v>
      </c>
      <c r="AN407" s="115" t="s">
        <v>102</v>
      </c>
      <c r="AO407" s="115" t="s">
        <v>90</v>
      </c>
      <c r="AP407" s="115" t="s">
        <v>91</v>
      </c>
    </row>
    <row r="408" spans="1:43" ht="16">
      <c r="A408" s="115">
        <v>5589772482</v>
      </c>
      <c r="D408" s="115" t="s">
        <v>33</v>
      </c>
      <c r="G408" s="115" t="s">
        <v>38</v>
      </c>
      <c r="I408" s="130"/>
      <c r="K408" s="115" t="s">
        <v>40</v>
      </c>
      <c r="L408" s="129"/>
      <c r="M408" s="129">
        <f t="shared" si="91"/>
        <v>3</v>
      </c>
      <c r="N408" s="129">
        <f t="shared" si="92"/>
        <v>1</v>
      </c>
      <c r="O408" s="129"/>
      <c r="P408" s="129">
        <f t="shared" si="93"/>
        <v>0</v>
      </c>
      <c r="Q408" s="129">
        <f t="shared" si="94"/>
        <v>0</v>
      </c>
      <c r="R408" s="129">
        <f t="shared" si="95"/>
        <v>1</v>
      </c>
      <c r="S408" s="129">
        <f t="shared" si="96"/>
        <v>0</v>
      </c>
      <c r="T408" s="129">
        <f t="shared" si="97"/>
        <v>0</v>
      </c>
      <c r="U408" s="129">
        <f t="shared" si="98"/>
        <v>0</v>
      </c>
      <c r="V408" s="134">
        <f t="shared" si="99"/>
        <v>0</v>
      </c>
      <c r="W408" s="129">
        <f t="shared" si="105"/>
        <v>1</v>
      </c>
      <c r="X408" s="129">
        <f t="shared" si="100"/>
        <v>0</v>
      </c>
      <c r="Y408" s="129">
        <f t="shared" si="101"/>
        <v>1</v>
      </c>
      <c r="Z408" s="129"/>
      <c r="AA408" s="129"/>
      <c r="AB408" s="129">
        <f t="shared" si="102"/>
        <v>3</v>
      </c>
      <c r="AC408" s="129">
        <f t="shared" si="103"/>
        <v>3</v>
      </c>
      <c r="AD408" s="129" t="str">
        <f t="shared" si="104"/>
        <v>Correct</v>
      </c>
      <c r="AE408" s="129"/>
      <c r="AF408" s="115" t="s">
        <v>83</v>
      </c>
      <c r="AG408" s="115">
        <v>62</v>
      </c>
      <c r="AH408" s="115" t="s">
        <v>84</v>
      </c>
      <c r="AI408" s="115" t="s">
        <v>123</v>
      </c>
      <c r="AJ408" s="115" t="s">
        <v>97</v>
      </c>
      <c r="AK408" s="115" t="s">
        <v>86</v>
      </c>
      <c r="AL408" s="115" t="s">
        <v>87</v>
      </c>
      <c r="AM408" s="115" t="s">
        <v>88</v>
      </c>
      <c r="AN408" s="115" t="s">
        <v>89</v>
      </c>
      <c r="AO408" s="115" t="s">
        <v>106</v>
      </c>
      <c r="AP408" s="115" t="s">
        <v>91</v>
      </c>
    </row>
    <row r="409" spans="1:43" ht="16">
      <c r="A409" s="115">
        <v>5610658518</v>
      </c>
      <c r="H409" s="115" t="s">
        <v>37</v>
      </c>
      <c r="I409" s="130"/>
      <c r="L409" s="129"/>
      <c r="M409" s="129">
        <f t="shared" si="91"/>
        <v>1</v>
      </c>
      <c r="N409" s="129">
        <f t="shared" si="92"/>
        <v>3</v>
      </c>
      <c r="O409" s="129"/>
      <c r="P409" s="129">
        <f t="shared" si="93"/>
        <v>0</v>
      </c>
      <c r="Q409" s="129">
        <f t="shared" si="94"/>
        <v>0</v>
      </c>
      <c r="R409" s="129">
        <f t="shared" si="95"/>
        <v>0</v>
      </c>
      <c r="S409" s="129">
        <f t="shared" si="96"/>
        <v>0</v>
      </c>
      <c r="T409" s="129">
        <f t="shared" si="97"/>
        <v>0</v>
      </c>
      <c r="U409" s="129">
        <f t="shared" si="98"/>
        <v>0</v>
      </c>
      <c r="V409" s="134">
        <f t="shared" si="99"/>
        <v>1</v>
      </c>
      <c r="W409" s="129">
        <f t="shared" si="105"/>
        <v>0</v>
      </c>
      <c r="X409" s="129">
        <f t="shared" si="100"/>
        <v>0</v>
      </c>
      <c r="Y409" s="129">
        <f t="shared" si="101"/>
        <v>0</v>
      </c>
      <c r="Z409" s="129"/>
      <c r="AA409" s="129"/>
      <c r="AB409" s="129">
        <f t="shared" si="102"/>
        <v>1</v>
      </c>
      <c r="AC409" s="129">
        <f t="shared" si="103"/>
        <v>1</v>
      </c>
      <c r="AD409" s="129" t="str">
        <f t="shared" si="104"/>
        <v>Correct</v>
      </c>
      <c r="AE409" s="129"/>
    </row>
    <row r="410" spans="1:43" ht="16">
      <c r="A410" s="115">
        <v>5595572976</v>
      </c>
      <c r="C410" s="115" t="s">
        <v>32</v>
      </c>
      <c r="I410" s="130"/>
      <c r="K410" s="115" t="s">
        <v>40</v>
      </c>
      <c r="L410" s="129"/>
      <c r="M410" s="129">
        <f t="shared" si="91"/>
        <v>2</v>
      </c>
      <c r="N410" s="129">
        <f t="shared" si="92"/>
        <v>1.5</v>
      </c>
      <c r="O410" s="129"/>
      <c r="P410" s="129">
        <f t="shared" si="93"/>
        <v>0</v>
      </c>
      <c r="Q410" s="129">
        <f t="shared" si="94"/>
        <v>1</v>
      </c>
      <c r="R410" s="129">
        <f t="shared" si="95"/>
        <v>0</v>
      </c>
      <c r="S410" s="129">
        <f t="shared" si="96"/>
        <v>0</v>
      </c>
      <c r="T410" s="129">
        <f t="shared" si="97"/>
        <v>0</v>
      </c>
      <c r="U410" s="129">
        <f t="shared" si="98"/>
        <v>0</v>
      </c>
      <c r="V410" s="134">
        <f t="shared" si="99"/>
        <v>0</v>
      </c>
      <c r="W410" s="129">
        <f t="shared" si="105"/>
        <v>0</v>
      </c>
      <c r="X410" s="129">
        <f t="shared" si="100"/>
        <v>0</v>
      </c>
      <c r="Y410" s="129">
        <f t="shared" si="101"/>
        <v>1</v>
      </c>
      <c r="Z410" s="129"/>
      <c r="AA410" s="129"/>
      <c r="AB410" s="129">
        <f t="shared" si="102"/>
        <v>2</v>
      </c>
      <c r="AC410" s="129">
        <f t="shared" si="103"/>
        <v>2</v>
      </c>
      <c r="AD410" s="129" t="str">
        <f t="shared" si="104"/>
        <v>Correct</v>
      </c>
      <c r="AE410" s="129"/>
      <c r="AF410" s="115" t="s">
        <v>83</v>
      </c>
      <c r="AG410" s="115">
        <v>18</v>
      </c>
      <c r="AH410" s="115" t="s">
        <v>84</v>
      </c>
    </row>
    <row r="411" spans="1:43" ht="16">
      <c r="A411" s="115">
        <v>5591435525</v>
      </c>
      <c r="B411" s="115" t="s">
        <v>31</v>
      </c>
      <c r="I411" s="130"/>
      <c r="L411" s="129"/>
      <c r="M411" s="129">
        <f t="shared" si="91"/>
        <v>1</v>
      </c>
      <c r="N411" s="129">
        <f t="shared" si="92"/>
        <v>3</v>
      </c>
      <c r="O411" s="129"/>
      <c r="P411" s="129">
        <f t="shared" si="93"/>
        <v>1</v>
      </c>
      <c r="Q411" s="129">
        <f t="shared" si="94"/>
        <v>0</v>
      </c>
      <c r="R411" s="129">
        <f t="shared" si="95"/>
        <v>0</v>
      </c>
      <c r="S411" s="129">
        <f t="shared" si="96"/>
        <v>0</v>
      </c>
      <c r="T411" s="129">
        <f t="shared" si="97"/>
        <v>0</v>
      </c>
      <c r="U411" s="129">
        <f t="shared" si="98"/>
        <v>0</v>
      </c>
      <c r="V411" s="134">
        <f t="shared" si="99"/>
        <v>0</v>
      </c>
      <c r="W411" s="129">
        <f t="shared" si="105"/>
        <v>0</v>
      </c>
      <c r="X411" s="129">
        <f t="shared" si="100"/>
        <v>0</v>
      </c>
      <c r="Y411" s="129">
        <f t="shared" si="101"/>
        <v>0</v>
      </c>
      <c r="Z411" s="129"/>
      <c r="AA411" s="129"/>
      <c r="AB411" s="129">
        <f t="shared" si="102"/>
        <v>1</v>
      </c>
      <c r="AC411" s="129">
        <f t="shared" si="103"/>
        <v>1</v>
      </c>
      <c r="AD411" s="129" t="str">
        <f t="shared" si="104"/>
        <v>Correct</v>
      </c>
      <c r="AE411" s="129"/>
      <c r="AF411" s="115" t="s">
        <v>83</v>
      </c>
      <c r="AG411" s="115">
        <v>21</v>
      </c>
      <c r="AH411" s="115" t="s">
        <v>432</v>
      </c>
    </row>
    <row r="412" spans="1:43" ht="16">
      <c r="A412" s="115">
        <v>5599268498</v>
      </c>
      <c r="C412" s="115" t="s">
        <v>32</v>
      </c>
      <c r="D412" s="115" t="s">
        <v>33</v>
      </c>
      <c r="I412" s="130"/>
      <c r="K412" s="115" t="s">
        <v>40</v>
      </c>
      <c r="L412" s="129"/>
      <c r="M412" s="129">
        <f t="shared" si="91"/>
        <v>3</v>
      </c>
      <c r="N412" s="129">
        <f t="shared" si="92"/>
        <v>1</v>
      </c>
      <c r="O412" s="129"/>
      <c r="P412" s="129">
        <f t="shared" si="93"/>
        <v>0</v>
      </c>
      <c r="Q412" s="129">
        <f t="shared" si="94"/>
        <v>1</v>
      </c>
      <c r="R412" s="129">
        <f t="shared" si="95"/>
        <v>1</v>
      </c>
      <c r="S412" s="129">
        <f t="shared" si="96"/>
        <v>0</v>
      </c>
      <c r="T412" s="129">
        <f t="shared" si="97"/>
        <v>0</v>
      </c>
      <c r="U412" s="129">
        <f t="shared" si="98"/>
        <v>0</v>
      </c>
      <c r="V412" s="134">
        <f t="shared" si="99"/>
        <v>0</v>
      </c>
      <c r="W412" s="129">
        <f t="shared" si="105"/>
        <v>0</v>
      </c>
      <c r="X412" s="129">
        <f t="shared" si="100"/>
        <v>0</v>
      </c>
      <c r="Y412" s="129">
        <f t="shared" si="101"/>
        <v>1</v>
      </c>
      <c r="Z412" s="129"/>
      <c r="AA412" s="129"/>
      <c r="AB412" s="129">
        <f t="shared" si="102"/>
        <v>3</v>
      </c>
      <c r="AC412" s="129">
        <f t="shared" si="103"/>
        <v>3</v>
      </c>
      <c r="AD412" s="129" t="str">
        <f t="shared" si="104"/>
        <v>Correct</v>
      </c>
      <c r="AE412" s="129"/>
      <c r="AF412" s="115" t="s">
        <v>83</v>
      </c>
      <c r="AG412" s="115">
        <v>49</v>
      </c>
      <c r="AH412" s="115" t="s">
        <v>84</v>
      </c>
      <c r="AI412" s="115" t="s">
        <v>444</v>
      </c>
      <c r="AJ412" s="115" t="s">
        <v>85</v>
      </c>
      <c r="AK412" s="115" t="s">
        <v>91</v>
      </c>
      <c r="AL412" s="115" t="s">
        <v>108</v>
      </c>
      <c r="AM412" s="115" t="s">
        <v>96</v>
      </c>
      <c r="AN412" s="115" t="s">
        <v>102</v>
      </c>
      <c r="AO412" s="115" t="s">
        <v>113</v>
      </c>
      <c r="AP412" s="115" t="s">
        <v>86</v>
      </c>
    </row>
    <row r="413" spans="1:43" ht="16">
      <c r="A413" s="115">
        <v>5595782365</v>
      </c>
      <c r="I413" s="130"/>
      <c r="L413" s="129"/>
      <c r="M413" s="129">
        <f t="shared" si="91"/>
        <v>0</v>
      </c>
      <c r="N413" s="129" t="e">
        <f t="shared" si="92"/>
        <v>#DIV/0!</v>
      </c>
      <c r="O413" s="129"/>
      <c r="P413" s="129">
        <f t="shared" si="93"/>
        <v>0</v>
      </c>
      <c r="Q413" s="129">
        <f t="shared" si="94"/>
        <v>0</v>
      </c>
      <c r="R413" s="129">
        <f t="shared" si="95"/>
        <v>0</v>
      </c>
      <c r="S413" s="129">
        <f t="shared" si="96"/>
        <v>0</v>
      </c>
      <c r="T413" s="129">
        <f t="shared" si="97"/>
        <v>0</v>
      </c>
      <c r="U413" s="129">
        <f t="shared" si="98"/>
        <v>0</v>
      </c>
      <c r="V413" s="134">
        <f t="shared" si="99"/>
        <v>0</v>
      </c>
      <c r="W413" s="129">
        <f t="shared" si="105"/>
        <v>0</v>
      </c>
      <c r="X413" s="129">
        <f t="shared" si="100"/>
        <v>0</v>
      </c>
      <c r="Y413" s="129">
        <f t="shared" si="101"/>
        <v>0</v>
      </c>
      <c r="Z413" s="129"/>
      <c r="AA413" s="129"/>
      <c r="AB413" s="129">
        <f t="shared" si="102"/>
        <v>0</v>
      </c>
      <c r="AC413" s="129">
        <f t="shared" si="103"/>
        <v>0</v>
      </c>
      <c r="AD413" s="129" t="str">
        <f t="shared" si="104"/>
        <v>Correct</v>
      </c>
      <c r="AE413" s="129"/>
    </row>
    <row r="414" spans="1:43" ht="16">
      <c r="A414" s="115">
        <v>7044842447</v>
      </c>
      <c r="E414" s="115" t="s">
        <v>34</v>
      </c>
      <c r="G414" s="115" t="s">
        <v>38</v>
      </c>
      <c r="H414" s="115" t="s">
        <v>37</v>
      </c>
      <c r="I414" s="130"/>
      <c r="J414" s="115" t="s">
        <v>39</v>
      </c>
      <c r="L414" s="129"/>
      <c r="M414" s="129">
        <f t="shared" si="91"/>
        <v>4</v>
      </c>
      <c r="N414" s="129">
        <f t="shared" si="92"/>
        <v>0.75</v>
      </c>
      <c r="O414" s="129"/>
      <c r="P414" s="129">
        <f t="shared" si="93"/>
        <v>0</v>
      </c>
      <c r="Q414" s="129">
        <f t="shared" si="94"/>
        <v>0</v>
      </c>
      <c r="R414" s="129">
        <f t="shared" si="95"/>
        <v>0</v>
      </c>
      <c r="S414" s="129">
        <f t="shared" si="96"/>
        <v>0.75</v>
      </c>
      <c r="T414" s="129">
        <f t="shared" si="97"/>
        <v>0</v>
      </c>
      <c r="U414" s="129">
        <f t="shared" si="98"/>
        <v>0</v>
      </c>
      <c r="V414" s="134">
        <f t="shared" si="99"/>
        <v>0.75</v>
      </c>
      <c r="W414" s="129">
        <f t="shared" si="105"/>
        <v>0.75</v>
      </c>
      <c r="X414" s="129">
        <f t="shared" si="100"/>
        <v>0.75</v>
      </c>
      <c r="Y414" s="129">
        <f t="shared" si="101"/>
        <v>0</v>
      </c>
      <c r="Z414" s="129"/>
      <c r="AA414" s="129"/>
      <c r="AB414" s="129">
        <f t="shared" si="102"/>
        <v>3</v>
      </c>
      <c r="AC414" s="129">
        <f t="shared" si="103"/>
        <v>4</v>
      </c>
      <c r="AD414" s="129" t="str">
        <f t="shared" si="104"/>
        <v>Correct</v>
      </c>
      <c r="AE414" s="129"/>
      <c r="AF414" s="115" t="s">
        <v>83</v>
      </c>
      <c r="AG414" s="115">
        <v>19</v>
      </c>
      <c r="AH414" s="115" t="s">
        <v>181</v>
      </c>
      <c r="AI414" s="115" t="s">
        <v>220</v>
      </c>
      <c r="AJ414" s="115" t="s">
        <v>85</v>
      </c>
      <c r="AK414" s="115" t="s">
        <v>86</v>
      </c>
      <c r="AL414" s="115" t="s">
        <v>87</v>
      </c>
      <c r="AM414" s="115" t="s">
        <v>100</v>
      </c>
      <c r="AN414" s="115" t="s">
        <v>102</v>
      </c>
      <c r="AO414" s="115" t="s">
        <v>95</v>
      </c>
      <c r="AP414" s="115" t="s">
        <v>91</v>
      </c>
      <c r="AQ414" s="115" t="s">
        <v>91</v>
      </c>
    </row>
    <row r="415" spans="1:43" ht="16">
      <c r="A415" s="115">
        <v>7045782626</v>
      </c>
      <c r="G415" s="115" t="s">
        <v>38</v>
      </c>
      <c r="H415" s="115" t="s">
        <v>37</v>
      </c>
      <c r="I415" s="130"/>
      <c r="J415" s="115" t="s">
        <v>39</v>
      </c>
      <c r="L415" s="129"/>
      <c r="M415" s="129">
        <f t="shared" si="91"/>
        <v>3</v>
      </c>
      <c r="N415" s="129">
        <f t="shared" si="92"/>
        <v>1</v>
      </c>
      <c r="O415" s="129"/>
      <c r="P415" s="129">
        <f t="shared" si="93"/>
        <v>0</v>
      </c>
      <c r="Q415" s="129">
        <f t="shared" si="94"/>
        <v>0</v>
      </c>
      <c r="R415" s="129">
        <f t="shared" si="95"/>
        <v>0</v>
      </c>
      <c r="S415" s="129">
        <f t="shared" si="96"/>
        <v>0</v>
      </c>
      <c r="T415" s="129">
        <f t="shared" si="97"/>
        <v>0</v>
      </c>
      <c r="U415" s="129">
        <f t="shared" si="98"/>
        <v>0</v>
      </c>
      <c r="V415" s="134">
        <f t="shared" si="99"/>
        <v>1</v>
      </c>
      <c r="W415" s="129">
        <f t="shared" si="105"/>
        <v>1</v>
      </c>
      <c r="X415" s="129">
        <f t="shared" si="100"/>
        <v>1</v>
      </c>
      <c r="Y415" s="129">
        <f t="shared" si="101"/>
        <v>0</v>
      </c>
      <c r="Z415" s="129"/>
      <c r="AA415" s="129"/>
      <c r="AB415" s="129">
        <f t="shared" si="102"/>
        <v>3</v>
      </c>
      <c r="AC415" s="129">
        <f t="shared" si="103"/>
        <v>3</v>
      </c>
      <c r="AD415" s="129" t="str">
        <f t="shared" si="104"/>
        <v>Correct</v>
      </c>
      <c r="AE415" s="129"/>
      <c r="AF415" s="115" t="s">
        <v>99</v>
      </c>
      <c r="AG415" s="115">
        <v>65</v>
      </c>
      <c r="AH415" s="115" t="s">
        <v>181</v>
      </c>
      <c r="AI415" s="115" t="s">
        <v>186</v>
      </c>
      <c r="AJ415" s="115" t="s">
        <v>85</v>
      </c>
      <c r="AK415" s="115" t="s">
        <v>86</v>
      </c>
      <c r="AL415" s="115" t="s">
        <v>87</v>
      </c>
      <c r="AN415" s="115" t="s">
        <v>120</v>
      </c>
      <c r="AO415" s="115" t="s">
        <v>106</v>
      </c>
      <c r="AP415" s="115" t="s">
        <v>91</v>
      </c>
      <c r="AQ415" s="115" t="s">
        <v>91</v>
      </c>
    </row>
    <row r="416" spans="1:43" ht="16">
      <c r="A416" s="115">
        <v>5587008069</v>
      </c>
      <c r="D416" s="115" t="s">
        <v>33</v>
      </c>
      <c r="G416" s="115" t="s">
        <v>38</v>
      </c>
      <c r="I416" s="130"/>
      <c r="J416" s="115" t="s">
        <v>39</v>
      </c>
      <c r="L416" s="129"/>
      <c r="M416" s="129">
        <f t="shared" si="91"/>
        <v>3</v>
      </c>
      <c r="N416" s="129">
        <f t="shared" si="92"/>
        <v>1</v>
      </c>
      <c r="O416" s="129"/>
      <c r="P416" s="129">
        <f t="shared" si="93"/>
        <v>0</v>
      </c>
      <c r="Q416" s="129">
        <f t="shared" si="94"/>
        <v>0</v>
      </c>
      <c r="R416" s="129">
        <f t="shared" si="95"/>
        <v>1</v>
      </c>
      <c r="S416" s="129">
        <f t="shared" si="96"/>
        <v>0</v>
      </c>
      <c r="T416" s="129">
        <f t="shared" si="97"/>
        <v>0</v>
      </c>
      <c r="U416" s="129">
        <f t="shared" si="98"/>
        <v>0</v>
      </c>
      <c r="V416" s="134">
        <f t="shared" si="99"/>
        <v>0</v>
      </c>
      <c r="W416" s="129">
        <f t="shared" si="105"/>
        <v>1</v>
      </c>
      <c r="X416" s="129">
        <f t="shared" si="100"/>
        <v>1</v>
      </c>
      <c r="Y416" s="129">
        <f t="shared" si="101"/>
        <v>0</v>
      </c>
      <c r="Z416" s="129"/>
      <c r="AA416" s="129"/>
      <c r="AB416" s="129">
        <f t="shared" si="102"/>
        <v>3</v>
      </c>
      <c r="AC416" s="129">
        <f t="shared" si="103"/>
        <v>3</v>
      </c>
      <c r="AD416" s="129" t="str">
        <f t="shared" si="104"/>
        <v>Correct</v>
      </c>
      <c r="AE416" s="129"/>
      <c r="AF416" s="115" t="s">
        <v>83</v>
      </c>
      <c r="AG416" s="115">
        <v>53</v>
      </c>
      <c r="AH416" s="115" t="s">
        <v>181</v>
      </c>
      <c r="AI416" s="115" t="s">
        <v>437</v>
      </c>
      <c r="AJ416" s="115" t="s">
        <v>85</v>
      </c>
      <c r="AK416" s="115" t="s">
        <v>86</v>
      </c>
      <c r="AL416" s="115" t="s">
        <v>87</v>
      </c>
      <c r="AM416" s="115" t="s">
        <v>101</v>
      </c>
      <c r="AN416" s="115" t="s">
        <v>111</v>
      </c>
      <c r="AO416" s="115" t="s">
        <v>90</v>
      </c>
      <c r="AP416" s="115" t="s">
        <v>91</v>
      </c>
      <c r="AQ416" s="115" t="s">
        <v>91</v>
      </c>
    </row>
    <row r="417" spans="1:43" ht="16">
      <c r="A417" s="115">
        <v>7011313922</v>
      </c>
      <c r="D417" s="115" t="s">
        <v>33</v>
      </c>
      <c r="G417" s="115" t="s">
        <v>38</v>
      </c>
      <c r="I417" s="130"/>
      <c r="J417" s="115" t="s">
        <v>39</v>
      </c>
      <c r="L417" s="129"/>
      <c r="M417" s="129">
        <f t="shared" si="91"/>
        <v>3</v>
      </c>
      <c r="N417" s="129">
        <f t="shared" si="92"/>
        <v>1</v>
      </c>
      <c r="O417" s="129"/>
      <c r="P417" s="129">
        <f t="shared" si="93"/>
        <v>0</v>
      </c>
      <c r="Q417" s="129">
        <f t="shared" si="94"/>
        <v>0</v>
      </c>
      <c r="R417" s="129">
        <f t="shared" si="95"/>
        <v>1</v>
      </c>
      <c r="S417" s="129">
        <f t="shared" si="96"/>
        <v>0</v>
      </c>
      <c r="T417" s="129">
        <f t="shared" si="97"/>
        <v>0</v>
      </c>
      <c r="U417" s="129">
        <f t="shared" si="98"/>
        <v>0</v>
      </c>
      <c r="V417" s="134">
        <f t="shared" si="99"/>
        <v>0</v>
      </c>
      <c r="W417" s="129">
        <f t="shared" si="105"/>
        <v>1</v>
      </c>
      <c r="X417" s="129">
        <f t="shared" si="100"/>
        <v>1</v>
      </c>
      <c r="Y417" s="129">
        <f t="shared" si="101"/>
        <v>0</v>
      </c>
      <c r="Z417" s="129"/>
      <c r="AA417" s="129"/>
      <c r="AB417" s="129">
        <f t="shared" si="102"/>
        <v>3</v>
      </c>
      <c r="AC417" s="129">
        <f t="shared" si="103"/>
        <v>3</v>
      </c>
      <c r="AD417" s="129" t="str">
        <f t="shared" si="104"/>
        <v>Correct</v>
      </c>
      <c r="AE417" s="129"/>
      <c r="AF417" s="115" t="s">
        <v>99</v>
      </c>
      <c r="AG417" s="115">
        <v>47</v>
      </c>
      <c r="AH417" s="115" t="s">
        <v>84</v>
      </c>
      <c r="AI417" s="115" t="s">
        <v>129</v>
      </c>
      <c r="AJ417" s="115" t="s">
        <v>85</v>
      </c>
      <c r="AK417" s="115" t="s">
        <v>86</v>
      </c>
      <c r="AL417" s="115" t="s">
        <v>87</v>
      </c>
      <c r="AM417" s="115" t="s">
        <v>88</v>
      </c>
      <c r="AN417" s="115" t="s">
        <v>111</v>
      </c>
      <c r="AO417" s="115" t="s">
        <v>90</v>
      </c>
      <c r="AP417" s="115" t="s">
        <v>91</v>
      </c>
      <c r="AQ417" s="115" t="s">
        <v>91</v>
      </c>
    </row>
    <row r="418" spans="1:43" ht="16">
      <c r="A418" s="115">
        <v>7045769603</v>
      </c>
      <c r="G418" s="115" t="s">
        <v>38</v>
      </c>
      <c r="H418" s="115" t="s">
        <v>37</v>
      </c>
      <c r="I418" s="130"/>
      <c r="K418" s="115" t="s">
        <v>40</v>
      </c>
      <c r="L418" s="129"/>
      <c r="M418" s="129">
        <f t="shared" si="91"/>
        <v>3</v>
      </c>
      <c r="N418" s="129">
        <f t="shared" si="92"/>
        <v>1</v>
      </c>
      <c r="O418" s="129"/>
      <c r="P418" s="129">
        <f t="shared" si="93"/>
        <v>0</v>
      </c>
      <c r="Q418" s="129">
        <f t="shared" si="94"/>
        <v>0</v>
      </c>
      <c r="R418" s="129">
        <f t="shared" si="95"/>
        <v>0</v>
      </c>
      <c r="S418" s="129">
        <f t="shared" si="96"/>
        <v>0</v>
      </c>
      <c r="T418" s="129">
        <f t="shared" si="97"/>
        <v>0</v>
      </c>
      <c r="U418" s="129">
        <f t="shared" si="98"/>
        <v>0</v>
      </c>
      <c r="V418" s="134">
        <f t="shared" si="99"/>
        <v>1</v>
      </c>
      <c r="W418" s="129">
        <f t="shared" si="105"/>
        <v>1</v>
      </c>
      <c r="X418" s="129">
        <f t="shared" si="100"/>
        <v>0</v>
      </c>
      <c r="Y418" s="129">
        <f t="shared" si="101"/>
        <v>1</v>
      </c>
      <c r="Z418" s="129"/>
      <c r="AA418" s="129"/>
      <c r="AB418" s="129">
        <f t="shared" si="102"/>
        <v>3</v>
      </c>
      <c r="AC418" s="129">
        <f t="shared" si="103"/>
        <v>3</v>
      </c>
      <c r="AD418" s="129" t="str">
        <f t="shared" si="104"/>
        <v>Correct</v>
      </c>
      <c r="AE418" s="129"/>
      <c r="AF418" s="115" t="s">
        <v>99</v>
      </c>
      <c r="AG418" s="115">
        <v>73</v>
      </c>
      <c r="AH418" s="115" t="s">
        <v>181</v>
      </c>
      <c r="AI418" s="115" t="s">
        <v>206</v>
      </c>
      <c r="AJ418" s="115" t="s">
        <v>85</v>
      </c>
      <c r="AL418" s="115" t="s">
        <v>87</v>
      </c>
      <c r="AM418" s="115" t="s">
        <v>101</v>
      </c>
      <c r="AN418" s="115" t="s">
        <v>102</v>
      </c>
      <c r="AO418" s="115" t="s">
        <v>106</v>
      </c>
      <c r="AP418" s="115" t="s">
        <v>91</v>
      </c>
      <c r="AQ418" s="115" t="s">
        <v>86</v>
      </c>
    </row>
    <row r="419" spans="1:43" ht="16">
      <c r="A419" s="115">
        <v>7007926596</v>
      </c>
      <c r="D419" s="115" t="s">
        <v>33</v>
      </c>
      <c r="G419" s="115" t="s">
        <v>38</v>
      </c>
      <c r="H419" s="115" t="s">
        <v>37</v>
      </c>
      <c r="I419" s="130"/>
      <c r="L419" s="129"/>
      <c r="M419" s="129">
        <f t="shared" si="91"/>
        <v>3</v>
      </c>
      <c r="N419" s="129">
        <f t="shared" si="92"/>
        <v>1</v>
      </c>
      <c r="O419" s="129"/>
      <c r="P419" s="129">
        <f t="shared" si="93"/>
        <v>0</v>
      </c>
      <c r="Q419" s="129">
        <f t="shared" si="94"/>
        <v>0</v>
      </c>
      <c r="R419" s="129">
        <f t="shared" si="95"/>
        <v>1</v>
      </c>
      <c r="S419" s="129">
        <f t="shared" si="96"/>
        <v>0</v>
      </c>
      <c r="T419" s="129">
        <f t="shared" si="97"/>
        <v>0</v>
      </c>
      <c r="U419" s="129">
        <f t="shared" si="98"/>
        <v>0</v>
      </c>
      <c r="V419" s="134">
        <f t="shared" si="99"/>
        <v>1</v>
      </c>
      <c r="W419" s="129">
        <f t="shared" si="105"/>
        <v>1</v>
      </c>
      <c r="X419" s="129">
        <f t="shared" si="100"/>
        <v>0</v>
      </c>
      <c r="Y419" s="129">
        <f t="shared" si="101"/>
        <v>0</v>
      </c>
      <c r="Z419" s="129"/>
      <c r="AA419" s="129"/>
      <c r="AB419" s="129">
        <f t="shared" si="102"/>
        <v>3</v>
      </c>
      <c r="AC419" s="129">
        <f t="shared" si="103"/>
        <v>3</v>
      </c>
      <c r="AD419" s="129" t="str">
        <f t="shared" si="104"/>
        <v>Correct</v>
      </c>
      <c r="AE419" s="129"/>
      <c r="AF419" s="115" t="s">
        <v>99</v>
      </c>
      <c r="AG419" s="115">
        <v>72</v>
      </c>
      <c r="AH419" s="115" t="s">
        <v>84</v>
      </c>
      <c r="AI419" s="115" t="s">
        <v>135</v>
      </c>
      <c r="AJ419" s="115" t="s">
        <v>85</v>
      </c>
      <c r="AK419" s="115" t="s">
        <v>86</v>
      </c>
      <c r="AL419" s="115" t="s">
        <v>87</v>
      </c>
      <c r="AM419" s="115" t="s">
        <v>101</v>
      </c>
      <c r="AN419" s="115" t="s">
        <v>89</v>
      </c>
      <c r="AO419" s="115" t="s">
        <v>106</v>
      </c>
      <c r="AP419" s="115" t="s">
        <v>91</v>
      </c>
      <c r="AQ419" s="115" t="s">
        <v>86</v>
      </c>
    </row>
    <row r="420" spans="1:43" ht="16">
      <c r="A420" s="115">
        <v>7011091941</v>
      </c>
      <c r="G420" s="115" t="s">
        <v>38</v>
      </c>
      <c r="H420" s="115" t="s">
        <v>37</v>
      </c>
      <c r="I420" s="130"/>
      <c r="K420" s="115" t="s">
        <v>40</v>
      </c>
      <c r="L420" s="129"/>
      <c r="M420" s="129">
        <f t="shared" si="91"/>
        <v>3</v>
      </c>
      <c r="N420" s="129">
        <f t="shared" si="92"/>
        <v>1</v>
      </c>
      <c r="O420" s="129"/>
      <c r="P420" s="129">
        <f t="shared" si="93"/>
        <v>0</v>
      </c>
      <c r="Q420" s="129">
        <f t="shared" si="94"/>
        <v>0</v>
      </c>
      <c r="R420" s="129">
        <f t="shared" si="95"/>
        <v>0</v>
      </c>
      <c r="S420" s="129">
        <f t="shared" si="96"/>
        <v>0</v>
      </c>
      <c r="T420" s="129">
        <f t="shared" si="97"/>
        <v>0</v>
      </c>
      <c r="U420" s="129">
        <f t="shared" si="98"/>
        <v>0</v>
      </c>
      <c r="V420" s="134">
        <f t="shared" si="99"/>
        <v>1</v>
      </c>
      <c r="W420" s="129">
        <f t="shared" si="105"/>
        <v>1</v>
      </c>
      <c r="X420" s="129">
        <f t="shared" si="100"/>
        <v>0</v>
      </c>
      <c r="Y420" s="129">
        <f t="shared" si="101"/>
        <v>1</v>
      </c>
      <c r="Z420" s="129"/>
      <c r="AA420" s="129"/>
      <c r="AB420" s="129">
        <f t="shared" si="102"/>
        <v>3</v>
      </c>
      <c r="AC420" s="129">
        <f t="shared" si="103"/>
        <v>3</v>
      </c>
      <c r="AD420" s="129" t="str">
        <f t="shared" si="104"/>
        <v>Correct</v>
      </c>
      <c r="AE420" s="129"/>
      <c r="AF420" s="115" t="s">
        <v>83</v>
      </c>
      <c r="AG420" s="115">
        <v>30</v>
      </c>
      <c r="AH420" s="115" t="s">
        <v>84</v>
      </c>
      <c r="AI420" s="115" t="s">
        <v>121</v>
      </c>
      <c r="AJ420" s="115" t="s">
        <v>92</v>
      </c>
      <c r="AK420" s="115" t="s">
        <v>86</v>
      </c>
      <c r="AM420" s="115" t="s">
        <v>100</v>
      </c>
      <c r="AN420" s="115" t="s">
        <v>111</v>
      </c>
      <c r="AO420" s="115" t="s">
        <v>90</v>
      </c>
      <c r="AP420" s="115" t="s">
        <v>91</v>
      </c>
      <c r="AQ420" s="115" t="s">
        <v>91</v>
      </c>
    </row>
    <row r="421" spans="1:43" ht="16">
      <c r="A421" s="115">
        <v>5587412949</v>
      </c>
      <c r="D421" s="115" t="s">
        <v>33</v>
      </c>
      <c r="G421" s="115" t="s">
        <v>38</v>
      </c>
      <c r="H421" s="115" t="s">
        <v>37</v>
      </c>
      <c r="I421" s="130"/>
      <c r="L421" s="129"/>
      <c r="M421" s="129">
        <f t="shared" si="91"/>
        <v>3</v>
      </c>
      <c r="N421" s="129">
        <f t="shared" si="92"/>
        <v>1</v>
      </c>
      <c r="O421" s="129"/>
      <c r="P421" s="129">
        <f t="shared" si="93"/>
        <v>0</v>
      </c>
      <c r="Q421" s="129">
        <f t="shared" si="94"/>
        <v>0</v>
      </c>
      <c r="R421" s="129">
        <f t="shared" si="95"/>
        <v>1</v>
      </c>
      <c r="S421" s="129">
        <f t="shared" si="96"/>
        <v>0</v>
      </c>
      <c r="T421" s="129">
        <f t="shared" si="97"/>
        <v>0</v>
      </c>
      <c r="U421" s="129">
        <f t="shared" si="98"/>
        <v>0</v>
      </c>
      <c r="V421" s="134">
        <f t="shared" si="99"/>
        <v>1</v>
      </c>
      <c r="W421" s="129">
        <f t="shared" si="105"/>
        <v>1</v>
      </c>
      <c r="X421" s="129">
        <f t="shared" si="100"/>
        <v>0</v>
      </c>
      <c r="Y421" s="129">
        <f t="shared" si="101"/>
        <v>0</v>
      </c>
      <c r="Z421" s="129"/>
      <c r="AA421" s="129"/>
      <c r="AB421" s="129">
        <f t="shared" si="102"/>
        <v>3</v>
      </c>
      <c r="AC421" s="129">
        <f t="shared" si="103"/>
        <v>3</v>
      </c>
      <c r="AD421" s="129" t="str">
        <f t="shared" si="104"/>
        <v>Correct</v>
      </c>
      <c r="AE421" s="129"/>
      <c r="AF421" s="115" t="s">
        <v>99</v>
      </c>
      <c r="AG421" s="115">
        <v>37</v>
      </c>
      <c r="AH421" s="115" t="s">
        <v>181</v>
      </c>
      <c r="AI421" s="115" t="s">
        <v>436</v>
      </c>
      <c r="AJ421" s="115" t="s">
        <v>85</v>
      </c>
      <c r="AK421" s="115" t="s">
        <v>86</v>
      </c>
      <c r="AL421" s="115" t="s">
        <v>87</v>
      </c>
      <c r="AM421" s="115" t="s">
        <v>101</v>
      </c>
      <c r="AN421" s="115" t="s">
        <v>89</v>
      </c>
      <c r="AO421" s="115" t="s">
        <v>90</v>
      </c>
      <c r="AP421" s="115" t="s">
        <v>91</v>
      </c>
      <c r="AQ421" s="115" t="s">
        <v>91</v>
      </c>
    </row>
    <row r="422" spans="1:43" ht="16">
      <c r="A422" s="115">
        <v>7044843782</v>
      </c>
      <c r="D422" s="115" t="s">
        <v>33</v>
      </c>
      <c r="G422" s="115" t="s">
        <v>38</v>
      </c>
      <c r="H422" s="115" t="s">
        <v>37</v>
      </c>
      <c r="I422" s="130"/>
      <c r="L422" s="129"/>
      <c r="M422" s="129">
        <f t="shared" si="91"/>
        <v>3</v>
      </c>
      <c r="N422" s="129">
        <f t="shared" si="92"/>
        <v>1</v>
      </c>
      <c r="O422" s="129"/>
      <c r="P422" s="129">
        <f t="shared" si="93"/>
        <v>0</v>
      </c>
      <c r="Q422" s="129">
        <f t="shared" si="94"/>
        <v>0</v>
      </c>
      <c r="R422" s="129">
        <f t="shared" si="95"/>
        <v>1</v>
      </c>
      <c r="S422" s="129">
        <f t="shared" si="96"/>
        <v>0</v>
      </c>
      <c r="T422" s="129">
        <f t="shared" si="97"/>
        <v>0</v>
      </c>
      <c r="U422" s="129">
        <f t="shared" si="98"/>
        <v>0</v>
      </c>
      <c r="V422" s="134">
        <f t="shared" si="99"/>
        <v>1</v>
      </c>
      <c r="W422" s="129">
        <f t="shared" si="105"/>
        <v>1</v>
      </c>
      <c r="X422" s="129">
        <f t="shared" si="100"/>
        <v>0</v>
      </c>
      <c r="Y422" s="129">
        <f t="shared" si="101"/>
        <v>0</v>
      </c>
      <c r="Z422" s="129"/>
      <c r="AA422" s="129"/>
      <c r="AB422" s="129">
        <f t="shared" si="102"/>
        <v>3</v>
      </c>
      <c r="AC422" s="129">
        <f t="shared" si="103"/>
        <v>3</v>
      </c>
      <c r="AD422" s="129" t="str">
        <f t="shared" si="104"/>
        <v>Correct</v>
      </c>
      <c r="AE422" s="129"/>
      <c r="AF422" s="115" t="s">
        <v>83</v>
      </c>
      <c r="AG422" s="115">
        <v>21</v>
      </c>
      <c r="AH422" s="115" t="s">
        <v>84</v>
      </c>
      <c r="AI422" s="115" t="s">
        <v>165</v>
      </c>
      <c r="AJ422" s="115" t="s">
        <v>97</v>
      </c>
      <c r="AK422" s="115" t="s">
        <v>86</v>
      </c>
      <c r="AL422" s="115" t="s">
        <v>87</v>
      </c>
      <c r="AM422" s="115" t="s">
        <v>88</v>
      </c>
      <c r="AN422" s="115" t="s">
        <v>94</v>
      </c>
      <c r="AO422" s="115" t="s">
        <v>90</v>
      </c>
      <c r="AP422" s="115" t="s">
        <v>91</v>
      </c>
      <c r="AQ422" s="115" t="s">
        <v>91</v>
      </c>
    </row>
    <row r="423" spans="1:43" ht="16">
      <c r="A423" s="115">
        <v>7045787624</v>
      </c>
      <c r="B423" s="115" t="s">
        <v>31</v>
      </c>
      <c r="D423" s="115" t="s">
        <v>33</v>
      </c>
      <c r="E423" s="115" t="s">
        <v>34</v>
      </c>
      <c r="F423" s="115" t="s">
        <v>35</v>
      </c>
      <c r="G423" s="115" t="s">
        <v>38</v>
      </c>
      <c r="I423" s="130"/>
      <c r="L423" s="129"/>
      <c r="M423" s="129">
        <f t="shared" si="91"/>
        <v>5</v>
      </c>
      <c r="N423" s="129">
        <f t="shared" si="92"/>
        <v>0.6</v>
      </c>
      <c r="O423" s="129"/>
      <c r="P423" s="129">
        <f t="shared" si="93"/>
        <v>0.6</v>
      </c>
      <c r="Q423" s="129">
        <f t="shared" si="94"/>
        <v>0</v>
      </c>
      <c r="R423" s="129">
        <f t="shared" si="95"/>
        <v>0.6</v>
      </c>
      <c r="S423" s="129">
        <f t="shared" si="96"/>
        <v>0.6</v>
      </c>
      <c r="T423" s="129">
        <f t="shared" si="97"/>
        <v>0.6</v>
      </c>
      <c r="U423" s="129">
        <f t="shared" si="98"/>
        <v>0</v>
      </c>
      <c r="V423" s="134">
        <f t="shared" si="99"/>
        <v>0</v>
      </c>
      <c r="W423" s="129">
        <f t="shared" si="105"/>
        <v>0.6</v>
      </c>
      <c r="X423" s="129">
        <f t="shared" si="100"/>
        <v>0</v>
      </c>
      <c r="Y423" s="129">
        <f t="shared" si="101"/>
        <v>0</v>
      </c>
      <c r="Z423" s="129"/>
      <c r="AA423" s="129"/>
      <c r="AB423" s="129">
        <f t="shared" si="102"/>
        <v>3</v>
      </c>
      <c r="AC423" s="129">
        <f t="shared" si="103"/>
        <v>5</v>
      </c>
      <c r="AD423" s="129" t="str">
        <f t="shared" si="104"/>
        <v>Correct</v>
      </c>
      <c r="AE423" s="129"/>
      <c r="AF423" s="115" t="s">
        <v>83</v>
      </c>
      <c r="AG423" s="115">
        <v>65</v>
      </c>
      <c r="AH423" s="115" t="s">
        <v>181</v>
      </c>
      <c r="AI423" s="115" t="s">
        <v>191</v>
      </c>
      <c r="AK423" s="115" t="s">
        <v>91</v>
      </c>
      <c r="AL423" s="115" t="s">
        <v>87</v>
      </c>
      <c r="AM423" s="115" t="s">
        <v>101</v>
      </c>
      <c r="AN423" s="115" t="s">
        <v>94</v>
      </c>
      <c r="AO423" s="115" t="s">
        <v>106</v>
      </c>
      <c r="AP423" s="115" t="s">
        <v>91</v>
      </c>
      <c r="AQ423" s="115" t="s">
        <v>91</v>
      </c>
    </row>
    <row r="424" spans="1:43" ht="16">
      <c r="A424" s="115">
        <v>6982471854</v>
      </c>
      <c r="D424" s="115" t="s">
        <v>33</v>
      </c>
      <c r="E424" s="115" t="s">
        <v>34</v>
      </c>
      <c r="G424" s="115" t="s">
        <v>38</v>
      </c>
      <c r="I424" s="130"/>
      <c r="L424" s="129"/>
      <c r="M424" s="129">
        <f t="shared" si="91"/>
        <v>3</v>
      </c>
      <c r="N424" s="129">
        <f t="shared" si="92"/>
        <v>1</v>
      </c>
      <c r="O424" s="129"/>
      <c r="P424" s="129">
        <f t="shared" si="93"/>
        <v>0</v>
      </c>
      <c r="Q424" s="129">
        <f t="shared" si="94"/>
        <v>0</v>
      </c>
      <c r="R424" s="129">
        <f t="shared" si="95"/>
        <v>1</v>
      </c>
      <c r="S424" s="129">
        <f t="shared" si="96"/>
        <v>1</v>
      </c>
      <c r="T424" s="129">
        <f t="shared" si="97"/>
        <v>0</v>
      </c>
      <c r="U424" s="129">
        <f t="shared" si="98"/>
        <v>0</v>
      </c>
      <c r="V424" s="134">
        <f t="shared" si="99"/>
        <v>0</v>
      </c>
      <c r="W424" s="129">
        <f t="shared" si="105"/>
        <v>1</v>
      </c>
      <c r="X424" s="129">
        <f t="shared" si="100"/>
        <v>0</v>
      </c>
      <c r="Y424" s="129">
        <f t="shared" si="101"/>
        <v>0</v>
      </c>
      <c r="Z424" s="129"/>
      <c r="AA424" s="129"/>
      <c r="AB424" s="129">
        <f t="shared" si="102"/>
        <v>3</v>
      </c>
      <c r="AC424" s="129">
        <f t="shared" si="103"/>
        <v>3</v>
      </c>
      <c r="AD424" s="129" t="str">
        <f t="shared" si="104"/>
        <v>Correct</v>
      </c>
      <c r="AE424" s="129"/>
      <c r="AF424" s="115" t="s">
        <v>99</v>
      </c>
      <c r="AG424" s="115">
        <v>67</v>
      </c>
      <c r="AH424" s="115" t="s">
        <v>181</v>
      </c>
      <c r="AI424" s="115" t="s">
        <v>232</v>
      </c>
      <c r="AJ424" s="115" t="s">
        <v>85</v>
      </c>
      <c r="AK424" s="115" t="s">
        <v>86</v>
      </c>
      <c r="AL424" s="115" t="s">
        <v>87</v>
      </c>
      <c r="AM424" s="115" t="s">
        <v>88</v>
      </c>
      <c r="AN424" s="115" t="s">
        <v>102</v>
      </c>
      <c r="AO424" s="115" t="s">
        <v>90</v>
      </c>
      <c r="AP424" s="115" t="s">
        <v>91</v>
      </c>
      <c r="AQ424" s="115" t="s">
        <v>91</v>
      </c>
    </row>
    <row r="425" spans="1:43" ht="16">
      <c r="A425" s="115">
        <v>7020352212</v>
      </c>
      <c r="G425" s="115" t="s">
        <v>38</v>
      </c>
      <c r="I425" s="130"/>
      <c r="L425" s="129"/>
      <c r="M425" s="129">
        <f t="shared" si="91"/>
        <v>1</v>
      </c>
      <c r="N425" s="129">
        <f t="shared" si="92"/>
        <v>3</v>
      </c>
      <c r="O425" s="129"/>
      <c r="P425" s="129">
        <f t="shared" si="93"/>
        <v>0</v>
      </c>
      <c r="Q425" s="129">
        <f t="shared" si="94"/>
        <v>0</v>
      </c>
      <c r="R425" s="129">
        <f t="shared" si="95"/>
        <v>0</v>
      </c>
      <c r="S425" s="129">
        <f t="shared" si="96"/>
        <v>0</v>
      </c>
      <c r="T425" s="129">
        <f t="shared" si="97"/>
        <v>0</v>
      </c>
      <c r="U425" s="129">
        <f t="shared" si="98"/>
        <v>0</v>
      </c>
      <c r="V425" s="134">
        <f t="shared" si="99"/>
        <v>0</v>
      </c>
      <c r="W425" s="129">
        <f t="shared" si="105"/>
        <v>1</v>
      </c>
      <c r="X425" s="129">
        <f t="shared" si="100"/>
        <v>0</v>
      </c>
      <c r="Y425" s="129">
        <f t="shared" si="101"/>
        <v>0</v>
      </c>
      <c r="Z425" s="129"/>
      <c r="AA425" s="129"/>
      <c r="AB425" s="129">
        <f t="shared" si="102"/>
        <v>1</v>
      </c>
      <c r="AC425" s="129">
        <f t="shared" si="103"/>
        <v>1</v>
      </c>
      <c r="AD425" s="129" t="str">
        <f t="shared" si="104"/>
        <v>Correct</v>
      </c>
      <c r="AE425" s="129"/>
      <c r="AF425" s="115" t="s">
        <v>99</v>
      </c>
      <c r="AG425" s="115">
        <v>43</v>
      </c>
      <c r="AH425" s="115" t="s">
        <v>181</v>
      </c>
      <c r="AI425" s="115" t="s">
        <v>191</v>
      </c>
      <c r="AJ425" s="115" t="s">
        <v>85</v>
      </c>
      <c r="AK425" s="115" t="s">
        <v>91</v>
      </c>
      <c r="AL425" s="115" t="s">
        <v>137</v>
      </c>
      <c r="AM425" s="115" t="s">
        <v>93</v>
      </c>
      <c r="AN425" s="115" t="s">
        <v>102</v>
      </c>
      <c r="AO425" s="115" t="s">
        <v>106</v>
      </c>
      <c r="AP425" s="115" t="s">
        <v>91</v>
      </c>
      <c r="AQ425" s="115" t="s">
        <v>91</v>
      </c>
    </row>
    <row r="426" spans="1:43" ht="16">
      <c r="A426" s="115">
        <v>7010997133</v>
      </c>
      <c r="D426" s="115" t="s">
        <v>33</v>
      </c>
      <c r="G426" s="115" t="s">
        <v>38</v>
      </c>
      <c r="I426" s="130"/>
      <c r="L426" s="129"/>
      <c r="M426" s="129">
        <f t="shared" si="91"/>
        <v>2</v>
      </c>
      <c r="N426" s="129">
        <f t="shared" si="92"/>
        <v>1.5</v>
      </c>
      <c r="O426" s="129"/>
      <c r="P426" s="129">
        <f t="shared" si="93"/>
        <v>0</v>
      </c>
      <c r="Q426" s="129">
        <f t="shared" si="94"/>
        <v>0</v>
      </c>
      <c r="R426" s="129">
        <f t="shared" si="95"/>
        <v>1</v>
      </c>
      <c r="S426" s="129">
        <f t="shared" si="96"/>
        <v>0</v>
      </c>
      <c r="T426" s="129">
        <f t="shared" si="97"/>
        <v>0</v>
      </c>
      <c r="U426" s="129">
        <f t="shared" si="98"/>
        <v>0</v>
      </c>
      <c r="V426" s="134">
        <f t="shared" si="99"/>
        <v>0</v>
      </c>
      <c r="W426" s="129">
        <f t="shared" si="105"/>
        <v>1</v>
      </c>
      <c r="X426" s="129">
        <f t="shared" si="100"/>
        <v>0</v>
      </c>
      <c r="Y426" s="129">
        <f t="shared" si="101"/>
        <v>0</v>
      </c>
      <c r="Z426" s="129"/>
      <c r="AA426" s="129"/>
      <c r="AB426" s="129">
        <f t="shared" si="102"/>
        <v>2</v>
      </c>
      <c r="AC426" s="129">
        <f t="shared" si="103"/>
        <v>2</v>
      </c>
      <c r="AD426" s="129" t="str">
        <f t="shared" si="104"/>
        <v>Correct</v>
      </c>
      <c r="AE426" s="129"/>
      <c r="AF426" s="115" t="s">
        <v>99</v>
      </c>
      <c r="AG426" s="115">
        <v>73</v>
      </c>
      <c r="AH426" s="115" t="s">
        <v>84</v>
      </c>
      <c r="AI426" s="115" t="s">
        <v>123</v>
      </c>
      <c r="AJ426" s="115" t="s">
        <v>85</v>
      </c>
      <c r="AK426" s="115" t="s">
        <v>86</v>
      </c>
      <c r="AL426" s="115" t="s">
        <v>87</v>
      </c>
      <c r="AM426" s="115" t="s">
        <v>101</v>
      </c>
      <c r="AN426" s="115" t="s">
        <v>111</v>
      </c>
      <c r="AO426" s="115" t="s">
        <v>106</v>
      </c>
      <c r="AP426" s="115" t="s">
        <v>91</v>
      </c>
      <c r="AQ426" s="115" t="s">
        <v>91</v>
      </c>
    </row>
    <row r="427" spans="1:43" ht="16">
      <c r="A427" s="115">
        <v>7011540265</v>
      </c>
      <c r="D427" s="115" t="s">
        <v>33</v>
      </c>
      <c r="F427" s="115" t="s">
        <v>35</v>
      </c>
      <c r="G427" s="115" t="s">
        <v>38</v>
      </c>
      <c r="I427" s="130"/>
      <c r="L427" s="129"/>
      <c r="M427" s="129">
        <f t="shared" si="91"/>
        <v>3</v>
      </c>
      <c r="N427" s="129">
        <f t="shared" si="92"/>
        <v>1</v>
      </c>
      <c r="O427" s="129"/>
      <c r="P427" s="129">
        <f t="shared" si="93"/>
        <v>0</v>
      </c>
      <c r="Q427" s="129">
        <f t="shared" si="94"/>
        <v>0</v>
      </c>
      <c r="R427" s="129">
        <f t="shared" si="95"/>
        <v>1</v>
      </c>
      <c r="S427" s="129">
        <f t="shared" si="96"/>
        <v>0</v>
      </c>
      <c r="T427" s="129">
        <f t="shared" si="97"/>
        <v>1</v>
      </c>
      <c r="U427" s="129">
        <f t="shared" si="98"/>
        <v>0</v>
      </c>
      <c r="V427" s="134">
        <f t="shared" si="99"/>
        <v>0</v>
      </c>
      <c r="W427" s="129">
        <f t="shared" si="105"/>
        <v>1</v>
      </c>
      <c r="X427" s="129">
        <f t="shared" si="100"/>
        <v>0</v>
      </c>
      <c r="Y427" s="129">
        <f t="shared" si="101"/>
        <v>0</v>
      </c>
      <c r="Z427" s="129"/>
      <c r="AA427" s="129"/>
      <c r="AB427" s="129">
        <f t="shared" si="102"/>
        <v>3</v>
      </c>
      <c r="AC427" s="129">
        <f t="shared" si="103"/>
        <v>3</v>
      </c>
      <c r="AD427" s="129" t="str">
        <f t="shared" si="104"/>
        <v>Correct</v>
      </c>
      <c r="AE427" s="129"/>
      <c r="AF427" s="115" t="s">
        <v>83</v>
      </c>
      <c r="AG427" s="115">
        <v>62</v>
      </c>
      <c r="AH427" s="115" t="s">
        <v>84</v>
      </c>
      <c r="AI427" s="115" t="s">
        <v>143</v>
      </c>
      <c r="AJ427" s="115" t="s">
        <v>85</v>
      </c>
      <c r="AK427" s="115" t="s">
        <v>91</v>
      </c>
      <c r="AL427" s="115" t="s">
        <v>108</v>
      </c>
      <c r="AM427" s="115" t="s">
        <v>100</v>
      </c>
      <c r="AN427" s="115" t="s">
        <v>89</v>
      </c>
      <c r="AO427" s="115" t="s">
        <v>113</v>
      </c>
      <c r="AP427" s="115" t="s">
        <v>86</v>
      </c>
    </row>
    <row r="428" spans="1:43" ht="16">
      <c r="A428" s="115">
        <v>7007931422</v>
      </c>
      <c r="F428" s="115" t="s">
        <v>35</v>
      </c>
      <c r="G428" s="115" t="s">
        <v>38</v>
      </c>
      <c r="I428" s="130"/>
      <c r="K428" s="115" t="s">
        <v>40</v>
      </c>
      <c r="L428" s="129"/>
      <c r="M428" s="129">
        <f t="shared" si="91"/>
        <v>3</v>
      </c>
      <c r="N428" s="129">
        <f t="shared" si="92"/>
        <v>1</v>
      </c>
      <c r="O428" s="129"/>
      <c r="P428" s="129">
        <f t="shared" si="93"/>
        <v>0</v>
      </c>
      <c r="Q428" s="129">
        <f t="shared" si="94"/>
        <v>0</v>
      </c>
      <c r="R428" s="129">
        <f t="shared" si="95"/>
        <v>0</v>
      </c>
      <c r="S428" s="129">
        <f t="shared" si="96"/>
        <v>0</v>
      </c>
      <c r="T428" s="129">
        <f t="shared" si="97"/>
        <v>1</v>
      </c>
      <c r="U428" s="129">
        <f t="shared" si="98"/>
        <v>0</v>
      </c>
      <c r="V428" s="134">
        <f t="shared" si="99"/>
        <v>0</v>
      </c>
      <c r="W428" s="129">
        <f t="shared" si="105"/>
        <v>1</v>
      </c>
      <c r="X428" s="129">
        <f t="shared" si="100"/>
        <v>0</v>
      </c>
      <c r="Y428" s="129">
        <f t="shared" si="101"/>
        <v>1</v>
      </c>
      <c r="Z428" s="129"/>
      <c r="AA428" s="129"/>
      <c r="AB428" s="129">
        <f t="shared" si="102"/>
        <v>3</v>
      </c>
      <c r="AC428" s="129">
        <f t="shared" si="103"/>
        <v>3</v>
      </c>
      <c r="AD428" s="129" t="str">
        <f t="shared" si="104"/>
        <v>Correct</v>
      </c>
      <c r="AE428" s="129"/>
      <c r="AF428" s="115" t="s">
        <v>99</v>
      </c>
      <c r="AG428" s="115">
        <v>73</v>
      </c>
      <c r="AH428" s="115" t="s">
        <v>84</v>
      </c>
      <c r="AI428" s="115" t="s">
        <v>156</v>
      </c>
      <c r="AJ428" s="115" t="s">
        <v>85</v>
      </c>
      <c r="AL428" s="115" t="s">
        <v>87</v>
      </c>
      <c r="AM428" s="115" t="s">
        <v>100</v>
      </c>
      <c r="AN428" s="115" t="s">
        <v>89</v>
      </c>
      <c r="AO428" s="115" t="s">
        <v>106</v>
      </c>
      <c r="AP428" s="115" t="s">
        <v>91</v>
      </c>
      <c r="AQ428" s="115" t="s">
        <v>91</v>
      </c>
    </row>
    <row r="429" spans="1:43" ht="16">
      <c r="A429" s="115">
        <v>7020339300</v>
      </c>
      <c r="G429" s="115" t="s">
        <v>38</v>
      </c>
      <c r="I429" s="130"/>
      <c r="L429" s="129"/>
      <c r="M429" s="129">
        <f t="shared" si="91"/>
        <v>1</v>
      </c>
      <c r="N429" s="129">
        <f t="shared" si="92"/>
        <v>3</v>
      </c>
      <c r="O429" s="129"/>
      <c r="P429" s="129">
        <f t="shared" si="93"/>
        <v>0</v>
      </c>
      <c r="Q429" s="129">
        <f t="shared" si="94"/>
        <v>0</v>
      </c>
      <c r="R429" s="129">
        <f t="shared" si="95"/>
        <v>0</v>
      </c>
      <c r="S429" s="129">
        <f t="shared" si="96"/>
        <v>0</v>
      </c>
      <c r="T429" s="129">
        <f t="shared" si="97"/>
        <v>0</v>
      </c>
      <c r="U429" s="129">
        <f t="shared" si="98"/>
        <v>0</v>
      </c>
      <c r="V429" s="134">
        <f t="shared" si="99"/>
        <v>0</v>
      </c>
      <c r="W429" s="129">
        <f t="shared" si="105"/>
        <v>1</v>
      </c>
      <c r="X429" s="129">
        <f t="shared" si="100"/>
        <v>0</v>
      </c>
      <c r="Y429" s="129">
        <f t="shared" si="101"/>
        <v>0</v>
      </c>
      <c r="Z429" s="129"/>
      <c r="AA429" s="129"/>
      <c r="AB429" s="129">
        <f t="shared" si="102"/>
        <v>1</v>
      </c>
      <c r="AC429" s="129">
        <f t="shared" si="103"/>
        <v>1</v>
      </c>
      <c r="AD429" s="129" t="str">
        <f t="shared" si="104"/>
        <v>Correct</v>
      </c>
      <c r="AE429" s="129"/>
      <c r="AF429" s="115" t="s">
        <v>83</v>
      </c>
      <c r="AG429" s="115">
        <v>50</v>
      </c>
      <c r="AH429" s="115" t="s">
        <v>84</v>
      </c>
      <c r="AI429" s="115" t="s">
        <v>156</v>
      </c>
      <c r="AJ429" s="115" t="s">
        <v>97</v>
      </c>
      <c r="AK429" s="115" t="s">
        <v>86</v>
      </c>
      <c r="AL429" s="115" t="s">
        <v>87</v>
      </c>
      <c r="AM429" s="115" t="s">
        <v>88</v>
      </c>
      <c r="AN429" s="115" t="s">
        <v>111</v>
      </c>
      <c r="AO429" s="115" t="s">
        <v>90</v>
      </c>
      <c r="AP429" s="115" t="s">
        <v>91</v>
      </c>
      <c r="AQ429" s="115" t="s">
        <v>91</v>
      </c>
    </row>
    <row r="430" spans="1:43" ht="16">
      <c r="A430" s="115">
        <v>7007923382</v>
      </c>
      <c r="C430" s="115" t="s">
        <v>32</v>
      </c>
      <c r="F430" s="115" t="s">
        <v>35</v>
      </c>
      <c r="G430" s="115" t="s">
        <v>38</v>
      </c>
      <c r="I430" s="130"/>
      <c r="K430" s="115" t="s">
        <v>40</v>
      </c>
      <c r="L430" s="129"/>
      <c r="M430" s="129">
        <f t="shared" si="91"/>
        <v>4</v>
      </c>
      <c r="N430" s="129">
        <f t="shared" si="92"/>
        <v>0.75</v>
      </c>
      <c r="O430" s="129"/>
      <c r="P430" s="129">
        <f t="shared" si="93"/>
        <v>0</v>
      </c>
      <c r="Q430" s="129">
        <f t="shared" si="94"/>
        <v>0.75</v>
      </c>
      <c r="R430" s="129">
        <f t="shared" si="95"/>
        <v>0</v>
      </c>
      <c r="S430" s="129">
        <f t="shared" si="96"/>
        <v>0</v>
      </c>
      <c r="T430" s="129">
        <f t="shared" si="97"/>
        <v>0.75</v>
      </c>
      <c r="U430" s="129">
        <f t="shared" si="98"/>
        <v>0</v>
      </c>
      <c r="V430" s="134">
        <f t="shared" si="99"/>
        <v>0</v>
      </c>
      <c r="W430" s="129">
        <f t="shared" si="105"/>
        <v>0.75</v>
      </c>
      <c r="X430" s="129">
        <f t="shared" si="100"/>
        <v>0</v>
      </c>
      <c r="Y430" s="129">
        <f t="shared" si="101"/>
        <v>0.75</v>
      </c>
      <c r="Z430" s="129"/>
      <c r="AA430" s="129"/>
      <c r="AB430" s="129">
        <f t="shared" si="102"/>
        <v>3</v>
      </c>
      <c r="AC430" s="129">
        <f t="shared" si="103"/>
        <v>4</v>
      </c>
      <c r="AD430" s="129" t="str">
        <f t="shared" si="104"/>
        <v>Correct</v>
      </c>
      <c r="AE430" s="129"/>
      <c r="AF430" s="115" t="s">
        <v>83</v>
      </c>
      <c r="AG430" s="115">
        <v>61</v>
      </c>
      <c r="AH430" s="115" t="s">
        <v>84</v>
      </c>
      <c r="AI430" s="115" t="s">
        <v>158</v>
      </c>
      <c r="AJ430" s="115" t="s">
        <v>92</v>
      </c>
      <c r="AK430" s="115" t="s">
        <v>86</v>
      </c>
      <c r="AL430" s="115" t="s">
        <v>435</v>
      </c>
      <c r="AM430" s="115" t="s">
        <v>101</v>
      </c>
      <c r="AN430" s="115" t="s">
        <v>89</v>
      </c>
      <c r="AO430" s="115" t="s">
        <v>103</v>
      </c>
      <c r="AP430" s="115" t="s">
        <v>91</v>
      </c>
      <c r="AQ430" s="115" t="s">
        <v>91</v>
      </c>
    </row>
    <row r="431" spans="1:43" ht="16">
      <c r="A431" s="115">
        <v>6985447395</v>
      </c>
      <c r="D431" s="115" t="s">
        <v>33</v>
      </c>
      <c r="G431" s="115" t="s">
        <v>38</v>
      </c>
      <c r="I431" s="130"/>
      <c r="K431" s="115" t="s">
        <v>40</v>
      </c>
      <c r="L431" s="129"/>
      <c r="M431" s="129">
        <f t="shared" si="91"/>
        <v>3</v>
      </c>
      <c r="N431" s="129">
        <f t="shared" si="92"/>
        <v>1</v>
      </c>
      <c r="O431" s="129"/>
      <c r="P431" s="129">
        <f t="shared" si="93"/>
        <v>0</v>
      </c>
      <c r="Q431" s="129">
        <f t="shared" si="94"/>
        <v>0</v>
      </c>
      <c r="R431" s="129">
        <f t="shared" si="95"/>
        <v>1</v>
      </c>
      <c r="S431" s="129">
        <f t="shared" si="96"/>
        <v>0</v>
      </c>
      <c r="T431" s="129">
        <f t="shared" si="97"/>
        <v>0</v>
      </c>
      <c r="U431" s="129">
        <f t="shared" si="98"/>
        <v>0</v>
      </c>
      <c r="V431" s="134">
        <f t="shared" si="99"/>
        <v>0</v>
      </c>
      <c r="W431" s="129">
        <f t="shared" si="105"/>
        <v>1</v>
      </c>
      <c r="X431" s="129">
        <f t="shared" si="100"/>
        <v>0</v>
      </c>
      <c r="Y431" s="129">
        <f t="shared" si="101"/>
        <v>1</v>
      </c>
      <c r="Z431" s="129"/>
      <c r="AA431" s="129"/>
      <c r="AB431" s="129">
        <f t="shared" si="102"/>
        <v>3</v>
      </c>
      <c r="AC431" s="129">
        <f t="shared" si="103"/>
        <v>3</v>
      </c>
      <c r="AD431" s="129" t="str">
        <f t="shared" si="104"/>
        <v>Correct</v>
      </c>
      <c r="AE431" s="129"/>
      <c r="AF431" s="115" t="s">
        <v>83</v>
      </c>
      <c r="AG431" s="115">
        <v>66</v>
      </c>
      <c r="AH431" s="115" t="s">
        <v>181</v>
      </c>
      <c r="AI431" s="115" t="s">
        <v>193</v>
      </c>
      <c r="AJ431" s="115" t="s">
        <v>85</v>
      </c>
      <c r="AK431" s="115" t="s">
        <v>86</v>
      </c>
      <c r="AL431" s="115" t="s">
        <v>87</v>
      </c>
      <c r="AM431" s="115" t="s">
        <v>100</v>
      </c>
      <c r="AN431" s="115" t="s">
        <v>102</v>
      </c>
      <c r="AO431" s="115" t="s">
        <v>106</v>
      </c>
      <c r="AP431" s="115" t="s">
        <v>91</v>
      </c>
      <c r="AQ431" s="115" t="s">
        <v>91</v>
      </c>
    </row>
    <row r="432" spans="1:43" ht="16">
      <c r="A432" s="115">
        <v>7010999921</v>
      </c>
      <c r="D432" s="115" t="s">
        <v>33</v>
      </c>
      <c r="G432" s="115" t="s">
        <v>38</v>
      </c>
      <c r="I432" s="130"/>
      <c r="K432" s="115" t="s">
        <v>40</v>
      </c>
      <c r="L432" s="129"/>
      <c r="M432" s="129">
        <f t="shared" si="91"/>
        <v>3</v>
      </c>
      <c r="N432" s="129">
        <f t="shared" si="92"/>
        <v>1</v>
      </c>
      <c r="O432" s="129"/>
      <c r="P432" s="129">
        <f t="shared" si="93"/>
        <v>0</v>
      </c>
      <c r="Q432" s="129">
        <f t="shared" si="94"/>
        <v>0</v>
      </c>
      <c r="R432" s="129">
        <f t="shared" si="95"/>
        <v>1</v>
      </c>
      <c r="S432" s="129">
        <f t="shared" si="96"/>
        <v>0</v>
      </c>
      <c r="T432" s="129">
        <f t="shared" si="97"/>
        <v>0</v>
      </c>
      <c r="U432" s="129">
        <f t="shared" si="98"/>
        <v>0</v>
      </c>
      <c r="V432" s="134">
        <f t="shared" si="99"/>
        <v>0</v>
      </c>
      <c r="W432" s="129">
        <f t="shared" si="105"/>
        <v>1</v>
      </c>
      <c r="X432" s="129">
        <f t="shared" si="100"/>
        <v>0</v>
      </c>
      <c r="Y432" s="129">
        <f t="shared" si="101"/>
        <v>1</v>
      </c>
      <c r="Z432" s="129"/>
      <c r="AA432" s="129"/>
      <c r="AB432" s="129">
        <f t="shared" si="102"/>
        <v>3</v>
      </c>
      <c r="AC432" s="129">
        <f t="shared" si="103"/>
        <v>3</v>
      </c>
      <c r="AD432" s="129" t="str">
        <f t="shared" si="104"/>
        <v>Correct</v>
      </c>
      <c r="AE432" s="129"/>
      <c r="AF432" s="115" t="s">
        <v>83</v>
      </c>
      <c r="AG432" s="115">
        <v>70</v>
      </c>
      <c r="AH432" s="115" t="s">
        <v>84</v>
      </c>
      <c r="AI432" s="115" t="s">
        <v>129</v>
      </c>
      <c r="AJ432" s="115" t="s">
        <v>85</v>
      </c>
      <c r="AL432" s="115" t="s">
        <v>108</v>
      </c>
      <c r="AM432" s="115" t="s">
        <v>101</v>
      </c>
      <c r="AN432" s="115" t="s">
        <v>89</v>
      </c>
      <c r="AO432" s="115" t="s">
        <v>106</v>
      </c>
      <c r="AP432" s="115" t="s">
        <v>91</v>
      </c>
      <c r="AQ432" s="115" t="s">
        <v>86</v>
      </c>
    </row>
    <row r="433" spans="1:43" ht="16">
      <c r="A433" s="115">
        <v>7007923701</v>
      </c>
      <c r="B433" s="115" t="s">
        <v>31</v>
      </c>
      <c r="F433" s="115" t="s">
        <v>35</v>
      </c>
      <c r="G433" s="115" t="s">
        <v>38</v>
      </c>
      <c r="I433" s="130"/>
      <c r="L433" s="129"/>
      <c r="M433" s="129">
        <f t="shared" si="91"/>
        <v>3</v>
      </c>
      <c r="N433" s="129">
        <f t="shared" si="92"/>
        <v>1</v>
      </c>
      <c r="O433" s="129"/>
      <c r="P433" s="129">
        <f t="shared" si="93"/>
        <v>1</v>
      </c>
      <c r="Q433" s="129">
        <f t="shared" si="94"/>
        <v>0</v>
      </c>
      <c r="R433" s="129">
        <f t="shared" si="95"/>
        <v>0</v>
      </c>
      <c r="S433" s="129">
        <f t="shared" si="96"/>
        <v>0</v>
      </c>
      <c r="T433" s="129">
        <f t="shared" si="97"/>
        <v>1</v>
      </c>
      <c r="U433" s="129">
        <f t="shared" si="98"/>
        <v>0</v>
      </c>
      <c r="V433" s="134">
        <f t="shared" si="99"/>
        <v>0</v>
      </c>
      <c r="W433" s="129">
        <f t="shared" si="105"/>
        <v>1</v>
      </c>
      <c r="X433" s="129">
        <f t="shared" si="100"/>
        <v>0</v>
      </c>
      <c r="Y433" s="129">
        <f t="shared" si="101"/>
        <v>0</v>
      </c>
      <c r="Z433" s="129"/>
      <c r="AA433" s="129"/>
      <c r="AB433" s="129">
        <f t="shared" si="102"/>
        <v>3</v>
      </c>
      <c r="AC433" s="129">
        <f t="shared" si="103"/>
        <v>3</v>
      </c>
      <c r="AD433" s="129" t="str">
        <f t="shared" si="104"/>
        <v>Correct</v>
      </c>
      <c r="AE433" s="129"/>
      <c r="AF433" s="115" t="s">
        <v>83</v>
      </c>
      <c r="AG433" s="115">
        <v>60</v>
      </c>
      <c r="AH433" s="115" t="s">
        <v>84</v>
      </c>
      <c r="AI433" s="115" t="s">
        <v>141</v>
      </c>
      <c r="AJ433" s="115" t="s">
        <v>92</v>
      </c>
      <c r="AK433" s="115" t="s">
        <v>86</v>
      </c>
      <c r="AL433" s="115" t="s">
        <v>116</v>
      </c>
      <c r="AM433" s="115" t="s">
        <v>101</v>
      </c>
      <c r="AN433" s="115" t="s">
        <v>89</v>
      </c>
      <c r="AO433" s="115" t="s">
        <v>113</v>
      </c>
      <c r="AP433" s="115" t="s">
        <v>91</v>
      </c>
      <c r="AQ433" s="115" t="s">
        <v>91</v>
      </c>
    </row>
    <row r="434" spans="1:43" ht="16">
      <c r="A434" s="115">
        <v>6985433409</v>
      </c>
      <c r="D434" s="115" t="s">
        <v>33</v>
      </c>
      <c r="G434" s="115" t="s">
        <v>38</v>
      </c>
      <c r="I434" s="130"/>
      <c r="K434" s="115" t="s">
        <v>40</v>
      </c>
      <c r="L434" s="129"/>
      <c r="M434" s="129">
        <f t="shared" si="91"/>
        <v>3</v>
      </c>
      <c r="N434" s="129">
        <f t="shared" si="92"/>
        <v>1</v>
      </c>
      <c r="O434" s="129"/>
      <c r="P434" s="129">
        <f t="shared" si="93"/>
        <v>0</v>
      </c>
      <c r="Q434" s="129">
        <f t="shared" si="94"/>
        <v>0</v>
      </c>
      <c r="R434" s="129">
        <f t="shared" si="95"/>
        <v>1</v>
      </c>
      <c r="S434" s="129">
        <f t="shared" si="96"/>
        <v>0</v>
      </c>
      <c r="T434" s="129">
        <f t="shared" si="97"/>
        <v>0</v>
      </c>
      <c r="U434" s="129">
        <f t="shared" si="98"/>
        <v>0</v>
      </c>
      <c r="V434" s="134">
        <f t="shared" si="99"/>
        <v>0</v>
      </c>
      <c r="W434" s="129">
        <f t="shared" si="105"/>
        <v>1</v>
      </c>
      <c r="X434" s="129">
        <f t="shared" si="100"/>
        <v>0</v>
      </c>
      <c r="Y434" s="129">
        <f t="shared" si="101"/>
        <v>1</v>
      </c>
      <c r="Z434" s="129"/>
      <c r="AA434" s="129"/>
      <c r="AB434" s="129">
        <f t="shared" si="102"/>
        <v>3</v>
      </c>
      <c r="AC434" s="129">
        <f t="shared" si="103"/>
        <v>3</v>
      </c>
      <c r="AD434" s="129" t="str">
        <f t="shared" si="104"/>
        <v>Correct</v>
      </c>
      <c r="AE434" s="129"/>
      <c r="AF434" s="115" t="s">
        <v>99</v>
      </c>
      <c r="AG434" s="115">
        <v>72</v>
      </c>
      <c r="AH434" s="115" t="s">
        <v>84</v>
      </c>
      <c r="AI434" s="115" t="s">
        <v>480</v>
      </c>
      <c r="AJ434" s="115" t="s">
        <v>85</v>
      </c>
      <c r="AK434" s="115" t="s">
        <v>86</v>
      </c>
      <c r="AL434" s="115" t="s">
        <v>87</v>
      </c>
      <c r="AM434" s="115" t="s">
        <v>88</v>
      </c>
      <c r="AN434" s="115" t="s">
        <v>89</v>
      </c>
      <c r="AO434" s="115" t="s">
        <v>106</v>
      </c>
      <c r="AP434" s="115" t="s">
        <v>91</v>
      </c>
      <c r="AQ434" s="115" t="s">
        <v>86</v>
      </c>
    </row>
    <row r="435" spans="1:43" ht="16">
      <c r="A435" s="115">
        <v>6985472999</v>
      </c>
      <c r="D435" s="115" t="s">
        <v>33</v>
      </c>
      <c r="F435" s="115" t="s">
        <v>35</v>
      </c>
      <c r="G435" s="115" t="s">
        <v>38</v>
      </c>
      <c r="I435" s="130"/>
      <c r="K435" s="115" t="s">
        <v>40</v>
      </c>
      <c r="L435" s="129"/>
      <c r="M435" s="129">
        <f t="shared" si="91"/>
        <v>4</v>
      </c>
      <c r="N435" s="129">
        <f t="shared" si="92"/>
        <v>0.75</v>
      </c>
      <c r="O435" s="129"/>
      <c r="P435" s="129">
        <f t="shared" si="93"/>
        <v>0</v>
      </c>
      <c r="Q435" s="129">
        <f t="shared" si="94"/>
        <v>0</v>
      </c>
      <c r="R435" s="129">
        <f t="shared" si="95"/>
        <v>0.75</v>
      </c>
      <c r="S435" s="129">
        <f t="shared" si="96"/>
        <v>0</v>
      </c>
      <c r="T435" s="129">
        <f t="shared" si="97"/>
        <v>0.75</v>
      </c>
      <c r="U435" s="129">
        <f t="shared" si="98"/>
        <v>0</v>
      </c>
      <c r="V435" s="134">
        <f t="shared" si="99"/>
        <v>0</v>
      </c>
      <c r="W435" s="129">
        <f t="shared" si="105"/>
        <v>0.75</v>
      </c>
      <c r="X435" s="129">
        <f t="shared" si="100"/>
        <v>0</v>
      </c>
      <c r="Y435" s="129">
        <f t="shared" si="101"/>
        <v>0.75</v>
      </c>
      <c r="Z435" s="129"/>
      <c r="AA435" s="129"/>
      <c r="AB435" s="129">
        <f t="shared" si="102"/>
        <v>3</v>
      </c>
      <c r="AC435" s="129">
        <f t="shared" si="103"/>
        <v>4</v>
      </c>
      <c r="AD435" s="129" t="str">
        <f t="shared" si="104"/>
        <v>Correct</v>
      </c>
      <c r="AE435" s="129"/>
      <c r="AF435" s="115" t="s">
        <v>83</v>
      </c>
      <c r="AG435" s="115">
        <v>29</v>
      </c>
      <c r="AH435" s="115" t="s">
        <v>181</v>
      </c>
      <c r="AI435" s="115" t="s">
        <v>239</v>
      </c>
      <c r="AJ435" s="115" t="s">
        <v>85</v>
      </c>
      <c r="AK435" s="115" t="s">
        <v>91</v>
      </c>
      <c r="AL435" s="115" t="s">
        <v>137</v>
      </c>
      <c r="AM435" s="115" t="s">
        <v>100</v>
      </c>
      <c r="AN435" s="115" t="s">
        <v>89</v>
      </c>
      <c r="AO435" s="115" t="s">
        <v>90</v>
      </c>
      <c r="AP435" s="115" t="s">
        <v>91</v>
      </c>
      <c r="AQ435" s="115" t="s">
        <v>91</v>
      </c>
    </row>
    <row r="436" spans="1:43" ht="16">
      <c r="A436" s="115">
        <v>7020563481</v>
      </c>
      <c r="D436" s="115" t="s">
        <v>33</v>
      </c>
      <c r="G436" s="115" t="s">
        <v>38</v>
      </c>
      <c r="I436" s="130"/>
      <c r="L436" s="129"/>
      <c r="M436" s="129">
        <f t="shared" si="91"/>
        <v>2</v>
      </c>
      <c r="N436" s="129">
        <f t="shared" si="92"/>
        <v>1.5</v>
      </c>
      <c r="O436" s="129"/>
      <c r="P436" s="129">
        <f t="shared" si="93"/>
        <v>0</v>
      </c>
      <c r="Q436" s="129">
        <f t="shared" si="94"/>
        <v>0</v>
      </c>
      <c r="R436" s="129">
        <f t="shared" si="95"/>
        <v>1</v>
      </c>
      <c r="S436" s="129">
        <f t="shared" si="96"/>
        <v>0</v>
      </c>
      <c r="T436" s="129">
        <f t="shared" si="97"/>
        <v>0</v>
      </c>
      <c r="U436" s="129">
        <f t="shared" si="98"/>
        <v>0</v>
      </c>
      <c r="V436" s="134">
        <f t="shared" si="99"/>
        <v>0</v>
      </c>
      <c r="W436" s="129">
        <f t="shared" si="105"/>
        <v>1</v>
      </c>
      <c r="X436" s="129">
        <f t="shared" si="100"/>
        <v>0</v>
      </c>
      <c r="Y436" s="129">
        <f t="shared" si="101"/>
        <v>0</v>
      </c>
      <c r="Z436" s="129"/>
      <c r="AA436" s="129"/>
      <c r="AB436" s="129">
        <f t="shared" si="102"/>
        <v>2</v>
      </c>
      <c r="AC436" s="129">
        <f t="shared" si="103"/>
        <v>2</v>
      </c>
      <c r="AD436" s="129" t="str">
        <f t="shared" si="104"/>
        <v>Correct</v>
      </c>
      <c r="AE436" s="129"/>
      <c r="AF436" s="115" t="s">
        <v>83</v>
      </c>
      <c r="AG436" s="115">
        <v>79</v>
      </c>
      <c r="AH436" s="115" t="s">
        <v>181</v>
      </c>
      <c r="AI436" s="115" t="s">
        <v>208</v>
      </c>
      <c r="AJ436" s="115" t="s">
        <v>85</v>
      </c>
      <c r="AK436" s="115" t="s">
        <v>86</v>
      </c>
      <c r="AL436" s="115" t="s">
        <v>87</v>
      </c>
      <c r="AM436" s="115" t="s">
        <v>101</v>
      </c>
      <c r="AN436" s="115" t="s">
        <v>94</v>
      </c>
      <c r="AO436" s="115" t="s">
        <v>106</v>
      </c>
      <c r="AP436" s="115" t="s">
        <v>91</v>
      </c>
      <c r="AQ436" s="115" t="s">
        <v>91</v>
      </c>
    </row>
    <row r="437" spans="1:43" ht="16">
      <c r="A437" s="115">
        <v>6984052193</v>
      </c>
      <c r="B437" s="115" t="s">
        <v>31</v>
      </c>
      <c r="G437" s="115" t="s">
        <v>38</v>
      </c>
      <c r="I437" s="130"/>
      <c r="K437" s="115" t="s">
        <v>40</v>
      </c>
      <c r="L437" s="129"/>
      <c r="M437" s="129">
        <f t="shared" si="91"/>
        <v>3</v>
      </c>
      <c r="N437" s="129">
        <f t="shared" si="92"/>
        <v>1</v>
      </c>
      <c r="O437" s="129"/>
      <c r="P437" s="129">
        <f t="shared" si="93"/>
        <v>1</v>
      </c>
      <c r="Q437" s="129">
        <f t="shared" si="94"/>
        <v>0</v>
      </c>
      <c r="R437" s="129">
        <f t="shared" si="95"/>
        <v>0</v>
      </c>
      <c r="S437" s="129">
        <f t="shared" si="96"/>
        <v>0</v>
      </c>
      <c r="T437" s="129">
        <f t="shared" si="97"/>
        <v>0</v>
      </c>
      <c r="U437" s="129">
        <f t="shared" si="98"/>
        <v>0</v>
      </c>
      <c r="V437" s="134">
        <f t="shared" si="99"/>
        <v>0</v>
      </c>
      <c r="W437" s="129">
        <f t="shared" si="105"/>
        <v>1</v>
      </c>
      <c r="X437" s="129">
        <f t="shared" si="100"/>
        <v>0</v>
      </c>
      <c r="Y437" s="129">
        <f t="shared" si="101"/>
        <v>1</v>
      </c>
      <c r="Z437" s="129"/>
      <c r="AA437" s="129"/>
      <c r="AB437" s="129">
        <f t="shared" si="102"/>
        <v>3</v>
      </c>
      <c r="AC437" s="129">
        <f t="shared" si="103"/>
        <v>3</v>
      </c>
      <c r="AD437" s="129" t="str">
        <f t="shared" si="104"/>
        <v>Correct</v>
      </c>
      <c r="AE437" s="129"/>
      <c r="AF437" s="115" t="s">
        <v>83</v>
      </c>
      <c r="AG437" s="115">
        <v>62</v>
      </c>
      <c r="AH437" s="115" t="s">
        <v>181</v>
      </c>
      <c r="AI437" s="115" t="s">
        <v>222</v>
      </c>
      <c r="AJ437" s="115" t="s">
        <v>85</v>
      </c>
      <c r="AK437" s="115" t="s">
        <v>86</v>
      </c>
      <c r="AL437" s="115" t="s">
        <v>87</v>
      </c>
      <c r="AM437" s="115" t="s">
        <v>101</v>
      </c>
      <c r="AN437" s="115" t="s">
        <v>111</v>
      </c>
      <c r="AO437" s="115" t="s">
        <v>90</v>
      </c>
      <c r="AP437" s="115" t="s">
        <v>91</v>
      </c>
      <c r="AQ437" s="115" t="s">
        <v>91</v>
      </c>
    </row>
    <row r="438" spans="1:43" ht="16">
      <c r="A438" s="115">
        <v>6988277088</v>
      </c>
      <c r="D438" s="115" t="s">
        <v>33</v>
      </c>
      <c r="G438" s="115" t="s">
        <v>38</v>
      </c>
      <c r="I438" s="130"/>
      <c r="L438" s="129"/>
      <c r="M438" s="129">
        <f t="shared" si="91"/>
        <v>2</v>
      </c>
      <c r="N438" s="129">
        <f t="shared" si="92"/>
        <v>1.5</v>
      </c>
      <c r="O438" s="129"/>
      <c r="P438" s="129">
        <f t="shared" si="93"/>
        <v>0</v>
      </c>
      <c r="Q438" s="129">
        <f t="shared" si="94"/>
        <v>0</v>
      </c>
      <c r="R438" s="129">
        <f t="shared" si="95"/>
        <v>1</v>
      </c>
      <c r="S438" s="129">
        <f t="shared" si="96"/>
        <v>0</v>
      </c>
      <c r="T438" s="129">
        <f t="shared" si="97"/>
        <v>0</v>
      </c>
      <c r="U438" s="129">
        <f t="shared" si="98"/>
        <v>0</v>
      </c>
      <c r="V438" s="134">
        <f t="shared" si="99"/>
        <v>0</v>
      </c>
      <c r="W438" s="129">
        <f t="shared" si="105"/>
        <v>1</v>
      </c>
      <c r="X438" s="129">
        <f t="shared" si="100"/>
        <v>0</v>
      </c>
      <c r="Y438" s="129">
        <f t="shared" si="101"/>
        <v>0</v>
      </c>
      <c r="Z438" s="129"/>
      <c r="AA438" s="129"/>
      <c r="AB438" s="129">
        <f t="shared" si="102"/>
        <v>2</v>
      </c>
      <c r="AC438" s="129">
        <f t="shared" si="103"/>
        <v>2</v>
      </c>
      <c r="AD438" s="129" t="str">
        <f t="shared" si="104"/>
        <v>Correct</v>
      </c>
      <c r="AE438" s="129"/>
      <c r="AF438" s="115" t="s">
        <v>99</v>
      </c>
      <c r="AG438" s="115">
        <v>57</v>
      </c>
      <c r="AH438" s="115" t="s">
        <v>84</v>
      </c>
      <c r="AI438" s="115" t="s">
        <v>135</v>
      </c>
      <c r="AJ438" s="115" t="s">
        <v>85</v>
      </c>
      <c r="AK438" s="115" t="s">
        <v>86</v>
      </c>
      <c r="AL438" s="115" t="s">
        <v>87</v>
      </c>
      <c r="AM438" s="115" t="s">
        <v>100</v>
      </c>
      <c r="AN438" s="115" t="s">
        <v>89</v>
      </c>
      <c r="AO438" s="115" t="s">
        <v>113</v>
      </c>
      <c r="AP438" s="115" t="s">
        <v>91</v>
      </c>
      <c r="AQ438" s="115" t="s">
        <v>91</v>
      </c>
    </row>
    <row r="439" spans="1:43" ht="16">
      <c r="A439" s="115">
        <v>7044854212</v>
      </c>
      <c r="G439" s="115" t="s">
        <v>38</v>
      </c>
      <c r="I439" s="130"/>
      <c r="K439" s="115" t="s">
        <v>40</v>
      </c>
      <c r="L439" s="129"/>
      <c r="M439" s="129">
        <f t="shared" si="91"/>
        <v>2</v>
      </c>
      <c r="N439" s="129">
        <f t="shared" si="92"/>
        <v>1.5</v>
      </c>
      <c r="O439" s="129"/>
      <c r="P439" s="129">
        <f t="shared" si="93"/>
        <v>0</v>
      </c>
      <c r="Q439" s="129">
        <f t="shared" si="94"/>
        <v>0</v>
      </c>
      <c r="R439" s="129">
        <f t="shared" si="95"/>
        <v>0</v>
      </c>
      <c r="S439" s="129">
        <f t="shared" si="96"/>
        <v>0</v>
      </c>
      <c r="T439" s="129">
        <f t="shared" si="97"/>
        <v>0</v>
      </c>
      <c r="U439" s="129">
        <f t="shared" si="98"/>
        <v>0</v>
      </c>
      <c r="V439" s="134">
        <f t="shared" si="99"/>
        <v>0</v>
      </c>
      <c r="W439" s="129">
        <f t="shared" si="105"/>
        <v>1</v>
      </c>
      <c r="X439" s="129">
        <f t="shared" si="100"/>
        <v>0</v>
      </c>
      <c r="Y439" s="129">
        <f t="shared" si="101"/>
        <v>1</v>
      </c>
      <c r="Z439" s="129"/>
      <c r="AA439" s="129"/>
      <c r="AB439" s="129">
        <f t="shared" si="102"/>
        <v>2</v>
      </c>
      <c r="AC439" s="129">
        <f t="shared" si="103"/>
        <v>2</v>
      </c>
      <c r="AD439" s="129" t="str">
        <f t="shared" si="104"/>
        <v>Correct</v>
      </c>
      <c r="AE439" s="129"/>
      <c r="AF439" s="115" t="s">
        <v>83</v>
      </c>
      <c r="AG439" s="115">
        <v>47</v>
      </c>
      <c r="AH439" s="115" t="s">
        <v>84</v>
      </c>
      <c r="AI439" s="115" t="s">
        <v>133</v>
      </c>
      <c r="AJ439" s="115" t="s">
        <v>92</v>
      </c>
      <c r="AM439" s="115" t="s">
        <v>96</v>
      </c>
      <c r="AN439" s="115" t="s">
        <v>89</v>
      </c>
      <c r="AO439" s="115" t="s">
        <v>113</v>
      </c>
      <c r="AP439" s="115" t="s">
        <v>91</v>
      </c>
    </row>
    <row r="440" spans="1:43" ht="16">
      <c r="A440" s="115">
        <v>7020571607</v>
      </c>
      <c r="G440" s="115" t="s">
        <v>38</v>
      </c>
      <c r="I440" s="130"/>
      <c r="K440" s="115" t="s">
        <v>40</v>
      </c>
      <c r="L440" s="129"/>
      <c r="M440" s="129">
        <f t="shared" si="91"/>
        <v>2</v>
      </c>
      <c r="N440" s="129">
        <f t="shared" si="92"/>
        <v>1.5</v>
      </c>
      <c r="O440" s="129"/>
      <c r="P440" s="129">
        <f t="shared" si="93"/>
        <v>0</v>
      </c>
      <c r="Q440" s="129">
        <f t="shared" si="94"/>
        <v>0</v>
      </c>
      <c r="R440" s="129">
        <f t="shared" si="95"/>
        <v>0</v>
      </c>
      <c r="S440" s="129">
        <f t="shared" si="96"/>
        <v>0</v>
      </c>
      <c r="T440" s="129">
        <f t="shared" si="97"/>
        <v>0</v>
      </c>
      <c r="U440" s="129">
        <f t="shared" si="98"/>
        <v>0</v>
      </c>
      <c r="V440" s="134">
        <f t="shared" si="99"/>
        <v>0</v>
      </c>
      <c r="W440" s="129">
        <f t="shared" si="105"/>
        <v>1</v>
      </c>
      <c r="X440" s="129">
        <f t="shared" si="100"/>
        <v>0</v>
      </c>
      <c r="Y440" s="129">
        <f t="shared" si="101"/>
        <v>1</v>
      </c>
      <c r="Z440" s="129"/>
      <c r="AA440" s="129"/>
      <c r="AB440" s="129">
        <f t="shared" si="102"/>
        <v>2</v>
      </c>
      <c r="AC440" s="129">
        <f t="shared" si="103"/>
        <v>2</v>
      </c>
      <c r="AD440" s="129" t="str">
        <f t="shared" si="104"/>
        <v>Correct</v>
      </c>
      <c r="AE440" s="129"/>
      <c r="AF440" s="115" t="s">
        <v>99</v>
      </c>
      <c r="AG440" s="115">
        <v>29</v>
      </c>
      <c r="AH440" s="115" t="s">
        <v>84</v>
      </c>
      <c r="AI440" s="115" t="s">
        <v>135</v>
      </c>
      <c r="AK440" s="115" t="s">
        <v>91</v>
      </c>
      <c r="AL440" s="115" t="s">
        <v>108</v>
      </c>
      <c r="AM440" s="115" t="s">
        <v>93</v>
      </c>
      <c r="AN440" s="115" t="s">
        <v>105</v>
      </c>
      <c r="AO440" s="115" t="s">
        <v>113</v>
      </c>
      <c r="AP440" s="115" t="s">
        <v>91</v>
      </c>
      <c r="AQ440" s="115" t="s">
        <v>91</v>
      </c>
    </row>
    <row r="441" spans="1:43" ht="16">
      <c r="A441" s="115">
        <v>7011087608</v>
      </c>
      <c r="E441" s="115" t="s">
        <v>34</v>
      </c>
      <c r="H441" s="115" t="s">
        <v>37</v>
      </c>
      <c r="I441" s="130"/>
      <c r="K441" s="115" t="s">
        <v>40</v>
      </c>
      <c r="L441" s="129"/>
      <c r="M441" s="129">
        <f t="shared" si="91"/>
        <v>3</v>
      </c>
      <c r="N441" s="129">
        <f t="shared" si="92"/>
        <v>1</v>
      </c>
      <c r="O441" s="129"/>
      <c r="P441" s="129">
        <f t="shared" si="93"/>
        <v>0</v>
      </c>
      <c r="Q441" s="129">
        <f t="shared" si="94"/>
        <v>0</v>
      </c>
      <c r="R441" s="129">
        <f t="shared" si="95"/>
        <v>0</v>
      </c>
      <c r="S441" s="129">
        <f t="shared" si="96"/>
        <v>1</v>
      </c>
      <c r="T441" s="129">
        <f t="shared" si="97"/>
        <v>0</v>
      </c>
      <c r="U441" s="129">
        <f t="shared" si="98"/>
        <v>0</v>
      </c>
      <c r="V441" s="134">
        <f t="shared" si="99"/>
        <v>1</v>
      </c>
      <c r="W441" s="129">
        <f t="shared" si="105"/>
        <v>0</v>
      </c>
      <c r="X441" s="129">
        <f t="shared" si="100"/>
        <v>0</v>
      </c>
      <c r="Y441" s="129">
        <f t="shared" si="101"/>
        <v>1</v>
      </c>
      <c r="Z441" s="129"/>
      <c r="AA441" s="129"/>
      <c r="AB441" s="129">
        <f t="shared" si="102"/>
        <v>3</v>
      </c>
      <c r="AC441" s="129">
        <f t="shared" si="103"/>
        <v>3</v>
      </c>
      <c r="AD441" s="129" t="str">
        <f t="shared" si="104"/>
        <v>Correct</v>
      </c>
      <c r="AE441" s="129"/>
      <c r="AF441" s="115" t="s">
        <v>83</v>
      </c>
      <c r="AG441" s="115">
        <v>35</v>
      </c>
      <c r="AH441" s="115" t="s">
        <v>84</v>
      </c>
      <c r="AI441" s="115" t="s">
        <v>471</v>
      </c>
      <c r="AK441" s="115" t="s">
        <v>91</v>
      </c>
      <c r="AM441" s="115" t="s">
        <v>101</v>
      </c>
      <c r="AN441" s="115" t="s">
        <v>89</v>
      </c>
      <c r="AO441" s="115" t="s">
        <v>90</v>
      </c>
      <c r="AP441" s="115" t="s">
        <v>91</v>
      </c>
      <c r="AQ441" s="115" t="s">
        <v>91</v>
      </c>
    </row>
    <row r="442" spans="1:43" ht="16">
      <c r="A442" s="115">
        <v>7020343435</v>
      </c>
      <c r="H442" s="115" t="s">
        <v>37</v>
      </c>
      <c r="I442" s="130"/>
      <c r="K442" s="115" t="s">
        <v>40</v>
      </c>
      <c r="L442" s="129"/>
      <c r="M442" s="129">
        <f t="shared" si="91"/>
        <v>2</v>
      </c>
      <c r="N442" s="129">
        <f t="shared" si="92"/>
        <v>1.5</v>
      </c>
      <c r="O442" s="129"/>
      <c r="P442" s="129">
        <f t="shared" si="93"/>
        <v>0</v>
      </c>
      <c r="Q442" s="129">
        <f t="shared" si="94"/>
        <v>0</v>
      </c>
      <c r="R442" s="129">
        <f t="shared" si="95"/>
        <v>0</v>
      </c>
      <c r="S442" s="129">
        <f t="shared" si="96"/>
        <v>0</v>
      </c>
      <c r="T442" s="129">
        <f t="shared" si="97"/>
        <v>0</v>
      </c>
      <c r="U442" s="129">
        <f t="shared" si="98"/>
        <v>0</v>
      </c>
      <c r="V442" s="134">
        <f t="shared" si="99"/>
        <v>1</v>
      </c>
      <c r="W442" s="129">
        <f t="shared" si="105"/>
        <v>0</v>
      </c>
      <c r="X442" s="129">
        <f t="shared" si="100"/>
        <v>0</v>
      </c>
      <c r="Y442" s="129">
        <f t="shared" si="101"/>
        <v>1</v>
      </c>
      <c r="Z442" s="129"/>
      <c r="AA442" s="129"/>
      <c r="AB442" s="129">
        <f t="shared" si="102"/>
        <v>2</v>
      </c>
      <c r="AC442" s="129">
        <f t="shared" si="103"/>
        <v>2</v>
      </c>
      <c r="AD442" s="129" t="str">
        <f t="shared" si="104"/>
        <v>Correct</v>
      </c>
      <c r="AE442" s="129"/>
      <c r="AF442" s="115" t="s">
        <v>83</v>
      </c>
      <c r="AG442" s="115">
        <v>36</v>
      </c>
      <c r="AH442" s="115" t="s">
        <v>181</v>
      </c>
      <c r="AI442" s="115" t="s">
        <v>434</v>
      </c>
      <c r="AJ442" s="115" t="s">
        <v>92</v>
      </c>
      <c r="AK442" s="115" t="s">
        <v>91</v>
      </c>
      <c r="AL442" s="115" t="s">
        <v>87</v>
      </c>
      <c r="AM442" s="115" t="s">
        <v>93</v>
      </c>
      <c r="AN442" s="115" t="s">
        <v>111</v>
      </c>
      <c r="AO442" s="115" t="s">
        <v>95</v>
      </c>
      <c r="AP442" s="115" t="s">
        <v>91</v>
      </c>
      <c r="AQ442" s="115" t="s">
        <v>91</v>
      </c>
    </row>
    <row r="443" spans="1:43" ht="16">
      <c r="A443" s="115">
        <v>7044860409</v>
      </c>
      <c r="H443" s="115" t="s">
        <v>37</v>
      </c>
      <c r="I443" s="130"/>
      <c r="K443" s="115" t="s">
        <v>40</v>
      </c>
      <c r="L443" s="129"/>
      <c r="M443" s="129">
        <f t="shared" si="91"/>
        <v>2</v>
      </c>
      <c r="N443" s="129">
        <f t="shared" si="92"/>
        <v>1.5</v>
      </c>
      <c r="O443" s="129"/>
      <c r="P443" s="129">
        <f t="shared" si="93"/>
        <v>0</v>
      </c>
      <c r="Q443" s="129">
        <f t="shared" si="94"/>
        <v>0</v>
      </c>
      <c r="R443" s="129">
        <f t="shared" si="95"/>
        <v>0</v>
      </c>
      <c r="S443" s="129">
        <f t="shared" si="96"/>
        <v>0</v>
      </c>
      <c r="T443" s="129">
        <f t="shared" si="97"/>
        <v>0</v>
      </c>
      <c r="U443" s="129">
        <f t="shared" si="98"/>
        <v>0</v>
      </c>
      <c r="V443" s="134">
        <f t="shared" si="99"/>
        <v>1</v>
      </c>
      <c r="W443" s="129">
        <f t="shared" si="105"/>
        <v>0</v>
      </c>
      <c r="X443" s="129">
        <f t="shared" si="100"/>
        <v>0</v>
      </c>
      <c r="Y443" s="129">
        <f t="shared" si="101"/>
        <v>1</v>
      </c>
      <c r="Z443" s="129"/>
      <c r="AA443" s="129"/>
      <c r="AB443" s="129">
        <f t="shared" si="102"/>
        <v>2</v>
      </c>
      <c r="AC443" s="129">
        <f t="shared" si="103"/>
        <v>2</v>
      </c>
      <c r="AD443" s="129" t="str">
        <f t="shared" si="104"/>
        <v>Correct</v>
      </c>
      <c r="AE443" s="129"/>
      <c r="AF443" s="115" t="s">
        <v>99</v>
      </c>
      <c r="AG443" s="115">
        <v>61</v>
      </c>
      <c r="AH443" s="115" t="s">
        <v>84</v>
      </c>
      <c r="AI443" s="115" t="s">
        <v>138</v>
      </c>
      <c r="AJ443" s="115" t="s">
        <v>85</v>
      </c>
      <c r="AK443" s="115" t="s">
        <v>86</v>
      </c>
      <c r="AL443" s="115" t="s">
        <v>87</v>
      </c>
      <c r="AM443" s="115" t="s">
        <v>100</v>
      </c>
      <c r="AN443" s="115" t="s">
        <v>102</v>
      </c>
      <c r="AO443" s="115" t="s">
        <v>90</v>
      </c>
      <c r="AP443" s="115" t="s">
        <v>91</v>
      </c>
      <c r="AQ443" s="115" t="s">
        <v>91</v>
      </c>
    </row>
    <row r="444" spans="1:43" ht="16">
      <c r="A444" s="115">
        <v>7044855874</v>
      </c>
      <c r="H444" s="115" t="s">
        <v>37</v>
      </c>
      <c r="I444" s="130"/>
      <c r="L444" s="129"/>
      <c r="M444" s="129">
        <f t="shared" si="91"/>
        <v>1</v>
      </c>
      <c r="N444" s="129">
        <f t="shared" si="92"/>
        <v>3</v>
      </c>
      <c r="O444" s="129"/>
      <c r="P444" s="129">
        <f t="shared" si="93"/>
        <v>0</v>
      </c>
      <c r="Q444" s="129">
        <f t="shared" si="94"/>
        <v>0</v>
      </c>
      <c r="R444" s="129">
        <f t="shared" si="95"/>
        <v>0</v>
      </c>
      <c r="S444" s="129">
        <f t="shared" si="96"/>
        <v>0</v>
      </c>
      <c r="T444" s="129">
        <f t="shared" si="97"/>
        <v>0</v>
      </c>
      <c r="U444" s="129">
        <f t="shared" si="98"/>
        <v>0</v>
      </c>
      <c r="V444" s="134">
        <f t="shared" si="99"/>
        <v>1</v>
      </c>
      <c r="W444" s="129">
        <f t="shared" si="105"/>
        <v>0</v>
      </c>
      <c r="X444" s="129">
        <f t="shared" si="100"/>
        <v>0</v>
      </c>
      <c r="Y444" s="129">
        <f t="shared" si="101"/>
        <v>0</v>
      </c>
      <c r="Z444" s="129"/>
      <c r="AA444" s="129"/>
      <c r="AB444" s="129">
        <f t="shared" si="102"/>
        <v>1</v>
      </c>
      <c r="AC444" s="129">
        <f t="shared" si="103"/>
        <v>1</v>
      </c>
      <c r="AD444" s="129" t="str">
        <f t="shared" si="104"/>
        <v>Correct</v>
      </c>
      <c r="AE444" s="129"/>
      <c r="AF444" s="115" t="s">
        <v>99</v>
      </c>
      <c r="AG444" s="115">
        <v>78</v>
      </c>
      <c r="AH444" s="115" t="s">
        <v>84</v>
      </c>
      <c r="AI444" s="115" t="s">
        <v>492</v>
      </c>
      <c r="AJ444" s="115" t="s">
        <v>85</v>
      </c>
      <c r="AK444" s="115" t="s">
        <v>86</v>
      </c>
      <c r="AL444" s="115" t="s">
        <v>87</v>
      </c>
      <c r="AM444" s="115" t="s">
        <v>88</v>
      </c>
      <c r="AN444" s="115" t="s">
        <v>120</v>
      </c>
      <c r="AO444" s="115" t="s">
        <v>90</v>
      </c>
      <c r="AP444" s="115" t="s">
        <v>91</v>
      </c>
      <c r="AQ444" s="115" t="s">
        <v>86</v>
      </c>
    </row>
    <row r="445" spans="1:43" ht="16">
      <c r="A445" s="115">
        <v>7011001992</v>
      </c>
      <c r="D445" s="115" t="s">
        <v>33</v>
      </c>
      <c r="H445" s="115" t="s">
        <v>37</v>
      </c>
      <c r="I445" s="130"/>
      <c r="K445" s="115" t="s">
        <v>40</v>
      </c>
      <c r="L445" s="129"/>
      <c r="M445" s="129">
        <f t="shared" si="91"/>
        <v>3</v>
      </c>
      <c r="N445" s="129">
        <f t="shared" si="92"/>
        <v>1</v>
      </c>
      <c r="O445" s="129"/>
      <c r="P445" s="129">
        <f t="shared" si="93"/>
        <v>0</v>
      </c>
      <c r="Q445" s="129">
        <f t="shared" si="94"/>
        <v>0</v>
      </c>
      <c r="R445" s="129">
        <f t="shared" si="95"/>
        <v>1</v>
      </c>
      <c r="S445" s="129">
        <f t="shared" si="96"/>
        <v>0</v>
      </c>
      <c r="T445" s="129">
        <f t="shared" si="97"/>
        <v>0</v>
      </c>
      <c r="U445" s="129">
        <f t="shared" si="98"/>
        <v>0</v>
      </c>
      <c r="V445" s="134">
        <f t="shared" si="99"/>
        <v>1</v>
      </c>
      <c r="W445" s="129">
        <f t="shared" si="105"/>
        <v>0</v>
      </c>
      <c r="X445" s="129">
        <f t="shared" si="100"/>
        <v>0</v>
      </c>
      <c r="Y445" s="129">
        <f t="shared" si="101"/>
        <v>1</v>
      </c>
      <c r="Z445" s="129"/>
      <c r="AA445" s="129"/>
      <c r="AB445" s="129">
        <f t="shared" si="102"/>
        <v>3</v>
      </c>
      <c r="AC445" s="129">
        <f t="shared" si="103"/>
        <v>3</v>
      </c>
      <c r="AD445" s="129" t="str">
        <f t="shared" si="104"/>
        <v>Correct</v>
      </c>
      <c r="AE445" s="129"/>
      <c r="AF445" s="115" t="s">
        <v>83</v>
      </c>
      <c r="AG445" s="115">
        <v>62</v>
      </c>
      <c r="AH445" s="115" t="s">
        <v>432</v>
      </c>
      <c r="AJ445" s="115" t="s">
        <v>85</v>
      </c>
      <c r="AK445" s="115" t="s">
        <v>86</v>
      </c>
      <c r="AL445" s="115" t="s">
        <v>87</v>
      </c>
      <c r="AM445" s="115" t="s">
        <v>88</v>
      </c>
      <c r="AN445" s="115" t="s">
        <v>109</v>
      </c>
      <c r="AO445" s="115" t="s">
        <v>90</v>
      </c>
      <c r="AP445" s="115" t="s">
        <v>91</v>
      </c>
      <c r="AQ445" s="115" t="s">
        <v>91</v>
      </c>
    </row>
    <row r="446" spans="1:43" ht="16">
      <c r="A446" s="115">
        <v>5586916166</v>
      </c>
      <c r="D446" s="115" t="s">
        <v>33</v>
      </c>
      <c r="H446" s="115" t="s">
        <v>37</v>
      </c>
      <c r="I446" s="130"/>
      <c r="L446" s="129"/>
      <c r="M446" s="129">
        <f t="shared" si="91"/>
        <v>2</v>
      </c>
      <c r="N446" s="129">
        <f t="shared" si="92"/>
        <v>1.5</v>
      </c>
      <c r="O446" s="129"/>
      <c r="P446" s="129">
        <f t="shared" si="93"/>
        <v>0</v>
      </c>
      <c r="Q446" s="129">
        <f t="shared" si="94"/>
        <v>0</v>
      </c>
      <c r="R446" s="129">
        <f t="shared" si="95"/>
        <v>1</v>
      </c>
      <c r="S446" s="129">
        <f t="shared" si="96"/>
        <v>0</v>
      </c>
      <c r="T446" s="129">
        <f t="shared" si="97"/>
        <v>0</v>
      </c>
      <c r="U446" s="129">
        <f t="shared" si="98"/>
        <v>0</v>
      </c>
      <c r="V446" s="134">
        <f t="shared" si="99"/>
        <v>1</v>
      </c>
      <c r="W446" s="129">
        <f t="shared" si="105"/>
        <v>0</v>
      </c>
      <c r="X446" s="129">
        <f t="shared" si="100"/>
        <v>0</v>
      </c>
      <c r="Y446" s="129">
        <f t="shared" si="101"/>
        <v>0</v>
      </c>
      <c r="Z446" s="129"/>
      <c r="AA446" s="129"/>
      <c r="AB446" s="129">
        <f t="shared" si="102"/>
        <v>2</v>
      </c>
      <c r="AC446" s="129">
        <f t="shared" si="103"/>
        <v>2</v>
      </c>
      <c r="AD446" s="129" t="str">
        <f t="shared" si="104"/>
        <v>Correct</v>
      </c>
      <c r="AE446" s="129"/>
      <c r="AF446" s="115" t="s">
        <v>83</v>
      </c>
      <c r="AG446" s="115">
        <v>43</v>
      </c>
      <c r="AH446" s="115" t="s">
        <v>181</v>
      </c>
      <c r="AI446" s="115" t="s">
        <v>183</v>
      </c>
      <c r="AJ446" s="115" t="s">
        <v>85</v>
      </c>
      <c r="AK446" s="115" t="s">
        <v>86</v>
      </c>
      <c r="AL446" s="115" t="s">
        <v>87</v>
      </c>
      <c r="AM446" s="115" t="s">
        <v>100</v>
      </c>
      <c r="AN446" s="115" t="s">
        <v>89</v>
      </c>
      <c r="AO446" s="115" t="s">
        <v>90</v>
      </c>
      <c r="AP446" s="115" t="s">
        <v>91</v>
      </c>
      <c r="AQ446" s="115" t="s">
        <v>91</v>
      </c>
    </row>
    <row r="447" spans="1:43" ht="16">
      <c r="A447" s="115">
        <v>7011080953</v>
      </c>
      <c r="H447" s="115" t="s">
        <v>37</v>
      </c>
      <c r="I447" s="130"/>
      <c r="L447" s="129"/>
      <c r="M447" s="129">
        <f t="shared" si="91"/>
        <v>1</v>
      </c>
      <c r="N447" s="129">
        <f t="shared" si="92"/>
        <v>3</v>
      </c>
      <c r="O447" s="129"/>
      <c r="P447" s="129">
        <f t="shared" si="93"/>
        <v>0</v>
      </c>
      <c r="Q447" s="129">
        <f t="shared" si="94"/>
        <v>0</v>
      </c>
      <c r="R447" s="129">
        <f t="shared" si="95"/>
        <v>0</v>
      </c>
      <c r="S447" s="129">
        <f t="shared" si="96"/>
        <v>0</v>
      </c>
      <c r="T447" s="129">
        <f t="shared" si="97"/>
        <v>0</v>
      </c>
      <c r="U447" s="129">
        <f t="shared" si="98"/>
        <v>0</v>
      </c>
      <c r="V447" s="134">
        <f t="shared" si="99"/>
        <v>1</v>
      </c>
      <c r="W447" s="129">
        <f t="shared" si="105"/>
        <v>0</v>
      </c>
      <c r="X447" s="129">
        <f t="shared" si="100"/>
        <v>0</v>
      </c>
      <c r="Y447" s="129">
        <f t="shared" si="101"/>
        <v>0</v>
      </c>
      <c r="Z447" s="129"/>
      <c r="AA447" s="129"/>
      <c r="AB447" s="129">
        <f t="shared" si="102"/>
        <v>1</v>
      </c>
      <c r="AC447" s="129">
        <f t="shared" si="103"/>
        <v>1</v>
      </c>
      <c r="AD447" s="129" t="str">
        <f t="shared" si="104"/>
        <v>Correct</v>
      </c>
      <c r="AE447" s="129"/>
      <c r="AF447" s="115" t="s">
        <v>83</v>
      </c>
      <c r="AG447" s="115">
        <v>48</v>
      </c>
      <c r="AH447" s="115" t="s">
        <v>84</v>
      </c>
      <c r="AI447" s="115" t="s">
        <v>131</v>
      </c>
      <c r="AJ447" s="115" t="s">
        <v>85</v>
      </c>
      <c r="AK447" s="115" t="s">
        <v>86</v>
      </c>
      <c r="AL447" s="115" t="s">
        <v>87</v>
      </c>
      <c r="AM447" s="115" t="s">
        <v>88</v>
      </c>
      <c r="AN447" s="115" t="s">
        <v>89</v>
      </c>
      <c r="AO447" s="115" t="s">
        <v>90</v>
      </c>
      <c r="AP447" s="115" t="s">
        <v>91</v>
      </c>
      <c r="AQ447" s="115" t="s">
        <v>91</v>
      </c>
    </row>
    <row r="448" spans="1:43" ht="16">
      <c r="A448" s="115">
        <v>6985113756</v>
      </c>
      <c r="H448" s="115" t="s">
        <v>37</v>
      </c>
      <c r="I448" s="130"/>
      <c r="K448" s="115" t="s">
        <v>40</v>
      </c>
      <c r="L448" s="129"/>
      <c r="M448" s="129">
        <f t="shared" si="91"/>
        <v>2</v>
      </c>
      <c r="N448" s="129">
        <f t="shared" si="92"/>
        <v>1.5</v>
      </c>
      <c r="O448" s="129"/>
      <c r="P448" s="129">
        <f t="shared" si="93"/>
        <v>0</v>
      </c>
      <c r="Q448" s="129">
        <f t="shared" si="94"/>
        <v>0</v>
      </c>
      <c r="R448" s="129">
        <f t="shared" si="95"/>
        <v>0</v>
      </c>
      <c r="S448" s="129">
        <f t="shared" si="96"/>
        <v>0</v>
      </c>
      <c r="T448" s="129">
        <f t="shared" si="97"/>
        <v>0</v>
      </c>
      <c r="U448" s="129">
        <f t="shared" si="98"/>
        <v>0</v>
      </c>
      <c r="V448" s="134">
        <f t="shared" si="99"/>
        <v>1</v>
      </c>
      <c r="W448" s="129">
        <f t="shared" si="105"/>
        <v>0</v>
      </c>
      <c r="X448" s="129">
        <f t="shared" si="100"/>
        <v>0</v>
      </c>
      <c r="Y448" s="129">
        <f t="shared" si="101"/>
        <v>1</v>
      </c>
      <c r="Z448" s="129"/>
      <c r="AA448" s="129"/>
      <c r="AB448" s="129">
        <f t="shared" si="102"/>
        <v>2</v>
      </c>
      <c r="AC448" s="129">
        <f t="shared" si="103"/>
        <v>2</v>
      </c>
      <c r="AD448" s="129" t="str">
        <f t="shared" si="104"/>
        <v>Correct</v>
      </c>
      <c r="AE448" s="129"/>
      <c r="AF448" s="115" t="s">
        <v>83</v>
      </c>
      <c r="AG448" s="115">
        <v>61</v>
      </c>
      <c r="AH448" s="115" t="s">
        <v>181</v>
      </c>
      <c r="AI448" s="115" t="s">
        <v>190</v>
      </c>
      <c r="AJ448" s="115" t="s">
        <v>85</v>
      </c>
      <c r="AK448" s="115" t="s">
        <v>86</v>
      </c>
      <c r="AL448" s="115" t="s">
        <v>87</v>
      </c>
      <c r="AM448" s="115" t="s">
        <v>93</v>
      </c>
      <c r="AN448" s="115" t="s">
        <v>94</v>
      </c>
      <c r="AO448" s="115" t="s">
        <v>90</v>
      </c>
      <c r="AP448" s="115" t="s">
        <v>91</v>
      </c>
    </row>
    <row r="449" spans="1:43" ht="16">
      <c r="A449" s="115">
        <v>7044863002</v>
      </c>
      <c r="F449" s="115" t="s">
        <v>35</v>
      </c>
      <c r="I449" s="130"/>
      <c r="K449" s="115" t="s">
        <v>40</v>
      </c>
      <c r="L449" s="129"/>
      <c r="M449" s="129">
        <f t="shared" si="91"/>
        <v>2</v>
      </c>
      <c r="N449" s="129">
        <f t="shared" si="92"/>
        <v>1.5</v>
      </c>
      <c r="O449" s="129"/>
      <c r="P449" s="129">
        <f t="shared" si="93"/>
        <v>0</v>
      </c>
      <c r="Q449" s="129">
        <f t="shared" si="94"/>
        <v>0</v>
      </c>
      <c r="R449" s="129">
        <f t="shared" si="95"/>
        <v>0</v>
      </c>
      <c r="S449" s="129">
        <f t="shared" si="96"/>
        <v>0</v>
      </c>
      <c r="T449" s="129">
        <f t="shared" si="97"/>
        <v>1</v>
      </c>
      <c r="U449" s="129">
        <f t="shared" si="98"/>
        <v>0</v>
      </c>
      <c r="V449" s="134">
        <f t="shared" si="99"/>
        <v>0</v>
      </c>
      <c r="W449" s="129">
        <f t="shared" si="105"/>
        <v>0</v>
      </c>
      <c r="X449" s="129">
        <f t="shared" si="100"/>
        <v>0</v>
      </c>
      <c r="Y449" s="129">
        <f t="shared" si="101"/>
        <v>1</v>
      </c>
      <c r="Z449" s="129"/>
      <c r="AA449" s="129"/>
      <c r="AB449" s="129">
        <f t="shared" si="102"/>
        <v>2</v>
      </c>
      <c r="AC449" s="129">
        <f t="shared" si="103"/>
        <v>2</v>
      </c>
      <c r="AD449" s="129" t="str">
        <f t="shared" si="104"/>
        <v>Correct</v>
      </c>
      <c r="AE449" s="129"/>
      <c r="AF449" s="115" t="s">
        <v>99</v>
      </c>
      <c r="AG449" s="115">
        <v>72</v>
      </c>
      <c r="AH449" s="115" t="s">
        <v>181</v>
      </c>
      <c r="AI449" s="115" t="s">
        <v>190</v>
      </c>
      <c r="AJ449" s="115" t="s">
        <v>85</v>
      </c>
      <c r="AL449" s="115" t="s">
        <v>87</v>
      </c>
      <c r="AM449" s="115" t="s">
        <v>96</v>
      </c>
      <c r="AN449" s="115" t="s">
        <v>94</v>
      </c>
      <c r="AO449" s="115" t="s">
        <v>106</v>
      </c>
      <c r="AP449" s="115" t="s">
        <v>117</v>
      </c>
    </row>
    <row r="450" spans="1:43" ht="16">
      <c r="A450" s="115">
        <v>7010993757</v>
      </c>
      <c r="I450" s="130"/>
      <c r="L450" s="129"/>
      <c r="M450" s="129">
        <f t="shared" ref="M450:M513" si="106">COUNTA(B450:L450)</f>
        <v>0</v>
      </c>
      <c r="N450" s="129" t="e">
        <f t="shared" ref="N450:N513" si="107">3/M450</f>
        <v>#DIV/0!</v>
      </c>
      <c r="O450" s="129"/>
      <c r="P450" s="129">
        <f t="shared" ref="P450:P513" si="108">IF($M450&lt;3,IF($B450=$B$1,1,0),IF($B450=$B$1,$N450,0))</f>
        <v>0</v>
      </c>
      <c r="Q450" s="129">
        <f t="shared" ref="Q450:Q513" si="109">IF($M450&lt;3,IF($C450=$C$1,1,0),IF($C450=$C$1,$N450,0))</f>
        <v>0</v>
      </c>
      <c r="R450" s="129">
        <f t="shared" ref="R450:R513" si="110">IF($M450&lt;3,IF($D450=$D$1,1,0),IF($D450=$D$1,$N450,0))</f>
        <v>0</v>
      </c>
      <c r="S450" s="129">
        <f t="shared" ref="S450:S513" si="111">IF($M450&lt;3,IF($E450=$E$1,1,0),IF($E450=$E$1,$N450,0))</f>
        <v>0</v>
      </c>
      <c r="T450" s="129">
        <f t="shared" ref="T450:T513" si="112">IF($M450&lt;3,IF($F450=$F$1,1,0),IF($F450=$F$1,$N450,0))</f>
        <v>0</v>
      </c>
      <c r="U450" s="129">
        <f t="shared" ref="U450:U513" si="113">IF($M450&lt;3,IF($G450=$G$1,1,0),IF($G450=$G$1,$N450,0))</f>
        <v>0</v>
      </c>
      <c r="V450" s="134">
        <f t="shared" ref="V450:V513" si="114">IF($M450&lt;3,IF($H450=$H$1,1,0),IF($H450=$H$1,$N450,0))</f>
        <v>0</v>
      </c>
      <c r="W450" s="129">
        <f t="shared" si="105"/>
        <v>0</v>
      </c>
      <c r="X450" s="129">
        <f t="shared" ref="X450:X513" si="115">IF($M450&lt;3,IF($J450=$J$1,1,0),IF($J450=$J$1,$N450,0))</f>
        <v>0</v>
      </c>
      <c r="Y450" s="129">
        <f t="shared" ref="Y450:Y513" si="116">IF($M450&lt;3,IF($K450=$K$1,1,0),IF($K450=$K$1,$N450,0))</f>
        <v>0</v>
      </c>
      <c r="Z450" s="129"/>
      <c r="AA450" s="129"/>
      <c r="AB450" s="129">
        <f t="shared" ref="AB450:AB513" si="117">SUM(P450:Z450)</f>
        <v>0</v>
      </c>
      <c r="AC450" s="129">
        <f t="shared" ref="AC450:AC513" si="118">M450</f>
        <v>0</v>
      </c>
      <c r="AD450" s="129" t="str">
        <f t="shared" ref="AD450:AD513" si="119">IF(AB450=AC450,"Correct",IF(AB450=3,"Correct","Wrong"))</f>
        <v>Correct</v>
      </c>
      <c r="AE450" s="129"/>
      <c r="AF450" s="115" t="s">
        <v>83</v>
      </c>
      <c r="AH450" s="115" t="s">
        <v>84</v>
      </c>
      <c r="AI450" s="115" t="s">
        <v>127</v>
      </c>
      <c r="AJ450" s="115" t="s">
        <v>85</v>
      </c>
      <c r="AK450" s="115" t="s">
        <v>86</v>
      </c>
      <c r="AL450" s="115" t="s">
        <v>87</v>
      </c>
      <c r="AN450" s="115" t="s">
        <v>111</v>
      </c>
      <c r="AO450" s="115" t="s">
        <v>106</v>
      </c>
      <c r="AP450" s="115" t="s">
        <v>91</v>
      </c>
      <c r="AQ450" s="115" t="s">
        <v>86</v>
      </c>
    </row>
    <row r="451" spans="1:43" ht="16">
      <c r="A451" s="115">
        <v>7044848984</v>
      </c>
      <c r="I451" s="130"/>
      <c r="L451" s="129"/>
      <c r="M451" s="129">
        <f t="shared" si="106"/>
        <v>0</v>
      </c>
      <c r="N451" s="129" t="e">
        <f t="shared" si="107"/>
        <v>#DIV/0!</v>
      </c>
      <c r="O451" s="129"/>
      <c r="P451" s="129">
        <f t="shared" si="108"/>
        <v>0</v>
      </c>
      <c r="Q451" s="129">
        <f t="shared" si="109"/>
        <v>0</v>
      </c>
      <c r="R451" s="129">
        <f t="shared" si="110"/>
        <v>0</v>
      </c>
      <c r="S451" s="129">
        <f t="shared" si="111"/>
        <v>0</v>
      </c>
      <c r="T451" s="129">
        <f t="shared" si="112"/>
        <v>0</v>
      </c>
      <c r="U451" s="129">
        <f t="shared" si="113"/>
        <v>0</v>
      </c>
      <c r="V451" s="134">
        <f t="shared" si="114"/>
        <v>0</v>
      </c>
      <c r="W451" s="129">
        <f t="shared" si="105"/>
        <v>0</v>
      </c>
      <c r="X451" s="129">
        <f t="shared" si="115"/>
        <v>0</v>
      </c>
      <c r="Y451" s="129">
        <f t="shared" si="116"/>
        <v>0</v>
      </c>
      <c r="Z451" s="129"/>
      <c r="AA451" s="129"/>
      <c r="AB451" s="129">
        <f t="shared" si="117"/>
        <v>0</v>
      </c>
      <c r="AC451" s="129">
        <f t="shared" si="118"/>
        <v>0</v>
      </c>
      <c r="AD451" s="129" t="str">
        <f t="shared" si="119"/>
        <v>Correct</v>
      </c>
      <c r="AE451" s="129"/>
      <c r="AF451" s="115" t="s">
        <v>83</v>
      </c>
      <c r="AG451" s="115">
        <v>70</v>
      </c>
      <c r="AH451" s="115" t="s">
        <v>181</v>
      </c>
      <c r="AI451" s="115" t="s">
        <v>188</v>
      </c>
      <c r="AJ451" s="115" t="s">
        <v>85</v>
      </c>
      <c r="AK451" s="115" t="s">
        <v>86</v>
      </c>
      <c r="AL451" s="115" t="s">
        <v>87</v>
      </c>
      <c r="AM451" s="115" t="s">
        <v>100</v>
      </c>
      <c r="AN451" s="115" t="s">
        <v>89</v>
      </c>
      <c r="AO451" s="115" t="s">
        <v>90</v>
      </c>
      <c r="AP451" s="115" t="s">
        <v>91</v>
      </c>
      <c r="AQ451" s="115" t="s">
        <v>91</v>
      </c>
    </row>
    <row r="452" spans="1:43" ht="16">
      <c r="A452" s="115">
        <v>6984056785</v>
      </c>
      <c r="I452" s="130"/>
      <c r="L452" s="129"/>
      <c r="M452" s="129">
        <f t="shared" si="106"/>
        <v>0</v>
      </c>
      <c r="N452" s="129" t="e">
        <f t="shared" si="107"/>
        <v>#DIV/0!</v>
      </c>
      <c r="O452" s="129"/>
      <c r="P452" s="129">
        <f t="shared" si="108"/>
        <v>0</v>
      </c>
      <c r="Q452" s="129">
        <f t="shared" si="109"/>
        <v>0</v>
      </c>
      <c r="R452" s="129">
        <f t="shared" si="110"/>
        <v>0</v>
      </c>
      <c r="S452" s="129">
        <f t="shared" si="111"/>
        <v>0</v>
      </c>
      <c r="T452" s="129">
        <f t="shared" si="112"/>
        <v>0</v>
      </c>
      <c r="U452" s="129">
        <f t="shared" si="113"/>
        <v>0</v>
      </c>
      <c r="V452" s="134">
        <f t="shared" si="114"/>
        <v>0</v>
      </c>
      <c r="W452" s="129">
        <f t="shared" si="105"/>
        <v>0</v>
      </c>
      <c r="X452" s="129">
        <f t="shared" si="115"/>
        <v>0</v>
      </c>
      <c r="Y452" s="129">
        <f t="shared" si="116"/>
        <v>0</v>
      </c>
      <c r="Z452" s="129"/>
      <c r="AA452" s="129"/>
      <c r="AB452" s="129">
        <f t="shared" si="117"/>
        <v>0</v>
      </c>
      <c r="AC452" s="129">
        <f t="shared" si="118"/>
        <v>0</v>
      </c>
      <c r="AD452" s="129" t="str">
        <f t="shared" si="119"/>
        <v>Correct</v>
      </c>
      <c r="AE452" s="129"/>
      <c r="AF452" s="115" t="s">
        <v>83</v>
      </c>
      <c r="AG452" s="115">
        <v>74</v>
      </c>
      <c r="AH452" s="115" t="s">
        <v>181</v>
      </c>
      <c r="AI452" s="115" t="s">
        <v>206</v>
      </c>
      <c r="AJ452" s="115" t="s">
        <v>85</v>
      </c>
      <c r="AK452" s="115" t="s">
        <v>86</v>
      </c>
      <c r="AL452" s="115" t="s">
        <v>87</v>
      </c>
      <c r="AM452" s="115" t="s">
        <v>104</v>
      </c>
      <c r="AN452" s="115" t="s">
        <v>112</v>
      </c>
      <c r="AO452" s="115" t="s">
        <v>106</v>
      </c>
      <c r="AP452" s="115" t="s">
        <v>91</v>
      </c>
      <c r="AQ452" s="115" t="s">
        <v>86</v>
      </c>
    </row>
    <row r="453" spans="1:43" ht="16">
      <c r="A453" s="115">
        <v>7011315518</v>
      </c>
      <c r="I453" s="130"/>
      <c r="L453" s="129"/>
      <c r="M453" s="129">
        <f t="shared" si="106"/>
        <v>0</v>
      </c>
      <c r="N453" s="129" t="e">
        <f t="shared" si="107"/>
        <v>#DIV/0!</v>
      </c>
      <c r="O453" s="129"/>
      <c r="P453" s="129">
        <f t="shared" si="108"/>
        <v>0</v>
      </c>
      <c r="Q453" s="129">
        <f t="shared" si="109"/>
        <v>0</v>
      </c>
      <c r="R453" s="129">
        <f t="shared" si="110"/>
        <v>0</v>
      </c>
      <c r="S453" s="129">
        <f t="shared" si="111"/>
        <v>0</v>
      </c>
      <c r="T453" s="129">
        <f t="shared" si="112"/>
        <v>0</v>
      </c>
      <c r="U453" s="129">
        <f t="shared" si="113"/>
        <v>0</v>
      </c>
      <c r="V453" s="134">
        <f t="shared" si="114"/>
        <v>0</v>
      </c>
      <c r="W453" s="129">
        <f t="shared" si="105"/>
        <v>0</v>
      </c>
      <c r="X453" s="129">
        <f t="shared" si="115"/>
        <v>0</v>
      </c>
      <c r="Y453" s="129">
        <f t="shared" si="116"/>
        <v>0</v>
      </c>
      <c r="Z453" s="129"/>
      <c r="AA453" s="129"/>
      <c r="AB453" s="129">
        <f t="shared" si="117"/>
        <v>0</v>
      </c>
      <c r="AC453" s="129">
        <f t="shared" si="118"/>
        <v>0</v>
      </c>
      <c r="AD453" s="129" t="str">
        <f t="shared" si="119"/>
        <v>Correct</v>
      </c>
      <c r="AE453" s="129"/>
      <c r="AF453" s="115" t="s">
        <v>99</v>
      </c>
      <c r="AG453" s="115">
        <v>78</v>
      </c>
      <c r="AH453" s="115" t="s">
        <v>181</v>
      </c>
      <c r="AI453" s="115" t="s">
        <v>208</v>
      </c>
      <c r="AJ453" s="115" t="s">
        <v>85</v>
      </c>
      <c r="AL453" s="115" t="s">
        <v>87</v>
      </c>
      <c r="AO453" s="115" t="s">
        <v>106</v>
      </c>
      <c r="AP453" s="115" t="s">
        <v>91</v>
      </c>
      <c r="AQ453" s="115" t="s">
        <v>91</v>
      </c>
    </row>
    <row r="454" spans="1:43" ht="16">
      <c r="A454" s="115">
        <v>7044860127</v>
      </c>
      <c r="I454" s="130"/>
      <c r="K454" s="115" t="s">
        <v>40</v>
      </c>
      <c r="L454" s="129"/>
      <c r="M454" s="129">
        <f t="shared" si="106"/>
        <v>1</v>
      </c>
      <c r="N454" s="129">
        <f t="shared" si="107"/>
        <v>3</v>
      </c>
      <c r="O454" s="129"/>
      <c r="P454" s="129">
        <f t="shared" si="108"/>
        <v>0</v>
      </c>
      <c r="Q454" s="129">
        <f t="shared" si="109"/>
        <v>0</v>
      </c>
      <c r="R454" s="129">
        <f t="shared" si="110"/>
        <v>0</v>
      </c>
      <c r="S454" s="129">
        <f t="shared" si="111"/>
        <v>0</v>
      </c>
      <c r="T454" s="129">
        <f t="shared" si="112"/>
        <v>0</v>
      </c>
      <c r="U454" s="129">
        <f t="shared" si="113"/>
        <v>0</v>
      </c>
      <c r="V454" s="134">
        <f t="shared" si="114"/>
        <v>0</v>
      </c>
      <c r="W454" s="129">
        <f t="shared" si="105"/>
        <v>0</v>
      </c>
      <c r="X454" s="129">
        <f t="shared" si="115"/>
        <v>0</v>
      </c>
      <c r="Y454" s="129">
        <f t="shared" si="116"/>
        <v>1</v>
      </c>
      <c r="Z454" s="129"/>
      <c r="AA454" s="129"/>
      <c r="AB454" s="129">
        <f t="shared" si="117"/>
        <v>1</v>
      </c>
      <c r="AC454" s="129">
        <f t="shared" si="118"/>
        <v>1</v>
      </c>
      <c r="AD454" s="129" t="str">
        <f t="shared" si="119"/>
        <v>Correct</v>
      </c>
      <c r="AE454" s="129"/>
      <c r="AF454" s="115" t="s">
        <v>99</v>
      </c>
      <c r="AG454" s="115">
        <v>78</v>
      </c>
      <c r="AH454" s="115" t="s">
        <v>84</v>
      </c>
      <c r="AI454" s="115" t="s">
        <v>138</v>
      </c>
      <c r="AJ454" s="115" t="s">
        <v>85</v>
      </c>
      <c r="AM454" s="115" t="s">
        <v>101</v>
      </c>
      <c r="AO454" s="115" t="s">
        <v>90</v>
      </c>
      <c r="AP454" s="115" t="s">
        <v>91</v>
      </c>
      <c r="AQ454" s="115" t="s">
        <v>91</v>
      </c>
    </row>
    <row r="455" spans="1:43" ht="16">
      <c r="A455" s="115">
        <v>7044859540</v>
      </c>
      <c r="I455" s="130"/>
      <c r="K455" s="115" t="s">
        <v>40</v>
      </c>
      <c r="L455" s="129"/>
      <c r="M455" s="129">
        <f t="shared" si="106"/>
        <v>1</v>
      </c>
      <c r="N455" s="129">
        <f t="shared" si="107"/>
        <v>3</v>
      </c>
      <c r="O455" s="129"/>
      <c r="P455" s="129">
        <f t="shared" si="108"/>
        <v>0</v>
      </c>
      <c r="Q455" s="129">
        <f t="shared" si="109"/>
        <v>0</v>
      </c>
      <c r="R455" s="129">
        <f t="shared" si="110"/>
        <v>0</v>
      </c>
      <c r="S455" s="129">
        <f t="shared" si="111"/>
        <v>0</v>
      </c>
      <c r="T455" s="129">
        <f t="shared" si="112"/>
        <v>0</v>
      </c>
      <c r="U455" s="129">
        <f t="shared" si="113"/>
        <v>0</v>
      </c>
      <c r="V455" s="134">
        <f t="shared" si="114"/>
        <v>0</v>
      </c>
      <c r="W455" s="129">
        <f t="shared" si="105"/>
        <v>0</v>
      </c>
      <c r="X455" s="129">
        <f t="shared" si="115"/>
        <v>0</v>
      </c>
      <c r="Y455" s="129">
        <f t="shared" si="116"/>
        <v>1</v>
      </c>
      <c r="Z455" s="129"/>
      <c r="AA455" s="129"/>
      <c r="AB455" s="129">
        <f t="shared" si="117"/>
        <v>1</v>
      </c>
      <c r="AC455" s="129">
        <f t="shared" si="118"/>
        <v>1</v>
      </c>
      <c r="AD455" s="129" t="str">
        <f t="shared" si="119"/>
        <v>Correct</v>
      </c>
      <c r="AE455" s="129"/>
      <c r="AF455" s="115" t="s">
        <v>99</v>
      </c>
      <c r="AG455" s="115">
        <v>68</v>
      </c>
      <c r="AH455" s="115" t="s">
        <v>181</v>
      </c>
      <c r="AI455" s="115" t="s">
        <v>227</v>
      </c>
      <c r="AJ455" s="115" t="s">
        <v>85</v>
      </c>
      <c r="AK455" s="115" t="s">
        <v>86</v>
      </c>
      <c r="AL455" s="115" t="s">
        <v>87</v>
      </c>
      <c r="AM455" s="115" t="s">
        <v>101</v>
      </c>
      <c r="AN455" s="115" t="s">
        <v>111</v>
      </c>
      <c r="AO455" s="115" t="s">
        <v>106</v>
      </c>
      <c r="AP455" s="115" t="s">
        <v>91</v>
      </c>
      <c r="AQ455" s="115" t="s">
        <v>91</v>
      </c>
    </row>
    <row r="456" spans="1:43" ht="16">
      <c r="A456" s="115">
        <v>6985462490</v>
      </c>
      <c r="I456" s="130"/>
      <c r="L456" s="129"/>
      <c r="M456" s="129">
        <f t="shared" si="106"/>
        <v>0</v>
      </c>
      <c r="N456" s="129" t="e">
        <f t="shared" si="107"/>
        <v>#DIV/0!</v>
      </c>
      <c r="O456" s="129"/>
      <c r="P456" s="129">
        <f t="shared" si="108"/>
        <v>0</v>
      </c>
      <c r="Q456" s="129">
        <f t="shared" si="109"/>
        <v>0</v>
      </c>
      <c r="R456" s="129">
        <f t="shared" si="110"/>
        <v>0</v>
      </c>
      <c r="S456" s="129">
        <f t="shared" si="111"/>
        <v>0</v>
      </c>
      <c r="T456" s="129">
        <f t="shared" si="112"/>
        <v>0</v>
      </c>
      <c r="U456" s="129">
        <f t="shared" si="113"/>
        <v>0</v>
      </c>
      <c r="V456" s="134">
        <f t="shared" si="114"/>
        <v>0</v>
      </c>
      <c r="W456" s="129">
        <f t="shared" ref="W456:W519" si="120">IF($M456&lt;3,IF($G456=$I$1,1,0),IF($G456=$I$1,$N456,0))</f>
        <v>0</v>
      </c>
      <c r="X456" s="129">
        <f t="shared" si="115"/>
        <v>0</v>
      </c>
      <c r="Y456" s="129">
        <f t="shared" si="116"/>
        <v>0</v>
      </c>
      <c r="Z456" s="129"/>
      <c r="AA456" s="129"/>
      <c r="AB456" s="129">
        <f t="shared" si="117"/>
        <v>0</v>
      </c>
      <c r="AC456" s="129">
        <f t="shared" si="118"/>
        <v>0</v>
      </c>
      <c r="AD456" s="129" t="str">
        <f t="shared" si="119"/>
        <v>Correct</v>
      </c>
      <c r="AE456" s="129"/>
      <c r="AF456" s="115" t="s">
        <v>99</v>
      </c>
      <c r="AG456" s="115">
        <v>69</v>
      </c>
      <c r="AH456" s="115" t="s">
        <v>181</v>
      </c>
      <c r="AI456" s="115" t="s">
        <v>221</v>
      </c>
      <c r="AJ456" s="115" t="s">
        <v>85</v>
      </c>
      <c r="AM456" s="115" t="s">
        <v>88</v>
      </c>
      <c r="AN456" s="115" t="s">
        <v>111</v>
      </c>
      <c r="AO456" s="115" t="s">
        <v>113</v>
      </c>
      <c r="AP456" s="115" t="s">
        <v>91</v>
      </c>
      <c r="AQ456" s="115" t="s">
        <v>91</v>
      </c>
    </row>
    <row r="457" spans="1:43" ht="16">
      <c r="A457" s="115">
        <v>7011087933</v>
      </c>
      <c r="E457" s="115" t="s">
        <v>34</v>
      </c>
      <c r="I457" s="130"/>
      <c r="K457" s="115" t="s">
        <v>40</v>
      </c>
      <c r="L457" s="129"/>
      <c r="M457" s="129">
        <f t="shared" si="106"/>
        <v>2</v>
      </c>
      <c r="N457" s="129">
        <f t="shared" si="107"/>
        <v>1.5</v>
      </c>
      <c r="O457" s="129"/>
      <c r="P457" s="129">
        <f t="shared" si="108"/>
        <v>0</v>
      </c>
      <c r="Q457" s="129">
        <f t="shared" si="109"/>
        <v>0</v>
      </c>
      <c r="R457" s="129">
        <f t="shared" si="110"/>
        <v>0</v>
      </c>
      <c r="S457" s="129">
        <f t="shared" si="111"/>
        <v>1</v>
      </c>
      <c r="T457" s="129">
        <f t="shared" si="112"/>
        <v>0</v>
      </c>
      <c r="U457" s="129">
        <f t="shared" si="113"/>
        <v>0</v>
      </c>
      <c r="V457" s="134">
        <f t="shared" si="114"/>
        <v>0</v>
      </c>
      <c r="W457" s="129">
        <f t="shared" si="120"/>
        <v>0</v>
      </c>
      <c r="X457" s="129">
        <f t="shared" si="115"/>
        <v>0</v>
      </c>
      <c r="Y457" s="129">
        <f t="shared" si="116"/>
        <v>1</v>
      </c>
      <c r="Z457" s="129"/>
      <c r="AA457" s="129"/>
      <c r="AB457" s="129">
        <f t="shared" si="117"/>
        <v>2</v>
      </c>
      <c r="AC457" s="129">
        <f t="shared" si="118"/>
        <v>2</v>
      </c>
      <c r="AD457" s="129" t="str">
        <f t="shared" si="119"/>
        <v>Correct</v>
      </c>
      <c r="AE457" s="129"/>
      <c r="AF457" s="115" t="s">
        <v>83</v>
      </c>
      <c r="AG457" s="115">
        <v>50</v>
      </c>
      <c r="AH457" s="115" t="s">
        <v>84</v>
      </c>
      <c r="AI457" s="115" t="s">
        <v>136</v>
      </c>
      <c r="AJ457" s="115" t="s">
        <v>97</v>
      </c>
      <c r="AK457" s="115" t="s">
        <v>86</v>
      </c>
      <c r="AL457" s="115" t="s">
        <v>87</v>
      </c>
      <c r="AM457" s="115" t="s">
        <v>101</v>
      </c>
      <c r="AN457" s="115" t="s">
        <v>94</v>
      </c>
      <c r="AO457" s="115" t="s">
        <v>90</v>
      </c>
      <c r="AP457" s="115" t="s">
        <v>91</v>
      </c>
      <c r="AQ457" s="115" t="s">
        <v>91</v>
      </c>
    </row>
    <row r="458" spans="1:43" ht="16">
      <c r="A458" s="115">
        <v>7011091359</v>
      </c>
      <c r="E458" s="115" t="s">
        <v>34</v>
      </c>
      <c r="I458" s="130"/>
      <c r="L458" s="129"/>
      <c r="M458" s="129">
        <f t="shared" si="106"/>
        <v>1</v>
      </c>
      <c r="N458" s="129">
        <f t="shared" si="107"/>
        <v>3</v>
      </c>
      <c r="O458" s="129"/>
      <c r="P458" s="129">
        <f t="shared" si="108"/>
        <v>0</v>
      </c>
      <c r="Q458" s="129">
        <f t="shared" si="109"/>
        <v>0</v>
      </c>
      <c r="R458" s="129">
        <f t="shared" si="110"/>
        <v>0</v>
      </c>
      <c r="S458" s="129">
        <f t="shared" si="111"/>
        <v>1</v>
      </c>
      <c r="T458" s="129">
        <f t="shared" si="112"/>
        <v>0</v>
      </c>
      <c r="U458" s="129">
        <f t="shared" si="113"/>
        <v>0</v>
      </c>
      <c r="V458" s="134">
        <f t="shared" si="114"/>
        <v>0</v>
      </c>
      <c r="W458" s="129">
        <f t="shared" si="120"/>
        <v>0</v>
      </c>
      <c r="X458" s="129">
        <f t="shared" si="115"/>
        <v>0</v>
      </c>
      <c r="Y458" s="129">
        <f t="shared" si="116"/>
        <v>0</v>
      </c>
      <c r="Z458" s="129"/>
      <c r="AA458" s="129"/>
      <c r="AB458" s="129">
        <f t="shared" si="117"/>
        <v>1</v>
      </c>
      <c r="AC458" s="129">
        <f t="shared" si="118"/>
        <v>1</v>
      </c>
      <c r="AD458" s="129" t="str">
        <f t="shared" si="119"/>
        <v>Correct</v>
      </c>
      <c r="AE458" s="129"/>
      <c r="AF458" s="115" t="s">
        <v>83</v>
      </c>
      <c r="AG458" s="115">
        <v>48</v>
      </c>
      <c r="AH458" s="115" t="s">
        <v>84</v>
      </c>
      <c r="AI458" s="115" t="s">
        <v>126</v>
      </c>
      <c r="AK458" s="115" t="s">
        <v>91</v>
      </c>
      <c r="AL458" s="115" t="s">
        <v>137</v>
      </c>
      <c r="AM458" s="115" t="s">
        <v>104</v>
      </c>
      <c r="AN458" s="115" t="s">
        <v>89</v>
      </c>
      <c r="AO458" s="115" t="s">
        <v>90</v>
      </c>
      <c r="AP458" s="115" t="s">
        <v>91</v>
      </c>
      <c r="AQ458" s="115" t="s">
        <v>91</v>
      </c>
    </row>
    <row r="459" spans="1:43" ht="16">
      <c r="A459" s="115">
        <v>7045786734</v>
      </c>
      <c r="D459" s="115" t="s">
        <v>33</v>
      </c>
      <c r="E459" s="115" t="s">
        <v>34</v>
      </c>
      <c r="I459" s="130"/>
      <c r="L459" s="129"/>
      <c r="M459" s="129">
        <f t="shared" si="106"/>
        <v>2</v>
      </c>
      <c r="N459" s="129">
        <f t="shared" si="107"/>
        <v>1.5</v>
      </c>
      <c r="O459" s="129"/>
      <c r="P459" s="129">
        <f t="shared" si="108"/>
        <v>0</v>
      </c>
      <c r="Q459" s="129">
        <f t="shared" si="109"/>
        <v>0</v>
      </c>
      <c r="R459" s="129">
        <f t="shared" si="110"/>
        <v>1</v>
      </c>
      <c r="S459" s="129">
        <f t="shared" si="111"/>
        <v>1</v>
      </c>
      <c r="T459" s="129">
        <f t="shared" si="112"/>
        <v>0</v>
      </c>
      <c r="U459" s="129">
        <f t="shared" si="113"/>
        <v>0</v>
      </c>
      <c r="V459" s="134">
        <f t="shared" si="114"/>
        <v>0</v>
      </c>
      <c r="W459" s="129">
        <f t="shared" si="120"/>
        <v>0</v>
      </c>
      <c r="X459" s="129">
        <f t="shared" si="115"/>
        <v>0</v>
      </c>
      <c r="Y459" s="129">
        <f t="shared" si="116"/>
        <v>0</v>
      </c>
      <c r="Z459" s="129"/>
      <c r="AA459" s="129"/>
      <c r="AB459" s="129">
        <f t="shared" si="117"/>
        <v>2</v>
      </c>
      <c r="AC459" s="129">
        <f t="shared" si="118"/>
        <v>2</v>
      </c>
      <c r="AD459" s="129" t="str">
        <f t="shared" si="119"/>
        <v>Correct</v>
      </c>
      <c r="AE459" s="129"/>
      <c r="AF459" s="115" t="s">
        <v>83</v>
      </c>
      <c r="AG459" s="115">
        <v>61</v>
      </c>
      <c r="AH459" s="115" t="s">
        <v>181</v>
      </c>
      <c r="AI459" s="115" t="s">
        <v>241</v>
      </c>
      <c r="AJ459" s="115" t="s">
        <v>85</v>
      </c>
      <c r="AK459" s="115" t="s">
        <v>86</v>
      </c>
      <c r="AL459" s="115" t="s">
        <v>87</v>
      </c>
      <c r="AM459" s="115" t="s">
        <v>88</v>
      </c>
      <c r="AN459" s="115" t="s">
        <v>89</v>
      </c>
      <c r="AO459" s="115" t="s">
        <v>106</v>
      </c>
      <c r="AP459" s="115" t="s">
        <v>91</v>
      </c>
      <c r="AQ459" s="115" t="s">
        <v>91</v>
      </c>
    </row>
    <row r="460" spans="1:43" ht="16">
      <c r="A460" s="115">
        <v>6985442441</v>
      </c>
      <c r="I460" s="130"/>
      <c r="L460" s="129"/>
      <c r="M460" s="129">
        <f t="shared" si="106"/>
        <v>0</v>
      </c>
      <c r="N460" s="129" t="e">
        <f t="shared" si="107"/>
        <v>#DIV/0!</v>
      </c>
      <c r="O460" s="129"/>
      <c r="P460" s="129">
        <f t="shared" si="108"/>
        <v>0</v>
      </c>
      <c r="Q460" s="129">
        <f t="shared" si="109"/>
        <v>0</v>
      </c>
      <c r="R460" s="129">
        <f t="shared" si="110"/>
        <v>0</v>
      </c>
      <c r="S460" s="129">
        <f t="shared" si="111"/>
        <v>0</v>
      </c>
      <c r="T460" s="129">
        <f t="shared" si="112"/>
        <v>0</v>
      </c>
      <c r="U460" s="129">
        <f t="shared" si="113"/>
        <v>0</v>
      </c>
      <c r="V460" s="134">
        <f t="shared" si="114"/>
        <v>0</v>
      </c>
      <c r="W460" s="129">
        <f t="shared" si="120"/>
        <v>0</v>
      </c>
      <c r="X460" s="129">
        <f t="shared" si="115"/>
        <v>0</v>
      </c>
      <c r="Y460" s="129">
        <f t="shared" si="116"/>
        <v>0</v>
      </c>
      <c r="Z460" s="129"/>
      <c r="AA460" s="129"/>
      <c r="AB460" s="129">
        <f t="shared" si="117"/>
        <v>0</v>
      </c>
      <c r="AC460" s="129">
        <f t="shared" si="118"/>
        <v>0</v>
      </c>
      <c r="AD460" s="129" t="str">
        <f t="shared" si="119"/>
        <v>Correct</v>
      </c>
      <c r="AE460" s="129"/>
      <c r="AF460" s="115" t="s">
        <v>83</v>
      </c>
      <c r="AG460" s="115">
        <v>72</v>
      </c>
      <c r="AH460" s="115" t="s">
        <v>84</v>
      </c>
      <c r="AI460" s="115" t="s">
        <v>156</v>
      </c>
      <c r="AJ460" s="115" t="s">
        <v>85</v>
      </c>
      <c r="AN460" s="115" t="s">
        <v>111</v>
      </c>
      <c r="AO460" s="115" t="s">
        <v>106</v>
      </c>
      <c r="AP460" s="115" t="s">
        <v>91</v>
      </c>
      <c r="AQ460" s="115" t="s">
        <v>91</v>
      </c>
    </row>
    <row r="461" spans="1:43" ht="16">
      <c r="A461" s="115">
        <v>7008116058</v>
      </c>
      <c r="I461" s="130"/>
      <c r="K461" s="115" t="s">
        <v>40</v>
      </c>
      <c r="L461" s="129"/>
      <c r="M461" s="129">
        <f t="shared" si="106"/>
        <v>1</v>
      </c>
      <c r="N461" s="129">
        <f t="shared" si="107"/>
        <v>3</v>
      </c>
      <c r="O461" s="129"/>
      <c r="P461" s="129">
        <f t="shared" si="108"/>
        <v>0</v>
      </c>
      <c r="Q461" s="129">
        <f t="shared" si="109"/>
        <v>0</v>
      </c>
      <c r="R461" s="129">
        <f t="shared" si="110"/>
        <v>0</v>
      </c>
      <c r="S461" s="129">
        <f t="shared" si="111"/>
        <v>0</v>
      </c>
      <c r="T461" s="129">
        <f t="shared" si="112"/>
        <v>0</v>
      </c>
      <c r="U461" s="129">
        <f t="shared" si="113"/>
        <v>0</v>
      </c>
      <c r="V461" s="134">
        <f t="shared" si="114"/>
        <v>0</v>
      </c>
      <c r="W461" s="129">
        <f t="shared" si="120"/>
        <v>0</v>
      </c>
      <c r="X461" s="129">
        <f t="shared" si="115"/>
        <v>0</v>
      </c>
      <c r="Y461" s="129">
        <f t="shared" si="116"/>
        <v>1</v>
      </c>
      <c r="Z461" s="129"/>
      <c r="AA461" s="129"/>
      <c r="AB461" s="129">
        <f t="shared" si="117"/>
        <v>1</v>
      </c>
      <c r="AC461" s="129">
        <f t="shared" si="118"/>
        <v>1</v>
      </c>
      <c r="AD461" s="129" t="str">
        <f t="shared" si="119"/>
        <v>Correct</v>
      </c>
      <c r="AE461" s="129"/>
      <c r="AF461" s="115" t="s">
        <v>83</v>
      </c>
      <c r="AG461" s="115">
        <v>48</v>
      </c>
      <c r="AH461" s="115" t="s">
        <v>181</v>
      </c>
      <c r="AI461" s="115" t="s">
        <v>208</v>
      </c>
      <c r="AJ461" s="115" t="s">
        <v>85</v>
      </c>
      <c r="AK461" s="115" t="s">
        <v>86</v>
      </c>
      <c r="AL461" s="115" t="s">
        <v>87</v>
      </c>
      <c r="AM461" s="115" t="s">
        <v>101</v>
      </c>
      <c r="AN461" s="115" t="s">
        <v>89</v>
      </c>
      <c r="AO461" s="115" t="s">
        <v>90</v>
      </c>
      <c r="AP461" s="115" t="s">
        <v>91</v>
      </c>
      <c r="AQ461" s="115" t="s">
        <v>91</v>
      </c>
    </row>
    <row r="462" spans="1:43" ht="16">
      <c r="A462" s="115">
        <v>5586998287</v>
      </c>
      <c r="C462" s="115" t="s">
        <v>32</v>
      </c>
      <c r="D462" s="115" t="s">
        <v>33</v>
      </c>
      <c r="I462" s="130"/>
      <c r="K462" s="115" t="s">
        <v>40</v>
      </c>
      <c r="L462" s="129"/>
      <c r="M462" s="129">
        <f t="shared" si="106"/>
        <v>3</v>
      </c>
      <c r="N462" s="129">
        <f t="shared" si="107"/>
        <v>1</v>
      </c>
      <c r="O462" s="129"/>
      <c r="P462" s="129">
        <f t="shared" si="108"/>
        <v>0</v>
      </c>
      <c r="Q462" s="129">
        <f t="shared" si="109"/>
        <v>1</v>
      </c>
      <c r="R462" s="129">
        <f t="shared" si="110"/>
        <v>1</v>
      </c>
      <c r="S462" s="129">
        <f t="shared" si="111"/>
        <v>0</v>
      </c>
      <c r="T462" s="129">
        <f t="shared" si="112"/>
        <v>0</v>
      </c>
      <c r="U462" s="129">
        <f t="shared" si="113"/>
        <v>0</v>
      </c>
      <c r="V462" s="134">
        <f t="shared" si="114"/>
        <v>0</v>
      </c>
      <c r="W462" s="129">
        <f t="shared" si="120"/>
        <v>0</v>
      </c>
      <c r="X462" s="129">
        <f t="shared" si="115"/>
        <v>0</v>
      </c>
      <c r="Y462" s="129">
        <f t="shared" si="116"/>
        <v>1</v>
      </c>
      <c r="Z462" s="129"/>
      <c r="AA462" s="129"/>
      <c r="AB462" s="129">
        <f t="shared" si="117"/>
        <v>3</v>
      </c>
      <c r="AC462" s="129">
        <f t="shared" si="118"/>
        <v>3</v>
      </c>
      <c r="AD462" s="129" t="str">
        <f t="shared" si="119"/>
        <v>Correct</v>
      </c>
      <c r="AE462" s="129"/>
      <c r="AF462" s="115" t="s">
        <v>83</v>
      </c>
      <c r="AG462" s="115">
        <v>39</v>
      </c>
      <c r="AH462" s="115" t="s">
        <v>181</v>
      </c>
      <c r="AI462" s="115" t="s">
        <v>199</v>
      </c>
      <c r="AJ462" s="115" t="s">
        <v>85</v>
      </c>
      <c r="AK462" s="115" t="s">
        <v>86</v>
      </c>
      <c r="AL462" s="115" t="s">
        <v>87</v>
      </c>
      <c r="AM462" s="115" t="s">
        <v>88</v>
      </c>
      <c r="AN462" s="115" t="s">
        <v>111</v>
      </c>
      <c r="AO462" s="115" t="s">
        <v>103</v>
      </c>
      <c r="AP462" s="115" t="s">
        <v>91</v>
      </c>
      <c r="AQ462" s="115" t="s">
        <v>91</v>
      </c>
    </row>
    <row r="463" spans="1:43" ht="16">
      <c r="A463" s="115">
        <v>7045765204</v>
      </c>
      <c r="D463" s="115" t="s">
        <v>33</v>
      </c>
      <c r="I463" s="130"/>
      <c r="K463" s="115" t="s">
        <v>40</v>
      </c>
      <c r="L463" s="129"/>
      <c r="M463" s="129">
        <f t="shared" si="106"/>
        <v>2</v>
      </c>
      <c r="N463" s="129">
        <f t="shared" si="107"/>
        <v>1.5</v>
      </c>
      <c r="O463" s="129"/>
      <c r="P463" s="129">
        <f t="shared" si="108"/>
        <v>0</v>
      </c>
      <c r="Q463" s="129">
        <f t="shared" si="109"/>
        <v>0</v>
      </c>
      <c r="R463" s="129">
        <f t="shared" si="110"/>
        <v>1</v>
      </c>
      <c r="S463" s="129">
        <f t="shared" si="111"/>
        <v>0</v>
      </c>
      <c r="T463" s="129">
        <f t="shared" si="112"/>
        <v>0</v>
      </c>
      <c r="U463" s="129">
        <f t="shared" si="113"/>
        <v>0</v>
      </c>
      <c r="V463" s="134">
        <f t="shared" si="114"/>
        <v>0</v>
      </c>
      <c r="W463" s="129">
        <f t="shared" si="120"/>
        <v>0</v>
      </c>
      <c r="X463" s="129">
        <f t="shared" si="115"/>
        <v>0</v>
      </c>
      <c r="Y463" s="129">
        <f t="shared" si="116"/>
        <v>1</v>
      </c>
      <c r="Z463" s="129"/>
      <c r="AA463" s="129"/>
      <c r="AB463" s="129">
        <f t="shared" si="117"/>
        <v>2</v>
      </c>
      <c r="AC463" s="129">
        <f t="shared" si="118"/>
        <v>2</v>
      </c>
      <c r="AD463" s="129" t="str">
        <f t="shared" si="119"/>
        <v>Correct</v>
      </c>
      <c r="AE463" s="129"/>
      <c r="AF463" s="115" t="s">
        <v>83</v>
      </c>
      <c r="AG463" s="115">
        <v>69</v>
      </c>
      <c r="AH463" s="115" t="s">
        <v>181</v>
      </c>
      <c r="AI463" s="115" t="s">
        <v>208</v>
      </c>
      <c r="AJ463" s="115" t="s">
        <v>85</v>
      </c>
      <c r="AK463" s="115" t="s">
        <v>86</v>
      </c>
      <c r="AL463" s="115" t="s">
        <v>87</v>
      </c>
      <c r="AM463" s="115" t="s">
        <v>101</v>
      </c>
      <c r="AN463" s="115" t="s">
        <v>102</v>
      </c>
      <c r="AO463" s="115" t="s">
        <v>106</v>
      </c>
      <c r="AP463" s="115" t="s">
        <v>91</v>
      </c>
      <c r="AQ463" s="115" t="s">
        <v>86</v>
      </c>
    </row>
    <row r="464" spans="1:43" ht="16">
      <c r="A464" s="115">
        <v>7044852224</v>
      </c>
      <c r="B464" s="115" t="s">
        <v>31</v>
      </c>
      <c r="D464" s="115" t="s">
        <v>33</v>
      </c>
      <c r="F464" s="115" t="s">
        <v>35</v>
      </c>
      <c r="I464" s="130"/>
      <c r="L464" s="129"/>
      <c r="M464" s="129">
        <f t="shared" si="106"/>
        <v>3</v>
      </c>
      <c r="N464" s="129">
        <f t="shared" si="107"/>
        <v>1</v>
      </c>
      <c r="O464" s="129"/>
      <c r="P464" s="129">
        <f t="shared" si="108"/>
        <v>1</v>
      </c>
      <c r="Q464" s="129">
        <f t="shared" si="109"/>
        <v>0</v>
      </c>
      <c r="R464" s="129">
        <f t="shared" si="110"/>
        <v>1</v>
      </c>
      <c r="S464" s="129">
        <f t="shared" si="111"/>
        <v>0</v>
      </c>
      <c r="T464" s="129">
        <f t="shared" si="112"/>
        <v>1</v>
      </c>
      <c r="U464" s="129">
        <f t="shared" si="113"/>
        <v>0</v>
      </c>
      <c r="V464" s="134">
        <f t="shared" si="114"/>
        <v>0</v>
      </c>
      <c r="W464" s="129">
        <f t="shared" si="120"/>
        <v>0</v>
      </c>
      <c r="X464" s="129">
        <f t="shared" si="115"/>
        <v>0</v>
      </c>
      <c r="Y464" s="129">
        <f t="shared" si="116"/>
        <v>0</v>
      </c>
      <c r="Z464" s="129"/>
      <c r="AA464" s="129"/>
      <c r="AB464" s="129">
        <f t="shared" si="117"/>
        <v>3</v>
      </c>
      <c r="AC464" s="129">
        <f t="shared" si="118"/>
        <v>3</v>
      </c>
      <c r="AD464" s="129" t="str">
        <f t="shared" si="119"/>
        <v>Correct</v>
      </c>
      <c r="AE464" s="129"/>
      <c r="AF464" s="115" t="s">
        <v>83</v>
      </c>
      <c r="AG464" s="115">
        <v>71</v>
      </c>
      <c r="AH464" s="115" t="s">
        <v>84</v>
      </c>
      <c r="AI464" s="115" t="s">
        <v>152</v>
      </c>
      <c r="AJ464" s="115" t="s">
        <v>85</v>
      </c>
      <c r="AK464" s="115" t="s">
        <v>86</v>
      </c>
      <c r="AL464" s="115" t="s">
        <v>87</v>
      </c>
      <c r="AM464" s="115" t="s">
        <v>100</v>
      </c>
      <c r="AN464" s="115" t="s">
        <v>94</v>
      </c>
      <c r="AO464" s="115" t="s">
        <v>106</v>
      </c>
      <c r="AP464" s="115" t="s">
        <v>91</v>
      </c>
      <c r="AQ464" s="115" t="s">
        <v>91</v>
      </c>
    </row>
    <row r="465" spans="1:43" ht="16">
      <c r="A465" s="115">
        <v>7020563839</v>
      </c>
      <c r="I465" s="130"/>
      <c r="L465" s="129"/>
      <c r="M465" s="129">
        <f t="shared" si="106"/>
        <v>0</v>
      </c>
      <c r="N465" s="129" t="e">
        <f t="shared" si="107"/>
        <v>#DIV/0!</v>
      </c>
      <c r="O465" s="129"/>
      <c r="P465" s="129">
        <f t="shared" si="108"/>
        <v>0</v>
      </c>
      <c r="Q465" s="129">
        <f t="shared" si="109"/>
        <v>0</v>
      </c>
      <c r="R465" s="129">
        <f t="shared" si="110"/>
        <v>0</v>
      </c>
      <c r="S465" s="129">
        <f t="shared" si="111"/>
        <v>0</v>
      </c>
      <c r="T465" s="129">
        <f t="shared" si="112"/>
        <v>0</v>
      </c>
      <c r="U465" s="129">
        <f t="shared" si="113"/>
        <v>0</v>
      </c>
      <c r="V465" s="134">
        <f t="shared" si="114"/>
        <v>0</v>
      </c>
      <c r="W465" s="129">
        <f t="shared" si="120"/>
        <v>0</v>
      </c>
      <c r="X465" s="129">
        <f t="shared" si="115"/>
        <v>0</v>
      </c>
      <c r="Y465" s="129">
        <f t="shared" si="116"/>
        <v>0</v>
      </c>
      <c r="Z465" s="129"/>
      <c r="AA465" s="129"/>
      <c r="AB465" s="129">
        <f t="shared" si="117"/>
        <v>0</v>
      </c>
      <c r="AC465" s="129">
        <f t="shared" si="118"/>
        <v>0</v>
      </c>
      <c r="AD465" s="129" t="str">
        <f t="shared" si="119"/>
        <v>Correct</v>
      </c>
      <c r="AE465" s="129"/>
      <c r="AF465" s="115" t="s">
        <v>83</v>
      </c>
      <c r="AG465" s="115">
        <v>59</v>
      </c>
      <c r="AH465" s="115" t="s">
        <v>181</v>
      </c>
      <c r="AI465" s="115" t="s">
        <v>192</v>
      </c>
      <c r="AJ465" s="115" t="s">
        <v>85</v>
      </c>
      <c r="AK465" s="115" t="s">
        <v>86</v>
      </c>
      <c r="AL465" s="115" t="s">
        <v>87</v>
      </c>
      <c r="AM465" s="115" t="s">
        <v>101</v>
      </c>
      <c r="AN465" s="115" t="s">
        <v>89</v>
      </c>
      <c r="AO465" s="115" t="s">
        <v>90</v>
      </c>
      <c r="AP465" s="115" t="s">
        <v>91</v>
      </c>
      <c r="AQ465" s="115" t="s">
        <v>91</v>
      </c>
    </row>
    <row r="466" spans="1:43" ht="16">
      <c r="A466" s="115">
        <v>7044855632</v>
      </c>
      <c r="B466" s="115" t="s">
        <v>31</v>
      </c>
      <c r="I466" s="130"/>
      <c r="L466" s="129"/>
      <c r="M466" s="129">
        <f t="shared" si="106"/>
        <v>1</v>
      </c>
      <c r="N466" s="129">
        <f t="shared" si="107"/>
        <v>3</v>
      </c>
      <c r="O466" s="129"/>
      <c r="P466" s="129">
        <f t="shared" si="108"/>
        <v>1</v>
      </c>
      <c r="Q466" s="129">
        <f t="shared" si="109"/>
        <v>0</v>
      </c>
      <c r="R466" s="129">
        <f t="shared" si="110"/>
        <v>0</v>
      </c>
      <c r="S466" s="129">
        <f t="shared" si="111"/>
        <v>0</v>
      </c>
      <c r="T466" s="129">
        <f t="shared" si="112"/>
        <v>0</v>
      </c>
      <c r="U466" s="129">
        <f t="shared" si="113"/>
        <v>0</v>
      </c>
      <c r="V466" s="134">
        <f t="shared" si="114"/>
        <v>0</v>
      </c>
      <c r="W466" s="129">
        <f t="shared" si="120"/>
        <v>0</v>
      </c>
      <c r="X466" s="129">
        <f t="shared" si="115"/>
        <v>0</v>
      </c>
      <c r="Y466" s="129">
        <f t="shared" si="116"/>
        <v>0</v>
      </c>
      <c r="Z466" s="129"/>
      <c r="AA466" s="129"/>
      <c r="AB466" s="129">
        <f t="shared" si="117"/>
        <v>1</v>
      </c>
      <c r="AC466" s="129">
        <f t="shared" si="118"/>
        <v>1</v>
      </c>
      <c r="AD466" s="129" t="str">
        <f t="shared" si="119"/>
        <v>Correct</v>
      </c>
      <c r="AE466" s="129"/>
      <c r="AF466" s="115" t="s">
        <v>83</v>
      </c>
      <c r="AG466" s="115">
        <v>41</v>
      </c>
      <c r="AH466" s="115" t="s">
        <v>84</v>
      </c>
      <c r="AI466" s="115" t="s">
        <v>491</v>
      </c>
      <c r="AJ466" s="115" t="s">
        <v>92</v>
      </c>
      <c r="AK466" s="115" t="s">
        <v>86</v>
      </c>
      <c r="AL466" s="115" t="s">
        <v>498</v>
      </c>
      <c r="AM466" s="115" t="s">
        <v>104</v>
      </c>
      <c r="AN466" s="115" t="s">
        <v>94</v>
      </c>
      <c r="AO466" s="115" t="s">
        <v>113</v>
      </c>
      <c r="AP466" s="115" t="s">
        <v>91</v>
      </c>
      <c r="AQ466" s="115" t="s">
        <v>91</v>
      </c>
    </row>
    <row r="467" spans="1:43" ht="16">
      <c r="A467" s="115">
        <v>6988287392</v>
      </c>
      <c r="D467" s="115" t="s">
        <v>33</v>
      </c>
      <c r="I467" s="130"/>
      <c r="L467" s="129"/>
      <c r="M467" s="129">
        <f t="shared" si="106"/>
        <v>1</v>
      </c>
      <c r="N467" s="129">
        <f t="shared" si="107"/>
        <v>3</v>
      </c>
      <c r="O467" s="129"/>
      <c r="P467" s="129">
        <f t="shared" si="108"/>
        <v>0</v>
      </c>
      <c r="Q467" s="129">
        <f t="shared" si="109"/>
        <v>0</v>
      </c>
      <c r="R467" s="129">
        <f t="shared" si="110"/>
        <v>1</v>
      </c>
      <c r="S467" s="129">
        <f t="shared" si="111"/>
        <v>0</v>
      </c>
      <c r="T467" s="129">
        <f t="shared" si="112"/>
        <v>0</v>
      </c>
      <c r="U467" s="129">
        <f t="shared" si="113"/>
        <v>0</v>
      </c>
      <c r="V467" s="134">
        <f t="shared" si="114"/>
        <v>0</v>
      </c>
      <c r="W467" s="129">
        <f t="shared" si="120"/>
        <v>0</v>
      </c>
      <c r="X467" s="129">
        <f t="shared" si="115"/>
        <v>0</v>
      </c>
      <c r="Y467" s="129">
        <f t="shared" si="116"/>
        <v>0</v>
      </c>
      <c r="Z467" s="129"/>
      <c r="AA467" s="129"/>
      <c r="AB467" s="129">
        <f t="shared" si="117"/>
        <v>1</v>
      </c>
      <c r="AC467" s="129">
        <f t="shared" si="118"/>
        <v>1</v>
      </c>
      <c r="AD467" s="129" t="str">
        <f t="shared" si="119"/>
        <v>Correct</v>
      </c>
      <c r="AE467" s="129"/>
      <c r="AF467" s="115" t="s">
        <v>83</v>
      </c>
      <c r="AG467" s="115">
        <v>54</v>
      </c>
      <c r="AH467" s="115" t="s">
        <v>432</v>
      </c>
      <c r="AJ467" s="115" t="s">
        <v>97</v>
      </c>
      <c r="AK467" s="115" t="s">
        <v>86</v>
      </c>
      <c r="AL467" s="115" t="s">
        <v>87</v>
      </c>
      <c r="AM467" s="115" t="s">
        <v>88</v>
      </c>
      <c r="AN467" s="115" t="s">
        <v>94</v>
      </c>
      <c r="AO467" s="115" t="s">
        <v>90</v>
      </c>
      <c r="AP467" s="115" t="s">
        <v>91</v>
      </c>
      <c r="AQ467" s="115" t="s">
        <v>91</v>
      </c>
    </row>
    <row r="468" spans="1:43" ht="16">
      <c r="A468" s="115">
        <v>7020564988</v>
      </c>
      <c r="I468" s="130"/>
      <c r="K468" s="115" t="s">
        <v>40</v>
      </c>
      <c r="L468" s="129"/>
      <c r="M468" s="129">
        <f t="shared" si="106"/>
        <v>1</v>
      </c>
      <c r="N468" s="129">
        <f t="shared" si="107"/>
        <v>3</v>
      </c>
      <c r="O468" s="129"/>
      <c r="P468" s="129">
        <f t="shared" si="108"/>
        <v>0</v>
      </c>
      <c r="Q468" s="129">
        <f t="shared" si="109"/>
        <v>0</v>
      </c>
      <c r="R468" s="129">
        <f t="shared" si="110"/>
        <v>0</v>
      </c>
      <c r="S468" s="129">
        <f t="shared" si="111"/>
        <v>0</v>
      </c>
      <c r="T468" s="129">
        <f t="shared" si="112"/>
        <v>0</v>
      </c>
      <c r="U468" s="129">
        <f t="shared" si="113"/>
        <v>0</v>
      </c>
      <c r="V468" s="134">
        <f t="shared" si="114"/>
        <v>0</v>
      </c>
      <c r="W468" s="129">
        <f t="shared" si="120"/>
        <v>0</v>
      </c>
      <c r="X468" s="129">
        <f t="shared" si="115"/>
        <v>0</v>
      </c>
      <c r="Y468" s="129">
        <f t="shared" si="116"/>
        <v>1</v>
      </c>
      <c r="Z468" s="129"/>
      <c r="AA468" s="129"/>
      <c r="AB468" s="129">
        <f t="shared" si="117"/>
        <v>1</v>
      </c>
      <c r="AC468" s="129">
        <f t="shared" si="118"/>
        <v>1</v>
      </c>
      <c r="AD468" s="129" t="str">
        <f t="shared" si="119"/>
        <v>Correct</v>
      </c>
      <c r="AE468" s="129"/>
      <c r="AF468" s="115" t="s">
        <v>99</v>
      </c>
      <c r="AG468" s="115">
        <v>32</v>
      </c>
      <c r="AH468" s="115" t="s">
        <v>181</v>
      </c>
      <c r="AI468" s="115" t="s">
        <v>192</v>
      </c>
      <c r="AJ468" s="115" t="s">
        <v>85</v>
      </c>
      <c r="AK468" s="115" t="s">
        <v>86</v>
      </c>
      <c r="AL468" s="115" t="s">
        <v>87</v>
      </c>
      <c r="AN468" s="115" t="s">
        <v>89</v>
      </c>
      <c r="AO468" s="115" t="s">
        <v>90</v>
      </c>
      <c r="AP468" s="115" t="s">
        <v>91</v>
      </c>
      <c r="AQ468" s="115" t="s">
        <v>91</v>
      </c>
    </row>
    <row r="469" spans="1:43" ht="16">
      <c r="A469" s="115">
        <v>5609481052</v>
      </c>
      <c r="D469" s="115" t="s">
        <v>33</v>
      </c>
      <c r="G469" s="115" t="s">
        <v>38</v>
      </c>
      <c r="I469" s="130"/>
      <c r="J469" s="115" t="s">
        <v>39</v>
      </c>
      <c r="L469" s="129"/>
      <c r="M469" s="129">
        <f t="shared" si="106"/>
        <v>3</v>
      </c>
      <c r="N469" s="129">
        <f t="shared" si="107"/>
        <v>1</v>
      </c>
      <c r="O469" s="129"/>
      <c r="P469" s="129">
        <f t="shared" si="108"/>
        <v>0</v>
      </c>
      <c r="Q469" s="129">
        <f t="shared" si="109"/>
        <v>0</v>
      </c>
      <c r="R469" s="129">
        <f t="shared" si="110"/>
        <v>1</v>
      </c>
      <c r="S469" s="129">
        <f t="shared" si="111"/>
        <v>0</v>
      </c>
      <c r="T469" s="129">
        <f t="shared" si="112"/>
        <v>0</v>
      </c>
      <c r="U469" s="129">
        <f t="shared" si="113"/>
        <v>0</v>
      </c>
      <c r="V469" s="134">
        <f t="shared" si="114"/>
        <v>0</v>
      </c>
      <c r="W469" s="129">
        <f t="shared" si="120"/>
        <v>1</v>
      </c>
      <c r="X469" s="129">
        <f t="shared" si="115"/>
        <v>1</v>
      </c>
      <c r="Y469" s="129">
        <f t="shared" si="116"/>
        <v>0</v>
      </c>
      <c r="Z469" s="129"/>
      <c r="AA469" s="129"/>
      <c r="AB469" s="129">
        <f t="shared" si="117"/>
        <v>3</v>
      </c>
      <c r="AC469" s="129">
        <f t="shared" si="118"/>
        <v>3</v>
      </c>
      <c r="AD469" s="129" t="str">
        <f t="shared" si="119"/>
        <v>Correct</v>
      </c>
      <c r="AE469" s="129"/>
      <c r="AF469" s="115" t="s">
        <v>83</v>
      </c>
      <c r="AG469" s="115">
        <v>64</v>
      </c>
      <c r="AH469" s="115" t="s">
        <v>181</v>
      </c>
      <c r="AI469" s="115" t="s">
        <v>209</v>
      </c>
      <c r="AJ469" s="115" t="s">
        <v>85</v>
      </c>
      <c r="AK469" s="115" t="s">
        <v>86</v>
      </c>
      <c r="AL469" s="115" t="s">
        <v>87</v>
      </c>
      <c r="AM469" s="115" t="s">
        <v>88</v>
      </c>
      <c r="AN469" s="115" t="s">
        <v>111</v>
      </c>
      <c r="AO469" s="115" t="s">
        <v>90</v>
      </c>
      <c r="AP469" s="115" t="s">
        <v>91</v>
      </c>
      <c r="AQ469" s="115" t="s">
        <v>91</v>
      </c>
    </row>
    <row r="470" spans="1:43" ht="16">
      <c r="A470" s="115">
        <v>7045757888</v>
      </c>
      <c r="D470" s="115" t="s">
        <v>33</v>
      </c>
      <c r="G470" s="115" t="s">
        <v>38</v>
      </c>
      <c r="I470" s="130"/>
      <c r="J470" s="115" t="s">
        <v>39</v>
      </c>
      <c r="L470" s="129"/>
      <c r="M470" s="129">
        <f t="shared" si="106"/>
        <v>3</v>
      </c>
      <c r="N470" s="129">
        <f t="shared" si="107"/>
        <v>1</v>
      </c>
      <c r="O470" s="129"/>
      <c r="P470" s="129">
        <f t="shared" si="108"/>
        <v>0</v>
      </c>
      <c r="Q470" s="129">
        <f t="shared" si="109"/>
        <v>0</v>
      </c>
      <c r="R470" s="129">
        <f t="shared" si="110"/>
        <v>1</v>
      </c>
      <c r="S470" s="129">
        <f t="shared" si="111"/>
        <v>0</v>
      </c>
      <c r="T470" s="129">
        <f t="shared" si="112"/>
        <v>0</v>
      </c>
      <c r="U470" s="129">
        <f t="shared" si="113"/>
        <v>0</v>
      </c>
      <c r="V470" s="134">
        <f t="shared" si="114"/>
        <v>0</v>
      </c>
      <c r="W470" s="129">
        <f t="shared" si="120"/>
        <v>1</v>
      </c>
      <c r="X470" s="129">
        <f t="shared" si="115"/>
        <v>1</v>
      </c>
      <c r="Y470" s="129">
        <f t="shared" si="116"/>
        <v>0</v>
      </c>
      <c r="Z470" s="129"/>
      <c r="AA470" s="129"/>
      <c r="AB470" s="129">
        <f t="shared" si="117"/>
        <v>3</v>
      </c>
      <c r="AC470" s="129">
        <f t="shared" si="118"/>
        <v>3</v>
      </c>
      <c r="AD470" s="129" t="str">
        <f t="shared" si="119"/>
        <v>Correct</v>
      </c>
      <c r="AE470" s="129"/>
      <c r="AF470" s="115" t="s">
        <v>83</v>
      </c>
      <c r="AG470" s="115">
        <v>63</v>
      </c>
      <c r="AH470" s="115" t="s">
        <v>181</v>
      </c>
      <c r="AI470" s="115" t="s">
        <v>240</v>
      </c>
      <c r="AJ470" s="115" t="s">
        <v>107</v>
      </c>
      <c r="AK470" s="115" t="s">
        <v>91</v>
      </c>
      <c r="AL470" s="115" t="s">
        <v>87</v>
      </c>
      <c r="AN470" s="115" t="s">
        <v>94</v>
      </c>
      <c r="AO470" s="115" t="s">
        <v>106</v>
      </c>
      <c r="AP470" s="115" t="s">
        <v>86</v>
      </c>
    </row>
    <row r="471" spans="1:43" ht="16">
      <c r="A471" s="115">
        <v>5609565410</v>
      </c>
      <c r="D471" s="115" t="s">
        <v>33</v>
      </c>
      <c r="G471" s="115" t="s">
        <v>38</v>
      </c>
      <c r="I471" s="130"/>
      <c r="J471" s="115" t="s">
        <v>39</v>
      </c>
      <c r="L471" s="129"/>
      <c r="M471" s="129">
        <f t="shared" si="106"/>
        <v>3</v>
      </c>
      <c r="N471" s="129">
        <f t="shared" si="107"/>
        <v>1</v>
      </c>
      <c r="O471" s="129"/>
      <c r="P471" s="129">
        <f t="shared" si="108"/>
        <v>0</v>
      </c>
      <c r="Q471" s="129">
        <f t="shared" si="109"/>
        <v>0</v>
      </c>
      <c r="R471" s="129">
        <f t="shared" si="110"/>
        <v>1</v>
      </c>
      <c r="S471" s="129">
        <f t="shared" si="111"/>
        <v>0</v>
      </c>
      <c r="T471" s="129">
        <f t="shared" si="112"/>
        <v>0</v>
      </c>
      <c r="U471" s="129">
        <f t="shared" si="113"/>
        <v>0</v>
      </c>
      <c r="V471" s="134">
        <f t="shared" si="114"/>
        <v>0</v>
      </c>
      <c r="W471" s="129">
        <f t="shared" si="120"/>
        <v>1</v>
      </c>
      <c r="X471" s="129">
        <f t="shared" si="115"/>
        <v>1</v>
      </c>
      <c r="Y471" s="129">
        <f t="shared" si="116"/>
        <v>0</v>
      </c>
      <c r="Z471" s="129"/>
      <c r="AA471" s="129"/>
      <c r="AB471" s="129">
        <f t="shared" si="117"/>
        <v>3</v>
      </c>
      <c r="AC471" s="129">
        <f t="shared" si="118"/>
        <v>3</v>
      </c>
      <c r="AD471" s="129" t="str">
        <f t="shared" si="119"/>
        <v>Correct</v>
      </c>
      <c r="AE471" s="129"/>
      <c r="AF471" s="115" t="s">
        <v>99</v>
      </c>
      <c r="AG471" s="115">
        <v>77</v>
      </c>
      <c r="AH471" s="115" t="s">
        <v>181</v>
      </c>
      <c r="AI471" s="115" t="s">
        <v>429</v>
      </c>
      <c r="AJ471" s="115" t="s">
        <v>114</v>
      </c>
      <c r="AK471" s="115" t="s">
        <v>86</v>
      </c>
      <c r="AL471" s="115" t="s">
        <v>87</v>
      </c>
      <c r="AM471" s="115" t="s">
        <v>101</v>
      </c>
      <c r="AN471" s="115" t="s">
        <v>89</v>
      </c>
      <c r="AO471" s="115" t="s">
        <v>90</v>
      </c>
      <c r="AP471" s="115" t="s">
        <v>91</v>
      </c>
      <c r="AQ471" s="115" t="s">
        <v>91</v>
      </c>
    </row>
    <row r="472" spans="1:43" ht="16">
      <c r="A472" s="115">
        <v>6984048160</v>
      </c>
      <c r="G472" s="115" t="s">
        <v>38</v>
      </c>
      <c r="I472" s="130"/>
      <c r="J472" s="115" t="s">
        <v>39</v>
      </c>
      <c r="L472" s="129"/>
      <c r="M472" s="129">
        <f t="shared" si="106"/>
        <v>2</v>
      </c>
      <c r="N472" s="129">
        <f t="shared" si="107"/>
        <v>1.5</v>
      </c>
      <c r="O472" s="129"/>
      <c r="P472" s="129">
        <f t="shared" si="108"/>
        <v>0</v>
      </c>
      <c r="Q472" s="129">
        <f t="shared" si="109"/>
        <v>0</v>
      </c>
      <c r="R472" s="129">
        <f t="shared" si="110"/>
        <v>0</v>
      </c>
      <c r="S472" s="129">
        <f t="shared" si="111"/>
        <v>0</v>
      </c>
      <c r="T472" s="129">
        <f t="shared" si="112"/>
        <v>0</v>
      </c>
      <c r="U472" s="129">
        <f t="shared" si="113"/>
        <v>0</v>
      </c>
      <c r="V472" s="134">
        <f t="shared" si="114"/>
        <v>0</v>
      </c>
      <c r="W472" s="129">
        <f t="shared" si="120"/>
        <v>1</v>
      </c>
      <c r="X472" s="129">
        <f t="shared" si="115"/>
        <v>1</v>
      </c>
      <c r="Y472" s="129">
        <f t="shared" si="116"/>
        <v>0</v>
      </c>
      <c r="Z472" s="129"/>
      <c r="AA472" s="129"/>
      <c r="AB472" s="129">
        <f t="shared" si="117"/>
        <v>2</v>
      </c>
      <c r="AC472" s="129">
        <f t="shared" si="118"/>
        <v>2</v>
      </c>
      <c r="AD472" s="129" t="str">
        <f t="shared" si="119"/>
        <v>Correct</v>
      </c>
      <c r="AE472" s="129"/>
      <c r="AF472" s="115" t="s">
        <v>83</v>
      </c>
      <c r="AG472" s="115">
        <v>75</v>
      </c>
      <c r="AH472" s="115" t="s">
        <v>181</v>
      </c>
      <c r="AI472" s="115" t="s">
        <v>211</v>
      </c>
      <c r="AJ472" s="115" t="s">
        <v>85</v>
      </c>
      <c r="AL472" s="115" t="s">
        <v>87</v>
      </c>
      <c r="AM472" s="115" t="s">
        <v>96</v>
      </c>
      <c r="AN472" s="115" t="s">
        <v>94</v>
      </c>
      <c r="AO472" s="115" t="s">
        <v>106</v>
      </c>
      <c r="AP472" s="115" t="s">
        <v>91</v>
      </c>
      <c r="AQ472" s="115" t="s">
        <v>91</v>
      </c>
    </row>
    <row r="473" spans="1:43" ht="16">
      <c r="A473" s="115">
        <v>7011079197</v>
      </c>
      <c r="F473" s="115" t="s">
        <v>35</v>
      </c>
      <c r="G473" s="115" t="s">
        <v>38</v>
      </c>
      <c r="I473" s="130"/>
      <c r="J473" s="115" t="s">
        <v>39</v>
      </c>
      <c r="L473" s="129"/>
      <c r="M473" s="129">
        <f t="shared" si="106"/>
        <v>3</v>
      </c>
      <c r="N473" s="129">
        <f t="shared" si="107"/>
        <v>1</v>
      </c>
      <c r="O473" s="129"/>
      <c r="P473" s="129">
        <f t="shared" si="108"/>
        <v>0</v>
      </c>
      <c r="Q473" s="129">
        <f t="shared" si="109"/>
        <v>0</v>
      </c>
      <c r="R473" s="129">
        <f t="shared" si="110"/>
        <v>0</v>
      </c>
      <c r="S473" s="129">
        <f t="shared" si="111"/>
        <v>0</v>
      </c>
      <c r="T473" s="129">
        <f t="shared" si="112"/>
        <v>1</v>
      </c>
      <c r="U473" s="129">
        <f t="shared" si="113"/>
        <v>0</v>
      </c>
      <c r="V473" s="134">
        <f t="shared" si="114"/>
        <v>0</v>
      </c>
      <c r="W473" s="129">
        <f t="shared" si="120"/>
        <v>1</v>
      </c>
      <c r="X473" s="129">
        <f t="shared" si="115"/>
        <v>1</v>
      </c>
      <c r="Y473" s="129">
        <f t="shared" si="116"/>
        <v>0</v>
      </c>
      <c r="Z473" s="129"/>
      <c r="AA473" s="129"/>
      <c r="AB473" s="129">
        <f t="shared" si="117"/>
        <v>3</v>
      </c>
      <c r="AC473" s="129">
        <f t="shared" si="118"/>
        <v>3</v>
      </c>
      <c r="AD473" s="129" t="str">
        <f t="shared" si="119"/>
        <v>Correct</v>
      </c>
      <c r="AE473" s="129"/>
      <c r="AF473" s="115" t="s">
        <v>83</v>
      </c>
      <c r="AG473" s="115">
        <v>64</v>
      </c>
      <c r="AH473" s="115" t="s">
        <v>181</v>
      </c>
      <c r="AI473" s="115" t="s">
        <v>206</v>
      </c>
      <c r="AJ473" s="115" t="s">
        <v>85</v>
      </c>
      <c r="AK473" s="115" t="s">
        <v>86</v>
      </c>
      <c r="AL473" s="115" t="s">
        <v>87</v>
      </c>
      <c r="AN473" s="115" t="s">
        <v>89</v>
      </c>
      <c r="AO473" s="115" t="s">
        <v>90</v>
      </c>
      <c r="AP473" s="115" t="s">
        <v>91</v>
      </c>
      <c r="AQ473" s="115" t="s">
        <v>91</v>
      </c>
    </row>
    <row r="474" spans="1:43" ht="16">
      <c r="A474" s="115">
        <v>6988280569</v>
      </c>
      <c r="G474" s="115" t="s">
        <v>38</v>
      </c>
      <c r="I474" s="130"/>
      <c r="J474" s="115" t="s">
        <v>39</v>
      </c>
      <c r="L474" s="129"/>
      <c r="M474" s="129">
        <f t="shared" si="106"/>
        <v>2</v>
      </c>
      <c r="N474" s="129">
        <f t="shared" si="107"/>
        <v>1.5</v>
      </c>
      <c r="O474" s="129"/>
      <c r="P474" s="129">
        <f t="shared" si="108"/>
        <v>0</v>
      </c>
      <c r="Q474" s="129">
        <f t="shared" si="109"/>
        <v>0</v>
      </c>
      <c r="R474" s="129">
        <f t="shared" si="110"/>
        <v>0</v>
      </c>
      <c r="S474" s="129">
        <f t="shared" si="111"/>
        <v>0</v>
      </c>
      <c r="T474" s="129">
        <f t="shared" si="112"/>
        <v>0</v>
      </c>
      <c r="U474" s="129">
        <f t="shared" si="113"/>
        <v>0</v>
      </c>
      <c r="V474" s="134">
        <f t="shared" si="114"/>
        <v>0</v>
      </c>
      <c r="W474" s="129">
        <f t="shared" si="120"/>
        <v>1</v>
      </c>
      <c r="X474" s="129">
        <f t="shared" si="115"/>
        <v>1</v>
      </c>
      <c r="Y474" s="129">
        <f t="shared" si="116"/>
        <v>0</v>
      </c>
      <c r="Z474" s="129"/>
      <c r="AA474" s="129"/>
      <c r="AB474" s="129">
        <f t="shared" si="117"/>
        <v>2</v>
      </c>
      <c r="AC474" s="129">
        <f t="shared" si="118"/>
        <v>2</v>
      </c>
      <c r="AD474" s="129" t="str">
        <f t="shared" si="119"/>
        <v>Correct</v>
      </c>
      <c r="AE474" s="129"/>
      <c r="AF474" s="115" t="s">
        <v>83</v>
      </c>
      <c r="AG474" s="115">
        <v>68</v>
      </c>
      <c r="AH474" s="115" t="s">
        <v>84</v>
      </c>
      <c r="AI474" s="115" t="s">
        <v>128</v>
      </c>
      <c r="AJ474" s="115" t="s">
        <v>107</v>
      </c>
      <c r="AK474" s="115" t="s">
        <v>86</v>
      </c>
      <c r="AL474" s="115" t="s">
        <v>87</v>
      </c>
      <c r="AM474" s="115" t="s">
        <v>96</v>
      </c>
      <c r="AN474" s="115" t="s">
        <v>89</v>
      </c>
      <c r="AO474" s="115" t="s">
        <v>106</v>
      </c>
      <c r="AP474" s="115" t="s">
        <v>91</v>
      </c>
      <c r="AQ474" s="115" t="s">
        <v>86</v>
      </c>
    </row>
    <row r="475" spans="1:43" ht="16">
      <c r="A475" s="115">
        <v>7007914634</v>
      </c>
      <c r="D475" s="115" t="s">
        <v>33</v>
      </c>
      <c r="G475" s="115" t="s">
        <v>38</v>
      </c>
      <c r="I475" s="130"/>
      <c r="J475" s="115" t="s">
        <v>39</v>
      </c>
      <c r="L475" s="129"/>
      <c r="M475" s="129">
        <f t="shared" si="106"/>
        <v>3</v>
      </c>
      <c r="N475" s="129">
        <f t="shared" si="107"/>
        <v>1</v>
      </c>
      <c r="O475" s="129"/>
      <c r="P475" s="129">
        <f t="shared" si="108"/>
        <v>0</v>
      </c>
      <c r="Q475" s="129">
        <f t="shared" si="109"/>
        <v>0</v>
      </c>
      <c r="R475" s="129">
        <f t="shared" si="110"/>
        <v>1</v>
      </c>
      <c r="S475" s="129">
        <f t="shared" si="111"/>
        <v>0</v>
      </c>
      <c r="T475" s="129">
        <f t="shared" si="112"/>
        <v>0</v>
      </c>
      <c r="U475" s="129">
        <f t="shared" si="113"/>
        <v>0</v>
      </c>
      <c r="V475" s="134">
        <f t="shared" si="114"/>
        <v>0</v>
      </c>
      <c r="W475" s="129">
        <f t="shared" si="120"/>
        <v>1</v>
      </c>
      <c r="X475" s="129">
        <f t="shared" si="115"/>
        <v>1</v>
      </c>
      <c r="Y475" s="129">
        <f t="shared" si="116"/>
        <v>0</v>
      </c>
      <c r="Z475" s="129"/>
      <c r="AA475" s="129"/>
      <c r="AB475" s="129">
        <f t="shared" si="117"/>
        <v>3</v>
      </c>
      <c r="AC475" s="129">
        <f t="shared" si="118"/>
        <v>3</v>
      </c>
      <c r="AD475" s="129" t="str">
        <f t="shared" si="119"/>
        <v>Correct</v>
      </c>
      <c r="AE475" s="129"/>
      <c r="AF475" s="115" t="s">
        <v>83</v>
      </c>
      <c r="AG475" s="115">
        <v>31</v>
      </c>
      <c r="AH475" s="115" t="s">
        <v>84</v>
      </c>
      <c r="AI475" s="115" t="s">
        <v>146</v>
      </c>
      <c r="AK475" s="115" t="s">
        <v>91</v>
      </c>
      <c r="AL475" s="115" t="s">
        <v>137</v>
      </c>
      <c r="AM475" s="115" t="s">
        <v>93</v>
      </c>
      <c r="AN475" s="115" t="s">
        <v>109</v>
      </c>
      <c r="AO475" s="115" t="s">
        <v>90</v>
      </c>
      <c r="AP475" s="115" t="s">
        <v>86</v>
      </c>
      <c r="AQ475" s="115" t="s">
        <v>91</v>
      </c>
    </row>
    <row r="476" spans="1:43" ht="16">
      <c r="A476" s="115">
        <v>7045793996</v>
      </c>
      <c r="H476" s="115" t="s">
        <v>37</v>
      </c>
      <c r="I476" s="130"/>
      <c r="J476" s="115" t="s">
        <v>39</v>
      </c>
      <c r="L476" s="129"/>
      <c r="M476" s="129">
        <f t="shared" si="106"/>
        <v>2</v>
      </c>
      <c r="N476" s="129">
        <f t="shared" si="107"/>
        <v>1.5</v>
      </c>
      <c r="O476" s="129"/>
      <c r="P476" s="129">
        <f t="shared" si="108"/>
        <v>0</v>
      </c>
      <c r="Q476" s="129">
        <f t="shared" si="109"/>
        <v>0</v>
      </c>
      <c r="R476" s="129">
        <f t="shared" si="110"/>
        <v>0</v>
      </c>
      <c r="S476" s="129">
        <f t="shared" si="111"/>
        <v>0</v>
      </c>
      <c r="T476" s="129">
        <f t="shared" si="112"/>
        <v>0</v>
      </c>
      <c r="U476" s="129">
        <f t="shared" si="113"/>
        <v>0</v>
      </c>
      <c r="V476" s="134">
        <f t="shared" si="114"/>
        <v>1</v>
      </c>
      <c r="W476" s="129">
        <f t="shared" si="120"/>
        <v>0</v>
      </c>
      <c r="X476" s="129">
        <f t="shared" si="115"/>
        <v>1</v>
      </c>
      <c r="Y476" s="129">
        <f t="shared" si="116"/>
        <v>0</v>
      </c>
      <c r="Z476" s="129"/>
      <c r="AA476" s="129"/>
      <c r="AB476" s="129">
        <f t="shared" si="117"/>
        <v>2</v>
      </c>
      <c r="AC476" s="129">
        <f t="shared" si="118"/>
        <v>2</v>
      </c>
      <c r="AD476" s="129" t="str">
        <f t="shared" si="119"/>
        <v>Correct</v>
      </c>
      <c r="AE476" s="129"/>
      <c r="AF476" s="115" t="s">
        <v>99</v>
      </c>
      <c r="AG476" s="115">
        <v>53</v>
      </c>
      <c r="AH476" s="115" t="s">
        <v>181</v>
      </c>
      <c r="AI476" s="115" t="s">
        <v>208</v>
      </c>
      <c r="AJ476" s="115" t="s">
        <v>85</v>
      </c>
      <c r="AK476" s="115" t="s">
        <v>91</v>
      </c>
      <c r="AM476" s="115" t="s">
        <v>88</v>
      </c>
      <c r="AN476" s="115" t="s">
        <v>94</v>
      </c>
      <c r="AO476" s="115" t="s">
        <v>90</v>
      </c>
      <c r="AP476" s="115" t="s">
        <v>91</v>
      </c>
      <c r="AQ476" s="115" t="s">
        <v>91</v>
      </c>
    </row>
    <row r="477" spans="1:43" ht="16">
      <c r="A477" s="115">
        <v>7020352783</v>
      </c>
      <c r="E477" s="115" t="s">
        <v>34</v>
      </c>
      <c r="I477" s="130"/>
      <c r="J477" s="115" t="s">
        <v>39</v>
      </c>
      <c r="L477" s="129"/>
      <c r="M477" s="129">
        <f t="shared" si="106"/>
        <v>2</v>
      </c>
      <c r="N477" s="129">
        <f t="shared" si="107"/>
        <v>1.5</v>
      </c>
      <c r="O477" s="129"/>
      <c r="P477" s="129">
        <f t="shared" si="108"/>
        <v>0</v>
      </c>
      <c r="Q477" s="129">
        <f t="shared" si="109"/>
        <v>0</v>
      </c>
      <c r="R477" s="129">
        <f t="shared" si="110"/>
        <v>0</v>
      </c>
      <c r="S477" s="129">
        <f t="shared" si="111"/>
        <v>1</v>
      </c>
      <c r="T477" s="129">
        <f t="shared" si="112"/>
        <v>0</v>
      </c>
      <c r="U477" s="129">
        <f t="shared" si="113"/>
        <v>0</v>
      </c>
      <c r="V477" s="134">
        <f t="shared" si="114"/>
        <v>0</v>
      </c>
      <c r="W477" s="129">
        <f t="shared" si="120"/>
        <v>0</v>
      </c>
      <c r="X477" s="129">
        <f t="shared" si="115"/>
        <v>1</v>
      </c>
      <c r="Y477" s="129">
        <f t="shared" si="116"/>
        <v>0</v>
      </c>
      <c r="Z477" s="129"/>
      <c r="AA477" s="129"/>
      <c r="AB477" s="129">
        <f t="shared" si="117"/>
        <v>2</v>
      </c>
      <c r="AC477" s="129">
        <f t="shared" si="118"/>
        <v>2</v>
      </c>
      <c r="AD477" s="129" t="str">
        <f t="shared" si="119"/>
        <v>Correct</v>
      </c>
      <c r="AE477" s="129"/>
      <c r="AF477" s="115" t="s">
        <v>99</v>
      </c>
      <c r="AG477" s="115">
        <v>18</v>
      </c>
      <c r="AH477" s="115" t="s">
        <v>181</v>
      </c>
      <c r="AI477" s="115" t="s">
        <v>440</v>
      </c>
      <c r="AJ477" s="115" t="s">
        <v>85</v>
      </c>
      <c r="AK477" s="115" t="s">
        <v>86</v>
      </c>
      <c r="AL477" s="115" t="s">
        <v>87</v>
      </c>
      <c r="AM477" s="115" t="s">
        <v>88</v>
      </c>
      <c r="AN477" s="115" t="s">
        <v>102</v>
      </c>
      <c r="AO477" s="115" t="s">
        <v>113</v>
      </c>
      <c r="AP477" s="115" t="s">
        <v>91</v>
      </c>
      <c r="AQ477" s="115" t="s">
        <v>91</v>
      </c>
    </row>
    <row r="478" spans="1:43" ht="16">
      <c r="A478" s="115">
        <v>7045769068</v>
      </c>
      <c r="D478" s="115" t="s">
        <v>33</v>
      </c>
      <c r="I478" s="130"/>
      <c r="J478" s="115" t="s">
        <v>39</v>
      </c>
      <c r="K478" s="115" t="s">
        <v>40</v>
      </c>
      <c r="L478" s="129"/>
      <c r="M478" s="129">
        <f t="shared" si="106"/>
        <v>3</v>
      </c>
      <c r="N478" s="129">
        <f t="shared" si="107"/>
        <v>1</v>
      </c>
      <c r="O478" s="129"/>
      <c r="P478" s="129">
        <f t="shared" si="108"/>
        <v>0</v>
      </c>
      <c r="Q478" s="129">
        <f t="shared" si="109"/>
        <v>0</v>
      </c>
      <c r="R478" s="129">
        <f t="shared" si="110"/>
        <v>1</v>
      </c>
      <c r="S478" s="129">
        <f t="shared" si="111"/>
        <v>0</v>
      </c>
      <c r="T478" s="129">
        <f t="shared" si="112"/>
        <v>0</v>
      </c>
      <c r="U478" s="129">
        <f t="shared" si="113"/>
        <v>0</v>
      </c>
      <c r="V478" s="134">
        <f t="shared" si="114"/>
        <v>0</v>
      </c>
      <c r="W478" s="129">
        <f t="shared" si="120"/>
        <v>0</v>
      </c>
      <c r="X478" s="129">
        <f t="shared" si="115"/>
        <v>1</v>
      </c>
      <c r="Y478" s="129">
        <f t="shared" si="116"/>
        <v>1</v>
      </c>
      <c r="Z478" s="129"/>
      <c r="AA478" s="129"/>
      <c r="AB478" s="129">
        <f t="shared" si="117"/>
        <v>3</v>
      </c>
      <c r="AC478" s="129">
        <f t="shared" si="118"/>
        <v>3</v>
      </c>
      <c r="AD478" s="129" t="str">
        <f t="shared" si="119"/>
        <v>Correct</v>
      </c>
      <c r="AE478" s="129"/>
      <c r="AF478" s="115" t="s">
        <v>83</v>
      </c>
      <c r="AG478" s="115">
        <v>66</v>
      </c>
      <c r="AH478" s="115" t="s">
        <v>181</v>
      </c>
      <c r="AI478" s="115" t="s">
        <v>203</v>
      </c>
      <c r="AJ478" s="115" t="s">
        <v>85</v>
      </c>
      <c r="AK478" s="115" t="s">
        <v>86</v>
      </c>
      <c r="AL478" s="115" t="s">
        <v>87</v>
      </c>
      <c r="AM478" s="115" t="s">
        <v>101</v>
      </c>
      <c r="AN478" s="115" t="s">
        <v>94</v>
      </c>
      <c r="AO478" s="115" t="s">
        <v>106</v>
      </c>
      <c r="AP478" s="115" t="s">
        <v>91</v>
      </c>
      <c r="AQ478" s="115" t="s">
        <v>91</v>
      </c>
    </row>
    <row r="479" spans="1:43" ht="16">
      <c r="A479" s="115">
        <v>7045760342</v>
      </c>
      <c r="B479" s="115" t="s">
        <v>31</v>
      </c>
      <c r="D479" s="115" t="s">
        <v>33</v>
      </c>
      <c r="I479" s="130"/>
      <c r="J479" s="115" t="s">
        <v>39</v>
      </c>
      <c r="L479" s="129"/>
      <c r="M479" s="129">
        <f t="shared" si="106"/>
        <v>3</v>
      </c>
      <c r="N479" s="129">
        <f t="shared" si="107"/>
        <v>1</v>
      </c>
      <c r="O479" s="129"/>
      <c r="P479" s="129">
        <f t="shared" si="108"/>
        <v>1</v>
      </c>
      <c r="Q479" s="129">
        <f t="shared" si="109"/>
        <v>0</v>
      </c>
      <c r="R479" s="129">
        <f t="shared" si="110"/>
        <v>1</v>
      </c>
      <c r="S479" s="129">
        <f t="shared" si="111"/>
        <v>0</v>
      </c>
      <c r="T479" s="129">
        <f t="shared" si="112"/>
        <v>0</v>
      </c>
      <c r="U479" s="129">
        <f t="shared" si="113"/>
        <v>0</v>
      </c>
      <c r="V479" s="134">
        <f t="shared" si="114"/>
        <v>0</v>
      </c>
      <c r="W479" s="129">
        <f t="shared" si="120"/>
        <v>0</v>
      </c>
      <c r="X479" s="129">
        <f t="shared" si="115"/>
        <v>1</v>
      </c>
      <c r="Y479" s="129">
        <f t="shared" si="116"/>
        <v>0</v>
      </c>
      <c r="Z479" s="129"/>
      <c r="AA479" s="129"/>
      <c r="AB479" s="129">
        <f t="shared" si="117"/>
        <v>3</v>
      </c>
      <c r="AC479" s="129">
        <f t="shared" si="118"/>
        <v>3</v>
      </c>
      <c r="AD479" s="129" t="str">
        <f t="shared" si="119"/>
        <v>Correct</v>
      </c>
      <c r="AE479" s="129"/>
      <c r="AF479" s="115" t="s">
        <v>83</v>
      </c>
      <c r="AG479" s="115">
        <v>60</v>
      </c>
      <c r="AH479" s="115" t="s">
        <v>181</v>
      </c>
      <c r="AI479" s="115" t="s">
        <v>238</v>
      </c>
      <c r="AJ479" s="115" t="s">
        <v>97</v>
      </c>
      <c r="AL479" s="115" t="s">
        <v>87</v>
      </c>
      <c r="AM479" s="115" t="s">
        <v>104</v>
      </c>
      <c r="AN479" s="115" t="s">
        <v>94</v>
      </c>
      <c r="AO479" s="115" t="s">
        <v>106</v>
      </c>
      <c r="AP479" s="115" t="s">
        <v>91</v>
      </c>
      <c r="AQ479" s="115" t="s">
        <v>91</v>
      </c>
    </row>
    <row r="480" spans="1:43" ht="16">
      <c r="A480" s="115">
        <v>7045794249</v>
      </c>
      <c r="D480" s="115" t="s">
        <v>33</v>
      </c>
      <c r="I480" s="130"/>
      <c r="J480" s="115" t="s">
        <v>39</v>
      </c>
      <c r="K480" s="115" t="s">
        <v>40</v>
      </c>
      <c r="L480" s="129"/>
      <c r="M480" s="129">
        <f t="shared" si="106"/>
        <v>3</v>
      </c>
      <c r="N480" s="129">
        <f t="shared" si="107"/>
        <v>1</v>
      </c>
      <c r="O480" s="129"/>
      <c r="P480" s="129">
        <f t="shared" si="108"/>
        <v>0</v>
      </c>
      <c r="Q480" s="129">
        <f t="shared" si="109"/>
        <v>0</v>
      </c>
      <c r="R480" s="129">
        <f t="shared" si="110"/>
        <v>1</v>
      </c>
      <c r="S480" s="129">
        <f t="shared" si="111"/>
        <v>0</v>
      </c>
      <c r="T480" s="129">
        <f t="shared" si="112"/>
        <v>0</v>
      </c>
      <c r="U480" s="129">
        <f t="shared" si="113"/>
        <v>0</v>
      </c>
      <c r="V480" s="134">
        <f t="shared" si="114"/>
        <v>0</v>
      </c>
      <c r="W480" s="129">
        <f t="shared" si="120"/>
        <v>0</v>
      </c>
      <c r="X480" s="129">
        <f t="shared" si="115"/>
        <v>1</v>
      </c>
      <c r="Y480" s="129">
        <f t="shared" si="116"/>
        <v>1</v>
      </c>
      <c r="Z480" s="129"/>
      <c r="AA480" s="129"/>
      <c r="AB480" s="129">
        <f t="shared" si="117"/>
        <v>3</v>
      </c>
      <c r="AC480" s="129">
        <f t="shared" si="118"/>
        <v>3</v>
      </c>
      <c r="AD480" s="129" t="str">
        <f t="shared" si="119"/>
        <v>Correct</v>
      </c>
      <c r="AE480" s="129"/>
      <c r="AF480" s="115" t="s">
        <v>83</v>
      </c>
      <c r="AG480" s="115">
        <v>43</v>
      </c>
      <c r="AH480" s="115" t="s">
        <v>84</v>
      </c>
      <c r="AI480" s="115" t="s">
        <v>149</v>
      </c>
      <c r="AJ480" s="115" t="s">
        <v>85</v>
      </c>
      <c r="AK480" s="115" t="s">
        <v>86</v>
      </c>
      <c r="AL480" s="115" t="s">
        <v>87</v>
      </c>
      <c r="AM480" s="115" t="s">
        <v>100</v>
      </c>
      <c r="AN480" s="115" t="s">
        <v>111</v>
      </c>
      <c r="AO480" s="115" t="s">
        <v>90</v>
      </c>
      <c r="AP480" s="115" t="s">
        <v>91</v>
      </c>
      <c r="AQ480" s="115" t="s">
        <v>91</v>
      </c>
    </row>
    <row r="481" spans="1:43" ht="16">
      <c r="A481" s="115">
        <v>7011273685</v>
      </c>
      <c r="F481" s="115" t="s">
        <v>35</v>
      </c>
      <c r="G481" s="115" t="s">
        <v>38</v>
      </c>
      <c r="H481" s="115" t="s">
        <v>37</v>
      </c>
      <c r="I481" s="130"/>
      <c r="K481" s="115" t="s">
        <v>40</v>
      </c>
      <c r="L481" s="129"/>
      <c r="M481" s="129">
        <f t="shared" si="106"/>
        <v>4</v>
      </c>
      <c r="N481" s="129">
        <f t="shared" si="107"/>
        <v>0.75</v>
      </c>
      <c r="O481" s="129"/>
      <c r="P481" s="129">
        <f t="shared" si="108"/>
        <v>0</v>
      </c>
      <c r="Q481" s="129">
        <f t="shared" si="109"/>
        <v>0</v>
      </c>
      <c r="R481" s="129">
        <f t="shared" si="110"/>
        <v>0</v>
      </c>
      <c r="S481" s="129">
        <f t="shared" si="111"/>
        <v>0</v>
      </c>
      <c r="T481" s="129">
        <f t="shared" si="112"/>
        <v>0.75</v>
      </c>
      <c r="U481" s="129">
        <f t="shared" si="113"/>
        <v>0</v>
      </c>
      <c r="V481" s="134">
        <f t="shared" si="114"/>
        <v>0.75</v>
      </c>
      <c r="W481" s="129">
        <f t="shared" si="120"/>
        <v>0.75</v>
      </c>
      <c r="X481" s="129">
        <f t="shared" si="115"/>
        <v>0</v>
      </c>
      <c r="Y481" s="129">
        <f t="shared" si="116"/>
        <v>0.75</v>
      </c>
      <c r="Z481" s="129"/>
      <c r="AA481" s="129"/>
      <c r="AB481" s="129">
        <f t="shared" si="117"/>
        <v>3</v>
      </c>
      <c r="AC481" s="129">
        <f t="shared" si="118"/>
        <v>4</v>
      </c>
      <c r="AD481" s="129" t="str">
        <f t="shared" si="119"/>
        <v>Correct</v>
      </c>
      <c r="AE481" s="129"/>
      <c r="AF481" s="115" t="s">
        <v>83</v>
      </c>
      <c r="AG481" s="115">
        <v>43</v>
      </c>
      <c r="AH481" s="115" t="s">
        <v>84</v>
      </c>
      <c r="AI481" s="115" t="s">
        <v>126</v>
      </c>
      <c r="AJ481" s="115" t="s">
        <v>97</v>
      </c>
      <c r="AK481" s="115" t="s">
        <v>86</v>
      </c>
      <c r="AL481" s="115" t="s">
        <v>468</v>
      </c>
      <c r="AM481" s="115" t="s">
        <v>100</v>
      </c>
      <c r="AN481" s="115" t="s">
        <v>89</v>
      </c>
      <c r="AO481" s="115" t="s">
        <v>90</v>
      </c>
      <c r="AQ481" s="115" t="s">
        <v>91</v>
      </c>
    </row>
    <row r="482" spans="1:43" ht="16">
      <c r="A482" s="115">
        <v>6985148931</v>
      </c>
      <c r="F482" s="115" t="s">
        <v>35</v>
      </c>
      <c r="G482" s="115" t="s">
        <v>38</v>
      </c>
      <c r="H482" s="115" t="s">
        <v>37</v>
      </c>
      <c r="I482" s="130"/>
      <c r="L482" s="129"/>
      <c r="M482" s="129">
        <f t="shared" si="106"/>
        <v>3</v>
      </c>
      <c r="N482" s="129">
        <f t="shared" si="107"/>
        <v>1</v>
      </c>
      <c r="O482" s="129"/>
      <c r="P482" s="129">
        <f t="shared" si="108"/>
        <v>0</v>
      </c>
      <c r="Q482" s="129">
        <f t="shared" si="109"/>
        <v>0</v>
      </c>
      <c r="R482" s="129">
        <f t="shared" si="110"/>
        <v>0</v>
      </c>
      <c r="S482" s="129">
        <f t="shared" si="111"/>
        <v>0</v>
      </c>
      <c r="T482" s="129">
        <f t="shared" si="112"/>
        <v>1</v>
      </c>
      <c r="U482" s="129">
        <f t="shared" si="113"/>
        <v>0</v>
      </c>
      <c r="V482" s="134">
        <f t="shared" si="114"/>
        <v>1</v>
      </c>
      <c r="W482" s="129">
        <f t="shared" si="120"/>
        <v>1</v>
      </c>
      <c r="X482" s="129">
        <f t="shared" si="115"/>
        <v>0</v>
      </c>
      <c r="Y482" s="129">
        <f t="shared" si="116"/>
        <v>0</v>
      </c>
      <c r="Z482" s="129"/>
      <c r="AA482" s="129"/>
      <c r="AB482" s="129">
        <f t="shared" si="117"/>
        <v>3</v>
      </c>
      <c r="AC482" s="129">
        <f t="shared" si="118"/>
        <v>3</v>
      </c>
      <c r="AD482" s="129" t="str">
        <f t="shared" si="119"/>
        <v>Correct</v>
      </c>
      <c r="AE482" s="129"/>
      <c r="AF482" s="115" t="s">
        <v>99</v>
      </c>
      <c r="AG482" s="115">
        <v>45</v>
      </c>
      <c r="AH482" s="115" t="s">
        <v>181</v>
      </c>
      <c r="AJ482" s="115" t="s">
        <v>97</v>
      </c>
      <c r="AK482" s="115" t="s">
        <v>86</v>
      </c>
      <c r="AL482" s="115" t="s">
        <v>87</v>
      </c>
      <c r="AM482" s="115" t="s">
        <v>93</v>
      </c>
      <c r="AN482" s="115" t="s">
        <v>102</v>
      </c>
      <c r="AO482" s="115" t="s">
        <v>90</v>
      </c>
      <c r="AP482" s="115" t="s">
        <v>86</v>
      </c>
      <c r="AQ482" s="115" t="s">
        <v>91</v>
      </c>
    </row>
    <row r="483" spans="1:43" ht="16">
      <c r="A483" s="115">
        <v>7045784878</v>
      </c>
      <c r="D483" s="115" t="s">
        <v>33</v>
      </c>
      <c r="G483" s="115" t="s">
        <v>38</v>
      </c>
      <c r="H483" s="115" t="s">
        <v>37</v>
      </c>
      <c r="I483" s="130"/>
      <c r="L483" s="129"/>
      <c r="M483" s="129">
        <f t="shared" si="106"/>
        <v>3</v>
      </c>
      <c r="N483" s="129">
        <f t="shared" si="107"/>
        <v>1</v>
      </c>
      <c r="O483" s="129"/>
      <c r="P483" s="129">
        <f t="shared" si="108"/>
        <v>0</v>
      </c>
      <c r="Q483" s="129">
        <f t="shared" si="109"/>
        <v>0</v>
      </c>
      <c r="R483" s="129">
        <f t="shared" si="110"/>
        <v>1</v>
      </c>
      <c r="S483" s="129">
        <f t="shared" si="111"/>
        <v>0</v>
      </c>
      <c r="T483" s="129">
        <f t="shared" si="112"/>
        <v>0</v>
      </c>
      <c r="U483" s="129">
        <f t="shared" si="113"/>
        <v>0</v>
      </c>
      <c r="V483" s="134">
        <f t="shared" si="114"/>
        <v>1</v>
      </c>
      <c r="W483" s="129">
        <f t="shared" si="120"/>
        <v>1</v>
      </c>
      <c r="X483" s="129">
        <f t="shared" si="115"/>
        <v>0</v>
      </c>
      <c r="Y483" s="129">
        <f t="shared" si="116"/>
        <v>0</v>
      </c>
      <c r="Z483" s="129"/>
      <c r="AA483" s="129"/>
      <c r="AB483" s="129">
        <f t="shared" si="117"/>
        <v>3</v>
      </c>
      <c r="AC483" s="129">
        <f t="shared" si="118"/>
        <v>3</v>
      </c>
      <c r="AD483" s="129" t="str">
        <f t="shared" si="119"/>
        <v>Correct</v>
      </c>
      <c r="AE483" s="129"/>
      <c r="AF483" s="115" t="s">
        <v>83</v>
      </c>
      <c r="AG483" s="115">
        <v>58</v>
      </c>
      <c r="AH483" s="115" t="s">
        <v>181</v>
      </c>
      <c r="AI483" s="115" t="s">
        <v>206</v>
      </c>
      <c r="AJ483" s="115" t="s">
        <v>85</v>
      </c>
      <c r="AK483" s="115" t="s">
        <v>86</v>
      </c>
      <c r="AL483" s="115" t="s">
        <v>87</v>
      </c>
      <c r="AM483" s="115" t="s">
        <v>101</v>
      </c>
      <c r="AN483" s="115" t="s">
        <v>102</v>
      </c>
      <c r="AO483" s="115" t="s">
        <v>90</v>
      </c>
      <c r="AP483" s="115" t="s">
        <v>91</v>
      </c>
      <c r="AQ483" s="115" t="s">
        <v>91</v>
      </c>
    </row>
    <row r="484" spans="1:43" ht="16">
      <c r="A484" s="115">
        <v>6984057591</v>
      </c>
      <c r="D484" s="115" t="s">
        <v>33</v>
      </c>
      <c r="G484" s="115" t="s">
        <v>38</v>
      </c>
      <c r="H484" s="115" t="s">
        <v>37</v>
      </c>
      <c r="I484" s="130"/>
      <c r="K484" s="115" t="s">
        <v>40</v>
      </c>
      <c r="L484" s="129"/>
      <c r="M484" s="129">
        <f t="shared" si="106"/>
        <v>4</v>
      </c>
      <c r="N484" s="129">
        <f t="shared" si="107"/>
        <v>0.75</v>
      </c>
      <c r="O484" s="129"/>
      <c r="P484" s="129">
        <f t="shared" si="108"/>
        <v>0</v>
      </c>
      <c r="Q484" s="129">
        <f t="shared" si="109"/>
        <v>0</v>
      </c>
      <c r="R484" s="129">
        <f t="shared" si="110"/>
        <v>0.75</v>
      </c>
      <c r="S484" s="129">
        <f t="shared" si="111"/>
        <v>0</v>
      </c>
      <c r="T484" s="129">
        <f t="shared" si="112"/>
        <v>0</v>
      </c>
      <c r="U484" s="129">
        <f t="shared" si="113"/>
        <v>0</v>
      </c>
      <c r="V484" s="134">
        <f t="shared" si="114"/>
        <v>0.75</v>
      </c>
      <c r="W484" s="129">
        <f t="shared" si="120"/>
        <v>0.75</v>
      </c>
      <c r="X484" s="129">
        <f t="shared" si="115"/>
        <v>0</v>
      </c>
      <c r="Y484" s="129">
        <f t="shared" si="116"/>
        <v>0.75</v>
      </c>
      <c r="Z484" s="129"/>
      <c r="AA484" s="129"/>
      <c r="AB484" s="129">
        <f t="shared" si="117"/>
        <v>3</v>
      </c>
      <c r="AC484" s="129">
        <f t="shared" si="118"/>
        <v>4</v>
      </c>
      <c r="AD484" s="129" t="str">
        <f t="shared" si="119"/>
        <v>Correct</v>
      </c>
      <c r="AE484" s="129"/>
      <c r="AF484" s="115" t="s">
        <v>83</v>
      </c>
      <c r="AG484" s="115">
        <v>23</v>
      </c>
      <c r="AH484" s="115" t="s">
        <v>181</v>
      </c>
      <c r="AI484" s="115" t="s">
        <v>206</v>
      </c>
      <c r="AJ484" s="115" t="s">
        <v>85</v>
      </c>
      <c r="AK484" s="115" t="s">
        <v>91</v>
      </c>
      <c r="AL484" s="115" t="s">
        <v>137</v>
      </c>
      <c r="AM484" s="115" t="s">
        <v>100</v>
      </c>
      <c r="AN484" s="115" t="s">
        <v>94</v>
      </c>
      <c r="AO484" s="115" t="s">
        <v>90</v>
      </c>
      <c r="AQ484" s="115" t="s">
        <v>91</v>
      </c>
    </row>
    <row r="485" spans="1:43" ht="16">
      <c r="A485" s="115">
        <v>7011538670</v>
      </c>
      <c r="D485" s="115" t="s">
        <v>33</v>
      </c>
      <c r="F485" s="115" t="s">
        <v>35</v>
      </c>
      <c r="G485" s="115" t="s">
        <v>38</v>
      </c>
      <c r="I485" s="130"/>
      <c r="L485" s="129"/>
      <c r="M485" s="129">
        <f t="shared" si="106"/>
        <v>3</v>
      </c>
      <c r="N485" s="129">
        <f t="shared" si="107"/>
        <v>1</v>
      </c>
      <c r="O485" s="129"/>
      <c r="P485" s="129">
        <f t="shared" si="108"/>
        <v>0</v>
      </c>
      <c r="Q485" s="129">
        <f t="shared" si="109"/>
        <v>0</v>
      </c>
      <c r="R485" s="129">
        <f t="shared" si="110"/>
        <v>1</v>
      </c>
      <c r="S485" s="129">
        <f t="shared" si="111"/>
        <v>0</v>
      </c>
      <c r="T485" s="129">
        <f t="shared" si="112"/>
        <v>1</v>
      </c>
      <c r="U485" s="129">
        <f t="shared" si="113"/>
        <v>0</v>
      </c>
      <c r="V485" s="134">
        <f t="shared" si="114"/>
        <v>0</v>
      </c>
      <c r="W485" s="129">
        <f t="shared" si="120"/>
        <v>1</v>
      </c>
      <c r="X485" s="129">
        <f t="shared" si="115"/>
        <v>0</v>
      </c>
      <c r="Y485" s="129">
        <f t="shared" si="116"/>
        <v>0</v>
      </c>
      <c r="Z485" s="129"/>
      <c r="AA485" s="129"/>
      <c r="AB485" s="129">
        <f t="shared" si="117"/>
        <v>3</v>
      </c>
      <c r="AC485" s="129">
        <f t="shared" si="118"/>
        <v>3</v>
      </c>
      <c r="AD485" s="129" t="str">
        <f t="shared" si="119"/>
        <v>Correct</v>
      </c>
      <c r="AE485" s="129"/>
      <c r="AF485" s="115" t="s">
        <v>99</v>
      </c>
      <c r="AG485" s="115">
        <v>66</v>
      </c>
      <c r="AH485" s="115" t="s">
        <v>181</v>
      </c>
      <c r="AI485" s="115" t="s">
        <v>214</v>
      </c>
      <c r="AK485" s="115" t="s">
        <v>91</v>
      </c>
      <c r="AL485" s="115" t="s">
        <v>137</v>
      </c>
      <c r="AM485" s="115" t="s">
        <v>100</v>
      </c>
      <c r="AN485" s="115" t="s">
        <v>89</v>
      </c>
      <c r="AO485" s="115" t="s">
        <v>106</v>
      </c>
      <c r="AP485" s="115" t="s">
        <v>91</v>
      </c>
      <c r="AQ485" s="115" t="s">
        <v>86</v>
      </c>
    </row>
    <row r="486" spans="1:43" ht="16">
      <c r="A486" s="115">
        <v>5586944551</v>
      </c>
      <c r="D486" s="115" t="s">
        <v>33</v>
      </c>
      <c r="G486" s="115" t="s">
        <v>38</v>
      </c>
      <c r="I486" s="130"/>
      <c r="K486" s="115" t="s">
        <v>40</v>
      </c>
      <c r="L486" s="129"/>
      <c r="M486" s="129">
        <f t="shared" si="106"/>
        <v>3</v>
      </c>
      <c r="N486" s="129">
        <f t="shared" si="107"/>
        <v>1</v>
      </c>
      <c r="O486" s="129"/>
      <c r="P486" s="129">
        <f t="shared" si="108"/>
        <v>0</v>
      </c>
      <c r="Q486" s="129">
        <f t="shared" si="109"/>
        <v>0</v>
      </c>
      <c r="R486" s="129">
        <f t="shared" si="110"/>
        <v>1</v>
      </c>
      <c r="S486" s="129">
        <f t="shared" si="111"/>
        <v>0</v>
      </c>
      <c r="T486" s="129">
        <f t="shared" si="112"/>
        <v>0</v>
      </c>
      <c r="U486" s="129">
        <f t="shared" si="113"/>
        <v>0</v>
      </c>
      <c r="V486" s="134">
        <f t="shared" si="114"/>
        <v>0</v>
      </c>
      <c r="W486" s="129">
        <f t="shared" si="120"/>
        <v>1</v>
      </c>
      <c r="X486" s="129">
        <f t="shared" si="115"/>
        <v>0</v>
      </c>
      <c r="Y486" s="129">
        <f t="shared" si="116"/>
        <v>1</v>
      </c>
      <c r="Z486" s="129"/>
      <c r="AA486" s="129"/>
      <c r="AB486" s="129">
        <f t="shared" si="117"/>
        <v>3</v>
      </c>
      <c r="AC486" s="129">
        <f t="shared" si="118"/>
        <v>3</v>
      </c>
      <c r="AD486" s="129" t="str">
        <f t="shared" si="119"/>
        <v>Correct</v>
      </c>
      <c r="AE486" s="129"/>
      <c r="AF486" s="115" t="s">
        <v>83</v>
      </c>
      <c r="AG486" s="115">
        <v>31</v>
      </c>
      <c r="AH486" s="115" t="s">
        <v>181</v>
      </c>
      <c r="AI486" s="115" t="s">
        <v>438</v>
      </c>
      <c r="AJ486" s="115" t="s">
        <v>85</v>
      </c>
      <c r="AK486" s="115" t="s">
        <v>86</v>
      </c>
      <c r="AL486" s="115" t="s">
        <v>87</v>
      </c>
      <c r="AM486" s="115" t="s">
        <v>104</v>
      </c>
      <c r="AN486" s="115" t="s">
        <v>111</v>
      </c>
      <c r="AO486" s="115" t="s">
        <v>90</v>
      </c>
      <c r="AP486" s="115" t="s">
        <v>91</v>
      </c>
      <c r="AQ486" s="115" t="s">
        <v>91</v>
      </c>
    </row>
    <row r="487" spans="1:43" ht="16">
      <c r="A487" s="115">
        <v>7044861779</v>
      </c>
      <c r="D487" s="115" t="s">
        <v>33</v>
      </c>
      <c r="G487" s="115" t="s">
        <v>38</v>
      </c>
      <c r="I487" s="130"/>
      <c r="K487" s="115" t="s">
        <v>40</v>
      </c>
      <c r="L487" s="129"/>
      <c r="M487" s="129">
        <f t="shared" si="106"/>
        <v>3</v>
      </c>
      <c r="N487" s="129">
        <f t="shared" si="107"/>
        <v>1</v>
      </c>
      <c r="O487" s="129"/>
      <c r="P487" s="129">
        <f t="shared" si="108"/>
        <v>0</v>
      </c>
      <c r="Q487" s="129">
        <f t="shared" si="109"/>
        <v>0</v>
      </c>
      <c r="R487" s="129">
        <f t="shared" si="110"/>
        <v>1</v>
      </c>
      <c r="S487" s="129">
        <f t="shared" si="111"/>
        <v>0</v>
      </c>
      <c r="T487" s="129">
        <f t="shared" si="112"/>
        <v>0</v>
      </c>
      <c r="U487" s="129">
        <f t="shared" si="113"/>
        <v>0</v>
      </c>
      <c r="V487" s="134">
        <f t="shared" si="114"/>
        <v>0</v>
      </c>
      <c r="W487" s="129">
        <f t="shared" si="120"/>
        <v>1</v>
      </c>
      <c r="X487" s="129">
        <f t="shared" si="115"/>
        <v>0</v>
      </c>
      <c r="Y487" s="129">
        <f t="shared" si="116"/>
        <v>1</v>
      </c>
      <c r="Z487" s="129"/>
      <c r="AA487" s="129"/>
      <c r="AB487" s="129">
        <f t="shared" si="117"/>
        <v>3</v>
      </c>
      <c r="AC487" s="129">
        <f t="shared" si="118"/>
        <v>3</v>
      </c>
      <c r="AD487" s="129" t="str">
        <f t="shared" si="119"/>
        <v>Correct</v>
      </c>
      <c r="AE487" s="129"/>
      <c r="AF487" s="115" t="s">
        <v>83</v>
      </c>
      <c r="AG487" s="115">
        <v>64</v>
      </c>
      <c r="AH487" s="115" t="s">
        <v>181</v>
      </c>
      <c r="AI487" s="115" t="s">
        <v>208</v>
      </c>
      <c r="AJ487" s="115" t="s">
        <v>85</v>
      </c>
      <c r="AK487" s="115" t="s">
        <v>86</v>
      </c>
      <c r="AL487" s="115" t="s">
        <v>87</v>
      </c>
      <c r="AM487" s="115" t="s">
        <v>101</v>
      </c>
      <c r="AN487" s="115" t="s">
        <v>89</v>
      </c>
      <c r="AO487" s="115" t="s">
        <v>90</v>
      </c>
      <c r="AP487" s="115" t="s">
        <v>91</v>
      </c>
      <c r="AQ487" s="115" t="s">
        <v>91</v>
      </c>
    </row>
    <row r="488" spans="1:43" ht="16">
      <c r="A488" s="115">
        <v>6984048699</v>
      </c>
      <c r="C488" s="115" t="s">
        <v>32</v>
      </c>
      <c r="G488" s="115" t="s">
        <v>38</v>
      </c>
      <c r="I488" s="130"/>
      <c r="L488" s="129"/>
      <c r="M488" s="129">
        <f t="shared" si="106"/>
        <v>2</v>
      </c>
      <c r="N488" s="129">
        <f t="shared" si="107"/>
        <v>1.5</v>
      </c>
      <c r="O488" s="129"/>
      <c r="P488" s="129">
        <f t="shared" si="108"/>
        <v>0</v>
      </c>
      <c r="Q488" s="129">
        <f t="shared" si="109"/>
        <v>1</v>
      </c>
      <c r="R488" s="129">
        <f t="shared" si="110"/>
        <v>0</v>
      </c>
      <c r="S488" s="129">
        <f t="shared" si="111"/>
        <v>0</v>
      </c>
      <c r="T488" s="129">
        <f t="shared" si="112"/>
        <v>0</v>
      </c>
      <c r="U488" s="129">
        <f t="shared" si="113"/>
        <v>0</v>
      </c>
      <c r="V488" s="134">
        <f t="shared" si="114"/>
        <v>0</v>
      </c>
      <c r="W488" s="129">
        <f t="shared" si="120"/>
        <v>1</v>
      </c>
      <c r="X488" s="129">
        <f t="shared" si="115"/>
        <v>0</v>
      </c>
      <c r="Y488" s="129">
        <f t="shared" si="116"/>
        <v>0</v>
      </c>
      <c r="Z488" s="129"/>
      <c r="AA488" s="129"/>
      <c r="AB488" s="129">
        <f t="shared" si="117"/>
        <v>2</v>
      </c>
      <c r="AC488" s="129">
        <f t="shared" si="118"/>
        <v>2</v>
      </c>
      <c r="AD488" s="129" t="str">
        <f t="shared" si="119"/>
        <v>Correct</v>
      </c>
      <c r="AE488" s="129"/>
      <c r="AF488" s="115" t="s">
        <v>83</v>
      </c>
      <c r="AG488" s="115">
        <v>62</v>
      </c>
      <c r="AH488" s="115" t="s">
        <v>181</v>
      </c>
      <c r="AI488" s="115" t="s">
        <v>222</v>
      </c>
      <c r="AJ488" s="115" t="s">
        <v>85</v>
      </c>
      <c r="AK488" s="115" t="s">
        <v>86</v>
      </c>
      <c r="AL488" s="115" t="s">
        <v>87</v>
      </c>
      <c r="AM488" s="115" t="s">
        <v>93</v>
      </c>
      <c r="AN488" s="115" t="s">
        <v>94</v>
      </c>
      <c r="AO488" s="115" t="s">
        <v>103</v>
      </c>
      <c r="AP488" s="115" t="s">
        <v>91</v>
      </c>
      <c r="AQ488" s="115" t="s">
        <v>91</v>
      </c>
    </row>
    <row r="489" spans="1:43" ht="16">
      <c r="A489" s="115">
        <v>7008109110</v>
      </c>
      <c r="D489" s="115" t="s">
        <v>33</v>
      </c>
      <c r="G489" s="115" t="s">
        <v>38</v>
      </c>
      <c r="I489" s="130"/>
      <c r="K489" s="115" t="s">
        <v>40</v>
      </c>
      <c r="L489" s="129"/>
      <c r="M489" s="129">
        <f t="shared" si="106"/>
        <v>3</v>
      </c>
      <c r="N489" s="129">
        <f t="shared" si="107"/>
        <v>1</v>
      </c>
      <c r="O489" s="129"/>
      <c r="P489" s="129">
        <f t="shared" si="108"/>
        <v>0</v>
      </c>
      <c r="Q489" s="129">
        <f t="shared" si="109"/>
        <v>0</v>
      </c>
      <c r="R489" s="129">
        <f t="shared" si="110"/>
        <v>1</v>
      </c>
      <c r="S489" s="129">
        <f t="shared" si="111"/>
        <v>0</v>
      </c>
      <c r="T489" s="129">
        <f t="shared" si="112"/>
        <v>0</v>
      </c>
      <c r="U489" s="129">
        <f t="shared" si="113"/>
        <v>0</v>
      </c>
      <c r="V489" s="134">
        <f t="shared" si="114"/>
        <v>0</v>
      </c>
      <c r="W489" s="129">
        <f t="shared" si="120"/>
        <v>1</v>
      </c>
      <c r="X489" s="129">
        <f t="shared" si="115"/>
        <v>0</v>
      </c>
      <c r="Y489" s="129">
        <f t="shared" si="116"/>
        <v>1</v>
      </c>
      <c r="Z489" s="129"/>
      <c r="AA489" s="129"/>
      <c r="AB489" s="129">
        <f t="shared" si="117"/>
        <v>3</v>
      </c>
      <c r="AC489" s="129">
        <f t="shared" si="118"/>
        <v>3</v>
      </c>
      <c r="AD489" s="129" t="str">
        <f t="shared" si="119"/>
        <v>Correct</v>
      </c>
      <c r="AE489" s="129"/>
      <c r="AF489" s="115" t="s">
        <v>83</v>
      </c>
      <c r="AG489" s="115">
        <v>67</v>
      </c>
      <c r="AH489" s="115" t="s">
        <v>181</v>
      </c>
      <c r="AI489" s="115" t="s">
        <v>440</v>
      </c>
      <c r="AJ489" s="115" t="s">
        <v>85</v>
      </c>
      <c r="AK489" s="115" t="s">
        <v>86</v>
      </c>
      <c r="AL489" s="115" t="s">
        <v>87</v>
      </c>
      <c r="AM489" s="115" t="s">
        <v>93</v>
      </c>
      <c r="AN489" s="115" t="s">
        <v>102</v>
      </c>
      <c r="AO489" s="115" t="s">
        <v>106</v>
      </c>
      <c r="AP489" s="115" t="s">
        <v>86</v>
      </c>
      <c r="AQ489" s="115" t="s">
        <v>86</v>
      </c>
    </row>
    <row r="490" spans="1:43" ht="16">
      <c r="A490" s="115">
        <v>7007924926</v>
      </c>
      <c r="D490" s="115" t="s">
        <v>33</v>
      </c>
      <c r="G490" s="115" t="s">
        <v>38</v>
      </c>
      <c r="I490" s="130"/>
      <c r="K490" s="115" t="s">
        <v>40</v>
      </c>
      <c r="L490" s="129"/>
      <c r="M490" s="129">
        <f t="shared" si="106"/>
        <v>3</v>
      </c>
      <c r="N490" s="129">
        <f t="shared" si="107"/>
        <v>1</v>
      </c>
      <c r="O490" s="129"/>
      <c r="P490" s="129">
        <f t="shared" si="108"/>
        <v>0</v>
      </c>
      <c r="Q490" s="129">
        <f t="shared" si="109"/>
        <v>0</v>
      </c>
      <c r="R490" s="129">
        <f t="shared" si="110"/>
        <v>1</v>
      </c>
      <c r="S490" s="129">
        <f t="shared" si="111"/>
        <v>0</v>
      </c>
      <c r="T490" s="129">
        <f t="shared" si="112"/>
        <v>0</v>
      </c>
      <c r="U490" s="129">
        <f t="shared" si="113"/>
        <v>0</v>
      </c>
      <c r="V490" s="134">
        <f t="shared" si="114"/>
        <v>0</v>
      </c>
      <c r="W490" s="129">
        <f t="shared" si="120"/>
        <v>1</v>
      </c>
      <c r="X490" s="129">
        <f t="shared" si="115"/>
        <v>0</v>
      </c>
      <c r="Y490" s="129">
        <f t="shared" si="116"/>
        <v>1</v>
      </c>
      <c r="Z490" s="129"/>
      <c r="AA490" s="129"/>
      <c r="AB490" s="129">
        <f t="shared" si="117"/>
        <v>3</v>
      </c>
      <c r="AC490" s="129">
        <f t="shared" si="118"/>
        <v>3</v>
      </c>
      <c r="AD490" s="129" t="str">
        <f t="shared" si="119"/>
        <v>Correct</v>
      </c>
      <c r="AE490" s="129"/>
      <c r="AF490" s="115" t="s">
        <v>99</v>
      </c>
      <c r="AG490" s="115">
        <v>55</v>
      </c>
      <c r="AH490" s="115" t="s">
        <v>84</v>
      </c>
      <c r="AI490" s="115" t="s">
        <v>146</v>
      </c>
      <c r="AJ490" s="115" t="s">
        <v>92</v>
      </c>
      <c r="AK490" s="115" t="s">
        <v>86</v>
      </c>
      <c r="AL490" s="115" t="s">
        <v>87</v>
      </c>
      <c r="AM490" s="115" t="s">
        <v>93</v>
      </c>
      <c r="AN490" s="115" t="s">
        <v>89</v>
      </c>
      <c r="AO490" s="115" t="s">
        <v>90</v>
      </c>
      <c r="AP490" s="115" t="s">
        <v>86</v>
      </c>
      <c r="AQ490" s="115" t="s">
        <v>91</v>
      </c>
    </row>
    <row r="491" spans="1:43" ht="16">
      <c r="A491" s="115">
        <v>6985147017</v>
      </c>
      <c r="D491" s="115" t="s">
        <v>33</v>
      </c>
      <c r="G491" s="115" t="s">
        <v>38</v>
      </c>
      <c r="I491" s="130"/>
      <c r="K491" s="115" t="s">
        <v>40</v>
      </c>
      <c r="L491" s="129"/>
      <c r="M491" s="129">
        <f t="shared" si="106"/>
        <v>3</v>
      </c>
      <c r="N491" s="129">
        <f t="shared" si="107"/>
        <v>1</v>
      </c>
      <c r="O491" s="129"/>
      <c r="P491" s="129">
        <f t="shared" si="108"/>
        <v>0</v>
      </c>
      <c r="Q491" s="129">
        <f t="shared" si="109"/>
        <v>0</v>
      </c>
      <c r="R491" s="129">
        <f t="shared" si="110"/>
        <v>1</v>
      </c>
      <c r="S491" s="129">
        <f t="shared" si="111"/>
        <v>0</v>
      </c>
      <c r="T491" s="129">
        <f t="shared" si="112"/>
        <v>0</v>
      </c>
      <c r="U491" s="129">
        <f t="shared" si="113"/>
        <v>0</v>
      </c>
      <c r="V491" s="134">
        <f t="shared" si="114"/>
        <v>0</v>
      </c>
      <c r="W491" s="129">
        <f t="shared" si="120"/>
        <v>1</v>
      </c>
      <c r="X491" s="129">
        <f t="shared" si="115"/>
        <v>0</v>
      </c>
      <c r="Y491" s="129">
        <f t="shared" si="116"/>
        <v>1</v>
      </c>
      <c r="Z491" s="129"/>
      <c r="AA491" s="129"/>
      <c r="AB491" s="129">
        <f t="shared" si="117"/>
        <v>3</v>
      </c>
      <c r="AC491" s="129">
        <f t="shared" si="118"/>
        <v>3</v>
      </c>
      <c r="AD491" s="129" t="str">
        <f t="shared" si="119"/>
        <v>Correct</v>
      </c>
      <c r="AE491" s="129"/>
      <c r="AF491" s="115" t="s">
        <v>99</v>
      </c>
      <c r="AG491" s="115">
        <v>66</v>
      </c>
      <c r="AH491" s="115" t="s">
        <v>181</v>
      </c>
      <c r="AI491" s="115" t="s">
        <v>238</v>
      </c>
      <c r="AJ491" s="115" t="s">
        <v>85</v>
      </c>
      <c r="AK491" s="115" t="s">
        <v>86</v>
      </c>
      <c r="AL491" s="115" t="s">
        <v>87</v>
      </c>
      <c r="AM491" s="115" t="s">
        <v>93</v>
      </c>
      <c r="AN491" s="115" t="s">
        <v>102</v>
      </c>
      <c r="AO491" s="115" t="s">
        <v>106</v>
      </c>
      <c r="AP491" s="115" t="s">
        <v>91</v>
      </c>
      <c r="AQ491" s="115" t="s">
        <v>91</v>
      </c>
    </row>
    <row r="492" spans="1:43" ht="16">
      <c r="A492" s="115">
        <v>5588383503</v>
      </c>
      <c r="C492" s="115" t="s">
        <v>32</v>
      </c>
      <c r="D492" s="115" t="s">
        <v>33</v>
      </c>
      <c r="G492" s="115" t="s">
        <v>38</v>
      </c>
      <c r="I492" s="130"/>
      <c r="L492" s="129"/>
      <c r="M492" s="129">
        <f t="shared" si="106"/>
        <v>3</v>
      </c>
      <c r="N492" s="129">
        <f t="shared" si="107"/>
        <v>1</v>
      </c>
      <c r="O492" s="129"/>
      <c r="P492" s="129">
        <f t="shared" si="108"/>
        <v>0</v>
      </c>
      <c r="Q492" s="129">
        <f t="shared" si="109"/>
        <v>1</v>
      </c>
      <c r="R492" s="129">
        <f t="shared" si="110"/>
        <v>1</v>
      </c>
      <c r="S492" s="129">
        <f t="shared" si="111"/>
        <v>0</v>
      </c>
      <c r="T492" s="129">
        <f t="shared" si="112"/>
        <v>0</v>
      </c>
      <c r="U492" s="129">
        <f t="shared" si="113"/>
        <v>0</v>
      </c>
      <c r="V492" s="134">
        <f t="shared" si="114"/>
        <v>0</v>
      </c>
      <c r="W492" s="129">
        <f t="shared" si="120"/>
        <v>1</v>
      </c>
      <c r="X492" s="129">
        <f t="shared" si="115"/>
        <v>0</v>
      </c>
      <c r="Y492" s="129">
        <f t="shared" si="116"/>
        <v>0</v>
      </c>
      <c r="Z492" s="129"/>
      <c r="AA492" s="129"/>
      <c r="AB492" s="129">
        <f t="shared" si="117"/>
        <v>3</v>
      </c>
      <c r="AC492" s="129">
        <f t="shared" si="118"/>
        <v>3</v>
      </c>
      <c r="AD492" s="129" t="str">
        <f t="shared" si="119"/>
        <v>Correct</v>
      </c>
      <c r="AE492" s="129"/>
      <c r="AF492" s="115" t="s">
        <v>83</v>
      </c>
      <c r="AG492" s="115">
        <v>50</v>
      </c>
      <c r="AH492" s="115" t="s">
        <v>181</v>
      </c>
      <c r="AI492" s="115" t="s">
        <v>246</v>
      </c>
      <c r="AJ492" s="115" t="s">
        <v>97</v>
      </c>
      <c r="AK492" s="115" t="s">
        <v>86</v>
      </c>
      <c r="AL492" s="115" t="s">
        <v>87</v>
      </c>
      <c r="AM492" s="115" t="s">
        <v>101</v>
      </c>
      <c r="AN492" s="115" t="s">
        <v>102</v>
      </c>
      <c r="AO492" s="115" t="s">
        <v>95</v>
      </c>
      <c r="AP492" s="115" t="s">
        <v>91</v>
      </c>
      <c r="AQ492" s="115" t="s">
        <v>91</v>
      </c>
    </row>
    <row r="493" spans="1:43" ht="16">
      <c r="A493" s="115">
        <v>7011000184</v>
      </c>
      <c r="G493" s="115" t="s">
        <v>38</v>
      </c>
      <c r="I493" s="130"/>
      <c r="L493" s="129"/>
      <c r="M493" s="129">
        <f t="shared" si="106"/>
        <v>1</v>
      </c>
      <c r="N493" s="129">
        <f t="shared" si="107"/>
        <v>3</v>
      </c>
      <c r="O493" s="129"/>
      <c r="P493" s="129">
        <f t="shared" si="108"/>
        <v>0</v>
      </c>
      <c r="Q493" s="129">
        <f t="shared" si="109"/>
        <v>0</v>
      </c>
      <c r="R493" s="129">
        <f t="shared" si="110"/>
        <v>0</v>
      </c>
      <c r="S493" s="129">
        <f t="shared" si="111"/>
        <v>0</v>
      </c>
      <c r="T493" s="129">
        <f t="shared" si="112"/>
        <v>0</v>
      </c>
      <c r="U493" s="129">
        <f t="shared" si="113"/>
        <v>0</v>
      </c>
      <c r="V493" s="134">
        <f t="shared" si="114"/>
        <v>0</v>
      </c>
      <c r="W493" s="129">
        <f t="shared" si="120"/>
        <v>1</v>
      </c>
      <c r="X493" s="129">
        <f t="shared" si="115"/>
        <v>0</v>
      </c>
      <c r="Y493" s="129">
        <f t="shared" si="116"/>
        <v>0</v>
      </c>
      <c r="Z493" s="129"/>
      <c r="AA493" s="129"/>
      <c r="AB493" s="129">
        <f t="shared" si="117"/>
        <v>1</v>
      </c>
      <c r="AC493" s="129">
        <f t="shared" si="118"/>
        <v>1</v>
      </c>
      <c r="AD493" s="129" t="str">
        <f t="shared" si="119"/>
        <v>Correct</v>
      </c>
      <c r="AE493" s="129"/>
      <c r="AF493" s="115" t="s">
        <v>83</v>
      </c>
      <c r="AG493" s="115">
        <v>67</v>
      </c>
      <c r="AH493" s="115" t="s">
        <v>84</v>
      </c>
      <c r="AI493" s="115" t="s">
        <v>163</v>
      </c>
      <c r="AL493" s="115" t="s">
        <v>87</v>
      </c>
      <c r="AM493" s="115" t="s">
        <v>100</v>
      </c>
      <c r="AN493" s="115" t="s">
        <v>89</v>
      </c>
      <c r="AO493" s="115" t="s">
        <v>106</v>
      </c>
      <c r="AP493" s="115" t="s">
        <v>91</v>
      </c>
      <c r="AQ493" s="115" t="s">
        <v>91</v>
      </c>
    </row>
    <row r="494" spans="1:43" ht="16">
      <c r="A494" s="115">
        <v>6985427817</v>
      </c>
      <c r="D494" s="115" t="s">
        <v>33</v>
      </c>
      <c r="G494" s="115" t="s">
        <v>38</v>
      </c>
      <c r="I494" s="130"/>
      <c r="L494" s="129"/>
      <c r="M494" s="129">
        <f t="shared" si="106"/>
        <v>2</v>
      </c>
      <c r="N494" s="129">
        <f t="shared" si="107"/>
        <v>1.5</v>
      </c>
      <c r="O494" s="129"/>
      <c r="P494" s="129">
        <f t="shared" si="108"/>
        <v>0</v>
      </c>
      <c r="Q494" s="129">
        <f t="shared" si="109"/>
        <v>0</v>
      </c>
      <c r="R494" s="129">
        <f t="shared" si="110"/>
        <v>1</v>
      </c>
      <c r="S494" s="129">
        <f t="shared" si="111"/>
        <v>0</v>
      </c>
      <c r="T494" s="129">
        <f t="shared" si="112"/>
        <v>0</v>
      </c>
      <c r="U494" s="129">
        <f t="shared" si="113"/>
        <v>0</v>
      </c>
      <c r="V494" s="134">
        <f t="shared" si="114"/>
        <v>0</v>
      </c>
      <c r="W494" s="129">
        <f t="shared" si="120"/>
        <v>1</v>
      </c>
      <c r="X494" s="129">
        <f t="shared" si="115"/>
        <v>0</v>
      </c>
      <c r="Y494" s="129">
        <f t="shared" si="116"/>
        <v>0</v>
      </c>
      <c r="Z494" s="129"/>
      <c r="AA494" s="129"/>
      <c r="AB494" s="129">
        <f t="shared" si="117"/>
        <v>2</v>
      </c>
      <c r="AC494" s="129">
        <f t="shared" si="118"/>
        <v>2</v>
      </c>
      <c r="AD494" s="129" t="str">
        <f t="shared" si="119"/>
        <v>Correct</v>
      </c>
      <c r="AE494" s="129"/>
      <c r="AF494" s="115" t="s">
        <v>83</v>
      </c>
      <c r="AG494" s="115">
        <v>65</v>
      </c>
      <c r="AH494" s="115" t="s">
        <v>84</v>
      </c>
      <c r="AI494" s="115" t="s">
        <v>481</v>
      </c>
      <c r="AJ494" s="115" t="s">
        <v>85</v>
      </c>
      <c r="AK494" s="115" t="s">
        <v>86</v>
      </c>
      <c r="AL494" s="115" t="s">
        <v>87</v>
      </c>
      <c r="AM494" s="115" t="s">
        <v>100</v>
      </c>
      <c r="AN494" s="115" t="s">
        <v>89</v>
      </c>
      <c r="AO494" s="115" t="s">
        <v>106</v>
      </c>
      <c r="AP494" s="115" t="s">
        <v>91</v>
      </c>
      <c r="AQ494" s="115" t="s">
        <v>91</v>
      </c>
    </row>
    <row r="495" spans="1:43" ht="16">
      <c r="A495" s="115">
        <v>7010998289</v>
      </c>
      <c r="G495" s="115" t="s">
        <v>38</v>
      </c>
      <c r="I495" s="130"/>
      <c r="L495" s="129"/>
      <c r="M495" s="129">
        <f t="shared" si="106"/>
        <v>1</v>
      </c>
      <c r="N495" s="129">
        <f t="shared" si="107"/>
        <v>3</v>
      </c>
      <c r="O495" s="129"/>
      <c r="P495" s="129">
        <f t="shared" si="108"/>
        <v>0</v>
      </c>
      <c r="Q495" s="129">
        <f t="shared" si="109"/>
        <v>0</v>
      </c>
      <c r="R495" s="129">
        <f t="shared" si="110"/>
        <v>0</v>
      </c>
      <c r="S495" s="129">
        <f t="shared" si="111"/>
        <v>0</v>
      </c>
      <c r="T495" s="129">
        <f t="shared" si="112"/>
        <v>0</v>
      </c>
      <c r="U495" s="129">
        <f t="shared" si="113"/>
        <v>0</v>
      </c>
      <c r="V495" s="134">
        <f t="shared" si="114"/>
        <v>0</v>
      </c>
      <c r="W495" s="129">
        <f t="shared" si="120"/>
        <v>1</v>
      </c>
      <c r="X495" s="129">
        <f t="shared" si="115"/>
        <v>0</v>
      </c>
      <c r="Y495" s="129">
        <f t="shared" si="116"/>
        <v>0</v>
      </c>
      <c r="Z495" s="129"/>
      <c r="AA495" s="129"/>
      <c r="AB495" s="129">
        <f t="shared" si="117"/>
        <v>1</v>
      </c>
      <c r="AC495" s="129">
        <f t="shared" si="118"/>
        <v>1</v>
      </c>
      <c r="AD495" s="129" t="str">
        <f t="shared" si="119"/>
        <v>Correct</v>
      </c>
      <c r="AE495" s="129"/>
      <c r="AF495" s="115" t="s">
        <v>83</v>
      </c>
      <c r="AG495" s="115">
        <v>52</v>
      </c>
      <c r="AH495" s="115" t="s">
        <v>84</v>
      </c>
      <c r="AI495" s="115" t="s">
        <v>129</v>
      </c>
      <c r="AJ495" s="115" t="s">
        <v>85</v>
      </c>
      <c r="AK495" s="115" t="s">
        <v>86</v>
      </c>
      <c r="AL495" s="115" t="s">
        <v>87</v>
      </c>
      <c r="AM495" s="115" t="s">
        <v>104</v>
      </c>
      <c r="AN495" s="115" t="s">
        <v>102</v>
      </c>
      <c r="AO495" s="115" t="s">
        <v>90</v>
      </c>
      <c r="AP495" s="115" t="s">
        <v>91</v>
      </c>
      <c r="AQ495" s="115" t="s">
        <v>91</v>
      </c>
    </row>
    <row r="496" spans="1:43" ht="16">
      <c r="A496" s="115">
        <v>6985454266</v>
      </c>
      <c r="D496" s="115" t="s">
        <v>33</v>
      </c>
      <c r="G496" s="115" t="s">
        <v>38</v>
      </c>
      <c r="I496" s="130"/>
      <c r="L496" s="129"/>
      <c r="M496" s="129">
        <f t="shared" si="106"/>
        <v>2</v>
      </c>
      <c r="N496" s="129">
        <f t="shared" si="107"/>
        <v>1.5</v>
      </c>
      <c r="O496" s="129"/>
      <c r="P496" s="129">
        <f t="shared" si="108"/>
        <v>0</v>
      </c>
      <c r="Q496" s="129">
        <f t="shared" si="109"/>
        <v>0</v>
      </c>
      <c r="R496" s="129">
        <f t="shared" si="110"/>
        <v>1</v>
      </c>
      <c r="S496" s="129">
        <f t="shared" si="111"/>
        <v>0</v>
      </c>
      <c r="T496" s="129">
        <f t="shared" si="112"/>
        <v>0</v>
      </c>
      <c r="U496" s="129">
        <f t="shared" si="113"/>
        <v>0</v>
      </c>
      <c r="V496" s="134">
        <f t="shared" si="114"/>
        <v>0</v>
      </c>
      <c r="W496" s="129">
        <f t="shared" si="120"/>
        <v>1</v>
      </c>
      <c r="X496" s="129">
        <f t="shared" si="115"/>
        <v>0</v>
      </c>
      <c r="Y496" s="129">
        <f t="shared" si="116"/>
        <v>0</v>
      </c>
      <c r="Z496" s="129"/>
      <c r="AA496" s="129"/>
      <c r="AB496" s="129">
        <f t="shared" si="117"/>
        <v>2</v>
      </c>
      <c r="AC496" s="129">
        <f t="shared" si="118"/>
        <v>2</v>
      </c>
      <c r="AD496" s="129" t="str">
        <f t="shared" si="119"/>
        <v>Correct</v>
      </c>
      <c r="AE496" s="129"/>
      <c r="AF496" s="115" t="s">
        <v>99</v>
      </c>
      <c r="AG496" s="115">
        <v>59</v>
      </c>
      <c r="AH496" s="115" t="s">
        <v>181</v>
      </c>
      <c r="AJ496" s="115" t="s">
        <v>85</v>
      </c>
      <c r="AK496" s="115" t="s">
        <v>86</v>
      </c>
      <c r="AL496" s="115" t="s">
        <v>87</v>
      </c>
      <c r="AM496" s="115" t="s">
        <v>96</v>
      </c>
      <c r="AN496" s="115" t="s">
        <v>89</v>
      </c>
      <c r="AO496" s="115" t="s">
        <v>106</v>
      </c>
      <c r="AP496" s="115" t="s">
        <v>91</v>
      </c>
      <c r="AQ496" s="115" t="s">
        <v>86</v>
      </c>
    </row>
    <row r="497" spans="1:43" ht="16">
      <c r="A497" s="115">
        <v>7007914290</v>
      </c>
      <c r="H497" s="115" t="s">
        <v>37</v>
      </c>
      <c r="I497" s="130"/>
      <c r="L497" s="129"/>
      <c r="M497" s="129">
        <f t="shared" si="106"/>
        <v>1</v>
      </c>
      <c r="N497" s="129">
        <f t="shared" si="107"/>
        <v>3</v>
      </c>
      <c r="O497" s="129"/>
      <c r="P497" s="129">
        <f t="shared" si="108"/>
        <v>0</v>
      </c>
      <c r="Q497" s="129">
        <f t="shared" si="109"/>
        <v>0</v>
      </c>
      <c r="R497" s="129">
        <f t="shared" si="110"/>
        <v>0</v>
      </c>
      <c r="S497" s="129">
        <f t="shared" si="111"/>
        <v>0</v>
      </c>
      <c r="T497" s="129">
        <f t="shared" si="112"/>
        <v>0</v>
      </c>
      <c r="U497" s="129">
        <f t="shared" si="113"/>
        <v>0</v>
      </c>
      <c r="V497" s="134">
        <f t="shared" si="114"/>
        <v>1</v>
      </c>
      <c r="W497" s="129">
        <f t="shared" si="120"/>
        <v>0</v>
      </c>
      <c r="X497" s="129">
        <f t="shared" si="115"/>
        <v>0</v>
      </c>
      <c r="Y497" s="129">
        <f t="shared" si="116"/>
        <v>0</v>
      </c>
      <c r="Z497" s="129"/>
      <c r="AA497" s="129"/>
      <c r="AB497" s="129">
        <f t="shared" si="117"/>
        <v>1</v>
      </c>
      <c r="AC497" s="129">
        <f t="shared" si="118"/>
        <v>1</v>
      </c>
      <c r="AD497" s="129" t="str">
        <f t="shared" si="119"/>
        <v>Correct</v>
      </c>
      <c r="AE497" s="129"/>
      <c r="AF497" s="115" t="s">
        <v>83</v>
      </c>
      <c r="AG497" s="115">
        <v>89</v>
      </c>
      <c r="AH497" s="115" t="s">
        <v>84</v>
      </c>
      <c r="AI497" s="115" t="s">
        <v>160</v>
      </c>
      <c r="AJ497" s="115" t="s">
        <v>85</v>
      </c>
      <c r="AK497" s="115" t="s">
        <v>86</v>
      </c>
      <c r="AL497" s="115" t="s">
        <v>87</v>
      </c>
      <c r="AM497" s="115" t="s">
        <v>93</v>
      </c>
      <c r="AN497" s="115" t="s">
        <v>112</v>
      </c>
      <c r="AO497" s="115" t="s">
        <v>106</v>
      </c>
      <c r="AP497" s="115" t="s">
        <v>91</v>
      </c>
      <c r="AQ497" s="115" t="s">
        <v>86</v>
      </c>
    </row>
    <row r="498" spans="1:43" ht="16">
      <c r="A498" s="115">
        <v>7045770957</v>
      </c>
      <c r="H498" s="115" t="s">
        <v>37</v>
      </c>
      <c r="I498" s="130"/>
      <c r="L498" s="129"/>
      <c r="M498" s="129">
        <f t="shared" si="106"/>
        <v>1</v>
      </c>
      <c r="N498" s="129">
        <f t="shared" si="107"/>
        <v>3</v>
      </c>
      <c r="O498" s="129"/>
      <c r="P498" s="129">
        <f t="shared" si="108"/>
        <v>0</v>
      </c>
      <c r="Q498" s="129">
        <f t="shared" si="109"/>
        <v>0</v>
      </c>
      <c r="R498" s="129">
        <f t="shared" si="110"/>
        <v>0</v>
      </c>
      <c r="S498" s="129">
        <f t="shared" si="111"/>
        <v>0</v>
      </c>
      <c r="T498" s="129">
        <f t="shared" si="112"/>
        <v>0</v>
      </c>
      <c r="U498" s="129">
        <f t="shared" si="113"/>
        <v>0</v>
      </c>
      <c r="V498" s="134">
        <f t="shared" si="114"/>
        <v>1</v>
      </c>
      <c r="W498" s="129">
        <f t="shared" si="120"/>
        <v>0</v>
      </c>
      <c r="X498" s="129">
        <f t="shared" si="115"/>
        <v>0</v>
      </c>
      <c r="Y498" s="129">
        <f t="shared" si="116"/>
        <v>0</v>
      </c>
      <c r="Z498" s="129"/>
      <c r="AA498" s="129"/>
      <c r="AB498" s="129">
        <f t="shared" si="117"/>
        <v>1</v>
      </c>
      <c r="AC498" s="129">
        <f t="shared" si="118"/>
        <v>1</v>
      </c>
      <c r="AD498" s="129" t="str">
        <f t="shared" si="119"/>
        <v>Correct</v>
      </c>
      <c r="AE498" s="129"/>
      <c r="AF498" s="115" t="s">
        <v>83</v>
      </c>
      <c r="AG498" s="115">
        <v>70</v>
      </c>
      <c r="AH498" s="115" t="s">
        <v>181</v>
      </c>
      <c r="AI498" s="115" t="s">
        <v>241</v>
      </c>
      <c r="AJ498" s="115" t="s">
        <v>85</v>
      </c>
      <c r="AK498" s="115" t="s">
        <v>86</v>
      </c>
      <c r="AL498" s="115" t="s">
        <v>87</v>
      </c>
      <c r="AM498" s="115" t="s">
        <v>100</v>
      </c>
      <c r="AN498" s="115" t="s">
        <v>94</v>
      </c>
      <c r="AO498" s="115" t="s">
        <v>106</v>
      </c>
      <c r="AP498" s="115" t="s">
        <v>91</v>
      </c>
      <c r="AQ498" s="115" t="s">
        <v>91</v>
      </c>
    </row>
    <row r="499" spans="1:43" ht="16">
      <c r="A499" s="115">
        <v>7011001664</v>
      </c>
      <c r="E499" s="115" t="s">
        <v>34</v>
      </c>
      <c r="H499" s="115" t="s">
        <v>37</v>
      </c>
      <c r="I499" s="130"/>
      <c r="K499" s="115" t="s">
        <v>40</v>
      </c>
      <c r="L499" s="129"/>
      <c r="M499" s="129">
        <f t="shared" si="106"/>
        <v>3</v>
      </c>
      <c r="N499" s="129">
        <f t="shared" si="107"/>
        <v>1</v>
      </c>
      <c r="O499" s="129"/>
      <c r="P499" s="129">
        <f t="shared" si="108"/>
        <v>0</v>
      </c>
      <c r="Q499" s="129">
        <f t="shared" si="109"/>
        <v>0</v>
      </c>
      <c r="R499" s="129">
        <f t="shared" si="110"/>
        <v>0</v>
      </c>
      <c r="S499" s="129">
        <f t="shared" si="111"/>
        <v>1</v>
      </c>
      <c r="T499" s="129">
        <f t="shared" si="112"/>
        <v>0</v>
      </c>
      <c r="U499" s="129">
        <f t="shared" si="113"/>
        <v>0</v>
      </c>
      <c r="V499" s="134">
        <f t="shared" si="114"/>
        <v>1</v>
      </c>
      <c r="W499" s="129">
        <f t="shared" si="120"/>
        <v>0</v>
      </c>
      <c r="X499" s="129">
        <f t="shared" si="115"/>
        <v>0</v>
      </c>
      <c r="Y499" s="129">
        <f t="shared" si="116"/>
        <v>1</v>
      </c>
      <c r="Z499" s="129"/>
      <c r="AA499" s="129"/>
      <c r="AB499" s="129">
        <f t="shared" si="117"/>
        <v>3</v>
      </c>
      <c r="AC499" s="129">
        <f t="shared" si="118"/>
        <v>3</v>
      </c>
      <c r="AD499" s="129" t="str">
        <f t="shared" si="119"/>
        <v>Correct</v>
      </c>
      <c r="AE499" s="129"/>
      <c r="AF499" s="115" t="s">
        <v>83</v>
      </c>
      <c r="AG499" s="115">
        <v>65</v>
      </c>
      <c r="AH499" s="115" t="s">
        <v>84</v>
      </c>
      <c r="AI499" s="115" t="s">
        <v>131</v>
      </c>
      <c r="AJ499" s="115" t="s">
        <v>85</v>
      </c>
      <c r="AL499" s="115" t="s">
        <v>87</v>
      </c>
      <c r="AM499" s="115" t="s">
        <v>88</v>
      </c>
      <c r="AN499" s="115" t="s">
        <v>111</v>
      </c>
      <c r="AO499" s="115" t="s">
        <v>90</v>
      </c>
      <c r="AP499" s="115" t="s">
        <v>91</v>
      </c>
      <c r="AQ499" s="115" t="s">
        <v>91</v>
      </c>
    </row>
    <row r="500" spans="1:43" ht="16">
      <c r="A500" s="115">
        <v>6988289403</v>
      </c>
      <c r="E500" s="115" t="s">
        <v>34</v>
      </c>
      <c r="H500" s="115" t="s">
        <v>37</v>
      </c>
      <c r="I500" s="130"/>
      <c r="K500" s="115" t="s">
        <v>40</v>
      </c>
      <c r="L500" s="129"/>
      <c r="M500" s="129">
        <f t="shared" si="106"/>
        <v>3</v>
      </c>
      <c r="N500" s="129">
        <f t="shared" si="107"/>
        <v>1</v>
      </c>
      <c r="O500" s="129"/>
      <c r="P500" s="129">
        <f t="shared" si="108"/>
        <v>0</v>
      </c>
      <c r="Q500" s="129">
        <f t="shared" si="109"/>
        <v>0</v>
      </c>
      <c r="R500" s="129">
        <f t="shared" si="110"/>
        <v>0</v>
      </c>
      <c r="S500" s="129">
        <f t="shared" si="111"/>
        <v>1</v>
      </c>
      <c r="T500" s="129">
        <f t="shared" si="112"/>
        <v>0</v>
      </c>
      <c r="U500" s="129">
        <f t="shared" si="113"/>
        <v>0</v>
      </c>
      <c r="V500" s="134">
        <f t="shared" si="114"/>
        <v>1</v>
      </c>
      <c r="W500" s="129">
        <f t="shared" si="120"/>
        <v>0</v>
      </c>
      <c r="X500" s="129">
        <f t="shared" si="115"/>
        <v>0</v>
      </c>
      <c r="Y500" s="129">
        <f t="shared" si="116"/>
        <v>1</v>
      </c>
      <c r="Z500" s="129"/>
      <c r="AA500" s="129"/>
      <c r="AB500" s="129">
        <f t="shared" si="117"/>
        <v>3</v>
      </c>
      <c r="AC500" s="129">
        <f t="shared" si="118"/>
        <v>3</v>
      </c>
      <c r="AD500" s="129" t="str">
        <f t="shared" si="119"/>
        <v>Correct</v>
      </c>
      <c r="AE500" s="129"/>
      <c r="AF500" s="115" t="s">
        <v>99</v>
      </c>
      <c r="AG500" s="115">
        <v>28</v>
      </c>
      <c r="AH500" s="115" t="s">
        <v>84</v>
      </c>
      <c r="AI500" s="115" t="s">
        <v>140</v>
      </c>
      <c r="AJ500" s="115" t="s">
        <v>85</v>
      </c>
      <c r="AK500" s="115" t="s">
        <v>86</v>
      </c>
      <c r="AL500" s="115" t="s">
        <v>475</v>
      </c>
      <c r="AM500" s="115" t="s">
        <v>101</v>
      </c>
      <c r="AN500" s="115" t="s">
        <v>94</v>
      </c>
      <c r="AO500" s="115" t="s">
        <v>113</v>
      </c>
      <c r="AP500" s="115" t="s">
        <v>91</v>
      </c>
      <c r="AQ500" s="115" t="s">
        <v>91</v>
      </c>
    </row>
    <row r="501" spans="1:43" ht="16">
      <c r="A501" s="115">
        <v>5584917497</v>
      </c>
      <c r="H501" s="115" t="s">
        <v>37</v>
      </c>
      <c r="I501" s="130"/>
      <c r="K501" s="115" t="s">
        <v>40</v>
      </c>
      <c r="L501" s="129"/>
      <c r="M501" s="129">
        <f t="shared" si="106"/>
        <v>2</v>
      </c>
      <c r="N501" s="129">
        <f t="shared" si="107"/>
        <v>1.5</v>
      </c>
      <c r="O501" s="129"/>
      <c r="P501" s="129">
        <f t="shared" si="108"/>
        <v>0</v>
      </c>
      <c r="Q501" s="129">
        <f t="shared" si="109"/>
        <v>0</v>
      </c>
      <c r="R501" s="129">
        <f t="shared" si="110"/>
        <v>0</v>
      </c>
      <c r="S501" s="129">
        <f t="shared" si="111"/>
        <v>0</v>
      </c>
      <c r="T501" s="129">
        <f t="shared" si="112"/>
        <v>0</v>
      </c>
      <c r="U501" s="129">
        <f t="shared" si="113"/>
        <v>0</v>
      </c>
      <c r="V501" s="134">
        <f t="shared" si="114"/>
        <v>1</v>
      </c>
      <c r="W501" s="129">
        <f t="shared" si="120"/>
        <v>0</v>
      </c>
      <c r="X501" s="129">
        <f t="shared" si="115"/>
        <v>0</v>
      </c>
      <c r="Y501" s="129">
        <f t="shared" si="116"/>
        <v>1</v>
      </c>
      <c r="Z501" s="129"/>
      <c r="AA501" s="129"/>
      <c r="AB501" s="129">
        <f t="shared" si="117"/>
        <v>2</v>
      </c>
      <c r="AC501" s="129">
        <f t="shared" si="118"/>
        <v>2</v>
      </c>
      <c r="AD501" s="129" t="str">
        <f t="shared" si="119"/>
        <v>Correct</v>
      </c>
      <c r="AE501" s="129"/>
      <c r="AF501" s="115" t="s">
        <v>99</v>
      </c>
      <c r="AG501" s="115">
        <v>58</v>
      </c>
      <c r="AH501" s="115" t="s">
        <v>181</v>
      </c>
      <c r="AI501" s="115" t="s">
        <v>219</v>
      </c>
      <c r="AJ501" s="115" t="s">
        <v>85</v>
      </c>
      <c r="AK501" s="115" t="s">
        <v>86</v>
      </c>
      <c r="AL501" s="115" t="s">
        <v>87</v>
      </c>
      <c r="AM501" s="115" t="s">
        <v>100</v>
      </c>
      <c r="AN501" s="115" t="s">
        <v>112</v>
      </c>
      <c r="AO501" s="115" t="s">
        <v>113</v>
      </c>
      <c r="AP501" s="115" t="s">
        <v>91</v>
      </c>
      <c r="AQ501" s="115" t="s">
        <v>91</v>
      </c>
    </row>
    <row r="502" spans="1:43" ht="16">
      <c r="A502" s="115">
        <v>5586468248</v>
      </c>
      <c r="B502" s="115" t="s">
        <v>31</v>
      </c>
      <c r="F502" s="115" t="s">
        <v>35</v>
      </c>
      <c r="H502" s="115" t="s">
        <v>37</v>
      </c>
      <c r="I502" s="130"/>
      <c r="L502" s="129"/>
      <c r="M502" s="129">
        <f t="shared" si="106"/>
        <v>3</v>
      </c>
      <c r="N502" s="129">
        <f t="shared" si="107"/>
        <v>1</v>
      </c>
      <c r="O502" s="129"/>
      <c r="P502" s="129">
        <f t="shared" si="108"/>
        <v>1</v>
      </c>
      <c r="Q502" s="129">
        <f t="shared" si="109"/>
        <v>0</v>
      </c>
      <c r="R502" s="129">
        <f t="shared" si="110"/>
        <v>0</v>
      </c>
      <c r="S502" s="129">
        <f t="shared" si="111"/>
        <v>0</v>
      </c>
      <c r="T502" s="129">
        <f t="shared" si="112"/>
        <v>1</v>
      </c>
      <c r="U502" s="129">
        <f t="shared" si="113"/>
        <v>0</v>
      </c>
      <c r="V502" s="134">
        <f t="shared" si="114"/>
        <v>1</v>
      </c>
      <c r="W502" s="129">
        <f t="shared" si="120"/>
        <v>0</v>
      </c>
      <c r="X502" s="129">
        <f t="shared" si="115"/>
        <v>0</v>
      </c>
      <c r="Y502" s="129">
        <f t="shared" si="116"/>
        <v>0</v>
      </c>
      <c r="Z502" s="129"/>
      <c r="AA502" s="129"/>
      <c r="AB502" s="129">
        <f t="shared" si="117"/>
        <v>3</v>
      </c>
      <c r="AC502" s="129">
        <f t="shared" si="118"/>
        <v>3</v>
      </c>
      <c r="AD502" s="129" t="str">
        <f t="shared" si="119"/>
        <v>Correct</v>
      </c>
      <c r="AE502" s="129"/>
      <c r="AF502" s="115" t="s">
        <v>99</v>
      </c>
      <c r="AG502" s="115">
        <v>48</v>
      </c>
      <c r="AH502" s="115" t="s">
        <v>84</v>
      </c>
      <c r="AI502" s="115" t="s">
        <v>172</v>
      </c>
      <c r="AJ502" s="115" t="s">
        <v>85</v>
      </c>
      <c r="AK502" s="115" t="s">
        <v>91</v>
      </c>
      <c r="AL502" s="115" t="s">
        <v>108</v>
      </c>
      <c r="AM502" s="115" t="s">
        <v>101</v>
      </c>
      <c r="AN502" s="115" t="s">
        <v>89</v>
      </c>
      <c r="AO502" s="115" t="s">
        <v>90</v>
      </c>
      <c r="AP502" s="115" t="s">
        <v>91</v>
      </c>
      <c r="AQ502" s="115" t="s">
        <v>91</v>
      </c>
    </row>
    <row r="503" spans="1:43" ht="16">
      <c r="A503" s="115">
        <v>7045789790</v>
      </c>
      <c r="H503" s="115" t="s">
        <v>37</v>
      </c>
      <c r="I503" s="130"/>
      <c r="L503" s="129"/>
      <c r="M503" s="129">
        <f t="shared" si="106"/>
        <v>1</v>
      </c>
      <c r="N503" s="129">
        <f t="shared" si="107"/>
        <v>3</v>
      </c>
      <c r="O503" s="129"/>
      <c r="P503" s="129">
        <f t="shared" si="108"/>
        <v>0</v>
      </c>
      <c r="Q503" s="129">
        <f t="shared" si="109"/>
        <v>0</v>
      </c>
      <c r="R503" s="129">
        <f t="shared" si="110"/>
        <v>0</v>
      </c>
      <c r="S503" s="129">
        <f t="shared" si="111"/>
        <v>0</v>
      </c>
      <c r="T503" s="129">
        <f t="shared" si="112"/>
        <v>0</v>
      </c>
      <c r="U503" s="129">
        <f t="shared" si="113"/>
        <v>0</v>
      </c>
      <c r="V503" s="134">
        <f t="shared" si="114"/>
        <v>1</v>
      </c>
      <c r="W503" s="129">
        <f t="shared" si="120"/>
        <v>0</v>
      </c>
      <c r="X503" s="129">
        <f t="shared" si="115"/>
        <v>0</v>
      </c>
      <c r="Y503" s="129">
        <f t="shared" si="116"/>
        <v>0</v>
      </c>
      <c r="Z503" s="129"/>
      <c r="AA503" s="129"/>
      <c r="AB503" s="129">
        <f t="shared" si="117"/>
        <v>1</v>
      </c>
      <c r="AC503" s="129">
        <f t="shared" si="118"/>
        <v>1</v>
      </c>
      <c r="AD503" s="129" t="str">
        <f t="shared" si="119"/>
        <v>Correct</v>
      </c>
      <c r="AE503" s="129"/>
      <c r="AF503" s="115" t="s">
        <v>83</v>
      </c>
      <c r="AG503" s="115">
        <v>60</v>
      </c>
      <c r="AH503" s="115" t="s">
        <v>181</v>
      </c>
      <c r="AI503" s="115" t="s">
        <v>203</v>
      </c>
      <c r="AJ503" s="115" t="s">
        <v>85</v>
      </c>
      <c r="AK503" s="115" t="s">
        <v>86</v>
      </c>
      <c r="AL503" s="115" t="s">
        <v>137</v>
      </c>
      <c r="AM503" s="115" t="s">
        <v>101</v>
      </c>
      <c r="AN503" s="115" t="s">
        <v>89</v>
      </c>
      <c r="AO503" s="115" t="s">
        <v>106</v>
      </c>
      <c r="AP503" s="115" t="s">
        <v>91</v>
      </c>
      <c r="AQ503" s="115" t="s">
        <v>91</v>
      </c>
    </row>
    <row r="504" spans="1:43" ht="16">
      <c r="A504" s="115">
        <v>6988281250</v>
      </c>
      <c r="H504" s="115" t="s">
        <v>37</v>
      </c>
      <c r="I504" s="130"/>
      <c r="L504" s="129"/>
      <c r="M504" s="129">
        <f t="shared" si="106"/>
        <v>1</v>
      </c>
      <c r="N504" s="129">
        <f t="shared" si="107"/>
        <v>3</v>
      </c>
      <c r="O504" s="129"/>
      <c r="P504" s="129">
        <f t="shared" si="108"/>
        <v>0</v>
      </c>
      <c r="Q504" s="129">
        <f t="shared" si="109"/>
        <v>0</v>
      </c>
      <c r="R504" s="129">
        <f t="shared" si="110"/>
        <v>0</v>
      </c>
      <c r="S504" s="129">
        <f t="shared" si="111"/>
        <v>0</v>
      </c>
      <c r="T504" s="129">
        <f t="shared" si="112"/>
        <v>0</v>
      </c>
      <c r="U504" s="129">
        <f t="shared" si="113"/>
        <v>0</v>
      </c>
      <c r="V504" s="134">
        <f t="shared" si="114"/>
        <v>1</v>
      </c>
      <c r="W504" s="129">
        <f t="shared" si="120"/>
        <v>0</v>
      </c>
      <c r="X504" s="129">
        <f t="shared" si="115"/>
        <v>0</v>
      </c>
      <c r="Y504" s="129">
        <f t="shared" si="116"/>
        <v>0</v>
      </c>
      <c r="Z504" s="129"/>
      <c r="AA504" s="129"/>
      <c r="AB504" s="129">
        <f t="shared" si="117"/>
        <v>1</v>
      </c>
      <c r="AC504" s="129">
        <f t="shared" si="118"/>
        <v>1</v>
      </c>
      <c r="AD504" s="129" t="str">
        <f t="shared" si="119"/>
        <v>Correct</v>
      </c>
      <c r="AE504" s="129"/>
      <c r="AF504" s="115" t="s">
        <v>99</v>
      </c>
      <c r="AG504" s="115">
        <v>65</v>
      </c>
      <c r="AH504" s="115" t="s">
        <v>84</v>
      </c>
      <c r="AI504" s="115" t="s">
        <v>168</v>
      </c>
      <c r="AJ504" s="115" t="s">
        <v>92</v>
      </c>
      <c r="AL504" s="115" t="s">
        <v>477</v>
      </c>
      <c r="AM504" s="115" t="s">
        <v>101</v>
      </c>
      <c r="AN504" s="115" t="s">
        <v>111</v>
      </c>
      <c r="AO504" s="115" t="s">
        <v>106</v>
      </c>
      <c r="AP504" s="115" t="s">
        <v>91</v>
      </c>
      <c r="AQ504" s="115" t="s">
        <v>91</v>
      </c>
    </row>
    <row r="505" spans="1:43" ht="16">
      <c r="A505" s="115">
        <v>7044860628</v>
      </c>
      <c r="H505" s="115" t="s">
        <v>37</v>
      </c>
      <c r="I505" s="130"/>
      <c r="L505" s="129"/>
      <c r="M505" s="129">
        <f t="shared" si="106"/>
        <v>1</v>
      </c>
      <c r="N505" s="129">
        <f t="shared" si="107"/>
        <v>3</v>
      </c>
      <c r="O505" s="129"/>
      <c r="P505" s="129">
        <f t="shared" si="108"/>
        <v>0</v>
      </c>
      <c r="Q505" s="129">
        <f t="shared" si="109"/>
        <v>0</v>
      </c>
      <c r="R505" s="129">
        <f t="shared" si="110"/>
        <v>0</v>
      </c>
      <c r="S505" s="129">
        <f t="shared" si="111"/>
        <v>0</v>
      </c>
      <c r="T505" s="129">
        <f t="shared" si="112"/>
        <v>0</v>
      </c>
      <c r="U505" s="129">
        <f t="shared" si="113"/>
        <v>0</v>
      </c>
      <c r="V505" s="134">
        <f t="shared" si="114"/>
        <v>1</v>
      </c>
      <c r="W505" s="129">
        <f t="shared" si="120"/>
        <v>0</v>
      </c>
      <c r="X505" s="129">
        <f t="shared" si="115"/>
        <v>0</v>
      </c>
      <c r="Y505" s="129">
        <f t="shared" si="116"/>
        <v>0</v>
      </c>
      <c r="Z505" s="129"/>
      <c r="AA505" s="129"/>
      <c r="AB505" s="129">
        <f t="shared" si="117"/>
        <v>1</v>
      </c>
      <c r="AC505" s="129">
        <f t="shared" si="118"/>
        <v>1</v>
      </c>
      <c r="AD505" s="129" t="str">
        <f t="shared" si="119"/>
        <v>Correct</v>
      </c>
      <c r="AE505" s="129"/>
      <c r="AF505" s="115" t="s">
        <v>83</v>
      </c>
      <c r="AG505" s="115">
        <v>60</v>
      </c>
      <c r="AH505" s="115" t="s">
        <v>84</v>
      </c>
      <c r="AI505" s="115" t="s">
        <v>138</v>
      </c>
      <c r="AJ505" s="115" t="s">
        <v>85</v>
      </c>
      <c r="AL505" s="115" t="s">
        <v>87</v>
      </c>
      <c r="AM505" s="115" t="s">
        <v>100</v>
      </c>
      <c r="AN505" s="115" t="s">
        <v>112</v>
      </c>
      <c r="AO505" s="115" t="s">
        <v>103</v>
      </c>
      <c r="AP505" s="115" t="s">
        <v>91</v>
      </c>
      <c r="AQ505" s="115" t="s">
        <v>91</v>
      </c>
    </row>
    <row r="506" spans="1:43" ht="16">
      <c r="A506" s="115">
        <v>7011089646</v>
      </c>
      <c r="F506" s="115" t="s">
        <v>35</v>
      </c>
      <c r="H506" s="115" t="s">
        <v>37</v>
      </c>
      <c r="I506" s="130"/>
      <c r="L506" s="129"/>
      <c r="M506" s="129">
        <f t="shared" si="106"/>
        <v>2</v>
      </c>
      <c r="N506" s="129">
        <f t="shared" si="107"/>
        <v>1.5</v>
      </c>
      <c r="O506" s="129"/>
      <c r="P506" s="129">
        <f t="shared" si="108"/>
        <v>0</v>
      </c>
      <c r="Q506" s="129">
        <f t="shared" si="109"/>
        <v>0</v>
      </c>
      <c r="R506" s="129">
        <f t="shared" si="110"/>
        <v>0</v>
      </c>
      <c r="S506" s="129">
        <f t="shared" si="111"/>
        <v>0</v>
      </c>
      <c r="T506" s="129">
        <f t="shared" si="112"/>
        <v>1</v>
      </c>
      <c r="U506" s="129">
        <f t="shared" si="113"/>
        <v>0</v>
      </c>
      <c r="V506" s="134">
        <f t="shared" si="114"/>
        <v>1</v>
      </c>
      <c r="W506" s="129">
        <f t="shared" si="120"/>
        <v>0</v>
      </c>
      <c r="X506" s="129">
        <f t="shared" si="115"/>
        <v>0</v>
      </c>
      <c r="Y506" s="129">
        <f t="shared" si="116"/>
        <v>0</v>
      </c>
      <c r="Z506" s="129"/>
      <c r="AA506" s="129"/>
      <c r="AB506" s="129">
        <f t="shared" si="117"/>
        <v>2</v>
      </c>
      <c r="AC506" s="129">
        <f t="shared" si="118"/>
        <v>2</v>
      </c>
      <c r="AD506" s="129" t="str">
        <f t="shared" si="119"/>
        <v>Correct</v>
      </c>
      <c r="AE506" s="129"/>
      <c r="AF506" s="115" t="s">
        <v>83</v>
      </c>
      <c r="AG506" s="115">
        <v>64</v>
      </c>
      <c r="AH506" s="115" t="s">
        <v>84</v>
      </c>
      <c r="AJ506" s="115" t="s">
        <v>85</v>
      </c>
      <c r="AL506" s="115" t="s">
        <v>87</v>
      </c>
      <c r="AM506" s="115" t="s">
        <v>104</v>
      </c>
      <c r="AN506" s="115" t="s">
        <v>102</v>
      </c>
      <c r="AO506" s="115" t="s">
        <v>90</v>
      </c>
      <c r="AP506" s="115" t="s">
        <v>91</v>
      </c>
      <c r="AQ506" s="115" t="s">
        <v>91</v>
      </c>
    </row>
    <row r="507" spans="1:43" ht="16">
      <c r="A507" s="115">
        <v>6982467521</v>
      </c>
      <c r="H507" s="115" t="s">
        <v>37</v>
      </c>
      <c r="I507" s="130"/>
      <c r="K507" s="115" t="s">
        <v>40</v>
      </c>
      <c r="L507" s="129"/>
      <c r="M507" s="129">
        <f t="shared" si="106"/>
        <v>2</v>
      </c>
      <c r="N507" s="129">
        <f t="shared" si="107"/>
        <v>1.5</v>
      </c>
      <c r="O507" s="129"/>
      <c r="P507" s="129">
        <f t="shared" si="108"/>
        <v>0</v>
      </c>
      <c r="Q507" s="129">
        <f t="shared" si="109"/>
        <v>0</v>
      </c>
      <c r="R507" s="129">
        <f t="shared" si="110"/>
        <v>0</v>
      </c>
      <c r="S507" s="129">
        <f t="shared" si="111"/>
        <v>0</v>
      </c>
      <c r="T507" s="129">
        <f t="shared" si="112"/>
        <v>0</v>
      </c>
      <c r="U507" s="129">
        <f t="shared" si="113"/>
        <v>0</v>
      </c>
      <c r="V507" s="134">
        <f t="shared" si="114"/>
        <v>1</v>
      </c>
      <c r="W507" s="129">
        <f t="shared" si="120"/>
        <v>0</v>
      </c>
      <c r="X507" s="129">
        <f t="shared" si="115"/>
        <v>0</v>
      </c>
      <c r="Y507" s="129">
        <f t="shared" si="116"/>
        <v>1</v>
      </c>
      <c r="Z507" s="129"/>
      <c r="AA507" s="129"/>
      <c r="AB507" s="129">
        <f t="shared" si="117"/>
        <v>2</v>
      </c>
      <c r="AC507" s="129">
        <f t="shared" si="118"/>
        <v>2</v>
      </c>
      <c r="AD507" s="129" t="str">
        <f t="shared" si="119"/>
        <v>Correct</v>
      </c>
      <c r="AE507" s="129"/>
      <c r="AF507" s="115" t="s">
        <v>99</v>
      </c>
      <c r="AG507" s="115">
        <v>55</v>
      </c>
      <c r="AH507" s="115" t="s">
        <v>181</v>
      </c>
      <c r="AI507" s="115" t="s">
        <v>211</v>
      </c>
      <c r="AJ507" s="115" t="s">
        <v>107</v>
      </c>
      <c r="AK507" s="115" t="s">
        <v>86</v>
      </c>
      <c r="AM507" s="115" t="s">
        <v>101</v>
      </c>
      <c r="AN507" s="115" t="s">
        <v>94</v>
      </c>
      <c r="AO507" s="115" t="s">
        <v>113</v>
      </c>
      <c r="AP507" s="115" t="s">
        <v>91</v>
      </c>
      <c r="AQ507" s="115" t="s">
        <v>91</v>
      </c>
    </row>
    <row r="508" spans="1:43" ht="16">
      <c r="A508" s="115">
        <v>7045758702</v>
      </c>
      <c r="C508" s="115" t="s">
        <v>32</v>
      </c>
      <c r="D508" s="115" t="s">
        <v>33</v>
      </c>
      <c r="H508" s="115" t="s">
        <v>37</v>
      </c>
      <c r="I508" s="130"/>
      <c r="L508" s="129"/>
      <c r="M508" s="129">
        <f t="shared" si="106"/>
        <v>3</v>
      </c>
      <c r="N508" s="129">
        <f t="shared" si="107"/>
        <v>1</v>
      </c>
      <c r="O508" s="129"/>
      <c r="P508" s="129">
        <f t="shared" si="108"/>
        <v>0</v>
      </c>
      <c r="Q508" s="129">
        <f t="shared" si="109"/>
        <v>1</v>
      </c>
      <c r="R508" s="129">
        <f t="shared" si="110"/>
        <v>1</v>
      </c>
      <c r="S508" s="129">
        <f t="shared" si="111"/>
        <v>0</v>
      </c>
      <c r="T508" s="129">
        <f t="shared" si="112"/>
        <v>0</v>
      </c>
      <c r="U508" s="129">
        <f t="shared" si="113"/>
        <v>0</v>
      </c>
      <c r="V508" s="134">
        <f t="shared" si="114"/>
        <v>1</v>
      </c>
      <c r="W508" s="129">
        <f t="shared" si="120"/>
        <v>0</v>
      </c>
      <c r="X508" s="129">
        <f t="shared" si="115"/>
        <v>0</v>
      </c>
      <c r="Y508" s="129">
        <f t="shared" si="116"/>
        <v>0</v>
      </c>
      <c r="Z508" s="129"/>
      <c r="AA508" s="129"/>
      <c r="AB508" s="129">
        <f t="shared" si="117"/>
        <v>3</v>
      </c>
      <c r="AC508" s="129">
        <f t="shared" si="118"/>
        <v>3</v>
      </c>
      <c r="AD508" s="129" t="str">
        <f t="shared" si="119"/>
        <v>Correct</v>
      </c>
      <c r="AE508" s="129"/>
      <c r="AF508" s="115" t="s">
        <v>83</v>
      </c>
      <c r="AG508" s="115">
        <v>98</v>
      </c>
      <c r="AH508" s="115" t="s">
        <v>181</v>
      </c>
      <c r="AI508" s="115" t="s">
        <v>219</v>
      </c>
      <c r="AJ508" s="115" t="s">
        <v>85</v>
      </c>
      <c r="AK508" s="115" t="s">
        <v>86</v>
      </c>
      <c r="AL508" s="115" t="s">
        <v>87</v>
      </c>
      <c r="AM508" s="115" t="s">
        <v>101</v>
      </c>
      <c r="AN508" s="115" t="s">
        <v>114</v>
      </c>
      <c r="AO508" s="115" t="s">
        <v>106</v>
      </c>
      <c r="AP508" s="115" t="s">
        <v>91</v>
      </c>
      <c r="AQ508" s="115" t="s">
        <v>86</v>
      </c>
    </row>
    <row r="509" spans="1:43" ht="16">
      <c r="A509" s="115">
        <v>6985470348</v>
      </c>
      <c r="H509" s="115" t="s">
        <v>37</v>
      </c>
      <c r="I509" s="130"/>
      <c r="L509" s="129"/>
      <c r="M509" s="129">
        <f t="shared" si="106"/>
        <v>1</v>
      </c>
      <c r="N509" s="129">
        <f t="shared" si="107"/>
        <v>3</v>
      </c>
      <c r="O509" s="129"/>
      <c r="P509" s="129">
        <f t="shared" si="108"/>
        <v>0</v>
      </c>
      <c r="Q509" s="129">
        <f t="shared" si="109"/>
        <v>0</v>
      </c>
      <c r="R509" s="129">
        <f t="shared" si="110"/>
        <v>0</v>
      </c>
      <c r="S509" s="129">
        <f t="shared" si="111"/>
        <v>0</v>
      </c>
      <c r="T509" s="129">
        <f t="shared" si="112"/>
        <v>0</v>
      </c>
      <c r="U509" s="129">
        <f t="shared" si="113"/>
        <v>0</v>
      </c>
      <c r="V509" s="134">
        <f t="shared" si="114"/>
        <v>1</v>
      </c>
      <c r="W509" s="129">
        <f t="shared" si="120"/>
        <v>0</v>
      </c>
      <c r="X509" s="129">
        <f t="shared" si="115"/>
        <v>0</v>
      </c>
      <c r="Y509" s="129">
        <f t="shared" si="116"/>
        <v>0</v>
      </c>
      <c r="Z509" s="129"/>
      <c r="AA509" s="129"/>
      <c r="AB509" s="129">
        <f t="shared" si="117"/>
        <v>1</v>
      </c>
      <c r="AC509" s="129">
        <f t="shared" si="118"/>
        <v>1</v>
      </c>
      <c r="AD509" s="129" t="str">
        <f t="shared" si="119"/>
        <v>Correct</v>
      </c>
      <c r="AE509" s="129"/>
      <c r="AF509" s="115" t="s">
        <v>99</v>
      </c>
      <c r="AG509" s="115">
        <v>75</v>
      </c>
      <c r="AH509" s="115" t="s">
        <v>181</v>
      </c>
      <c r="AI509" s="115" t="s">
        <v>222</v>
      </c>
      <c r="AJ509" s="115" t="s">
        <v>85</v>
      </c>
      <c r="AK509" s="115" t="s">
        <v>86</v>
      </c>
      <c r="AL509" s="115" t="s">
        <v>87</v>
      </c>
      <c r="AM509" s="115" t="s">
        <v>100</v>
      </c>
      <c r="AN509" s="115" t="s">
        <v>89</v>
      </c>
      <c r="AO509" s="115" t="s">
        <v>106</v>
      </c>
      <c r="AP509" s="115" t="s">
        <v>91</v>
      </c>
      <c r="AQ509" s="115" t="s">
        <v>91</v>
      </c>
    </row>
    <row r="510" spans="1:43" ht="16">
      <c r="A510" s="115">
        <v>7044857149</v>
      </c>
      <c r="I510" s="130"/>
      <c r="L510" s="129"/>
      <c r="M510" s="129">
        <f t="shared" si="106"/>
        <v>0</v>
      </c>
      <c r="N510" s="129" t="e">
        <f t="shared" si="107"/>
        <v>#DIV/0!</v>
      </c>
      <c r="O510" s="129"/>
      <c r="P510" s="129">
        <f t="shared" si="108"/>
        <v>0</v>
      </c>
      <c r="Q510" s="129">
        <f t="shared" si="109"/>
        <v>0</v>
      </c>
      <c r="R510" s="129">
        <f t="shared" si="110"/>
        <v>0</v>
      </c>
      <c r="S510" s="129">
        <f t="shared" si="111"/>
        <v>0</v>
      </c>
      <c r="T510" s="129">
        <f t="shared" si="112"/>
        <v>0</v>
      </c>
      <c r="U510" s="129">
        <f t="shared" si="113"/>
        <v>0</v>
      </c>
      <c r="V510" s="134">
        <f t="shared" si="114"/>
        <v>0</v>
      </c>
      <c r="W510" s="129">
        <f t="shared" si="120"/>
        <v>0</v>
      </c>
      <c r="X510" s="129">
        <f t="shared" si="115"/>
        <v>0</v>
      </c>
      <c r="Y510" s="129">
        <f t="shared" si="116"/>
        <v>0</v>
      </c>
      <c r="Z510" s="129"/>
      <c r="AA510" s="129"/>
      <c r="AB510" s="129">
        <f t="shared" si="117"/>
        <v>0</v>
      </c>
      <c r="AC510" s="129">
        <f t="shared" si="118"/>
        <v>0</v>
      </c>
      <c r="AD510" s="129" t="str">
        <f t="shared" si="119"/>
        <v>Correct</v>
      </c>
      <c r="AE510" s="129"/>
      <c r="AF510" s="115" t="s">
        <v>99</v>
      </c>
      <c r="AG510" s="115">
        <v>87</v>
      </c>
      <c r="AH510" s="115" t="s">
        <v>84</v>
      </c>
      <c r="AI510" s="115" t="s">
        <v>490</v>
      </c>
      <c r="AJ510" s="115" t="s">
        <v>85</v>
      </c>
      <c r="AK510" s="115" t="s">
        <v>86</v>
      </c>
      <c r="AM510" s="115" t="s">
        <v>88</v>
      </c>
      <c r="AN510" s="115" t="s">
        <v>120</v>
      </c>
      <c r="AO510" s="115" t="s">
        <v>106</v>
      </c>
      <c r="AP510" s="115" t="s">
        <v>91</v>
      </c>
      <c r="AQ510" s="115" t="s">
        <v>86</v>
      </c>
    </row>
    <row r="511" spans="1:43" ht="16">
      <c r="A511" s="115">
        <v>7044845730</v>
      </c>
      <c r="I511" s="130"/>
      <c r="L511" s="129"/>
      <c r="M511" s="129">
        <f t="shared" si="106"/>
        <v>0</v>
      </c>
      <c r="N511" s="129" t="e">
        <f t="shared" si="107"/>
        <v>#DIV/0!</v>
      </c>
      <c r="O511" s="129"/>
      <c r="P511" s="129">
        <f t="shared" si="108"/>
        <v>0</v>
      </c>
      <c r="Q511" s="129">
        <f t="shared" si="109"/>
        <v>0</v>
      </c>
      <c r="R511" s="129">
        <f t="shared" si="110"/>
        <v>0</v>
      </c>
      <c r="S511" s="129">
        <f t="shared" si="111"/>
        <v>0</v>
      </c>
      <c r="T511" s="129">
        <f t="shared" si="112"/>
        <v>0</v>
      </c>
      <c r="U511" s="129">
        <f t="shared" si="113"/>
        <v>0</v>
      </c>
      <c r="V511" s="134">
        <f t="shared" si="114"/>
        <v>0</v>
      </c>
      <c r="W511" s="129">
        <f t="shared" si="120"/>
        <v>0</v>
      </c>
      <c r="X511" s="129">
        <f t="shared" si="115"/>
        <v>0</v>
      </c>
      <c r="Y511" s="129">
        <f t="shared" si="116"/>
        <v>0</v>
      </c>
      <c r="Z511" s="129"/>
      <c r="AA511" s="129"/>
      <c r="AB511" s="129">
        <f t="shared" si="117"/>
        <v>0</v>
      </c>
      <c r="AC511" s="129">
        <f t="shared" si="118"/>
        <v>0</v>
      </c>
      <c r="AD511" s="129" t="str">
        <f t="shared" si="119"/>
        <v>Correct</v>
      </c>
      <c r="AE511" s="129"/>
      <c r="AF511" s="115" t="s">
        <v>83</v>
      </c>
      <c r="AG511" s="115">
        <v>70</v>
      </c>
      <c r="AH511" s="115" t="s">
        <v>84</v>
      </c>
      <c r="AI511" s="115" t="s">
        <v>176</v>
      </c>
      <c r="AJ511" s="115" t="s">
        <v>92</v>
      </c>
      <c r="AL511" s="115" t="s">
        <v>87</v>
      </c>
      <c r="AM511" s="115" t="s">
        <v>101</v>
      </c>
      <c r="AN511" s="115" t="s">
        <v>111</v>
      </c>
      <c r="AO511" s="115" t="s">
        <v>106</v>
      </c>
      <c r="AP511" s="115" t="s">
        <v>91</v>
      </c>
      <c r="AQ511" s="115" t="s">
        <v>91</v>
      </c>
    </row>
    <row r="512" spans="1:43" ht="16">
      <c r="A512" s="115">
        <v>7045761108</v>
      </c>
      <c r="I512" s="130"/>
      <c r="L512" s="129"/>
      <c r="M512" s="129">
        <f t="shared" si="106"/>
        <v>0</v>
      </c>
      <c r="N512" s="129" t="e">
        <f t="shared" si="107"/>
        <v>#DIV/0!</v>
      </c>
      <c r="O512" s="129"/>
      <c r="P512" s="129">
        <f t="shared" si="108"/>
        <v>0</v>
      </c>
      <c r="Q512" s="129">
        <f t="shared" si="109"/>
        <v>0</v>
      </c>
      <c r="R512" s="129">
        <f t="shared" si="110"/>
        <v>0</v>
      </c>
      <c r="S512" s="129">
        <f t="shared" si="111"/>
        <v>0</v>
      </c>
      <c r="T512" s="129">
        <f t="shared" si="112"/>
        <v>0</v>
      </c>
      <c r="U512" s="129">
        <f t="shared" si="113"/>
        <v>0</v>
      </c>
      <c r="V512" s="134">
        <f t="shared" si="114"/>
        <v>0</v>
      </c>
      <c r="W512" s="129">
        <f t="shared" si="120"/>
        <v>0</v>
      </c>
      <c r="X512" s="129">
        <f t="shared" si="115"/>
        <v>0</v>
      </c>
      <c r="Y512" s="129">
        <f t="shared" si="116"/>
        <v>0</v>
      </c>
      <c r="Z512" s="129"/>
      <c r="AA512" s="129"/>
      <c r="AB512" s="129">
        <f t="shared" si="117"/>
        <v>0</v>
      </c>
      <c r="AC512" s="129">
        <f t="shared" si="118"/>
        <v>0</v>
      </c>
      <c r="AD512" s="129" t="str">
        <f t="shared" si="119"/>
        <v>Correct</v>
      </c>
      <c r="AE512" s="129"/>
      <c r="AF512" s="115" t="s">
        <v>83</v>
      </c>
      <c r="AG512" s="115">
        <v>75</v>
      </c>
      <c r="AH512" s="115" t="s">
        <v>181</v>
      </c>
      <c r="AI512" s="115" t="s">
        <v>195</v>
      </c>
      <c r="AK512" s="115" t="s">
        <v>86</v>
      </c>
      <c r="AL512" s="115" t="s">
        <v>87</v>
      </c>
      <c r="AM512" s="115" t="s">
        <v>100</v>
      </c>
      <c r="AN512" s="115" t="s">
        <v>111</v>
      </c>
      <c r="AO512" s="115" t="s">
        <v>106</v>
      </c>
      <c r="AP512" s="115" t="s">
        <v>91</v>
      </c>
      <c r="AQ512" s="115" t="s">
        <v>91</v>
      </c>
    </row>
    <row r="513" spans="1:43" ht="16">
      <c r="A513" s="115">
        <v>7045755397</v>
      </c>
      <c r="I513" s="130"/>
      <c r="L513" s="129"/>
      <c r="M513" s="129">
        <f t="shared" si="106"/>
        <v>0</v>
      </c>
      <c r="N513" s="129" t="e">
        <f t="shared" si="107"/>
        <v>#DIV/0!</v>
      </c>
      <c r="O513" s="129"/>
      <c r="P513" s="129">
        <f t="shared" si="108"/>
        <v>0</v>
      </c>
      <c r="Q513" s="129">
        <f t="shared" si="109"/>
        <v>0</v>
      </c>
      <c r="R513" s="129">
        <f t="shared" si="110"/>
        <v>0</v>
      </c>
      <c r="S513" s="129">
        <f t="shared" si="111"/>
        <v>0</v>
      </c>
      <c r="T513" s="129">
        <f t="shared" si="112"/>
        <v>0</v>
      </c>
      <c r="U513" s="129">
        <f t="shared" si="113"/>
        <v>0</v>
      </c>
      <c r="V513" s="134">
        <f t="shared" si="114"/>
        <v>0</v>
      </c>
      <c r="W513" s="129">
        <f t="shared" si="120"/>
        <v>0</v>
      </c>
      <c r="X513" s="129">
        <f t="shared" si="115"/>
        <v>0</v>
      </c>
      <c r="Y513" s="129">
        <f t="shared" si="116"/>
        <v>0</v>
      </c>
      <c r="Z513" s="129"/>
      <c r="AA513" s="129"/>
      <c r="AB513" s="129">
        <f t="shared" si="117"/>
        <v>0</v>
      </c>
      <c r="AC513" s="129">
        <f t="shared" si="118"/>
        <v>0</v>
      </c>
      <c r="AD513" s="129" t="str">
        <f t="shared" si="119"/>
        <v>Correct</v>
      </c>
      <c r="AE513" s="129"/>
      <c r="AF513" s="115" t="s">
        <v>83</v>
      </c>
      <c r="AG513" s="115">
        <v>53</v>
      </c>
      <c r="AH513" s="115" t="s">
        <v>181</v>
      </c>
      <c r="AI513" s="115" t="s">
        <v>210</v>
      </c>
      <c r="AJ513" s="115" t="s">
        <v>85</v>
      </c>
      <c r="AK513" s="115" t="s">
        <v>86</v>
      </c>
      <c r="AL513" s="115" t="s">
        <v>87</v>
      </c>
      <c r="AM513" s="115" t="s">
        <v>88</v>
      </c>
      <c r="AN513" s="115" t="s">
        <v>111</v>
      </c>
      <c r="AO513" s="115" t="s">
        <v>90</v>
      </c>
      <c r="AP513" s="115" t="s">
        <v>91</v>
      </c>
      <c r="AQ513" s="115" t="s">
        <v>91</v>
      </c>
    </row>
    <row r="514" spans="1:43" ht="16">
      <c r="A514" s="115">
        <v>7045764558</v>
      </c>
      <c r="I514" s="130"/>
      <c r="L514" s="129"/>
      <c r="M514" s="129">
        <f t="shared" ref="M514:M577" si="121">COUNTA(B514:L514)</f>
        <v>0</v>
      </c>
      <c r="N514" s="129" t="e">
        <f t="shared" ref="N514:N577" si="122">3/M514</f>
        <v>#DIV/0!</v>
      </c>
      <c r="O514" s="129"/>
      <c r="P514" s="129">
        <f t="shared" ref="P514:P577" si="123">IF($M514&lt;3,IF($B514=$B$1,1,0),IF($B514=$B$1,$N514,0))</f>
        <v>0</v>
      </c>
      <c r="Q514" s="129">
        <f t="shared" ref="Q514:Q577" si="124">IF($M514&lt;3,IF($C514=$C$1,1,0),IF($C514=$C$1,$N514,0))</f>
        <v>0</v>
      </c>
      <c r="R514" s="129">
        <f t="shared" ref="R514:R577" si="125">IF($M514&lt;3,IF($D514=$D$1,1,0),IF($D514=$D$1,$N514,0))</f>
        <v>0</v>
      </c>
      <c r="S514" s="129">
        <f t="shared" ref="S514:S577" si="126">IF($M514&lt;3,IF($E514=$E$1,1,0),IF($E514=$E$1,$N514,0))</f>
        <v>0</v>
      </c>
      <c r="T514" s="129">
        <f t="shared" ref="T514:T577" si="127">IF($M514&lt;3,IF($F514=$F$1,1,0),IF($F514=$F$1,$N514,0))</f>
        <v>0</v>
      </c>
      <c r="U514" s="129">
        <f t="shared" ref="U514:U577" si="128">IF($M514&lt;3,IF($G514=$G$1,1,0),IF($G514=$G$1,$N514,0))</f>
        <v>0</v>
      </c>
      <c r="V514" s="134">
        <f t="shared" ref="V514:V577" si="129">IF($M514&lt;3,IF($H514=$H$1,1,0),IF($H514=$H$1,$N514,0))</f>
        <v>0</v>
      </c>
      <c r="W514" s="129">
        <f t="shared" si="120"/>
        <v>0</v>
      </c>
      <c r="X514" s="129">
        <f t="shared" ref="X514:X577" si="130">IF($M514&lt;3,IF($J514=$J$1,1,0),IF($J514=$J$1,$N514,0))</f>
        <v>0</v>
      </c>
      <c r="Y514" s="129">
        <f t="shared" ref="Y514:Y577" si="131">IF($M514&lt;3,IF($K514=$K$1,1,0),IF($K514=$K$1,$N514,0))</f>
        <v>0</v>
      </c>
      <c r="Z514" s="129"/>
      <c r="AA514" s="129"/>
      <c r="AB514" s="129">
        <f t="shared" ref="AB514:AB577" si="132">SUM(P514:Z514)</f>
        <v>0</v>
      </c>
      <c r="AC514" s="129">
        <f t="shared" ref="AC514:AC577" si="133">M514</f>
        <v>0</v>
      </c>
      <c r="AD514" s="129" t="str">
        <f t="shared" ref="AD514:AD577" si="134">IF(AB514=AC514,"Correct",IF(AB514=3,"Correct","Wrong"))</f>
        <v>Correct</v>
      </c>
      <c r="AE514" s="129"/>
      <c r="AF514" s="115" t="s">
        <v>83</v>
      </c>
      <c r="AG514" s="115">
        <v>77</v>
      </c>
      <c r="AH514" s="115" t="s">
        <v>181</v>
      </c>
      <c r="AI514" s="115" t="s">
        <v>220</v>
      </c>
      <c r="AJ514" s="115" t="s">
        <v>85</v>
      </c>
      <c r="AK514" s="115" t="s">
        <v>86</v>
      </c>
      <c r="AL514" s="115" t="s">
        <v>87</v>
      </c>
      <c r="AM514" s="115" t="s">
        <v>96</v>
      </c>
      <c r="AN514" s="115" t="s">
        <v>102</v>
      </c>
      <c r="AO514" s="115" t="s">
        <v>106</v>
      </c>
      <c r="AP514" s="115" t="s">
        <v>91</v>
      </c>
      <c r="AQ514" s="115" t="s">
        <v>86</v>
      </c>
    </row>
    <row r="515" spans="1:43" ht="16">
      <c r="A515" s="115">
        <v>7044852441</v>
      </c>
      <c r="I515" s="130"/>
      <c r="L515" s="129"/>
      <c r="M515" s="129">
        <f t="shared" si="121"/>
        <v>0</v>
      </c>
      <c r="N515" s="129" t="e">
        <f t="shared" si="122"/>
        <v>#DIV/0!</v>
      </c>
      <c r="O515" s="129"/>
      <c r="P515" s="129">
        <f t="shared" si="123"/>
        <v>0</v>
      </c>
      <c r="Q515" s="129">
        <f t="shared" si="124"/>
        <v>0</v>
      </c>
      <c r="R515" s="129">
        <f t="shared" si="125"/>
        <v>0</v>
      </c>
      <c r="S515" s="129">
        <f t="shared" si="126"/>
        <v>0</v>
      </c>
      <c r="T515" s="129">
        <f t="shared" si="127"/>
        <v>0</v>
      </c>
      <c r="U515" s="129">
        <f t="shared" si="128"/>
        <v>0</v>
      </c>
      <c r="V515" s="134">
        <f t="shared" si="129"/>
        <v>0</v>
      </c>
      <c r="W515" s="129">
        <f t="shared" si="120"/>
        <v>0</v>
      </c>
      <c r="X515" s="129">
        <f t="shared" si="130"/>
        <v>0</v>
      </c>
      <c r="Y515" s="129">
        <f t="shared" si="131"/>
        <v>0</v>
      </c>
      <c r="Z515" s="129"/>
      <c r="AA515" s="129"/>
      <c r="AB515" s="129">
        <f t="shared" si="132"/>
        <v>0</v>
      </c>
      <c r="AC515" s="129">
        <f t="shared" si="133"/>
        <v>0</v>
      </c>
      <c r="AD515" s="129" t="str">
        <f t="shared" si="134"/>
        <v>Correct</v>
      </c>
      <c r="AE515" s="129"/>
      <c r="AF515" s="115" t="s">
        <v>83</v>
      </c>
      <c r="AG515" s="115">
        <v>67</v>
      </c>
      <c r="AH515" s="115" t="s">
        <v>84</v>
      </c>
      <c r="AI515" s="115" t="s">
        <v>152</v>
      </c>
      <c r="AJ515" s="115" t="s">
        <v>85</v>
      </c>
      <c r="AK515" s="115" t="s">
        <v>86</v>
      </c>
      <c r="AL515" s="115" t="s">
        <v>87</v>
      </c>
      <c r="AM515" s="115" t="s">
        <v>93</v>
      </c>
      <c r="AN515" s="115" t="s">
        <v>94</v>
      </c>
      <c r="AO515" s="115" t="s">
        <v>106</v>
      </c>
      <c r="AP515" s="115" t="s">
        <v>91</v>
      </c>
      <c r="AQ515" s="115" t="s">
        <v>86</v>
      </c>
    </row>
    <row r="516" spans="1:43" ht="16">
      <c r="A516" s="115">
        <v>7045772328</v>
      </c>
      <c r="I516" s="130"/>
      <c r="L516" s="129"/>
      <c r="M516" s="129">
        <f t="shared" si="121"/>
        <v>0</v>
      </c>
      <c r="N516" s="129" t="e">
        <f t="shared" si="122"/>
        <v>#DIV/0!</v>
      </c>
      <c r="O516" s="129"/>
      <c r="P516" s="129">
        <f t="shared" si="123"/>
        <v>0</v>
      </c>
      <c r="Q516" s="129">
        <f t="shared" si="124"/>
        <v>0</v>
      </c>
      <c r="R516" s="129">
        <f t="shared" si="125"/>
        <v>0</v>
      </c>
      <c r="S516" s="129">
        <f t="shared" si="126"/>
        <v>0</v>
      </c>
      <c r="T516" s="129">
        <f t="shared" si="127"/>
        <v>0</v>
      </c>
      <c r="U516" s="129">
        <f t="shared" si="128"/>
        <v>0</v>
      </c>
      <c r="V516" s="134">
        <f t="shared" si="129"/>
        <v>0</v>
      </c>
      <c r="W516" s="129">
        <f t="shared" si="120"/>
        <v>0</v>
      </c>
      <c r="X516" s="129">
        <f t="shared" si="130"/>
        <v>0</v>
      </c>
      <c r="Y516" s="129">
        <f t="shared" si="131"/>
        <v>0</v>
      </c>
      <c r="Z516" s="129"/>
      <c r="AA516" s="129"/>
      <c r="AB516" s="129">
        <f t="shared" si="132"/>
        <v>0</v>
      </c>
      <c r="AC516" s="129">
        <f t="shared" si="133"/>
        <v>0</v>
      </c>
      <c r="AD516" s="129" t="str">
        <f t="shared" si="134"/>
        <v>Correct</v>
      </c>
      <c r="AE516" s="129"/>
      <c r="AF516" s="115" t="s">
        <v>83</v>
      </c>
      <c r="AG516" s="115">
        <v>54</v>
      </c>
      <c r="AH516" s="115" t="s">
        <v>181</v>
      </c>
      <c r="AI516" s="115" t="s">
        <v>196</v>
      </c>
      <c r="AJ516" s="115" t="s">
        <v>85</v>
      </c>
      <c r="AK516" s="115" t="s">
        <v>86</v>
      </c>
      <c r="AL516" s="115" t="s">
        <v>87</v>
      </c>
      <c r="AM516" s="115" t="s">
        <v>104</v>
      </c>
      <c r="AN516" s="115" t="s">
        <v>89</v>
      </c>
      <c r="AO516" s="115" t="s">
        <v>106</v>
      </c>
      <c r="AP516" s="115" t="s">
        <v>91</v>
      </c>
      <c r="AQ516" s="115" t="s">
        <v>86</v>
      </c>
    </row>
    <row r="517" spans="1:43" ht="16">
      <c r="A517" s="115">
        <v>7011080736</v>
      </c>
      <c r="I517" s="130"/>
      <c r="K517" s="115" t="s">
        <v>40</v>
      </c>
      <c r="L517" s="129"/>
      <c r="M517" s="129">
        <f t="shared" si="121"/>
        <v>1</v>
      </c>
      <c r="N517" s="129">
        <f t="shared" si="122"/>
        <v>3</v>
      </c>
      <c r="O517" s="129"/>
      <c r="P517" s="129">
        <f t="shared" si="123"/>
        <v>0</v>
      </c>
      <c r="Q517" s="129">
        <f t="shared" si="124"/>
        <v>0</v>
      </c>
      <c r="R517" s="129">
        <f t="shared" si="125"/>
        <v>0</v>
      </c>
      <c r="S517" s="129">
        <f t="shared" si="126"/>
        <v>0</v>
      </c>
      <c r="T517" s="129">
        <f t="shared" si="127"/>
        <v>0</v>
      </c>
      <c r="U517" s="129">
        <f t="shared" si="128"/>
        <v>0</v>
      </c>
      <c r="V517" s="134">
        <f t="shared" si="129"/>
        <v>0</v>
      </c>
      <c r="W517" s="129">
        <f t="shared" si="120"/>
        <v>0</v>
      </c>
      <c r="X517" s="129">
        <f t="shared" si="130"/>
        <v>0</v>
      </c>
      <c r="Y517" s="129">
        <f t="shared" si="131"/>
        <v>1</v>
      </c>
      <c r="Z517" s="129"/>
      <c r="AA517" s="129"/>
      <c r="AB517" s="129">
        <f t="shared" si="132"/>
        <v>1</v>
      </c>
      <c r="AC517" s="129">
        <f t="shared" si="133"/>
        <v>1</v>
      </c>
      <c r="AD517" s="129" t="str">
        <f t="shared" si="134"/>
        <v>Correct</v>
      </c>
      <c r="AE517" s="129"/>
      <c r="AF517" s="115" t="s">
        <v>83</v>
      </c>
      <c r="AG517" s="115">
        <v>53</v>
      </c>
      <c r="AH517" s="115" t="s">
        <v>181</v>
      </c>
      <c r="AI517" s="115" t="s">
        <v>221</v>
      </c>
      <c r="AJ517" s="115" t="s">
        <v>85</v>
      </c>
      <c r="AK517" s="115" t="s">
        <v>86</v>
      </c>
      <c r="AL517" s="115" t="s">
        <v>87</v>
      </c>
      <c r="AM517" s="115" t="s">
        <v>88</v>
      </c>
      <c r="AN517" s="115" t="s">
        <v>89</v>
      </c>
      <c r="AO517" s="115" t="s">
        <v>90</v>
      </c>
      <c r="AP517" s="115" t="s">
        <v>91</v>
      </c>
      <c r="AQ517" s="115" t="s">
        <v>91</v>
      </c>
    </row>
    <row r="518" spans="1:43" ht="16">
      <c r="A518" s="115">
        <v>7044862120</v>
      </c>
      <c r="I518" s="130"/>
      <c r="L518" s="129"/>
      <c r="M518" s="129">
        <f t="shared" si="121"/>
        <v>0</v>
      </c>
      <c r="N518" s="129" t="e">
        <f t="shared" si="122"/>
        <v>#DIV/0!</v>
      </c>
      <c r="O518" s="129"/>
      <c r="P518" s="129">
        <f t="shared" si="123"/>
        <v>0</v>
      </c>
      <c r="Q518" s="129">
        <f t="shared" si="124"/>
        <v>0</v>
      </c>
      <c r="R518" s="129">
        <f t="shared" si="125"/>
        <v>0</v>
      </c>
      <c r="S518" s="129">
        <f t="shared" si="126"/>
        <v>0</v>
      </c>
      <c r="T518" s="129">
        <f t="shared" si="127"/>
        <v>0</v>
      </c>
      <c r="U518" s="129">
        <f t="shared" si="128"/>
        <v>0</v>
      </c>
      <c r="V518" s="134">
        <f t="shared" si="129"/>
        <v>0</v>
      </c>
      <c r="W518" s="129">
        <f t="shared" si="120"/>
        <v>0</v>
      </c>
      <c r="X518" s="129">
        <f t="shared" si="130"/>
        <v>0</v>
      </c>
      <c r="Y518" s="129">
        <f t="shared" si="131"/>
        <v>0</v>
      </c>
      <c r="Z518" s="129"/>
      <c r="AA518" s="129"/>
      <c r="AB518" s="129">
        <f t="shared" si="132"/>
        <v>0</v>
      </c>
      <c r="AC518" s="129">
        <f t="shared" si="133"/>
        <v>0</v>
      </c>
      <c r="AD518" s="129" t="str">
        <f t="shared" si="134"/>
        <v>Correct</v>
      </c>
      <c r="AE518" s="129"/>
      <c r="AF518" s="115" t="s">
        <v>83</v>
      </c>
      <c r="AG518" s="115">
        <v>71</v>
      </c>
      <c r="AH518" s="115" t="s">
        <v>181</v>
      </c>
      <c r="AI518" s="115" t="s">
        <v>238</v>
      </c>
      <c r="AJ518" s="115" t="s">
        <v>85</v>
      </c>
      <c r="AK518" s="115" t="s">
        <v>86</v>
      </c>
      <c r="AL518" s="115" t="s">
        <v>87</v>
      </c>
      <c r="AM518" s="115" t="s">
        <v>101</v>
      </c>
      <c r="AN518" s="115" t="s">
        <v>102</v>
      </c>
      <c r="AO518" s="115" t="s">
        <v>106</v>
      </c>
      <c r="AP518" s="115" t="s">
        <v>91</v>
      </c>
      <c r="AQ518" s="115" t="s">
        <v>86</v>
      </c>
    </row>
    <row r="519" spans="1:43" ht="16">
      <c r="A519" s="115">
        <v>7045790768</v>
      </c>
      <c r="I519" s="130"/>
      <c r="L519" s="129"/>
      <c r="M519" s="129">
        <f t="shared" si="121"/>
        <v>0</v>
      </c>
      <c r="N519" s="129" t="e">
        <f t="shared" si="122"/>
        <v>#DIV/0!</v>
      </c>
      <c r="O519" s="129"/>
      <c r="P519" s="129">
        <f t="shared" si="123"/>
        <v>0</v>
      </c>
      <c r="Q519" s="129">
        <f t="shared" si="124"/>
        <v>0</v>
      </c>
      <c r="R519" s="129">
        <f t="shared" si="125"/>
        <v>0</v>
      </c>
      <c r="S519" s="129">
        <f t="shared" si="126"/>
        <v>0</v>
      </c>
      <c r="T519" s="129">
        <f t="shared" si="127"/>
        <v>0</v>
      </c>
      <c r="U519" s="129">
        <f t="shared" si="128"/>
        <v>0</v>
      </c>
      <c r="V519" s="134">
        <f t="shared" si="129"/>
        <v>0</v>
      </c>
      <c r="W519" s="129">
        <f t="shared" si="120"/>
        <v>0</v>
      </c>
      <c r="X519" s="129">
        <f t="shared" si="130"/>
        <v>0</v>
      </c>
      <c r="Y519" s="129">
        <f t="shared" si="131"/>
        <v>0</v>
      </c>
      <c r="Z519" s="129"/>
      <c r="AA519" s="129"/>
      <c r="AB519" s="129">
        <f t="shared" si="132"/>
        <v>0</v>
      </c>
      <c r="AC519" s="129">
        <f t="shared" si="133"/>
        <v>0</v>
      </c>
      <c r="AD519" s="129" t="str">
        <f t="shared" si="134"/>
        <v>Correct</v>
      </c>
      <c r="AE519" s="129"/>
      <c r="AF519" s="115" t="s">
        <v>83</v>
      </c>
      <c r="AG519" s="115">
        <v>84</v>
      </c>
      <c r="AH519" s="115" t="s">
        <v>181</v>
      </c>
      <c r="AI519" s="115" t="s">
        <v>190</v>
      </c>
      <c r="AJ519" s="115" t="s">
        <v>85</v>
      </c>
      <c r="AK519" s="115" t="s">
        <v>86</v>
      </c>
      <c r="AL519" s="115" t="s">
        <v>139</v>
      </c>
      <c r="AM519" s="115" t="s">
        <v>104</v>
      </c>
      <c r="AN519" s="115" t="s">
        <v>102</v>
      </c>
      <c r="AO519" s="115" t="s">
        <v>106</v>
      </c>
      <c r="AP519" s="115" t="s">
        <v>91</v>
      </c>
      <c r="AQ519" s="115" t="s">
        <v>91</v>
      </c>
    </row>
    <row r="520" spans="1:43" ht="16">
      <c r="A520" s="115">
        <v>7045768707</v>
      </c>
      <c r="I520" s="130"/>
      <c r="L520" s="129"/>
      <c r="M520" s="129">
        <f t="shared" si="121"/>
        <v>0</v>
      </c>
      <c r="N520" s="129" t="e">
        <f t="shared" si="122"/>
        <v>#DIV/0!</v>
      </c>
      <c r="O520" s="129"/>
      <c r="P520" s="129">
        <f t="shared" si="123"/>
        <v>0</v>
      </c>
      <c r="Q520" s="129">
        <f t="shared" si="124"/>
        <v>0</v>
      </c>
      <c r="R520" s="129">
        <f t="shared" si="125"/>
        <v>0</v>
      </c>
      <c r="S520" s="129">
        <f t="shared" si="126"/>
        <v>0</v>
      </c>
      <c r="T520" s="129">
        <f t="shared" si="127"/>
        <v>0</v>
      </c>
      <c r="U520" s="129">
        <f t="shared" si="128"/>
        <v>0</v>
      </c>
      <c r="V520" s="134">
        <f t="shared" si="129"/>
        <v>0</v>
      </c>
      <c r="W520" s="129">
        <f t="shared" ref="W520:W583" si="135">IF($M520&lt;3,IF($G520=$I$1,1,0),IF($G520=$I$1,$N520,0))</f>
        <v>0</v>
      </c>
      <c r="X520" s="129">
        <f t="shared" si="130"/>
        <v>0</v>
      </c>
      <c r="Y520" s="129">
        <f t="shared" si="131"/>
        <v>0</v>
      </c>
      <c r="Z520" s="129"/>
      <c r="AA520" s="129"/>
      <c r="AB520" s="129">
        <f t="shared" si="132"/>
        <v>0</v>
      </c>
      <c r="AC520" s="129">
        <f t="shared" si="133"/>
        <v>0</v>
      </c>
      <c r="AD520" s="129" t="str">
        <f t="shared" si="134"/>
        <v>Correct</v>
      </c>
      <c r="AE520" s="129"/>
      <c r="AF520" s="115" t="s">
        <v>99</v>
      </c>
      <c r="AG520" s="115">
        <v>84</v>
      </c>
      <c r="AH520" s="115" t="s">
        <v>181</v>
      </c>
      <c r="AI520" s="115" t="s">
        <v>227</v>
      </c>
      <c r="AJ520" s="115" t="s">
        <v>85</v>
      </c>
      <c r="AK520" s="115" t="s">
        <v>86</v>
      </c>
      <c r="AL520" s="115" t="s">
        <v>87</v>
      </c>
      <c r="AM520" s="115" t="s">
        <v>88</v>
      </c>
      <c r="AN520" s="115" t="s">
        <v>94</v>
      </c>
      <c r="AO520" s="115" t="s">
        <v>106</v>
      </c>
      <c r="AP520" s="115" t="s">
        <v>91</v>
      </c>
      <c r="AQ520" s="115" t="s">
        <v>91</v>
      </c>
    </row>
    <row r="521" spans="1:43" ht="16">
      <c r="A521" s="115">
        <v>6988292853</v>
      </c>
      <c r="I521" s="130"/>
      <c r="L521" s="129"/>
      <c r="M521" s="129">
        <f t="shared" si="121"/>
        <v>0</v>
      </c>
      <c r="N521" s="129" t="e">
        <f t="shared" si="122"/>
        <v>#DIV/0!</v>
      </c>
      <c r="O521" s="129"/>
      <c r="P521" s="129">
        <f t="shared" si="123"/>
        <v>0</v>
      </c>
      <c r="Q521" s="129">
        <f t="shared" si="124"/>
        <v>0</v>
      </c>
      <c r="R521" s="129">
        <f t="shared" si="125"/>
        <v>0</v>
      </c>
      <c r="S521" s="129">
        <f t="shared" si="126"/>
        <v>0</v>
      </c>
      <c r="T521" s="129">
        <f t="shared" si="127"/>
        <v>0</v>
      </c>
      <c r="U521" s="129">
        <f t="shared" si="128"/>
        <v>0</v>
      </c>
      <c r="V521" s="134">
        <f t="shared" si="129"/>
        <v>0</v>
      </c>
      <c r="W521" s="129">
        <f t="shared" si="135"/>
        <v>0</v>
      </c>
      <c r="X521" s="129">
        <f t="shared" si="130"/>
        <v>0</v>
      </c>
      <c r="Y521" s="129">
        <f t="shared" si="131"/>
        <v>0</v>
      </c>
      <c r="Z521" s="129"/>
      <c r="AA521" s="129"/>
      <c r="AB521" s="129">
        <f t="shared" si="132"/>
        <v>0</v>
      </c>
      <c r="AC521" s="129">
        <f t="shared" si="133"/>
        <v>0</v>
      </c>
      <c r="AD521" s="129" t="str">
        <f t="shared" si="134"/>
        <v>Correct</v>
      </c>
      <c r="AE521" s="129"/>
      <c r="AF521" s="115" t="s">
        <v>83</v>
      </c>
      <c r="AG521" s="115">
        <v>75</v>
      </c>
      <c r="AH521" s="115" t="s">
        <v>84</v>
      </c>
      <c r="AI521" s="115" t="s">
        <v>149</v>
      </c>
      <c r="AJ521" s="115" t="s">
        <v>85</v>
      </c>
      <c r="AK521" s="115" t="s">
        <v>91</v>
      </c>
      <c r="AL521" s="115" t="s">
        <v>87</v>
      </c>
      <c r="AM521" s="115" t="s">
        <v>101</v>
      </c>
      <c r="AN521" s="115" t="s">
        <v>109</v>
      </c>
      <c r="AO521" s="115" t="s">
        <v>106</v>
      </c>
      <c r="AQ521" s="115" t="s">
        <v>86</v>
      </c>
    </row>
    <row r="522" spans="1:43" ht="16">
      <c r="A522" s="115">
        <v>6985187636</v>
      </c>
      <c r="I522" s="130"/>
      <c r="L522" s="129"/>
      <c r="M522" s="129">
        <f t="shared" si="121"/>
        <v>0</v>
      </c>
      <c r="N522" s="129" t="e">
        <f t="shared" si="122"/>
        <v>#DIV/0!</v>
      </c>
      <c r="O522" s="129"/>
      <c r="P522" s="129">
        <f t="shared" si="123"/>
        <v>0</v>
      </c>
      <c r="Q522" s="129">
        <f t="shared" si="124"/>
        <v>0</v>
      </c>
      <c r="R522" s="129">
        <f t="shared" si="125"/>
        <v>0</v>
      </c>
      <c r="S522" s="129">
        <f t="shared" si="126"/>
        <v>0</v>
      </c>
      <c r="T522" s="129">
        <f t="shared" si="127"/>
        <v>0</v>
      </c>
      <c r="U522" s="129">
        <f t="shared" si="128"/>
        <v>0</v>
      </c>
      <c r="V522" s="134">
        <f t="shared" si="129"/>
        <v>0</v>
      </c>
      <c r="W522" s="129">
        <f t="shared" si="135"/>
        <v>0</v>
      </c>
      <c r="X522" s="129">
        <f t="shared" si="130"/>
        <v>0</v>
      </c>
      <c r="Y522" s="129">
        <f t="shared" si="131"/>
        <v>0</v>
      </c>
      <c r="Z522" s="129"/>
      <c r="AA522" s="129"/>
      <c r="AB522" s="129">
        <f t="shared" si="132"/>
        <v>0</v>
      </c>
      <c r="AC522" s="129">
        <f t="shared" si="133"/>
        <v>0</v>
      </c>
      <c r="AD522" s="129" t="str">
        <f t="shared" si="134"/>
        <v>Correct</v>
      </c>
      <c r="AE522" s="129"/>
      <c r="AF522" s="115" t="s">
        <v>99</v>
      </c>
      <c r="AG522" s="115">
        <v>71</v>
      </c>
      <c r="AH522" s="115" t="s">
        <v>181</v>
      </c>
      <c r="AI522" s="115" t="s">
        <v>433</v>
      </c>
      <c r="AJ522" s="115" t="s">
        <v>85</v>
      </c>
      <c r="AK522" s="115" t="s">
        <v>86</v>
      </c>
      <c r="AL522" s="115" t="s">
        <v>87</v>
      </c>
      <c r="AN522" s="115" t="s">
        <v>111</v>
      </c>
      <c r="AO522" s="115" t="s">
        <v>106</v>
      </c>
      <c r="AP522" s="115" t="s">
        <v>91</v>
      </c>
      <c r="AQ522" s="115" t="s">
        <v>91</v>
      </c>
    </row>
    <row r="523" spans="1:43" ht="16">
      <c r="A523" s="115">
        <v>7044864023</v>
      </c>
      <c r="D523" s="115" t="s">
        <v>33</v>
      </c>
      <c r="I523" s="130"/>
      <c r="L523" s="129"/>
      <c r="M523" s="129">
        <f t="shared" si="121"/>
        <v>1</v>
      </c>
      <c r="N523" s="129">
        <f t="shared" si="122"/>
        <v>3</v>
      </c>
      <c r="O523" s="129"/>
      <c r="P523" s="129">
        <f t="shared" si="123"/>
        <v>0</v>
      </c>
      <c r="Q523" s="129">
        <f t="shared" si="124"/>
        <v>0</v>
      </c>
      <c r="R523" s="129">
        <f t="shared" si="125"/>
        <v>1</v>
      </c>
      <c r="S523" s="129">
        <f t="shared" si="126"/>
        <v>0</v>
      </c>
      <c r="T523" s="129">
        <f t="shared" si="127"/>
        <v>0</v>
      </c>
      <c r="U523" s="129">
        <f t="shared" si="128"/>
        <v>0</v>
      </c>
      <c r="V523" s="134">
        <f t="shared" si="129"/>
        <v>0</v>
      </c>
      <c r="W523" s="129">
        <f t="shared" si="135"/>
        <v>0</v>
      </c>
      <c r="X523" s="129">
        <f t="shared" si="130"/>
        <v>0</v>
      </c>
      <c r="Y523" s="129">
        <f t="shared" si="131"/>
        <v>0</v>
      </c>
      <c r="Z523" s="129"/>
      <c r="AA523" s="129"/>
      <c r="AB523" s="129">
        <f t="shared" si="132"/>
        <v>1</v>
      </c>
      <c r="AC523" s="129">
        <f t="shared" si="133"/>
        <v>1</v>
      </c>
      <c r="AD523" s="129" t="str">
        <f t="shared" si="134"/>
        <v>Correct</v>
      </c>
      <c r="AE523" s="129"/>
      <c r="AF523" s="115" t="s">
        <v>83</v>
      </c>
      <c r="AG523" s="115">
        <v>68</v>
      </c>
      <c r="AH523" s="115" t="s">
        <v>181</v>
      </c>
      <c r="AI523" s="115" t="s">
        <v>208</v>
      </c>
      <c r="AJ523" s="115" t="s">
        <v>85</v>
      </c>
      <c r="AK523" s="115" t="s">
        <v>86</v>
      </c>
      <c r="AL523" s="115" t="s">
        <v>87</v>
      </c>
      <c r="AN523" s="115" t="s">
        <v>111</v>
      </c>
      <c r="AO523" s="115" t="s">
        <v>106</v>
      </c>
      <c r="AP523" s="115" t="s">
        <v>91</v>
      </c>
      <c r="AQ523" s="115" t="s">
        <v>91</v>
      </c>
    </row>
    <row r="524" spans="1:43" ht="16">
      <c r="A524" s="115">
        <v>5587457598</v>
      </c>
      <c r="I524" s="130"/>
      <c r="L524" s="129"/>
      <c r="M524" s="129">
        <f t="shared" si="121"/>
        <v>0</v>
      </c>
      <c r="N524" s="129" t="e">
        <f t="shared" si="122"/>
        <v>#DIV/0!</v>
      </c>
      <c r="O524" s="129"/>
      <c r="P524" s="129">
        <f t="shared" si="123"/>
        <v>0</v>
      </c>
      <c r="Q524" s="129">
        <f t="shared" si="124"/>
        <v>0</v>
      </c>
      <c r="R524" s="129">
        <f t="shared" si="125"/>
        <v>0</v>
      </c>
      <c r="S524" s="129">
        <f t="shared" si="126"/>
        <v>0</v>
      </c>
      <c r="T524" s="129">
        <f t="shared" si="127"/>
        <v>0</v>
      </c>
      <c r="U524" s="129">
        <f t="shared" si="128"/>
        <v>0</v>
      </c>
      <c r="V524" s="134">
        <f t="shared" si="129"/>
        <v>0</v>
      </c>
      <c r="W524" s="129">
        <f t="shared" si="135"/>
        <v>0</v>
      </c>
      <c r="X524" s="129">
        <f t="shared" si="130"/>
        <v>0</v>
      </c>
      <c r="Y524" s="129">
        <f t="shared" si="131"/>
        <v>0</v>
      </c>
      <c r="Z524" s="129"/>
      <c r="AA524" s="129"/>
      <c r="AB524" s="129">
        <f t="shared" si="132"/>
        <v>0</v>
      </c>
      <c r="AC524" s="129">
        <f t="shared" si="133"/>
        <v>0</v>
      </c>
      <c r="AD524" s="129" t="str">
        <f t="shared" si="134"/>
        <v>Correct</v>
      </c>
      <c r="AE524" s="129"/>
      <c r="AF524" s="115" t="s">
        <v>83</v>
      </c>
      <c r="AG524" s="115">
        <v>52</v>
      </c>
      <c r="AH524" s="115" t="s">
        <v>181</v>
      </c>
      <c r="AI524" s="115" t="s">
        <v>215</v>
      </c>
      <c r="AJ524" s="115" t="s">
        <v>85</v>
      </c>
      <c r="AK524" s="115" t="s">
        <v>86</v>
      </c>
      <c r="AL524" s="115" t="s">
        <v>87</v>
      </c>
      <c r="AM524" s="115" t="s">
        <v>101</v>
      </c>
      <c r="AN524" s="115" t="s">
        <v>89</v>
      </c>
      <c r="AO524" s="115" t="s">
        <v>90</v>
      </c>
      <c r="AP524" s="115" t="s">
        <v>91</v>
      </c>
      <c r="AQ524" s="115" t="s">
        <v>91</v>
      </c>
    </row>
    <row r="525" spans="1:43" ht="16">
      <c r="A525" s="115">
        <v>7045790517</v>
      </c>
      <c r="I525" s="130"/>
      <c r="L525" s="129"/>
      <c r="M525" s="129">
        <f t="shared" si="121"/>
        <v>0</v>
      </c>
      <c r="N525" s="129" t="e">
        <f t="shared" si="122"/>
        <v>#DIV/0!</v>
      </c>
      <c r="O525" s="129"/>
      <c r="P525" s="129">
        <f t="shared" si="123"/>
        <v>0</v>
      </c>
      <c r="Q525" s="129">
        <f t="shared" si="124"/>
        <v>0</v>
      </c>
      <c r="R525" s="129">
        <f t="shared" si="125"/>
        <v>0</v>
      </c>
      <c r="S525" s="129">
        <f t="shared" si="126"/>
        <v>0</v>
      </c>
      <c r="T525" s="129">
        <f t="shared" si="127"/>
        <v>0</v>
      </c>
      <c r="U525" s="129">
        <f t="shared" si="128"/>
        <v>0</v>
      </c>
      <c r="V525" s="134">
        <f t="shared" si="129"/>
        <v>0</v>
      </c>
      <c r="W525" s="129">
        <f t="shared" si="135"/>
        <v>0</v>
      </c>
      <c r="X525" s="129">
        <f t="shared" si="130"/>
        <v>0</v>
      </c>
      <c r="Y525" s="129">
        <f t="shared" si="131"/>
        <v>0</v>
      </c>
      <c r="Z525" s="129"/>
      <c r="AA525" s="129"/>
      <c r="AB525" s="129">
        <f t="shared" si="132"/>
        <v>0</v>
      </c>
      <c r="AC525" s="129">
        <f t="shared" si="133"/>
        <v>0</v>
      </c>
      <c r="AD525" s="129" t="str">
        <f t="shared" si="134"/>
        <v>Correct</v>
      </c>
      <c r="AE525" s="129"/>
      <c r="AF525" s="115" t="s">
        <v>83</v>
      </c>
      <c r="AG525" s="115">
        <v>78</v>
      </c>
      <c r="AH525" s="115" t="s">
        <v>181</v>
      </c>
      <c r="AI525" s="115" t="s">
        <v>184</v>
      </c>
      <c r="AJ525" s="115" t="s">
        <v>85</v>
      </c>
      <c r="AL525" s="115" t="s">
        <v>87</v>
      </c>
      <c r="AN525" s="115" t="s">
        <v>112</v>
      </c>
      <c r="AO525" s="115" t="s">
        <v>106</v>
      </c>
      <c r="AP525" s="115" t="s">
        <v>91</v>
      </c>
      <c r="AQ525" s="115" t="s">
        <v>86</v>
      </c>
    </row>
    <row r="526" spans="1:43" ht="16">
      <c r="A526" s="115">
        <v>6985431544</v>
      </c>
      <c r="I526" s="130"/>
      <c r="K526" s="115" t="s">
        <v>40</v>
      </c>
      <c r="L526" s="129"/>
      <c r="M526" s="129">
        <f t="shared" si="121"/>
        <v>1</v>
      </c>
      <c r="N526" s="129">
        <f t="shared" si="122"/>
        <v>3</v>
      </c>
      <c r="O526" s="129"/>
      <c r="P526" s="129">
        <f t="shared" si="123"/>
        <v>0</v>
      </c>
      <c r="Q526" s="129">
        <f t="shared" si="124"/>
        <v>0</v>
      </c>
      <c r="R526" s="129">
        <f t="shared" si="125"/>
        <v>0</v>
      </c>
      <c r="S526" s="129">
        <f t="shared" si="126"/>
        <v>0</v>
      </c>
      <c r="T526" s="129">
        <f t="shared" si="127"/>
        <v>0</v>
      </c>
      <c r="U526" s="129">
        <f t="shared" si="128"/>
        <v>0</v>
      </c>
      <c r="V526" s="134">
        <f t="shared" si="129"/>
        <v>0</v>
      </c>
      <c r="W526" s="129">
        <f t="shared" si="135"/>
        <v>0</v>
      </c>
      <c r="X526" s="129">
        <f t="shared" si="130"/>
        <v>0</v>
      </c>
      <c r="Y526" s="129">
        <f t="shared" si="131"/>
        <v>1</v>
      </c>
      <c r="Z526" s="129"/>
      <c r="AA526" s="129"/>
      <c r="AB526" s="129">
        <f t="shared" si="132"/>
        <v>1</v>
      </c>
      <c r="AC526" s="129">
        <f t="shared" si="133"/>
        <v>1</v>
      </c>
      <c r="AD526" s="129" t="str">
        <f t="shared" si="134"/>
        <v>Correct</v>
      </c>
      <c r="AE526" s="129"/>
      <c r="AF526" s="115" t="s">
        <v>83</v>
      </c>
      <c r="AG526" s="115">
        <v>63</v>
      </c>
      <c r="AH526" s="115" t="s">
        <v>84</v>
      </c>
      <c r="AI526" s="115" t="s">
        <v>127</v>
      </c>
      <c r="AJ526" s="115" t="s">
        <v>85</v>
      </c>
      <c r="AK526" s="115" t="s">
        <v>86</v>
      </c>
      <c r="AM526" s="115" t="s">
        <v>88</v>
      </c>
      <c r="AN526" s="115" t="s">
        <v>111</v>
      </c>
      <c r="AO526" s="115" t="s">
        <v>106</v>
      </c>
      <c r="AP526" s="115" t="s">
        <v>91</v>
      </c>
      <c r="AQ526" s="115" t="s">
        <v>91</v>
      </c>
    </row>
    <row r="527" spans="1:43" ht="16">
      <c r="A527" s="115">
        <v>6982456846</v>
      </c>
      <c r="F527" s="115" t="s">
        <v>35</v>
      </c>
      <c r="I527" s="130"/>
      <c r="L527" s="129"/>
      <c r="M527" s="129">
        <f t="shared" si="121"/>
        <v>1</v>
      </c>
      <c r="N527" s="129">
        <f t="shared" si="122"/>
        <v>3</v>
      </c>
      <c r="O527" s="129"/>
      <c r="P527" s="129">
        <f t="shared" si="123"/>
        <v>0</v>
      </c>
      <c r="Q527" s="129">
        <f t="shared" si="124"/>
        <v>0</v>
      </c>
      <c r="R527" s="129">
        <f t="shared" si="125"/>
        <v>0</v>
      </c>
      <c r="S527" s="129">
        <f t="shared" si="126"/>
        <v>0</v>
      </c>
      <c r="T527" s="129">
        <f t="shared" si="127"/>
        <v>1</v>
      </c>
      <c r="U527" s="129">
        <f t="shared" si="128"/>
        <v>0</v>
      </c>
      <c r="V527" s="134">
        <f t="shared" si="129"/>
        <v>0</v>
      </c>
      <c r="W527" s="129">
        <f t="shared" si="135"/>
        <v>0</v>
      </c>
      <c r="X527" s="129">
        <f t="shared" si="130"/>
        <v>0</v>
      </c>
      <c r="Y527" s="129">
        <f t="shared" si="131"/>
        <v>0</v>
      </c>
      <c r="Z527" s="129"/>
      <c r="AA527" s="129"/>
      <c r="AB527" s="129">
        <f t="shared" si="132"/>
        <v>1</v>
      </c>
      <c r="AC527" s="129">
        <f t="shared" si="133"/>
        <v>1</v>
      </c>
      <c r="AD527" s="129" t="str">
        <f t="shared" si="134"/>
        <v>Correct</v>
      </c>
      <c r="AE527" s="129"/>
      <c r="AF527" s="115" t="s">
        <v>83</v>
      </c>
      <c r="AG527" s="115">
        <v>56</v>
      </c>
      <c r="AH527" s="115" t="s">
        <v>181</v>
      </c>
      <c r="AI527" s="115" t="s">
        <v>241</v>
      </c>
      <c r="AJ527" s="115" t="s">
        <v>92</v>
      </c>
      <c r="AK527" s="115" t="s">
        <v>86</v>
      </c>
      <c r="AL527" s="115" t="s">
        <v>116</v>
      </c>
      <c r="AM527" s="115" t="s">
        <v>96</v>
      </c>
      <c r="AN527" s="115" t="s">
        <v>89</v>
      </c>
      <c r="AO527" s="115" t="s">
        <v>98</v>
      </c>
      <c r="AP527" s="115" t="s">
        <v>91</v>
      </c>
      <c r="AQ527" s="115" t="s">
        <v>86</v>
      </c>
    </row>
    <row r="528" spans="1:43" ht="16">
      <c r="A528" s="115">
        <v>7007929536</v>
      </c>
      <c r="I528" s="130"/>
      <c r="K528" s="115" t="s">
        <v>40</v>
      </c>
      <c r="L528" s="129"/>
      <c r="M528" s="129">
        <f t="shared" si="121"/>
        <v>1</v>
      </c>
      <c r="N528" s="129">
        <f t="shared" si="122"/>
        <v>3</v>
      </c>
      <c r="O528" s="129"/>
      <c r="P528" s="129">
        <f t="shared" si="123"/>
        <v>0</v>
      </c>
      <c r="Q528" s="129">
        <f t="shared" si="124"/>
        <v>0</v>
      </c>
      <c r="R528" s="129">
        <f t="shared" si="125"/>
        <v>0</v>
      </c>
      <c r="S528" s="129">
        <f t="shared" si="126"/>
        <v>0</v>
      </c>
      <c r="T528" s="129">
        <f t="shared" si="127"/>
        <v>0</v>
      </c>
      <c r="U528" s="129">
        <f t="shared" si="128"/>
        <v>0</v>
      </c>
      <c r="V528" s="134">
        <f t="shared" si="129"/>
        <v>0</v>
      </c>
      <c r="W528" s="129">
        <f t="shared" si="135"/>
        <v>0</v>
      </c>
      <c r="X528" s="129">
        <f t="shared" si="130"/>
        <v>0</v>
      </c>
      <c r="Y528" s="129">
        <f t="shared" si="131"/>
        <v>1</v>
      </c>
      <c r="Z528" s="129"/>
      <c r="AA528" s="129"/>
      <c r="AB528" s="129">
        <f t="shared" si="132"/>
        <v>1</v>
      </c>
      <c r="AC528" s="129">
        <f t="shared" si="133"/>
        <v>1</v>
      </c>
      <c r="AD528" s="129" t="str">
        <f t="shared" si="134"/>
        <v>Correct</v>
      </c>
      <c r="AE528" s="129"/>
      <c r="AF528" s="115" t="s">
        <v>99</v>
      </c>
      <c r="AG528" s="115">
        <v>61</v>
      </c>
      <c r="AH528" s="115" t="s">
        <v>84</v>
      </c>
      <c r="AI528" s="115" t="s">
        <v>168</v>
      </c>
      <c r="AJ528" s="115" t="s">
        <v>85</v>
      </c>
      <c r="AK528" s="115" t="s">
        <v>86</v>
      </c>
      <c r="AL528" s="115" t="s">
        <v>87</v>
      </c>
      <c r="AM528" s="115" t="s">
        <v>88</v>
      </c>
      <c r="AN528" s="115" t="s">
        <v>89</v>
      </c>
      <c r="AO528" s="115" t="s">
        <v>90</v>
      </c>
      <c r="AP528" s="115" t="s">
        <v>91</v>
      </c>
      <c r="AQ528" s="115" t="s">
        <v>91</v>
      </c>
    </row>
    <row r="529" spans="1:43" ht="16">
      <c r="A529" s="115">
        <v>6988277523</v>
      </c>
      <c r="I529" s="130"/>
      <c r="L529" s="129"/>
      <c r="M529" s="129">
        <f t="shared" si="121"/>
        <v>0</v>
      </c>
      <c r="N529" s="129" t="e">
        <f t="shared" si="122"/>
        <v>#DIV/0!</v>
      </c>
      <c r="O529" s="129"/>
      <c r="P529" s="129">
        <f t="shared" si="123"/>
        <v>0</v>
      </c>
      <c r="Q529" s="129">
        <f t="shared" si="124"/>
        <v>0</v>
      </c>
      <c r="R529" s="129">
        <f t="shared" si="125"/>
        <v>0</v>
      </c>
      <c r="S529" s="129">
        <f t="shared" si="126"/>
        <v>0</v>
      </c>
      <c r="T529" s="129">
        <f t="shared" si="127"/>
        <v>0</v>
      </c>
      <c r="U529" s="129">
        <f t="shared" si="128"/>
        <v>0</v>
      </c>
      <c r="V529" s="134">
        <f t="shared" si="129"/>
        <v>0</v>
      </c>
      <c r="W529" s="129">
        <f t="shared" si="135"/>
        <v>0</v>
      </c>
      <c r="X529" s="129">
        <f t="shared" si="130"/>
        <v>0</v>
      </c>
      <c r="Y529" s="129">
        <f t="shared" si="131"/>
        <v>0</v>
      </c>
      <c r="Z529" s="129"/>
      <c r="AA529" s="129"/>
      <c r="AB529" s="129">
        <f t="shared" si="132"/>
        <v>0</v>
      </c>
      <c r="AC529" s="129">
        <f t="shared" si="133"/>
        <v>0</v>
      </c>
      <c r="AD529" s="129" t="str">
        <f t="shared" si="134"/>
        <v>Correct</v>
      </c>
      <c r="AE529" s="129"/>
      <c r="AF529" s="115" t="s">
        <v>83</v>
      </c>
      <c r="AG529" s="115">
        <v>88</v>
      </c>
      <c r="AH529" s="115" t="s">
        <v>84</v>
      </c>
      <c r="AI529" s="115" t="s">
        <v>168</v>
      </c>
      <c r="AJ529" s="115" t="s">
        <v>85</v>
      </c>
      <c r="AK529" s="115" t="s">
        <v>86</v>
      </c>
      <c r="AL529" s="115" t="s">
        <v>87</v>
      </c>
      <c r="AM529" s="115" t="s">
        <v>93</v>
      </c>
      <c r="AN529" s="115" t="s">
        <v>102</v>
      </c>
      <c r="AO529" s="115" t="s">
        <v>106</v>
      </c>
      <c r="AP529" s="115" t="s">
        <v>91</v>
      </c>
      <c r="AQ529" s="115" t="s">
        <v>91</v>
      </c>
    </row>
    <row r="530" spans="1:43" ht="16">
      <c r="A530" s="115">
        <v>7045791218</v>
      </c>
      <c r="B530" s="115" t="s">
        <v>31</v>
      </c>
      <c r="D530" s="115" t="s">
        <v>33</v>
      </c>
      <c r="F530" s="115" t="s">
        <v>35</v>
      </c>
      <c r="I530" s="130"/>
      <c r="L530" s="129"/>
      <c r="M530" s="129">
        <f t="shared" si="121"/>
        <v>3</v>
      </c>
      <c r="N530" s="129">
        <f t="shared" si="122"/>
        <v>1</v>
      </c>
      <c r="O530" s="129"/>
      <c r="P530" s="129">
        <f t="shared" si="123"/>
        <v>1</v>
      </c>
      <c r="Q530" s="129">
        <f t="shared" si="124"/>
        <v>0</v>
      </c>
      <c r="R530" s="129">
        <f t="shared" si="125"/>
        <v>1</v>
      </c>
      <c r="S530" s="129">
        <f t="shared" si="126"/>
        <v>0</v>
      </c>
      <c r="T530" s="129">
        <f t="shared" si="127"/>
        <v>1</v>
      </c>
      <c r="U530" s="129">
        <f t="shared" si="128"/>
        <v>0</v>
      </c>
      <c r="V530" s="134">
        <f t="shared" si="129"/>
        <v>0</v>
      </c>
      <c r="W530" s="129">
        <f t="shared" si="135"/>
        <v>0</v>
      </c>
      <c r="X530" s="129">
        <f t="shared" si="130"/>
        <v>0</v>
      </c>
      <c r="Y530" s="129">
        <f t="shared" si="131"/>
        <v>0</v>
      </c>
      <c r="Z530" s="129"/>
      <c r="AA530" s="129"/>
      <c r="AB530" s="129">
        <f t="shared" si="132"/>
        <v>3</v>
      </c>
      <c r="AC530" s="129">
        <f t="shared" si="133"/>
        <v>3</v>
      </c>
      <c r="AD530" s="129" t="str">
        <f t="shared" si="134"/>
        <v>Correct</v>
      </c>
      <c r="AE530" s="129"/>
      <c r="AF530" s="115" t="s">
        <v>83</v>
      </c>
      <c r="AG530" s="115">
        <v>55</v>
      </c>
      <c r="AH530" s="115" t="s">
        <v>181</v>
      </c>
      <c r="AI530" s="115" t="s">
        <v>241</v>
      </c>
      <c r="AJ530" s="115" t="s">
        <v>85</v>
      </c>
      <c r="AK530" s="115" t="s">
        <v>86</v>
      </c>
      <c r="AL530" s="115" t="s">
        <v>87</v>
      </c>
      <c r="AM530" s="115" t="s">
        <v>88</v>
      </c>
      <c r="AN530" s="115" t="s">
        <v>89</v>
      </c>
      <c r="AO530" s="115" t="s">
        <v>90</v>
      </c>
      <c r="AP530" s="115" t="s">
        <v>91</v>
      </c>
      <c r="AQ530" s="115" t="s">
        <v>91</v>
      </c>
    </row>
    <row r="531" spans="1:43" ht="16">
      <c r="A531" s="115">
        <v>7010997687</v>
      </c>
      <c r="I531" s="130"/>
      <c r="K531" s="115" t="s">
        <v>40</v>
      </c>
      <c r="L531" s="129"/>
      <c r="M531" s="129">
        <f t="shared" si="121"/>
        <v>1</v>
      </c>
      <c r="N531" s="129">
        <f t="shared" si="122"/>
        <v>3</v>
      </c>
      <c r="O531" s="129"/>
      <c r="P531" s="129">
        <f t="shared" si="123"/>
        <v>0</v>
      </c>
      <c r="Q531" s="129">
        <f t="shared" si="124"/>
        <v>0</v>
      </c>
      <c r="R531" s="129">
        <f t="shared" si="125"/>
        <v>0</v>
      </c>
      <c r="S531" s="129">
        <f t="shared" si="126"/>
        <v>0</v>
      </c>
      <c r="T531" s="129">
        <f t="shared" si="127"/>
        <v>0</v>
      </c>
      <c r="U531" s="129">
        <f t="shared" si="128"/>
        <v>0</v>
      </c>
      <c r="V531" s="134">
        <f t="shared" si="129"/>
        <v>0</v>
      </c>
      <c r="W531" s="129">
        <f t="shared" si="135"/>
        <v>0</v>
      </c>
      <c r="X531" s="129">
        <f t="shared" si="130"/>
        <v>0</v>
      </c>
      <c r="Y531" s="129">
        <f t="shared" si="131"/>
        <v>1</v>
      </c>
      <c r="Z531" s="129"/>
      <c r="AA531" s="129"/>
      <c r="AB531" s="129">
        <f t="shared" si="132"/>
        <v>1</v>
      </c>
      <c r="AC531" s="129">
        <f t="shared" si="133"/>
        <v>1</v>
      </c>
      <c r="AD531" s="129" t="str">
        <f t="shared" si="134"/>
        <v>Correct</v>
      </c>
      <c r="AE531" s="129"/>
      <c r="AF531" s="115" t="s">
        <v>99</v>
      </c>
      <c r="AG531" s="115">
        <v>78</v>
      </c>
      <c r="AH531" s="115" t="s">
        <v>84</v>
      </c>
      <c r="AI531" s="115" t="s">
        <v>129</v>
      </c>
      <c r="AJ531" s="115" t="s">
        <v>85</v>
      </c>
      <c r="AL531" s="115" t="s">
        <v>87</v>
      </c>
      <c r="AM531" s="115" t="s">
        <v>96</v>
      </c>
      <c r="AN531" s="115" t="s">
        <v>111</v>
      </c>
      <c r="AO531" s="115" t="s">
        <v>106</v>
      </c>
      <c r="AP531" s="115" t="s">
        <v>91</v>
      </c>
      <c r="AQ531" s="115" t="s">
        <v>86</v>
      </c>
    </row>
    <row r="532" spans="1:43" ht="16">
      <c r="A532" s="115">
        <v>6985413545</v>
      </c>
      <c r="I532" s="130"/>
      <c r="K532" s="115" t="s">
        <v>40</v>
      </c>
      <c r="L532" s="129"/>
      <c r="M532" s="129">
        <f t="shared" si="121"/>
        <v>1</v>
      </c>
      <c r="N532" s="129">
        <f t="shared" si="122"/>
        <v>3</v>
      </c>
      <c r="O532" s="129"/>
      <c r="P532" s="129">
        <f t="shared" si="123"/>
        <v>0</v>
      </c>
      <c r="Q532" s="129">
        <f t="shared" si="124"/>
        <v>0</v>
      </c>
      <c r="R532" s="129">
        <f t="shared" si="125"/>
        <v>0</v>
      </c>
      <c r="S532" s="129">
        <f t="shared" si="126"/>
        <v>0</v>
      </c>
      <c r="T532" s="129">
        <f t="shared" si="127"/>
        <v>0</v>
      </c>
      <c r="U532" s="129">
        <f t="shared" si="128"/>
        <v>0</v>
      </c>
      <c r="V532" s="134">
        <f t="shared" si="129"/>
        <v>0</v>
      </c>
      <c r="W532" s="129">
        <f t="shared" si="135"/>
        <v>0</v>
      </c>
      <c r="X532" s="129">
        <f t="shared" si="130"/>
        <v>0</v>
      </c>
      <c r="Y532" s="129">
        <f t="shared" si="131"/>
        <v>1</v>
      </c>
      <c r="Z532" s="129"/>
      <c r="AA532" s="129"/>
      <c r="AB532" s="129">
        <f t="shared" si="132"/>
        <v>1</v>
      </c>
      <c r="AC532" s="129">
        <f t="shared" si="133"/>
        <v>1</v>
      </c>
      <c r="AD532" s="129" t="str">
        <f t="shared" si="134"/>
        <v>Correct</v>
      </c>
      <c r="AE532" s="129"/>
      <c r="AF532" s="115" t="s">
        <v>83</v>
      </c>
      <c r="AG532" s="115">
        <v>57</v>
      </c>
      <c r="AH532" s="115" t="s">
        <v>181</v>
      </c>
      <c r="AI532" s="115" t="s">
        <v>434</v>
      </c>
      <c r="AJ532" s="115" t="s">
        <v>85</v>
      </c>
      <c r="AK532" s="115" t="s">
        <v>86</v>
      </c>
      <c r="AL532" s="115" t="s">
        <v>87</v>
      </c>
      <c r="AM532" s="115" t="s">
        <v>88</v>
      </c>
      <c r="AN532" s="115" t="s">
        <v>120</v>
      </c>
      <c r="AO532" s="115" t="s">
        <v>90</v>
      </c>
      <c r="AP532" s="115" t="s">
        <v>91</v>
      </c>
      <c r="AQ532" s="115" t="s">
        <v>91</v>
      </c>
    </row>
    <row r="533" spans="1:43" ht="16">
      <c r="A533" s="115">
        <v>6988291632</v>
      </c>
      <c r="I533" s="130"/>
      <c r="L533" s="129"/>
      <c r="M533" s="129">
        <f t="shared" si="121"/>
        <v>0</v>
      </c>
      <c r="N533" s="129" t="e">
        <f t="shared" si="122"/>
        <v>#DIV/0!</v>
      </c>
      <c r="O533" s="129"/>
      <c r="P533" s="129">
        <f t="shared" si="123"/>
        <v>0</v>
      </c>
      <c r="Q533" s="129">
        <f t="shared" si="124"/>
        <v>0</v>
      </c>
      <c r="R533" s="129">
        <f t="shared" si="125"/>
        <v>0</v>
      </c>
      <c r="S533" s="129">
        <f t="shared" si="126"/>
        <v>0</v>
      </c>
      <c r="T533" s="129">
        <f t="shared" si="127"/>
        <v>0</v>
      </c>
      <c r="U533" s="129">
        <f t="shared" si="128"/>
        <v>0</v>
      </c>
      <c r="V533" s="134">
        <f t="shared" si="129"/>
        <v>0</v>
      </c>
      <c r="W533" s="129">
        <f t="shared" si="135"/>
        <v>0</v>
      </c>
      <c r="X533" s="129">
        <f t="shared" si="130"/>
        <v>0</v>
      </c>
      <c r="Y533" s="129">
        <f t="shared" si="131"/>
        <v>0</v>
      </c>
      <c r="Z533" s="129"/>
      <c r="AA533" s="129"/>
      <c r="AB533" s="129">
        <f t="shared" si="132"/>
        <v>0</v>
      </c>
      <c r="AC533" s="129">
        <f t="shared" si="133"/>
        <v>0</v>
      </c>
      <c r="AD533" s="129" t="str">
        <f t="shared" si="134"/>
        <v>Correct</v>
      </c>
      <c r="AE533" s="129"/>
      <c r="AF533" s="115" t="s">
        <v>83</v>
      </c>
      <c r="AG533" s="115">
        <v>74</v>
      </c>
      <c r="AH533" s="115" t="s">
        <v>84</v>
      </c>
      <c r="AJ533" s="115" t="s">
        <v>85</v>
      </c>
      <c r="AK533" s="115" t="s">
        <v>86</v>
      </c>
      <c r="AL533" s="115" t="s">
        <v>87</v>
      </c>
      <c r="AM533" s="115" t="s">
        <v>101</v>
      </c>
      <c r="AN533" s="115" t="s">
        <v>111</v>
      </c>
      <c r="AO533" s="115" t="s">
        <v>106</v>
      </c>
      <c r="AP533" s="115" t="s">
        <v>91</v>
      </c>
      <c r="AQ533" s="115" t="s">
        <v>91</v>
      </c>
    </row>
    <row r="534" spans="1:43" ht="16">
      <c r="A534" s="115">
        <v>6985161485</v>
      </c>
      <c r="D534" s="115" t="s">
        <v>33</v>
      </c>
      <c r="I534" s="130"/>
      <c r="L534" s="129"/>
      <c r="M534" s="129">
        <f t="shared" si="121"/>
        <v>1</v>
      </c>
      <c r="N534" s="129">
        <f t="shared" si="122"/>
        <v>3</v>
      </c>
      <c r="O534" s="129"/>
      <c r="P534" s="129">
        <f t="shared" si="123"/>
        <v>0</v>
      </c>
      <c r="Q534" s="129">
        <f t="shared" si="124"/>
        <v>0</v>
      </c>
      <c r="R534" s="129">
        <f t="shared" si="125"/>
        <v>1</v>
      </c>
      <c r="S534" s="129">
        <f t="shared" si="126"/>
        <v>0</v>
      </c>
      <c r="T534" s="129">
        <f t="shared" si="127"/>
        <v>0</v>
      </c>
      <c r="U534" s="129">
        <f t="shared" si="128"/>
        <v>0</v>
      </c>
      <c r="V534" s="134">
        <f t="shared" si="129"/>
        <v>0</v>
      </c>
      <c r="W534" s="129">
        <f t="shared" si="135"/>
        <v>0</v>
      </c>
      <c r="X534" s="129">
        <f t="shared" si="130"/>
        <v>0</v>
      </c>
      <c r="Y534" s="129">
        <f t="shared" si="131"/>
        <v>0</v>
      </c>
      <c r="Z534" s="129"/>
      <c r="AA534" s="129"/>
      <c r="AB534" s="129">
        <f t="shared" si="132"/>
        <v>1</v>
      </c>
      <c r="AC534" s="129">
        <f t="shared" si="133"/>
        <v>1</v>
      </c>
      <c r="AD534" s="129" t="str">
        <f t="shared" si="134"/>
        <v>Correct</v>
      </c>
      <c r="AE534" s="129"/>
      <c r="AF534" s="115" t="s">
        <v>83</v>
      </c>
      <c r="AG534" s="115">
        <v>38</v>
      </c>
      <c r="AH534" s="115" t="s">
        <v>181</v>
      </c>
      <c r="AI534" s="115" t="s">
        <v>222</v>
      </c>
      <c r="AJ534" s="115" t="s">
        <v>92</v>
      </c>
      <c r="AK534" s="115" t="s">
        <v>86</v>
      </c>
      <c r="AL534" s="115" t="s">
        <v>157</v>
      </c>
      <c r="AM534" s="115" t="s">
        <v>101</v>
      </c>
      <c r="AN534" s="115" t="s">
        <v>102</v>
      </c>
      <c r="AO534" s="115" t="s">
        <v>90</v>
      </c>
      <c r="AP534" s="115" t="s">
        <v>91</v>
      </c>
      <c r="AQ534" s="115" t="s">
        <v>91</v>
      </c>
    </row>
    <row r="535" spans="1:43" ht="16">
      <c r="A535" s="115">
        <v>6988288965</v>
      </c>
      <c r="I535" s="130"/>
      <c r="L535" s="129"/>
      <c r="M535" s="129">
        <f t="shared" si="121"/>
        <v>0</v>
      </c>
      <c r="N535" s="129" t="e">
        <f t="shared" si="122"/>
        <v>#DIV/0!</v>
      </c>
      <c r="O535" s="129"/>
      <c r="P535" s="129">
        <f t="shared" si="123"/>
        <v>0</v>
      </c>
      <c r="Q535" s="129">
        <f t="shared" si="124"/>
        <v>0</v>
      </c>
      <c r="R535" s="129">
        <f t="shared" si="125"/>
        <v>0</v>
      </c>
      <c r="S535" s="129">
        <f t="shared" si="126"/>
        <v>0</v>
      </c>
      <c r="T535" s="129">
        <f t="shared" si="127"/>
        <v>0</v>
      </c>
      <c r="U535" s="129">
        <f t="shared" si="128"/>
        <v>0</v>
      </c>
      <c r="V535" s="134">
        <f t="shared" si="129"/>
        <v>0</v>
      </c>
      <c r="W535" s="129">
        <f t="shared" si="135"/>
        <v>0</v>
      </c>
      <c r="X535" s="129">
        <f t="shared" si="130"/>
        <v>0</v>
      </c>
      <c r="Y535" s="129">
        <f t="shared" si="131"/>
        <v>0</v>
      </c>
      <c r="Z535" s="129"/>
      <c r="AA535" s="129"/>
      <c r="AB535" s="129">
        <f t="shared" si="132"/>
        <v>0</v>
      </c>
      <c r="AC535" s="129">
        <f t="shared" si="133"/>
        <v>0</v>
      </c>
      <c r="AD535" s="129" t="str">
        <f t="shared" si="134"/>
        <v>Correct</v>
      </c>
      <c r="AE535" s="129"/>
      <c r="AF535" s="115" t="s">
        <v>83</v>
      </c>
      <c r="AG535" s="115">
        <v>66</v>
      </c>
      <c r="AH535" s="115" t="s">
        <v>84</v>
      </c>
      <c r="AI535" s="115" t="s">
        <v>476</v>
      </c>
      <c r="AJ535" s="115" t="s">
        <v>85</v>
      </c>
      <c r="AK535" s="115" t="s">
        <v>86</v>
      </c>
      <c r="AM535" s="115" t="s">
        <v>96</v>
      </c>
      <c r="AN535" s="115" t="s">
        <v>111</v>
      </c>
      <c r="AO535" s="115" t="s">
        <v>106</v>
      </c>
      <c r="AP535" s="115" t="s">
        <v>91</v>
      </c>
      <c r="AQ535" s="115" t="s">
        <v>91</v>
      </c>
    </row>
    <row r="536" spans="1:43" ht="16">
      <c r="A536" s="115">
        <v>7011537014</v>
      </c>
      <c r="I536" s="130"/>
      <c r="L536" s="129"/>
      <c r="M536" s="129">
        <f t="shared" si="121"/>
        <v>0</v>
      </c>
      <c r="N536" s="129" t="e">
        <f t="shared" si="122"/>
        <v>#DIV/0!</v>
      </c>
      <c r="O536" s="129"/>
      <c r="P536" s="129">
        <f t="shared" si="123"/>
        <v>0</v>
      </c>
      <c r="Q536" s="129">
        <f t="shared" si="124"/>
        <v>0</v>
      </c>
      <c r="R536" s="129">
        <f t="shared" si="125"/>
        <v>0</v>
      </c>
      <c r="S536" s="129">
        <f t="shared" si="126"/>
        <v>0</v>
      </c>
      <c r="T536" s="129">
        <f t="shared" si="127"/>
        <v>0</v>
      </c>
      <c r="U536" s="129">
        <f t="shared" si="128"/>
        <v>0</v>
      </c>
      <c r="V536" s="134">
        <f t="shared" si="129"/>
        <v>0</v>
      </c>
      <c r="W536" s="129">
        <f t="shared" si="135"/>
        <v>0</v>
      </c>
      <c r="X536" s="129">
        <f t="shared" si="130"/>
        <v>0</v>
      </c>
      <c r="Y536" s="129">
        <f t="shared" si="131"/>
        <v>0</v>
      </c>
      <c r="Z536" s="129"/>
      <c r="AA536" s="129"/>
      <c r="AB536" s="129">
        <f t="shared" si="132"/>
        <v>0</v>
      </c>
      <c r="AC536" s="129">
        <f t="shared" si="133"/>
        <v>0</v>
      </c>
      <c r="AD536" s="129" t="str">
        <f t="shared" si="134"/>
        <v>Correct</v>
      </c>
      <c r="AE536" s="129"/>
      <c r="AF536" s="115" t="s">
        <v>83</v>
      </c>
      <c r="AG536" s="115">
        <v>65</v>
      </c>
      <c r="AH536" s="115" t="s">
        <v>181</v>
      </c>
      <c r="AI536" s="115" t="s">
        <v>208</v>
      </c>
      <c r="AJ536" s="115" t="s">
        <v>85</v>
      </c>
      <c r="AK536" s="115" t="s">
        <v>86</v>
      </c>
      <c r="AL536" s="115" t="s">
        <v>87</v>
      </c>
      <c r="AM536" s="115" t="s">
        <v>101</v>
      </c>
      <c r="AN536" s="115" t="s">
        <v>102</v>
      </c>
      <c r="AO536" s="115" t="s">
        <v>106</v>
      </c>
      <c r="AP536" s="115" t="s">
        <v>91</v>
      </c>
      <c r="AQ536" s="115" t="s">
        <v>91</v>
      </c>
    </row>
    <row r="537" spans="1:43" ht="16">
      <c r="A537" s="115">
        <v>6984058457</v>
      </c>
      <c r="D537" s="115" t="s">
        <v>33</v>
      </c>
      <c r="I537" s="130"/>
      <c r="L537" s="129"/>
      <c r="M537" s="129">
        <f t="shared" si="121"/>
        <v>1</v>
      </c>
      <c r="N537" s="129">
        <f t="shared" si="122"/>
        <v>3</v>
      </c>
      <c r="O537" s="129"/>
      <c r="P537" s="129">
        <f t="shared" si="123"/>
        <v>0</v>
      </c>
      <c r="Q537" s="129">
        <f t="shared" si="124"/>
        <v>0</v>
      </c>
      <c r="R537" s="129">
        <f t="shared" si="125"/>
        <v>1</v>
      </c>
      <c r="S537" s="129">
        <f t="shared" si="126"/>
        <v>0</v>
      </c>
      <c r="T537" s="129">
        <f t="shared" si="127"/>
        <v>0</v>
      </c>
      <c r="U537" s="129">
        <f t="shared" si="128"/>
        <v>0</v>
      </c>
      <c r="V537" s="134">
        <f t="shared" si="129"/>
        <v>0</v>
      </c>
      <c r="W537" s="129">
        <f t="shared" si="135"/>
        <v>0</v>
      </c>
      <c r="X537" s="129">
        <f t="shared" si="130"/>
        <v>0</v>
      </c>
      <c r="Y537" s="129">
        <f t="shared" si="131"/>
        <v>0</v>
      </c>
      <c r="Z537" s="129"/>
      <c r="AA537" s="129"/>
      <c r="AB537" s="129">
        <f t="shared" si="132"/>
        <v>1</v>
      </c>
      <c r="AC537" s="129">
        <f t="shared" si="133"/>
        <v>1</v>
      </c>
      <c r="AD537" s="129" t="str">
        <f t="shared" si="134"/>
        <v>Correct</v>
      </c>
      <c r="AE537" s="129"/>
      <c r="AF537" s="115" t="s">
        <v>83</v>
      </c>
      <c r="AG537" s="115">
        <v>56</v>
      </c>
      <c r="AH537" s="115" t="s">
        <v>181</v>
      </c>
      <c r="AI537" s="115" t="s">
        <v>190</v>
      </c>
      <c r="AJ537" s="115" t="s">
        <v>85</v>
      </c>
      <c r="AK537" s="115" t="s">
        <v>86</v>
      </c>
      <c r="AL537" s="115" t="s">
        <v>87</v>
      </c>
      <c r="AM537" s="115" t="s">
        <v>88</v>
      </c>
      <c r="AN537" s="115" t="s">
        <v>94</v>
      </c>
      <c r="AO537" s="115" t="s">
        <v>90</v>
      </c>
      <c r="AP537" s="115" t="s">
        <v>91</v>
      </c>
      <c r="AQ537" s="115" t="s">
        <v>91</v>
      </c>
    </row>
    <row r="538" spans="1:43" ht="16">
      <c r="A538" s="115">
        <v>7045795683</v>
      </c>
      <c r="D538" s="115" t="s">
        <v>33</v>
      </c>
      <c r="I538" s="130"/>
      <c r="L538" s="129"/>
      <c r="M538" s="129">
        <f t="shared" si="121"/>
        <v>1</v>
      </c>
      <c r="N538" s="129">
        <f t="shared" si="122"/>
        <v>3</v>
      </c>
      <c r="O538" s="129"/>
      <c r="P538" s="129">
        <f t="shared" si="123"/>
        <v>0</v>
      </c>
      <c r="Q538" s="129">
        <f t="shared" si="124"/>
        <v>0</v>
      </c>
      <c r="R538" s="129">
        <f t="shared" si="125"/>
        <v>1</v>
      </c>
      <c r="S538" s="129">
        <f t="shared" si="126"/>
        <v>0</v>
      </c>
      <c r="T538" s="129">
        <f t="shared" si="127"/>
        <v>0</v>
      </c>
      <c r="U538" s="129">
        <f t="shared" si="128"/>
        <v>0</v>
      </c>
      <c r="V538" s="134">
        <f t="shared" si="129"/>
        <v>0</v>
      </c>
      <c r="W538" s="129">
        <f t="shared" si="135"/>
        <v>0</v>
      </c>
      <c r="X538" s="129">
        <f t="shared" si="130"/>
        <v>0</v>
      </c>
      <c r="Y538" s="129">
        <f t="shared" si="131"/>
        <v>0</v>
      </c>
      <c r="Z538" s="129"/>
      <c r="AA538" s="129"/>
      <c r="AB538" s="129">
        <f t="shared" si="132"/>
        <v>1</v>
      </c>
      <c r="AC538" s="129">
        <f t="shared" si="133"/>
        <v>1</v>
      </c>
      <c r="AD538" s="129" t="str">
        <f t="shared" si="134"/>
        <v>Correct</v>
      </c>
      <c r="AE538" s="129"/>
      <c r="AF538" s="115" t="s">
        <v>83</v>
      </c>
      <c r="AH538" s="115" t="s">
        <v>181</v>
      </c>
      <c r="AI538" s="115" t="s">
        <v>206</v>
      </c>
      <c r="AJ538" s="115" t="s">
        <v>85</v>
      </c>
      <c r="AK538" s="115" t="s">
        <v>86</v>
      </c>
      <c r="AL538" s="115" t="s">
        <v>87</v>
      </c>
      <c r="AM538" s="115" t="s">
        <v>101</v>
      </c>
      <c r="AN538" s="115" t="s">
        <v>94</v>
      </c>
      <c r="AO538" s="115" t="s">
        <v>106</v>
      </c>
      <c r="AP538" s="115" t="s">
        <v>91</v>
      </c>
      <c r="AQ538" s="115" t="s">
        <v>91</v>
      </c>
    </row>
    <row r="539" spans="1:43" ht="16">
      <c r="A539" s="115">
        <v>6988285453</v>
      </c>
      <c r="I539" s="130"/>
      <c r="L539" s="129"/>
      <c r="M539" s="129">
        <f t="shared" si="121"/>
        <v>0</v>
      </c>
      <c r="N539" s="129" t="e">
        <f t="shared" si="122"/>
        <v>#DIV/0!</v>
      </c>
      <c r="O539" s="129"/>
      <c r="P539" s="129">
        <f t="shared" si="123"/>
        <v>0</v>
      </c>
      <c r="Q539" s="129">
        <f t="shared" si="124"/>
        <v>0</v>
      </c>
      <c r="R539" s="129">
        <f t="shared" si="125"/>
        <v>0</v>
      </c>
      <c r="S539" s="129">
        <f t="shared" si="126"/>
        <v>0</v>
      </c>
      <c r="T539" s="129">
        <f t="shared" si="127"/>
        <v>0</v>
      </c>
      <c r="U539" s="129">
        <f t="shared" si="128"/>
        <v>0</v>
      </c>
      <c r="V539" s="134">
        <f t="shared" si="129"/>
        <v>0</v>
      </c>
      <c r="W539" s="129">
        <f t="shared" si="135"/>
        <v>0</v>
      </c>
      <c r="X539" s="129">
        <f t="shared" si="130"/>
        <v>0</v>
      </c>
      <c r="Y539" s="129">
        <f t="shared" si="131"/>
        <v>0</v>
      </c>
      <c r="Z539" s="129"/>
      <c r="AA539" s="129"/>
      <c r="AB539" s="129">
        <f t="shared" si="132"/>
        <v>0</v>
      </c>
      <c r="AC539" s="129">
        <f t="shared" si="133"/>
        <v>0</v>
      </c>
      <c r="AD539" s="129" t="str">
        <f t="shared" si="134"/>
        <v>Correct</v>
      </c>
      <c r="AE539" s="129"/>
      <c r="AF539" s="115" t="s">
        <v>83</v>
      </c>
      <c r="AG539" s="115">
        <v>72</v>
      </c>
      <c r="AH539" s="115" t="s">
        <v>84</v>
      </c>
      <c r="AI539" s="115" t="s">
        <v>169</v>
      </c>
      <c r="AJ539" s="115" t="s">
        <v>85</v>
      </c>
      <c r="AK539" s="115" t="s">
        <v>86</v>
      </c>
      <c r="AL539" s="115" t="s">
        <v>87</v>
      </c>
      <c r="AN539" s="115" t="s">
        <v>102</v>
      </c>
      <c r="AO539" s="115" t="s">
        <v>106</v>
      </c>
      <c r="AP539" s="115" t="s">
        <v>91</v>
      </c>
      <c r="AQ539" s="115" t="s">
        <v>86</v>
      </c>
    </row>
    <row r="540" spans="1:43" ht="16">
      <c r="A540" s="115">
        <v>7011001125</v>
      </c>
      <c r="I540" s="130"/>
      <c r="L540" s="129"/>
      <c r="M540" s="129">
        <f t="shared" si="121"/>
        <v>0</v>
      </c>
      <c r="N540" s="129" t="e">
        <f t="shared" si="122"/>
        <v>#DIV/0!</v>
      </c>
      <c r="O540" s="129"/>
      <c r="P540" s="129">
        <f t="shared" si="123"/>
        <v>0</v>
      </c>
      <c r="Q540" s="129">
        <f t="shared" si="124"/>
        <v>0</v>
      </c>
      <c r="R540" s="129">
        <f t="shared" si="125"/>
        <v>0</v>
      </c>
      <c r="S540" s="129">
        <f t="shared" si="126"/>
        <v>0</v>
      </c>
      <c r="T540" s="129">
        <f t="shared" si="127"/>
        <v>0</v>
      </c>
      <c r="U540" s="129">
        <f t="shared" si="128"/>
        <v>0</v>
      </c>
      <c r="V540" s="134">
        <f t="shared" si="129"/>
        <v>0</v>
      </c>
      <c r="W540" s="129">
        <f t="shared" si="135"/>
        <v>0</v>
      </c>
      <c r="X540" s="129">
        <f t="shared" si="130"/>
        <v>0</v>
      </c>
      <c r="Y540" s="129">
        <f t="shared" si="131"/>
        <v>0</v>
      </c>
      <c r="Z540" s="129"/>
      <c r="AA540" s="129"/>
      <c r="AB540" s="129">
        <f t="shared" si="132"/>
        <v>0</v>
      </c>
      <c r="AC540" s="129">
        <f t="shared" si="133"/>
        <v>0</v>
      </c>
      <c r="AD540" s="129" t="str">
        <f t="shared" si="134"/>
        <v>Correct</v>
      </c>
      <c r="AE540" s="129"/>
      <c r="AF540" s="115" t="s">
        <v>99</v>
      </c>
      <c r="AG540" s="115">
        <v>74</v>
      </c>
      <c r="AH540" s="115" t="s">
        <v>84</v>
      </c>
      <c r="AI540" s="115" t="s">
        <v>127</v>
      </c>
      <c r="AJ540" s="115" t="s">
        <v>85</v>
      </c>
      <c r="AL540" s="115" t="s">
        <v>87</v>
      </c>
      <c r="AM540" s="115" t="s">
        <v>101</v>
      </c>
      <c r="AN540" s="115" t="s">
        <v>109</v>
      </c>
      <c r="AO540" s="115" t="s">
        <v>106</v>
      </c>
      <c r="AP540" s="115" t="s">
        <v>91</v>
      </c>
      <c r="AQ540" s="115" t="s">
        <v>86</v>
      </c>
    </row>
    <row r="541" spans="1:43" ht="16">
      <c r="A541" s="115">
        <v>7045755170</v>
      </c>
      <c r="I541" s="130"/>
      <c r="K541" s="115" t="s">
        <v>40</v>
      </c>
      <c r="L541" s="129"/>
      <c r="M541" s="129">
        <f t="shared" si="121"/>
        <v>1</v>
      </c>
      <c r="N541" s="129">
        <f t="shared" si="122"/>
        <v>3</v>
      </c>
      <c r="O541" s="129"/>
      <c r="P541" s="129">
        <f t="shared" si="123"/>
        <v>0</v>
      </c>
      <c r="Q541" s="129">
        <f t="shared" si="124"/>
        <v>0</v>
      </c>
      <c r="R541" s="129">
        <f t="shared" si="125"/>
        <v>0</v>
      </c>
      <c r="S541" s="129">
        <f t="shared" si="126"/>
        <v>0</v>
      </c>
      <c r="T541" s="129">
        <f t="shared" si="127"/>
        <v>0</v>
      </c>
      <c r="U541" s="129">
        <f t="shared" si="128"/>
        <v>0</v>
      </c>
      <c r="V541" s="134">
        <f t="shared" si="129"/>
        <v>0</v>
      </c>
      <c r="W541" s="129">
        <f t="shared" si="135"/>
        <v>0</v>
      </c>
      <c r="X541" s="129">
        <f t="shared" si="130"/>
        <v>0</v>
      </c>
      <c r="Y541" s="129">
        <f t="shared" si="131"/>
        <v>1</v>
      </c>
      <c r="Z541" s="129"/>
      <c r="AA541" s="129"/>
      <c r="AB541" s="129">
        <f t="shared" si="132"/>
        <v>1</v>
      </c>
      <c r="AC541" s="129">
        <f t="shared" si="133"/>
        <v>1</v>
      </c>
      <c r="AD541" s="129" t="str">
        <f t="shared" si="134"/>
        <v>Correct</v>
      </c>
      <c r="AE541" s="129"/>
      <c r="AF541" s="115" t="s">
        <v>83</v>
      </c>
      <c r="AG541" s="115">
        <v>19</v>
      </c>
      <c r="AH541" s="115" t="s">
        <v>181</v>
      </c>
      <c r="AI541" s="115" t="s">
        <v>210</v>
      </c>
      <c r="AJ541" s="115" t="s">
        <v>85</v>
      </c>
      <c r="AK541" s="115" t="s">
        <v>86</v>
      </c>
      <c r="AL541" s="115" t="s">
        <v>87</v>
      </c>
      <c r="AM541" s="115" t="s">
        <v>88</v>
      </c>
      <c r="AN541" s="115" t="s">
        <v>94</v>
      </c>
      <c r="AO541" s="115" t="s">
        <v>90</v>
      </c>
      <c r="AP541" s="115" t="s">
        <v>91</v>
      </c>
      <c r="AQ541" s="115" t="s">
        <v>91</v>
      </c>
    </row>
    <row r="542" spans="1:43" ht="16">
      <c r="A542" s="115">
        <v>6988292134</v>
      </c>
      <c r="I542" s="130"/>
      <c r="L542" s="129"/>
      <c r="M542" s="129">
        <f t="shared" si="121"/>
        <v>0</v>
      </c>
      <c r="N542" s="129" t="e">
        <f t="shared" si="122"/>
        <v>#DIV/0!</v>
      </c>
      <c r="O542" s="129"/>
      <c r="P542" s="129">
        <f t="shared" si="123"/>
        <v>0</v>
      </c>
      <c r="Q542" s="129">
        <f t="shared" si="124"/>
        <v>0</v>
      </c>
      <c r="R542" s="129">
        <f t="shared" si="125"/>
        <v>0</v>
      </c>
      <c r="S542" s="129">
        <f t="shared" si="126"/>
        <v>0</v>
      </c>
      <c r="T542" s="129">
        <f t="shared" si="127"/>
        <v>0</v>
      </c>
      <c r="U542" s="129">
        <f t="shared" si="128"/>
        <v>0</v>
      </c>
      <c r="V542" s="134">
        <f t="shared" si="129"/>
        <v>0</v>
      </c>
      <c r="W542" s="129">
        <f t="shared" si="135"/>
        <v>0</v>
      </c>
      <c r="X542" s="129">
        <f t="shared" si="130"/>
        <v>0</v>
      </c>
      <c r="Y542" s="129">
        <f t="shared" si="131"/>
        <v>0</v>
      </c>
      <c r="Z542" s="129"/>
      <c r="AA542" s="129"/>
      <c r="AB542" s="129">
        <f t="shared" si="132"/>
        <v>0</v>
      </c>
      <c r="AC542" s="129">
        <f t="shared" si="133"/>
        <v>0</v>
      </c>
      <c r="AD542" s="129" t="str">
        <f t="shared" si="134"/>
        <v>Correct</v>
      </c>
      <c r="AE542" s="129"/>
      <c r="AF542" s="115" t="s">
        <v>83</v>
      </c>
      <c r="AG542" s="115">
        <v>66</v>
      </c>
      <c r="AH542" s="115" t="s">
        <v>84</v>
      </c>
      <c r="AI542" s="115" t="s">
        <v>149</v>
      </c>
      <c r="AK542" s="115" t="s">
        <v>86</v>
      </c>
      <c r="AN542" s="115" t="s">
        <v>89</v>
      </c>
      <c r="AO542" s="115" t="s">
        <v>106</v>
      </c>
      <c r="AP542" s="115" t="s">
        <v>91</v>
      </c>
      <c r="AQ542" s="115" t="s">
        <v>91</v>
      </c>
    </row>
    <row r="543" spans="1:43" ht="16">
      <c r="A543" s="115">
        <v>5586907280</v>
      </c>
      <c r="I543" s="130"/>
      <c r="K543" s="115" t="s">
        <v>40</v>
      </c>
      <c r="L543" s="129"/>
      <c r="M543" s="129">
        <f t="shared" si="121"/>
        <v>1</v>
      </c>
      <c r="N543" s="129">
        <f t="shared" si="122"/>
        <v>3</v>
      </c>
      <c r="O543" s="129"/>
      <c r="P543" s="129">
        <f t="shared" si="123"/>
        <v>0</v>
      </c>
      <c r="Q543" s="129">
        <f t="shared" si="124"/>
        <v>0</v>
      </c>
      <c r="R543" s="129">
        <f t="shared" si="125"/>
        <v>0</v>
      </c>
      <c r="S543" s="129">
        <f t="shared" si="126"/>
        <v>0</v>
      </c>
      <c r="T543" s="129">
        <f t="shared" si="127"/>
        <v>0</v>
      </c>
      <c r="U543" s="129">
        <f t="shared" si="128"/>
        <v>0</v>
      </c>
      <c r="V543" s="134">
        <f t="shared" si="129"/>
        <v>0</v>
      </c>
      <c r="W543" s="129">
        <f t="shared" si="135"/>
        <v>0</v>
      </c>
      <c r="X543" s="129">
        <f t="shared" si="130"/>
        <v>0</v>
      </c>
      <c r="Y543" s="129">
        <f t="shared" si="131"/>
        <v>1</v>
      </c>
      <c r="Z543" s="129"/>
      <c r="AA543" s="129"/>
      <c r="AB543" s="129">
        <f t="shared" si="132"/>
        <v>1</v>
      </c>
      <c r="AC543" s="129">
        <f t="shared" si="133"/>
        <v>1</v>
      </c>
      <c r="AD543" s="129" t="str">
        <f t="shared" si="134"/>
        <v>Correct</v>
      </c>
      <c r="AE543" s="129"/>
      <c r="AF543" s="115" t="s">
        <v>99</v>
      </c>
      <c r="AG543" s="115">
        <v>50</v>
      </c>
      <c r="AH543" s="115" t="s">
        <v>181</v>
      </c>
      <c r="AI543" s="115" t="s">
        <v>207</v>
      </c>
      <c r="AJ543" s="115" t="s">
        <v>85</v>
      </c>
      <c r="AK543" s="115" t="s">
        <v>86</v>
      </c>
      <c r="AL543" s="115" t="s">
        <v>87</v>
      </c>
      <c r="AM543" s="115" t="s">
        <v>88</v>
      </c>
      <c r="AN543" s="115" t="s">
        <v>89</v>
      </c>
      <c r="AO543" s="115" t="s">
        <v>90</v>
      </c>
      <c r="AP543" s="115" t="s">
        <v>91</v>
      </c>
      <c r="AQ543" s="115" t="s">
        <v>91</v>
      </c>
    </row>
    <row r="544" spans="1:43" ht="16">
      <c r="A544" s="115">
        <v>6985440338</v>
      </c>
      <c r="I544" s="130"/>
      <c r="K544" s="115" t="s">
        <v>40</v>
      </c>
      <c r="L544" s="129"/>
      <c r="M544" s="129">
        <f t="shared" si="121"/>
        <v>1</v>
      </c>
      <c r="N544" s="129">
        <f t="shared" si="122"/>
        <v>3</v>
      </c>
      <c r="O544" s="129"/>
      <c r="P544" s="129">
        <f t="shared" si="123"/>
        <v>0</v>
      </c>
      <c r="Q544" s="129">
        <f t="shared" si="124"/>
        <v>0</v>
      </c>
      <c r="R544" s="129">
        <f t="shared" si="125"/>
        <v>0</v>
      </c>
      <c r="S544" s="129">
        <f t="shared" si="126"/>
        <v>0</v>
      </c>
      <c r="T544" s="129">
        <f t="shared" si="127"/>
        <v>0</v>
      </c>
      <c r="U544" s="129">
        <f t="shared" si="128"/>
        <v>0</v>
      </c>
      <c r="V544" s="134">
        <f t="shared" si="129"/>
        <v>0</v>
      </c>
      <c r="W544" s="129">
        <f t="shared" si="135"/>
        <v>0</v>
      </c>
      <c r="X544" s="129">
        <f t="shared" si="130"/>
        <v>0</v>
      </c>
      <c r="Y544" s="129">
        <f t="shared" si="131"/>
        <v>1</v>
      </c>
      <c r="Z544" s="129"/>
      <c r="AA544" s="129"/>
      <c r="AB544" s="129">
        <f t="shared" si="132"/>
        <v>1</v>
      </c>
      <c r="AC544" s="129">
        <f t="shared" si="133"/>
        <v>1</v>
      </c>
      <c r="AD544" s="129" t="str">
        <f t="shared" si="134"/>
        <v>Correct</v>
      </c>
      <c r="AE544" s="129"/>
      <c r="AF544" s="115" t="s">
        <v>83</v>
      </c>
      <c r="AG544" s="115">
        <v>80</v>
      </c>
      <c r="AH544" s="115" t="s">
        <v>84</v>
      </c>
      <c r="AI544" s="115" t="s">
        <v>152</v>
      </c>
      <c r="AJ544" s="115" t="s">
        <v>85</v>
      </c>
      <c r="AL544" s="115" t="s">
        <v>87</v>
      </c>
      <c r="AM544" s="115" t="s">
        <v>96</v>
      </c>
      <c r="AN544" s="115" t="s">
        <v>102</v>
      </c>
      <c r="AO544" s="115" t="s">
        <v>106</v>
      </c>
      <c r="AP544" s="115" t="s">
        <v>91</v>
      </c>
      <c r="AQ544" s="115" t="s">
        <v>86</v>
      </c>
    </row>
    <row r="545" spans="1:43" ht="16">
      <c r="A545" s="115">
        <v>7044858325</v>
      </c>
      <c r="I545" s="130"/>
      <c r="K545" s="115" t="s">
        <v>40</v>
      </c>
      <c r="L545" s="129"/>
      <c r="M545" s="129">
        <f t="shared" si="121"/>
        <v>1</v>
      </c>
      <c r="N545" s="129">
        <f t="shared" si="122"/>
        <v>3</v>
      </c>
      <c r="O545" s="129"/>
      <c r="P545" s="129">
        <f t="shared" si="123"/>
        <v>0</v>
      </c>
      <c r="Q545" s="129">
        <f t="shared" si="124"/>
        <v>0</v>
      </c>
      <c r="R545" s="129">
        <f t="shared" si="125"/>
        <v>0</v>
      </c>
      <c r="S545" s="129">
        <f t="shared" si="126"/>
        <v>0</v>
      </c>
      <c r="T545" s="129">
        <f t="shared" si="127"/>
        <v>0</v>
      </c>
      <c r="U545" s="129">
        <f t="shared" si="128"/>
        <v>0</v>
      </c>
      <c r="V545" s="134">
        <f t="shared" si="129"/>
        <v>0</v>
      </c>
      <c r="W545" s="129">
        <f t="shared" si="135"/>
        <v>0</v>
      </c>
      <c r="X545" s="129">
        <f t="shared" si="130"/>
        <v>0</v>
      </c>
      <c r="Y545" s="129">
        <f t="shared" si="131"/>
        <v>1</v>
      </c>
      <c r="Z545" s="129"/>
      <c r="AA545" s="129"/>
      <c r="AB545" s="129">
        <f t="shared" si="132"/>
        <v>1</v>
      </c>
      <c r="AC545" s="129">
        <f t="shared" si="133"/>
        <v>1</v>
      </c>
      <c r="AD545" s="129" t="str">
        <f t="shared" si="134"/>
        <v>Correct</v>
      </c>
      <c r="AE545" s="129"/>
      <c r="AF545" s="115" t="s">
        <v>83</v>
      </c>
      <c r="AG545" s="115">
        <v>68</v>
      </c>
      <c r="AH545" s="115" t="s">
        <v>181</v>
      </c>
      <c r="AI545" s="115" t="s">
        <v>227</v>
      </c>
      <c r="AJ545" s="115" t="s">
        <v>85</v>
      </c>
      <c r="AL545" s="115" t="s">
        <v>87</v>
      </c>
      <c r="AM545" s="115" t="s">
        <v>101</v>
      </c>
      <c r="AN545" s="115" t="s">
        <v>89</v>
      </c>
      <c r="AO545" s="115" t="s">
        <v>106</v>
      </c>
      <c r="AP545" s="115" t="s">
        <v>91</v>
      </c>
      <c r="AQ545" s="115" t="s">
        <v>91</v>
      </c>
    </row>
    <row r="546" spans="1:43" ht="16">
      <c r="A546" s="115">
        <v>7020345397</v>
      </c>
      <c r="I546" s="130"/>
      <c r="K546" s="115" t="s">
        <v>40</v>
      </c>
      <c r="L546" s="129"/>
      <c r="M546" s="129">
        <f t="shared" si="121"/>
        <v>1</v>
      </c>
      <c r="N546" s="129">
        <f t="shared" si="122"/>
        <v>3</v>
      </c>
      <c r="O546" s="129"/>
      <c r="P546" s="129">
        <f t="shared" si="123"/>
        <v>0</v>
      </c>
      <c r="Q546" s="129">
        <f t="shared" si="124"/>
        <v>0</v>
      </c>
      <c r="R546" s="129">
        <f t="shared" si="125"/>
        <v>0</v>
      </c>
      <c r="S546" s="129">
        <f t="shared" si="126"/>
        <v>0</v>
      </c>
      <c r="T546" s="129">
        <f t="shared" si="127"/>
        <v>0</v>
      </c>
      <c r="U546" s="129">
        <f t="shared" si="128"/>
        <v>0</v>
      </c>
      <c r="V546" s="134">
        <f t="shared" si="129"/>
        <v>0</v>
      </c>
      <c r="W546" s="129">
        <f t="shared" si="135"/>
        <v>0</v>
      </c>
      <c r="X546" s="129">
        <f t="shared" si="130"/>
        <v>0</v>
      </c>
      <c r="Y546" s="129">
        <f t="shared" si="131"/>
        <v>1</v>
      </c>
      <c r="Z546" s="129"/>
      <c r="AA546" s="129"/>
      <c r="AB546" s="129">
        <f t="shared" si="132"/>
        <v>1</v>
      </c>
      <c r="AC546" s="129">
        <f t="shared" si="133"/>
        <v>1</v>
      </c>
      <c r="AD546" s="129" t="str">
        <f t="shared" si="134"/>
        <v>Correct</v>
      </c>
      <c r="AE546" s="129"/>
      <c r="AF546" s="115" t="s">
        <v>83</v>
      </c>
      <c r="AG546" s="115">
        <v>35</v>
      </c>
      <c r="AH546" s="115" t="s">
        <v>181</v>
      </c>
      <c r="AI546" s="115" t="s">
        <v>440</v>
      </c>
      <c r="AJ546" s="115" t="s">
        <v>85</v>
      </c>
      <c r="AK546" s="115" t="s">
        <v>86</v>
      </c>
      <c r="AL546" s="115" t="s">
        <v>87</v>
      </c>
      <c r="AM546" s="115" t="s">
        <v>100</v>
      </c>
      <c r="AN546" s="115" t="s">
        <v>94</v>
      </c>
      <c r="AO546" s="115" t="s">
        <v>90</v>
      </c>
      <c r="AP546" s="115" t="s">
        <v>91</v>
      </c>
    </row>
    <row r="547" spans="1:43" ht="16">
      <c r="A547" s="115">
        <v>6982457714</v>
      </c>
      <c r="I547" s="130"/>
      <c r="L547" s="129"/>
      <c r="M547" s="129">
        <f t="shared" si="121"/>
        <v>0</v>
      </c>
      <c r="N547" s="129" t="e">
        <f t="shared" si="122"/>
        <v>#DIV/0!</v>
      </c>
      <c r="O547" s="129"/>
      <c r="P547" s="129">
        <f t="shared" si="123"/>
        <v>0</v>
      </c>
      <c r="Q547" s="129">
        <f t="shared" si="124"/>
        <v>0</v>
      </c>
      <c r="R547" s="129">
        <f t="shared" si="125"/>
        <v>0</v>
      </c>
      <c r="S547" s="129">
        <f t="shared" si="126"/>
        <v>0</v>
      </c>
      <c r="T547" s="129">
        <f t="shared" si="127"/>
        <v>0</v>
      </c>
      <c r="U547" s="129">
        <f t="shared" si="128"/>
        <v>0</v>
      </c>
      <c r="V547" s="134">
        <f t="shared" si="129"/>
        <v>0</v>
      </c>
      <c r="W547" s="129">
        <f t="shared" si="135"/>
        <v>0</v>
      </c>
      <c r="X547" s="129">
        <f t="shared" si="130"/>
        <v>0</v>
      </c>
      <c r="Y547" s="129">
        <f t="shared" si="131"/>
        <v>0</v>
      </c>
      <c r="Z547" s="129"/>
      <c r="AA547" s="129"/>
      <c r="AB547" s="129">
        <f t="shared" si="132"/>
        <v>0</v>
      </c>
      <c r="AC547" s="129">
        <f t="shared" si="133"/>
        <v>0</v>
      </c>
      <c r="AD547" s="129" t="str">
        <f t="shared" si="134"/>
        <v>Correct</v>
      </c>
      <c r="AE547" s="129"/>
      <c r="AF547" s="115" t="s">
        <v>99</v>
      </c>
      <c r="AG547" s="115">
        <v>48</v>
      </c>
      <c r="AH547" s="115" t="s">
        <v>181</v>
      </c>
      <c r="AI547" s="115" t="s">
        <v>184</v>
      </c>
      <c r="AL547" s="115" t="s">
        <v>108</v>
      </c>
      <c r="AP547" s="115" t="s">
        <v>91</v>
      </c>
    </row>
    <row r="548" spans="1:43" ht="16">
      <c r="A548" s="115">
        <v>7020357592</v>
      </c>
      <c r="B548" s="115" t="s">
        <v>31</v>
      </c>
      <c r="C548" s="115" t="s">
        <v>32</v>
      </c>
      <c r="D548" s="115" t="s">
        <v>33</v>
      </c>
      <c r="E548" s="115" t="s">
        <v>34</v>
      </c>
      <c r="G548" s="115" t="s">
        <v>38</v>
      </c>
      <c r="I548" s="130"/>
      <c r="J548" s="115" t="s">
        <v>39</v>
      </c>
      <c r="K548" s="115" t="s">
        <v>40</v>
      </c>
      <c r="L548" s="129"/>
      <c r="M548" s="129">
        <f t="shared" si="121"/>
        <v>7</v>
      </c>
      <c r="N548" s="129">
        <f t="shared" si="122"/>
        <v>0.42857142857142855</v>
      </c>
      <c r="O548" s="129"/>
      <c r="P548" s="129">
        <f t="shared" si="123"/>
        <v>0.42857142857142855</v>
      </c>
      <c r="Q548" s="129">
        <f t="shared" si="124"/>
        <v>0.42857142857142855</v>
      </c>
      <c r="R548" s="129">
        <f t="shared" si="125"/>
        <v>0.42857142857142855</v>
      </c>
      <c r="S548" s="129">
        <f t="shared" si="126"/>
        <v>0.42857142857142855</v>
      </c>
      <c r="T548" s="129">
        <f t="shared" si="127"/>
        <v>0</v>
      </c>
      <c r="U548" s="129">
        <f t="shared" si="128"/>
        <v>0</v>
      </c>
      <c r="V548" s="134">
        <f t="shared" si="129"/>
        <v>0</v>
      </c>
      <c r="W548" s="129">
        <f t="shared" si="135"/>
        <v>0.42857142857142855</v>
      </c>
      <c r="X548" s="129">
        <f t="shared" si="130"/>
        <v>0.42857142857142855</v>
      </c>
      <c r="Y548" s="129">
        <f t="shared" si="131"/>
        <v>0.42857142857142855</v>
      </c>
      <c r="Z548" s="129"/>
      <c r="AA548" s="129"/>
      <c r="AB548" s="129">
        <f t="shared" si="132"/>
        <v>2.9999999999999996</v>
      </c>
      <c r="AC548" s="129">
        <f t="shared" si="133"/>
        <v>7</v>
      </c>
      <c r="AD548" s="129" t="str">
        <f t="shared" si="134"/>
        <v>Correct</v>
      </c>
      <c r="AE548" s="129"/>
      <c r="AF548" s="115" t="s">
        <v>99</v>
      </c>
      <c r="AG548" s="115">
        <v>56</v>
      </c>
      <c r="AH548" s="115" t="s">
        <v>181</v>
      </c>
      <c r="AK548" s="115" t="s">
        <v>86</v>
      </c>
      <c r="AM548" s="115" t="s">
        <v>96</v>
      </c>
      <c r="AN548" s="115" t="s">
        <v>112</v>
      </c>
      <c r="AO548" s="115" t="s">
        <v>90</v>
      </c>
      <c r="AP548" s="115" t="s">
        <v>91</v>
      </c>
    </row>
    <row r="549" spans="1:43" ht="16">
      <c r="A549" s="115">
        <v>6985114934</v>
      </c>
      <c r="G549" s="115" t="s">
        <v>38</v>
      </c>
      <c r="I549" s="130"/>
      <c r="J549" s="115" t="s">
        <v>39</v>
      </c>
      <c r="L549" s="129"/>
      <c r="M549" s="129">
        <f t="shared" si="121"/>
        <v>2</v>
      </c>
      <c r="N549" s="129">
        <f t="shared" si="122"/>
        <v>1.5</v>
      </c>
      <c r="O549" s="129"/>
      <c r="P549" s="129">
        <f t="shared" si="123"/>
        <v>0</v>
      </c>
      <c r="Q549" s="129">
        <f t="shared" si="124"/>
        <v>0</v>
      </c>
      <c r="R549" s="129">
        <f t="shared" si="125"/>
        <v>0</v>
      </c>
      <c r="S549" s="129">
        <f t="shared" si="126"/>
        <v>0</v>
      </c>
      <c r="T549" s="129">
        <f t="shared" si="127"/>
        <v>0</v>
      </c>
      <c r="U549" s="129">
        <f t="shared" si="128"/>
        <v>0</v>
      </c>
      <c r="V549" s="134">
        <f t="shared" si="129"/>
        <v>0</v>
      </c>
      <c r="W549" s="129">
        <f t="shared" si="135"/>
        <v>1</v>
      </c>
      <c r="X549" s="129">
        <f t="shared" si="130"/>
        <v>1</v>
      </c>
      <c r="Y549" s="129">
        <f t="shared" si="131"/>
        <v>0</v>
      </c>
      <c r="Z549" s="129"/>
      <c r="AA549" s="129"/>
      <c r="AB549" s="129">
        <f t="shared" si="132"/>
        <v>2</v>
      </c>
      <c r="AC549" s="129">
        <f t="shared" si="133"/>
        <v>2</v>
      </c>
      <c r="AD549" s="129" t="str">
        <f t="shared" si="134"/>
        <v>Correct</v>
      </c>
      <c r="AE549" s="129"/>
      <c r="AF549" s="115" t="s">
        <v>99</v>
      </c>
      <c r="AG549" s="115">
        <v>66</v>
      </c>
      <c r="AH549" s="115" t="s">
        <v>181</v>
      </c>
      <c r="AI549" s="115" t="s">
        <v>206</v>
      </c>
      <c r="AJ549" s="115" t="s">
        <v>85</v>
      </c>
      <c r="AK549" s="115" t="s">
        <v>86</v>
      </c>
      <c r="AL549" s="115" t="s">
        <v>87</v>
      </c>
      <c r="AM549" s="115" t="s">
        <v>100</v>
      </c>
      <c r="AN549" s="115" t="s">
        <v>89</v>
      </c>
      <c r="AO549" s="115" t="s">
        <v>113</v>
      </c>
      <c r="AP549" s="115" t="s">
        <v>91</v>
      </c>
      <c r="AQ549" s="115" t="s">
        <v>91</v>
      </c>
    </row>
    <row r="550" spans="1:43" ht="16">
      <c r="A550" s="115">
        <v>7045763386</v>
      </c>
      <c r="G550" s="115" t="s">
        <v>38</v>
      </c>
      <c r="H550" s="115" t="s">
        <v>37</v>
      </c>
      <c r="I550" s="130"/>
      <c r="K550" s="115" t="s">
        <v>40</v>
      </c>
      <c r="L550" s="129"/>
      <c r="M550" s="129">
        <f t="shared" si="121"/>
        <v>3</v>
      </c>
      <c r="N550" s="129">
        <f t="shared" si="122"/>
        <v>1</v>
      </c>
      <c r="O550" s="129"/>
      <c r="P550" s="129">
        <f t="shared" si="123"/>
        <v>0</v>
      </c>
      <c r="Q550" s="129">
        <f t="shared" si="124"/>
        <v>0</v>
      </c>
      <c r="R550" s="129">
        <f t="shared" si="125"/>
        <v>0</v>
      </c>
      <c r="S550" s="129">
        <f t="shared" si="126"/>
        <v>0</v>
      </c>
      <c r="T550" s="129">
        <f t="shared" si="127"/>
        <v>0</v>
      </c>
      <c r="U550" s="129">
        <f t="shared" si="128"/>
        <v>0</v>
      </c>
      <c r="V550" s="134">
        <f t="shared" si="129"/>
        <v>1</v>
      </c>
      <c r="W550" s="129">
        <f t="shared" si="135"/>
        <v>1</v>
      </c>
      <c r="X550" s="129">
        <f t="shared" si="130"/>
        <v>0</v>
      </c>
      <c r="Y550" s="129">
        <f t="shared" si="131"/>
        <v>1</v>
      </c>
      <c r="Z550" s="129"/>
      <c r="AA550" s="129"/>
      <c r="AB550" s="129">
        <f t="shared" si="132"/>
        <v>3</v>
      </c>
      <c r="AC550" s="129">
        <f t="shared" si="133"/>
        <v>3</v>
      </c>
      <c r="AD550" s="129" t="str">
        <f t="shared" si="134"/>
        <v>Correct</v>
      </c>
      <c r="AE550" s="129"/>
      <c r="AF550" s="115" t="s">
        <v>83</v>
      </c>
      <c r="AG550" s="115">
        <v>67</v>
      </c>
      <c r="AH550" s="115" t="s">
        <v>181</v>
      </c>
      <c r="AI550" s="115" t="s">
        <v>488</v>
      </c>
      <c r="AJ550" s="115" t="s">
        <v>85</v>
      </c>
      <c r="AK550" s="115" t="s">
        <v>86</v>
      </c>
      <c r="AL550" s="115" t="s">
        <v>139</v>
      </c>
      <c r="AN550" s="115" t="s">
        <v>94</v>
      </c>
      <c r="AO550" s="115" t="s">
        <v>113</v>
      </c>
      <c r="AP550" s="115" t="s">
        <v>91</v>
      </c>
    </row>
    <row r="551" spans="1:43" ht="16">
      <c r="A551" s="115">
        <v>6985420381</v>
      </c>
      <c r="C551" s="115" t="s">
        <v>32</v>
      </c>
      <c r="D551" s="115" t="s">
        <v>33</v>
      </c>
      <c r="G551" s="115" t="s">
        <v>38</v>
      </c>
      <c r="I551" s="130"/>
      <c r="L551" s="129"/>
      <c r="M551" s="129">
        <f t="shared" si="121"/>
        <v>3</v>
      </c>
      <c r="N551" s="129">
        <f t="shared" si="122"/>
        <v>1</v>
      </c>
      <c r="O551" s="129"/>
      <c r="P551" s="129">
        <f t="shared" si="123"/>
        <v>0</v>
      </c>
      <c r="Q551" s="129">
        <f t="shared" si="124"/>
        <v>1</v>
      </c>
      <c r="R551" s="129">
        <f t="shared" si="125"/>
        <v>1</v>
      </c>
      <c r="S551" s="129">
        <f t="shared" si="126"/>
        <v>0</v>
      </c>
      <c r="T551" s="129">
        <f t="shared" si="127"/>
        <v>0</v>
      </c>
      <c r="U551" s="129">
        <f t="shared" si="128"/>
        <v>0</v>
      </c>
      <c r="V551" s="134">
        <f t="shared" si="129"/>
        <v>0</v>
      </c>
      <c r="W551" s="129">
        <f t="shared" si="135"/>
        <v>1</v>
      </c>
      <c r="X551" s="129">
        <f t="shared" si="130"/>
        <v>0</v>
      </c>
      <c r="Y551" s="129">
        <f t="shared" si="131"/>
        <v>0</v>
      </c>
      <c r="Z551" s="129"/>
      <c r="AA551" s="129"/>
      <c r="AB551" s="129">
        <f t="shared" si="132"/>
        <v>3</v>
      </c>
      <c r="AC551" s="129">
        <f t="shared" si="133"/>
        <v>3</v>
      </c>
      <c r="AD551" s="129" t="str">
        <f t="shared" si="134"/>
        <v>Correct</v>
      </c>
      <c r="AE551" s="129"/>
      <c r="AF551" s="115" t="s">
        <v>83</v>
      </c>
      <c r="AG551" s="115">
        <v>72</v>
      </c>
      <c r="AH551" s="115" t="s">
        <v>181</v>
      </c>
      <c r="AI551" s="115" t="s">
        <v>235</v>
      </c>
      <c r="AJ551" s="115" t="s">
        <v>85</v>
      </c>
      <c r="AK551" s="115" t="s">
        <v>86</v>
      </c>
      <c r="AL551" s="115" t="s">
        <v>87</v>
      </c>
      <c r="AM551" s="115" t="s">
        <v>101</v>
      </c>
      <c r="AN551" s="115" t="s">
        <v>111</v>
      </c>
      <c r="AO551" s="115" t="s">
        <v>106</v>
      </c>
      <c r="AP551" s="115" t="s">
        <v>91</v>
      </c>
      <c r="AQ551" s="115" t="s">
        <v>86</v>
      </c>
    </row>
    <row r="552" spans="1:43" ht="16">
      <c r="A552" s="115">
        <v>5600535605</v>
      </c>
      <c r="B552" s="115" t="s">
        <v>31</v>
      </c>
      <c r="E552" s="115" t="s">
        <v>34</v>
      </c>
      <c r="H552" s="115" t="s">
        <v>37</v>
      </c>
      <c r="I552" s="130"/>
      <c r="L552" s="129"/>
      <c r="M552" s="129">
        <f t="shared" si="121"/>
        <v>3</v>
      </c>
      <c r="N552" s="129">
        <f t="shared" si="122"/>
        <v>1</v>
      </c>
      <c r="O552" s="129"/>
      <c r="P552" s="129">
        <f t="shared" si="123"/>
        <v>1</v>
      </c>
      <c r="Q552" s="129">
        <f t="shared" si="124"/>
        <v>0</v>
      </c>
      <c r="R552" s="129">
        <f t="shared" si="125"/>
        <v>0</v>
      </c>
      <c r="S552" s="129">
        <f t="shared" si="126"/>
        <v>1</v>
      </c>
      <c r="T552" s="129">
        <f t="shared" si="127"/>
        <v>0</v>
      </c>
      <c r="U552" s="129">
        <f t="shared" si="128"/>
        <v>0</v>
      </c>
      <c r="V552" s="134">
        <f t="shared" si="129"/>
        <v>1</v>
      </c>
      <c r="W552" s="129">
        <f t="shared" si="135"/>
        <v>0</v>
      </c>
      <c r="X552" s="129">
        <f t="shared" si="130"/>
        <v>0</v>
      </c>
      <c r="Y552" s="129">
        <f t="shared" si="131"/>
        <v>0</v>
      </c>
      <c r="Z552" s="129"/>
      <c r="AA552" s="129"/>
      <c r="AB552" s="129">
        <f t="shared" si="132"/>
        <v>3</v>
      </c>
      <c r="AC552" s="129">
        <f t="shared" si="133"/>
        <v>3</v>
      </c>
      <c r="AD552" s="129" t="str">
        <f t="shared" si="134"/>
        <v>Correct</v>
      </c>
      <c r="AE552" s="129"/>
      <c r="AF552" s="115" t="s">
        <v>83</v>
      </c>
      <c r="AG552" s="115">
        <v>56</v>
      </c>
      <c r="AH552" s="115" t="s">
        <v>432</v>
      </c>
    </row>
    <row r="553" spans="1:43" ht="16">
      <c r="A553" s="115">
        <v>7045784577</v>
      </c>
      <c r="D553" s="115" t="s">
        <v>33</v>
      </c>
      <c r="E553" s="115" t="s">
        <v>34</v>
      </c>
      <c r="I553" s="130"/>
      <c r="K553" s="115" t="s">
        <v>40</v>
      </c>
      <c r="L553" s="129"/>
      <c r="M553" s="129">
        <f t="shared" si="121"/>
        <v>3</v>
      </c>
      <c r="N553" s="129">
        <f t="shared" si="122"/>
        <v>1</v>
      </c>
      <c r="O553" s="129"/>
      <c r="P553" s="129">
        <f t="shared" si="123"/>
        <v>0</v>
      </c>
      <c r="Q553" s="129">
        <f t="shared" si="124"/>
        <v>0</v>
      </c>
      <c r="R553" s="129">
        <f t="shared" si="125"/>
        <v>1</v>
      </c>
      <c r="S553" s="129">
        <f t="shared" si="126"/>
        <v>1</v>
      </c>
      <c r="T553" s="129">
        <f t="shared" si="127"/>
        <v>0</v>
      </c>
      <c r="U553" s="129">
        <f t="shared" si="128"/>
        <v>0</v>
      </c>
      <c r="V553" s="134">
        <f t="shared" si="129"/>
        <v>0</v>
      </c>
      <c r="W553" s="129">
        <f t="shared" si="135"/>
        <v>0</v>
      </c>
      <c r="X553" s="129">
        <f t="shared" si="130"/>
        <v>0</v>
      </c>
      <c r="Y553" s="129">
        <f t="shared" si="131"/>
        <v>1</v>
      </c>
      <c r="Z553" s="129"/>
      <c r="AA553" s="129"/>
      <c r="AB553" s="129">
        <f t="shared" si="132"/>
        <v>3</v>
      </c>
      <c r="AC553" s="129">
        <f t="shared" si="133"/>
        <v>3</v>
      </c>
      <c r="AD553" s="129" t="str">
        <f t="shared" si="134"/>
        <v>Correct</v>
      </c>
      <c r="AE553" s="129"/>
      <c r="AF553" s="115" t="s">
        <v>83</v>
      </c>
      <c r="AG553" s="115">
        <v>67</v>
      </c>
      <c r="AH553" s="115" t="s">
        <v>181</v>
      </c>
      <c r="AI553" s="115" t="s">
        <v>240</v>
      </c>
      <c r="AJ553" s="115" t="s">
        <v>85</v>
      </c>
      <c r="AK553" s="115" t="s">
        <v>86</v>
      </c>
      <c r="AL553" s="115" t="s">
        <v>87</v>
      </c>
      <c r="AM553" s="115" t="s">
        <v>101</v>
      </c>
      <c r="AN553" s="115" t="s">
        <v>109</v>
      </c>
      <c r="AO553" s="115" t="s">
        <v>90</v>
      </c>
      <c r="AP553" s="115" t="s">
        <v>91</v>
      </c>
      <c r="AQ553" s="115" t="s">
        <v>91</v>
      </c>
    </row>
    <row r="554" spans="1:43" ht="16">
      <c r="A554" s="115">
        <v>7045765475</v>
      </c>
      <c r="D554" s="115" t="s">
        <v>33</v>
      </c>
      <c r="F554" s="115" t="s">
        <v>35</v>
      </c>
      <c r="I554" s="130"/>
      <c r="K554" s="115" t="s">
        <v>40</v>
      </c>
      <c r="L554" s="129"/>
      <c r="M554" s="129">
        <f t="shared" si="121"/>
        <v>3</v>
      </c>
      <c r="N554" s="129">
        <f t="shared" si="122"/>
        <v>1</v>
      </c>
      <c r="O554" s="129"/>
      <c r="P554" s="129">
        <f t="shared" si="123"/>
        <v>0</v>
      </c>
      <c r="Q554" s="129">
        <f t="shared" si="124"/>
        <v>0</v>
      </c>
      <c r="R554" s="129">
        <f t="shared" si="125"/>
        <v>1</v>
      </c>
      <c r="S554" s="129">
        <f t="shared" si="126"/>
        <v>0</v>
      </c>
      <c r="T554" s="129">
        <f t="shared" si="127"/>
        <v>1</v>
      </c>
      <c r="U554" s="129">
        <f t="shared" si="128"/>
        <v>0</v>
      </c>
      <c r="V554" s="134">
        <f t="shared" si="129"/>
        <v>0</v>
      </c>
      <c r="W554" s="129">
        <f t="shared" si="135"/>
        <v>0</v>
      </c>
      <c r="X554" s="129">
        <f t="shared" si="130"/>
        <v>0</v>
      </c>
      <c r="Y554" s="129">
        <f t="shared" si="131"/>
        <v>1</v>
      </c>
      <c r="Z554" s="129"/>
      <c r="AA554" s="129"/>
      <c r="AB554" s="129">
        <f t="shared" si="132"/>
        <v>3</v>
      </c>
      <c r="AC554" s="129">
        <f t="shared" si="133"/>
        <v>3</v>
      </c>
      <c r="AD554" s="129" t="str">
        <f t="shared" si="134"/>
        <v>Correct</v>
      </c>
      <c r="AE554" s="129"/>
      <c r="AF554" s="115" t="s">
        <v>83</v>
      </c>
      <c r="AG554" s="115">
        <v>81</v>
      </c>
      <c r="AH554" s="115" t="s">
        <v>181</v>
      </c>
      <c r="AI554" s="115" t="s">
        <v>208</v>
      </c>
      <c r="AJ554" s="115" t="s">
        <v>85</v>
      </c>
      <c r="AL554" s="115" t="s">
        <v>87</v>
      </c>
      <c r="AN554" s="115" t="s">
        <v>109</v>
      </c>
      <c r="AO554" s="115" t="s">
        <v>106</v>
      </c>
      <c r="AP554" s="115" t="s">
        <v>91</v>
      </c>
      <c r="AQ554" s="115" t="s">
        <v>91</v>
      </c>
    </row>
    <row r="555" spans="1:43" ht="16">
      <c r="A555" s="115">
        <v>5596702455</v>
      </c>
      <c r="D555" s="115" t="s">
        <v>33</v>
      </c>
      <c r="G555" s="115" t="s">
        <v>38</v>
      </c>
      <c r="I555" s="130"/>
      <c r="J555" s="115" t="s">
        <v>39</v>
      </c>
      <c r="L555" s="129"/>
      <c r="M555" s="129">
        <f t="shared" si="121"/>
        <v>3</v>
      </c>
      <c r="N555" s="129">
        <f t="shared" si="122"/>
        <v>1</v>
      </c>
      <c r="O555" s="129"/>
      <c r="P555" s="129">
        <f t="shared" si="123"/>
        <v>0</v>
      </c>
      <c r="Q555" s="129">
        <f t="shared" si="124"/>
        <v>0</v>
      </c>
      <c r="R555" s="129">
        <f t="shared" si="125"/>
        <v>1</v>
      </c>
      <c r="S555" s="129">
        <f t="shared" si="126"/>
        <v>0</v>
      </c>
      <c r="T555" s="129">
        <f t="shared" si="127"/>
        <v>0</v>
      </c>
      <c r="U555" s="129">
        <f t="shared" si="128"/>
        <v>0</v>
      </c>
      <c r="V555" s="134">
        <f t="shared" si="129"/>
        <v>0</v>
      </c>
      <c r="W555" s="129">
        <f t="shared" si="135"/>
        <v>1</v>
      </c>
      <c r="X555" s="129">
        <f t="shared" si="130"/>
        <v>1</v>
      </c>
      <c r="Y555" s="129">
        <f t="shared" si="131"/>
        <v>0</v>
      </c>
      <c r="Z555" s="129"/>
      <c r="AA555" s="129"/>
      <c r="AB555" s="129">
        <f t="shared" si="132"/>
        <v>3</v>
      </c>
      <c r="AC555" s="129">
        <f t="shared" si="133"/>
        <v>3</v>
      </c>
      <c r="AD555" s="129" t="str">
        <f t="shared" si="134"/>
        <v>Correct</v>
      </c>
      <c r="AE555" s="129"/>
      <c r="AF555" s="115" t="s">
        <v>83</v>
      </c>
      <c r="AG555" s="115">
        <v>45</v>
      </c>
      <c r="AH555" s="115" t="s">
        <v>432</v>
      </c>
    </row>
    <row r="556" spans="1:43" ht="16">
      <c r="A556" s="115">
        <v>5606376890</v>
      </c>
      <c r="B556" s="115" t="s">
        <v>31</v>
      </c>
      <c r="I556" s="130"/>
      <c r="J556" s="115" t="s">
        <v>39</v>
      </c>
      <c r="K556" s="115" t="s">
        <v>40</v>
      </c>
      <c r="L556" s="129"/>
      <c r="M556" s="129">
        <f t="shared" si="121"/>
        <v>3</v>
      </c>
      <c r="N556" s="129">
        <f t="shared" si="122"/>
        <v>1</v>
      </c>
      <c r="O556" s="129"/>
      <c r="P556" s="129">
        <f t="shared" si="123"/>
        <v>1</v>
      </c>
      <c r="Q556" s="129">
        <f t="shared" si="124"/>
        <v>0</v>
      </c>
      <c r="R556" s="129">
        <f t="shared" si="125"/>
        <v>0</v>
      </c>
      <c r="S556" s="129">
        <f t="shared" si="126"/>
        <v>0</v>
      </c>
      <c r="T556" s="129">
        <f t="shared" si="127"/>
        <v>0</v>
      </c>
      <c r="U556" s="129">
        <f t="shared" si="128"/>
        <v>0</v>
      </c>
      <c r="V556" s="134">
        <f t="shared" si="129"/>
        <v>0</v>
      </c>
      <c r="W556" s="129">
        <f t="shared" si="135"/>
        <v>0</v>
      </c>
      <c r="X556" s="129">
        <f t="shared" si="130"/>
        <v>1</v>
      </c>
      <c r="Y556" s="129">
        <f t="shared" si="131"/>
        <v>1</v>
      </c>
      <c r="Z556" s="129"/>
      <c r="AA556" s="129"/>
      <c r="AB556" s="129">
        <f t="shared" si="132"/>
        <v>3</v>
      </c>
      <c r="AC556" s="129">
        <f t="shared" si="133"/>
        <v>3</v>
      </c>
      <c r="AD556" s="129" t="str">
        <f t="shared" si="134"/>
        <v>Correct</v>
      </c>
      <c r="AE556" s="129"/>
      <c r="AF556" s="115" t="s">
        <v>99</v>
      </c>
      <c r="AG556" s="115">
        <v>9</v>
      </c>
      <c r="AH556" s="115" t="s">
        <v>432</v>
      </c>
    </row>
    <row r="557" spans="1:43" ht="16">
      <c r="A557" s="115">
        <v>5578377495</v>
      </c>
      <c r="H557" s="115" t="s">
        <v>37</v>
      </c>
      <c r="I557" s="130"/>
      <c r="K557" s="115" t="s">
        <v>40</v>
      </c>
      <c r="L557" s="129"/>
      <c r="M557" s="129">
        <f t="shared" si="121"/>
        <v>2</v>
      </c>
      <c r="N557" s="129">
        <f t="shared" si="122"/>
        <v>1.5</v>
      </c>
      <c r="O557" s="129"/>
      <c r="P557" s="129">
        <f t="shared" si="123"/>
        <v>0</v>
      </c>
      <c r="Q557" s="129">
        <f t="shared" si="124"/>
        <v>0</v>
      </c>
      <c r="R557" s="129">
        <f t="shared" si="125"/>
        <v>0</v>
      </c>
      <c r="S557" s="129">
        <f t="shared" si="126"/>
        <v>0</v>
      </c>
      <c r="T557" s="129">
        <f t="shared" si="127"/>
        <v>0</v>
      </c>
      <c r="U557" s="129">
        <f t="shared" si="128"/>
        <v>0</v>
      </c>
      <c r="V557" s="134">
        <f t="shared" si="129"/>
        <v>1</v>
      </c>
      <c r="W557" s="129">
        <f t="shared" si="135"/>
        <v>0</v>
      </c>
      <c r="X557" s="129">
        <f t="shared" si="130"/>
        <v>0</v>
      </c>
      <c r="Y557" s="129">
        <f t="shared" si="131"/>
        <v>1</v>
      </c>
      <c r="Z557" s="129"/>
      <c r="AA557" s="129"/>
      <c r="AB557" s="129">
        <f t="shared" si="132"/>
        <v>2</v>
      </c>
      <c r="AC557" s="129">
        <f t="shared" si="133"/>
        <v>2</v>
      </c>
      <c r="AD557" s="129" t="str">
        <f t="shared" si="134"/>
        <v>Correct</v>
      </c>
      <c r="AE557" s="129"/>
    </row>
    <row r="558" spans="1:43" ht="16">
      <c r="A558" s="115">
        <v>5593492196</v>
      </c>
      <c r="B558" s="115" t="s">
        <v>31</v>
      </c>
      <c r="D558" s="115" t="s">
        <v>33</v>
      </c>
      <c r="I558" s="130"/>
      <c r="K558" s="115" t="s">
        <v>40</v>
      </c>
      <c r="L558" s="129"/>
      <c r="M558" s="129">
        <f t="shared" si="121"/>
        <v>3</v>
      </c>
      <c r="N558" s="129">
        <f t="shared" si="122"/>
        <v>1</v>
      </c>
      <c r="O558" s="129"/>
      <c r="P558" s="129">
        <f t="shared" si="123"/>
        <v>1</v>
      </c>
      <c r="Q558" s="129">
        <f t="shared" si="124"/>
        <v>0</v>
      </c>
      <c r="R558" s="129">
        <f t="shared" si="125"/>
        <v>1</v>
      </c>
      <c r="S558" s="129">
        <f t="shared" si="126"/>
        <v>0</v>
      </c>
      <c r="T558" s="129">
        <f t="shared" si="127"/>
        <v>0</v>
      </c>
      <c r="U558" s="129">
        <f t="shared" si="128"/>
        <v>0</v>
      </c>
      <c r="V558" s="134">
        <f t="shared" si="129"/>
        <v>0</v>
      </c>
      <c r="W558" s="129">
        <f t="shared" si="135"/>
        <v>0</v>
      </c>
      <c r="X558" s="129">
        <f t="shared" si="130"/>
        <v>0</v>
      </c>
      <c r="Y558" s="129">
        <f t="shared" si="131"/>
        <v>1</v>
      </c>
      <c r="Z558" s="129"/>
      <c r="AA558" s="129"/>
      <c r="AB558" s="129">
        <f t="shared" si="132"/>
        <v>3</v>
      </c>
      <c r="AC558" s="129">
        <f t="shared" si="133"/>
        <v>3</v>
      </c>
      <c r="AD558" s="129" t="str">
        <f t="shared" si="134"/>
        <v>Correct</v>
      </c>
      <c r="AE558" s="129"/>
      <c r="AF558" s="115" t="s">
        <v>99</v>
      </c>
      <c r="AG558" s="115">
        <v>13</v>
      </c>
      <c r="AH558" s="115" t="s">
        <v>181</v>
      </c>
      <c r="AI558" s="115" t="s">
        <v>237</v>
      </c>
      <c r="AJ558" s="115" t="s">
        <v>85</v>
      </c>
      <c r="AK558" s="115" t="s">
        <v>86</v>
      </c>
      <c r="AL558" s="115" t="s">
        <v>108</v>
      </c>
      <c r="AM558" s="115" t="s">
        <v>93</v>
      </c>
      <c r="AN558" s="115" t="s">
        <v>89</v>
      </c>
      <c r="AO558" s="115" t="s">
        <v>113</v>
      </c>
      <c r="AP558" s="115" t="s">
        <v>91</v>
      </c>
    </row>
    <row r="559" spans="1:43" ht="16">
      <c r="A559" s="115">
        <v>5606378583</v>
      </c>
      <c r="D559" s="115" t="s">
        <v>33</v>
      </c>
      <c r="I559" s="130"/>
      <c r="K559" s="115" t="s">
        <v>40</v>
      </c>
      <c r="L559" s="129"/>
      <c r="M559" s="129">
        <f t="shared" si="121"/>
        <v>2</v>
      </c>
      <c r="N559" s="129">
        <f t="shared" si="122"/>
        <v>1.5</v>
      </c>
      <c r="O559" s="129"/>
      <c r="P559" s="129">
        <f t="shared" si="123"/>
        <v>0</v>
      </c>
      <c r="Q559" s="129">
        <f t="shared" si="124"/>
        <v>0</v>
      </c>
      <c r="R559" s="129">
        <f t="shared" si="125"/>
        <v>1</v>
      </c>
      <c r="S559" s="129">
        <f t="shared" si="126"/>
        <v>0</v>
      </c>
      <c r="T559" s="129">
        <f t="shared" si="127"/>
        <v>0</v>
      </c>
      <c r="U559" s="129">
        <f t="shared" si="128"/>
        <v>0</v>
      </c>
      <c r="V559" s="134">
        <f t="shared" si="129"/>
        <v>0</v>
      </c>
      <c r="W559" s="129">
        <f t="shared" si="135"/>
        <v>0</v>
      </c>
      <c r="X559" s="129">
        <f t="shared" si="130"/>
        <v>0</v>
      </c>
      <c r="Y559" s="129">
        <f t="shared" si="131"/>
        <v>1</v>
      </c>
      <c r="Z559" s="129"/>
      <c r="AA559" s="129"/>
      <c r="AB559" s="129">
        <f t="shared" si="132"/>
        <v>2</v>
      </c>
      <c r="AC559" s="129">
        <f t="shared" si="133"/>
        <v>2</v>
      </c>
      <c r="AD559" s="129" t="str">
        <f t="shared" si="134"/>
        <v>Correct</v>
      </c>
      <c r="AE559" s="129"/>
      <c r="AF559" s="115" t="s">
        <v>99</v>
      </c>
      <c r="AG559" s="115">
        <v>9</v>
      </c>
      <c r="AH559" s="115" t="s">
        <v>432</v>
      </c>
      <c r="AJ559" s="115" t="s">
        <v>107</v>
      </c>
      <c r="AK559" s="115" t="s">
        <v>86</v>
      </c>
      <c r="AL559" s="115" t="s">
        <v>108</v>
      </c>
      <c r="AM559" s="115" t="s">
        <v>96</v>
      </c>
      <c r="AN559" s="115" t="s">
        <v>102</v>
      </c>
      <c r="AO559" s="115" t="s">
        <v>95</v>
      </c>
      <c r="AP559" s="115" t="s">
        <v>86</v>
      </c>
    </row>
    <row r="560" spans="1:43" ht="16">
      <c r="A560" s="115">
        <v>5587188345</v>
      </c>
      <c r="D560" s="115" t="s">
        <v>33</v>
      </c>
      <c r="G560" s="115" t="s">
        <v>38</v>
      </c>
      <c r="I560" s="130"/>
      <c r="J560" s="115" t="s">
        <v>39</v>
      </c>
      <c r="L560" s="129"/>
      <c r="M560" s="129">
        <f t="shared" si="121"/>
        <v>3</v>
      </c>
      <c r="N560" s="129">
        <f t="shared" si="122"/>
        <v>1</v>
      </c>
      <c r="O560" s="129"/>
      <c r="P560" s="129">
        <f t="shared" si="123"/>
        <v>0</v>
      </c>
      <c r="Q560" s="129">
        <f t="shared" si="124"/>
        <v>0</v>
      </c>
      <c r="R560" s="129">
        <f t="shared" si="125"/>
        <v>1</v>
      </c>
      <c r="S560" s="129">
        <f t="shared" si="126"/>
        <v>0</v>
      </c>
      <c r="T560" s="129">
        <f t="shared" si="127"/>
        <v>0</v>
      </c>
      <c r="U560" s="129">
        <f t="shared" si="128"/>
        <v>0</v>
      </c>
      <c r="V560" s="134">
        <f t="shared" si="129"/>
        <v>0</v>
      </c>
      <c r="W560" s="129">
        <f t="shared" si="135"/>
        <v>1</v>
      </c>
      <c r="X560" s="129">
        <f t="shared" si="130"/>
        <v>1</v>
      </c>
      <c r="Y560" s="129">
        <f t="shared" si="131"/>
        <v>0</v>
      </c>
      <c r="Z560" s="129"/>
      <c r="AA560" s="129"/>
      <c r="AB560" s="129">
        <f t="shared" si="132"/>
        <v>3</v>
      </c>
      <c r="AC560" s="129">
        <f t="shared" si="133"/>
        <v>3</v>
      </c>
      <c r="AD560" s="129" t="str">
        <f t="shared" si="134"/>
        <v>Correct</v>
      </c>
      <c r="AE560" s="129"/>
      <c r="AF560" s="115" t="s">
        <v>83</v>
      </c>
      <c r="AG560" s="115">
        <v>55</v>
      </c>
      <c r="AH560" s="115" t="s">
        <v>84</v>
      </c>
      <c r="AI560" s="115" t="s">
        <v>138</v>
      </c>
    </row>
    <row r="561" spans="1:43" ht="16">
      <c r="A561" s="115">
        <v>5582939586</v>
      </c>
      <c r="D561" s="115" t="s">
        <v>33</v>
      </c>
      <c r="G561" s="115" t="s">
        <v>38</v>
      </c>
      <c r="I561" s="130"/>
      <c r="J561" s="115" t="s">
        <v>39</v>
      </c>
      <c r="L561" s="129"/>
      <c r="M561" s="129">
        <f t="shared" si="121"/>
        <v>3</v>
      </c>
      <c r="N561" s="129">
        <f t="shared" si="122"/>
        <v>1</v>
      </c>
      <c r="O561" s="129"/>
      <c r="P561" s="129">
        <f t="shared" si="123"/>
        <v>0</v>
      </c>
      <c r="Q561" s="129">
        <f t="shared" si="124"/>
        <v>0</v>
      </c>
      <c r="R561" s="129">
        <f t="shared" si="125"/>
        <v>1</v>
      </c>
      <c r="S561" s="129">
        <f t="shared" si="126"/>
        <v>0</v>
      </c>
      <c r="T561" s="129">
        <f t="shared" si="127"/>
        <v>0</v>
      </c>
      <c r="U561" s="129">
        <f t="shared" si="128"/>
        <v>0</v>
      </c>
      <c r="V561" s="134">
        <f t="shared" si="129"/>
        <v>0</v>
      </c>
      <c r="W561" s="129">
        <f t="shared" si="135"/>
        <v>1</v>
      </c>
      <c r="X561" s="129">
        <f t="shared" si="130"/>
        <v>1</v>
      </c>
      <c r="Y561" s="129">
        <f t="shared" si="131"/>
        <v>0</v>
      </c>
      <c r="Z561" s="129"/>
      <c r="AA561" s="129"/>
      <c r="AB561" s="129">
        <f t="shared" si="132"/>
        <v>3</v>
      </c>
      <c r="AC561" s="129">
        <f t="shared" si="133"/>
        <v>3</v>
      </c>
      <c r="AD561" s="129" t="str">
        <f t="shared" si="134"/>
        <v>Correct</v>
      </c>
      <c r="AE561" s="129"/>
      <c r="AF561" s="115" t="s">
        <v>83</v>
      </c>
      <c r="AG561" s="115">
        <v>73</v>
      </c>
      <c r="AH561" s="115" t="s">
        <v>181</v>
      </c>
      <c r="AI561" s="115" t="s">
        <v>226</v>
      </c>
      <c r="AJ561" s="115" t="s">
        <v>85</v>
      </c>
      <c r="AK561" s="115" t="s">
        <v>86</v>
      </c>
      <c r="AL561" s="115" t="s">
        <v>87</v>
      </c>
      <c r="AM561" s="115" t="s">
        <v>96</v>
      </c>
      <c r="AN561" s="115" t="s">
        <v>94</v>
      </c>
      <c r="AO561" s="115" t="s">
        <v>106</v>
      </c>
      <c r="AP561" s="115" t="s">
        <v>91</v>
      </c>
      <c r="AQ561" s="115" t="s">
        <v>86</v>
      </c>
    </row>
    <row r="562" spans="1:43" ht="16">
      <c r="A562" s="115">
        <v>5587093240</v>
      </c>
      <c r="D562" s="115" t="s">
        <v>33</v>
      </c>
      <c r="G562" s="115" t="s">
        <v>38</v>
      </c>
      <c r="I562" s="130"/>
      <c r="J562" s="115" t="s">
        <v>39</v>
      </c>
      <c r="L562" s="129"/>
      <c r="M562" s="129">
        <f t="shared" si="121"/>
        <v>3</v>
      </c>
      <c r="N562" s="129">
        <f t="shared" si="122"/>
        <v>1</v>
      </c>
      <c r="O562" s="129"/>
      <c r="P562" s="129">
        <f t="shared" si="123"/>
        <v>0</v>
      </c>
      <c r="Q562" s="129">
        <f t="shared" si="124"/>
        <v>0</v>
      </c>
      <c r="R562" s="129">
        <f t="shared" si="125"/>
        <v>1</v>
      </c>
      <c r="S562" s="129">
        <f t="shared" si="126"/>
        <v>0</v>
      </c>
      <c r="T562" s="129">
        <f t="shared" si="127"/>
        <v>0</v>
      </c>
      <c r="U562" s="129">
        <f t="shared" si="128"/>
        <v>0</v>
      </c>
      <c r="V562" s="134">
        <f t="shared" si="129"/>
        <v>0</v>
      </c>
      <c r="W562" s="129">
        <f t="shared" si="135"/>
        <v>1</v>
      </c>
      <c r="X562" s="129">
        <f t="shared" si="130"/>
        <v>1</v>
      </c>
      <c r="Y562" s="129">
        <f t="shared" si="131"/>
        <v>0</v>
      </c>
      <c r="Z562" s="129"/>
      <c r="AA562" s="129"/>
      <c r="AB562" s="129">
        <f t="shared" si="132"/>
        <v>3</v>
      </c>
      <c r="AC562" s="129">
        <f t="shared" si="133"/>
        <v>3</v>
      </c>
      <c r="AD562" s="129" t="str">
        <f t="shared" si="134"/>
        <v>Correct</v>
      </c>
      <c r="AE562" s="129"/>
      <c r="AF562" s="115" t="s">
        <v>83</v>
      </c>
      <c r="AG562" s="115">
        <v>36</v>
      </c>
      <c r="AH562" s="115" t="s">
        <v>181</v>
      </c>
      <c r="AI562" s="115" t="s">
        <v>190</v>
      </c>
      <c r="AJ562" s="115" t="s">
        <v>85</v>
      </c>
      <c r="AK562" s="115" t="s">
        <v>86</v>
      </c>
      <c r="AL562" s="115" t="s">
        <v>87</v>
      </c>
      <c r="AM562" s="115" t="s">
        <v>88</v>
      </c>
      <c r="AN562" s="115" t="s">
        <v>111</v>
      </c>
      <c r="AO562" s="115" t="s">
        <v>90</v>
      </c>
      <c r="AP562" s="115" t="s">
        <v>91</v>
      </c>
      <c r="AQ562" s="115" t="s">
        <v>91</v>
      </c>
    </row>
    <row r="563" spans="1:43" ht="16">
      <c r="A563" s="115">
        <v>6985142158</v>
      </c>
      <c r="C563" s="115" t="s">
        <v>32</v>
      </c>
      <c r="H563" s="115" t="s">
        <v>37</v>
      </c>
      <c r="I563" s="130"/>
      <c r="J563" s="115" t="s">
        <v>39</v>
      </c>
      <c r="L563" s="129"/>
      <c r="M563" s="129">
        <f t="shared" si="121"/>
        <v>3</v>
      </c>
      <c r="N563" s="129">
        <f t="shared" si="122"/>
        <v>1</v>
      </c>
      <c r="O563" s="129"/>
      <c r="P563" s="129">
        <f t="shared" si="123"/>
        <v>0</v>
      </c>
      <c r="Q563" s="129">
        <f t="shared" si="124"/>
        <v>1</v>
      </c>
      <c r="R563" s="129">
        <f t="shared" si="125"/>
        <v>0</v>
      </c>
      <c r="S563" s="129">
        <f t="shared" si="126"/>
        <v>0</v>
      </c>
      <c r="T563" s="129">
        <f t="shared" si="127"/>
        <v>0</v>
      </c>
      <c r="U563" s="129">
        <f t="shared" si="128"/>
        <v>0</v>
      </c>
      <c r="V563" s="134">
        <f t="shared" si="129"/>
        <v>1</v>
      </c>
      <c r="W563" s="129">
        <f t="shared" si="135"/>
        <v>0</v>
      </c>
      <c r="X563" s="129">
        <f t="shared" si="130"/>
        <v>1</v>
      </c>
      <c r="Y563" s="129">
        <f t="shared" si="131"/>
        <v>0</v>
      </c>
      <c r="Z563" s="129"/>
      <c r="AA563" s="129"/>
      <c r="AB563" s="129">
        <f t="shared" si="132"/>
        <v>3</v>
      </c>
      <c r="AC563" s="129">
        <f t="shared" si="133"/>
        <v>3</v>
      </c>
      <c r="AD563" s="129" t="str">
        <f t="shared" si="134"/>
        <v>Correct</v>
      </c>
      <c r="AE563" s="129"/>
      <c r="AF563" s="115" t="s">
        <v>99</v>
      </c>
      <c r="AG563" s="115">
        <v>34</v>
      </c>
      <c r="AH563" s="115" t="s">
        <v>181</v>
      </c>
      <c r="AI563" s="115" t="s">
        <v>237</v>
      </c>
      <c r="AJ563" s="115" t="s">
        <v>97</v>
      </c>
      <c r="AL563" s="115" t="s">
        <v>482</v>
      </c>
      <c r="AM563" s="115" t="s">
        <v>100</v>
      </c>
      <c r="AN563" s="115" t="s">
        <v>112</v>
      </c>
      <c r="AO563" s="115" t="s">
        <v>98</v>
      </c>
      <c r="AP563" s="115" t="s">
        <v>86</v>
      </c>
      <c r="AQ563" s="115" t="s">
        <v>86</v>
      </c>
    </row>
    <row r="564" spans="1:43" ht="16">
      <c r="A564" s="115">
        <v>7045783316</v>
      </c>
      <c r="D564" s="115" t="s">
        <v>33</v>
      </c>
      <c r="G564" s="115" t="s">
        <v>38</v>
      </c>
      <c r="H564" s="115" t="s">
        <v>37</v>
      </c>
      <c r="I564" s="130"/>
      <c r="L564" s="129"/>
      <c r="M564" s="129">
        <f t="shared" si="121"/>
        <v>3</v>
      </c>
      <c r="N564" s="129">
        <f t="shared" si="122"/>
        <v>1</v>
      </c>
      <c r="O564" s="129"/>
      <c r="P564" s="129">
        <f t="shared" si="123"/>
        <v>0</v>
      </c>
      <c r="Q564" s="129">
        <f t="shared" si="124"/>
        <v>0</v>
      </c>
      <c r="R564" s="129">
        <f t="shared" si="125"/>
        <v>1</v>
      </c>
      <c r="S564" s="129">
        <f t="shared" si="126"/>
        <v>0</v>
      </c>
      <c r="T564" s="129">
        <f t="shared" si="127"/>
        <v>0</v>
      </c>
      <c r="U564" s="129">
        <f t="shared" si="128"/>
        <v>0</v>
      </c>
      <c r="V564" s="134">
        <f t="shared" si="129"/>
        <v>1</v>
      </c>
      <c r="W564" s="129">
        <f t="shared" si="135"/>
        <v>1</v>
      </c>
      <c r="X564" s="129">
        <f t="shared" si="130"/>
        <v>0</v>
      </c>
      <c r="Y564" s="129">
        <f t="shared" si="131"/>
        <v>0</v>
      </c>
      <c r="Z564" s="129"/>
      <c r="AA564" s="129"/>
      <c r="AB564" s="129">
        <f t="shared" si="132"/>
        <v>3</v>
      </c>
      <c r="AC564" s="129">
        <f t="shared" si="133"/>
        <v>3</v>
      </c>
      <c r="AD564" s="129" t="str">
        <f t="shared" si="134"/>
        <v>Correct</v>
      </c>
      <c r="AE564" s="129"/>
      <c r="AF564" s="115" t="s">
        <v>83</v>
      </c>
      <c r="AG564" s="115">
        <v>73</v>
      </c>
      <c r="AH564" s="115" t="s">
        <v>181</v>
      </c>
      <c r="AI564" s="115" t="s">
        <v>193</v>
      </c>
      <c r="AJ564" s="115" t="s">
        <v>85</v>
      </c>
      <c r="AK564" s="115" t="s">
        <v>86</v>
      </c>
      <c r="AL564" s="115" t="s">
        <v>87</v>
      </c>
      <c r="AN564" s="115" t="s">
        <v>89</v>
      </c>
      <c r="AO564" s="115" t="s">
        <v>106</v>
      </c>
      <c r="AP564" s="115" t="s">
        <v>91</v>
      </c>
      <c r="AQ564" s="115" t="s">
        <v>91</v>
      </c>
    </row>
    <row r="565" spans="1:43" ht="16">
      <c r="A565" s="115">
        <v>5585113804</v>
      </c>
      <c r="G565" s="115" t="s">
        <v>38</v>
      </c>
      <c r="H565" s="115" t="s">
        <v>37</v>
      </c>
      <c r="I565" s="130"/>
      <c r="K565" s="115" t="s">
        <v>40</v>
      </c>
      <c r="L565" s="129"/>
      <c r="M565" s="129">
        <f t="shared" si="121"/>
        <v>3</v>
      </c>
      <c r="N565" s="129">
        <f t="shared" si="122"/>
        <v>1</v>
      </c>
      <c r="O565" s="129"/>
      <c r="P565" s="129">
        <f t="shared" si="123"/>
        <v>0</v>
      </c>
      <c r="Q565" s="129">
        <f t="shared" si="124"/>
        <v>0</v>
      </c>
      <c r="R565" s="129">
        <f t="shared" si="125"/>
        <v>0</v>
      </c>
      <c r="S565" s="129">
        <f t="shared" si="126"/>
        <v>0</v>
      </c>
      <c r="T565" s="129">
        <f t="shared" si="127"/>
        <v>0</v>
      </c>
      <c r="U565" s="129">
        <f t="shared" si="128"/>
        <v>0</v>
      </c>
      <c r="V565" s="134">
        <f t="shared" si="129"/>
        <v>1</v>
      </c>
      <c r="W565" s="129">
        <f t="shared" si="135"/>
        <v>1</v>
      </c>
      <c r="X565" s="129">
        <f t="shared" si="130"/>
        <v>0</v>
      </c>
      <c r="Y565" s="129">
        <f t="shared" si="131"/>
        <v>1</v>
      </c>
      <c r="Z565" s="129"/>
      <c r="AA565" s="129"/>
      <c r="AB565" s="129">
        <f t="shared" si="132"/>
        <v>3</v>
      </c>
      <c r="AC565" s="129">
        <f t="shared" si="133"/>
        <v>3</v>
      </c>
      <c r="AD565" s="129" t="str">
        <f t="shared" si="134"/>
        <v>Correct</v>
      </c>
      <c r="AE565" s="129"/>
      <c r="AF565" s="115" t="s">
        <v>83</v>
      </c>
      <c r="AG565" s="115">
        <v>72</v>
      </c>
      <c r="AH565" s="115" t="s">
        <v>181</v>
      </c>
      <c r="AI565" s="115" t="s">
        <v>244</v>
      </c>
      <c r="AJ565" s="115" t="s">
        <v>85</v>
      </c>
      <c r="AK565" s="115" t="s">
        <v>86</v>
      </c>
      <c r="AL565" s="115" t="s">
        <v>87</v>
      </c>
      <c r="AM565" s="115" t="s">
        <v>101</v>
      </c>
      <c r="AN565" s="115" t="s">
        <v>111</v>
      </c>
      <c r="AO565" s="115" t="s">
        <v>106</v>
      </c>
      <c r="AP565" s="115" t="s">
        <v>91</v>
      </c>
      <c r="AQ565" s="115" t="s">
        <v>91</v>
      </c>
    </row>
    <row r="566" spans="1:43" ht="16">
      <c r="A566" s="115">
        <v>6985185713</v>
      </c>
      <c r="G566" s="115" t="s">
        <v>38</v>
      </c>
      <c r="I566" s="130"/>
      <c r="L566" s="129"/>
      <c r="M566" s="129">
        <f t="shared" si="121"/>
        <v>1</v>
      </c>
      <c r="N566" s="129">
        <f t="shared" si="122"/>
        <v>3</v>
      </c>
      <c r="O566" s="129"/>
      <c r="P566" s="129">
        <f t="shared" si="123"/>
        <v>0</v>
      </c>
      <c r="Q566" s="129">
        <f t="shared" si="124"/>
        <v>0</v>
      </c>
      <c r="R566" s="129">
        <f t="shared" si="125"/>
        <v>0</v>
      </c>
      <c r="S566" s="129">
        <f t="shared" si="126"/>
        <v>0</v>
      </c>
      <c r="T566" s="129">
        <f t="shared" si="127"/>
        <v>0</v>
      </c>
      <c r="U566" s="129">
        <f t="shared" si="128"/>
        <v>0</v>
      </c>
      <c r="V566" s="134">
        <f t="shared" si="129"/>
        <v>0</v>
      </c>
      <c r="W566" s="129">
        <f t="shared" si="135"/>
        <v>1</v>
      </c>
      <c r="X566" s="129">
        <f t="shared" si="130"/>
        <v>0</v>
      </c>
      <c r="Y566" s="129">
        <f t="shared" si="131"/>
        <v>0</v>
      </c>
      <c r="Z566" s="129"/>
      <c r="AA566" s="129"/>
      <c r="AB566" s="129">
        <f t="shared" si="132"/>
        <v>1</v>
      </c>
      <c r="AC566" s="129">
        <f t="shared" si="133"/>
        <v>1</v>
      </c>
      <c r="AD566" s="129" t="str">
        <f t="shared" si="134"/>
        <v>Correct</v>
      </c>
      <c r="AE566" s="129"/>
      <c r="AF566" s="115" t="s">
        <v>83</v>
      </c>
      <c r="AH566" s="115" t="s">
        <v>181</v>
      </c>
      <c r="AI566" s="115" t="s">
        <v>215</v>
      </c>
      <c r="AJ566" s="115" t="s">
        <v>97</v>
      </c>
      <c r="AL566" s="115" t="s">
        <v>87</v>
      </c>
      <c r="AO566" s="115" t="s">
        <v>90</v>
      </c>
      <c r="AP566" s="115" t="s">
        <v>91</v>
      </c>
      <c r="AQ566" s="115" t="s">
        <v>91</v>
      </c>
    </row>
    <row r="567" spans="1:43" ht="16">
      <c r="A567" s="115">
        <v>7008107483</v>
      </c>
      <c r="I567" s="130"/>
      <c r="K567" s="115" t="s">
        <v>40</v>
      </c>
      <c r="L567" s="129"/>
      <c r="M567" s="129">
        <f t="shared" si="121"/>
        <v>1</v>
      </c>
      <c r="N567" s="129">
        <f t="shared" si="122"/>
        <v>3</v>
      </c>
      <c r="O567" s="129"/>
      <c r="P567" s="129">
        <f t="shared" si="123"/>
        <v>0</v>
      </c>
      <c r="Q567" s="129">
        <f t="shared" si="124"/>
        <v>0</v>
      </c>
      <c r="R567" s="129">
        <f t="shared" si="125"/>
        <v>0</v>
      </c>
      <c r="S567" s="129">
        <f t="shared" si="126"/>
        <v>0</v>
      </c>
      <c r="T567" s="129">
        <f t="shared" si="127"/>
        <v>0</v>
      </c>
      <c r="U567" s="129">
        <f t="shared" si="128"/>
        <v>0</v>
      </c>
      <c r="V567" s="134">
        <f t="shared" si="129"/>
        <v>0</v>
      </c>
      <c r="W567" s="129">
        <f t="shared" si="135"/>
        <v>0</v>
      </c>
      <c r="X567" s="129">
        <f t="shared" si="130"/>
        <v>0</v>
      </c>
      <c r="Y567" s="129">
        <f t="shared" si="131"/>
        <v>1</v>
      </c>
      <c r="Z567" s="129"/>
      <c r="AA567" s="129"/>
      <c r="AB567" s="129">
        <f t="shared" si="132"/>
        <v>1</v>
      </c>
      <c r="AC567" s="129">
        <f t="shared" si="133"/>
        <v>1</v>
      </c>
      <c r="AD567" s="129" t="str">
        <f t="shared" si="134"/>
        <v>Correct</v>
      </c>
      <c r="AE567" s="129"/>
      <c r="AF567" s="115" t="s">
        <v>99</v>
      </c>
      <c r="AG567" s="115">
        <v>94</v>
      </c>
      <c r="AH567" s="115" t="s">
        <v>84</v>
      </c>
      <c r="AJ567" s="115" t="s">
        <v>85</v>
      </c>
      <c r="AK567" s="115" t="s">
        <v>86</v>
      </c>
      <c r="AL567" s="115" t="s">
        <v>87</v>
      </c>
      <c r="AN567" s="115" t="s">
        <v>111</v>
      </c>
      <c r="AO567" s="115" t="s">
        <v>106</v>
      </c>
      <c r="AP567" s="115" t="s">
        <v>91</v>
      </c>
      <c r="AQ567" s="115" t="s">
        <v>91</v>
      </c>
    </row>
    <row r="568" spans="1:43" ht="16">
      <c r="A568" s="115">
        <v>7020348946</v>
      </c>
      <c r="I568" s="130"/>
      <c r="L568" s="129"/>
      <c r="M568" s="129">
        <f t="shared" si="121"/>
        <v>0</v>
      </c>
      <c r="N568" s="129" t="e">
        <f t="shared" si="122"/>
        <v>#DIV/0!</v>
      </c>
      <c r="O568" s="129"/>
      <c r="P568" s="129">
        <f t="shared" si="123"/>
        <v>0</v>
      </c>
      <c r="Q568" s="129">
        <f t="shared" si="124"/>
        <v>0</v>
      </c>
      <c r="R568" s="129">
        <f t="shared" si="125"/>
        <v>0</v>
      </c>
      <c r="S568" s="129">
        <f t="shared" si="126"/>
        <v>0</v>
      </c>
      <c r="T568" s="129">
        <f t="shared" si="127"/>
        <v>0</v>
      </c>
      <c r="U568" s="129">
        <f t="shared" si="128"/>
        <v>0</v>
      </c>
      <c r="V568" s="134">
        <f t="shared" si="129"/>
        <v>0</v>
      </c>
      <c r="W568" s="129">
        <f t="shared" si="135"/>
        <v>0</v>
      </c>
      <c r="X568" s="129">
        <f t="shared" si="130"/>
        <v>0</v>
      </c>
      <c r="Y568" s="129">
        <f t="shared" si="131"/>
        <v>0</v>
      </c>
      <c r="Z568" s="129"/>
      <c r="AA568" s="129"/>
      <c r="AB568" s="129">
        <f t="shared" si="132"/>
        <v>0</v>
      </c>
      <c r="AC568" s="129">
        <f t="shared" si="133"/>
        <v>0</v>
      </c>
      <c r="AD568" s="129" t="str">
        <f t="shared" si="134"/>
        <v>Correct</v>
      </c>
      <c r="AE568" s="129"/>
      <c r="AF568" s="115" t="s">
        <v>99</v>
      </c>
      <c r="AG568" s="115">
        <v>34</v>
      </c>
      <c r="AH568" s="115" t="s">
        <v>181</v>
      </c>
      <c r="AJ568" s="115" t="s">
        <v>85</v>
      </c>
      <c r="AK568" s="115" t="s">
        <v>86</v>
      </c>
      <c r="AL568" s="115" t="s">
        <v>87</v>
      </c>
      <c r="AM568" s="115" t="s">
        <v>93</v>
      </c>
    </row>
    <row r="569" spans="1:43" ht="16">
      <c r="A569" s="115">
        <v>7045754626</v>
      </c>
      <c r="I569" s="130"/>
      <c r="L569" s="129"/>
      <c r="M569" s="129">
        <f t="shared" si="121"/>
        <v>0</v>
      </c>
      <c r="N569" s="129" t="e">
        <f t="shared" si="122"/>
        <v>#DIV/0!</v>
      </c>
      <c r="O569" s="129"/>
      <c r="P569" s="129">
        <f t="shared" si="123"/>
        <v>0</v>
      </c>
      <c r="Q569" s="129">
        <f t="shared" si="124"/>
        <v>0</v>
      </c>
      <c r="R569" s="129">
        <f t="shared" si="125"/>
        <v>0</v>
      </c>
      <c r="S569" s="129">
        <f t="shared" si="126"/>
        <v>0</v>
      </c>
      <c r="T569" s="129">
        <f t="shared" si="127"/>
        <v>0</v>
      </c>
      <c r="U569" s="129">
        <f t="shared" si="128"/>
        <v>0</v>
      </c>
      <c r="V569" s="134">
        <f t="shared" si="129"/>
        <v>0</v>
      </c>
      <c r="W569" s="129">
        <f t="shared" si="135"/>
        <v>0</v>
      </c>
      <c r="X569" s="129">
        <f t="shared" si="130"/>
        <v>0</v>
      </c>
      <c r="Y569" s="129">
        <f t="shared" si="131"/>
        <v>0</v>
      </c>
      <c r="Z569" s="129"/>
      <c r="AA569" s="129"/>
      <c r="AB569" s="129">
        <f t="shared" si="132"/>
        <v>0</v>
      </c>
      <c r="AC569" s="129">
        <f t="shared" si="133"/>
        <v>0</v>
      </c>
      <c r="AD569" s="129" t="str">
        <f t="shared" si="134"/>
        <v>Correct</v>
      </c>
      <c r="AE569" s="129"/>
      <c r="AF569" s="115" t="s">
        <v>83</v>
      </c>
      <c r="AG569" s="115">
        <v>47</v>
      </c>
      <c r="AH569" s="115" t="s">
        <v>181</v>
      </c>
      <c r="AI569" s="115" t="s">
        <v>478</v>
      </c>
      <c r="AJ569" s="115" t="s">
        <v>85</v>
      </c>
      <c r="AK569" s="115" t="s">
        <v>86</v>
      </c>
      <c r="AL569" s="115" t="s">
        <v>87</v>
      </c>
      <c r="AM569" s="115" t="s">
        <v>88</v>
      </c>
      <c r="AN569" s="115" t="s">
        <v>111</v>
      </c>
      <c r="AO569" s="115" t="s">
        <v>90</v>
      </c>
      <c r="AP569" s="115" t="s">
        <v>91</v>
      </c>
      <c r="AQ569" s="115" t="s">
        <v>91</v>
      </c>
    </row>
    <row r="570" spans="1:43" ht="16">
      <c r="A570" s="115">
        <v>7011541797</v>
      </c>
      <c r="I570" s="130"/>
      <c r="L570" s="129"/>
      <c r="M570" s="129">
        <f t="shared" si="121"/>
        <v>0</v>
      </c>
      <c r="N570" s="129" t="e">
        <f t="shared" si="122"/>
        <v>#DIV/0!</v>
      </c>
      <c r="O570" s="129"/>
      <c r="P570" s="129">
        <f t="shared" si="123"/>
        <v>0</v>
      </c>
      <c r="Q570" s="129">
        <f t="shared" si="124"/>
        <v>0</v>
      </c>
      <c r="R570" s="129">
        <f t="shared" si="125"/>
        <v>0</v>
      </c>
      <c r="S570" s="129">
        <f t="shared" si="126"/>
        <v>0</v>
      </c>
      <c r="T570" s="129">
        <f t="shared" si="127"/>
        <v>0</v>
      </c>
      <c r="U570" s="129">
        <f t="shared" si="128"/>
        <v>0</v>
      </c>
      <c r="V570" s="134">
        <f t="shared" si="129"/>
        <v>0</v>
      </c>
      <c r="W570" s="129">
        <f t="shared" si="135"/>
        <v>0</v>
      </c>
      <c r="X570" s="129">
        <f t="shared" si="130"/>
        <v>0</v>
      </c>
      <c r="Y570" s="129">
        <f t="shared" si="131"/>
        <v>0</v>
      </c>
      <c r="Z570" s="129"/>
      <c r="AA570" s="129"/>
      <c r="AB570" s="129">
        <f t="shared" si="132"/>
        <v>0</v>
      </c>
      <c r="AC570" s="129">
        <f t="shared" si="133"/>
        <v>0</v>
      </c>
      <c r="AD570" s="129" t="str">
        <f t="shared" si="134"/>
        <v>Correct</v>
      </c>
      <c r="AE570" s="129"/>
      <c r="AF570" s="115" t="s">
        <v>83</v>
      </c>
      <c r="AG570" s="115">
        <v>64</v>
      </c>
      <c r="AH570" s="115" t="s">
        <v>181</v>
      </c>
      <c r="AI570" s="115" t="s">
        <v>224</v>
      </c>
      <c r="AJ570" s="115" t="s">
        <v>85</v>
      </c>
      <c r="AK570" s="115" t="s">
        <v>86</v>
      </c>
      <c r="AL570" s="115" t="s">
        <v>87</v>
      </c>
      <c r="AM570" s="115" t="s">
        <v>88</v>
      </c>
      <c r="AN570" s="115" t="s">
        <v>102</v>
      </c>
      <c r="AO570" s="115" t="s">
        <v>90</v>
      </c>
      <c r="AP570" s="115" t="s">
        <v>91</v>
      </c>
      <c r="AQ570" s="115" t="s">
        <v>91</v>
      </c>
    </row>
    <row r="571" spans="1:43" ht="16">
      <c r="A571" s="115">
        <v>7044856191</v>
      </c>
      <c r="B571" s="115" t="s">
        <v>31</v>
      </c>
      <c r="D571" s="115" t="s">
        <v>33</v>
      </c>
      <c r="G571" s="115" t="s">
        <v>38</v>
      </c>
      <c r="H571" s="115" t="s">
        <v>37</v>
      </c>
      <c r="I571" s="130"/>
      <c r="J571" s="115" t="s">
        <v>39</v>
      </c>
      <c r="K571" s="115" t="s">
        <v>40</v>
      </c>
      <c r="L571" s="129"/>
      <c r="M571" s="129">
        <f t="shared" si="121"/>
        <v>6</v>
      </c>
      <c r="N571" s="129">
        <f t="shared" si="122"/>
        <v>0.5</v>
      </c>
      <c r="O571" s="129"/>
      <c r="P571" s="129">
        <f t="shared" si="123"/>
        <v>0.5</v>
      </c>
      <c r="Q571" s="129">
        <f t="shared" si="124"/>
        <v>0</v>
      </c>
      <c r="R571" s="129">
        <f t="shared" si="125"/>
        <v>0.5</v>
      </c>
      <c r="S571" s="129">
        <f t="shared" si="126"/>
        <v>0</v>
      </c>
      <c r="T571" s="129">
        <f t="shared" si="127"/>
        <v>0</v>
      </c>
      <c r="U571" s="129">
        <f t="shared" si="128"/>
        <v>0</v>
      </c>
      <c r="V571" s="134">
        <f t="shared" si="129"/>
        <v>0.5</v>
      </c>
      <c r="W571" s="129">
        <f t="shared" si="135"/>
        <v>0.5</v>
      </c>
      <c r="X571" s="129">
        <f t="shared" si="130"/>
        <v>0.5</v>
      </c>
      <c r="Y571" s="129">
        <f t="shared" si="131"/>
        <v>0.5</v>
      </c>
      <c r="Z571" s="129"/>
      <c r="AA571" s="129"/>
      <c r="AB571" s="129">
        <f t="shared" si="132"/>
        <v>3</v>
      </c>
      <c r="AC571" s="129">
        <f t="shared" si="133"/>
        <v>6</v>
      </c>
      <c r="AD571" s="129" t="str">
        <f t="shared" si="134"/>
        <v>Correct</v>
      </c>
      <c r="AE571" s="129"/>
      <c r="AF571" s="115" t="s">
        <v>83</v>
      </c>
      <c r="AG571" s="115">
        <v>74</v>
      </c>
      <c r="AH571" s="115" t="s">
        <v>84</v>
      </c>
      <c r="AI571" s="115" t="s">
        <v>491</v>
      </c>
      <c r="AJ571" s="115" t="s">
        <v>85</v>
      </c>
      <c r="AL571" s="115" t="s">
        <v>87</v>
      </c>
      <c r="AN571" s="115" t="s">
        <v>89</v>
      </c>
      <c r="AO571" s="115" t="s">
        <v>106</v>
      </c>
      <c r="AP571" s="115" t="s">
        <v>91</v>
      </c>
      <c r="AQ571" s="115" t="s">
        <v>91</v>
      </c>
    </row>
    <row r="572" spans="1:43" ht="16">
      <c r="A572" s="115">
        <v>6985148226</v>
      </c>
      <c r="B572" s="115" t="s">
        <v>31</v>
      </c>
      <c r="C572" s="115" t="s">
        <v>32</v>
      </c>
      <c r="D572" s="115" t="s">
        <v>33</v>
      </c>
      <c r="G572" s="115" t="s">
        <v>38</v>
      </c>
      <c r="H572" s="115" t="s">
        <v>37</v>
      </c>
      <c r="I572" s="130"/>
      <c r="J572" s="115" t="s">
        <v>39</v>
      </c>
      <c r="K572" s="115" t="s">
        <v>40</v>
      </c>
      <c r="L572" s="129"/>
      <c r="M572" s="129">
        <f t="shared" si="121"/>
        <v>7</v>
      </c>
      <c r="N572" s="129">
        <f t="shared" si="122"/>
        <v>0.42857142857142855</v>
      </c>
      <c r="O572" s="129"/>
      <c r="P572" s="129">
        <f t="shared" si="123"/>
        <v>0.42857142857142855</v>
      </c>
      <c r="Q572" s="129">
        <f t="shared" si="124"/>
        <v>0.42857142857142855</v>
      </c>
      <c r="R572" s="129">
        <f t="shared" si="125"/>
        <v>0.42857142857142855</v>
      </c>
      <c r="S572" s="129">
        <f t="shared" si="126"/>
        <v>0</v>
      </c>
      <c r="T572" s="129">
        <f t="shared" si="127"/>
        <v>0</v>
      </c>
      <c r="U572" s="129">
        <f t="shared" si="128"/>
        <v>0</v>
      </c>
      <c r="V572" s="134">
        <f t="shared" si="129"/>
        <v>0.42857142857142855</v>
      </c>
      <c r="W572" s="129">
        <f t="shared" si="135"/>
        <v>0.42857142857142855</v>
      </c>
      <c r="X572" s="129">
        <f t="shared" si="130"/>
        <v>0.42857142857142855</v>
      </c>
      <c r="Y572" s="129">
        <f t="shared" si="131"/>
        <v>0.42857142857142855</v>
      </c>
      <c r="Z572" s="129"/>
      <c r="AA572" s="129"/>
      <c r="AB572" s="129">
        <f t="shared" si="132"/>
        <v>2.9999999999999996</v>
      </c>
      <c r="AC572" s="129">
        <f t="shared" si="133"/>
        <v>7</v>
      </c>
      <c r="AD572" s="129" t="str">
        <f t="shared" si="134"/>
        <v>Correct</v>
      </c>
      <c r="AE572" s="129"/>
      <c r="AF572" s="115" t="s">
        <v>83</v>
      </c>
      <c r="AH572" s="115" t="s">
        <v>181</v>
      </c>
      <c r="AI572" s="115" t="s">
        <v>190</v>
      </c>
      <c r="AJ572" s="115" t="s">
        <v>85</v>
      </c>
      <c r="AK572" s="115" t="s">
        <v>86</v>
      </c>
      <c r="AL572" s="115" t="s">
        <v>87</v>
      </c>
      <c r="AM572" s="115" t="s">
        <v>93</v>
      </c>
      <c r="AN572" s="115" t="s">
        <v>89</v>
      </c>
      <c r="AP572" s="115" t="s">
        <v>91</v>
      </c>
      <c r="AQ572" s="115" t="s">
        <v>91</v>
      </c>
    </row>
    <row r="573" spans="1:43" ht="16">
      <c r="A573" s="115">
        <v>6985124139</v>
      </c>
      <c r="B573" s="115" t="s">
        <v>31</v>
      </c>
      <c r="C573" s="115" t="s">
        <v>32</v>
      </c>
      <c r="D573" s="115" t="s">
        <v>33</v>
      </c>
      <c r="E573" s="115" t="s">
        <v>34</v>
      </c>
      <c r="G573" s="115" t="s">
        <v>38</v>
      </c>
      <c r="I573" s="130"/>
      <c r="J573" s="115" t="s">
        <v>39</v>
      </c>
      <c r="L573" s="129"/>
      <c r="M573" s="129">
        <f t="shared" si="121"/>
        <v>6</v>
      </c>
      <c r="N573" s="129">
        <f t="shared" si="122"/>
        <v>0.5</v>
      </c>
      <c r="O573" s="129"/>
      <c r="P573" s="129">
        <f t="shared" si="123"/>
        <v>0.5</v>
      </c>
      <c r="Q573" s="129">
        <f t="shared" si="124"/>
        <v>0.5</v>
      </c>
      <c r="R573" s="129">
        <f t="shared" si="125"/>
        <v>0.5</v>
      </c>
      <c r="S573" s="129">
        <f t="shared" si="126"/>
        <v>0.5</v>
      </c>
      <c r="T573" s="129">
        <f t="shared" si="127"/>
        <v>0</v>
      </c>
      <c r="U573" s="129">
        <f t="shared" si="128"/>
        <v>0</v>
      </c>
      <c r="V573" s="134">
        <f t="shared" si="129"/>
        <v>0</v>
      </c>
      <c r="W573" s="129">
        <f t="shared" si="135"/>
        <v>0.5</v>
      </c>
      <c r="X573" s="129">
        <f t="shared" si="130"/>
        <v>0.5</v>
      </c>
      <c r="Y573" s="129">
        <f t="shared" si="131"/>
        <v>0</v>
      </c>
      <c r="Z573" s="129"/>
      <c r="AA573" s="129"/>
      <c r="AB573" s="129">
        <f t="shared" si="132"/>
        <v>3</v>
      </c>
      <c r="AC573" s="129">
        <f t="shared" si="133"/>
        <v>6</v>
      </c>
      <c r="AD573" s="129" t="str">
        <f t="shared" si="134"/>
        <v>Correct</v>
      </c>
      <c r="AE573" s="129"/>
      <c r="AF573" s="115" t="s">
        <v>83</v>
      </c>
      <c r="AG573" s="115">
        <v>30</v>
      </c>
      <c r="AH573" s="115" t="s">
        <v>181</v>
      </c>
      <c r="AJ573" s="115" t="s">
        <v>85</v>
      </c>
      <c r="AK573" s="115" t="s">
        <v>91</v>
      </c>
      <c r="AL573" s="115" t="s">
        <v>87</v>
      </c>
      <c r="AM573" s="115" t="s">
        <v>96</v>
      </c>
      <c r="AN573" s="115" t="s">
        <v>109</v>
      </c>
      <c r="AO573" s="115" t="s">
        <v>90</v>
      </c>
      <c r="AP573" s="115" t="s">
        <v>91</v>
      </c>
      <c r="AQ573" s="115" t="s">
        <v>91</v>
      </c>
    </row>
    <row r="574" spans="1:43" ht="16">
      <c r="A574" s="115">
        <v>6985437825</v>
      </c>
      <c r="G574" s="115" t="s">
        <v>38</v>
      </c>
      <c r="I574" s="130"/>
      <c r="J574" s="115" t="s">
        <v>39</v>
      </c>
      <c r="L574" s="129"/>
      <c r="M574" s="129">
        <f t="shared" si="121"/>
        <v>2</v>
      </c>
      <c r="N574" s="129">
        <f t="shared" si="122"/>
        <v>1.5</v>
      </c>
      <c r="O574" s="129"/>
      <c r="P574" s="129">
        <f t="shared" si="123"/>
        <v>0</v>
      </c>
      <c r="Q574" s="129">
        <f t="shared" si="124"/>
        <v>0</v>
      </c>
      <c r="R574" s="129">
        <f t="shared" si="125"/>
        <v>0</v>
      </c>
      <c r="S574" s="129">
        <f t="shared" si="126"/>
        <v>0</v>
      </c>
      <c r="T574" s="129">
        <f t="shared" si="127"/>
        <v>0</v>
      </c>
      <c r="U574" s="129">
        <f t="shared" si="128"/>
        <v>0</v>
      </c>
      <c r="V574" s="134">
        <f t="shared" si="129"/>
        <v>0</v>
      </c>
      <c r="W574" s="129">
        <f t="shared" si="135"/>
        <v>1</v>
      </c>
      <c r="X574" s="129">
        <f t="shared" si="130"/>
        <v>1</v>
      </c>
      <c r="Y574" s="129">
        <f t="shared" si="131"/>
        <v>0</v>
      </c>
      <c r="Z574" s="129"/>
      <c r="AA574" s="129"/>
      <c r="AB574" s="129">
        <f t="shared" si="132"/>
        <v>2</v>
      </c>
      <c r="AC574" s="129">
        <f t="shared" si="133"/>
        <v>2</v>
      </c>
      <c r="AD574" s="129" t="str">
        <f t="shared" si="134"/>
        <v>Correct</v>
      </c>
      <c r="AE574" s="129"/>
      <c r="AF574" s="115" t="s">
        <v>83</v>
      </c>
      <c r="AG574" s="115">
        <v>72</v>
      </c>
      <c r="AH574" s="115" t="s">
        <v>84</v>
      </c>
      <c r="AI574" s="115" t="s">
        <v>123</v>
      </c>
      <c r="AJ574" s="115" t="s">
        <v>85</v>
      </c>
      <c r="AK574" s="115" t="s">
        <v>86</v>
      </c>
      <c r="AL574" s="115" t="s">
        <v>87</v>
      </c>
      <c r="AM574" s="115" t="s">
        <v>96</v>
      </c>
      <c r="AN574" s="115" t="s">
        <v>102</v>
      </c>
      <c r="AO574" s="115" t="s">
        <v>106</v>
      </c>
      <c r="AP574" s="115" t="s">
        <v>91</v>
      </c>
      <c r="AQ574" s="115" t="s">
        <v>86</v>
      </c>
    </row>
    <row r="575" spans="1:43" ht="16">
      <c r="A575" s="115">
        <v>5584565513</v>
      </c>
      <c r="D575" s="115" t="s">
        <v>33</v>
      </c>
      <c r="G575" s="115" t="s">
        <v>38</v>
      </c>
      <c r="I575" s="130"/>
      <c r="J575" s="115" t="s">
        <v>39</v>
      </c>
      <c r="L575" s="129"/>
      <c r="M575" s="129">
        <f t="shared" si="121"/>
        <v>3</v>
      </c>
      <c r="N575" s="129">
        <f t="shared" si="122"/>
        <v>1</v>
      </c>
      <c r="O575" s="129"/>
      <c r="P575" s="129">
        <f t="shared" si="123"/>
        <v>0</v>
      </c>
      <c r="Q575" s="129">
        <f t="shared" si="124"/>
        <v>0</v>
      </c>
      <c r="R575" s="129">
        <f t="shared" si="125"/>
        <v>1</v>
      </c>
      <c r="S575" s="129">
        <f t="shared" si="126"/>
        <v>0</v>
      </c>
      <c r="T575" s="129">
        <f t="shared" si="127"/>
        <v>0</v>
      </c>
      <c r="U575" s="129">
        <f t="shared" si="128"/>
        <v>0</v>
      </c>
      <c r="V575" s="134">
        <f t="shared" si="129"/>
        <v>0</v>
      </c>
      <c r="W575" s="129">
        <f t="shared" si="135"/>
        <v>1</v>
      </c>
      <c r="X575" s="129">
        <f t="shared" si="130"/>
        <v>1</v>
      </c>
      <c r="Y575" s="129">
        <f t="shared" si="131"/>
        <v>0</v>
      </c>
      <c r="Z575" s="129"/>
      <c r="AA575" s="129"/>
      <c r="AB575" s="129">
        <f t="shared" si="132"/>
        <v>3</v>
      </c>
      <c r="AC575" s="129">
        <f t="shared" si="133"/>
        <v>3</v>
      </c>
      <c r="AD575" s="129" t="str">
        <f t="shared" si="134"/>
        <v>Correct</v>
      </c>
      <c r="AE575" s="129"/>
      <c r="AF575" s="115" t="s">
        <v>83</v>
      </c>
      <c r="AG575" s="115">
        <v>34</v>
      </c>
      <c r="AH575" s="115" t="s">
        <v>181</v>
      </c>
      <c r="AI575" s="115" t="s">
        <v>429</v>
      </c>
      <c r="AJ575" s="115" t="s">
        <v>85</v>
      </c>
      <c r="AK575" s="115" t="s">
        <v>91</v>
      </c>
      <c r="AL575" s="115" t="s">
        <v>87</v>
      </c>
      <c r="AM575" s="115" t="s">
        <v>104</v>
      </c>
      <c r="AN575" s="115" t="s">
        <v>102</v>
      </c>
      <c r="AO575" s="115" t="s">
        <v>90</v>
      </c>
      <c r="AP575" s="115" t="s">
        <v>91</v>
      </c>
      <c r="AQ575" s="115" t="s">
        <v>91</v>
      </c>
    </row>
    <row r="576" spans="1:43" ht="16">
      <c r="A576" s="115">
        <v>5587028148</v>
      </c>
      <c r="D576" s="115" t="s">
        <v>33</v>
      </c>
      <c r="G576" s="115" t="s">
        <v>38</v>
      </c>
      <c r="I576" s="130"/>
      <c r="J576" s="115" t="s">
        <v>39</v>
      </c>
      <c r="L576" s="129"/>
      <c r="M576" s="129">
        <f t="shared" si="121"/>
        <v>3</v>
      </c>
      <c r="N576" s="129">
        <f t="shared" si="122"/>
        <v>1</v>
      </c>
      <c r="O576" s="129"/>
      <c r="P576" s="129">
        <f t="shared" si="123"/>
        <v>0</v>
      </c>
      <c r="Q576" s="129">
        <f t="shared" si="124"/>
        <v>0</v>
      </c>
      <c r="R576" s="129">
        <f t="shared" si="125"/>
        <v>1</v>
      </c>
      <c r="S576" s="129">
        <f t="shared" si="126"/>
        <v>0</v>
      </c>
      <c r="T576" s="129">
        <f t="shared" si="127"/>
        <v>0</v>
      </c>
      <c r="U576" s="129">
        <f t="shared" si="128"/>
        <v>0</v>
      </c>
      <c r="V576" s="134">
        <f t="shared" si="129"/>
        <v>0</v>
      </c>
      <c r="W576" s="129">
        <f t="shared" si="135"/>
        <v>1</v>
      </c>
      <c r="X576" s="129">
        <f t="shared" si="130"/>
        <v>1</v>
      </c>
      <c r="Y576" s="129">
        <f t="shared" si="131"/>
        <v>0</v>
      </c>
      <c r="Z576" s="129"/>
      <c r="AA576" s="129"/>
      <c r="AB576" s="129">
        <f t="shared" si="132"/>
        <v>3</v>
      </c>
      <c r="AC576" s="129">
        <f t="shared" si="133"/>
        <v>3</v>
      </c>
      <c r="AD576" s="129" t="str">
        <f t="shared" si="134"/>
        <v>Correct</v>
      </c>
      <c r="AE576" s="129"/>
      <c r="AF576" s="115" t="s">
        <v>83</v>
      </c>
      <c r="AG576" s="115">
        <v>61</v>
      </c>
      <c r="AH576" s="115" t="s">
        <v>181</v>
      </c>
      <c r="AI576" s="115" t="s">
        <v>190</v>
      </c>
      <c r="AJ576" s="115" t="s">
        <v>85</v>
      </c>
      <c r="AK576" s="115" t="s">
        <v>86</v>
      </c>
      <c r="AL576" s="115" t="s">
        <v>87</v>
      </c>
      <c r="AM576" s="115" t="s">
        <v>93</v>
      </c>
      <c r="AN576" s="115" t="s">
        <v>89</v>
      </c>
      <c r="AO576" s="115" t="s">
        <v>90</v>
      </c>
      <c r="AP576" s="115" t="s">
        <v>91</v>
      </c>
      <c r="AQ576" s="115" t="s">
        <v>91</v>
      </c>
    </row>
    <row r="577" spans="1:43" ht="16">
      <c r="A577" s="115">
        <v>5586909887</v>
      </c>
      <c r="G577" s="115" t="s">
        <v>38</v>
      </c>
      <c r="I577" s="130"/>
      <c r="J577" s="115" t="s">
        <v>39</v>
      </c>
      <c r="L577" s="129"/>
      <c r="M577" s="129">
        <f t="shared" si="121"/>
        <v>2</v>
      </c>
      <c r="N577" s="129">
        <f t="shared" si="122"/>
        <v>1.5</v>
      </c>
      <c r="O577" s="129"/>
      <c r="P577" s="129">
        <f t="shared" si="123"/>
        <v>0</v>
      </c>
      <c r="Q577" s="129">
        <f t="shared" si="124"/>
        <v>0</v>
      </c>
      <c r="R577" s="129">
        <f t="shared" si="125"/>
        <v>0</v>
      </c>
      <c r="S577" s="129">
        <f t="shared" si="126"/>
        <v>0</v>
      </c>
      <c r="T577" s="129">
        <f t="shared" si="127"/>
        <v>0</v>
      </c>
      <c r="U577" s="129">
        <f t="shared" si="128"/>
        <v>0</v>
      </c>
      <c r="V577" s="134">
        <f t="shared" si="129"/>
        <v>0</v>
      </c>
      <c r="W577" s="129">
        <f t="shared" si="135"/>
        <v>1</v>
      </c>
      <c r="X577" s="129">
        <f t="shared" si="130"/>
        <v>1</v>
      </c>
      <c r="Y577" s="129">
        <f t="shared" si="131"/>
        <v>0</v>
      </c>
      <c r="Z577" s="129"/>
      <c r="AA577" s="129"/>
      <c r="AB577" s="129">
        <f t="shared" si="132"/>
        <v>2</v>
      </c>
      <c r="AC577" s="129">
        <f t="shared" si="133"/>
        <v>2</v>
      </c>
      <c r="AD577" s="129" t="str">
        <f t="shared" si="134"/>
        <v>Correct</v>
      </c>
      <c r="AE577" s="129"/>
      <c r="AF577" s="115" t="s">
        <v>83</v>
      </c>
      <c r="AG577" s="115">
        <v>47</v>
      </c>
      <c r="AH577" s="115" t="s">
        <v>181</v>
      </c>
      <c r="AI577" s="115" t="s">
        <v>426</v>
      </c>
      <c r="AJ577" s="115" t="s">
        <v>85</v>
      </c>
      <c r="AK577" s="115" t="s">
        <v>91</v>
      </c>
      <c r="AL577" s="115" t="s">
        <v>137</v>
      </c>
      <c r="AM577" s="115" t="s">
        <v>101</v>
      </c>
      <c r="AN577" s="115" t="s">
        <v>109</v>
      </c>
      <c r="AO577" s="115" t="s">
        <v>90</v>
      </c>
      <c r="AP577" s="115" t="s">
        <v>91</v>
      </c>
      <c r="AQ577" s="115" t="s">
        <v>91</v>
      </c>
    </row>
    <row r="578" spans="1:43" ht="16">
      <c r="A578" s="115">
        <v>5584406091</v>
      </c>
      <c r="D578" s="115" t="s">
        <v>33</v>
      </c>
      <c r="G578" s="115" t="s">
        <v>38</v>
      </c>
      <c r="I578" s="130"/>
      <c r="J578" s="115" t="s">
        <v>39</v>
      </c>
      <c r="L578" s="129"/>
      <c r="M578" s="129">
        <f t="shared" ref="M578:M641" si="136">COUNTA(B578:L578)</f>
        <v>3</v>
      </c>
      <c r="N578" s="129">
        <f t="shared" ref="N578:N641" si="137">3/M578</f>
        <v>1</v>
      </c>
      <c r="O578" s="129"/>
      <c r="P578" s="129">
        <f t="shared" ref="P578:P641" si="138">IF($M578&lt;3,IF($B578=$B$1,1,0),IF($B578=$B$1,$N578,0))</f>
        <v>0</v>
      </c>
      <c r="Q578" s="129">
        <f t="shared" ref="Q578:Q641" si="139">IF($M578&lt;3,IF($C578=$C$1,1,0),IF($C578=$C$1,$N578,0))</f>
        <v>0</v>
      </c>
      <c r="R578" s="129">
        <f t="shared" ref="R578:R641" si="140">IF($M578&lt;3,IF($D578=$D$1,1,0),IF($D578=$D$1,$N578,0))</f>
        <v>1</v>
      </c>
      <c r="S578" s="129">
        <f t="shared" ref="S578:S641" si="141">IF($M578&lt;3,IF($E578=$E$1,1,0),IF($E578=$E$1,$N578,0))</f>
        <v>0</v>
      </c>
      <c r="T578" s="129">
        <f t="shared" ref="T578:T641" si="142">IF($M578&lt;3,IF($F578=$F$1,1,0),IF($F578=$F$1,$N578,0))</f>
        <v>0</v>
      </c>
      <c r="U578" s="129">
        <f t="shared" ref="U578:U641" si="143">IF($M578&lt;3,IF($G578=$G$1,1,0),IF($G578=$G$1,$N578,0))</f>
        <v>0</v>
      </c>
      <c r="V578" s="134">
        <f t="shared" ref="V578:V641" si="144">IF($M578&lt;3,IF($H578=$H$1,1,0),IF($H578=$H$1,$N578,0))</f>
        <v>0</v>
      </c>
      <c r="W578" s="129">
        <f t="shared" si="135"/>
        <v>1</v>
      </c>
      <c r="X578" s="129">
        <f t="shared" ref="X578:X641" si="145">IF($M578&lt;3,IF($J578=$J$1,1,0),IF($J578=$J$1,$N578,0))</f>
        <v>1</v>
      </c>
      <c r="Y578" s="129">
        <f t="shared" ref="Y578:Y641" si="146">IF($M578&lt;3,IF($K578=$K$1,1,0),IF($K578=$K$1,$N578,0))</f>
        <v>0</v>
      </c>
      <c r="Z578" s="129"/>
      <c r="AA578" s="129"/>
      <c r="AB578" s="129">
        <f t="shared" ref="AB578:AB641" si="147">SUM(P578:Z578)</f>
        <v>3</v>
      </c>
      <c r="AC578" s="129">
        <f t="shared" ref="AC578:AC641" si="148">M578</f>
        <v>3</v>
      </c>
      <c r="AD578" s="129" t="str">
        <f t="shared" ref="AD578:AD641" si="149">IF(AB578=AC578,"Correct",IF(AB578=3,"Correct","Wrong"))</f>
        <v>Correct</v>
      </c>
      <c r="AE578" s="129"/>
      <c r="AF578" s="115" t="s">
        <v>83</v>
      </c>
      <c r="AG578" s="115">
        <v>42</v>
      </c>
      <c r="AH578" s="115" t="s">
        <v>181</v>
      </c>
      <c r="AI578" s="115" t="s">
        <v>218</v>
      </c>
      <c r="AJ578" s="115" t="s">
        <v>85</v>
      </c>
      <c r="AK578" s="115" t="s">
        <v>86</v>
      </c>
      <c r="AL578" s="115" t="s">
        <v>87</v>
      </c>
      <c r="AM578" s="115" t="s">
        <v>101</v>
      </c>
      <c r="AN578" s="115" t="s">
        <v>111</v>
      </c>
      <c r="AO578" s="115" t="s">
        <v>90</v>
      </c>
      <c r="AP578" s="115" t="s">
        <v>91</v>
      </c>
      <c r="AQ578" s="115" t="s">
        <v>91</v>
      </c>
    </row>
    <row r="579" spans="1:43" ht="16">
      <c r="A579" s="115">
        <v>7010994591</v>
      </c>
      <c r="D579" s="115" t="s">
        <v>33</v>
      </c>
      <c r="G579" s="115" t="s">
        <v>38</v>
      </c>
      <c r="I579" s="130"/>
      <c r="J579" s="115" t="s">
        <v>39</v>
      </c>
      <c r="L579" s="129"/>
      <c r="M579" s="129">
        <f t="shared" si="136"/>
        <v>3</v>
      </c>
      <c r="N579" s="129">
        <f t="shared" si="137"/>
        <v>1</v>
      </c>
      <c r="O579" s="129"/>
      <c r="P579" s="129">
        <f t="shared" si="138"/>
        <v>0</v>
      </c>
      <c r="Q579" s="129">
        <f t="shared" si="139"/>
        <v>0</v>
      </c>
      <c r="R579" s="129">
        <f t="shared" si="140"/>
        <v>1</v>
      </c>
      <c r="S579" s="129">
        <f t="shared" si="141"/>
        <v>0</v>
      </c>
      <c r="T579" s="129">
        <f t="shared" si="142"/>
        <v>0</v>
      </c>
      <c r="U579" s="129">
        <f t="shared" si="143"/>
        <v>0</v>
      </c>
      <c r="V579" s="134">
        <f t="shared" si="144"/>
        <v>0</v>
      </c>
      <c r="W579" s="129">
        <f t="shared" si="135"/>
        <v>1</v>
      </c>
      <c r="X579" s="129">
        <f t="shared" si="145"/>
        <v>1</v>
      </c>
      <c r="Y579" s="129">
        <f t="shared" si="146"/>
        <v>0</v>
      </c>
      <c r="Z579" s="129"/>
      <c r="AA579" s="129"/>
      <c r="AB579" s="129">
        <f t="shared" si="147"/>
        <v>3</v>
      </c>
      <c r="AC579" s="129">
        <f t="shared" si="148"/>
        <v>3</v>
      </c>
      <c r="AD579" s="129" t="str">
        <f t="shared" si="149"/>
        <v>Correct</v>
      </c>
      <c r="AE579" s="129"/>
      <c r="AF579" s="115" t="s">
        <v>99</v>
      </c>
      <c r="AG579" s="115">
        <v>72</v>
      </c>
      <c r="AH579" s="115" t="s">
        <v>84</v>
      </c>
      <c r="AI579" s="115" t="s">
        <v>123</v>
      </c>
      <c r="AJ579" s="115" t="s">
        <v>85</v>
      </c>
      <c r="AL579" s="115" t="s">
        <v>87</v>
      </c>
      <c r="AN579" s="115" t="s">
        <v>89</v>
      </c>
      <c r="AO579" s="115" t="s">
        <v>106</v>
      </c>
      <c r="AP579" s="115" t="s">
        <v>91</v>
      </c>
      <c r="AQ579" s="115" t="s">
        <v>86</v>
      </c>
    </row>
    <row r="580" spans="1:43" ht="16">
      <c r="A580" s="115">
        <v>6985475347</v>
      </c>
      <c r="C580" s="115" t="s">
        <v>32</v>
      </c>
      <c r="G580" s="115" t="s">
        <v>38</v>
      </c>
      <c r="I580" s="130"/>
      <c r="J580" s="115" t="s">
        <v>39</v>
      </c>
      <c r="L580" s="129"/>
      <c r="M580" s="129">
        <f t="shared" si="136"/>
        <v>3</v>
      </c>
      <c r="N580" s="129">
        <f t="shared" si="137"/>
        <v>1</v>
      </c>
      <c r="O580" s="129"/>
      <c r="P580" s="129">
        <f t="shared" si="138"/>
        <v>0</v>
      </c>
      <c r="Q580" s="129">
        <f t="shared" si="139"/>
        <v>1</v>
      </c>
      <c r="R580" s="129">
        <f t="shared" si="140"/>
        <v>0</v>
      </c>
      <c r="S580" s="129">
        <f t="shared" si="141"/>
        <v>0</v>
      </c>
      <c r="T580" s="129">
        <f t="shared" si="142"/>
        <v>0</v>
      </c>
      <c r="U580" s="129">
        <f t="shared" si="143"/>
        <v>0</v>
      </c>
      <c r="V580" s="134">
        <f t="shared" si="144"/>
        <v>0</v>
      </c>
      <c r="W580" s="129">
        <f t="shared" si="135"/>
        <v>1</v>
      </c>
      <c r="X580" s="129">
        <f t="shared" si="145"/>
        <v>1</v>
      </c>
      <c r="Y580" s="129">
        <f t="shared" si="146"/>
        <v>0</v>
      </c>
      <c r="Z580" s="129"/>
      <c r="AA580" s="129"/>
      <c r="AB580" s="129">
        <f t="shared" si="147"/>
        <v>3</v>
      </c>
      <c r="AC580" s="129">
        <f t="shared" si="148"/>
        <v>3</v>
      </c>
      <c r="AD580" s="129" t="str">
        <f t="shared" si="149"/>
        <v>Correct</v>
      </c>
      <c r="AE580" s="129"/>
      <c r="AF580" s="115" t="s">
        <v>83</v>
      </c>
      <c r="AG580" s="115">
        <v>57</v>
      </c>
      <c r="AH580" s="115" t="s">
        <v>181</v>
      </c>
      <c r="AJ580" s="115" t="s">
        <v>85</v>
      </c>
      <c r="AK580" s="115" t="s">
        <v>86</v>
      </c>
      <c r="AM580" s="115" t="s">
        <v>93</v>
      </c>
      <c r="AN580" s="115" t="s">
        <v>89</v>
      </c>
      <c r="AQ580" s="115" t="s">
        <v>86</v>
      </c>
    </row>
    <row r="581" spans="1:43" ht="16">
      <c r="A581" s="115">
        <v>5586714913</v>
      </c>
      <c r="D581" s="115" t="s">
        <v>33</v>
      </c>
      <c r="G581" s="115" t="s">
        <v>38</v>
      </c>
      <c r="I581" s="130"/>
      <c r="J581" s="115" t="s">
        <v>39</v>
      </c>
      <c r="L581" s="129"/>
      <c r="M581" s="129">
        <f t="shared" si="136"/>
        <v>3</v>
      </c>
      <c r="N581" s="129">
        <f t="shared" si="137"/>
        <v>1</v>
      </c>
      <c r="O581" s="129"/>
      <c r="P581" s="129">
        <f t="shared" si="138"/>
        <v>0</v>
      </c>
      <c r="Q581" s="129">
        <f t="shared" si="139"/>
        <v>0</v>
      </c>
      <c r="R581" s="129">
        <f t="shared" si="140"/>
        <v>1</v>
      </c>
      <c r="S581" s="129">
        <f t="shared" si="141"/>
        <v>0</v>
      </c>
      <c r="T581" s="129">
        <f t="shared" si="142"/>
        <v>0</v>
      </c>
      <c r="U581" s="129">
        <f t="shared" si="143"/>
        <v>0</v>
      </c>
      <c r="V581" s="134">
        <f t="shared" si="144"/>
        <v>0</v>
      </c>
      <c r="W581" s="129">
        <f t="shared" si="135"/>
        <v>1</v>
      </c>
      <c r="X581" s="129">
        <f t="shared" si="145"/>
        <v>1</v>
      </c>
      <c r="Y581" s="129">
        <f t="shared" si="146"/>
        <v>0</v>
      </c>
      <c r="Z581" s="129"/>
      <c r="AA581" s="129"/>
      <c r="AB581" s="129">
        <f t="shared" si="147"/>
        <v>3</v>
      </c>
      <c r="AC581" s="129">
        <f t="shared" si="148"/>
        <v>3</v>
      </c>
      <c r="AD581" s="129" t="str">
        <f t="shared" si="149"/>
        <v>Correct</v>
      </c>
      <c r="AE581" s="129"/>
      <c r="AF581" s="115" t="s">
        <v>83</v>
      </c>
      <c r="AG581" s="115">
        <v>41</v>
      </c>
      <c r="AH581" s="115" t="s">
        <v>181</v>
      </c>
      <c r="AI581" s="115" t="s">
        <v>230</v>
      </c>
      <c r="AJ581" s="115" t="s">
        <v>85</v>
      </c>
      <c r="AK581" s="115" t="s">
        <v>86</v>
      </c>
      <c r="AL581" s="115" t="s">
        <v>87</v>
      </c>
      <c r="AM581" s="115" t="s">
        <v>88</v>
      </c>
      <c r="AN581" s="115" t="s">
        <v>120</v>
      </c>
      <c r="AO581" s="115" t="s">
        <v>90</v>
      </c>
      <c r="AP581" s="115" t="s">
        <v>91</v>
      </c>
      <c r="AQ581" s="115" t="s">
        <v>91</v>
      </c>
    </row>
    <row r="582" spans="1:43" ht="16">
      <c r="A582" s="115">
        <v>6982455597</v>
      </c>
      <c r="D582" s="115" t="s">
        <v>33</v>
      </c>
      <c r="F582" s="115" t="s">
        <v>35</v>
      </c>
      <c r="G582" s="115" t="s">
        <v>38</v>
      </c>
      <c r="I582" s="130"/>
      <c r="J582" s="115" t="s">
        <v>39</v>
      </c>
      <c r="L582" s="129"/>
      <c r="M582" s="129">
        <f t="shared" si="136"/>
        <v>4</v>
      </c>
      <c r="N582" s="129">
        <f t="shared" si="137"/>
        <v>0.75</v>
      </c>
      <c r="O582" s="129"/>
      <c r="P582" s="129">
        <f t="shared" si="138"/>
        <v>0</v>
      </c>
      <c r="Q582" s="129">
        <f t="shared" si="139"/>
        <v>0</v>
      </c>
      <c r="R582" s="129">
        <f t="shared" si="140"/>
        <v>0.75</v>
      </c>
      <c r="S582" s="129">
        <f t="shared" si="141"/>
        <v>0</v>
      </c>
      <c r="T582" s="129">
        <f t="shared" si="142"/>
        <v>0.75</v>
      </c>
      <c r="U582" s="129">
        <f t="shared" si="143"/>
        <v>0</v>
      </c>
      <c r="V582" s="134">
        <f t="shared" si="144"/>
        <v>0</v>
      </c>
      <c r="W582" s="129">
        <f t="shared" si="135"/>
        <v>0.75</v>
      </c>
      <c r="X582" s="129">
        <f t="shared" si="145"/>
        <v>0.75</v>
      </c>
      <c r="Y582" s="129">
        <f t="shared" si="146"/>
        <v>0</v>
      </c>
      <c r="Z582" s="129"/>
      <c r="AA582" s="129"/>
      <c r="AB582" s="129">
        <f t="shared" si="147"/>
        <v>3</v>
      </c>
      <c r="AC582" s="129">
        <f t="shared" si="148"/>
        <v>4</v>
      </c>
      <c r="AD582" s="129" t="str">
        <f t="shared" si="149"/>
        <v>Correct</v>
      </c>
      <c r="AE582" s="129"/>
      <c r="AF582" s="115" t="s">
        <v>83</v>
      </c>
      <c r="AG582" s="115">
        <v>52</v>
      </c>
      <c r="AH582" s="115" t="s">
        <v>181</v>
      </c>
      <c r="AI582" s="115" t="s">
        <v>196</v>
      </c>
      <c r="AJ582" s="115" t="s">
        <v>85</v>
      </c>
      <c r="AK582" s="115" t="s">
        <v>86</v>
      </c>
      <c r="AL582" s="115" t="s">
        <v>87</v>
      </c>
      <c r="AM582" s="115" t="s">
        <v>101</v>
      </c>
      <c r="AN582" s="115" t="s">
        <v>94</v>
      </c>
      <c r="AO582" s="115" t="s">
        <v>90</v>
      </c>
      <c r="AP582" s="115" t="s">
        <v>91</v>
      </c>
      <c r="AQ582" s="115" t="s">
        <v>91</v>
      </c>
    </row>
    <row r="583" spans="1:43" ht="16">
      <c r="A583" s="115">
        <v>5584904294</v>
      </c>
      <c r="D583" s="115" t="s">
        <v>33</v>
      </c>
      <c r="G583" s="115" t="s">
        <v>38</v>
      </c>
      <c r="I583" s="130"/>
      <c r="J583" s="115" t="s">
        <v>39</v>
      </c>
      <c r="L583" s="129"/>
      <c r="M583" s="129">
        <f t="shared" si="136"/>
        <v>3</v>
      </c>
      <c r="N583" s="129">
        <f t="shared" si="137"/>
        <v>1</v>
      </c>
      <c r="O583" s="129"/>
      <c r="P583" s="129">
        <f t="shared" si="138"/>
        <v>0</v>
      </c>
      <c r="Q583" s="129">
        <f t="shared" si="139"/>
        <v>0</v>
      </c>
      <c r="R583" s="129">
        <f t="shared" si="140"/>
        <v>1</v>
      </c>
      <c r="S583" s="129">
        <f t="shared" si="141"/>
        <v>0</v>
      </c>
      <c r="T583" s="129">
        <f t="shared" si="142"/>
        <v>0</v>
      </c>
      <c r="U583" s="129">
        <f t="shared" si="143"/>
        <v>0</v>
      </c>
      <c r="V583" s="134">
        <f t="shared" si="144"/>
        <v>0</v>
      </c>
      <c r="W583" s="129">
        <f t="shared" si="135"/>
        <v>1</v>
      </c>
      <c r="X583" s="129">
        <f t="shared" si="145"/>
        <v>1</v>
      </c>
      <c r="Y583" s="129">
        <f t="shared" si="146"/>
        <v>0</v>
      </c>
      <c r="Z583" s="129"/>
      <c r="AA583" s="129"/>
      <c r="AB583" s="129">
        <f t="shared" si="147"/>
        <v>3</v>
      </c>
      <c r="AC583" s="129">
        <f t="shared" si="148"/>
        <v>3</v>
      </c>
      <c r="AD583" s="129" t="str">
        <f t="shared" si="149"/>
        <v>Correct</v>
      </c>
      <c r="AE583" s="129"/>
      <c r="AF583" s="115" t="s">
        <v>83</v>
      </c>
      <c r="AG583" s="115">
        <v>24</v>
      </c>
      <c r="AH583" s="115" t="s">
        <v>181</v>
      </c>
      <c r="AI583" s="115" t="s">
        <v>228</v>
      </c>
      <c r="AJ583" s="115" t="s">
        <v>97</v>
      </c>
      <c r="AK583" s="115" t="s">
        <v>86</v>
      </c>
      <c r="AL583" s="115" t="s">
        <v>87</v>
      </c>
      <c r="AM583" s="115" t="s">
        <v>96</v>
      </c>
      <c r="AN583" s="115" t="s">
        <v>94</v>
      </c>
      <c r="AO583" s="115" t="s">
        <v>90</v>
      </c>
      <c r="AP583" s="115" t="s">
        <v>91</v>
      </c>
      <c r="AQ583" s="115" t="s">
        <v>91</v>
      </c>
    </row>
    <row r="584" spans="1:43" ht="16">
      <c r="A584" s="115">
        <v>6982466165</v>
      </c>
      <c r="F584" s="115" t="s">
        <v>35</v>
      </c>
      <c r="G584" s="115" t="s">
        <v>38</v>
      </c>
      <c r="I584" s="130"/>
      <c r="J584" s="115" t="s">
        <v>39</v>
      </c>
      <c r="L584" s="129"/>
      <c r="M584" s="129">
        <f t="shared" si="136"/>
        <v>3</v>
      </c>
      <c r="N584" s="129">
        <f t="shared" si="137"/>
        <v>1</v>
      </c>
      <c r="O584" s="129"/>
      <c r="P584" s="129">
        <f t="shared" si="138"/>
        <v>0</v>
      </c>
      <c r="Q584" s="129">
        <f t="shared" si="139"/>
        <v>0</v>
      </c>
      <c r="R584" s="129">
        <f t="shared" si="140"/>
        <v>0</v>
      </c>
      <c r="S584" s="129">
        <f t="shared" si="141"/>
        <v>0</v>
      </c>
      <c r="T584" s="129">
        <f t="shared" si="142"/>
        <v>1</v>
      </c>
      <c r="U584" s="129">
        <f t="shared" si="143"/>
        <v>0</v>
      </c>
      <c r="V584" s="134">
        <f t="shared" si="144"/>
        <v>0</v>
      </c>
      <c r="W584" s="129">
        <f t="shared" ref="W584:W647" si="150">IF($M584&lt;3,IF($G584=$I$1,1,0),IF($G584=$I$1,$N584,0))</f>
        <v>1</v>
      </c>
      <c r="X584" s="129">
        <f t="shared" si="145"/>
        <v>1</v>
      </c>
      <c r="Y584" s="129">
        <f t="shared" si="146"/>
        <v>0</v>
      </c>
      <c r="Z584" s="129"/>
      <c r="AA584" s="129"/>
      <c r="AB584" s="129">
        <f t="shared" si="147"/>
        <v>3</v>
      </c>
      <c r="AC584" s="129">
        <f t="shared" si="148"/>
        <v>3</v>
      </c>
      <c r="AD584" s="129" t="str">
        <f t="shared" si="149"/>
        <v>Correct</v>
      </c>
      <c r="AE584" s="129"/>
      <c r="AF584" s="115" t="s">
        <v>83</v>
      </c>
      <c r="AG584" s="115">
        <v>55</v>
      </c>
      <c r="AH584" s="115" t="s">
        <v>181</v>
      </c>
      <c r="AI584" s="115" t="s">
        <v>215</v>
      </c>
      <c r="AK584" s="115" t="s">
        <v>91</v>
      </c>
      <c r="AL584" s="115" t="s">
        <v>108</v>
      </c>
      <c r="AM584" s="115" t="s">
        <v>101</v>
      </c>
      <c r="AN584" s="115" t="s">
        <v>120</v>
      </c>
      <c r="AO584" s="115" t="s">
        <v>103</v>
      </c>
      <c r="AP584" s="115" t="s">
        <v>91</v>
      </c>
      <c r="AQ584" s="115" t="s">
        <v>91</v>
      </c>
    </row>
    <row r="585" spans="1:43" ht="16">
      <c r="A585" s="115">
        <v>6985717909</v>
      </c>
      <c r="C585" s="115" t="s">
        <v>32</v>
      </c>
      <c r="G585" s="115" t="s">
        <v>38</v>
      </c>
      <c r="I585" s="130"/>
      <c r="J585" s="115" t="s">
        <v>39</v>
      </c>
      <c r="L585" s="129"/>
      <c r="M585" s="129">
        <f t="shared" si="136"/>
        <v>3</v>
      </c>
      <c r="N585" s="129">
        <f t="shared" si="137"/>
        <v>1</v>
      </c>
      <c r="O585" s="129"/>
      <c r="P585" s="129">
        <f t="shared" si="138"/>
        <v>0</v>
      </c>
      <c r="Q585" s="129">
        <f t="shared" si="139"/>
        <v>1</v>
      </c>
      <c r="R585" s="129">
        <f t="shared" si="140"/>
        <v>0</v>
      </c>
      <c r="S585" s="129">
        <f t="shared" si="141"/>
        <v>0</v>
      </c>
      <c r="T585" s="129">
        <f t="shared" si="142"/>
        <v>0</v>
      </c>
      <c r="U585" s="129">
        <f t="shared" si="143"/>
        <v>0</v>
      </c>
      <c r="V585" s="134">
        <f t="shared" si="144"/>
        <v>0</v>
      </c>
      <c r="W585" s="129">
        <f t="shared" si="150"/>
        <v>1</v>
      </c>
      <c r="X585" s="129">
        <f t="shared" si="145"/>
        <v>1</v>
      </c>
      <c r="Y585" s="129">
        <f t="shared" si="146"/>
        <v>0</v>
      </c>
      <c r="Z585" s="129"/>
      <c r="AA585" s="129"/>
      <c r="AB585" s="129">
        <f t="shared" si="147"/>
        <v>3</v>
      </c>
      <c r="AC585" s="129">
        <f t="shared" si="148"/>
        <v>3</v>
      </c>
      <c r="AD585" s="129" t="str">
        <f t="shared" si="149"/>
        <v>Correct</v>
      </c>
      <c r="AE585" s="129"/>
      <c r="AF585" s="115" t="s">
        <v>99</v>
      </c>
      <c r="AG585" s="115">
        <v>25</v>
      </c>
      <c r="AH585" s="115" t="s">
        <v>181</v>
      </c>
      <c r="AI585" s="115" t="s">
        <v>193</v>
      </c>
      <c r="AJ585" s="115" t="s">
        <v>85</v>
      </c>
      <c r="AK585" s="115" t="s">
        <v>86</v>
      </c>
      <c r="AL585" s="115" t="s">
        <v>87</v>
      </c>
      <c r="AM585" s="115" t="s">
        <v>88</v>
      </c>
      <c r="AN585" s="115" t="s">
        <v>94</v>
      </c>
      <c r="AO585" s="115" t="s">
        <v>90</v>
      </c>
      <c r="AP585" s="115" t="s">
        <v>91</v>
      </c>
      <c r="AQ585" s="115" t="s">
        <v>91</v>
      </c>
    </row>
    <row r="586" spans="1:43" ht="16">
      <c r="A586" s="115">
        <v>7020563668</v>
      </c>
      <c r="G586" s="115" t="s">
        <v>38</v>
      </c>
      <c r="I586" s="130"/>
      <c r="J586" s="115" t="s">
        <v>39</v>
      </c>
      <c r="L586" s="129"/>
      <c r="M586" s="129">
        <f t="shared" si="136"/>
        <v>2</v>
      </c>
      <c r="N586" s="129">
        <f t="shared" si="137"/>
        <v>1.5</v>
      </c>
      <c r="O586" s="129"/>
      <c r="P586" s="129">
        <f t="shared" si="138"/>
        <v>0</v>
      </c>
      <c r="Q586" s="129">
        <f t="shared" si="139"/>
        <v>0</v>
      </c>
      <c r="R586" s="129">
        <f t="shared" si="140"/>
        <v>0</v>
      </c>
      <c r="S586" s="129">
        <f t="shared" si="141"/>
        <v>0</v>
      </c>
      <c r="T586" s="129">
        <f t="shared" si="142"/>
        <v>0</v>
      </c>
      <c r="U586" s="129">
        <f t="shared" si="143"/>
        <v>0</v>
      </c>
      <c r="V586" s="134">
        <f t="shared" si="144"/>
        <v>0</v>
      </c>
      <c r="W586" s="129">
        <f t="shared" si="150"/>
        <v>1</v>
      </c>
      <c r="X586" s="129">
        <f t="shared" si="145"/>
        <v>1</v>
      </c>
      <c r="Y586" s="129">
        <f t="shared" si="146"/>
        <v>0</v>
      </c>
      <c r="Z586" s="129"/>
      <c r="AA586" s="129"/>
      <c r="AB586" s="129">
        <f t="shared" si="147"/>
        <v>2</v>
      </c>
      <c r="AC586" s="129">
        <f t="shared" si="148"/>
        <v>2</v>
      </c>
      <c r="AD586" s="129" t="str">
        <f t="shared" si="149"/>
        <v>Correct</v>
      </c>
      <c r="AE586" s="129"/>
      <c r="AF586" s="115" t="s">
        <v>99</v>
      </c>
      <c r="AG586" s="115">
        <v>46</v>
      </c>
      <c r="AH586" s="115" t="s">
        <v>181</v>
      </c>
      <c r="AI586" s="115" t="s">
        <v>198</v>
      </c>
      <c r="AJ586" s="115" t="s">
        <v>85</v>
      </c>
      <c r="AK586" s="115" t="s">
        <v>86</v>
      </c>
      <c r="AL586" s="115" t="s">
        <v>87</v>
      </c>
      <c r="AM586" s="115" t="s">
        <v>88</v>
      </c>
      <c r="AN586" s="115" t="s">
        <v>120</v>
      </c>
      <c r="AO586" s="115" t="s">
        <v>90</v>
      </c>
      <c r="AP586" s="115" t="s">
        <v>91</v>
      </c>
      <c r="AQ586" s="115" t="s">
        <v>91</v>
      </c>
    </row>
    <row r="587" spans="1:43" ht="16">
      <c r="A587" s="115">
        <v>5586742409</v>
      </c>
      <c r="D587" s="115" t="s">
        <v>33</v>
      </c>
      <c r="H587" s="115" t="s">
        <v>37</v>
      </c>
      <c r="I587" s="130"/>
      <c r="J587" s="115" t="s">
        <v>39</v>
      </c>
      <c r="L587" s="129"/>
      <c r="M587" s="129">
        <f t="shared" si="136"/>
        <v>3</v>
      </c>
      <c r="N587" s="129">
        <f t="shared" si="137"/>
        <v>1</v>
      </c>
      <c r="O587" s="129"/>
      <c r="P587" s="129">
        <f t="shared" si="138"/>
        <v>0</v>
      </c>
      <c r="Q587" s="129">
        <f t="shared" si="139"/>
        <v>0</v>
      </c>
      <c r="R587" s="129">
        <f t="shared" si="140"/>
        <v>1</v>
      </c>
      <c r="S587" s="129">
        <f t="shared" si="141"/>
        <v>0</v>
      </c>
      <c r="T587" s="129">
        <f t="shared" si="142"/>
        <v>0</v>
      </c>
      <c r="U587" s="129">
        <f t="shared" si="143"/>
        <v>0</v>
      </c>
      <c r="V587" s="134">
        <f t="shared" si="144"/>
        <v>1</v>
      </c>
      <c r="W587" s="129">
        <f t="shared" si="150"/>
        <v>0</v>
      </c>
      <c r="X587" s="129">
        <f t="shared" si="145"/>
        <v>1</v>
      </c>
      <c r="Y587" s="129">
        <f t="shared" si="146"/>
        <v>0</v>
      </c>
      <c r="Z587" s="129"/>
      <c r="AA587" s="129"/>
      <c r="AB587" s="129">
        <f t="shared" si="147"/>
        <v>3</v>
      </c>
      <c r="AC587" s="129">
        <f t="shared" si="148"/>
        <v>3</v>
      </c>
      <c r="AD587" s="129" t="str">
        <f t="shared" si="149"/>
        <v>Correct</v>
      </c>
      <c r="AE587" s="129"/>
      <c r="AF587" s="115" t="s">
        <v>83</v>
      </c>
      <c r="AG587" s="115">
        <v>76</v>
      </c>
      <c r="AH587" s="115" t="s">
        <v>181</v>
      </c>
      <c r="AI587" s="115" t="s">
        <v>211</v>
      </c>
      <c r="AJ587" s="115" t="s">
        <v>85</v>
      </c>
      <c r="AK587" s="115" t="s">
        <v>86</v>
      </c>
      <c r="AL587" s="115" t="s">
        <v>87</v>
      </c>
      <c r="AM587" s="115" t="s">
        <v>93</v>
      </c>
      <c r="AN587" s="115" t="s">
        <v>102</v>
      </c>
      <c r="AO587" s="115" t="s">
        <v>106</v>
      </c>
      <c r="AP587" s="115" t="s">
        <v>91</v>
      </c>
      <c r="AQ587" s="115" t="s">
        <v>91</v>
      </c>
    </row>
    <row r="588" spans="1:43" ht="16">
      <c r="A588" s="115">
        <v>7011536108</v>
      </c>
      <c r="H588" s="115" t="s">
        <v>37</v>
      </c>
      <c r="I588" s="130"/>
      <c r="J588" s="115" t="s">
        <v>39</v>
      </c>
      <c r="L588" s="129"/>
      <c r="M588" s="129">
        <f t="shared" si="136"/>
        <v>2</v>
      </c>
      <c r="N588" s="129">
        <f t="shared" si="137"/>
        <v>1.5</v>
      </c>
      <c r="O588" s="129"/>
      <c r="P588" s="129">
        <f t="shared" si="138"/>
        <v>0</v>
      </c>
      <c r="Q588" s="129">
        <f t="shared" si="139"/>
        <v>0</v>
      </c>
      <c r="R588" s="129">
        <f t="shared" si="140"/>
        <v>0</v>
      </c>
      <c r="S588" s="129">
        <f t="shared" si="141"/>
        <v>0</v>
      </c>
      <c r="T588" s="129">
        <f t="shared" si="142"/>
        <v>0</v>
      </c>
      <c r="U588" s="129">
        <f t="shared" si="143"/>
        <v>0</v>
      </c>
      <c r="V588" s="134">
        <f t="shared" si="144"/>
        <v>1</v>
      </c>
      <c r="W588" s="129">
        <f t="shared" si="150"/>
        <v>0</v>
      </c>
      <c r="X588" s="129">
        <f t="shared" si="145"/>
        <v>1</v>
      </c>
      <c r="Y588" s="129">
        <f t="shared" si="146"/>
        <v>0</v>
      </c>
      <c r="Z588" s="129"/>
      <c r="AA588" s="129"/>
      <c r="AB588" s="129">
        <f t="shared" si="147"/>
        <v>2</v>
      </c>
      <c r="AC588" s="129">
        <f t="shared" si="148"/>
        <v>2</v>
      </c>
      <c r="AD588" s="129" t="str">
        <f t="shared" si="149"/>
        <v>Correct</v>
      </c>
      <c r="AE588" s="129"/>
      <c r="AF588" s="115" t="s">
        <v>99</v>
      </c>
      <c r="AG588" s="115">
        <v>73</v>
      </c>
      <c r="AH588" s="115" t="s">
        <v>181</v>
      </c>
      <c r="AI588" s="115" t="s">
        <v>230</v>
      </c>
      <c r="AJ588" s="115" t="s">
        <v>85</v>
      </c>
      <c r="AK588" s="115" t="s">
        <v>86</v>
      </c>
      <c r="AL588" s="115" t="s">
        <v>87</v>
      </c>
      <c r="AM588" s="115" t="s">
        <v>88</v>
      </c>
      <c r="AN588" s="115" t="s">
        <v>94</v>
      </c>
      <c r="AO588" s="115" t="s">
        <v>106</v>
      </c>
      <c r="AP588" s="115" t="s">
        <v>91</v>
      </c>
      <c r="AQ588" s="115" t="s">
        <v>91</v>
      </c>
    </row>
    <row r="589" spans="1:43" ht="16">
      <c r="A589" s="115">
        <v>7020344450</v>
      </c>
      <c r="C589" s="115" t="s">
        <v>32</v>
      </c>
      <c r="I589" s="130"/>
      <c r="J589" s="115" t="s">
        <v>39</v>
      </c>
      <c r="K589" s="115" t="s">
        <v>40</v>
      </c>
      <c r="L589" s="129"/>
      <c r="M589" s="129">
        <f t="shared" si="136"/>
        <v>3</v>
      </c>
      <c r="N589" s="129">
        <f t="shared" si="137"/>
        <v>1</v>
      </c>
      <c r="O589" s="129"/>
      <c r="P589" s="129">
        <f t="shared" si="138"/>
        <v>0</v>
      </c>
      <c r="Q589" s="129">
        <f t="shared" si="139"/>
        <v>1</v>
      </c>
      <c r="R589" s="129">
        <f t="shared" si="140"/>
        <v>0</v>
      </c>
      <c r="S589" s="129">
        <f t="shared" si="141"/>
        <v>0</v>
      </c>
      <c r="T589" s="129">
        <f t="shared" si="142"/>
        <v>0</v>
      </c>
      <c r="U589" s="129">
        <f t="shared" si="143"/>
        <v>0</v>
      </c>
      <c r="V589" s="134">
        <f t="shared" si="144"/>
        <v>0</v>
      </c>
      <c r="W589" s="129">
        <f t="shared" si="150"/>
        <v>0</v>
      </c>
      <c r="X589" s="129">
        <f t="shared" si="145"/>
        <v>1</v>
      </c>
      <c r="Y589" s="129">
        <f t="shared" si="146"/>
        <v>1</v>
      </c>
      <c r="Z589" s="129"/>
      <c r="AA589" s="129"/>
      <c r="AB589" s="129">
        <f t="shared" si="147"/>
        <v>3</v>
      </c>
      <c r="AC589" s="129">
        <f t="shared" si="148"/>
        <v>3</v>
      </c>
      <c r="AD589" s="129" t="str">
        <f t="shared" si="149"/>
        <v>Correct</v>
      </c>
      <c r="AE589" s="129"/>
      <c r="AF589" s="115" t="s">
        <v>83</v>
      </c>
      <c r="AG589" s="115">
        <v>30</v>
      </c>
      <c r="AH589" s="115" t="s">
        <v>84</v>
      </c>
      <c r="AI589" s="115" t="s">
        <v>138</v>
      </c>
      <c r="AJ589" s="115" t="s">
        <v>85</v>
      </c>
      <c r="AK589" s="115" t="s">
        <v>86</v>
      </c>
      <c r="AL589" s="115" t="s">
        <v>87</v>
      </c>
      <c r="AM589" s="115" t="s">
        <v>96</v>
      </c>
      <c r="AN589" s="115" t="s">
        <v>94</v>
      </c>
      <c r="AO589" s="115" t="s">
        <v>98</v>
      </c>
      <c r="AP589" s="115" t="s">
        <v>91</v>
      </c>
      <c r="AQ589" s="115" t="s">
        <v>91</v>
      </c>
    </row>
    <row r="590" spans="1:43" ht="16">
      <c r="A590" s="115">
        <v>7020344450</v>
      </c>
      <c r="C590" s="115" t="s">
        <v>32</v>
      </c>
      <c r="I590" s="130"/>
      <c r="J590" s="115" t="s">
        <v>39</v>
      </c>
      <c r="K590" s="115" t="s">
        <v>40</v>
      </c>
      <c r="L590" s="129"/>
      <c r="M590" s="129">
        <f t="shared" si="136"/>
        <v>3</v>
      </c>
      <c r="N590" s="129">
        <f t="shared" si="137"/>
        <v>1</v>
      </c>
      <c r="O590" s="129"/>
      <c r="P590" s="129">
        <f t="shared" si="138"/>
        <v>0</v>
      </c>
      <c r="Q590" s="129">
        <f t="shared" si="139"/>
        <v>1</v>
      </c>
      <c r="R590" s="129">
        <f t="shared" si="140"/>
        <v>0</v>
      </c>
      <c r="S590" s="129">
        <f t="shared" si="141"/>
        <v>0</v>
      </c>
      <c r="T590" s="129">
        <f t="shared" si="142"/>
        <v>0</v>
      </c>
      <c r="U590" s="129">
        <f t="shared" si="143"/>
        <v>0</v>
      </c>
      <c r="V590" s="134">
        <f t="shared" si="144"/>
        <v>0</v>
      </c>
      <c r="W590" s="129">
        <f t="shared" si="150"/>
        <v>0</v>
      </c>
      <c r="X590" s="129">
        <f t="shared" si="145"/>
        <v>1</v>
      </c>
      <c r="Y590" s="129">
        <f t="shared" si="146"/>
        <v>1</v>
      </c>
      <c r="Z590" s="129"/>
      <c r="AA590" s="129"/>
      <c r="AB590" s="129">
        <f t="shared" si="147"/>
        <v>3</v>
      </c>
      <c r="AC590" s="129">
        <f t="shared" si="148"/>
        <v>3</v>
      </c>
      <c r="AD590" s="129" t="str">
        <f t="shared" si="149"/>
        <v>Correct</v>
      </c>
      <c r="AE590" s="129"/>
      <c r="AF590" s="115" t="s">
        <v>83</v>
      </c>
      <c r="AG590" s="115">
        <v>30</v>
      </c>
      <c r="AH590" s="115" t="s">
        <v>84</v>
      </c>
      <c r="AI590" s="115" t="s">
        <v>496</v>
      </c>
      <c r="AJ590" s="115" t="s">
        <v>85</v>
      </c>
      <c r="AK590" s="115" t="s">
        <v>86</v>
      </c>
      <c r="AL590" s="115" t="s">
        <v>87</v>
      </c>
      <c r="AM590" s="115" t="s">
        <v>96</v>
      </c>
      <c r="AN590" s="115" t="s">
        <v>94</v>
      </c>
      <c r="AO590" s="115" t="s">
        <v>98</v>
      </c>
      <c r="AP590" s="115" t="s">
        <v>91</v>
      </c>
      <c r="AQ590" s="115" t="s">
        <v>91</v>
      </c>
    </row>
    <row r="591" spans="1:43" ht="16">
      <c r="A591" s="115">
        <v>7045772808</v>
      </c>
      <c r="F591" s="115" t="s">
        <v>35</v>
      </c>
      <c r="I591" s="130"/>
      <c r="J591" s="115" t="s">
        <v>39</v>
      </c>
      <c r="K591" s="115" t="s">
        <v>40</v>
      </c>
      <c r="L591" s="129"/>
      <c r="M591" s="129">
        <f t="shared" si="136"/>
        <v>3</v>
      </c>
      <c r="N591" s="129">
        <f t="shared" si="137"/>
        <v>1</v>
      </c>
      <c r="O591" s="129"/>
      <c r="P591" s="129">
        <f t="shared" si="138"/>
        <v>0</v>
      </c>
      <c r="Q591" s="129">
        <f t="shared" si="139"/>
        <v>0</v>
      </c>
      <c r="R591" s="129">
        <f t="shared" si="140"/>
        <v>0</v>
      </c>
      <c r="S591" s="129">
        <f t="shared" si="141"/>
        <v>0</v>
      </c>
      <c r="T591" s="129">
        <f t="shared" si="142"/>
        <v>1</v>
      </c>
      <c r="U591" s="129">
        <f t="shared" si="143"/>
        <v>0</v>
      </c>
      <c r="V591" s="134">
        <f t="shared" si="144"/>
        <v>0</v>
      </c>
      <c r="W591" s="129">
        <f t="shared" si="150"/>
        <v>0</v>
      </c>
      <c r="X591" s="129">
        <f t="shared" si="145"/>
        <v>1</v>
      </c>
      <c r="Y591" s="129">
        <f t="shared" si="146"/>
        <v>1</v>
      </c>
      <c r="Z591" s="129"/>
      <c r="AA591" s="129"/>
      <c r="AB591" s="129">
        <f t="shared" si="147"/>
        <v>3</v>
      </c>
      <c r="AC591" s="129">
        <f t="shared" si="148"/>
        <v>3</v>
      </c>
      <c r="AD591" s="129" t="str">
        <f t="shared" si="149"/>
        <v>Correct</v>
      </c>
      <c r="AE591" s="129"/>
      <c r="AF591" s="115" t="s">
        <v>83</v>
      </c>
      <c r="AG591" s="115">
        <v>78</v>
      </c>
      <c r="AH591" s="115" t="s">
        <v>181</v>
      </c>
      <c r="AI591" s="115" t="s">
        <v>206</v>
      </c>
      <c r="AJ591" s="115" t="s">
        <v>97</v>
      </c>
      <c r="AK591" s="115" t="s">
        <v>86</v>
      </c>
      <c r="AL591" s="115" t="s">
        <v>87</v>
      </c>
      <c r="AM591" s="115" t="s">
        <v>100</v>
      </c>
      <c r="AN591" s="115" t="s">
        <v>94</v>
      </c>
      <c r="AO591" s="115" t="s">
        <v>106</v>
      </c>
      <c r="AP591" s="115" t="s">
        <v>91</v>
      </c>
      <c r="AQ591" s="115" t="s">
        <v>91</v>
      </c>
    </row>
    <row r="592" spans="1:43" ht="16">
      <c r="A592" s="115">
        <v>5584607085</v>
      </c>
      <c r="D592" s="115" t="s">
        <v>33</v>
      </c>
      <c r="F592" s="115" t="s">
        <v>35</v>
      </c>
      <c r="I592" s="130"/>
      <c r="J592" s="115" t="s">
        <v>39</v>
      </c>
      <c r="L592" s="129"/>
      <c r="M592" s="129">
        <f t="shared" si="136"/>
        <v>3</v>
      </c>
      <c r="N592" s="129">
        <f t="shared" si="137"/>
        <v>1</v>
      </c>
      <c r="O592" s="129"/>
      <c r="P592" s="129">
        <f t="shared" si="138"/>
        <v>0</v>
      </c>
      <c r="Q592" s="129">
        <f t="shared" si="139"/>
        <v>0</v>
      </c>
      <c r="R592" s="129">
        <f t="shared" si="140"/>
        <v>1</v>
      </c>
      <c r="S592" s="129">
        <f t="shared" si="141"/>
        <v>0</v>
      </c>
      <c r="T592" s="129">
        <f t="shared" si="142"/>
        <v>1</v>
      </c>
      <c r="U592" s="129">
        <f t="shared" si="143"/>
        <v>0</v>
      </c>
      <c r="V592" s="134">
        <f t="shared" si="144"/>
        <v>0</v>
      </c>
      <c r="W592" s="129">
        <f t="shared" si="150"/>
        <v>0</v>
      </c>
      <c r="X592" s="129">
        <f t="shared" si="145"/>
        <v>1</v>
      </c>
      <c r="Y592" s="129">
        <f t="shared" si="146"/>
        <v>0</v>
      </c>
      <c r="Z592" s="129"/>
      <c r="AA592" s="129"/>
      <c r="AB592" s="129">
        <f t="shared" si="147"/>
        <v>3</v>
      </c>
      <c r="AC592" s="129">
        <f t="shared" si="148"/>
        <v>3</v>
      </c>
      <c r="AD592" s="129" t="str">
        <f t="shared" si="149"/>
        <v>Correct</v>
      </c>
      <c r="AE592" s="129"/>
      <c r="AF592" s="115" t="s">
        <v>83</v>
      </c>
      <c r="AG592" s="115">
        <v>56</v>
      </c>
      <c r="AH592" s="115" t="s">
        <v>181</v>
      </c>
      <c r="AI592" s="115" t="s">
        <v>243</v>
      </c>
      <c r="AJ592" s="115" t="s">
        <v>85</v>
      </c>
      <c r="AK592" s="115" t="s">
        <v>86</v>
      </c>
      <c r="AL592" s="115" t="s">
        <v>87</v>
      </c>
      <c r="AM592" s="115" t="s">
        <v>100</v>
      </c>
      <c r="AN592" s="115" t="s">
        <v>109</v>
      </c>
      <c r="AO592" s="115" t="s">
        <v>90</v>
      </c>
      <c r="AP592" s="115" t="s">
        <v>91</v>
      </c>
      <c r="AQ592" s="115" t="s">
        <v>91</v>
      </c>
    </row>
    <row r="593" spans="1:43" ht="16">
      <c r="A593" s="115">
        <v>7007912600</v>
      </c>
      <c r="B593" s="115" t="s">
        <v>31</v>
      </c>
      <c r="I593" s="130"/>
      <c r="J593" s="115" t="s">
        <v>39</v>
      </c>
      <c r="K593" s="115" t="s">
        <v>40</v>
      </c>
      <c r="L593" s="129"/>
      <c r="M593" s="129">
        <f t="shared" si="136"/>
        <v>3</v>
      </c>
      <c r="N593" s="129">
        <f t="shared" si="137"/>
        <v>1</v>
      </c>
      <c r="O593" s="129"/>
      <c r="P593" s="129">
        <f t="shared" si="138"/>
        <v>1</v>
      </c>
      <c r="Q593" s="129">
        <f t="shared" si="139"/>
        <v>0</v>
      </c>
      <c r="R593" s="129">
        <f t="shared" si="140"/>
        <v>0</v>
      </c>
      <c r="S593" s="129">
        <f t="shared" si="141"/>
        <v>0</v>
      </c>
      <c r="T593" s="129">
        <f t="shared" si="142"/>
        <v>0</v>
      </c>
      <c r="U593" s="129">
        <f t="shared" si="143"/>
        <v>0</v>
      </c>
      <c r="V593" s="134">
        <f t="shared" si="144"/>
        <v>0</v>
      </c>
      <c r="W593" s="129">
        <f t="shared" si="150"/>
        <v>0</v>
      </c>
      <c r="X593" s="129">
        <f t="shared" si="145"/>
        <v>1</v>
      </c>
      <c r="Y593" s="129">
        <f t="shared" si="146"/>
        <v>1</v>
      </c>
      <c r="Z593" s="129"/>
      <c r="AA593" s="129"/>
      <c r="AB593" s="129">
        <f t="shared" si="147"/>
        <v>3</v>
      </c>
      <c r="AC593" s="129">
        <f t="shared" si="148"/>
        <v>3</v>
      </c>
      <c r="AD593" s="129" t="str">
        <f t="shared" si="149"/>
        <v>Correct</v>
      </c>
      <c r="AE593" s="129"/>
      <c r="AF593" s="115" t="s">
        <v>83</v>
      </c>
      <c r="AG593" s="115">
        <v>79</v>
      </c>
      <c r="AH593" s="115" t="s">
        <v>181</v>
      </c>
      <c r="AJ593" s="115" t="s">
        <v>92</v>
      </c>
      <c r="AK593" s="115" t="s">
        <v>86</v>
      </c>
      <c r="AL593" s="115" t="s">
        <v>87</v>
      </c>
      <c r="AM593" s="115" t="s">
        <v>104</v>
      </c>
      <c r="AN593" s="115" t="s">
        <v>102</v>
      </c>
      <c r="AO593" s="115" t="s">
        <v>106</v>
      </c>
      <c r="AP593" s="115" t="s">
        <v>91</v>
      </c>
      <c r="AQ593" s="115" t="s">
        <v>86</v>
      </c>
    </row>
    <row r="594" spans="1:43" ht="16">
      <c r="A594" s="115">
        <v>5609627970</v>
      </c>
      <c r="D594" s="115" t="s">
        <v>33</v>
      </c>
      <c r="I594" s="130"/>
      <c r="J594" s="115" t="s">
        <v>39</v>
      </c>
      <c r="L594" s="129"/>
      <c r="M594" s="129">
        <f t="shared" si="136"/>
        <v>2</v>
      </c>
      <c r="N594" s="129">
        <f t="shared" si="137"/>
        <v>1.5</v>
      </c>
      <c r="O594" s="129"/>
      <c r="P594" s="129">
        <f t="shared" si="138"/>
        <v>0</v>
      </c>
      <c r="Q594" s="129">
        <f t="shared" si="139"/>
        <v>0</v>
      </c>
      <c r="R594" s="129">
        <f t="shared" si="140"/>
        <v>1</v>
      </c>
      <c r="S594" s="129">
        <f t="shared" si="141"/>
        <v>0</v>
      </c>
      <c r="T594" s="129">
        <f t="shared" si="142"/>
        <v>0</v>
      </c>
      <c r="U594" s="129">
        <f t="shared" si="143"/>
        <v>0</v>
      </c>
      <c r="V594" s="134">
        <f t="shared" si="144"/>
        <v>0</v>
      </c>
      <c r="W594" s="129">
        <f t="shared" si="150"/>
        <v>0</v>
      </c>
      <c r="X594" s="129">
        <f t="shared" si="145"/>
        <v>1</v>
      </c>
      <c r="Y594" s="129">
        <f t="shared" si="146"/>
        <v>0</v>
      </c>
      <c r="Z594" s="129"/>
      <c r="AA594" s="129"/>
      <c r="AB594" s="129">
        <f t="shared" si="147"/>
        <v>2</v>
      </c>
      <c r="AC594" s="129">
        <f t="shared" si="148"/>
        <v>2</v>
      </c>
      <c r="AD594" s="129" t="str">
        <f t="shared" si="149"/>
        <v>Correct</v>
      </c>
      <c r="AE594" s="129"/>
      <c r="AF594" s="115" t="s">
        <v>83</v>
      </c>
      <c r="AG594" s="115">
        <v>50</v>
      </c>
      <c r="AH594" s="115" t="s">
        <v>181</v>
      </c>
      <c r="AI594" s="115" t="s">
        <v>193</v>
      </c>
      <c r="AJ594" s="115" t="s">
        <v>85</v>
      </c>
      <c r="AK594" s="115" t="s">
        <v>86</v>
      </c>
      <c r="AL594" s="115" t="s">
        <v>87</v>
      </c>
      <c r="AM594" s="115" t="s">
        <v>101</v>
      </c>
      <c r="AN594" s="115" t="s">
        <v>89</v>
      </c>
      <c r="AO594" s="115" t="s">
        <v>90</v>
      </c>
      <c r="AP594" s="115" t="s">
        <v>91</v>
      </c>
      <c r="AQ594" s="115" t="s">
        <v>91</v>
      </c>
    </row>
    <row r="595" spans="1:43" ht="16">
      <c r="A595" s="115">
        <v>5584934127</v>
      </c>
      <c r="I595" s="130"/>
      <c r="J595" s="115" t="s">
        <v>39</v>
      </c>
      <c r="L595" s="129"/>
      <c r="M595" s="129">
        <f t="shared" si="136"/>
        <v>1</v>
      </c>
      <c r="N595" s="129">
        <f t="shared" si="137"/>
        <v>3</v>
      </c>
      <c r="O595" s="129"/>
      <c r="P595" s="129">
        <f t="shared" si="138"/>
        <v>0</v>
      </c>
      <c r="Q595" s="129">
        <f t="shared" si="139"/>
        <v>0</v>
      </c>
      <c r="R595" s="129">
        <f t="shared" si="140"/>
        <v>0</v>
      </c>
      <c r="S595" s="129">
        <f t="shared" si="141"/>
        <v>0</v>
      </c>
      <c r="T595" s="129">
        <f t="shared" si="142"/>
        <v>0</v>
      </c>
      <c r="U595" s="129">
        <f t="shared" si="143"/>
        <v>0</v>
      </c>
      <c r="V595" s="134">
        <f t="shared" si="144"/>
        <v>0</v>
      </c>
      <c r="W595" s="129">
        <f t="shared" si="150"/>
        <v>0</v>
      </c>
      <c r="X595" s="129">
        <f t="shared" si="145"/>
        <v>1</v>
      </c>
      <c r="Y595" s="129">
        <f t="shared" si="146"/>
        <v>0</v>
      </c>
      <c r="Z595" s="129"/>
      <c r="AA595" s="129"/>
      <c r="AB595" s="129">
        <f t="shared" si="147"/>
        <v>1</v>
      </c>
      <c r="AC595" s="129">
        <f t="shared" si="148"/>
        <v>1</v>
      </c>
      <c r="AD595" s="129" t="str">
        <f t="shared" si="149"/>
        <v>Correct</v>
      </c>
      <c r="AE595" s="129"/>
      <c r="AF595" s="115" t="s">
        <v>83</v>
      </c>
      <c r="AG595" s="115">
        <v>56</v>
      </c>
      <c r="AH595" s="115" t="s">
        <v>181</v>
      </c>
      <c r="AI595" s="115" t="s">
        <v>207</v>
      </c>
      <c r="AJ595" s="115" t="s">
        <v>114</v>
      </c>
      <c r="AK595" s="115" t="s">
        <v>91</v>
      </c>
      <c r="AL595" s="115" t="s">
        <v>137</v>
      </c>
      <c r="AM595" s="115" t="s">
        <v>101</v>
      </c>
      <c r="AN595" s="115" t="s">
        <v>89</v>
      </c>
      <c r="AO595" s="115" t="s">
        <v>90</v>
      </c>
      <c r="AP595" s="115" t="s">
        <v>91</v>
      </c>
      <c r="AQ595" s="115" t="s">
        <v>91</v>
      </c>
    </row>
    <row r="596" spans="1:43" ht="16">
      <c r="A596" s="115">
        <v>7020358167</v>
      </c>
      <c r="I596" s="130"/>
      <c r="J596" s="115" t="s">
        <v>39</v>
      </c>
      <c r="L596" s="129"/>
      <c r="M596" s="129">
        <f t="shared" si="136"/>
        <v>1</v>
      </c>
      <c r="N596" s="129">
        <f t="shared" si="137"/>
        <v>3</v>
      </c>
      <c r="O596" s="129"/>
      <c r="P596" s="129">
        <f t="shared" si="138"/>
        <v>0</v>
      </c>
      <c r="Q596" s="129">
        <f t="shared" si="139"/>
        <v>0</v>
      </c>
      <c r="R596" s="129">
        <f t="shared" si="140"/>
        <v>0</v>
      </c>
      <c r="S596" s="129">
        <f t="shared" si="141"/>
        <v>0</v>
      </c>
      <c r="T596" s="129">
        <f t="shared" si="142"/>
        <v>0</v>
      </c>
      <c r="U596" s="129">
        <f t="shared" si="143"/>
        <v>0</v>
      </c>
      <c r="V596" s="134">
        <f t="shared" si="144"/>
        <v>0</v>
      </c>
      <c r="W596" s="129">
        <f t="shared" si="150"/>
        <v>0</v>
      </c>
      <c r="X596" s="129">
        <f t="shared" si="145"/>
        <v>1</v>
      </c>
      <c r="Y596" s="129">
        <f t="shared" si="146"/>
        <v>0</v>
      </c>
      <c r="Z596" s="129"/>
      <c r="AA596" s="129"/>
      <c r="AB596" s="129">
        <f t="shared" si="147"/>
        <v>1</v>
      </c>
      <c r="AC596" s="129">
        <f t="shared" si="148"/>
        <v>1</v>
      </c>
      <c r="AD596" s="129" t="str">
        <f t="shared" si="149"/>
        <v>Correct</v>
      </c>
      <c r="AE596" s="129"/>
      <c r="AF596" s="115" t="s">
        <v>99</v>
      </c>
      <c r="AG596" s="115">
        <v>22</v>
      </c>
      <c r="AH596" s="115" t="s">
        <v>181</v>
      </c>
      <c r="AI596" s="115" t="s">
        <v>222</v>
      </c>
      <c r="AJ596" s="115" t="s">
        <v>107</v>
      </c>
      <c r="AK596" s="115" t="s">
        <v>91</v>
      </c>
      <c r="AL596" s="115" t="s">
        <v>87</v>
      </c>
      <c r="AM596" s="115" t="s">
        <v>104</v>
      </c>
      <c r="AN596" s="115" t="s">
        <v>102</v>
      </c>
      <c r="AO596" s="115" t="s">
        <v>90</v>
      </c>
      <c r="AP596" s="115" t="s">
        <v>91</v>
      </c>
      <c r="AQ596" s="115" t="s">
        <v>91</v>
      </c>
    </row>
    <row r="597" spans="1:43" ht="16">
      <c r="A597" s="115">
        <v>7045776774</v>
      </c>
      <c r="G597" s="115" t="s">
        <v>38</v>
      </c>
      <c r="H597" s="115" t="s">
        <v>37</v>
      </c>
      <c r="I597" s="130"/>
      <c r="L597" s="129"/>
      <c r="M597" s="129">
        <f t="shared" si="136"/>
        <v>2</v>
      </c>
      <c r="N597" s="129">
        <f t="shared" si="137"/>
        <v>1.5</v>
      </c>
      <c r="O597" s="129"/>
      <c r="P597" s="129">
        <f t="shared" si="138"/>
        <v>0</v>
      </c>
      <c r="Q597" s="129">
        <f t="shared" si="139"/>
        <v>0</v>
      </c>
      <c r="R597" s="129">
        <f t="shared" si="140"/>
        <v>0</v>
      </c>
      <c r="S597" s="129">
        <f t="shared" si="141"/>
        <v>0</v>
      </c>
      <c r="T597" s="129">
        <f t="shared" si="142"/>
        <v>0</v>
      </c>
      <c r="U597" s="129">
        <f t="shared" si="143"/>
        <v>0</v>
      </c>
      <c r="V597" s="134">
        <f t="shared" si="144"/>
        <v>1</v>
      </c>
      <c r="W597" s="129">
        <f t="shared" si="150"/>
        <v>1</v>
      </c>
      <c r="X597" s="129">
        <f t="shared" si="145"/>
        <v>0</v>
      </c>
      <c r="Y597" s="129">
        <f t="shared" si="146"/>
        <v>0</v>
      </c>
      <c r="Z597" s="129"/>
      <c r="AA597" s="129"/>
      <c r="AB597" s="129">
        <f t="shared" si="147"/>
        <v>2</v>
      </c>
      <c r="AC597" s="129">
        <f t="shared" si="148"/>
        <v>2</v>
      </c>
      <c r="AD597" s="129" t="str">
        <f t="shared" si="149"/>
        <v>Correct</v>
      </c>
      <c r="AE597" s="129"/>
      <c r="AF597" s="115" t="s">
        <v>83</v>
      </c>
      <c r="AG597" s="115">
        <v>68</v>
      </c>
      <c r="AH597" s="115" t="s">
        <v>181</v>
      </c>
      <c r="AI597" s="115" t="s">
        <v>240</v>
      </c>
      <c r="AJ597" s="115" t="s">
        <v>85</v>
      </c>
      <c r="AK597" s="115" t="s">
        <v>86</v>
      </c>
      <c r="AL597" s="115" t="s">
        <v>87</v>
      </c>
      <c r="AM597" s="115" t="s">
        <v>104</v>
      </c>
      <c r="AN597" s="115" t="s">
        <v>102</v>
      </c>
      <c r="AO597" s="115" t="s">
        <v>106</v>
      </c>
      <c r="AP597" s="115" t="s">
        <v>91</v>
      </c>
      <c r="AQ597" s="115" t="s">
        <v>86</v>
      </c>
    </row>
    <row r="598" spans="1:43" ht="16">
      <c r="A598" s="115">
        <v>7020567357</v>
      </c>
      <c r="F598" s="115" t="s">
        <v>35</v>
      </c>
      <c r="G598" s="115" t="s">
        <v>38</v>
      </c>
      <c r="H598" s="115" t="s">
        <v>37</v>
      </c>
      <c r="I598" s="130"/>
      <c r="L598" s="129"/>
      <c r="M598" s="129">
        <f t="shared" si="136"/>
        <v>3</v>
      </c>
      <c r="N598" s="129">
        <f t="shared" si="137"/>
        <v>1</v>
      </c>
      <c r="O598" s="129"/>
      <c r="P598" s="129">
        <f t="shared" si="138"/>
        <v>0</v>
      </c>
      <c r="Q598" s="129">
        <f t="shared" si="139"/>
        <v>0</v>
      </c>
      <c r="R598" s="129">
        <f t="shared" si="140"/>
        <v>0</v>
      </c>
      <c r="S598" s="129">
        <f t="shared" si="141"/>
        <v>0</v>
      </c>
      <c r="T598" s="129">
        <f t="shared" si="142"/>
        <v>1</v>
      </c>
      <c r="U598" s="129">
        <f t="shared" si="143"/>
        <v>0</v>
      </c>
      <c r="V598" s="134">
        <f t="shared" si="144"/>
        <v>1</v>
      </c>
      <c r="W598" s="129">
        <f t="shared" si="150"/>
        <v>1</v>
      </c>
      <c r="X598" s="129">
        <f t="shared" si="145"/>
        <v>0</v>
      </c>
      <c r="Y598" s="129">
        <f t="shared" si="146"/>
        <v>0</v>
      </c>
      <c r="Z598" s="129"/>
      <c r="AA598" s="129"/>
      <c r="AB598" s="129">
        <f t="shared" si="147"/>
        <v>3</v>
      </c>
      <c r="AC598" s="129">
        <f t="shared" si="148"/>
        <v>3</v>
      </c>
      <c r="AD598" s="129" t="str">
        <f t="shared" si="149"/>
        <v>Correct</v>
      </c>
      <c r="AE598" s="129"/>
      <c r="AF598" s="115" t="s">
        <v>83</v>
      </c>
      <c r="AG598" s="115">
        <v>23</v>
      </c>
      <c r="AH598" s="115" t="s">
        <v>84</v>
      </c>
      <c r="AI598" s="115" t="s">
        <v>146</v>
      </c>
      <c r="AK598" s="115" t="s">
        <v>91</v>
      </c>
      <c r="AL598" s="115" t="s">
        <v>108</v>
      </c>
      <c r="AM598" s="115" t="s">
        <v>93</v>
      </c>
      <c r="AN598" s="115" t="s">
        <v>111</v>
      </c>
      <c r="AO598" s="115" t="s">
        <v>90</v>
      </c>
      <c r="AP598" s="115" t="s">
        <v>91</v>
      </c>
      <c r="AQ598" s="115" t="s">
        <v>91</v>
      </c>
    </row>
    <row r="599" spans="1:43" ht="16">
      <c r="A599" s="115">
        <v>5585297107</v>
      </c>
      <c r="F599" s="115" t="s">
        <v>35</v>
      </c>
      <c r="G599" s="115" t="s">
        <v>38</v>
      </c>
      <c r="H599" s="115" t="s">
        <v>37</v>
      </c>
      <c r="I599" s="130"/>
      <c r="L599" s="129"/>
      <c r="M599" s="129">
        <f t="shared" si="136"/>
        <v>3</v>
      </c>
      <c r="N599" s="129">
        <f t="shared" si="137"/>
        <v>1</v>
      </c>
      <c r="O599" s="129"/>
      <c r="P599" s="129">
        <f t="shared" si="138"/>
        <v>0</v>
      </c>
      <c r="Q599" s="129">
        <f t="shared" si="139"/>
        <v>0</v>
      </c>
      <c r="R599" s="129">
        <f t="shared" si="140"/>
        <v>0</v>
      </c>
      <c r="S599" s="129">
        <f t="shared" si="141"/>
        <v>0</v>
      </c>
      <c r="T599" s="129">
        <f t="shared" si="142"/>
        <v>1</v>
      </c>
      <c r="U599" s="129">
        <f t="shared" si="143"/>
        <v>0</v>
      </c>
      <c r="V599" s="134">
        <f t="shared" si="144"/>
        <v>1</v>
      </c>
      <c r="W599" s="129">
        <f t="shared" si="150"/>
        <v>1</v>
      </c>
      <c r="X599" s="129">
        <f t="shared" si="145"/>
        <v>0</v>
      </c>
      <c r="Y599" s="129">
        <f t="shared" si="146"/>
        <v>0</v>
      </c>
      <c r="Z599" s="129"/>
      <c r="AA599" s="129"/>
      <c r="AB599" s="129">
        <f t="shared" si="147"/>
        <v>3</v>
      </c>
      <c r="AC599" s="129">
        <f t="shared" si="148"/>
        <v>3</v>
      </c>
      <c r="AD599" s="129" t="str">
        <f t="shared" si="149"/>
        <v>Correct</v>
      </c>
      <c r="AE599" s="129"/>
      <c r="AF599" s="115" t="s">
        <v>83</v>
      </c>
      <c r="AG599" s="115">
        <v>39</v>
      </c>
      <c r="AH599" s="115" t="s">
        <v>181</v>
      </c>
      <c r="AI599" s="115" t="s">
        <v>211</v>
      </c>
      <c r="AJ599" s="115" t="s">
        <v>85</v>
      </c>
      <c r="AK599" s="115" t="s">
        <v>86</v>
      </c>
      <c r="AL599" s="115" t="s">
        <v>87</v>
      </c>
      <c r="AM599" s="115" t="s">
        <v>101</v>
      </c>
      <c r="AN599" s="115" t="s">
        <v>111</v>
      </c>
      <c r="AO599" s="115" t="s">
        <v>90</v>
      </c>
      <c r="AP599" s="115" t="s">
        <v>91</v>
      </c>
      <c r="AQ599" s="115" t="s">
        <v>91</v>
      </c>
    </row>
    <row r="600" spans="1:43" ht="16">
      <c r="A600" s="115">
        <v>6984050143</v>
      </c>
      <c r="G600" s="115" t="s">
        <v>38</v>
      </c>
      <c r="H600" s="115" t="s">
        <v>37</v>
      </c>
      <c r="I600" s="130"/>
      <c r="K600" s="115" t="s">
        <v>40</v>
      </c>
      <c r="L600" s="129"/>
      <c r="M600" s="129">
        <f t="shared" si="136"/>
        <v>3</v>
      </c>
      <c r="N600" s="129">
        <f t="shared" si="137"/>
        <v>1</v>
      </c>
      <c r="O600" s="129"/>
      <c r="P600" s="129">
        <f t="shared" si="138"/>
        <v>0</v>
      </c>
      <c r="Q600" s="129">
        <f t="shared" si="139"/>
        <v>0</v>
      </c>
      <c r="R600" s="129">
        <f t="shared" si="140"/>
        <v>0</v>
      </c>
      <c r="S600" s="129">
        <f t="shared" si="141"/>
        <v>0</v>
      </c>
      <c r="T600" s="129">
        <f t="shared" si="142"/>
        <v>0</v>
      </c>
      <c r="U600" s="129">
        <f t="shared" si="143"/>
        <v>0</v>
      </c>
      <c r="V600" s="134">
        <f t="shared" si="144"/>
        <v>1</v>
      </c>
      <c r="W600" s="129">
        <f t="shared" si="150"/>
        <v>1</v>
      </c>
      <c r="X600" s="129">
        <f t="shared" si="145"/>
        <v>0</v>
      </c>
      <c r="Y600" s="129">
        <f t="shared" si="146"/>
        <v>1</v>
      </c>
      <c r="Z600" s="129"/>
      <c r="AA600" s="129"/>
      <c r="AB600" s="129">
        <f t="shared" si="147"/>
        <v>3</v>
      </c>
      <c r="AC600" s="129">
        <f t="shared" si="148"/>
        <v>3</v>
      </c>
      <c r="AD600" s="129" t="str">
        <f t="shared" si="149"/>
        <v>Correct</v>
      </c>
      <c r="AE600" s="129"/>
      <c r="AF600" s="115" t="s">
        <v>83</v>
      </c>
      <c r="AG600" s="115">
        <v>71</v>
      </c>
      <c r="AH600" s="115" t="s">
        <v>181</v>
      </c>
      <c r="AI600" s="115" t="s">
        <v>213</v>
      </c>
      <c r="AJ600" s="115" t="s">
        <v>85</v>
      </c>
      <c r="AK600" s="115" t="s">
        <v>86</v>
      </c>
      <c r="AM600" s="115" t="s">
        <v>96</v>
      </c>
      <c r="AN600" s="115" t="s">
        <v>89</v>
      </c>
      <c r="AO600" s="115" t="s">
        <v>106</v>
      </c>
      <c r="AP600" s="115" t="s">
        <v>91</v>
      </c>
      <c r="AQ600" s="115" t="s">
        <v>91</v>
      </c>
    </row>
    <row r="601" spans="1:43" ht="16">
      <c r="A601" s="115">
        <v>7045762910</v>
      </c>
      <c r="G601" s="115" t="s">
        <v>38</v>
      </c>
      <c r="H601" s="115" t="s">
        <v>37</v>
      </c>
      <c r="I601" s="130"/>
      <c r="K601" s="115" t="s">
        <v>40</v>
      </c>
      <c r="L601" s="129"/>
      <c r="M601" s="129">
        <f t="shared" si="136"/>
        <v>3</v>
      </c>
      <c r="N601" s="129">
        <f t="shared" si="137"/>
        <v>1</v>
      </c>
      <c r="O601" s="129"/>
      <c r="P601" s="129">
        <f t="shared" si="138"/>
        <v>0</v>
      </c>
      <c r="Q601" s="129">
        <f t="shared" si="139"/>
        <v>0</v>
      </c>
      <c r="R601" s="129">
        <f t="shared" si="140"/>
        <v>0</v>
      </c>
      <c r="S601" s="129">
        <f t="shared" si="141"/>
        <v>0</v>
      </c>
      <c r="T601" s="129">
        <f t="shared" si="142"/>
        <v>0</v>
      </c>
      <c r="U601" s="129">
        <f t="shared" si="143"/>
        <v>0</v>
      </c>
      <c r="V601" s="134">
        <f t="shared" si="144"/>
        <v>1</v>
      </c>
      <c r="W601" s="129">
        <f t="shared" si="150"/>
        <v>1</v>
      </c>
      <c r="X601" s="129">
        <f t="shared" si="145"/>
        <v>0</v>
      </c>
      <c r="Y601" s="129">
        <f t="shared" si="146"/>
        <v>1</v>
      </c>
      <c r="Z601" s="129"/>
      <c r="AA601" s="129"/>
      <c r="AB601" s="129">
        <f t="shared" si="147"/>
        <v>3</v>
      </c>
      <c r="AC601" s="129">
        <f t="shared" si="148"/>
        <v>3</v>
      </c>
      <c r="AD601" s="129" t="str">
        <f t="shared" si="149"/>
        <v>Correct</v>
      </c>
      <c r="AE601" s="129"/>
      <c r="AF601" s="115" t="s">
        <v>99</v>
      </c>
      <c r="AG601" s="115">
        <v>77</v>
      </c>
      <c r="AH601" s="115" t="s">
        <v>181</v>
      </c>
      <c r="AI601" s="115" t="s">
        <v>202</v>
      </c>
      <c r="AJ601" s="115" t="s">
        <v>85</v>
      </c>
      <c r="AK601" s="115" t="s">
        <v>86</v>
      </c>
      <c r="AL601" s="115" t="s">
        <v>87</v>
      </c>
      <c r="AM601" s="115" t="s">
        <v>100</v>
      </c>
      <c r="AN601" s="115" t="s">
        <v>109</v>
      </c>
      <c r="AO601" s="115" t="s">
        <v>106</v>
      </c>
      <c r="AP601" s="115" t="s">
        <v>91</v>
      </c>
      <c r="AQ601" s="115" t="s">
        <v>91</v>
      </c>
    </row>
    <row r="602" spans="1:43" ht="16">
      <c r="A602" s="115">
        <v>7011537252</v>
      </c>
      <c r="G602" s="115" t="s">
        <v>38</v>
      </c>
      <c r="H602" s="115" t="s">
        <v>37</v>
      </c>
      <c r="I602" s="130"/>
      <c r="K602" s="115" t="s">
        <v>40</v>
      </c>
      <c r="L602" s="129"/>
      <c r="M602" s="129">
        <f t="shared" si="136"/>
        <v>3</v>
      </c>
      <c r="N602" s="129">
        <f t="shared" si="137"/>
        <v>1</v>
      </c>
      <c r="O602" s="129"/>
      <c r="P602" s="129">
        <f t="shared" si="138"/>
        <v>0</v>
      </c>
      <c r="Q602" s="129">
        <f t="shared" si="139"/>
        <v>0</v>
      </c>
      <c r="R602" s="129">
        <f t="shared" si="140"/>
        <v>0</v>
      </c>
      <c r="S602" s="129">
        <f t="shared" si="141"/>
        <v>0</v>
      </c>
      <c r="T602" s="129">
        <f t="shared" si="142"/>
        <v>0</v>
      </c>
      <c r="U602" s="129">
        <f t="shared" si="143"/>
        <v>0</v>
      </c>
      <c r="V602" s="134">
        <f t="shared" si="144"/>
        <v>1</v>
      </c>
      <c r="W602" s="129">
        <f t="shared" si="150"/>
        <v>1</v>
      </c>
      <c r="X602" s="129">
        <f t="shared" si="145"/>
        <v>0</v>
      </c>
      <c r="Y602" s="129">
        <f t="shared" si="146"/>
        <v>1</v>
      </c>
      <c r="Z602" s="129"/>
      <c r="AA602" s="129"/>
      <c r="AB602" s="129">
        <f t="shared" si="147"/>
        <v>3</v>
      </c>
      <c r="AC602" s="129">
        <f t="shared" si="148"/>
        <v>3</v>
      </c>
      <c r="AD602" s="129" t="str">
        <f t="shared" si="149"/>
        <v>Correct</v>
      </c>
      <c r="AE602" s="129"/>
      <c r="AF602" s="115" t="s">
        <v>83</v>
      </c>
      <c r="AG602" s="115">
        <v>69</v>
      </c>
      <c r="AH602" s="115" t="s">
        <v>181</v>
      </c>
      <c r="AI602" s="115" t="s">
        <v>208</v>
      </c>
      <c r="AJ602" s="115" t="s">
        <v>85</v>
      </c>
      <c r="AK602" s="115" t="s">
        <v>86</v>
      </c>
      <c r="AL602" s="115" t="s">
        <v>87</v>
      </c>
      <c r="AM602" s="115" t="s">
        <v>93</v>
      </c>
      <c r="AN602" s="115" t="s">
        <v>94</v>
      </c>
      <c r="AO602" s="115" t="s">
        <v>106</v>
      </c>
      <c r="AP602" s="115" t="s">
        <v>91</v>
      </c>
      <c r="AQ602" s="115" t="s">
        <v>91</v>
      </c>
    </row>
    <row r="603" spans="1:43" ht="16">
      <c r="A603" s="115">
        <v>7020569703</v>
      </c>
      <c r="D603" s="115" t="s">
        <v>33</v>
      </c>
      <c r="G603" s="115" t="s">
        <v>38</v>
      </c>
      <c r="H603" s="115" t="s">
        <v>37</v>
      </c>
      <c r="I603" s="130"/>
      <c r="L603" s="129"/>
      <c r="M603" s="129">
        <f t="shared" si="136"/>
        <v>3</v>
      </c>
      <c r="N603" s="129">
        <f t="shared" si="137"/>
        <v>1</v>
      </c>
      <c r="O603" s="129"/>
      <c r="P603" s="129">
        <f t="shared" si="138"/>
        <v>0</v>
      </c>
      <c r="Q603" s="129">
        <f t="shared" si="139"/>
        <v>0</v>
      </c>
      <c r="R603" s="129">
        <f t="shared" si="140"/>
        <v>1</v>
      </c>
      <c r="S603" s="129">
        <f t="shared" si="141"/>
        <v>0</v>
      </c>
      <c r="T603" s="129">
        <f t="shared" si="142"/>
        <v>0</v>
      </c>
      <c r="U603" s="129">
        <f t="shared" si="143"/>
        <v>0</v>
      </c>
      <c r="V603" s="134">
        <f t="shared" si="144"/>
        <v>1</v>
      </c>
      <c r="W603" s="129">
        <f t="shared" si="150"/>
        <v>1</v>
      </c>
      <c r="X603" s="129">
        <f t="shared" si="145"/>
        <v>0</v>
      </c>
      <c r="Y603" s="129">
        <f t="shared" si="146"/>
        <v>0</v>
      </c>
      <c r="Z603" s="129"/>
      <c r="AA603" s="129"/>
      <c r="AB603" s="129">
        <f t="shared" si="147"/>
        <v>3</v>
      </c>
      <c r="AC603" s="129">
        <f t="shared" si="148"/>
        <v>3</v>
      </c>
      <c r="AD603" s="129" t="str">
        <f t="shared" si="149"/>
        <v>Correct</v>
      </c>
      <c r="AE603" s="129"/>
      <c r="AF603" s="115" t="s">
        <v>83</v>
      </c>
      <c r="AH603" s="115" t="s">
        <v>84</v>
      </c>
      <c r="AI603" s="115" t="s">
        <v>146</v>
      </c>
      <c r="AK603" s="115" t="s">
        <v>91</v>
      </c>
      <c r="AL603" s="115" t="s">
        <v>108</v>
      </c>
      <c r="AM603" s="115" t="s">
        <v>104</v>
      </c>
      <c r="AN603" s="115" t="s">
        <v>89</v>
      </c>
      <c r="AO603" s="115" t="s">
        <v>103</v>
      </c>
      <c r="AP603" s="115" t="s">
        <v>91</v>
      </c>
      <c r="AQ603" s="115" t="s">
        <v>86</v>
      </c>
    </row>
    <row r="604" spans="1:43" ht="16">
      <c r="A604" s="115">
        <v>5584532235</v>
      </c>
      <c r="F604" s="115" t="s">
        <v>35</v>
      </c>
      <c r="G604" s="115" t="s">
        <v>38</v>
      </c>
      <c r="H604" s="115" t="s">
        <v>37</v>
      </c>
      <c r="I604" s="130"/>
      <c r="L604" s="129"/>
      <c r="M604" s="129">
        <f t="shared" si="136"/>
        <v>3</v>
      </c>
      <c r="N604" s="129">
        <f t="shared" si="137"/>
        <v>1</v>
      </c>
      <c r="O604" s="129"/>
      <c r="P604" s="129">
        <f t="shared" si="138"/>
        <v>0</v>
      </c>
      <c r="Q604" s="129">
        <f t="shared" si="139"/>
        <v>0</v>
      </c>
      <c r="R604" s="129">
        <f t="shared" si="140"/>
        <v>0</v>
      </c>
      <c r="S604" s="129">
        <f t="shared" si="141"/>
        <v>0</v>
      </c>
      <c r="T604" s="129">
        <f t="shared" si="142"/>
        <v>1</v>
      </c>
      <c r="U604" s="129">
        <f t="shared" si="143"/>
        <v>0</v>
      </c>
      <c r="V604" s="134">
        <f t="shared" si="144"/>
        <v>1</v>
      </c>
      <c r="W604" s="129">
        <f t="shared" si="150"/>
        <v>1</v>
      </c>
      <c r="X604" s="129">
        <f t="shared" si="145"/>
        <v>0</v>
      </c>
      <c r="Y604" s="129">
        <f t="shared" si="146"/>
        <v>0</v>
      </c>
      <c r="Z604" s="129"/>
      <c r="AA604" s="129"/>
      <c r="AB604" s="129">
        <f t="shared" si="147"/>
        <v>3</v>
      </c>
      <c r="AC604" s="129">
        <f t="shared" si="148"/>
        <v>3</v>
      </c>
      <c r="AD604" s="129" t="str">
        <f t="shared" si="149"/>
        <v>Correct</v>
      </c>
      <c r="AE604" s="129"/>
      <c r="AF604" s="115" t="s">
        <v>83</v>
      </c>
      <c r="AG604" s="115">
        <v>36</v>
      </c>
      <c r="AH604" s="115" t="s">
        <v>181</v>
      </c>
      <c r="AI604" s="115" t="s">
        <v>204</v>
      </c>
      <c r="AJ604" s="115" t="s">
        <v>92</v>
      </c>
      <c r="AK604" s="115" t="s">
        <v>86</v>
      </c>
      <c r="AL604" s="115" t="s">
        <v>87</v>
      </c>
      <c r="AM604" s="115" t="s">
        <v>88</v>
      </c>
      <c r="AN604" s="115" t="s">
        <v>120</v>
      </c>
      <c r="AO604" s="115" t="s">
        <v>90</v>
      </c>
      <c r="AP604" s="115" t="s">
        <v>91</v>
      </c>
      <c r="AQ604" s="115" t="s">
        <v>91</v>
      </c>
    </row>
    <row r="605" spans="1:43" ht="16">
      <c r="A605" s="115">
        <v>7045767996</v>
      </c>
      <c r="D605" s="115" t="s">
        <v>33</v>
      </c>
      <c r="G605" s="115" t="s">
        <v>38</v>
      </c>
      <c r="H605" s="115" t="s">
        <v>37</v>
      </c>
      <c r="I605" s="130"/>
      <c r="L605" s="129"/>
      <c r="M605" s="129">
        <f t="shared" si="136"/>
        <v>3</v>
      </c>
      <c r="N605" s="129">
        <f t="shared" si="137"/>
        <v>1</v>
      </c>
      <c r="O605" s="129"/>
      <c r="P605" s="129">
        <f t="shared" si="138"/>
        <v>0</v>
      </c>
      <c r="Q605" s="129">
        <f t="shared" si="139"/>
        <v>0</v>
      </c>
      <c r="R605" s="129">
        <f t="shared" si="140"/>
        <v>1</v>
      </c>
      <c r="S605" s="129">
        <f t="shared" si="141"/>
        <v>0</v>
      </c>
      <c r="T605" s="129">
        <f t="shared" si="142"/>
        <v>0</v>
      </c>
      <c r="U605" s="129">
        <f t="shared" si="143"/>
        <v>0</v>
      </c>
      <c r="V605" s="134">
        <f t="shared" si="144"/>
        <v>1</v>
      </c>
      <c r="W605" s="129">
        <f t="shared" si="150"/>
        <v>1</v>
      </c>
      <c r="X605" s="129">
        <f t="shared" si="145"/>
        <v>0</v>
      </c>
      <c r="Y605" s="129">
        <f t="shared" si="146"/>
        <v>0</v>
      </c>
      <c r="Z605" s="129"/>
      <c r="AA605" s="129"/>
      <c r="AB605" s="129">
        <f t="shared" si="147"/>
        <v>3</v>
      </c>
      <c r="AC605" s="129">
        <f t="shared" si="148"/>
        <v>3</v>
      </c>
      <c r="AD605" s="129" t="str">
        <f t="shared" si="149"/>
        <v>Correct</v>
      </c>
      <c r="AE605" s="129"/>
      <c r="AF605" s="115" t="s">
        <v>83</v>
      </c>
      <c r="AH605" s="115" t="s">
        <v>181</v>
      </c>
      <c r="AI605" s="115" t="s">
        <v>206</v>
      </c>
      <c r="AJ605" s="115" t="s">
        <v>97</v>
      </c>
      <c r="AM605" s="115" t="s">
        <v>101</v>
      </c>
      <c r="AN605" s="115" t="s">
        <v>89</v>
      </c>
      <c r="AO605" s="115" t="s">
        <v>90</v>
      </c>
      <c r="AP605" s="115" t="s">
        <v>91</v>
      </c>
      <c r="AQ605" s="115" t="s">
        <v>91</v>
      </c>
    </row>
    <row r="606" spans="1:43" ht="16">
      <c r="A606" s="115">
        <v>7045763694</v>
      </c>
      <c r="G606" s="115" t="s">
        <v>38</v>
      </c>
      <c r="H606" s="115" t="s">
        <v>37</v>
      </c>
      <c r="I606" s="130"/>
      <c r="K606" s="115" t="s">
        <v>40</v>
      </c>
      <c r="L606" s="129"/>
      <c r="M606" s="129">
        <f t="shared" si="136"/>
        <v>3</v>
      </c>
      <c r="N606" s="129">
        <f t="shared" si="137"/>
        <v>1</v>
      </c>
      <c r="O606" s="129"/>
      <c r="P606" s="129">
        <f t="shared" si="138"/>
        <v>0</v>
      </c>
      <c r="Q606" s="129">
        <f t="shared" si="139"/>
        <v>0</v>
      </c>
      <c r="R606" s="129">
        <f t="shared" si="140"/>
        <v>0</v>
      </c>
      <c r="S606" s="129">
        <f t="shared" si="141"/>
        <v>0</v>
      </c>
      <c r="T606" s="129">
        <f t="shared" si="142"/>
        <v>0</v>
      </c>
      <c r="U606" s="129">
        <f t="shared" si="143"/>
        <v>0</v>
      </c>
      <c r="V606" s="134">
        <f t="shared" si="144"/>
        <v>1</v>
      </c>
      <c r="W606" s="129">
        <f t="shared" si="150"/>
        <v>1</v>
      </c>
      <c r="X606" s="129">
        <f t="shared" si="145"/>
        <v>0</v>
      </c>
      <c r="Y606" s="129">
        <f t="shared" si="146"/>
        <v>1</v>
      </c>
      <c r="Z606" s="129"/>
      <c r="AA606" s="129"/>
      <c r="AB606" s="129">
        <f t="shared" si="147"/>
        <v>3</v>
      </c>
      <c r="AC606" s="129">
        <f t="shared" si="148"/>
        <v>3</v>
      </c>
      <c r="AD606" s="129" t="str">
        <f t="shared" si="149"/>
        <v>Correct</v>
      </c>
      <c r="AE606" s="129"/>
      <c r="AF606" s="115" t="s">
        <v>83</v>
      </c>
      <c r="AG606" s="115">
        <v>87</v>
      </c>
      <c r="AH606" s="115" t="s">
        <v>181</v>
      </c>
      <c r="AI606" s="115" t="s">
        <v>220</v>
      </c>
      <c r="AJ606" s="115" t="s">
        <v>85</v>
      </c>
      <c r="AK606" s="115" t="s">
        <v>86</v>
      </c>
      <c r="AL606" s="115" t="s">
        <v>87</v>
      </c>
      <c r="AM606" s="115" t="s">
        <v>100</v>
      </c>
      <c r="AN606" s="115" t="s">
        <v>111</v>
      </c>
      <c r="AO606" s="115" t="s">
        <v>106</v>
      </c>
      <c r="AP606" s="115" t="s">
        <v>91</v>
      </c>
      <c r="AQ606" s="115" t="s">
        <v>86</v>
      </c>
    </row>
    <row r="607" spans="1:43" ht="16">
      <c r="A607" s="115">
        <v>7007916088</v>
      </c>
      <c r="F607" s="115" t="s">
        <v>35</v>
      </c>
      <c r="G607" s="115" t="s">
        <v>38</v>
      </c>
      <c r="H607" s="115" t="s">
        <v>37</v>
      </c>
      <c r="I607" s="130"/>
      <c r="L607" s="129"/>
      <c r="M607" s="129">
        <f t="shared" si="136"/>
        <v>3</v>
      </c>
      <c r="N607" s="129">
        <f t="shared" si="137"/>
        <v>1</v>
      </c>
      <c r="O607" s="129"/>
      <c r="P607" s="129">
        <f t="shared" si="138"/>
        <v>0</v>
      </c>
      <c r="Q607" s="129">
        <f t="shared" si="139"/>
        <v>0</v>
      </c>
      <c r="R607" s="129">
        <f t="shared" si="140"/>
        <v>0</v>
      </c>
      <c r="S607" s="129">
        <f t="shared" si="141"/>
        <v>0</v>
      </c>
      <c r="T607" s="129">
        <f t="shared" si="142"/>
        <v>1</v>
      </c>
      <c r="U607" s="129">
        <f t="shared" si="143"/>
        <v>0</v>
      </c>
      <c r="V607" s="134">
        <f t="shared" si="144"/>
        <v>1</v>
      </c>
      <c r="W607" s="129">
        <f t="shared" si="150"/>
        <v>1</v>
      </c>
      <c r="X607" s="129">
        <f t="shared" si="145"/>
        <v>0</v>
      </c>
      <c r="Y607" s="129">
        <f t="shared" si="146"/>
        <v>0</v>
      </c>
      <c r="Z607" s="129"/>
      <c r="AA607" s="129"/>
      <c r="AB607" s="129">
        <f t="shared" si="147"/>
        <v>3</v>
      </c>
      <c r="AC607" s="129">
        <f t="shared" si="148"/>
        <v>3</v>
      </c>
      <c r="AD607" s="129" t="str">
        <f t="shared" si="149"/>
        <v>Correct</v>
      </c>
      <c r="AE607" s="129"/>
      <c r="AF607" s="115" t="s">
        <v>83</v>
      </c>
      <c r="AG607" s="115">
        <v>67</v>
      </c>
      <c r="AH607" s="115" t="s">
        <v>84</v>
      </c>
      <c r="AI607" s="115" t="s">
        <v>152</v>
      </c>
      <c r="AJ607" s="115" t="s">
        <v>85</v>
      </c>
      <c r="AK607" s="115" t="s">
        <v>86</v>
      </c>
      <c r="AL607" s="115" t="s">
        <v>87</v>
      </c>
      <c r="AM607" s="115" t="s">
        <v>101</v>
      </c>
      <c r="AN607" s="115" t="s">
        <v>89</v>
      </c>
      <c r="AO607" s="115" t="s">
        <v>106</v>
      </c>
      <c r="AP607" s="115" t="s">
        <v>86</v>
      </c>
      <c r="AQ607" s="115" t="s">
        <v>91</v>
      </c>
    </row>
    <row r="608" spans="1:43" ht="16">
      <c r="A608" s="115">
        <v>7007932034</v>
      </c>
      <c r="G608" s="115" t="s">
        <v>38</v>
      </c>
      <c r="H608" s="115" t="s">
        <v>37</v>
      </c>
      <c r="I608" s="130"/>
      <c r="K608" s="115" t="s">
        <v>40</v>
      </c>
      <c r="L608" s="129"/>
      <c r="M608" s="129">
        <f t="shared" si="136"/>
        <v>3</v>
      </c>
      <c r="N608" s="129">
        <f t="shared" si="137"/>
        <v>1</v>
      </c>
      <c r="O608" s="129"/>
      <c r="P608" s="129">
        <f t="shared" si="138"/>
        <v>0</v>
      </c>
      <c r="Q608" s="129">
        <f t="shared" si="139"/>
        <v>0</v>
      </c>
      <c r="R608" s="129">
        <f t="shared" si="140"/>
        <v>0</v>
      </c>
      <c r="S608" s="129">
        <f t="shared" si="141"/>
        <v>0</v>
      </c>
      <c r="T608" s="129">
        <f t="shared" si="142"/>
        <v>0</v>
      </c>
      <c r="U608" s="129">
        <f t="shared" si="143"/>
        <v>0</v>
      </c>
      <c r="V608" s="134">
        <f t="shared" si="144"/>
        <v>1</v>
      </c>
      <c r="W608" s="129">
        <f t="shared" si="150"/>
        <v>1</v>
      </c>
      <c r="X608" s="129">
        <f t="shared" si="145"/>
        <v>0</v>
      </c>
      <c r="Y608" s="129">
        <f t="shared" si="146"/>
        <v>1</v>
      </c>
      <c r="Z608" s="129"/>
      <c r="AA608" s="129"/>
      <c r="AB608" s="129">
        <f t="shared" si="147"/>
        <v>3</v>
      </c>
      <c r="AC608" s="129">
        <f t="shared" si="148"/>
        <v>3</v>
      </c>
      <c r="AD608" s="129" t="str">
        <f t="shared" si="149"/>
        <v>Correct</v>
      </c>
      <c r="AE608" s="129"/>
      <c r="AF608" s="115" t="s">
        <v>99</v>
      </c>
      <c r="AG608" s="115">
        <v>22</v>
      </c>
      <c r="AH608" s="115" t="s">
        <v>84</v>
      </c>
      <c r="AI608" s="115" t="s">
        <v>124</v>
      </c>
      <c r="AJ608" s="115" t="s">
        <v>107</v>
      </c>
      <c r="AK608" s="115" t="s">
        <v>91</v>
      </c>
      <c r="AL608" s="115" t="s">
        <v>137</v>
      </c>
      <c r="AM608" s="115" t="s">
        <v>93</v>
      </c>
      <c r="AN608" s="115" t="s">
        <v>94</v>
      </c>
      <c r="AO608" s="115" t="s">
        <v>90</v>
      </c>
      <c r="AP608" s="115" t="s">
        <v>91</v>
      </c>
      <c r="AQ608" s="115" t="s">
        <v>91</v>
      </c>
    </row>
    <row r="609" spans="1:43" ht="16">
      <c r="A609" s="115">
        <v>6985414982</v>
      </c>
      <c r="D609" s="115" t="s">
        <v>33</v>
      </c>
      <c r="G609" s="115" t="s">
        <v>38</v>
      </c>
      <c r="H609" s="115" t="s">
        <v>37</v>
      </c>
      <c r="I609" s="130"/>
      <c r="L609" s="129"/>
      <c r="M609" s="129">
        <f t="shared" si="136"/>
        <v>3</v>
      </c>
      <c r="N609" s="129">
        <f t="shared" si="137"/>
        <v>1</v>
      </c>
      <c r="O609" s="129"/>
      <c r="P609" s="129">
        <f t="shared" si="138"/>
        <v>0</v>
      </c>
      <c r="Q609" s="129">
        <f t="shared" si="139"/>
        <v>0</v>
      </c>
      <c r="R609" s="129">
        <f t="shared" si="140"/>
        <v>1</v>
      </c>
      <c r="S609" s="129">
        <f t="shared" si="141"/>
        <v>0</v>
      </c>
      <c r="T609" s="129">
        <f t="shared" si="142"/>
        <v>0</v>
      </c>
      <c r="U609" s="129">
        <f t="shared" si="143"/>
        <v>0</v>
      </c>
      <c r="V609" s="134">
        <f t="shared" si="144"/>
        <v>1</v>
      </c>
      <c r="W609" s="129">
        <f t="shared" si="150"/>
        <v>1</v>
      </c>
      <c r="X609" s="129">
        <f t="shared" si="145"/>
        <v>0</v>
      </c>
      <c r="Y609" s="129">
        <f t="shared" si="146"/>
        <v>0</v>
      </c>
      <c r="Z609" s="129"/>
      <c r="AA609" s="129"/>
      <c r="AB609" s="129">
        <f t="shared" si="147"/>
        <v>3</v>
      </c>
      <c r="AC609" s="129">
        <f t="shared" si="148"/>
        <v>3</v>
      </c>
      <c r="AD609" s="129" t="str">
        <f t="shared" si="149"/>
        <v>Correct</v>
      </c>
      <c r="AE609" s="129"/>
      <c r="AF609" s="115" t="s">
        <v>83</v>
      </c>
      <c r="AG609" s="115">
        <v>79</v>
      </c>
      <c r="AH609" s="115" t="s">
        <v>181</v>
      </c>
      <c r="AI609" s="115" t="s">
        <v>189</v>
      </c>
      <c r="AJ609" s="115" t="s">
        <v>85</v>
      </c>
      <c r="AK609" s="115" t="s">
        <v>86</v>
      </c>
      <c r="AL609" s="115" t="s">
        <v>87</v>
      </c>
      <c r="AM609" s="115" t="s">
        <v>93</v>
      </c>
      <c r="AN609" s="115" t="s">
        <v>94</v>
      </c>
      <c r="AO609" s="115" t="s">
        <v>106</v>
      </c>
      <c r="AP609" s="115" t="s">
        <v>91</v>
      </c>
      <c r="AQ609" s="115" t="s">
        <v>86</v>
      </c>
    </row>
    <row r="610" spans="1:43" ht="16">
      <c r="A610" s="115">
        <v>6988286980</v>
      </c>
      <c r="B610" s="115" t="s">
        <v>31</v>
      </c>
      <c r="G610" s="115" t="s">
        <v>38</v>
      </c>
      <c r="H610" s="115" t="s">
        <v>37</v>
      </c>
      <c r="I610" s="130"/>
      <c r="K610" s="115" t="s">
        <v>40</v>
      </c>
      <c r="L610" s="129"/>
      <c r="M610" s="129">
        <f t="shared" si="136"/>
        <v>4</v>
      </c>
      <c r="N610" s="129">
        <f t="shared" si="137"/>
        <v>0.75</v>
      </c>
      <c r="O610" s="129"/>
      <c r="P610" s="129">
        <f t="shared" si="138"/>
        <v>0.75</v>
      </c>
      <c r="Q610" s="129">
        <f t="shared" si="139"/>
        <v>0</v>
      </c>
      <c r="R610" s="129">
        <f t="shared" si="140"/>
        <v>0</v>
      </c>
      <c r="S610" s="129">
        <f t="shared" si="141"/>
        <v>0</v>
      </c>
      <c r="T610" s="129">
        <f t="shared" si="142"/>
        <v>0</v>
      </c>
      <c r="U610" s="129">
        <f t="shared" si="143"/>
        <v>0</v>
      </c>
      <c r="V610" s="134">
        <f t="shared" si="144"/>
        <v>0.75</v>
      </c>
      <c r="W610" s="129">
        <f t="shared" si="150"/>
        <v>0.75</v>
      </c>
      <c r="X610" s="129">
        <f t="shared" si="145"/>
        <v>0</v>
      </c>
      <c r="Y610" s="129">
        <f t="shared" si="146"/>
        <v>0.75</v>
      </c>
      <c r="Z610" s="129"/>
      <c r="AA610" s="129"/>
      <c r="AB610" s="129">
        <f t="shared" si="147"/>
        <v>3</v>
      </c>
      <c r="AC610" s="129">
        <f t="shared" si="148"/>
        <v>4</v>
      </c>
      <c r="AD610" s="129" t="str">
        <f t="shared" si="149"/>
        <v>Correct</v>
      </c>
      <c r="AE610" s="129"/>
      <c r="AF610" s="115" t="s">
        <v>99</v>
      </c>
      <c r="AG610" s="115">
        <v>69</v>
      </c>
      <c r="AH610" s="115" t="s">
        <v>84</v>
      </c>
      <c r="AI610" s="115" t="s">
        <v>165</v>
      </c>
      <c r="AJ610" s="115" t="s">
        <v>85</v>
      </c>
      <c r="AL610" s="115" t="s">
        <v>87</v>
      </c>
      <c r="AM610" s="115" t="s">
        <v>101</v>
      </c>
      <c r="AN610" s="115" t="s">
        <v>94</v>
      </c>
      <c r="AO610" s="115" t="s">
        <v>106</v>
      </c>
      <c r="AP610" s="115" t="s">
        <v>91</v>
      </c>
      <c r="AQ610" s="115" t="s">
        <v>91</v>
      </c>
    </row>
    <row r="611" spans="1:43" ht="16">
      <c r="A611" s="115">
        <v>7020570459</v>
      </c>
      <c r="E611" s="115" t="s">
        <v>34</v>
      </c>
      <c r="F611" s="115" t="s">
        <v>35</v>
      </c>
      <c r="G611" s="115" t="s">
        <v>38</v>
      </c>
      <c r="I611" s="130"/>
      <c r="L611" s="129"/>
      <c r="M611" s="129">
        <f t="shared" si="136"/>
        <v>3</v>
      </c>
      <c r="N611" s="129">
        <f t="shared" si="137"/>
        <v>1</v>
      </c>
      <c r="O611" s="129"/>
      <c r="P611" s="129">
        <f t="shared" si="138"/>
        <v>0</v>
      </c>
      <c r="Q611" s="129">
        <f t="shared" si="139"/>
        <v>0</v>
      </c>
      <c r="R611" s="129">
        <f t="shared" si="140"/>
        <v>0</v>
      </c>
      <c r="S611" s="129">
        <f t="shared" si="141"/>
        <v>1</v>
      </c>
      <c r="T611" s="129">
        <f t="shared" si="142"/>
        <v>1</v>
      </c>
      <c r="U611" s="129">
        <f t="shared" si="143"/>
        <v>0</v>
      </c>
      <c r="V611" s="134">
        <f t="shared" si="144"/>
        <v>0</v>
      </c>
      <c r="W611" s="129">
        <f t="shared" si="150"/>
        <v>1</v>
      </c>
      <c r="X611" s="129">
        <f t="shared" si="145"/>
        <v>0</v>
      </c>
      <c r="Y611" s="129">
        <f t="shared" si="146"/>
        <v>0</v>
      </c>
      <c r="Z611" s="129"/>
      <c r="AA611" s="129"/>
      <c r="AB611" s="129">
        <f t="shared" si="147"/>
        <v>3</v>
      </c>
      <c r="AC611" s="129">
        <f t="shared" si="148"/>
        <v>3</v>
      </c>
      <c r="AD611" s="129" t="str">
        <f t="shared" si="149"/>
        <v>Correct</v>
      </c>
      <c r="AE611" s="129"/>
      <c r="AF611" s="115" t="s">
        <v>99</v>
      </c>
      <c r="AG611" s="115">
        <v>40</v>
      </c>
      <c r="AH611" s="115" t="s">
        <v>84</v>
      </c>
      <c r="AI611" s="115" t="s">
        <v>126</v>
      </c>
      <c r="AJ611" s="115" t="s">
        <v>85</v>
      </c>
      <c r="AK611" s="115" t="s">
        <v>91</v>
      </c>
      <c r="AL611" s="115" t="s">
        <v>137</v>
      </c>
      <c r="AM611" s="115" t="s">
        <v>104</v>
      </c>
      <c r="AN611" s="115" t="s">
        <v>94</v>
      </c>
      <c r="AO611" s="115" t="s">
        <v>90</v>
      </c>
      <c r="AP611" s="115" t="s">
        <v>91</v>
      </c>
      <c r="AQ611" s="115" t="s">
        <v>91</v>
      </c>
    </row>
    <row r="612" spans="1:43" ht="16">
      <c r="A612" s="115">
        <v>7020356275</v>
      </c>
      <c r="E612" s="115" t="s">
        <v>34</v>
      </c>
      <c r="G612" s="115" t="s">
        <v>38</v>
      </c>
      <c r="I612" s="130"/>
      <c r="L612" s="129"/>
      <c r="M612" s="129">
        <f t="shared" si="136"/>
        <v>2</v>
      </c>
      <c r="N612" s="129">
        <f t="shared" si="137"/>
        <v>1.5</v>
      </c>
      <c r="O612" s="129"/>
      <c r="P612" s="129">
        <f t="shared" si="138"/>
        <v>0</v>
      </c>
      <c r="Q612" s="129">
        <f t="shared" si="139"/>
        <v>0</v>
      </c>
      <c r="R612" s="129">
        <f t="shared" si="140"/>
        <v>0</v>
      </c>
      <c r="S612" s="129">
        <f t="shared" si="141"/>
        <v>1</v>
      </c>
      <c r="T612" s="129">
        <f t="shared" si="142"/>
        <v>0</v>
      </c>
      <c r="U612" s="129">
        <f t="shared" si="143"/>
        <v>0</v>
      </c>
      <c r="V612" s="134">
        <f t="shared" si="144"/>
        <v>0</v>
      </c>
      <c r="W612" s="129">
        <f t="shared" si="150"/>
        <v>1</v>
      </c>
      <c r="X612" s="129">
        <f t="shared" si="145"/>
        <v>0</v>
      </c>
      <c r="Y612" s="129">
        <f t="shared" si="146"/>
        <v>0</v>
      </c>
      <c r="Z612" s="129"/>
      <c r="AA612" s="129"/>
      <c r="AB612" s="129">
        <f t="shared" si="147"/>
        <v>2</v>
      </c>
      <c r="AC612" s="129">
        <f t="shared" si="148"/>
        <v>2</v>
      </c>
      <c r="AD612" s="129" t="str">
        <f t="shared" si="149"/>
        <v>Correct</v>
      </c>
      <c r="AE612" s="129"/>
      <c r="AF612" s="115" t="s">
        <v>83</v>
      </c>
      <c r="AG612" s="115">
        <v>61</v>
      </c>
      <c r="AH612" s="115" t="s">
        <v>181</v>
      </c>
      <c r="AI612" s="115" t="s">
        <v>188</v>
      </c>
      <c r="AJ612" s="115" t="s">
        <v>85</v>
      </c>
      <c r="AK612" s="115" t="s">
        <v>86</v>
      </c>
      <c r="AL612" s="115" t="s">
        <v>87</v>
      </c>
      <c r="AN612" s="115" t="s">
        <v>102</v>
      </c>
      <c r="AO612" s="115" t="s">
        <v>90</v>
      </c>
      <c r="AP612" s="115" t="s">
        <v>86</v>
      </c>
      <c r="AQ612" s="115" t="s">
        <v>91</v>
      </c>
    </row>
    <row r="613" spans="1:43" ht="16">
      <c r="A613" s="115">
        <v>6984049357</v>
      </c>
      <c r="E613" s="115" t="s">
        <v>34</v>
      </c>
      <c r="G613" s="115" t="s">
        <v>38</v>
      </c>
      <c r="I613" s="130"/>
      <c r="L613" s="129"/>
      <c r="M613" s="129">
        <f t="shared" si="136"/>
        <v>2</v>
      </c>
      <c r="N613" s="129">
        <f t="shared" si="137"/>
        <v>1.5</v>
      </c>
      <c r="O613" s="129"/>
      <c r="P613" s="129">
        <f t="shared" si="138"/>
        <v>0</v>
      </c>
      <c r="Q613" s="129">
        <f t="shared" si="139"/>
        <v>0</v>
      </c>
      <c r="R613" s="129">
        <f t="shared" si="140"/>
        <v>0</v>
      </c>
      <c r="S613" s="129">
        <f t="shared" si="141"/>
        <v>1</v>
      </c>
      <c r="T613" s="129">
        <f t="shared" si="142"/>
        <v>0</v>
      </c>
      <c r="U613" s="129">
        <f t="shared" si="143"/>
        <v>0</v>
      </c>
      <c r="V613" s="134">
        <f t="shared" si="144"/>
        <v>0</v>
      </c>
      <c r="W613" s="129">
        <f t="shared" si="150"/>
        <v>1</v>
      </c>
      <c r="X613" s="129">
        <f t="shared" si="145"/>
        <v>0</v>
      </c>
      <c r="Y613" s="129">
        <f t="shared" si="146"/>
        <v>0</v>
      </c>
      <c r="Z613" s="129"/>
      <c r="AA613" s="129"/>
      <c r="AB613" s="129">
        <f t="shared" si="147"/>
        <v>2</v>
      </c>
      <c r="AC613" s="129">
        <f t="shared" si="148"/>
        <v>2</v>
      </c>
      <c r="AD613" s="129" t="str">
        <f t="shared" si="149"/>
        <v>Correct</v>
      </c>
      <c r="AE613" s="129"/>
      <c r="AF613" s="115" t="s">
        <v>99</v>
      </c>
      <c r="AG613" s="115">
        <v>59</v>
      </c>
      <c r="AH613" s="115" t="s">
        <v>181</v>
      </c>
      <c r="AI613" s="115" t="s">
        <v>193</v>
      </c>
      <c r="AJ613" s="115" t="s">
        <v>85</v>
      </c>
      <c r="AK613" s="115" t="s">
        <v>86</v>
      </c>
      <c r="AL613" s="115" t="s">
        <v>87</v>
      </c>
      <c r="AM613" s="115" t="s">
        <v>93</v>
      </c>
      <c r="AN613" s="115" t="s">
        <v>94</v>
      </c>
      <c r="AP613" s="115" t="s">
        <v>91</v>
      </c>
      <c r="AQ613" s="115" t="s">
        <v>86</v>
      </c>
    </row>
    <row r="614" spans="1:43" ht="16">
      <c r="A614" s="115">
        <v>6985133798</v>
      </c>
      <c r="D614" s="115" t="s">
        <v>33</v>
      </c>
      <c r="E614" s="115" t="s">
        <v>34</v>
      </c>
      <c r="G614" s="115" t="s">
        <v>38</v>
      </c>
      <c r="I614" s="130"/>
      <c r="L614" s="129"/>
      <c r="M614" s="129">
        <f t="shared" si="136"/>
        <v>3</v>
      </c>
      <c r="N614" s="129">
        <f t="shared" si="137"/>
        <v>1</v>
      </c>
      <c r="O614" s="129"/>
      <c r="P614" s="129">
        <f t="shared" si="138"/>
        <v>0</v>
      </c>
      <c r="Q614" s="129">
        <f t="shared" si="139"/>
        <v>0</v>
      </c>
      <c r="R614" s="129">
        <f t="shared" si="140"/>
        <v>1</v>
      </c>
      <c r="S614" s="129">
        <f t="shared" si="141"/>
        <v>1</v>
      </c>
      <c r="T614" s="129">
        <f t="shared" si="142"/>
        <v>0</v>
      </c>
      <c r="U614" s="129">
        <f t="shared" si="143"/>
        <v>0</v>
      </c>
      <c r="V614" s="134">
        <f t="shared" si="144"/>
        <v>0</v>
      </c>
      <c r="W614" s="129">
        <f t="shared" si="150"/>
        <v>1</v>
      </c>
      <c r="X614" s="129">
        <f t="shared" si="145"/>
        <v>0</v>
      </c>
      <c r="Y614" s="129">
        <f t="shared" si="146"/>
        <v>0</v>
      </c>
      <c r="Z614" s="129"/>
      <c r="AA614" s="129"/>
      <c r="AB614" s="129">
        <f t="shared" si="147"/>
        <v>3</v>
      </c>
      <c r="AC614" s="129">
        <f t="shared" si="148"/>
        <v>3</v>
      </c>
      <c r="AD614" s="129" t="str">
        <f t="shared" si="149"/>
        <v>Correct</v>
      </c>
      <c r="AE614" s="129"/>
      <c r="AF614" s="115" t="s">
        <v>83</v>
      </c>
      <c r="AG614" s="115">
        <v>27</v>
      </c>
      <c r="AH614" s="115" t="s">
        <v>181</v>
      </c>
      <c r="AI614" s="115" t="s">
        <v>228</v>
      </c>
      <c r="AK614" s="115" t="s">
        <v>91</v>
      </c>
      <c r="AL614" s="115" t="s">
        <v>108</v>
      </c>
      <c r="AM614" s="115" t="s">
        <v>93</v>
      </c>
      <c r="AN614" s="115" t="s">
        <v>102</v>
      </c>
      <c r="AO614" s="115" t="s">
        <v>90</v>
      </c>
      <c r="AP614" s="115" t="s">
        <v>91</v>
      </c>
    </row>
    <row r="615" spans="1:43" ht="16">
      <c r="A615" s="115">
        <v>7010996635</v>
      </c>
      <c r="B615" s="115" t="s">
        <v>31</v>
      </c>
      <c r="D615" s="115" t="s">
        <v>33</v>
      </c>
      <c r="G615" s="115" t="s">
        <v>38</v>
      </c>
      <c r="I615" s="130"/>
      <c r="K615" s="115" t="s">
        <v>40</v>
      </c>
      <c r="L615" s="129"/>
      <c r="M615" s="129">
        <f t="shared" si="136"/>
        <v>4</v>
      </c>
      <c r="N615" s="129">
        <f t="shared" si="137"/>
        <v>0.75</v>
      </c>
      <c r="O615" s="129"/>
      <c r="P615" s="129">
        <f t="shared" si="138"/>
        <v>0.75</v>
      </c>
      <c r="Q615" s="129">
        <f t="shared" si="139"/>
        <v>0</v>
      </c>
      <c r="R615" s="129">
        <f t="shared" si="140"/>
        <v>0.75</v>
      </c>
      <c r="S615" s="129">
        <f t="shared" si="141"/>
        <v>0</v>
      </c>
      <c r="T615" s="129">
        <f t="shared" si="142"/>
        <v>0</v>
      </c>
      <c r="U615" s="129">
        <f t="shared" si="143"/>
        <v>0</v>
      </c>
      <c r="V615" s="134">
        <f t="shared" si="144"/>
        <v>0</v>
      </c>
      <c r="W615" s="129">
        <f t="shared" si="150"/>
        <v>0.75</v>
      </c>
      <c r="X615" s="129">
        <f t="shared" si="145"/>
        <v>0</v>
      </c>
      <c r="Y615" s="129">
        <f t="shared" si="146"/>
        <v>0.75</v>
      </c>
      <c r="Z615" s="129"/>
      <c r="AA615" s="129"/>
      <c r="AB615" s="129">
        <f t="shared" si="147"/>
        <v>3</v>
      </c>
      <c r="AC615" s="129">
        <f t="shared" si="148"/>
        <v>4</v>
      </c>
      <c r="AD615" s="129" t="str">
        <f t="shared" si="149"/>
        <v>Correct</v>
      </c>
      <c r="AE615" s="129"/>
      <c r="AF615" s="115" t="s">
        <v>83</v>
      </c>
      <c r="AG615" s="115">
        <v>69</v>
      </c>
      <c r="AH615" s="115" t="s">
        <v>84</v>
      </c>
      <c r="AI615" s="115" t="s">
        <v>123</v>
      </c>
      <c r="AJ615" s="115" t="s">
        <v>85</v>
      </c>
      <c r="AK615" s="115" t="s">
        <v>86</v>
      </c>
      <c r="AL615" s="115" t="s">
        <v>87</v>
      </c>
      <c r="AM615" s="115" t="s">
        <v>101</v>
      </c>
      <c r="AN615" s="115" t="s">
        <v>102</v>
      </c>
      <c r="AO615" s="115" t="s">
        <v>106</v>
      </c>
      <c r="AP615" s="115" t="s">
        <v>91</v>
      </c>
      <c r="AQ615" s="115" t="s">
        <v>91</v>
      </c>
    </row>
    <row r="616" spans="1:43" ht="16">
      <c r="A616" s="115">
        <v>7045773962</v>
      </c>
      <c r="D616" s="115" t="s">
        <v>33</v>
      </c>
      <c r="G616" s="115" t="s">
        <v>38</v>
      </c>
      <c r="I616" s="130"/>
      <c r="K616" s="115" t="s">
        <v>40</v>
      </c>
      <c r="L616" s="129"/>
      <c r="M616" s="129">
        <f t="shared" si="136"/>
        <v>3</v>
      </c>
      <c r="N616" s="129">
        <f t="shared" si="137"/>
        <v>1</v>
      </c>
      <c r="O616" s="129"/>
      <c r="P616" s="129">
        <f t="shared" si="138"/>
        <v>0</v>
      </c>
      <c r="Q616" s="129">
        <f t="shared" si="139"/>
        <v>0</v>
      </c>
      <c r="R616" s="129">
        <f t="shared" si="140"/>
        <v>1</v>
      </c>
      <c r="S616" s="129">
        <f t="shared" si="141"/>
        <v>0</v>
      </c>
      <c r="T616" s="129">
        <f t="shared" si="142"/>
        <v>0</v>
      </c>
      <c r="U616" s="129">
        <f t="shared" si="143"/>
        <v>0</v>
      </c>
      <c r="V616" s="134">
        <f t="shared" si="144"/>
        <v>0</v>
      </c>
      <c r="W616" s="129">
        <f t="shared" si="150"/>
        <v>1</v>
      </c>
      <c r="X616" s="129">
        <f t="shared" si="145"/>
        <v>0</v>
      </c>
      <c r="Y616" s="129">
        <f t="shared" si="146"/>
        <v>1</v>
      </c>
      <c r="Z616" s="129"/>
      <c r="AA616" s="129"/>
      <c r="AB616" s="129">
        <f t="shared" si="147"/>
        <v>3</v>
      </c>
      <c r="AC616" s="129">
        <f t="shared" si="148"/>
        <v>3</v>
      </c>
      <c r="AD616" s="129" t="str">
        <f t="shared" si="149"/>
        <v>Correct</v>
      </c>
      <c r="AE616" s="129"/>
      <c r="AF616" s="115" t="s">
        <v>83</v>
      </c>
      <c r="AG616" s="115">
        <v>69</v>
      </c>
      <c r="AH616" s="115" t="s">
        <v>181</v>
      </c>
      <c r="AI616" s="115" t="s">
        <v>466</v>
      </c>
      <c r="AJ616" s="115" t="s">
        <v>85</v>
      </c>
      <c r="AK616" s="115" t="s">
        <v>86</v>
      </c>
      <c r="AL616" s="115" t="s">
        <v>87</v>
      </c>
      <c r="AM616" s="115" t="s">
        <v>100</v>
      </c>
      <c r="AN616" s="115" t="s">
        <v>111</v>
      </c>
      <c r="AO616" s="115" t="s">
        <v>106</v>
      </c>
      <c r="AP616" s="115" t="s">
        <v>91</v>
      </c>
      <c r="AQ616" s="115" t="s">
        <v>91</v>
      </c>
    </row>
    <row r="617" spans="1:43" ht="16">
      <c r="A617" s="115">
        <v>7020350390</v>
      </c>
      <c r="B617" s="115" t="s">
        <v>31</v>
      </c>
      <c r="D617" s="115" t="s">
        <v>33</v>
      </c>
      <c r="G617" s="115" t="s">
        <v>38</v>
      </c>
      <c r="I617" s="130"/>
      <c r="L617" s="129"/>
      <c r="M617" s="129">
        <f t="shared" si="136"/>
        <v>3</v>
      </c>
      <c r="N617" s="129">
        <f t="shared" si="137"/>
        <v>1</v>
      </c>
      <c r="O617" s="129"/>
      <c r="P617" s="129">
        <f t="shared" si="138"/>
        <v>1</v>
      </c>
      <c r="Q617" s="129">
        <f t="shared" si="139"/>
        <v>0</v>
      </c>
      <c r="R617" s="129">
        <f t="shared" si="140"/>
        <v>1</v>
      </c>
      <c r="S617" s="129">
        <f t="shared" si="141"/>
        <v>0</v>
      </c>
      <c r="T617" s="129">
        <f t="shared" si="142"/>
        <v>0</v>
      </c>
      <c r="U617" s="129">
        <f t="shared" si="143"/>
        <v>0</v>
      </c>
      <c r="V617" s="134">
        <f t="shared" si="144"/>
        <v>0</v>
      </c>
      <c r="W617" s="129">
        <f t="shared" si="150"/>
        <v>1</v>
      </c>
      <c r="X617" s="129">
        <f t="shared" si="145"/>
        <v>0</v>
      </c>
      <c r="Y617" s="129">
        <f t="shared" si="146"/>
        <v>0</v>
      </c>
      <c r="Z617" s="129"/>
      <c r="AA617" s="129"/>
      <c r="AB617" s="129">
        <f t="shared" si="147"/>
        <v>3</v>
      </c>
      <c r="AC617" s="129">
        <f t="shared" si="148"/>
        <v>3</v>
      </c>
      <c r="AD617" s="129" t="str">
        <f t="shared" si="149"/>
        <v>Correct</v>
      </c>
      <c r="AE617" s="129"/>
      <c r="AF617" s="115" t="s">
        <v>83</v>
      </c>
      <c r="AG617" s="115">
        <v>23</v>
      </c>
      <c r="AH617" s="115" t="s">
        <v>181</v>
      </c>
      <c r="AI617" s="115" t="s">
        <v>242</v>
      </c>
      <c r="AJ617" s="115" t="s">
        <v>85</v>
      </c>
      <c r="AK617" s="115" t="s">
        <v>86</v>
      </c>
      <c r="AL617" s="115" t="s">
        <v>87</v>
      </c>
      <c r="AM617" s="115" t="s">
        <v>93</v>
      </c>
      <c r="AN617" s="115" t="s">
        <v>89</v>
      </c>
      <c r="AO617" s="115" t="s">
        <v>98</v>
      </c>
      <c r="AP617" s="115" t="s">
        <v>91</v>
      </c>
      <c r="AQ617" s="115" t="s">
        <v>91</v>
      </c>
    </row>
    <row r="618" spans="1:43" ht="16">
      <c r="A618" s="115">
        <v>6985464211</v>
      </c>
      <c r="D618" s="115" t="s">
        <v>33</v>
      </c>
      <c r="G618" s="115" t="s">
        <v>38</v>
      </c>
      <c r="I618" s="130"/>
      <c r="K618" s="115" t="s">
        <v>40</v>
      </c>
      <c r="L618" s="129"/>
      <c r="M618" s="129">
        <f t="shared" si="136"/>
        <v>3</v>
      </c>
      <c r="N618" s="129">
        <f t="shared" si="137"/>
        <v>1</v>
      </c>
      <c r="O618" s="129"/>
      <c r="P618" s="129">
        <f t="shared" si="138"/>
        <v>0</v>
      </c>
      <c r="Q618" s="129">
        <f t="shared" si="139"/>
        <v>0</v>
      </c>
      <c r="R618" s="129">
        <f t="shared" si="140"/>
        <v>1</v>
      </c>
      <c r="S618" s="129">
        <f t="shared" si="141"/>
        <v>0</v>
      </c>
      <c r="T618" s="129">
        <f t="shared" si="142"/>
        <v>0</v>
      </c>
      <c r="U618" s="129">
        <f t="shared" si="143"/>
        <v>0</v>
      </c>
      <c r="V618" s="134">
        <f t="shared" si="144"/>
        <v>0</v>
      </c>
      <c r="W618" s="129">
        <f t="shared" si="150"/>
        <v>1</v>
      </c>
      <c r="X618" s="129">
        <f t="shared" si="145"/>
        <v>0</v>
      </c>
      <c r="Y618" s="129">
        <f t="shared" si="146"/>
        <v>1</v>
      </c>
      <c r="Z618" s="129"/>
      <c r="AA618" s="129"/>
      <c r="AB618" s="129">
        <f t="shared" si="147"/>
        <v>3</v>
      </c>
      <c r="AC618" s="129">
        <f t="shared" si="148"/>
        <v>3</v>
      </c>
      <c r="AD618" s="129" t="str">
        <f t="shared" si="149"/>
        <v>Correct</v>
      </c>
      <c r="AE618" s="129"/>
      <c r="AF618" s="115" t="s">
        <v>99</v>
      </c>
      <c r="AG618" s="115">
        <v>29</v>
      </c>
      <c r="AH618" s="115" t="s">
        <v>181</v>
      </c>
      <c r="AI618" s="115" t="s">
        <v>222</v>
      </c>
      <c r="AJ618" s="115" t="s">
        <v>85</v>
      </c>
      <c r="AK618" s="115" t="s">
        <v>86</v>
      </c>
      <c r="AL618" s="115" t="s">
        <v>87</v>
      </c>
      <c r="AM618" s="115" t="s">
        <v>104</v>
      </c>
      <c r="AN618" s="115" t="s">
        <v>94</v>
      </c>
      <c r="AO618" s="115" t="s">
        <v>90</v>
      </c>
      <c r="AP618" s="115" t="s">
        <v>91</v>
      </c>
      <c r="AQ618" s="115" t="s">
        <v>91</v>
      </c>
    </row>
    <row r="619" spans="1:43" ht="16">
      <c r="A619" s="115">
        <v>6982469395</v>
      </c>
      <c r="D619" s="115" t="s">
        <v>33</v>
      </c>
      <c r="G619" s="115" t="s">
        <v>38</v>
      </c>
      <c r="I619" s="130"/>
      <c r="L619" s="129"/>
      <c r="M619" s="129">
        <f t="shared" si="136"/>
        <v>2</v>
      </c>
      <c r="N619" s="129">
        <f t="shared" si="137"/>
        <v>1.5</v>
      </c>
      <c r="O619" s="129"/>
      <c r="P619" s="129">
        <f t="shared" si="138"/>
        <v>0</v>
      </c>
      <c r="Q619" s="129">
        <f t="shared" si="139"/>
        <v>0</v>
      </c>
      <c r="R619" s="129">
        <f t="shared" si="140"/>
        <v>1</v>
      </c>
      <c r="S619" s="129">
        <f t="shared" si="141"/>
        <v>0</v>
      </c>
      <c r="T619" s="129">
        <f t="shared" si="142"/>
        <v>0</v>
      </c>
      <c r="U619" s="129">
        <f t="shared" si="143"/>
        <v>0</v>
      </c>
      <c r="V619" s="134">
        <f t="shared" si="144"/>
        <v>0</v>
      </c>
      <c r="W619" s="129">
        <f t="shared" si="150"/>
        <v>1</v>
      </c>
      <c r="X619" s="129">
        <f t="shared" si="145"/>
        <v>0</v>
      </c>
      <c r="Y619" s="129">
        <f t="shared" si="146"/>
        <v>0</v>
      </c>
      <c r="Z619" s="129"/>
      <c r="AA619" s="129"/>
      <c r="AB619" s="129">
        <f t="shared" si="147"/>
        <v>2</v>
      </c>
      <c r="AC619" s="129">
        <f t="shared" si="148"/>
        <v>2</v>
      </c>
      <c r="AD619" s="129" t="str">
        <f t="shared" si="149"/>
        <v>Correct</v>
      </c>
      <c r="AE619" s="129"/>
      <c r="AF619" s="115" t="s">
        <v>99</v>
      </c>
      <c r="AG619" s="115">
        <v>67</v>
      </c>
      <c r="AH619" s="115" t="s">
        <v>181</v>
      </c>
      <c r="AI619" s="115" t="s">
        <v>429</v>
      </c>
      <c r="AJ619" s="115" t="s">
        <v>85</v>
      </c>
      <c r="AK619" s="115" t="s">
        <v>86</v>
      </c>
      <c r="AM619" s="115" t="s">
        <v>101</v>
      </c>
      <c r="AN619" s="115" t="s">
        <v>89</v>
      </c>
      <c r="AO619" s="115" t="s">
        <v>90</v>
      </c>
      <c r="AP619" s="115" t="s">
        <v>91</v>
      </c>
      <c r="AQ619" s="115" t="s">
        <v>86</v>
      </c>
    </row>
    <row r="620" spans="1:43" ht="16">
      <c r="A620" s="115">
        <v>6982467032</v>
      </c>
      <c r="D620" s="115" t="s">
        <v>33</v>
      </c>
      <c r="G620" s="115" t="s">
        <v>38</v>
      </c>
      <c r="I620" s="130"/>
      <c r="L620" s="129"/>
      <c r="M620" s="129">
        <f t="shared" si="136"/>
        <v>2</v>
      </c>
      <c r="N620" s="129">
        <f t="shared" si="137"/>
        <v>1.5</v>
      </c>
      <c r="O620" s="129"/>
      <c r="P620" s="129">
        <f t="shared" si="138"/>
        <v>0</v>
      </c>
      <c r="Q620" s="129">
        <f t="shared" si="139"/>
        <v>0</v>
      </c>
      <c r="R620" s="129">
        <f t="shared" si="140"/>
        <v>1</v>
      </c>
      <c r="S620" s="129">
        <f t="shared" si="141"/>
        <v>0</v>
      </c>
      <c r="T620" s="129">
        <f t="shared" si="142"/>
        <v>0</v>
      </c>
      <c r="U620" s="129">
        <f t="shared" si="143"/>
        <v>0</v>
      </c>
      <c r="V620" s="134">
        <f t="shared" si="144"/>
        <v>0</v>
      </c>
      <c r="W620" s="129">
        <f t="shared" si="150"/>
        <v>1</v>
      </c>
      <c r="X620" s="129">
        <f t="shared" si="145"/>
        <v>0</v>
      </c>
      <c r="Y620" s="129">
        <f t="shared" si="146"/>
        <v>0</v>
      </c>
      <c r="Z620" s="129"/>
      <c r="AA620" s="129"/>
      <c r="AB620" s="129">
        <f t="shared" si="147"/>
        <v>2</v>
      </c>
      <c r="AC620" s="129">
        <f t="shared" si="148"/>
        <v>2</v>
      </c>
      <c r="AD620" s="129" t="str">
        <f t="shared" si="149"/>
        <v>Correct</v>
      </c>
      <c r="AE620" s="129"/>
      <c r="AF620" s="115" t="s">
        <v>99</v>
      </c>
      <c r="AG620" s="115">
        <v>67</v>
      </c>
      <c r="AH620" s="115" t="s">
        <v>181</v>
      </c>
      <c r="AJ620" s="115" t="s">
        <v>85</v>
      </c>
      <c r="AK620" s="115" t="s">
        <v>86</v>
      </c>
      <c r="AL620" s="115" t="s">
        <v>87</v>
      </c>
      <c r="AM620" s="115" t="s">
        <v>101</v>
      </c>
      <c r="AN620" s="115" t="s">
        <v>89</v>
      </c>
      <c r="AO620" s="115" t="s">
        <v>90</v>
      </c>
      <c r="AP620" s="115" t="s">
        <v>91</v>
      </c>
      <c r="AQ620" s="115" t="s">
        <v>86</v>
      </c>
    </row>
    <row r="621" spans="1:43" ht="16">
      <c r="A621" s="115">
        <v>7011088159</v>
      </c>
      <c r="D621" s="115" t="s">
        <v>33</v>
      </c>
      <c r="G621" s="115" t="s">
        <v>38</v>
      </c>
      <c r="I621" s="130"/>
      <c r="L621" s="129"/>
      <c r="M621" s="129">
        <f t="shared" si="136"/>
        <v>2</v>
      </c>
      <c r="N621" s="129">
        <f t="shared" si="137"/>
        <v>1.5</v>
      </c>
      <c r="O621" s="129"/>
      <c r="P621" s="129">
        <f t="shared" si="138"/>
        <v>0</v>
      </c>
      <c r="Q621" s="129">
        <f t="shared" si="139"/>
        <v>0</v>
      </c>
      <c r="R621" s="129">
        <f t="shared" si="140"/>
        <v>1</v>
      </c>
      <c r="S621" s="129">
        <f t="shared" si="141"/>
        <v>0</v>
      </c>
      <c r="T621" s="129">
        <f t="shared" si="142"/>
        <v>0</v>
      </c>
      <c r="U621" s="129">
        <f t="shared" si="143"/>
        <v>0</v>
      </c>
      <c r="V621" s="134">
        <f t="shared" si="144"/>
        <v>0</v>
      </c>
      <c r="W621" s="129">
        <f t="shared" si="150"/>
        <v>1</v>
      </c>
      <c r="X621" s="129">
        <f t="shared" si="145"/>
        <v>0</v>
      </c>
      <c r="Y621" s="129">
        <f t="shared" si="146"/>
        <v>0</v>
      </c>
      <c r="Z621" s="129"/>
      <c r="AA621" s="129"/>
      <c r="AB621" s="129">
        <f t="shared" si="147"/>
        <v>2</v>
      </c>
      <c r="AC621" s="129">
        <f t="shared" si="148"/>
        <v>2</v>
      </c>
      <c r="AD621" s="129" t="str">
        <f t="shared" si="149"/>
        <v>Correct</v>
      </c>
      <c r="AE621" s="129"/>
      <c r="AF621" s="115" t="s">
        <v>83</v>
      </c>
      <c r="AG621" s="115">
        <v>35</v>
      </c>
      <c r="AH621" s="115" t="s">
        <v>84</v>
      </c>
      <c r="AI621" s="115" t="s">
        <v>470</v>
      </c>
      <c r="AJ621" s="115" t="s">
        <v>85</v>
      </c>
      <c r="AL621" s="115" t="s">
        <v>87</v>
      </c>
      <c r="AM621" s="115" t="s">
        <v>96</v>
      </c>
      <c r="AN621" s="115" t="s">
        <v>94</v>
      </c>
      <c r="AO621" s="115" t="s">
        <v>90</v>
      </c>
      <c r="AP621" s="115" t="s">
        <v>91</v>
      </c>
      <c r="AQ621" s="115" t="s">
        <v>91</v>
      </c>
    </row>
    <row r="622" spans="1:43" ht="16">
      <c r="A622" s="115">
        <v>6985189342</v>
      </c>
      <c r="G622" s="115" t="s">
        <v>38</v>
      </c>
      <c r="I622" s="130"/>
      <c r="K622" s="115" t="s">
        <v>40</v>
      </c>
      <c r="L622" s="129"/>
      <c r="M622" s="129">
        <f t="shared" si="136"/>
        <v>2</v>
      </c>
      <c r="N622" s="129">
        <f t="shared" si="137"/>
        <v>1.5</v>
      </c>
      <c r="O622" s="129"/>
      <c r="P622" s="129">
        <f t="shared" si="138"/>
        <v>0</v>
      </c>
      <c r="Q622" s="129">
        <f t="shared" si="139"/>
        <v>0</v>
      </c>
      <c r="R622" s="129">
        <f t="shared" si="140"/>
        <v>0</v>
      </c>
      <c r="S622" s="129">
        <f t="shared" si="141"/>
        <v>0</v>
      </c>
      <c r="T622" s="129">
        <f t="shared" si="142"/>
        <v>0</v>
      </c>
      <c r="U622" s="129">
        <f t="shared" si="143"/>
        <v>0</v>
      </c>
      <c r="V622" s="134">
        <f t="shared" si="144"/>
        <v>0</v>
      </c>
      <c r="W622" s="129">
        <f t="shared" si="150"/>
        <v>1</v>
      </c>
      <c r="X622" s="129">
        <f t="shared" si="145"/>
        <v>0</v>
      </c>
      <c r="Y622" s="129">
        <f t="shared" si="146"/>
        <v>1</v>
      </c>
      <c r="Z622" s="129"/>
      <c r="AA622" s="129"/>
      <c r="AB622" s="129">
        <f t="shared" si="147"/>
        <v>2</v>
      </c>
      <c r="AC622" s="129">
        <f t="shared" si="148"/>
        <v>2</v>
      </c>
      <c r="AD622" s="129" t="str">
        <f t="shared" si="149"/>
        <v>Correct</v>
      </c>
      <c r="AE622" s="129"/>
      <c r="AF622" s="115" t="s">
        <v>99</v>
      </c>
      <c r="AG622" s="115">
        <v>68</v>
      </c>
      <c r="AH622" s="115" t="s">
        <v>181</v>
      </c>
      <c r="AI622" s="115" t="s">
        <v>222</v>
      </c>
      <c r="AJ622" s="115" t="s">
        <v>97</v>
      </c>
      <c r="AN622" s="115" t="s">
        <v>94</v>
      </c>
      <c r="AO622" s="115" t="s">
        <v>106</v>
      </c>
      <c r="AP622" s="115" t="s">
        <v>91</v>
      </c>
      <c r="AQ622" s="115" t="s">
        <v>91</v>
      </c>
    </row>
    <row r="623" spans="1:43" ht="16">
      <c r="A623" s="115">
        <v>7044856550</v>
      </c>
      <c r="B623" s="115" t="s">
        <v>31</v>
      </c>
      <c r="G623" s="115" t="s">
        <v>38</v>
      </c>
      <c r="I623" s="130"/>
      <c r="K623" s="115" t="s">
        <v>40</v>
      </c>
      <c r="L623" s="129"/>
      <c r="M623" s="129">
        <f t="shared" si="136"/>
        <v>3</v>
      </c>
      <c r="N623" s="129">
        <f t="shared" si="137"/>
        <v>1</v>
      </c>
      <c r="O623" s="129"/>
      <c r="P623" s="129">
        <f t="shared" si="138"/>
        <v>1</v>
      </c>
      <c r="Q623" s="129">
        <f t="shared" si="139"/>
        <v>0</v>
      </c>
      <c r="R623" s="129">
        <f t="shared" si="140"/>
        <v>0</v>
      </c>
      <c r="S623" s="129">
        <f t="shared" si="141"/>
        <v>0</v>
      </c>
      <c r="T623" s="129">
        <f t="shared" si="142"/>
        <v>0</v>
      </c>
      <c r="U623" s="129">
        <f t="shared" si="143"/>
        <v>0</v>
      </c>
      <c r="V623" s="134">
        <f t="shared" si="144"/>
        <v>0</v>
      </c>
      <c r="W623" s="129">
        <f t="shared" si="150"/>
        <v>1</v>
      </c>
      <c r="X623" s="129">
        <f t="shared" si="145"/>
        <v>0</v>
      </c>
      <c r="Y623" s="129">
        <f t="shared" si="146"/>
        <v>1</v>
      </c>
      <c r="Z623" s="129"/>
      <c r="AA623" s="129"/>
      <c r="AB623" s="129">
        <f t="shared" si="147"/>
        <v>3</v>
      </c>
      <c r="AC623" s="129">
        <f t="shared" si="148"/>
        <v>3</v>
      </c>
      <c r="AD623" s="129" t="str">
        <f t="shared" si="149"/>
        <v>Correct</v>
      </c>
      <c r="AE623" s="129"/>
      <c r="AF623" s="115" t="s">
        <v>83</v>
      </c>
      <c r="AG623" s="115">
        <v>71</v>
      </c>
      <c r="AH623" s="115" t="s">
        <v>84</v>
      </c>
      <c r="AI623" s="115" t="s">
        <v>143</v>
      </c>
      <c r="AJ623" s="115" t="s">
        <v>97</v>
      </c>
      <c r="AK623" s="115" t="s">
        <v>86</v>
      </c>
      <c r="AL623" s="115" t="s">
        <v>87</v>
      </c>
      <c r="AM623" s="115" t="s">
        <v>93</v>
      </c>
      <c r="AN623" s="115" t="s">
        <v>111</v>
      </c>
      <c r="AO623" s="115" t="s">
        <v>106</v>
      </c>
      <c r="AP623" s="115" t="s">
        <v>91</v>
      </c>
      <c r="AQ623" s="115" t="s">
        <v>86</v>
      </c>
    </row>
    <row r="624" spans="1:43" ht="16">
      <c r="A624" s="115">
        <v>7020339896</v>
      </c>
      <c r="C624" s="115" t="s">
        <v>32</v>
      </c>
      <c r="F624" s="115" t="s">
        <v>35</v>
      </c>
      <c r="G624" s="115" t="s">
        <v>38</v>
      </c>
      <c r="I624" s="130"/>
      <c r="L624" s="129"/>
      <c r="M624" s="129">
        <f t="shared" si="136"/>
        <v>3</v>
      </c>
      <c r="N624" s="129">
        <f t="shared" si="137"/>
        <v>1</v>
      </c>
      <c r="O624" s="129"/>
      <c r="P624" s="129">
        <f t="shared" si="138"/>
        <v>0</v>
      </c>
      <c r="Q624" s="129">
        <f t="shared" si="139"/>
        <v>1</v>
      </c>
      <c r="R624" s="129">
        <f t="shared" si="140"/>
        <v>0</v>
      </c>
      <c r="S624" s="129">
        <f t="shared" si="141"/>
        <v>0</v>
      </c>
      <c r="T624" s="129">
        <f t="shared" si="142"/>
        <v>1</v>
      </c>
      <c r="U624" s="129">
        <f t="shared" si="143"/>
        <v>0</v>
      </c>
      <c r="V624" s="134">
        <f t="shared" si="144"/>
        <v>0</v>
      </c>
      <c r="W624" s="129">
        <f t="shared" si="150"/>
        <v>1</v>
      </c>
      <c r="X624" s="129">
        <f t="shared" si="145"/>
        <v>0</v>
      </c>
      <c r="Y624" s="129">
        <f t="shared" si="146"/>
        <v>0</v>
      </c>
      <c r="Z624" s="129"/>
      <c r="AA624" s="129"/>
      <c r="AB624" s="129">
        <f t="shared" si="147"/>
        <v>3</v>
      </c>
      <c r="AC624" s="129">
        <f t="shared" si="148"/>
        <v>3</v>
      </c>
      <c r="AD624" s="129" t="str">
        <f t="shared" si="149"/>
        <v>Correct</v>
      </c>
      <c r="AE624" s="129"/>
      <c r="AF624" s="115" t="s">
        <v>83</v>
      </c>
      <c r="AG624" s="115">
        <v>26</v>
      </c>
      <c r="AH624" s="115" t="s">
        <v>84</v>
      </c>
      <c r="AI624" s="115" t="s">
        <v>165</v>
      </c>
      <c r="AJ624" s="115" t="s">
        <v>97</v>
      </c>
      <c r="AK624" s="115" t="s">
        <v>86</v>
      </c>
      <c r="AL624" s="115" t="s">
        <v>87</v>
      </c>
      <c r="AM624" s="115" t="s">
        <v>88</v>
      </c>
      <c r="AN624" s="115" t="s">
        <v>89</v>
      </c>
      <c r="AO624" s="115" t="s">
        <v>90</v>
      </c>
      <c r="AP624" s="115" t="s">
        <v>91</v>
      </c>
      <c r="AQ624" s="115" t="s">
        <v>91</v>
      </c>
    </row>
    <row r="625" spans="1:43" ht="16">
      <c r="A625" s="115">
        <v>7011000636</v>
      </c>
      <c r="B625" s="115" t="s">
        <v>31</v>
      </c>
      <c r="G625" s="115" t="s">
        <v>38</v>
      </c>
      <c r="I625" s="130"/>
      <c r="K625" s="115" t="s">
        <v>40</v>
      </c>
      <c r="L625" s="129"/>
      <c r="M625" s="129">
        <f t="shared" si="136"/>
        <v>3</v>
      </c>
      <c r="N625" s="129">
        <f t="shared" si="137"/>
        <v>1</v>
      </c>
      <c r="O625" s="129"/>
      <c r="P625" s="129">
        <f t="shared" si="138"/>
        <v>1</v>
      </c>
      <c r="Q625" s="129">
        <f t="shared" si="139"/>
        <v>0</v>
      </c>
      <c r="R625" s="129">
        <f t="shared" si="140"/>
        <v>0</v>
      </c>
      <c r="S625" s="129">
        <f t="shared" si="141"/>
        <v>0</v>
      </c>
      <c r="T625" s="129">
        <f t="shared" si="142"/>
        <v>0</v>
      </c>
      <c r="U625" s="129">
        <f t="shared" si="143"/>
        <v>0</v>
      </c>
      <c r="V625" s="134">
        <f t="shared" si="144"/>
        <v>0</v>
      </c>
      <c r="W625" s="129">
        <f t="shared" si="150"/>
        <v>1</v>
      </c>
      <c r="X625" s="129">
        <f t="shared" si="145"/>
        <v>0</v>
      </c>
      <c r="Y625" s="129">
        <f t="shared" si="146"/>
        <v>1</v>
      </c>
      <c r="Z625" s="129"/>
      <c r="AA625" s="129"/>
      <c r="AB625" s="129">
        <f t="shared" si="147"/>
        <v>3</v>
      </c>
      <c r="AC625" s="129">
        <f t="shared" si="148"/>
        <v>3</v>
      </c>
      <c r="AD625" s="129" t="str">
        <f t="shared" si="149"/>
        <v>Correct</v>
      </c>
      <c r="AE625" s="129"/>
      <c r="AF625" s="115" t="s">
        <v>83</v>
      </c>
      <c r="AG625" s="115">
        <v>56</v>
      </c>
      <c r="AH625" s="115" t="s">
        <v>84</v>
      </c>
      <c r="AI625" s="115" t="s">
        <v>129</v>
      </c>
      <c r="AJ625" s="115" t="s">
        <v>85</v>
      </c>
      <c r="AL625" s="115" t="s">
        <v>87</v>
      </c>
      <c r="AN625" s="115" t="s">
        <v>89</v>
      </c>
      <c r="AO625" s="115" t="s">
        <v>90</v>
      </c>
      <c r="AP625" s="115" t="s">
        <v>91</v>
      </c>
      <c r="AQ625" s="115" t="s">
        <v>91</v>
      </c>
    </row>
    <row r="626" spans="1:43" ht="16">
      <c r="A626" s="115">
        <v>7044858127</v>
      </c>
      <c r="D626" s="115" t="s">
        <v>33</v>
      </c>
      <c r="G626" s="115" t="s">
        <v>38</v>
      </c>
      <c r="I626" s="130"/>
      <c r="L626" s="129"/>
      <c r="M626" s="129">
        <f t="shared" si="136"/>
        <v>2</v>
      </c>
      <c r="N626" s="129">
        <f t="shared" si="137"/>
        <v>1.5</v>
      </c>
      <c r="O626" s="129"/>
      <c r="P626" s="129">
        <f t="shared" si="138"/>
        <v>0</v>
      </c>
      <c r="Q626" s="129">
        <f t="shared" si="139"/>
        <v>0</v>
      </c>
      <c r="R626" s="129">
        <f t="shared" si="140"/>
        <v>1</v>
      </c>
      <c r="S626" s="129">
        <f t="shared" si="141"/>
        <v>0</v>
      </c>
      <c r="T626" s="129">
        <f t="shared" si="142"/>
        <v>0</v>
      </c>
      <c r="U626" s="129">
        <f t="shared" si="143"/>
        <v>0</v>
      </c>
      <c r="V626" s="134">
        <f t="shared" si="144"/>
        <v>0</v>
      </c>
      <c r="W626" s="129">
        <f t="shared" si="150"/>
        <v>1</v>
      </c>
      <c r="X626" s="129">
        <f t="shared" si="145"/>
        <v>0</v>
      </c>
      <c r="Y626" s="129">
        <f t="shared" si="146"/>
        <v>0</v>
      </c>
      <c r="Z626" s="129"/>
      <c r="AA626" s="129"/>
      <c r="AB626" s="129">
        <f t="shared" si="147"/>
        <v>2</v>
      </c>
      <c r="AC626" s="129">
        <f t="shared" si="148"/>
        <v>2</v>
      </c>
      <c r="AD626" s="129" t="str">
        <f t="shared" si="149"/>
        <v>Correct</v>
      </c>
      <c r="AE626" s="129"/>
      <c r="AF626" s="115" t="s">
        <v>83</v>
      </c>
      <c r="AG626" s="115">
        <v>57</v>
      </c>
      <c r="AH626" s="115" t="s">
        <v>84</v>
      </c>
      <c r="AI626" s="115" t="s">
        <v>143</v>
      </c>
      <c r="AJ626" s="115" t="s">
        <v>97</v>
      </c>
      <c r="AK626" s="115" t="s">
        <v>86</v>
      </c>
      <c r="AL626" s="115" t="s">
        <v>87</v>
      </c>
      <c r="AM626" s="115" t="s">
        <v>100</v>
      </c>
      <c r="AN626" s="115" t="s">
        <v>89</v>
      </c>
      <c r="AO626" s="115" t="s">
        <v>106</v>
      </c>
      <c r="AP626" s="115" t="s">
        <v>91</v>
      </c>
      <c r="AQ626" s="115" t="s">
        <v>91</v>
      </c>
    </row>
    <row r="627" spans="1:43" ht="16">
      <c r="A627" s="115">
        <v>7011537776</v>
      </c>
      <c r="D627" s="115" t="s">
        <v>33</v>
      </c>
      <c r="G627" s="115" t="s">
        <v>38</v>
      </c>
      <c r="I627" s="130"/>
      <c r="K627" s="115" t="s">
        <v>40</v>
      </c>
      <c r="L627" s="129"/>
      <c r="M627" s="129">
        <f t="shared" si="136"/>
        <v>3</v>
      </c>
      <c r="N627" s="129">
        <f t="shared" si="137"/>
        <v>1</v>
      </c>
      <c r="O627" s="129"/>
      <c r="P627" s="129">
        <f t="shared" si="138"/>
        <v>0</v>
      </c>
      <c r="Q627" s="129">
        <f t="shared" si="139"/>
        <v>0</v>
      </c>
      <c r="R627" s="129">
        <f t="shared" si="140"/>
        <v>1</v>
      </c>
      <c r="S627" s="129">
        <f t="shared" si="141"/>
        <v>0</v>
      </c>
      <c r="T627" s="129">
        <f t="shared" si="142"/>
        <v>0</v>
      </c>
      <c r="U627" s="129">
        <f t="shared" si="143"/>
        <v>0</v>
      </c>
      <c r="V627" s="134">
        <f t="shared" si="144"/>
        <v>0</v>
      </c>
      <c r="W627" s="129">
        <f t="shared" si="150"/>
        <v>1</v>
      </c>
      <c r="X627" s="129">
        <f t="shared" si="145"/>
        <v>0</v>
      </c>
      <c r="Y627" s="129">
        <f t="shared" si="146"/>
        <v>1</v>
      </c>
      <c r="Z627" s="129"/>
      <c r="AA627" s="129"/>
      <c r="AB627" s="129">
        <f t="shared" si="147"/>
        <v>3</v>
      </c>
      <c r="AC627" s="129">
        <f t="shared" si="148"/>
        <v>3</v>
      </c>
      <c r="AD627" s="129" t="str">
        <f t="shared" si="149"/>
        <v>Correct</v>
      </c>
      <c r="AE627" s="129"/>
      <c r="AF627" s="115" t="s">
        <v>83</v>
      </c>
      <c r="AG627" s="115">
        <v>59</v>
      </c>
      <c r="AH627" s="115" t="s">
        <v>181</v>
      </c>
      <c r="AI627" s="115" t="s">
        <v>206</v>
      </c>
      <c r="AJ627" s="115" t="s">
        <v>85</v>
      </c>
      <c r="AK627" s="115" t="s">
        <v>86</v>
      </c>
      <c r="AL627" s="115" t="s">
        <v>87</v>
      </c>
      <c r="AM627" s="115" t="s">
        <v>100</v>
      </c>
      <c r="AN627" s="115" t="s">
        <v>111</v>
      </c>
      <c r="AO627" s="115" t="s">
        <v>113</v>
      </c>
      <c r="AP627" s="115" t="s">
        <v>86</v>
      </c>
      <c r="AQ627" s="115" t="s">
        <v>91</v>
      </c>
    </row>
    <row r="628" spans="1:43" ht="16">
      <c r="A628" s="115">
        <v>6984051630</v>
      </c>
      <c r="G628" s="115" t="s">
        <v>38</v>
      </c>
      <c r="I628" s="130"/>
      <c r="L628" s="129"/>
      <c r="M628" s="129">
        <f t="shared" si="136"/>
        <v>1</v>
      </c>
      <c r="N628" s="129">
        <f t="shared" si="137"/>
        <v>3</v>
      </c>
      <c r="O628" s="129"/>
      <c r="P628" s="129">
        <f t="shared" si="138"/>
        <v>0</v>
      </c>
      <c r="Q628" s="129">
        <f t="shared" si="139"/>
        <v>0</v>
      </c>
      <c r="R628" s="129">
        <f t="shared" si="140"/>
        <v>0</v>
      </c>
      <c r="S628" s="129">
        <f t="shared" si="141"/>
        <v>0</v>
      </c>
      <c r="T628" s="129">
        <f t="shared" si="142"/>
        <v>0</v>
      </c>
      <c r="U628" s="129">
        <f t="shared" si="143"/>
        <v>0</v>
      </c>
      <c r="V628" s="134">
        <f t="shared" si="144"/>
        <v>0</v>
      </c>
      <c r="W628" s="129">
        <f t="shared" si="150"/>
        <v>1</v>
      </c>
      <c r="X628" s="129">
        <f t="shared" si="145"/>
        <v>0</v>
      </c>
      <c r="Y628" s="129">
        <f t="shared" si="146"/>
        <v>0</v>
      </c>
      <c r="Z628" s="129"/>
      <c r="AA628" s="129"/>
      <c r="AB628" s="129">
        <f t="shared" si="147"/>
        <v>1</v>
      </c>
      <c r="AC628" s="129">
        <f t="shared" si="148"/>
        <v>1</v>
      </c>
      <c r="AD628" s="129" t="str">
        <f t="shared" si="149"/>
        <v>Correct</v>
      </c>
      <c r="AE628" s="129"/>
      <c r="AF628" s="115" t="s">
        <v>99</v>
      </c>
      <c r="AG628" s="115">
        <v>58</v>
      </c>
      <c r="AH628" s="115" t="s">
        <v>181</v>
      </c>
      <c r="AI628" s="115" t="s">
        <v>221</v>
      </c>
      <c r="AJ628" s="115" t="s">
        <v>85</v>
      </c>
      <c r="AK628" s="115" t="s">
        <v>86</v>
      </c>
      <c r="AL628" s="115" t="s">
        <v>87</v>
      </c>
      <c r="AM628" s="115" t="s">
        <v>88</v>
      </c>
      <c r="AN628" s="115" t="s">
        <v>89</v>
      </c>
      <c r="AO628" s="115" t="s">
        <v>90</v>
      </c>
      <c r="AP628" s="115" t="s">
        <v>91</v>
      </c>
      <c r="AQ628" s="115" t="s">
        <v>91</v>
      </c>
    </row>
    <row r="629" spans="1:43" ht="16">
      <c r="A629" s="115">
        <v>6985473955</v>
      </c>
      <c r="C629" s="115" t="s">
        <v>32</v>
      </c>
      <c r="D629" s="115" t="s">
        <v>33</v>
      </c>
      <c r="G629" s="115" t="s">
        <v>38</v>
      </c>
      <c r="I629" s="130"/>
      <c r="L629" s="129"/>
      <c r="M629" s="129">
        <f t="shared" si="136"/>
        <v>3</v>
      </c>
      <c r="N629" s="129">
        <f t="shared" si="137"/>
        <v>1</v>
      </c>
      <c r="O629" s="129"/>
      <c r="P629" s="129">
        <f t="shared" si="138"/>
        <v>0</v>
      </c>
      <c r="Q629" s="129">
        <f t="shared" si="139"/>
        <v>1</v>
      </c>
      <c r="R629" s="129">
        <f t="shared" si="140"/>
        <v>1</v>
      </c>
      <c r="S629" s="129">
        <f t="shared" si="141"/>
        <v>0</v>
      </c>
      <c r="T629" s="129">
        <f t="shared" si="142"/>
        <v>0</v>
      </c>
      <c r="U629" s="129">
        <f t="shared" si="143"/>
        <v>0</v>
      </c>
      <c r="V629" s="134">
        <f t="shared" si="144"/>
        <v>0</v>
      </c>
      <c r="W629" s="129">
        <f t="shared" si="150"/>
        <v>1</v>
      </c>
      <c r="X629" s="129">
        <f t="shared" si="145"/>
        <v>0</v>
      </c>
      <c r="Y629" s="129">
        <f t="shared" si="146"/>
        <v>0</v>
      </c>
      <c r="Z629" s="129"/>
      <c r="AA629" s="129"/>
      <c r="AB629" s="129">
        <f t="shared" si="147"/>
        <v>3</v>
      </c>
      <c r="AC629" s="129">
        <f t="shared" si="148"/>
        <v>3</v>
      </c>
      <c r="AD629" s="129" t="str">
        <f t="shared" si="149"/>
        <v>Correct</v>
      </c>
      <c r="AE629" s="129"/>
      <c r="AF629" s="115" t="s">
        <v>83</v>
      </c>
      <c r="AG629" s="115">
        <v>46</v>
      </c>
      <c r="AH629" s="115" t="s">
        <v>181</v>
      </c>
      <c r="AI629" s="115" t="s">
        <v>439</v>
      </c>
      <c r="AJ629" s="115" t="s">
        <v>85</v>
      </c>
      <c r="AK629" s="115" t="s">
        <v>91</v>
      </c>
      <c r="AL629" s="115" t="s">
        <v>459</v>
      </c>
      <c r="AM629" s="115" t="s">
        <v>100</v>
      </c>
      <c r="AN629" s="115" t="s">
        <v>102</v>
      </c>
      <c r="AO629" s="115" t="s">
        <v>98</v>
      </c>
      <c r="AQ629" s="115" t="s">
        <v>91</v>
      </c>
    </row>
    <row r="630" spans="1:43" ht="16">
      <c r="A630" s="115">
        <v>7045795153</v>
      </c>
      <c r="D630" s="115" t="s">
        <v>33</v>
      </c>
      <c r="G630" s="115" t="s">
        <v>38</v>
      </c>
      <c r="I630" s="130"/>
      <c r="L630" s="129"/>
      <c r="M630" s="129">
        <f t="shared" si="136"/>
        <v>2</v>
      </c>
      <c r="N630" s="129">
        <f t="shared" si="137"/>
        <v>1.5</v>
      </c>
      <c r="O630" s="129"/>
      <c r="P630" s="129">
        <f t="shared" si="138"/>
        <v>0</v>
      </c>
      <c r="Q630" s="129">
        <f t="shared" si="139"/>
        <v>0</v>
      </c>
      <c r="R630" s="129">
        <f t="shared" si="140"/>
        <v>1</v>
      </c>
      <c r="S630" s="129">
        <f t="shared" si="141"/>
        <v>0</v>
      </c>
      <c r="T630" s="129">
        <f t="shared" si="142"/>
        <v>0</v>
      </c>
      <c r="U630" s="129">
        <f t="shared" si="143"/>
        <v>0</v>
      </c>
      <c r="V630" s="134">
        <f t="shared" si="144"/>
        <v>0</v>
      </c>
      <c r="W630" s="129">
        <f t="shared" si="150"/>
        <v>1</v>
      </c>
      <c r="X630" s="129">
        <f t="shared" si="145"/>
        <v>0</v>
      </c>
      <c r="Y630" s="129">
        <f t="shared" si="146"/>
        <v>0</v>
      </c>
      <c r="Z630" s="129"/>
      <c r="AA630" s="129"/>
      <c r="AB630" s="129">
        <f t="shared" si="147"/>
        <v>2</v>
      </c>
      <c r="AC630" s="129">
        <f t="shared" si="148"/>
        <v>2</v>
      </c>
      <c r="AD630" s="129" t="str">
        <f t="shared" si="149"/>
        <v>Correct</v>
      </c>
      <c r="AE630" s="129"/>
      <c r="AF630" s="115" t="s">
        <v>83</v>
      </c>
      <c r="AG630" s="115">
        <v>80</v>
      </c>
      <c r="AH630" s="115" t="s">
        <v>181</v>
      </c>
      <c r="AI630" s="115" t="s">
        <v>194</v>
      </c>
      <c r="AJ630" s="115" t="s">
        <v>85</v>
      </c>
      <c r="AK630" s="115" t="s">
        <v>86</v>
      </c>
      <c r="AL630" s="115" t="s">
        <v>87</v>
      </c>
      <c r="AM630" s="115" t="s">
        <v>93</v>
      </c>
      <c r="AN630" s="115" t="s">
        <v>102</v>
      </c>
      <c r="AO630" s="115" t="s">
        <v>106</v>
      </c>
      <c r="AP630" s="115" t="s">
        <v>91</v>
      </c>
      <c r="AQ630" s="115" t="s">
        <v>91</v>
      </c>
    </row>
    <row r="631" spans="1:43" ht="16">
      <c r="A631" s="115">
        <v>7045790301</v>
      </c>
      <c r="D631" s="115" t="s">
        <v>33</v>
      </c>
      <c r="G631" s="115" t="s">
        <v>38</v>
      </c>
      <c r="I631" s="130"/>
      <c r="L631" s="129"/>
      <c r="M631" s="129">
        <f t="shared" si="136"/>
        <v>2</v>
      </c>
      <c r="N631" s="129">
        <f t="shared" si="137"/>
        <v>1.5</v>
      </c>
      <c r="O631" s="129"/>
      <c r="P631" s="129">
        <f t="shared" si="138"/>
        <v>0</v>
      </c>
      <c r="Q631" s="129">
        <f t="shared" si="139"/>
        <v>0</v>
      </c>
      <c r="R631" s="129">
        <f t="shared" si="140"/>
        <v>1</v>
      </c>
      <c r="S631" s="129">
        <f t="shared" si="141"/>
        <v>0</v>
      </c>
      <c r="T631" s="129">
        <f t="shared" si="142"/>
        <v>0</v>
      </c>
      <c r="U631" s="129">
        <f t="shared" si="143"/>
        <v>0</v>
      </c>
      <c r="V631" s="134">
        <f t="shared" si="144"/>
        <v>0</v>
      </c>
      <c r="W631" s="129">
        <f t="shared" si="150"/>
        <v>1</v>
      </c>
      <c r="X631" s="129">
        <f t="shared" si="145"/>
        <v>0</v>
      </c>
      <c r="Y631" s="129">
        <f t="shared" si="146"/>
        <v>0</v>
      </c>
      <c r="Z631" s="129"/>
      <c r="AA631" s="129"/>
      <c r="AB631" s="129">
        <f t="shared" si="147"/>
        <v>2</v>
      </c>
      <c r="AC631" s="129">
        <f t="shared" si="148"/>
        <v>2</v>
      </c>
      <c r="AD631" s="129" t="str">
        <f t="shared" si="149"/>
        <v>Correct</v>
      </c>
      <c r="AE631" s="129"/>
      <c r="AF631" s="115" t="s">
        <v>83</v>
      </c>
      <c r="AG631" s="115">
        <v>30</v>
      </c>
      <c r="AH631" s="115" t="s">
        <v>181</v>
      </c>
      <c r="AI631" s="115" t="s">
        <v>438</v>
      </c>
      <c r="AK631" s="115" t="s">
        <v>86</v>
      </c>
      <c r="AL631" s="115" t="s">
        <v>87</v>
      </c>
      <c r="AM631" s="115" t="s">
        <v>101</v>
      </c>
      <c r="AN631" s="115" t="s">
        <v>111</v>
      </c>
      <c r="AO631" s="115" t="s">
        <v>90</v>
      </c>
      <c r="AP631" s="115" t="s">
        <v>91</v>
      </c>
      <c r="AQ631" s="115" t="s">
        <v>91</v>
      </c>
    </row>
    <row r="632" spans="1:43" ht="16">
      <c r="A632" s="115">
        <v>6985455358</v>
      </c>
      <c r="G632" s="115" t="s">
        <v>38</v>
      </c>
      <c r="I632" s="130"/>
      <c r="L632" s="129"/>
      <c r="M632" s="129">
        <f t="shared" si="136"/>
        <v>1</v>
      </c>
      <c r="N632" s="129">
        <f t="shared" si="137"/>
        <v>3</v>
      </c>
      <c r="O632" s="129"/>
      <c r="P632" s="129">
        <f t="shared" si="138"/>
        <v>0</v>
      </c>
      <c r="Q632" s="129">
        <f t="shared" si="139"/>
        <v>0</v>
      </c>
      <c r="R632" s="129">
        <f t="shared" si="140"/>
        <v>0</v>
      </c>
      <c r="S632" s="129">
        <f t="shared" si="141"/>
        <v>0</v>
      </c>
      <c r="T632" s="129">
        <f t="shared" si="142"/>
        <v>0</v>
      </c>
      <c r="U632" s="129">
        <f t="shared" si="143"/>
        <v>0</v>
      </c>
      <c r="V632" s="134">
        <f t="shared" si="144"/>
        <v>0</v>
      </c>
      <c r="W632" s="129">
        <f t="shared" si="150"/>
        <v>1</v>
      </c>
      <c r="X632" s="129">
        <f t="shared" si="145"/>
        <v>0</v>
      </c>
      <c r="Y632" s="129">
        <f t="shared" si="146"/>
        <v>0</v>
      </c>
      <c r="Z632" s="129"/>
      <c r="AA632" s="129"/>
      <c r="AB632" s="129">
        <f t="shared" si="147"/>
        <v>1</v>
      </c>
      <c r="AC632" s="129">
        <f t="shared" si="148"/>
        <v>1</v>
      </c>
      <c r="AD632" s="129" t="str">
        <f t="shared" si="149"/>
        <v>Correct</v>
      </c>
      <c r="AE632" s="129"/>
      <c r="AF632" s="115" t="s">
        <v>83</v>
      </c>
      <c r="AG632" s="115">
        <v>21</v>
      </c>
      <c r="AH632" s="115" t="s">
        <v>181</v>
      </c>
      <c r="AI632" s="115" t="s">
        <v>479</v>
      </c>
      <c r="AJ632" s="115" t="s">
        <v>85</v>
      </c>
      <c r="AK632" s="115" t="s">
        <v>86</v>
      </c>
      <c r="AL632" s="115" t="s">
        <v>87</v>
      </c>
      <c r="AM632" s="115" t="s">
        <v>100</v>
      </c>
      <c r="AN632" s="115" t="s">
        <v>94</v>
      </c>
      <c r="AO632" s="115" t="s">
        <v>95</v>
      </c>
      <c r="AP632" s="115" t="s">
        <v>91</v>
      </c>
      <c r="AQ632" s="115" t="s">
        <v>91</v>
      </c>
    </row>
    <row r="633" spans="1:43" ht="16">
      <c r="A633" s="115">
        <v>7044857434</v>
      </c>
      <c r="D633" s="115" t="s">
        <v>33</v>
      </c>
      <c r="G633" s="115" t="s">
        <v>38</v>
      </c>
      <c r="I633" s="130"/>
      <c r="K633" s="115" t="s">
        <v>40</v>
      </c>
      <c r="L633" s="129"/>
      <c r="M633" s="129">
        <f t="shared" si="136"/>
        <v>3</v>
      </c>
      <c r="N633" s="129">
        <f t="shared" si="137"/>
        <v>1</v>
      </c>
      <c r="O633" s="129"/>
      <c r="P633" s="129">
        <f t="shared" si="138"/>
        <v>0</v>
      </c>
      <c r="Q633" s="129">
        <f t="shared" si="139"/>
        <v>0</v>
      </c>
      <c r="R633" s="129">
        <f t="shared" si="140"/>
        <v>1</v>
      </c>
      <c r="S633" s="129">
        <f t="shared" si="141"/>
        <v>0</v>
      </c>
      <c r="T633" s="129">
        <f t="shared" si="142"/>
        <v>0</v>
      </c>
      <c r="U633" s="129">
        <f t="shared" si="143"/>
        <v>0</v>
      </c>
      <c r="V633" s="134">
        <f t="shared" si="144"/>
        <v>0</v>
      </c>
      <c r="W633" s="129">
        <f t="shared" si="150"/>
        <v>1</v>
      </c>
      <c r="X633" s="129">
        <f t="shared" si="145"/>
        <v>0</v>
      </c>
      <c r="Y633" s="129">
        <f t="shared" si="146"/>
        <v>1</v>
      </c>
      <c r="Z633" s="129"/>
      <c r="AA633" s="129"/>
      <c r="AB633" s="129">
        <f t="shared" si="147"/>
        <v>3</v>
      </c>
      <c r="AC633" s="129">
        <f t="shared" si="148"/>
        <v>3</v>
      </c>
      <c r="AD633" s="129" t="str">
        <f t="shared" si="149"/>
        <v>Correct</v>
      </c>
      <c r="AE633" s="129"/>
      <c r="AF633" s="115" t="s">
        <v>83</v>
      </c>
      <c r="AG633" s="115">
        <v>62</v>
      </c>
      <c r="AH633" s="115" t="s">
        <v>84</v>
      </c>
      <c r="AI633" s="115" t="s">
        <v>149</v>
      </c>
      <c r="AK633" s="115" t="s">
        <v>91</v>
      </c>
      <c r="AL633" s="115" t="s">
        <v>87</v>
      </c>
      <c r="AM633" s="115" t="s">
        <v>101</v>
      </c>
      <c r="AN633" s="115" t="s">
        <v>89</v>
      </c>
      <c r="AO633" s="115" t="s">
        <v>90</v>
      </c>
      <c r="AP633" s="115" t="s">
        <v>91</v>
      </c>
      <c r="AQ633" s="115" t="s">
        <v>91</v>
      </c>
    </row>
    <row r="634" spans="1:43" ht="16">
      <c r="A634" s="115">
        <v>7010997371</v>
      </c>
      <c r="D634" s="115" t="s">
        <v>33</v>
      </c>
      <c r="G634" s="115" t="s">
        <v>38</v>
      </c>
      <c r="I634" s="130"/>
      <c r="L634" s="129"/>
      <c r="M634" s="129">
        <f t="shared" si="136"/>
        <v>2</v>
      </c>
      <c r="N634" s="129">
        <f t="shared" si="137"/>
        <v>1.5</v>
      </c>
      <c r="O634" s="129"/>
      <c r="P634" s="129">
        <f t="shared" si="138"/>
        <v>0</v>
      </c>
      <c r="Q634" s="129">
        <f t="shared" si="139"/>
        <v>0</v>
      </c>
      <c r="R634" s="129">
        <f t="shared" si="140"/>
        <v>1</v>
      </c>
      <c r="S634" s="129">
        <f t="shared" si="141"/>
        <v>0</v>
      </c>
      <c r="T634" s="129">
        <f t="shared" si="142"/>
        <v>0</v>
      </c>
      <c r="U634" s="129">
        <f t="shared" si="143"/>
        <v>0</v>
      </c>
      <c r="V634" s="134">
        <f t="shared" si="144"/>
        <v>0</v>
      </c>
      <c r="W634" s="129">
        <f t="shared" si="150"/>
        <v>1</v>
      </c>
      <c r="X634" s="129">
        <f t="shared" si="145"/>
        <v>0</v>
      </c>
      <c r="Y634" s="129">
        <f t="shared" si="146"/>
        <v>0</v>
      </c>
      <c r="Z634" s="129"/>
      <c r="AA634" s="129"/>
      <c r="AB634" s="129">
        <f t="shared" si="147"/>
        <v>2</v>
      </c>
      <c r="AC634" s="129">
        <f t="shared" si="148"/>
        <v>2</v>
      </c>
      <c r="AD634" s="129" t="str">
        <f t="shared" si="149"/>
        <v>Correct</v>
      </c>
      <c r="AE634" s="129"/>
      <c r="AF634" s="115" t="s">
        <v>83</v>
      </c>
      <c r="AH634" s="115" t="s">
        <v>84</v>
      </c>
      <c r="AI634" s="115" t="s">
        <v>129</v>
      </c>
      <c r="AJ634" s="115" t="s">
        <v>85</v>
      </c>
      <c r="AK634" s="115" t="s">
        <v>86</v>
      </c>
      <c r="AL634" s="115" t="s">
        <v>87</v>
      </c>
      <c r="AM634" s="115" t="s">
        <v>100</v>
      </c>
      <c r="AN634" s="115" t="s">
        <v>102</v>
      </c>
      <c r="AO634" s="115" t="s">
        <v>106</v>
      </c>
      <c r="AP634" s="115" t="s">
        <v>91</v>
      </c>
      <c r="AQ634" s="115" t="s">
        <v>91</v>
      </c>
    </row>
    <row r="635" spans="1:43" ht="16">
      <c r="A635" s="115">
        <v>7011536353</v>
      </c>
      <c r="B635" s="115" t="s">
        <v>31</v>
      </c>
      <c r="D635" s="115" t="s">
        <v>33</v>
      </c>
      <c r="G635" s="115" t="s">
        <v>38</v>
      </c>
      <c r="I635" s="130"/>
      <c r="L635" s="129"/>
      <c r="M635" s="129">
        <f t="shared" si="136"/>
        <v>3</v>
      </c>
      <c r="N635" s="129">
        <f t="shared" si="137"/>
        <v>1</v>
      </c>
      <c r="O635" s="129"/>
      <c r="P635" s="129">
        <f t="shared" si="138"/>
        <v>1</v>
      </c>
      <c r="Q635" s="129">
        <f t="shared" si="139"/>
        <v>0</v>
      </c>
      <c r="R635" s="129">
        <f t="shared" si="140"/>
        <v>1</v>
      </c>
      <c r="S635" s="129">
        <f t="shared" si="141"/>
        <v>0</v>
      </c>
      <c r="T635" s="129">
        <f t="shared" si="142"/>
        <v>0</v>
      </c>
      <c r="U635" s="129">
        <f t="shared" si="143"/>
        <v>0</v>
      </c>
      <c r="V635" s="134">
        <f t="shared" si="144"/>
        <v>0</v>
      </c>
      <c r="W635" s="129">
        <f t="shared" si="150"/>
        <v>1</v>
      </c>
      <c r="X635" s="129">
        <f t="shared" si="145"/>
        <v>0</v>
      </c>
      <c r="Y635" s="129">
        <f t="shared" si="146"/>
        <v>0</v>
      </c>
      <c r="Z635" s="129"/>
      <c r="AA635" s="129"/>
      <c r="AB635" s="129">
        <f t="shared" si="147"/>
        <v>3</v>
      </c>
      <c r="AC635" s="129">
        <f t="shared" si="148"/>
        <v>3</v>
      </c>
      <c r="AD635" s="129" t="str">
        <f t="shared" si="149"/>
        <v>Correct</v>
      </c>
      <c r="AE635" s="129"/>
      <c r="AF635" s="115" t="s">
        <v>99</v>
      </c>
      <c r="AG635" s="115">
        <v>69</v>
      </c>
      <c r="AH635" s="115" t="s">
        <v>181</v>
      </c>
      <c r="AI635" s="115" t="s">
        <v>208</v>
      </c>
      <c r="AJ635" s="115" t="s">
        <v>85</v>
      </c>
      <c r="AK635" s="115" t="s">
        <v>86</v>
      </c>
      <c r="AL635" s="115" t="s">
        <v>87</v>
      </c>
      <c r="AM635" s="115" t="s">
        <v>101</v>
      </c>
      <c r="AN635" s="115" t="s">
        <v>89</v>
      </c>
      <c r="AO635" s="115" t="s">
        <v>106</v>
      </c>
      <c r="AP635" s="115" t="s">
        <v>91</v>
      </c>
      <c r="AQ635" s="115" t="s">
        <v>91</v>
      </c>
    </row>
    <row r="636" spans="1:43" ht="16">
      <c r="A636" s="115">
        <v>7007930413</v>
      </c>
      <c r="G636" s="115" t="s">
        <v>38</v>
      </c>
      <c r="I636" s="130"/>
      <c r="L636" s="129"/>
      <c r="M636" s="129">
        <f t="shared" si="136"/>
        <v>1</v>
      </c>
      <c r="N636" s="129">
        <f t="shared" si="137"/>
        <v>3</v>
      </c>
      <c r="O636" s="129"/>
      <c r="P636" s="129">
        <f t="shared" si="138"/>
        <v>0</v>
      </c>
      <c r="Q636" s="129">
        <f t="shared" si="139"/>
        <v>0</v>
      </c>
      <c r="R636" s="129">
        <f t="shared" si="140"/>
        <v>0</v>
      </c>
      <c r="S636" s="129">
        <f t="shared" si="141"/>
        <v>0</v>
      </c>
      <c r="T636" s="129">
        <f t="shared" si="142"/>
        <v>0</v>
      </c>
      <c r="U636" s="129">
        <f t="shared" si="143"/>
        <v>0</v>
      </c>
      <c r="V636" s="134">
        <f t="shared" si="144"/>
        <v>0</v>
      </c>
      <c r="W636" s="129">
        <f t="shared" si="150"/>
        <v>1</v>
      </c>
      <c r="X636" s="129">
        <f t="shared" si="145"/>
        <v>0</v>
      </c>
      <c r="Y636" s="129">
        <f t="shared" si="146"/>
        <v>0</v>
      </c>
      <c r="Z636" s="129"/>
      <c r="AA636" s="129"/>
      <c r="AB636" s="129">
        <f t="shared" si="147"/>
        <v>1</v>
      </c>
      <c r="AC636" s="129">
        <f t="shared" si="148"/>
        <v>1</v>
      </c>
      <c r="AD636" s="129" t="str">
        <f t="shared" si="149"/>
        <v>Correct</v>
      </c>
      <c r="AE636" s="129"/>
      <c r="AF636" s="115" t="s">
        <v>99</v>
      </c>
      <c r="AG636" s="115">
        <v>70</v>
      </c>
      <c r="AH636" s="115" t="s">
        <v>84</v>
      </c>
      <c r="AI636" s="115" t="s">
        <v>135</v>
      </c>
      <c r="AJ636" s="115" t="s">
        <v>85</v>
      </c>
      <c r="AK636" s="115" t="s">
        <v>86</v>
      </c>
      <c r="AL636" s="115" t="s">
        <v>87</v>
      </c>
      <c r="AM636" s="115" t="s">
        <v>101</v>
      </c>
      <c r="AN636" s="115" t="s">
        <v>94</v>
      </c>
      <c r="AO636" s="115" t="s">
        <v>106</v>
      </c>
      <c r="AP636" s="115" t="s">
        <v>91</v>
      </c>
      <c r="AQ636" s="115" t="s">
        <v>91</v>
      </c>
    </row>
    <row r="637" spans="1:43" ht="16">
      <c r="A637" s="115">
        <v>6985469932</v>
      </c>
      <c r="F637" s="115" t="s">
        <v>35</v>
      </c>
      <c r="G637" s="115" t="s">
        <v>38</v>
      </c>
      <c r="I637" s="130"/>
      <c r="K637" s="115" t="s">
        <v>40</v>
      </c>
      <c r="L637" s="129"/>
      <c r="M637" s="129">
        <f t="shared" si="136"/>
        <v>3</v>
      </c>
      <c r="N637" s="129">
        <f t="shared" si="137"/>
        <v>1</v>
      </c>
      <c r="O637" s="129"/>
      <c r="P637" s="129">
        <f t="shared" si="138"/>
        <v>0</v>
      </c>
      <c r="Q637" s="129">
        <f t="shared" si="139"/>
        <v>0</v>
      </c>
      <c r="R637" s="129">
        <f t="shared" si="140"/>
        <v>0</v>
      </c>
      <c r="S637" s="129">
        <f t="shared" si="141"/>
        <v>0</v>
      </c>
      <c r="T637" s="129">
        <f t="shared" si="142"/>
        <v>1</v>
      </c>
      <c r="U637" s="129">
        <f t="shared" si="143"/>
        <v>0</v>
      </c>
      <c r="V637" s="134">
        <f t="shared" si="144"/>
        <v>0</v>
      </c>
      <c r="W637" s="129">
        <f t="shared" si="150"/>
        <v>1</v>
      </c>
      <c r="X637" s="129">
        <f t="shared" si="145"/>
        <v>0</v>
      </c>
      <c r="Y637" s="129">
        <f t="shared" si="146"/>
        <v>1</v>
      </c>
      <c r="Z637" s="129"/>
      <c r="AA637" s="129"/>
      <c r="AB637" s="129">
        <f t="shared" si="147"/>
        <v>3</v>
      </c>
      <c r="AC637" s="129">
        <f t="shared" si="148"/>
        <v>3</v>
      </c>
      <c r="AD637" s="129" t="str">
        <f t="shared" si="149"/>
        <v>Correct</v>
      </c>
      <c r="AE637" s="129"/>
      <c r="AF637" s="115" t="s">
        <v>83</v>
      </c>
      <c r="AG637" s="115">
        <v>59</v>
      </c>
      <c r="AH637" s="115" t="s">
        <v>181</v>
      </c>
      <c r="AI637" s="115" t="s">
        <v>222</v>
      </c>
      <c r="AJ637" s="115" t="s">
        <v>85</v>
      </c>
      <c r="AK637" s="115" t="s">
        <v>86</v>
      </c>
      <c r="AL637" s="115" t="s">
        <v>87</v>
      </c>
      <c r="AM637" s="115" t="s">
        <v>88</v>
      </c>
      <c r="AN637" s="115" t="s">
        <v>111</v>
      </c>
      <c r="AO637" s="115" t="s">
        <v>90</v>
      </c>
      <c r="AP637" s="115" t="s">
        <v>91</v>
      </c>
      <c r="AQ637" s="115" t="s">
        <v>91</v>
      </c>
    </row>
    <row r="638" spans="1:43" ht="16">
      <c r="A638" s="115">
        <v>6985442933</v>
      </c>
      <c r="B638" s="115" t="s">
        <v>31</v>
      </c>
      <c r="G638" s="115" t="s">
        <v>38</v>
      </c>
      <c r="I638" s="130"/>
      <c r="L638" s="129"/>
      <c r="M638" s="129">
        <f t="shared" si="136"/>
        <v>2</v>
      </c>
      <c r="N638" s="129">
        <f t="shared" si="137"/>
        <v>1.5</v>
      </c>
      <c r="O638" s="129"/>
      <c r="P638" s="129">
        <f t="shared" si="138"/>
        <v>1</v>
      </c>
      <c r="Q638" s="129">
        <f t="shared" si="139"/>
        <v>0</v>
      </c>
      <c r="R638" s="129">
        <f t="shared" si="140"/>
        <v>0</v>
      </c>
      <c r="S638" s="129">
        <f t="shared" si="141"/>
        <v>0</v>
      </c>
      <c r="T638" s="129">
        <f t="shared" si="142"/>
        <v>0</v>
      </c>
      <c r="U638" s="129">
        <f t="shared" si="143"/>
        <v>0</v>
      </c>
      <c r="V638" s="134">
        <f t="shared" si="144"/>
        <v>0</v>
      </c>
      <c r="W638" s="129">
        <f t="shared" si="150"/>
        <v>1</v>
      </c>
      <c r="X638" s="129">
        <f t="shared" si="145"/>
        <v>0</v>
      </c>
      <c r="Y638" s="129">
        <f t="shared" si="146"/>
        <v>0</v>
      </c>
      <c r="Z638" s="129"/>
      <c r="AA638" s="129"/>
      <c r="AB638" s="129">
        <f t="shared" si="147"/>
        <v>2</v>
      </c>
      <c r="AC638" s="129">
        <f t="shared" si="148"/>
        <v>2</v>
      </c>
      <c r="AD638" s="129" t="str">
        <f t="shared" si="149"/>
        <v>Correct</v>
      </c>
      <c r="AE638" s="129"/>
      <c r="AF638" s="115" t="s">
        <v>83</v>
      </c>
      <c r="AG638" s="115">
        <v>70</v>
      </c>
      <c r="AH638" s="115" t="s">
        <v>84</v>
      </c>
      <c r="AI638" s="115" t="s">
        <v>147</v>
      </c>
      <c r="AJ638" s="115" t="s">
        <v>85</v>
      </c>
      <c r="AK638" s="115" t="s">
        <v>86</v>
      </c>
      <c r="AL638" s="115" t="s">
        <v>87</v>
      </c>
      <c r="AM638" s="115" t="s">
        <v>100</v>
      </c>
      <c r="AN638" s="115" t="s">
        <v>102</v>
      </c>
      <c r="AO638" s="115" t="s">
        <v>90</v>
      </c>
      <c r="AP638" s="115" t="s">
        <v>91</v>
      </c>
      <c r="AQ638" s="115" t="s">
        <v>91</v>
      </c>
    </row>
    <row r="639" spans="1:43" ht="16">
      <c r="A639" s="115">
        <v>7020572570</v>
      </c>
      <c r="G639" s="115" t="s">
        <v>38</v>
      </c>
      <c r="I639" s="130"/>
      <c r="K639" s="115" t="s">
        <v>40</v>
      </c>
      <c r="L639" s="129"/>
      <c r="M639" s="129">
        <f t="shared" si="136"/>
        <v>2</v>
      </c>
      <c r="N639" s="129">
        <f t="shared" si="137"/>
        <v>1.5</v>
      </c>
      <c r="O639" s="129"/>
      <c r="P639" s="129">
        <f t="shared" si="138"/>
        <v>0</v>
      </c>
      <c r="Q639" s="129">
        <f t="shared" si="139"/>
        <v>0</v>
      </c>
      <c r="R639" s="129">
        <f t="shared" si="140"/>
        <v>0</v>
      </c>
      <c r="S639" s="129">
        <f t="shared" si="141"/>
        <v>0</v>
      </c>
      <c r="T639" s="129">
        <f t="shared" si="142"/>
        <v>0</v>
      </c>
      <c r="U639" s="129">
        <f t="shared" si="143"/>
        <v>0</v>
      </c>
      <c r="V639" s="134">
        <f t="shared" si="144"/>
        <v>0</v>
      </c>
      <c r="W639" s="129">
        <f t="shared" si="150"/>
        <v>1</v>
      </c>
      <c r="X639" s="129">
        <f t="shared" si="145"/>
        <v>0</v>
      </c>
      <c r="Y639" s="129">
        <f t="shared" si="146"/>
        <v>1</v>
      </c>
      <c r="Z639" s="129"/>
      <c r="AA639" s="129"/>
      <c r="AB639" s="129">
        <f t="shared" si="147"/>
        <v>2</v>
      </c>
      <c r="AC639" s="129">
        <f t="shared" si="148"/>
        <v>2</v>
      </c>
      <c r="AD639" s="129" t="str">
        <f t="shared" si="149"/>
        <v>Correct</v>
      </c>
      <c r="AE639" s="129"/>
      <c r="AF639" s="115" t="s">
        <v>99</v>
      </c>
      <c r="AG639" s="115">
        <v>57</v>
      </c>
      <c r="AH639" s="115" t="s">
        <v>84</v>
      </c>
      <c r="AI639" s="115" t="s">
        <v>146</v>
      </c>
      <c r="AJ639" s="115" t="s">
        <v>97</v>
      </c>
      <c r="AK639" s="115" t="s">
        <v>86</v>
      </c>
      <c r="AL639" s="115" t="s">
        <v>87</v>
      </c>
      <c r="AN639" s="115" t="s">
        <v>89</v>
      </c>
      <c r="AO639" s="115" t="s">
        <v>113</v>
      </c>
      <c r="AP639" s="115" t="s">
        <v>91</v>
      </c>
      <c r="AQ639" s="115" t="s">
        <v>91</v>
      </c>
    </row>
    <row r="640" spans="1:43" ht="16">
      <c r="A640" s="115">
        <v>5585279303</v>
      </c>
      <c r="G640" s="115" t="s">
        <v>38</v>
      </c>
      <c r="I640" s="130"/>
      <c r="L640" s="129"/>
      <c r="M640" s="129">
        <f t="shared" si="136"/>
        <v>1</v>
      </c>
      <c r="N640" s="129">
        <f t="shared" si="137"/>
        <v>3</v>
      </c>
      <c r="O640" s="129"/>
      <c r="P640" s="129">
        <f t="shared" si="138"/>
        <v>0</v>
      </c>
      <c r="Q640" s="129">
        <f t="shared" si="139"/>
        <v>0</v>
      </c>
      <c r="R640" s="129">
        <f t="shared" si="140"/>
        <v>0</v>
      </c>
      <c r="S640" s="129">
        <f t="shared" si="141"/>
        <v>0</v>
      </c>
      <c r="T640" s="129">
        <f t="shared" si="142"/>
        <v>0</v>
      </c>
      <c r="U640" s="129">
        <f t="shared" si="143"/>
        <v>0</v>
      </c>
      <c r="V640" s="134">
        <f t="shared" si="144"/>
        <v>0</v>
      </c>
      <c r="W640" s="129">
        <f t="shared" si="150"/>
        <v>1</v>
      </c>
      <c r="X640" s="129">
        <f t="shared" si="145"/>
        <v>0</v>
      </c>
      <c r="Y640" s="129">
        <f t="shared" si="146"/>
        <v>0</v>
      </c>
      <c r="Z640" s="129"/>
      <c r="AA640" s="129"/>
      <c r="AB640" s="129">
        <f t="shared" si="147"/>
        <v>1</v>
      </c>
      <c r="AC640" s="129">
        <f t="shared" si="148"/>
        <v>1</v>
      </c>
      <c r="AD640" s="129" t="str">
        <f t="shared" si="149"/>
        <v>Correct</v>
      </c>
      <c r="AE640" s="129"/>
      <c r="AF640" s="115" t="s">
        <v>99</v>
      </c>
      <c r="AG640" s="115">
        <v>56</v>
      </c>
      <c r="AH640" s="115" t="s">
        <v>181</v>
      </c>
      <c r="AI640" s="115" t="s">
        <v>214</v>
      </c>
      <c r="AJ640" s="115" t="s">
        <v>114</v>
      </c>
      <c r="AK640" s="115" t="s">
        <v>91</v>
      </c>
      <c r="AL640" s="115" t="s">
        <v>137</v>
      </c>
      <c r="AM640" s="115" t="s">
        <v>100</v>
      </c>
      <c r="AN640" s="115" t="s">
        <v>102</v>
      </c>
      <c r="AO640" s="115" t="s">
        <v>90</v>
      </c>
      <c r="AP640" s="115" t="s">
        <v>91</v>
      </c>
      <c r="AQ640" s="115" t="s">
        <v>86</v>
      </c>
    </row>
    <row r="641" spans="1:43" ht="16">
      <c r="A641" s="115">
        <v>5587485186</v>
      </c>
      <c r="B641" s="115" t="s">
        <v>31</v>
      </c>
      <c r="D641" s="115" t="s">
        <v>33</v>
      </c>
      <c r="G641" s="115" t="s">
        <v>38</v>
      </c>
      <c r="I641" s="130"/>
      <c r="L641" s="129"/>
      <c r="M641" s="129">
        <f t="shared" si="136"/>
        <v>3</v>
      </c>
      <c r="N641" s="129">
        <f t="shared" si="137"/>
        <v>1</v>
      </c>
      <c r="O641" s="129"/>
      <c r="P641" s="129">
        <f t="shared" si="138"/>
        <v>1</v>
      </c>
      <c r="Q641" s="129">
        <f t="shared" si="139"/>
        <v>0</v>
      </c>
      <c r="R641" s="129">
        <f t="shared" si="140"/>
        <v>1</v>
      </c>
      <c r="S641" s="129">
        <f t="shared" si="141"/>
        <v>0</v>
      </c>
      <c r="T641" s="129">
        <f t="shared" si="142"/>
        <v>0</v>
      </c>
      <c r="U641" s="129">
        <f t="shared" si="143"/>
        <v>0</v>
      </c>
      <c r="V641" s="134">
        <f t="shared" si="144"/>
        <v>0</v>
      </c>
      <c r="W641" s="129">
        <f t="shared" si="150"/>
        <v>1</v>
      </c>
      <c r="X641" s="129">
        <f t="shared" si="145"/>
        <v>0</v>
      </c>
      <c r="Y641" s="129">
        <f t="shared" si="146"/>
        <v>0</v>
      </c>
      <c r="Z641" s="129"/>
      <c r="AA641" s="129"/>
      <c r="AB641" s="129">
        <f t="shared" si="147"/>
        <v>3</v>
      </c>
      <c r="AC641" s="129">
        <f t="shared" si="148"/>
        <v>3</v>
      </c>
      <c r="AD641" s="129" t="str">
        <f t="shared" si="149"/>
        <v>Correct</v>
      </c>
      <c r="AE641" s="129"/>
      <c r="AF641" s="115" t="s">
        <v>99</v>
      </c>
      <c r="AG641" s="115">
        <v>41</v>
      </c>
      <c r="AH641" s="115" t="s">
        <v>181</v>
      </c>
      <c r="AI641" s="115" t="s">
        <v>183</v>
      </c>
      <c r="AJ641" s="115" t="s">
        <v>85</v>
      </c>
      <c r="AK641" s="115" t="s">
        <v>86</v>
      </c>
      <c r="AL641" s="115" t="s">
        <v>435</v>
      </c>
      <c r="AM641" s="115" t="s">
        <v>88</v>
      </c>
      <c r="AN641" s="115" t="s">
        <v>89</v>
      </c>
      <c r="AO641" s="115" t="s">
        <v>90</v>
      </c>
      <c r="AP641" s="115" t="s">
        <v>91</v>
      </c>
      <c r="AQ641" s="115" t="s">
        <v>91</v>
      </c>
    </row>
    <row r="642" spans="1:43" ht="16">
      <c r="A642" s="115">
        <v>7020339035</v>
      </c>
      <c r="G642" s="115" t="s">
        <v>38</v>
      </c>
      <c r="I642" s="130"/>
      <c r="L642" s="129"/>
      <c r="M642" s="129">
        <f t="shared" ref="M642:M705" si="151">COUNTA(B642:L642)</f>
        <v>1</v>
      </c>
      <c r="N642" s="129">
        <f t="shared" ref="N642:N705" si="152">3/M642</f>
        <v>3</v>
      </c>
      <c r="O642" s="129"/>
      <c r="P642" s="129">
        <f t="shared" ref="P642:P705" si="153">IF($M642&lt;3,IF($B642=$B$1,1,0),IF($B642=$B$1,$N642,0))</f>
        <v>0</v>
      </c>
      <c r="Q642" s="129">
        <f t="shared" ref="Q642:Q705" si="154">IF($M642&lt;3,IF($C642=$C$1,1,0),IF($C642=$C$1,$N642,0))</f>
        <v>0</v>
      </c>
      <c r="R642" s="129">
        <f t="shared" ref="R642:R705" si="155">IF($M642&lt;3,IF($D642=$D$1,1,0),IF($D642=$D$1,$N642,0))</f>
        <v>0</v>
      </c>
      <c r="S642" s="129">
        <f t="shared" ref="S642:S705" si="156">IF($M642&lt;3,IF($E642=$E$1,1,0),IF($E642=$E$1,$N642,0))</f>
        <v>0</v>
      </c>
      <c r="T642" s="129">
        <f t="shared" ref="T642:T705" si="157">IF($M642&lt;3,IF($F642=$F$1,1,0),IF($F642=$F$1,$N642,0))</f>
        <v>0</v>
      </c>
      <c r="U642" s="129">
        <f t="shared" ref="U642:U705" si="158">IF($M642&lt;3,IF($G642=$G$1,1,0),IF($G642=$G$1,$N642,0))</f>
        <v>0</v>
      </c>
      <c r="V642" s="134">
        <f t="shared" ref="V642:V705" si="159">IF($M642&lt;3,IF($H642=$H$1,1,0),IF($H642=$H$1,$N642,0))</f>
        <v>0</v>
      </c>
      <c r="W642" s="129">
        <f t="shared" si="150"/>
        <v>1</v>
      </c>
      <c r="X642" s="129">
        <f t="shared" ref="X642:X705" si="160">IF($M642&lt;3,IF($J642=$J$1,1,0),IF($J642=$J$1,$N642,0))</f>
        <v>0</v>
      </c>
      <c r="Y642" s="129">
        <f t="shared" ref="Y642:Y705" si="161">IF($M642&lt;3,IF($K642=$K$1,1,0),IF($K642=$K$1,$N642,0))</f>
        <v>0</v>
      </c>
      <c r="Z642" s="129"/>
      <c r="AA642" s="129"/>
      <c r="AB642" s="129">
        <f t="shared" ref="AB642:AB705" si="162">SUM(P642:Z642)</f>
        <v>1</v>
      </c>
      <c r="AC642" s="129">
        <f t="shared" ref="AC642:AC705" si="163">M642</f>
        <v>1</v>
      </c>
      <c r="AD642" s="129" t="str">
        <f t="shared" ref="AD642:AD705" si="164">IF(AB642=AC642,"Correct",IF(AB642=3,"Correct","Wrong"))</f>
        <v>Correct</v>
      </c>
      <c r="AE642" s="129"/>
      <c r="AF642" s="115" t="s">
        <v>83</v>
      </c>
      <c r="AG642" s="115">
        <v>14</v>
      </c>
      <c r="AH642" s="115" t="s">
        <v>84</v>
      </c>
      <c r="AJ642" s="115" t="s">
        <v>97</v>
      </c>
      <c r="AK642" s="115" t="s">
        <v>86</v>
      </c>
      <c r="AL642" s="115" t="s">
        <v>137</v>
      </c>
      <c r="AM642" s="115" t="s">
        <v>96</v>
      </c>
      <c r="AN642" s="115" t="s">
        <v>105</v>
      </c>
      <c r="AO642" s="115" t="s">
        <v>95</v>
      </c>
      <c r="AP642" s="115" t="s">
        <v>91</v>
      </c>
      <c r="AQ642" s="115" t="s">
        <v>91</v>
      </c>
    </row>
    <row r="643" spans="1:43" ht="16">
      <c r="A643" s="115">
        <v>6985131855</v>
      </c>
      <c r="D643" s="115" t="s">
        <v>33</v>
      </c>
      <c r="F643" s="115" t="s">
        <v>35</v>
      </c>
      <c r="G643" s="115" t="s">
        <v>38</v>
      </c>
      <c r="I643" s="130"/>
      <c r="L643" s="129"/>
      <c r="M643" s="129">
        <f t="shared" si="151"/>
        <v>3</v>
      </c>
      <c r="N643" s="129">
        <f t="shared" si="152"/>
        <v>1</v>
      </c>
      <c r="O643" s="129"/>
      <c r="P643" s="129">
        <f t="shared" si="153"/>
        <v>0</v>
      </c>
      <c r="Q643" s="129">
        <f t="shared" si="154"/>
        <v>0</v>
      </c>
      <c r="R643" s="129">
        <f t="shared" si="155"/>
        <v>1</v>
      </c>
      <c r="S643" s="129">
        <f t="shared" si="156"/>
        <v>0</v>
      </c>
      <c r="T643" s="129">
        <f t="shared" si="157"/>
        <v>1</v>
      </c>
      <c r="U643" s="129">
        <f t="shared" si="158"/>
        <v>0</v>
      </c>
      <c r="V643" s="134">
        <f t="shared" si="159"/>
        <v>0</v>
      </c>
      <c r="W643" s="129">
        <f t="shared" si="150"/>
        <v>1</v>
      </c>
      <c r="X643" s="129">
        <f t="shared" si="160"/>
        <v>0</v>
      </c>
      <c r="Y643" s="129">
        <f t="shared" si="161"/>
        <v>0</v>
      </c>
      <c r="Z643" s="129"/>
      <c r="AA643" s="129"/>
      <c r="AB643" s="129">
        <f t="shared" si="162"/>
        <v>3</v>
      </c>
      <c r="AC643" s="129">
        <f t="shared" si="163"/>
        <v>3</v>
      </c>
      <c r="AD643" s="129" t="str">
        <f t="shared" si="164"/>
        <v>Correct</v>
      </c>
      <c r="AE643" s="129"/>
      <c r="AF643" s="115" t="s">
        <v>99</v>
      </c>
      <c r="AG643" s="115">
        <v>36</v>
      </c>
      <c r="AH643" s="115" t="s">
        <v>181</v>
      </c>
      <c r="AI643" s="115" t="s">
        <v>191</v>
      </c>
      <c r="AJ643" s="115" t="s">
        <v>114</v>
      </c>
      <c r="AK643" s="115" t="s">
        <v>91</v>
      </c>
      <c r="AL643" s="115" t="s">
        <v>108</v>
      </c>
      <c r="AN643" s="115" t="s">
        <v>102</v>
      </c>
      <c r="AO643" s="115" t="s">
        <v>90</v>
      </c>
      <c r="AP643" s="115" t="s">
        <v>86</v>
      </c>
      <c r="AQ643" s="115" t="s">
        <v>86</v>
      </c>
    </row>
    <row r="644" spans="1:43" ht="16">
      <c r="A644" s="115">
        <v>7010995309</v>
      </c>
      <c r="G644" s="115" t="s">
        <v>38</v>
      </c>
      <c r="I644" s="130"/>
      <c r="L644" s="129"/>
      <c r="M644" s="129">
        <f t="shared" si="151"/>
        <v>1</v>
      </c>
      <c r="N644" s="129">
        <f t="shared" si="152"/>
        <v>3</v>
      </c>
      <c r="O644" s="129"/>
      <c r="P644" s="129">
        <f t="shared" si="153"/>
        <v>0</v>
      </c>
      <c r="Q644" s="129">
        <f t="shared" si="154"/>
        <v>0</v>
      </c>
      <c r="R644" s="129">
        <f t="shared" si="155"/>
        <v>0</v>
      </c>
      <c r="S644" s="129">
        <f t="shared" si="156"/>
        <v>0</v>
      </c>
      <c r="T644" s="129">
        <f t="shared" si="157"/>
        <v>0</v>
      </c>
      <c r="U644" s="129">
        <f t="shared" si="158"/>
        <v>0</v>
      </c>
      <c r="V644" s="134">
        <f t="shared" si="159"/>
        <v>0</v>
      </c>
      <c r="W644" s="129">
        <f t="shared" si="150"/>
        <v>1</v>
      </c>
      <c r="X644" s="129">
        <f t="shared" si="160"/>
        <v>0</v>
      </c>
      <c r="Y644" s="129">
        <f t="shared" si="161"/>
        <v>0</v>
      </c>
      <c r="Z644" s="129"/>
      <c r="AA644" s="129"/>
      <c r="AB644" s="129">
        <f t="shared" si="162"/>
        <v>1</v>
      </c>
      <c r="AC644" s="129">
        <f t="shared" si="163"/>
        <v>1</v>
      </c>
      <c r="AD644" s="129" t="str">
        <f t="shared" si="164"/>
        <v>Correct</v>
      </c>
      <c r="AE644" s="129"/>
      <c r="AF644" s="115" t="s">
        <v>99</v>
      </c>
      <c r="AG644" s="115">
        <v>61</v>
      </c>
      <c r="AH644" s="115" t="s">
        <v>84</v>
      </c>
      <c r="AI644" s="115" t="s">
        <v>123</v>
      </c>
      <c r="AJ644" s="115" t="s">
        <v>85</v>
      </c>
      <c r="AK644" s="115" t="s">
        <v>86</v>
      </c>
      <c r="AL644" s="115" t="s">
        <v>87</v>
      </c>
      <c r="AM644" s="115" t="s">
        <v>101</v>
      </c>
      <c r="AN644" s="115" t="s">
        <v>94</v>
      </c>
      <c r="AO644" s="115" t="s">
        <v>90</v>
      </c>
      <c r="AP644" s="115" t="s">
        <v>91</v>
      </c>
      <c r="AQ644" s="115" t="s">
        <v>91</v>
      </c>
    </row>
    <row r="645" spans="1:43" ht="16">
      <c r="A645" s="115">
        <v>7020572839</v>
      </c>
      <c r="B645" s="115" t="s">
        <v>31</v>
      </c>
      <c r="E645" s="115" t="s">
        <v>34</v>
      </c>
      <c r="H645" s="115" t="s">
        <v>37</v>
      </c>
      <c r="I645" s="130"/>
      <c r="L645" s="129"/>
      <c r="M645" s="129">
        <f t="shared" si="151"/>
        <v>3</v>
      </c>
      <c r="N645" s="129">
        <f t="shared" si="152"/>
        <v>1</v>
      </c>
      <c r="O645" s="129"/>
      <c r="P645" s="129">
        <f t="shared" si="153"/>
        <v>1</v>
      </c>
      <c r="Q645" s="129">
        <f t="shared" si="154"/>
        <v>0</v>
      </c>
      <c r="R645" s="129">
        <f t="shared" si="155"/>
        <v>0</v>
      </c>
      <c r="S645" s="129">
        <f t="shared" si="156"/>
        <v>1</v>
      </c>
      <c r="T645" s="129">
        <f t="shared" si="157"/>
        <v>0</v>
      </c>
      <c r="U645" s="129">
        <f t="shared" si="158"/>
        <v>0</v>
      </c>
      <c r="V645" s="134">
        <f t="shared" si="159"/>
        <v>1</v>
      </c>
      <c r="W645" s="129">
        <f t="shared" si="150"/>
        <v>0</v>
      </c>
      <c r="X645" s="129">
        <f t="shared" si="160"/>
        <v>0</v>
      </c>
      <c r="Y645" s="129">
        <f t="shared" si="161"/>
        <v>0</v>
      </c>
      <c r="Z645" s="129"/>
      <c r="AA645" s="129"/>
      <c r="AB645" s="129">
        <f t="shared" si="162"/>
        <v>3</v>
      </c>
      <c r="AC645" s="129">
        <f t="shared" si="163"/>
        <v>3</v>
      </c>
      <c r="AD645" s="129" t="str">
        <f t="shared" si="164"/>
        <v>Correct</v>
      </c>
      <c r="AE645" s="129"/>
      <c r="AF645" s="115" t="s">
        <v>83</v>
      </c>
      <c r="AG645" s="115">
        <v>44</v>
      </c>
      <c r="AH645" s="115" t="s">
        <v>84</v>
      </c>
      <c r="AI645" s="115" t="s">
        <v>160</v>
      </c>
      <c r="AK645" s="115" t="s">
        <v>91</v>
      </c>
      <c r="AL645" s="115" t="s">
        <v>137</v>
      </c>
      <c r="AM645" s="115" t="s">
        <v>104</v>
      </c>
      <c r="AO645" s="115" t="s">
        <v>113</v>
      </c>
      <c r="AP645" s="115" t="s">
        <v>91</v>
      </c>
      <c r="AQ645" s="115" t="s">
        <v>91</v>
      </c>
    </row>
    <row r="646" spans="1:43" ht="16">
      <c r="A646" s="115">
        <v>5585083426</v>
      </c>
      <c r="E646" s="115" t="s">
        <v>34</v>
      </c>
      <c r="F646" s="115" t="s">
        <v>35</v>
      </c>
      <c r="H646" s="115" t="s">
        <v>37</v>
      </c>
      <c r="I646" s="130"/>
      <c r="L646" s="129"/>
      <c r="M646" s="129">
        <f t="shared" si="151"/>
        <v>3</v>
      </c>
      <c r="N646" s="129">
        <f t="shared" si="152"/>
        <v>1</v>
      </c>
      <c r="O646" s="129"/>
      <c r="P646" s="129">
        <f t="shared" si="153"/>
        <v>0</v>
      </c>
      <c r="Q646" s="129">
        <f t="shared" si="154"/>
        <v>0</v>
      </c>
      <c r="R646" s="129">
        <f t="shared" si="155"/>
        <v>0</v>
      </c>
      <c r="S646" s="129">
        <f t="shared" si="156"/>
        <v>1</v>
      </c>
      <c r="T646" s="129">
        <f t="shared" si="157"/>
        <v>1</v>
      </c>
      <c r="U646" s="129">
        <f t="shared" si="158"/>
        <v>0</v>
      </c>
      <c r="V646" s="134">
        <f t="shared" si="159"/>
        <v>1</v>
      </c>
      <c r="W646" s="129">
        <f t="shared" si="150"/>
        <v>0</v>
      </c>
      <c r="X646" s="129">
        <f t="shared" si="160"/>
        <v>0</v>
      </c>
      <c r="Y646" s="129">
        <f t="shared" si="161"/>
        <v>0</v>
      </c>
      <c r="Z646" s="129"/>
      <c r="AA646" s="129"/>
      <c r="AB646" s="129">
        <f t="shared" si="162"/>
        <v>3</v>
      </c>
      <c r="AC646" s="129">
        <f t="shared" si="163"/>
        <v>3</v>
      </c>
      <c r="AD646" s="129" t="str">
        <f t="shared" si="164"/>
        <v>Correct</v>
      </c>
      <c r="AE646" s="129"/>
      <c r="AF646" s="115" t="s">
        <v>99</v>
      </c>
      <c r="AG646" s="115">
        <v>42</v>
      </c>
      <c r="AH646" s="115" t="s">
        <v>181</v>
      </c>
      <c r="AI646" s="115" t="s">
        <v>214</v>
      </c>
      <c r="AJ646" s="115" t="s">
        <v>85</v>
      </c>
      <c r="AK646" s="115" t="s">
        <v>86</v>
      </c>
      <c r="AL646" s="115" t="s">
        <v>87</v>
      </c>
      <c r="AM646" s="115" t="s">
        <v>88</v>
      </c>
      <c r="AN646" s="115" t="s">
        <v>111</v>
      </c>
      <c r="AO646" s="115" t="s">
        <v>90</v>
      </c>
      <c r="AP646" s="115" t="s">
        <v>91</v>
      </c>
      <c r="AQ646" s="115" t="s">
        <v>91</v>
      </c>
    </row>
    <row r="647" spans="1:43" ht="16">
      <c r="A647" s="115">
        <v>5606496349</v>
      </c>
      <c r="E647" s="115" t="s">
        <v>34</v>
      </c>
      <c r="H647" s="115" t="s">
        <v>37</v>
      </c>
      <c r="I647" s="130"/>
      <c r="L647" s="129"/>
      <c r="M647" s="129">
        <f t="shared" si="151"/>
        <v>2</v>
      </c>
      <c r="N647" s="129">
        <f t="shared" si="152"/>
        <v>1.5</v>
      </c>
      <c r="O647" s="129"/>
      <c r="P647" s="129">
        <f t="shared" si="153"/>
        <v>0</v>
      </c>
      <c r="Q647" s="129">
        <f t="shared" si="154"/>
        <v>0</v>
      </c>
      <c r="R647" s="129">
        <f t="shared" si="155"/>
        <v>0</v>
      </c>
      <c r="S647" s="129">
        <f t="shared" si="156"/>
        <v>1</v>
      </c>
      <c r="T647" s="129">
        <f t="shared" si="157"/>
        <v>0</v>
      </c>
      <c r="U647" s="129">
        <f t="shared" si="158"/>
        <v>0</v>
      </c>
      <c r="V647" s="134">
        <f t="shared" si="159"/>
        <v>1</v>
      </c>
      <c r="W647" s="129">
        <f t="shared" si="150"/>
        <v>0</v>
      </c>
      <c r="X647" s="129">
        <f t="shared" si="160"/>
        <v>0</v>
      </c>
      <c r="Y647" s="129">
        <f t="shared" si="161"/>
        <v>0</v>
      </c>
      <c r="Z647" s="129"/>
      <c r="AA647" s="129"/>
      <c r="AB647" s="129">
        <f t="shared" si="162"/>
        <v>2</v>
      </c>
      <c r="AC647" s="129">
        <f t="shared" si="163"/>
        <v>2</v>
      </c>
      <c r="AD647" s="129" t="str">
        <f t="shared" si="164"/>
        <v>Correct</v>
      </c>
      <c r="AE647" s="129"/>
      <c r="AF647" s="115" t="s">
        <v>83</v>
      </c>
      <c r="AG647" s="115">
        <v>30</v>
      </c>
      <c r="AH647" s="115" t="s">
        <v>181</v>
      </c>
      <c r="AI647" s="115" t="s">
        <v>431</v>
      </c>
      <c r="AJ647" s="115" t="s">
        <v>85</v>
      </c>
      <c r="AK647" s="115" t="s">
        <v>86</v>
      </c>
      <c r="AL647" s="115" t="s">
        <v>87</v>
      </c>
      <c r="AM647" s="115" t="s">
        <v>88</v>
      </c>
      <c r="AN647" s="115" t="s">
        <v>120</v>
      </c>
      <c r="AO647" s="115" t="s">
        <v>90</v>
      </c>
      <c r="AP647" s="115" t="s">
        <v>91</v>
      </c>
      <c r="AQ647" s="115" t="s">
        <v>91</v>
      </c>
    </row>
    <row r="648" spans="1:43" ht="16">
      <c r="A648" s="115">
        <v>5597534714</v>
      </c>
      <c r="C648" s="115" t="s">
        <v>32</v>
      </c>
      <c r="H648" s="115" t="s">
        <v>37</v>
      </c>
      <c r="I648" s="130"/>
      <c r="K648" s="115" t="s">
        <v>40</v>
      </c>
      <c r="L648" s="129"/>
      <c r="M648" s="129">
        <f t="shared" si="151"/>
        <v>3</v>
      </c>
      <c r="N648" s="129">
        <f t="shared" si="152"/>
        <v>1</v>
      </c>
      <c r="O648" s="129"/>
      <c r="P648" s="129">
        <f t="shared" si="153"/>
        <v>0</v>
      </c>
      <c r="Q648" s="129">
        <f t="shared" si="154"/>
        <v>1</v>
      </c>
      <c r="R648" s="129">
        <f t="shared" si="155"/>
        <v>0</v>
      </c>
      <c r="S648" s="129">
        <f t="shared" si="156"/>
        <v>0</v>
      </c>
      <c r="T648" s="129">
        <f t="shared" si="157"/>
        <v>0</v>
      </c>
      <c r="U648" s="129">
        <f t="shared" si="158"/>
        <v>0</v>
      </c>
      <c r="V648" s="134">
        <f t="shared" si="159"/>
        <v>1</v>
      </c>
      <c r="W648" s="129">
        <f t="shared" ref="W648:W711" si="165">IF($M648&lt;3,IF($G648=$I$1,1,0),IF($G648=$I$1,$N648,0))</f>
        <v>0</v>
      </c>
      <c r="X648" s="129">
        <f t="shared" si="160"/>
        <v>0</v>
      </c>
      <c r="Y648" s="129">
        <f t="shared" si="161"/>
        <v>1</v>
      </c>
      <c r="Z648" s="129"/>
      <c r="AA648" s="129"/>
      <c r="AB648" s="129">
        <f t="shared" si="162"/>
        <v>3</v>
      </c>
      <c r="AC648" s="129">
        <f t="shared" si="163"/>
        <v>3</v>
      </c>
      <c r="AD648" s="129" t="str">
        <f t="shared" si="164"/>
        <v>Correct</v>
      </c>
      <c r="AE648" s="129"/>
      <c r="AF648" s="115" t="s">
        <v>99</v>
      </c>
      <c r="AG648" s="115">
        <v>41</v>
      </c>
      <c r="AH648" s="115" t="s">
        <v>181</v>
      </c>
      <c r="AI648" s="115" t="s">
        <v>433</v>
      </c>
      <c r="AJ648" s="115" t="s">
        <v>85</v>
      </c>
      <c r="AK648" s="115" t="s">
        <v>86</v>
      </c>
      <c r="AL648" s="115" t="s">
        <v>87</v>
      </c>
      <c r="AM648" s="115" t="s">
        <v>88</v>
      </c>
      <c r="AN648" s="115" t="s">
        <v>111</v>
      </c>
      <c r="AO648" s="115" t="s">
        <v>90</v>
      </c>
      <c r="AP648" s="115" t="s">
        <v>91</v>
      </c>
      <c r="AQ648" s="115" t="s">
        <v>91</v>
      </c>
    </row>
    <row r="649" spans="1:43" ht="16">
      <c r="A649" s="115">
        <v>6985145748</v>
      </c>
      <c r="D649" s="115" t="s">
        <v>33</v>
      </c>
      <c r="H649" s="115" t="s">
        <v>37</v>
      </c>
      <c r="I649" s="130"/>
      <c r="K649" s="115" t="s">
        <v>40</v>
      </c>
      <c r="L649" s="129"/>
      <c r="M649" s="129">
        <f t="shared" si="151"/>
        <v>3</v>
      </c>
      <c r="N649" s="129">
        <f t="shared" si="152"/>
        <v>1</v>
      </c>
      <c r="O649" s="129"/>
      <c r="P649" s="129">
        <f t="shared" si="153"/>
        <v>0</v>
      </c>
      <c r="Q649" s="129">
        <f t="shared" si="154"/>
        <v>0</v>
      </c>
      <c r="R649" s="129">
        <f t="shared" si="155"/>
        <v>1</v>
      </c>
      <c r="S649" s="129">
        <f t="shared" si="156"/>
        <v>0</v>
      </c>
      <c r="T649" s="129">
        <f t="shared" si="157"/>
        <v>0</v>
      </c>
      <c r="U649" s="129">
        <f t="shared" si="158"/>
        <v>0</v>
      </c>
      <c r="V649" s="134">
        <f t="shared" si="159"/>
        <v>1</v>
      </c>
      <c r="W649" s="129">
        <f t="shared" si="165"/>
        <v>0</v>
      </c>
      <c r="X649" s="129">
        <f t="shared" si="160"/>
        <v>0</v>
      </c>
      <c r="Y649" s="129">
        <f t="shared" si="161"/>
        <v>1</v>
      </c>
      <c r="Z649" s="129"/>
      <c r="AA649" s="129"/>
      <c r="AB649" s="129">
        <f t="shared" si="162"/>
        <v>3</v>
      </c>
      <c r="AC649" s="129">
        <f t="shared" si="163"/>
        <v>3</v>
      </c>
      <c r="AD649" s="129" t="str">
        <f t="shared" si="164"/>
        <v>Correct</v>
      </c>
      <c r="AE649" s="129"/>
      <c r="AF649" s="115" t="s">
        <v>83</v>
      </c>
      <c r="AG649" s="115">
        <v>64</v>
      </c>
      <c r="AH649" s="115" t="s">
        <v>181</v>
      </c>
      <c r="AJ649" s="115" t="s">
        <v>85</v>
      </c>
      <c r="AK649" s="115" t="s">
        <v>86</v>
      </c>
      <c r="AL649" s="115" t="s">
        <v>87</v>
      </c>
      <c r="AN649" s="115" t="s">
        <v>102</v>
      </c>
      <c r="AO649" s="115" t="s">
        <v>106</v>
      </c>
      <c r="AP649" s="115" t="s">
        <v>91</v>
      </c>
      <c r="AQ649" s="115" t="s">
        <v>86</v>
      </c>
    </row>
    <row r="650" spans="1:43" ht="16">
      <c r="A650" s="115">
        <v>7010995942</v>
      </c>
      <c r="D650" s="115" t="s">
        <v>33</v>
      </c>
      <c r="H650" s="115" t="s">
        <v>37</v>
      </c>
      <c r="I650" s="130"/>
      <c r="K650" s="115" t="s">
        <v>40</v>
      </c>
      <c r="L650" s="129"/>
      <c r="M650" s="129">
        <f t="shared" si="151"/>
        <v>3</v>
      </c>
      <c r="N650" s="129">
        <f t="shared" si="152"/>
        <v>1</v>
      </c>
      <c r="O650" s="129"/>
      <c r="P650" s="129">
        <f t="shared" si="153"/>
        <v>0</v>
      </c>
      <c r="Q650" s="129">
        <f t="shared" si="154"/>
        <v>0</v>
      </c>
      <c r="R650" s="129">
        <f t="shared" si="155"/>
        <v>1</v>
      </c>
      <c r="S650" s="129">
        <f t="shared" si="156"/>
        <v>0</v>
      </c>
      <c r="T650" s="129">
        <f t="shared" si="157"/>
        <v>0</v>
      </c>
      <c r="U650" s="129">
        <f t="shared" si="158"/>
        <v>0</v>
      </c>
      <c r="V650" s="134">
        <f t="shared" si="159"/>
        <v>1</v>
      </c>
      <c r="W650" s="129">
        <f t="shared" si="165"/>
        <v>0</v>
      </c>
      <c r="X650" s="129">
        <f t="shared" si="160"/>
        <v>0</v>
      </c>
      <c r="Y650" s="129">
        <f t="shared" si="161"/>
        <v>1</v>
      </c>
      <c r="Z650" s="129"/>
      <c r="AA650" s="129"/>
      <c r="AB650" s="129">
        <f t="shared" si="162"/>
        <v>3</v>
      </c>
      <c r="AC650" s="129">
        <f t="shared" si="163"/>
        <v>3</v>
      </c>
      <c r="AD650" s="129" t="str">
        <f t="shared" si="164"/>
        <v>Correct</v>
      </c>
      <c r="AE650" s="129"/>
      <c r="AF650" s="115" t="s">
        <v>83</v>
      </c>
      <c r="AG650" s="115">
        <v>70</v>
      </c>
      <c r="AH650" s="115" t="s">
        <v>84</v>
      </c>
      <c r="AI650" s="115" t="s">
        <v>123</v>
      </c>
      <c r="AJ650" s="115" t="s">
        <v>85</v>
      </c>
      <c r="AK650" s="115" t="s">
        <v>86</v>
      </c>
      <c r="AL650" s="115" t="s">
        <v>87</v>
      </c>
      <c r="AM650" s="115" t="s">
        <v>101</v>
      </c>
      <c r="AN650" s="115" t="s">
        <v>111</v>
      </c>
      <c r="AO650" s="115" t="s">
        <v>106</v>
      </c>
      <c r="AP650" s="115" t="s">
        <v>91</v>
      </c>
      <c r="AQ650" s="115" t="s">
        <v>91</v>
      </c>
    </row>
    <row r="651" spans="1:43" ht="16">
      <c r="A651" s="115">
        <v>6985418483</v>
      </c>
      <c r="D651" s="115" t="s">
        <v>33</v>
      </c>
      <c r="H651" s="115" t="s">
        <v>37</v>
      </c>
      <c r="I651" s="130"/>
      <c r="K651" s="115" t="s">
        <v>40</v>
      </c>
      <c r="L651" s="129"/>
      <c r="M651" s="129">
        <f t="shared" si="151"/>
        <v>3</v>
      </c>
      <c r="N651" s="129">
        <f t="shared" si="152"/>
        <v>1</v>
      </c>
      <c r="O651" s="129"/>
      <c r="P651" s="129">
        <f t="shared" si="153"/>
        <v>0</v>
      </c>
      <c r="Q651" s="129">
        <f t="shared" si="154"/>
        <v>0</v>
      </c>
      <c r="R651" s="129">
        <f t="shared" si="155"/>
        <v>1</v>
      </c>
      <c r="S651" s="129">
        <f t="shared" si="156"/>
        <v>0</v>
      </c>
      <c r="T651" s="129">
        <f t="shared" si="157"/>
        <v>0</v>
      </c>
      <c r="U651" s="129">
        <f t="shared" si="158"/>
        <v>0</v>
      </c>
      <c r="V651" s="134">
        <f t="shared" si="159"/>
        <v>1</v>
      </c>
      <c r="W651" s="129">
        <f t="shared" si="165"/>
        <v>0</v>
      </c>
      <c r="X651" s="129">
        <f t="shared" si="160"/>
        <v>0</v>
      </c>
      <c r="Y651" s="129">
        <f t="shared" si="161"/>
        <v>1</v>
      </c>
      <c r="Z651" s="129"/>
      <c r="AA651" s="129"/>
      <c r="AB651" s="129">
        <f t="shared" si="162"/>
        <v>3</v>
      </c>
      <c r="AC651" s="129">
        <f t="shared" si="163"/>
        <v>3</v>
      </c>
      <c r="AD651" s="129" t="str">
        <f t="shared" si="164"/>
        <v>Correct</v>
      </c>
      <c r="AE651" s="129"/>
      <c r="AF651" s="115" t="s">
        <v>99</v>
      </c>
      <c r="AG651" s="115">
        <v>61</v>
      </c>
      <c r="AH651" s="115" t="s">
        <v>181</v>
      </c>
      <c r="AI651" s="115" t="s">
        <v>183</v>
      </c>
      <c r="AJ651" s="115" t="s">
        <v>85</v>
      </c>
      <c r="AK651" s="115" t="s">
        <v>86</v>
      </c>
      <c r="AL651" s="115" t="s">
        <v>87</v>
      </c>
      <c r="AM651" s="115" t="s">
        <v>101</v>
      </c>
      <c r="AN651" s="115" t="s">
        <v>94</v>
      </c>
      <c r="AO651" s="115" t="s">
        <v>113</v>
      </c>
      <c r="AP651" s="115" t="s">
        <v>91</v>
      </c>
      <c r="AQ651" s="115" t="s">
        <v>91</v>
      </c>
    </row>
    <row r="652" spans="1:43" ht="16">
      <c r="A652" s="115">
        <v>7045760855</v>
      </c>
      <c r="C652" s="115" t="s">
        <v>32</v>
      </c>
      <c r="D652" s="115" t="s">
        <v>33</v>
      </c>
      <c r="H652" s="115" t="s">
        <v>37</v>
      </c>
      <c r="I652" s="130"/>
      <c r="K652" s="115" t="s">
        <v>40</v>
      </c>
      <c r="L652" s="129"/>
      <c r="M652" s="129">
        <f t="shared" si="151"/>
        <v>4</v>
      </c>
      <c r="N652" s="129">
        <f t="shared" si="152"/>
        <v>0.75</v>
      </c>
      <c r="O652" s="129"/>
      <c r="P652" s="129">
        <f t="shared" si="153"/>
        <v>0</v>
      </c>
      <c r="Q652" s="129">
        <f t="shared" si="154"/>
        <v>0.75</v>
      </c>
      <c r="R652" s="129">
        <f t="shared" si="155"/>
        <v>0.75</v>
      </c>
      <c r="S652" s="129">
        <f t="shared" si="156"/>
        <v>0</v>
      </c>
      <c r="T652" s="129">
        <f t="shared" si="157"/>
        <v>0</v>
      </c>
      <c r="U652" s="129">
        <f t="shared" si="158"/>
        <v>0</v>
      </c>
      <c r="V652" s="134">
        <f t="shared" si="159"/>
        <v>0.75</v>
      </c>
      <c r="W652" s="129">
        <f t="shared" si="165"/>
        <v>0</v>
      </c>
      <c r="X652" s="129">
        <f t="shared" si="160"/>
        <v>0</v>
      </c>
      <c r="Y652" s="129">
        <f t="shared" si="161"/>
        <v>0.75</v>
      </c>
      <c r="Z652" s="129"/>
      <c r="AA652" s="129"/>
      <c r="AB652" s="129">
        <f t="shared" si="162"/>
        <v>3</v>
      </c>
      <c r="AC652" s="129">
        <f t="shared" si="163"/>
        <v>4</v>
      </c>
      <c r="AD652" s="129" t="str">
        <f t="shared" si="164"/>
        <v>Correct</v>
      </c>
      <c r="AE652" s="129"/>
      <c r="AF652" s="115" t="s">
        <v>83</v>
      </c>
      <c r="AG652" s="115">
        <v>64</v>
      </c>
      <c r="AH652" s="115" t="s">
        <v>181</v>
      </c>
      <c r="AI652" s="115" t="s">
        <v>194</v>
      </c>
      <c r="AJ652" s="115" t="s">
        <v>97</v>
      </c>
      <c r="AK652" s="115" t="s">
        <v>86</v>
      </c>
      <c r="AL652" s="115" t="s">
        <v>87</v>
      </c>
      <c r="AM652" s="115" t="s">
        <v>96</v>
      </c>
      <c r="AN652" s="115" t="s">
        <v>94</v>
      </c>
      <c r="AO652" s="115" t="s">
        <v>98</v>
      </c>
      <c r="AP652" s="115" t="s">
        <v>91</v>
      </c>
      <c r="AQ652" s="115" t="s">
        <v>91</v>
      </c>
    </row>
    <row r="653" spans="1:43" ht="16">
      <c r="A653" s="115">
        <v>5587040461</v>
      </c>
      <c r="H653" s="115" t="s">
        <v>37</v>
      </c>
      <c r="I653" s="130"/>
      <c r="K653" s="115" t="s">
        <v>40</v>
      </c>
      <c r="L653" s="129"/>
      <c r="M653" s="129">
        <f t="shared" si="151"/>
        <v>2</v>
      </c>
      <c r="N653" s="129">
        <f t="shared" si="152"/>
        <v>1.5</v>
      </c>
      <c r="O653" s="129"/>
      <c r="P653" s="129">
        <f t="shared" si="153"/>
        <v>0</v>
      </c>
      <c r="Q653" s="129">
        <f t="shared" si="154"/>
        <v>0</v>
      </c>
      <c r="R653" s="129">
        <f t="shared" si="155"/>
        <v>0</v>
      </c>
      <c r="S653" s="129">
        <f t="shared" si="156"/>
        <v>0</v>
      </c>
      <c r="T653" s="129">
        <f t="shared" si="157"/>
        <v>0</v>
      </c>
      <c r="U653" s="129">
        <f t="shared" si="158"/>
        <v>0</v>
      </c>
      <c r="V653" s="134">
        <f t="shared" si="159"/>
        <v>1</v>
      </c>
      <c r="W653" s="129">
        <f t="shared" si="165"/>
        <v>0</v>
      </c>
      <c r="X653" s="129">
        <f t="shared" si="160"/>
        <v>0</v>
      </c>
      <c r="Y653" s="129">
        <f t="shared" si="161"/>
        <v>1</v>
      </c>
      <c r="Z653" s="129"/>
      <c r="AA653" s="129"/>
      <c r="AB653" s="129">
        <f t="shared" si="162"/>
        <v>2</v>
      </c>
      <c r="AC653" s="129">
        <f t="shared" si="163"/>
        <v>2</v>
      </c>
      <c r="AD653" s="129" t="str">
        <f t="shared" si="164"/>
        <v>Correct</v>
      </c>
      <c r="AE653" s="129"/>
      <c r="AF653" s="115" t="s">
        <v>83</v>
      </c>
      <c r="AG653" s="115">
        <v>57</v>
      </c>
      <c r="AH653" s="115" t="s">
        <v>84</v>
      </c>
      <c r="AI653" s="115" t="s">
        <v>131</v>
      </c>
      <c r="AJ653" s="115" t="s">
        <v>85</v>
      </c>
      <c r="AK653" s="115" t="s">
        <v>86</v>
      </c>
      <c r="AL653" s="115" t="s">
        <v>87</v>
      </c>
      <c r="AM653" s="115" t="s">
        <v>88</v>
      </c>
      <c r="AN653" s="115" t="s">
        <v>111</v>
      </c>
      <c r="AO653" s="115" t="s">
        <v>90</v>
      </c>
      <c r="AP653" s="115" t="s">
        <v>91</v>
      </c>
      <c r="AQ653" s="115" t="s">
        <v>91</v>
      </c>
    </row>
    <row r="654" spans="1:43" ht="16">
      <c r="A654" s="115">
        <v>7045780203</v>
      </c>
      <c r="D654" s="115" t="s">
        <v>33</v>
      </c>
      <c r="H654" s="115" t="s">
        <v>37</v>
      </c>
      <c r="I654" s="130"/>
      <c r="K654" s="115" t="s">
        <v>40</v>
      </c>
      <c r="L654" s="129"/>
      <c r="M654" s="129">
        <f t="shared" si="151"/>
        <v>3</v>
      </c>
      <c r="N654" s="129">
        <f t="shared" si="152"/>
        <v>1</v>
      </c>
      <c r="O654" s="129"/>
      <c r="P654" s="129">
        <f t="shared" si="153"/>
        <v>0</v>
      </c>
      <c r="Q654" s="129">
        <f t="shared" si="154"/>
        <v>0</v>
      </c>
      <c r="R654" s="129">
        <f t="shared" si="155"/>
        <v>1</v>
      </c>
      <c r="S654" s="129">
        <f t="shared" si="156"/>
        <v>0</v>
      </c>
      <c r="T654" s="129">
        <f t="shared" si="157"/>
        <v>0</v>
      </c>
      <c r="U654" s="129">
        <f t="shared" si="158"/>
        <v>0</v>
      </c>
      <c r="V654" s="134">
        <f t="shared" si="159"/>
        <v>1</v>
      </c>
      <c r="W654" s="129">
        <f t="shared" si="165"/>
        <v>0</v>
      </c>
      <c r="X654" s="129">
        <f t="shared" si="160"/>
        <v>0</v>
      </c>
      <c r="Y654" s="129">
        <f t="shared" si="161"/>
        <v>1</v>
      </c>
      <c r="Z654" s="129"/>
      <c r="AA654" s="129"/>
      <c r="AB654" s="129">
        <f t="shared" si="162"/>
        <v>3</v>
      </c>
      <c r="AC654" s="129">
        <f t="shared" si="163"/>
        <v>3</v>
      </c>
      <c r="AD654" s="129" t="str">
        <f t="shared" si="164"/>
        <v>Correct</v>
      </c>
      <c r="AE654" s="129"/>
      <c r="AF654" s="115" t="s">
        <v>83</v>
      </c>
      <c r="AG654" s="115">
        <v>83</v>
      </c>
      <c r="AH654" s="115" t="s">
        <v>181</v>
      </c>
      <c r="AI654" s="115" t="s">
        <v>230</v>
      </c>
      <c r="AJ654" s="115" t="s">
        <v>85</v>
      </c>
      <c r="AK654" s="115" t="s">
        <v>86</v>
      </c>
      <c r="AL654" s="115" t="s">
        <v>87</v>
      </c>
      <c r="AM654" s="115" t="s">
        <v>88</v>
      </c>
      <c r="AN654" s="115" t="s">
        <v>111</v>
      </c>
      <c r="AO654" s="115" t="s">
        <v>106</v>
      </c>
      <c r="AP654" s="115" t="s">
        <v>91</v>
      </c>
      <c r="AQ654" s="115" t="s">
        <v>91</v>
      </c>
    </row>
    <row r="655" spans="1:43" ht="16">
      <c r="A655" s="115">
        <v>7044858642</v>
      </c>
      <c r="H655" s="115" t="s">
        <v>37</v>
      </c>
      <c r="I655" s="130"/>
      <c r="K655" s="115" t="s">
        <v>40</v>
      </c>
      <c r="L655" s="129"/>
      <c r="M655" s="129">
        <f t="shared" si="151"/>
        <v>2</v>
      </c>
      <c r="N655" s="129">
        <f t="shared" si="152"/>
        <v>1.5</v>
      </c>
      <c r="O655" s="129"/>
      <c r="P655" s="129">
        <f t="shared" si="153"/>
        <v>0</v>
      </c>
      <c r="Q655" s="129">
        <f t="shared" si="154"/>
        <v>0</v>
      </c>
      <c r="R655" s="129">
        <f t="shared" si="155"/>
        <v>0</v>
      </c>
      <c r="S655" s="129">
        <f t="shared" si="156"/>
        <v>0</v>
      </c>
      <c r="T655" s="129">
        <f t="shared" si="157"/>
        <v>0</v>
      </c>
      <c r="U655" s="129">
        <f t="shared" si="158"/>
        <v>0</v>
      </c>
      <c r="V655" s="134">
        <f t="shared" si="159"/>
        <v>1</v>
      </c>
      <c r="W655" s="129">
        <f t="shared" si="165"/>
        <v>0</v>
      </c>
      <c r="X655" s="129">
        <f t="shared" si="160"/>
        <v>0</v>
      </c>
      <c r="Y655" s="129">
        <f t="shared" si="161"/>
        <v>1</v>
      </c>
      <c r="Z655" s="129"/>
      <c r="AA655" s="129"/>
      <c r="AB655" s="129">
        <f t="shared" si="162"/>
        <v>2</v>
      </c>
      <c r="AC655" s="129">
        <f t="shared" si="163"/>
        <v>2</v>
      </c>
      <c r="AD655" s="129" t="str">
        <f t="shared" si="164"/>
        <v>Correct</v>
      </c>
      <c r="AE655" s="129"/>
      <c r="AF655" s="115" t="s">
        <v>83</v>
      </c>
      <c r="AG655" s="115">
        <v>61</v>
      </c>
      <c r="AH655" s="115" t="s">
        <v>181</v>
      </c>
      <c r="AI655" s="115" t="s">
        <v>489</v>
      </c>
      <c r="AJ655" s="115" t="s">
        <v>92</v>
      </c>
      <c r="AK655" s="115" t="s">
        <v>86</v>
      </c>
      <c r="AL655" s="115" t="s">
        <v>87</v>
      </c>
      <c r="AM655" s="115" t="s">
        <v>100</v>
      </c>
      <c r="AN655" s="115" t="s">
        <v>89</v>
      </c>
      <c r="AO655" s="115" t="s">
        <v>106</v>
      </c>
      <c r="AP655" s="115" t="s">
        <v>91</v>
      </c>
      <c r="AQ655" s="115" t="s">
        <v>91</v>
      </c>
    </row>
    <row r="656" spans="1:43" ht="16">
      <c r="A656" s="115">
        <v>5587041624</v>
      </c>
      <c r="F656" s="115" t="s">
        <v>35</v>
      </c>
      <c r="H656" s="115" t="s">
        <v>37</v>
      </c>
      <c r="I656" s="130"/>
      <c r="K656" s="115" t="s">
        <v>40</v>
      </c>
      <c r="L656" s="129"/>
      <c r="M656" s="129">
        <f t="shared" si="151"/>
        <v>3</v>
      </c>
      <c r="N656" s="129">
        <f t="shared" si="152"/>
        <v>1</v>
      </c>
      <c r="O656" s="129"/>
      <c r="P656" s="129">
        <f t="shared" si="153"/>
        <v>0</v>
      </c>
      <c r="Q656" s="129">
        <f t="shared" si="154"/>
        <v>0</v>
      </c>
      <c r="R656" s="129">
        <f t="shared" si="155"/>
        <v>0</v>
      </c>
      <c r="S656" s="129">
        <f t="shared" si="156"/>
        <v>0</v>
      </c>
      <c r="T656" s="129">
        <f t="shared" si="157"/>
        <v>1</v>
      </c>
      <c r="U656" s="129">
        <f t="shared" si="158"/>
        <v>0</v>
      </c>
      <c r="V656" s="134">
        <f t="shared" si="159"/>
        <v>1</v>
      </c>
      <c r="W656" s="129">
        <f t="shared" si="165"/>
        <v>0</v>
      </c>
      <c r="X656" s="129">
        <f t="shared" si="160"/>
        <v>0</v>
      </c>
      <c r="Y656" s="129">
        <f t="shared" si="161"/>
        <v>1</v>
      </c>
      <c r="Z656" s="129"/>
      <c r="AA656" s="129"/>
      <c r="AB656" s="129">
        <f t="shared" si="162"/>
        <v>3</v>
      </c>
      <c r="AC656" s="129">
        <f t="shared" si="163"/>
        <v>3</v>
      </c>
      <c r="AD656" s="129" t="str">
        <f t="shared" si="164"/>
        <v>Correct</v>
      </c>
      <c r="AE656" s="129"/>
      <c r="AF656" s="115" t="s">
        <v>83</v>
      </c>
      <c r="AG656" s="115">
        <v>32</v>
      </c>
      <c r="AH656" s="115" t="s">
        <v>181</v>
      </c>
      <c r="AI656" s="115" t="s">
        <v>183</v>
      </c>
      <c r="AJ656" s="115" t="s">
        <v>85</v>
      </c>
      <c r="AK656" s="115" t="s">
        <v>86</v>
      </c>
      <c r="AL656" s="115" t="s">
        <v>137</v>
      </c>
      <c r="AM656" s="115" t="s">
        <v>100</v>
      </c>
      <c r="AN656" s="115" t="s">
        <v>89</v>
      </c>
      <c r="AO656" s="115" t="s">
        <v>90</v>
      </c>
      <c r="AP656" s="115" t="s">
        <v>91</v>
      </c>
      <c r="AQ656" s="115" t="s">
        <v>91</v>
      </c>
    </row>
    <row r="657" spans="1:43" ht="16">
      <c r="A657" s="115">
        <v>5585620585</v>
      </c>
      <c r="D657" s="115" t="s">
        <v>33</v>
      </c>
      <c r="H657" s="115" t="s">
        <v>37</v>
      </c>
      <c r="I657" s="130"/>
      <c r="L657" s="129"/>
      <c r="M657" s="129">
        <f t="shared" si="151"/>
        <v>2</v>
      </c>
      <c r="N657" s="129">
        <f t="shared" si="152"/>
        <v>1.5</v>
      </c>
      <c r="O657" s="129"/>
      <c r="P657" s="129">
        <f t="shared" si="153"/>
        <v>0</v>
      </c>
      <c r="Q657" s="129">
        <f t="shared" si="154"/>
        <v>0</v>
      </c>
      <c r="R657" s="129">
        <f t="shared" si="155"/>
        <v>1</v>
      </c>
      <c r="S657" s="129">
        <f t="shared" si="156"/>
        <v>0</v>
      </c>
      <c r="T657" s="129">
        <f t="shared" si="157"/>
        <v>0</v>
      </c>
      <c r="U657" s="129">
        <f t="shared" si="158"/>
        <v>0</v>
      </c>
      <c r="V657" s="134">
        <f t="shared" si="159"/>
        <v>1</v>
      </c>
      <c r="W657" s="129">
        <f t="shared" si="165"/>
        <v>0</v>
      </c>
      <c r="X657" s="129">
        <f t="shared" si="160"/>
        <v>0</v>
      </c>
      <c r="Y657" s="129">
        <f t="shared" si="161"/>
        <v>0</v>
      </c>
      <c r="Z657" s="129"/>
      <c r="AA657" s="129"/>
      <c r="AB657" s="129">
        <f t="shared" si="162"/>
        <v>2</v>
      </c>
      <c r="AC657" s="129">
        <f t="shared" si="163"/>
        <v>2</v>
      </c>
      <c r="AD657" s="129" t="str">
        <f t="shared" si="164"/>
        <v>Correct</v>
      </c>
      <c r="AE657" s="129"/>
      <c r="AF657" s="115" t="s">
        <v>83</v>
      </c>
      <c r="AG657" s="115">
        <v>58</v>
      </c>
      <c r="AH657" s="115" t="s">
        <v>181</v>
      </c>
      <c r="AI657" s="115" t="s">
        <v>237</v>
      </c>
      <c r="AJ657" s="115" t="s">
        <v>85</v>
      </c>
      <c r="AK657" s="115" t="s">
        <v>86</v>
      </c>
      <c r="AL657" s="115" t="s">
        <v>87</v>
      </c>
      <c r="AM657" s="115" t="s">
        <v>100</v>
      </c>
      <c r="AN657" s="115" t="s">
        <v>111</v>
      </c>
      <c r="AO657" s="115" t="s">
        <v>113</v>
      </c>
      <c r="AP657" s="115" t="s">
        <v>91</v>
      </c>
      <c r="AQ657" s="115" t="s">
        <v>91</v>
      </c>
    </row>
    <row r="658" spans="1:43" ht="16">
      <c r="A658" s="115">
        <v>7010996171</v>
      </c>
      <c r="D658" s="115" t="s">
        <v>33</v>
      </c>
      <c r="H658" s="115" t="s">
        <v>37</v>
      </c>
      <c r="I658" s="130"/>
      <c r="L658" s="129"/>
      <c r="M658" s="129">
        <f t="shared" si="151"/>
        <v>2</v>
      </c>
      <c r="N658" s="129">
        <f t="shared" si="152"/>
        <v>1.5</v>
      </c>
      <c r="O658" s="129"/>
      <c r="P658" s="129">
        <f t="shared" si="153"/>
        <v>0</v>
      </c>
      <c r="Q658" s="129">
        <f t="shared" si="154"/>
        <v>0</v>
      </c>
      <c r="R658" s="129">
        <f t="shared" si="155"/>
        <v>1</v>
      </c>
      <c r="S658" s="129">
        <f t="shared" si="156"/>
        <v>0</v>
      </c>
      <c r="T658" s="129">
        <f t="shared" si="157"/>
        <v>0</v>
      </c>
      <c r="U658" s="129">
        <f t="shared" si="158"/>
        <v>0</v>
      </c>
      <c r="V658" s="134">
        <f t="shared" si="159"/>
        <v>1</v>
      </c>
      <c r="W658" s="129">
        <f t="shared" si="165"/>
        <v>0</v>
      </c>
      <c r="X658" s="129">
        <f t="shared" si="160"/>
        <v>0</v>
      </c>
      <c r="Y658" s="129">
        <f t="shared" si="161"/>
        <v>0</v>
      </c>
      <c r="Z658" s="129"/>
      <c r="AA658" s="129"/>
      <c r="AB658" s="129">
        <f t="shared" si="162"/>
        <v>2</v>
      </c>
      <c r="AC658" s="129">
        <f t="shared" si="163"/>
        <v>2</v>
      </c>
      <c r="AD658" s="129" t="str">
        <f t="shared" si="164"/>
        <v>Correct</v>
      </c>
      <c r="AE658" s="129"/>
      <c r="AF658" s="115" t="s">
        <v>99</v>
      </c>
      <c r="AG658" s="115">
        <v>55</v>
      </c>
      <c r="AH658" s="115" t="s">
        <v>84</v>
      </c>
      <c r="AI658" s="115" t="s">
        <v>123</v>
      </c>
      <c r="AJ658" s="115" t="s">
        <v>85</v>
      </c>
      <c r="AK658" s="115" t="s">
        <v>86</v>
      </c>
      <c r="AL658" s="115" t="s">
        <v>87</v>
      </c>
      <c r="AM658" s="115" t="s">
        <v>101</v>
      </c>
      <c r="AN658" s="115" t="s">
        <v>89</v>
      </c>
      <c r="AO658" s="115" t="s">
        <v>90</v>
      </c>
      <c r="AP658" s="115" t="s">
        <v>91</v>
      </c>
      <c r="AQ658" s="115" t="s">
        <v>91</v>
      </c>
    </row>
    <row r="659" spans="1:43" ht="16">
      <c r="A659" s="115">
        <v>7011542039</v>
      </c>
      <c r="F659" s="115" t="s">
        <v>35</v>
      </c>
      <c r="H659" s="115" t="s">
        <v>37</v>
      </c>
      <c r="I659" s="130"/>
      <c r="K659" s="115" t="s">
        <v>40</v>
      </c>
      <c r="L659" s="129"/>
      <c r="M659" s="129">
        <f t="shared" si="151"/>
        <v>3</v>
      </c>
      <c r="N659" s="129">
        <f t="shared" si="152"/>
        <v>1</v>
      </c>
      <c r="O659" s="129"/>
      <c r="P659" s="129">
        <f t="shared" si="153"/>
        <v>0</v>
      </c>
      <c r="Q659" s="129">
        <f t="shared" si="154"/>
        <v>0</v>
      </c>
      <c r="R659" s="129">
        <f t="shared" si="155"/>
        <v>0</v>
      </c>
      <c r="S659" s="129">
        <f t="shared" si="156"/>
        <v>0</v>
      </c>
      <c r="T659" s="129">
        <f t="shared" si="157"/>
        <v>1</v>
      </c>
      <c r="U659" s="129">
        <f t="shared" si="158"/>
        <v>0</v>
      </c>
      <c r="V659" s="134">
        <f t="shared" si="159"/>
        <v>1</v>
      </c>
      <c r="W659" s="129">
        <f t="shared" si="165"/>
        <v>0</v>
      </c>
      <c r="X659" s="129">
        <f t="shared" si="160"/>
        <v>0</v>
      </c>
      <c r="Y659" s="129">
        <f t="shared" si="161"/>
        <v>1</v>
      </c>
      <c r="Z659" s="129"/>
      <c r="AA659" s="129"/>
      <c r="AB659" s="129">
        <f t="shared" si="162"/>
        <v>3</v>
      </c>
      <c r="AC659" s="129">
        <f t="shared" si="163"/>
        <v>3</v>
      </c>
      <c r="AD659" s="129" t="str">
        <f t="shared" si="164"/>
        <v>Correct</v>
      </c>
      <c r="AE659" s="129"/>
      <c r="AF659" s="115" t="s">
        <v>83</v>
      </c>
      <c r="AG659" s="115">
        <v>35</v>
      </c>
      <c r="AH659" s="115" t="s">
        <v>181</v>
      </c>
      <c r="AI659" s="115" t="s">
        <v>190</v>
      </c>
      <c r="AJ659" s="115" t="s">
        <v>85</v>
      </c>
      <c r="AK659" s="115" t="s">
        <v>91</v>
      </c>
      <c r="AL659" s="115" t="s">
        <v>137</v>
      </c>
      <c r="AM659" s="115" t="s">
        <v>100</v>
      </c>
      <c r="AN659" s="115" t="s">
        <v>89</v>
      </c>
      <c r="AO659" s="115" t="s">
        <v>90</v>
      </c>
      <c r="AP659" s="115" t="s">
        <v>91</v>
      </c>
      <c r="AQ659" s="115" t="s">
        <v>91</v>
      </c>
    </row>
    <row r="660" spans="1:43" ht="16">
      <c r="A660" s="115">
        <v>6985162090</v>
      </c>
      <c r="D660" s="115" t="s">
        <v>33</v>
      </c>
      <c r="H660" s="115" t="s">
        <v>37</v>
      </c>
      <c r="I660" s="130"/>
      <c r="K660" s="115" t="s">
        <v>40</v>
      </c>
      <c r="L660" s="129"/>
      <c r="M660" s="129">
        <f t="shared" si="151"/>
        <v>3</v>
      </c>
      <c r="N660" s="129">
        <f t="shared" si="152"/>
        <v>1</v>
      </c>
      <c r="O660" s="129"/>
      <c r="P660" s="129">
        <f t="shared" si="153"/>
        <v>0</v>
      </c>
      <c r="Q660" s="129">
        <f t="shared" si="154"/>
        <v>0</v>
      </c>
      <c r="R660" s="129">
        <f t="shared" si="155"/>
        <v>1</v>
      </c>
      <c r="S660" s="129">
        <f t="shared" si="156"/>
        <v>0</v>
      </c>
      <c r="T660" s="129">
        <f t="shared" si="157"/>
        <v>0</v>
      </c>
      <c r="U660" s="129">
        <f t="shared" si="158"/>
        <v>0</v>
      </c>
      <c r="V660" s="134">
        <f t="shared" si="159"/>
        <v>1</v>
      </c>
      <c r="W660" s="129">
        <f t="shared" si="165"/>
        <v>0</v>
      </c>
      <c r="X660" s="129">
        <f t="shared" si="160"/>
        <v>0</v>
      </c>
      <c r="Y660" s="129">
        <f t="shared" si="161"/>
        <v>1</v>
      </c>
      <c r="Z660" s="129"/>
      <c r="AA660" s="129"/>
      <c r="AB660" s="129">
        <f t="shared" si="162"/>
        <v>3</v>
      </c>
      <c r="AC660" s="129">
        <f t="shared" si="163"/>
        <v>3</v>
      </c>
      <c r="AD660" s="129" t="str">
        <f t="shared" si="164"/>
        <v>Correct</v>
      </c>
      <c r="AE660" s="129"/>
      <c r="AF660" s="115" t="s">
        <v>99</v>
      </c>
      <c r="AG660" s="115">
        <v>19</v>
      </c>
      <c r="AH660" s="115" t="s">
        <v>181</v>
      </c>
      <c r="AI660" s="115" t="s">
        <v>222</v>
      </c>
      <c r="AJ660" s="115" t="s">
        <v>85</v>
      </c>
      <c r="AK660" s="115" t="s">
        <v>86</v>
      </c>
      <c r="AL660" s="115" t="s">
        <v>87</v>
      </c>
      <c r="AM660" s="115" t="s">
        <v>101</v>
      </c>
      <c r="AN660" s="115" t="s">
        <v>94</v>
      </c>
      <c r="AO660" s="115" t="s">
        <v>90</v>
      </c>
      <c r="AP660" s="115" t="s">
        <v>91</v>
      </c>
      <c r="AQ660" s="115" t="s">
        <v>91</v>
      </c>
    </row>
    <row r="661" spans="1:43" ht="16">
      <c r="A661" s="115">
        <v>5609481059</v>
      </c>
      <c r="D661" s="115" t="s">
        <v>33</v>
      </c>
      <c r="H661" s="115" t="s">
        <v>37</v>
      </c>
      <c r="I661" s="130"/>
      <c r="L661" s="129"/>
      <c r="M661" s="129">
        <f t="shared" si="151"/>
        <v>2</v>
      </c>
      <c r="N661" s="129">
        <f t="shared" si="152"/>
        <v>1.5</v>
      </c>
      <c r="O661" s="129"/>
      <c r="P661" s="129">
        <f t="shared" si="153"/>
        <v>0</v>
      </c>
      <c r="Q661" s="129">
        <f t="shared" si="154"/>
        <v>0</v>
      </c>
      <c r="R661" s="129">
        <f t="shared" si="155"/>
        <v>1</v>
      </c>
      <c r="S661" s="129">
        <f t="shared" si="156"/>
        <v>0</v>
      </c>
      <c r="T661" s="129">
        <f t="shared" si="157"/>
        <v>0</v>
      </c>
      <c r="U661" s="129">
        <f t="shared" si="158"/>
        <v>0</v>
      </c>
      <c r="V661" s="134">
        <f t="shared" si="159"/>
        <v>1</v>
      </c>
      <c r="W661" s="129">
        <f t="shared" si="165"/>
        <v>0</v>
      </c>
      <c r="X661" s="129">
        <f t="shared" si="160"/>
        <v>0</v>
      </c>
      <c r="Y661" s="129">
        <f t="shared" si="161"/>
        <v>0</v>
      </c>
      <c r="Z661" s="129"/>
      <c r="AA661" s="129"/>
      <c r="AB661" s="129">
        <f t="shared" si="162"/>
        <v>2</v>
      </c>
      <c r="AC661" s="129">
        <f t="shared" si="163"/>
        <v>2</v>
      </c>
      <c r="AD661" s="129" t="str">
        <f t="shared" si="164"/>
        <v>Correct</v>
      </c>
      <c r="AE661" s="129"/>
      <c r="AF661" s="115" t="s">
        <v>99</v>
      </c>
      <c r="AG661" s="115">
        <v>51</v>
      </c>
      <c r="AH661" s="115" t="s">
        <v>181</v>
      </c>
      <c r="AI661" s="115" t="s">
        <v>234</v>
      </c>
      <c r="AJ661" s="115" t="s">
        <v>85</v>
      </c>
      <c r="AK661" s="115" t="s">
        <v>86</v>
      </c>
      <c r="AL661" s="115" t="s">
        <v>87</v>
      </c>
      <c r="AM661" s="115" t="s">
        <v>101</v>
      </c>
      <c r="AN661" s="115" t="s">
        <v>89</v>
      </c>
      <c r="AO661" s="115" t="s">
        <v>90</v>
      </c>
      <c r="AP661" s="115" t="s">
        <v>91</v>
      </c>
      <c r="AQ661" s="115" t="s">
        <v>91</v>
      </c>
    </row>
    <row r="662" spans="1:43" ht="16">
      <c r="A662" s="115">
        <v>7011002288</v>
      </c>
      <c r="H662" s="115" t="s">
        <v>37</v>
      </c>
      <c r="I662" s="130"/>
      <c r="K662" s="115" t="s">
        <v>40</v>
      </c>
      <c r="L662" s="129"/>
      <c r="M662" s="129">
        <f t="shared" si="151"/>
        <v>2</v>
      </c>
      <c r="N662" s="129">
        <f t="shared" si="152"/>
        <v>1.5</v>
      </c>
      <c r="O662" s="129"/>
      <c r="P662" s="129">
        <f t="shared" si="153"/>
        <v>0</v>
      </c>
      <c r="Q662" s="129">
        <f t="shared" si="154"/>
        <v>0</v>
      </c>
      <c r="R662" s="129">
        <f t="shared" si="155"/>
        <v>0</v>
      </c>
      <c r="S662" s="129">
        <f t="shared" si="156"/>
        <v>0</v>
      </c>
      <c r="T662" s="129">
        <f t="shared" si="157"/>
        <v>0</v>
      </c>
      <c r="U662" s="129">
        <f t="shared" si="158"/>
        <v>0</v>
      </c>
      <c r="V662" s="134">
        <f t="shared" si="159"/>
        <v>1</v>
      </c>
      <c r="W662" s="129">
        <f t="shared" si="165"/>
        <v>0</v>
      </c>
      <c r="X662" s="129">
        <f t="shared" si="160"/>
        <v>0</v>
      </c>
      <c r="Y662" s="129">
        <f t="shared" si="161"/>
        <v>1</v>
      </c>
      <c r="Z662" s="129"/>
      <c r="AA662" s="129"/>
      <c r="AB662" s="129">
        <f t="shared" si="162"/>
        <v>2</v>
      </c>
      <c r="AC662" s="129">
        <f t="shared" si="163"/>
        <v>2</v>
      </c>
      <c r="AD662" s="129" t="str">
        <f t="shared" si="164"/>
        <v>Correct</v>
      </c>
      <c r="AE662" s="129"/>
      <c r="AG662" s="115">
        <v>50</v>
      </c>
      <c r="AH662" s="115" t="s">
        <v>84</v>
      </c>
      <c r="AI662" s="115" t="s">
        <v>123</v>
      </c>
      <c r="AJ662" s="115" t="s">
        <v>85</v>
      </c>
      <c r="AK662" s="115" t="s">
        <v>86</v>
      </c>
      <c r="AL662" s="115" t="s">
        <v>87</v>
      </c>
      <c r="AM662" s="115" t="s">
        <v>104</v>
      </c>
      <c r="AN662" s="115" t="s">
        <v>89</v>
      </c>
      <c r="AO662" s="115" t="s">
        <v>90</v>
      </c>
      <c r="AQ662" s="115" t="s">
        <v>91</v>
      </c>
    </row>
    <row r="663" spans="1:43" ht="16">
      <c r="A663" s="115">
        <v>7011272140</v>
      </c>
      <c r="H663" s="115" t="s">
        <v>37</v>
      </c>
      <c r="I663" s="130"/>
      <c r="L663" s="129"/>
      <c r="M663" s="129">
        <f t="shared" si="151"/>
        <v>1</v>
      </c>
      <c r="N663" s="129">
        <f t="shared" si="152"/>
        <v>3</v>
      </c>
      <c r="O663" s="129"/>
      <c r="P663" s="129">
        <f t="shared" si="153"/>
        <v>0</v>
      </c>
      <c r="Q663" s="129">
        <f t="shared" si="154"/>
        <v>0</v>
      </c>
      <c r="R663" s="129">
        <f t="shared" si="155"/>
        <v>0</v>
      </c>
      <c r="S663" s="129">
        <f t="shared" si="156"/>
        <v>0</v>
      </c>
      <c r="T663" s="129">
        <f t="shared" si="157"/>
        <v>0</v>
      </c>
      <c r="U663" s="129">
        <f t="shared" si="158"/>
        <v>0</v>
      </c>
      <c r="V663" s="134">
        <f t="shared" si="159"/>
        <v>1</v>
      </c>
      <c r="W663" s="129">
        <f t="shared" si="165"/>
        <v>0</v>
      </c>
      <c r="X663" s="129">
        <f t="shared" si="160"/>
        <v>0</v>
      </c>
      <c r="Y663" s="129">
        <f t="shared" si="161"/>
        <v>0</v>
      </c>
      <c r="Z663" s="129"/>
      <c r="AA663" s="129"/>
      <c r="AB663" s="129">
        <f t="shared" si="162"/>
        <v>1</v>
      </c>
      <c r="AC663" s="129">
        <f t="shared" si="163"/>
        <v>1</v>
      </c>
      <c r="AD663" s="129" t="str">
        <f t="shared" si="164"/>
        <v>Correct</v>
      </c>
      <c r="AE663" s="129"/>
      <c r="AF663" s="115" t="s">
        <v>99</v>
      </c>
      <c r="AG663" s="115">
        <v>70</v>
      </c>
      <c r="AH663" s="115" t="s">
        <v>84</v>
      </c>
      <c r="AI663" s="115" t="s">
        <v>126</v>
      </c>
      <c r="AL663" s="115" t="s">
        <v>116</v>
      </c>
      <c r="AM663" s="115" t="s">
        <v>101</v>
      </c>
      <c r="AN663" s="115" t="s">
        <v>111</v>
      </c>
      <c r="AO663" s="115" t="s">
        <v>106</v>
      </c>
      <c r="AP663" s="115" t="s">
        <v>91</v>
      </c>
      <c r="AQ663" s="115" t="s">
        <v>91</v>
      </c>
    </row>
    <row r="664" spans="1:43" ht="16">
      <c r="A664" s="115">
        <v>7020343838</v>
      </c>
      <c r="H664" s="115" t="s">
        <v>37</v>
      </c>
      <c r="I664" s="130"/>
      <c r="L664" s="129"/>
      <c r="M664" s="129">
        <f t="shared" si="151"/>
        <v>1</v>
      </c>
      <c r="N664" s="129">
        <f t="shared" si="152"/>
        <v>3</v>
      </c>
      <c r="O664" s="129"/>
      <c r="P664" s="129">
        <f t="shared" si="153"/>
        <v>0</v>
      </c>
      <c r="Q664" s="129">
        <f t="shared" si="154"/>
        <v>0</v>
      </c>
      <c r="R664" s="129">
        <f t="shared" si="155"/>
        <v>0</v>
      </c>
      <c r="S664" s="129">
        <f t="shared" si="156"/>
        <v>0</v>
      </c>
      <c r="T664" s="129">
        <f t="shared" si="157"/>
        <v>0</v>
      </c>
      <c r="U664" s="129">
        <f t="shared" si="158"/>
        <v>0</v>
      </c>
      <c r="V664" s="134">
        <f t="shared" si="159"/>
        <v>1</v>
      </c>
      <c r="W664" s="129">
        <f t="shared" si="165"/>
        <v>0</v>
      </c>
      <c r="X664" s="129">
        <f t="shared" si="160"/>
        <v>0</v>
      </c>
      <c r="Y664" s="129">
        <f t="shared" si="161"/>
        <v>0</v>
      </c>
      <c r="Z664" s="129"/>
      <c r="AA664" s="129"/>
      <c r="AB664" s="129">
        <f t="shared" si="162"/>
        <v>1</v>
      </c>
      <c r="AC664" s="129">
        <f t="shared" si="163"/>
        <v>1</v>
      </c>
      <c r="AD664" s="129" t="str">
        <f t="shared" si="164"/>
        <v>Correct</v>
      </c>
      <c r="AE664" s="129"/>
      <c r="AF664" s="115" t="s">
        <v>83</v>
      </c>
      <c r="AG664" s="115">
        <v>14</v>
      </c>
      <c r="AH664" s="115" t="s">
        <v>181</v>
      </c>
      <c r="AI664" s="115" t="s">
        <v>207</v>
      </c>
      <c r="AJ664" s="115" t="s">
        <v>85</v>
      </c>
      <c r="AK664" s="115" t="s">
        <v>86</v>
      </c>
      <c r="AL664" s="115" t="s">
        <v>87</v>
      </c>
      <c r="AN664" s="115" t="s">
        <v>112</v>
      </c>
      <c r="AO664" s="115" t="s">
        <v>95</v>
      </c>
      <c r="AP664" s="115" t="s">
        <v>91</v>
      </c>
      <c r="AQ664" s="115" t="s">
        <v>91</v>
      </c>
    </row>
    <row r="665" spans="1:43" ht="16">
      <c r="A665" s="115">
        <v>6985158756</v>
      </c>
      <c r="H665" s="115" t="s">
        <v>37</v>
      </c>
      <c r="I665" s="130"/>
      <c r="K665" s="115" t="s">
        <v>40</v>
      </c>
      <c r="L665" s="129"/>
      <c r="M665" s="129">
        <f t="shared" si="151"/>
        <v>2</v>
      </c>
      <c r="N665" s="129">
        <f t="shared" si="152"/>
        <v>1.5</v>
      </c>
      <c r="O665" s="129"/>
      <c r="P665" s="129">
        <f t="shared" si="153"/>
        <v>0</v>
      </c>
      <c r="Q665" s="129">
        <f t="shared" si="154"/>
        <v>0</v>
      </c>
      <c r="R665" s="129">
        <f t="shared" si="155"/>
        <v>0</v>
      </c>
      <c r="S665" s="129">
        <f t="shared" si="156"/>
        <v>0</v>
      </c>
      <c r="T665" s="129">
        <f t="shared" si="157"/>
        <v>0</v>
      </c>
      <c r="U665" s="129">
        <f t="shared" si="158"/>
        <v>0</v>
      </c>
      <c r="V665" s="134">
        <f t="shared" si="159"/>
        <v>1</v>
      </c>
      <c r="W665" s="129">
        <f t="shared" si="165"/>
        <v>0</v>
      </c>
      <c r="X665" s="129">
        <f t="shared" si="160"/>
        <v>0</v>
      </c>
      <c r="Y665" s="129">
        <f t="shared" si="161"/>
        <v>1</v>
      </c>
      <c r="Z665" s="129"/>
      <c r="AA665" s="129"/>
      <c r="AB665" s="129">
        <f t="shared" si="162"/>
        <v>2</v>
      </c>
      <c r="AC665" s="129">
        <f t="shared" si="163"/>
        <v>2</v>
      </c>
      <c r="AD665" s="129" t="str">
        <f t="shared" si="164"/>
        <v>Correct</v>
      </c>
      <c r="AE665" s="129"/>
      <c r="AF665" s="115" t="s">
        <v>83</v>
      </c>
      <c r="AG665" s="115">
        <v>59</v>
      </c>
      <c r="AH665" s="115" t="s">
        <v>181</v>
      </c>
      <c r="AI665" s="115" t="s">
        <v>199</v>
      </c>
      <c r="AJ665" s="115" t="s">
        <v>85</v>
      </c>
      <c r="AK665" s="115" t="s">
        <v>86</v>
      </c>
      <c r="AL665" s="115" t="s">
        <v>87</v>
      </c>
      <c r="AN665" s="115" t="s">
        <v>94</v>
      </c>
      <c r="AO665" s="115" t="s">
        <v>113</v>
      </c>
      <c r="AP665" s="115" t="s">
        <v>91</v>
      </c>
      <c r="AQ665" s="115" t="s">
        <v>91</v>
      </c>
    </row>
    <row r="666" spans="1:43" ht="16">
      <c r="A666" s="115">
        <v>5610754126</v>
      </c>
      <c r="D666" s="115" t="s">
        <v>33</v>
      </c>
      <c r="H666" s="115" t="s">
        <v>37</v>
      </c>
      <c r="I666" s="130"/>
      <c r="K666" s="115" t="s">
        <v>40</v>
      </c>
      <c r="L666" s="129"/>
      <c r="M666" s="129">
        <f t="shared" si="151"/>
        <v>3</v>
      </c>
      <c r="N666" s="129">
        <f t="shared" si="152"/>
        <v>1</v>
      </c>
      <c r="O666" s="129"/>
      <c r="P666" s="129">
        <f t="shared" si="153"/>
        <v>0</v>
      </c>
      <c r="Q666" s="129">
        <f t="shared" si="154"/>
        <v>0</v>
      </c>
      <c r="R666" s="129">
        <f t="shared" si="155"/>
        <v>1</v>
      </c>
      <c r="S666" s="129">
        <f t="shared" si="156"/>
        <v>0</v>
      </c>
      <c r="T666" s="129">
        <f t="shared" si="157"/>
        <v>0</v>
      </c>
      <c r="U666" s="129">
        <f t="shared" si="158"/>
        <v>0</v>
      </c>
      <c r="V666" s="134">
        <f t="shared" si="159"/>
        <v>1</v>
      </c>
      <c r="W666" s="129">
        <f t="shared" si="165"/>
        <v>0</v>
      </c>
      <c r="X666" s="129">
        <f t="shared" si="160"/>
        <v>0</v>
      </c>
      <c r="Y666" s="129">
        <f t="shared" si="161"/>
        <v>1</v>
      </c>
      <c r="Z666" s="129"/>
      <c r="AA666" s="129"/>
      <c r="AB666" s="129">
        <f t="shared" si="162"/>
        <v>3</v>
      </c>
      <c r="AC666" s="129">
        <f t="shared" si="163"/>
        <v>3</v>
      </c>
      <c r="AD666" s="129" t="str">
        <f t="shared" si="164"/>
        <v>Correct</v>
      </c>
      <c r="AE666" s="129"/>
      <c r="AF666" s="115" t="s">
        <v>83</v>
      </c>
      <c r="AG666" s="115">
        <v>41</v>
      </c>
      <c r="AH666" s="115" t="s">
        <v>181</v>
      </c>
      <c r="AI666" s="115" t="s">
        <v>205</v>
      </c>
      <c r="AJ666" s="115" t="s">
        <v>97</v>
      </c>
      <c r="AK666" s="115" t="s">
        <v>86</v>
      </c>
      <c r="AL666" s="115" t="s">
        <v>87</v>
      </c>
      <c r="AM666" s="115" t="s">
        <v>101</v>
      </c>
      <c r="AN666" s="115" t="s">
        <v>94</v>
      </c>
      <c r="AO666" s="115" t="s">
        <v>90</v>
      </c>
      <c r="AP666" s="115" t="s">
        <v>91</v>
      </c>
      <c r="AQ666" s="115" t="s">
        <v>91</v>
      </c>
    </row>
    <row r="667" spans="1:43" ht="16">
      <c r="A667" s="115">
        <v>7045770683</v>
      </c>
      <c r="D667" s="115" t="s">
        <v>33</v>
      </c>
      <c r="H667" s="115" t="s">
        <v>37</v>
      </c>
      <c r="I667" s="130"/>
      <c r="K667" s="115" t="s">
        <v>40</v>
      </c>
      <c r="L667" s="129"/>
      <c r="M667" s="129">
        <f t="shared" si="151"/>
        <v>3</v>
      </c>
      <c r="N667" s="129">
        <f t="shared" si="152"/>
        <v>1</v>
      </c>
      <c r="O667" s="129"/>
      <c r="P667" s="129">
        <f t="shared" si="153"/>
        <v>0</v>
      </c>
      <c r="Q667" s="129">
        <f t="shared" si="154"/>
        <v>0</v>
      </c>
      <c r="R667" s="129">
        <f t="shared" si="155"/>
        <v>1</v>
      </c>
      <c r="S667" s="129">
        <f t="shared" si="156"/>
        <v>0</v>
      </c>
      <c r="T667" s="129">
        <f t="shared" si="157"/>
        <v>0</v>
      </c>
      <c r="U667" s="129">
        <f t="shared" si="158"/>
        <v>0</v>
      </c>
      <c r="V667" s="134">
        <f t="shared" si="159"/>
        <v>1</v>
      </c>
      <c r="W667" s="129">
        <f t="shared" si="165"/>
        <v>0</v>
      </c>
      <c r="X667" s="129">
        <f t="shared" si="160"/>
        <v>0</v>
      </c>
      <c r="Y667" s="129">
        <f t="shared" si="161"/>
        <v>1</v>
      </c>
      <c r="Z667" s="129"/>
      <c r="AA667" s="129"/>
      <c r="AB667" s="129">
        <f t="shared" si="162"/>
        <v>3</v>
      </c>
      <c r="AC667" s="129">
        <f t="shared" si="163"/>
        <v>3</v>
      </c>
      <c r="AD667" s="129" t="str">
        <f t="shared" si="164"/>
        <v>Correct</v>
      </c>
      <c r="AE667" s="129"/>
      <c r="AF667" s="115" t="s">
        <v>83</v>
      </c>
      <c r="AG667" s="115">
        <v>34</v>
      </c>
      <c r="AH667" s="115" t="s">
        <v>181</v>
      </c>
      <c r="AI667" s="115" t="s">
        <v>241</v>
      </c>
      <c r="AJ667" s="115" t="s">
        <v>85</v>
      </c>
      <c r="AK667" s="115" t="s">
        <v>91</v>
      </c>
      <c r="AL667" s="115" t="s">
        <v>87</v>
      </c>
      <c r="AM667" s="115" t="s">
        <v>88</v>
      </c>
      <c r="AN667" s="115" t="s">
        <v>89</v>
      </c>
      <c r="AO667" s="115" t="s">
        <v>103</v>
      </c>
      <c r="AP667" s="115" t="s">
        <v>91</v>
      </c>
      <c r="AQ667" s="115" t="s">
        <v>91</v>
      </c>
    </row>
    <row r="668" spans="1:43" ht="16">
      <c r="A668" s="115">
        <v>7020348211</v>
      </c>
      <c r="I668" s="130"/>
      <c r="K668" s="115" t="s">
        <v>40</v>
      </c>
      <c r="L668" s="129"/>
      <c r="M668" s="129">
        <f t="shared" si="151"/>
        <v>1</v>
      </c>
      <c r="N668" s="129">
        <f t="shared" si="152"/>
        <v>3</v>
      </c>
      <c r="O668" s="129"/>
      <c r="P668" s="129">
        <f t="shared" si="153"/>
        <v>0</v>
      </c>
      <c r="Q668" s="129">
        <f t="shared" si="154"/>
        <v>0</v>
      </c>
      <c r="R668" s="129">
        <f t="shared" si="155"/>
        <v>0</v>
      </c>
      <c r="S668" s="129">
        <f t="shared" si="156"/>
        <v>0</v>
      </c>
      <c r="T668" s="129">
        <f t="shared" si="157"/>
        <v>0</v>
      </c>
      <c r="U668" s="129">
        <f t="shared" si="158"/>
        <v>0</v>
      </c>
      <c r="V668" s="134">
        <f t="shared" si="159"/>
        <v>0</v>
      </c>
      <c r="W668" s="129">
        <f t="shared" si="165"/>
        <v>0</v>
      </c>
      <c r="X668" s="129">
        <f t="shared" si="160"/>
        <v>0</v>
      </c>
      <c r="Y668" s="129">
        <f t="shared" si="161"/>
        <v>1</v>
      </c>
      <c r="Z668" s="129"/>
      <c r="AA668" s="129"/>
      <c r="AB668" s="129">
        <f t="shared" si="162"/>
        <v>1</v>
      </c>
      <c r="AC668" s="129">
        <f t="shared" si="163"/>
        <v>1</v>
      </c>
      <c r="AD668" s="129" t="str">
        <f t="shared" si="164"/>
        <v>Correct</v>
      </c>
      <c r="AE668" s="129"/>
      <c r="AF668" s="115" t="s">
        <v>83</v>
      </c>
      <c r="AG668" s="115">
        <v>47</v>
      </c>
      <c r="AH668" s="115" t="s">
        <v>181</v>
      </c>
      <c r="AI668" s="115" t="s">
        <v>223</v>
      </c>
      <c r="AJ668" s="115" t="s">
        <v>85</v>
      </c>
      <c r="AK668" s="115" t="s">
        <v>86</v>
      </c>
      <c r="AL668" s="115" t="s">
        <v>87</v>
      </c>
      <c r="AM668" s="115" t="s">
        <v>93</v>
      </c>
      <c r="AN668" s="115" t="s">
        <v>102</v>
      </c>
      <c r="AO668" s="115" t="s">
        <v>103</v>
      </c>
      <c r="AP668" s="115" t="s">
        <v>91</v>
      </c>
      <c r="AQ668" s="115" t="s">
        <v>91</v>
      </c>
    </row>
    <row r="669" spans="1:43" ht="16">
      <c r="A669" s="115">
        <v>6985419055</v>
      </c>
      <c r="I669" s="130"/>
      <c r="L669" s="129"/>
      <c r="M669" s="129">
        <f t="shared" si="151"/>
        <v>0</v>
      </c>
      <c r="N669" s="129" t="e">
        <f t="shared" si="152"/>
        <v>#DIV/0!</v>
      </c>
      <c r="O669" s="129"/>
      <c r="P669" s="129">
        <f t="shared" si="153"/>
        <v>0</v>
      </c>
      <c r="Q669" s="129">
        <f t="shared" si="154"/>
        <v>0</v>
      </c>
      <c r="R669" s="129">
        <f t="shared" si="155"/>
        <v>0</v>
      </c>
      <c r="S669" s="129">
        <f t="shared" si="156"/>
        <v>0</v>
      </c>
      <c r="T669" s="129">
        <f t="shared" si="157"/>
        <v>0</v>
      </c>
      <c r="U669" s="129">
        <f t="shared" si="158"/>
        <v>0</v>
      </c>
      <c r="V669" s="134">
        <f t="shared" si="159"/>
        <v>0</v>
      </c>
      <c r="W669" s="129">
        <f t="shared" si="165"/>
        <v>0</v>
      </c>
      <c r="X669" s="129">
        <f t="shared" si="160"/>
        <v>0</v>
      </c>
      <c r="Y669" s="129">
        <f t="shared" si="161"/>
        <v>0</v>
      </c>
      <c r="Z669" s="129"/>
      <c r="AA669" s="129"/>
      <c r="AB669" s="129">
        <f t="shared" si="162"/>
        <v>0</v>
      </c>
      <c r="AC669" s="129">
        <f t="shared" si="163"/>
        <v>0</v>
      </c>
      <c r="AD669" s="129" t="str">
        <f t="shared" si="164"/>
        <v>Correct</v>
      </c>
      <c r="AE669" s="129"/>
      <c r="AF669" s="115" t="s">
        <v>99</v>
      </c>
      <c r="AG669" s="115">
        <v>69</v>
      </c>
      <c r="AH669" s="115" t="s">
        <v>181</v>
      </c>
      <c r="AI669" s="115" t="s">
        <v>441</v>
      </c>
      <c r="AJ669" s="115" t="s">
        <v>85</v>
      </c>
      <c r="AK669" s="115" t="s">
        <v>86</v>
      </c>
      <c r="AL669" s="115" t="s">
        <v>87</v>
      </c>
      <c r="AM669" s="115" t="s">
        <v>88</v>
      </c>
      <c r="AN669" s="115" t="s">
        <v>111</v>
      </c>
      <c r="AO669" s="115" t="s">
        <v>106</v>
      </c>
      <c r="AP669" s="115" t="s">
        <v>91</v>
      </c>
      <c r="AQ669" s="115" t="s">
        <v>91</v>
      </c>
    </row>
    <row r="670" spans="1:43" ht="16">
      <c r="A670" s="115">
        <v>7007931069</v>
      </c>
      <c r="I670" s="130"/>
      <c r="L670" s="129"/>
      <c r="M670" s="129">
        <f t="shared" si="151"/>
        <v>0</v>
      </c>
      <c r="N670" s="129" t="e">
        <f t="shared" si="152"/>
        <v>#DIV/0!</v>
      </c>
      <c r="O670" s="129"/>
      <c r="P670" s="129">
        <f t="shared" si="153"/>
        <v>0</v>
      </c>
      <c r="Q670" s="129">
        <f t="shared" si="154"/>
        <v>0</v>
      </c>
      <c r="R670" s="129">
        <f t="shared" si="155"/>
        <v>0</v>
      </c>
      <c r="S670" s="129">
        <f t="shared" si="156"/>
        <v>0</v>
      </c>
      <c r="T670" s="129">
        <f t="shared" si="157"/>
        <v>0</v>
      </c>
      <c r="U670" s="129">
        <f t="shared" si="158"/>
        <v>0</v>
      </c>
      <c r="V670" s="134">
        <f t="shared" si="159"/>
        <v>0</v>
      </c>
      <c r="W670" s="129">
        <f t="shared" si="165"/>
        <v>0</v>
      </c>
      <c r="X670" s="129">
        <f t="shared" si="160"/>
        <v>0</v>
      </c>
      <c r="Y670" s="129">
        <f t="shared" si="161"/>
        <v>0</v>
      </c>
      <c r="Z670" s="129"/>
      <c r="AA670" s="129"/>
      <c r="AB670" s="129">
        <f t="shared" si="162"/>
        <v>0</v>
      </c>
      <c r="AC670" s="129">
        <f t="shared" si="163"/>
        <v>0</v>
      </c>
      <c r="AD670" s="129" t="str">
        <f t="shared" si="164"/>
        <v>Correct</v>
      </c>
      <c r="AE670" s="129"/>
      <c r="AF670" s="115" t="s">
        <v>99</v>
      </c>
      <c r="AG670" s="115">
        <v>47</v>
      </c>
      <c r="AH670" s="115" t="s">
        <v>84</v>
      </c>
      <c r="AI670" s="115" t="s">
        <v>167</v>
      </c>
      <c r="AJ670" s="115" t="s">
        <v>85</v>
      </c>
      <c r="AL670" s="115" t="s">
        <v>139</v>
      </c>
      <c r="AM670" s="115" t="s">
        <v>88</v>
      </c>
      <c r="AN670" s="115" t="s">
        <v>89</v>
      </c>
      <c r="AO670" s="115" t="s">
        <v>98</v>
      </c>
      <c r="AP670" s="115" t="s">
        <v>91</v>
      </c>
      <c r="AQ670" s="115" t="s">
        <v>91</v>
      </c>
    </row>
    <row r="671" spans="1:43" ht="16">
      <c r="A671" s="115">
        <v>5585100577</v>
      </c>
      <c r="I671" s="130"/>
      <c r="L671" s="129"/>
      <c r="M671" s="129">
        <f t="shared" si="151"/>
        <v>0</v>
      </c>
      <c r="N671" s="129" t="e">
        <f t="shared" si="152"/>
        <v>#DIV/0!</v>
      </c>
      <c r="O671" s="129"/>
      <c r="P671" s="129">
        <f t="shared" si="153"/>
        <v>0</v>
      </c>
      <c r="Q671" s="129">
        <f t="shared" si="154"/>
        <v>0</v>
      </c>
      <c r="R671" s="129">
        <f t="shared" si="155"/>
        <v>0</v>
      </c>
      <c r="S671" s="129">
        <f t="shared" si="156"/>
        <v>0</v>
      </c>
      <c r="T671" s="129">
        <f t="shared" si="157"/>
        <v>0</v>
      </c>
      <c r="U671" s="129">
        <f t="shared" si="158"/>
        <v>0</v>
      </c>
      <c r="V671" s="134">
        <f t="shared" si="159"/>
        <v>0</v>
      </c>
      <c r="W671" s="129">
        <f t="shared" si="165"/>
        <v>0</v>
      </c>
      <c r="X671" s="129">
        <f t="shared" si="160"/>
        <v>0</v>
      </c>
      <c r="Y671" s="129">
        <f t="shared" si="161"/>
        <v>0</v>
      </c>
      <c r="Z671" s="129"/>
      <c r="AA671" s="129"/>
      <c r="AB671" s="129">
        <f t="shared" si="162"/>
        <v>0</v>
      </c>
      <c r="AC671" s="129">
        <f t="shared" si="163"/>
        <v>0</v>
      </c>
      <c r="AD671" s="129" t="str">
        <f t="shared" si="164"/>
        <v>Correct</v>
      </c>
      <c r="AE671" s="129"/>
      <c r="AF671" s="115" t="s">
        <v>83</v>
      </c>
      <c r="AG671" s="115">
        <v>61</v>
      </c>
      <c r="AH671" s="115" t="s">
        <v>181</v>
      </c>
      <c r="AI671" s="115" t="s">
        <v>183</v>
      </c>
      <c r="AJ671" s="115" t="s">
        <v>85</v>
      </c>
      <c r="AK671" s="115" t="s">
        <v>86</v>
      </c>
      <c r="AL671" s="115" t="s">
        <v>87</v>
      </c>
      <c r="AM671" s="115" t="s">
        <v>88</v>
      </c>
      <c r="AN671" s="115" t="s">
        <v>111</v>
      </c>
      <c r="AO671" s="115" t="s">
        <v>90</v>
      </c>
      <c r="AP671" s="115" t="s">
        <v>91</v>
      </c>
      <c r="AQ671" s="115" t="s">
        <v>91</v>
      </c>
    </row>
    <row r="672" spans="1:43" ht="16">
      <c r="A672" s="115">
        <v>7044862661</v>
      </c>
      <c r="I672" s="130"/>
      <c r="L672" s="129"/>
      <c r="M672" s="129">
        <f t="shared" si="151"/>
        <v>0</v>
      </c>
      <c r="N672" s="129" t="e">
        <f t="shared" si="152"/>
        <v>#DIV/0!</v>
      </c>
      <c r="O672" s="129"/>
      <c r="P672" s="129">
        <f t="shared" si="153"/>
        <v>0</v>
      </c>
      <c r="Q672" s="129">
        <f t="shared" si="154"/>
        <v>0</v>
      </c>
      <c r="R672" s="129">
        <f t="shared" si="155"/>
        <v>0</v>
      </c>
      <c r="S672" s="129">
        <f t="shared" si="156"/>
        <v>0</v>
      </c>
      <c r="T672" s="129">
        <f t="shared" si="157"/>
        <v>0</v>
      </c>
      <c r="U672" s="129">
        <f t="shared" si="158"/>
        <v>0</v>
      </c>
      <c r="V672" s="134">
        <f t="shared" si="159"/>
        <v>0</v>
      </c>
      <c r="W672" s="129">
        <f t="shared" si="165"/>
        <v>0</v>
      </c>
      <c r="X672" s="129">
        <f t="shared" si="160"/>
        <v>0</v>
      </c>
      <c r="Y672" s="129">
        <f t="shared" si="161"/>
        <v>0</v>
      </c>
      <c r="Z672" s="129"/>
      <c r="AA672" s="129"/>
      <c r="AB672" s="129">
        <f t="shared" si="162"/>
        <v>0</v>
      </c>
      <c r="AC672" s="129">
        <f t="shared" si="163"/>
        <v>0</v>
      </c>
      <c r="AD672" s="129" t="str">
        <f t="shared" si="164"/>
        <v>Correct</v>
      </c>
      <c r="AE672" s="129"/>
      <c r="AF672" s="115" t="s">
        <v>83</v>
      </c>
      <c r="AG672" s="115">
        <v>75</v>
      </c>
      <c r="AH672" s="115" t="s">
        <v>181</v>
      </c>
      <c r="AI672" s="115" t="s">
        <v>190</v>
      </c>
      <c r="AJ672" s="115" t="s">
        <v>85</v>
      </c>
      <c r="AL672" s="115" t="s">
        <v>87</v>
      </c>
      <c r="AM672" s="115" t="s">
        <v>100</v>
      </c>
      <c r="AN672" s="115" t="s">
        <v>89</v>
      </c>
      <c r="AO672" s="115" t="s">
        <v>106</v>
      </c>
      <c r="AP672" s="115" t="s">
        <v>91</v>
      </c>
      <c r="AQ672" s="115" t="s">
        <v>91</v>
      </c>
    </row>
    <row r="673" spans="1:43" ht="16">
      <c r="A673" s="115">
        <v>6985430928</v>
      </c>
      <c r="I673" s="130"/>
      <c r="K673" s="115" t="s">
        <v>40</v>
      </c>
      <c r="L673" s="129"/>
      <c r="M673" s="129">
        <f t="shared" si="151"/>
        <v>1</v>
      </c>
      <c r="N673" s="129">
        <f t="shared" si="152"/>
        <v>3</v>
      </c>
      <c r="O673" s="129"/>
      <c r="P673" s="129">
        <f t="shared" si="153"/>
        <v>0</v>
      </c>
      <c r="Q673" s="129">
        <f t="shared" si="154"/>
        <v>0</v>
      </c>
      <c r="R673" s="129">
        <f t="shared" si="155"/>
        <v>0</v>
      </c>
      <c r="S673" s="129">
        <f t="shared" si="156"/>
        <v>0</v>
      </c>
      <c r="T673" s="129">
        <f t="shared" si="157"/>
        <v>0</v>
      </c>
      <c r="U673" s="129">
        <f t="shared" si="158"/>
        <v>0</v>
      </c>
      <c r="V673" s="134">
        <f t="shared" si="159"/>
        <v>0</v>
      </c>
      <c r="W673" s="129">
        <f t="shared" si="165"/>
        <v>0</v>
      </c>
      <c r="X673" s="129">
        <f t="shared" si="160"/>
        <v>0</v>
      </c>
      <c r="Y673" s="129">
        <f t="shared" si="161"/>
        <v>1</v>
      </c>
      <c r="Z673" s="129"/>
      <c r="AA673" s="129"/>
      <c r="AB673" s="129">
        <f t="shared" si="162"/>
        <v>1</v>
      </c>
      <c r="AC673" s="129">
        <f t="shared" si="163"/>
        <v>1</v>
      </c>
      <c r="AD673" s="129" t="str">
        <f t="shared" si="164"/>
        <v>Correct</v>
      </c>
      <c r="AE673" s="129"/>
      <c r="AF673" s="115" t="s">
        <v>83</v>
      </c>
      <c r="AG673" s="115">
        <v>67</v>
      </c>
      <c r="AH673" s="115" t="s">
        <v>84</v>
      </c>
      <c r="AI673" s="115" t="s">
        <v>150</v>
      </c>
      <c r="AJ673" s="115" t="s">
        <v>85</v>
      </c>
      <c r="AK673" s="115" t="s">
        <v>86</v>
      </c>
      <c r="AL673" s="115" t="s">
        <v>87</v>
      </c>
      <c r="AN673" s="115" t="s">
        <v>94</v>
      </c>
      <c r="AO673" s="115" t="s">
        <v>106</v>
      </c>
      <c r="AP673" s="115" t="s">
        <v>91</v>
      </c>
      <c r="AQ673" s="115" t="s">
        <v>91</v>
      </c>
    </row>
    <row r="674" spans="1:43" ht="16">
      <c r="A674" s="115">
        <v>7010995536</v>
      </c>
      <c r="I674" s="130"/>
      <c r="L674" s="129"/>
      <c r="M674" s="129">
        <f t="shared" si="151"/>
        <v>0</v>
      </c>
      <c r="N674" s="129" t="e">
        <f t="shared" si="152"/>
        <v>#DIV/0!</v>
      </c>
      <c r="O674" s="129"/>
      <c r="P674" s="129">
        <f t="shared" si="153"/>
        <v>0</v>
      </c>
      <c r="Q674" s="129">
        <f t="shared" si="154"/>
        <v>0</v>
      </c>
      <c r="R674" s="129">
        <f t="shared" si="155"/>
        <v>0</v>
      </c>
      <c r="S674" s="129">
        <f t="shared" si="156"/>
        <v>0</v>
      </c>
      <c r="T674" s="129">
        <f t="shared" si="157"/>
        <v>0</v>
      </c>
      <c r="U674" s="129">
        <f t="shared" si="158"/>
        <v>0</v>
      </c>
      <c r="V674" s="134">
        <f t="shared" si="159"/>
        <v>0</v>
      </c>
      <c r="W674" s="129">
        <f t="shared" si="165"/>
        <v>0</v>
      </c>
      <c r="X674" s="129">
        <f t="shared" si="160"/>
        <v>0</v>
      </c>
      <c r="Y674" s="129">
        <f t="shared" si="161"/>
        <v>0</v>
      </c>
      <c r="Z674" s="129"/>
      <c r="AA674" s="129"/>
      <c r="AB674" s="129">
        <f t="shared" si="162"/>
        <v>0</v>
      </c>
      <c r="AC674" s="129">
        <f t="shared" si="163"/>
        <v>0</v>
      </c>
      <c r="AD674" s="129" t="str">
        <f t="shared" si="164"/>
        <v>Correct</v>
      </c>
      <c r="AE674" s="129"/>
      <c r="AF674" s="115" t="s">
        <v>83</v>
      </c>
      <c r="AH674" s="115" t="s">
        <v>84</v>
      </c>
      <c r="AI674" s="115" t="s">
        <v>123</v>
      </c>
      <c r="AJ674" s="115" t="s">
        <v>85</v>
      </c>
      <c r="AK674" s="115" t="s">
        <v>86</v>
      </c>
      <c r="AL674" s="115" t="s">
        <v>87</v>
      </c>
      <c r="AM674" s="115" t="s">
        <v>101</v>
      </c>
      <c r="AN674" s="115" t="s">
        <v>89</v>
      </c>
      <c r="AO674" s="115" t="s">
        <v>106</v>
      </c>
      <c r="AP674" s="115" t="s">
        <v>91</v>
      </c>
      <c r="AQ674" s="115" t="s">
        <v>91</v>
      </c>
    </row>
    <row r="675" spans="1:43" ht="16">
      <c r="A675" s="115">
        <v>5584187235</v>
      </c>
      <c r="I675" s="130"/>
      <c r="L675" s="129"/>
      <c r="M675" s="129">
        <f t="shared" si="151"/>
        <v>0</v>
      </c>
      <c r="N675" s="129" t="e">
        <f t="shared" si="152"/>
        <v>#DIV/0!</v>
      </c>
      <c r="O675" s="129"/>
      <c r="P675" s="129">
        <f t="shared" si="153"/>
        <v>0</v>
      </c>
      <c r="Q675" s="129">
        <f t="shared" si="154"/>
        <v>0</v>
      </c>
      <c r="R675" s="129">
        <f t="shared" si="155"/>
        <v>0</v>
      </c>
      <c r="S675" s="129">
        <f t="shared" si="156"/>
        <v>0</v>
      </c>
      <c r="T675" s="129">
        <f t="shared" si="157"/>
        <v>0</v>
      </c>
      <c r="U675" s="129">
        <f t="shared" si="158"/>
        <v>0</v>
      </c>
      <c r="V675" s="134">
        <f t="shared" si="159"/>
        <v>0</v>
      </c>
      <c r="W675" s="129">
        <f t="shared" si="165"/>
        <v>0</v>
      </c>
      <c r="X675" s="129">
        <f t="shared" si="160"/>
        <v>0</v>
      </c>
      <c r="Y675" s="129">
        <f t="shared" si="161"/>
        <v>0</v>
      </c>
      <c r="Z675" s="129"/>
      <c r="AA675" s="129"/>
      <c r="AB675" s="129">
        <f t="shared" si="162"/>
        <v>0</v>
      </c>
      <c r="AC675" s="129">
        <f t="shared" si="163"/>
        <v>0</v>
      </c>
      <c r="AD675" s="129" t="str">
        <f t="shared" si="164"/>
        <v>Correct</v>
      </c>
      <c r="AE675" s="129"/>
      <c r="AF675" s="115" t="s">
        <v>83</v>
      </c>
      <c r="AG675" s="115">
        <v>59</v>
      </c>
      <c r="AH675" s="115" t="s">
        <v>181</v>
      </c>
      <c r="AI675" s="115" t="s">
        <v>204</v>
      </c>
      <c r="AJ675" s="115" t="s">
        <v>85</v>
      </c>
      <c r="AK675" s="115" t="s">
        <v>86</v>
      </c>
      <c r="AL675" s="115" t="s">
        <v>87</v>
      </c>
      <c r="AM675" s="115" t="s">
        <v>88</v>
      </c>
      <c r="AN675" s="115" t="s">
        <v>89</v>
      </c>
      <c r="AO675" s="115" t="s">
        <v>90</v>
      </c>
      <c r="AP675" s="115" t="s">
        <v>91</v>
      </c>
      <c r="AQ675" s="115" t="s">
        <v>91</v>
      </c>
    </row>
    <row r="676" spans="1:43" ht="16">
      <c r="A676" s="115">
        <v>7011081896</v>
      </c>
      <c r="I676" s="130"/>
      <c r="L676" s="129"/>
      <c r="M676" s="129">
        <f t="shared" si="151"/>
        <v>0</v>
      </c>
      <c r="N676" s="129" t="e">
        <f t="shared" si="152"/>
        <v>#DIV/0!</v>
      </c>
      <c r="O676" s="129"/>
      <c r="P676" s="129">
        <f t="shared" si="153"/>
        <v>0</v>
      </c>
      <c r="Q676" s="129">
        <f t="shared" si="154"/>
        <v>0</v>
      </c>
      <c r="R676" s="129">
        <f t="shared" si="155"/>
        <v>0</v>
      </c>
      <c r="S676" s="129">
        <f t="shared" si="156"/>
        <v>0</v>
      </c>
      <c r="T676" s="129">
        <f t="shared" si="157"/>
        <v>0</v>
      </c>
      <c r="U676" s="129">
        <f t="shared" si="158"/>
        <v>0</v>
      </c>
      <c r="V676" s="134">
        <f t="shared" si="159"/>
        <v>0</v>
      </c>
      <c r="W676" s="129">
        <f t="shared" si="165"/>
        <v>0</v>
      </c>
      <c r="X676" s="129">
        <f t="shared" si="160"/>
        <v>0</v>
      </c>
      <c r="Y676" s="129">
        <f t="shared" si="161"/>
        <v>0</v>
      </c>
      <c r="Z676" s="129"/>
      <c r="AA676" s="129"/>
      <c r="AB676" s="129">
        <f t="shared" si="162"/>
        <v>0</v>
      </c>
      <c r="AC676" s="129">
        <f t="shared" si="163"/>
        <v>0</v>
      </c>
      <c r="AD676" s="129" t="str">
        <f t="shared" si="164"/>
        <v>Correct</v>
      </c>
      <c r="AE676" s="129"/>
      <c r="AF676" s="115" t="s">
        <v>83</v>
      </c>
      <c r="AG676" s="115">
        <v>27</v>
      </c>
      <c r="AH676" s="115" t="s">
        <v>84</v>
      </c>
      <c r="AI676" s="115" t="s">
        <v>156</v>
      </c>
      <c r="AJ676" s="115" t="s">
        <v>92</v>
      </c>
      <c r="AK676" s="115" t="s">
        <v>86</v>
      </c>
      <c r="AL676" s="115" t="s">
        <v>161</v>
      </c>
      <c r="AM676" s="115" t="s">
        <v>88</v>
      </c>
      <c r="AN676" s="115" t="s">
        <v>89</v>
      </c>
      <c r="AO676" s="115" t="s">
        <v>90</v>
      </c>
      <c r="AP676" s="115" t="s">
        <v>91</v>
      </c>
      <c r="AQ676" s="115" t="s">
        <v>91</v>
      </c>
    </row>
    <row r="677" spans="1:43" ht="16">
      <c r="A677" s="115">
        <v>6985432740</v>
      </c>
      <c r="I677" s="130"/>
      <c r="L677" s="129"/>
      <c r="M677" s="129">
        <f t="shared" si="151"/>
        <v>0</v>
      </c>
      <c r="N677" s="129" t="e">
        <f t="shared" si="152"/>
        <v>#DIV/0!</v>
      </c>
      <c r="O677" s="129"/>
      <c r="P677" s="129">
        <f t="shared" si="153"/>
        <v>0</v>
      </c>
      <c r="Q677" s="129">
        <f t="shared" si="154"/>
        <v>0</v>
      </c>
      <c r="R677" s="129">
        <f t="shared" si="155"/>
        <v>0</v>
      </c>
      <c r="S677" s="129">
        <f t="shared" si="156"/>
        <v>0</v>
      </c>
      <c r="T677" s="129">
        <f t="shared" si="157"/>
        <v>0</v>
      </c>
      <c r="U677" s="129">
        <f t="shared" si="158"/>
        <v>0</v>
      </c>
      <c r="V677" s="134">
        <f t="shared" si="159"/>
        <v>0</v>
      </c>
      <c r="W677" s="129">
        <f t="shared" si="165"/>
        <v>0</v>
      </c>
      <c r="X677" s="129">
        <f t="shared" si="160"/>
        <v>0</v>
      </c>
      <c r="Y677" s="129">
        <f t="shared" si="161"/>
        <v>0</v>
      </c>
      <c r="Z677" s="129"/>
      <c r="AA677" s="129"/>
      <c r="AB677" s="129">
        <f t="shared" si="162"/>
        <v>0</v>
      </c>
      <c r="AC677" s="129">
        <f t="shared" si="163"/>
        <v>0</v>
      </c>
      <c r="AD677" s="129" t="str">
        <f t="shared" si="164"/>
        <v>Correct</v>
      </c>
      <c r="AE677" s="129"/>
      <c r="AF677" s="115" t="s">
        <v>83</v>
      </c>
      <c r="AG677" s="115">
        <v>71</v>
      </c>
      <c r="AH677" s="115" t="s">
        <v>84</v>
      </c>
      <c r="AI677" s="115" t="s">
        <v>123</v>
      </c>
      <c r="AJ677" s="115" t="s">
        <v>85</v>
      </c>
      <c r="AK677" s="115" t="s">
        <v>86</v>
      </c>
      <c r="AL677" s="115" t="s">
        <v>87</v>
      </c>
      <c r="AN677" s="115" t="s">
        <v>89</v>
      </c>
      <c r="AO677" s="115" t="s">
        <v>106</v>
      </c>
      <c r="AP677" s="115" t="s">
        <v>91</v>
      </c>
      <c r="AQ677" s="115" t="s">
        <v>86</v>
      </c>
    </row>
    <row r="678" spans="1:43" ht="16">
      <c r="A678" s="115">
        <v>7045794685</v>
      </c>
      <c r="I678" s="130"/>
      <c r="L678" s="129"/>
      <c r="M678" s="129">
        <f t="shared" si="151"/>
        <v>0</v>
      </c>
      <c r="N678" s="129" t="e">
        <f t="shared" si="152"/>
        <v>#DIV/0!</v>
      </c>
      <c r="O678" s="129"/>
      <c r="P678" s="129">
        <f t="shared" si="153"/>
        <v>0</v>
      </c>
      <c r="Q678" s="129">
        <f t="shared" si="154"/>
        <v>0</v>
      </c>
      <c r="R678" s="129">
        <f t="shared" si="155"/>
        <v>0</v>
      </c>
      <c r="S678" s="129">
        <f t="shared" si="156"/>
        <v>0</v>
      </c>
      <c r="T678" s="129">
        <f t="shared" si="157"/>
        <v>0</v>
      </c>
      <c r="U678" s="129">
        <f t="shared" si="158"/>
        <v>0</v>
      </c>
      <c r="V678" s="134">
        <f t="shared" si="159"/>
        <v>0</v>
      </c>
      <c r="W678" s="129">
        <f t="shared" si="165"/>
        <v>0</v>
      </c>
      <c r="X678" s="129">
        <f t="shared" si="160"/>
        <v>0</v>
      </c>
      <c r="Y678" s="129">
        <f t="shared" si="161"/>
        <v>0</v>
      </c>
      <c r="Z678" s="129"/>
      <c r="AA678" s="129"/>
      <c r="AB678" s="129">
        <f t="shared" si="162"/>
        <v>0</v>
      </c>
      <c r="AC678" s="129">
        <f t="shared" si="163"/>
        <v>0</v>
      </c>
      <c r="AD678" s="129" t="str">
        <f t="shared" si="164"/>
        <v>Correct</v>
      </c>
      <c r="AE678" s="129"/>
      <c r="AF678" s="115" t="s">
        <v>83</v>
      </c>
      <c r="AG678" s="115">
        <v>86</v>
      </c>
      <c r="AH678" s="115" t="s">
        <v>181</v>
      </c>
      <c r="AI678" s="115" t="s">
        <v>208</v>
      </c>
      <c r="AJ678" s="115" t="s">
        <v>85</v>
      </c>
      <c r="AK678" s="115" t="s">
        <v>86</v>
      </c>
      <c r="AL678" s="115" t="s">
        <v>87</v>
      </c>
      <c r="AM678" s="115" t="s">
        <v>100</v>
      </c>
      <c r="AN678" s="115" t="s">
        <v>94</v>
      </c>
      <c r="AO678" s="115" t="s">
        <v>106</v>
      </c>
      <c r="AP678" s="115" t="s">
        <v>91</v>
      </c>
    </row>
    <row r="679" spans="1:43" ht="16">
      <c r="A679" s="115">
        <v>7020357091</v>
      </c>
      <c r="I679" s="130"/>
      <c r="L679" s="129"/>
      <c r="M679" s="129">
        <f t="shared" si="151"/>
        <v>0</v>
      </c>
      <c r="N679" s="129" t="e">
        <f t="shared" si="152"/>
        <v>#DIV/0!</v>
      </c>
      <c r="O679" s="129"/>
      <c r="P679" s="129">
        <f t="shared" si="153"/>
        <v>0</v>
      </c>
      <c r="Q679" s="129">
        <f t="shared" si="154"/>
        <v>0</v>
      </c>
      <c r="R679" s="129">
        <f t="shared" si="155"/>
        <v>0</v>
      </c>
      <c r="S679" s="129">
        <f t="shared" si="156"/>
        <v>0</v>
      </c>
      <c r="T679" s="129">
        <f t="shared" si="157"/>
        <v>0</v>
      </c>
      <c r="U679" s="129">
        <f t="shared" si="158"/>
        <v>0</v>
      </c>
      <c r="V679" s="134">
        <f t="shared" si="159"/>
        <v>0</v>
      </c>
      <c r="W679" s="129">
        <f t="shared" si="165"/>
        <v>0</v>
      </c>
      <c r="X679" s="129">
        <f t="shared" si="160"/>
        <v>0</v>
      </c>
      <c r="Y679" s="129">
        <f t="shared" si="161"/>
        <v>0</v>
      </c>
      <c r="Z679" s="129"/>
      <c r="AA679" s="129"/>
      <c r="AB679" s="129">
        <f t="shared" si="162"/>
        <v>0</v>
      </c>
      <c r="AC679" s="129">
        <f t="shared" si="163"/>
        <v>0</v>
      </c>
      <c r="AD679" s="129" t="str">
        <f t="shared" si="164"/>
        <v>Correct</v>
      </c>
      <c r="AE679" s="129"/>
      <c r="AF679" s="115" t="s">
        <v>83</v>
      </c>
      <c r="AG679" s="115">
        <v>59</v>
      </c>
      <c r="AH679" s="115" t="s">
        <v>181</v>
      </c>
      <c r="AJ679" s="115" t="s">
        <v>85</v>
      </c>
      <c r="AK679" s="115" t="s">
        <v>86</v>
      </c>
      <c r="AL679" s="115" t="s">
        <v>87</v>
      </c>
      <c r="AM679" s="115" t="s">
        <v>101</v>
      </c>
      <c r="AN679" s="115" t="s">
        <v>94</v>
      </c>
      <c r="AO679" s="115" t="s">
        <v>90</v>
      </c>
      <c r="AP679" s="115" t="s">
        <v>91</v>
      </c>
      <c r="AQ679" s="115" t="s">
        <v>91</v>
      </c>
    </row>
    <row r="680" spans="1:43" ht="16">
      <c r="A680" s="115">
        <v>7007926253</v>
      </c>
      <c r="I680" s="130"/>
      <c r="L680" s="129"/>
      <c r="M680" s="129">
        <f t="shared" si="151"/>
        <v>0</v>
      </c>
      <c r="N680" s="129" t="e">
        <f t="shared" si="152"/>
        <v>#DIV/0!</v>
      </c>
      <c r="O680" s="129"/>
      <c r="P680" s="129">
        <f t="shared" si="153"/>
        <v>0</v>
      </c>
      <c r="Q680" s="129">
        <f t="shared" si="154"/>
        <v>0</v>
      </c>
      <c r="R680" s="129">
        <f t="shared" si="155"/>
        <v>0</v>
      </c>
      <c r="S680" s="129">
        <f t="shared" si="156"/>
        <v>0</v>
      </c>
      <c r="T680" s="129">
        <f t="shared" si="157"/>
        <v>0</v>
      </c>
      <c r="U680" s="129">
        <f t="shared" si="158"/>
        <v>0</v>
      </c>
      <c r="V680" s="134">
        <f t="shared" si="159"/>
        <v>0</v>
      </c>
      <c r="W680" s="129">
        <f t="shared" si="165"/>
        <v>0</v>
      </c>
      <c r="X680" s="129">
        <f t="shared" si="160"/>
        <v>0</v>
      </c>
      <c r="Y680" s="129">
        <f t="shared" si="161"/>
        <v>0</v>
      </c>
      <c r="Z680" s="129"/>
      <c r="AA680" s="129"/>
      <c r="AB680" s="129">
        <f t="shared" si="162"/>
        <v>0</v>
      </c>
      <c r="AC680" s="129">
        <f t="shared" si="163"/>
        <v>0</v>
      </c>
      <c r="AD680" s="129" t="str">
        <f t="shared" si="164"/>
        <v>Correct</v>
      </c>
      <c r="AE680" s="129"/>
      <c r="AF680" s="115" t="s">
        <v>83</v>
      </c>
      <c r="AG680" s="115">
        <v>62</v>
      </c>
      <c r="AH680" s="115" t="s">
        <v>181</v>
      </c>
      <c r="AI680" s="115" t="s">
        <v>268</v>
      </c>
      <c r="AJ680" s="115" t="s">
        <v>85</v>
      </c>
      <c r="AL680" s="115" t="s">
        <v>87</v>
      </c>
      <c r="AN680" s="115" t="s">
        <v>89</v>
      </c>
      <c r="AO680" s="115" t="s">
        <v>106</v>
      </c>
      <c r="AP680" s="115" t="s">
        <v>91</v>
      </c>
      <c r="AQ680" s="115" t="s">
        <v>91</v>
      </c>
    </row>
    <row r="681" spans="1:43" ht="16">
      <c r="A681" s="115">
        <v>7020351188</v>
      </c>
      <c r="I681" s="130"/>
      <c r="L681" s="129"/>
      <c r="M681" s="129">
        <f t="shared" si="151"/>
        <v>0</v>
      </c>
      <c r="N681" s="129" t="e">
        <f t="shared" si="152"/>
        <v>#DIV/0!</v>
      </c>
      <c r="O681" s="129"/>
      <c r="P681" s="129">
        <f t="shared" si="153"/>
        <v>0</v>
      </c>
      <c r="Q681" s="129">
        <f t="shared" si="154"/>
        <v>0</v>
      </c>
      <c r="R681" s="129">
        <f t="shared" si="155"/>
        <v>0</v>
      </c>
      <c r="S681" s="129">
        <f t="shared" si="156"/>
        <v>0</v>
      </c>
      <c r="T681" s="129">
        <f t="shared" si="157"/>
        <v>0</v>
      </c>
      <c r="U681" s="129">
        <f t="shared" si="158"/>
        <v>0</v>
      </c>
      <c r="V681" s="134">
        <f t="shared" si="159"/>
        <v>0</v>
      </c>
      <c r="W681" s="129">
        <f t="shared" si="165"/>
        <v>0</v>
      </c>
      <c r="X681" s="129">
        <f t="shared" si="160"/>
        <v>0</v>
      </c>
      <c r="Y681" s="129">
        <f t="shared" si="161"/>
        <v>0</v>
      </c>
      <c r="Z681" s="129"/>
      <c r="AA681" s="129"/>
      <c r="AB681" s="129">
        <f t="shared" si="162"/>
        <v>0</v>
      </c>
      <c r="AC681" s="129">
        <f t="shared" si="163"/>
        <v>0</v>
      </c>
      <c r="AD681" s="129" t="str">
        <f t="shared" si="164"/>
        <v>Correct</v>
      </c>
      <c r="AE681" s="129"/>
      <c r="AF681" s="115" t="s">
        <v>99</v>
      </c>
      <c r="AG681" s="115">
        <v>27</v>
      </c>
      <c r="AH681" s="115" t="s">
        <v>181</v>
      </c>
      <c r="AI681" s="115" t="s">
        <v>221</v>
      </c>
      <c r="AJ681" s="115" t="s">
        <v>85</v>
      </c>
      <c r="AK681" s="115" t="s">
        <v>86</v>
      </c>
      <c r="AL681" s="115" t="s">
        <v>87</v>
      </c>
      <c r="AM681" s="115" t="s">
        <v>100</v>
      </c>
      <c r="AN681" s="115" t="s">
        <v>102</v>
      </c>
      <c r="AO681" s="115" t="s">
        <v>90</v>
      </c>
      <c r="AP681" s="115" t="s">
        <v>86</v>
      </c>
      <c r="AQ681" s="115" t="s">
        <v>91</v>
      </c>
    </row>
    <row r="682" spans="1:43" ht="16">
      <c r="A682" s="115">
        <v>7007915541</v>
      </c>
      <c r="I682" s="130"/>
      <c r="L682" s="129"/>
      <c r="M682" s="129">
        <f t="shared" si="151"/>
        <v>0</v>
      </c>
      <c r="N682" s="129" t="e">
        <f t="shared" si="152"/>
        <v>#DIV/0!</v>
      </c>
      <c r="O682" s="129"/>
      <c r="P682" s="129">
        <f t="shared" si="153"/>
        <v>0</v>
      </c>
      <c r="Q682" s="129">
        <f t="shared" si="154"/>
        <v>0</v>
      </c>
      <c r="R682" s="129">
        <f t="shared" si="155"/>
        <v>0</v>
      </c>
      <c r="S682" s="129">
        <f t="shared" si="156"/>
        <v>0</v>
      </c>
      <c r="T682" s="129">
        <f t="shared" si="157"/>
        <v>0</v>
      </c>
      <c r="U682" s="129">
        <f t="shared" si="158"/>
        <v>0</v>
      </c>
      <c r="V682" s="134">
        <f t="shared" si="159"/>
        <v>0</v>
      </c>
      <c r="W682" s="129">
        <f t="shared" si="165"/>
        <v>0</v>
      </c>
      <c r="X682" s="129">
        <f t="shared" si="160"/>
        <v>0</v>
      </c>
      <c r="Y682" s="129">
        <f t="shared" si="161"/>
        <v>0</v>
      </c>
      <c r="Z682" s="129"/>
      <c r="AA682" s="129"/>
      <c r="AB682" s="129">
        <f t="shared" si="162"/>
        <v>0</v>
      </c>
      <c r="AC682" s="129">
        <f t="shared" si="163"/>
        <v>0</v>
      </c>
      <c r="AD682" s="129" t="str">
        <f t="shared" si="164"/>
        <v>Correct</v>
      </c>
      <c r="AE682" s="129"/>
      <c r="AF682" s="115" t="s">
        <v>99</v>
      </c>
      <c r="AG682" s="115">
        <v>69</v>
      </c>
      <c r="AH682" s="115" t="s">
        <v>84</v>
      </c>
      <c r="AI682" s="115" t="s">
        <v>474</v>
      </c>
      <c r="AJ682" s="115" t="s">
        <v>85</v>
      </c>
      <c r="AK682" s="115" t="s">
        <v>86</v>
      </c>
      <c r="AL682" s="115" t="s">
        <v>87</v>
      </c>
      <c r="AM682" s="115" t="s">
        <v>100</v>
      </c>
      <c r="AN682" s="115" t="s">
        <v>89</v>
      </c>
      <c r="AO682" s="115" t="s">
        <v>106</v>
      </c>
      <c r="AP682" s="115" t="s">
        <v>91</v>
      </c>
      <c r="AQ682" s="115" t="s">
        <v>91</v>
      </c>
    </row>
    <row r="683" spans="1:43" ht="16">
      <c r="A683" s="115">
        <v>7007932583</v>
      </c>
      <c r="I683" s="130"/>
      <c r="L683" s="129"/>
      <c r="M683" s="129">
        <f t="shared" si="151"/>
        <v>0</v>
      </c>
      <c r="N683" s="129" t="e">
        <f t="shared" si="152"/>
        <v>#DIV/0!</v>
      </c>
      <c r="O683" s="129"/>
      <c r="P683" s="129">
        <f t="shared" si="153"/>
        <v>0</v>
      </c>
      <c r="Q683" s="129">
        <f t="shared" si="154"/>
        <v>0</v>
      </c>
      <c r="R683" s="129">
        <f t="shared" si="155"/>
        <v>0</v>
      </c>
      <c r="S683" s="129">
        <f t="shared" si="156"/>
        <v>0</v>
      </c>
      <c r="T683" s="129">
        <f t="shared" si="157"/>
        <v>0</v>
      </c>
      <c r="U683" s="129">
        <f t="shared" si="158"/>
        <v>0</v>
      </c>
      <c r="V683" s="134">
        <f t="shared" si="159"/>
        <v>0</v>
      </c>
      <c r="W683" s="129">
        <f t="shared" si="165"/>
        <v>0</v>
      </c>
      <c r="X683" s="129">
        <f t="shared" si="160"/>
        <v>0</v>
      </c>
      <c r="Y683" s="129">
        <f t="shared" si="161"/>
        <v>0</v>
      </c>
      <c r="Z683" s="129"/>
      <c r="AA683" s="129"/>
      <c r="AB683" s="129">
        <f t="shared" si="162"/>
        <v>0</v>
      </c>
      <c r="AC683" s="129">
        <f t="shared" si="163"/>
        <v>0</v>
      </c>
      <c r="AD683" s="129" t="str">
        <f t="shared" si="164"/>
        <v>Correct</v>
      </c>
      <c r="AE683" s="129"/>
      <c r="AF683" s="115" t="s">
        <v>99</v>
      </c>
      <c r="AG683" s="115">
        <v>70</v>
      </c>
      <c r="AH683" s="115" t="s">
        <v>84</v>
      </c>
      <c r="AI683" s="115" t="s">
        <v>124</v>
      </c>
      <c r="AJ683" s="115" t="s">
        <v>85</v>
      </c>
      <c r="AL683" s="115" t="s">
        <v>87</v>
      </c>
      <c r="AN683" s="115" t="s">
        <v>89</v>
      </c>
      <c r="AO683" s="115" t="s">
        <v>106</v>
      </c>
      <c r="AP683" s="115" t="s">
        <v>91</v>
      </c>
      <c r="AQ683" s="115" t="s">
        <v>91</v>
      </c>
    </row>
    <row r="684" spans="1:43" ht="16">
      <c r="A684" s="115">
        <v>7045775443</v>
      </c>
      <c r="I684" s="130"/>
      <c r="L684" s="129"/>
      <c r="M684" s="129">
        <f t="shared" si="151"/>
        <v>0</v>
      </c>
      <c r="N684" s="129" t="e">
        <f t="shared" si="152"/>
        <v>#DIV/0!</v>
      </c>
      <c r="O684" s="129"/>
      <c r="P684" s="129">
        <f t="shared" si="153"/>
        <v>0</v>
      </c>
      <c r="Q684" s="129">
        <f t="shared" si="154"/>
        <v>0</v>
      </c>
      <c r="R684" s="129">
        <f t="shared" si="155"/>
        <v>0</v>
      </c>
      <c r="S684" s="129">
        <f t="shared" si="156"/>
        <v>0</v>
      </c>
      <c r="T684" s="129">
        <f t="shared" si="157"/>
        <v>0</v>
      </c>
      <c r="U684" s="129">
        <f t="shared" si="158"/>
        <v>0</v>
      </c>
      <c r="V684" s="134">
        <f t="shared" si="159"/>
        <v>0</v>
      </c>
      <c r="W684" s="129">
        <f t="shared" si="165"/>
        <v>0</v>
      </c>
      <c r="X684" s="129">
        <f t="shared" si="160"/>
        <v>0</v>
      </c>
      <c r="Y684" s="129">
        <f t="shared" si="161"/>
        <v>0</v>
      </c>
      <c r="Z684" s="129"/>
      <c r="AA684" s="129"/>
      <c r="AB684" s="129">
        <f t="shared" si="162"/>
        <v>0</v>
      </c>
      <c r="AC684" s="129">
        <f t="shared" si="163"/>
        <v>0</v>
      </c>
      <c r="AD684" s="129" t="str">
        <f t="shared" si="164"/>
        <v>Correct</v>
      </c>
      <c r="AE684" s="129"/>
      <c r="AF684" s="115" t="s">
        <v>83</v>
      </c>
      <c r="AG684" s="115">
        <v>71</v>
      </c>
      <c r="AH684" s="115" t="s">
        <v>181</v>
      </c>
      <c r="AI684" s="115" t="s">
        <v>184</v>
      </c>
      <c r="AJ684" s="115" t="s">
        <v>85</v>
      </c>
      <c r="AK684" s="115" t="s">
        <v>86</v>
      </c>
      <c r="AL684" s="115" t="s">
        <v>87</v>
      </c>
      <c r="AM684" s="115" t="s">
        <v>96</v>
      </c>
      <c r="AN684" s="115" t="s">
        <v>94</v>
      </c>
      <c r="AO684" s="115" t="s">
        <v>106</v>
      </c>
      <c r="AP684" s="115" t="s">
        <v>91</v>
      </c>
      <c r="AQ684" s="115" t="s">
        <v>91</v>
      </c>
    </row>
    <row r="685" spans="1:43" ht="16">
      <c r="A685" s="115">
        <v>6985416610</v>
      </c>
      <c r="I685" s="130"/>
      <c r="L685" s="129"/>
      <c r="M685" s="129">
        <f t="shared" si="151"/>
        <v>0</v>
      </c>
      <c r="N685" s="129" t="e">
        <f t="shared" si="152"/>
        <v>#DIV/0!</v>
      </c>
      <c r="O685" s="129"/>
      <c r="P685" s="129">
        <f t="shared" si="153"/>
        <v>0</v>
      </c>
      <c r="Q685" s="129">
        <f t="shared" si="154"/>
        <v>0</v>
      </c>
      <c r="R685" s="129">
        <f t="shared" si="155"/>
        <v>0</v>
      </c>
      <c r="S685" s="129">
        <f t="shared" si="156"/>
        <v>0</v>
      </c>
      <c r="T685" s="129">
        <f t="shared" si="157"/>
        <v>0</v>
      </c>
      <c r="U685" s="129">
        <f t="shared" si="158"/>
        <v>0</v>
      </c>
      <c r="V685" s="134">
        <f t="shared" si="159"/>
        <v>0</v>
      </c>
      <c r="W685" s="129">
        <f t="shared" si="165"/>
        <v>0</v>
      </c>
      <c r="X685" s="129">
        <f t="shared" si="160"/>
        <v>0</v>
      </c>
      <c r="Y685" s="129">
        <f t="shared" si="161"/>
        <v>0</v>
      </c>
      <c r="Z685" s="129"/>
      <c r="AA685" s="129"/>
      <c r="AB685" s="129">
        <f t="shared" si="162"/>
        <v>0</v>
      </c>
      <c r="AC685" s="129">
        <f t="shared" si="163"/>
        <v>0</v>
      </c>
      <c r="AD685" s="129" t="str">
        <f t="shared" si="164"/>
        <v>Correct</v>
      </c>
      <c r="AE685" s="129"/>
      <c r="AF685" s="115" t="s">
        <v>99</v>
      </c>
      <c r="AG685" s="115">
        <v>80</v>
      </c>
      <c r="AH685" s="115" t="s">
        <v>181</v>
      </c>
      <c r="AI685" s="115" t="s">
        <v>199</v>
      </c>
      <c r="AJ685" s="115" t="s">
        <v>85</v>
      </c>
      <c r="AK685" s="115" t="s">
        <v>86</v>
      </c>
      <c r="AM685" s="115" t="s">
        <v>100</v>
      </c>
      <c r="AN685" s="115" t="s">
        <v>89</v>
      </c>
      <c r="AO685" s="115" t="s">
        <v>106</v>
      </c>
      <c r="AP685" s="115" t="s">
        <v>91</v>
      </c>
      <c r="AQ685" s="115" t="s">
        <v>91</v>
      </c>
    </row>
    <row r="686" spans="1:43" ht="16">
      <c r="A686" s="115">
        <v>7011082383</v>
      </c>
      <c r="I686" s="130"/>
      <c r="L686" s="129"/>
      <c r="M686" s="129">
        <f t="shared" si="151"/>
        <v>0</v>
      </c>
      <c r="N686" s="129" t="e">
        <f t="shared" si="152"/>
        <v>#DIV/0!</v>
      </c>
      <c r="O686" s="129"/>
      <c r="P686" s="129">
        <f t="shared" si="153"/>
        <v>0</v>
      </c>
      <c r="Q686" s="129">
        <f t="shared" si="154"/>
        <v>0</v>
      </c>
      <c r="R686" s="129">
        <f t="shared" si="155"/>
        <v>0</v>
      </c>
      <c r="S686" s="129">
        <f t="shared" si="156"/>
        <v>0</v>
      </c>
      <c r="T686" s="129">
        <f t="shared" si="157"/>
        <v>0</v>
      </c>
      <c r="U686" s="129">
        <f t="shared" si="158"/>
        <v>0</v>
      </c>
      <c r="V686" s="134">
        <f t="shared" si="159"/>
        <v>0</v>
      </c>
      <c r="W686" s="129">
        <f t="shared" si="165"/>
        <v>0</v>
      </c>
      <c r="X686" s="129">
        <f t="shared" si="160"/>
        <v>0</v>
      </c>
      <c r="Y686" s="129">
        <f t="shared" si="161"/>
        <v>0</v>
      </c>
      <c r="Z686" s="129"/>
      <c r="AA686" s="129"/>
      <c r="AB686" s="129">
        <f t="shared" si="162"/>
        <v>0</v>
      </c>
      <c r="AC686" s="129">
        <f t="shared" si="163"/>
        <v>0</v>
      </c>
      <c r="AD686" s="129" t="str">
        <f t="shared" si="164"/>
        <v>Correct</v>
      </c>
      <c r="AE686" s="129"/>
      <c r="AF686" s="115" t="s">
        <v>83</v>
      </c>
      <c r="AG686" s="115">
        <v>26</v>
      </c>
      <c r="AH686" s="115" t="s">
        <v>84</v>
      </c>
      <c r="AI686" s="115" t="s">
        <v>153</v>
      </c>
      <c r="AJ686" s="115" t="s">
        <v>85</v>
      </c>
      <c r="AK686" s="115" t="s">
        <v>91</v>
      </c>
      <c r="AL686" s="115" t="s">
        <v>87</v>
      </c>
      <c r="AM686" s="115" t="s">
        <v>101</v>
      </c>
      <c r="AN686" s="115" t="s">
        <v>114</v>
      </c>
      <c r="AO686" s="115" t="s">
        <v>90</v>
      </c>
      <c r="AP686" s="115" t="s">
        <v>91</v>
      </c>
      <c r="AQ686" s="115" t="s">
        <v>91</v>
      </c>
    </row>
    <row r="687" spans="1:43" ht="16">
      <c r="A687" s="115">
        <v>7020570767</v>
      </c>
      <c r="D687" s="115" t="s">
        <v>33</v>
      </c>
      <c r="I687" s="130"/>
      <c r="L687" s="129"/>
      <c r="M687" s="129">
        <f t="shared" si="151"/>
        <v>1</v>
      </c>
      <c r="N687" s="129">
        <f t="shared" si="152"/>
        <v>3</v>
      </c>
      <c r="O687" s="129"/>
      <c r="P687" s="129">
        <f t="shared" si="153"/>
        <v>0</v>
      </c>
      <c r="Q687" s="129">
        <f t="shared" si="154"/>
        <v>0</v>
      </c>
      <c r="R687" s="129">
        <f t="shared" si="155"/>
        <v>1</v>
      </c>
      <c r="S687" s="129">
        <f t="shared" si="156"/>
        <v>0</v>
      </c>
      <c r="T687" s="129">
        <f t="shared" si="157"/>
        <v>0</v>
      </c>
      <c r="U687" s="129">
        <f t="shared" si="158"/>
        <v>0</v>
      </c>
      <c r="V687" s="134">
        <f t="shared" si="159"/>
        <v>0</v>
      </c>
      <c r="W687" s="129">
        <f t="shared" si="165"/>
        <v>0</v>
      </c>
      <c r="X687" s="129">
        <f t="shared" si="160"/>
        <v>0</v>
      </c>
      <c r="Y687" s="129">
        <f t="shared" si="161"/>
        <v>0</v>
      </c>
      <c r="Z687" s="129"/>
      <c r="AA687" s="129"/>
      <c r="AB687" s="129">
        <f t="shared" si="162"/>
        <v>1</v>
      </c>
      <c r="AC687" s="129">
        <f t="shared" si="163"/>
        <v>1</v>
      </c>
      <c r="AD687" s="129" t="str">
        <f t="shared" si="164"/>
        <v>Correct</v>
      </c>
      <c r="AE687" s="129"/>
      <c r="AF687" s="115" t="s">
        <v>83</v>
      </c>
      <c r="AG687" s="115">
        <v>35</v>
      </c>
      <c r="AH687" s="115" t="s">
        <v>84</v>
      </c>
      <c r="AI687" s="115" t="s">
        <v>135</v>
      </c>
      <c r="AK687" s="115" t="s">
        <v>91</v>
      </c>
      <c r="AL687" s="115" t="s">
        <v>108</v>
      </c>
      <c r="AM687" s="115" t="s">
        <v>93</v>
      </c>
      <c r="AN687" s="115" t="s">
        <v>112</v>
      </c>
      <c r="AO687" s="115" t="s">
        <v>98</v>
      </c>
      <c r="AP687" s="115" t="s">
        <v>86</v>
      </c>
      <c r="AQ687" s="115" t="s">
        <v>86</v>
      </c>
    </row>
    <row r="688" spans="1:43" ht="16">
      <c r="A688" s="115">
        <v>7007918307</v>
      </c>
      <c r="E688" s="115" t="s">
        <v>34</v>
      </c>
      <c r="I688" s="130"/>
      <c r="L688" s="129"/>
      <c r="M688" s="129">
        <f t="shared" si="151"/>
        <v>1</v>
      </c>
      <c r="N688" s="129">
        <f t="shared" si="152"/>
        <v>3</v>
      </c>
      <c r="O688" s="129"/>
      <c r="P688" s="129">
        <f t="shared" si="153"/>
        <v>0</v>
      </c>
      <c r="Q688" s="129">
        <f t="shared" si="154"/>
        <v>0</v>
      </c>
      <c r="R688" s="129">
        <f t="shared" si="155"/>
        <v>0</v>
      </c>
      <c r="S688" s="129">
        <f t="shared" si="156"/>
        <v>1</v>
      </c>
      <c r="T688" s="129">
        <f t="shared" si="157"/>
        <v>0</v>
      </c>
      <c r="U688" s="129">
        <f t="shared" si="158"/>
        <v>0</v>
      </c>
      <c r="V688" s="134">
        <f t="shared" si="159"/>
        <v>0</v>
      </c>
      <c r="W688" s="129">
        <f t="shared" si="165"/>
        <v>0</v>
      </c>
      <c r="X688" s="129">
        <f t="shared" si="160"/>
        <v>0</v>
      </c>
      <c r="Y688" s="129">
        <f t="shared" si="161"/>
        <v>0</v>
      </c>
      <c r="Z688" s="129"/>
      <c r="AA688" s="129"/>
      <c r="AB688" s="129">
        <f t="shared" si="162"/>
        <v>1</v>
      </c>
      <c r="AC688" s="129">
        <f t="shared" si="163"/>
        <v>1</v>
      </c>
      <c r="AD688" s="129" t="str">
        <f t="shared" si="164"/>
        <v>Correct</v>
      </c>
      <c r="AE688" s="129"/>
      <c r="AF688" s="115" t="s">
        <v>83</v>
      </c>
      <c r="AG688" s="115">
        <v>68</v>
      </c>
      <c r="AH688" s="115" t="s">
        <v>84</v>
      </c>
      <c r="AI688" s="115" t="s">
        <v>152</v>
      </c>
      <c r="AJ688" s="115" t="s">
        <v>92</v>
      </c>
      <c r="AK688" s="115" t="s">
        <v>86</v>
      </c>
      <c r="AL688" s="115" t="s">
        <v>87</v>
      </c>
      <c r="AM688" s="115" t="s">
        <v>104</v>
      </c>
      <c r="AN688" s="115" t="s">
        <v>89</v>
      </c>
      <c r="AO688" s="115" t="s">
        <v>106</v>
      </c>
      <c r="AQ688" s="115" t="s">
        <v>91</v>
      </c>
    </row>
    <row r="689" spans="1:43" ht="16">
      <c r="A689" s="115">
        <v>5584544200</v>
      </c>
      <c r="C689" s="115" t="s">
        <v>32</v>
      </c>
      <c r="E689" s="115" t="s">
        <v>34</v>
      </c>
      <c r="I689" s="130"/>
      <c r="K689" s="115" t="s">
        <v>40</v>
      </c>
      <c r="L689" s="129"/>
      <c r="M689" s="129">
        <f t="shared" si="151"/>
        <v>3</v>
      </c>
      <c r="N689" s="129">
        <f t="shared" si="152"/>
        <v>1</v>
      </c>
      <c r="O689" s="129"/>
      <c r="P689" s="129">
        <f t="shared" si="153"/>
        <v>0</v>
      </c>
      <c r="Q689" s="129">
        <f t="shared" si="154"/>
        <v>1</v>
      </c>
      <c r="R689" s="129">
        <f t="shared" si="155"/>
        <v>0</v>
      </c>
      <c r="S689" s="129">
        <f t="shared" si="156"/>
        <v>1</v>
      </c>
      <c r="T689" s="129">
        <f t="shared" si="157"/>
        <v>0</v>
      </c>
      <c r="U689" s="129">
        <f t="shared" si="158"/>
        <v>0</v>
      </c>
      <c r="V689" s="134">
        <f t="shared" si="159"/>
        <v>0</v>
      </c>
      <c r="W689" s="129">
        <f t="shared" si="165"/>
        <v>0</v>
      </c>
      <c r="X689" s="129">
        <f t="shared" si="160"/>
        <v>0</v>
      </c>
      <c r="Y689" s="129">
        <f t="shared" si="161"/>
        <v>1</v>
      </c>
      <c r="Z689" s="129"/>
      <c r="AA689" s="129"/>
      <c r="AB689" s="129">
        <f t="shared" si="162"/>
        <v>3</v>
      </c>
      <c r="AC689" s="129">
        <f t="shared" si="163"/>
        <v>3</v>
      </c>
      <c r="AD689" s="129" t="str">
        <f t="shared" si="164"/>
        <v>Correct</v>
      </c>
      <c r="AE689" s="129"/>
      <c r="AF689" s="115" t="s">
        <v>99</v>
      </c>
      <c r="AG689" s="115">
        <v>59</v>
      </c>
      <c r="AH689" s="115" t="s">
        <v>181</v>
      </c>
      <c r="AI689" s="115" t="s">
        <v>441</v>
      </c>
      <c r="AJ689" s="115" t="s">
        <v>85</v>
      </c>
      <c r="AK689" s="115" t="s">
        <v>86</v>
      </c>
      <c r="AL689" s="115" t="s">
        <v>87</v>
      </c>
      <c r="AM689" s="115" t="s">
        <v>101</v>
      </c>
      <c r="AN689" s="115" t="s">
        <v>89</v>
      </c>
      <c r="AO689" s="115" t="s">
        <v>90</v>
      </c>
      <c r="AP689" s="115" t="s">
        <v>91</v>
      </c>
      <c r="AQ689" s="115" t="s">
        <v>91</v>
      </c>
    </row>
    <row r="690" spans="1:43" ht="16">
      <c r="A690" s="115">
        <v>6985147466</v>
      </c>
      <c r="E690" s="115" t="s">
        <v>34</v>
      </c>
      <c r="I690" s="130"/>
      <c r="K690" s="115" t="s">
        <v>40</v>
      </c>
      <c r="L690" s="129"/>
      <c r="M690" s="129">
        <f t="shared" si="151"/>
        <v>2</v>
      </c>
      <c r="N690" s="129">
        <f t="shared" si="152"/>
        <v>1.5</v>
      </c>
      <c r="O690" s="129"/>
      <c r="P690" s="129">
        <f t="shared" si="153"/>
        <v>0</v>
      </c>
      <c r="Q690" s="129">
        <f t="shared" si="154"/>
        <v>0</v>
      </c>
      <c r="R690" s="129">
        <f t="shared" si="155"/>
        <v>0</v>
      </c>
      <c r="S690" s="129">
        <f t="shared" si="156"/>
        <v>1</v>
      </c>
      <c r="T690" s="129">
        <f t="shared" si="157"/>
        <v>0</v>
      </c>
      <c r="U690" s="129">
        <f t="shared" si="158"/>
        <v>0</v>
      </c>
      <c r="V690" s="134">
        <f t="shared" si="159"/>
        <v>0</v>
      </c>
      <c r="W690" s="129">
        <f t="shared" si="165"/>
        <v>0</v>
      </c>
      <c r="X690" s="129">
        <f t="shared" si="160"/>
        <v>0</v>
      </c>
      <c r="Y690" s="129">
        <f t="shared" si="161"/>
        <v>1</v>
      </c>
      <c r="Z690" s="129"/>
      <c r="AA690" s="129"/>
      <c r="AB690" s="129">
        <f t="shared" si="162"/>
        <v>2</v>
      </c>
      <c r="AC690" s="129">
        <f t="shared" si="163"/>
        <v>2</v>
      </c>
      <c r="AD690" s="129" t="str">
        <f t="shared" si="164"/>
        <v>Correct</v>
      </c>
      <c r="AE690" s="129"/>
      <c r="AF690" s="115" t="s">
        <v>83</v>
      </c>
      <c r="AG690" s="115">
        <v>65</v>
      </c>
      <c r="AH690" s="115" t="s">
        <v>181</v>
      </c>
      <c r="AI690" s="115" t="s">
        <v>208</v>
      </c>
      <c r="AK690" s="115" t="s">
        <v>86</v>
      </c>
      <c r="AL690" s="115" t="s">
        <v>87</v>
      </c>
      <c r="AM690" s="115" t="s">
        <v>93</v>
      </c>
      <c r="AN690" s="115" t="s">
        <v>102</v>
      </c>
      <c r="AO690" s="115" t="s">
        <v>106</v>
      </c>
      <c r="AP690" s="115" t="s">
        <v>91</v>
      </c>
      <c r="AQ690" s="115" t="s">
        <v>86</v>
      </c>
    </row>
    <row r="691" spans="1:43" ht="16">
      <c r="A691" s="115">
        <v>5586910646</v>
      </c>
      <c r="C691" s="115" t="s">
        <v>32</v>
      </c>
      <c r="D691" s="115" t="s">
        <v>33</v>
      </c>
      <c r="E691" s="115" t="s">
        <v>34</v>
      </c>
      <c r="I691" s="130"/>
      <c r="L691" s="129"/>
      <c r="M691" s="129">
        <f t="shared" si="151"/>
        <v>3</v>
      </c>
      <c r="N691" s="129">
        <f t="shared" si="152"/>
        <v>1</v>
      </c>
      <c r="O691" s="129"/>
      <c r="P691" s="129">
        <f t="shared" si="153"/>
        <v>0</v>
      </c>
      <c r="Q691" s="129">
        <f t="shared" si="154"/>
        <v>1</v>
      </c>
      <c r="R691" s="129">
        <f t="shared" si="155"/>
        <v>1</v>
      </c>
      <c r="S691" s="129">
        <f t="shared" si="156"/>
        <v>1</v>
      </c>
      <c r="T691" s="129">
        <f t="shared" si="157"/>
        <v>0</v>
      </c>
      <c r="U691" s="129">
        <f t="shared" si="158"/>
        <v>0</v>
      </c>
      <c r="V691" s="134">
        <f t="shared" si="159"/>
        <v>0</v>
      </c>
      <c r="W691" s="129">
        <f t="shared" si="165"/>
        <v>0</v>
      </c>
      <c r="X691" s="129">
        <f t="shared" si="160"/>
        <v>0</v>
      </c>
      <c r="Y691" s="129">
        <f t="shared" si="161"/>
        <v>0</v>
      </c>
      <c r="Z691" s="129"/>
      <c r="AA691" s="129"/>
      <c r="AB691" s="129">
        <f t="shared" si="162"/>
        <v>3</v>
      </c>
      <c r="AC691" s="129">
        <f t="shared" si="163"/>
        <v>3</v>
      </c>
      <c r="AD691" s="129" t="str">
        <f t="shared" si="164"/>
        <v>Correct</v>
      </c>
      <c r="AE691" s="129"/>
      <c r="AF691" s="115" t="s">
        <v>83</v>
      </c>
      <c r="AG691" s="115">
        <v>42</v>
      </c>
      <c r="AH691" s="115" t="s">
        <v>181</v>
      </c>
      <c r="AI691" s="115" t="s">
        <v>232</v>
      </c>
      <c r="AJ691" s="115" t="s">
        <v>85</v>
      </c>
      <c r="AK691" s="115" t="s">
        <v>86</v>
      </c>
      <c r="AL691" s="115" t="s">
        <v>87</v>
      </c>
      <c r="AM691" s="115" t="s">
        <v>88</v>
      </c>
      <c r="AN691" s="115" t="s">
        <v>89</v>
      </c>
      <c r="AO691" s="115" t="s">
        <v>90</v>
      </c>
      <c r="AP691" s="115" t="s">
        <v>91</v>
      </c>
      <c r="AQ691" s="115" t="s">
        <v>91</v>
      </c>
    </row>
    <row r="692" spans="1:43" ht="16">
      <c r="A692" s="115">
        <v>7020572225</v>
      </c>
      <c r="E692" s="115" t="s">
        <v>34</v>
      </c>
      <c r="I692" s="130"/>
      <c r="L692" s="129"/>
      <c r="M692" s="129">
        <f t="shared" si="151"/>
        <v>1</v>
      </c>
      <c r="N692" s="129">
        <f t="shared" si="152"/>
        <v>3</v>
      </c>
      <c r="O692" s="129"/>
      <c r="P692" s="129">
        <f t="shared" si="153"/>
        <v>0</v>
      </c>
      <c r="Q692" s="129">
        <f t="shared" si="154"/>
        <v>0</v>
      </c>
      <c r="R692" s="129">
        <f t="shared" si="155"/>
        <v>0</v>
      </c>
      <c r="S692" s="129">
        <f t="shared" si="156"/>
        <v>1</v>
      </c>
      <c r="T692" s="129">
        <f t="shared" si="157"/>
        <v>0</v>
      </c>
      <c r="U692" s="129">
        <f t="shared" si="158"/>
        <v>0</v>
      </c>
      <c r="V692" s="134">
        <f t="shared" si="159"/>
        <v>0</v>
      </c>
      <c r="W692" s="129">
        <f t="shared" si="165"/>
        <v>0</v>
      </c>
      <c r="X692" s="129">
        <f t="shared" si="160"/>
        <v>0</v>
      </c>
      <c r="Y692" s="129">
        <f t="shared" si="161"/>
        <v>0</v>
      </c>
      <c r="Z692" s="129"/>
      <c r="AA692" s="129"/>
      <c r="AB692" s="129">
        <f t="shared" si="162"/>
        <v>1</v>
      </c>
      <c r="AC692" s="129">
        <f t="shared" si="163"/>
        <v>1</v>
      </c>
      <c r="AD692" s="129" t="str">
        <f t="shared" si="164"/>
        <v>Correct</v>
      </c>
      <c r="AE692" s="129"/>
      <c r="AF692" s="115" t="s">
        <v>83</v>
      </c>
      <c r="AG692" s="115">
        <v>49</v>
      </c>
      <c r="AH692" s="115" t="s">
        <v>84</v>
      </c>
      <c r="AI692" s="115" t="s">
        <v>146</v>
      </c>
      <c r="AK692" s="115" t="s">
        <v>91</v>
      </c>
      <c r="AL692" s="115" t="s">
        <v>87</v>
      </c>
      <c r="AM692" s="115" t="s">
        <v>96</v>
      </c>
      <c r="AN692" s="115" t="s">
        <v>112</v>
      </c>
      <c r="AO692" s="115" t="s">
        <v>90</v>
      </c>
      <c r="AP692" s="115" t="s">
        <v>86</v>
      </c>
      <c r="AQ692" s="115" t="s">
        <v>86</v>
      </c>
    </row>
    <row r="693" spans="1:43" ht="16">
      <c r="A693" s="115">
        <v>6985141692</v>
      </c>
      <c r="B693" s="115" t="s">
        <v>31</v>
      </c>
      <c r="F693" s="115" t="s">
        <v>35</v>
      </c>
      <c r="I693" s="130"/>
      <c r="K693" s="115" t="s">
        <v>40</v>
      </c>
      <c r="L693" s="129"/>
      <c r="M693" s="129">
        <f t="shared" si="151"/>
        <v>3</v>
      </c>
      <c r="N693" s="129">
        <f t="shared" si="152"/>
        <v>1</v>
      </c>
      <c r="O693" s="129"/>
      <c r="P693" s="129">
        <f t="shared" si="153"/>
        <v>1</v>
      </c>
      <c r="Q693" s="129">
        <f t="shared" si="154"/>
        <v>0</v>
      </c>
      <c r="R693" s="129">
        <f t="shared" si="155"/>
        <v>0</v>
      </c>
      <c r="S693" s="129">
        <f t="shared" si="156"/>
        <v>0</v>
      </c>
      <c r="T693" s="129">
        <f t="shared" si="157"/>
        <v>1</v>
      </c>
      <c r="U693" s="129">
        <f t="shared" si="158"/>
        <v>0</v>
      </c>
      <c r="V693" s="134">
        <f t="shared" si="159"/>
        <v>0</v>
      </c>
      <c r="W693" s="129">
        <f t="shared" si="165"/>
        <v>0</v>
      </c>
      <c r="X693" s="129">
        <f t="shared" si="160"/>
        <v>0</v>
      </c>
      <c r="Y693" s="129">
        <f t="shared" si="161"/>
        <v>1</v>
      </c>
      <c r="Z693" s="129"/>
      <c r="AA693" s="129"/>
      <c r="AB693" s="129">
        <f t="shared" si="162"/>
        <v>3</v>
      </c>
      <c r="AC693" s="129">
        <f t="shared" si="163"/>
        <v>3</v>
      </c>
      <c r="AD693" s="129" t="str">
        <f t="shared" si="164"/>
        <v>Correct</v>
      </c>
      <c r="AE693" s="129"/>
      <c r="AF693" s="115" t="s">
        <v>83</v>
      </c>
      <c r="AG693" s="115">
        <v>24</v>
      </c>
      <c r="AH693" s="115" t="s">
        <v>181</v>
      </c>
      <c r="AI693" s="115" t="s">
        <v>194</v>
      </c>
      <c r="AL693" s="115" t="s">
        <v>108</v>
      </c>
      <c r="AM693" s="115" t="s">
        <v>96</v>
      </c>
      <c r="AN693" s="115" t="s">
        <v>94</v>
      </c>
      <c r="AO693" s="115" t="s">
        <v>113</v>
      </c>
      <c r="AP693" s="115" t="s">
        <v>91</v>
      </c>
      <c r="AQ693" s="115" t="s">
        <v>91</v>
      </c>
    </row>
    <row r="694" spans="1:43" ht="16">
      <c r="A694" s="115">
        <v>5609483908</v>
      </c>
      <c r="D694" s="115" t="s">
        <v>33</v>
      </c>
      <c r="I694" s="130"/>
      <c r="K694" s="115" t="s">
        <v>40</v>
      </c>
      <c r="L694" s="129"/>
      <c r="M694" s="129">
        <f t="shared" si="151"/>
        <v>2</v>
      </c>
      <c r="N694" s="129">
        <f t="shared" si="152"/>
        <v>1.5</v>
      </c>
      <c r="O694" s="129"/>
      <c r="P694" s="129">
        <f t="shared" si="153"/>
        <v>0</v>
      </c>
      <c r="Q694" s="129">
        <f t="shared" si="154"/>
        <v>0</v>
      </c>
      <c r="R694" s="129">
        <f t="shared" si="155"/>
        <v>1</v>
      </c>
      <c r="S694" s="129">
        <f t="shared" si="156"/>
        <v>0</v>
      </c>
      <c r="T694" s="129">
        <f t="shared" si="157"/>
        <v>0</v>
      </c>
      <c r="U694" s="129">
        <f t="shared" si="158"/>
        <v>0</v>
      </c>
      <c r="V694" s="134">
        <f t="shared" si="159"/>
        <v>0</v>
      </c>
      <c r="W694" s="129">
        <f t="shared" si="165"/>
        <v>0</v>
      </c>
      <c r="X694" s="129">
        <f t="shared" si="160"/>
        <v>0</v>
      </c>
      <c r="Y694" s="129">
        <f t="shared" si="161"/>
        <v>1</v>
      </c>
      <c r="Z694" s="129"/>
      <c r="AA694" s="129"/>
      <c r="AB694" s="129">
        <f t="shared" si="162"/>
        <v>2</v>
      </c>
      <c r="AC694" s="129">
        <f t="shared" si="163"/>
        <v>2</v>
      </c>
      <c r="AD694" s="129" t="str">
        <f t="shared" si="164"/>
        <v>Correct</v>
      </c>
      <c r="AE694" s="129"/>
      <c r="AF694" s="115" t="s">
        <v>83</v>
      </c>
      <c r="AG694" s="115">
        <v>61</v>
      </c>
      <c r="AH694" s="115" t="s">
        <v>181</v>
      </c>
      <c r="AI694" s="115" t="s">
        <v>206</v>
      </c>
      <c r="AJ694" s="115" t="s">
        <v>85</v>
      </c>
      <c r="AK694" s="115" t="s">
        <v>86</v>
      </c>
      <c r="AL694" s="115" t="s">
        <v>87</v>
      </c>
      <c r="AM694" s="115" t="s">
        <v>101</v>
      </c>
      <c r="AN694" s="115" t="s">
        <v>89</v>
      </c>
      <c r="AO694" s="115" t="s">
        <v>90</v>
      </c>
      <c r="AP694" s="115" t="s">
        <v>91</v>
      </c>
      <c r="AQ694" s="115" t="s">
        <v>91</v>
      </c>
    </row>
    <row r="695" spans="1:43" ht="16">
      <c r="A695" s="115">
        <v>5578850187</v>
      </c>
      <c r="I695" s="130"/>
      <c r="K695" s="115" t="s">
        <v>40</v>
      </c>
      <c r="L695" s="129"/>
      <c r="M695" s="129">
        <f t="shared" si="151"/>
        <v>1</v>
      </c>
      <c r="N695" s="129">
        <f t="shared" si="152"/>
        <v>3</v>
      </c>
      <c r="O695" s="129"/>
      <c r="P695" s="129">
        <f t="shared" si="153"/>
        <v>0</v>
      </c>
      <c r="Q695" s="129">
        <f t="shared" si="154"/>
        <v>0</v>
      </c>
      <c r="R695" s="129">
        <f t="shared" si="155"/>
        <v>0</v>
      </c>
      <c r="S695" s="129">
        <f t="shared" si="156"/>
        <v>0</v>
      </c>
      <c r="T695" s="129">
        <f t="shared" si="157"/>
        <v>0</v>
      </c>
      <c r="U695" s="129">
        <f t="shared" si="158"/>
        <v>0</v>
      </c>
      <c r="V695" s="134">
        <f t="shared" si="159"/>
        <v>0</v>
      </c>
      <c r="W695" s="129">
        <f t="shared" si="165"/>
        <v>0</v>
      </c>
      <c r="X695" s="129">
        <f t="shared" si="160"/>
        <v>0</v>
      </c>
      <c r="Y695" s="129">
        <f t="shared" si="161"/>
        <v>1</v>
      </c>
      <c r="Z695" s="129"/>
      <c r="AA695" s="129"/>
      <c r="AB695" s="129">
        <f t="shared" si="162"/>
        <v>1</v>
      </c>
      <c r="AC695" s="129">
        <f t="shared" si="163"/>
        <v>1</v>
      </c>
      <c r="AD695" s="129" t="str">
        <f t="shared" si="164"/>
        <v>Correct</v>
      </c>
      <c r="AE695" s="129"/>
      <c r="AF695" s="115" t="s">
        <v>83</v>
      </c>
      <c r="AG695" s="115">
        <v>58</v>
      </c>
      <c r="AH695" s="115" t="s">
        <v>181</v>
      </c>
      <c r="AI695" s="115" t="s">
        <v>198</v>
      </c>
      <c r="AJ695" s="115" t="s">
        <v>85</v>
      </c>
      <c r="AK695" s="115" t="s">
        <v>86</v>
      </c>
      <c r="AL695" s="115" t="s">
        <v>87</v>
      </c>
      <c r="AM695" s="115" t="s">
        <v>88</v>
      </c>
      <c r="AN695" s="115" t="s">
        <v>120</v>
      </c>
      <c r="AO695" s="115" t="s">
        <v>90</v>
      </c>
      <c r="AP695" s="115" t="s">
        <v>91</v>
      </c>
      <c r="AQ695" s="115" t="s">
        <v>91</v>
      </c>
    </row>
    <row r="696" spans="1:43" ht="16">
      <c r="A696" s="115">
        <v>7045788173</v>
      </c>
      <c r="I696" s="130"/>
      <c r="L696" s="129"/>
      <c r="M696" s="129">
        <f t="shared" si="151"/>
        <v>0</v>
      </c>
      <c r="N696" s="129" t="e">
        <f t="shared" si="152"/>
        <v>#DIV/0!</v>
      </c>
      <c r="O696" s="129"/>
      <c r="P696" s="129">
        <f t="shared" si="153"/>
        <v>0</v>
      </c>
      <c r="Q696" s="129">
        <f t="shared" si="154"/>
        <v>0</v>
      </c>
      <c r="R696" s="129">
        <f t="shared" si="155"/>
        <v>0</v>
      </c>
      <c r="S696" s="129">
        <f t="shared" si="156"/>
        <v>0</v>
      </c>
      <c r="T696" s="129">
        <f t="shared" si="157"/>
        <v>0</v>
      </c>
      <c r="U696" s="129">
        <f t="shared" si="158"/>
        <v>0</v>
      </c>
      <c r="V696" s="134">
        <f t="shared" si="159"/>
        <v>0</v>
      </c>
      <c r="W696" s="129">
        <f t="shared" si="165"/>
        <v>0</v>
      </c>
      <c r="X696" s="129">
        <f t="shared" si="160"/>
        <v>0</v>
      </c>
      <c r="Y696" s="129">
        <f t="shared" si="161"/>
        <v>0</v>
      </c>
      <c r="Z696" s="129"/>
      <c r="AA696" s="129"/>
      <c r="AB696" s="129">
        <f t="shared" si="162"/>
        <v>0</v>
      </c>
      <c r="AC696" s="129">
        <f t="shared" si="163"/>
        <v>0</v>
      </c>
      <c r="AD696" s="129" t="str">
        <f t="shared" si="164"/>
        <v>Correct</v>
      </c>
      <c r="AE696" s="129"/>
      <c r="AF696" s="115" t="s">
        <v>83</v>
      </c>
      <c r="AG696" s="115">
        <v>76</v>
      </c>
      <c r="AH696" s="115" t="s">
        <v>181</v>
      </c>
      <c r="AI696" s="115" t="s">
        <v>426</v>
      </c>
      <c r="AJ696" s="115" t="s">
        <v>85</v>
      </c>
      <c r="AK696" s="115" t="s">
        <v>86</v>
      </c>
      <c r="AL696" s="115" t="s">
        <v>87</v>
      </c>
      <c r="AM696" s="115" t="s">
        <v>101</v>
      </c>
      <c r="AN696" s="115" t="s">
        <v>89</v>
      </c>
      <c r="AO696" s="115" t="s">
        <v>106</v>
      </c>
      <c r="AP696" s="115" t="s">
        <v>91</v>
      </c>
      <c r="AQ696" s="115" t="s">
        <v>91</v>
      </c>
    </row>
    <row r="697" spans="1:43" ht="16">
      <c r="A697" s="115">
        <v>7020345313</v>
      </c>
      <c r="I697" s="130"/>
      <c r="L697" s="129"/>
      <c r="M697" s="129">
        <f t="shared" si="151"/>
        <v>0</v>
      </c>
      <c r="N697" s="129" t="e">
        <f t="shared" si="152"/>
        <v>#DIV/0!</v>
      </c>
      <c r="O697" s="129"/>
      <c r="P697" s="129">
        <f t="shared" si="153"/>
        <v>0</v>
      </c>
      <c r="Q697" s="129">
        <f t="shared" si="154"/>
        <v>0</v>
      </c>
      <c r="R697" s="129">
        <f t="shared" si="155"/>
        <v>0</v>
      </c>
      <c r="S697" s="129">
        <f t="shared" si="156"/>
        <v>0</v>
      </c>
      <c r="T697" s="129">
        <f t="shared" si="157"/>
        <v>0</v>
      </c>
      <c r="U697" s="129">
        <f t="shared" si="158"/>
        <v>0</v>
      </c>
      <c r="V697" s="134">
        <f t="shared" si="159"/>
        <v>0</v>
      </c>
      <c r="W697" s="129">
        <f t="shared" si="165"/>
        <v>0</v>
      </c>
      <c r="X697" s="129">
        <f t="shared" si="160"/>
        <v>0</v>
      </c>
      <c r="Y697" s="129">
        <f t="shared" si="161"/>
        <v>0</v>
      </c>
      <c r="Z697" s="129"/>
      <c r="AA697" s="129"/>
      <c r="AB697" s="129">
        <f t="shared" si="162"/>
        <v>0</v>
      </c>
      <c r="AC697" s="129">
        <f t="shared" si="163"/>
        <v>0</v>
      </c>
      <c r="AD697" s="129" t="str">
        <f t="shared" si="164"/>
        <v>Correct</v>
      </c>
      <c r="AE697" s="129"/>
      <c r="AF697" s="115" t="s">
        <v>83</v>
      </c>
      <c r="AG697" s="115">
        <v>58</v>
      </c>
      <c r="AH697" s="115" t="s">
        <v>181</v>
      </c>
      <c r="AI697" s="115" t="s">
        <v>221</v>
      </c>
      <c r="AJ697" s="115" t="s">
        <v>85</v>
      </c>
      <c r="AK697" s="115" t="s">
        <v>86</v>
      </c>
      <c r="AL697" s="115" t="s">
        <v>87</v>
      </c>
      <c r="AM697" s="115" t="s">
        <v>96</v>
      </c>
      <c r="AN697" s="115" t="s">
        <v>102</v>
      </c>
      <c r="AO697" s="115" t="s">
        <v>90</v>
      </c>
      <c r="AP697" s="115" t="s">
        <v>91</v>
      </c>
      <c r="AQ697" s="115" t="s">
        <v>91</v>
      </c>
    </row>
    <row r="698" spans="1:43" ht="16">
      <c r="A698" s="115">
        <v>7045793252</v>
      </c>
      <c r="I698" s="130"/>
      <c r="L698" s="129"/>
      <c r="M698" s="129">
        <f t="shared" si="151"/>
        <v>0</v>
      </c>
      <c r="N698" s="129" t="e">
        <f t="shared" si="152"/>
        <v>#DIV/0!</v>
      </c>
      <c r="O698" s="129"/>
      <c r="P698" s="129">
        <f t="shared" si="153"/>
        <v>0</v>
      </c>
      <c r="Q698" s="129">
        <f t="shared" si="154"/>
        <v>0</v>
      </c>
      <c r="R698" s="129">
        <f t="shared" si="155"/>
        <v>0</v>
      </c>
      <c r="S698" s="129">
        <f t="shared" si="156"/>
        <v>0</v>
      </c>
      <c r="T698" s="129">
        <f t="shared" si="157"/>
        <v>0</v>
      </c>
      <c r="U698" s="129">
        <f t="shared" si="158"/>
        <v>0</v>
      </c>
      <c r="V698" s="134">
        <f t="shared" si="159"/>
        <v>0</v>
      </c>
      <c r="W698" s="129">
        <f t="shared" si="165"/>
        <v>0</v>
      </c>
      <c r="X698" s="129">
        <f t="shared" si="160"/>
        <v>0</v>
      </c>
      <c r="Y698" s="129">
        <f t="shared" si="161"/>
        <v>0</v>
      </c>
      <c r="Z698" s="129"/>
      <c r="AA698" s="129"/>
      <c r="AB698" s="129">
        <f t="shared" si="162"/>
        <v>0</v>
      </c>
      <c r="AC698" s="129">
        <f t="shared" si="163"/>
        <v>0</v>
      </c>
      <c r="AD698" s="129" t="str">
        <f t="shared" si="164"/>
        <v>Correct</v>
      </c>
      <c r="AE698" s="129"/>
      <c r="AF698" s="115" t="s">
        <v>83</v>
      </c>
      <c r="AG698" s="115">
        <v>73</v>
      </c>
      <c r="AH698" s="115" t="s">
        <v>181</v>
      </c>
      <c r="AI698" s="115" t="s">
        <v>220</v>
      </c>
      <c r="AJ698" s="115" t="s">
        <v>107</v>
      </c>
      <c r="AK698" s="115" t="s">
        <v>86</v>
      </c>
      <c r="AL698" s="115" t="s">
        <v>87</v>
      </c>
      <c r="AM698" s="115" t="s">
        <v>104</v>
      </c>
      <c r="AN698" s="115" t="s">
        <v>89</v>
      </c>
      <c r="AO698" s="115" t="s">
        <v>106</v>
      </c>
      <c r="AP698" s="115" t="s">
        <v>91</v>
      </c>
      <c r="AQ698" s="115" t="s">
        <v>91</v>
      </c>
    </row>
    <row r="699" spans="1:43" ht="16">
      <c r="A699" s="115">
        <v>6985138750</v>
      </c>
      <c r="D699" s="115" t="s">
        <v>33</v>
      </c>
      <c r="I699" s="130"/>
      <c r="L699" s="129"/>
      <c r="M699" s="129">
        <f t="shared" si="151"/>
        <v>1</v>
      </c>
      <c r="N699" s="129">
        <f t="shared" si="152"/>
        <v>3</v>
      </c>
      <c r="O699" s="129"/>
      <c r="P699" s="129">
        <f t="shared" si="153"/>
        <v>0</v>
      </c>
      <c r="Q699" s="129">
        <f t="shared" si="154"/>
        <v>0</v>
      </c>
      <c r="R699" s="129">
        <f t="shared" si="155"/>
        <v>1</v>
      </c>
      <c r="S699" s="129">
        <f t="shared" si="156"/>
        <v>0</v>
      </c>
      <c r="T699" s="129">
        <f t="shared" si="157"/>
        <v>0</v>
      </c>
      <c r="U699" s="129">
        <f t="shared" si="158"/>
        <v>0</v>
      </c>
      <c r="V699" s="134">
        <f t="shared" si="159"/>
        <v>0</v>
      </c>
      <c r="W699" s="129">
        <f t="shared" si="165"/>
        <v>0</v>
      </c>
      <c r="X699" s="129">
        <f t="shared" si="160"/>
        <v>0</v>
      </c>
      <c r="Y699" s="129">
        <f t="shared" si="161"/>
        <v>0</v>
      </c>
      <c r="Z699" s="129"/>
      <c r="AA699" s="129"/>
      <c r="AB699" s="129">
        <f t="shared" si="162"/>
        <v>1</v>
      </c>
      <c r="AC699" s="129">
        <f t="shared" si="163"/>
        <v>1</v>
      </c>
      <c r="AD699" s="129" t="str">
        <f t="shared" si="164"/>
        <v>Correct</v>
      </c>
      <c r="AE699" s="129"/>
      <c r="AF699" s="115" t="s">
        <v>83</v>
      </c>
      <c r="AH699" s="115" t="s">
        <v>181</v>
      </c>
      <c r="AI699" s="115" t="s">
        <v>228</v>
      </c>
      <c r="AK699" s="115" t="s">
        <v>91</v>
      </c>
      <c r="AL699" s="115" t="s">
        <v>108</v>
      </c>
      <c r="AM699" s="115" t="s">
        <v>93</v>
      </c>
      <c r="AN699" s="115" t="s">
        <v>112</v>
      </c>
      <c r="AO699" s="115" t="s">
        <v>98</v>
      </c>
      <c r="AP699" s="115" t="s">
        <v>86</v>
      </c>
    </row>
    <row r="700" spans="1:43" ht="16">
      <c r="A700" s="115">
        <v>7011539944</v>
      </c>
      <c r="F700" s="115" t="s">
        <v>35</v>
      </c>
      <c r="I700" s="130"/>
      <c r="L700" s="129"/>
      <c r="M700" s="129">
        <f t="shared" si="151"/>
        <v>1</v>
      </c>
      <c r="N700" s="129">
        <f t="shared" si="152"/>
        <v>3</v>
      </c>
      <c r="O700" s="129"/>
      <c r="P700" s="129">
        <f t="shared" si="153"/>
        <v>0</v>
      </c>
      <c r="Q700" s="129">
        <f t="shared" si="154"/>
        <v>0</v>
      </c>
      <c r="R700" s="129">
        <f t="shared" si="155"/>
        <v>0</v>
      </c>
      <c r="S700" s="129">
        <f t="shared" si="156"/>
        <v>0</v>
      </c>
      <c r="T700" s="129">
        <f t="shared" si="157"/>
        <v>1</v>
      </c>
      <c r="U700" s="129">
        <f t="shared" si="158"/>
        <v>0</v>
      </c>
      <c r="V700" s="134">
        <f t="shared" si="159"/>
        <v>0</v>
      </c>
      <c r="W700" s="129">
        <f t="shared" si="165"/>
        <v>0</v>
      </c>
      <c r="X700" s="129">
        <f t="shared" si="160"/>
        <v>0</v>
      </c>
      <c r="Y700" s="129">
        <f t="shared" si="161"/>
        <v>0</v>
      </c>
      <c r="Z700" s="129"/>
      <c r="AA700" s="129"/>
      <c r="AB700" s="129">
        <f t="shared" si="162"/>
        <v>1</v>
      </c>
      <c r="AC700" s="129">
        <f t="shared" si="163"/>
        <v>1</v>
      </c>
      <c r="AD700" s="129" t="str">
        <f t="shared" si="164"/>
        <v>Correct</v>
      </c>
      <c r="AE700" s="129"/>
      <c r="AF700" s="115" t="s">
        <v>83</v>
      </c>
      <c r="AG700" s="115">
        <v>78</v>
      </c>
      <c r="AH700" s="115" t="s">
        <v>84</v>
      </c>
      <c r="AI700" s="115" t="s">
        <v>143</v>
      </c>
      <c r="AJ700" s="115" t="s">
        <v>85</v>
      </c>
      <c r="AK700" s="115" t="s">
        <v>91</v>
      </c>
      <c r="AM700" s="115" t="s">
        <v>93</v>
      </c>
      <c r="AO700" s="115" t="s">
        <v>106</v>
      </c>
      <c r="AP700" s="115" t="s">
        <v>91</v>
      </c>
    </row>
    <row r="701" spans="1:43" ht="16">
      <c r="A701" s="115">
        <v>6984056183</v>
      </c>
      <c r="I701" s="130"/>
      <c r="L701" s="129"/>
      <c r="M701" s="129">
        <f t="shared" si="151"/>
        <v>0</v>
      </c>
      <c r="N701" s="129" t="e">
        <f t="shared" si="152"/>
        <v>#DIV/0!</v>
      </c>
      <c r="O701" s="129"/>
      <c r="P701" s="129">
        <f t="shared" si="153"/>
        <v>0</v>
      </c>
      <c r="Q701" s="129">
        <f t="shared" si="154"/>
        <v>0</v>
      </c>
      <c r="R701" s="129">
        <f t="shared" si="155"/>
        <v>0</v>
      </c>
      <c r="S701" s="129">
        <f t="shared" si="156"/>
        <v>0</v>
      </c>
      <c r="T701" s="129">
        <f t="shared" si="157"/>
        <v>0</v>
      </c>
      <c r="U701" s="129">
        <f t="shared" si="158"/>
        <v>0</v>
      </c>
      <c r="V701" s="134">
        <f t="shared" si="159"/>
        <v>0</v>
      </c>
      <c r="W701" s="129">
        <f t="shared" si="165"/>
        <v>0</v>
      </c>
      <c r="X701" s="129">
        <f t="shared" si="160"/>
        <v>0</v>
      </c>
      <c r="Y701" s="129">
        <f t="shared" si="161"/>
        <v>0</v>
      </c>
      <c r="Z701" s="129"/>
      <c r="AA701" s="129"/>
      <c r="AB701" s="129">
        <f t="shared" si="162"/>
        <v>0</v>
      </c>
      <c r="AC701" s="129">
        <f t="shared" si="163"/>
        <v>0</v>
      </c>
      <c r="AD701" s="129" t="str">
        <f t="shared" si="164"/>
        <v>Correct</v>
      </c>
      <c r="AE701" s="129"/>
      <c r="AF701" s="115" t="s">
        <v>99</v>
      </c>
      <c r="AG701" s="115">
        <v>65</v>
      </c>
      <c r="AH701" s="115" t="s">
        <v>181</v>
      </c>
      <c r="AI701" s="115" t="s">
        <v>231</v>
      </c>
    </row>
    <row r="702" spans="1:43" ht="16">
      <c r="A702" s="115">
        <v>6985434928</v>
      </c>
      <c r="I702" s="130"/>
      <c r="K702" s="115" t="s">
        <v>40</v>
      </c>
      <c r="L702" s="129"/>
      <c r="M702" s="129">
        <f t="shared" si="151"/>
        <v>1</v>
      </c>
      <c r="N702" s="129">
        <f t="shared" si="152"/>
        <v>3</v>
      </c>
      <c r="O702" s="129"/>
      <c r="P702" s="129">
        <f t="shared" si="153"/>
        <v>0</v>
      </c>
      <c r="Q702" s="129">
        <f t="shared" si="154"/>
        <v>0</v>
      </c>
      <c r="R702" s="129">
        <f t="shared" si="155"/>
        <v>0</v>
      </c>
      <c r="S702" s="129">
        <f t="shared" si="156"/>
        <v>0</v>
      </c>
      <c r="T702" s="129">
        <f t="shared" si="157"/>
        <v>0</v>
      </c>
      <c r="U702" s="129">
        <f t="shared" si="158"/>
        <v>0</v>
      </c>
      <c r="V702" s="134">
        <f t="shared" si="159"/>
        <v>0</v>
      </c>
      <c r="W702" s="129">
        <f t="shared" si="165"/>
        <v>0</v>
      </c>
      <c r="X702" s="129">
        <f t="shared" si="160"/>
        <v>0</v>
      </c>
      <c r="Y702" s="129">
        <f t="shared" si="161"/>
        <v>1</v>
      </c>
      <c r="Z702" s="129"/>
      <c r="AA702" s="129"/>
      <c r="AB702" s="129">
        <f t="shared" si="162"/>
        <v>1</v>
      </c>
      <c r="AC702" s="129">
        <f t="shared" si="163"/>
        <v>1</v>
      </c>
      <c r="AD702" s="129" t="str">
        <f t="shared" si="164"/>
        <v>Correct</v>
      </c>
      <c r="AE702" s="129"/>
      <c r="AF702" s="115" t="s">
        <v>99</v>
      </c>
      <c r="AG702" s="115">
        <v>69</v>
      </c>
      <c r="AH702" s="115" t="s">
        <v>84</v>
      </c>
      <c r="AI702" s="115" t="s">
        <v>123</v>
      </c>
      <c r="AJ702" s="115" t="s">
        <v>85</v>
      </c>
      <c r="AK702" s="115" t="s">
        <v>86</v>
      </c>
      <c r="AL702" s="115" t="s">
        <v>87</v>
      </c>
      <c r="AN702" s="115" t="s">
        <v>89</v>
      </c>
      <c r="AO702" s="115" t="s">
        <v>106</v>
      </c>
      <c r="AP702" s="115" t="s">
        <v>91</v>
      </c>
      <c r="AQ702" s="115" t="s">
        <v>86</v>
      </c>
    </row>
    <row r="703" spans="1:43" ht="16">
      <c r="A703" s="115">
        <v>6985139982</v>
      </c>
      <c r="D703" s="115" t="s">
        <v>33</v>
      </c>
      <c r="I703" s="130"/>
      <c r="L703" s="129"/>
      <c r="M703" s="129">
        <f t="shared" si="151"/>
        <v>1</v>
      </c>
      <c r="N703" s="129">
        <f t="shared" si="152"/>
        <v>3</v>
      </c>
      <c r="O703" s="129"/>
      <c r="P703" s="129">
        <f t="shared" si="153"/>
        <v>0</v>
      </c>
      <c r="Q703" s="129">
        <f t="shared" si="154"/>
        <v>0</v>
      </c>
      <c r="R703" s="129">
        <f t="shared" si="155"/>
        <v>1</v>
      </c>
      <c r="S703" s="129">
        <f t="shared" si="156"/>
        <v>0</v>
      </c>
      <c r="T703" s="129">
        <f t="shared" si="157"/>
        <v>0</v>
      </c>
      <c r="U703" s="129">
        <f t="shared" si="158"/>
        <v>0</v>
      </c>
      <c r="V703" s="134">
        <f t="shared" si="159"/>
        <v>0</v>
      </c>
      <c r="W703" s="129">
        <f t="shared" si="165"/>
        <v>0</v>
      </c>
      <c r="X703" s="129">
        <f t="shared" si="160"/>
        <v>0</v>
      </c>
      <c r="Y703" s="129">
        <f t="shared" si="161"/>
        <v>0</v>
      </c>
      <c r="Z703" s="129"/>
      <c r="AA703" s="129"/>
      <c r="AB703" s="129">
        <f t="shared" si="162"/>
        <v>1</v>
      </c>
      <c r="AC703" s="129">
        <f t="shared" si="163"/>
        <v>1</v>
      </c>
      <c r="AD703" s="129" t="str">
        <f t="shared" si="164"/>
        <v>Correct</v>
      </c>
      <c r="AE703" s="129"/>
      <c r="AF703" s="115" t="s">
        <v>99</v>
      </c>
      <c r="AG703" s="115">
        <v>63</v>
      </c>
      <c r="AH703" s="115" t="s">
        <v>181</v>
      </c>
      <c r="AI703" s="115" t="s">
        <v>186</v>
      </c>
      <c r="AJ703" s="115" t="s">
        <v>97</v>
      </c>
      <c r="AK703" s="115" t="s">
        <v>86</v>
      </c>
      <c r="AL703" s="115" t="s">
        <v>87</v>
      </c>
      <c r="AM703" s="115" t="s">
        <v>104</v>
      </c>
      <c r="AN703" s="115" t="s">
        <v>89</v>
      </c>
      <c r="AO703" s="115" t="s">
        <v>113</v>
      </c>
      <c r="AP703" s="115" t="s">
        <v>117</v>
      </c>
      <c r="AQ703" s="115" t="s">
        <v>91</v>
      </c>
    </row>
    <row r="704" spans="1:43" ht="16">
      <c r="A704" s="115">
        <v>7045795390</v>
      </c>
      <c r="D704" s="115" t="s">
        <v>33</v>
      </c>
      <c r="I704" s="130"/>
      <c r="K704" s="115" t="s">
        <v>40</v>
      </c>
      <c r="L704" s="129"/>
      <c r="M704" s="129">
        <f t="shared" si="151"/>
        <v>2</v>
      </c>
      <c r="N704" s="129">
        <f t="shared" si="152"/>
        <v>1.5</v>
      </c>
      <c r="O704" s="129"/>
      <c r="P704" s="129">
        <f t="shared" si="153"/>
        <v>0</v>
      </c>
      <c r="Q704" s="129">
        <f t="shared" si="154"/>
        <v>0</v>
      </c>
      <c r="R704" s="129">
        <f t="shared" si="155"/>
        <v>1</v>
      </c>
      <c r="S704" s="129">
        <f t="shared" si="156"/>
        <v>0</v>
      </c>
      <c r="T704" s="129">
        <f t="shared" si="157"/>
        <v>0</v>
      </c>
      <c r="U704" s="129">
        <f t="shared" si="158"/>
        <v>0</v>
      </c>
      <c r="V704" s="134">
        <f t="shared" si="159"/>
        <v>0</v>
      </c>
      <c r="W704" s="129">
        <f t="shared" si="165"/>
        <v>0</v>
      </c>
      <c r="X704" s="129">
        <f t="shared" si="160"/>
        <v>0</v>
      </c>
      <c r="Y704" s="129">
        <f t="shared" si="161"/>
        <v>1</v>
      </c>
      <c r="Z704" s="129"/>
      <c r="AA704" s="129"/>
      <c r="AB704" s="129">
        <f t="shared" si="162"/>
        <v>2</v>
      </c>
      <c r="AC704" s="129">
        <f t="shared" si="163"/>
        <v>2</v>
      </c>
      <c r="AD704" s="129" t="str">
        <f t="shared" si="164"/>
        <v>Correct</v>
      </c>
      <c r="AE704" s="129"/>
      <c r="AF704" s="115" t="s">
        <v>83</v>
      </c>
      <c r="AH704" s="115" t="s">
        <v>181</v>
      </c>
      <c r="AI704" s="115" t="s">
        <v>231</v>
      </c>
      <c r="AJ704" s="115" t="s">
        <v>85</v>
      </c>
      <c r="AK704" s="115" t="s">
        <v>86</v>
      </c>
      <c r="AL704" s="115" t="s">
        <v>87</v>
      </c>
      <c r="AN704" s="115" t="s">
        <v>109</v>
      </c>
      <c r="AO704" s="115" t="s">
        <v>106</v>
      </c>
      <c r="AP704" s="115" t="s">
        <v>91</v>
      </c>
      <c r="AQ704" s="115" t="s">
        <v>86</v>
      </c>
    </row>
    <row r="705" spans="1:43" ht="16">
      <c r="A705" s="115">
        <v>7010996909</v>
      </c>
      <c r="I705" s="130"/>
      <c r="L705" s="129"/>
      <c r="M705" s="129">
        <f t="shared" si="151"/>
        <v>0</v>
      </c>
      <c r="N705" s="129" t="e">
        <f t="shared" si="152"/>
        <v>#DIV/0!</v>
      </c>
      <c r="O705" s="129"/>
      <c r="P705" s="129">
        <f t="shared" si="153"/>
        <v>0</v>
      </c>
      <c r="Q705" s="129">
        <f t="shared" si="154"/>
        <v>0</v>
      </c>
      <c r="R705" s="129">
        <f t="shared" si="155"/>
        <v>0</v>
      </c>
      <c r="S705" s="129">
        <f t="shared" si="156"/>
        <v>0</v>
      </c>
      <c r="T705" s="129">
        <f t="shared" si="157"/>
        <v>0</v>
      </c>
      <c r="U705" s="129">
        <f t="shared" si="158"/>
        <v>0</v>
      </c>
      <c r="V705" s="134">
        <f t="shared" si="159"/>
        <v>0</v>
      </c>
      <c r="W705" s="129">
        <f t="shared" si="165"/>
        <v>0</v>
      </c>
      <c r="X705" s="129">
        <f t="shared" si="160"/>
        <v>0</v>
      </c>
      <c r="Y705" s="129">
        <f t="shared" si="161"/>
        <v>0</v>
      </c>
      <c r="Z705" s="129"/>
      <c r="AA705" s="129"/>
      <c r="AB705" s="129">
        <f t="shared" si="162"/>
        <v>0</v>
      </c>
      <c r="AC705" s="129">
        <f t="shared" si="163"/>
        <v>0</v>
      </c>
      <c r="AD705" s="129" t="str">
        <f t="shared" si="164"/>
        <v>Correct</v>
      </c>
      <c r="AE705" s="129"/>
      <c r="AF705" s="115" t="s">
        <v>83</v>
      </c>
      <c r="AG705" s="115">
        <v>79</v>
      </c>
      <c r="AH705" s="115" t="s">
        <v>84</v>
      </c>
      <c r="AI705" s="115" t="s">
        <v>123</v>
      </c>
      <c r="AJ705" s="115" t="s">
        <v>85</v>
      </c>
      <c r="AK705" s="115" t="s">
        <v>86</v>
      </c>
      <c r="AL705" s="115" t="s">
        <v>87</v>
      </c>
      <c r="AM705" s="115" t="s">
        <v>96</v>
      </c>
      <c r="AN705" s="115" t="s">
        <v>102</v>
      </c>
      <c r="AO705" s="115" t="s">
        <v>106</v>
      </c>
      <c r="AP705" s="115" t="s">
        <v>91</v>
      </c>
      <c r="AQ705" s="115" t="s">
        <v>91</v>
      </c>
    </row>
    <row r="706" spans="1:43" ht="16">
      <c r="A706" s="115">
        <v>5587431245</v>
      </c>
      <c r="C706" s="115" t="s">
        <v>32</v>
      </c>
      <c r="D706" s="115" t="s">
        <v>33</v>
      </c>
      <c r="I706" s="130"/>
      <c r="K706" s="115" t="s">
        <v>40</v>
      </c>
      <c r="L706" s="129"/>
      <c r="M706" s="129">
        <f t="shared" ref="M706:M769" si="166">COUNTA(B706:L706)</f>
        <v>3</v>
      </c>
      <c r="N706" s="129">
        <f t="shared" ref="N706:N769" si="167">3/M706</f>
        <v>1</v>
      </c>
      <c r="O706" s="129"/>
      <c r="P706" s="129">
        <f t="shared" ref="P706:P769" si="168">IF($M706&lt;3,IF($B706=$B$1,1,0),IF($B706=$B$1,$N706,0))</f>
        <v>0</v>
      </c>
      <c r="Q706" s="129">
        <f t="shared" ref="Q706:Q769" si="169">IF($M706&lt;3,IF($C706=$C$1,1,0),IF($C706=$C$1,$N706,0))</f>
        <v>1</v>
      </c>
      <c r="R706" s="129">
        <f t="shared" ref="R706:R769" si="170">IF($M706&lt;3,IF($D706=$D$1,1,0),IF($D706=$D$1,$N706,0))</f>
        <v>1</v>
      </c>
      <c r="S706" s="129">
        <f t="shared" ref="S706:S769" si="171">IF($M706&lt;3,IF($E706=$E$1,1,0),IF($E706=$E$1,$N706,0))</f>
        <v>0</v>
      </c>
      <c r="T706" s="129">
        <f t="shared" ref="T706:T769" si="172">IF($M706&lt;3,IF($F706=$F$1,1,0),IF($F706=$F$1,$N706,0))</f>
        <v>0</v>
      </c>
      <c r="U706" s="129">
        <f t="shared" ref="U706:U769" si="173">IF($M706&lt;3,IF($G706=$G$1,1,0),IF($G706=$G$1,$N706,0))</f>
        <v>0</v>
      </c>
      <c r="V706" s="134">
        <f t="shared" ref="V706:V769" si="174">IF($M706&lt;3,IF($H706=$H$1,1,0),IF($H706=$H$1,$N706,0))</f>
        <v>0</v>
      </c>
      <c r="W706" s="129">
        <f t="shared" si="165"/>
        <v>0</v>
      </c>
      <c r="X706" s="129">
        <f t="shared" ref="X706:X769" si="175">IF($M706&lt;3,IF($J706=$J$1,1,0),IF($J706=$J$1,$N706,0))</f>
        <v>0</v>
      </c>
      <c r="Y706" s="129">
        <f t="shared" ref="Y706:Y769" si="176">IF($M706&lt;3,IF($K706=$K$1,1,0),IF($K706=$K$1,$N706,0))</f>
        <v>1</v>
      </c>
      <c r="Z706" s="129"/>
      <c r="AA706" s="129"/>
      <c r="AB706" s="129">
        <f t="shared" ref="AB706:AB769" si="177">SUM(P706:Z706)</f>
        <v>3</v>
      </c>
      <c r="AC706" s="129">
        <f t="shared" ref="AC706:AC769" si="178">M706</f>
        <v>3</v>
      </c>
      <c r="AD706" s="129" t="str">
        <f t="shared" ref="AD706:AD769" si="179">IF(AB706=AC706,"Correct",IF(AB706=3,"Correct","Wrong"))</f>
        <v>Correct</v>
      </c>
      <c r="AE706" s="129"/>
      <c r="AF706" s="115" t="s">
        <v>83</v>
      </c>
      <c r="AG706" s="115">
        <v>43</v>
      </c>
      <c r="AH706" s="115" t="s">
        <v>181</v>
      </c>
      <c r="AI706" s="115" t="s">
        <v>199</v>
      </c>
      <c r="AJ706" s="115" t="s">
        <v>85</v>
      </c>
      <c r="AK706" s="115" t="s">
        <v>86</v>
      </c>
      <c r="AL706" s="115" t="s">
        <v>87</v>
      </c>
      <c r="AM706" s="115" t="s">
        <v>101</v>
      </c>
      <c r="AN706" s="115" t="s">
        <v>89</v>
      </c>
      <c r="AO706" s="115" t="s">
        <v>90</v>
      </c>
      <c r="AP706" s="115" t="s">
        <v>91</v>
      </c>
      <c r="AQ706" s="115" t="s">
        <v>86</v>
      </c>
    </row>
    <row r="707" spans="1:43" ht="16">
      <c r="A707" s="115">
        <v>7045758460</v>
      </c>
      <c r="I707" s="130"/>
      <c r="K707" s="115" t="s">
        <v>40</v>
      </c>
      <c r="L707" s="129"/>
      <c r="M707" s="129">
        <f t="shared" si="166"/>
        <v>1</v>
      </c>
      <c r="N707" s="129">
        <f t="shared" si="167"/>
        <v>3</v>
      </c>
      <c r="O707" s="129"/>
      <c r="P707" s="129">
        <f t="shared" si="168"/>
        <v>0</v>
      </c>
      <c r="Q707" s="129">
        <f t="shared" si="169"/>
        <v>0</v>
      </c>
      <c r="R707" s="129">
        <f t="shared" si="170"/>
        <v>0</v>
      </c>
      <c r="S707" s="129">
        <f t="shared" si="171"/>
        <v>0</v>
      </c>
      <c r="T707" s="129">
        <f t="shared" si="172"/>
        <v>0</v>
      </c>
      <c r="U707" s="129">
        <f t="shared" si="173"/>
        <v>0</v>
      </c>
      <c r="V707" s="134">
        <f t="shared" si="174"/>
        <v>0</v>
      </c>
      <c r="W707" s="129">
        <f t="shared" si="165"/>
        <v>0</v>
      </c>
      <c r="X707" s="129">
        <f t="shared" si="175"/>
        <v>0</v>
      </c>
      <c r="Y707" s="129">
        <f t="shared" si="176"/>
        <v>1</v>
      </c>
      <c r="Z707" s="129"/>
      <c r="AA707" s="129"/>
      <c r="AB707" s="129">
        <f t="shared" si="177"/>
        <v>1</v>
      </c>
      <c r="AC707" s="129">
        <f t="shared" si="178"/>
        <v>1</v>
      </c>
      <c r="AD707" s="129" t="str">
        <f t="shared" si="179"/>
        <v>Correct</v>
      </c>
      <c r="AE707" s="129"/>
      <c r="AF707" s="115" t="s">
        <v>83</v>
      </c>
      <c r="AG707" s="115">
        <v>77</v>
      </c>
      <c r="AH707" s="115" t="s">
        <v>181</v>
      </c>
      <c r="AI707" s="115" t="s">
        <v>237</v>
      </c>
      <c r="AJ707" s="115" t="s">
        <v>97</v>
      </c>
      <c r="AK707" s="115" t="s">
        <v>86</v>
      </c>
      <c r="AL707" s="115" t="s">
        <v>87</v>
      </c>
      <c r="AM707" s="115" t="s">
        <v>100</v>
      </c>
      <c r="AN707" s="115" t="s">
        <v>111</v>
      </c>
      <c r="AO707" s="115" t="s">
        <v>106</v>
      </c>
      <c r="AP707" s="115" t="s">
        <v>91</v>
      </c>
      <c r="AQ707" s="115" t="s">
        <v>91</v>
      </c>
    </row>
    <row r="708" spans="1:43" ht="16">
      <c r="A708" s="115">
        <v>7011093014</v>
      </c>
      <c r="I708" s="130"/>
      <c r="K708" s="115" t="s">
        <v>40</v>
      </c>
      <c r="L708" s="129"/>
      <c r="M708" s="129">
        <f t="shared" si="166"/>
        <v>1</v>
      </c>
      <c r="N708" s="129">
        <f t="shared" si="167"/>
        <v>3</v>
      </c>
      <c r="O708" s="129"/>
      <c r="P708" s="129">
        <f t="shared" si="168"/>
        <v>0</v>
      </c>
      <c r="Q708" s="129">
        <f t="shared" si="169"/>
        <v>0</v>
      </c>
      <c r="R708" s="129">
        <f t="shared" si="170"/>
        <v>0</v>
      </c>
      <c r="S708" s="129">
        <f t="shared" si="171"/>
        <v>0</v>
      </c>
      <c r="T708" s="129">
        <f t="shared" si="172"/>
        <v>0</v>
      </c>
      <c r="U708" s="129">
        <f t="shared" si="173"/>
        <v>0</v>
      </c>
      <c r="V708" s="134">
        <f t="shared" si="174"/>
        <v>0</v>
      </c>
      <c r="W708" s="129">
        <f t="shared" si="165"/>
        <v>0</v>
      </c>
      <c r="X708" s="129">
        <f t="shared" si="175"/>
        <v>0</v>
      </c>
      <c r="Y708" s="129">
        <f t="shared" si="176"/>
        <v>1</v>
      </c>
      <c r="Z708" s="129"/>
      <c r="AA708" s="129"/>
      <c r="AB708" s="129">
        <f t="shared" si="177"/>
        <v>1</v>
      </c>
      <c r="AC708" s="129">
        <f t="shared" si="178"/>
        <v>1</v>
      </c>
      <c r="AD708" s="129" t="str">
        <f t="shared" si="179"/>
        <v>Correct</v>
      </c>
      <c r="AE708" s="129"/>
      <c r="AF708" s="115" t="s">
        <v>83</v>
      </c>
      <c r="AG708" s="115">
        <v>43</v>
      </c>
      <c r="AH708" s="115" t="s">
        <v>84</v>
      </c>
      <c r="AI708" s="115" t="s">
        <v>135</v>
      </c>
      <c r="AJ708" s="115" t="s">
        <v>92</v>
      </c>
      <c r="AK708" s="115" t="s">
        <v>86</v>
      </c>
      <c r="AL708" s="115" t="s">
        <v>182</v>
      </c>
      <c r="AM708" s="115" t="s">
        <v>88</v>
      </c>
      <c r="AN708" s="115" t="s">
        <v>89</v>
      </c>
      <c r="AO708" s="115" t="s">
        <v>90</v>
      </c>
      <c r="AP708" s="115" t="s">
        <v>91</v>
      </c>
      <c r="AQ708" s="115" t="s">
        <v>91</v>
      </c>
    </row>
    <row r="709" spans="1:43" ht="16">
      <c r="A709" s="115">
        <v>7044847281</v>
      </c>
      <c r="B709" s="115" t="s">
        <v>31</v>
      </c>
      <c r="I709" s="130"/>
      <c r="L709" s="129"/>
      <c r="M709" s="129">
        <f t="shared" si="166"/>
        <v>1</v>
      </c>
      <c r="N709" s="129">
        <f t="shared" si="167"/>
        <v>3</v>
      </c>
      <c r="O709" s="129"/>
      <c r="P709" s="129">
        <f t="shared" si="168"/>
        <v>1</v>
      </c>
      <c r="Q709" s="129">
        <f t="shared" si="169"/>
        <v>0</v>
      </c>
      <c r="R709" s="129">
        <f t="shared" si="170"/>
        <v>0</v>
      </c>
      <c r="S709" s="129">
        <f t="shared" si="171"/>
        <v>0</v>
      </c>
      <c r="T709" s="129">
        <f t="shared" si="172"/>
        <v>0</v>
      </c>
      <c r="U709" s="129">
        <f t="shared" si="173"/>
        <v>0</v>
      </c>
      <c r="V709" s="134">
        <f t="shared" si="174"/>
        <v>0</v>
      </c>
      <c r="W709" s="129">
        <f t="shared" si="165"/>
        <v>0</v>
      </c>
      <c r="X709" s="129">
        <f t="shared" si="175"/>
        <v>0</v>
      </c>
      <c r="Y709" s="129">
        <f t="shared" si="176"/>
        <v>0</v>
      </c>
      <c r="Z709" s="129"/>
      <c r="AA709" s="129"/>
      <c r="AB709" s="129">
        <f t="shared" si="177"/>
        <v>1</v>
      </c>
      <c r="AC709" s="129">
        <f t="shared" si="178"/>
        <v>1</v>
      </c>
      <c r="AD709" s="129" t="str">
        <f t="shared" si="179"/>
        <v>Correct</v>
      </c>
      <c r="AE709" s="129"/>
      <c r="AF709" s="115" t="s">
        <v>83</v>
      </c>
      <c r="AG709" s="115">
        <v>68</v>
      </c>
      <c r="AH709" s="115" t="s">
        <v>181</v>
      </c>
      <c r="AI709" s="115" t="s">
        <v>190</v>
      </c>
      <c r="AJ709" s="115" t="s">
        <v>85</v>
      </c>
      <c r="AK709" s="115" t="s">
        <v>91</v>
      </c>
      <c r="AL709" s="115" t="s">
        <v>87</v>
      </c>
      <c r="AM709" s="115" t="s">
        <v>100</v>
      </c>
      <c r="AN709" s="115" t="s">
        <v>89</v>
      </c>
      <c r="AO709" s="115" t="s">
        <v>90</v>
      </c>
      <c r="AP709" s="115" t="s">
        <v>91</v>
      </c>
      <c r="AQ709" s="115" t="s">
        <v>86</v>
      </c>
    </row>
    <row r="710" spans="1:43" ht="16">
      <c r="A710" s="115">
        <v>7045768471</v>
      </c>
      <c r="I710" s="130"/>
      <c r="L710" s="129"/>
      <c r="M710" s="129">
        <f t="shared" si="166"/>
        <v>0</v>
      </c>
      <c r="N710" s="129" t="e">
        <f t="shared" si="167"/>
        <v>#DIV/0!</v>
      </c>
      <c r="O710" s="129"/>
      <c r="P710" s="129">
        <f t="shared" si="168"/>
        <v>0</v>
      </c>
      <c r="Q710" s="129">
        <f t="shared" si="169"/>
        <v>0</v>
      </c>
      <c r="R710" s="129">
        <f t="shared" si="170"/>
        <v>0</v>
      </c>
      <c r="S710" s="129">
        <f t="shared" si="171"/>
        <v>0</v>
      </c>
      <c r="T710" s="129">
        <f t="shared" si="172"/>
        <v>0</v>
      </c>
      <c r="U710" s="129">
        <f t="shared" si="173"/>
        <v>0</v>
      </c>
      <c r="V710" s="134">
        <f t="shared" si="174"/>
        <v>0</v>
      </c>
      <c r="W710" s="129">
        <f t="shared" si="165"/>
        <v>0</v>
      </c>
      <c r="X710" s="129">
        <f t="shared" si="175"/>
        <v>0</v>
      </c>
      <c r="Y710" s="129">
        <f t="shared" si="176"/>
        <v>0</v>
      </c>
      <c r="Z710" s="129"/>
      <c r="AA710" s="129"/>
      <c r="AB710" s="129">
        <f t="shared" si="177"/>
        <v>0</v>
      </c>
      <c r="AC710" s="129">
        <f t="shared" si="178"/>
        <v>0</v>
      </c>
      <c r="AD710" s="129" t="str">
        <f t="shared" si="179"/>
        <v>Correct</v>
      </c>
      <c r="AE710" s="129"/>
      <c r="AF710" s="115" t="s">
        <v>83</v>
      </c>
      <c r="AG710" s="115">
        <v>83</v>
      </c>
      <c r="AH710" s="115" t="s">
        <v>181</v>
      </c>
      <c r="AI710" s="115" t="s">
        <v>487</v>
      </c>
      <c r="AJ710" s="115" t="s">
        <v>85</v>
      </c>
      <c r="AK710" s="115" t="s">
        <v>86</v>
      </c>
      <c r="AM710" s="115" t="s">
        <v>88</v>
      </c>
      <c r="AN710" s="115" t="s">
        <v>94</v>
      </c>
      <c r="AO710" s="115" t="s">
        <v>106</v>
      </c>
      <c r="AP710" s="115" t="s">
        <v>91</v>
      </c>
      <c r="AQ710" s="115" t="s">
        <v>91</v>
      </c>
    </row>
    <row r="711" spans="1:43" ht="16">
      <c r="A711" s="115">
        <v>5610015763</v>
      </c>
      <c r="I711" s="130"/>
      <c r="K711" s="115" t="s">
        <v>40</v>
      </c>
      <c r="L711" s="129"/>
      <c r="M711" s="129">
        <f t="shared" si="166"/>
        <v>1</v>
      </c>
      <c r="N711" s="129">
        <f t="shared" si="167"/>
        <v>3</v>
      </c>
      <c r="O711" s="129"/>
      <c r="P711" s="129">
        <f t="shared" si="168"/>
        <v>0</v>
      </c>
      <c r="Q711" s="129">
        <f t="shared" si="169"/>
        <v>0</v>
      </c>
      <c r="R711" s="129">
        <f t="shared" si="170"/>
        <v>0</v>
      </c>
      <c r="S711" s="129">
        <f t="shared" si="171"/>
        <v>0</v>
      </c>
      <c r="T711" s="129">
        <f t="shared" si="172"/>
        <v>0</v>
      </c>
      <c r="U711" s="129">
        <f t="shared" si="173"/>
        <v>0</v>
      </c>
      <c r="V711" s="134">
        <f t="shared" si="174"/>
        <v>0</v>
      </c>
      <c r="W711" s="129">
        <f t="shared" si="165"/>
        <v>0</v>
      </c>
      <c r="X711" s="129">
        <f t="shared" si="175"/>
        <v>0</v>
      </c>
      <c r="Y711" s="129">
        <f t="shared" si="176"/>
        <v>1</v>
      </c>
      <c r="Z711" s="129"/>
      <c r="AA711" s="129"/>
      <c r="AB711" s="129">
        <f t="shared" si="177"/>
        <v>1</v>
      </c>
      <c r="AC711" s="129">
        <f t="shared" si="178"/>
        <v>1</v>
      </c>
      <c r="AD711" s="129" t="str">
        <f t="shared" si="179"/>
        <v>Correct</v>
      </c>
      <c r="AE711" s="129"/>
      <c r="AF711" s="115" t="s">
        <v>83</v>
      </c>
      <c r="AG711" s="115">
        <v>38</v>
      </c>
      <c r="AH711" s="115" t="s">
        <v>181</v>
      </c>
      <c r="AI711" s="115" t="s">
        <v>193</v>
      </c>
      <c r="AJ711" s="115" t="s">
        <v>85</v>
      </c>
      <c r="AK711" s="115" t="s">
        <v>86</v>
      </c>
      <c r="AL711" s="115" t="s">
        <v>87</v>
      </c>
      <c r="AM711" s="115" t="s">
        <v>100</v>
      </c>
      <c r="AN711" s="115" t="s">
        <v>111</v>
      </c>
      <c r="AO711" s="115" t="s">
        <v>90</v>
      </c>
      <c r="AP711" s="115" t="s">
        <v>91</v>
      </c>
      <c r="AQ711" s="115" t="s">
        <v>91</v>
      </c>
    </row>
    <row r="712" spans="1:43" ht="16">
      <c r="A712" s="115">
        <v>7045757487</v>
      </c>
      <c r="I712" s="130"/>
      <c r="L712" s="129"/>
      <c r="M712" s="129">
        <f t="shared" si="166"/>
        <v>0</v>
      </c>
      <c r="N712" s="129" t="e">
        <f t="shared" si="167"/>
        <v>#DIV/0!</v>
      </c>
      <c r="O712" s="129"/>
      <c r="P712" s="129">
        <f t="shared" si="168"/>
        <v>0</v>
      </c>
      <c r="Q712" s="129">
        <f t="shared" si="169"/>
        <v>0</v>
      </c>
      <c r="R712" s="129">
        <f t="shared" si="170"/>
        <v>0</v>
      </c>
      <c r="S712" s="129">
        <f t="shared" si="171"/>
        <v>0</v>
      </c>
      <c r="T712" s="129">
        <f t="shared" si="172"/>
        <v>0</v>
      </c>
      <c r="U712" s="129">
        <f t="shared" si="173"/>
        <v>0</v>
      </c>
      <c r="V712" s="134">
        <f t="shared" si="174"/>
        <v>0</v>
      </c>
      <c r="W712" s="129">
        <f t="shared" ref="W712:W775" si="180">IF($M712&lt;3,IF($G712=$I$1,1,0),IF($G712=$I$1,$N712,0))</f>
        <v>0</v>
      </c>
      <c r="X712" s="129">
        <f t="shared" si="175"/>
        <v>0</v>
      </c>
      <c r="Y712" s="129">
        <f t="shared" si="176"/>
        <v>0</v>
      </c>
      <c r="Z712" s="129"/>
      <c r="AA712" s="129"/>
      <c r="AB712" s="129">
        <f t="shared" si="177"/>
        <v>0</v>
      </c>
      <c r="AC712" s="129">
        <f t="shared" si="178"/>
        <v>0</v>
      </c>
      <c r="AD712" s="129" t="str">
        <f t="shared" si="179"/>
        <v>Correct</v>
      </c>
      <c r="AE712" s="129"/>
      <c r="AF712" s="115" t="s">
        <v>99</v>
      </c>
      <c r="AG712" s="115">
        <v>86</v>
      </c>
      <c r="AH712" s="115" t="s">
        <v>181</v>
      </c>
      <c r="AI712" s="115" t="s">
        <v>208</v>
      </c>
      <c r="AJ712" s="115" t="s">
        <v>85</v>
      </c>
      <c r="AK712" s="115" t="s">
        <v>86</v>
      </c>
      <c r="AL712" s="115" t="s">
        <v>87</v>
      </c>
      <c r="AN712" s="115" t="s">
        <v>94</v>
      </c>
      <c r="AO712" s="115" t="s">
        <v>106</v>
      </c>
      <c r="AP712" s="115" t="s">
        <v>91</v>
      </c>
      <c r="AQ712" s="115" t="s">
        <v>86</v>
      </c>
    </row>
    <row r="713" spans="1:43" ht="16">
      <c r="A713" s="115">
        <v>7011314803</v>
      </c>
      <c r="I713" s="130"/>
      <c r="L713" s="129"/>
      <c r="M713" s="129">
        <f t="shared" si="166"/>
        <v>0</v>
      </c>
      <c r="N713" s="129" t="e">
        <f t="shared" si="167"/>
        <v>#DIV/0!</v>
      </c>
      <c r="O713" s="129"/>
      <c r="P713" s="129">
        <f t="shared" si="168"/>
        <v>0</v>
      </c>
      <c r="Q713" s="129">
        <f t="shared" si="169"/>
        <v>0</v>
      </c>
      <c r="R713" s="129">
        <f t="shared" si="170"/>
        <v>0</v>
      </c>
      <c r="S713" s="129">
        <f t="shared" si="171"/>
        <v>0</v>
      </c>
      <c r="T713" s="129">
        <f t="shared" si="172"/>
        <v>0</v>
      </c>
      <c r="U713" s="129">
        <f t="shared" si="173"/>
        <v>0</v>
      </c>
      <c r="V713" s="134">
        <f t="shared" si="174"/>
        <v>0</v>
      </c>
      <c r="W713" s="129">
        <f t="shared" si="180"/>
        <v>0</v>
      </c>
      <c r="X713" s="129">
        <f t="shared" si="175"/>
        <v>0</v>
      </c>
      <c r="Y713" s="129">
        <f t="shared" si="176"/>
        <v>0</v>
      </c>
      <c r="Z713" s="129"/>
      <c r="AA713" s="129"/>
      <c r="AB713" s="129">
        <f t="shared" si="177"/>
        <v>0</v>
      </c>
      <c r="AC713" s="129">
        <f t="shared" si="178"/>
        <v>0</v>
      </c>
      <c r="AD713" s="129" t="str">
        <f t="shared" si="179"/>
        <v>Correct</v>
      </c>
      <c r="AE713" s="129"/>
      <c r="AF713" s="115" t="s">
        <v>83</v>
      </c>
      <c r="AG713" s="115">
        <v>74</v>
      </c>
      <c r="AH713" s="115" t="s">
        <v>84</v>
      </c>
      <c r="AI713" s="115" t="s">
        <v>133</v>
      </c>
      <c r="AJ713" s="115" t="s">
        <v>97</v>
      </c>
      <c r="AK713" s="115" t="s">
        <v>86</v>
      </c>
      <c r="AL713" s="115" t="s">
        <v>87</v>
      </c>
      <c r="AN713" s="115" t="s">
        <v>89</v>
      </c>
      <c r="AO713" s="115" t="s">
        <v>106</v>
      </c>
      <c r="AP713" s="115" t="s">
        <v>91</v>
      </c>
      <c r="AQ713" s="115" t="s">
        <v>91</v>
      </c>
    </row>
    <row r="714" spans="1:43" ht="16">
      <c r="A714" s="115">
        <v>6987666017</v>
      </c>
      <c r="D714" s="115" t="s">
        <v>33</v>
      </c>
      <c r="I714" s="130"/>
      <c r="K714" s="115" t="s">
        <v>40</v>
      </c>
      <c r="L714" s="129"/>
      <c r="M714" s="129">
        <f t="shared" si="166"/>
        <v>2</v>
      </c>
      <c r="N714" s="129">
        <f t="shared" si="167"/>
        <v>1.5</v>
      </c>
      <c r="O714" s="129"/>
      <c r="P714" s="129">
        <f t="shared" si="168"/>
        <v>0</v>
      </c>
      <c r="Q714" s="129">
        <f t="shared" si="169"/>
        <v>0</v>
      </c>
      <c r="R714" s="129">
        <f t="shared" si="170"/>
        <v>1</v>
      </c>
      <c r="S714" s="129">
        <f t="shared" si="171"/>
        <v>0</v>
      </c>
      <c r="T714" s="129">
        <f t="shared" si="172"/>
        <v>0</v>
      </c>
      <c r="U714" s="129">
        <f t="shared" si="173"/>
        <v>0</v>
      </c>
      <c r="V714" s="134">
        <f t="shared" si="174"/>
        <v>0</v>
      </c>
      <c r="W714" s="129">
        <f t="shared" si="180"/>
        <v>0</v>
      </c>
      <c r="X714" s="129">
        <f t="shared" si="175"/>
        <v>0</v>
      </c>
      <c r="Y714" s="129">
        <f t="shared" si="176"/>
        <v>1</v>
      </c>
      <c r="Z714" s="129"/>
      <c r="AA714" s="129"/>
      <c r="AB714" s="129">
        <f t="shared" si="177"/>
        <v>2</v>
      </c>
      <c r="AC714" s="129">
        <f t="shared" si="178"/>
        <v>2</v>
      </c>
      <c r="AD714" s="129" t="str">
        <f t="shared" si="179"/>
        <v>Correct</v>
      </c>
      <c r="AE714" s="129"/>
      <c r="AF714" s="115" t="s">
        <v>99</v>
      </c>
      <c r="AG714" s="115">
        <v>57</v>
      </c>
      <c r="AH714" s="115" t="s">
        <v>181</v>
      </c>
      <c r="AI714" s="115" t="s">
        <v>234</v>
      </c>
      <c r="AJ714" s="115" t="s">
        <v>85</v>
      </c>
      <c r="AK714" s="115" t="s">
        <v>86</v>
      </c>
      <c r="AL714" s="115" t="s">
        <v>87</v>
      </c>
      <c r="AM714" s="115" t="s">
        <v>88</v>
      </c>
      <c r="AN714" s="115" t="s">
        <v>94</v>
      </c>
      <c r="AO714" s="115" t="s">
        <v>90</v>
      </c>
      <c r="AP714" s="115" t="s">
        <v>91</v>
      </c>
      <c r="AQ714" s="115" t="s">
        <v>91</v>
      </c>
    </row>
    <row r="715" spans="1:43" ht="16">
      <c r="A715" s="115">
        <v>7011538167</v>
      </c>
      <c r="I715" s="130"/>
      <c r="K715" s="115" t="s">
        <v>40</v>
      </c>
      <c r="L715" s="129"/>
      <c r="M715" s="129">
        <f t="shared" si="166"/>
        <v>1</v>
      </c>
      <c r="N715" s="129">
        <f t="shared" si="167"/>
        <v>3</v>
      </c>
      <c r="O715" s="129"/>
      <c r="P715" s="129">
        <f t="shared" si="168"/>
        <v>0</v>
      </c>
      <c r="Q715" s="129">
        <f t="shared" si="169"/>
        <v>0</v>
      </c>
      <c r="R715" s="129">
        <f t="shared" si="170"/>
        <v>0</v>
      </c>
      <c r="S715" s="129">
        <f t="shared" si="171"/>
        <v>0</v>
      </c>
      <c r="T715" s="129">
        <f t="shared" si="172"/>
        <v>0</v>
      </c>
      <c r="U715" s="129">
        <f t="shared" si="173"/>
        <v>0</v>
      </c>
      <c r="V715" s="134">
        <f t="shared" si="174"/>
        <v>0</v>
      </c>
      <c r="W715" s="129">
        <f t="shared" si="180"/>
        <v>0</v>
      </c>
      <c r="X715" s="129">
        <f t="shared" si="175"/>
        <v>0</v>
      </c>
      <c r="Y715" s="129">
        <f t="shared" si="176"/>
        <v>1</v>
      </c>
      <c r="Z715" s="129"/>
      <c r="AA715" s="129"/>
      <c r="AB715" s="129">
        <f t="shared" si="177"/>
        <v>1</v>
      </c>
      <c r="AC715" s="129">
        <f t="shared" si="178"/>
        <v>1</v>
      </c>
      <c r="AD715" s="129" t="str">
        <f t="shared" si="179"/>
        <v>Correct</v>
      </c>
      <c r="AE715" s="129"/>
      <c r="AF715" s="115" t="s">
        <v>83</v>
      </c>
      <c r="AG715" s="115">
        <v>76</v>
      </c>
      <c r="AH715" s="115" t="s">
        <v>432</v>
      </c>
      <c r="AJ715" s="115" t="s">
        <v>85</v>
      </c>
      <c r="AL715" s="115" t="s">
        <v>87</v>
      </c>
      <c r="AN715" s="115" t="s">
        <v>89</v>
      </c>
      <c r="AO715" s="115" t="s">
        <v>106</v>
      </c>
      <c r="AP715" s="115" t="s">
        <v>91</v>
      </c>
      <c r="AQ715" s="115" t="s">
        <v>91</v>
      </c>
    </row>
    <row r="716" spans="1:43" ht="16">
      <c r="A716" s="115">
        <v>7007913889</v>
      </c>
      <c r="D716" s="115" t="s">
        <v>33</v>
      </c>
      <c r="I716" s="130"/>
      <c r="L716" s="129"/>
      <c r="M716" s="129">
        <f t="shared" si="166"/>
        <v>1</v>
      </c>
      <c r="N716" s="129">
        <f t="shared" si="167"/>
        <v>3</v>
      </c>
      <c r="O716" s="129"/>
      <c r="P716" s="129">
        <f t="shared" si="168"/>
        <v>0</v>
      </c>
      <c r="Q716" s="129">
        <f t="shared" si="169"/>
        <v>0</v>
      </c>
      <c r="R716" s="129">
        <f t="shared" si="170"/>
        <v>1</v>
      </c>
      <c r="S716" s="129">
        <f t="shared" si="171"/>
        <v>0</v>
      </c>
      <c r="T716" s="129">
        <f t="shared" si="172"/>
        <v>0</v>
      </c>
      <c r="U716" s="129">
        <f t="shared" si="173"/>
        <v>0</v>
      </c>
      <c r="V716" s="134">
        <f t="shared" si="174"/>
        <v>0</v>
      </c>
      <c r="W716" s="129">
        <f t="shared" si="180"/>
        <v>0</v>
      </c>
      <c r="X716" s="129">
        <f t="shared" si="175"/>
        <v>0</v>
      </c>
      <c r="Y716" s="129">
        <f t="shared" si="176"/>
        <v>0</v>
      </c>
      <c r="Z716" s="129"/>
      <c r="AA716" s="129"/>
      <c r="AB716" s="129">
        <f t="shared" si="177"/>
        <v>1</v>
      </c>
      <c r="AC716" s="129">
        <f t="shared" si="178"/>
        <v>1</v>
      </c>
      <c r="AD716" s="129" t="str">
        <f t="shared" si="179"/>
        <v>Correct</v>
      </c>
      <c r="AE716" s="129"/>
      <c r="AF716" s="115" t="s">
        <v>99</v>
      </c>
      <c r="AG716" s="115">
        <v>70</v>
      </c>
      <c r="AH716" s="115" t="s">
        <v>84</v>
      </c>
      <c r="AI716" s="115" t="s">
        <v>160</v>
      </c>
      <c r="AJ716" s="115" t="s">
        <v>110</v>
      </c>
      <c r="AK716" s="115" t="s">
        <v>86</v>
      </c>
      <c r="AL716" s="115" t="s">
        <v>87</v>
      </c>
      <c r="AM716" s="115" t="s">
        <v>93</v>
      </c>
      <c r="AN716" s="115" t="s">
        <v>102</v>
      </c>
      <c r="AO716" s="115" t="s">
        <v>106</v>
      </c>
      <c r="AP716" s="115" t="s">
        <v>91</v>
      </c>
      <c r="AQ716" s="115" t="s">
        <v>86</v>
      </c>
    </row>
    <row r="717" spans="1:43" ht="16">
      <c r="A717" s="115">
        <v>7045788871</v>
      </c>
      <c r="F717" s="115" t="s">
        <v>35</v>
      </c>
      <c r="I717" s="130"/>
      <c r="K717" s="115" t="s">
        <v>40</v>
      </c>
      <c r="L717" s="129"/>
      <c r="M717" s="129">
        <f t="shared" si="166"/>
        <v>2</v>
      </c>
      <c r="N717" s="129">
        <f t="shared" si="167"/>
        <v>1.5</v>
      </c>
      <c r="O717" s="129"/>
      <c r="P717" s="129">
        <f t="shared" si="168"/>
        <v>0</v>
      </c>
      <c r="Q717" s="129">
        <f t="shared" si="169"/>
        <v>0</v>
      </c>
      <c r="R717" s="129">
        <f t="shared" si="170"/>
        <v>0</v>
      </c>
      <c r="S717" s="129">
        <f t="shared" si="171"/>
        <v>0</v>
      </c>
      <c r="T717" s="129">
        <f t="shared" si="172"/>
        <v>1</v>
      </c>
      <c r="U717" s="129">
        <f t="shared" si="173"/>
        <v>0</v>
      </c>
      <c r="V717" s="134">
        <f t="shared" si="174"/>
        <v>0</v>
      </c>
      <c r="W717" s="129">
        <f t="shared" si="180"/>
        <v>0</v>
      </c>
      <c r="X717" s="129">
        <f t="shared" si="175"/>
        <v>0</v>
      </c>
      <c r="Y717" s="129">
        <f t="shared" si="176"/>
        <v>1</v>
      </c>
      <c r="Z717" s="129"/>
      <c r="AA717" s="129"/>
      <c r="AB717" s="129">
        <f t="shared" si="177"/>
        <v>2</v>
      </c>
      <c r="AC717" s="129">
        <f t="shared" si="178"/>
        <v>2</v>
      </c>
      <c r="AD717" s="129" t="str">
        <f t="shared" si="179"/>
        <v>Correct</v>
      </c>
      <c r="AE717" s="129"/>
      <c r="AF717" s="115" t="s">
        <v>99</v>
      </c>
      <c r="AG717" s="115">
        <v>68</v>
      </c>
      <c r="AH717" s="115" t="s">
        <v>181</v>
      </c>
      <c r="AI717" s="115" t="s">
        <v>190</v>
      </c>
      <c r="AJ717" s="115" t="s">
        <v>85</v>
      </c>
      <c r="AK717" s="115" t="s">
        <v>86</v>
      </c>
      <c r="AL717" s="115" t="s">
        <v>87</v>
      </c>
      <c r="AM717" s="115" t="s">
        <v>101</v>
      </c>
      <c r="AN717" s="115" t="s">
        <v>89</v>
      </c>
      <c r="AO717" s="115" t="s">
        <v>90</v>
      </c>
      <c r="AP717" s="115" t="s">
        <v>91</v>
      </c>
      <c r="AQ717" s="115" t="s">
        <v>91</v>
      </c>
    </row>
    <row r="718" spans="1:43" ht="16">
      <c r="A718" s="115">
        <v>6985138151</v>
      </c>
      <c r="D718" s="115" t="s">
        <v>33</v>
      </c>
      <c r="I718" s="130"/>
      <c r="K718" s="115" t="s">
        <v>40</v>
      </c>
      <c r="L718" s="129"/>
      <c r="M718" s="129">
        <f t="shared" si="166"/>
        <v>2</v>
      </c>
      <c r="N718" s="129">
        <f t="shared" si="167"/>
        <v>1.5</v>
      </c>
      <c r="O718" s="129"/>
      <c r="P718" s="129">
        <f t="shared" si="168"/>
        <v>0</v>
      </c>
      <c r="Q718" s="129">
        <f t="shared" si="169"/>
        <v>0</v>
      </c>
      <c r="R718" s="129">
        <f t="shared" si="170"/>
        <v>1</v>
      </c>
      <c r="S718" s="129">
        <f t="shared" si="171"/>
        <v>0</v>
      </c>
      <c r="T718" s="129">
        <f t="shared" si="172"/>
        <v>0</v>
      </c>
      <c r="U718" s="129">
        <f t="shared" si="173"/>
        <v>0</v>
      </c>
      <c r="V718" s="134">
        <f t="shared" si="174"/>
        <v>0</v>
      </c>
      <c r="W718" s="129">
        <f t="shared" si="180"/>
        <v>0</v>
      </c>
      <c r="X718" s="129">
        <f t="shared" si="175"/>
        <v>0</v>
      </c>
      <c r="Y718" s="129">
        <f t="shared" si="176"/>
        <v>1</v>
      </c>
      <c r="Z718" s="129"/>
      <c r="AA718" s="129"/>
      <c r="AB718" s="129">
        <f t="shared" si="177"/>
        <v>2</v>
      </c>
      <c r="AC718" s="129">
        <f t="shared" si="178"/>
        <v>2</v>
      </c>
      <c r="AD718" s="129" t="str">
        <f t="shared" si="179"/>
        <v>Correct</v>
      </c>
      <c r="AE718" s="129"/>
      <c r="AF718" s="115" t="s">
        <v>83</v>
      </c>
      <c r="AG718" s="115">
        <v>67</v>
      </c>
      <c r="AH718" s="115" t="s">
        <v>181</v>
      </c>
      <c r="AJ718" s="115" t="s">
        <v>85</v>
      </c>
      <c r="AK718" s="115" t="s">
        <v>86</v>
      </c>
      <c r="AL718" s="115" t="s">
        <v>87</v>
      </c>
      <c r="AM718" s="115" t="s">
        <v>93</v>
      </c>
      <c r="AN718" s="115" t="s">
        <v>102</v>
      </c>
      <c r="AO718" s="115" t="s">
        <v>106</v>
      </c>
      <c r="AP718" s="115" t="s">
        <v>91</v>
      </c>
      <c r="AQ718" s="115" t="s">
        <v>86</v>
      </c>
    </row>
    <row r="719" spans="1:43" ht="16">
      <c r="A719" s="115">
        <v>7044853121</v>
      </c>
      <c r="I719" s="130"/>
      <c r="K719" s="115" t="s">
        <v>40</v>
      </c>
      <c r="L719" s="129"/>
      <c r="M719" s="129">
        <f t="shared" si="166"/>
        <v>1</v>
      </c>
      <c r="N719" s="129">
        <f t="shared" si="167"/>
        <v>3</v>
      </c>
      <c r="O719" s="129"/>
      <c r="P719" s="129">
        <f t="shared" si="168"/>
        <v>0</v>
      </c>
      <c r="Q719" s="129">
        <f t="shared" si="169"/>
        <v>0</v>
      </c>
      <c r="R719" s="129">
        <f t="shared" si="170"/>
        <v>0</v>
      </c>
      <c r="S719" s="129">
        <f t="shared" si="171"/>
        <v>0</v>
      </c>
      <c r="T719" s="129">
        <f t="shared" si="172"/>
        <v>0</v>
      </c>
      <c r="U719" s="129">
        <f t="shared" si="173"/>
        <v>0</v>
      </c>
      <c r="V719" s="134">
        <f t="shared" si="174"/>
        <v>0</v>
      </c>
      <c r="W719" s="129">
        <f t="shared" si="180"/>
        <v>0</v>
      </c>
      <c r="X719" s="129">
        <f t="shared" si="175"/>
        <v>0</v>
      </c>
      <c r="Y719" s="129">
        <f t="shared" si="176"/>
        <v>1</v>
      </c>
      <c r="Z719" s="129"/>
      <c r="AA719" s="129"/>
      <c r="AB719" s="129">
        <f t="shared" si="177"/>
        <v>1</v>
      </c>
      <c r="AC719" s="129">
        <f t="shared" si="178"/>
        <v>1</v>
      </c>
      <c r="AD719" s="129" t="str">
        <f t="shared" si="179"/>
        <v>Correct</v>
      </c>
      <c r="AE719" s="129"/>
      <c r="AF719" s="115" t="s">
        <v>83</v>
      </c>
      <c r="AG719" s="115">
        <v>59</v>
      </c>
      <c r="AH719" s="115" t="s">
        <v>84</v>
      </c>
      <c r="AI719" s="115" t="s">
        <v>152</v>
      </c>
      <c r="AJ719" s="115" t="s">
        <v>85</v>
      </c>
      <c r="AL719" s="115" t="s">
        <v>87</v>
      </c>
      <c r="AM719" s="115" t="s">
        <v>100</v>
      </c>
      <c r="AN719" s="115" t="s">
        <v>102</v>
      </c>
      <c r="AO719" s="115" t="s">
        <v>90</v>
      </c>
      <c r="AP719" s="115" t="s">
        <v>91</v>
      </c>
      <c r="AQ719" s="115" t="s">
        <v>91</v>
      </c>
    </row>
    <row r="720" spans="1:43" ht="16">
      <c r="A720" s="115">
        <v>7011092167</v>
      </c>
      <c r="I720" s="130"/>
      <c r="L720" s="129"/>
      <c r="M720" s="129">
        <f t="shared" si="166"/>
        <v>0</v>
      </c>
      <c r="N720" s="129" t="e">
        <f t="shared" si="167"/>
        <v>#DIV/0!</v>
      </c>
      <c r="O720" s="129"/>
      <c r="P720" s="129">
        <f t="shared" si="168"/>
        <v>0</v>
      </c>
      <c r="Q720" s="129">
        <f t="shared" si="169"/>
        <v>0</v>
      </c>
      <c r="R720" s="129">
        <f t="shared" si="170"/>
        <v>0</v>
      </c>
      <c r="S720" s="129">
        <f t="shared" si="171"/>
        <v>0</v>
      </c>
      <c r="T720" s="129">
        <f t="shared" si="172"/>
        <v>0</v>
      </c>
      <c r="U720" s="129">
        <f t="shared" si="173"/>
        <v>0</v>
      </c>
      <c r="V720" s="134">
        <f t="shared" si="174"/>
        <v>0</v>
      </c>
      <c r="W720" s="129">
        <f t="shared" si="180"/>
        <v>0</v>
      </c>
      <c r="X720" s="129">
        <f t="shared" si="175"/>
        <v>0</v>
      </c>
      <c r="Y720" s="129">
        <f t="shared" si="176"/>
        <v>0</v>
      </c>
      <c r="Z720" s="129"/>
      <c r="AA720" s="129"/>
      <c r="AB720" s="129">
        <f t="shared" si="177"/>
        <v>0</v>
      </c>
      <c r="AC720" s="129">
        <f t="shared" si="178"/>
        <v>0</v>
      </c>
      <c r="AD720" s="129" t="str">
        <f t="shared" si="179"/>
        <v>Correct</v>
      </c>
      <c r="AE720" s="129"/>
      <c r="AF720" s="115" t="s">
        <v>83</v>
      </c>
      <c r="AG720" s="115">
        <v>60</v>
      </c>
      <c r="AH720" s="115" t="s">
        <v>181</v>
      </c>
      <c r="AI720" s="115" t="s">
        <v>190</v>
      </c>
      <c r="AJ720" s="115" t="s">
        <v>85</v>
      </c>
      <c r="AK720" s="115" t="s">
        <v>86</v>
      </c>
      <c r="AL720" s="115" t="s">
        <v>87</v>
      </c>
      <c r="AM720" s="115" t="s">
        <v>88</v>
      </c>
      <c r="AN720" s="115" t="s">
        <v>89</v>
      </c>
      <c r="AO720" s="115" t="s">
        <v>90</v>
      </c>
      <c r="AP720" s="115" t="s">
        <v>91</v>
      </c>
      <c r="AQ720" s="115" t="s">
        <v>91</v>
      </c>
    </row>
    <row r="721" spans="1:43" ht="16">
      <c r="A721" s="115">
        <v>7008108350</v>
      </c>
      <c r="I721" s="130"/>
      <c r="L721" s="129"/>
      <c r="M721" s="129">
        <f t="shared" si="166"/>
        <v>0</v>
      </c>
      <c r="N721" s="129" t="e">
        <f t="shared" si="167"/>
        <v>#DIV/0!</v>
      </c>
      <c r="O721" s="129"/>
      <c r="P721" s="129">
        <f t="shared" si="168"/>
        <v>0</v>
      </c>
      <c r="Q721" s="129">
        <f t="shared" si="169"/>
        <v>0</v>
      </c>
      <c r="R721" s="129">
        <f t="shared" si="170"/>
        <v>0</v>
      </c>
      <c r="S721" s="129">
        <f t="shared" si="171"/>
        <v>0</v>
      </c>
      <c r="T721" s="129">
        <f t="shared" si="172"/>
        <v>0</v>
      </c>
      <c r="U721" s="129">
        <f t="shared" si="173"/>
        <v>0</v>
      </c>
      <c r="V721" s="134">
        <f t="shared" si="174"/>
        <v>0</v>
      </c>
      <c r="W721" s="129">
        <f t="shared" si="180"/>
        <v>0</v>
      </c>
      <c r="X721" s="129">
        <f t="shared" si="175"/>
        <v>0</v>
      </c>
      <c r="Y721" s="129">
        <f t="shared" si="176"/>
        <v>0</v>
      </c>
      <c r="Z721" s="129"/>
      <c r="AA721" s="129"/>
      <c r="AB721" s="129">
        <f t="shared" si="177"/>
        <v>0</v>
      </c>
      <c r="AC721" s="129">
        <f t="shared" si="178"/>
        <v>0</v>
      </c>
      <c r="AD721" s="129" t="str">
        <f t="shared" si="179"/>
        <v>Correct</v>
      </c>
      <c r="AE721" s="129"/>
      <c r="AF721" s="115" t="s">
        <v>83</v>
      </c>
      <c r="AG721" s="115">
        <v>73</v>
      </c>
      <c r="AH721" s="115" t="s">
        <v>181</v>
      </c>
      <c r="AI721" s="115" t="s">
        <v>440</v>
      </c>
      <c r="AJ721" s="115" t="s">
        <v>85</v>
      </c>
      <c r="AK721" s="115" t="s">
        <v>86</v>
      </c>
      <c r="AL721" s="115" t="s">
        <v>87</v>
      </c>
      <c r="AM721" s="115" t="s">
        <v>93</v>
      </c>
      <c r="AN721" s="115" t="s">
        <v>102</v>
      </c>
      <c r="AO721" s="115" t="s">
        <v>106</v>
      </c>
      <c r="AP721" s="115" t="s">
        <v>91</v>
      </c>
      <c r="AQ721" s="115" t="s">
        <v>91</v>
      </c>
    </row>
    <row r="722" spans="1:43" ht="16">
      <c r="A722" s="115">
        <v>7020357798</v>
      </c>
      <c r="I722" s="130"/>
      <c r="L722" s="129"/>
      <c r="M722" s="129">
        <f t="shared" si="166"/>
        <v>0</v>
      </c>
      <c r="N722" s="129" t="e">
        <f t="shared" si="167"/>
        <v>#DIV/0!</v>
      </c>
      <c r="O722" s="129"/>
      <c r="P722" s="129">
        <f t="shared" si="168"/>
        <v>0</v>
      </c>
      <c r="Q722" s="129">
        <f t="shared" si="169"/>
        <v>0</v>
      </c>
      <c r="R722" s="129">
        <f t="shared" si="170"/>
        <v>0</v>
      </c>
      <c r="S722" s="129">
        <f t="shared" si="171"/>
        <v>0</v>
      </c>
      <c r="T722" s="129">
        <f t="shared" si="172"/>
        <v>0</v>
      </c>
      <c r="U722" s="129">
        <f t="shared" si="173"/>
        <v>0</v>
      </c>
      <c r="V722" s="134">
        <f t="shared" si="174"/>
        <v>0</v>
      </c>
      <c r="W722" s="129">
        <f t="shared" si="180"/>
        <v>0</v>
      </c>
      <c r="X722" s="129">
        <f t="shared" si="175"/>
        <v>0</v>
      </c>
      <c r="Y722" s="129">
        <f t="shared" si="176"/>
        <v>0</v>
      </c>
      <c r="Z722" s="129"/>
      <c r="AA722" s="129"/>
      <c r="AB722" s="129">
        <f t="shared" si="177"/>
        <v>0</v>
      </c>
      <c r="AC722" s="129">
        <f t="shared" si="178"/>
        <v>0</v>
      </c>
      <c r="AD722" s="129" t="str">
        <f t="shared" si="179"/>
        <v>Correct</v>
      </c>
      <c r="AE722" s="129"/>
      <c r="AF722" s="115" t="s">
        <v>99</v>
      </c>
      <c r="AG722" s="115">
        <v>45</v>
      </c>
      <c r="AH722" s="115" t="s">
        <v>181</v>
      </c>
      <c r="AI722" s="115" t="s">
        <v>189</v>
      </c>
      <c r="AJ722" s="115" t="s">
        <v>85</v>
      </c>
      <c r="AK722" s="115" t="s">
        <v>86</v>
      </c>
      <c r="AL722" s="115" t="s">
        <v>87</v>
      </c>
      <c r="AM722" s="115" t="s">
        <v>93</v>
      </c>
      <c r="AN722" s="115" t="s">
        <v>112</v>
      </c>
      <c r="AO722" s="115" t="s">
        <v>90</v>
      </c>
      <c r="AP722" s="115" t="s">
        <v>91</v>
      </c>
      <c r="AQ722" s="115" t="s">
        <v>91</v>
      </c>
    </row>
    <row r="723" spans="1:43" ht="16">
      <c r="A723" s="115">
        <v>5584551295</v>
      </c>
      <c r="B723" s="115" t="s">
        <v>31</v>
      </c>
      <c r="I723" s="130"/>
      <c r="L723" s="129"/>
      <c r="M723" s="129">
        <f t="shared" si="166"/>
        <v>1</v>
      </c>
      <c r="N723" s="129">
        <f t="shared" si="167"/>
        <v>3</v>
      </c>
      <c r="O723" s="129"/>
      <c r="P723" s="129">
        <f t="shared" si="168"/>
        <v>1</v>
      </c>
      <c r="Q723" s="129">
        <f t="shared" si="169"/>
        <v>0</v>
      </c>
      <c r="R723" s="129">
        <f t="shared" si="170"/>
        <v>0</v>
      </c>
      <c r="S723" s="129">
        <f t="shared" si="171"/>
        <v>0</v>
      </c>
      <c r="T723" s="129">
        <f t="shared" si="172"/>
        <v>0</v>
      </c>
      <c r="U723" s="129">
        <f t="shared" si="173"/>
        <v>0</v>
      </c>
      <c r="V723" s="134">
        <f t="shared" si="174"/>
        <v>0</v>
      </c>
      <c r="W723" s="129">
        <f t="shared" si="180"/>
        <v>0</v>
      </c>
      <c r="X723" s="129">
        <f t="shared" si="175"/>
        <v>0</v>
      </c>
      <c r="Y723" s="129">
        <f t="shared" si="176"/>
        <v>0</v>
      </c>
      <c r="Z723" s="129"/>
      <c r="AA723" s="129"/>
      <c r="AB723" s="129">
        <f t="shared" si="177"/>
        <v>1</v>
      </c>
      <c r="AC723" s="129">
        <f t="shared" si="178"/>
        <v>1</v>
      </c>
      <c r="AD723" s="129" t="str">
        <f t="shared" si="179"/>
        <v>Correct</v>
      </c>
      <c r="AE723" s="129"/>
      <c r="AF723" s="115" t="s">
        <v>83</v>
      </c>
      <c r="AG723" s="115">
        <v>50</v>
      </c>
      <c r="AH723" s="115" t="s">
        <v>84</v>
      </c>
      <c r="AI723" s="115" t="s">
        <v>152</v>
      </c>
      <c r="AJ723" s="115" t="s">
        <v>85</v>
      </c>
      <c r="AK723" s="115" t="s">
        <v>86</v>
      </c>
      <c r="AL723" s="115" t="s">
        <v>87</v>
      </c>
      <c r="AM723" s="115" t="s">
        <v>88</v>
      </c>
      <c r="AN723" s="115" t="s">
        <v>114</v>
      </c>
      <c r="AO723" s="115" t="s">
        <v>90</v>
      </c>
      <c r="AP723" s="115" t="s">
        <v>91</v>
      </c>
      <c r="AQ723" s="115" t="s">
        <v>91</v>
      </c>
    </row>
    <row r="724" spans="1:43" ht="16">
      <c r="A724" s="115">
        <v>6985470811</v>
      </c>
      <c r="D724" s="115" t="s">
        <v>33</v>
      </c>
      <c r="I724" s="130"/>
      <c r="L724" s="129"/>
      <c r="M724" s="129">
        <f t="shared" si="166"/>
        <v>1</v>
      </c>
      <c r="N724" s="129">
        <f t="shared" si="167"/>
        <v>3</v>
      </c>
      <c r="O724" s="129"/>
      <c r="P724" s="129">
        <f t="shared" si="168"/>
        <v>0</v>
      </c>
      <c r="Q724" s="129">
        <f t="shared" si="169"/>
        <v>0</v>
      </c>
      <c r="R724" s="129">
        <f t="shared" si="170"/>
        <v>1</v>
      </c>
      <c r="S724" s="129">
        <f t="shared" si="171"/>
        <v>0</v>
      </c>
      <c r="T724" s="129">
        <f t="shared" si="172"/>
        <v>0</v>
      </c>
      <c r="U724" s="129">
        <f t="shared" si="173"/>
        <v>0</v>
      </c>
      <c r="V724" s="134">
        <f t="shared" si="174"/>
        <v>0</v>
      </c>
      <c r="W724" s="129">
        <f t="shared" si="180"/>
        <v>0</v>
      </c>
      <c r="X724" s="129">
        <f t="shared" si="175"/>
        <v>0</v>
      </c>
      <c r="Y724" s="129">
        <f t="shared" si="176"/>
        <v>0</v>
      </c>
      <c r="Z724" s="129"/>
      <c r="AA724" s="129"/>
      <c r="AB724" s="129">
        <f t="shared" si="177"/>
        <v>1</v>
      </c>
      <c r="AC724" s="129">
        <f t="shared" si="178"/>
        <v>1</v>
      </c>
      <c r="AD724" s="129" t="str">
        <f t="shared" si="179"/>
        <v>Correct</v>
      </c>
      <c r="AE724" s="129"/>
      <c r="AF724" s="115" t="s">
        <v>99</v>
      </c>
      <c r="AG724" s="115">
        <v>82</v>
      </c>
      <c r="AH724" s="115" t="s">
        <v>181</v>
      </c>
      <c r="AI724" s="115" t="s">
        <v>222</v>
      </c>
      <c r="AJ724" s="115" t="s">
        <v>85</v>
      </c>
      <c r="AK724" s="115" t="s">
        <v>86</v>
      </c>
      <c r="AL724" s="115" t="s">
        <v>87</v>
      </c>
      <c r="AM724" s="115" t="s">
        <v>104</v>
      </c>
      <c r="AN724" s="115" t="s">
        <v>111</v>
      </c>
      <c r="AO724" s="115" t="s">
        <v>106</v>
      </c>
      <c r="AP724" s="115" t="s">
        <v>91</v>
      </c>
      <c r="AQ724" s="115" t="s">
        <v>91</v>
      </c>
    </row>
    <row r="725" spans="1:43" ht="16">
      <c r="A725" s="115">
        <v>5587862714</v>
      </c>
      <c r="I725" s="130"/>
      <c r="K725" s="115" t="s">
        <v>40</v>
      </c>
      <c r="L725" s="129"/>
      <c r="M725" s="129">
        <f t="shared" si="166"/>
        <v>1</v>
      </c>
      <c r="N725" s="129">
        <f t="shared" si="167"/>
        <v>3</v>
      </c>
      <c r="O725" s="129"/>
      <c r="P725" s="129">
        <f t="shared" si="168"/>
        <v>0</v>
      </c>
      <c r="Q725" s="129">
        <f t="shared" si="169"/>
        <v>0</v>
      </c>
      <c r="R725" s="129">
        <f t="shared" si="170"/>
        <v>0</v>
      </c>
      <c r="S725" s="129">
        <f t="shared" si="171"/>
        <v>0</v>
      </c>
      <c r="T725" s="129">
        <f t="shared" si="172"/>
        <v>0</v>
      </c>
      <c r="U725" s="129">
        <f t="shared" si="173"/>
        <v>0</v>
      </c>
      <c r="V725" s="134">
        <f t="shared" si="174"/>
        <v>0</v>
      </c>
      <c r="W725" s="129">
        <f t="shared" si="180"/>
        <v>0</v>
      </c>
      <c r="X725" s="129">
        <f t="shared" si="175"/>
        <v>0</v>
      </c>
      <c r="Y725" s="129">
        <f t="shared" si="176"/>
        <v>1</v>
      </c>
      <c r="Z725" s="129"/>
      <c r="AA725" s="129"/>
      <c r="AB725" s="129">
        <f t="shared" si="177"/>
        <v>1</v>
      </c>
      <c r="AC725" s="129">
        <f t="shared" si="178"/>
        <v>1</v>
      </c>
      <c r="AD725" s="129" t="str">
        <f t="shared" si="179"/>
        <v>Correct</v>
      </c>
      <c r="AE725" s="129"/>
      <c r="AF725" s="115" t="s">
        <v>99</v>
      </c>
      <c r="AG725" s="115">
        <v>22</v>
      </c>
      <c r="AH725" s="115" t="s">
        <v>432</v>
      </c>
    </row>
    <row r="726" spans="1:43" ht="16">
      <c r="A726" s="115">
        <v>6988290979</v>
      </c>
      <c r="D726" s="115" t="s">
        <v>33</v>
      </c>
      <c r="I726" s="130"/>
      <c r="L726" s="129"/>
      <c r="M726" s="129">
        <f t="shared" si="166"/>
        <v>1</v>
      </c>
      <c r="N726" s="129">
        <f t="shared" si="167"/>
        <v>3</v>
      </c>
      <c r="O726" s="129"/>
      <c r="P726" s="129">
        <f t="shared" si="168"/>
        <v>0</v>
      </c>
      <c r="Q726" s="129">
        <f t="shared" si="169"/>
        <v>0</v>
      </c>
      <c r="R726" s="129">
        <f t="shared" si="170"/>
        <v>1</v>
      </c>
      <c r="S726" s="129">
        <f t="shared" si="171"/>
        <v>0</v>
      </c>
      <c r="T726" s="129">
        <f t="shared" si="172"/>
        <v>0</v>
      </c>
      <c r="U726" s="129">
        <f t="shared" si="173"/>
        <v>0</v>
      </c>
      <c r="V726" s="134">
        <f t="shared" si="174"/>
        <v>0</v>
      </c>
      <c r="W726" s="129">
        <f t="shared" si="180"/>
        <v>0</v>
      </c>
      <c r="X726" s="129">
        <f t="shared" si="175"/>
        <v>0</v>
      </c>
      <c r="Y726" s="129">
        <f t="shared" si="176"/>
        <v>0</v>
      </c>
      <c r="Z726" s="129"/>
      <c r="AA726" s="129"/>
      <c r="AB726" s="129">
        <f t="shared" si="177"/>
        <v>1</v>
      </c>
      <c r="AC726" s="129">
        <f t="shared" si="178"/>
        <v>1</v>
      </c>
      <c r="AD726" s="129" t="str">
        <f t="shared" si="179"/>
        <v>Correct</v>
      </c>
      <c r="AE726" s="129"/>
      <c r="AF726" s="115" t="s">
        <v>83</v>
      </c>
      <c r="AG726" s="115">
        <v>48</v>
      </c>
      <c r="AH726" s="115" t="s">
        <v>181</v>
      </c>
      <c r="AI726" s="115" t="s">
        <v>190</v>
      </c>
      <c r="AJ726" s="115" t="s">
        <v>85</v>
      </c>
      <c r="AK726" s="115" t="s">
        <v>86</v>
      </c>
      <c r="AL726" s="115" t="s">
        <v>87</v>
      </c>
      <c r="AM726" s="115" t="s">
        <v>100</v>
      </c>
      <c r="AN726" s="115" t="s">
        <v>89</v>
      </c>
      <c r="AO726" s="115" t="s">
        <v>90</v>
      </c>
      <c r="AP726" s="115" t="s">
        <v>91</v>
      </c>
      <c r="AQ726" s="115" t="s">
        <v>91</v>
      </c>
    </row>
    <row r="727" spans="1:43" ht="16">
      <c r="A727" s="115">
        <v>7045787280</v>
      </c>
      <c r="B727" s="115" t="s">
        <v>31</v>
      </c>
      <c r="D727" s="115" t="s">
        <v>33</v>
      </c>
      <c r="G727" s="115" t="s">
        <v>38</v>
      </c>
      <c r="H727" s="115" t="s">
        <v>37</v>
      </c>
      <c r="I727" s="130"/>
      <c r="J727" s="115" t="s">
        <v>39</v>
      </c>
      <c r="L727" s="129"/>
      <c r="M727" s="129">
        <f t="shared" si="166"/>
        <v>5</v>
      </c>
      <c r="N727" s="129">
        <f t="shared" si="167"/>
        <v>0.6</v>
      </c>
      <c r="O727" s="129"/>
      <c r="P727" s="129">
        <f t="shared" si="168"/>
        <v>0.6</v>
      </c>
      <c r="Q727" s="129">
        <f t="shared" si="169"/>
        <v>0</v>
      </c>
      <c r="R727" s="129">
        <f t="shared" si="170"/>
        <v>0.6</v>
      </c>
      <c r="S727" s="129">
        <f t="shared" si="171"/>
        <v>0</v>
      </c>
      <c r="T727" s="129">
        <f t="shared" si="172"/>
        <v>0</v>
      </c>
      <c r="U727" s="129">
        <f t="shared" si="173"/>
        <v>0</v>
      </c>
      <c r="V727" s="134">
        <f t="shared" si="174"/>
        <v>0.6</v>
      </c>
      <c r="W727" s="129">
        <f t="shared" si="180"/>
        <v>0.6</v>
      </c>
      <c r="X727" s="129">
        <f t="shared" si="175"/>
        <v>0.6</v>
      </c>
      <c r="Y727" s="129">
        <f t="shared" si="176"/>
        <v>0</v>
      </c>
      <c r="Z727" s="129"/>
      <c r="AA727" s="129"/>
      <c r="AB727" s="129">
        <f t="shared" si="177"/>
        <v>3</v>
      </c>
      <c r="AC727" s="129">
        <f t="shared" si="178"/>
        <v>5</v>
      </c>
      <c r="AD727" s="129" t="str">
        <f t="shared" si="179"/>
        <v>Correct</v>
      </c>
      <c r="AE727" s="129"/>
      <c r="AF727" s="115" t="s">
        <v>99</v>
      </c>
      <c r="AG727" s="115">
        <v>75</v>
      </c>
      <c r="AH727" s="115" t="s">
        <v>181</v>
      </c>
      <c r="AI727" s="115" t="s">
        <v>224</v>
      </c>
      <c r="AL727" s="115" t="s">
        <v>87</v>
      </c>
      <c r="AM727" s="115" t="s">
        <v>101</v>
      </c>
      <c r="AN727" s="115" t="s">
        <v>89</v>
      </c>
      <c r="AO727" s="115" t="s">
        <v>106</v>
      </c>
      <c r="AP727" s="115" t="s">
        <v>91</v>
      </c>
    </row>
    <row r="728" spans="1:43" ht="16">
      <c r="A728" s="115">
        <v>5610429462</v>
      </c>
      <c r="G728" s="115" t="s">
        <v>38</v>
      </c>
      <c r="H728" s="115" t="s">
        <v>37</v>
      </c>
      <c r="I728" s="130"/>
      <c r="J728" s="115" t="s">
        <v>39</v>
      </c>
      <c r="L728" s="129"/>
      <c r="M728" s="129">
        <f t="shared" si="166"/>
        <v>3</v>
      </c>
      <c r="N728" s="129">
        <f t="shared" si="167"/>
        <v>1</v>
      </c>
      <c r="O728" s="129"/>
      <c r="P728" s="129">
        <f t="shared" si="168"/>
        <v>0</v>
      </c>
      <c r="Q728" s="129">
        <f t="shared" si="169"/>
        <v>0</v>
      </c>
      <c r="R728" s="129">
        <f t="shared" si="170"/>
        <v>0</v>
      </c>
      <c r="S728" s="129">
        <f t="shared" si="171"/>
        <v>0</v>
      </c>
      <c r="T728" s="129">
        <f t="shared" si="172"/>
        <v>0</v>
      </c>
      <c r="U728" s="129">
        <f t="shared" si="173"/>
        <v>0</v>
      </c>
      <c r="V728" s="134">
        <f t="shared" si="174"/>
        <v>1</v>
      </c>
      <c r="W728" s="129">
        <f t="shared" si="180"/>
        <v>1</v>
      </c>
      <c r="X728" s="129">
        <f t="shared" si="175"/>
        <v>1</v>
      </c>
      <c r="Y728" s="129">
        <f t="shared" si="176"/>
        <v>0</v>
      </c>
      <c r="Z728" s="129"/>
      <c r="AA728" s="129"/>
      <c r="AB728" s="129">
        <f t="shared" si="177"/>
        <v>3</v>
      </c>
      <c r="AC728" s="129">
        <f t="shared" si="178"/>
        <v>3</v>
      </c>
      <c r="AD728" s="129" t="str">
        <f t="shared" si="179"/>
        <v>Correct</v>
      </c>
      <c r="AE728" s="129"/>
      <c r="AF728" s="115" t="s">
        <v>83</v>
      </c>
      <c r="AG728" s="115">
        <v>51</v>
      </c>
      <c r="AH728" s="115" t="s">
        <v>181</v>
      </c>
      <c r="AI728" s="115" t="s">
        <v>183</v>
      </c>
      <c r="AJ728" s="115" t="s">
        <v>85</v>
      </c>
      <c r="AK728" s="115" t="s">
        <v>86</v>
      </c>
      <c r="AL728" s="115" t="s">
        <v>87</v>
      </c>
      <c r="AM728" s="115" t="s">
        <v>88</v>
      </c>
      <c r="AN728" s="115" t="s">
        <v>89</v>
      </c>
      <c r="AO728" s="115" t="s">
        <v>90</v>
      </c>
      <c r="AP728" s="115" t="s">
        <v>91</v>
      </c>
      <c r="AQ728" s="115" t="s">
        <v>91</v>
      </c>
    </row>
    <row r="729" spans="1:43" ht="16">
      <c r="A729" s="115">
        <v>5586728975</v>
      </c>
      <c r="G729" s="115" t="s">
        <v>38</v>
      </c>
      <c r="H729" s="115" t="s">
        <v>37</v>
      </c>
      <c r="I729" s="130"/>
      <c r="J729" s="115" t="s">
        <v>39</v>
      </c>
      <c r="L729" s="129"/>
      <c r="M729" s="129">
        <f t="shared" si="166"/>
        <v>3</v>
      </c>
      <c r="N729" s="129">
        <f t="shared" si="167"/>
        <v>1</v>
      </c>
      <c r="O729" s="129"/>
      <c r="P729" s="129">
        <f t="shared" si="168"/>
        <v>0</v>
      </c>
      <c r="Q729" s="129">
        <f t="shared" si="169"/>
        <v>0</v>
      </c>
      <c r="R729" s="129">
        <f t="shared" si="170"/>
        <v>0</v>
      </c>
      <c r="S729" s="129">
        <f t="shared" si="171"/>
        <v>0</v>
      </c>
      <c r="T729" s="129">
        <f t="shared" si="172"/>
        <v>0</v>
      </c>
      <c r="U729" s="129">
        <f t="shared" si="173"/>
        <v>0</v>
      </c>
      <c r="V729" s="134">
        <f t="shared" si="174"/>
        <v>1</v>
      </c>
      <c r="W729" s="129">
        <f t="shared" si="180"/>
        <v>1</v>
      </c>
      <c r="X729" s="129">
        <f t="shared" si="175"/>
        <v>1</v>
      </c>
      <c r="Y729" s="129">
        <f t="shared" si="176"/>
        <v>0</v>
      </c>
      <c r="Z729" s="129"/>
      <c r="AA729" s="129"/>
      <c r="AB729" s="129">
        <f t="shared" si="177"/>
        <v>3</v>
      </c>
      <c r="AC729" s="129">
        <f t="shared" si="178"/>
        <v>3</v>
      </c>
      <c r="AD729" s="129" t="str">
        <f t="shared" si="179"/>
        <v>Correct</v>
      </c>
      <c r="AE729" s="129"/>
      <c r="AF729" s="115" t="s">
        <v>83</v>
      </c>
      <c r="AG729" s="115">
        <v>59</v>
      </c>
      <c r="AH729" s="115" t="s">
        <v>181</v>
      </c>
      <c r="AI729" s="115" t="s">
        <v>231</v>
      </c>
      <c r="AJ729" s="115" t="s">
        <v>85</v>
      </c>
      <c r="AK729" s="115" t="s">
        <v>86</v>
      </c>
      <c r="AL729" s="115" t="s">
        <v>87</v>
      </c>
      <c r="AM729" s="115" t="s">
        <v>101</v>
      </c>
      <c r="AN729" s="115" t="s">
        <v>89</v>
      </c>
      <c r="AO729" s="115" t="s">
        <v>90</v>
      </c>
      <c r="AP729" s="115" t="s">
        <v>91</v>
      </c>
      <c r="AQ729" s="115" t="s">
        <v>91</v>
      </c>
    </row>
    <row r="730" spans="1:43" ht="16">
      <c r="A730" s="115">
        <v>7020344514</v>
      </c>
      <c r="E730" s="115" t="s">
        <v>34</v>
      </c>
      <c r="G730" s="115" t="s">
        <v>38</v>
      </c>
      <c r="I730" s="130"/>
      <c r="J730" s="115" t="s">
        <v>39</v>
      </c>
      <c r="L730" s="129"/>
      <c r="M730" s="129">
        <f t="shared" si="166"/>
        <v>3</v>
      </c>
      <c r="N730" s="129">
        <f t="shared" si="167"/>
        <v>1</v>
      </c>
      <c r="O730" s="129"/>
      <c r="P730" s="129">
        <f t="shared" si="168"/>
        <v>0</v>
      </c>
      <c r="Q730" s="129">
        <f t="shared" si="169"/>
        <v>0</v>
      </c>
      <c r="R730" s="129">
        <f t="shared" si="170"/>
        <v>0</v>
      </c>
      <c r="S730" s="129">
        <f t="shared" si="171"/>
        <v>1</v>
      </c>
      <c r="T730" s="129">
        <f t="shared" si="172"/>
        <v>0</v>
      </c>
      <c r="U730" s="129">
        <f t="shared" si="173"/>
        <v>0</v>
      </c>
      <c r="V730" s="134">
        <f t="shared" si="174"/>
        <v>0</v>
      </c>
      <c r="W730" s="129">
        <f t="shared" si="180"/>
        <v>1</v>
      </c>
      <c r="X730" s="129">
        <f t="shared" si="175"/>
        <v>1</v>
      </c>
      <c r="Y730" s="129">
        <f t="shared" si="176"/>
        <v>0</v>
      </c>
      <c r="Z730" s="129"/>
      <c r="AA730" s="129"/>
      <c r="AB730" s="129">
        <f t="shared" si="177"/>
        <v>3</v>
      </c>
      <c r="AC730" s="129">
        <f t="shared" si="178"/>
        <v>3</v>
      </c>
      <c r="AD730" s="129" t="str">
        <f t="shared" si="179"/>
        <v>Correct</v>
      </c>
      <c r="AE730" s="129"/>
      <c r="AF730" s="115" t="s">
        <v>99</v>
      </c>
      <c r="AG730" s="115">
        <v>25</v>
      </c>
      <c r="AH730" s="115" t="s">
        <v>181</v>
      </c>
      <c r="AJ730" s="115" t="s">
        <v>85</v>
      </c>
      <c r="AK730" s="115" t="s">
        <v>86</v>
      </c>
      <c r="AL730" s="115" t="s">
        <v>87</v>
      </c>
      <c r="AM730" s="115" t="s">
        <v>101</v>
      </c>
      <c r="AN730" s="115" t="s">
        <v>94</v>
      </c>
      <c r="AO730" s="115" t="s">
        <v>90</v>
      </c>
      <c r="AP730" s="115" t="s">
        <v>91</v>
      </c>
    </row>
    <row r="731" spans="1:43" ht="16">
      <c r="A731" s="115">
        <v>5609435340</v>
      </c>
      <c r="F731" s="115" t="s">
        <v>35</v>
      </c>
      <c r="G731" s="115" t="s">
        <v>38</v>
      </c>
      <c r="I731" s="130"/>
      <c r="J731" s="115" t="s">
        <v>39</v>
      </c>
      <c r="L731" s="129"/>
      <c r="M731" s="129">
        <f t="shared" si="166"/>
        <v>3</v>
      </c>
      <c r="N731" s="129">
        <f t="shared" si="167"/>
        <v>1</v>
      </c>
      <c r="O731" s="129"/>
      <c r="P731" s="129">
        <f t="shared" si="168"/>
        <v>0</v>
      </c>
      <c r="Q731" s="129">
        <f t="shared" si="169"/>
        <v>0</v>
      </c>
      <c r="R731" s="129">
        <f t="shared" si="170"/>
        <v>0</v>
      </c>
      <c r="S731" s="129">
        <f t="shared" si="171"/>
        <v>0</v>
      </c>
      <c r="T731" s="129">
        <f t="shared" si="172"/>
        <v>1</v>
      </c>
      <c r="U731" s="129">
        <f t="shared" si="173"/>
        <v>0</v>
      </c>
      <c r="V731" s="134">
        <f t="shared" si="174"/>
        <v>0</v>
      </c>
      <c r="W731" s="129">
        <f t="shared" si="180"/>
        <v>1</v>
      </c>
      <c r="X731" s="129">
        <f t="shared" si="175"/>
        <v>1</v>
      </c>
      <c r="Y731" s="129">
        <f t="shared" si="176"/>
        <v>0</v>
      </c>
      <c r="Z731" s="129"/>
      <c r="AA731" s="129"/>
      <c r="AB731" s="129">
        <f t="shared" si="177"/>
        <v>3</v>
      </c>
      <c r="AC731" s="129">
        <f t="shared" si="178"/>
        <v>3</v>
      </c>
      <c r="AD731" s="129" t="str">
        <f t="shared" si="179"/>
        <v>Correct</v>
      </c>
      <c r="AE731" s="129"/>
      <c r="AF731" s="115" t="s">
        <v>83</v>
      </c>
      <c r="AG731" s="115">
        <v>50</v>
      </c>
      <c r="AH731" s="115" t="s">
        <v>181</v>
      </c>
      <c r="AI731" s="115" t="s">
        <v>196</v>
      </c>
      <c r="AJ731" s="115" t="s">
        <v>85</v>
      </c>
      <c r="AK731" s="115" t="s">
        <v>86</v>
      </c>
      <c r="AL731" s="115" t="s">
        <v>87</v>
      </c>
      <c r="AM731" s="115" t="s">
        <v>101</v>
      </c>
      <c r="AN731" s="115" t="s">
        <v>89</v>
      </c>
      <c r="AO731" s="115" t="s">
        <v>90</v>
      </c>
      <c r="AP731" s="115" t="s">
        <v>91</v>
      </c>
      <c r="AQ731" s="115" t="s">
        <v>91</v>
      </c>
    </row>
    <row r="732" spans="1:43" ht="16">
      <c r="A732" s="115">
        <v>6985467302</v>
      </c>
      <c r="F732" s="115" t="s">
        <v>35</v>
      </c>
      <c r="G732" s="115" t="s">
        <v>38</v>
      </c>
      <c r="I732" s="130"/>
      <c r="J732" s="115" t="s">
        <v>39</v>
      </c>
      <c r="L732" s="129"/>
      <c r="M732" s="129">
        <f t="shared" si="166"/>
        <v>3</v>
      </c>
      <c r="N732" s="129">
        <f t="shared" si="167"/>
        <v>1</v>
      </c>
      <c r="O732" s="129"/>
      <c r="P732" s="129">
        <f t="shared" si="168"/>
        <v>0</v>
      </c>
      <c r="Q732" s="129">
        <f t="shared" si="169"/>
        <v>0</v>
      </c>
      <c r="R732" s="129">
        <f t="shared" si="170"/>
        <v>0</v>
      </c>
      <c r="S732" s="129">
        <f t="shared" si="171"/>
        <v>0</v>
      </c>
      <c r="T732" s="129">
        <f t="shared" si="172"/>
        <v>1</v>
      </c>
      <c r="U732" s="129">
        <f t="shared" si="173"/>
        <v>0</v>
      </c>
      <c r="V732" s="134">
        <f t="shared" si="174"/>
        <v>0</v>
      </c>
      <c r="W732" s="129">
        <f t="shared" si="180"/>
        <v>1</v>
      </c>
      <c r="X732" s="129">
        <f t="shared" si="175"/>
        <v>1</v>
      </c>
      <c r="Y732" s="129">
        <f t="shared" si="176"/>
        <v>0</v>
      </c>
      <c r="Z732" s="129"/>
      <c r="AA732" s="129"/>
      <c r="AB732" s="129">
        <f t="shared" si="177"/>
        <v>3</v>
      </c>
      <c r="AC732" s="129">
        <f t="shared" si="178"/>
        <v>3</v>
      </c>
      <c r="AD732" s="129" t="str">
        <f t="shared" si="179"/>
        <v>Correct</v>
      </c>
      <c r="AE732" s="129"/>
      <c r="AF732" s="115" t="s">
        <v>83</v>
      </c>
      <c r="AG732" s="115">
        <v>30</v>
      </c>
      <c r="AH732" s="115" t="s">
        <v>181</v>
      </c>
      <c r="AI732" s="115" t="s">
        <v>239</v>
      </c>
      <c r="AJ732" s="115" t="s">
        <v>85</v>
      </c>
      <c r="AK732" s="115" t="s">
        <v>86</v>
      </c>
      <c r="AL732" s="115" t="s">
        <v>180</v>
      </c>
      <c r="AM732" s="115" t="s">
        <v>88</v>
      </c>
      <c r="AN732" s="115" t="s">
        <v>111</v>
      </c>
      <c r="AO732" s="115" t="s">
        <v>90</v>
      </c>
      <c r="AP732" s="115" t="s">
        <v>91</v>
      </c>
      <c r="AQ732" s="115" t="s">
        <v>91</v>
      </c>
    </row>
    <row r="733" spans="1:43" ht="16">
      <c r="A733" s="115">
        <v>6985450465</v>
      </c>
      <c r="F733" s="115" t="s">
        <v>35</v>
      </c>
      <c r="G733" s="115" t="s">
        <v>38</v>
      </c>
      <c r="I733" s="130"/>
      <c r="J733" s="115" t="s">
        <v>39</v>
      </c>
      <c r="L733" s="129"/>
      <c r="M733" s="129">
        <f t="shared" si="166"/>
        <v>3</v>
      </c>
      <c r="N733" s="129">
        <f t="shared" si="167"/>
        <v>1</v>
      </c>
      <c r="O733" s="129"/>
      <c r="P733" s="129">
        <f t="shared" si="168"/>
        <v>0</v>
      </c>
      <c r="Q733" s="129">
        <f t="shared" si="169"/>
        <v>0</v>
      </c>
      <c r="R733" s="129">
        <f t="shared" si="170"/>
        <v>0</v>
      </c>
      <c r="S733" s="129">
        <f t="shared" si="171"/>
        <v>0</v>
      </c>
      <c r="T733" s="129">
        <f t="shared" si="172"/>
        <v>1</v>
      </c>
      <c r="U733" s="129">
        <f t="shared" si="173"/>
        <v>0</v>
      </c>
      <c r="V733" s="134">
        <f t="shared" si="174"/>
        <v>0</v>
      </c>
      <c r="W733" s="129">
        <f t="shared" si="180"/>
        <v>1</v>
      </c>
      <c r="X733" s="129">
        <f t="shared" si="175"/>
        <v>1</v>
      </c>
      <c r="Y733" s="129">
        <f t="shared" si="176"/>
        <v>0</v>
      </c>
      <c r="Z733" s="129"/>
      <c r="AA733" s="129"/>
      <c r="AB733" s="129">
        <f t="shared" si="177"/>
        <v>3</v>
      </c>
      <c r="AC733" s="129">
        <f t="shared" si="178"/>
        <v>3</v>
      </c>
      <c r="AD733" s="129" t="str">
        <f t="shared" si="179"/>
        <v>Correct</v>
      </c>
      <c r="AE733" s="129"/>
      <c r="AF733" s="115" t="s">
        <v>83</v>
      </c>
      <c r="AG733" s="115">
        <v>30</v>
      </c>
      <c r="AH733" s="115" t="s">
        <v>181</v>
      </c>
      <c r="AI733" s="115" t="s">
        <v>239</v>
      </c>
      <c r="AJ733" s="115" t="s">
        <v>85</v>
      </c>
      <c r="AK733" s="115" t="s">
        <v>86</v>
      </c>
      <c r="AL733" s="115" t="s">
        <v>180</v>
      </c>
      <c r="AM733" s="115" t="s">
        <v>88</v>
      </c>
      <c r="AN733" s="115" t="s">
        <v>111</v>
      </c>
      <c r="AO733" s="115" t="s">
        <v>90</v>
      </c>
      <c r="AP733" s="115" t="s">
        <v>91</v>
      </c>
      <c r="AQ733" s="115" t="s">
        <v>91</v>
      </c>
    </row>
    <row r="734" spans="1:43" ht="16">
      <c r="A734" s="115">
        <v>7020356949</v>
      </c>
      <c r="G734" s="115" t="s">
        <v>38</v>
      </c>
      <c r="I734" s="130"/>
      <c r="J734" s="115" t="s">
        <v>39</v>
      </c>
      <c r="K734" s="115" t="s">
        <v>40</v>
      </c>
      <c r="L734" s="129"/>
      <c r="M734" s="129">
        <f t="shared" si="166"/>
        <v>3</v>
      </c>
      <c r="N734" s="129">
        <f t="shared" si="167"/>
        <v>1</v>
      </c>
      <c r="O734" s="129"/>
      <c r="P734" s="129">
        <f t="shared" si="168"/>
        <v>0</v>
      </c>
      <c r="Q734" s="129">
        <f t="shared" si="169"/>
        <v>0</v>
      </c>
      <c r="R734" s="129">
        <f t="shared" si="170"/>
        <v>0</v>
      </c>
      <c r="S734" s="129">
        <f t="shared" si="171"/>
        <v>0</v>
      </c>
      <c r="T734" s="129">
        <f t="shared" si="172"/>
        <v>0</v>
      </c>
      <c r="U734" s="129">
        <f t="shared" si="173"/>
        <v>0</v>
      </c>
      <c r="V734" s="134">
        <f t="shared" si="174"/>
        <v>0</v>
      </c>
      <c r="W734" s="129">
        <f t="shared" si="180"/>
        <v>1</v>
      </c>
      <c r="X734" s="129">
        <f t="shared" si="175"/>
        <v>1</v>
      </c>
      <c r="Y734" s="129">
        <f t="shared" si="176"/>
        <v>1</v>
      </c>
      <c r="Z734" s="129"/>
      <c r="AA734" s="129"/>
      <c r="AB734" s="129">
        <f t="shared" si="177"/>
        <v>3</v>
      </c>
      <c r="AC734" s="129">
        <f t="shared" si="178"/>
        <v>3</v>
      </c>
      <c r="AD734" s="129" t="str">
        <f t="shared" si="179"/>
        <v>Correct</v>
      </c>
      <c r="AE734" s="129"/>
      <c r="AF734" s="115" t="s">
        <v>83</v>
      </c>
      <c r="AG734" s="115">
        <v>16</v>
      </c>
      <c r="AH734" s="115" t="s">
        <v>181</v>
      </c>
      <c r="AI734" s="115" t="s">
        <v>203</v>
      </c>
      <c r="AJ734" s="115" t="s">
        <v>85</v>
      </c>
      <c r="AK734" s="115" t="s">
        <v>86</v>
      </c>
      <c r="AL734" s="115" t="s">
        <v>87</v>
      </c>
      <c r="AM734" s="115" t="s">
        <v>93</v>
      </c>
      <c r="AN734" s="115" t="s">
        <v>102</v>
      </c>
      <c r="AO734" s="115" t="s">
        <v>95</v>
      </c>
      <c r="AP734" s="115" t="s">
        <v>91</v>
      </c>
      <c r="AQ734" s="115" t="s">
        <v>91</v>
      </c>
    </row>
    <row r="735" spans="1:43" ht="16">
      <c r="A735" s="115">
        <v>7020358613</v>
      </c>
      <c r="D735" s="115" t="s">
        <v>33</v>
      </c>
      <c r="G735" s="115" t="s">
        <v>38</v>
      </c>
      <c r="I735" s="130"/>
      <c r="J735" s="115" t="s">
        <v>39</v>
      </c>
      <c r="L735" s="129"/>
      <c r="M735" s="129">
        <f t="shared" si="166"/>
        <v>3</v>
      </c>
      <c r="N735" s="129">
        <f t="shared" si="167"/>
        <v>1</v>
      </c>
      <c r="O735" s="129"/>
      <c r="P735" s="129">
        <f t="shared" si="168"/>
        <v>0</v>
      </c>
      <c r="Q735" s="129">
        <f t="shared" si="169"/>
        <v>0</v>
      </c>
      <c r="R735" s="129">
        <f t="shared" si="170"/>
        <v>1</v>
      </c>
      <c r="S735" s="129">
        <f t="shared" si="171"/>
        <v>0</v>
      </c>
      <c r="T735" s="129">
        <f t="shared" si="172"/>
        <v>0</v>
      </c>
      <c r="U735" s="129">
        <f t="shared" si="173"/>
        <v>0</v>
      </c>
      <c r="V735" s="134">
        <f t="shared" si="174"/>
        <v>0</v>
      </c>
      <c r="W735" s="129">
        <f t="shared" si="180"/>
        <v>1</v>
      </c>
      <c r="X735" s="129">
        <f t="shared" si="175"/>
        <v>1</v>
      </c>
      <c r="Y735" s="129">
        <f t="shared" si="176"/>
        <v>0</v>
      </c>
      <c r="Z735" s="129"/>
      <c r="AA735" s="129"/>
      <c r="AB735" s="129">
        <f t="shared" si="177"/>
        <v>3</v>
      </c>
      <c r="AC735" s="129">
        <f t="shared" si="178"/>
        <v>3</v>
      </c>
      <c r="AD735" s="129" t="str">
        <f t="shared" si="179"/>
        <v>Correct</v>
      </c>
      <c r="AE735" s="129"/>
      <c r="AF735" s="115" t="s">
        <v>83</v>
      </c>
      <c r="AG735" s="115">
        <v>28</v>
      </c>
      <c r="AH735" s="115" t="s">
        <v>181</v>
      </c>
      <c r="AI735" s="115" t="s">
        <v>219</v>
      </c>
      <c r="AJ735" s="115" t="s">
        <v>85</v>
      </c>
      <c r="AK735" s="115" t="s">
        <v>86</v>
      </c>
      <c r="AL735" s="115" t="s">
        <v>87</v>
      </c>
      <c r="AM735" s="115" t="s">
        <v>93</v>
      </c>
      <c r="AN735" s="115" t="s">
        <v>89</v>
      </c>
      <c r="AO735" s="115" t="s">
        <v>90</v>
      </c>
      <c r="AP735" s="115" t="s">
        <v>91</v>
      </c>
      <c r="AQ735" s="115" t="s">
        <v>91</v>
      </c>
    </row>
    <row r="736" spans="1:43" ht="16">
      <c r="A736" s="115">
        <v>7045777256</v>
      </c>
      <c r="D736" s="115" t="s">
        <v>33</v>
      </c>
      <c r="G736" s="115" t="s">
        <v>38</v>
      </c>
      <c r="I736" s="130"/>
      <c r="J736" s="115" t="s">
        <v>39</v>
      </c>
      <c r="L736" s="129"/>
      <c r="M736" s="129">
        <f t="shared" si="166"/>
        <v>3</v>
      </c>
      <c r="N736" s="129">
        <f t="shared" si="167"/>
        <v>1</v>
      </c>
      <c r="O736" s="129"/>
      <c r="P736" s="129">
        <f t="shared" si="168"/>
        <v>0</v>
      </c>
      <c r="Q736" s="129">
        <f t="shared" si="169"/>
        <v>0</v>
      </c>
      <c r="R736" s="129">
        <f t="shared" si="170"/>
        <v>1</v>
      </c>
      <c r="S736" s="129">
        <f t="shared" si="171"/>
        <v>0</v>
      </c>
      <c r="T736" s="129">
        <f t="shared" si="172"/>
        <v>0</v>
      </c>
      <c r="U736" s="129">
        <f t="shared" si="173"/>
        <v>0</v>
      </c>
      <c r="V736" s="134">
        <f t="shared" si="174"/>
        <v>0</v>
      </c>
      <c r="W736" s="129">
        <f t="shared" si="180"/>
        <v>1</v>
      </c>
      <c r="X736" s="129">
        <f t="shared" si="175"/>
        <v>1</v>
      </c>
      <c r="Y736" s="129">
        <f t="shared" si="176"/>
        <v>0</v>
      </c>
      <c r="Z736" s="129"/>
      <c r="AA736" s="129"/>
      <c r="AB736" s="129">
        <f t="shared" si="177"/>
        <v>3</v>
      </c>
      <c r="AC736" s="129">
        <f t="shared" si="178"/>
        <v>3</v>
      </c>
      <c r="AD736" s="129" t="str">
        <f t="shared" si="179"/>
        <v>Correct</v>
      </c>
      <c r="AE736" s="129"/>
      <c r="AF736" s="115" t="s">
        <v>99</v>
      </c>
      <c r="AG736" s="115">
        <v>59</v>
      </c>
      <c r="AH736" s="115" t="s">
        <v>181</v>
      </c>
      <c r="AI736" s="115" t="s">
        <v>194</v>
      </c>
      <c r="AJ736" s="115" t="s">
        <v>85</v>
      </c>
      <c r="AK736" s="115" t="s">
        <v>86</v>
      </c>
      <c r="AL736" s="115" t="s">
        <v>87</v>
      </c>
      <c r="AM736" s="115" t="s">
        <v>101</v>
      </c>
      <c r="AN736" s="115" t="s">
        <v>94</v>
      </c>
      <c r="AO736" s="115" t="s">
        <v>90</v>
      </c>
      <c r="AP736" s="115" t="s">
        <v>91</v>
      </c>
      <c r="AQ736" s="115" t="s">
        <v>86</v>
      </c>
    </row>
    <row r="737" spans="1:43" ht="16">
      <c r="A737" s="115">
        <v>5586470790</v>
      </c>
      <c r="G737" s="115" t="s">
        <v>38</v>
      </c>
      <c r="I737" s="130"/>
      <c r="J737" s="115" t="s">
        <v>39</v>
      </c>
      <c r="K737" s="115" t="s">
        <v>40</v>
      </c>
      <c r="L737" s="129"/>
      <c r="M737" s="129">
        <f t="shared" si="166"/>
        <v>3</v>
      </c>
      <c r="N737" s="129">
        <f t="shared" si="167"/>
        <v>1</v>
      </c>
      <c r="O737" s="129"/>
      <c r="P737" s="129">
        <f t="shared" si="168"/>
        <v>0</v>
      </c>
      <c r="Q737" s="129">
        <f t="shared" si="169"/>
        <v>0</v>
      </c>
      <c r="R737" s="129">
        <f t="shared" si="170"/>
        <v>0</v>
      </c>
      <c r="S737" s="129">
        <f t="shared" si="171"/>
        <v>0</v>
      </c>
      <c r="T737" s="129">
        <f t="shared" si="172"/>
        <v>0</v>
      </c>
      <c r="U737" s="129">
        <f t="shared" si="173"/>
        <v>0</v>
      </c>
      <c r="V737" s="134">
        <f t="shared" si="174"/>
        <v>0</v>
      </c>
      <c r="W737" s="129">
        <f t="shared" si="180"/>
        <v>1</v>
      </c>
      <c r="X737" s="129">
        <f t="shared" si="175"/>
        <v>1</v>
      </c>
      <c r="Y737" s="129">
        <f t="shared" si="176"/>
        <v>1</v>
      </c>
      <c r="Z737" s="129"/>
      <c r="AA737" s="129"/>
      <c r="AB737" s="129">
        <f t="shared" si="177"/>
        <v>3</v>
      </c>
      <c r="AC737" s="129">
        <f t="shared" si="178"/>
        <v>3</v>
      </c>
      <c r="AD737" s="129" t="str">
        <f t="shared" si="179"/>
        <v>Correct</v>
      </c>
      <c r="AE737" s="129"/>
      <c r="AF737" s="115" t="s">
        <v>83</v>
      </c>
      <c r="AG737" s="115">
        <v>61</v>
      </c>
      <c r="AH737" s="115" t="s">
        <v>181</v>
      </c>
      <c r="AI737" s="115" t="s">
        <v>441</v>
      </c>
      <c r="AJ737" s="115" t="s">
        <v>85</v>
      </c>
      <c r="AK737" s="115" t="s">
        <v>86</v>
      </c>
      <c r="AL737" s="115" t="s">
        <v>87</v>
      </c>
      <c r="AM737" s="115" t="s">
        <v>101</v>
      </c>
      <c r="AN737" s="115" t="s">
        <v>111</v>
      </c>
      <c r="AO737" s="115" t="s">
        <v>90</v>
      </c>
      <c r="AP737" s="115" t="s">
        <v>91</v>
      </c>
      <c r="AQ737" s="115" t="s">
        <v>91</v>
      </c>
    </row>
    <row r="738" spans="1:43" ht="16">
      <c r="A738" s="115">
        <v>6988283064</v>
      </c>
      <c r="G738" s="115" t="s">
        <v>38</v>
      </c>
      <c r="I738" s="130"/>
      <c r="J738" s="115" t="s">
        <v>39</v>
      </c>
      <c r="K738" s="115" t="s">
        <v>40</v>
      </c>
      <c r="L738" s="129"/>
      <c r="M738" s="129">
        <f t="shared" si="166"/>
        <v>3</v>
      </c>
      <c r="N738" s="129">
        <f t="shared" si="167"/>
        <v>1</v>
      </c>
      <c r="O738" s="129"/>
      <c r="P738" s="129">
        <f t="shared" si="168"/>
        <v>0</v>
      </c>
      <c r="Q738" s="129">
        <f t="shared" si="169"/>
        <v>0</v>
      </c>
      <c r="R738" s="129">
        <f t="shared" si="170"/>
        <v>0</v>
      </c>
      <c r="S738" s="129">
        <f t="shared" si="171"/>
        <v>0</v>
      </c>
      <c r="T738" s="129">
        <f t="shared" si="172"/>
        <v>0</v>
      </c>
      <c r="U738" s="129">
        <f t="shared" si="173"/>
        <v>0</v>
      </c>
      <c r="V738" s="134">
        <f t="shared" si="174"/>
        <v>0</v>
      </c>
      <c r="W738" s="129">
        <f t="shared" si="180"/>
        <v>1</v>
      </c>
      <c r="X738" s="129">
        <f t="shared" si="175"/>
        <v>1</v>
      </c>
      <c r="Y738" s="129">
        <f t="shared" si="176"/>
        <v>1</v>
      </c>
      <c r="Z738" s="129"/>
      <c r="AA738" s="129"/>
      <c r="AB738" s="129">
        <f t="shared" si="177"/>
        <v>3</v>
      </c>
      <c r="AC738" s="129">
        <f t="shared" si="178"/>
        <v>3</v>
      </c>
      <c r="AD738" s="129" t="str">
        <f t="shared" si="179"/>
        <v>Correct</v>
      </c>
      <c r="AE738" s="129"/>
      <c r="AF738" s="115" t="s">
        <v>99</v>
      </c>
      <c r="AG738" s="115">
        <v>54</v>
      </c>
      <c r="AH738" s="115" t="s">
        <v>84</v>
      </c>
      <c r="AI738" s="115" t="s">
        <v>121</v>
      </c>
      <c r="AJ738" s="115" t="s">
        <v>92</v>
      </c>
      <c r="AK738" s="115" t="s">
        <v>86</v>
      </c>
      <c r="AL738" s="115" t="s">
        <v>87</v>
      </c>
      <c r="AM738" s="115" t="s">
        <v>88</v>
      </c>
      <c r="AN738" s="115" t="s">
        <v>111</v>
      </c>
      <c r="AO738" s="115" t="s">
        <v>113</v>
      </c>
      <c r="AP738" s="115" t="s">
        <v>91</v>
      </c>
      <c r="AQ738" s="115" t="s">
        <v>91</v>
      </c>
    </row>
    <row r="739" spans="1:43" ht="16">
      <c r="A739" s="115">
        <v>7045767642</v>
      </c>
      <c r="D739" s="115" t="s">
        <v>33</v>
      </c>
      <c r="G739" s="115" t="s">
        <v>38</v>
      </c>
      <c r="I739" s="130"/>
      <c r="J739" s="115" t="s">
        <v>39</v>
      </c>
      <c r="L739" s="129"/>
      <c r="M739" s="129">
        <f t="shared" si="166"/>
        <v>3</v>
      </c>
      <c r="N739" s="129">
        <f t="shared" si="167"/>
        <v>1</v>
      </c>
      <c r="O739" s="129"/>
      <c r="P739" s="129">
        <f t="shared" si="168"/>
        <v>0</v>
      </c>
      <c r="Q739" s="129">
        <f t="shared" si="169"/>
        <v>0</v>
      </c>
      <c r="R739" s="129">
        <f t="shared" si="170"/>
        <v>1</v>
      </c>
      <c r="S739" s="129">
        <f t="shared" si="171"/>
        <v>0</v>
      </c>
      <c r="T739" s="129">
        <f t="shared" si="172"/>
        <v>0</v>
      </c>
      <c r="U739" s="129">
        <f t="shared" si="173"/>
        <v>0</v>
      </c>
      <c r="V739" s="134">
        <f t="shared" si="174"/>
        <v>0</v>
      </c>
      <c r="W739" s="129">
        <f t="shared" si="180"/>
        <v>1</v>
      </c>
      <c r="X739" s="129">
        <f t="shared" si="175"/>
        <v>1</v>
      </c>
      <c r="Y739" s="129">
        <f t="shared" si="176"/>
        <v>0</v>
      </c>
      <c r="Z739" s="129"/>
      <c r="AA739" s="129"/>
      <c r="AB739" s="129">
        <f t="shared" si="177"/>
        <v>3</v>
      </c>
      <c r="AC739" s="129">
        <f t="shared" si="178"/>
        <v>3</v>
      </c>
      <c r="AD739" s="129" t="str">
        <f t="shared" si="179"/>
        <v>Correct</v>
      </c>
      <c r="AE739" s="129"/>
      <c r="AF739" s="115" t="s">
        <v>83</v>
      </c>
      <c r="AG739" s="115">
        <v>75</v>
      </c>
      <c r="AH739" s="115" t="s">
        <v>181</v>
      </c>
      <c r="AI739" s="115" t="s">
        <v>190</v>
      </c>
      <c r="AJ739" s="115" t="s">
        <v>85</v>
      </c>
      <c r="AK739" s="115" t="s">
        <v>86</v>
      </c>
      <c r="AL739" s="115" t="s">
        <v>137</v>
      </c>
      <c r="AM739" s="115" t="s">
        <v>100</v>
      </c>
      <c r="AN739" s="115" t="s">
        <v>102</v>
      </c>
      <c r="AO739" s="115" t="s">
        <v>106</v>
      </c>
      <c r="AP739" s="115" t="s">
        <v>91</v>
      </c>
      <c r="AQ739" s="115" t="s">
        <v>91</v>
      </c>
    </row>
    <row r="740" spans="1:43" ht="16">
      <c r="A740" s="115">
        <v>7011535483</v>
      </c>
      <c r="G740" s="115" t="s">
        <v>38</v>
      </c>
      <c r="I740" s="130"/>
      <c r="J740" s="115" t="s">
        <v>39</v>
      </c>
      <c r="K740" s="115" t="s">
        <v>40</v>
      </c>
      <c r="L740" s="129"/>
      <c r="M740" s="129">
        <f t="shared" si="166"/>
        <v>3</v>
      </c>
      <c r="N740" s="129">
        <f t="shared" si="167"/>
        <v>1</v>
      </c>
      <c r="O740" s="129"/>
      <c r="P740" s="129">
        <f t="shared" si="168"/>
        <v>0</v>
      </c>
      <c r="Q740" s="129">
        <f t="shared" si="169"/>
        <v>0</v>
      </c>
      <c r="R740" s="129">
        <f t="shared" si="170"/>
        <v>0</v>
      </c>
      <c r="S740" s="129">
        <f t="shared" si="171"/>
        <v>0</v>
      </c>
      <c r="T740" s="129">
        <f t="shared" si="172"/>
        <v>0</v>
      </c>
      <c r="U740" s="129">
        <f t="shared" si="173"/>
        <v>0</v>
      </c>
      <c r="V740" s="134">
        <f t="shared" si="174"/>
        <v>0</v>
      </c>
      <c r="W740" s="129">
        <f t="shared" si="180"/>
        <v>1</v>
      </c>
      <c r="X740" s="129">
        <f t="shared" si="175"/>
        <v>1</v>
      </c>
      <c r="Y740" s="129">
        <f t="shared" si="176"/>
        <v>1</v>
      </c>
      <c r="Z740" s="129"/>
      <c r="AA740" s="129"/>
      <c r="AB740" s="129">
        <f t="shared" si="177"/>
        <v>3</v>
      </c>
      <c r="AC740" s="129">
        <f t="shared" si="178"/>
        <v>3</v>
      </c>
      <c r="AD740" s="129" t="str">
        <f t="shared" si="179"/>
        <v>Correct</v>
      </c>
      <c r="AE740" s="129"/>
      <c r="AF740" s="115" t="s">
        <v>83</v>
      </c>
      <c r="AG740" s="115">
        <v>88</v>
      </c>
      <c r="AH740" s="115" t="s">
        <v>84</v>
      </c>
      <c r="AI740" s="115" t="s">
        <v>133</v>
      </c>
      <c r="AJ740" s="115" t="s">
        <v>97</v>
      </c>
      <c r="AK740" s="115" t="s">
        <v>86</v>
      </c>
      <c r="AL740" s="115" t="s">
        <v>87</v>
      </c>
      <c r="AM740" s="115" t="s">
        <v>101</v>
      </c>
      <c r="AN740" s="115" t="s">
        <v>94</v>
      </c>
      <c r="AO740" s="115" t="s">
        <v>106</v>
      </c>
      <c r="AQ740" s="115" t="s">
        <v>91</v>
      </c>
    </row>
    <row r="741" spans="1:43" ht="16">
      <c r="A741" s="115">
        <v>5584549991</v>
      </c>
      <c r="F741" s="115" t="s">
        <v>35</v>
      </c>
      <c r="G741" s="115" t="s">
        <v>38</v>
      </c>
      <c r="I741" s="130"/>
      <c r="J741" s="115" t="s">
        <v>39</v>
      </c>
      <c r="L741" s="129"/>
      <c r="M741" s="129">
        <f t="shared" si="166"/>
        <v>3</v>
      </c>
      <c r="N741" s="129">
        <f t="shared" si="167"/>
        <v>1</v>
      </c>
      <c r="O741" s="129"/>
      <c r="P741" s="129">
        <f t="shared" si="168"/>
        <v>0</v>
      </c>
      <c r="Q741" s="129">
        <f t="shared" si="169"/>
        <v>0</v>
      </c>
      <c r="R741" s="129">
        <f t="shared" si="170"/>
        <v>0</v>
      </c>
      <c r="S741" s="129">
        <f t="shared" si="171"/>
        <v>0</v>
      </c>
      <c r="T741" s="129">
        <f t="shared" si="172"/>
        <v>1</v>
      </c>
      <c r="U741" s="129">
        <f t="shared" si="173"/>
        <v>0</v>
      </c>
      <c r="V741" s="134">
        <f t="shared" si="174"/>
        <v>0</v>
      </c>
      <c r="W741" s="129">
        <f t="shared" si="180"/>
        <v>1</v>
      </c>
      <c r="X741" s="129">
        <f t="shared" si="175"/>
        <v>1</v>
      </c>
      <c r="Y741" s="129">
        <f t="shared" si="176"/>
        <v>0</v>
      </c>
      <c r="Z741" s="129"/>
      <c r="AA741" s="129"/>
      <c r="AB741" s="129">
        <f t="shared" si="177"/>
        <v>3</v>
      </c>
      <c r="AC741" s="129">
        <f t="shared" si="178"/>
        <v>3</v>
      </c>
      <c r="AD741" s="129" t="str">
        <f t="shared" si="179"/>
        <v>Correct</v>
      </c>
      <c r="AE741" s="129"/>
      <c r="AF741" s="115" t="s">
        <v>83</v>
      </c>
      <c r="AG741" s="115">
        <v>36</v>
      </c>
      <c r="AH741" s="115" t="s">
        <v>181</v>
      </c>
      <c r="AI741" s="115" t="s">
        <v>193</v>
      </c>
      <c r="AJ741" s="115" t="s">
        <v>85</v>
      </c>
      <c r="AK741" s="115" t="s">
        <v>86</v>
      </c>
      <c r="AL741" s="115" t="s">
        <v>87</v>
      </c>
      <c r="AM741" s="115" t="s">
        <v>100</v>
      </c>
      <c r="AN741" s="115" t="s">
        <v>109</v>
      </c>
      <c r="AO741" s="115" t="s">
        <v>90</v>
      </c>
      <c r="AP741" s="115" t="s">
        <v>91</v>
      </c>
      <c r="AQ741" s="115" t="s">
        <v>91</v>
      </c>
    </row>
    <row r="742" spans="1:43" ht="16">
      <c r="A742" s="115">
        <v>6985131244</v>
      </c>
      <c r="D742" s="115" t="s">
        <v>33</v>
      </c>
      <c r="G742" s="115" t="s">
        <v>38</v>
      </c>
      <c r="I742" s="130"/>
      <c r="J742" s="115" t="s">
        <v>39</v>
      </c>
      <c r="L742" s="129"/>
      <c r="M742" s="129">
        <f t="shared" si="166"/>
        <v>3</v>
      </c>
      <c r="N742" s="129">
        <f t="shared" si="167"/>
        <v>1</v>
      </c>
      <c r="O742" s="129"/>
      <c r="P742" s="129">
        <f t="shared" si="168"/>
        <v>0</v>
      </c>
      <c r="Q742" s="129">
        <f t="shared" si="169"/>
        <v>0</v>
      </c>
      <c r="R742" s="129">
        <f t="shared" si="170"/>
        <v>1</v>
      </c>
      <c r="S742" s="129">
        <f t="shared" si="171"/>
        <v>0</v>
      </c>
      <c r="T742" s="129">
        <f t="shared" si="172"/>
        <v>0</v>
      </c>
      <c r="U742" s="129">
        <f t="shared" si="173"/>
        <v>0</v>
      </c>
      <c r="V742" s="134">
        <f t="shared" si="174"/>
        <v>0</v>
      </c>
      <c r="W742" s="129">
        <f t="shared" si="180"/>
        <v>1</v>
      </c>
      <c r="X742" s="129">
        <f t="shared" si="175"/>
        <v>1</v>
      </c>
      <c r="Y742" s="129">
        <f t="shared" si="176"/>
        <v>0</v>
      </c>
      <c r="Z742" s="129"/>
      <c r="AA742" s="129"/>
      <c r="AB742" s="129">
        <f t="shared" si="177"/>
        <v>3</v>
      </c>
      <c r="AC742" s="129">
        <f t="shared" si="178"/>
        <v>3</v>
      </c>
      <c r="AD742" s="129" t="str">
        <f t="shared" si="179"/>
        <v>Correct</v>
      </c>
      <c r="AE742" s="129"/>
      <c r="AF742" s="115" t="s">
        <v>83</v>
      </c>
      <c r="AG742" s="115">
        <v>55</v>
      </c>
      <c r="AH742" s="115" t="s">
        <v>181</v>
      </c>
      <c r="AI742" s="115" t="s">
        <v>206</v>
      </c>
      <c r="AK742" s="115" t="s">
        <v>91</v>
      </c>
      <c r="AL742" s="115" t="s">
        <v>137</v>
      </c>
      <c r="AM742" s="115" t="s">
        <v>93</v>
      </c>
      <c r="AN742" s="115" t="s">
        <v>89</v>
      </c>
      <c r="AP742" s="115" t="s">
        <v>86</v>
      </c>
      <c r="AQ742" s="115" t="s">
        <v>91</v>
      </c>
    </row>
    <row r="743" spans="1:43" ht="16">
      <c r="A743" s="115">
        <v>5584571278</v>
      </c>
      <c r="D743" s="115" t="s">
        <v>33</v>
      </c>
      <c r="G743" s="115" t="s">
        <v>38</v>
      </c>
      <c r="I743" s="130"/>
      <c r="J743" s="115" t="s">
        <v>39</v>
      </c>
      <c r="L743" s="129"/>
      <c r="M743" s="129">
        <f t="shared" si="166"/>
        <v>3</v>
      </c>
      <c r="N743" s="129">
        <f t="shared" si="167"/>
        <v>1</v>
      </c>
      <c r="O743" s="129"/>
      <c r="P743" s="129">
        <f t="shared" si="168"/>
        <v>0</v>
      </c>
      <c r="Q743" s="129">
        <f t="shared" si="169"/>
        <v>0</v>
      </c>
      <c r="R743" s="129">
        <f t="shared" si="170"/>
        <v>1</v>
      </c>
      <c r="S743" s="129">
        <f t="shared" si="171"/>
        <v>0</v>
      </c>
      <c r="T743" s="129">
        <f t="shared" si="172"/>
        <v>0</v>
      </c>
      <c r="U743" s="129">
        <f t="shared" si="173"/>
        <v>0</v>
      </c>
      <c r="V743" s="134">
        <f t="shared" si="174"/>
        <v>0</v>
      </c>
      <c r="W743" s="129">
        <f t="shared" si="180"/>
        <v>1</v>
      </c>
      <c r="X743" s="129">
        <f t="shared" si="175"/>
        <v>1</v>
      </c>
      <c r="Y743" s="129">
        <f t="shared" si="176"/>
        <v>0</v>
      </c>
      <c r="Z743" s="129"/>
      <c r="AA743" s="129"/>
      <c r="AB743" s="129">
        <f t="shared" si="177"/>
        <v>3</v>
      </c>
      <c r="AC743" s="129">
        <f t="shared" si="178"/>
        <v>3</v>
      </c>
      <c r="AD743" s="129" t="str">
        <f t="shared" si="179"/>
        <v>Correct</v>
      </c>
      <c r="AE743" s="129"/>
      <c r="AF743" s="115" t="s">
        <v>83</v>
      </c>
      <c r="AG743" s="115">
        <v>57</v>
      </c>
      <c r="AH743" s="115" t="s">
        <v>181</v>
      </c>
    </row>
    <row r="744" spans="1:43" ht="16">
      <c r="A744" s="115">
        <v>7045753843</v>
      </c>
      <c r="G744" s="115" t="s">
        <v>38</v>
      </c>
      <c r="I744" s="130"/>
      <c r="J744" s="115" t="s">
        <v>39</v>
      </c>
      <c r="K744" s="115" t="s">
        <v>40</v>
      </c>
      <c r="L744" s="129"/>
      <c r="M744" s="129">
        <f t="shared" si="166"/>
        <v>3</v>
      </c>
      <c r="N744" s="129">
        <f t="shared" si="167"/>
        <v>1</v>
      </c>
      <c r="O744" s="129"/>
      <c r="P744" s="129">
        <f t="shared" si="168"/>
        <v>0</v>
      </c>
      <c r="Q744" s="129">
        <f t="shared" si="169"/>
        <v>0</v>
      </c>
      <c r="R744" s="129">
        <f t="shared" si="170"/>
        <v>0</v>
      </c>
      <c r="S744" s="129">
        <f t="shared" si="171"/>
        <v>0</v>
      </c>
      <c r="T744" s="129">
        <f t="shared" si="172"/>
        <v>0</v>
      </c>
      <c r="U744" s="129">
        <f t="shared" si="173"/>
        <v>0</v>
      </c>
      <c r="V744" s="134">
        <f t="shared" si="174"/>
        <v>0</v>
      </c>
      <c r="W744" s="129">
        <f t="shared" si="180"/>
        <v>1</v>
      </c>
      <c r="X744" s="129">
        <f t="shared" si="175"/>
        <v>1</v>
      </c>
      <c r="Y744" s="129">
        <f t="shared" si="176"/>
        <v>1</v>
      </c>
      <c r="Z744" s="129"/>
      <c r="AA744" s="129"/>
      <c r="AB744" s="129">
        <f t="shared" si="177"/>
        <v>3</v>
      </c>
      <c r="AC744" s="129">
        <f t="shared" si="178"/>
        <v>3</v>
      </c>
      <c r="AD744" s="129" t="str">
        <f t="shared" si="179"/>
        <v>Correct</v>
      </c>
      <c r="AE744" s="129"/>
      <c r="AF744" s="115" t="s">
        <v>83</v>
      </c>
      <c r="AG744" s="115">
        <v>80</v>
      </c>
      <c r="AH744" s="115" t="s">
        <v>181</v>
      </c>
      <c r="AI744" s="115" t="s">
        <v>206</v>
      </c>
      <c r="AJ744" s="115" t="s">
        <v>85</v>
      </c>
      <c r="AL744" s="115" t="s">
        <v>137</v>
      </c>
      <c r="AN744" s="115" t="s">
        <v>89</v>
      </c>
      <c r="AO744" s="115" t="s">
        <v>106</v>
      </c>
      <c r="AP744" s="115" t="s">
        <v>91</v>
      </c>
      <c r="AQ744" s="115" t="s">
        <v>91</v>
      </c>
    </row>
    <row r="745" spans="1:43" ht="16">
      <c r="A745" s="115">
        <v>7020357343</v>
      </c>
      <c r="D745" s="115" t="s">
        <v>33</v>
      </c>
      <c r="G745" s="115" t="s">
        <v>38</v>
      </c>
      <c r="I745" s="130"/>
      <c r="J745" s="115" t="s">
        <v>39</v>
      </c>
      <c r="L745" s="129"/>
      <c r="M745" s="129">
        <f t="shared" si="166"/>
        <v>3</v>
      </c>
      <c r="N745" s="129">
        <f t="shared" si="167"/>
        <v>1</v>
      </c>
      <c r="O745" s="129"/>
      <c r="P745" s="129">
        <f t="shared" si="168"/>
        <v>0</v>
      </c>
      <c r="Q745" s="129">
        <f t="shared" si="169"/>
        <v>0</v>
      </c>
      <c r="R745" s="129">
        <f t="shared" si="170"/>
        <v>1</v>
      </c>
      <c r="S745" s="129">
        <f t="shared" si="171"/>
        <v>0</v>
      </c>
      <c r="T745" s="129">
        <f t="shared" si="172"/>
        <v>0</v>
      </c>
      <c r="U745" s="129">
        <f t="shared" si="173"/>
        <v>0</v>
      </c>
      <c r="V745" s="134">
        <f t="shared" si="174"/>
        <v>0</v>
      </c>
      <c r="W745" s="129">
        <f t="shared" si="180"/>
        <v>1</v>
      </c>
      <c r="X745" s="129">
        <f t="shared" si="175"/>
        <v>1</v>
      </c>
      <c r="Y745" s="129">
        <f t="shared" si="176"/>
        <v>0</v>
      </c>
      <c r="Z745" s="129"/>
      <c r="AA745" s="129"/>
      <c r="AB745" s="129">
        <f t="shared" si="177"/>
        <v>3</v>
      </c>
      <c r="AC745" s="129">
        <f t="shared" si="178"/>
        <v>3</v>
      </c>
      <c r="AD745" s="129" t="str">
        <f t="shared" si="179"/>
        <v>Correct</v>
      </c>
      <c r="AE745" s="129"/>
      <c r="AF745" s="115" t="s">
        <v>83</v>
      </c>
      <c r="AG745" s="115">
        <v>59</v>
      </c>
      <c r="AH745" s="115" t="s">
        <v>181</v>
      </c>
      <c r="AI745" s="115" t="s">
        <v>194</v>
      </c>
      <c r="AJ745" s="115" t="s">
        <v>85</v>
      </c>
      <c r="AK745" s="115" t="s">
        <v>86</v>
      </c>
      <c r="AL745" s="115" t="s">
        <v>87</v>
      </c>
      <c r="AM745" s="115" t="s">
        <v>101</v>
      </c>
      <c r="AN745" s="115" t="s">
        <v>94</v>
      </c>
      <c r="AO745" s="115" t="s">
        <v>90</v>
      </c>
      <c r="AP745" s="115" t="s">
        <v>91</v>
      </c>
      <c r="AQ745" s="115" t="s">
        <v>91</v>
      </c>
    </row>
    <row r="746" spans="1:43" ht="16">
      <c r="A746" s="115">
        <v>5597977994</v>
      </c>
      <c r="B746" s="115" t="s">
        <v>31</v>
      </c>
      <c r="H746" s="115" t="s">
        <v>37</v>
      </c>
      <c r="I746" s="130"/>
      <c r="J746" s="115" t="s">
        <v>39</v>
      </c>
      <c r="L746" s="129"/>
      <c r="M746" s="129">
        <f t="shared" si="166"/>
        <v>3</v>
      </c>
      <c r="N746" s="129">
        <f t="shared" si="167"/>
        <v>1</v>
      </c>
      <c r="O746" s="129"/>
      <c r="P746" s="129">
        <f t="shared" si="168"/>
        <v>1</v>
      </c>
      <c r="Q746" s="129">
        <f t="shared" si="169"/>
        <v>0</v>
      </c>
      <c r="R746" s="129">
        <f t="shared" si="170"/>
        <v>0</v>
      </c>
      <c r="S746" s="129">
        <f t="shared" si="171"/>
        <v>0</v>
      </c>
      <c r="T746" s="129">
        <f t="shared" si="172"/>
        <v>0</v>
      </c>
      <c r="U746" s="129">
        <f t="shared" si="173"/>
        <v>0</v>
      </c>
      <c r="V746" s="134">
        <f t="shared" si="174"/>
        <v>1</v>
      </c>
      <c r="W746" s="129">
        <f t="shared" si="180"/>
        <v>0</v>
      </c>
      <c r="X746" s="129">
        <f t="shared" si="175"/>
        <v>1</v>
      </c>
      <c r="Y746" s="129">
        <f t="shared" si="176"/>
        <v>0</v>
      </c>
      <c r="Z746" s="129"/>
      <c r="AA746" s="129"/>
      <c r="AB746" s="129">
        <f t="shared" si="177"/>
        <v>3</v>
      </c>
      <c r="AC746" s="129">
        <f t="shared" si="178"/>
        <v>3</v>
      </c>
      <c r="AD746" s="129" t="str">
        <f t="shared" si="179"/>
        <v>Correct</v>
      </c>
      <c r="AE746" s="129"/>
      <c r="AF746" s="115" t="s">
        <v>83</v>
      </c>
      <c r="AG746" s="115">
        <v>16</v>
      </c>
      <c r="AH746" s="115" t="s">
        <v>181</v>
      </c>
      <c r="AI746" s="115" t="s">
        <v>209</v>
      </c>
      <c r="AJ746" s="115" t="s">
        <v>443</v>
      </c>
      <c r="AK746" s="115" t="s">
        <v>91</v>
      </c>
      <c r="AL746" s="115" t="s">
        <v>108</v>
      </c>
      <c r="AM746" s="115" t="s">
        <v>100</v>
      </c>
      <c r="AN746" s="115" t="s">
        <v>102</v>
      </c>
      <c r="AO746" s="115" t="s">
        <v>95</v>
      </c>
      <c r="AP746" s="115" t="s">
        <v>91</v>
      </c>
    </row>
    <row r="747" spans="1:43" ht="16">
      <c r="A747" s="115">
        <v>7045753561</v>
      </c>
      <c r="C747" s="115" t="s">
        <v>32</v>
      </c>
      <c r="E747" s="115" t="s">
        <v>34</v>
      </c>
      <c r="H747" s="115" t="s">
        <v>37</v>
      </c>
      <c r="I747" s="130"/>
      <c r="J747" s="115" t="s">
        <v>39</v>
      </c>
      <c r="L747" s="129"/>
      <c r="M747" s="129">
        <f t="shared" si="166"/>
        <v>4</v>
      </c>
      <c r="N747" s="129">
        <f t="shared" si="167"/>
        <v>0.75</v>
      </c>
      <c r="O747" s="129"/>
      <c r="P747" s="129">
        <f t="shared" si="168"/>
        <v>0</v>
      </c>
      <c r="Q747" s="129">
        <f t="shared" si="169"/>
        <v>0.75</v>
      </c>
      <c r="R747" s="129">
        <f t="shared" si="170"/>
        <v>0</v>
      </c>
      <c r="S747" s="129">
        <f t="shared" si="171"/>
        <v>0.75</v>
      </c>
      <c r="T747" s="129">
        <f t="shared" si="172"/>
        <v>0</v>
      </c>
      <c r="U747" s="129">
        <f t="shared" si="173"/>
        <v>0</v>
      </c>
      <c r="V747" s="134">
        <f t="shared" si="174"/>
        <v>0.75</v>
      </c>
      <c r="W747" s="129">
        <f t="shared" si="180"/>
        <v>0</v>
      </c>
      <c r="X747" s="129">
        <f t="shared" si="175"/>
        <v>0.75</v>
      </c>
      <c r="Y747" s="129">
        <f t="shared" si="176"/>
        <v>0</v>
      </c>
      <c r="Z747" s="129"/>
      <c r="AA747" s="129"/>
      <c r="AB747" s="129">
        <f t="shared" si="177"/>
        <v>3</v>
      </c>
      <c r="AC747" s="129">
        <f t="shared" si="178"/>
        <v>4</v>
      </c>
      <c r="AD747" s="129" t="str">
        <f t="shared" si="179"/>
        <v>Correct</v>
      </c>
      <c r="AE747" s="129"/>
      <c r="AF747" s="115" t="s">
        <v>99</v>
      </c>
      <c r="AG747" s="115">
        <v>65</v>
      </c>
      <c r="AH747" s="115" t="s">
        <v>181</v>
      </c>
      <c r="AI747" s="115" t="s">
        <v>200</v>
      </c>
      <c r="AJ747" s="115" t="s">
        <v>85</v>
      </c>
      <c r="AL747" s="115" t="s">
        <v>497</v>
      </c>
      <c r="AM747" s="115" t="s">
        <v>88</v>
      </c>
      <c r="AN747" s="115" t="s">
        <v>120</v>
      </c>
      <c r="AO747" s="115" t="s">
        <v>90</v>
      </c>
      <c r="AP747" s="115" t="s">
        <v>91</v>
      </c>
    </row>
    <row r="748" spans="1:43" ht="16">
      <c r="A748" s="115">
        <v>7044852737</v>
      </c>
      <c r="H748" s="115" t="s">
        <v>37</v>
      </c>
      <c r="I748" s="130"/>
      <c r="J748" s="115" t="s">
        <v>39</v>
      </c>
      <c r="K748" s="115" t="s">
        <v>40</v>
      </c>
      <c r="L748" s="129"/>
      <c r="M748" s="129">
        <f t="shared" si="166"/>
        <v>3</v>
      </c>
      <c r="N748" s="129">
        <f t="shared" si="167"/>
        <v>1</v>
      </c>
      <c r="O748" s="129"/>
      <c r="P748" s="129">
        <f t="shared" si="168"/>
        <v>0</v>
      </c>
      <c r="Q748" s="129">
        <f t="shared" si="169"/>
        <v>0</v>
      </c>
      <c r="R748" s="129">
        <f t="shared" si="170"/>
        <v>0</v>
      </c>
      <c r="S748" s="129">
        <f t="shared" si="171"/>
        <v>0</v>
      </c>
      <c r="T748" s="129">
        <f t="shared" si="172"/>
        <v>0</v>
      </c>
      <c r="U748" s="129">
        <f t="shared" si="173"/>
        <v>0</v>
      </c>
      <c r="V748" s="134">
        <f t="shared" si="174"/>
        <v>1</v>
      </c>
      <c r="W748" s="129">
        <f t="shared" si="180"/>
        <v>0</v>
      </c>
      <c r="X748" s="129">
        <f t="shared" si="175"/>
        <v>1</v>
      </c>
      <c r="Y748" s="129">
        <f t="shared" si="176"/>
        <v>1</v>
      </c>
      <c r="Z748" s="129"/>
      <c r="AA748" s="129"/>
      <c r="AB748" s="129">
        <f t="shared" si="177"/>
        <v>3</v>
      </c>
      <c r="AC748" s="129">
        <f t="shared" si="178"/>
        <v>3</v>
      </c>
      <c r="AD748" s="129" t="str">
        <f t="shared" si="179"/>
        <v>Correct</v>
      </c>
      <c r="AE748" s="129"/>
      <c r="AF748" s="115" t="s">
        <v>83</v>
      </c>
      <c r="AG748" s="115">
        <v>88</v>
      </c>
      <c r="AH748" s="115" t="s">
        <v>84</v>
      </c>
      <c r="AI748" s="115" t="s">
        <v>493</v>
      </c>
      <c r="AJ748" s="115" t="s">
        <v>85</v>
      </c>
      <c r="AK748" s="115" t="s">
        <v>86</v>
      </c>
      <c r="AL748" s="115" t="s">
        <v>87</v>
      </c>
      <c r="AM748" s="115" t="s">
        <v>96</v>
      </c>
      <c r="AN748" s="115" t="s">
        <v>112</v>
      </c>
      <c r="AO748" s="115" t="s">
        <v>106</v>
      </c>
      <c r="AP748" s="115" t="s">
        <v>91</v>
      </c>
      <c r="AQ748" s="115" t="s">
        <v>86</v>
      </c>
    </row>
    <row r="749" spans="1:43" ht="16">
      <c r="A749" s="115">
        <v>6985436434</v>
      </c>
      <c r="H749" s="115" t="s">
        <v>37</v>
      </c>
      <c r="I749" s="130"/>
      <c r="J749" s="115" t="s">
        <v>39</v>
      </c>
      <c r="K749" s="115" t="s">
        <v>40</v>
      </c>
      <c r="L749" s="129"/>
      <c r="M749" s="129">
        <f t="shared" si="166"/>
        <v>3</v>
      </c>
      <c r="N749" s="129">
        <f t="shared" si="167"/>
        <v>1</v>
      </c>
      <c r="O749" s="129"/>
      <c r="P749" s="129">
        <f t="shared" si="168"/>
        <v>0</v>
      </c>
      <c r="Q749" s="129">
        <f t="shared" si="169"/>
        <v>0</v>
      </c>
      <c r="R749" s="129">
        <f t="shared" si="170"/>
        <v>0</v>
      </c>
      <c r="S749" s="129">
        <f t="shared" si="171"/>
        <v>0</v>
      </c>
      <c r="T749" s="129">
        <f t="shared" si="172"/>
        <v>0</v>
      </c>
      <c r="U749" s="129">
        <f t="shared" si="173"/>
        <v>0</v>
      </c>
      <c r="V749" s="134">
        <f t="shared" si="174"/>
        <v>1</v>
      </c>
      <c r="W749" s="129">
        <f t="shared" si="180"/>
        <v>0</v>
      </c>
      <c r="X749" s="129">
        <f t="shared" si="175"/>
        <v>1</v>
      </c>
      <c r="Y749" s="129">
        <f t="shared" si="176"/>
        <v>1</v>
      </c>
      <c r="Z749" s="129"/>
      <c r="AA749" s="129"/>
      <c r="AB749" s="129">
        <f t="shared" si="177"/>
        <v>3</v>
      </c>
      <c r="AC749" s="129">
        <f t="shared" si="178"/>
        <v>3</v>
      </c>
      <c r="AD749" s="129" t="str">
        <f t="shared" si="179"/>
        <v>Correct</v>
      </c>
      <c r="AE749" s="129"/>
      <c r="AF749" s="115" t="s">
        <v>83</v>
      </c>
      <c r="AG749" s="115">
        <v>74</v>
      </c>
      <c r="AH749" s="115" t="s">
        <v>84</v>
      </c>
      <c r="AI749" s="115" t="s">
        <v>152</v>
      </c>
      <c r="AJ749" s="115" t="s">
        <v>85</v>
      </c>
      <c r="AK749" s="115" t="s">
        <v>86</v>
      </c>
      <c r="AL749" s="115" t="s">
        <v>87</v>
      </c>
      <c r="AM749" s="115" t="s">
        <v>96</v>
      </c>
      <c r="AN749" s="115" t="s">
        <v>89</v>
      </c>
      <c r="AO749" s="115" t="s">
        <v>106</v>
      </c>
      <c r="AQ749" s="115" t="s">
        <v>86</v>
      </c>
    </row>
    <row r="750" spans="1:43" ht="16">
      <c r="A750" s="115">
        <v>5584588694</v>
      </c>
      <c r="D750" s="115" t="s">
        <v>33</v>
      </c>
      <c r="H750" s="115" t="s">
        <v>37</v>
      </c>
      <c r="I750" s="130"/>
      <c r="J750" s="115" t="s">
        <v>39</v>
      </c>
      <c r="L750" s="129"/>
      <c r="M750" s="129">
        <f t="shared" si="166"/>
        <v>3</v>
      </c>
      <c r="N750" s="129">
        <f t="shared" si="167"/>
        <v>1</v>
      </c>
      <c r="O750" s="129"/>
      <c r="P750" s="129">
        <f t="shared" si="168"/>
        <v>0</v>
      </c>
      <c r="Q750" s="129">
        <f t="shared" si="169"/>
        <v>0</v>
      </c>
      <c r="R750" s="129">
        <f t="shared" si="170"/>
        <v>1</v>
      </c>
      <c r="S750" s="129">
        <f t="shared" si="171"/>
        <v>0</v>
      </c>
      <c r="T750" s="129">
        <f t="shared" si="172"/>
        <v>0</v>
      </c>
      <c r="U750" s="129">
        <f t="shared" si="173"/>
        <v>0</v>
      </c>
      <c r="V750" s="134">
        <f t="shared" si="174"/>
        <v>1</v>
      </c>
      <c r="W750" s="129">
        <f t="shared" si="180"/>
        <v>0</v>
      </c>
      <c r="X750" s="129">
        <f t="shared" si="175"/>
        <v>1</v>
      </c>
      <c r="Y750" s="129">
        <f t="shared" si="176"/>
        <v>0</v>
      </c>
      <c r="Z750" s="129"/>
      <c r="AA750" s="129"/>
      <c r="AB750" s="129">
        <f t="shared" si="177"/>
        <v>3</v>
      </c>
      <c r="AC750" s="129">
        <f t="shared" si="178"/>
        <v>3</v>
      </c>
      <c r="AD750" s="129" t="str">
        <f t="shared" si="179"/>
        <v>Correct</v>
      </c>
      <c r="AE750" s="129"/>
      <c r="AF750" s="115" t="s">
        <v>83</v>
      </c>
      <c r="AG750" s="115">
        <v>35</v>
      </c>
      <c r="AH750" s="115" t="s">
        <v>181</v>
      </c>
      <c r="AI750" s="115" t="s">
        <v>205</v>
      </c>
      <c r="AJ750" s="115" t="s">
        <v>114</v>
      </c>
      <c r="AK750" s="115" t="s">
        <v>91</v>
      </c>
      <c r="AL750" s="115" t="s">
        <v>137</v>
      </c>
      <c r="AM750" s="115" t="s">
        <v>96</v>
      </c>
      <c r="AN750" s="115" t="s">
        <v>89</v>
      </c>
      <c r="AO750" s="115" t="s">
        <v>90</v>
      </c>
      <c r="AP750" s="115" t="s">
        <v>91</v>
      </c>
      <c r="AQ750" s="115" t="s">
        <v>91</v>
      </c>
    </row>
    <row r="751" spans="1:43" ht="16">
      <c r="A751" s="115">
        <v>7044853354</v>
      </c>
      <c r="E751" s="115" t="s">
        <v>34</v>
      </c>
      <c r="I751" s="130"/>
      <c r="J751" s="115" t="s">
        <v>39</v>
      </c>
      <c r="L751" s="129"/>
      <c r="M751" s="129">
        <f t="shared" si="166"/>
        <v>2</v>
      </c>
      <c r="N751" s="129">
        <f t="shared" si="167"/>
        <v>1.5</v>
      </c>
      <c r="O751" s="129"/>
      <c r="P751" s="129">
        <f t="shared" si="168"/>
        <v>0</v>
      </c>
      <c r="Q751" s="129">
        <f t="shared" si="169"/>
        <v>0</v>
      </c>
      <c r="R751" s="129">
        <f t="shared" si="170"/>
        <v>0</v>
      </c>
      <c r="S751" s="129">
        <f t="shared" si="171"/>
        <v>1</v>
      </c>
      <c r="T751" s="129">
        <f t="shared" si="172"/>
        <v>0</v>
      </c>
      <c r="U751" s="129">
        <f t="shared" si="173"/>
        <v>0</v>
      </c>
      <c r="V751" s="134">
        <f t="shared" si="174"/>
        <v>0</v>
      </c>
      <c r="W751" s="129">
        <f t="shared" si="180"/>
        <v>0</v>
      </c>
      <c r="X751" s="129">
        <f t="shared" si="175"/>
        <v>1</v>
      </c>
      <c r="Y751" s="129">
        <f t="shared" si="176"/>
        <v>0</v>
      </c>
      <c r="Z751" s="129"/>
      <c r="AA751" s="129"/>
      <c r="AB751" s="129">
        <f t="shared" si="177"/>
        <v>2</v>
      </c>
      <c r="AC751" s="129">
        <f t="shared" si="178"/>
        <v>2</v>
      </c>
      <c r="AD751" s="129" t="str">
        <f t="shared" si="179"/>
        <v>Correct</v>
      </c>
      <c r="AE751" s="129"/>
      <c r="AF751" s="115" t="s">
        <v>99</v>
      </c>
      <c r="AG751" s="115">
        <v>50</v>
      </c>
      <c r="AH751" s="115" t="s">
        <v>84</v>
      </c>
      <c r="AI751" s="115" t="s">
        <v>152</v>
      </c>
      <c r="AJ751" s="115" t="s">
        <v>85</v>
      </c>
      <c r="AK751" s="115" t="s">
        <v>91</v>
      </c>
      <c r="AL751" s="115" t="s">
        <v>87</v>
      </c>
      <c r="AM751" s="115" t="s">
        <v>88</v>
      </c>
      <c r="AN751" s="115" t="s">
        <v>102</v>
      </c>
      <c r="AO751" s="115" t="s">
        <v>90</v>
      </c>
      <c r="AP751" s="115" t="s">
        <v>91</v>
      </c>
      <c r="AQ751" s="115" t="s">
        <v>91</v>
      </c>
    </row>
    <row r="752" spans="1:43" ht="16">
      <c r="A752" s="115">
        <v>5609429417</v>
      </c>
      <c r="C752" s="115" t="s">
        <v>32</v>
      </c>
      <c r="E752" s="115" t="s">
        <v>34</v>
      </c>
      <c r="I752" s="130"/>
      <c r="J752" s="115" t="s">
        <v>39</v>
      </c>
      <c r="L752" s="129"/>
      <c r="M752" s="129">
        <f t="shared" si="166"/>
        <v>3</v>
      </c>
      <c r="N752" s="129">
        <f t="shared" si="167"/>
        <v>1</v>
      </c>
      <c r="O752" s="129"/>
      <c r="P752" s="129">
        <f t="shared" si="168"/>
        <v>0</v>
      </c>
      <c r="Q752" s="129">
        <f t="shared" si="169"/>
        <v>1</v>
      </c>
      <c r="R752" s="129">
        <f t="shared" si="170"/>
        <v>0</v>
      </c>
      <c r="S752" s="129">
        <f t="shared" si="171"/>
        <v>1</v>
      </c>
      <c r="T752" s="129">
        <f t="shared" si="172"/>
        <v>0</v>
      </c>
      <c r="U752" s="129">
        <f t="shared" si="173"/>
        <v>0</v>
      </c>
      <c r="V752" s="134">
        <f t="shared" si="174"/>
        <v>0</v>
      </c>
      <c r="W752" s="129">
        <f t="shared" si="180"/>
        <v>0</v>
      </c>
      <c r="X752" s="129">
        <f t="shared" si="175"/>
        <v>1</v>
      </c>
      <c r="Y752" s="129">
        <f t="shared" si="176"/>
        <v>0</v>
      </c>
      <c r="Z752" s="129"/>
      <c r="AA752" s="129"/>
      <c r="AB752" s="129">
        <f t="shared" si="177"/>
        <v>3</v>
      </c>
      <c r="AC752" s="129">
        <f t="shared" si="178"/>
        <v>3</v>
      </c>
      <c r="AD752" s="129" t="str">
        <f t="shared" si="179"/>
        <v>Correct</v>
      </c>
      <c r="AE752" s="129"/>
    </row>
    <row r="753" spans="1:43" ht="16">
      <c r="A753" s="115">
        <v>5586742659</v>
      </c>
      <c r="E753" s="115" t="s">
        <v>34</v>
      </c>
      <c r="I753" s="130"/>
      <c r="J753" s="115" t="s">
        <v>39</v>
      </c>
      <c r="L753" s="129"/>
      <c r="M753" s="129">
        <f t="shared" si="166"/>
        <v>2</v>
      </c>
      <c r="N753" s="129">
        <f t="shared" si="167"/>
        <v>1.5</v>
      </c>
      <c r="O753" s="129"/>
      <c r="P753" s="129">
        <f t="shared" si="168"/>
        <v>0</v>
      </c>
      <c r="Q753" s="129">
        <f t="shared" si="169"/>
        <v>0</v>
      </c>
      <c r="R753" s="129">
        <f t="shared" si="170"/>
        <v>0</v>
      </c>
      <c r="S753" s="129">
        <f t="shared" si="171"/>
        <v>1</v>
      </c>
      <c r="T753" s="129">
        <f t="shared" si="172"/>
        <v>0</v>
      </c>
      <c r="U753" s="129">
        <f t="shared" si="173"/>
        <v>0</v>
      </c>
      <c r="V753" s="134">
        <f t="shared" si="174"/>
        <v>0</v>
      </c>
      <c r="W753" s="129">
        <f t="shared" si="180"/>
        <v>0</v>
      </c>
      <c r="X753" s="129">
        <f t="shared" si="175"/>
        <v>1</v>
      </c>
      <c r="Y753" s="129">
        <f t="shared" si="176"/>
        <v>0</v>
      </c>
      <c r="Z753" s="129"/>
      <c r="AA753" s="129"/>
      <c r="AB753" s="129">
        <f t="shared" si="177"/>
        <v>2</v>
      </c>
      <c r="AC753" s="129">
        <f t="shared" si="178"/>
        <v>2</v>
      </c>
      <c r="AD753" s="129" t="str">
        <f t="shared" si="179"/>
        <v>Correct</v>
      </c>
      <c r="AE753" s="129"/>
      <c r="AF753" s="115" t="s">
        <v>83</v>
      </c>
      <c r="AG753" s="115">
        <v>84</v>
      </c>
      <c r="AH753" s="115" t="s">
        <v>181</v>
      </c>
      <c r="AI753" s="115" t="s">
        <v>183</v>
      </c>
    </row>
    <row r="754" spans="1:43" ht="16">
      <c r="A754" s="115">
        <v>5596713775</v>
      </c>
      <c r="D754" s="115" t="s">
        <v>33</v>
      </c>
      <c r="I754" s="130"/>
      <c r="J754" s="115" t="s">
        <v>39</v>
      </c>
      <c r="L754" s="129"/>
      <c r="M754" s="129">
        <f t="shared" si="166"/>
        <v>2</v>
      </c>
      <c r="N754" s="129">
        <f t="shared" si="167"/>
        <v>1.5</v>
      </c>
      <c r="O754" s="129"/>
      <c r="P754" s="129">
        <f t="shared" si="168"/>
        <v>0</v>
      </c>
      <c r="Q754" s="129">
        <f t="shared" si="169"/>
        <v>0</v>
      </c>
      <c r="R754" s="129">
        <f t="shared" si="170"/>
        <v>1</v>
      </c>
      <c r="S754" s="129">
        <f t="shared" si="171"/>
        <v>0</v>
      </c>
      <c r="T754" s="129">
        <f t="shared" si="172"/>
        <v>0</v>
      </c>
      <c r="U754" s="129">
        <f t="shared" si="173"/>
        <v>0</v>
      </c>
      <c r="V754" s="134">
        <f t="shared" si="174"/>
        <v>0</v>
      </c>
      <c r="W754" s="129">
        <f t="shared" si="180"/>
        <v>0</v>
      </c>
      <c r="X754" s="129">
        <f t="shared" si="175"/>
        <v>1</v>
      </c>
      <c r="Y754" s="129">
        <f t="shared" si="176"/>
        <v>0</v>
      </c>
      <c r="Z754" s="129"/>
      <c r="AA754" s="129"/>
      <c r="AB754" s="129">
        <f t="shared" si="177"/>
        <v>2</v>
      </c>
      <c r="AC754" s="129">
        <f t="shared" si="178"/>
        <v>2</v>
      </c>
      <c r="AD754" s="129" t="str">
        <f t="shared" si="179"/>
        <v>Correct</v>
      </c>
      <c r="AE754" s="129"/>
      <c r="AF754" s="115" t="s">
        <v>99</v>
      </c>
      <c r="AG754" s="115">
        <v>19</v>
      </c>
      <c r="AH754" s="115" t="s">
        <v>84</v>
      </c>
      <c r="AI754" s="115" t="s">
        <v>453</v>
      </c>
      <c r="AJ754" s="115" t="s">
        <v>107</v>
      </c>
      <c r="AK754" s="115" t="s">
        <v>91</v>
      </c>
      <c r="AL754" s="115" t="s">
        <v>108</v>
      </c>
      <c r="AM754" s="115" t="s">
        <v>96</v>
      </c>
      <c r="AN754" s="115" t="s">
        <v>112</v>
      </c>
      <c r="AO754" s="115" t="s">
        <v>95</v>
      </c>
      <c r="AP754" s="115" t="s">
        <v>91</v>
      </c>
    </row>
    <row r="755" spans="1:43" ht="16">
      <c r="A755" s="115">
        <v>6982462306</v>
      </c>
      <c r="I755" s="130"/>
      <c r="J755" s="115" t="s">
        <v>39</v>
      </c>
      <c r="L755" s="129"/>
      <c r="M755" s="129">
        <f t="shared" si="166"/>
        <v>1</v>
      </c>
      <c r="N755" s="129">
        <f t="shared" si="167"/>
        <v>3</v>
      </c>
      <c r="O755" s="129"/>
      <c r="P755" s="129">
        <f t="shared" si="168"/>
        <v>0</v>
      </c>
      <c r="Q755" s="129">
        <f t="shared" si="169"/>
        <v>0</v>
      </c>
      <c r="R755" s="129">
        <f t="shared" si="170"/>
        <v>0</v>
      </c>
      <c r="S755" s="129">
        <f t="shared" si="171"/>
        <v>0</v>
      </c>
      <c r="T755" s="129">
        <f t="shared" si="172"/>
        <v>0</v>
      </c>
      <c r="U755" s="129">
        <f t="shared" si="173"/>
        <v>0</v>
      </c>
      <c r="V755" s="134">
        <f t="shared" si="174"/>
        <v>0</v>
      </c>
      <c r="W755" s="129">
        <f t="shared" si="180"/>
        <v>0</v>
      </c>
      <c r="X755" s="129">
        <f t="shared" si="175"/>
        <v>1</v>
      </c>
      <c r="Y755" s="129">
        <f t="shared" si="176"/>
        <v>0</v>
      </c>
      <c r="Z755" s="129"/>
      <c r="AA755" s="129"/>
      <c r="AB755" s="129">
        <f t="shared" si="177"/>
        <v>1</v>
      </c>
      <c r="AC755" s="129">
        <f t="shared" si="178"/>
        <v>1</v>
      </c>
      <c r="AD755" s="129" t="str">
        <f t="shared" si="179"/>
        <v>Correct</v>
      </c>
      <c r="AE755" s="129"/>
      <c r="AF755" s="115" t="s">
        <v>83</v>
      </c>
      <c r="AG755" s="115">
        <v>62</v>
      </c>
      <c r="AH755" s="115" t="s">
        <v>181</v>
      </c>
      <c r="AI755" s="115" t="s">
        <v>478</v>
      </c>
      <c r="AJ755" s="115" t="s">
        <v>85</v>
      </c>
      <c r="AK755" s="115" t="s">
        <v>86</v>
      </c>
      <c r="AM755" s="115" t="s">
        <v>100</v>
      </c>
      <c r="AN755" s="115" t="s">
        <v>102</v>
      </c>
      <c r="AO755" s="115" t="s">
        <v>113</v>
      </c>
      <c r="AP755" s="115" t="s">
        <v>91</v>
      </c>
      <c r="AQ755" s="115" t="s">
        <v>91</v>
      </c>
    </row>
    <row r="756" spans="1:43" ht="16">
      <c r="A756" s="115">
        <v>5609427271</v>
      </c>
      <c r="B756" s="115" t="s">
        <v>31</v>
      </c>
      <c r="C756" s="115" t="s">
        <v>32</v>
      </c>
      <c r="I756" s="130"/>
      <c r="J756" s="115" t="s">
        <v>39</v>
      </c>
      <c r="L756" s="129"/>
      <c r="M756" s="129">
        <f t="shared" si="166"/>
        <v>3</v>
      </c>
      <c r="N756" s="129">
        <f t="shared" si="167"/>
        <v>1</v>
      </c>
      <c r="O756" s="129"/>
      <c r="P756" s="129">
        <f t="shared" si="168"/>
        <v>1</v>
      </c>
      <c r="Q756" s="129">
        <f t="shared" si="169"/>
        <v>1</v>
      </c>
      <c r="R756" s="129">
        <f t="shared" si="170"/>
        <v>0</v>
      </c>
      <c r="S756" s="129">
        <f t="shared" si="171"/>
        <v>0</v>
      </c>
      <c r="T756" s="129">
        <f t="shared" si="172"/>
        <v>0</v>
      </c>
      <c r="U756" s="129">
        <f t="shared" si="173"/>
        <v>0</v>
      </c>
      <c r="V756" s="134">
        <f t="shared" si="174"/>
        <v>0</v>
      </c>
      <c r="W756" s="129">
        <f t="shared" si="180"/>
        <v>0</v>
      </c>
      <c r="X756" s="129">
        <f t="shared" si="175"/>
        <v>1</v>
      </c>
      <c r="Y756" s="129">
        <f t="shared" si="176"/>
        <v>0</v>
      </c>
      <c r="Z756" s="129"/>
      <c r="AA756" s="129"/>
      <c r="AB756" s="129">
        <f t="shared" si="177"/>
        <v>3</v>
      </c>
      <c r="AC756" s="129">
        <f t="shared" si="178"/>
        <v>3</v>
      </c>
      <c r="AD756" s="129" t="str">
        <f t="shared" si="179"/>
        <v>Correct</v>
      </c>
      <c r="AE756" s="129"/>
      <c r="AF756" s="115" t="s">
        <v>83</v>
      </c>
      <c r="AG756" s="115">
        <v>25</v>
      </c>
      <c r="AH756" s="115" t="s">
        <v>181</v>
      </c>
      <c r="AI756" s="115" t="s">
        <v>201</v>
      </c>
      <c r="AJ756" s="115" t="s">
        <v>92</v>
      </c>
      <c r="AK756" s="115" t="s">
        <v>86</v>
      </c>
      <c r="AL756" s="115" t="s">
        <v>161</v>
      </c>
      <c r="AM756" s="115" t="s">
        <v>88</v>
      </c>
      <c r="AN756" s="115" t="s">
        <v>111</v>
      </c>
      <c r="AO756" s="115" t="s">
        <v>90</v>
      </c>
      <c r="AP756" s="115" t="s">
        <v>91</v>
      </c>
      <c r="AQ756" s="115" t="s">
        <v>91</v>
      </c>
    </row>
    <row r="757" spans="1:43" ht="16">
      <c r="A757" s="115">
        <v>7045788643</v>
      </c>
      <c r="I757" s="130"/>
      <c r="J757" s="115" t="s">
        <v>39</v>
      </c>
      <c r="L757" s="129"/>
      <c r="M757" s="129">
        <f t="shared" si="166"/>
        <v>1</v>
      </c>
      <c r="N757" s="129">
        <f t="shared" si="167"/>
        <v>3</v>
      </c>
      <c r="O757" s="129"/>
      <c r="P757" s="129">
        <f t="shared" si="168"/>
        <v>0</v>
      </c>
      <c r="Q757" s="129">
        <f t="shared" si="169"/>
        <v>0</v>
      </c>
      <c r="R757" s="129">
        <f t="shared" si="170"/>
        <v>0</v>
      </c>
      <c r="S757" s="129">
        <f t="shared" si="171"/>
        <v>0</v>
      </c>
      <c r="T757" s="129">
        <f t="shared" si="172"/>
        <v>0</v>
      </c>
      <c r="U757" s="129">
        <f t="shared" si="173"/>
        <v>0</v>
      </c>
      <c r="V757" s="134">
        <f t="shared" si="174"/>
        <v>0</v>
      </c>
      <c r="W757" s="129">
        <f t="shared" si="180"/>
        <v>0</v>
      </c>
      <c r="X757" s="129">
        <f t="shared" si="175"/>
        <v>1</v>
      </c>
      <c r="Y757" s="129">
        <f t="shared" si="176"/>
        <v>0</v>
      </c>
      <c r="Z757" s="129"/>
      <c r="AA757" s="129"/>
      <c r="AB757" s="129">
        <f t="shared" si="177"/>
        <v>1</v>
      </c>
      <c r="AC757" s="129">
        <f t="shared" si="178"/>
        <v>1</v>
      </c>
      <c r="AD757" s="129" t="str">
        <f t="shared" si="179"/>
        <v>Correct</v>
      </c>
      <c r="AE757" s="129"/>
      <c r="AF757" s="115" t="s">
        <v>83</v>
      </c>
      <c r="AH757" s="115" t="s">
        <v>181</v>
      </c>
      <c r="AI757" s="115" t="s">
        <v>238</v>
      </c>
      <c r="AJ757" s="115" t="s">
        <v>85</v>
      </c>
      <c r="AK757" s="115" t="s">
        <v>86</v>
      </c>
      <c r="AL757" s="115" t="s">
        <v>87</v>
      </c>
      <c r="AM757" s="115" t="s">
        <v>101</v>
      </c>
      <c r="AN757" s="115" t="s">
        <v>111</v>
      </c>
      <c r="AO757" s="115" t="s">
        <v>106</v>
      </c>
      <c r="AP757" s="115" t="s">
        <v>91</v>
      </c>
      <c r="AQ757" s="115" t="s">
        <v>91</v>
      </c>
    </row>
    <row r="758" spans="1:43" ht="16">
      <c r="A758" s="115">
        <v>6985156853</v>
      </c>
      <c r="I758" s="130"/>
      <c r="J758" s="115" t="s">
        <v>39</v>
      </c>
      <c r="L758" s="129"/>
      <c r="M758" s="129">
        <f t="shared" si="166"/>
        <v>1</v>
      </c>
      <c r="N758" s="129">
        <f t="shared" si="167"/>
        <v>3</v>
      </c>
      <c r="O758" s="129"/>
      <c r="P758" s="129">
        <f t="shared" si="168"/>
        <v>0</v>
      </c>
      <c r="Q758" s="129">
        <f t="shared" si="169"/>
        <v>0</v>
      </c>
      <c r="R758" s="129">
        <f t="shared" si="170"/>
        <v>0</v>
      </c>
      <c r="S758" s="129">
        <f t="shared" si="171"/>
        <v>0</v>
      </c>
      <c r="T758" s="129">
        <f t="shared" si="172"/>
        <v>0</v>
      </c>
      <c r="U758" s="129">
        <f t="shared" si="173"/>
        <v>0</v>
      </c>
      <c r="V758" s="134">
        <f t="shared" si="174"/>
        <v>0</v>
      </c>
      <c r="W758" s="129">
        <f t="shared" si="180"/>
        <v>0</v>
      </c>
      <c r="X758" s="129">
        <f t="shared" si="175"/>
        <v>1</v>
      </c>
      <c r="Y758" s="129">
        <f t="shared" si="176"/>
        <v>0</v>
      </c>
      <c r="Z758" s="129"/>
      <c r="AA758" s="129"/>
      <c r="AB758" s="129">
        <f t="shared" si="177"/>
        <v>1</v>
      </c>
      <c r="AC758" s="129">
        <f t="shared" si="178"/>
        <v>1</v>
      </c>
      <c r="AD758" s="129" t="str">
        <f t="shared" si="179"/>
        <v>Correct</v>
      </c>
      <c r="AE758" s="129"/>
      <c r="AF758" s="115" t="s">
        <v>83</v>
      </c>
      <c r="AG758" s="115">
        <v>54</v>
      </c>
      <c r="AH758" s="115" t="s">
        <v>181</v>
      </c>
      <c r="AI758" s="115" t="s">
        <v>190</v>
      </c>
      <c r="AJ758" s="115" t="s">
        <v>85</v>
      </c>
      <c r="AK758" s="115" t="s">
        <v>86</v>
      </c>
      <c r="AL758" s="115" t="s">
        <v>87</v>
      </c>
      <c r="AN758" s="115" t="s">
        <v>114</v>
      </c>
      <c r="AO758" s="115" t="s">
        <v>98</v>
      </c>
      <c r="AP758" s="115" t="s">
        <v>91</v>
      </c>
      <c r="AQ758" s="115" t="s">
        <v>86</v>
      </c>
    </row>
    <row r="759" spans="1:43" ht="16">
      <c r="A759" s="115">
        <v>7045757208</v>
      </c>
      <c r="I759" s="130"/>
      <c r="J759" s="115" t="s">
        <v>39</v>
      </c>
      <c r="L759" s="129"/>
      <c r="M759" s="129">
        <f t="shared" si="166"/>
        <v>1</v>
      </c>
      <c r="N759" s="129">
        <f t="shared" si="167"/>
        <v>3</v>
      </c>
      <c r="O759" s="129"/>
      <c r="P759" s="129">
        <f t="shared" si="168"/>
        <v>0</v>
      </c>
      <c r="Q759" s="129">
        <f t="shared" si="169"/>
        <v>0</v>
      </c>
      <c r="R759" s="129">
        <f t="shared" si="170"/>
        <v>0</v>
      </c>
      <c r="S759" s="129">
        <f t="shared" si="171"/>
        <v>0</v>
      </c>
      <c r="T759" s="129">
        <f t="shared" si="172"/>
        <v>0</v>
      </c>
      <c r="U759" s="129">
        <f t="shared" si="173"/>
        <v>0</v>
      </c>
      <c r="V759" s="134">
        <f t="shared" si="174"/>
        <v>0</v>
      </c>
      <c r="W759" s="129">
        <f t="shared" si="180"/>
        <v>0</v>
      </c>
      <c r="X759" s="129">
        <f t="shared" si="175"/>
        <v>1</v>
      </c>
      <c r="Y759" s="129">
        <f t="shared" si="176"/>
        <v>0</v>
      </c>
      <c r="Z759" s="129"/>
      <c r="AA759" s="129"/>
      <c r="AB759" s="129">
        <f t="shared" si="177"/>
        <v>1</v>
      </c>
      <c r="AC759" s="129">
        <f t="shared" si="178"/>
        <v>1</v>
      </c>
      <c r="AD759" s="129" t="str">
        <f t="shared" si="179"/>
        <v>Correct</v>
      </c>
      <c r="AE759" s="129"/>
      <c r="AF759" s="115" t="s">
        <v>99</v>
      </c>
      <c r="AG759" s="115">
        <v>90</v>
      </c>
      <c r="AH759" s="115" t="s">
        <v>181</v>
      </c>
      <c r="AI759" s="115" t="s">
        <v>438</v>
      </c>
      <c r="AJ759" s="115" t="s">
        <v>85</v>
      </c>
      <c r="AK759" s="115" t="s">
        <v>86</v>
      </c>
      <c r="AL759" s="115" t="s">
        <v>87</v>
      </c>
      <c r="AM759" s="115" t="s">
        <v>101</v>
      </c>
      <c r="AN759" s="115" t="s">
        <v>94</v>
      </c>
      <c r="AO759" s="115" t="s">
        <v>106</v>
      </c>
      <c r="AP759" s="115" t="s">
        <v>91</v>
      </c>
      <c r="AQ759" s="115" t="s">
        <v>86</v>
      </c>
    </row>
    <row r="760" spans="1:43" ht="16">
      <c r="A760" s="115">
        <v>5609589005</v>
      </c>
      <c r="D760" s="115" t="s">
        <v>33</v>
      </c>
      <c r="I760" s="130"/>
      <c r="J760" s="115" t="s">
        <v>39</v>
      </c>
      <c r="L760" s="129"/>
      <c r="M760" s="129">
        <f t="shared" si="166"/>
        <v>2</v>
      </c>
      <c r="N760" s="129">
        <f t="shared" si="167"/>
        <v>1.5</v>
      </c>
      <c r="O760" s="129"/>
      <c r="P760" s="129">
        <f t="shared" si="168"/>
        <v>0</v>
      </c>
      <c r="Q760" s="129">
        <f t="shared" si="169"/>
        <v>0</v>
      </c>
      <c r="R760" s="129">
        <f t="shared" si="170"/>
        <v>1</v>
      </c>
      <c r="S760" s="129">
        <f t="shared" si="171"/>
        <v>0</v>
      </c>
      <c r="T760" s="129">
        <f t="shared" si="172"/>
        <v>0</v>
      </c>
      <c r="U760" s="129">
        <f t="shared" si="173"/>
        <v>0</v>
      </c>
      <c r="V760" s="134">
        <f t="shared" si="174"/>
        <v>0</v>
      </c>
      <c r="W760" s="129">
        <f t="shared" si="180"/>
        <v>0</v>
      </c>
      <c r="X760" s="129">
        <f t="shared" si="175"/>
        <v>1</v>
      </c>
      <c r="Y760" s="129">
        <f t="shared" si="176"/>
        <v>0</v>
      </c>
      <c r="Z760" s="129"/>
      <c r="AA760" s="129"/>
      <c r="AB760" s="129">
        <f t="shared" si="177"/>
        <v>2</v>
      </c>
      <c r="AC760" s="129">
        <f t="shared" si="178"/>
        <v>2</v>
      </c>
      <c r="AD760" s="129" t="str">
        <f t="shared" si="179"/>
        <v>Correct</v>
      </c>
      <c r="AE760" s="129"/>
      <c r="AF760" s="115" t="s">
        <v>83</v>
      </c>
      <c r="AG760" s="115">
        <v>61</v>
      </c>
      <c r="AH760" s="115" t="s">
        <v>181</v>
      </c>
      <c r="AI760" s="115" t="s">
        <v>244</v>
      </c>
      <c r="AJ760" s="115" t="s">
        <v>85</v>
      </c>
      <c r="AK760" s="115" t="s">
        <v>86</v>
      </c>
      <c r="AL760" s="115" t="s">
        <v>87</v>
      </c>
      <c r="AM760" s="115" t="s">
        <v>88</v>
      </c>
      <c r="AN760" s="115" t="s">
        <v>111</v>
      </c>
      <c r="AO760" s="115" t="s">
        <v>90</v>
      </c>
      <c r="AP760" s="115" t="s">
        <v>91</v>
      </c>
      <c r="AQ760" s="115" t="s">
        <v>91</v>
      </c>
    </row>
    <row r="761" spans="1:43" ht="16">
      <c r="A761" s="115">
        <v>7044863279</v>
      </c>
      <c r="I761" s="130"/>
      <c r="J761" s="115" t="s">
        <v>39</v>
      </c>
      <c r="L761" s="129"/>
      <c r="M761" s="129">
        <f t="shared" si="166"/>
        <v>1</v>
      </c>
      <c r="N761" s="129">
        <f t="shared" si="167"/>
        <v>3</v>
      </c>
      <c r="O761" s="129"/>
      <c r="P761" s="129">
        <f t="shared" si="168"/>
        <v>0</v>
      </c>
      <c r="Q761" s="129">
        <f t="shared" si="169"/>
        <v>0</v>
      </c>
      <c r="R761" s="129">
        <f t="shared" si="170"/>
        <v>0</v>
      </c>
      <c r="S761" s="129">
        <f t="shared" si="171"/>
        <v>0</v>
      </c>
      <c r="T761" s="129">
        <f t="shared" si="172"/>
        <v>0</v>
      </c>
      <c r="U761" s="129">
        <f t="shared" si="173"/>
        <v>0</v>
      </c>
      <c r="V761" s="134">
        <f t="shared" si="174"/>
        <v>0</v>
      </c>
      <c r="W761" s="129">
        <f t="shared" si="180"/>
        <v>0</v>
      </c>
      <c r="X761" s="129">
        <f t="shared" si="175"/>
        <v>1</v>
      </c>
      <c r="Y761" s="129">
        <f t="shared" si="176"/>
        <v>0</v>
      </c>
      <c r="Z761" s="129"/>
      <c r="AA761" s="129"/>
      <c r="AB761" s="129">
        <f t="shared" si="177"/>
        <v>1</v>
      </c>
      <c r="AC761" s="129">
        <f t="shared" si="178"/>
        <v>1</v>
      </c>
      <c r="AD761" s="129" t="str">
        <f t="shared" si="179"/>
        <v>Correct</v>
      </c>
      <c r="AE761" s="129"/>
      <c r="AF761" s="115" t="s">
        <v>83</v>
      </c>
      <c r="AG761" s="115">
        <v>82</v>
      </c>
      <c r="AH761" s="115" t="s">
        <v>181</v>
      </c>
      <c r="AI761" s="115" t="s">
        <v>208</v>
      </c>
      <c r="AJ761" s="115" t="s">
        <v>85</v>
      </c>
      <c r="AL761" s="115" t="s">
        <v>139</v>
      </c>
      <c r="AM761" s="115" t="s">
        <v>100</v>
      </c>
      <c r="AN761" s="115" t="s">
        <v>102</v>
      </c>
      <c r="AO761" s="115" t="s">
        <v>106</v>
      </c>
      <c r="AP761" s="115" t="s">
        <v>91</v>
      </c>
      <c r="AQ761" s="115" t="s">
        <v>86</v>
      </c>
    </row>
    <row r="762" spans="1:43" ht="16">
      <c r="A762" s="115">
        <v>7044848152</v>
      </c>
      <c r="I762" s="130"/>
      <c r="J762" s="115" t="s">
        <v>39</v>
      </c>
      <c r="L762" s="129"/>
      <c r="M762" s="129">
        <f t="shared" si="166"/>
        <v>1</v>
      </c>
      <c r="N762" s="129">
        <f t="shared" si="167"/>
        <v>3</v>
      </c>
      <c r="O762" s="129"/>
      <c r="P762" s="129">
        <f t="shared" si="168"/>
        <v>0</v>
      </c>
      <c r="Q762" s="129">
        <f t="shared" si="169"/>
        <v>0</v>
      </c>
      <c r="R762" s="129">
        <f t="shared" si="170"/>
        <v>0</v>
      </c>
      <c r="S762" s="129">
        <f t="shared" si="171"/>
        <v>0</v>
      </c>
      <c r="T762" s="129">
        <f t="shared" si="172"/>
        <v>0</v>
      </c>
      <c r="U762" s="129">
        <f t="shared" si="173"/>
        <v>0</v>
      </c>
      <c r="V762" s="134">
        <f t="shared" si="174"/>
        <v>0</v>
      </c>
      <c r="W762" s="129">
        <f t="shared" si="180"/>
        <v>0</v>
      </c>
      <c r="X762" s="129">
        <f t="shared" si="175"/>
        <v>1</v>
      </c>
      <c r="Y762" s="129">
        <f t="shared" si="176"/>
        <v>0</v>
      </c>
      <c r="Z762" s="129"/>
      <c r="AA762" s="129"/>
      <c r="AB762" s="129">
        <f t="shared" si="177"/>
        <v>1</v>
      </c>
      <c r="AC762" s="129">
        <f t="shared" si="178"/>
        <v>1</v>
      </c>
      <c r="AD762" s="129" t="str">
        <f t="shared" si="179"/>
        <v>Correct</v>
      </c>
      <c r="AE762" s="129"/>
      <c r="AF762" s="115" t="s">
        <v>99</v>
      </c>
      <c r="AG762" s="115">
        <v>87</v>
      </c>
      <c r="AH762" s="115" t="s">
        <v>84</v>
      </c>
      <c r="AI762" s="115" t="s">
        <v>195</v>
      </c>
      <c r="AJ762" s="115" t="s">
        <v>85</v>
      </c>
      <c r="AK762" s="115" t="s">
        <v>86</v>
      </c>
      <c r="AL762" s="115" t="s">
        <v>87</v>
      </c>
      <c r="AM762" s="115" t="s">
        <v>104</v>
      </c>
      <c r="AN762" s="115" t="s">
        <v>94</v>
      </c>
      <c r="AO762" s="115" t="s">
        <v>106</v>
      </c>
      <c r="AP762" s="115" t="s">
        <v>91</v>
      </c>
      <c r="AQ762" s="115" t="s">
        <v>86</v>
      </c>
    </row>
    <row r="763" spans="1:43" ht="16">
      <c r="A763" s="115">
        <v>5585091280</v>
      </c>
      <c r="I763" s="130"/>
      <c r="J763" s="115" t="s">
        <v>39</v>
      </c>
      <c r="K763" s="115" t="s">
        <v>40</v>
      </c>
      <c r="L763" s="129"/>
      <c r="M763" s="129">
        <f t="shared" si="166"/>
        <v>2</v>
      </c>
      <c r="N763" s="129">
        <f t="shared" si="167"/>
        <v>1.5</v>
      </c>
      <c r="O763" s="129"/>
      <c r="P763" s="129">
        <f t="shared" si="168"/>
        <v>0</v>
      </c>
      <c r="Q763" s="129">
        <f t="shared" si="169"/>
        <v>0</v>
      </c>
      <c r="R763" s="129">
        <f t="shared" si="170"/>
        <v>0</v>
      </c>
      <c r="S763" s="129">
        <f t="shared" si="171"/>
        <v>0</v>
      </c>
      <c r="T763" s="129">
        <f t="shared" si="172"/>
        <v>0</v>
      </c>
      <c r="U763" s="129">
        <f t="shared" si="173"/>
        <v>0</v>
      </c>
      <c r="V763" s="134">
        <f t="shared" si="174"/>
        <v>0</v>
      </c>
      <c r="W763" s="129">
        <f t="shared" si="180"/>
        <v>0</v>
      </c>
      <c r="X763" s="129">
        <f t="shared" si="175"/>
        <v>1</v>
      </c>
      <c r="Y763" s="129">
        <f t="shared" si="176"/>
        <v>1</v>
      </c>
      <c r="Z763" s="129"/>
      <c r="AA763" s="129"/>
      <c r="AB763" s="129">
        <f t="shared" si="177"/>
        <v>2</v>
      </c>
      <c r="AC763" s="129">
        <f t="shared" si="178"/>
        <v>2</v>
      </c>
      <c r="AD763" s="129" t="str">
        <f t="shared" si="179"/>
        <v>Correct</v>
      </c>
      <c r="AE763" s="129"/>
      <c r="AF763" s="115" t="s">
        <v>116</v>
      </c>
      <c r="AG763" s="115">
        <v>55</v>
      </c>
      <c r="AH763" s="115" t="s">
        <v>181</v>
      </c>
      <c r="AI763" s="115" t="s">
        <v>227</v>
      </c>
      <c r="AJ763" s="115" t="s">
        <v>85</v>
      </c>
      <c r="AK763" s="115" t="s">
        <v>86</v>
      </c>
      <c r="AL763" s="115" t="s">
        <v>87</v>
      </c>
      <c r="AM763" s="115" t="s">
        <v>101</v>
      </c>
      <c r="AN763" s="115" t="s">
        <v>89</v>
      </c>
      <c r="AO763" s="115" t="s">
        <v>90</v>
      </c>
      <c r="AP763" s="115" t="s">
        <v>91</v>
      </c>
      <c r="AQ763" s="115" t="s">
        <v>91</v>
      </c>
    </row>
    <row r="764" spans="1:43" ht="16">
      <c r="A764" s="115">
        <v>5609453420</v>
      </c>
      <c r="I764" s="130"/>
      <c r="J764" s="115" t="s">
        <v>39</v>
      </c>
      <c r="L764" s="129"/>
      <c r="M764" s="129">
        <f t="shared" si="166"/>
        <v>1</v>
      </c>
      <c r="N764" s="129">
        <f t="shared" si="167"/>
        <v>3</v>
      </c>
      <c r="O764" s="129"/>
      <c r="P764" s="129">
        <f t="shared" si="168"/>
        <v>0</v>
      </c>
      <c r="Q764" s="129">
        <f t="shared" si="169"/>
        <v>0</v>
      </c>
      <c r="R764" s="129">
        <f t="shared" si="170"/>
        <v>0</v>
      </c>
      <c r="S764" s="129">
        <f t="shared" si="171"/>
        <v>0</v>
      </c>
      <c r="T764" s="129">
        <f t="shared" si="172"/>
        <v>0</v>
      </c>
      <c r="U764" s="129">
        <f t="shared" si="173"/>
        <v>0</v>
      </c>
      <c r="V764" s="134">
        <f t="shared" si="174"/>
        <v>0</v>
      </c>
      <c r="W764" s="129">
        <f t="shared" si="180"/>
        <v>0</v>
      </c>
      <c r="X764" s="129">
        <f t="shared" si="175"/>
        <v>1</v>
      </c>
      <c r="Y764" s="129">
        <f t="shared" si="176"/>
        <v>0</v>
      </c>
      <c r="Z764" s="129"/>
      <c r="AA764" s="129"/>
      <c r="AB764" s="129">
        <f t="shared" si="177"/>
        <v>1</v>
      </c>
      <c r="AC764" s="129">
        <f t="shared" si="178"/>
        <v>1</v>
      </c>
      <c r="AD764" s="129" t="str">
        <f t="shared" si="179"/>
        <v>Correct</v>
      </c>
      <c r="AE764" s="129"/>
      <c r="AF764" s="115" t="s">
        <v>83</v>
      </c>
      <c r="AG764" s="115">
        <v>66</v>
      </c>
      <c r="AH764" s="115" t="s">
        <v>181</v>
      </c>
      <c r="AI764" s="115" t="s">
        <v>430</v>
      </c>
      <c r="AJ764" s="115" t="s">
        <v>85</v>
      </c>
      <c r="AK764" s="115" t="s">
        <v>86</v>
      </c>
      <c r="AL764" s="115" t="s">
        <v>87</v>
      </c>
      <c r="AM764" s="115" t="s">
        <v>100</v>
      </c>
      <c r="AN764" s="115" t="s">
        <v>111</v>
      </c>
      <c r="AO764" s="115" t="s">
        <v>90</v>
      </c>
      <c r="AP764" s="115" t="s">
        <v>91</v>
      </c>
      <c r="AQ764" s="115" t="s">
        <v>91</v>
      </c>
    </row>
    <row r="765" spans="1:43" ht="16">
      <c r="A765" s="115">
        <v>5605118140</v>
      </c>
      <c r="I765" s="130"/>
      <c r="J765" s="115" t="s">
        <v>39</v>
      </c>
      <c r="L765" s="129"/>
      <c r="M765" s="129">
        <f t="shared" si="166"/>
        <v>1</v>
      </c>
      <c r="N765" s="129">
        <f t="shared" si="167"/>
        <v>3</v>
      </c>
      <c r="O765" s="129"/>
      <c r="P765" s="129">
        <f t="shared" si="168"/>
        <v>0</v>
      </c>
      <c r="Q765" s="129">
        <f t="shared" si="169"/>
        <v>0</v>
      </c>
      <c r="R765" s="129">
        <f t="shared" si="170"/>
        <v>0</v>
      </c>
      <c r="S765" s="129">
        <f t="shared" si="171"/>
        <v>0</v>
      </c>
      <c r="T765" s="129">
        <f t="shared" si="172"/>
        <v>0</v>
      </c>
      <c r="U765" s="129">
        <f t="shared" si="173"/>
        <v>0</v>
      </c>
      <c r="V765" s="134">
        <f t="shared" si="174"/>
        <v>0</v>
      </c>
      <c r="W765" s="129">
        <f t="shared" si="180"/>
        <v>0</v>
      </c>
      <c r="X765" s="129">
        <f t="shared" si="175"/>
        <v>1</v>
      </c>
      <c r="Y765" s="129">
        <f t="shared" si="176"/>
        <v>0</v>
      </c>
      <c r="Z765" s="129"/>
      <c r="AA765" s="129"/>
      <c r="AB765" s="129">
        <f t="shared" si="177"/>
        <v>1</v>
      </c>
      <c r="AC765" s="129">
        <f t="shared" si="178"/>
        <v>1</v>
      </c>
      <c r="AD765" s="129" t="str">
        <f t="shared" si="179"/>
        <v>Correct</v>
      </c>
      <c r="AE765" s="129"/>
    </row>
    <row r="766" spans="1:43" ht="16">
      <c r="A766" s="115">
        <v>5606665760</v>
      </c>
      <c r="D766" s="115" t="s">
        <v>33</v>
      </c>
      <c r="I766" s="130"/>
      <c r="J766" s="115" t="s">
        <v>39</v>
      </c>
      <c r="L766" s="129"/>
      <c r="M766" s="129">
        <f t="shared" si="166"/>
        <v>2</v>
      </c>
      <c r="N766" s="129">
        <f t="shared" si="167"/>
        <v>1.5</v>
      </c>
      <c r="O766" s="129"/>
      <c r="P766" s="129">
        <f t="shared" si="168"/>
        <v>0</v>
      </c>
      <c r="Q766" s="129">
        <f t="shared" si="169"/>
        <v>0</v>
      </c>
      <c r="R766" s="129">
        <f t="shared" si="170"/>
        <v>1</v>
      </c>
      <c r="S766" s="129">
        <f t="shared" si="171"/>
        <v>0</v>
      </c>
      <c r="T766" s="129">
        <f t="shared" si="172"/>
        <v>0</v>
      </c>
      <c r="U766" s="129">
        <f t="shared" si="173"/>
        <v>0</v>
      </c>
      <c r="V766" s="134">
        <f t="shared" si="174"/>
        <v>0</v>
      </c>
      <c r="W766" s="129">
        <f t="shared" si="180"/>
        <v>0</v>
      </c>
      <c r="X766" s="129">
        <f t="shared" si="175"/>
        <v>1</v>
      </c>
      <c r="Y766" s="129">
        <f t="shared" si="176"/>
        <v>0</v>
      </c>
      <c r="Z766" s="129"/>
      <c r="AA766" s="129"/>
      <c r="AB766" s="129">
        <f t="shared" si="177"/>
        <v>2</v>
      </c>
      <c r="AC766" s="129">
        <f t="shared" si="178"/>
        <v>2</v>
      </c>
      <c r="AD766" s="129" t="str">
        <f t="shared" si="179"/>
        <v>Correct</v>
      </c>
      <c r="AE766" s="129"/>
      <c r="AF766" s="115" t="s">
        <v>83</v>
      </c>
      <c r="AG766" s="115">
        <v>50</v>
      </c>
      <c r="AH766" s="115" t="s">
        <v>84</v>
      </c>
      <c r="AI766" s="115" t="s">
        <v>428</v>
      </c>
      <c r="AJ766" s="115" t="s">
        <v>85</v>
      </c>
      <c r="AK766" s="115" t="s">
        <v>86</v>
      </c>
      <c r="AL766" s="115" t="s">
        <v>87</v>
      </c>
      <c r="AM766" s="115" t="s">
        <v>88</v>
      </c>
      <c r="AN766" s="115" t="s">
        <v>102</v>
      </c>
      <c r="AO766" s="115" t="s">
        <v>90</v>
      </c>
      <c r="AP766" s="115" t="s">
        <v>91</v>
      </c>
      <c r="AQ766" s="115" t="s">
        <v>91</v>
      </c>
    </row>
    <row r="767" spans="1:43" ht="16">
      <c r="A767" s="115">
        <v>7010998086</v>
      </c>
      <c r="I767" s="130"/>
      <c r="J767" s="115" t="s">
        <v>39</v>
      </c>
      <c r="L767" s="129"/>
      <c r="M767" s="129">
        <f t="shared" si="166"/>
        <v>1</v>
      </c>
      <c r="N767" s="129">
        <f t="shared" si="167"/>
        <v>3</v>
      </c>
      <c r="O767" s="129"/>
      <c r="P767" s="129">
        <f t="shared" si="168"/>
        <v>0</v>
      </c>
      <c r="Q767" s="129">
        <f t="shared" si="169"/>
        <v>0</v>
      </c>
      <c r="R767" s="129">
        <f t="shared" si="170"/>
        <v>0</v>
      </c>
      <c r="S767" s="129">
        <f t="shared" si="171"/>
        <v>0</v>
      </c>
      <c r="T767" s="129">
        <f t="shared" si="172"/>
        <v>0</v>
      </c>
      <c r="U767" s="129">
        <f t="shared" si="173"/>
        <v>0</v>
      </c>
      <c r="V767" s="134">
        <f t="shared" si="174"/>
        <v>0</v>
      </c>
      <c r="W767" s="129">
        <f t="shared" si="180"/>
        <v>0</v>
      </c>
      <c r="X767" s="129">
        <f t="shared" si="175"/>
        <v>1</v>
      </c>
      <c r="Y767" s="129">
        <f t="shared" si="176"/>
        <v>0</v>
      </c>
      <c r="Z767" s="129"/>
      <c r="AA767" s="129"/>
      <c r="AB767" s="129">
        <f t="shared" si="177"/>
        <v>1</v>
      </c>
      <c r="AC767" s="129">
        <f t="shared" si="178"/>
        <v>1</v>
      </c>
      <c r="AD767" s="129" t="str">
        <f t="shared" si="179"/>
        <v>Correct</v>
      </c>
      <c r="AE767" s="129"/>
      <c r="AF767" s="115" t="s">
        <v>99</v>
      </c>
      <c r="AG767" s="115">
        <v>80</v>
      </c>
      <c r="AH767" s="115" t="s">
        <v>84</v>
      </c>
      <c r="AI767" s="115" t="s">
        <v>129</v>
      </c>
      <c r="AJ767" s="115" t="s">
        <v>97</v>
      </c>
      <c r="AK767" s="115" t="s">
        <v>86</v>
      </c>
      <c r="AL767" s="115" t="s">
        <v>87</v>
      </c>
      <c r="AM767" s="115" t="s">
        <v>100</v>
      </c>
      <c r="AN767" s="115" t="s">
        <v>89</v>
      </c>
      <c r="AO767" s="115" t="s">
        <v>106</v>
      </c>
      <c r="AP767" s="115" t="s">
        <v>91</v>
      </c>
      <c r="AQ767" s="115" t="s">
        <v>91</v>
      </c>
    </row>
    <row r="768" spans="1:43" ht="16">
      <c r="A768" s="115">
        <v>7045768190</v>
      </c>
      <c r="I768" s="130"/>
      <c r="J768" s="115" t="s">
        <v>39</v>
      </c>
      <c r="L768" s="129"/>
      <c r="M768" s="129">
        <f t="shared" si="166"/>
        <v>1</v>
      </c>
      <c r="N768" s="129">
        <f t="shared" si="167"/>
        <v>3</v>
      </c>
      <c r="O768" s="129"/>
      <c r="P768" s="129">
        <f t="shared" si="168"/>
        <v>0</v>
      </c>
      <c r="Q768" s="129">
        <f t="shared" si="169"/>
        <v>0</v>
      </c>
      <c r="R768" s="129">
        <f t="shared" si="170"/>
        <v>0</v>
      </c>
      <c r="S768" s="129">
        <f t="shared" si="171"/>
        <v>0</v>
      </c>
      <c r="T768" s="129">
        <f t="shared" si="172"/>
        <v>0</v>
      </c>
      <c r="U768" s="129">
        <f t="shared" si="173"/>
        <v>0</v>
      </c>
      <c r="V768" s="134">
        <f t="shared" si="174"/>
        <v>0</v>
      </c>
      <c r="W768" s="129">
        <f t="shared" si="180"/>
        <v>0</v>
      </c>
      <c r="X768" s="129">
        <f t="shared" si="175"/>
        <v>1</v>
      </c>
      <c r="Y768" s="129">
        <f t="shared" si="176"/>
        <v>0</v>
      </c>
      <c r="Z768" s="129"/>
      <c r="AA768" s="129"/>
      <c r="AB768" s="129">
        <f t="shared" si="177"/>
        <v>1</v>
      </c>
      <c r="AC768" s="129">
        <f t="shared" si="178"/>
        <v>1</v>
      </c>
      <c r="AD768" s="129" t="str">
        <f t="shared" si="179"/>
        <v>Correct</v>
      </c>
      <c r="AE768" s="129"/>
      <c r="AF768" s="115" t="s">
        <v>83</v>
      </c>
      <c r="AG768" s="115">
        <v>32</v>
      </c>
      <c r="AH768" s="115" t="s">
        <v>181</v>
      </c>
      <c r="AI768" s="115" t="s">
        <v>190</v>
      </c>
      <c r="AJ768" s="115" t="s">
        <v>85</v>
      </c>
      <c r="AK768" s="115" t="s">
        <v>86</v>
      </c>
      <c r="AL768" s="115" t="s">
        <v>87</v>
      </c>
      <c r="AM768" s="115" t="s">
        <v>100</v>
      </c>
      <c r="AN768" s="115" t="s">
        <v>111</v>
      </c>
      <c r="AO768" s="115" t="s">
        <v>90</v>
      </c>
      <c r="AP768" s="115" t="s">
        <v>91</v>
      </c>
      <c r="AQ768" s="115" t="s">
        <v>91</v>
      </c>
    </row>
    <row r="769" spans="1:43" ht="16">
      <c r="A769" s="115">
        <v>7011313565</v>
      </c>
      <c r="I769" s="130"/>
      <c r="J769" s="115" t="s">
        <v>39</v>
      </c>
      <c r="L769" s="129"/>
      <c r="M769" s="129">
        <f t="shared" si="166"/>
        <v>1</v>
      </c>
      <c r="N769" s="129">
        <f t="shared" si="167"/>
        <v>3</v>
      </c>
      <c r="O769" s="129"/>
      <c r="P769" s="129">
        <f t="shared" si="168"/>
        <v>0</v>
      </c>
      <c r="Q769" s="129">
        <f t="shared" si="169"/>
        <v>0</v>
      </c>
      <c r="R769" s="129">
        <f t="shared" si="170"/>
        <v>0</v>
      </c>
      <c r="S769" s="129">
        <f t="shared" si="171"/>
        <v>0</v>
      </c>
      <c r="T769" s="129">
        <f t="shared" si="172"/>
        <v>0</v>
      </c>
      <c r="U769" s="129">
        <f t="shared" si="173"/>
        <v>0</v>
      </c>
      <c r="V769" s="134">
        <f t="shared" si="174"/>
        <v>0</v>
      </c>
      <c r="W769" s="129">
        <f t="shared" si="180"/>
        <v>0</v>
      </c>
      <c r="X769" s="129">
        <f t="shared" si="175"/>
        <v>1</v>
      </c>
      <c r="Y769" s="129">
        <f t="shared" si="176"/>
        <v>0</v>
      </c>
      <c r="Z769" s="129"/>
      <c r="AA769" s="129"/>
      <c r="AB769" s="129">
        <f t="shared" si="177"/>
        <v>1</v>
      </c>
      <c r="AC769" s="129">
        <f t="shared" si="178"/>
        <v>1</v>
      </c>
      <c r="AD769" s="129" t="str">
        <f t="shared" si="179"/>
        <v>Correct</v>
      </c>
      <c r="AE769" s="129"/>
      <c r="AF769" s="115" t="s">
        <v>83</v>
      </c>
      <c r="AG769" s="115">
        <v>90</v>
      </c>
      <c r="AH769" s="115" t="s">
        <v>84</v>
      </c>
      <c r="AI769" s="115" t="s">
        <v>143</v>
      </c>
      <c r="AJ769" s="115" t="s">
        <v>97</v>
      </c>
      <c r="AK769" s="115" t="s">
        <v>86</v>
      </c>
      <c r="AL769" s="115" t="s">
        <v>87</v>
      </c>
      <c r="AM769" s="115" t="s">
        <v>93</v>
      </c>
      <c r="AN769" s="115" t="s">
        <v>102</v>
      </c>
      <c r="AO769" s="115" t="s">
        <v>106</v>
      </c>
      <c r="AP769" s="115" t="s">
        <v>91</v>
      </c>
      <c r="AQ769" s="115" t="s">
        <v>91</v>
      </c>
    </row>
    <row r="770" spans="1:43" ht="16">
      <c r="A770" s="115">
        <v>6982472233</v>
      </c>
      <c r="C770" s="115" t="s">
        <v>32</v>
      </c>
      <c r="I770" s="130"/>
      <c r="J770" s="115" t="s">
        <v>39</v>
      </c>
      <c r="L770" s="129"/>
      <c r="M770" s="129">
        <f t="shared" ref="M770:M833" si="181">COUNTA(B770:L770)</f>
        <v>2</v>
      </c>
      <c r="N770" s="129">
        <f t="shared" ref="N770:N833" si="182">3/M770</f>
        <v>1.5</v>
      </c>
      <c r="O770" s="129"/>
      <c r="P770" s="129">
        <f t="shared" ref="P770:P833" si="183">IF($M770&lt;3,IF($B770=$B$1,1,0),IF($B770=$B$1,$N770,0))</f>
        <v>0</v>
      </c>
      <c r="Q770" s="129">
        <f t="shared" ref="Q770:Q833" si="184">IF($M770&lt;3,IF($C770=$C$1,1,0),IF($C770=$C$1,$N770,0))</f>
        <v>1</v>
      </c>
      <c r="R770" s="129">
        <f t="shared" ref="R770:R833" si="185">IF($M770&lt;3,IF($D770=$D$1,1,0),IF($D770=$D$1,$N770,0))</f>
        <v>0</v>
      </c>
      <c r="S770" s="129">
        <f t="shared" ref="S770:S833" si="186">IF($M770&lt;3,IF($E770=$E$1,1,0),IF($E770=$E$1,$N770,0))</f>
        <v>0</v>
      </c>
      <c r="T770" s="129">
        <f t="shared" ref="T770:T833" si="187">IF($M770&lt;3,IF($F770=$F$1,1,0),IF($F770=$F$1,$N770,0))</f>
        <v>0</v>
      </c>
      <c r="U770" s="129">
        <f t="shared" ref="U770:U833" si="188">IF($M770&lt;3,IF($G770=$G$1,1,0),IF($G770=$G$1,$N770,0))</f>
        <v>0</v>
      </c>
      <c r="V770" s="134">
        <f t="shared" ref="V770:V833" si="189">IF($M770&lt;3,IF($H770=$H$1,1,0),IF($H770=$H$1,$N770,0))</f>
        <v>0</v>
      </c>
      <c r="W770" s="129">
        <f t="shared" si="180"/>
        <v>0</v>
      </c>
      <c r="X770" s="129">
        <f t="shared" ref="X770:X833" si="190">IF($M770&lt;3,IF($J770=$J$1,1,0),IF($J770=$J$1,$N770,0))</f>
        <v>1</v>
      </c>
      <c r="Y770" s="129">
        <f t="shared" ref="Y770:Y833" si="191">IF($M770&lt;3,IF($K770=$K$1,1,0),IF($K770=$K$1,$N770,0))</f>
        <v>0</v>
      </c>
      <c r="Z770" s="129"/>
      <c r="AA770" s="129"/>
      <c r="AB770" s="129">
        <f t="shared" ref="AB770:AB833" si="192">SUM(P770:Z770)</f>
        <v>2</v>
      </c>
      <c r="AC770" s="129">
        <f t="shared" ref="AC770:AC833" si="193">M770</f>
        <v>2</v>
      </c>
      <c r="AD770" s="129" t="str">
        <f t="shared" ref="AD770:AD833" si="194">IF(AB770=AC770,"Correct",IF(AB770=3,"Correct","Wrong"))</f>
        <v>Correct</v>
      </c>
      <c r="AE770" s="129"/>
      <c r="AF770" s="115" t="s">
        <v>83</v>
      </c>
      <c r="AG770" s="115">
        <v>21</v>
      </c>
      <c r="AH770" s="115" t="s">
        <v>181</v>
      </c>
      <c r="AI770" s="115" t="s">
        <v>215</v>
      </c>
      <c r="AJ770" s="115" t="s">
        <v>85</v>
      </c>
      <c r="AK770" s="115" t="s">
        <v>86</v>
      </c>
      <c r="AL770" s="115" t="s">
        <v>87</v>
      </c>
      <c r="AN770" s="115" t="s">
        <v>112</v>
      </c>
      <c r="AO770" s="115" t="s">
        <v>98</v>
      </c>
      <c r="AP770" s="115" t="s">
        <v>91</v>
      </c>
      <c r="AQ770" s="115" t="s">
        <v>86</v>
      </c>
    </row>
    <row r="771" spans="1:43" ht="16">
      <c r="A771" s="115">
        <v>5590610908</v>
      </c>
      <c r="F771" s="115" t="s">
        <v>35</v>
      </c>
      <c r="G771" s="115" t="s">
        <v>38</v>
      </c>
      <c r="H771" s="115" t="s">
        <v>37</v>
      </c>
      <c r="I771" s="130"/>
      <c r="L771" s="129"/>
      <c r="M771" s="129">
        <f t="shared" si="181"/>
        <v>3</v>
      </c>
      <c r="N771" s="129">
        <f t="shared" si="182"/>
        <v>1</v>
      </c>
      <c r="O771" s="129"/>
      <c r="P771" s="129">
        <f t="shared" si="183"/>
        <v>0</v>
      </c>
      <c r="Q771" s="129">
        <f t="shared" si="184"/>
        <v>0</v>
      </c>
      <c r="R771" s="129">
        <f t="shared" si="185"/>
        <v>0</v>
      </c>
      <c r="S771" s="129">
        <f t="shared" si="186"/>
        <v>0</v>
      </c>
      <c r="T771" s="129">
        <f t="shared" si="187"/>
        <v>1</v>
      </c>
      <c r="U771" s="129">
        <f t="shared" si="188"/>
        <v>0</v>
      </c>
      <c r="V771" s="134">
        <f t="shared" si="189"/>
        <v>1</v>
      </c>
      <c r="W771" s="129">
        <f t="shared" si="180"/>
        <v>1</v>
      </c>
      <c r="X771" s="129">
        <f t="shared" si="190"/>
        <v>0</v>
      </c>
      <c r="Y771" s="129">
        <f t="shared" si="191"/>
        <v>0</v>
      </c>
      <c r="Z771" s="129"/>
      <c r="AA771" s="129"/>
      <c r="AB771" s="129">
        <f t="shared" si="192"/>
        <v>3</v>
      </c>
      <c r="AC771" s="129">
        <f t="shared" si="193"/>
        <v>3</v>
      </c>
      <c r="AD771" s="129" t="str">
        <f t="shared" si="194"/>
        <v>Correct</v>
      </c>
      <c r="AE771" s="129"/>
      <c r="AF771" s="115" t="s">
        <v>99</v>
      </c>
      <c r="AG771" s="115">
        <v>26</v>
      </c>
      <c r="AH771" s="115" t="s">
        <v>181</v>
      </c>
    </row>
    <row r="772" spans="1:43" ht="16">
      <c r="A772" s="115">
        <v>5577858174</v>
      </c>
      <c r="G772" s="115" t="s">
        <v>38</v>
      </c>
      <c r="H772" s="115" t="s">
        <v>37</v>
      </c>
      <c r="I772" s="130"/>
      <c r="K772" s="115" t="s">
        <v>40</v>
      </c>
      <c r="L772" s="129"/>
      <c r="M772" s="129">
        <f t="shared" si="181"/>
        <v>3</v>
      </c>
      <c r="N772" s="129">
        <f t="shared" si="182"/>
        <v>1</v>
      </c>
      <c r="O772" s="129"/>
      <c r="P772" s="129">
        <f t="shared" si="183"/>
        <v>0</v>
      </c>
      <c r="Q772" s="129">
        <f t="shared" si="184"/>
        <v>0</v>
      </c>
      <c r="R772" s="129">
        <f t="shared" si="185"/>
        <v>0</v>
      </c>
      <c r="S772" s="129">
        <f t="shared" si="186"/>
        <v>0</v>
      </c>
      <c r="T772" s="129">
        <f t="shared" si="187"/>
        <v>0</v>
      </c>
      <c r="U772" s="129">
        <f t="shared" si="188"/>
        <v>0</v>
      </c>
      <c r="V772" s="134">
        <f t="shared" si="189"/>
        <v>1</v>
      </c>
      <c r="W772" s="129">
        <f t="shared" si="180"/>
        <v>1</v>
      </c>
      <c r="X772" s="129">
        <f t="shared" si="190"/>
        <v>0</v>
      </c>
      <c r="Y772" s="129">
        <f t="shared" si="191"/>
        <v>1</v>
      </c>
      <c r="Z772" s="129"/>
      <c r="AA772" s="129"/>
      <c r="AB772" s="129">
        <f t="shared" si="192"/>
        <v>3</v>
      </c>
      <c r="AC772" s="129">
        <f t="shared" si="193"/>
        <v>3</v>
      </c>
      <c r="AD772" s="129" t="str">
        <f t="shared" si="194"/>
        <v>Correct</v>
      </c>
      <c r="AE772" s="129"/>
      <c r="AF772" s="115" t="s">
        <v>83</v>
      </c>
      <c r="AG772" s="115">
        <v>19</v>
      </c>
      <c r="AH772" s="115" t="s">
        <v>432</v>
      </c>
    </row>
    <row r="773" spans="1:43" ht="16">
      <c r="A773" s="115">
        <v>5607808188</v>
      </c>
      <c r="D773" s="115" t="s">
        <v>33</v>
      </c>
      <c r="G773" s="115" t="s">
        <v>38</v>
      </c>
      <c r="H773" s="115" t="s">
        <v>37</v>
      </c>
      <c r="I773" s="130"/>
      <c r="L773" s="129"/>
      <c r="M773" s="129">
        <f t="shared" si="181"/>
        <v>3</v>
      </c>
      <c r="N773" s="129">
        <f t="shared" si="182"/>
        <v>1</v>
      </c>
      <c r="O773" s="129"/>
      <c r="P773" s="129">
        <f t="shared" si="183"/>
        <v>0</v>
      </c>
      <c r="Q773" s="129">
        <f t="shared" si="184"/>
        <v>0</v>
      </c>
      <c r="R773" s="129">
        <f t="shared" si="185"/>
        <v>1</v>
      </c>
      <c r="S773" s="129">
        <f t="shared" si="186"/>
        <v>0</v>
      </c>
      <c r="T773" s="129">
        <f t="shared" si="187"/>
        <v>0</v>
      </c>
      <c r="U773" s="129">
        <f t="shared" si="188"/>
        <v>0</v>
      </c>
      <c r="V773" s="134">
        <f t="shared" si="189"/>
        <v>1</v>
      </c>
      <c r="W773" s="129">
        <f t="shared" si="180"/>
        <v>1</v>
      </c>
      <c r="X773" s="129">
        <f t="shared" si="190"/>
        <v>0</v>
      </c>
      <c r="Y773" s="129">
        <f t="shared" si="191"/>
        <v>0</v>
      </c>
      <c r="Z773" s="129"/>
      <c r="AA773" s="129"/>
      <c r="AB773" s="129">
        <f t="shared" si="192"/>
        <v>3</v>
      </c>
      <c r="AC773" s="129">
        <f t="shared" si="193"/>
        <v>3</v>
      </c>
      <c r="AD773" s="129" t="str">
        <f t="shared" si="194"/>
        <v>Correct</v>
      </c>
      <c r="AE773" s="129"/>
      <c r="AF773" s="115" t="s">
        <v>99</v>
      </c>
      <c r="AG773" s="115">
        <v>18</v>
      </c>
      <c r="AH773" s="115" t="s">
        <v>84</v>
      </c>
      <c r="AI773" s="115" t="s">
        <v>450</v>
      </c>
      <c r="AJ773" s="115" t="s">
        <v>443</v>
      </c>
      <c r="AK773" s="115" t="s">
        <v>91</v>
      </c>
      <c r="AL773" s="115" t="s">
        <v>108</v>
      </c>
      <c r="AM773" s="115" t="s">
        <v>93</v>
      </c>
      <c r="AN773" s="115" t="s">
        <v>105</v>
      </c>
      <c r="AO773" s="115" t="s">
        <v>90</v>
      </c>
      <c r="AP773" s="115" t="s">
        <v>91</v>
      </c>
    </row>
    <row r="774" spans="1:43" ht="16">
      <c r="A774" s="115">
        <v>6985136501</v>
      </c>
      <c r="G774" s="115" t="s">
        <v>38</v>
      </c>
      <c r="H774" s="115" t="s">
        <v>37</v>
      </c>
      <c r="I774" s="130"/>
      <c r="L774" s="129"/>
      <c r="M774" s="129">
        <f t="shared" si="181"/>
        <v>2</v>
      </c>
      <c r="N774" s="129">
        <f t="shared" si="182"/>
        <v>1.5</v>
      </c>
      <c r="O774" s="129"/>
      <c r="P774" s="129">
        <f t="shared" si="183"/>
        <v>0</v>
      </c>
      <c r="Q774" s="129">
        <f t="shared" si="184"/>
        <v>0</v>
      </c>
      <c r="R774" s="129">
        <f t="shared" si="185"/>
        <v>0</v>
      </c>
      <c r="S774" s="129">
        <f t="shared" si="186"/>
        <v>0</v>
      </c>
      <c r="T774" s="129">
        <f t="shared" si="187"/>
        <v>0</v>
      </c>
      <c r="U774" s="129">
        <f t="shared" si="188"/>
        <v>0</v>
      </c>
      <c r="V774" s="134">
        <f t="shared" si="189"/>
        <v>1</v>
      </c>
      <c r="W774" s="129">
        <f t="shared" si="180"/>
        <v>1</v>
      </c>
      <c r="X774" s="129">
        <f t="shared" si="190"/>
        <v>0</v>
      </c>
      <c r="Y774" s="129">
        <f t="shared" si="191"/>
        <v>0</v>
      </c>
      <c r="Z774" s="129"/>
      <c r="AA774" s="129"/>
      <c r="AB774" s="129">
        <f t="shared" si="192"/>
        <v>2</v>
      </c>
      <c r="AC774" s="129">
        <f t="shared" si="193"/>
        <v>2</v>
      </c>
      <c r="AD774" s="129" t="str">
        <f t="shared" si="194"/>
        <v>Correct</v>
      </c>
      <c r="AE774" s="129"/>
      <c r="AF774" s="115" t="s">
        <v>83</v>
      </c>
      <c r="AG774" s="115">
        <v>24</v>
      </c>
      <c r="AH774" s="115" t="s">
        <v>181</v>
      </c>
      <c r="AK774" s="115" t="s">
        <v>91</v>
      </c>
      <c r="AL774" s="115" t="s">
        <v>108</v>
      </c>
      <c r="AN774" s="115" t="s">
        <v>102</v>
      </c>
      <c r="AO774" s="115" t="s">
        <v>113</v>
      </c>
      <c r="AP774" s="115" t="s">
        <v>86</v>
      </c>
      <c r="AQ774" s="115" t="s">
        <v>91</v>
      </c>
    </row>
    <row r="775" spans="1:43" ht="16">
      <c r="A775" s="115">
        <v>7011081184</v>
      </c>
      <c r="E775" s="115" t="s">
        <v>34</v>
      </c>
      <c r="G775" s="115" t="s">
        <v>38</v>
      </c>
      <c r="H775" s="115" t="s">
        <v>37</v>
      </c>
      <c r="I775" s="130"/>
      <c r="L775" s="129"/>
      <c r="M775" s="129">
        <f t="shared" si="181"/>
        <v>3</v>
      </c>
      <c r="N775" s="129">
        <f t="shared" si="182"/>
        <v>1</v>
      </c>
      <c r="O775" s="129"/>
      <c r="P775" s="129">
        <f t="shared" si="183"/>
        <v>0</v>
      </c>
      <c r="Q775" s="129">
        <f t="shared" si="184"/>
        <v>0</v>
      </c>
      <c r="R775" s="129">
        <f t="shared" si="185"/>
        <v>0</v>
      </c>
      <c r="S775" s="129">
        <f t="shared" si="186"/>
        <v>1</v>
      </c>
      <c r="T775" s="129">
        <f t="shared" si="187"/>
        <v>0</v>
      </c>
      <c r="U775" s="129">
        <f t="shared" si="188"/>
        <v>0</v>
      </c>
      <c r="V775" s="134">
        <f t="shared" si="189"/>
        <v>1</v>
      </c>
      <c r="W775" s="129">
        <f t="shared" si="180"/>
        <v>1</v>
      </c>
      <c r="X775" s="129">
        <f t="shared" si="190"/>
        <v>0</v>
      </c>
      <c r="Y775" s="129">
        <f t="shared" si="191"/>
        <v>0</v>
      </c>
      <c r="Z775" s="129"/>
      <c r="AA775" s="129"/>
      <c r="AB775" s="129">
        <f t="shared" si="192"/>
        <v>3</v>
      </c>
      <c r="AC775" s="129">
        <f t="shared" si="193"/>
        <v>3</v>
      </c>
      <c r="AD775" s="129" t="str">
        <f t="shared" si="194"/>
        <v>Correct</v>
      </c>
      <c r="AE775" s="129"/>
      <c r="AF775" s="115" t="s">
        <v>83</v>
      </c>
      <c r="AG775" s="115">
        <v>58</v>
      </c>
      <c r="AH775" s="115" t="s">
        <v>84</v>
      </c>
      <c r="AI775" s="115" t="s">
        <v>131</v>
      </c>
      <c r="AJ775" s="115" t="s">
        <v>85</v>
      </c>
      <c r="AK775" s="115" t="s">
        <v>86</v>
      </c>
      <c r="AL775" s="115" t="s">
        <v>87</v>
      </c>
      <c r="AM775" s="115" t="s">
        <v>100</v>
      </c>
      <c r="AN775" s="115" t="s">
        <v>89</v>
      </c>
      <c r="AO775" s="115" t="s">
        <v>90</v>
      </c>
      <c r="AP775" s="115" t="s">
        <v>91</v>
      </c>
      <c r="AQ775" s="115" t="s">
        <v>91</v>
      </c>
    </row>
    <row r="776" spans="1:43" ht="16">
      <c r="A776" s="115">
        <v>6985438835</v>
      </c>
      <c r="D776" s="115" t="s">
        <v>33</v>
      </c>
      <c r="G776" s="115" t="s">
        <v>38</v>
      </c>
      <c r="H776" s="115" t="s">
        <v>37</v>
      </c>
      <c r="I776" s="130"/>
      <c r="L776" s="129"/>
      <c r="M776" s="129">
        <f t="shared" si="181"/>
        <v>3</v>
      </c>
      <c r="N776" s="129">
        <f t="shared" si="182"/>
        <v>1</v>
      </c>
      <c r="O776" s="129"/>
      <c r="P776" s="129">
        <f t="shared" si="183"/>
        <v>0</v>
      </c>
      <c r="Q776" s="129">
        <f t="shared" si="184"/>
        <v>0</v>
      </c>
      <c r="R776" s="129">
        <f t="shared" si="185"/>
        <v>1</v>
      </c>
      <c r="S776" s="129">
        <f t="shared" si="186"/>
        <v>0</v>
      </c>
      <c r="T776" s="129">
        <f t="shared" si="187"/>
        <v>0</v>
      </c>
      <c r="U776" s="129">
        <f t="shared" si="188"/>
        <v>0</v>
      </c>
      <c r="V776" s="134">
        <f t="shared" si="189"/>
        <v>1</v>
      </c>
      <c r="W776" s="129">
        <f t="shared" ref="W776:W839" si="195">IF($M776&lt;3,IF($G776=$I$1,1,0),IF($G776=$I$1,$N776,0))</f>
        <v>1</v>
      </c>
      <c r="X776" s="129">
        <f t="shared" si="190"/>
        <v>0</v>
      </c>
      <c r="Y776" s="129">
        <f t="shared" si="191"/>
        <v>0</v>
      </c>
      <c r="Z776" s="129"/>
      <c r="AA776" s="129"/>
      <c r="AB776" s="129">
        <f t="shared" si="192"/>
        <v>3</v>
      </c>
      <c r="AC776" s="129">
        <f t="shared" si="193"/>
        <v>3</v>
      </c>
      <c r="AD776" s="129" t="str">
        <f t="shared" si="194"/>
        <v>Correct</v>
      </c>
      <c r="AE776" s="129"/>
      <c r="AF776" s="115" t="s">
        <v>99</v>
      </c>
      <c r="AG776" s="115">
        <v>63</v>
      </c>
      <c r="AH776" s="115" t="s">
        <v>84</v>
      </c>
      <c r="AI776" s="115" t="s">
        <v>130</v>
      </c>
      <c r="AJ776" s="115" t="s">
        <v>114</v>
      </c>
      <c r="AK776" s="115" t="s">
        <v>86</v>
      </c>
      <c r="AL776" s="115" t="s">
        <v>87</v>
      </c>
      <c r="AM776" s="115" t="s">
        <v>93</v>
      </c>
      <c r="AN776" s="115" t="s">
        <v>89</v>
      </c>
      <c r="AO776" s="115" t="s">
        <v>106</v>
      </c>
      <c r="AP776" s="115" t="s">
        <v>91</v>
      </c>
      <c r="AQ776" s="115" t="s">
        <v>86</v>
      </c>
    </row>
    <row r="777" spans="1:43" ht="16">
      <c r="A777" s="115">
        <v>5587711735</v>
      </c>
      <c r="D777" s="115" t="s">
        <v>33</v>
      </c>
      <c r="G777" s="115" t="s">
        <v>38</v>
      </c>
      <c r="H777" s="115" t="s">
        <v>37</v>
      </c>
      <c r="I777" s="130"/>
      <c r="L777" s="129"/>
      <c r="M777" s="129">
        <f t="shared" si="181"/>
        <v>3</v>
      </c>
      <c r="N777" s="129">
        <f t="shared" si="182"/>
        <v>1</v>
      </c>
      <c r="O777" s="129"/>
      <c r="P777" s="129">
        <f t="shared" si="183"/>
        <v>0</v>
      </c>
      <c r="Q777" s="129">
        <f t="shared" si="184"/>
        <v>0</v>
      </c>
      <c r="R777" s="129">
        <f t="shared" si="185"/>
        <v>1</v>
      </c>
      <c r="S777" s="129">
        <f t="shared" si="186"/>
        <v>0</v>
      </c>
      <c r="T777" s="129">
        <f t="shared" si="187"/>
        <v>0</v>
      </c>
      <c r="U777" s="129">
        <f t="shared" si="188"/>
        <v>0</v>
      </c>
      <c r="V777" s="134">
        <f t="shared" si="189"/>
        <v>1</v>
      </c>
      <c r="W777" s="129">
        <f t="shared" si="195"/>
        <v>1</v>
      </c>
      <c r="X777" s="129">
        <f t="shared" si="190"/>
        <v>0</v>
      </c>
      <c r="Y777" s="129">
        <f t="shared" si="191"/>
        <v>0</v>
      </c>
      <c r="Z777" s="129"/>
      <c r="AA777" s="129"/>
      <c r="AB777" s="129">
        <f t="shared" si="192"/>
        <v>3</v>
      </c>
      <c r="AC777" s="129">
        <f t="shared" si="193"/>
        <v>3</v>
      </c>
      <c r="AD777" s="129" t="str">
        <f t="shared" si="194"/>
        <v>Correct</v>
      </c>
      <c r="AE777" s="129"/>
      <c r="AF777" s="115" t="s">
        <v>83</v>
      </c>
      <c r="AG777" s="115">
        <v>36</v>
      </c>
      <c r="AH777" s="115" t="s">
        <v>181</v>
      </c>
      <c r="AI777" s="115" t="s">
        <v>183</v>
      </c>
      <c r="AJ777" s="115" t="s">
        <v>85</v>
      </c>
      <c r="AK777" s="115" t="s">
        <v>86</v>
      </c>
      <c r="AL777" s="115" t="s">
        <v>87</v>
      </c>
      <c r="AM777" s="115" t="s">
        <v>101</v>
      </c>
      <c r="AN777" s="115" t="s">
        <v>94</v>
      </c>
      <c r="AO777" s="115" t="s">
        <v>90</v>
      </c>
      <c r="AP777" s="115" t="s">
        <v>91</v>
      </c>
      <c r="AQ777" s="115" t="s">
        <v>91</v>
      </c>
    </row>
    <row r="778" spans="1:43" ht="16">
      <c r="A778" s="115">
        <v>7020346540</v>
      </c>
      <c r="G778" s="115" t="s">
        <v>38</v>
      </c>
      <c r="H778" s="115" t="s">
        <v>37</v>
      </c>
      <c r="I778" s="130"/>
      <c r="K778" s="115" t="s">
        <v>40</v>
      </c>
      <c r="L778" s="129"/>
      <c r="M778" s="129">
        <f t="shared" si="181"/>
        <v>3</v>
      </c>
      <c r="N778" s="129">
        <f t="shared" si="182"/>
        <v>1</v>
      </c>
      <c r="O778" s="129"/>
      <c r="P778" s="129">
        <f t="shared" si="183"/>
        <v>0</v>
      </c>
      <c r="Q778" s="129">
        <f t="shared" si="184"/>
        <v>0</v>
      </c>
      <c r="R778" s="129">
        <f t="shared" si="185"/>
        <v>0</v>
      </c>
      <c r="S778" s="129">
        <f t="shared" si="186"/>
        <v>0</v>
      </c>
      <c r="T778" s="129">
        <f t="shared" si="187"/>
        <v>0</v>
      </c>
      <c r="U778" s="129">
        <f t="shared" si="188"/>
        <v>0</v>
      </c>
      <c r="V778" s="134">
        <f t="shared" si="189"/>
        <v>1</v>
      </c>
      <c r="W778" s="129">
        <f t="shared" si="195"/>
        <v>1</v>
      </c>
      <c r="X778" s="129">
        <f t="shared" si="190"/>
        <v>0</v>
      </c>
      <c r="Y778" s="129">
        <f t="shared" si="191"/>
        <v>1</v>
      </c>
      <c r="Z778" s="129"/>
      <c r="AA778" s="129"/>
      <c r="AB778" s="129">
        <f t="shared" si="192"/>
        <v>3</v>
      </c>
      <c r="AC778" s="129">
        <f t="shared" si="193"/>
        <v>3</v>
      </c>
      <c r="AD778" s="129" t="str">
        <f t="shared" si="194"/>
        <v>Correct</v>
      </c>
      <c r="AE778" s="129"/>
      <c r="AF778" s="115" t="s">
        <v>99</v>
      </c>
      <c r="AG778" s="115">
        <v>28</v>
      </c>
      <c r="AH778" s="115" t="s">
        <v>181</v>
      </c>
      <c r="AI778" s="115" t="s">
        <v>207</v>
      </c>
      <c r="AJ778" s="115" t="s">
        <v>107</v>
      </c>
      <c r="AK778" s="115" t="s">
        <v>91</v>
      </c>
      <c r="AL778" s="115" t="s">
        <v>87</v>
      </c>
      <c r="AM778" s="115" t="s">
        <v>96</v>
      </c>
      <c r="AN778" s="115" t="s">
        <v>94</v>
      </c>
      <c r="AO778" s="115" t="s">
        <v>98</v>
      </c>
      <c r="AP778" s="115" t="s">
        <v>91</v>
      </c>
      <c r="AQ778" s="115" t="s">
        <v>91</v>
      </c>
    </row>
    <row r="779" spans="1:43" ht="16">
      <c r="A779" s="115">
        <v>7011539340</v>
      </c>
      <c r="F779" s="115" t="s">
        <v>35</v>
      </c>
      <c r="G779" s="115" t="s">
        <v>38</v>
      </c>
      <c r="H779" s="115" t="s">
        <v>37</v>
      </c>
      <c r="I779" s="130"/>
      <c r="L779" s="129"/>
      <c r="M779" s="129">
        <f t="shared" si="181"/>
        <v>3</v>
      </c>
      <c r="N779" s="129">
        <f t="shared" si="182"/>
        <v>1</v>
      </c>
      <c r="O779" s="129"/>
      <c r="P779" s="129">
        <f t="shared" si="183"/>
        <v>0</v>
      </c>
      <c r="Q779" s="129">
        <f t="shared" si="184"/>
        <v>0</v>
      </c>
      <c r="R779" s="129">
        <f t="shared" si="185"/>
        <v>0</v>
      </c>
      <c r="S779" s="129">
        <f t="shared" si="186"/>
        <v>0</v>
      </c>
      <c r="T779" s="129">
        <f t="shared" si="187"/>
        <v>1</v>
      </c>
      <c r="U779" s="129">
        <f t="shared" si="188"/>
        <v>0</v>
      </c>
      <c r="V779" s="134">
        <f t="shared" si="189"/>
        <v>1</v>
      </c>
      <c r="W779" s="129">
        <f t="shared" si="195"/>
        <v>1</v>
      </c>
      <c r="X779" s="129">
        <f t="shared" si="190"/>
        <v>0</v>
      </c>
      <c r="Y779" s="129">
        <f t="shared" si="191"/>
        <v>0</v>
      </c>
      <c r="Z779" s="129"/>
      <c r="AA779" s="129"/>
      <c r="AB779" s="129">
        <f t="shared" si="192"/>
        <v>3</v>
      </c>
      <c r="AC779" s="129">
        <f t="shared" si="193"/>
        <v>3</v>
      </c>
      <c r="AD779" s="129" t="str">
        <f t="shared" si="194"/>
        <v>Correct</v>
      </c>
      <c r="AE779" s="129"/>
      <c r="AF779" s="115" t="s">
        <v>83</v>
      </c>
      <c r="AG779" s="115">
        <v>46</v>
      </c>
      <c r="AH779" s="115" t="s">
        <v>181</v>
      </c>
      <c r="AI779" s="115" t="s">
        <v>204</v>
      </c>
      <c r="AJ779" s="115" t="s">
        <v>85</v>
      </c>
      <c r="AK779" s="115" t="s">
        <v>86</v>
      </c>
      <c r="AL779" s="115" t="s">
        <v>87</v>
      </c>
      <c r="AM779" s="115" t="s">
        <v>88</v>
      </c>
      <c r="AN779" s="115" t="s">
        <v>111</v>
      </c>
      <c r="AO779" s="115" t="s">
        <v>90</v>
      </c>
      <c r="AP779" s="115" t="s">
        <v>91</v>
      </c>
      <c r="AQ779" s="115" t="s">
        <v>91</v>
      </c>
    </row>
    <row r="780" spans="1:43" ht="16">
      <c r="A780" s="115">
        <v>7007919572</v>
      </c>
      <c r="G780" s="115" t="s">
        <v>38</v>
      </c>
      <c r="H780" s="115" t="s">
        <v>37</v>
      </c>
      <c r="I780" s="130"/>
      <c r="K780" s="115" t="s">
        <v>40</v>
      </c>
      <c r="L780" s="129"/>
      <c r="M780" s="129">
        <f t="shared" si="181"/>
        <v>3</v>
      </c>
      <c r="N780" s="129">
        <f t="shared" si="182"/>
        <v>1</v>
      </c>
      <c r="O780" s="129"/>
      <c r="P780" s="129">
        <f t="shared" si="183"/>
        <v>0</v>
      </c>
      <c r="Q780" s="129">
        <f t="shared" si="184"/>
        <v>0</v>
      </c>
      <c r="R780" s="129">
        <f t="shared" si="185"/>
        <v>0</v>
      </c>
      <c r="S780" s="129">
        <f t="shared" si="186"/>
        <v>0</v>
      </c>
      <c r="T780" s="129">
        <f t="shared" si="187"/>
        <v>0</v>
      </c>
      <c r="U780" s="129">
        <f t="shared" si="188"/>
        <v>0</v>
      </c>
      <c r="V780" s="134">
        <f t="shared" si="189"/>
        <v>1</v>
      </c>
      <c r="W780" s="129">
        <f t="shared" si="195"/>
        <v>1</v>
      </c>
      <c r="X780" s="129">
        <f t="shared" si="190"/>
        <v>0</v>
      </c>
      <c r="Y780" s="129">
        <f t="shared" si="191"/>
        <v>1</v>
      </c>
      <c r="Z780" s="129"/>
      <c r="AA780" s="129"/>
      <c r="AB780" s="129">
        <f t="shared" si="192"/>
        <v>3</v>
      </c>
      <c r="AC780" s="129">
        <f t="shared" si="193"/>
        <v>3</v>
      </c>
      <c r="AD780" s="129" t="str">
        <f t="shared" si="194"/>
        <v>Correct</v>
      </c>
      <c r="AE780" s="129"/>
      <c r="AF780" s="115" t="s">
        <v>99</v>
      </c>
      <c r="AG780" s="115">
        <v>70</v>
      </c>
      <c r="AH780" s="115" t="s">
        <v>84</v>
      </c>
      <c r="AI780" s="115" t="s">
        <v>134</v>
      </c>
      <c r="AJ780" s="115" t="s">
        <v>85</v>
      </c>
      <c r="AK780" s="115" t="s">
        <v>86</v>
      </c>
      <c r="AL780" s="115" t="s">
        <v>87</v>
      </c>
      <c r="AM780" s="115" t="s">
        <v>93</v>
      </c>
      <c r="AN780" s="115" t="s">
        <v>112</v>
      </c>
      <c r="AO780" s="115" t="s">
        <v>106</v>
      </c>
      <c r="AP780" s="115" t="s">
        <v>91</v>
      </c>
    </row>
    <row r="781" spans="1:43" ht="16">
      <c r="A781" s="115">
        <v>7020570643</v>
      </c>
      <c r="G781" s="115" t="s">
        <v>38</v>
      </c>
      <c r="H781" s="115" t="s">
        <v>37</v>
      </c>
      <c r="I781" s="130"/>
      <c r="L781" s="129"/>
      <c r="M781" s="129">
        <f t="shared" si="181"/>
        <v>2</v>
      </c>
      <c r="N781" s="129">
        <f t="shared" si="182"/>
        <v>1.5</v>
      </c>
      <c r="O781" s="129"/>
      <c r="P781" s="129">
        <f t="shared" si="183"/>
        <v>0</v>
      </c>
      <c r="Q781" s="129">
        <f t="shared" si="184"/>
        <v>0</v>
      </c>
      <c r="R781" s="129">
        <f t="shared" si="185"/>
        <v>0</v>
      </c>
      <c r="S781" s="129">
        <f t="shared" si="186"/>
        <v>0</v>
      </c>
      <c r="T781" s="129">
        <f t="shared" si="187"/>
        <v>0</v>
      </c>
      <c r="U781" s="129">
        <f t="shared" si="188"/>
        <v>0</v>
      </c>
      <c r="V781" s="134">
        <f t="shared" si="189"/>
        <v>1</v>
      </c>
      <c r="W781" s="129">
        <f t="shared" si="195"/>
        <v>1</v>
      </c>
      <c r="X781" s="129">
        <f t="shared" si="190"/>
        <v>0</v>
      </c>
      <c r="Y781" s="129">
        <f t="shared" si="191"/>
        <v>0</v>
      </c>
      <c r="Z781" s="129"/>
      <c r="AA781" s="129"/>
      <c r="AB781" s="129">
        <f t="shared" si="192"/>
        <v>2</v>
      </c>
      <c r="AC781" s="129">
        <f t="shared" si="193"/>
        <v>2</v>
      </c>
      <c r="AD781" s="129" t="str">
        <f t="shared" si="194"/>
        <v>Correct</v>
      </c>
      <c r="AE781" s="129"/>
      <c r="AF781" s="115" t="s">
        <v>99</v>
      </c>
    </row>
    <row r="782" spans="1:43" ht="16">
      <c r="A782" s="115">
        <v>6985188761</v>
      </c>
      <c r="G782" s="115" t="s">
        <v>38</v>
      </c>
      <c r="H782" s="115" t="s">
        <v>37</v>
      </c>
      <c r="I782" s="130"/>
      <c r="K782" s="115" t="s">
        <v>40</v>
      </c>
      <c r="L782" s="129"/>
      <c r="M782" s="129">
        <f t="shared" si="181"/>
        <v>3</v>
      </c>
      <c r="N782" s="129">
        <f t="shared" si="182"/>
        <v>1</v>
      </c>
      <c r="O782" s="129"/>
      <c r="P782" s="129">
        <f t="shared" si="183"/>
        <v>0</v>
      </c>
      <c r="Q782" s="129">
        <f t="shared" si="184"/>
        <v>0</v>
      </c>
      <c r="R782" s="129">
        <f t="shared" si="185"/>
        <v>0</v>
      </c>
      <c r="S782" s="129">
        <f t="shared" si="186"/>
        <v>0</v>
      </c>
      <c r="T782" s="129">
        <f t="shared" si="187"/>
        <v>0</v>
      </c>
      <c r="U782" s="129">
        <f t="shared" si="188"/>
        <v>0</v>
      </c>
      <c r="V782" s="134">
        <f t="shared" si="189"/>
        <v>1</v>
      </c>
      <c r="W782" s="129">
        <f t="shared" si="195"/>
        <v>1</v>
      </c>
      <c r="X782" s="129">
        <f t="shared" si="190"/>
        <v>0</v>
      </c>
      <c r="Y782" s="129">
        <f t="shared" si="191"/>
        <v>1</v>
      </c>
      <c r="Z782" s="129"/>
      <c r="AA782" s="129"/>
      <c r="AB782" s="129">
        <f t="shared" si="192"/>
        <v>3</v>
      </c>
      <c r="AC782" s="129">
        <f t="shared" si="193"/>
        <v>3</v>
      </c>
      <c r="AD782" s="129" t="str">
        <f t="shared" si="194"/>
        <v>Correct</v>
      </c>
      <c r="AE782" s="129"/>
      <c r="AF782" s="115" t="s">
        <v>99</v>
      </c>
      <c r="AG782" s="115">
        <v>76</v>
      </c>
      <c r="AH782" s="115" t="s">
        <v>181</v>
      </c>
      <c r="AJ782" s="115" t="s">
        <v>85</v>
      </c>
      <c r="AK782" s="115" t="s">
        <v>86</v>
      </c>
      <c r="AL782" s="115" t="s">
        <v>87</v>
      </c>
      <c r="AM782" s="115" t="s">
        <v>100</v>
      </c>
      <c r="AN782" s="115" t="s">
        <v>94</v>
      </c>
      <c r="AO782" s="115" t="s">
        <v>90</v>
      </c>
      <c r="AP782" s="115" t="s">
        <v>91</v>
      </c>
      <c r="AQ782" s="115" t="s">
        <v>86</v>
      </c>
    </row>
    <row r="783" spans="1:43" ht="16">
      <c r="A783" s="115">
        <v>5584811868</v>
      </c>
      <c r="F783" s="115" t="s">
        <v>35</v>
      </c>
      <c r="G783" s="115" t="s">
        <v>38</v>
      </c>
      <c r="H783" s="115" t="s">
        <v>37</v>
      </c>
      <c r="I783" s="130"/>
      <c r="L783" s="129"/>
      <c r="M783" s="129">
        <f t="shared" si="181"/>
        <v>3</v>
      </c>
      <c r="N783" s="129">
        <f t="shared" si="182"/>
        <v>1</v>
      </c>
      <c r="O783" s="129"/>
      <c r="P783" s="129">
        <f t="shared" si="183"/>
        <v>0</v>
      </c>
      <c r="Q783" s="129">
        <f t="shared" si="184"/>
        <v>0</v>
      </c>
      <c r="R783" s="129">
        <f t="shared" si="185"/>
        <v>0</v>
      </c>
      <c r="S783" s="129">
        <f t="shared" si="186"/>
        <v>0</v>
      </c>
      <c r="T783" s="129">
        <f t="shared" si="187"/>
        <v>1</v>
      </c>
      <c r="U783" s="129">
        <f t="shared" si="188"/>
        <v>0</v>
      </c>
      <c r="V783" s="134">
        <f t="shared" si="189"/>
        <v>1</v>
      </c>
      <c r="W783" s="129">
        <f t="shared" si="195"/>
        <v>1</v>
      </c>
      <c r="X783" s="129">
        <f t="shared" si="190"/>
        <v>0</v>
      </c>
      <c r="Y783" s="129">
        <f t="shared" si="191"/>
        <v>0</v>
      </c>
      <c r="Z783" s="129"/>
      <c r="AA783" s="129"/>
      <c r="AB783" s="129">
        <f t="shared" si="192"/>
        <v>3</v>
      </c>
      <c r="AC783" s="129">
        <f t="shared" si="193"/>
        <v>3</v>
      </c>
      <c r="AD783" s="129" t="str">
        <f t="shared" si="194"/>
        <v>Correct</v>
      </c>
      <c r="AE783" s="129"/>
      <c r="AF783" s="115" t="s">
        <v>83</v>
      </c>
      <c r="AG783" s="115">
        <v>21</v>
      </c>
      <c r="AH783" s="115" t="s">
        <v>181</v>
      </c>
      <c r="AI783" s="115" t="s">
        <v>225</v>
      </c>
      <c r="AJ783" s="115" t="s">
        <v>114</v>
      </c>
      <c r="AK783" s="115" t="s">
        <v>91</v>
      </c>
      <c r="AL783" s="115" t="s">
        <v>137</v>
      </c>
      <c r="AM783" s="115" t="s">
        <v>93</v>
      </c>
      <c r="AN783" s="115" t="s">
        <v>102</v>
      </c>
      <c r="AO783" s="115" t="s">
        <v>90</v>
      </c>
      <c r="AP783" s="115" t="s">
        <v>91</v>
      </c>
      <c r="AQ783" s="115" t="s">
        <v>91</v>
      </c>
    </row>
    <row r="784" spans="1:43" ht="16">
      <c r="A784" s="115">
        <v>6982461936</v>
      </c>
      <c r="G784" s="115" t="s">
        <v>38</v>
      </c>
      <c r="H784" s="115" t="s">
        <v>37</v>
      </c>
      <c r="I784" s="130"/>
      <c r="L784" s="129"/>
      <c r="M784" s="129">
        <f t="shared" si="181"/>
        <v>2</v>
      </c>
      <c r="N784" s="129">
        <f t="shared" si="182"/>
        <v>1.5</v>
      </c>
      <c r="O784" s="129"/>
      <c r="P784" s="129">
        <f t="shared" si="183"/>
        <v>0</v>
      </c>
      <c r="Q784" s="129">
        <f t="shared" si="184"/>
        <v>0</v>
      </c>
      <c r="R784" s="129">
        <f t="shared" si="185"/>
        <v>0</v>
      </c>
      <c r="S784" s="129">
        <f t="shared" si="186"/>
        <v>0</v>
      </c>
      <c r="T784" s="129">
        <f t="shared" si="187"/>
        <v>0</v>
      </c>
      <c r="U784" s="129">
        <f t="shared" si="188"/>
        <v>0</v>
      </c>
      <c r="V784" s="134">
        <f t="shared" si="189"/>
        <v>1</v>
      </c>
      <c r="W784" s="129">
        <f t="shared" si="195"/>
        <v>1</v>
      </c>
      <c r="X784" s="129">
        <f t="shared" si="190"/>
        <v>0</v>
      </c>
      <c r="Y784" s="129">
        <f t="shared" si="191"/>
        <v>0</v>
      </c>
      <c r="Z784" s="129"/>
      <c r="AA784" s="129"/>
      <c r="AB784" s="129">
        <f t="shared" si="192"/>
        <v>2</v>
      </c>
      <c r="AC784" s="129">
        <f t="shared" si="193"/>
        <v>2</v>
      </c>
      <c r="AD784" s="129" t="str">
        <f t="shared" si="194"/>
        <v>Correct</v>
      </c>
      <c r="AE784" s="129"/>
      <c r="AF784" s="115" t="s">
        <v>83</v>
      </c>
      <c r="AG784" s="115">
        <v>80</v>
      </c>
      <c r="AH784" s="115" t="s">
        <v>181</v>
      </c>
      <c r="AI784" s="115" t="s">
        <v>239</v>
      </c>
      <c r="AJ784" s="115" t="s">
        <v>85</v>
      </c>
      <c r="AN784" s="115" t="s">
        <v>102</v>
      </c>
      <c r="AO784" s="115" t="s">
        <v>106</v>
      </c>
      <c r="AP784" s="115" t="s">
        <v>91</v>
      </c>
      <c r="AQ784" s="115" t="s">
        <v>86</v>
      </c>
    </row>
    <row r="785" spans="1:43" ht="16">
      <c r="A785" s="115">
        <v>7045772515</v>
      </c>
      <c r="G785" s="115" t="s">
        <v>38</v>
      </c>
      <c r="H785" s="115" t="s">
        <v>37</v>
      </c>
      <c r="I785" s="130"/>
      <c r="K785" s="115" t="s">
        <v>40</v>
      </c>
      <c r="L785" s="129"/>
      <c r="M785" s="129">
        <f t="shared" si="181"/>
        <v>3</v>
      </c>
      <c r="N785" s="129">
        <f t="shared" si="182"/>
        <v>1</v>
      </c>
      <c r="O785" s="129"/>
      <c r="P785" s="129">
        <f t="shared" si="183"/>
        <v>0</v>
      </c>
      <c r="Q785" s="129">
        <f t="shared" si="184"/>
        <v>0</v>
      </c>
      <c r="R785" s="129">
        <f t="shared" si="185"/>
        <v>0</v>
      </c>
      <c r="S785" s="129">
        <f t="shared" si="186"/>
        <v>0</v>
      </c>
      <c r="T785" s="129">
        <f t="shared" si="187"/>
        <v>0</v>
      </c>
      <c r="U785" s="129">
        <f t="shared" si="188"/>
        <v>0</v>
      </c>
      <c r="V785" s="134">
        <f t="shared" si="189"/>
        <v>1</v>
      </c>
      <c r="W785" s="129">
        <f t="shared" si="195"/>
        <v>1</v>
      </c>
      <c r="X785" s="129">
        <f t="shared" si="190"/>
        <v>0</v>
      </c>
      <c r="Y785" s="129">
        <f t="shared" si="191"/>
        <v>1</v>
      </c>
      <c r="Z785" s="129"/>
      <c r="AA785" s="129"/>
      <c r="AB785" s="129">
        <f t="shared" si="192"/>
        <v>3</v>
      </c>
      <c r="AC785" s="129">
        <f t="shared" si="193"/>
        <v>3</v>
      </c>
      <c r="AD785" s="129" t="str">
        <f t="shared" si="194"/>
        <v>Correct</v>
      </c>
      <c r="AE785" s="129"/>
      <c r="AF785" s="115" t="s">
        <v>83</v>
      </c>
      <c r="AG785" s="115">
        <v>82</v>
      </c>
      <c r="AH785" s="115" t="s">
        <v>181</v>
      </c>
      <c r="AI785" s="115" t="s">
        <v>241</v>
      </c>
      <c r="AJ785" s="115" t="s">
        <v>85</v>
      </c>
      <c r="AK785" s="115" t="s">
        <v>86</v>
      </c>
      <c r="AL785" s="115" t="s">
        <v>87</v>
      </c>
      <c r="AM785" s="115" t="s">
        <v>96</v>
      </c>
      <c r="AN785" s="115" t="s">
        <v>111</v>
      </c>
      <c r="AO785" s="115" t="s">
        <v>90</v>
      </c>
      <c r="AP785" s="115" t="s">
        <v>91</v>
      </c>
      <c r="AQ785" s="115" t="s">
        <v>86</v>
      </c>
    </row>
    <row r="786" spans="1:43" ht="16">
      <c r="A786" s="115">
        <v>5585846610</v>
      </c>
      <c r="G786" s="115" t="s">
        <v>38</v>
      </c>
      <c r="H786" s="115" t="s">
        <v>37</v>
      </c>
      <c r="I786" s="130"/>
      <c r="K786" s="115" t="s">
        <v>40</v>
      </c>
      <c r="L786" s="129"/>
      <c r="M786" s="129">
        <f t="shared" si="181"/>
        <v>3</v>
      </c>
      <c r="N786" s="129">
        <f t="shared" si="182"/>
        <v>1</v>
      </c>
      <c r="O786" s="129"/>
      <c r="P786" s="129">
        <f t="shared" si="183"/>
        <v>0</v>
      </c>
      <c r="Q786" s="129">
        <f t="shared" si="184"/>
        <v>0</v>
      </c>
      <c r="R786" s="129">
        <f t="shared" si="185"/>
        <v>0</v>
      </c>
      <c r="S786" s="129">
        <f t="shared" si="186"/>
        <v>0</v>
      </c>
      <c r="T786" s="129">
        <f t="shared" si="187"/>
        <v>0</v>
      </c>
      <c r="U786" s="129">
        <f t="shared" si="188"/>
        <v>0</v>
      </c>
      <c r="V786" s="134">
        <f t="shared" si="189"/>
        <v>1</v>
      </c>
      <c r="W786" s="129">
        <f t="shared" si="195"/>
        <v>1</v>
      </c>
      <c r="X786" s="129">
        <f t="shared" si="190"/>
        <v>0</v>
      </c>
      <c r="Y786" s="129">
        <f t="shared" si="191"/>
        <v>1</v>
      </c>
      <c r="Z786" s="129"/>
      <c r="AA786" s="129"/>
      <c r="AB786" s="129">
        <f t="shared" si="192"/>
        <v>3</v>
      </c>
      <c r="AC786" s="129">
        <f t="shared" si="193"/>
        <v>3</v>
      </c>
      <c r="AD786" s="129" t="str">
        <f t="shared" si="194"/>
        <v>Correct</v>
      </c>
      <c r="AE786" s="129"/>
      <c r="AF786" s="115" t="s">
        <v>99</v>
      </c>
      <c r="AG786" s="115">
        <v>74</v>
      </c>
      <c r="AH786" s="115" t="s">
        <v>181</v>
      </c>
      <c r="AI786" s="115" t="s">
        <v>211</v>
      </c>
      <c r="AJ786" s="115" t="s">
        <v>85</v>
      </c>
      <c r="AK786" s="115" t="s">
        <v>86</v>
      </c>
      <c r="AL786" s="115" t="s">
        <v>87</v>
      </c>
      <c r="AM786" s="115" t="s">
        <v>100</v>
      </c>
      <c r="AN786" s="115" t="s">
        <v>102</v>
      </c>
      <c r="AO786" s="115" t="s">
        <v>106</v>
      </c>
      <c r="AP786" s="115" t="s">
        <v>91</v>
      </c>
      <c r="AQ786" s="115" t="s">
        <v>86</v>
      </c>
    </row>
    <row r="787" spans="1:43" ht="16">
      <c r="A787" s="115">
        <v>6982475089</v>
      </c>
      <c r="G787" s="115" t="s">
        <v>38</v>
      </c>
      <c r="H787" s="115" t="s">
        <v>37</v>
      </c>
      <c r="I787" s="130"/>
      <c r="L787" s="129"/>
      <c r="M787" s="129">
        <f t="shared" si="181"/>
        <v>2</v>
      </c>
      <c r="N787" s="129">
        <f t="shared" si="182"/>
        <v>1.5</v>
      </c>
      <c r="O787" s="129"/>
      <c r="P787" s="129">
        <f t="shared" si="183"/>
        <v>0</v>
      </c>
      <c r="Q787" s="129">
        <f t="shared" si="184"/>
        <v>0</v>
      </c>
      <c r="R787" s="129">
        <f t="shared" si="185"/>
        <v>0</v>
      </c>
      <c r="S787" s="129">
        <f t="shared" si="186"/>
        <v>0</v>
      </c>
      <c r="T787" s="129">
        <f t="shared" si="187"/>
        <v>0</v>
      </c>
      <c r="U787" s="129">
        <f t="shared" si="188"/>
        <v>0</v>
      </c>
      <c r="V787" s="134">
        <f t="shared" si="189"/>
        <v>1</v>
      </c>
      <c r="W787" s="129">
        <f t="shared" si="195"/>
        <v>1</v>
      </c>
      <c r="X787" s="129">
        <f t="shared" si="190"/>
        <v>0</v>
      </c>
      <c r="Y787" s="129">
        <f t="shared" si="191"/>
        <v>0</v>
      </c>
      <c r="Z787" s="129"/>
      <c r="AA787" s="129"/>
      <c r="AB787" s="129">
        <f t="shared" si="192"/>
        <v>2</v>
      </c>
      <c r="AC787" s="129">
        <f t="shared" si="193"/>
        <v>2</v>
      </c>
      <c r="AD787" s="129" t="str">
        <f t="shared" si="194"/>
        <v>Correct</v>
      </c>
      <c r="AE787" s="129"/>
      <c r="AF787" s="115" t="s">
        <v>99</v>
      </c>
      <c r="AG787" s="115">
        <v>76</v>
      </c>
      <c r="AH787" s="115" t="s">
        <v>181</v>
      </c>
      <c r="AI787" s="115" t="s">
        <v>203</v>
      </c>
      <c r="AJ787" s="115" t="s">
        <v>85</v>
      </c>
      <c r="AK787" s="115" t="s">
        <v>86</v>
      </c>
      <c r="AL787" s="115" t="s">
        <v>87</v>
      </c>
      <c r="AM787" s="115" t="s">
        <v>88</v>
      </c>
      <c r="AN787" s="115" t="s">
        <v>120</v>
      </c>
      <c r="AO787" s="115" t="s">
        <v>106</v>
      </c>
      <c r="AP787" s="115" t="s">
        <v>91</v>
      </c>
      <c r="AQ787" s="115" t="s">
        <v>91</v>
      </c>
    </row>
    <row r="788" spans="1:43" ht="16">
      <c r="A788" s="115">
        <v>7020353223</v>
      </c>
      <c r="G788" s="115" t="s">
        <v>38</v>
      </c>
      <c r="H788" s="115" t="s">
        <v>37</v>
      </c>
      <c r="I788" s="130"/>
      <c r="L788" s="129"/>
      <c r="M788" s="129">
        <f t="shared" si="181"/>
        <v>2</v>
      </c>
      <c r="N788" s="129">
        <f t="shared" si="182"/>
        <v>1.5</v>
      </c>
      <c r="O788" s="129"/>
      <c r="P788" s="129">
        <f t="shared" si="183"/>
        <v>0</v>
      </c>
      <c r="Q788" s="129">
        <f t="shared" si="184"/>
        <v>0</v>
      </c>
      <c r="R788" s="129">
        <f t="shared" si="185"/>
        <v>0</v>
      </c>
      <c r="S788" s="129">
        <f t="shared" si="186"/>
        <v>0</v>
      </c>
      <c r="T788" s="129">
        <f t="shared" si="187"/>
        <v>0</v>
      </c>
      <c r="U788" s="129">
        <f t="shared" si="188"/>
        <v>0</v>
      </c>
      <c r="V788" s="134">
        <f t="shared" si="189"/>
        <v>1</v>
      </c>
      <c r="W788" s="129">
        <f t="shared" si="195"/>
        <v>1</v>
      </c>
      <c r="X788" s="129">
        <f t="shared" si="190"/>
        <v>0</v>
      </c>
      <c r="Y788" s="129">
        <f t="shared" si="191"/>
        <v>0</v>
      </c>
      <c r="Z788" s="129"/>
      <c r="AA788" s="129"/>
      <c r="AB788" s="129">
        <f t="shared" si="192"/>
        <v>2</v>
      </c>
      <c r="AC788" s="129">
        <f t="shared" si="193"/>
        <v>2</v>
      </c>
      <c r="AD788" s="129" t="str">
        <f t="shared" si="194"/>
        <v>Correct</v>
      </c>
      <c r="AE788" s="129"/>
      <c r="AF788" s="115" t="s">
        <v>99</v>
      </c>
      <c r="AG788" s="115">
        <v>58</v>
      </c>
      <c r="AH788" s="115" t="s">
        <v>181</v>
      </c>
      <c r="AI788" s="115" t="s">
        <v>192</v>
      </c>
      <c r="AJ788" s="115" t="s">
        <v>85</v>
      </c>
      <c r="AK788" s="115" t="s">
        <v>86</v>
      </c>
      <c r="AL788" s="115" t="s">
        <v>87</v>
      </c>
      <c r="AM788" s="115" t="s">
        <v>101</v>
      </c>
      <c r="AN788" s="115" t="s">
        <v>102</v>
      </c>
      <c r="AO788" s="115" t="s">
        <v>106</v>
      </c>
      <c r="AP788" s="115" t="s">
        <v>91</v>
      </c>
      <c r="AQ788" s="115" t="s">
        <v>91</v>
      </c>
    </row>
    <row r="789" spans="1:43" ht="16">
      <c r="A789" s="115">
        <v>7045789365</v>
      </c>
      <c r="G789" s="115" t="s">
        <v>38</v>
      </c>
      <c r="H789" s="115" t="s">
        <v>37</v>
      </c>
      <c r="I789" s="130"/>
      <c r="K789" s="115" t="s">
        <v>40</v>
      </c>
      <c r="L789" s="129"/>
      <c r="M789" s="129">
        <f t="shared" si="181"/>
        <v>3</v>
      </c>
      <c r="N789" s="129">
        <f t="shared" si="182"/>
        <v>1</v>
      </c>
      <c r="O789" s="129"/>
      <c r="P789" s="129">
        <f t="shared" si="183"/>
        <v>0</v>
      </c>
      <c r="Q789" s="129">
        <f t="shared" si="184"/>
        <v>0</v>
      </c>
      <c r="R789" s="129">
        <f t="shared" si="185"/>
        <v>0</v>
      </c>
      <c r="S789" s="129">
        <f t="shared" si="186"/>
        <v>0</v>
      </c>
      <c r="T789" s="129">
        <f t="shared" si="187"/>
        <v>0</v>
      </c>
      <c r="U789" s="129">
        <f t="shared" si="188"/>
        <v>0</v>
      </c>
      <c r="V789" s="134">
        <f t="shared" si="189"/>
        <v>1</v>
      </c>
      <c r="W789" s="129">
        <f t="shared" si="195"/>
        <v>1</v>
      </c>
      <c r="X789" s="129">
        <f t="shared" si="190"/>
        <v>0</v>
      </c>
      <c r="Y789" s="129">
        <f t="shared" si="191"/>
        <v>1</v>
      </c>
      <c r="Z789" s="129"/>
      <c r="AA789" s="129"/>
      <c r="AB789" s="129">
        <f t="shared" si="192"/>
        <v>3</v>
      </c>
      <c r="AC789" s="129">
        <f t="shared" si="193"/>
        <v>3</v>
      </c>
      <c r="AD789" s="129" t="str">
        <f t="shared" si="194"/>
        <v>Correct</v>
      </c>
      <c r="AE789" s="129"/>
      <c r="AF789" s="115" t="s">
        <v>83</v>
      </c>
      <c r="AG789" s="115">
        <v>90</v>
      </c>
      <c r="AH789" s="115" t="s">
        <v>181</v>
      </c>
      <c r="AI789" s="115" t="s">
        <v>208</v>
      </c>
      <c r="AJ789" s="115" t="s">
        <v>85</v>
      </c>
      <c r="AK789" s="115" t="s">
        <v>86</v>
      </c>
      <c r="AL789" s="115" t="s">
        <v>87</v>
      </c>
      <c r="AM789" s="115" t="s">
        <v>96</v>
      </c>
      <c r="AN789" s="115" t="s">
        <v>94</v>
      </c>
      <c r="AO789" s="115" t="s">
        <v>106</v>
      </c>
      <c r="AP789" s="115" t="s">
        <v>91</v>
      </c>
      <c r="AQ789" s="115" t="s">
        <v>86</v>
      </c>
    </row>
    <row r="790" spans="1:43" ht="16">
      <c r="A790" s="115">
        <v>7045773524</v>
      </c>
      <c r="G790" s="115" t="s">
        <v>38</v>
      </c>
      <c r="H790" s="115" t="s">
        <v>37</v>
      </c>
      <c r="I790" s="130"/>
      <c r="K790" s="115" t="s">
        <v>40</v>
      </c>
      <c r="L790" s="129"/>
      <c r="M790" s="129">
        <f t="shared" si="181"/>
        <v>3</v>
      </c>
      <c r="N790" s="129">
        <f t="shared" si="182"/>
        <v>1</v>
      </c>
      <c r="O790" s="129"/>
      <c r="P790" s="129">
        <f t="shared" si="183"/>
        <v>0</v>
      </c>
      <c r="Q790" s="129">
        <f t="shared" si="184"/>
        <v>0</v>
      </c>
      <c r="R790" s="129">
        <f t="shared" si="185"/>
        <v>0</v>
      </c>
      <c r="S790" s="129">
        <f t="shared" si="186"/>
        <v>0</v>
      </c>
      <c r="T790" s="129">
        <f t="shared" si="187"/>
        <v>0</v>
      </c>
      <c r="U790" s="129">
        <f t="shared" si="188"/>
        <v>0</v>
      </c>
      <c r="V790" s="134">
        <f t="shared" si="189"/>
        <v>1</v>
      </c>
      <c r="W790" s="129">
        <f t="shared" si="195"/>
        <v>1</v>
      </c>
      <c r="X790" s="129">
        <f t="shared" si="190"/>
        <v>0</v>
      </c>
      <c r="Y790" s="129">
        <f t="shared" si="191"/>
        <v>1</v>
      </c>
      <c r="Z790" s="129"/>
      <c r="AA790" s="129"/>
      <c r="AB790" s="129">
        <f t="shared" si="192"/>
        <v>3</v>
      </c>
      <c r="AC790" s="129">
        <f t="shared" si="193"/>
        <v>3</v>
      </c>
      <c r="AD790" s="129" t="str">
        <f t="shared" si="194"/>
        <v>Correct</v>
      </c>
      <c r="AE790" s="129"/>
      <c r="AF790" s="115" t="s">
        <v>83</v>
      </c>
      <c r="AG790" s="115">
        <v>66</v>
      </c>
      <c r="AH790" s="115" t="s">
        <v>181</v>
      </c>
      <c r="AI790" s="115" t="s">
        <v>206</v>
      </c>
      <c r="AJ790" s="115" t="s">
        <v>85</v>
      </c>
      <c r="AK790" s="115" t="s">
        <v>86</v>
      </c>
      <c r="AL790" s="115" t="s">
        <v>87</v>
      </c>
      <c r="AM790" s="115" t="s">
        <v>100</v>
      </c>
      <c r="AN790" s="115" t="s">
        <v>89</v>
      </c>
      <c r="AO790" s="115" t="s">
        <v>106</v>
      </c>
      <c r="AP790" s="115" t="s">
        <v>91</v>
      </c>
      <c r="AQ790" s="115" t="s">
        <v>91</v>
      </c>
    </row>
    <row r="791" spans="1:43" ht="16">
      <c r="A791" s="115">
        <v>7011089972</v>
      </c>
      <c r="B791" s="115" t="s">
        <v>31</v>
      </c>
      <c r="D791" s="115" t="s">
        <v>33</v>
      </c>
      <c r="G791" s="115" t="s">
        <v>38</v>
      </c>
      <c r="H791" s="115" t="s">
        <v>37</v>
      </c>
      <c r="I791" s="130"/>
      <c r="L791" s="129"/>
      <c r="M791" s="129">
        <f t="shared" si="181"/>
        <v>4</v>
      </c>
      <c r="N791" s="129">
        <f t="shared" si="182"/>
        <v>0.75</v>
      </c>
      <c r="O791" s="129"/>
      <c r="P791" s="129">
        <f t="shared" si="183"/>
        <v>0.75</v>
      </c>
      <c r="Q791" s="129">
        <f t="shared" si="184"/>
        <v>0</v>
      </c>
      <c r="R791" s="129">
        <f t="shared" si="185"/>
        <v>0.75</v>
      </c>
      <c r="S791" s="129">
        <f t="shared" si="186"/>
        <v>0</v>
      </c>
      <c r="T791" s="129">
        <f t="shared" si="187"/>
        <v>0</v>
      </c>
      <c r="U791" s="129">
        <f t="shared" si="188"/>
        <v>0</v>
      </c>
      <c r="V791" s="134">
        <f t="shared" si="189"/>
        <v>0.75</v>
      </c>
      <c r="W791" s="129">
        <f t="shared" si="195"/>
        <v>0.75</v>
      </c>
      <c r="X791" s="129">
        <f t="shared" si="190"/>
        <v>0</v>
      </c>
      <c r="Y791" s="129">
        <f t="shared" si="191"/>
        <v>0</v>
      </c>
      <c r="Z791" s="129"/>
      <c r="AA791" s="129"/>
      <c r="AB791" s="129">
        <f t="shared" si="192"/>
        <v>3</v>
      </c>
      <c r="AC791" s="129">
        <f t="shared" si="193"/>
        <v>4</v>
      </c>
      <c r="AD791" s="129" t="str">
        <f t="shared" si="194"/>
        <v>Correct</v>
      </c>
      <c r="AE791" s="129"/>
      <c r="AF791" s="115" t="s">
        <v>83</v>
      </c>
      <c r="AG791" s="115">
        <v>31</v>
      </c>
      <c r="AH791" s="115" t="s">
        <v>432</v>
      </c>
      <c r="AK791" s="115" t="s">
        <v>86</v>
      </c>
      <c r="AL791" s="115" t="s">
        <v>87</v>
      </c>
      <c r="AM791" s="115" t="s">
        <v>101</v>
      </c>
      <c r="AN791" s="115" t="s">
        <v>111</v>
      </c>
      <c r="AO791" s="115" t="s">
        <v>90</v>
      </c>
      <c r="AQ791" s="115" t="s">
        <v>91</v>
      </c>
    </row>
    <row r="792" spans="1:43" ht="16">
      <c r="A792" s="115">
        <v>7045764917</v>
      </c>
      <c r="D792" s="115" t="s">
        <v>33</v>
      </c>
      <c r="G792" s="115" t="s">
        <v>38</v>
      </c>
      <c r="H792" s="115" t="s">
        <v>37</v>
      </c>
      <c r="I792" s="130"/>
      <c r="L792" s="129"/>
      <c r="M792" s="129">
        <f t="shared" si="181"/>
        <v>3</v>
      </c>
      <c r="N792" s="129">
        <f t="shared" si="182"/>
        <v>1</v>
      </c>
      <c r="O792" s="129"/>
      <c r="P792" s="129">
        <f t="shared" si="183"/>
        <v>0</v>
      </c>
      <c r="Q792" s="129">
        <f t="shared" si="184"/>
        <v>0</v>
      </c>
      <c r="R792" s="129">
        <f t="shared" si="185"/>
        <v>1</v>
      </c>
      <c r="S792" s="129">
        <f t="shared" si="186"/>
        <v>0</v>
      </c>
      <c r="T792" s="129">
        <f t="shared" si="187"/>
        <v>0</v>
      </c>
      <c r="U792" s="129">
        <f t="shared" si="188"/>
        <v>0</v>
      </c>
      <c r="V792" s="134">
        <f t="shared" si="189"/>
        <v>1</v>
      </c>
      <c r="W792" s="129">
        <f t="shared" si="195"/>
        <v>1</v>
      </c>
      <c r="X792" s="129">
        <f t="shared" si="190"/>
        <v>0</v>
      </c>
      <c r="Y792" s="129">
        <f t="shared" si="191"/>
        <v>0</v>
      </c>
      <c r="Z792" s="129"/>
      <c r="AA792" s="129"/>
      <c r="AB792" s="129">
        <f t="shared" si="192"/>
        <v>3</v>
      </c>
      <c r="AC792" s="129">
        <f t="shared" si="193"/>
        <v>3</v>
      </c>
      <c r="AD792" s="129" t="str">
        <f t="shared" si="194"/>
        <v>Correct</v>
      </c>
      <c r="AE792" s="129"/>
      <c r="AF792" s="115" t="s">
        <v>99</v>
      </c>
      <c r="AG792" s="115">
        <v>75</v>
      </c>
      <c r="AH792" s="115" t="s">
        <v>181</v>
      </c>
      <c r="AI792" s="115" t="s">
        <v>208</v>
      </c>
      <c r="AJ792" s="115" t="s">
        <v>85</v>
      </c>
      <c r="AK792" s="115" t="s">
        <v>86</v>
      </c>
      <c r="AL792" s="115" t="s">
        <v>87</v>
      </c>
      <c r="AM792" s="115" t="s">
        <v>101</v>
      </c>
      <c r="AN792" s="115" t="s">
        <v>102</v>
      </c>
      <c r="AO792" s="115" t="s">
        <v>106</v>
      </c>
      <c r="AP792" s="115" t="s">
        <v>91</v>
      </c>
      <c r="AQ792" s="115" t="s">
        <v>86</v>
      </c>
    </row>
    <row r="793" spans="1:43" ht="16">
      <c r="A793" s="115">
        <v>7020564814</v>
      </c>
      <c r="D793" s="115" t="s">
        <v>33</v>
      </c>
      <c r="F793" s="115" t="s">
        <v>35</v>
      </c>
      <c r="G793" s="115" t="s">
        <v>38</v>
      </c>
      <c r="H793" s="115" t="s">
        <v>37</v>
      </c>
      <c r="I793" s="130"/>
      <c r="K793" s="115" t="s">
        <v>40</v>
      </c>
      <c r="L793" s="129"/>
      <c r="M793" s="129">
        <f t="shared" si="181"/>
        <v>5</v>
      </c>
      <c r="N793" s="129">
        <f t="shared" si="182"/>
        <v>0.6</v>
      </c>
      <c r="O793" s="129"/>
      <c r="P793" s="129">
        <f t="shared" si="183"/>
        <v>0</v>
      </c>
      <c r="Q793" s="129">
        <f t="shared" si="184"/>
        <v>0</v>
      </c>
      <c r="R793" s="129">
        <f t="shared" si="185"/>
        <v>0.6</v>
      </c>
      <c r="S793" s="129">
        <f t="shared" si="186"/>
        <v>0</v>
      </c>
      <c r="T793" s="129">
        <f t="shared" si="187"/>
        <v>0.6</v>
      </c>
      <c r="U793" s="129">
        <f t="shared" si="188"/>
        <v>0</v>
      </c>
      <c r="V793" s="134">
        <f t="shared" si="189"/>
        <v>0.6</v>
      </c>
      <c r="W793" s="129">
        <f t="shared" si="195"/>
        <v>0.6</v>
      </c>
      <c r="X793" s="129">
        <f t="shared" si="190"/>
        <v>0</v>
      </c>
      <c r="Y793" s="129">
        <f t="shared" si="191"/>
        <v>0.6</v>
      </c>
      <c r="Z793" s="129"/>
      <c r="AA793" s="129"/>
      <c r="AB793" s="129">
        <f t="shared" si="192"/>
        <v>3</v>
      </c>
      <c r="AC793" s="129">
        <f t="shared" si="193"/>
        <v>5</v>
      </c>
      <c r="AD793" s="129" t="str">
        <f t="shared" si="194"/>
        <v>Correct</v>
      </c>
      <c r="AE793" s="129"/>
      <c r="AF793" s="115" t="s">
        <v>83</v>
      </c>
      <c r="AG793" s="115">
        <v>54</v>
      </c>
      <c r="AH793" s="115" t="s">
        <v>181</v>
      </c>
      <c r="AI793" s="115" t="s">
        <v>224</v>
      </c>
      <c r="AJ793" s="115" t="s">
        <v>85</v>
      </c>
      <c r="AK793" s="115" t="s">
        <v>86</v>
      </c>
      <c r="AL793" s="115" t="s">
        <v>87</v>
      </c>
      <c r="AM793" s="115" t="s">
        <v>101</v>
      </c>
      <c r="AN793" s="115" t="s">
        <v>89</v>
      </c>
      <c r="AO793" s="115" t="s">
        <v>90</v>
      </c>
      <c r="AP793" s="115" t="s">
        <v>91</v>
      </c>
      <c r="AQ793" s="115" t="s">
        <v>91</v>
      </c>
    </row>
    <row r="794" spans="1:43" ht="16">
      <c r="A794" s="115">
        <v>7020352272</v>
      </c>
      <c r="G794" s="115" t="s">
        <v>38</v>
      </c>
      <c r="H794" s="115" t="s">
        <v>37</v>
      </c>
      <c r="I794" s="130"/>
      <c r="K794" s="115" t="s">
        <v>40</v>
      </c>
      <c r="L794" s="129"/>
      <c r="M794" s="129">
        <f t="shared" si="181"/>
        <v>3</v>
      </c>
      <c r="N794" s="129">
        <f t="shared" si="182"/>
        <v>1</v>
      </c>
      <c r="O794" s="129"/>
      <c r="P794" s="129">
        <f t="shared" si="183"/>
        <v>0</v>
      </c>
      <c r="Q794" s="129">
        <f t="shared" si="184"/>
        <v>0</v>
      </c>
      <c r="R794" s="129">
        <f t="shared" si="185"/>
        <v>0</v>
      </c>
      <c r="S794" s="129">
        <f t="shared" si="186"/>
        <v>0</v>
      </c>
      <c r="T794" s="129">
        <f t="shared" si="187"/>
        <v>0</v>
      </c>
      <c r="U794" s="129">
        <f t="shared" si="188"/>
        <v>0</v>
      </c>
      <c r="V794" s="134">
        <f t="shared" si="189"/>
        <v>1</v>
      </c>
      <c r="W794" s="129">
        <f t="shared" si="195"/>
        <v>1</v>
      </c>
      <c r="X794" s="129">
        <f t="shared" si="190"/>
        <v>0</v>
      </c>
      <c r="Y794" s="129">
        <f t="shared" si="191"/>
        <v>1</v>
      </c>
      <c r="Z794" s="129"/>
      <c r="AA794" s="129"/>
      <c r="AB794" s="129">
        <f t="shared" si="192"/>
        <v>3</v>
      </c>
      <c r="AC794" s="129">
        <f t="shared" si="193"/>
        <v>3</v>
      </c>
      <c r="AD794" s="129" t="str">
        <f t="shared" si="194"/>
        <v>Correct</v>
      </c>
      <c r="AE794" s="129"/>
      <c r="AF794" s="115" t="s">
        <v>83</v>
      </c>
      <c r="AG794" s="115">
        <v>37</v>
      </c>
      <c r="AH794" s="115" t="s">
        <v>181</v>
      </c>
      <c r="AI794" s="115" t="s">
        <v>189</v>
      </c>
      <c r="AJ794" s="115" t="s">
        <v>85</v>
      </c>
      <c r="AK794" s="115" t="s">
        <v>86</v>
      </c>
      <c r="AL794" s="115" t="s">
        <v>87</v>
      </c>
      <c r="AN794" s="115" t="s">
        <v>94</v>
      </c>
      <c r="AO794" s="115" t="s">
        <v>90</v>
      </c>
      <c r="AP794" s="115" t="s">
        <v>91</v>
      </c>
      <c r="AQ794" s="115" t="s">
        <v>91</v>
      </c>
    </row>
    <row r="795" spans="1:43" ht="16">
      <c r="A795" s="115">
        <v>5590611923</v>
      </c>
      <c r="F795" s="115" t="s">
        <v>35</v>
      </c>
      <c r="G795" s="115" t="s">
        <v>38</v>
      </c>
      <c r="I795" s="130"/>
      <c r="L795" s="129"/>
      <c r="M795" s="129">
        <f t="shared" si="181"/>
        <v>2</v>
      </c>
      <c r="N795" s="129">
        <f t="shared" si="182"/>
        <v>1.5</v>
      </c>
      <c r="O795" s="129"/>
      <c r="P795" s="129">
        <f t="shared" si="183"/>
        <v>0</v>
      </c>
      <c r="Q795" s="129">
        <f t="shared" si="184"/>
        <v>0</v>
      </c>
      <c r="R795" s="129">
        <f t="shared" si="185"/>
        <v>0</v>
      </c>
      <c r="S795" s="129">
        <f t="shared" si="186"/>
        <v>0</v>
      </c>
      <c r="T795" s="129">
        <f t="shared" si="187"/>
        <v>1</v>
      </c>
      <c r="U795" s="129">
        <f t="shared" si="188"/>
        <v>0</v>
      </c>
      <c r="V795" s="134">
        <f t="shared" si="189"/>
        <v>0</v>
      </c>
      <c r="W795" s="129">
        <f t="shared" si="195"/>
        <v>1</v>
      </c>
      <c r="X795" s="129">
        <f t="shared" si="190"/>
        <v>0</v>
      </c>
      <c r="Y795" s="129">
        <f t="shared" si="191"/>
        <v>0</v>
      </c>
      <c r="Z795" s="129"/>
      <c r="AA795" s="129"/>
      <c r="AB795" s="129">
        <f t="shared" si="192"/>
        <v>2</v>
      </c>
      <c r="AC795" s="129">
        <f t="shared" si="193"/>
        <v>2</v>
      </c>
      <c r="AD795" s="129" t="str">
        <f t="shared" si="194"/>
        <v>Correct</v>
      </c>
      <c r="AE795" s="129"/>
      <c r="AF795" s="115" t="s">
        <v>99</v>
      </c>
      <c r="AG795" s="115">
        <v>26</v>
      </c>
      <c r="AH795" s="115" t="s">
        <v>432</v>
      </c>
      <c r="AJ795" s="115" t="s">
        <v>85</v>
      </c>
      <c r="AK795" s="115" t="s">
        <v>91</v>
      </c>
      <c r="AL795" s="115" t="s">
        <v>108</v>
      </c>
      <c r="AM795" s="115" t="s">
        <v>96</v>
      </c>
      <c r="AN795" s="115" t="s">
        <v>102</v>
      </c>
      <c r="AO795" s="115" t="s">
        <v>90</v>
      </c>
      <c r="AP795" s="115" t="s">
        <v>91</v>
      </c>
    </row>
    <row r="796" spans="1:43" ht="16">
      <c r="A796" s="115">
        <v>5600951520</v>
      </c>
      <c r="G796" s="115" t="s">
        <v>38</v>
      </c>
      <c r="I796" s="130"/>
      <c r="L796" s="129"/>
      <c r="M796" s="129">
        <f t="shared" si="181"/>
        <v>1</v>
      </c>
      <c r="N796" s="129">
        <f t="shared" si="182"/>
        <v>3</v>
      </c>
      <c r="O796" s="129"/>
      <c r="P796" s="129">
        <f t="shared" si="183"/>
        <v>0</v>
      </c>
      <c r="Q796" s="129">
        <f t="shared" si="184"/>
        <v>0</v>
      </c>
      <c r="R796" s="129">
        <f t="shared" si="185"/>
        <v>0</v>
      </c>
      <c r="S796" s="129">
        <f t="shared" si="186"/>
        <v>0</v>
      </c>
      <c r="T796" s="129">
        <f t="shared" si="187"/>
        <v>0</v>
      </c>
      <c r="U796" s="129">
        <f t="shared" si="188"/>
        <v>0</v>
      </c>
      <c r="V796" s="134">
        <f t="shared" si="189"/>
        <v>0</v>
      </c>
      <c r="W796" s="129">
        <f t="shared" si="195"/>
        <v>1</v>
      </c>
      <c r="X796" s="129">
        <f t="shared" si="190"/>
        <v>0</v>
      </c>
      <c r="Y796" s="129">
        <f t="shared" si="191"/>
        <v>0</v>
      </c>
      <c r="Z796" s="129"/>
      <c r="AA796" s="129"/>
      <c r="AB796" s="129">
        <f t="shared" si="192"/>
        <v>1</v>
      </c>
      <c r="AC796" s="129">
        <f t="shared" si="193"/>
        <v>1</v>
      </c>
      <c r="AD796" s="129" t="str">
        <f t="shared" si="194"/>
        <v>Correct</v>
      </c>
      <c r="AE796" s="129"/>
    </row>
    <row r="797" spans="1:43" ht="16">
      <c r="A797" s="115">
        <v>6985475941</v>
      </c>
      <c r="B797" s="115" t="s">
        <v>31</v>
      </c>
      <c r="D797" s="115" t="s">
        <v>33</v>
      </c>
      <c r="E797" s="115" t="s">
        <v>34</v>
      </c>
      <c r="F797" s="115" t="s">
        <v>35</v>
      </c>
      <c r="G797" s="115" t="s">
        <v>38</v>
      </c>
      <c r="I797" s="130"/>
      <c r="L797" s="129"/>
      <c r="M797" s="129">
        <f t="shared" si="181"/>
        <v>5</v>
      </c>
      <c r="N797" s="129">
        <f t="shared" si="182"/>
        <v>0.6</v>
      </c>
      <c r="O797" s="129"/>
      <c r="P797" s="129">
        <f t="shared" si="183"/>
        <v>0.6</v>
      </c>
      <c r="Q797" s="129">
        <f t="shared" si="184"/>
        <v>0</v>
      </c>
      <c r="R797" s="129">
        <f t="shared" si="185"/>
        <v>0.6</v>
      </c>
      <c r="S797" s="129">
        <f t="shared" si="186"/>
        <v>0.6</v>
      </c>
      <c r="T797" s="129">
        <f t="shared" si="187"/>
        <v>0.6</v>
      </c>
      <c r="U797" s="129">
        <f t="shared" si="188"/>
        <v>0</v>
      </c>
      <c r="V797" s="134">
        <f t="shared" si="189"/>
        <v>0</v>
      </c>
      <c r="W797" s="129">
        <f t="shared" si="195"/>
        <v>0.6</v>
      </c>
      <c r="X797" s="129">
        <f t="shared" si="190"/>
        <v>0</v>
      </c>
      <c r="Y797" s="129">
        <f t="shared" si="191"/>
        <v>0</v>
      </c>
      <c r="Z797" s="129"/>
      <c r="AA797" s="129"/>
      <c r="AB797" s="129">
        <f t="shared" si="192"/>
        <v>3</v>
      </c>
      <c r="AC797" s="129">
        <f t="shared" si="193"/>
        <v>5</v>
      </c>
      <c r="AD797" s="129" t="str">
        <f t="shared" si="194"/>
        <v>Correct</v>
      </c>
      <c r="AE797" s="129"/>
      <c r="AF797" s="115" t="s">
        <v>83</v>
      </c>
      <c r="AG797" s="115">
        <v>69</v>
      </c>
      <c r="AH797" s="115" t="s">
        <v>181</v>
      </c>
      <c r="AI797" s="115" t="s">
        <v>222</v>
      </c>
      <c r="AJ797" s="115" t="s">
        <v>85</v>
      </c>
      <c r="AK797" s="115" t="s">
        <v>86</v>
      </c>
      <c r="AL797" s="115" t="s">
        <v>116</v>
      </c>
      <c r="AM797" s="115" t="s">
        <v>100</v>
      </c>
      <c r="AN797" s="115" t="s">
        <v>94</v>
      </c>
      <c r="AO797" s="115" t="s">
        <v>90</v>
      </c>
      <c r="AP797" s="115" t="s">
        <v>91</v>
      </c>
      <c r="AQ797" s="115" t="s">
        <v>91</v>
      </c>
    </row>
    <row r="798" spans="1:43" ht="16">
      <c r="A798" s="115">
        <v>6985441147</v>
      </c>
      <c r="D798" s="115" t="s">
        <v>33</v>
      </c>
      <c r="E798" s="115" t="s">
        <v>34</v>
      </c>
      <c r="G798" s="115" t="s">
        <v>38</v>
      </c>
      <c r="I798" s="130"/>
      <c r="L798" s="129"/>
      <c r="M798" s="129">
        <f t="shared" si="181"/>
        <v>3</v>
      </c>
      <c r="N798" s="129">
        <f t="shared" si="182"/>
        <v>1</v>
      </c>
      <c r="O798" s="129"/>
      <c r="P798" s="129">
        <f t="shared" si="183"/>
        <v>0</v>
      </c>
      <c r="Q798" s="129">
        <f t="shared" si="184"/>
        <v>0</v>
      </c>
      <c r="R798" s="129">
        <f t="shared" si="185"/>
        <v>1</v>
      </c>
      <c r="S798" s="129">
        <f t="shared" si="186"/>
        <v>1</v>
      </c>
      <c r="T798" s="129">
        <f t="shared" si="187"/>
        <v>0</v>
      </c>
      <c r="U798" s="129">
        <f t="shared" si="188"/>
        <v>0</v>
      </c>
      <c r="V798" s="134">
        <f t="shared" si="189"/>
        <v>0</v>
      </c>
      <c r="W798" s="129">
        <f t="shared" si="195"/>
        <v>1</v>
      </c>
      <c r="X798" s="129">
        <f t="shared" si="190"/>
        <v>0</v>
      </c>
      <c r="Y798" s="129">
        <f t="shared" si="191"/>
        <v>0</v>
      </c>
      <c r="Z798" s="129"/>
      <c r="AA798" s="129"/>
      <c r="AB798" s="129">
        <f t="shared" si="192"/>
        <v>3</v>
      </c>
      <c r="AC798" s="129">
        <f t="shared" si="193"/>
        <v>3</v>
      </c>
      <c r="AD798" s="129" t="str">
        <f t="shared" si="194"/>
        <v>Correct</v>
      </c>
      <c r="AE798" s="129"/>
      <c r="AF798" s="115" t="s">
        <v>99</v>
      </c>
      <c r="AG798" s="115">
        <v>67</v>
      </c>
      <c r="AH798" s="115" t="s">
        <v>84</v>
      </c>
      <c r="AI798" s="115" t="s">
        <v>156</v>
      </c>
      <c r="AJ798" s="115" t="s">
        <v>85</v>
      </c>
      <c r="AK798" s="115" t="s">
        <v>86</v>
      </c>
      <c r="AL798" s="115" t="s">
        <v>87</v>
      </c>
      <c r="AN798" s="115" t="s">
        <v>109</v>
      </c>
      <c r="AO798" s="115" t="s">
        <v>90</v>
      </c>
      <c r="AP798" s="115" t="s">
        <v>91</v>
      </c>
      <c r="AQ798" s="115" t="s">
        <v>91</v>
      </c>
    </row>
    <row r="799" spans="1:43" ht="16">
      <c r="A799" s="115">
        <v>7044848704</v>
      </c>
      <c r="E799" s="115" t="s">
        <v>34</v>
      </c>
      <c r="F799" s="115" t="s">
        <v>35</v>
      </c>
      <c r="G799" s="115" t="s">
        <v>38</v>
      </c>
      <c r="I799" s="130"/>
      <c r="L799" s="129"/>
      <c r="M799" s="129">
        <f t="shared" si="181"/>
        <v>3</v>
      </c>
      <c r="N799" s="129">
        <f t="shared" si="182"/>
        <v>1</v>
      </c>
      <c r="O799" s="129"/>
      <c r="P799" s="129">
        <f t="shared" si="183"/>
        <v>0</v>
      </c>
      <c r="Q799" s="129">
        <f t="shared" si="184"/>
        <v>0</v>
      </c>
      <c r="R799" s="129">
        <f t="shared" si="185"/>
        <v>0</v>
      </c>
      <c r="S799" s="129">
        <f t="shared" si="186"/>
        <v>1</v>
      </c>
      <c r="T799" s="129">
        <f t="shared" si="187"/>
        <v>1</v>
      </c>
      <c r="U799" s="129">
        <f t="shared" si="188"/>
        <v>0</v>
      </c>
      <c r="V799" s="134">
        <f t="shared" si="189"/>
        <v>0</v>
      </c>
      <c r="W799" s="129">
        <f t="shared" si="195"/>
        <v>1</v>
      </c>
      <c r="X799" s="129">
        <f t="shared" si="190"/>
        <v>0</v>
      </c>
      <c r="Y799" s="129">
        <f t="shared" si="191"/>
        <v>0</v>
      </c>
      <c r="Z799" s="129"/>
      <c r="AA799" s="129"/>
      <c r="AB799" s="129">
        <f t="shared" si="192"/>
        <v>3</v>
      </c>
      <c r="AC799" s="129">
        <f t="shared" si="193"/>
        <v>3</v>
      </c>
      <c r="AD799" s="129" t="str">
        <f t="shared" si="194"/>
        <v>Correct</v>
      </c>
      <c r="AE799" s="129"/>
      <c r="AF799" s="115" t="s">
        <v>83</v>
      </c>
      <c r="AG799" s="115">
        <v>63</v>
      </c>
      <c r="AH799" s="115" t="s">
        <v>181</v>
      </c>
      <c r="AI799" s="115" t="s">
        <v>237</v>
      </c>
      <c r="AJ799" s="115" t="s">
        <v>85</v>
      </c>
      <c r="AK799" s="115" t="s">
        <v>86</v>
      </c>
      <c r="AL799" s="115" t="s">
        <v>87</v>
      </c>
      <c r="AM799" s="115" t="s">
        <v>93</v>
      </c>
      <c r="AN799" s="115" t="s">
        <v>102</v>
      </c>
      <c r="AP799" s="115" t="s">
        <v>91</v>
      </c>
      <c r="AQ799" s="115" t="s">
        <v>91</v>
      </c>
    </row>
    <row r="800" spans="1:43" ht="16">
      <c r="A800" s="115">
        <v>7045779097</v>
      </c>
      <c r="G800" s="115" t="s">
        <v>38</v>
      </c>
      <c r="I800" s="130"/>
      <c r="L800" s="129"/>
      <c r="M800" s="129">
        <f t="shared" si="181"/>
        <v>1</v>
      </c>
      <c r="N800" s="129">
        <f t="shared" si="182"/>
        <v>3</v>
      </c>
      <c r="O800" s="129"/>
      <c r="P800" s="129">
        <f t="shared" si="183"/>
        <v>0</v>
      </c>
      <c r="Q800" s="129">
        <f t="shared" si="184"/>
        <v>0</v>
      </c>
      <c r="R800" s="129">
        <f t="shared" si="185"/>
        <v>0</v>
      </c>
      <c r="S800" s="129">
        <f t="shared" si="186"/>
        <v>0</v>
      </c>
      <c r="T800" s="129">
        <f t="shared" si="187"/>
        <v>0</v>
      </c>
      <c r="U800" s="129">
        <f t="shared" si="188"/>
        <v>0</v>
      </c>
      <c r="V800" s="134">
        <f t="shared" si="189"/>
        <v>0</v>
      </c>
      <c r="W800" s="129">
        <f t="shared" si="195"/>
        <v>1</v>
      </c>
      <c r="X800" s="129">
        <f t="shared" si="190"/>
        <v>0</v>
      </c>
      <c r="Y800" s="129">
        <f t="shared" si="191"/>
        <v>0</v>
      </c>
      <c r="Z800" s="129"/>
      <c r="AA800" s="129"/>
      <c r="AB800" s="129">
        <f t="shared" si="192"/>
        <v>1</v>
      </c>
      <c r="AC800" s="129">
        <f t="shared" si="193"/>
        <v>1</v>
      </c>
      <c r="AD800" s="129" t="str">
        <f t="shared" si="194"/>
        <v>Correct</v>
      </c>
      <c r="AE800" s="129"/>
      <c r="AF800" s="115" t="s">
        <v>99</v>
      </c>
      <c r="AG800" s="115">
        <v>89</v>
      </c>
      <c r="AH800" s="115" t="s">
        <v>181</v>
      </c>
      <c r="AI800" s="115" t="s">
        <v>230</v>
      </c>
      <c r="AJ800" s="115" t="s">
        <v>85</v>
      </c>
      <c r="AK800" s="115" t="s">
        <v>86</v>
      </c>
      <c r="AM800" s="115" t="s">
        <v>101</v>
      </c>
      <c r="AN800" s="115" t="s">
        <v>102</v>
      </c>
      <c r="AO800" s="115" t="s">
        <v>106</v>
      </c>
      <c r="AP800" s="115" t="s">
        <v>91</v>
      </c>
      <c r="AQ800" s="115" t="s">
        <v>86</v>
      </c>
    </row>
    <row r="801" spans="1:43" ht="16">
      <c r="A801" s="115">
        <v>7020351924</v>
      </c>
      <c r="D801" s="115" t="s">
        <v>33</v>
      </c>
      <c r="G801" s="115" t="s">
        <v>38</v>
      </c>
      <c r="I801" s="130"/>
      <c r="L801" s="129"/>
      <c r="M801" s="129">
        <f t="shared" si="181"/>
        <v>2</v>
      </c>
      <c r="N801" s="129">
        <f t="shared" si="182"/>
        <v>1.5</v>
      </c>
      <c r="O801" s="129"/>
      <c r="P801" s="129">
        <f t="shared" si="183"/>
        <v>0</v>
      </c>
      <c r="Q801" s="129">
        <f t="shared" si="184"/>
        <v>0</v>
      </c>
      <c r="R801" s="129">
        <f t="shared" si="185"/>
        <v>1</v>
      </c>
      <c r="S801" s="129">
        <f t="shared" si="186"/>
        <v>0</v>
      </c>
      <c r="T801" s="129">
        <f t="shared" si="187"/>
        <v>0</v>
      </c>
      <c r="U801" s="129">
        <f t="shared" si="188"/>
        <v>0</v>
      </c>
      <c r="V801" s="134">
        <f t="shared" si="189"/>
        <v>0</v>
      </c>
      <c r="W801" s="129">
        <f t="shared" si="195"/>
        <v>1</v>
      </c>
      <c r="X801" s="129">
        <f t="shared" si="190"/>
        <v>0</v>
      </c>
      <c r="Y801" s="129">
        <f t="shared" si="191"/>
        <v>0</v>
      </c>
      <c r="Z801" s="129"/>
      <c r="AA801" s="129"/>
      <c r="AB801" s="129">
        <f t="shared" si="192"/>
        <v>2</v>
      </c>
      <c r="AC801" s="129">
        <f t="shared" si="193"/>
        <v>2</v>
      </c>
      <c r="AD801" s="129" t="str">
        <f t="shared" si="194"/>
        <v>Correct</v>
      </c>
      <c r="AE801" s="129"/>
      <c r="AF801" s="115" t="s">
        <v>83</v>
      </c>
      <c r="AG801" s="115">
        <v>31</v>
      </c>
      <c r="AH801" s="115" t="s">
        <v>181</v>
      </c>
      <c r="AI801" s="115" t="s">
        <v>244</v>
      </c>
      <c r="AJ801" s="115" t="s">
        <v>85</v>
      </c>
      <c r="AK801" s="115" t="s">
        <v>86</v>
      </c>
      <c r="AL801" s="115" t="s">
        <v>87</v>
      </c>
      <c r="AM801" s="115" t="s">
        <v>100</v>
      </c>
      <c r="AN801" s="115" t="s">
        <v>89</v>
      </c>
      <c r="AO801" s="115" t="s">
        <v>90</v>
      </c>
      <c r="AP801" s="115" t="s">
        <v>91</v>
      </c>
      <c r="AQ801" s="115" t="s">
        <v>91</v>
      </c>
    </row>
    <row r="802" spans="1:43" ht="16">
      <c r="A802" s="115">
        <v>6985454948</v>
      </c>
      <c r="G802" s="115" t="s">
        <v>38</v>
      </c>
      <c r="I802" s="130"/>
      <c r="K802" s="115" t="s">
        <v>40</v>
      </c>
      <c r="L802" s="129"/>
      <c r="M802" s="129">
        <f t="shared" si="181"/>
        <v>2</v>
      </c>
      <c r="N802" s="129">
        <f t="shared" si="182"/>
        <v>1.5</v>
      </c>
      <c r="O802" s="129"/>
      <c r="P802" s="129">
        <f t="shared" si="183"/>
        <v>0</v>
      </c>
      <c r="Q802" s="129">
        <f t="shared" si="184"/>
        <v>0</v>
      </c>
      <c r="R802" s="129">
        <f t="shared" si="185"/>
        <v>0</v>
      </c>
      <c r="S802" s="129">
        <f t="shared" si="186"/>
        <v>0</v>
      </c>
      <c r="T802" s="129">
        <f t="shared" si="187"/>
        <v>0</v>
      </c>
      <c r="U802" s="129">
        <f t="shared" si="188"/>
        <v>0</v>
      </c>
      <c r="V802" s="134">
        <f t="shared" si="189"/>
        <v>0</v>
      </c>
      <c r="W802" s="129">
        <f t="shared" si="195"/>
        <v>1</v>
      </c>
      <c r="X802" s="129">
        <f t="shared" si="190"/>
        <v>0</v>
      </c>
      <c r="Y802" s="129">
        <f t="shared" si="191"/>
        <v>1</v>
      </c>
      <c r="Z802" s="129"/>
      <c r="AA802" s="129"/>
      <c r="AB802" s="129">
        <f t="shared" si="192"/>
        <v>2</v>
      </c>
      <c r="AC802" s="129">
        <f t="shared" si="193"/>
        <v>2</v>
      </c>
      <c r="AD802" s="129" t="str">
        <f t="shared" si="194"/>
        <v>Correct</v>
      </c>
      <c r="AE802" s="129"/>
      <c r="AF802" s="115" t="s">
        <v>83</v>
      </c>
      <c r="AG802" s="115">
        <v>43</v>
      </c>
      <c r="AH802" s="115" t="s">
        <v>181</v>
      </c>
      <c r="AJ802" s="115" t="s">
        <v>85</v>
      </c>
      <c r="AK802" s="115" t="s">
        <v>86</v>
      </c>
      <c r="AL802" s="115" t="s">
        <v>87</v>
      </c>
      <c r="AM802" s="115" t="s">
        <v>88</v>
      </c>
      <c r="AO802" s="115" t="s">
        <v>90</v>
      </c>
      <c r="AP802" s="115" t="s">
        <v>91</v>
      </c>
      <c r="AQ802" s="115" t="s">
        <v>91</v>
      </c>
    </row>
    <row r="803" spans="1:43" ht="16">
      <c r="A803" s="115">
        <v>6985453086</v>
      </c>
      <c r="G803" s="115" t="s">
        <v>38</v>
      </c>
      <c r="I803" s="130"/>
      <c r="L803" s="129"/>
      <c r="M803" s="129">
        <f t="shared" si="181"/>
        <v>1</v>
      </c>
      <c r="N803" s="129">
        <f t="shared" si="182"/>
        <v>3</v>
      </c>
      <c r="O803" s="129"/>
      <c r="P803" s="129">
        <f t="shared" si="183"/>
        <v>0</v>
      </c>
      <c r="Q803" s="129">
        <f t="shared" si="184"/>
        <v>0</v>
      </c>
      <c r="R803" s="129">
        <f t="shared" si="185"/>
        <v>0</v>
      </c>
      <c r="S803" s="129">
        <f t="shared" si="186"/>
        <v>0</v>
      </c>
      <c r="T803" s="129">
        <f t="shared" si="187"/>
        <v>0</v>
      </c>
      <c r="U803" s="129">
        <f t="shared" si="188"/>
        <v>0</v>
      </c>
      <c r="V803" s="134">
        <f t="shared" si="189"/>
        <v>0</v>
      </c>
      <c r="W803" s="129">
        <f t="shared" si="195"/>
        <v>1</v>
      </c>
      <c r="X803" s="129">
        <f t="shared" si="190"/>
        <v>0</v>
      </c>
      <c r="Y803" s="129">
        <f t="shared" si="191"/>
        <v>0</v>
      </c>
      <c r="Z803" s="129"/>
      <c r="AA803" s="129"/>
      <c r="AB803" s="129">
        <f t="shared" si="192"/>
        <v>1</v>
      </c>
      <c r="AC803" s="129">
        <f t="shared" si="193"/>
        <v>1</v>
      </c>
      <c r="AD803" s="129" t="str">
        <f t="shared" si="194"/>
        <v>Correct</v>
      </c>
      <c r="AE803" s="129"/>
      <c r="AF803" s="115" t="s">
        <v>83</v>
      </c>
      <c r="AG803" s="115">
        <v>60</v>
      </c>
      <c r="AH803" s="115" t="s">
        <v>181</v>
      </c>
      <c r="AI803" s="115" t="s">
        <v>193</v>
      </c>
      <c r="AJ803" s="115" t="s">
        <v>85</v>
      </c>
      <c r="AK803" s="115" t="s">
        <v>86</v>
      </c>
      <c r="AL803" s="115" t="s">
        <v>87</v>
      </c>
      <c r="AM803" s="115" t="s">
        <v>96</v>
      </c>
      <c r="AN803" s="115" t="s">
        <v>94</v>
      </c>
      <c r="AP803" s="115" t="s">
        <v>91</v>
      </c>
    </row>
    <row r="804" spans="1:43" ht="16">
      <c r="A804" s="115">
        <v>7045791022</v>
      </c>
      <c r="D804" s="115" t="s">
        <v>33</v>
      </c>
      <c r="F804" s="115" t="s">
        <v>35</v>
      </c>
      <c r="G804" s="115" t="s">
        <v>38</v>
      </c>
      <c r="I804" s="130"/>
      <c r="L804" s="129"/>
      <c r="M804" s="129">
        <f t="shared" si="181"/>
        <v>3</v>
      </c>
      <c r="N804" s="129">
        <f t="shared" si="182"/>
        <v>1</v>
      </c>
      <c r="O804" s="129"/>
      <c r="P804" s="129">
        <f t="shared" si="183"/>
        <v>0</v>
      </c>
      <c r="Q804" s="129">
        <f t="shared" si="184"/>
        <v>0</v>
      </c>
      <c r="R804" s="129">
        <f t="shared" si="185"/>
        <v>1</v>
      </c>
      <c r="S804" s="129">
        <f t="shared" si="186"/>
        <v>0</v>
      </c>
      <c r="T804" s="129">
        <f t="shared" si="187"/>
        <v>1</v>
      </c>
      <c r="U804" s="129">
        <f t="shared" si="188"/>
        <v>0</v>
      </c>
      <c r="V804" s="134">
        <f t="shared" si="189"/>
        <v>0</v>
      </c>
      <c r="W804" s="129">
        <f t="shared" si="195"/>
        <v>1</v>
      </c>
      <c r="X804" s="129">
        <f t="shared" si="190"/>
        <v>0</v>
      </c>
      <c r="Y804" s="129">
        <f t="shared" si="191"/>
        <v>0</v>
      </c>
      <c r="Z804" s="129"/>
      <c r="AA804" s="129"/>
      <c r="AB804" s="129">
        <f t="shared" si="192"/>
        <v>3</v>
      </c>
      <c r="AC804" s="129">
        <f t="shared" si="193"/>
        <v>3</v>
      </c>
      <c r="AD804" s="129" t="str">
        <f t="shared" si="194"/>
        <v>Correct</v>
      </c>
      <c r="AE804" s="129"/>
      <c r="AF804" s="115" t="s">
        <v>83</v>
      </c>
      <c r="AG804" s="115">
        <v>89</v>
      </c>
      <c r="AH804" s="115" t="s">
        <v>181</v>
      </c>
      <c r="AI804" s="115" t="s">
        <v>206</v>
      </c>
      <c r="AJ804" s="115" t="s">
        <v>85</v>
      </c>
      <c r="AK804" s="115" t="s">
        <v>86</v>
      </c>
      <c r="AL804" s="115" t="s">
        <v>87</v>
      </c>
      <c r="AO804" s="115" t="s">
        <v>106</v>
      </c>
      <c r="AP804" s="115" t="s">
        <v>91</v>
      </c>
    </row>
    <row r="805" spans="1:43" ht="16">
      <c r="A805" s="115">
        <v>6984053951</v>
      </c>
      <c r="D805" s="115" t="s">
        <v>33</v>
      </c>
      <c r="G805" s="115" t="s">
        <v>38</v>
      </c>
      <c r="I805" s="130"/>
      <c r="K805" s="115" t="s">
        <v>40</v>
      </c>
      <c r="L805" s="129"/>
      <c r="M805" s="129">
        <f t="shared" si="181"/>
        <v>3</v>
      </c>
      <c r="N805" s="129">
        <f t="shared" si="182"/>
        <v>1</v>
      </c>
      <c r="O805" s="129"/>
      <c r="P805" s="129">
        <f t="shared" si="183"/>
        <v>0</v>
      </c>
      <c r="Q805" s="129">
        <f t="shared" si="184"/>
        <v>0</v>
      </c>
      <c r="R805" s="129">
        <f t="shared" si="185"/>
        <v>1</v>
      </c>
      <c r="S805" s="129">
        <f t="shared" si="186"/>
        <v>0</v>
      </c>
      <c r="T805" s="129">
        <f t="shared" si="187"/>
        <v>0</v>
      </c>
      <c r="U805" s="129">
        <f t="shared" si="188"/>
        <v>0</v>
      </c>
      <c r="V805" s="134">
        <f t="shared" si="189"/>
        <v>0</v>
      </c>
      <c r="W805" s="129">
        <f t="shared" si="195"/>
        <v>1</v>
      </c>
      <c r="X805" s="129">
        <f t="shared" si="190"/>
        <v>0</v>
      </c>
      <c r="Y805" s="129">
        <f t="shared" si="191"/>
        <v>1</v>
      </c>
      <c r="Z805" s="129"/>
      <c r="AA805" s="129"/>
      <c r="AB805" s="129">
        <f t="shared" si="192"/>
        <v>3</v>
      </c>
      <c r="AC805" s="129">
        <f t="shared" si="193"/>
        <v>3</v>
      </c>
      <c r="AD805" s="129" t="str">
        <f t="shared" si="194"/>
        <v>Correct</v>
      </c>
      <c r="AE805" s="129"/>
      <c r="AF805" s="115" t="s">
        <v>83</v>
      </c>
      <c r="AG805" s="115">
        <v>50</v>
      </c>
      <c r="AH805" s="115" t="s">
        <v>181</v>
      </c>
      <c r="AI805" s="115" t="s">
        <v>199</v>
      </c>
      <c r="AJ805" s="115" t="s">
        <v>85</v>
      </c>
      <c r="AK805" s="115" t="s">
        <v>86</v>
      </c>
      <c r="AL805" s="115" t="s">
        <v>87</v>
      </c>
      <c r="AM805" s="115" t="s">
        <v>88</v>
      </c>
      <c r="AN805" s="115" t="s">
        <v>89</v>
      </c>
      <c r="AO805" s="115" t="s">
        <v>90</v>
      </c>
      <c r="AP805" s="115" t="s">
        <v>91</v>
      </c>
      <c r="AQ805" s="115" t="s">
        <v>91</v>
      </c>
    </row>
    <row r="806" spans="1:43" ht="16">
      <c r="A806" s="115">
        <v>7007919230</v>
      </c>
      <c r="D806" s="115" t="s">
        <v>33</v>
      </c>
      <c r="G806" s="115" t="s">
        <v>38</v>
      </c>
      <c r="I806" s="130"/>
      <c r="L806" s="129"/>
      <c r="M806" s="129">
        <f t="shared" si="181"/>
        <v>2</v>
      </c>
      <c r="N806" s="129">
        <f t="shared" si="182"/>
        <v>1.5</v>
      </c>
      <c r="O806" s="129"/>
      <c r="P806" s="129">
        <f t="shared" si="183"/>
        <v>0</v>
      </c>
      <c r="Q806" s="129">
        <f t="shared" si="184"/>
        <v>0</v>
      </c>
      <c r="R806" s="129">
        <f t="shared" si="185"/>
        <v>1</v>
      </c>
      <c r="S806" s="129">
        <f t="shared" si="186"/>
        <v>0</v>
      </c>
      <c r="T806" s="129">
        <f t="shared" si="187"/>
        <v>0</v>
      </c>
      <c r="U806" s="129">
        <f t="shared" si="188"/>
        <v>0</v>
      </c>
      <c r="V806" s="134">
        <f t="shared" si="189"/>
        <v>0</v>
      </c>
      <c r="W806" s="129">
        <f t="shared" si="195"/>
        <v>1</v>
      </c>
      <c r="X806" s="129">
        <f t="shared" si="190"/>
        <v>0</v>
      </c>
      <c r="Y806" s="129">
        <f t="shared" si="191"/>
        <v>0</v>
      </c>
      <c r="Z806" s="129"/>
      <c r="AA806" s="129"/>
      <c r="AB806" s="129">
        <f t="shared" si="192"/>
        <v>2</v>
      </c>
      <c r="AC806" s="129">
        <f t="shared" si="193"/>
        <v>2</v>
      </c>
      <c r="AD806" s="129" t="str">
        <f t="shared" si="194"/>
        <v>Correct</v>
      </c>
      <c r="AE806" s="129"/>
      <c r="AF806" s="115" t="s">
        <v>83</v>
      </c>
      <c r="AG806" s="115">
        <v>47</v>
      </c>
      <c r="AH806" s="115" t="s">
        <v>84</v>
      </c>
      <c r="AI806" s="115" t="s">
        <v>152</v>
      </c>
      <c r="AJ806" s="115" t="s">
        <v>85</v>
      </c>
      <c r="AK806" s="115" t="s">
        <v>86</v>
      </c>
      <c r="AL806" s="115" t="s">
        <v>87</v>
      </c>
      <c r="AM806" s="115" t="s">
        <v>104</v>
      </c>
      <c r="AN806" s="115" t="s">
        <v>89</v>
      </c>
      <c r="AO806" s="115" t="s">
        <v>106</v>
      </c>
      <c r="AP806" s="115" t="s">
        <v>91</v>
      </c>
      <c r="AQ806" s="115" t="s">
        <v>91</v>
      </c>
    </row>
    <row r="807" spans="1:43" ht="16">
      <c r="A807" s="115">
        <v>7020350553</v>
      </c>
      <c r="G807" s="115" t="s">
        <v>38</v>
      </c>
      <c r="I807" s="130"/>
      <c r="L807" s="129"/>
      <c r="M807" s="129">
        <f t="shared" si="181"/>
        <v>1</v>
      </c>
      <c r="N807" s="129">
        <f t="shared" si="182"/>
        <v>3</v>
      </c>
      <c r="O807" s="129"/>
      <c r="P807" s="129">
        <f t="shared" si="183"/>
        <v>0</v>
      </c>
      <c r="Q807" s="129">
        <f t="shared" si="184"/>
        <v>0</v>
      </c>
      <c r="R807" s="129">
        <f t="shared" si="185"/>
        <v>0</v>
      </c>
      <c r="S807" s="129">
        <f t="shared" si="186"/>
        <v>0</v>
      </c>
      <c r="T807" s="129">
        <f t="shared" si="187"/>
        <v>0</v>
      </c>
      <c r="U807" s="129">
        <f t="shared" si="188"/>
        <v>0</v>
      </c>
      <c r="V807" s="134">
        <f t="shared" si="189"/>
        <v>0</v>
      </c>
      <c r="W807" s="129">
        <f t="shared" si="195"/>
        <v>1</v>
      </c>
      <c r="X807" s="129">
        <f t="shared" si="190"/>
        <v>0</v>
      </c>
      <c r="Y807" s="129">
        <f t="shared" si="191"/>
        <v>0</v>
      </c>
      <c r="Z807" s="129"/>
      <c r="AA807" s="129"/>
      <c r="AB807" s="129">
        <f t="shared" si="192"/>
        <v>1</v>
      </c>
      <c r="AC807" s="129">
        <f t="shared" si="193"/>
        <v>1</v>
      </c>
      <c r="AD807" s="129" t="str">
        <f t="shared" si="194"/>
        <v>Correct</v>
      </c>
      <c r="AE807" s="129"/>
      <c r="AF807" s="115" t="s">
        <v>99</v>
      </c>
      <c r="AG807" s="115">
        <v>67</v>
      </c>
      <c r="AH807" s="115" t="s">
        <v>181</v>
      </c>
      <c r="AJ807" s="115" t="s">
        <v>85</v>
      </c>
      <c r="AK807" s="115" t="s">
        <v>86</v>
      </c>
      <c r="AL807" s="115" t="s">
        <v>87</v>
      </c>
      <c r="AM807" s="115" t="s">
        <v>93</v>
      </c>
      <c r="AN807" s="115" t="s">
        <v>111</v>
      </c>
      <c r="AO807" s="115" t="s">
        <v>106</v>
      </c>
      <c r="AP807" s="115" t="s">
        <v>91</v>
      </c>
      <c r="AQ807" s="115" t="s">
        <v>91</v>
      </c>
    </row>
    <row r="808" spans="1:43" ht="16">
      <c r="A808" s="115">
        <v>6988283523</v>
      </c>
      <c r="G808" s="115" t="s">
        <v>38</v>
      </c>
      <c r="I808" s="130"/>
      <c r="K808" s="115" t="s">
        <v>40</v>
      </c>
      <c r="L808" s="129"/>
      <c r="M808" s="129">
        <f t="shared" si="181"/>
        <v>2</v>
      </c>
      <c r="N808" s="129">
        <f t="shared" si="182"/>
        <v>1.5</v>
      </c>
      <c r="O808" s="129"/>
      <c r="P808" s="129">
        <f t="shared" si="183"/>
        <v>0</v>
      </c>
      <c r="Q808" s="129">
        <f t="shared" si="184"/>
        <v>0</v>
      </c>
      <c r="R808" s="129">
        <f t="shared" si="185"/>
        <v>0</v>
      </c>
      <c r="S808" s="129">
        <f t="shared" si="186"/>
        <v>0</v>
      </c>
      <c r="T808" s="129">
        <f t="shared" si="187"/>
        <v>0</v>
      </c>
      <c r="U808" s="129">
        <f t="shared" si="188"/>
        <v>0</v>
      </c>
      <c r="V808" s="134">
        <f t="shared" si="189"/>
        <v>0</v>
      </c>
      <c r="W808" s="129">
        <f t="shared" si="195"/>
        <v>1</v>
      </c>
      <c r="X808" s="129">
        <f t="shared" si="190"/>
        <v>0</v>
      </c>
      <c r="Y808" s="129">
        <f t="shared" si="191"/>
        <v>1</v>
      </c>
      <c r="Z808" s="129"/>
      <c r="AA808" s="129"/>
      <c r="AB808" s="129">
        <f t="shared" si="192"/>
        <v>2</v>
      </c>
      <c r="AC808" s="129">
        <f t="shared" si="193"/>
        <v>2</v>
      </c>
      <c r="AD808" s="129" t="str">
        <f t="shared" si="194"/>
        <v>Correct</v>
      </c>
      <c r="AE808" s="129"/>
      <c r="AF808" s="115" t="s">
        <v>83</v>
      </c>
      <c r="AG808" s="115">
        <v>70</v>
      </c>
      <c r="AH808" s="115" t="s">
        <v>84</v>
      </c>
      <c r="AI808" s="115" t="s">
        <v>121</v>
      </c>
      <c r="AJ808" s="115" t="s">
        <v>85</v>
      </c>
      <c r="AK808" s="115" t="s">
        <v>86</v>
      </c>
      <c r="AL808" s="115" t="s">
        <v>87</v>
      </c>
      <c r="AN808" s="115" t="s">
        <v>102</v>
      </c>
      <c r="AO808" s="115" t="s">
        <v>106</v>
      </c>
    </row>
    <row r="809" spans="1:43" ht="16">
      <c r="A809" s="115">
        <v>7045792166</v>
      </c>
      <c r="G809" s="115" t="s">
        <v>38</v>
      </c>
      <c r="I809" s="130"/>
      <c r="L809" s="129"/>
      <c r="M809" s="129">
        <f t="shared" si="181"/>
        <v>1</v>
      </c>
      <c r="N809" s="129">
        <f t="shared" si="182"/>
        <v>3</v>
      </c>
      <c r="O809" s="129"/>
      <c r="P809" s="129">
        <f t="shared" si="183"/>
        <v>0</v>
      </c>
      <c r="Q809" s="129">
        <f t="shared" si="184"/>
        <v>0</v>
      </c>
      <c r="R809" s="129">
        <f t="shared" si="185"/>
        <v>0</v>
      </c>
      <c r="S809" s="129">
        <f t="shared" si="186"/>
        <v>0</v>
      </c>
      <c r="T809" s="129">
        <f t="shared" si="187"/>
        <v>0</v>
      </c>
      <c r="U809" s="129">
        <f t="shared" si="188"/>
        <v>0</v>
      </c>
      <c r="V809" s="134">
        <f t="shared" si="189"/>
        <v>0</v>
      </c>
      <c r="W809" s="129">
        <f t="shared" si="195"/>
        <v>1</v>
      </c>
      <c r="X809" s="129">
        <f t="shared" si="190"/>
        <v>0</v>
      </c>
      <c r="Y809" s="129">
        <f t="shared" si="191"/>
        <v>0</v>
      </c>
      <c r="Z809" s="129"/>
      <c r="AA809" s="129"/>
      <c r="AB809" s="129">
        <f t="shared" si="192"/>
        <v>1</v>
      </c>
      <c r="AC809" s="129">
        <f t="shared" si="193"/>
        <v>1</v>
      </c>
      <c r="AD809" s="129" t="str">
        <f t="shared" si="194"/>
        <v>Correct</v>
      </c>
      <c r="AE809" s="129"/>
      <c r="AF809" s="115" t="s">
        <v>83</v>
      </c>
      <c r="AG809" s="115">
        <v>88</v>
      </c>
      <c r="AH809" s="115" t="s">
        <v>181</v>
      </c>
      <c r="AI809" s="115" t="s">
        <v>237</v>
      </c>
      <c r="AJ809" s="115" t="s">
        <v>85</v>
      </c>
      <c r="AK809" s="115" t="s">
        <v>86</v>
      </c>
      <c r="AM809" s="115" t="s">
        <v>96</v>
      </c>
      <c r="AN809" s="115" t="s">
        <v>89</v>
      </c>
      <c r="AO809" s="115" t="s">
        <v>106</v>
      </c>
      <c r="AP809" s="115" t="s">
        <v>86</v>
      </c>
      <c r="AQ809" s="115" t="s">
        <v>86</v>
      </c>
    </row>
    <row r="810" spans="1:43" ht="16">
      <c r="A810" s="115">
        <v>6982470293</v>
      </c>
      <c r="B810" s="115" t="s">
        <v>31</v>
      </c>
      <c r="F810" s="115" t="s">
        <v>35</v>
      </c>
      <c r="G810" s="115" t="s">
        <v>38</v>
      </c>
      <c r="I810" s="130"/>
      <c r="L810" s="129"/>
      <c r="M810" s="129">
        <f t="shared" si="181"/>
        <v>3</v>
      </c>
      <c r="N810" s="129">
        <f t="shared" si="182"/>
        <v>1</v>
      </c>
      <c r="O810" s="129"/>
      <c r="P810" s="129">
        <f t="shared" si="183"/>
        <v>1</v>
      </c>
      <c r="Q810" s="129">
        <f t="shared" si="184"/>
        <v>0</v>
      </c>
      <c r="R810" s="129">
        <f t="shared" si="185"/>
        <v>0</v>
      </c>
      <c r="S810" s="129">
        <f t="shared" si="186"/>
        <v>0</v>
      </c>
      <c r="T810" s="129">
        <f t="shared" si="187"/>
        <v>1</v>
      </c>
      <c r="U810" s="129">
        <f t="shared" si="188"/>
        <v>0</v>
      </c>
      <c r="V810" s="134">
        <f t="shared" si="189"/>
        <v>0</v>
      </c>
      <c r="W810" s="129">
        <f t="shared" si="195"/>
        <v>1</v>
      </c>
      <c r="X810" s="129">
        <f t="shared" si="190"/>
        <v>0</v>
      </c>
      <c r="Y810" s="129">
        <f t="shared" si="191"/>
        <v>0</v>
      </c>
      <c r="Z810" s="129"/>
      <c r="AA810" s="129"/>
      <c r="AB810" s="129">
        <f t="shared" si="192"/>
        <v>3</v>
      </c>
      <c r="AC810" s="129">
        <f t="shared" si="193"/>
        <v>3</v>
      </c>
      <c r="AD810" s="129" t="str">
        <f t="shared" si="194"/>
        <v>Correct</v>
      </c>
      <c r="AE810" s="129"/>
      <c r="AF810" s="115" t="s">
        <v>83</v>
      </c>
      <c r="AG810" s="115">
        <v>62</v>
      </c>
      <c r="AH810" s="115" t="s">
        <v>181</v>
      </c>
      <c r="AI810" s="115" t="s">
        <v>242</v>
      </c>
      <c r="AJ810" s="115" t="s">
        <v>85</v>
      </c>
      <c r="AK810" s="115" t="s">
        <v>86</v>
      </c>
      <c r="AL810" s="115" t="s">
        <v>87</v>
      </c>
      <c r="AN810" s="115" t="s">
        <v>102</v>
      </c>
      <c r="AO810" s="115" t="s">
        <v>103</v>
      </c>
      <c r="AP810" s="115" t="s">
        <v>91</v>
      </c>
      <c r="AQ810" s="115" t="s">
        <v>91</v>
      </c>
    </row>
    <row r="811" spans="1:43" ht="16">
      <c r="A811" s="115">
        <v>7008108008</v>
      </c>
      <c r="G811" s="115" t="s">
        <v>38</v>
      </c>
      <c r="I811" s="130"/>
      <c r="L811" s="129"/>
      <c r="M811" s="129">
        <f t="shared" si="181"/>
        <v>1</v>
      </c>
      <c r="N811" s="129">
        <f t="shared" si="182"/>
        <v>3</v>
      </c>
      <c r="O811" s="129"/>
      <c r="P811" s="129">
        <f t="shared" si="183"/>
        <v>0</v>
      </c>
      <c r="Q811" s="129">
        <f t="shared" si="184"/>
        <v>0</v>
      </c>
      <c r="R811" s="129">
        <f t="shared" si="185"/>
        <v>0</v>
      </c>
      <c r="S811" s="129">
        <f t="shared" si="186"/>
        <v>0</v>
      </c>
      <c r="T811" s="129">
        <f t="shared" si="187"/>
        <v>0</v>
      </c>
      <c r="U811" s="129">
        <f t="shared" si="188"/>
        <v>0</v>
      </c>
      <c r="V811" s="134">
        <f t="shared" si="189"/>
        <v>0</v>
      </c>
      <c r="W811" s="129">
        <f t="shared" si="195"/>
        <v>1</v>
      </c>
      <c r="X811" s="129">
        <f t="shared" si="190"/>
        <v>0</v>
      </c>
      <c r="Y811" s="129">
        <f t="shared" si="191"/>
        <v>0</v>
      </c>
      <c r="Z811" s="129"/>
      <c r="AA811" s="129"/>
      <c r="AB811" s="129">
        <f t="shared" si="192"/>
        <v>1</v>
      </c>
      <c r="AC811" s="129">
        <f t="shared" si="193"/>
        <v>1</v>
      </c>
      <c r="AD811" s="129" t="str">
        <f t="shared" si="194"/>
        <v>Correct</v>
      </c>
      <c r="AE811" s="129"/>
      <c r="AF811" s="115" t="s">
        <v>83</v>
      </c>
      <c r="AG811" s="115">
        <v>73</v>
      </c>
      <c r="AH811" s="115" t="s">
        <v>181</v>
      </c>
      <c r="AI811" s="115" t="s">
        <v>204</v>
      </c>
      <c r="AJ811" s="115" t="s">
        <v>85</v>
      </c>
      <c r="AK811" s="115" t="s">
        <v>86</v>
      </c>
      <c r="AL811" s="115" t="s">
        <v>87</v>
      </c>
      <c r="AM811" s="115" t="s">
        <v>88</v>
      </c>
      <c r="AN811" s="115" t="s">
        <v>111</v>
      </c>
      <c r="AO811" s="115" t="s">
        <v>106</v>
      </c>
      <c r="AP811" s="115" t="s">
        <v>91</v>
      </c>
      <c r="AQ811" s="115" t="s">
        <v>91</v>
      </c>
    </row>
    <row r="812" spans="1:43" ht="16">
      <c r="A812" s="115">
        <v>7011088391</v>
      </c>
      <c r="F812" s="115" t="s">
        <v>35</v>
      </c>
      <c r="G812" s="115" t="s">
        <v>38</v>
      </c>
      <c r="I812" s="130"/>
      <c r="K812" s="115" t="s">
        <v>40</v>
      </c>
      <c r="L812" s="129"/>
      <c r="M812" s="129">
        <f t="shared" si="181"/>
        <v>3</v>
      </c>
      <c r="N812" s="129">
        <f t="shared" si="182"/>
        <v>1</v>
      </c>
      <c r="O812" s="129"/>
      <c r="P812" s="129">
        <f t="shared" si="183"/>
        <v>0</v>
      </c>
      <c r="Q812" s="129">
        <f t="shared" si="184"/>
        <v>0</v>
      </c>
      <c r="R812" s="129">
        <f t="shared" si="185"/>
        <v>0</v>
      </c>
      <c r="S812" s="129">
        <f t="shared" si="186"/>
        <v>0</v>
      </c>
      <c r="T812" s="129">
        <f t="shared" si="187"/>
        <v>1</v>
      </c>
      <c r="U812" s="129">
        <f t="shared" si="188"/>
        <v>0</v>
      </c>
      <c r="V812" s="134">
        <f t="shared" si="189"/>
        <v>0</v>
      </c>
      <c r="W812" s="129">
        <f t="shared" si="195"/>
        <v>1</v>
      </c>
      <c r="X812" s="129">
        <f t="shared" si="190"/>
        <v>0</v>
      </c>
      <c r="Y812" s="129">
        <f t="shared" si="191"/>
        <v>1</v>
      </c>
      <c r="Z812" s="129"/>
      <c r="AA812" s="129"/>
      <c r="AB812" s="129">
        <f t="shared" si="192"/>
        <v>3</v>
      </c>
      <c r="AC812" s="129">
        <f t="shared" si="193"/>
        <v>3</v>
      </c>
      <c r="AD812" s="129" t="str">
        <f t="shared" si="194"/>
        <v>Correct</v>
      </c>
      <c r="AE812" s="129"/>
      <c r="AF812" s="115" t="s">
        <v>83</v>
      </c>
      <c r="AG812" s="115">
        <v>44</v>
      </c>
      <c r="AH812" s="115" t="s">
        <v>84</v>
      </c>
      <c r="AI812" s="115" t="s">
        <v>131</v>
      </c>
      <c r="AJ812" s="115" t="s">
        <v>85</v>
      </c>
      <c r="AK812" s="115" t="s">
        <v>86</v>
      </c>
      <c r="AL812" s="115" t="s">
        <v>87</v>
      </c>
      <c r="AN812" s="115" t="s">
        <v>94</v>
      </c>
      <c r="AO812" s="115" t="s">
        <v>90</v>
      </c>
      <c r="AP812" s="115" t="s">
        <v>91</v>
      </c>
      <c r="AQ812" s="115" t="s">
        <v>91</v>
      </c>
    </row>
    <row r="813" spans="1:43" ht="16">
      <c r="A813" s="115">
        <v>5584590226</v>
      </c>
      <c r="F813" s="115" t="s">
        <v>35</v>
      </c>
      <c r="G813" s="115" t="s">
        <v>38</v>
      </c>
      <c r="I813" s="130"/>
      <c r="K813" s="115" t="s">
        <v>40</v>
      </c>
      <c r="L813" s="129"/>
      <c r="M813" s="129">
        <f t="shared" si="181"/>
        <v>3</v>
      </c>
      <c r="N813" s="129">
        <f t="shared" si="182"/>
        <v>1</v>
      </c>
      <c r="O813" s="129"/>
      <c r="P813" s="129">
        <f t="shared" si="183"/>
        <v>0</v>
      </c>
      <c r="Q813" s="129">
        <f t="shared" si="184"/>
        <v>0</v>
      </c>
      <c r="R813" s="129">
        <f t="shared" si="185"/>
        <v>0</v>
      </c>
      <c r="S813" s="129">
        <f t="shared" si="186"/>
        <v>0</v>
      </c>
      <c r="T813" s="129">
        <f t="shared" si="187"/>
        <v>1</v>
      </c>
      <c r="U813" s="129">
        <f t="shared" si="188"/>
        <v>0</v>
      </c>
      <c r="V813" s="134">
        <f t="shared" si="189"/>
        <v>0</v>
      </c>
      <c r="W813" s="129">
        <f t="shared" si="195"/>
        <v>1</v>
      </c>
      <c r="X813" s="129">
        <f t="shared" si="190"/>
        <v>0</v>
      </c>
      <c r="Y813" s="129">
        <f t="shared" si="191"/>
        <v>1</v>
      </c>
      <c r="Z813" s="129"/>
      <c r="AA813" s="129"/>
      <c r="AB813" s="129">
        <f t="shared" si="192"/>
        <v>3</v>
      </c>
      <c r="AC813" s="129">
        <f t="shared" si="193"/>
        <v>3</v>
      </c>
      <c r="AD813" s="129" t="str">
        <f t="shared" si="194"/>
        <v>Correct</v>
      </c>
      <c r="AE813" s="129"/>
      <c r="AF813" s="115" t="s">
        <v>83</v>
      </c>
      <c r="AG813" s="115">
        <v>60</v>
      </c>
      <c r="AH813" s="115" t="s">
        <v>181</v>
      </c>
      <c r="AI813" s="115" t="s">
        <v>191</v>
      </c>
      <c r="AJ813" s="115" t="s">
        <v>114</v>
      </c>
      <c r="AK813" s="115" t="s">
        <v>91</v>
      </c>
      <c r="AL813" s="115" t="s">
        <v>137</v>
      </c>
      <c r="AM813" s="115" t="s">
        <v>88</v>
      </c>
      <c r="AN813" s="115" t="s">
        <v>94</v>
      </c>
      <c r="AO813" s="115" t="s">
        <v>90</v>
      </c>
      <c r="AP813" s="115" t="s">
        <v>91</v>
      </c>
      <c r="AQ813" s="115" t="s">
        <v>91</v>
      </c>
    </row>
    <row r="814" spans="1:43" ht="16">
      <c r="A814" s="115">
        <v>7044846043</v>
      </c>
      <c r="D814" s="115" t="s">
        <v>33</v>
      </c>
      <c r="G814" s="115" t="s">
        <v>38</v>
      </c>
      <c r="I814" s="130"/>
      <c r="L814" s="129"/>
      <c r="M814" s="129">
        <f t="shared" si="181"/>
        <v>2</v>
      </c>
      <c r="N814" s="129">
        <f t="shared" si="182"/>
        <v>1.5</v>
      </c>
      <c r="O814" s="129"/>
      <c r="P814" s="129">
        <f t="shared" si="183"/>
        <v>0</v>
      </c>
      <c r="Q814" s="129">
        <f t="shared" si="184"/>
        <v>0</v>
      </c>
      <c r="R814" s="129">
        <f t="shared" si="185"/>
        <v>1</v>
      </c>
      <c r="S814" s="129">
        <f t="shared" si="186"/>
        <v>0</v>
      </c>
      <c r="T814" s="129">
        <f t="shared" si="187"/>
        <v>0</v>
      </c>
      <c r="U814" s="129">
        <f t="shared" si="188"/>
        <v>0</v>
      </c>
      <c r="V814" s="134">
        <f t="shared" si="189"/>
        <v>0</v>
      </c>
      <c r="W814" s="129">
        <f t="shared" si="195"/>
        <v>1</v>
      </c>
      <c r="X814" s="129">
        <f t="shared" si="190"/>
        <v>0</v>
      </c>
      <c r="Y814" s="129">
        <f t="shared" si="191"/>
        <v>0</v>
      </c>
      <c r="Z814" s="129"/>
      <c r="AA814" s="129"/>
      <c r="AB814" s="129">
        <f t="shared" si="192"/>
        <v>2</v>
      </c>
      <c r="AC814" s="129">
        <f t="shared" si="193"/>
        <v>2</v>
      </c>
      <c r="AD814" s="129" t="str">
        <f t="shared" si="194"/>
        <v>Correct</v>
      </c>
      <c r="AE814" s="129"/>
      <c r="AF814" s="115" t="s">
        <v>83</v>
      </c>
      <c r="AG814" s="115">
        <v>72</v>
      </c>
      <c r="AH814" s="115" t="s">
        <v>84</v>
      </c>
      <c r="AI814" s="115" t="s">
        <v>130</v>
      </c>
      <c r="AJ814" s="115" t="s">
        <v>92</v>
      </c>
      <c r="AK814" s="115" t="s">
        <v>86</v>
      </c>
      <c r="AL814" s="115" t="s">
        <v>87</v>
      </c>
      <c r="AM814" s="115" t="s">
        <v>100</v>
      </c>
      <c r="AN814" s="115" t="s">
        <v>94</v>
      </c>
      <c r="AO814" s="115" t="s">
        <v>106</v>
      </c>
      <c r="AP814" s="115" t="s">
        <v>91</v>
      </c>
      <c r="AQ814" s="115" t="s">
        <v>91</v>
      </c>
    </row>
    <row r="815" spans="1:43" ht="16">
      <c r="A815" s="115">
        <v>7011079928</v>
      </c>
      <c r="G815" s="115" t="s">
        <v>38</v>
      </c>
      <c r="I815" s="130"/>
      <c r="K815" s="115" t="s">
        <v>40</v>
      </c>
      <c r="L815" s="129"/>
      <c r="M815" s="129">
        <f t="shared" si="181"/>
        <v>2</v>
      </c>
      <c r="N815" s="129">
        <f t="shared" si="182"/>
        <v>1.5</v>
      </c>
      <c r="O815" s="129"/>
      <c r="P815" s="129">
        <f t="shared" si="183"/>
        <v>0</v>
      </c>
      <c r="Q815" s="129">
        <f t="shared" si="184"/>
        <v>0</v>
      </c>
      <c r="R815" s="129">
        <f t="shared" si="185"/>
        <v>0</v>
      </c>
      <c r="S815" s="129">
        <f t="shared" si="186"/>
        <v>0</v>
      </c>
      <c r="T815" s="129">
        <f t="shared" si="187"/>
        <v>0</v>
      </c>
      <c r="U815" s="129">
        <f t="shared" si="188"/>
        <v>0</v>
      </c>
      <c r="V815" s="134">
        <f t="shared" si="189"/>
        <v>0</v>
      </c>
      <c r="W815" s="129">
        <f t="shared" si="195"/>
        <v>1</v>
      </c>
      <c r="X815" s="129">
        <f t="shared" si="190"/>
        <v>0</v>
      </c>
      <c r="Y815" s="129">
        <f t="shared" si="191"/>
        <v>1</v>
      </c>
      <c r="Z815" s="129"/>
      <c r="AA815" s="129"/>
      <c r="AB815" s="129">
        <f t="shared" si="192"/>
        <v>2</v>
      </c>
      <c r="AC815" s="129">
        <f t="shared" si="193"/>
        <v>2</v>
      </c>
      <c r="AD815" s="129" t="str">
        <f t="shared" si="194"/>
        <v>Correct</v>
      </c>
      <c r="AE815" s="129"/>
      <c r="AF815" s="115" t="s">
        <v>99</v>
      </c>
      <c r="AG815" s="115">
        <v>56</v>
      </c>
      <c r="AH815" s="115" t="s">
        <v>181</v>
      </c>
      <c r="AJ815" s="115" t="s">
        <v>85</v>
      </c>
      <c r="AK815" s="115" t="s">
        <v>86</v>
      </c>
      <c r="AL815" s="115" t="s">
        <v>87</v>
      </c>
      <c r="AN815" s="115" t="s">
        <v>111</v>
      </c>
      <c r="AO815" s="115" t="s">
        <v>90</v>
      </c>
      <c r="AP815" s="115" t="s">
        <v>91</v>
      </c>
      <c r="AQ815" s="115" t="s">
        <v>91</v>
      </c>
    </row>
    <row r="816" spans="1:43" ht="16">
      <c r="A816" s="115">
        <v>7020345515</v>
      </c>
      <c r="G816" s="115" t="s">
        <v>38</v>
      </c>
      <c r="I816" s="130"/>
      <c r="L816" s="129"/>
      <c r="M816" s="129">
        <f t="shared" si="181"/>
        <v>1</v>
      </c>
      <c r="N816" s="129">
        <f t="shared" si="182"/>
        <v>3</v>
      </c>
      <c r="O816" s="129"/>
      <c r="P816" s="129">
        <f t="shared" si="183"/>
        <v>0</v>
      </c>
      <c r="Q816" s="129">
        <f t="shared" si="184"/>
        <v>0</v>
      </c>
      <c r="R816" s="129">
        <f t="shared" si="185"/>
        <v>0</v>
      </c>
      <c r="S816" s="129">
        <f t="shared" si="186"/>
        <v>0</v>
      </c>
      <c r="T816" s="129">
        <f t="shared" si="187"/>
        <v>0</v>
      </c>
      <c r="U816" s="129">
        <f t="shared" si="188"/>
        <v>0</v>
      </c>
      <c r="V816" s="134">
        <f t="shared" si="189"/>
        <v>0</v>
      </c>
      <c r="W816" s="129">
        <f t="shared" si="195"/>
        <v>1</v>
      </c>
      <c r="X816" s="129">
        <f t="shared" si="190"/>
        <v>0</v>
      </c>
      <c r="Y816" s="129">
        <f t="shared" si="191"/>
        <v>0</v>
      </c>
      <c r="Z816" s="129"/>
      <c r="AA816" s="129"/>
      <c r="AB816" s="129">
        <f t="shared" si="192"/>
        <v>1</v>
      </c>
      <c r="AC816" s="129">
        <f t="shared" si="193"/>
        <v>1</v>
      </c>
      <c r="AD816" s="129" t="str">
        <f t="shared" si="194"/>
        <v>Correct</v>
      </c>
      <c r="AE816" s="129"/>
      <c r="AF816" s="115" t="s">
        <v>83</v>
      </c>
      <c r="AG816" s="115">
        <v>14</v>
      </c>
      <c r="AH816" s="115" t="s">
        <v>181</v>
      </c>
      <c r="AI816" s="115" t="s">
        <v>207</v>
      </c>
      <c r="AJ816" s="115" t="s">
        <v>85</v>
      </c>
      <c r="AK816" s="115" t="s">
        <v>86</v>
      </c>
      <c r="AL816" s="115" t="s">
        <v>87</v>
      </c>
      <c r="AM816" s="115" t="s">
        <v>93</v>
      </c>
      <c r="AN816" s="115" t="s">
        <v>112</v>
      </c>
      <c r="AO816" s="115" t="s">
        <v>95</v>
      </c>
      <c r="AP816" s="115" t="s">
        <v>91</v>
      </c>
      <c r="AQ816" s="115" t="s">
        <v>86</v>
      </c>
    </row>
    <row r="817" spans="1:43" ht="16">
      <c r="A817" s="115">
        <v>7044850455</v>
      </c>
      <c r="G817" s="115" t="s">
        <v>38</v>
      </c>
      <c r="I817" s="130"/>
      <c r="K817" s="115" t="s">
        <v>40</v>
      </c>
      <c r="L817" s="129"/>
      <c r="M817" s="129">
        <f t="shared" si="181"/>
        <v>2</v>
      </c>
      <c r="N817" s="129">
        <f t="shared" si="182"/>
        <v>1.5</v>
      </c>
      <c r="O817" s="129"/>
      <c r="P817" s="129">
        <f t="shared" si="183"/>
        <v>0</v>
      </c>
      <c r="Q817" s="129">
        <f t="shared" si="184"/>
        <v>0</v>
      </c>
      <c r="R817" s="129">
        <f t="shared" si="185"/>
        <v>0</v>
      </c>
      <c r="S817" s="129">
        <f t="shared" si="186"/>
        <v>0</v>
      </c>
      <c r="T817" s="129">
        <f t="shared" si="187"/>
        <v>0</v>
      </c>
      <c r="U817" s="129">
        <f t="shared" si="188"/>
        <v>0</v>
      </c>
      <c r="V817" s="134">
        <f t="shared" si="189"/>
        <v>0</v>
      </c>
      <c r="W817" s="129">
        <f t="shared" si="195"/>
        <v>1</v>
      </c>
      <c r="X817" s="129">
        <f t="shared" si="190"/>
        <v>0</v>
      </c>
      <c r="Y817" s="129">
        <f t="shared" si="191"/>
        <v>1</v>
      </c>
      <c r="Z817" s="129"/>
      <c r="AA817" s="129"/>
      <c r="AB817" s="129">
        <f t="shared" si="192"/>
        <v>2</v>
      </c>
      <c r="AC817" s="129">
        <f t="shared" si="193"/>
        <v>2</v>
      </c>
      <c r="AD817" s="129" t="str">
        <f t="shared" si="194"/>
        <v>Correct</v>
      </c>
      <c r="AE817" s="129"/>
      <c r="AF817" s="115" t="s">
        <v>99</v>
      </c>
      <c r="AG817" s="115">
        <v>68</v>
      </c>
      <c r="AH817" s="115" t="s">
        <v>84</v>
      </c>
      <c r="AI817" s="115" t="s">
        <v>156</v>
      </c>
      <c r="AJ817" s="115" t="s">
        <v>85</v>
      </c>
      <c r="AK817" s="115" t="s">
        <v>86</v>
      </c>
      <c r="AL817" s="115" t="s">
        <v>87</v>
      </c>
      <c r="AM817" s="115" t="s">
        <v>93</v>
      </c>
      <c r="AN817" s="115" t="s">
        <v>89</v>
      </c>
      <c r="AO817" s="115" t="s">
        <v>106</v>
      </c>
      <c r="AP817" s="115" t="s">
        <v>91</v>
      </c>
      <c r="AQ817" s="115" t="s">
        <v>86</v>
      </c>
    </row>
    <row r="818" spans="1:43" ht="16">
      <c r="A818" s="115">
        <v>6985144028</v>
      </c>
      <c r="G818" s="115" t="s">
        <v>38</v>
      </c>
      <c r="I818" s="130"/>
      <c r="L818" s="129"/>
      <c r="M818" s="129">
        <f t="shared" si="181"/>
        <v>1</v>
      </c>
      <c r="N818" s="129">
        <f t="shared" si="182"/>
        <v>3</v>
      </c>
      <c r="O818" s="129"/>
      <c r="P818" s="129">
        <f t="shared" si="183"/>
        <v>0</v>
      </c>
      <c r="Q818" s="129">
        <f t="shared" si="184"/>
        <v>0</v>
      </c>
      <c r="R818" s="129">
        <f t="shared" si="185"/>
        <v>0</v>
      </c>
      <c r="S818" s="129">
        <f t="shared" si="186"/>
        <v>0</v>
      </c>
      <c r="T818" s="129">
        <f t="shared" si="187"/>
        <v>0</v>
      </c>
      <c r="U818" s="129">
        <f t="shared" si="188"/>
        <v>0</v>
      </c>
      <c r="V818" s="134">
        <f t="shared" si="189"/>
        <v>0</v>
      </c>
      <c r="W818" s="129">
        <f t="shared" si="195"/>
        <v>1</v>
      </c>
      <c r="X818" s="129">
        <f t="shared" si="190"/>
        <v>0</v>
      </c>
      <c r="Y818" s="129">
        <f t="shared" si="191"/>
        <v>0</v>
      </c>
      <c r="Z818" s="129"/>
      <c r="AA818" s="129"/>
      <c r="AB818" s="129">
        <f t="shared" si="192"/>
        <v>1</v>
      </c>
      <c r="AC818" s="129">
        <f t="shared" si="193"/>
        <v>1</v>
      </c>
      <c r="AD818" s="129" t="str">
        <f t="shared" si="194"/>
        <v>Correct</v>
      </c>
      <c r="AE818" s="129"/>
      <c r="AF818" s="115" t="s">
        <v>83</v>
      </c>
      <c r="AG818" s="115">
        <v>63</v>
      </c>
      <c r="AH818" s="115" t="s">
        <v>181</v>
      </c>
      <c r="AI818" s="115" t="s">
        <v>194</v>
      </c>
      <c r="AJ818" s="115" t="s">
        <v>85</v>
      </c>
      <c r="AK818" s="115" t="s">
        <v>86</v>
      </c>
      <c r="AL818" s="115" t="s">
        <v>87</v>
      </c>
      <c r="AM818" s="115" t="s">
        <v>93</v>
      </c>
      <c r="AN818" s="115" t="s">
        <v>112</v>
      </c>
      <c r="AO818" s="115" t="s">
        <v>106</v>
      </c>
      <c r="AP818" s="115" t="s">
        <v>91</v>
      </c>
      <c r="AQ818" s="115" t="s">
        <v>91</v>
      </c>
    </row>
    <row r="819" spans="1:43" ht="16">
      <c r="A819" s="115">
        <v>7044864272</v>
      </c>
      <c r="F819" s="115" t="s">
        <v>35</v>
      </c>
      <c r="G819" s="115" t="s">
        <v>38</v>
      </c>
      <c r="I819" s="130"/>
      <c r="L819" s="129"/>
      <c r="M819" s="129">
        <f t="shared" si="181"/>
        <v>2</v>
      </c>
      <c r="N819" s="129">
        <f t="shared" si="182"/>
        <v>1.5</v>
      </c>
      <c r="O819" s="129"/>
      <c r="P819" s="129">
        <f t="shared" si="183"/>
        <v>0</v>
      </c>
      <c r="Q819" s="129">
        <f t="shared" si="184"/>
        <v>0</v>
      </c>
      <c r="R819" s="129">
        <f t="shared" si="185"/>
        <v>0</v>
      </c>
      <c r="S819" s="129">
        <f t="shared" si="186"/>
        <v>0</v>
      </c>
      <c r="T819" s="129">
        <f t="shared" si="187"/>
        <v>1</v>
      </c>
      <c r="U819" s="129">
        <f t="shared" si="188"/>
        <v>0</v>
      </c>
      <c r="V819" s="134">
        <f t="shared" si="189"/>
        <v>0</v>
      </c>
      <c r="W819" s="129">
        <f t="shared" si="195"/>
        <v>1</v>
      </c>
      <c r="X819" s="129">
        <f t="shared" si="190"/>
        <v>0</v>
      </c>
      <c r="Y819" s="129">
        <f t="shared" si="191"/>
        <v>0</v>
      </c>
      <c r="Z819" s="129"/>
      <c r="AA819" s="129"/>
      <c r="AB819" s="129">
        <f t="shared" si="192"/>
        <v>2</v>
      </c>
      <c r="AC819" s="129">
        <f t="shared" si="193"/>
        <v>2</v>
      </c>
      <c r="AD819" s="129" t="str">
        <f t="shared" si="194"/>
        <v>Correct</v>
      </c>
      <c r="AE819" s="129"/>
      <c r="AF819" s="115" t="s">
        <v>83</v>
      </c>
      <c r="AG819" s="115">
        <v>60</v>
      </c>
      <c r="AH819" s="115" t="s">
        <v>181</v>
      </c>
      <c r="AI819" s="115" t="s">
        <v>191</v>
      </c>
      <c r="AJ819" s="115" t="s">
        <v>107</v>
      </c>
      <c r="AK819" s="115" t="s">
        <v>86</v>
      </c>
      <c r="AL819" s="115" t="s">
        <v>87</v>
      </c>
      <c r="AN819" s="115" t="s">
        <v>94</v>
      </c>
      <c r="AO819" s="115" t="s">
        <v>90</v>
      </c>
      <c r="AP819" s="115" t="s">
        <v>91</v>
      </c>
      <c r="AQ819" s="115" t="s">
        <v>91</v>
      </c>
    </row>
    <row r="820" spans="1:43" ht="16">
      <c r="A820" s="115">
        <v>6985191110</v>
      </c>
      <c r="D820" s="115" t="s">
        <v>33</v>
      </c>
      <c r="F820" s="115" t="s">
        <v>35</v>
      </c>
      <c r="G820" s="115" t="s">
        <v>38</v>
      </c>
      <c r="I820" s="130"/>
      <c r="L820" s="129"/>
      <c r="M820" s="129">
        <f t="shared" si="181"/>
        <v>3</v>
      </c>
      <c r="N820" s="129">
        <f t="shared" si="182"/>
        <v>1</v>
      </c>
      <c r="O820" s="129"/>
      <c r="P820" s="129">
        <f t="shared" si="183"/>
        <v>0</v>
      </c>
      <c r="Q820" s="129">
        <f t="shared" si="184"/>
        <v>0</v>
      </c>
      <c r="R820" s="129">
        <f t="shared" si="185"/>
        <v>1</v>
      </c>
      <c r="S820" s="129">
        <f t="shared" si="186"/>
        <v>0</v>
      </c>
      <c r="T820" s="129">
        <f t="shared" si="187"/>
        <v>1</v>
      </c>
      <c r="U820" s="129">
        <f t="shared" si="188"/>
        <v>0</v>
      </c>
      <c r="V820" s="134">
        <f t="shared" si="189"/>
        <v>0</v>
      </c>
      <c r="W820" s="129">
        <f t="shared" si="195"/>
        <v>1</v>
      </c>
      <c r="X820" s="129">
        <f t="shared" si="190"/>
        <v>0</v>
      </c>
      <c r="Y820" s="129">
        <f t="shared" si="191"/>
        <v>0</v>
      </c>
      <c r="Z820" s="129"/>
      <c r="AA820" s="129"/>
      <c r="AB820" s="129">
        <f t="shared" si="192"/>
        <v>3</v>
      </c>
      <c r="AC820" s="129">
        <f t="shared" si="193"/>
        <v>3</v>
      </c>
      <c r="AD820" s="129" t="str">
        <f t="shared" si="194"/>
        <v>Correct</v>
      </c>
      <c r="AE820" s="129"/>
      <c r="AF820" s="115" t="s">
        <v>99</v>
      </c>
      <c r="AG820" s="115">
        <v>86</v>
      </c>
      <c r="AH820" s="115" t="s">
        <v>181</v>
      </c>
      <c r="AI820" s="115" t="s">
        <v>193</v>
      </c>
      <c r="AJ820" s="115" t="s">
        <v>85</v>
      </c>
      <c r="AK820" s="115" t="s">
        <v>86</v>
      </c>
      <c r="AL820" s="115" t="s">
        <v>87</v>
      </c>
      <c r="AM820" s="115" t="s">
        <v>93</v>
      </c>
      <c r="AN820" s="115" t="s">
        <v>109</v>
      </c>
      <c r="AO820" s="115" t="s">
        <v>106</v>
      </c>
      <c r="AP820" s="115" t="s">
        <v>91</v>
      </c>
      <c r="AQ820" s="115" t="s">
        <v>86</v>
      </c>
    </row>
    <row r="821" spans="1:43" ht="16">
      <c r="A821" s="115">
        <v>7011272975</v>
      </c>
      <c r="B821" s="115" t="s">
        <v>31</v>
      </c>
      <c r="C821" s="115" t="s">
        <v>32</v>
      </c>
      <c r="G821" s="115" t="s">
        <v>38</v>
      </c>
      <c r="I821" s="130"/>
      <c r="L821" s="129"/>
      <c r="M821" s="129">
        <f t="shared" si="181"/>
        <v>3</v>
      </c>
      <c r="N821" s="129">
        <f t="shared" si="182"/>
        <v>1</v>
      </c>
      <c r="O821" s="129"/>
      <c r="P821" s="129">
        <f t="shared" si="183"/>
        <v>1</v>
      </c>
      <c r="Q821" s="129">
        <f t="shared" si="184"/>
        <v>1</v>
      </c>
      <c r="R821" s="129">
        <f t="shared" si="185"/>
        <v>0</v>
      </c>
      <c r="S821" s="129">
        <f t="shared" si="186"/>
        <v>0</v>
      </c>
      <c r="T821" s="129">
        <f t="shared" si="187"/>
        <v>0</v>
      </c>
      <c r="U821" s="129">
        <f t="shared" si="188"/>
        <v>0</v>
      </c>
      <c r="V821" s="134">
        <f t="shared" si="189"/>
        <v>0</v>
      </c>
      <c r="W821" s="129">
        <f t="shared" si="195"/>
        <v>1</v>
      </c>
      <c r="X821" s="129">
        <f t="shared" si="190"/>
        <v>0</v>
      </c>
      <c r="Y821" s="129">
        <f t="shared" si="191"/>
        <v>0</v>
      </c>
      <c r="Z821" s="129"/>
      <c r="AA821" s="129"/>
      <c r="AB821" s="129">
        <f t="shared" si="192"/>
        <v>3</v>
      </c>
      <c r="AC821" s="129">
        <f t="shared" si="193"/>
        <v>3</v>
      </c>
      <c r="AD821" s="129" t="str">
        <f t="shared" si="194"/>
        <v>Correct</v>
      </c>
      <c r="AE821" s="129"/>
      <c r="AF821" s="115" t="s">
        <v>83</v>
      </c>
      <c r="AG821" s="115">
        <v>77</v>
      </c>
      <c r="AH821" s="115" t="s">
        <v>84</v>
      </c>
      <c r="AI821" s="115" t="s">
        <v>126</v>
      </c>
      <c r="AJ821" s="115" t="s">
        <v>107</v>
      </c>
      <c r="AK821" s="115" t="s">
        <v>91</v>
      </c>
      <c r="AL821" s="115" t="s">
        <v>469</v>
      </c>
      <c r="AM821" s="115" t="s">
        <v>104</v>
      </c>
      <c r="AN821" s="115" t="s">
        <v>109</v>
      </c>
      <c r="AO821" s="115" t="s">
        <v>90</v>
      </c>
      <c r="AP821" s="115" t="s">
        <v>91</v>
      </c>
      <c r="AQ821" s="115" t="s">
        <v>86</v>
      </c>
    </row>
    <row r="822" spans="1:43" ht="16">
      <c r="A822" s="115">
        <v>5587027554</v>
      </c>
      <c r="F822" s="115" t="s">
        <v>35</v>
      </c>
      <c r="G822" s="115" t="s">
        <v>38</v>
      </c>
      <c r="I822" s="130"/>
      <c r="K822" s="115" t="s">
        <v>40</v>
      </c>
      <c r="L822" s="129"/>
      <c r="M822" s="129">
        <f t="shared" si="181"/>
        <v>3</v>
      </c>
      <c r="N822" s="129">
        <f t="shared" si="182"/>
        <v>1</v>
      </c>
      <c r="O822" s="129"/>
      <c r="P822" s="129">
        <f t="shared" si="183"/>
        <v>0</v>
      </c>
      <c r="Q822" s="129">
        <f t="shared" si="184"/>
        <v>0</v>
      </c>
      <c r="R822" s="129">
        <f t="shared" si="185"/>
        <v>0</v>
      </c>
      <c r="S822" s="129">
        <f t="shared" si="186"/>
        <v>0</v>
      </c>
      <c r="T822" s="129">
        <f t="shared" si="187"/>
        <v>1</v>
      </c>
      <c r="U822" s="129">
        <f t="shared" si="188"/>
        <v>0</v>
      </c>
      <c r="V822" s="134">
        <f t="shared" si="189"/>
        <v>0</v>
      </c>
      <c r="W822" s="129">
        <f t="shared" si="195"/>
        <v>1</v>
      </c>
      <c r="X822" s="129">
        <f t="shared" si="190"/>
        <v>0</v>
      </c>
      <c r="Y822" s="129">
        <f t="shared" si="191"/>
        <v>1</v>
      </c>
      <c r="Z822" s="129"/>
      <c r="AA822" s="129"/>
      <c r="AB822" s="129">
        <f t="shared" si="192"/>
        <v>3</v>
      </c>
      <c r="AC822" s="129">
        <f t="shared" si="193"/>
        <v>3</v>
      </c>
      <c r="AD822" s="129" t="str">
        <f t="shared" si="194"/>
        <v>Correct</v>
      </c>
      <c r="AE822" s="129"/>
      <c r="AF822" s="115" t="s">
        <v>83</v>
      </c>
      <c r="AG822" s="115">
        <v>52</v>
      </c>
      <c r="AH822" s="115" t="s">
        <v>181</v>
      </c>
      <c r="AI822" s="115" t="s">
        <v>195</v>
      </c>
      <c r="AJ822" s="115" t="s">
        <v>85</v>
      </c>
      <c r="AK822" s="115" t="s">
        <v>86</v>
      </c>
      <c r="AL822" s="115" t="s">
        <v>87</v>
      </c>
      <c r="AM822" s="115" t="s">
        <v>101</v>
      </c>
      <c r="AN822" s="115" t="s">
        <v>89</v>
      </c>
      <c r="AO822" s="115" t="s">
        <v>90</v>
      </c>
      <c r="AP822" s="115" t="s">
        <v>91</v>
      </c>
      <c r="AQ822" s="115" t="s">
        <v>91</v>
      </c>
    </row>
    <row r="823" spans="1:43" ht="16">
      <c r="A823" s="115">
        <v>6985444231</v>
      </c>
      <c r="F823" s="115" t="s">
        <v>35</v>
      </c>
      <c r="G823" s="115" t="s">
        <v>38</v>
      </c>
      <c r="I823" s="130"/>
      <c r="K823" s="115" t="s">
        <v>40</v>
      </c>
      <c r="L823" s="129"/>
      <c r="M823" s="129">
        <f t="shared" si="181"/>
        <v>3</v>
      </c>
      <c r="N823" s="129">
        <f t="shared" si="182"/>
        <v>1</v>
      </c>
      <c r="O823" s="129"/>
      <c r="P823" s="129">
        <f t="shared" si="183"/>
        <v>0</v>
      </c>
      <c r="Q823" s="129">
        <f t="shared" si="184"/>
        <v>0</v>
      </c>
      <c r="R823" s="129">
        <f t="shared" si="185"/>
        <v>0</v>
      </c>
      <c r="S823" s="129">
        <f t="shared" si="186"/>
        <v>0</v>
      </c>
      <c r="T823" s="129">
        <f t="shared" si="187"/>
        <v>1</v>
      </c>
      <c r="U823" s="129">
        <f t="shared" si="188"/>
        <v>0</v>
      </c>
      <c r="V823" s="134">
        <f t="shared" si="189"/>
        <v>0</v>
      </c>
      <c r="W823" s="129">
        <f t="shared" si="195"/>
        <v>1</v>
      </c>
      <c r="X823" s="129">
        <f t="shared" si="190"/>
        <v>0</v>
      </c>
      <c r="Y823" s="129">
        <f t="shared" si="191"/>
        <v>1</v>
      </c>
      <c r="Z823" s="129"/>
      <c r="AA823" s="129"/>
      <c r="AB823" s="129">
        <f t="shared" si="192"/>
        <v>3</v>
      </c>
      <c r="AC823" s="129">
        <f t="shared" si="193"/>
        <v>3</v>
      </c>
      <c r="AD823" s="129" t="str">
        <f t="shared" si="194"/>
        <v>Correct</v>
      </c>
      <c r="AE823" s="129"/>
      <c r="AF823" s="115" t="s">
        <v>83</v>
      </c>
      <c r="AH823" s="115" t="s">
        <v>84</v>
      </c>
      <c r="AI823" s="115" t="s">
        <v>159</v>
      </c>
      <c r="AJ823" s="115" t="s">
        <v>85</v>
      </c>
      <c r="AK823" s="115" t="s">
        <v>86</v>
      </c>
      <c r="AL823" s="115" t="s">
        <v>87</v>
      </c>
      <c r="AM823" s="115" t="s">
        <v>88</v>
      </c>
      <c r="AN823" s="115" t="s">
        <v>111</v>
      </c>
      <c r="AO823" s="115" t="s">
        <v>106</v>
      </c>
      <c r="AP823" s="115" t="s">
        <v>91</v>
      </c>
      <c r="AQ823" s="115" t="s">
        <v>91</v>
      </c>
    </row>
    <row r="824" spans="1:43" ht="16">
      <c r="A824" s="115">
        <v>7011537498</v>
      </c>
      <c r="F824" s="115" t="s">
        <v>35</v>
      </c>
      <c r="G824" s="115" t="s">
        <v>38</v>
      </c>
      <c r="I824" s="130"/>
      <c r="L824" s="129"/>
      <c r="M824" s="129">
        <f t="shared" si="181"/>
        <v>2</v>
      </c>
      <c r="N824" s="129">
        <f t="shared" si="182"/>
        <v>1.5</v>
      </c>
      <c r="O824" s="129"/>
      <c r="P824" s="129">
        <f t="shared" si="183"/>
        <v>0</v>
      </c>
      <c r="Q824" s="129">
        <f t="shared" si="184"/>
        <v>0</v>
      </c>
      <c r="R824" s="129">
        <f t="shared" si="185"/>
        <v>0</v>
      </c>
      <c r="S824" s="129">
        <f t="shared" si="186"/>
        <v>0</v>
      </c>
      <c r="T824" s="129">
        <f t="shared" si="187"/>
        <v>1</v>
      </c>
      <c r="U824" s="129">
        <f t="shared" si="188"/>
        <v>0</v>
      </c>
      <c r="V824" s="134">
        <f t="shared" si="189"/>
        <v>0</v>
      </c>
      <c r="W824" s="129">
        <f t="shared" si="195"/>
        <v>1</v>
      </c>
      <c r="X824" s="129">
        <f t="shared" si="190"/>
        <v>0</v>
      </c>
      <c r="Y824" s="129">
        <f t="shared" si="191"/>
        <v>0</v>
      </c>
      <c r="Z824" s="129"/>
      <c r="AA824" s="129"/>
      <c r="AB824" s="129">
        <f t="shared" si="192"/>
        <v>2</v>
      </c>
      <c r="AC824" s="129">
        <f t="shared" si="193"/>
        <v>2</v>
      </c>
      <c r="AD824" s="129" t="str">
        <f t="shared" si="194"/>
        <v>Correct</v>
      </c>
      <c r="AE824" s="129"/>
      <c r="AF824" s="115" t="s">
        <v>83</v>
      </c>
      <c r="AG824" s="115">
        <v>47</v>
      </c>
      <c r="AH824" s="115" t="s">
        <v>181</v>
      </c>
      <c r="AI824" s="115" t="s">
        <v>194</v>
      </c>
      <c r="AJ824" s="115" t="s">
        <v>97</v>
      </c>
      <c r="AK824" s="115" t="s">
        <v>86</v>
      </c>
      <c r="AL824" s="115" t="s">
        <v>115</v>
      </c>
      <c r="AM824" s="115" t="s">
        <v>100</v>
      </c>
      <c r="AN824" s="115" t="s">
        <v>111</v>
      </c>
      <c r="AO824" s="115" t="s">
        <v>90</v>
      </c>
      <c r="AQ824" s="115" t="s">
        <v>86</v>
      </c>
    </row>
    <row r="825" spans="1:43" ht="16">
      <c r="A825" s="115">
        <v>7007930811</v>
      </c>
      <c r="G825" s="115" t="s">
        <v>38</v>
      </c>
      <c r="I825" s="130"/>
      <c r="L825" s="129"/>
      <c r="M825" s="129">
        <f t="shared" si="181"/>
        <v>1</v>
      </c>
      <c r="N825" s="129">
        <f t="shared" si="182"/>
        <v>3</v>
      </c>
      <c r="O825" s="129"/>
      <c r="P825" s="129">
        <f t="shared" si="183"/>
        <v>0</v>
      </c>
      <c r="Q825" s="129">
        <f t="shared" si="184"/>
        <v>0</v>
      </c>
      <c r="R825" s="129">
        <f t="shared" si="185"/>
        <v>0</v>
      </c>
      <c r="S825" s="129">
        <f t="shared" si="186"/>
        <v>0</v>
      </c>
      <c r="T825" s="129">
        <f t="shared" si="187"/>
        <v>0</v>
      </c>
      <c r="U825" s="129">
        <f t="shared" si="188"/>
        <v>0</v>
      </c>
      <c r="V825" s="134">
        <f t="shared" si="189"/>
        <v>0</v>
      </c>
      <c r="W825" s="129">
        <f t="shared" si="195"/>
        <v>1</v>
      </c>
      <c r="X825" s="129">
        <f t="shared" si="190"/>
        <v>0</v>
      </c>
      <c r="Y825" s="129">
        <f t="shared" si="191"/>
        <v>0</v>
      </c>
      <c r="Z825" s="129"/>
      <c r="AA825" s="129"/>
      <c r="AB825" s="129">
        <f t="shared" si="192"/>
        <v>1</v>
      </c>
      <c r="AC825" s="129">
        <f t="shared" si="193"/>
        <v>1</v>
      </c>
      <c r="AD825" s="129" t="str">
        <f t="shared" si="194"/>
        <v>Correct</v>
      </c>
      <c r="AE825" s="129"/>
      <c r="AF825" s="115" t="s">
        <v>83</v>
      </c>
      <c r="AG825" s="115">
        <v>61</v>
      </c>
      <c r="AH825" s="115" t="s">
        <v>84</v>
      </c>
      <c r="AI825" s="115" t="s">
        <v>135</v>
      </c>
      <c r="AJ825" s="115" t="s">
        <v>85</v>
      </c>
      <c r="AL825" s="115" t="s">
        <v>87</v>
      </c>
      <c r="AN825" s="115" t="s">
        <v>89</v>
      </c>
      <c r="AO825" s="115" t="s">
        <v>106</v>
      </c>
      <c r="AP825" s="115" t="s">
        <v>91</v>
      </c>
      <c r="AQ825" s="115" t="s">
        <v>91</v>
      </c>
    </row>
    <row r="826" spans="1:43" ht="16">
      <c r="A826" s="115">
        <v>7010994032</v>
      </c>
      <c r="D826" s="115" t="s">
        <v>33</v>
      </c>
      <c r="G826" s="115" t="s">
        <v>38</v>
      </c>
      <c r="I826" s="130"/>
      <c r="L826" s="129"/>
      <c r="M826" s="129">
        <f t="shared" si="181"/>
        <v>2</v>
      </c>
      <c r="N826" s="129">
        <f t="shared" si="182"/>
        <v>1.5</v>
      </c>
      <c r="O826" s="129"/>
      <c r="P826" s="129">
        <f t="shared" si="183"/>
        <v>0</v>
      </c>
      <c r="Q826" s="129">
        <f t="shared" si="184"/>
        <v>0</v>
      </c>
      <c r="R826" s="129">
        <f t="shared" si="185"/>
        <v>1</v>
      </c>
      <c r="S826" s="129">
        <f t="shared" si="186"/>
        <v>0</v>
      </c>
      <c r="T826" s="129">
        <f t="shared" si="187"/>
        <v>0</v>
      </c>
      <c r="U826" s="129">
        <f t="shared" si="188"/>
        <v>0</v>
      </c>
      <c r="V826" s="134">
        <f t="shared" si="189"/>
        <v>0</v>
      </c>
      <c r="W826" s="129">
        <f t="shared" si="195"/>
        <v>1</v>
      </c>
      <c r="X826" s="129">
        <f t="shared" si="190"/>
        <v>0</v>
      </c>
      <c r="Y826" s="129">
        <f t="shared" si="191"/>
        <v>0</v>
      </c>
      <c r="Z826" s="129"/>
      <c r="AA826" s="129"/>
      <c r="AB826" s="129">
        <f t="shared" si="192"/>
        <v>2</v>
      </c>
      <c r="AC826" s="129">
        <f t="shared" si="193"/>
        <v>2</v>
      </c>
      <c r="AD826" s="129" t="str">
        <f t="shared" si="194"/>
        <v>Correct</v>
      </c>
      <c r="AE826" s="129"/>
      <c r="AF826" s="115" t="s">
        <v>83</v>
      </c>
      <c r="AH826" s="115" t="s">
        <v>181</v>
      </c>
      <c r="AI826" s="115" t="s">
        <v>220</v>
      </c>
      <c r="AJ826" s="115" t="s">
        <v>85</v>
      </c>
      <c r="AK826" s="115" t="s">
        <v>86</v>
      </c>
      <c r="AL826" s="115" t="s">
        <v>87</v>
      </c>
      <c r="AM826" s="115" t="s">
        <v>96</v>
      </c>
      <c r="AN826" s="115" t="s">
        <v>89</v>
      </c>
      <c r="AO826" s="115" t="s">
        <v>90</v>
      </c>
      <c r="AP826" s="115" t="s">
        <v>91</v>
      </c>
      <c r="AQ826" s="115" t="s">
        <v>86</v>
      </c>
    </row>
    <row r="827" spans="1:43" ht="16">
      <c r="A827" s="115">
        <v>7045763139</v>
      </c>
      <c r="D827" s="115" t="s">
        <v>33</v>
      </c>
      <c r="G827" s="115" t="s">
        <v>38</v>
      </c>
      <c r="I827" s="130"/>
      <c r="L827" s="129"/>
      <c r="M827" s="129">
        <f t="shared" si="181"/>
        <v>2</v>
      </c>
      <c r="N827" s="129">
        <f t="shared" si="182"/>
        <v>1.5</v>
      </c>
      <c r="O827" s="129"/>
      <c r="P827" s="129">
        <f t="shared" si="183"/>
        <v>0</v>
      </c>
      <c r="Q827" s="129">
        <f t="shared" si="184"/>
        <v>0</v>
      </c>
      <c r="R827" s="129">
        <f t="shared" si="185"/>
        <v>1</v>
      </c>
      <c r="S827" s="129">
        <f t="shared" si="186"/>
        <v>0</v>
      </c>
      <c r="T827" s="129">
        <f t="shared" si="187"/>
        <v>0</v>
      </c>
      <c r="U827" s="129">
        <f t="shared" si="188"/>
        <v>0</v>
      </c>
      <c r="V827" s="134">
        <f t="shared" si="189"/>
        <v>0</v>
      </c>
      <c r="W827" s="129">
        <f t="shared" si="195"/>
        <v>1</v>
      </c>
      <c r="X827" s="129">
        <f t="shared" si="190"/>
        <v>0</v>
      </c>
      <c r="Y827" s="129">
        <f t="shared" si="191"/>
        <v>0</v>
      </c>
      <c r="Z827" s="129"/>
      <c r="AA827" s="129"/>
      <c r="AB827" s="129">
        <f t="shared" si="192"/>
        <v>2</v>
      </c>
      <c r="AC827" s="129">
        <f t="shared" si="193"/>
        <v>2</v>
      </c>
      <c r="AD827" s="129" t="str">
        <f t="shared" si="194"/>
        <v>Correct</v>
      </c>
      <c r="AE827" s="129"/>
      <c r="AF827" s="115" t="s">
        <v>83</v>
      </c>
      <c r="AG827" s="115">
        <v>50</v>
      </c>
      <c r="AH827" s="115" t="s">
        <v>181</v>
      </c>
      <c r="AI827" s="115" t="s">
        <v>219</v>
      </c>
      <c r="AJ827" s="115" t="s">
        <v>85</v>
      </c>
      <c r="AK827" s="115" t="s">
        <v>86</v>
      </c>
      <c r="AL827" s="115" t="s">
        <v>87</v>
      </c>
      <c r="AM827" s="115" t="s">
        <v>88</v>
      </c>
      <c r="AN827" s="115" t="s">
        <v>89</v>
      </c>
      <c r="AO827" s="115" t="s">
        <v>90</v>
      </c>
      <c r="AP827" s="115" t="s">
        <v>91</v>
      </c>
      <c r="AQ827" s="115" t="s">
        <v>91</v>
      </c>
    </row>
    <row r="828" spans="1:43" ht="16">
      <c r="A828" s="115">
        <v>7011536544</v>
      </c>
      <c r="G828" s="115" t="s">
        <v>38</v>
      </c>
      <c r="I828" s="130"/>
      <c r="L828" s="129"/>
      <c r="M828" s="129">
        <f t="shared" si="181"/>
        <v>1</v>
      </c>
      <c r="N828" s="129">
        <f t="shared" si="182"/>
        <v>3</v>
      </c>
      <c r="O828" s="129"/>
      <c r="P828" s="129">
        <f t="shared" si="183"/>
        <v>0</v>
      </c>
      <c r="Q828" s="129">
        <f t="shared" si="184"/>
        <v>0</v>
      </c>
      <c r="R828" s="129">
        <f t="shared" si="185"/>
        <v>0</v>
      </c>
      <c r="S828" s="129">
        <f t="shared" si="186"/>
        <v>0</v>
      </c>
      <c r="T828" s="129">
        <f t="shared" si="187"/>
        <v>0</v>
      </c>
      <c r="U828" s="129">
        <f t="shared" si="188"/>
        <v>0</v>
      </c>
      <c r="V828" s="134">
        <f t="shared" si="189"/>
        <v>0</v>
      </c>
      <c r="W828" s="129">
        <f t="shared" si="195"/>
        <v>1</v>
      </c>
      <c r="X828" s="129">
        <f t="shared" si="190"/>
        <v>0</v>
      </c>
      <c r="Y828" s="129">
        <f t="shared" si="191"/>
        <v>0</v>
      </c>
      <c r="Z828" s="129"/>
      <c r="AA828" s="129"/>
      <c r="AB828" s="129">
        <f t="shared" si="192"/>
        <v>1</v>
      </c>
      <c r="AC828" s="129">
        <f t="shared" si="193"/>
        <v>1</v>
      </c>
      <c r="AD828" s="129" t="str">
        <f t="shared" si="194"/>
        <v>Correct</v>
      </c>
      <c r="AE828" s="129"/>
      <c r="AF828" s="115" t="s">
        <v>83</v>
      </c>
      <c r="AG828" s="115">
        <v>78</v>
      </c>
      <c r="AH828" s="115" t="s">
        <v>181</v>
      </c>
      <c r="AI828" s="115" t="s">
        <v>208</v>
      </c>
      <c r="AJ828" s="115" t="s">
        <v>85</v>
      </c>
      <c r="AK828" s="115" t="s">
        <v>86</v>
      </c>
      <c r="AL828" s="115" t="s">
        <v>87</v>
      </c>
      <c r="AM828" s="115" t="s">
        <v>88</v>
      </c>
      <c r="AN828" s="115" t="s">
        <v>111</v>
      </c>
      <c r="AO828" s="115" t="s">
        <v>106</v>
      </c>
      <c r="AP828" s="115" t="s">
        <v>91</v>
      </c>
      <c r="AQ828" s="115" t="s">
        <v>86</v>
      </c>
    </row>
    <row r="829" spans="1:43" ht="16">
      <c r="A829" s="115">
        <v>7045754300</v>
      </c>
      <c r="D829" s="115" t="s">
        <v>33</v>
      </c>
      <c r="G829" s="115" t="s">
        <v>38</v>
      </c>
      <c r="I829" s="130"/>
      <c r="L829" s="129"/>
      <c r="M829" s="129">
        <f t="shared" si="181"/>
        <v>2</v>
      </c>
      <c r="N829" s="129">
        <f t="shared" si="182"/>
        <v>1.5</v>
      </c>
      <c r="O829" s="129"/>
      <c r="P829" s="129">
        <f t="shared" si="183"/>
        <v>0</v>
      </c>
      <c r="Q829" s="129">
        <f t="shared" si="184"/>
        <v>0</v>
      </c>
      <c r="R829" s="129">
        <f t="shared" si="185"/>
        <v>1</v>
      </c>
      <c r="S829" s="129">
        <f t="shared" si="186"/>
        <v>0</v>
      </c>
      <c r="T829" s="129">
        <f t="shared" si="187"/>
        <v>0</v>
      </c>
      <c r="U829" s="129">
        <f t="shared" si="188"/>
        <v>0</v>
      </c>
      <c r="V829" s="134">
        <f t="shared" si="189"/>
        <v>0</v>
      </c>
      <c r="W829" s="129">
        <f t="shared" si="195"/>
        <v>1</v>
      </c>
      <c r="X829" s="129">
        <f t="shared" si="190"/>
        <v>0</v>
      </c>
      <c r="Y829" s="129">
        <f t="shared" si="191"/>
        <v>0</v>
      </c>
      <c r="Z829" s="129"/>
      <c r="AA829" s="129"/>
      <c r="AB829" s="129">
        <f t="shared" si="192"/>
        <v>2</v>
      </c>
      <c r="AC829" s="129">
        <f t="shared" si="193"/>
        <v>2</v>
      </c>
      <c r="AD829" s="129" t="str">
        <f t="shared" si="194"/>
        <v>Correct</v>
      </c>
      <c r="AE829" s="129"/>
      <c r="AF829" s="115" t="s">
        <v>99</v>
      </c>
      <c r="AG829" s="115">
        <v>91</v>
      </c>
      <c r="AH829" s="115" t="s">
        <v>181</v>
      </c>
      <c r="AI829" s="115" t="s">
        <v>206</v>
      </c>
      <c r="AJ829" s="115" t="s">
        <v>85</v>
      </c>
      <c r="AL829" s="115" t="s">
        <v>137</v>
      </c>
      <c r="AN829" s="115" t="s">
        <v>111</v>
      </c>
      <c r="AO829" s="115" t="s">
        <v>106</v>
      </c>
      <c r="AP829" s="115" t="s">
        <v>91</v>
      </c>
      <c r="AQ829" s="115" t="s">
        <v>86</v>
      </c>
    </row>
    <row r="830" spans="1:43" ht="16">
      <c r="A830" s="115">
        <v>6982460248</v>
      </c>
      <c r="D830" s="115" t="s">
        <v>33</v>
      </c>
      <c r="F830" s="115" t="s">
        <v>35</v>
      </c>
      <c r="G830" s="115" t="s">
        <v>38</v>
      </c>
      <c r="I830" s="130"/>
      <c r="L830" s="129"/>
      <c r="M830" s="129">
        <f t="shared" si="181"/>
        <v>3</v>
      </c>
      <c r="N830" s="129">
        <f t="shared" si="182"/>
        <v>1</v>
      </c>
      <c r="O830" s="129"/>
      <c r="P830" s="129">
        <f t="shared" si="183"/>
        <v>0</v>
      </c>
      <c r="Q830" s="129">
        <f t="shared" si="184"/>
        <v>0</v>
      </c>
      <c r="R830" s="129">
        <f t="shared" si="185"/>
        <v>1</v>
      </c>
      <c r="S830" s="129">
        <f t="shared" si="186"/>
        <v>0</v>
      </c>
      <c r="T830" s="129">
        <f t="shared" si="187"/>
        <v>1</v>
      </c>
      <c r="U830" s="129">
        <f t="shared" si="188"/>
        <v>0</v>
      </c>
      <c r="V830" s="134">
        <f t="shared" si="189"/>
        <v>0</v>
      </c>
      <c r="W830" s="129">
        <f t="shared" si="195"/>
        <v>1</v>
      </c>
      <c r="X830" s="129">
        <f t="shared" si="190"/>
        <v>0</v>
      </c>
      <c r="Y830" s="129">
        <f t="shared" si="191"/>
        <v>0</v>
      </c>
      <c r="Z830" s="129"/>
      <c r="AA830" s="129"/>
      <c r="AB830" s="129">
        <f t="shared" si="192"/>
        <v>3</v>
      </c>
      <c r="AC830" s="129">
        <f t="shared" si="193"/>
        <v>3</v>
      </c>
      <c r="AD830" s="129" t="str">
        <f t="shared" si="194"/>
        <v>Correct</v>
      </c>
      <c r="AE830" s="129"/>
      <c r="AF830" s="115" t="s">
        <v>99</v>
      </c>
      <c r="AG830" s="115">
        <v>31</v>
      </c>
      <c r="AH830" s="115" t="s">
        <v>181</v>
      </c>
      <c r="AI830" s="115" t="s">
        <v>191</v>
      </c>
      <c r="AK830" s="115" t="s">
        <v>91</v>
      </c>
      <c r="AL830" s="115" t="s">
        <v>108</v>
      </c>
      <c r="AM830" s="115" t="s">
        <v>93</v>
      </c>
      <c r="AN830" s="115" t="s">
        <v>109</v>
      </c>
      <c r="AO830" s="115" t="s">
        <v>90</v>
      </c>
      <c r="AP830" s="115" t="s">
        <v>86</v>
      </c>
      <c r="AQ830" s="115" t="s">
        <v>91</v>
      </c>
    </row>
    <row r="831" spans="1:43" ht="16">
      <c r="A831" s="115">
        <v>5584546088</v>
      </c>
      <c r="C831" s="115" t="s">
        <v>32</v>
      </c>
      <c r="F831" s="115" t="s">
        <v>35</v>
      </c>
      <c r="G831" s="115" t="s">
        <v>38</v>
      </c>
      <c r="I831" s="130"/>
      <c r="L831" s="129"/>
      <c r="M831" s="129">
        <f t="shared" si="181"/>
        <v>3</v>
      </c>
      <c r="N831" s="129">
        <f t="shared" si="182"/>
        <v>1</v>
      </c>
      <c r="O831" s="129"/>
      <c r="P831" s="129">
        <f t="shared" si="183"/>
        <v>0</v>
      </c>
      <c r="Q831" s="129">
        <f t="shared" si="184"/>
        <v>1</v>
      </c>
      <c r="R831" s="129">
        <f t="shared" si="185"/>
        <v>0</v>
      </c>
      <c r="S831" s="129">
        <f t="shared" si="186"/>
        <v>0</v>
      </c>
      <c r="T831" s="129">
        <f t="shared" si="187"/>
        <v>1</v>
      </c>
      <c r="U831" s="129">
        <f t="shared" si="188"/>
        <v>0</v>
      </c>
      <c r="V831" s="134">
        <f t="shared" si="189"/>
        <v>0</v>
      </c>
      <c r="W831" s="129">
        <f t="shared" si="195"/>
        <v>1</v>
      </c>
      <c r="X831" s="129">
        <f t="shared" si="190"/>
        <v>0</v>
      </c>
      <c r="Y831" s="129">
        <f t="shared" si="191"/>
        <v>0</v>
      </c>
      <c r="Z831" s="129"/>
      <c r="AA831" s="129"/>
      <c r="AB831" s="129">
        <f t="shared" si="192"/>
        <v>3</v>
      </c>
      <c r="AC831" s="129">
        <f t="shared" si="193"/>
        <v>3</v>
      </c>
      <c r="AD831" s="129" t="str">
        <f t="shared" si="194"/>
        <v>Correct</v>
      </c>
      <c r="AE831" s="129"/>
      <c r="AF831" s="115" t="s">
        <v>83</v>
      </c>
      <c r="AG831" s="115">
        <v>25</v>
      </c>
      <c r="AH831" s="115" t="s">
        <v>181</v>
      </c>
      <c r="AI831" s="115" t="s">
        <v>237</v>
      </c>
      <c r="AJ831" s="115" t="s">
        <v>85</v>
      </c>
      <c r="AK831" s="115" t="s">
        <v>91</v>
      </c>
      <c r="AL831" s="115" t="s">
        <v>87</v>
      </c>
      <c r="AM831" s="115" t="s">
        <v>104</v>
      </c>
      <c r="AN831" s="115" t="s">
        <v>94</v>
      </c>
      <c r="AO831" s="115" t="s">
        <v>90</v>
      </c>
      <c r="AP831" s="115" t="s">
        <v>91</v>
      </c>
      <c r="AQ831" s="115" t="s">
        <v>91</v>
      </c>
    </row>
    <row r="832" spans="1:43" ht="16">
      <c r="A832" s="115">
        <v>7007924038</v>
      </c>
      <c r="B832" s="115" t="s">
        <v>31</v>
      </c>
      <c r="F832" s="115" t="s">
        <v>35</v>
      </c>
      <c r="G832" s="115" t="s">
        <v>38</v>
      </c>
      <c r="I832" s="130"/>
      <c r="K832" s="115" t="s">
        <v>40</v>
      </c>
      <c r="L832" s="129"/>
      <c r="M832" s="129">
        <f t="shared" si="181"/>
        <v>4</v>
      </c>
      <c r="N832" s="129">
        <f t="shared" si="182"/>
        <v>0.75</v>
      </c>
      <c r="O832" s="129"/>
      <c r="P832" s="129">
        <f t="shared" si="183"/>
        <v>0.75</v>
      </c>
      <c r="Q832" s="129">
        <f t="shared" si="184"/>
        <v>0</v>
      </c>
      <c r="R832" s="129">
        <f t="shared" si="185"/>
        <v>0</v>
      </c>
      <c r="S832" s="129">
        <f t="shared" si="186"/>
        <v>0</v>
      </c>
      <c r="T832" s="129">
        <f t="shared" si="187"/>
        <v>0.75</v>
      </c>
      <c r="U832" s="129">
        <f t="shared" si="188"/>
        <v>0</v>
      </c>
      <c r="V832" s="134">
        <f t="shared" si="189"/>
        <v>0</v>
      </c>
      <c r="W832" s="129">
        <f t="shared" si="195"/>
        <v>0.75</v>
      </c>
      <c r="X832" s="129">
        <f t="shared" si="190"/>
        <v>0</v>
      </c>
      <c r="Y832" s="129">
        <f t="shared" si="191"/>
        <v>0.75</v>
      </c>
      <c r="Z832" s="129"/>
      <c r="AA832" s="129"/>
      <c r="AB832" s="129">
        <f t="shared" si="192"/>
        <v>3</v>
      </c>
      <c r="AC832" s="129">
        <f t="shared" si="193"/>
        <v>4</v>
      </c>
      <c r="AD832" s="129" t="str">
        <f t="shared" si="194"/>
        <v>Correct</v>
      </c>
      <c r="AE832" s="129"/>
      <c r="AF832" s="115" t="s">
        <v>83</v>
      </c>
      <c r="AG832" s="115">
        <v>66</v>
      </c>
      <c r="AH832" s="115" t="s">
        <v>84</v>
      </c>
      <c r="AI832" s="115" t="s">
        <v>141</v>
      </c>
      <c r="AJ832" s="115" t="s">
        <v>92</v>
      </c>
      <c r="AK832" s="115" t="s">
        <v>86</v>
      </c>
      <c r="AL832" s="115" t="s">
        <v>87</v>
      </c>
      <c r="AM832" s="115" t="s">
        <v>101</v>
      </c>
      <c r="AN832" s="115" t="s">
        <v>111</v>
      </c>
      <c r="AO832" s="115" t="s">
        <v>106</v>
      </c>
      <c r="AP832" s="115" t="s">
        <v>91</v>
      </c>
      <c r="AQ832" s="115" t="s">
        <v>91</v>
      </c>
    </row>
    <row r="833" spans="1:43" ht="16">
      <c r="A833" s="115">
        <v>7020572412</v>
      </c>
      <c r="G833" s="115" t="s">
        <v>38</v>
      </c>
      <c r="I833" s="130"/>
      <c r="L833" s="129"/>
      <c r="M833" s="129">
        <f t="shared" si="181"/>
        <v>1</v>
      </c>
      <c r="N833" s="129">
        <f t="shared" si="182"/>
        <v>3</v>
      </c>
      <c r="O833" s="129"/>
      <c r="P833" s="129">
        <f t="shared" si="183"/>
        <v>0</v>
      </c>
      <c r="Q833" s="129">
        <f t="shared" si="184"/>
        <v>0</v>
      </c>
      <c r="R833" s="129">
        <f t="shared" si="185"/>
        <v>0</v>
      </c>
      <c r="S833" s="129">
        <f t="shared" si="186"/>
        <v>0</v>
      </c>
      <c r="T833" s="129">
        <f t="shared" si="187"/>
        <v>0</v>
      </c>
      <c r="U833" s="129">
        <f t="shared" si="188"/>
        <v>0</v>
      </c>
      <c r="V833" s="134">
        <f t="shared" si="189"/>
        <v>0</v>
      </c>
      <c r="W833" s="129">
        <f t="shared" si="195"/>
        <v>1</v>
      </c>
      <c r="X833" s="129">
        <f t="shared" si="190"/>
        <v>0</v>
      </c>
      <c r="Y833" s="129">
        <f t="shared" si="191"/>
        <v>0</v>
      </c>
      <c r="Z833" s="129"/>
      <c r="AA833" s="129"/>
      <c r="AB833" s="129">
        <f t="shared" si="192"/>
        <v>1</v>
      </c>
      <c r="AC833" s="129">
        <f t="shared" si="193"/>
        <v>1</v>
      </c>
      <c r="AD833" s="129" t="str">
        <f t="shared" si="194"/>
        <v>Correct</v>
      </c>
      <c r="AE833" s="129"/>
      <c r="AF833" s="115" t="s">
        <v>99</v>
      </c>
      <c r="AG833" s="115">
        <v>28</v>
      </c>
      <c r="AH833" s="115" t="s">
        <v>84</v>
      </c>
      <c r="AI833" s="115" t="s">
        <v>146</v>
      </c>
      <c r="AK833" s="115" t="s">
        <v>91</v>
      </c>
      <c r="AL833" s="115" t="s">
        <v>137</v>
      </c>
      <c r="AM833" s="115" t="s">
        <v>101</v>
      </c>
      <c r="AN833" s="115" t="s">
        <v>102</v>
      </c>
      <c r="AO833" s="115" t="s">
        <v>90</v>
      </c>
      <c r="AP833" s="115" t="s">
        <v>91</v>
      </c>
      <c r="AQ833" s="115" t="s">
        <v>91</v>
      </c>
    </row>
    <row r="834" spans="1:43" ht="16">
      <c r="A834" s="115">
        <v>6985117058</v>
      </c>
      <c r="D834" s="115" t="s">
        <v>33</v>
      </c>
      <c r="G834" s="115" t="s">
        <v>38</v>
      </c>
      <c r="I834" s="130"/>
      <c r="K834" s="115" t="s">
        <v>40</v>
      </c>
      <c r="L834" s="129"/>
      <c r="M834" s="129">
        <f t="shared" ref="M834:M897" si="196">COUNTA(B834:L834)</f>
        <v>3</v>
      </c>
      <c r="N834" s="129">
        <f t="shared" ref="N834:N897" si="197">3/M834</f>
        <v>1</v>
      </c>
      <c r="O834" s="129"/>
      <c r="P834" s="129">
        <f t="shared" ref="P834:P897" si="198">IF($M834&lt;3,IF($B834=$B$1,1,0),IF($B834=$B$1,$N834,0))</f>
        <v>0</v>
      </c>
      <c r="Q834" s="129">
        <f t="shared" ref="Q834:Q897" si="199">IF($M834&lt;3,IF($C834=$C$1,1,0),IF($C834=$C$1,$N834,0))</f>
        <v>0</v>
      </c>
      <c r="R834" s="129">
        <f t="shared" ref="R834:R897" si="200">IF($M834&lt;3,IF($D834=$D$1,1,0),IF($D834=$D$1,$N834,0))</f>
        <v>1</v>
      </c>
      <c r="S834" s="129">
        <f t="shared" ref="S834:S897" si="201">IF($M834&lt;3,IF($E834=$E$1,1,0),IF($E834=$E$1,$N834,0))</f>
        <v>0</v>
      </c>
      <c r="T834" s="129">
        <f t="shared" ref="T834:T897" si="202">IF($M834&lt;3,IF($F834=$F$1,1,0),IF($F834=$F$1,$N834,0))</f>
        <v>0</v>
      </c>
      <c r="U834" s="129">
        <f t="shared" ref="U834:U897" si="203">IF($M834&lt;3,IF($G834=$G$1,1,0),IF($G834=$G$1,$N834,0))</f>
        <v>0</v>
      </c>
      <c r="V834" s="134">
        <f t="shared" ref="V834:V897" si="204">IF($M834&lt;3,IF($H834=$H$1,1,0),IF($H834=$H$1,$N834,0))</f>
        <v>0</v>
      </c>
      <c r="W834" s="129">
        <f t="shared" si="195"/>
        <v>1</v>
      </c>
      <c r="X834" s="129">
        <f t="shared" ref="X834:X897" si="205">IF($M834&lt;3,IF($J834=$J$1,1,0),IF($J834=$J$1,$N834,0))</f>
        <v>0</v>
      </c>
      <c r="Y834" s="129">
        <f t="shared" ref="Y834:Y897" si="206">IF($M834&lt;3,IF($K834=$K$1,1,0),IF($K834=$K$1,$N834,0))</f>
        <v>1</v>
      </c>
      <c r="Z834" s="129"/>
      <c r="AA834" s="129"/>
      <c r="AB834" s="129">
        <f t="shared" ref="AB834:AB897" si="207">SUM(P834:Z834)</f>
        <v>3</v>
      </c>
      <c r="AC834" s="129">
        <f t="shared" ref="AC834:AC897" si="208">M834</f>
        <v>3</v>
      </c>
      <c r="AD834" s="129" t="str">
        <f t="shared" ref="AD834:AD897" si="209">IF(AB834=AC834,"Correct",IF(AB834=3,"Correct","Wrong"))</f>
        <v>Correct</v>
      </c>
      <c r="AE834" s="129"/>
      <c r="AF834" s="115" t="s">
        <v>99</v>
      </c>
      <c r="AG834" s="115">
        <v>76</v>
      </c>
      <c r="AH834" s="115" t="s">
        <v>181</v>
      </c>
      <c r="AI834" s="115" t="s">
        <v>208</v>
      </c>
    </row>
    <row r="835" spans="1:43" ht="16">
      <c r="A835" s="115">
        <v>6985190740</v>
      </c>
      <c r="G835" s="115" t="s">
        <v>38</v>
      </c>
      <c r="I835" s="130"/>
      <c r="K835" s="115" t="s">
        <v>40</v>
      </c>
      <c r="L835" s="129"/>
      <c r="M835" s="129">
        <f t="shared" si="196"/>
        <v>2</v>
      </c>
      <c r="N835" s="129">
        <f t="shared" si="197"/>
        <v>1.5</v>
      </c>
      <c r="O835" s="129"/>
      <c r="P835" s="129">
        <f t="shared" si="198"/>
        <v>0</v>
      </c>
      <c r="Q835" s="129">
        <f t="shared" si="199"/>
        <v>0</v>
      </c>
      <c r="R835" s="129">
        <f t="shared" si="200"/>
        <v>0</v>
      </c>
      <c r="S835" s="129">
        <f t="shared" si="201"/>
        <v>0</v>
      </c>
      <c r="T835" s="129">
        <f t="shared" si="202"/>
        <v>0</v>
      </c>
      <c r="U835" s="129">
        <f t="shared" si="203"/>
        <v>0</v>
      </c>
      <c r="V835" s="134">
        <f t="shared" si="204"/>
        <v>0</v>
      </c>
      <c r="W835" s="129">
        <f t="shared" si="195"/>
        <v>1</v>
      </c>
      <c r="X835" s="129">
        <f t="shared" si="205"/>
        <v>0</v>
      </c>
      <c r="Y835" s="129">
        <f t="shared" si="206"/>
        <v>1</v>
      </c>
      <c r="Z835" s="129"/>
      <c r="AA835" s="129"/>
      <c r="AB835" s="129">
        <f t="shared" si="207"/>
        <v>2</v>
      </c>
      <c r="AC835" s="129">
        <f t="shared" si="208"/>
        <v>2</v>
      </c>
      <c r="AD835" s="129" t="str">
        <f t="shared" si="209"/>
        <v>Correct</v>
      </c>
      <c r="AE835" s="129"/>
      <c r="AF835" s="115" t="s">
        <v>99</v>
      </c>
      <c r="AG835" s="115">
        <v>63</v>
      </c>
      <c r="AH835" s="115" t="s">
        <v>181</v>
      </c>
      <c r="AI835" s="115" t="s">
        <v>203</v>
      </c>
      <c r="AJ835" s="115" t="s">
        <v>85</v>
      </c>
      <c r="AK835" s="115" t="s">
        <v>86</v>
      </c>
      <c r="AL835" s="115" t="s">
        <v>87</v>
      </c>
      <c r="AM835" s="115" t="s">
        <v>101</v>
      </c>
      <c r="AN835" s="115" t="s">
        <v>94</v>
      </c>
      <c r="AO835" s="115" t="s">
        <v>90</v>
      </c>
      <c r="AP835" s="115" t="s">
        <v>91</v>
      </c>
      <c r="AQ835" s="115" t="s">
        <v>91</v>
      </c>
    </row>
    <row r="836" spans="1:43" ht="16">
      <c r="A836" s="115">
        <v>6985458690</v>
      </c>
      <c r="D836" s="115" t="s">
        <v>33</v>
      </c>
      <c r="G836" s="115" t="s">
        <v>38</v>
      </c>
      <c r="I836" s="130"/>
      <c r="K836" s="115" t="s">
        <v>40</v>
      </c>
      <c r="L836" s="129"/>
      <c r="M836" s="129">
        <f t="shared" si="196"/>
        <v>3</v>
      </c>
      <c r="N836" s="129">
        <f t="shared" si="197"/>
        <v>1</v>
      </c>
      <c r="O836" s="129"/>
      <c r="P836" s="129">
        <f t="shared" si="198"/>
        <v>0</v>
      </c>
      <c r="Q836" s="129">
        <f t="shared" si="199"/>
        <v>0</v>
      </c>
      <c r="R836" s="129">
        <f t="shared" si="200"/>
        <v>1</v>
      </c>
      <c r="S836" s="129">
        <f t="shared" si="201"/>
        <v>0</v>
      </c>
      <c r="T836" s="129">
        <f t="shared" si="202"/>
        <v>0</v>
      </c>
      <c r="U836" s="129">
        <f t="shared" si="203"/>
        <v>0</v>
      </c>
      <c r="V836" s="134">
        <f t="shared" si="204"/>
        <v>0</v>
      </c>
      <c r="W836" s="129">
        <f t="shared" si="195"/>
        <v>1</v>
      </c>
      <c r="X836" s="129">
        <f t="shared" si="205"/>
        <v>0</v>
      </c>
      <c r="Y836" s="129">
        <f t="shared" si="206"/>
        <v>1</v>
      </c>
      <c r="Z836" s="129"/>
      <c r="AA836" s="129"/>
      <c r="AB836" s="129">
        <f t="shared" si="207"/>
        <v>3</v>
      </c>
      <c r="AC836" s="129">
        <f t="shared" si="208"/>
        <v>3</v>
      </c>
      <c r="AD836" s="129" t="str">
        <f t="shared" si="209"/>
        <v>Correct</v>
      </c>
      <c r="AE836" s="129"/>
      <c r="AF836" s="115" t="s">
        <v>99</v>
      </c>
      <c r="AG836" s="115">
        <v>41</v>
      </c>
      <c r="AH836" s="115" t="s">
        <v>181</v>
      </c>
      <c r="AI836" s="115" t="s">
        <v>433</v>
      </c>
      <c r="AJ836" s="115" t="s">
        <v>85</v>
      </c>
      <c r="AK836" s="115" t="s">
        <v>86</v>
      </c>
      <c r="AL836" s="115" t="s">
        <v>87</v>
      </c>
      <c r="AM836" s="115" t="s">
        <v>101</v>
      </c>
      <c r="AN836" s="115" t="s">
        <v>102</v>
      </c>
      <c r="AO836" s="115" t="s">
        <v>90</v>
      </c>
      <c r="AP836" s="115" t="s">
        <v>91</v>
      </c>
      <c r="AQ836" s="115" t="s">
        <v>91</v>
      </c>
    </row>
    <row r="837" spans="1:43" ht="16">
      <c r="A837" s="115">
        <v>6985150081</v>
      </c>
      <c r="G837" s="115" t="s">
        <v>38</v>
      </c>
      <c r="I837" s="130"/>
      <c r="L837" s="129"/>
      <c r="M837" s="129">
        <f t="shared" si="196"/>
        <v>1</v>
      </c>
      <c r="N837" s="129">
        <f t="shared" si="197"/>
        <v>3</v>
      </c>
      <c r="O837" s="129"/>
      <c r="P837" s="129">
        <f t="shared" si="198"/>
        <v>0</v>
      </c>
      <c r="Q837" s="129">
        <f t="shared" si="199"/>
        <v>0</v>
      </c>
      <c r="R837" s="129">
        <f t="shared" si="200"/>
        <v>0</v>
      </c>
      <c r="S837" s="129">
        <f t="shared" si="201"/>
        <v>0</v>
      </c>
      <c r="T837" s="129">
        <f t="shared" si="202"/>
        <v>0</v>
      </c>
      <c r="U837" s="129">
        <f t="shared" si="203"/>
        <v>0</v>
      </c>
      <c r="V837" s="134">
        <f t="shared" si="204"/>
        <v>0</v>
      </c>
      <c r="W837" s="129">
        <f t="shared" si="195"/>
        <v>1</v>
      </c>
      <c r="X837" s="129">
        <f t="shared" si="205"/>
        <v>0</v>
      </c>
      <c r="Y837" s="129">
        <f t="shared" si="206"/>
        <v>0</v>
      </c>
      <c r="Z837" s="129"/>
      <c r="AA837" s="129"/>
      <c r="AB837" s="129">
        <f t="shared" si="207"/>
        <v>1</v>
      </c>
      <c r="AC837" s="129">
        <f t="shared" si="208"/>
        <v>1</v>
      </c>
      <c r="AD837" s="129" t="str">
        <f t="shared" si="209"/>
        <v>Correct</v>
      </c>
      <c r="AE837" s="129"/>
      <c r="AF837" s="115" t="s">
        <v>99</v>
      </c>
      <c r="AG837" s="115">
        <v>65</v>
      </c>
      <c r="AH837" s="115" t="s">
        <v>84</v>
      </c>
      <c r="AI837" s="115" t="s">
        <v>162</v>
      </c>
      <c r="AJ837" s="115" t="s">
        <v>85</v>
      </c>
      <c r="AK837" s="115" t="s">
        <v>86</v>
      </c>
      <c r="AL837" s="115" t="s">
        <v>87</v>
      </c>
      <c r="AM837" s="115" t="s">
        <v>96</v>
      </c>
      <c r="AN837" s="115" t="s">
        <v>89</v>
      </c>
      <c r="AO837" s="115" t="s">
        <v>106</v>
      </c>
      <c r="AP837" s="115" t="s">
        <v>91</v>
      </c>
      <c r="AQ837" s="115" t="s">
        <v>86</v>
      </c>
    </row>
    <row r="838" spans="1:43" ht="16">
      <c r="A838" s="115">
        <v>7020343304</v>
      </c>
      <c r="G838" s="115" t="s">
        <v>38</v>
      </c>
      <c r="I838" s="130"/>
      <c r="L838" s="129"/>
      <c r="M838" s="129">
        <f t="shared" si="196"/>
        <v>1</v>
      </c>
      <c r="N838" s="129">
        <f t="shared" si="197"/>
        <v>3</v>
      </c>
      <c r="O838" s="129"/>
      <c r="P838" s="129">
        <f t="shared" si="198"/>
        <v>0</v>
      </c>
      <c r="Q838" s="129">
        <f t="shared" si="199"/>
        <v>0</v>
      </c>
      <c r="R838" s="129">
        <f t="shared" si="200"/>
        <v>0</v>
      </c>
      <c r="S838" s="129">
        <f t="shared" si="201"/>
        <v>0</v>
      </c>
      <c r="T838" s="129">
        <f t="shared" si="202"/>
        <v>0</v>
      </c>
      <c r="U838" s="129">
        <f t="shared" si="203"/>
        <v>0</v>
      </c>
      <c r="V838" s="134">
        <f t="shared" si="204"/>
        <v>0</v>
      </c>
      <c r="W838" s="129">
        <f t="shared" si="195"/>
        <v>1</v>
      </c>
      <c r="X838" s="129">
        <f t="shared" si="205"/>
        <v>0</v>
      </c>
      <c r="Y838" s="129">
        <f t="shared" si="206"/>
        <v>0</v>
      </c>
      <c r="Z838" s="129"/>
      <c r="AA838" s="129"/>
      <c r="AB838" s="129">
        <f t="shared" si="207"/>
        <v>1</v>
      </c>
      <c r="AC838" s="129">
        <f t="shared" si="208"/>
        <v>1</v>
      </c>
      <c r="AD838" s="129" t="str">
        <f t="shared" si="209"/>
        <v>Correct</v>
      </c>
      <c r="AE838" s="129"/>
      <c r="AF838" s="115" t="s">
        <v>83</v>
      </c>
      <c r="AG838" s="115">
        <v>55</v>
      </c>
      <c r="AH838" s="115" t="s">
        <v>181</v>
      </c>
      <c r="AJ838" s="115" t="s">
        <v>85</v>
      </c>
      <c r="AK838" s="115" t="s">
        <v>86</v>
      </c>
      <c r="AL838" s="115" t="s">
        <v>87</v>
      </c>
      <c r="AM838" s="115" t="s">
        <v>101</v>
      </c>
      <c r="AN838" s="115" t="s">
        <v>89</v>
      </c>
      <c r="AO838" s="115" t="s">
        <v>90</v>
      </c>
      <c r="AP838" s="115" t="s">
        <v>86</v>
      </c>
      <c r="AQ838" s="115" t="s">
        <v>91</v>
      </c>
    </row>
    <row r="839" spans="1:43" ht="16">
      <c r="A839" s="115">
        <v>6985453452</v>
      </c>
      <c r="G839" s="115" t="s">
        <v>38</v>
      </c>
      <c r="I839" s="130"/>
      <c r="L839" s="129"/>
      <c r="M839" s="129">
        <f t="shared" si="196"/>
        <v>1</v>
      </c>
      <c r="N839" s="129">
        <f t="shared" si="197"/>
        <v>3</v>
      </c>
      <c r="O839" s="129"/>
      <c r="P839" s="129">
        <f t="shared" si="198"/>
        <v>0</v>
      </c>
      <c r="Q839" s="129">
        <f t="shared" si="199"/>
        <v>0</v>
      </c>
      <c r="R839" s="129">
        <f t="shared" si="200"/>
        <v>0</v>
      </c>
      <c r="S839" s="129">
        <f t="shared" si="201"/>
        <v>0</v>
      </c>
      <c r="T839" s="129">
        <f t="shared" si="202"/>
        <v>0</v>
      </c>
      <c r="U839" s="129">
        <f t="shared" si="203"/>
        <v>0</v>
      </c>
      <c r="V839" s="134">
        <f t="shared" si="204"/>
        <v>0</v>
      </c>
      <c r="W839" s="129">
        <f t="shared" si="195"/>
        <v>1</v>
      </c>
      <c r="X839" s="129">
        <f t="shared" si="205"/>
        <v>0</v>
      </c>
      <c r="Y839" s="129">
        <f t="shared" si="206"/>
        <v>0</v>
      </c>
      <c r="Z839" s="129"/>
      <c r="AA839" s="129"/>
      <c r="AB839" s="129">
        <f t="shared" si="207"/>
        <v>1</v>
      </c>
      <c r="AC839" s="129">
        <f t="shared" si="208"/>
        <v>1</v>
      </c>
      <c r="AD839" s="129" t="str">
        <f t="shared" si="209"/>
        <v>Correct</v>
      </c>
      <c r="AE839" s="129"/>
      <c r="AF839" s="115" t="s">
        <v>99</v>
      </c>
      <c r="AG839" s="115">
        <v>65</v>
      </c>
      <c r="AH839" s="115" t="s">
        <v>181</v>
      </c>
      <c r="AI839" s="115" t="s">
        <v>189</v>
      </c>
      <c r="AJ839" s="115" t="s">
        <v>85</v>
      </c>
      <c r="AK839" s="115" t="s">
        <v>86</v>
      </c>
      <c r="AM839" s="115" t="s">
        <v>100</v>
      </c>
      <c r="AN839" s="115" t="s">
        <v>102</v>
      </c>
      <c r="AO839" s="115" t="s">
        <v>106</v>
      </c>
      <c r="AP839" s="115" t="s">
        <v>91</v>
      </c>
      <c r="AQ839" s="115" t="s">
        <v>91</v>
      </c>
    </row>
    <row r="840" spans="1:43" ht="16">
      <c r="A840" s="115">
        <v>7045763969</v>
      </c>
      <c r="F840" s="115" t="s">
        <v>35</v>
      </c>
      <c r="G840" s="115" t="s">
        <v>38</v>
      </c>
      <c r="I840" s="130"/>
      <c r="L840" s="129"/>
      <c r="M840" s="129">
        <f t="shared" si="196"/>
        <v>2</v>
      </c>
      <c r="N840" s="129">
        <f t="shared" si="197"/>
        <v>1.5</v>
      </c>
      <c r="O840" s="129"/>
      <c r="P840" s="129">
        <f t="shared" si="198"/>
        <v>0</v>
      </c>
      <c r="Q840" s="129">
        <f t="shared" si="199"/>
        <v>0</v>
      </c>
      <c r="R840" s="129">
        <f t="shared" si="200"/>
        <v>0</v>
      </c>
      <c r="S840" s="129">
        <f t="shared" si="201"/>
        <v>0</v>
      </c>
      <c r="T840" s="129">
        <f t="shared" si="202"/>
        <v>1</v>
      </c>
      <c r="U840" s="129">
        <f t="shared" si="203"/>
        <v>0</v>
      </c>
      <c r="V840" s="134">
        <f t="shared" si="204"/>
        <v>0</v>
      </c>
      <c r="W840" s="129">
        <f t="shared" ref="W840:W862" si="210">IF($M840&lt;3,IF($G840=$I$1,1,0),IF($G840=$I$1,$N840,0))</f>
        <v>1</v>
      </c>
      <c r="X840" s="129">
        <f t="shared" si="205"/>
        <v>0</v>
      </c>
      <c r="Y840" s="129">
        <f t="shared" si="206"/>
        <v>0</v>
      </c>
      <c r="Z840" s="129"/>
      <c r="AA840" s="129"/>
      <c r="AB840" s="129">
        <f t="shared" si="207"/>
        <v>2</v>
      </c>
      <c r="AC840" s="129">
        <f t="shared" si="208"/>
        <v>2</v>
      </c>
      <c r="AD840" s="129" t="str">
        <f t="shared" si="209"/>
        <v>Correct</v>
      </c>
      <c r="AE840" s="129"/>
      <c r="AF840" s="115" t="s">
        <v>83</v>
      </c>
      <c r="AG840" s="115">
        <v>67</v>
      </c>
      <c r="AH840" s="115" t="s">
        <v>181</v>
      </c>
      <c r="AI840" s="115" t="s">
        <v>206</v>
      </c>
      <c r="AJ840" s="115" t="s">
        <v>85</v>
      </c>
      <c r="AK840" s="115" t="s">
        <v>86</v>
      </c>
      <c r="AL840" s="115" t="s">
        <v>87</v>
      </c>
      <c r="AM840" s="115" t="s">
        <v>101</v>
      </c>
      <c r="AN840" s="115" t="s">
        <v>94</v>
      </c>
      <c r="AO840" s="115" t="s">
        <v>90</v>
      </c>
      <c r="AP840" s="115" t="s">
        <v>91</v>
      </c>
      <c r="AQ840" s="115" t="s">
        <v>91</v>
      </c>
    </row>
    <row r="841" spans="1:43" ht="16">
      <c r="A841" s="115">
        <v>7020565739</v>
      </c>
      <c r="G841" s="115" t="s">
        <v>38</v>
      </c>
      <c r="I841" s="130"/>
      <c r="L841" s="129"/>
      <c r="M841" s="129">
        <f t="shared" si="196"/>
        <v>1</v>
      </c>
      <c r="N841" s="129">
        <f t="shared" si="197"/>
        <v>3</v>
      </c>
      <c r="O841" s="129"/>
      <c r="P841" s="129">
        <f t="shared" si="198"/>
        <v>0</v>
      </c>
      <c r="Q841" s="129">
        <f t="shared" si="199"/>
        <v>0</v>
      </c>
      <c r="R841" s="129">
        <f t="shared" si="200"/>
        <v>0</v>
      </c>
      <c r="S841" s="129">
        <f t="shared" si="201"/>
        <v>0</v>
      </c>
      <c r="T841" s="129">
        <f t="shared" si="202"/>
        <v>0</v>
      </c>
      <c r="U841" s="129">
        <f t="shared" si="203"/>
        <v>0</v>
      </c>
      <c r="V841" s="134">
        <f t="shared" si="204"/>
        <v>0</v>
      </c>
      <c r="W841" s="129">
        <f t="shared" si="210"/>
        <v>1</v>
      </c>
      <c r="X841" s="129">
        <f t="shared" si="205"/>
        <v>0</v>
      </c>
      <c r="Y841" s="129">
        <f t="shared" si="206"/>
        <v>0</v>
      </c>
      <c r="Z841" s="129"/>
      <c r="AA841" s="129"/>
      <c r="AB841" s="129">
        <f t="shared" si="207"/>
        <v>1</v>
      </c>
      <c r="AC841" s="129">
        <f t="shared" si="208"/>
        <v>1</v>
      </c>
      <c r="AD841" s="129" t="str">
        <f t="shared" si="209"/>
        <v>Correct</v>
      </c>
      <c r="AE841" s="129"/>
      <c r="AG841" s="115">
        <v>70</v>
      </c>
      <c r="AH841" s="115" t="s">
        <v>181</v>
      </c>
      <c r="AI841" s="115" t="s">
        <v>201</v>
      </c>
      <c r="AJ841" s="115" t="s">
        <v>85</v>
      </c>
      <c r="AK841" s="115" t="s">
        <v>86</v>
      </c>
      <c r="AL841" s="115" t="s">
        <v>87</v>
      </c>
      <c r="AO841" s="115" t="s">
        <v>90</v>
      </c>
      <c r="AP841" s="115" t="s">
        <v>91</v>
      </c>
      <c r="AQ841" s="115" t="s">
        <v>91</v>
      </c>
    </row>
    <row r="842" spans="1:43" ht="16">
      <c r="A842" s="115">
        <v>6982463381</v>
      </c>
      <c r="G842" s="115" t="s">
        <v>38</v>
      </c>
      <c r="I842" s="130"/>
      <c r="L842" s="129"/>
      <c r="M842" s="129">
        <f t="shared" si="196"/>
        <v>1</v>
      </c>
      <c r="N842" s="129">
        <f t="shared" si="197"/>
        <v>3</v>
      </c>
      <c r="O842" s="129"/>
      <c r="P842" s="129">
        <f t="shared" si="198"/>
        <v>0</v>
      </c>
      <c r="Q842" s="129">
        <f t="shared" si="199"/>
        <v>0</v>
      </c>
      <c r="R842" s="129">
        <f t="shared" si="200"/>
        <v>0</v>
      </c>
      <c r="S842" s="129">
        <f t="shared" si="201"/>
        <v>0</v>
      </c>
      <c r="T842" s="129">
        <f t="shared" si="202"/>
        <v>0</v>
      </c>
      <c r="U842" s="129">
        <f t="shared" si="203"/>
        <v>0</v>
      </c>
      <c r="V842" s="134">
        <f t="shared" si="204"/>
        <v>0</v>
      </c>
      <c r="W842" s="129">
        <f t="shared" si="210"/>
        <v>1</v>
      </c>
      <c r="X842" s="129">
        <f t="shared" si="205"/>
        <v>0</v>
      </c>
      <c r="Y842" s="129">
        <f t="shared" si="206"/>
        <v>0</v>
      </c>
      <c r="Z842" s="129"/>
      <c r="AA842" s="129"/>
      <c r="AB842" s="129">
        <f t="shared" si="207"/>
        <v>1</v>
      </c>
      <c r="AC842" s="129">
        <f t="shared" si="208"/>
        <v>1</v>
      </c>
      <c r="AD842" s="129" t="str">
        <f t="shared" si="209"/>
        <v>Correct</v>
      </c>
      <c r="AE842" s="129"/>
      <c r="AF842" s="115" t="s">
        <v>83</v>
      </c>
      <c r="AG842" s="115">
        <v>57</v>
      </c>
      <c r="AH842" s="115" t="s">
        <v>181</v>
      </c>
      <c r="AI842" s="115" t="s">
        <v>484</v>
      </c>
      <c r="AJ842" s="115" t="s">
        <v>85</v>
      </c>
      <c r="AK842" s="115" t="s">
        <v>86</v>
      </c>
      <c r="AM842" s="115" t="s">
        <v>101</v>
      </c>
      <c r="AN842" s="115" t="s">
        <v>89</v>
      </c>
      <c r="AO842" s="115" t="s">
        <v>113</v>
      </c>
      <c r="AP842" s="115" t="s">
        <v>91</v>
      </c>
      <c r="AQ842" s="115" t="s">
        <v>86</v>
      </c>
    </row>
    <row r="843" spans="1:43" ht="16">
      <c r="A843" s="115">
        <v>7020564240</v>
      </c>
      <c r="G843" s="115" t="s">
        <v>38</v>
      </c>
      <c r="I843" s="130"/>
      <c r="K843" s="115" t="s">
        <v>40</v>
      </c>
      <c r="L843" s="129"/>
      <c r="M843" s="129">
        <f t="shared" si="196"/>
        <v>2</v>
      </c>
      <c r="N843" s="129">
        <f t="shared" si="197"/>
        <v>1.5</v>
      </c>
      <c r="O843" s="129"/>
      <c r="P843" s="129">
        <f t="shared" si="198"/>
        <v>0</v>
      </c>
      <c r="Q843" s="129">
        <f t="shared" si="199"/>
        <v>0</v>
      </c>
      <c r="R843" s="129">
        <f t="shared" si="200"/>
        <v>0</v>
      </c>
      <c r="S843" s="129">
        <f t="shared" si="201"/>
        <v>0</v>
      </c>
      <c r="T843" s="129">
        <f t="shared" si="202"/>
        <v>0</v>
      </c>
      <c r="U843" s="129">
        <f t="shared" si="203"/>
        <v>0</v>
      </c>
      <c r="V843" s="134">
        <f t="shared" si="204"/>
        <v>0</v>
      </c>
      <c r="W843" s="129">
        <f t="shared" si="210"/>
        <v>1</v>
      </c>
      <c r="X843" s="129">
        <f t="shared" si="205"/>
        <v>0</v>
      </c>
      <c r="Y843" s="129">
        <f t="shared" si="206"/>
        <v>1</v>
      </c>
      <c r="Z843" s="129"/>
      <c r="AA843" s="129"/>
      <c r="AB843" s="129">
        <f t="shared" si="207"/>
        <v>2</v>
      </c>
      <c r="AC843" s="129">
        <f t="shared" si="208"/>
        <v>2</v>
      </c>
      <c r="AD843" s="129" t="str">
        <f t="shared" si="209"/>
        <v>Correct</v>
      </c>
      <c r="AE843" s="129"/>
      <c r="AF843" s="115" t="s">
        <v>83</v>
      </c>
      <c r="AG843" s="115">
        <v>53</v>
      </c>
      <c r="AH843" s="115" t="s">
        <v>181</v>
      </c>
      <c r="AI843" s="115" t="s">
        <v>224</v>
      </c>
      <c r="AJ843" s="115" t="s">
        <v>85</v>
      </c>
      <c r="AK843" s="115" t="s">
        <v>86</v>
      </c>
      <c r="AL843" s="115" t="s">
        <v>87</v>
      </c>
      <c r="AM843" s="115" t="s">
        <v>88</v>
      </c>
      <c r="AN843" s="115" t="s">
        <v>89</v>
      </c>
      <c r="AO843" s="115" t="s">
        <v>90</v>
      </c>
      <c r="AP843" s="115" t="s">
        <v>91</v>
      </c>
      <c r="AQ843" s="115" t="s">
        <v>91</v>
      </c>
    </row>
    <row r="844" spans="1:43" ht="16">
      <c r="A844" s="115">
        <v>7011541097</v>
      </c>
      <c r="B844" s="115" t="s">
        <v>31</v>
      </c>
      <c r="D844" s="115" t="s">
        <v>33</v>
      </c>
      <c r="G844" s="115" t="s">
        <v>38</v>
      </c>
      <c r="I844" s="130"/>
      <c r="L844" s="129"/>
      <c r="M844" s="129">
        <f t="shared" si="196"/>
        <v>3</v>
      </c>
      <c r="N844" s="129">
        <f t="shared" si="197"/>
        <v>1</v>
      </c>
      <c r="O844" s="129"/>
      <c r="P844" s="129">
        <f t="shared" si="198"/>
        <v>1</v>
      </c>
      <c r="Q844" s="129">
        <f t="shared" si="199"/>
        <v>0</v>
      </c>
      <c r="R844" s="129">
        <f t="shared" si="200"/>
        <v>1</v>
      </c>
      <c r="S844" s="129">
        <f t="shared" si="201"/>
        <v>0</v>
      </c>
      <c r="T844" s="129">
        <f t="shared" si="202"/>
        <v>0</v>
      </c>
      <c r="U844" s="129">
        <f t="shared" si="203"/>
        <v>0</v>
      </c>
      <c r="V844" s="134">
        <f t="shared" si="204"/>
        <v>0</v>
      </c>
      <c r="W844" s="129">
        <f t="shared" si="210"/>
        <v>1</v>
      </c>
      <c r="X844" s="129">
        <f t="shared" si="205"/>
        <v>0</v>
      </c>
      <c r="Y844" s="129">
        <f t="shared" si="206"/>
        <v>0</v>
      </c>
      <c r="Z844" s="129"/>
      <c r="AA844" s="129"/>
      <c r="AB844" s="129">
        <f t="shared" si="207"/>
        <v>3</v>
      </c>
      <c r="AC844" s="129">
        <f t="shared" si="208"/>
        <v>3</v>
      </c>
      <c r="AD844" s="129" t="str">
        <f t="shared" si="209"/>
        <v>Correct</v>
      </c>
      <c r="AE844" s="129"/>
      <c r="AF844" s="115" t="s">
        <v>83</v>
      </c>
      <c r="AG844" s="115">
        <v>63</v>
      </c>
      <c r="AH844" s="115" t="s">
        <v>181</v>
      </c>
      <c r="AI844" s="115" t="s">
        <v>224</v>
      </c>
      <c r="AJ844" s="115" t="s">
        <v>85</v>
      </c>
      <c r="AK844" s="115" t="s">
        <v>86</v>
      </c>
      <c r="AL844" s="115" t="s">
        <v>87</v>
      </c>
      <c r="AN844" s="115" t="s">
        <v>111</v>
      </c>
      <c r="AO844" s="115" t="s">
        <v>90</v>
      </c>
      <c r="AP844" s="115" t="s">
        <v>91</v>
      </c>
      <c r="AQ844" s="115" t="s">
        <v>86</v>
      </c>
    </row>
    <row r="845" spans="1:43" ht="16">
      <c r="A845" s="115">
        <v>5609438234</v>
      </c>
      <c r="D845" s="115" t="s">
        <v>33</v>
      </c>
      <c r="G845" s="115" t="s">
        <v>38</v>
      </c>
      <c r="I845" s="130"/>
      <c r="L845" s="129"/>
      <c r="M845" s="129">
        <f t="shared" si="196"/>
        <v>2</v>
      </c>
      <c r="N845" s="129">
        <f t="shared" si="197"/>
        <v>1.5</v>
      </c>
      <c r="O845" s="129"/>
      <c r="P845" s="129">
        <f t="shared" si="198"/>
        <v>0</v>
      </c>
      <c r="Q845" s="129">
        <f t="shared" si="199"/>
        <v>0</v>
      </c>
      <c r="R845" s="129">
        <f t="shared" si="200"/>
        <v>1</v>
      </c>
      <c r="S845" s="129">
        <f t="shared" si="201"/>
        <v>0</v>
      </c>
      <c r="T845" s="129">
        <f t="shared" si="202"/>
        <v>0</v>
      </c>
      <c r="U845" s="129">
        <f t="shared" si="203"/>
        <v>0</v>
      </c>
      <c r="V845" s="134">
        <f t="shared" si="204"/>
        <v>0</v>
      </c>
      <c r="W845" s="129">
        <f t="shared" si="210"/>
        <v>1</v>
      </c>
      <c r="X845" s="129">
        <f t="shared" si="205"/>
        <v>0</v>
      </c>
      <c r="Y845" s="129">
        <f t="shared" si="206"/>
        <v>0</v>
      </c>
      <c r="Z845" s="129"/>
      <c r="AA845" s="129"/>
      <c r="AB845" s="129">
        <f t="shared" si="207"/>
        <v>2</v>
      </c>
      <c r="AC845" s="129">
        <f t="shared" si="208"/>
        <v>2</v>
      </c>
      <c r="AD845" s="129" t="str">
        <f t="shared" si="209"/>
        <v>Correct</v>
      </c>
      <c r="AE845" s="129"/>
      <c r="AF845" s="115" t="s">
        <v>83</v>
      </c>
      <c r="AG845" s="115">
        <v>58</v>
      </c>
      <c r="AH845" s="115" t="s">
        <v>181</v>
      </c>
      <c r="AI845" s="115" t="s">
        <v>208</v>
      </c>
      <c r="AJ845" s="115" t="s">
        <v>85</v>
      </c>
      <c r="AK845" s="115" t="s">
        <v>86</v>
      </c>
      <c r="AL845" s="115" t="s">
        <v>87</v>
      </c>
      <c r="AM845" s="115" t="s">
        <v>88</v>
      </c>
      <c r="AN845" s="115" t="s">
        <v>89</v>
      </c>
      <c r="AO845" s="115" t="s">
        <v>90</v>
      </c>
      <c r="AP845" s="115" t="s">
        <v>91</v>
      </c>
      <c r="AQ845" s="115" t="s">
        <v>91</v>
      </c>
    </row>
    <row r="846" spans="1:43" ht="16">
      <c r="A846" s="115">
        <v>7020566181</v>
      </c>
      <c r="D846" s="115" t="s">
        <v>33</v>
      </c>
      <c r="F846" s="115" t="s">
        <v>35</v>
      </c>
      <c r="G846" s="115" t="s">
        <v>38</v>
      </c>
      <c r="I846" s="130"/>
      <c r="L846" s="129"/>
      <c r="M846" s="129">
        <f t="shared" si="196"/>
        <v>3</v>
      </c>
      <c r="N846" s="129">
        <f t="shared" si="197"/>
        <v>1</v>
      </c>
      <c r="O846" s="129"/>
      <c r="P846" s="129">
        <f t="shared" si="198"/>
        <v>0</v>
      </c>
      <c r="Q846" s="129">
        <f t="shared" si="199"/>
        <v>0</v>
      </c>
      <c r="R846" s="129">
        <f t="shared" si="200"/>
        <v>1</v>
      </c>
      <c r="S846" s="129">
        <f t="shared" si="201"/>
        <v>0</v>
      </c>
      <c r="T846" s="129">
        <f t="shared" si="202"/>
        <v>1</v>
      </c>
      <c r="U846" s="129">
        <f t="shared" si="203"/>
        <v>0</v>
      </c>
      <c r="V846" s="134">
        <f t="shared" si="204"/>
        <v>0</v>
      </c>
      <c r="W846" s="129">
        <f t="shared" si="210"/>
        <v>1</v>
      </c>
      <c r="X846" s="129">
        <f t="shared" si="205"/>
        <v>0</v>
      </c>
      <c r="Y846" s="129">
        <f t="shared" si="206"/>
        <v>0</v>
      </c>
      <c r="Z846" s="129"/>
      <c r="AA846" s="129"/>
      <c r="AB846" s="129">
        <f t="shared" si="207"/>
        <v>3</v>
      </c>
      <c r="AC846" s="129">
        <f t="shared" si="208"/>
        <v>3</v>
      </c>
      <c r="AD846" s="129" t="str">
        <f t="shared" si="209"/>
        <v>Correct</v>
      </c>
      <c r="AE846" s="129"/>
      <c r="AF846" s="115" t="s">
        <v>83</v>
      </c>
      <c r="AG846" s="115">
        <v>29</v>
      </c>
      <c r="AH846" s="115" t="s">
        <v>84</v>
      </c>
      <c r="AI846" s="115" t="s">
        <v>146</v>
      </c>
      <c r="AJ846" s="115" t="s">
        <v>107</v>
      </c>
      <c r="AK846" s="115" t="s">
        <v>91</v>
      </c>
      <c r="AL846" s="115" t="s">
        <v>137</v>
      </c>
      <c r="AM846" s="115" t="s">
        <v>104</v>
      </c>
      <c r="AN846" s="115" t="s">
        <v>94</v>
      </c>
      <c r="AO846" s="115" t="s">
        <v>103</v>
      </c>
      <c r="AP846" s="115" t="s">
        <v>91</v>
      </c>
      <c r="AQ846" s="115" t="s">
        <v>91</v>
      </c>
    </row>
    <row r="847" spans="1:43" ht="16">
      <c r="A847" s="115">
        <v>6985159768</v>
      </c>
      <c r="G847" s="115" t="s">
        <v>38</v>
      </c>
      <c r="I847" s="130"/>
      <c r="L847" s="129"/>
      <c r="M847" s="129">
        <f t="shared" si="196"/>
        <v>1</v>
      </c>
      <c r="N847" s="129">
        <f t="shared" si="197"/>
        <v>3</v>
      </c>
      <c r="O847" s="129"/>
      <c r="P847" s="129">
        <f t="shared" si="198"/>
        <v>0</v>
      </c>
      <c r="Q847" s="129">
        <f t="shared" si="199"/>
        <v>0</v>
      </c>
      <c r="R847" s="129">
        <f t="shared" si="200"/>
        <v>0</v>
      </c>
      <c r="S847" s="129">
        <f t="shared" si="201"/>
        <v>0</v>
      </c>
      <c r="T847" s="129">
        <f t="shared" si="202"/>
        <v>0</v>
      </c>
      <c r="U847" s="129">
        <f t="shared" si="203"/>
        <v>0</v>
      </c>
      <c r="V847" s="134">
        <f t="shared" si="204"/>
        <v>0</v>
      </c>
      <c r="W847" s="129">
        <f t="shared" si="210"/>
        <v>1</v>
      </c>
      <c r="X847" s="129">
        <f t="shared" si="205"/>
        <v>0</v>
      </c>
      <c r="Y847" s="129">
        <f t="shared" si="206"/>
        <v>0</v>
      </c>
      <c r="Z847" s="129"/>
      <c r="AA847" s="129"/>
      <c r="AB847" s="129">
        <f t="shared" si="207"/>
        <v>1</v>
      </c>
      <c r="AC847" s="129">
        <f t="shared" si="208"/>
        <v>1</v>
      </c>
      <c r="AD847" s="129" t="str">
        <f t="shared" si="209"/>
        <v>Correct</v>
      </c>
      <c r="AE847" s="129"/>
      <c r="AF847" s="115" t="s">
        <v>99</v>
      </c>
      <c r="AG847" s="115">
        <v>42</v>
      </c>
      <c r="AH847" s="115" t="s">
        <v>181</v>
      </c>
      <c r="AI847" s="115" t="s">
        <v>232</v>
      </c>
      <c r="AJ847" s="115" t="s">
        <v>85</v>
      </c>
      <c r="AK847" s="115" t="s">
        <v>86</v>
      </c>
      <c r="AL847" s="115" t="s">
        <v>87</v>
      </c>
      <c r="AM847" s="115" t="s">
        <v>88</v>
      </c>
      <c r="AN847" s="115" t="s">
        <v>94</v>
      </c>
      <c r="AO847" s="115" t="s">
        <v>90</v>
      </c>
      <c r="AP847" s="115" t="s">
        <v>91</v>
      </c>
      <c r="AQ847" s="115" t="s">
        <v>91</v>
      </c>
    </row>
    <row r="848" spans="1:43" ht="16">
      <c r="A848" s="115">
        <v>7007933170</v>
      </c>
      <c r="G848" s="115" t="s">
        <v>38</v>
      </c>
      <c r="I848" s="130"/>
      <c r="L848" s="129"/>
      <c r="M848" s="129">
        <f t="shared" si="196"/>
        <v>1</v>
      </c>
      <c r="N848" s="129">
        <f t="shared" si="197"/>
        <v>3</v>
      </c>
      <c r="O848" s="129"/>
      <c r="P848" s="129">
        <f t="shared" si="198"/>
        <v>0</v>
      </c>
      <c r="Q848" s="129">
        <f t="shared" si="199"/>
        <v>0</v>
      </c>
      <c r="R848" s="129">
        <f t="shared" si="200"/>
        <v>0</v>
      </c>
      <c r="S848" s="129">
        <f t="shared" si="201"/>
        <v>0</v>
      </c>
      <c r="T848" s="129">
        <f t="shared" si="202"/>
        <v>0</v>
      </c>
      <c r="U848" s="129">
        <f t="shared" si="203"/>
        <v>0</v>
      </c>
      <c r="V848" s="134">
        <f t="shared" si="204"/>
        <v>0</v>
      </c>
      <c r="W848" s="129">
        <f t="shared" si="210"/>
        <v>1</v>
      </c>
      <c r="X848" s="129">
        <f t="shared" si="205"/>
        <v>0</v>
      </c>
      <c r="Y848" s="129">
        <f t="shared" si="206"/>
        <v>0</v>
      </c>
      <c r="Z848" s="129"/>
      <c r="AA848" s="129"/>
      <c r="AB848" s="129">
        <f t="shared" si="207"/>
        <v>1</v>
      </c>
      <c r="AC848" s="129">
        <f t="shared" si="208"/>
        <v>1</v>
      </c>
      <c r="AD848" s="129" t="str">
        <f t="shared" si="209"/>
        <v>Correct</v>
      </c>
      <c r="AE848" s="129"/>
      <c r="AF848" s="115" t="s">
        <v>83</v>
      </c>
      <c r="AG848" s="115">
        <v>61</v>
      </c>
      <c r="AH848" s="115" t="s">
        <v>84</v>
      </c>
      <c r="AI848" s="115" t="s">
        <v>124</v>
      </c>
      <c r="AJ848" s="115" t="s">
        <v>85</v>
      </c>
      <c r="AK848" s="115" t="s">
        <v>86</v>
      </c>
      <c r="AL848" s="115" t="s">
        <v>87</v>
      </c>
      <c r="AM848" s="115" t="s">
        <v>93</v>
      </c>
      <c r="AN848" s="115" t="s">
        <v>102</v>
      </c>
      <c r="AO848" s="115" t="s">
        <v>90</v>
      </c>
      <c r="AP848" s="115" t="s">
        <v>91</v>
      </c>
      <c r="AQ848" s="115" t="s">
        <v>86</v>
      </c>
    </row>
    <row r="849" spans="1:43" ht="16">
      <c r="A849" s="115">
        <v>7020347329</v>
      </c>
      <c r="G849" s="115" t="s">
        <v>38</v>
      </c>
      <c r="I849" s="130"/>
      <c r="L849" s="129"/>
      <c r="M849" s="129">
        <f t="shared" si="196"/>
        <v>1</v>
      </c>
      <c r="N849" s="129">
        <f t="shared" si="197"/>
        <v>3</v>
      </c>
      <c r="O849" s="129"/>
      <c r="P849" s="129">
        <f t="shared" si="198"/>
        <v>0</v>
      </c>
      <c r="Q849" s="129">
        <f t="shared" si="199"/>
        <v>0</v>
      </c>
      <c r="R849" s="129">
        <f t="shared" si="200"/>
        <v>0</v>
      </c>
      <c r="S849" s="129">
        <f t="shared" si="201"/>
        <v>0</v>
      </c>
      <c r="T849" s="129">
        <f t="shared" si="202"/>
        <v>0</v>
      </c>
      <c r="U849" s="129">
        <f t="shared" si="203"/>
        <v>0</v>
      </c>
      <c r="V849" s="134">
        <f t="shared" si="204"/>
        <v>0</v>
      </c>
      <c r="W849" s="129">
        <f t="shared" si="210"/>
        <v>1</v>
      </c>
      <c r="X849" s="129">
        <f t="shared" si="205"/>
        <v>0</v>
      </c>
      <c r="Y849" s="129">
        <f t="shared" si="206"/>
        <v>0</v>
      </c>
      <c r="Z849" s="129"/>
      <c r="AA849" s="129"/>
      <c r="AB849" s="129">
        <f t="shared" si="207"/>
        <v>1</v>
      </c>
      <c r="AC849" s="129">
        <f t="shared" si="208"/>
        <v>1</v>
      </c>
      <c r="AD849" s="129" t="str">
        <f t="shared" si="209"/>
        <v>Correct</v>
      </c>
      <c r="AE849" s="129"/>
      <c r="AF849" s="115" t="s">
        <v>99</v>
      </c>
      <c r="AG849" s="115">
        <v>24</v>
      </c>
      <c r="AH849" s="115" t="s">
        <v>181</v>
      </c>
      <c r="AI849" s="115" t="s">
        <v>440</v>
      </c>
      <c r="AJ849" s="115" t="s">
        <v>85</v>
      </c>
      <c r="AK849" s="115" t="s">
        <v>86</v>
      </c>
      <c r="AL849" s="115" t="s">
        <v>87</v>
      </c>
      <c r="AM849" s="115" t="s">
        <v>104</v>
      </c>
      <c r="AN849" s="115" t="s">
        <v>94</v>
      </c>
      <c r="AO849" s="115" t="s">
        <v>90</v>
      </c>
      <c r="AP849" s="115" t="s">
        <v>91</v>
      </c>
      <c r="AQ849" s="115" t="s">
        <v>91</v>
      </c>
    </row>
    <row r="850" spans="1:43" ht="16">
      <c r="A850" s="115">
        <v>7020343979</v>
      </c>
      <c r="G850" s="115" t="s">
        <v>38</v>
      </c>
      <c r="I850" s="130"/>
      <c r="K850" s="115" t="s">
        <v>40</v>
      </c>
      <c r="L850" s="129"/>
      <c r="M850" s="129">
        <f t="shared" si="196"/>
        <v>2</v>
      </c>
      <c r="N850" s="129">
        <f t="shared" si="197"/>
        <v>1.5</v>
      </c>
      <c r="O850" s="129"/>
      <c r="P850" s="129">
        <f t="shared" si="198"/>
        <v>0</v>
      </c>
      <c r="Q850" s="129">
        <f t="shared" si="199"/>
        <v>0</v>
      </c>
      <c r="R850" s="129">
        <f t="shared" si="200"/>
        <v>0</v>
      </c>
      <c r="S850" s="129">
        <f t="shared" si="201"/>
        <v>0</v>
      </c>
      <c r="T850" s="129">
        <f t="shared" si="202"/>
        <v>0</v>
      </c>
      <c r="U850" s="129">
        <f t="shared" si="203"/>
        <v>0</v>
      </c>
      <c r="V850" s="134">
        <f t="shared" si="204"/>
        <v>0</v>
      </c>
      <c r="W850" s="129">
        <f t="shared" si="210"/>
        <v>1</v>
      </c>
      <c r="X850" s="129">
        <f t="shared" si="205"/>
        <v>0</v>
      </c>
      <c r="Y850" s="129">
        <f t="shared" si="206"/>
        <v>1</v>
      </c>
      <c r="Z850" s="129"/>
      <c r="AA850" s="129"/>
      <c r="AB850" s="129">
        <f t="shared" si="207"/>
        <v>2</v>
      </c>
      <c r="AC850" s="129">
        <f t="shared" si="208"/>
        <v>2</v>
      </c>
      <c r="AD850" s="129" t="str">
        <f t="shared" si="209"/>
        <v>Correct</v>
      </c>
      <c r="AE850" s="129"/>
      <c r="AF850" s="115" t="s">
        <v>99</v>
      </c>
      <c r="AG850" s="115">
        <v>28</v>
      </c>
      <c r="AH850" s="115" t="s">
        <v>181</v>
      </c>
      <c r="AI850" s="115" t="s">
        <v>207</v>
      </c>
      <c r="AJ850" s="115" t="s">
        <v>85</v>
      </c>
      <c r="AK850" s="115" t="s">
        <v>86</v>
      </c>
      <c r="AL850" s="115" t="s">
        <v>87</v>
      </c>
      <c r="AM850" s="115" t="s">
        <v>93</v>
      </c>
      <c r="AN850" s="115" t="s">
        <v>112</v>
      </c>
      <c r="AO850" s="115" t="s">
        <v>95</v>
      </c>
      <c r="AP850" s="115" t="s">
        <v>91</v>
      </c>
      <c r="AQ850" s="115" t="s">
        <v>91</v>
      </c>
    </row>
    <row r="851" spans="1:43" ht="16">
      <c r="A851" s="115">
        <v>6985415517</v>
      </c>
      <c r="G851" s="115" t="s">
        <v>38</v>
      </c>
      <c r="I851" s="130"/>
      <c r="L851" s="129"/>
      <c r="M851" s="129">
        <f t="shared" si="196"/>
        <v>1</v>
      </c>
      <c r="N851" s="129">
        <f t="shared" si="197"/>
        <v>3</v>
      </c>
      <c r="O851" s="129"/>
      <c r="P851" s="129">
        <f t="shared" si="198"/>
        <v>0</v>
      </c>
      <c r="Q851" s="129">
        <f t="shared" si="199"/>
        <v>0</v>
      </c>
      <c r="R851" s="129">
        <f t="shared" si="200"/>
        <v>0</v>
      </c>
      <c r="S851" s="129">
        <f t="shared" si="201"/>
        <v>0</v>
      </c>
      <c r="T851" s="129">
        <f t="shared" si="202"/>
        <v>0</v>
      </c>
      <c r="U851" s="129">
        <f t="shared" si="203"/>
        <v>0</v>
      </c>
      <c r="V851" s="134">
        <f t="shared" si="204"/>
        <v>0</v>
      </c>
      <c r="W851" s="129">
        <f t="shared" si="210"/>
        <v>1</v>
      </c>
      <c r="X851" s="129">
        <f t="shared" si="205"/>
        <v>0</v>
      </c>
      <c r="Y851" s="129">
        <f t="shared" si="206"/>
        <v>0</v>
      </c>
      <c r="Z851" s="129"/>
      <c r="AA851" s="129"/>
      <c r="AB851" s="129">
        <f t="shared" si="207"/>
        <v>1</v>
      </c>
      <c r="AC851" s="129">
        <f t="shared" si="208"/>
        <v>1</v>
      </c>
      <c r="AD851" s="129" t="str">
        <f t="shared" si="209"/>
        <v>Correct</v>
      </c>
      <c r="AE851" s="129"/>
      <c r="AF851" s="115" t="s">
        <v>83</v>
      </c>
      <c r="AG851" s="115">
        <v>52</v>
      </c>
      <c r="AH851" s="115" t="s">
        <v>181</v>
      </c>
      <c r="AI851" s="115" t="s">
        <v>205</v>
      </c>
      <c r="AJ851" s="115" t="s">
        <v>85</v>
      </c>
      <c r="AK851" s="115" t="s">
        <v>86</v>
      </c>
      <c r="AL851" s="115" t="s">
        <v>87</v>
      </c>
      <c r="AM851" s="115" t="s">
        <v>96</v>
      </c>
      <c r="AN851" s="115" t="s">
        <v>111</v>
      </c>
      <c r="AO851" s="115" t="s">
        <v>113</v>
      </c>
      <c r="AP851" s="115" t="s">
        <v>91</v>
      </c>
    </row>
    <row r="852" spans="1:43" ht="16">
      <c r="A852" s="115">
        <v>6985155719</v>
      </c>
      <c r="G852" s="115" t="s">
        <v>38</v>
      </c>
      <c r="I852" s="130"/>
      <c r="L852" s="129"/>
      <c r="M852" s="129">
        <f t="shared" si="196"/>
        <v>1</v>
      </c>
      <c r="N852" s="129">
        <f t="shared" si="197"/>
        <v>3</v>
      </c>
      <c r="O852" s="129"/>
      <c r="P852" s="129">
        <f t="shared" si="198"/>
        <v>0</v>
      </c>
      <c r="Q852" s="129">
        <f t="shared" si="199"/>
        <v>0</v>
      </c>
      <c r="R852" s="129">
        <f t="shared" si="200"/>
        <v>0</v>
      </c>
      <c r="S852" s="129">
        <f t="shared" si="201"/>
        <v>0</v>
      </c>
      <c r="T852" s="129">
        <f t="shared" si="202"/>
        <v>0</v>
      </c>
      <c r="U852" s="129">
        <f t="shared" si="203"/>
        <v>0</v>
      </c>
      <c r="V852" s="134">
        <f t="shared" si="204"/>
        <v>0</v>
      </c>
      <c r="W852" s="129">
        <f t="shared" si="210"/>
        <v>1</v>
      </c>
      <c r="X852" s="129">
        <f t="shared" si="205"/>
        <v>0</v>
      </c>
      <c r="Y852" s="129">
        <f t="shared" si="206"/>
        <v>0</v>
      </c>
      <c r="Z852" s="129"/>
      <c r="AA852" s="129"/>
      <c r="AB852" s="129">
        <f t="shared" si="207"/>
        <v>1</v>
      </c>
      <c r="AC852" s="129">
        <f t="shared" si="208"/>
        <v>1</v>
      </c>
      <c r="AD852" s="129" t="str">
        <f t="shared" si="209"/>
        <v>Correct</v>
      </c>
      <c r="AE852" s="129"/>
      <c r="AF852" s="115" t="s">
        <v>83</v>
      </c>
      <c r="AG852" s="115">
        <v>60</v>
      </c>
      <c r="AH852" s="115" t="s">
        <v>181</v>
      </c>
      <c r="AI852" s="115" t="s">
        <v>190</v>
      </c>
      <c r="AJ852" s="115" t="s">
        <v>85</v>
      </c>
      <c r="AK852" s="115" t="s">
        <v>86</v>
      </c>
      <c r="AL852" s="115" t="s">
        <v>87</v>
      </c>
      <c r="AM852" s="115" t="s">
        <v>104</v>
      </c>
      <c r="AN852" s="115" t="s">
        <v>120</v>
      </c>
      <c r="AO852" s="115" t="s">
        <v>90</v>
      </c>
      <c r="AP852" s="115" t="s">
        <v>91</v>
      </c>
      <c r="AQ852" s="115" t="s">
        <v>91</v>
      </c>
    </row>
    <row r="853" spans="1:43" ht="16">
      <c r="A853" s="115">
        <v>6985149384</v>
      </c>
      <c r="G853" s="115" t="s">
        <v>38</v>
      </c>
      <c r="I853" s="130"/>
      <c r="L853" s="129"/>
      <c r="M853" s="129">
        <f t="shared" si="196"/>
        <v>1</v>
      </c>
      <c r="N853" s="129">
        <f t="shared" si="197"/>
        <v>3</v>
      </c>
      <c r="O853" s="129"/>
      <c r="P853" s="129">
        <f t="shared" si="198"/>
        <v>0</v>
      </c>
      <c r="Q853" s="129">
        <f t="shared" si="199"/>
        <v>0</v>
      </c>
      <c r="R853" s="129">
        <f t="shared" si="200"/>
        <v>0</v>
      </c>
      <c r="S853" s="129">
        <f t="shared" si="201"/>
        <v>0</v>
      </c>
      <c r="T853" s="129">
        <f t="shared" si="202"/>
        <v>0</v>
      </c>
      <c r="U853" s="129">
        <f t="shared" si="203"/>
        <v>0</v>
      </c>
      <c r="V853" s="134">
        <f t="shared" si="204"/>
        <v>0</v>
      </c>
      <c r="W853" s="129">
        <f t="shared" si="210"/>
        <v>1</v>
      </c>
      <c r="X853" s="129">
        <f t="shared" si="205"/>
        <v>0</v>
      </c>
      <c r="Y853" s="129">
        <f t="shared" si="206"/>
        <v>0</v>
      </c>
      <c r="Z853" s="129"/>
      <c r="AA853" s="129"/>
      <c r="AB853" s="129">
        <f t="shared" si="207"/>
        <v>1</v>
      </c>
      <c r="AC853" s="129">
        <f t="shared" si="208"/>
        <v>1</v>
      </c>
      <c r="AD853" s="129" t="str">
        <f t="shared" si="209"/>
        <v>Correct</v>
      </c>
      <c r="AE853" s="129"/>
      <c r="AF853" s="115" t="s">
        <v>83</v>
      </c>
      <c r="AG853" s="115">
        <v>65</v>
      </c>
      <c r="AH853" s="115" t="s">
        <v>181</v>
      </c>
      <c r="AI853" s="115" t="s">
        <v>231</v>
      </c>
      <c r="AJ853" s="115" t="s">
        <v>110</v>
      </c>
      <c r="AL853" s="115" t="s">
        <v>87</v>
      </c>
      <c r="AN853" s="115" t="s">
        <v>102</v>
      </c>
      <c r="AO853" s="115" t="s">
        <v>106</v>
      </c>
      <c r="AP853" s="115" t="s">
        <v>91</v>
      </c>
    </row>
    <row r="854" spans="1:43" ht="16">
      <c r="A854" s="115">
        <v>7020355314</v>
      </c>
      <c r="G854" s="115" t="s">
        <v>38</v>
      </c>
      <c r="I854" s="130"/>
      <c r="L854" s="129"/>
      <c r="M854" s="129">
        <f t="shared" si="196"/>
        <v>1</v>
      </c>
      <c r="N854" s="129">
        <f t="shared" si="197"/>
        <v>3</v>
      </c>
      <c r="O854" s="129"/>
      <c r="P854" s="129">
        <f t="shared" si="198"/>
        <v>0</v>
      </c>
      <c r="Q854" s="129">
        <f t="shared" si="199"/>
        <v>0</v>
      </c>
      <c r="R854" s="129">
        <f t="shared" si="200"/>
        <v>0</v>
      </c>
      <c r="S854" s="129">
        <f t="shared" si="201"/>
        <v>0</v>
      </c>
      <c r="T854" s="129">
        <f t="shared" si="202"/>
        <v>0</v>
      </c>
      <c r="U854" s="129">
        <f t="shared" si="203"/>
        <v>0</v>
      </c>
      <c r="V854" s="134">
        <f t="shared" si="204"/>
        <v>0</v>
      </c>
      <c r="W854" s="129">
        <f t="shared" si="210"/>
        <v>1</v>
      </c>
      <c r="X854" s="129">
        <f t="shared" si="205"/>
        <v>0</v>
      </c>
      <c r="Y854" s="129">
        <f t="shared" si="206"/>
        <v>0</v>
      </c>
      <c r="Z854" s="129"/>
      <c r="AA854" s="129"/>
      <c r="AB854" s="129">
        <f t="shared" si="207"/>
        <v>1</v>
      </c>
      <c r="AC854" s="129">
        <f t="shared" si="208"/>
        <v>1</v>
      </c>
      <c r="AD854" s="129" t="str">
        <f t="shared" si="209"/>
        <v>Correct</v>
      </c>
      <c r="AE854" s="129"/>
      <c r="AF854" s="115" t="s">
        <v>99</v>
      </c>
      <c r="AG854" s="115">
        <v>53</v>
      </c>
      <c r="AH854" s="115" t="s">
        <v>181</v>
      </c>
      <c r="AI854" s="115" t="s">
        <v>193</v>
      </c>
      <c r="AJ854" s="115" t="s">
        <v>85</v>
      </c>
      <c r="AK854" s="115" t="s">
        <v>86</v>
      </c>
      <c r="AL854" s="115" t="s">
        <v>87</v>
      </c>
      <c r="AM854" s="115" t="s">
        <v>101</v>
      </c>
      <c r="AN854" s="115" t="s">
        <v>111</v>
      </c>
      <c r="AO854" s="115" t="s">
        <v>90</v>
      </c>
      <c r="AP854" s="115" t="s">
        <v>91</v>
      </c>
      <c r="AQ854" s="115" t="s">
        <v>91</v>
      </c>
    </row>
    <row r="855" spans="1:43" ht="16">
      <c r="A855" s="115">
        <v>6985150619</v>
      </c>
      <c r="G855" s="115" t="s">
        <v>38</v>
      </c>
      <c r="I855" s="130"/>
      <c r="L855" s="129"/>
      <c r="M855" s="129">
        <f t="shared" si="196"/>
        <v>1</v>
      </c>
      <c r="N855" s="129">
        <f t="shared" si="197"/>
        <v>3</v>
      </c>
      <c r="O855" s="129"/>
      <c r="P855" s="129">
        <f t="shared" si="198"/>
        <v>0</v>
      </c>
      <c r="Q855" s="129">
        <f t="shared" si="199"/>
        <v>0</v>
      </c>
      <c r="R855" s="129">
        <f t="shared" si="200"/>
        <v>0</v>
      </c>
      <c r="S855" s="129">
        <f t="shared" si="201"/>
        <v>0</v>
      </c>
      <c r="T855" s="129">
        <f t="shared" si="202"/>
        <v>0</v>
      </c>
      <c r="U855" s="129">
        <f t="shared" si="203"/>
        <v>0</v>
      </c>
      <c r="V855" s="134">
        <f t="shared" si="204"/>
        <v>0</v>
      </c>
      <c r="W855" s="129">
        <f t="shared" si="210"/>
        <v>1</v>
      </c>
      <c r="X855" s="129">
        <f t="shared" si="205"/>
        <v>0</v>
      </c>
      <c r="Y855" s="129">
        <f t="shared" si="206"/>
        <v>0</v>
      </c>
      <c r="Z855" s="129"/>
      <c r="AA855" s="129"/>
      <c r="AB855" s="129">
        <f t="shared" si="207"/>
        <v>1</v>
      </c>
      <c r="AC855" s="129">
        <f t="shared" si="208"/>
        <v>1</v>
      </c>
      <c r="AD855" s="129" t="str">
        <f t="shared" si="209"/>
        <v>Correct</v>
      </c>
      <c r="AE855" s="129"/>
      <c r="AF855" s="115" t="s">
        <v>83</v>
      </c>
      <c r="AG855" s="115">
        <v>77</v>
      </c>
      <c r="AH855" s="115" t="s">
        <v>181</v>
      </c>
      <c r="AJ855" s="115" t="s">
        <v>85</v>
      </c>
      <c r="AK855" s="115" t="s">
        <v>86</v>
      </c>
      <c r="AL855" s="115" t="s">
        <v>87</v>
      </c>
      <c r="AN855" s="115" t="s">
        <v>102</v>
      </c>
      <c r="AO855" s="115" t="s">
        <v>106</v>
      </c>
      <c r="AP855" s="115" t="s">
        <v>91</v>
      </c>
      <c r="AQ855" s="115" t="s">
        <v>86</v>
      </c>
    </row>
    <row r="856" spans="1:43" ht="16">
      <c r="A856" s="115">
        <v>6982472534</v>
      </c>
      <c r="D856" s="115" t="s">
        <v>33</v>
      </c>
      <c r="G856" s="115" t="s">
        <v>38</v>
      </c>
      <c r="I856" s="130"/>
      <c r="L856" s="129"/>
      <c r="M856" s="129">
        <f t="shared" si="196"/>
        <v>2</v>
      </c>
      <c r="N856" s="129">
        <f t="shared" si="197"/>
        <v>1.5</v>
      </c>
      <c r="O856" s="129"/>
      <c r="P856" s="129">
        <f t="shared" si="198"/>
        <v>0</v>
      </c>
      <c r="Q856" s="129">
        <f t="shared" si="199"/>
        <v>0</v>
      </c>
      <c r="R856" s="129">
        <f t="shared" si="200"/>
        <v>1</v>
      </c>
      <c r="S856" s="129">
        <f t="shared" si="201"/>
        <v>0</v>
      </c>
      <c r="T856" s="129">
        <f t="shared" si="202"/>
        <v>0</v>
      </c>
      <c r="U856" s="129">
        <f t="shared" si="203"/>
        <v>0</v>
      </c>
      <c r="V856" s="134">
        <f t="shared" si="204"/>
        <v>0</v>
      </c>
      <c r="W856" s="129">
        <f t="shared" si="210"/>
        <v>1</v>
      </c>
      <c r="X856" s="129">
        <f t="shared" si="205"/>
        <v>0</v>
      </c>
      <c r="Y856" s="129">
        <f t="shared" si="206"/>
        <v>0</v>
      </c>
      <c r="Z856" s="129"/>
      <c r="AA856" s="129"/>
      <c r="AB856" s="129">
        <f t="shared" si="207"/>
        <v>2</v>
      </c>
      <c r="AC856" s="129">
        <f t="shared" si="208"/>
        <v>2</v>
      </c>
      <c r="AD856" s="129" t="str">
        <f t="shared" si="209"/>
        <v>Correct</v>
      </c>
      <c r="AE856" s="129"/>
      <c r="AF856" s="115" t="s">
        <v>99</v>
      </c>
      <c r="AG856" s="115">
        <v>51</v>
      </c>
      <c r="AH856" s="115" t="s">
        <v>181</v>
      </c>
      <c r="AI856" s="115" t="s">
        <v>239</v>
      </c>
      <c r="AJ856" s="115" t="s">
        <v>85</v>
      </c>
      <c r="AK856" s="115" t="s">
        <v>86</v>
      </c>
      <c r="AN856" s="115" t="s">
        <v>94</v>
      </c>
      <c r="AO856" s="115" t="s">
        <v>90</v>
      </c>
      <c r="AP856" s="115" t="s">
        <v>91</v>
      </c>
      <c r="AQ856" s="115" t="s">
        <v>91</v>
      </c>
    </row>
    <row r="857" spans="1:43" ht="16">
      <c r="A857" s="115">
        <v>7020352090</v>
      </c>
      <c r="G857" s="115" t="s">
        <v>38</v>
      </c>
      <c r="I857" s="130"/>
      <c r="K857" s="115" t="s">
        <v>40</v>
      </c>
      <c r="L857" s="129"/>
      <c r="M857" s="129">
        <f t="shared" si="196"/>
        <v>2</v>
      </c>
      <c r="N857" s="129">
        <f t="shared" si="197"/>
        <v>1.5</v>
      </c>
      <c r="O857" s="129"/>
      <c r="P857" s="129">
        <f t="shared" si="198"/>
        <v>0</v>
      </c>
      <c r="Q857" s="129">
        <f t="shared" si="199"/>
        <v>0</v>
      </c>
      <c r="R857" s="129">
        <f t="shared" si="200"/>
        <v>0</v>
      </c>
      <c r="S857" s="129">
        <f t="shared" si="201"/>
        <v>0</v>
      </c>
      <c r="T857" s="129">
        <f t="shared" si="202"/>
        <v>0</v>
      </c>
      <c r="U857" s="129">
        <f t="shared" si="203"/>
        <v>0</v>
      </c>
      <c r="V857" s="134">
        <f t="shared" si="204"/>
        <v>0</v>
      </c>
      <c r="W857" s="129">
        <f t="shared" si="210"/>
        <v>1</v>
      </c>
      <c r="X857" s="129">
        <f t="shared" si="205"/>
        <v>0</v>
      </c>
      <c r="Y857" s="129">
        <f t="shared" si="206"/>
        <v>1</v>
      </c>
      <c r="Z857" s="129"/>
      <c r="AA857" s="129"/>
      <c r="AB857" s="129">
        <f t="shared" si="207"/>
        <v>2</v>
      </c>
      <c r="AC857" s="129">
        <f t="shared" si="208"/>
        <v>2</v>
      </c>
      <c r="AD857" s="129" t="str">
        <f t="shared" si="209"/>
        <v>Correct</v>
      </c>
      <c r="AE857" s="129"/>
      <c r="AF857" s="115" t="s">
        <v>83</v>
      </c>
      <c r="AG857" s="115">
        <v>41</v>
      </c>
      <c r="AH857" s="115" t="s">
        <v>181</v>
      </c>
      <c r="AI857" s="115" t="s">
        <v>195</v>
      </c>
      <c r="AJ857" s="115" t="s">
        <v>85</v>
      </c>
      <c r="AK857" s="115" t="s">
        <v>86</v>
      </c>
      <c r="AL857" s="115" t="s">
        <v>87</v>
      </c>
      <c r="AM857" s="115" t="s">
        <v>100</v>
      </c>
      <c r="AN857" s="115" t="s">
        <v>109</v>
      </c>
      <c r="AO857" s="115" t="s">
        <v>98</v>
      </c>
      <c r="AP857" s="115" t="s">
        <v>91</v>
      </c>
      <c r="AQ857" s="115" t="s">
        <v>91</v>
      </c>
    </row>
    <row r="858" spans="1:43" ht="16">
      <c r="A858" s="115">
        <v>7020349046</v>
      </c>
      <c r="G858" s="115" t="s">
        <v>38</v>
      </c>
      <c r="I858" s="130"/>
      <c r="L858" s="129"/>
      <c r="M858" s="129">
        <f t="shared" si="196"/>
        <v>1</v>
      </c>
      <c r="N858" s="129">
        <f t="shared" si="197"/>
        <v>3</v>
      </c>
      <c r="O858" s="129"/>
      <c r="P858" s="129">
        <f t="shared" si="198"/>
        <v>0</v>
      </c>
      <c r="Q858" s="129">
        <f t="shared" si="199"/>
        <v>0</v>
      </c>
      <c r="R858" s="129">
        <f t="shared" si="200"/>
        <v>0</v>
      </c>
      <c r="S858" s="129">
        <f t="shared" si="201"/>
        <v>0</v>
      </c>
      <c r="T858" s="129">
        <f t="shared" si="202"/>
        <v>0</v>
      </c>
      <c r="U858" s="129">
        <f t="shared" si="203"/>
        <v>0</v>
      </c>
      <c r="V858" s="134">
        <f t="shared" si="204"/>
        <v>0</v>
      </c>
      <c r="W858" s="129">
        <f t="shared" si="210"/>
        <v>1</v>
      </c>
      <c r="X858" s="129">
        <f t="shared" si="205"/>
        <v>0</v>
      </c>
      <c r="Y858" s="129">
        <f t="shared" si="206"/>
        <v>0</v>
      </c>
      <c r="Z858" s="129"/>
      <c r="AA858" s="129"/>
      <c r="AB858" s="129">
        <f t="shared" si="207"/>
        <v>1</v>
      </c>
      <c r="AC858" s="129">
        <f t="shared" si="208"/>
        <v>1</v>
      </c>
      <c r="AD858" s="129" t="str">
        <f t="shared" si="209"/>
        <v>Correct</v>
      </c>
      <c r="AE858" s="129"/>
      <c r="AF858" s="115" t="s">
        <v>99</v>
      </c>
      <c r="AG858" s="115">
        <v>28</v>
      </c>
      <c r="AH858" s="115" t="s">
        <v>181</v>
      </c>
      <c r="AI858" s="115" t="s">
        <v>466</v>
      </c>
      <c r="AJ858" s="115" t="s">
        <v>85</v>
      </c>
      <c r="AK858" s="115" t="s">
        <v>86</v>
      </c>
      <c r="AL858" s="115" t="s">
        <v>87</v>
      </c>
      <c r="AM858" s="115" t="s">
        <v>101</v>
      </c>
      <c r="AN858" s="115" t="s">
        <v>109</v>
      </c>
      <c r="AO858" s="115" t="s">
        <v>90</v>
      </c>
      <c r="AP858" s="115" t="s">
        <v>86</v>
      </c>
      <c r="AQ858" s="115" t="s">
        <v>91</v>
      </c>
    </row>
    <row r="859" spans="1:43" ht="16">
      <c r="A859" s="115">
        <v>7020341407</v>
      </c>
      <c r="G859" s="115" t="s">
        <v>38</v>
      </c>
      <c r="I859" s="130"/>
      <c r="L859" s="129"/>
      <c r="M859" s="129">
        <f t="shared" si="196"/>
        <v>1</v>
      </c>
      <c r="N859" s="129">
        <f t="shared" si="197"/>
        <v>3</v>
      </c>
      <c r="O859" s="129"/>
      <c r="P859" s="129">
        <f t="shared" si="198"/>
        <v>0</v>
      </c>
      <c r="Q859" s="129">
        <f t="shared" si="199"/>
        <v>0</v>
      </c>
      <c r="R859" s="129">
        <f t="shared" si="200"/>
        <v>0</v>
      </c>
      <c r="S859" s="129">
        <f t="shared" si="201"/>
        <v>0</v>
      </c>
      <c r="T859" s="129">
        <f t="shared" si="202"/>
        <v>0</v>
      </c>
      <c r="U859" s="129">
        <f t="shared" si="203"/>
        <v>0</v>
      </c>
      <c r="V859" s="134">
        <f t="shared" si="204"/>
        <v>0</v>
      </c>
      <c r="W859" s="129">
        <f t="shared" si="210"/>
        <v>1</v>
      </c>
      <c r="X859" s="129">
        <f t="shared" si="205"/>
        <v>0</v>
      </c>
      <c r="Y859" s="129">
        <f t="shared" si="206"/>
        <v>0</v>
      </c>
      <c r="Z859" s="129"/>
      <c r="AA859" s="129"/>
      <c r="AB859" s="129">
        <f t="shared" si="207"/>
        <v>1</v>
      </c>
      <c r="AC859" s="129">
        <f t="shared" si="208"/>
        <v>1</v>
      </c>
      <c r="AD859" s="129" t="str">
        <f t="shared" si="209"/>
        <v>Correct</v>
      </c>
      <c r="AE859" s="129"/>
      <c r="AF859" s="115" t="s">
        <v>99</v>
      </c>
      <c r="AG859" s="115">
        <v>48</v>
      </c>
      <c r="AH859" s="115" t="s">
        <v>181</v>
      </c>
      <c r="AI859" s="115" t="s">
        <v>224</v>
      </c>
      <c r="AJ859" s="115" t="s">
        <v>85</v>
      </c>
      <c r="AK859" s="115" t="s">
        <v>86</v>
      </c>
      <c r="AL859" s="115" t="s">
        <v>87</v>
      </c>
      <c r="AM859" s="115" t="s">
        <v>101</v>
      </c>
      <c r="AN859" s="115" t="s">
        <v>89</v>
      </c>
      <c r="AO859" s="115" t="s">
        <v>90</v>
      </c>
      <c r="AP859" s="115" t="s">
        <v>91</v>
      </c>
      <c r="AQ859" s="115" t="s">
        <v>91</v>
      </c>
    </row>
    <row r="860" spans="1:43" ht="16">
      <c r="A860" s="115">
        <v>6985465669</v>
      </c>
      <c r="G860" s="115" t="s">
        <v>38</v>
      </c>
      <c r="I860" s="130"/>
      <c r="L860" s="129"/>
      <c r="M860" s="129">
        <f t="shared" si="196"/>
        <v>1</v>
      </c>
      <c r="N860" s="129">
        <f t="shared" si="197"/>
        <v>3</v>
      </c>
      <c r="O860" s="129"/>
      <c r="P860" s="129">
        <f t="shared" si="198"/>
        <v>0</v>
      </c>
      <c r="Q860" s="129">
        <f t="shared" si="199"/>
        <v>0</v>
      </c>
      <c r="R860" s="129">
        <f t="shared" si="200"/>
        <v>0</v>
      </c>
      <c r="S860" s="129">
        <f t="shared" si="201"/>
        <v>0</v>
      </c>
      <c r="T860" s="129">
        <f t="shared" si="202"/>
        <v>0</v>
      </c>
      <c r="U860" s="129">
        <f t="shared" si="203"/>
        <v>0</v>
      </c>
      <c r="V860" s="134">
        <f t="shared" si="204"/>
        <v>0</v>
      </c>
      <c r="W860" s="129">
        <f t="shared" si="210"/>
        <v>1</v>
      </c>
      <c r="X860" s="129">
        <f t="shared" si="205"/>
        <v>0</v>
      </c>
      <c r="Y860" s="129">
        <f t="shared" si="206"/>
        <v>0</v>
      </c>
      <c r="Z860" s="129"/>
      <c r="AA860" s="129"/>
      <c r="AB860" s="129">
        <f t="shared" si="207"/>
        <v>1</v>
      </c>
      <c r="AC860" s="129">
        <f t="shared" si="208"/>
        <v>1</v>
      </c>
      <c r="AD860" s="129" t="str">
        <f t="shared" si="209"/>
        <v>Correct</v>
      </c>
      <c r="AE860" s="129"/>
      <c r="AF860" s="115" t="s">
        <v>99</v>
      </c>
      <c r="AG860" s="115">
        <v>53</v>
      </c>
      <c r="AH860" s="115" t="s">
        <v>181</v>
      </c>
      <c r="AI860" s="115" t="s">
        <v>239</v>
      </c>
      <c r="AJ860" s="115" t="s">
        <v>85</v>
      </c>
      <c r="AK860" s="115" t="s">
        <v>86</v>
      </c>
      <c r="AM860" s="115" t="s">
        <v>96</v>
      </c>
      <c r="AN860" s="115" t="s">
        <v>102</v>
      </c>
      <c r="AO860" s="115" t="s">
        <v>90</v>
      </c>
      <c r="AP860" s="115" t="s">
        <v>91</v>
      </c>
      <c r="AQ860" s="115" t="s">
        <v>91</v>
      </c>
    </row>
    <row r="861" spans="1:43" ht="16">
      <c r="A861" s="115">
        <v>6984050733</v>
      </c>
      <c r="G861" s="115" t="s">
        <v>38</v>
      </c>
      <c r="I861" s="130"/>
      <c r="L861" s="129"/>
      <c r="M861" s="129">
        <f t="shared" si="196"/>
        <v>1</v>
      </c>
      <c r="N861" s="129">
        <f t="shared" si="197"/>
        <v>3</v>
      </c>
      <c r="O861" s="129"/>
      <c r="P861" s="129">
        <f t="shared" si="198"/>
        <v>0</v>
      </c>
      <c r="Q861" s="129">
        <f t="shared" si="199"/>
        <v>0</v>
      </c>
      <c r="R861" s="129">
        <f t="shared" si="200"/>
        <v>0</v>
      </c>
      <c r="S861" s="129">
        <f t="shared" si="201"/>
        <v>0</v>
      </c>
      <c r="T861" s="129">
        <f t="shared" si="202"/>
        <v>0</v>
      </c>
      <c r="U861" s="129">
        <f t="shared" si="203"/>
        <v>0</v>
      </c>
      <c r="V861" s="134">
        <f t="shared" si="204"/>
        <v>0</v>
      </c>
      <c r="W861" s="129">
        <f t="shared" si="210"/>
        <v>1</v>
      </c>
      <c r="X861" s="129">
        <f t="shared" si="205"/>
        <v>0</v>
      </c>
      <c r="Y861" s="129">
        <f t="shared" si="206"/>
        <v>0</v>
      </c>
      <c r="Z861" s="129"/>
      <c r="AA861" s="129"/>
      <c r="AB861" s="129">
        <f t="shared" si="207"/>
        <v>1</v>
      </c>
      <c r="AC861" s="129">
        <f t="shared" si="208"/>
        <v>1</v>
      </c>
      <c r="AD861" s="129" t="str">
        <f t="shared" si="209"/>
        <v>Correct</v>
      </c>
      <c r="AE861" s="129"/>
      <c r="AF861" s="115" t="s">
        <v>83</v>
      </c>
      <c r="AG861" s="115">
        <v>20</v>
      </c>
      <c r="AH861" s="115" t="s">
        <v>181</v>
      </c>
      <c r="AI861" s="115" t="s">
        <v>239</v>
      </c>
      <c r="AJ861" s="115" t="s">
        <v>85</v>
      </c>
      <c r="AK861" s="115" t="s">
        <v>86</v>
      </c>
      <c r="AL861" s="115" t="s">
        <v>87</v>
      </c>
      <c r="AM861" s="115" t="s">
        <v>88</v>
      </c>
      <c r="AN861" s="115" t="s">
        <v>94</v>
      </c>
      <c r="AO861" s="115" t="s">
        <v>90</v>
      </c>
      <c r="AP861" s="115" t="s">
        <v>91</v>
      </c>
      <c r="AQ861" s="115" t="s">
        <v>91</v>
      </c>
    </row>
    <row r="862" spans="1:43" ht="16">
      <c r="A862" s="115">
        <v>5580707233</v>
      </c>
      <c r="G862" s="115" t="s">
        <v>36</v>
      </c>
      <c r="I862" s="130"/>
      <c r="L862" s="129"/>
      <c r="M862" s="129">
        <f t="shared" si="196"/>
        <v>1</v>
      </c>
      <c r="N862" s="129">
        <f t="shared" si="197"/>
        <v>3</v>
      </c>
      <c r="O862" s="129"/>
      <c r="P862" s="129">
        <f t="shared" si="198"/>
        <v>0</v>
      </c>
      <c r="Q862" s="129">
        <f t="shared" si="199"/>
        <v>0</v>
      </c>
      <c r="R862" s="129">
        <f t="shared" si="200"/>
        <v>0</v>
      </c>
      <c r="S862" s="129">
        <f t="shared" si="201"/>
        <v>0</v>
      </c>
      <c r="T862" s="129">
        <f t="shared" si="202"/>
        <v>0</v>
      </c>
      <c r="U862" s="129">
        <f t="shared" si="203"/>
        <v>1</v>
      </c>
      <c r="V862" s="134">
        <f t="shared" si="204"/>
        <v>0</v>
      </c>
      <c r="W862" s="129">
        <f t="shared" si="210"/>
        <v>0</v>
      </c>
      <c r="X862" s="129">
        <f t="shared" si="205"/>
        <v>0</v>
      </c>
      <c r="Y862" s="129">
        <f t="shared" si="206"/>
        <v>0</v>
      </c>
      <c r="Z862" s="129"/>
      <c r="AA862" s="129"/>
      <c r="AB862" s="129">
        <f t="shared" si="207"/>
        <v>1</v>
      </c>
      <c r="AC862" s="129">
        <f t="shared" si="208"/>
        <v>1</v>
      </c>
      <c r="AD862" s="129" t="str">
        <f t="shared" si="209"/>
        <v>Correct</v>
      </c>
      <c r="AE862" s="129"/>
      <c r="AF862" s="115" t="s">
        <v>99</v>
      </c>
      <c r="AG862" s="115">
        <v>72</v>
      </c>
      <c r="AH862" s="115" t="s">
        <v>432</v>
      </c>
      <c r="AJ862" s="115" t="s">
        <v>85</v>
      </c>
      <c r="AK862" s="115" t="s">
        <v>91</v>
      </c>
      <c r="AL862" s="115" t="s">
        <v>108</v>
      </c>
      <c r="AM862" s="115" t="s">
        <v>96</v>
      </c>
      <c r="AN862" s="115" t="s">
        <v>89</v>
      </c>
      <c r="AO862" s="115" t="s">
        <v>106</v>
      </c>
      <c r="AP862" s="115" t="s">
        <v>86</v>
      </c>
    </row>
    <row r="863" spans="1:43" ht="16">
      <c r="A863" s="115">
        <v>5605740075</v>
      </c>
      <c r="D863" s="115" t="s">
        <v>33</v>
      </c>
      <c r="H863" s="115" t="s">
        <v>37</v>
      </c>
      <c r="K863" s="115" t="s">
        <v>40</v>
      </c>
      <c r="L863" s="129"/>
      <c r="M863" s="129">
        <f t="shared" si="196"/>
        <v>3</v>
      </c>
      <c r="N863" s="129">
        <f t="shared" si="197"/>
        <v>1</v>
      </c>
      <c r="O863" s="129"/>
      <c r="P863" s="129">
        <f t="shared" si="198"/>
        <v>0</v>
      </c>
      <c r="Q863" s="129">
        <f t="shared" si="199"/>
        <v>0</v>
      </c>
      <c r="R863" s="129">
        <f t="shared" si="200"/>
        <v>1</v>
      </c>
      <c r="S863" s="129">
        <f t="shared" si="201"/>
        <v>0</v>
      </c>
      <c r="T863" s="129">
        <f t="shared" si="202"/>
        <v>0</v>
      </c>
      <c r="U863" s="129">
        <f t="shared" si="203"/>
        <v>0</v>
      </c>
      <c r="V863" s="134">
        <f t="shared" si="204"/>
        <v>1</v>
      </c>
      <c r="W863" s="129">
        <f t="shared" ref="W863:W897" si="211">IF($M863&lt;3,IF($I863=$I$1,1,0),IF($I863=$I$1,$N863,0))</f>
        <v>0</v>
      </c>
      <c r="X863" s="129">
        <f t="shared" si="205"/>
        <v>0</v>
      </c>
      <c r="Y863" s="129">
        <f t="shared" si="206"/>
        <v>1</v>
      </c>
      <c r="Z863" s="129"/>
      <c r="AA863" s="129"/>
      <c r="AB863" s="129">
        <f t="shared" si="207"/>
        <v>3</v>
      </c>
      <c r="AC863" s="129">
        <f t="shared" si="208"/>
        <v>3</v>
      </c>
      <c r="AD863" s="129" t="str">
        <f t="shared" si="209"/>
        <v>Correct</v>
      </c>
      <c r="AE863" s="129"/>
      <c r="AF863" s="115" t="s">
        <v>99</v>
      </c>
      <c r="AG863" s="115">
        <v>31</v>
      </c>
      <c r="AH863" s="115" t="s">
        <v>84</v>
      </c>
      <c r="AI863" s="115" t="s">
        <v>453</v>
      </c>
    </row>
    <row r="864" spans="1:43" ht="16">
      <c r="A864" s="115">
        <v>5605949590</v>
      </c>
      <c r="H864" s="115" t="s">
        <v>37</v>
      </c>
      <c r="L864" s="129"/>
      <c r="M864" s="129">
        <f t="shared" si="196"/>
        <v>1</v>
      </c>
      <c r="N864" s="129">
        <f t="shared" si="197"/>
        <v>3</v>
      </c>
      <c r="O864" s="129"/>
      <c r="P864" s="129">
        <f t="shared" si="198"/>
        <v>0</v>
      </c>
      <c r="Q864" s="129">
        <f t="shared" si="199"/>
        <v>0</v>
      </c>
      <c r="R864" s="129">
        <f t="shared" si="200"/>
        <v>0</v>
      </c>
      <c r="S864" s="129">
        <f t="shared" si="201"/>
        <v>0</v>
      </c>
      <c r="T864" s="129">
        <f t="shared" si="202"/>
        <v>0</v>
      </c>
      <c r="U864" s="129">
        <f t="shared" si="203"/>
        <v>0</v>
      </c>
      <c r="V864" s="134">
        <f t="shared" si="204"/>
        <v>1</v>
      </c>
      <c r="W864" s="129">
        <f t="shared" si="211"/>
        <v>0</v>
      </c>
      <c r="X864" s="129">
        <f t="shared" si="205"/>
        <v>0</v>
      </c>
      <c r="Y864" s="129">
        <f t="shared" si="206"/>
        <v>0</v>
      </c>
      <c r="Z864" s="129"/>
      <c r="AA864" s="129"/>
      <c r="AB864" s="129">
        <f t="shared" si="207"/>
        <v>1</v>
      </c>
      <c r="AC864" s="129">
        <f t="shared" si="208"/>
        <v>1</v>
      </c>
      <c r="AD864" s="129" t="str">
        <f t="shared" si="209"/>
        <v>Correct</v>
      </c>
      <c r="AE864" s="129"/>
      <c r="AF864" s="115" t="s">
        <v>83</v>
      </c>
      <c r="AG864" s="115">
        <v>26</v>
      </c>
      <c r="AH864" s="115" t="s">
        <v>432</v>
      </c>
      <c r="AJ864" s="115" t="s">
        <v>443</v>
      </c>
      <c r="AK864" s="115" t="s">
        <v>91</v>
      </c>
      <c r="AL864" s="115" t="s">
        <v>108</v>
      </c>
      <c r="AM864" s="115" t="s">
        <v>93</v>
      </c>
      <c r="AN864" s="115" t="s">
        <v>112</v>
      </c>
      <c r="AO864" s="115" t="s">
        <v>95</v>
      </c>
      <c r="AP864" s="115" t="s">
        <v>91</v>
      </c>
    </row>
    <row r="865" spans="1:43" ht="16">
      <c r="A865" s="115">
        <v>5595241265</v>
      </c>
      <c r="D865" s="115" t="s">
        <v>33</v>
      </c>
      <c r="H865" s="115" t="s">
        <v>37</v>
      </c>
      <c r="K865" s="115" t="s">
        <v>40</v>
      </c>
      <c r="L865" s="129"/>
      <c r="M865" s="129">
        <f t="shared" si="196"/>
        <v>3</v>
      </c>
      <c r="N865" s="129">
        <f t="shared" si="197"/>
        <v>1</v>
      </c>
      <c r="O865" s="129"/>
      <c r="P865" s="129">
        <f t="shared" si="198"/>
        <v>0</v>
      </c>
      <c r="Q865" s="129">
        <f t="shared" si="199"/>
        <v>0</v>
      </c>
      <c r="R865" s="129">
        <f t="shared" si="200"/>
        <v>1</v>
      </c>
      <c r="S865" s="129">
        <f t="shared" si="201"/>
        <v>0</v>
      </c>
      <c r="T865" s="129">
        <f t="shared" si="202"/>
        <v>0</v>
      </c>
      <c r="U865" s="129">
        <f t="shared" si="203"/>
        <v>0</v>
      </c>
      <c r="V865" s="134">
        <f t="shared" si="204"/>
        <v>1</v>
      </c>
      <c r="W865" s="129">
        <f t="shared" si="211"/>
        <v>0</v>
      </c>
      <c r="X865" s="129">
        <f t="shared" si="205"/>
        <v>0</v>
      </c>
      <c r="Y865" s="129">
        <f t="shared" si="206"/>
        <v>1</v>
      </c>
      <c r="Z865" s="129"/>
      <c r="AA865" s="129"/>
      <c r="AB865" s="129">
        <f t="shared" si="207"/>
        <v>3</v>
      </c>
      <c r="AC865" s="129">
        <f t="shared" si="208"/>
        <v>3</v>
      </c>
      <c r="AD865" s="129" t="str">
        <f t="shared" si="209"/>
        <v>Correct</v>
      </c>
      <c r="AE865" s="129"/>
    </row>
    <row r="866" spans="1:43" ht="16">
      <c r="A866" s="115">
        <v>6988282239</v>
      </c>
      <c r="G866" s="115" t="s">
        <v>36</v>
      </c>
      <c r="H866" s="115" t="s">
        <v>37</v>
      </c>
      <c r="L866" s="129"/>
      <c r="M866" s="129">
        <f t="shared" si="196"/>
        <v>2</v>
      </c>
      <c r="N866" s="129">
        <f t="shared" si="197"/>
        <v>1.5</v>
      </c>
      <c r="O866" s="129"/>
      <c r="P866" s="129">
        <f t="shared" si="198"/>
        <v>0</v>
      </c>
      <c r="Q866" s="129">
        <f t="shared" si="199"/>
        <v>0</v>
      </c>
      <c r="R866" s="129">
        <f t="shared" si="200"/>
        <v>0</v>
      </c>
      <c r="S866" s="129">
        <f t="shared" si="201"/>
        <v>0</v>
      </c>
      <c r="T866" s="129">
        <f t="shared" si="202"/>
        <v>0</v>
      </c>
      <c r="U866" s="129">
        <f t="shared" si="203"/>
        <v>1</v>
      </c>
      <c r="V866" s="134">
        <f t="shared" si="204"/>
        <v>1</v>
      </c>
      <c r="W866" s="129">
        <f t="shared" si="211"/>
        <v>0</v>
      </c>
      <c r="X866" s="129">
        <f t="shared" si="205"/>
        <v>0</v>
      </c>
      <c r="Y866" s="129">
        <f t="shared" si="206"/>
        <v>0</v>
      </c>
      <c r="Z866" s="129"/>
      <c r="AA866" s="129"/>
      <c r="AB866" s="129">
        <f t="shared" si="207"/>
        <v>2</v>
      </c>
      <c r="AC866" s="129">
        <f t="shared" si="208"/>
        <v>2</v>
      </c>
      <c r="AD866" s="129" t="str">
        <f t="shared" si="209"/>
        <v>Correct</v>
      </c>
      <c r="AE866" s="129"/>
      <c r="AF866" s="115" t="s">
        <v>99</v>
      </c>
      <c r="AG866" s="115">
        <v>80</v>
      </c>
      <c r="AH866" s="115" t="s">
        <v>84</v>
      </c>
      <c r="AI866" s="115" t="s">
        <v>177</v>
      </c>
      <c r="AJ866" s="115" t="s">
        <v>85</v>
      </c>
      <c r="AK866" s="115" t="s">
        <v>86</v>
      </c>
      <c r="AM866" s="115" t="s">
        <v>104</v>
      </c>
      <c r="AN866" s="115" t="s">
        <v>89</v>
      </c>
      <c r="AO866" s="115" t="s">
        <v>106</v>
      </c>
      <c r="AP866" s="115" t="s">
        <v>91</v>
      </c>
      <c r="AQ866" s="115" t="s">
        <v>91</v>
      </c>
    </row>
    <row r="867" spans="1:43" ht="16">
      <c r="A867" s="115">
        <v>5589028515</v>
      </c>
      <c r="G867" s="115" t="s">
        <v>36</v>
      </c>
      <c r="H867" s="115" t="s">
        <v>37</v>
      </c>
      <c r="L867" s="129"/>
      <c r="M867" s="129">
        <f t="shared" si="196"/>
        <v>2</v>
      </c>
      <c r="N867" s="129">
        <f t="shared" si="197"/>
        <v>1.5</v>
      </c>
      <c r="O867" s="129"/>
      <c r="P867" s="129">
        <f t="shared" si="198"/>
        <v>0</v>
      </c>
      <c r="Q867" s="129">
        <f t="shared" si="199"/>
        <v>0</v>
      </c>
      <c r="R867" s="129">
        <f t="shared" si="200"/>
        <v>0</v>
      </c>
      <c r="S867" s="129">
        <f t="shared" si="201"/>
        <v>0</v>
      </c>
      <c r="T867" s="129">
        <f t="shared" si="202"/>
        <v>0</v>
      </c>
      <c r="U867" s="129">
        <f t="shared" si="203"/>
        <v>1</v>
      </c>
      <c r="V867" s="134">
        <f t="shared" si="204"/>
        <v>1</v>
      </c>
      <c r="W867" s="129">
        <f t="shared" si="211"/>
        <v>0</v>
      </c>
      <c r="X867" s="129">
        <f t="shared" si="205"/>
        <v>0</v>
      </c>
      <c r="Y867" s="129">
        <f t="shared" si="206"/>
        <v>0</v>
      </c>
      <c r="Z867" s="129"/>
      <c r="AA867" s="129"/>
      <c r="AB867" s="129">
        <f t="shared" si="207"/>
        <v>2</v>
      </c>
      <c r="AC867" s="129">
        <f t="shared" si="208"/>
        <v>2</v>
      </c>
      <c r="AD867" s="129" t="str">
        <f t="shared" si="209"/>
        <v>Correct</v>
      </c>
      <c r="AE867" s="129"/>
      <c r="AF867" s="115" t="s">
        <v>99</v>
      </c>
      <c r="AG867" s="115">
        <v>59</v>
      </c>
      <c r="AH867" s="115" t="s">
        <v>181</v>
      </c>
      <c r="AI867" s="115" t="s">
        <v>209</v>
      </c>
      <c r="AJ867" s="115" t="s">
        <v>85</v>
      </c>
      <c r="AK867" s="115" t="s">
        <v>86</v>
      </c>
      <c r="AL867" s="115" t="s">
        <v>87</v>
      </c>
      <c r="AM867" s="115" t="s">
        <v>101</v>
      </c>
      <c r="AN867" s="115" t="s">
        <v>89</v>
      </c>
      <c r="AO867" s="115" t="s">
        <v>90</v>
      </c>
      <c r="AP867" s="115" t="s">
        <v>91</v>
      </c>
      <c r="AQ867" s="115" t="s">
        <v>91</v>
      </c>
    </row>
    <row r="868" spans="1:43" ht="16">
      <c r="A868" s="115">
        <v>7011537984</v>
      </c>
      <c r="E868" s="115" t="s">
        <v>34</v>
      </c>
      <c r="H868" s="115" t="s">
        <v>37</v>
      </c>
      <c r="L868" s="129"/>
      <c r="M868" s="129">
        <f t="shared" si="196"/>
        <v>2</v>
      </c>
      <c r="N868" s="129">
        <f t="shared" si="197"/>
        <v>1.5</v>
      </c>
      <c r="O868" s="129"/>
      <c r="P868" s="129">
        <f t="shared" si="198"/>
        <v>0</v>
      </c>
      <c r="Q868" s="129">
        <f t="shared" si="199"/>
        <v>0</v>
      </c>
      <c r="R868" s="129">
        <f t="shared" si="200"/>
        <v>0</v>
      </c>
      <c r="S868" s="129">
        <f t="shared" si="201"/>
        <v>1</v>
      </c>
      <c r="T868" s="129">
        <f t="shared" si="202"/>
        <v>0</v>
      </c>
      <c r="U868" s="129">
        <f t="shared" si="203"/>
        <v>0</v>
      </c>
      <c r="V868" s="134">
        <f t="shared" si="204"/>
        <v>1</v>
      </c>
      <c r="W868" s="129">
        <f t="shared" si="211"/>
        <v>0</v>
      </c>
      <c r="X868" s="129">
        <f t="shared" si="205"/>
        <v>0</v>
      </c>
      <c r="Y868" s="129">
        <f t="shared" si="206"/>
        <v>0</v>
      </c>
      <c r="Z868" s="129"/>
      <c r="AA868" s="129"/>
      <c r="AB868" s="129">
        <f t="shared" si="207"/>
        <v>2</v>
      </c>
      <c r="AC868" s="129">
        <f t="shared" si="208"/>
        <v>2</v>
      </c>
      <c r="AD868" s="129" t="str">
        <f t="shared" si="209"/>
        <v>Correct</v>
      </c>
      <c r="AE868" s="129"/>
      <c r="AF868" s="115" t="s">
        <v>99</v>
      </c>
      <c r="AG868" s="115">
        <v>56</v>
      </c>
      <c r="AH868" s="115" t="s">
        <v>181</v>
      </c>
      <c r="AI868" s="115" t="s">
        <v>224</v>
      </c>
      <c r="AJ868" s="115" t="s">
        <v>85</v>
      </c>
      <c r="AK868" s="115" t="s">
        <v>86</v>
      </c>
      <c r="AL868" s="115" t="s">
        <v>87</v>
      </c>
      <c r="AM868" s="115" t="s">
        <v>101</v>
      </c>
      <c r="AN868" s="115" t="s">
        <v>102</v>
      </c>
      <c r="AO868" s="115" t="s">
        <v>90</v>
      </c>
      <c r="AP868" s="115" t="s">
        <v>91</v>
      </c>
      <c r="AQ868" s="115" t="s">
        <v>86</v>
      </c>
    </row>
    <row r="869" spans="1:43" ht="16">
      <c r="A869" s="115">
        <v>6984052994</v>
      </c>
      <c r="E869" s="115" t="s">
        <v>34</v>
      </c>
      <c r="H869" s="115" t="s">
        <v>37</v>
      </c>
      <c r="L869" s="129"/>
      <c r="M869" s="129">
        <f t="shared" si="196"/>
        <v>2</v>
      </c>
      <c r="N869" s="129">
        <f t="shared" si="197"/>
        <v>1.5</v>
      </c>
      <c r="O869" s="129"/>
      <c r="P869" s="129">
        <f t="shared" si="198"/>
        <v>0</v>
      </c>
      <c r="Q869" s="129">
        <f t="shared" si="199"/>
        <v>0</v>
      </c>
      <c r="R869" s="129">
        <f t="shared" si="200"/>
        <v>0</v>
      </c>
      <c r="S869" s="129">
        <f t="shared" si="201"/>
        <v>1</v>
      </c>
      <c r="T869" s="129">
        <f t="shared" si="202"/>
        <v>0</v>
      </c>
      <c r="U869" s="129">
        <f t="shared" si="203"/>
        <v>0</v>
      </c>
      <c r="V869" s="134">
        <f t="shared" si="204"/>
        <v>1</v>
      </c>
      <c r="W869" s="129">
        <f t="shared" si="211"/>
        <v>0</v>
      </c>
      <c r="X869" s="129">
        <f t="shared" si="205"/>
        <v>0</v>
      </c>
      <c r="Y869" s="129">
        <f t="shared" si="206"/>
        <v>0</v>
      </c>
      <c r="Z869" s="129"/>
      <c r="AA869" s="129"/>
      <c r="AB869" s="129">
        <f t="shared" si="207"/>
        <v>2</v>
      </c>
      <c r="AC869" s="129">
        <f t="shared" si="208"/>
        <v>2</v>
      </c>
      <c r="AD869" s="129" t="str">
        <f t="shared" si="209"/>
        <v>Correct</v>
      </c>
      <c r="AE869" s="129"/>
      <c r="AF869" s="115" t="s">
        <v>99</v>
      </c>
      <c r="AG869" s="115">
        <v>81</v>
      </c>
      <c r="AH869" s="115" t="s">
        <v>181</v>
      </c>
      <c r="AI869" s="115" t="s">
        <v>239</v>
      </c>
      <c r="AJ869" s="115" t="s">
        <v>85</v>
      </c>
      <c r="AK869" s="115" t="s">
        <v>86</v>
      </c>
      <c r="AM869" s="115" t="s">
        <v>104</v>
      </c>
      <c r="AN869" s="115" t="s">
        <v>102</v>
      </c>
      <c r="AO869" s="115" t="s">
        <v>106</v>
      </c>
      <c r="AP869" s="115" t="s">
        <v>91</v>
      </c>
      <c r="AQ869" s="115" t="s">
        <v>91</v>
      </c>
    </row>
    <row r="870" spans="1:43" ht="16">
      <c r="A870" s="115">
        <v>5591956424</v>
      </c>
      <c r="B870" s="115" t="s">
        <v>31</v>
      </c>
      <c r="H870" s="115" t="s">
        <v>37</v>
      </c>
      <c r="K870" s="115" t="s">
        <v>40</v>
      </c>
      <c r="L870" s="129"/>
      <c r="M870" s="129">
        <f t="shared" si="196"/>
        <v>3</v>
      </c>
      <c r="N870" s="129">
        <f t="shared" si="197"/>
        <v>1</v>
      </c>
      <c r="O870" s="129"/>
      <c r="P870" s="129">
        <f t="shared" si="198"/>
        <v>1</v>
      </c>
      <c r="Q870" s="129">
        <f t="shared" si="199"/>
        <v>0</v>
      </c>
      <c r="R870" s="129">
        <f t="shared" si="200"/>
        <v>0</v>
      </c>
      <c r="S870" s="129">
        <f t="shared" si="201"/>
        <v>0</v>
      </c>
      <c r="T870" s="129">
        <f t="shared" si="202"/>
        <v>0</v>
      </c>
      <c r="U870" s="129">
        <f t="shared" si="203"/>
        <v>0</v>
      </c>
      <c r="V870" s="134">
        <f t="shared" si="204"/>
        <v>1</v>
      </c>
      <c r="W870" s="129">
        <f t="shared" si="211"/>
        <v>0</v>
      </c>
      <c r="X870" s="129">
        <f t="shared" si="205"/>
        <v>0</v>
      </c>
      <c r="Y870" s="129">
        <f t="shared" si="206"/>
        <v>1</v>
      </c>
      <c r="Z870" s="129"/>
      <c r="AA870" s="129"/>
      <c r="AB870" s="129">
        <f t="shared" si="207"/>
        <v>3</v>
      </c>
      <c r="AC870" s="129">
        <f t="shared" si="208"/>
        <v>3</v>
      </c>
      <c r="AD870" s="129" t="str">
        <f t="shared" si="209"/>
        <v>Correct</v>
      </c>
      <c r="AE870" s="129"/>
    </row>
    <row r="871" spans="1:43" ht="16">
      <c r="A871" s="115">
        <v>7044859000</v>
      </c>
      <c r="H871" s="115" t="s">
        <v>37</v>
      </c>
      <c r="K871" s="115" t="s">
        <v>40</v>
      </c>
      <c r="L871" s="129"/>
      <c r="M871" s="129">
        <f t="shared" si="196"/>
        <v>2</v>
      </c>
      <c r="N871" s="129">
        <f t="shared" si="197"/>
        <v>1.5</v>
      </c>
      <c r="O871" s="129"/>
      <c r="P871" s="129">
        <f t="shared" si="198"/>
        <v>0</v>
      </c>
      <c r="Q871" s="129">
        <f t="shared" si="199"/>
        <v>0</v>
      </c>
      <c r="R871" s="129">
        <f t="shared" si="200"/>
        <v>0</v>
      </c>
      <c r="S871" s="129">
        <f t="shared" si="201"/>
        <v>0</v>
      </c>
      <c r="T871" s="129">
        <f t="shared" si="202"/>
        <v>0</v>
      </c>
      <c r="U871" s="129">
        <f t="shared" si="203"/>
        <v>0</v>
      </c>
      <c r="V871" s="134">
        <f t="shared" si="204"/>
        <v>1</v>
      </c>
      <c r="W871" s="129">
        <f t="shared" si="211"/>
        <v>0</v>
      </c>
      <c r="X871" s="129">
        <f t="shared" si="205"/>
        <v>0</v>
      </c>
      <c r="Y871" s="129">
        <f t="shared" si="206"/>
        <v>1</v>
      </c>
      <c r="Z871" s="129"/>
      <c r="AA871" s="129"/>
      <c r="AB871" s="129">
        <f t="shared" si="207"/>
        <v>2</v>
      </c>
      <c r="AC871" s="129">
        <f t="shared" si="208"/>
        <v>2</v>
      </c>
      <c r="AD871" s="129" t="str">
        <f t="shared" si="209"/>
        <v>Correct</v>
      </c>
      <c r="AE871" s="129"/>
      <c r="AF871" s="115" t="s">
        <v>83</v>
      </c>
      <c r="AG871" s="115">
        <v>62</v>
      </c>
      <c r="AH871" s="115" t="s">
        <v>181</v>
      </c>
      <c r="AI871" s="115" t="s">
        <v>489</v>
      </c>
      <c r="AJ871" s="115" t="s">
        <v>85</v>
      </c>
      <c r="AK871" s="115" t="s">
        <v>86</v>
      </c>
      <c r="AL871" s="115" t="s">
        <v>87</v>
      </c>
      <c r="AM871" s="115" t="s">
        <v>96</v>
      </c>
      <c r="AN871" s="115" t="s">
        <v>94</v>
      </c>
      <c r="AO871" s="115" t="s">
        <v>106</v>
      </c>
      <c r="AP871" s="115" t="s">
        <v>91</v>
      </c>
    </row>
    <row r="872" spans="1:43" ht="16">
      <c r="A872" s="115">
        <v>7045778531</v>
      </c>
      <c r="H872" s="115" t="s">
        <v>37</v>
      </c>
      <c r="L872" s="129"/>
      <c r="M872" s="129">
        <f t="shared" si="196"/>
        <v>1</v>
      </c>
      <c r="N872" s="129">
        <f t="shared" si="197"/>
        <v>3</v>
      </c>
      <c r="O872" s="129"/>
      <c r="P872" s="129">
        <f t="shared" si="198"/>
        <v>0</v>
      </c>
      <c r="Q872" s="129">
        <f t="shared" si="199"/>
        <v>0</v>
      </c>
      <c r="R872" s="129">
        <f t="shared" si="200"/>
        <v>0</v>
      </c>
      <c r="S872" s="129">
        <f t="shared" si="201"/>
        <v>0</v>
      </c>
      <c r="T872" s="129">
        <f t="shared" si="202"/>
        <v>0</v>
      </c>
      <c r="U872" s="129">
        <f t="shared" si="203"/>
        <v>0</v>
      </c>
      <c r="V872" s="134">
        <f t="shared" si="204"/>
        <v>1</v>
      </c>
      <c r="W872" s="129">
        <f t="shared" si="211"/>
        <v>0</v>
      </c>
      <c r="X872" s="129">
        <f t="shared" si="205"/>
        <v>0</v>
      </c>
      <c r="Y872" s="129">
        <f t="shared" si="206"/>
        <v>0</v>
      </c>
      <c r="Z872" s="129"/>
      <c r="AA872" s="129"/>
      <c r="AB872" s="129">
        <f t="shared" si="207"/>
        <v>1</v>
      </c>
      <c r="AC872" s="129">
        <f t="shared" si="208"/>
        <v>1</v>
      </c>
      <c r="AD872" s="129" t="str">
        <f t="shared" si="209"/>
        <v>Correct</v>
      </c>
      <c r="AE872" s="129"/>
      <c r="AF872" s="115" t="s">
        <v>83</v>
      </c>
      <c r="AG872" s="115">
        <v>70</v>
      </c>
      <c r="AH872" s="115" t="s">
        <v>181</v>
      </c>
      <c r="AI872" s="115" t="s">
        <v>190</v>
      </c>
      <c r="AJ872" s="115" t="s">
        <v>110</v>
      </c>
      <c r="AK872" s="115" t="s">
        <v>86</v>
      </c>
      <c r="AL872" s="115" t="s">
        <v>87</v>
      </c>
      <c r="AM872" s="115" t="s">
        <v>100</v>
      </c>
      <c r="AN872" s="115" t="s">
        <v>111</v>
      </c>
      <c r="AO872" s="115" t="s">
        <v>106</v>
      </c>
      <c r="AP872" s="115" t="s">
        <v>91</v>
      </c>
      <c r="AQ872" s="115" t="s">
        <v>91</v>
      </c>
    </row>
    <row r="873" spans="1:43" ht="16">
      <c r="A873" s="115">
        <v>6985429817</v>
      </c>
      <c r="B873" s="115" t="s">
        <v>31</v>
      </c>
      <c r="F873" s="115" t="s">
        <v>35</v>
      </c>
      <c r="H873" s="115" t="s">
        <v>37</v>
      </c>
      <c r="L873" s="129"/>
      <c r="M873" s="129">
        <f t="shared" si="196"/>
        <v>3</v>
      </c>
      <c r="N873" s="129">
        <f t="shared" si="197"/>
        <v>1</v>
      </c>
      <c r="O873" s="129"/>
      <c r="P873" s="129">
        <f t="shared" si="198"/>
        <v>1</v>
      </c>
      <c r="Q873" s="129">
        <f t="shared" si="199"/>
        <v>0</v>
      </c>
      <c r="R873" s="129">
        <f t="shared" si="200"/>
        <v>0</v>
      </c>
      <c r="S873" s="129">
        <f t="shared" si="201"/>
        <v>0</v>
      </c>
      <c r="T873" s="129">
        <f t="shared" si="202"/>
        <v>1</v>
      </c>
      <c r="U873" s="129">
        <f t="shared" si="203"/>
        <v>0</v>
      </c>
      <c r="V873" s="134">
        <f t="shared" si="204"/>
        <v>1</v>
      </c>
      <c r="W873" s="129">
        <f t="shared" si="211"/>
        <v>0</v>
      </c>
      <c r="X873" s="129">
        <f t="shared" si="205"/>
        <v>0</v>
      </c>
      <c r="Y873" s="129">
        <f t="shared" si="206"/>
        <v>0</v>
      </c>
      <c r="Z873" s="129"/>
      <c r="AA873" s="129"/>
      <c r="AB873" s="129">
        <f t="shared" si="207"/>
        <v>3</v>
      </c>
      <c r="AC873" s="129">
        <f t="shared" si="208"/>
        <v>3</v>
      </c>
      <c r="AD873" s="129" t="str">
        <f t="shared" si="209"/>
        <v>Correct</v>
      </c>
      <c r="AE873" s="129"/>
      <c r="AF873" s="115" t="s">
        <v>99</v>
      </c>
      <c r="AG873" s="115">
        <v>51</v>
      </c>
      <c r="AH873" s="115" t="s">
        <v>84</v>
      </c>
      <c r="AI873" s="115" t="s">
        <v>472</v>
      </c>
      <c r="AJ873" s="115" t="s">
        <v>92</v>
      </c>
      <c r="AK873" s="115" t="s">
        <v>86</v>
      </c>
      <c r="AL873" s="115" t="s">
        <v>477</v>
      </c>
      <c r="AM873" s="115" t="s">
        <v>101</v>
      </c>
      <c r="AN873" s="115" t="s">
        <v>89</v>
      </c>
      <c r="AO873" s="115" t="s">
        <v>113</v>
      </c>
      <c r="AP873" s="115" t="s">
        <v>91</v>
      </c>
      <c r="AQ873" s="115" t="s">
        <v>91</v>
      </c>
    </row>
    <row r="874" spans="1:43" ht="16">
      <c r="A874" s="115">
        <v>7011002558</v>
      </c>
      <c r="D874" s="115" t="s">
        <v>33</v>
      </c>
      <c r="H874" s="115" t="s">
        <v>37</v>
      </c>
      <c r="K874" s="115" t="s">
        <v>40</v>
      </c>
      <c r="L874" s="129"/>
      <c r="M874" s="129">
        <f t="shared" si="196"/>
        <v>3</v>
      </c>
      <c r="N874" s="129">
        <f t="shared" si="197"/>
        <v>1</v>
      </c>
      <c r="O874" s="129"/>
      <c r="P874" s="129">
        <f t="shared" si="198"/>
        <v>0</v>
      </c>
      <c r="Q874" s="129">
        <f t="shared" si="199"/>
        <v>0</v>
      </c>
      <c r="R874" s="129">
        <f t="shared" si="200"/>
        <v>1</v>
      </c>
      <c r="S874" s="129">
        <f t="shared" si="201"/>
        <v>0</v>
      </c>
      <c r="T874" s="129">
        <f t="shared" si="202"/>
        <v>0</v>
      </c>
      <c r="U874" s="129">
        <f t="shared" si="203"/>
        <v>0</v>
      </c>
      <c r="V874" s="134">
        <f t="shared" si="204"/>
        <v>1</v>
      </c>
      <c r="W874" s="129">
        <f t="shared" si="211"/>
        <v>0</v>
      </c>
      <c r="X874" s="129">
        <f t="shared" si="205"/>
        <v>0</v>
      </c>
      <c r="Y874" s="129">
        <f t="shared" si="206"/>
        <v>1</v>
      </c>
      <c r="Z874" s="129"/>
      <c r="AA874" s="129"/>
      <c r="AB874" s="129">
        <f t="shared" si="207"/>
        <v>3</v>
      </c>
      <c r="AC874" s="129">
        <f t="shared" si="208"/>
        <v>3</v>
      </c>
      <c r="AD874" s="129" t="str">
        <f t="shared" si="209"/>
        <v>Correct</v>
      </c>
      <c r="AE874" s="129"/>
      <c r="AF874" s="115" t="s">
        <v>83</v>
      </c>
      <c r="AH874" s="115" t="s">
        <v>432</v>
      </c>
      <c r="AJ874" s="115" t="s">
        <v>85</v>
      </c>
      <c r="AK874" s="115" t="s">
        <v>86</v>
      </c>
      <c r="AL874" s="115" t="s">
        <v>87</v>
      </c>
      <c r="AM874" s="115" t="s">
        <v>100</v>
      </c>
      <c r="AN874" s="115" t="s">
        <v>111</v>
      </c>
      <c r="AO874" s="115" t="s">
        <v>106</v>
      </c>
      <c r="AP874" s="115" t="s">
        <v>91</v>
      </c>
      <c r="AQ874" s="115" t="s">
        <v>86</v>
      </c>
    </row>
    <row r="875" spans="1:43" ht="16">
      <c r="A875" s="115">
        <v>5587001409</v>
      </c>
      <c r="D875" s="115" t="s">
        <v>33</v>
      </c>
      <c r="H875" s="115" t="s">
        <v>37</v>
      </c>
      <c r="K875" s="115" t="s">
        <v>40</v>
      </c>
      <c r="L875" s="129"/>
      <c r="M875" s="129">
        <f t="shared" si="196"/>
        <v>3</v>
      </c>
      <c r="N875" s="129">
        <f t="shared" si="197"/>
        <v>1</v>
      </c>
      <c r="O875" s="129"/>
      <c r="P875" s="129">
        <f t="shared" si="198"/>
        <v>0</v>
      </c>
      <c r="Q875" s="129">
        <f t="shared" si="199"/>
        <v>0</v>
      </c>
      <c r="R875" s="129">
        <f t="shared" si="200"/>
        <v>1</v>
      </c>
      <c r="S875" s="129">
        <f t="shared" si="201"/>
        <v>0</v>
      </c>
      <c r="T875" s="129">
        <f t="shared" si="202"/>
        <v>0</v>
      </c>
      <c r="U875" s="129">
        <f t="shared" si="203"/>
        <v>0</v>
      </c>
      <c r="V875" s="134">
        <f t="shared" si="204"/>
        <v>1</v>
      </c>
      <c r="W875" s="129">
        <f t="shared" si="211"/>
        <v>0</v>
      </c>
      <c r="X875" s="129">
        <f t="shared" si="205"/>
        <v>0</v>
      </c>
      <c r="Y875" s="129">
        <f t="shared" si="206"/>
        <v>1</v>
      </c>
      <c r="Z875" s="129"/>
      <c r="AA875" s="129"/>
      <c r="AB875" s="129">
        <f t="shared" si="207"/>
        <v>3</v>
      </c>
      <c r="AC875" s="129">
        <f t="shared" si="208"/>
        <v>3</v>
      </c>
      <c r="AD875" s="129" t="str">
        <f t="shared" si="209"/>
        <v>Correct</v>
      </c>
      <c r="AE875" s="129"/>
      <c r="AF875" s="115" t="s">
        <v>83</v>
      </c>
      <c r="AG875" s="115">
        <v>45</v>
      </c>
      <c r="AH875" s="115" t="s">
        <v>181</v>
      </c>
      <c r="AI875" s="115" t="s">
        <v>198</v>
      </c>
      <c r="AJ875" s="115" t="s">
        <v>85</v>
      </c>
      <c r="AK875" s="115" t="s">
        <v>86</v>
      </c>
      <c r="AL875" s="115" t="s">
        <v>87</v>
      </c>
      <c r="AM875" s="115" t="s">
        <v>88</v>
      </c>
      <c r="AN875" s="115" t="s">
        <v>114</v>
      </c>
      <c r="AO875" s="115" t="s">
        <v>113</v>
      </c>
      <c r="AP875" s="115" t="s">
        <v>91</v>
      </c>
      <c r="AQ875" s="115" t="s">
        <v>91</v>
      </c>
    </row>
    <row r="876" spans="1:43" ht="16">
      <c r="A876" s="115">
        <v>7045784181</v>
      </c>
      <c r="B876" s="115" t="s">
        <v>31</v>
      </c>
      <c r="D876" s="115" t="s">
        <v>33</v>
      </c>
      <c r="H876" s="115" t="s">
        <v>37</v>
      </c>
      <c r="L876" s="129"/>
      <c r="M876" s="129">
        <f t="shared" si="196"/>
        <v>3</v>
      </c>
      <c r="N876" s="129">
        <f t="shared" si="197"/>
        <v>1</v>
      </c>
      <c r="O876" s="129"/>
      <c r="P876" s="129">
        <f t="shared" si="198"/>
        <v>1</v>
      </c>
      <c r="Q876" s="129">
        <f t="shared" si="199"/>
        <v>0</v>
      </c>
      <c r="R876" s="129">
        <f t="shared" si="200"/>
        <v>1</v>
      </c>
      <c r="S876" s="129">
        <f t="shared" si="201"/>
        <v>0</v>
      </c>
      <c r="T876" s="129">
        <f t="shared" si="202"/>
        <v>0</v>
      </c>
      <c r="U876" s="129">
        <f t="shared" si="203"/>
        <v>0</v>
      </c>
      <c r="V876" s="134">
        <f t="shared" si="204"/>
        <v>1</v>
      </c>
      <c r="W876" s="129">
        <f t="shared" si="211"/>
        <v>0</v>
      </c>
      <c r="X876" s="129">
        <f t="shared" si="205"/>
        <v>0</v>
      </c>
      <c r="Y876" s="129">
        <f t="shared" si="206"/>
        <v>0</v>
      </c>
      <c r="Z876" s="129"/>
      <c r="AA876" s="129"/>
      <c r="AB876" s="129">
        <f t="shared" si="207"/>
        <v>3</v>
      </c>
      <c r="AC876" s="129">
        <f t="shared" si="208"/>
        <v>3</v>
      </c>
      <c r="AD876" s="129" t="str">
        <f t="shared" si="209"/>
        <v>Correct</v>
      </c>
      <c r="AE876" s="129"/>
      <c r="AF876" s="115" t="s">
        <v>83</v>
      </c>
      <c r="AG876" s="115">
        <v>60</v>
      </c>
      <c r="AH876" s="115" t="s">
        <v>181</v>
      </c>
      <c r="AI876" s="115" t="s">
        <v>206</v>
      </c>
      <c r="AL876" s="115" t="s">
        <v>137</v>
      </c>
      <c r="AM876" s="115" t="s">
        <v>101</v>
      </c>
      <c r="AN876" s="115" t="s">
        <v>102</v>
      </c>
      <c r="AO876" s="115" t="s">
        <v>106</v>
      </c>
      <c r="AP876" s="115" t="s">
        <v>91</v>
      </c>
      <c r="AQ876" s="115" t="s">
        <v>86</v>
      </c>
    </row>
    <row r="877" spans="1:43" ht="16">
      <c r="A877" s="115">
        <v>7020568481</v>
      </c>
      <c r="D877" s="115" t="s">
        <v>33</v>
      </c>
      <c r="F877" s="115" t="s">
        <v>35</v>
      </c>
      <c r="H877" s="115" t="s">
        <v>37</v>
      </c>
      <c r="K877" s="115" t="s">
        <v>40</v>
      </c>
      <c r="L877" s="129"/>
      <c r="M877" s="129">
        <f t="shared" si="196"/>
        <v>4</v>
      </c>
      <c r="N877" s="129">
        <f t="shared" si="197"/>
        <v>0.75</v>
      </c>
      <c r="O877" s="129"/>
      <c r="P877" s="129">
        <f t="shared" si="198"/>
        <v>0</v>
      </c>
      <c r="Q877" s="129">
        <f t="shared" si="199"/>
        <v>0</v>
      </c>
      <c r="R877" s="129">
        <f t="shared" si="200"/>
        <v>0.75</v>
      </c>
      <c r="S877" s="129">
        <f t="shared" si="201"/>
        <v>0</v>
      </c>
      <c r="T877" s="129">
        <f t="shared" si="202"/>
        <v>0.75</v>
      </c>
      <c r="U877" s="129">
        <f t="shared" si="203"/>
        <v>0</v>
      </c>
      <c r="V877" s="134">
        <f t="shared" si="204"/>
        <v>0.75</v>
      </c>
      <c r="W877" s="129">
        <f t="shared" si="211"/>
        <v>0</v>
      </c>
      <c r="X877" s="129">
        <f t="shared" si="205"/>
        <v>0</v>
      </c>
      <c r="Y877" s="129">
        <f t="shared" si="206"/>
        <v>0.75</v>
      </c>
      <c r="Z877" s="129"/>
      <c r="AA877" s="129"/>
      <c r="AB877" s="129">
        <f t="shared" si="207"/>
        <v>3</v>
      </c>
      <c r="AC877" s="129">
        <f t="shared" si="208"/>
        <v>4</v>
      </c>
      <c r="AD877" s="129" t="str">
        <f t="shared" si="209"/>
        <v>Correct</v>
      </c>
      <c r="AE877" s="129"/>
      <c r="AF877" s="115" t="s">
        <v>83</v>
      </c>
      <c r="AG877" s="115">
        <v>30</v>
      </c>
      <c r="AH877" s="115" t="s">
        <v>84</v>
      </c>
      <c r="AI877" s="115" t="s">
        <v>135</v>
      </c>
      <c r="AK877" s="115" t="s">
        <v>91</v>
      </c>
      <c r="AL877" s="115" t="s">
        <v>137</v>
      </c>
      <c r="AN877" s="115" t="s">
        <v>94</v>
      </c>
      <c r="AO877" s="115" t="s">
        <v>103</v>
      </c>
    </row>
    <row r="878" spans="1:43" ht="16">
      <c r="A878" s="115">
        <v>5588132397</v>
      </c>
      <c r="D878" s="115" t="s">
        <v>33</v>
      </c>
      <c r="H878" s="115" t="s">
        <v>37</v>
      </c>
      <c r="K878" s="115" t="s">
        <v>40</v>
      </c>
      <c r="L878" s="129"/>
      <c r="M878" s="129">
        <f t="shared" si="196"/>
        <v>3</v>
      </c>
      <c r="N878" s="129">
        <f t="shared" si="197"/>
        <v>1</v>
      </c>
      <c r="O878" s="129"/>
      <c r="P878" s="129">
        <f t="shared" si="198"/>
        <v>0</v>
      </c>
      <c r="Q878" s="129">
        <f t="shared" si="199"/>
        <v>0</v>
      </c>
      <c r="R878" s="129">
        <f t="shared" si="200"/>
        <v>1</v>
      </c>
      <c r="S878" s="129">
        <f t="shared" si="201"/>
        <v>0</v>
      </c>
      <c r="T878" s="129">
        <f t="shared" si="202"/>
        <v>0</v>
      </c>
      <c r="U878" s="129">
        <f t="shared" si="203"/>
        <v>0</v>
      </c>
      <c r="V878" s="134">
        <f t="shared" si="204"/>
        <v>1</v>
      </c>
      <c r="W878" s="129">
        <f t="shared" si="211"/>
        <v>0</v>
      </c>
      <c r="X878" s="129">
        <f t="shared" si="205"/>
        <v>0</v>
      </c>
      <c r="Y878" s="129">
        <f t="shared" si="206"/>
        <v>1</v>
      </c>
      <c r="Z878" s="129"/>
      <c r="AA878" s="129"/>
      <c r="AB878" s="129">
        <f t="shared" si="207"/>
        <v>3</v>
      </c>
      <c r="AC878" s="129">
        <f t="shared" si="208"/>
        <v>3</v>
      </c>
      <c r="AD878" s="129" t="str">
        <f t="shared" si="209"/>
        <v>Correct</v>
      </c>
      <c r="AE878" s="129"/>
      <c r="AF878" s="115" t="s">
        <v>83</v>
      </c>
      <c r="AG878" s="115">
        <v>36</v>
      </c>
      <c r="AH878" s="115" t="s">
        <v>181</v>
      </c>
      <c r="AI878" s="115" t="s">
        <v>190</v>
      </c>
      <c r="AJ878" s="115" t="s">
        <v>85</v>
      </c>
      <c r="AK878" s="115" t="s">
        <v>86</v>
      </c>
      <c r="AL878" s="115" t="s">
        <v>87</v>
      </c>
      <c r="AM878" s="115" t="s">
        <v>101</v>
      </c>
      <c r="AN878" s="115" t="s">
        <v>89</v>
      </c>
      <c r="AO878" s="115" t="s">
        <v>90</v>
      </c>
      <c r="AP878" s="115" t="s">
        <v>91</v>
      </c>
      <c r="AQ878" s="115" t="s">
        <v>91</v>
      </c>
    </row>
    <row r="879" spans="1:43" ht="16">
      <c r="A879" s="115">
        <v>7044843507</v>
      </c>
      <c r="H879" s="115" t="s">
        <v>37</v>
      </c>
      <c r="K879" s="115" t="s">
        <v>40</v>
      </c>
      <c r="L879" s="129"/>
      <c r="M879" s="129">
        <f t="shared" si="196"/>
        <v>2</v>
      </c>
      <c r="N879" s="129">
        <f t="shared" si="197"/>
        <v>1.5</v>
      </c>
      <c r="O879" s="129"/>
      <c r="P879" s="129">
        <f t="shared" si="198"/>
        <v>0</v>
      </c>
      <c r="Q879" s="129">
        <f t="shared" si="199"/>
        <v>0</v>
      </c>
      <c r="R879" s="129">
        <f t="shared" si="200"/>
        <v>0</v>
      </c>
      <c r="S879" s="129">
        <f t="shared" si="201"/>
        <v>0</v>
      </c>
      <c r="T879" s="129">
        <f t="shared" si="202"/>
        <v>0</v>
      </c>
      <c r="U879" s="129">
        <f t="shared" si="203"/>
        <v>0</v>
      </c>
      <c r="V879" s="134">
        <f t="shared" si="204"/>
        <v>1</v>
      </c>
      <c r="W879" s="129">
        <f t="shared" si="211"/>
        <v>0</v>
      </c>
      <c r="X879" s="129">
        <f t="shared" si="205"/>
        <v>0</v>
      </c>
      <c r="Y879" s="129">
        <f t="shared" si="206"/>
        <v>1</v>
      </c>
      <c r="Z879" s="129"/>
      <c r="AA879" s="129"/>
      <c r="AB879" s="129">
        <f t="shared" si="207"/>
        <v>2</v>
      </c>
      <c r="AC879" s="129">
        <f t="shared" si="208"/>
        <v>2</v>
      </c>
      <c r="AD879" s="129" t="str">
        <f t="shared" si="209"/>
        <v>Correct</v>
      </c>
      <c r="AE879" s="129"/>
      <c r="AF879" s="115" t="s">
        <v>83</v>
      </c>
      <c r="AG879" s="115">
        <v>23</v>
      </c>
      <c r="AH879" s="115" t="s">
        <v>181</v>
      </c>
      <c r="AI879" s="115" t="s">
        <v>206</v>
      </c>
      <c r="AJ879" s="115" t="s">
        <v>97</v>
      </c>
      <c r="AK879" s="115" t="s">
        <v>86</v>
      </c>
      <c r="AL879" s="115" t="s">
        <v>87</v>
      </c>
      <c r="AM879" s="115" t="s">
        <v>88</v>
      </c>
      <c r="AN879" s="115" t="s">
        <v>94</v>
      </c>
      <c r="AO879" s="115" t="s">
        <v>90</v>
      </c>
      <c r="AP879" s="115" t="s">
        <v>91</v>
      </c>
      <c r="AQ879" s="115" t="s">
        <v>91</v>
      </c>
    </row>
    <row r="880" spans="1:43" ht="16">
      <c r="A880" s="115">
        <v>6985428245</v>
      </c>
      <c r="H880" s="115" t="s">
        <v>37</v>
      </c>
      <c r="L880" s="129"/>
      <c r="M880" s="129">
        <f t="shared" si="196"/>
        <v>1</v>
      </c>
      <c r="N880" s="129">
        <f t="shared" si="197"/>
        <v>3</v>
      </c>
      <c r="O880" s="129"/>
      <c r="P880" s="129">
        <f t="shared" si="198"/>
        <v>0</v>
      </c>
      <c r="Q880" s="129">
        <f t="shared" si="199"/>
        <v>0</v>
      </c>
      <c r="R880" s="129">
        <f t="shared" si="200"/>
        <v>0</v>
      </c>
      <c r="S880" s="129">
        <f t="shared" si="201"/>
        <v>0</v>
      </c>
      <c r="T880" s="129">
        <f t="shared" si="202"/>
        <v>0</v>
      </c>
      <c r="U880" s="129">
        <f t="shared" si="203"/>
        <v>0</v>
      </c>
      <c r="V880" s="134">
        <f t="shared" si="204"/>
        <v>1</v>
      </c>
      <c r="W880" s="129">
        <f t="shared" si="211"/>
        <v>0</v>
      </c>
      <c r="X880" s="129">
        <f t="shared" si="205"/>
        <v>0</v>
      </c>
      <c r="Y880" s="129">
        <f t="shared" si="206"/>
        <v>0</v>
      </c>
      <c r="Z880" s="129"/>
      <c r="AA880" s="129"/>
      <c r="AB880" s="129">
        <f t="shared" si="207"/>
        <v>1</v>
      </c>
      <c r="AC880" s="129">
        <f t="shared" si="208"/>
        <v>1</v>
      </c>
      <c r="AD880" s="129" t="str">
        <f t="shared" si="209"/>
        <v>Correct</v>
      </c>
      <c r="AE880" s="129"/>
      <c r="AF880" s="115" t="s">
        <v>83</v>
      </c>
      <c r="AG880" s="115">
        <v>75</v>
      </c>
      <c r="AH880" s="115" t="s">
        <v>84</v>
      </c>
      <c r="AI880" s="115" t="s">
        <v>119</v>
      </c>
      <c r="AJ880" s="115" t="s">
        <v>85</v>
      </c>
      <c r="AK880" s="115" t="s">
        <v>86</v>
      </c>
      <c r="AL880" s="115" t="s">
        <v>87</v>
      </c>
      <c r="AM880" s="115" t="s">
        <v>100</v>
      </c>
      <c r="AN880" s="115" t="s">
        <v>102</v>
      </c>
      <c r="AO880" s="115" t="s">
        <v>106</v>
      </c>
      <c r="AP880" s="115" t="s">
        <v>91</v>
      </c>
      <c r="AQ880" s="115" t="s">
        <v>91</v>
      </c>
    </row>
    <row r="881" spans="1:43" ht="16">
      <c r="A881" s="115">
        <v>6985437025</v>
      </c>
      <c r="F881" s="115" t="s">
        <v>35</v>
      </c>
      <c r="H881" s="115" t="s">
        <v>37</v>
      </c>
      <c r="L881" s="129"/>
      <c r="M881" s="129">
        <f t="shared" si="196"/>
        <v>2</v>
      </c>
      <c r="N881" s="129">
        <f t="shared" si="197"/>
        <v>1.5</v>
      </c>
      <c r="O881" s="129"/>
      <c r="P881" s="129">
        <f t="shared" si="198"/>
        <v>0</v>
      </c>
      <c r="Q881" s="129">
        <f t="shared" si="199"/>
        <v>0</v>
      </c>
      <c r="R881" s="129">
        <f t="shared" si="200"/>
        <v>0</v>
      </c>
      <c r="S881" s="129">
        <f t="shared" si="201"/>
        <v>0</v>
      </c>
      <c r="T881" s="129">
        <f t="shared" si="202"/>
        <v>1</v>
      </c>
      <c r="U881" s="129">
        <f t="shared" si="203"/>
        <v>0</v>
      </c>
      <c r="V881" s="134">
        <f t="shared" si="204"/>
        <v>1</v>
      </c>
      <c r="W881" s="129">
        <f t="shared" si="211"/>
        <v>0</v>
      </c>
      <c r="X881" s="129">
        <f t="shared" si="205"/>
        <v>0</v>
      </c>
      <c r="Y881" s="129">
        <f t="shared" si="206"/>
        <v>0</v>
      </c>
      <c r="Z881" s="129"/>
      <c r="AA881" s="129"/>
      <c r="AB881" s="129">
        <f t="shared" si="207"/>
        <v>2</v>
      </c>
      <c r="AC881" s="129">
        <f t="shared" si="208"/>
        <v>2</v>
      </c>
      <c r="AD881" s="129" t="str">
        <f t="shared" si="209"/>
        <v>Correct</v>
      </c>
      <c r="AE881" s="129"/>
      <c r="AF881" s="115" t="s">
        <v>83</v>
      </c>
      <c r="AG881" s="115">
        <v>80</v>
      </c>
      <c r="AH881" s="115" t="s">
        <v>84</v>
      </c>
      <c r="AI881" s="115" t="s">
        <v>152</v>
      </c>
      <c r="AJ881" s="115" t="s">
        <v>85</v>
      </c>
      <c r="AL881" s="115" t="s">
        <v>87</v>
      </c>
      <c r="AN881" s="115" t="s">
        <v>94</v>
      </c>
      <c r="AO881" s="115" t="s">
        <v>106</v>
      </c>
      <c r="AP881" s="115" t="s">
        <v>91</v>
      </c>
      <c r="AQ881" s="115" t="s">
        <v>86</v>
      </c>
    </row>
    <row r="882" spans="1:43" ht="16">
      <c r="A882" s="115">
        <v>6985439366</v>
      </c>
      <c r="H882" s="115" t="s">
        <v>37</v>
      </c>
      <c r="L882" s="129"/>
      <c r="M882" s="129">
        <f t="shared" si="196"/>
        <v>1</v>
      </c>
      <c r="N882" s="129">
        <f t="shared" si="197"/>
        <v>3</v>
      </c>
      <c r="O882" s="129"/>
      <c r="P882" s="129">
        <f t="shared" si="198"/>
        <v>0</v>
      </c>
      <c r="Q882" s="129">
        <f t="shared" si="199"/>
        <v>0</v>
      </c>
      <c r="R882" s="129">
        <f t="shared" si="200"/>
        <v>0</v>
      </c>
      <c r="S882" s="129">
        <f t="shared" si="201"/>
        <v>0</v>
      </c>
      <c r="T882" s="129">
        <f t="shared" si="202"/>
        <v>0</v>
      </c>
      <c r="U882" s="129">
        <f t="shared" si="203"/>
        <v>0</v>
      </c>
      <c r="V882" s="134">
        <f t="shared" si="204"/>
        <v>1</v>
      </c>
      <c r="W882" s="129">
        <f t="shared" si="211"/>
        <v>0</v>
      </c>
      <c r="X882" s="129">
        <f t="shared" si="205"/>
        <v>0</v>
      </c>
      <c r="Y882" s="129">
        <f t="shared" si="206"/>
        <v>0</v>
      </c>
      <c r="Z882" s="129"/>
      <c r="AA882" s="129"/>
      <c r="AB882" s="129">
        <f t="shared" si="207"/>
        <v>1</v>
      </c>
      <c r="AC882" s="129">
        <f t="shared" si="208"/>
        <v>1</v>
      </c>
      <c r="AD882" s="129" t="str">
        <f t="shared" si="209"/>
        <v>Correct</v>
      </c>
      <c r="AE882" s="129"/>
      <c r="AF882" s="115" t="s">
        <v>99</v>
      </c>
      <c r="AG882" s="115">
        <v>63</v>
      </c>
      <c r="AH882" s="115" t="s">
        <v>84</v>
      </c>
      <c r="AI882" s="115" t="s">
        <v>130</v>
      </c>
      <c r="AJ882" s="115" t="s">
        <v>85</v>
      </c>
      <c r="AK882" s="115" t="s">
        <v>86</v>
      </c>
      <c r="AL882" s="115" t="s">
        <v>87</v>
      </c>
      <c r="AM882" s="115" t="s">
        <v>101</v>
      </c>
      <c r="AN882" s="115" t="s">
        <v>89</v>
      </c>
      <c r="AO882" s="115" t="s">
        <v>106</v>
      </c>
      <c r="AP882" s="115" t="s">
        <v>91</v>
      </c>
      <c r="AQ882" s="115" t="s">
        <v>91</v>
      </c>
    </row>
    <row r="883" spans="1:43" ht="16">
      <c r="A883" s="115">
        <v>6982462758</v>
      </c>
      <c r="F883" s="115" t="s">
        <v>35</v>
      </c>
      <c r="H883" s="115" t="s">
        <v>37</v>
      </c>
      <c r="K883" s="115" t="s">
        <v>40</v>
      </c>
      <c r="L883" s="129"/>
      <c r="M883" s="129">
        <f t="shared" si="196"/>
        <v>3</v>
      </c>
      <c r="N883" s="129">
        <f t="shared" si="197"/>
        <v>1</v>
      </c>
      <c r="O883" s="129"/>
      <c r="P883" s="129">
        <f t="shared" si="198"/>
        <v>0</v>
      </c>
      <c r="Q883" s="129">
        <f t="shared" si="199"/>
        <v>0</v>
      </c>
      <c r="R883" s="129">
        <f t="shared" si="200"/>
        <v>0</v>
      </c>
      <c r="S883" s="129">
        <f t="shared" si="201"/>
        <v>0</v>
      </c>
      <c r="T883" s="129">
        <f t="shared" si="202"/>
        <v>1</v>
      </c>
      <c r="U883" s="129">
        <f t="shared" si="203"/>
        <v>0</v>
      </c>
      <c r="V883" s="134">
        <f t="shared" si="204"/>
        <v>1</v>
      </c>
      <c r="W883" s="129">
        <f t="shared" si="211"/>
        <v>0</v>
      </c>
      <c r="X883" s="129">
        <f t="shared" si="205"/>
        <v>0</v>
      </c>
      <c r="Y883" s="129">
        <f t="shared" si="206"/>
        <v>1</v>
      </c>
      <c r="Z883" s="129"/>
      <c r="AA883" s="129"/>
      <c r="AB883" s="129">
        <f t="shared" si="207"/>
        <v>3</v>
      </c>
      <c r="AC883" s="129">
        <f t="shared" si="208"/>
        <v>3</v>
      </c>
      <c r="AD883" s="129" t="str">
        <f t="shared" si="209"/>
        <v>Correct</v>
      </c>
      <c r="AE883" s="129"/>
      <c r="AF883" s="115" t="s">
        <v>99</v>
      </c>
      <c r="AG883" s="115">
        <v>55</v>
      </c>
      <c r="AH883" s="115" t="s">
        <v>181</v>
      </c>
      <c r="AI883" s="115" t="s">
        <v>232</v>
      </c>
      <c r="AJ883" s="115" t="s">
        <v>85</v>
      </c>
      <c r="AK883" s="115" t="s">
        <v>86</v>
      </c>
      <c r="AM883" s="115" t="s">
        <v>88</v>
      </c>
      <c r="AN883" s="115" t="s">
        <v>89</v>
      </c>
      <c r="AO883" s="115" t="s">
        <v>90</v>
      </c>
      <c r="AP883" s="115" t="s">
        <v>91</v>
      </c>
      <c r="AQ883" s="115" t="s">
        <v>91</v>
      </c>
    </row>
    <row r="884" spans="1:43" ht="16">
      <c r="A884" s="115">
        <v>7045760604</v>
      </c>
      <c r="D884" s="115" t="s">
        <v>33</v>
      </c>
      <c r="H884" s="115" t="s">
        <v>37</v>
      </c>
      <c r="L884" s="129"/>
      <c r="M884" s="129">
        <f t="shared" si="196"/>
        <v>2</v>
      </c>
      <c r="N884" s="129">
        <f t="shared" si="197"/>
        <v>1.5</v>
      </c>
      <c r="O884" s="129"/>
      <c r="P884" s="129">
        <f t="shared" si="198"/>
        <v>0</v>
      </c>
      <c r="Q884" s="129">
        <f t="shared" si="199"/>
        <v>0</v>
      </c>
      <c r="R884" s="129">
        <f t="shared" si="200"/>
        <v>1</v>
      </c>
      <c r="S884" s="129">
        <f t="shared" si="201"/>
        <v>0</v>
      </c>
      <c r="T884" s="129">
        <f t="shared" si="202"/>
        <v>0</v>
      </c>
      <c r="U884" s="129">
        <f t="shared" si="203"/>
        <v>0</v>
      </c>
      <c r="V884" s="134">
        <f t="shared" si="204"/>
        <v>1</v>
      </c>
      <c r="W884" s="129">
        <f t="shared" si="211"/>
        <v>0</v>
      </c>
      <c r="X884" s="129">
        <f t="shared" si="205"/>
        <v>0</v>
      </c>
      <c r="Y884" s="129">
        <f t="shared" si="206"/>
        <v>0</v>
      </c>
      <c r="Z884" s="129"/>
      <c r="AA884" s="129"/>
      <c r="AB884" s="129">
        <f t="shared" si="207"/>
        <v>2</v>
      </c>
      <c r="AC884" s="129">
        <f t="shared" si="208"/>
        <v>2</v>
      </c>
      <c r="AD884" s="129" t="str">
        <f t="shared" si="209"/>
        <v>Correct</v>
      </c>
      <c r="AE884" s="129"/>
      <c r="AF884" s="115" t="s">
        <v>83</v>
      </c>
      <c r="AG884" s="115">
        <v>72</v>
      </c>
      <c r="AH884" s="115" t="s">
        <v>181</v>
      </c>
      <c r="AI884" s="115" t="s">
        <v>190</v>
      </c>
      <c r="AK884" s="115" t="s">
        <v>86</v>
      </c>
      <c r="AL884" s="115" t="s">
        <v>87</v>
      </c>
      <c r="AM884" s="115" t="s">
        <v>96</v>
      </c>
      <c r="AN884" s="115" t="s">
        <v>94</v>
      </c>
      <c r="AO884" s="115" t="s">
        <v>106</v>
      </c>
      <c r="AP884" s="115" t="s">
        <v>91</v>
      </c>
    </row>
    <row r="885" spans="1:43" ht="16">
      <c r="A885" s="115">
        <v>7045783563</v>
      </c>
      <c r="H885" s="115" t="s">
        <v>37</v>
      </c>
      <c r="L885" s="129"/>
      <c r="M885" s="129">
        <f t="shared" si="196"/>
        <v>1</v>
      </c>
      <c r="N885" s="129">
        <f t="shared" si="197"/>
        <v>3</v>
      </c>
      <c r="O885" s="129"/>
      <c r="P885" s="129">
        <f t="shared" si="198"/>
        <v>0</v>
      </c>
      <c r="Q885" s="129">
        <f t="shared" si="199"/>
        <v>0</v>
      </c>
      <c r="R885" s="129">
        <f t="shared" si="200"/>
        <v>0</v>
      </c>
      <c r="S885" s="129">
        <f t="shared" si="201"/>
        <v>0</v>
      </c>
      <c r="T885" s="129">
        <f t="shared" si="202"/>
        <v>0</v>
      </c>
      <c r="U885" s="129">
        <f t="shared" si="203"/>
        <v>0</v>
      </c>
      <c r="V885" s="134">
        <f t="shared" si="204"/>
        <v>1</v>
      </c>
      <c r="W885" s="129">
        <f t="shared" si="211"/>
        <v>0</v>
      </c>
      <c r="X885" s="129">
        <f t="shared" si="205"/>
        <v>0</v>
      </c>
      <c r="Y885" s="129">
        <f t="shared" si="206"/>
        <v>0</v>
      </c>
      <c r="Z885" s="129"/>
      <c r="AA885" s="129"/>
      <c r="AB885" s="129">
        <f t="shared" si="207"/>
        <v>1</v>
      </c>
      <c r="AC885" s="129">
        <f t="shared" si="208"/>
        <v>1</v>
      </c>
      <c r="AD885" s="129" t="str">
        <f t="shared" si="209"/>
        <v>Correct</v>
      </c>
      <c r="AE885" s="129"/>
      <c r="AF885" s="115" t="s">
        <v>83</v>
      </c>
      <c r="AG885" s="115">
        <v>78</v>
      </c>
      <c r="AH885" s="115" t="s">
        <v>181</v>
      </c>
      <c r="AI885" s="115" t="s">
        <v>208</v>
      </c>
      <c r="AJ885" s="115" t="s">
        <v>85</v>
      </c>
      <c r="AK885" s="115" t="s">
        <v>86</v>
      </c>
      <c r="AL885" s="115" t="s">
        <v>137</v>
      </c>
      <c r="AN885" s="115" t="s">
        <v>111</v>
      </c>
      <c r="AO885" s="115" t="s">
        <v>106</v>
      </c>
      <c r="AP885" s="115" t="s">
        <v>91</v>
      </c>
      <c r="AQ885" s="115" t="s">
        <v>86</v>
      </c>
    </row>
    <row r="886" spans="1:43" ht="16">
      <c r="A886" s="115">
        <v>7008116676</v>
      </c>
      <c r="H886" s="115" t="s">
        <v>37</v>
      </c>
      <c r="L886" s="129"/>
      <c r="M886" s="129">
        <f t="shared" si="196"/>
        <v>1</v>
      </c>
      <c r="N886" s="129">
        <f t="shared" si="197"/>
        <v>3</v>
      </c>
      <c r="O886" s="129"/>
      <c r="P886" s="129">
        <f t="shared" si="198"/>
        <v>0</v>
      </c>
      <c r="Q886" s="129">
        <f t="shared" si="199"/>
        <v>0</v>
      </c>
      <c r="R886" s="129">
        <f t="shared" si="200"/>
        <v>0</v>
      </c>
      <c r="S886" s="129">
        <f t="shared" si="201"/>
        <v>0</v>
      </c>
      <c r="T886" s="129">
        <f t="shared" si="202"/>
        <v>0</v>
      </c>
      <c r="U886" s="129">
        <f t="shared" si="203"/>
        <v>0</v>
      </c>
      <c r="V886" s="134">
        <f t="shared" si="204"/>
        <v>1</v>
      </c>
      <c r="W886" s="129">
        <f t="shared" si="211"/>
        <v>0</v>
      </c>
      <c r="X886" s="129">
        <f t="shared" si="205"/>
        <v>0</v>
      </c>
      <c r="Y886" s="129">
        <f t="shared" si="206"/>
        <v>0</v>
      </c>
      <c r="Z886" s="129"/>
      <c r="AA886" s="129"/>
      <c r="AB886" s="129">
        <f t="shared" si="207"/>
        <v>1</v>
      </c>
      <c r="AC886" s="129">
        <f t="shared" si="208"/>
        <v>1</v>
      </c>
      <c r="AD886" s="129" t="str">
        <f t="shared" si="209"/>
        <v>Correct</v>
      </c>
      <c r="AE886" s="129"/>
      <c r="AF886" s="115" t="s">
        <v>99</v>
      </c>
      <c r="AG886" s="115">
        <v>70</v>
      </c>
      <c r="AH886" s="115" t="s">
        <v>84</v>
      </c>
      <c r="AI886" s="115" t="s">
        <v>144</v>
      </c>
      <c r="AJ886" s="115" t="s">
        <v>85</v>
      </c>
      <c r="AK886" s="115" t="s">
        <v>86</v>
      </c>
      <c r="AL886" s="115" t="s">
        <v>87</v>
      </c>
    </row>
    <row r="887" spans="1:43" ht="16">
      <c r="A887" s="115">
        <v>5584547896</v>
      </c>
      <c r="B887" s="115" t="s">
        <v>31</v>
      </c>
      <c r="G887" s="115" t="s">
        <v>36</v>
      </c>
      <c r="K887" s="115" t="s">
        <v>40</v>
      </c>
      <c r="L887" s="129"/>
      <c r="M887" s="129">
        <f t="shared" si="196"/>
        <v>3</v>
      </c>
      <c r="N887" s="129">
        <f t="shared" si="197"/>
        <v>1</v>
      </c>
      <c r="O887" s="129"/>
      <c r="P887" s="129">
        <f t="shared" si="198"/>
        <v>1</v>
      </c>
      <c r="Q887" s="129">
        <f t="shared" si="199"/>
        <v>0</v>
      </c>
      <c r="R887" s="129">
        <f t="shared" si="200"/>
        <v>0</v>
      </c>
      <c r="S887" s="129">
        <f t="shared" si="201"/>
        <v>0</v>
      </c>
      <c r="T887" s="129">
        <f t="shared" si="202"/>
        <v>0</v>
      </c>
      <c r="U887" s="129">
        <f t="shared" si="203"/>
        <v>1</v>
      </c>
      <c r="V887" s="134">
        <f t="shared" si="204"/>
        <v>0</v>
      </c>
      <c r="W887" s="129">
        <f t="shared" si="211"/>
        <v>0</v>
      </c>
      <c r="X887" s="129">
        <f t="shared" si="205"/>
        <v>0</v>
      </c>
      <c r="Y887" s="129">
        <f t="shared" si="206"/>
        <v>1</v>
      </c>
      <c r="Z887" s="129"/>
      <c r="AA887" s="129"/>
      <c r="AB887" s="129">
        <f t="shared" si="207"/>
        <v>3</v>
      </c>
      <c r="AC887" s="129">
        <f t="shared" si="208"/>
        <v>3</v>
      </c>
      <c r="AD887" s="129" t="str">
        <f t="shared" si="209"/>
        <v>Correct</v>
      </c>
      <c r="AE887" s="129"/>
      <c r="AF887" s="115" t="s">
        <v>83</v>
      </c>
      <c r="AG887" s="115">
        <v>54</v>
      </c>
      <c r="AH887" s="115" t="s">
        <v>181</v>
      </c>
      <c r="AI887" s="115" t="s">
        <v>434</v>
      </c>
      <c r="AJ887" s="115" t="s">
        <v>85</v>
      </c>
      <c r="AK887" s="115" t="s">
        <v>86</v>
      </c>
      <c r="AL887" s="115" t="s">
        <v>87</v>
      </c>
      <c r="AM887" s="115" t="s">
        <v>88</v>
      </c>
      <c r="AN887" s="115" t="s">
        <v>94</v>
      </c>
      <c r="AO887" s="115" t="s">
        <v>90</v>
      </c>
      <c r="AP887" s="115" t="s">
        <v>91</v>
      </c>
      <c r="AQ887" s="115" t="s">
        <v>91</v>
      </c>
    </row>
    <row r="888" spans="1:43" ht="16">
      <c r="A888" s="115">
        <v>7010994796</v>
      </c>
      <c r="G888" s="115" t="s">
        <v>36</v>
      </c>
      <c r="L888" s="129"/>
      <c r="M888" s="129">
        <f t="shared" si="196"/>
        <v>1</v>
      </c>
      <c r="N888" s="129">
        <f t="shared" si="197"/>
        <v>3</v>
      </c>
      <c r="O888" s="129"/>
      <c r="P888" s="129">
        <f t="shared" si="198"/>
        <v>0</v>
      </c>
      <c r="Q888" s="129">
        <f t="shared" si="199"/>
        <v>0</v>
      </c>
      <c r="R888" s="129">
        <f t="shared" si="200"/>
        <v>0</v>
      </c>
      <c r="S888" s="129">
        <f t="shared" si="201"/>
        <v>0</v>
      </c>
      <c r="T888" s="129">
        <f t="shared" si="202"/>
        <v>0</v>
      </c>
      <c r="U888" s="129">
        <f t="shared" si="203"/>
        <v>1</v>
      </c>
      <c r="V888" s="134">
        <f t="shared" si="204"/>
        <v>0</v>
      </c>
      <c r="W888" s="129">
        <f t="shared" si="211"/>
        <v>0</v>
      </c>
      <c r="X888" s="129">
        <f t="shared" si="205"/>
        <v>0</v>
      </c>
      <c r="Y888" s="129">
        <f t="shared" si="206"/>
        <v>0</v>
      </c>
      <c r="Z888" s="129"/>
      <c r="AA888" s="129"/>
      <c r="AB888" s="129">
        <f t="shared" si="207"/>
        <v>1</v>
      </c>
      <c r="AC888" s="129">
        <f t="shared" si="208"/>
        <v>1</v>
      </c>
      <c r="AD888" s="129" t="str">
        <f t="shared" si="209"/>
        <v>Correct</v>
      </c>
      <c r="AE888" s="129"/>
      <c r="AF888" s="115" t="s">
        <v>83</v>
      </c>
      <c r="AG888" s="115">
        <v>55</v>
      </c>
      <c r="AH888" s="115" t="s">
        <v>84</v>
      </c>
      <c r="AI888" s="115" t="s">
        <v>123</v>
      </c>
      <c r="AJ888" s="115" t="s">
        <v>107</v>
      </c>
      <c r="AK888" s="115" t="s">
        <v>91</v>
      </c>
      <c r="AL888" s="115" t="s">
        <v>108</v>
      </c>
      <c r="AM888" s="115" t="s">
        <v>101</v>
      </c>
      <c r="AN888" s="115" t="s">
        <v>89</v>
      </c>
      <c r="AO888" s="115" t="s">
        <v>103</v>
      </c>
      <c r="AP888" s="115" t="s">
        <v>91</v>
      </c>
      <c r="AQ888" s="115" t="s">
        <v>91</v>
      </c>
    </row>
    <row r="889" spans="1:43" ht="16">
      <c r="A889" s="115">
        <v>7020341247</v>
      </c>
      <c r="G889" s="115" t="s">
        <v>36</v>
      </c>
      <c r="L889" s="129"/>
      <c r="M889" s="129">
        <f t="shared" si="196"/>
        <v>1</v>
      </c>
      <c r="N889" s="129">
        <f t="shared" si="197"/>
        <v>3</v>
      </c>
      <c r="O889" s="129"/>
      <c r="P889" s="129">
        <f t="shared" si="198"/>
        <v>0</v>
      </c>
      <c r="Q889" s="129">
        <f t="shared" si="199"/>
        <v>0</v>
      </c>
      <c r="R889" s="129">
        <f t="shared" si="200"/>
        <v>0</v>
      </c>
      <c r="S889" s="129">
        <f t="shared" si="201"/>
        <v>0</v>
      </c>
      <c r="T889" s="129">
        <f t="shared" si="202"/>
        <v>0</v>
      </c>
      <c r="U889" s="129">
        <f t="shared" si="203"/>
        <v>1</v>
      </c>
      <c r="V889" s="134">
        <f t="shared" si="204"/>
        <v>0</v>
      </c>
      <c r="W889" s="129">
        <f t="shared" si="211"/>
        <v>0</v>
      </c>
      <c r="X889" s="129">
        <f t="shared" si="205"/>
        <v>0</v>
      </c>
      <c r="Y889" s="129">
        <f t="shared" si="206"/>
        <v>0</v>
      </c>
      <c r="Z889" s="129"/>
      <c r="AA889" s="129"/>
      <c r="AB889" s="129">
        <f t="shared" si="207"/>
        <v>1</v>
      </c>
      <c r="AC889" s="129">
        <f t="shared" si="208"/>
        <v>1</v>
      </c>
      <c r="AD889" s="129" t="str">
        <f t="shared" si="209"/>
        <v>Correct</v>
      </c>
      <c r="AE889" s="129"/>
      <c r="AF889" s="115" t="s">
        <v>99</v>
      </c>
      <c r="AG889" s="115">
        <v>27</v>
      </c>
      <c r="AH889" s="115" t="s">
        <v>181</v>
      </c>
      <c r="AI889" s="115" t="s">
        <v>192</v>
      </c>
      <c r="AJ889" s="115" t="s">
        <v>85</v>
      </c>
      <c r="AK889" s="115" t="s">
        <v>86</v>
      </c>
      <c r="AL889" s="115" t="s">
        <v>87</v>
      </c>
      <c r="AM889" s="115" t="s">
        <v>88</v>
      </c>
      <c r="AN889" s="115" t="s">
        <v>89</v>
      </c>
      <c r="AO889" s="115" t="s">
        <v>90</v>
      </c>
      <c r="AP889" s="115" t="s">
        <v>91</v>
      </c>
      <c r="AQ889" s="115" t="s">
        <v>91</v>
      </c>
    </row>
    <row r="890" spans="1:43" ht="16">
      <c r="A890" s="115">
        <v>6985430263</v>
      </c>
      <c r="G890" s="115" t="s">
        <v>36</v>
      </c>
      <c r="L890" s="129"/>
      <c r="M890" s="129">
        <f t="shared" si="196"/>
        <v>1</v>
      </c>
      <c r="N890" s="129">
        <f t="shared" si="197"/>
        <v>3</v>
      </c>
      <c r="O890" s="129"/>
      <c r="P890" s="129">
        <f t="shared" si="198"/>
        <v>0</v>
      </c>
      <c r="Q890" s="129">
        <f t="shared" si="199"/>
        <v>0</v>
      </c>
      <c r="R890" s="129">
        <f t="shared" si="200"/>
        <v>0</v>
      </c>
      <c r="S890" s="129">
        <f t="shared" si="201"/>
        <v>0</v>
      </c>
      <c r="T890" s="129">
        <f t="shared" si="202"/>
        <v>0</v>
      </c>
      <c r="U890" s="129">
        <f t="shared" si="203"/>
        <v>1</v>
      </c>
      <c r="V890" s="134">
        <f t="shared" si="204"/>
        <v>0</v>
      </c>
      <c r="W890" s="129">
        <f t="shared" si="211"/>
        <v>0</v>
      </c>
      <c r="X890" s="129">
        <f t="shared" si="205"/>
        <v>0</v>
      </c>
      <c r="Y890" s="129">
        <f t="shared" si="206"/>
        <v>0</v>
      </c>
      <c r="Z890" s="129"/>
      <c r="AA890" s="129"/>
      <c r="AB890" s="129">
        <f t="shared" si="207"/>
        <v>1</v>
      </c>
      <c r="AC890" s="129">
        <f t="shared" si="208"/>
        <v>1</v>
      </c>
      <c r="AD890" s="129" t="str">
        <f t="shared" si="209"/>
        <v>Correct</v>
      </c>
      <c r="AE890" s="129"/>
      <c r="AF890" s="115" t="s">
        <v>83</v>
      </c>
      <c r="AG890" s="115">
        <v>74</v>
      </c>
      <c r="AH890" s="115" t="s">
        <v>84</v>
      </c>
      <c r="AI890" s="115" t="s">
        <v>453</v>
      </c>
      <c r="AJ890" s="115" t="s">
        <v>85</v>
      </c>
      <c r="AK890" s="115" t="s">
        <v>86</v>
      </c>
      <c r="AL890" s="115" t="s">
        <v>87</v>
      </c>
      <c r="AM890" s="115" t="s">
        <v>100</v>
      </c>
      <c r="AN890" s="115" t="s">
        <v>89</v>
      </c>
      <c r="AO890" s="115" t="s">
        <v>106</v>
      </c>
      <c r="AP890" s="115" t="s">
        <v>91</v>
      </c>
      <c r="AQ890" s="115" t="s">
        <v>91</v>
      </c>
    </row>
    <row r="891" spans="1:43" ht="16">
      <c r="A891" s="115">
        <v>5586743127</v>
      </c>
      <c r="G891" s="115" t="s">
        <v>36</v>
      </c>
      <c r="L891" s="129"/>
      <c r="M891" s="129">
        <f t="shared" si="196"/>
        <v>1</v>
      </c>
      <c r="N891" s="129">
        <f t="shared" si="197"/>
        <v>3</v>
      </c>
      <c r="O891" s="129"/>
      <c r="P891" s="129">
        <f t="shared" si="198"/>
        <v>0</v>
      </c>
      <c r="Q891" s="129">
        <f t="shared" si="199"/>
        <v>0</v>
      </c>
      <c r="R891" s="129">
        <f t="shared" si="200"/>
        <v>0</v>
      </c>
      <c r="S891" s="129">
        <f t="shared" si="201"/>
        <v>0</v>
      </c>
      <c r="T891" s="129">
        <f t="shared" si="202"/>
        <v>0</v>
      </c>
      <c r="U891" s="129">
        <f t="shared" si="203"/>
        <v>1</v>
      </c>
      <c r="V891" s="134">
        <f t="shared" si="204"/>
        <v>0</v>
      </c>
      <c r="W891" s="129">
        <f t="shared" si="211"/>
        <v>0</v>
      </c>
      <c r="X891" s="129">
        <f t="shared" si="205"/>
        <v>0</v>
      </c>
      <c r="Y891" s="129">
        <f t="shared" si="206"/>
        <v>0</v>
      </c>
      <c r="Z891" s="129"/>
      <c r="AA891" s="129"/>
      <c r="AB891" s="129">
        <f t="shared" si="207"/>
        <v>1</v>
      </c>
      <c r="AC891" s="129">
        <f t="shared" si="208"/>
        <v>1</v>
      </c>
      <c r="AD891" s="129" t="str">
        <f t="shared" si="209"/>
        <v>Correct</v>
      </c>
      <c r="AE891" s="129"/>
      <c r="AF891" s="115" t="s">
        <v>83</v>
      </c>
      <c r="AG891" s="115">
        <v>70</v>
      </c>
      <c r="AH891" s="115" t="s">
        <v>181</v>
      </c>
      <c r="AI891" s="115" t="s">
        <v>211</v>
      </c>
    </row>
    <row r="892" spans="1:43" ht="16">
      <c r="A892" s="115">
        <v>6984047753</v>
      </c>
      <c r="G892" s="115" t="s">
        <v>36</v>
      </c>
      <c r="L892" s="129"/>
      <c r="M892" s="129">
        <f t="shared" si="196"/>
        <v>1</v>
      </c>
      <c r="N892" s="129">
        <f t="shared" si="197"/>
        <v>3</v>
      </c>
      <c r="O892" s="129"/>
      <c r="P892" s="129">
        <f t="shared" si="198"/>
        <v>0</v>
      </c>
      <c r="Q892" s="129">
        <f t="shared" si="199"/>
        <v>0</v>
      </c>
      <c r="R892" s="129">
        <f t="shared" si="200"/>
        <v>0</v>
      </c>
      <c r="S892" s="129">
        <f t="shared" si="201"/>
        <v>0</v>
      </c>
      <c r="T892" s="129">
        <f t="shared" si="202"/>
        <v>0</v>
      </c>
      <c r="U892" s="129">
        <f t="shared" si="203"/>
        <v>1</v>
      </c>
      <c r="V892" s="134">
        <f t="shared" si="204"/>
        <v>0</v>
      </c>
      <c r="W892" s="129">
        <f t="shared" si="211"/>
        <v>0</v>
      </c>
      <c r="X892" s="129">
        <f t="shared" si="205"/>
        <v>0</v>
      </c>
      <c r="Y892" s="129">
        <f t="shared" si="206"/>
        <v>0</v>
      </c>
      <c r="Z892" s="129"/>
      <c r="AA892" s="129"/>
      <c r="AB892" s="129">
        <f t="shared" si="207"/>
        <v>1</v>
      </c>
      <c r="AC892" s="129">
        <f t="shared" si="208"/>
        <v>1</v>
      </c>
      <c r="AD892" s="129" t="str">
        <f t="shared" si="209"/>
        <v>Correct</v>
      </c>
      <c r="AE892" s="129"/>
      <c r="AF892" s="115" t="s">
        <v>83</v>
      </c>
      <c r="AG892" s="115">
        <v>70</v>
      </c>
      <c r="AH892" s="115" t="s">
        <v>181</v>
      </c>
      <c r="AI892" s="115" t="s">
        <v>211</v>
      </c>
      <c r="AJ892" s="115" t="s">
        <v>85</v>
      </c>
      <c r="AL892" s="115" t="s">
        <v>87</v>
      </c>
      <c r="AM892" s="115" t="s">
        <v>104</v>
      </c>
      <c r="AN892" s="115" t="s">
        <v>94</v>
      </c>
      <c r="AO892" s="115" t="s">
        <v>106</v>
      </c>
      <c r="AP892" s="115" t="s">
        <v>91</v>
      </c>
      <c r="AQ892" s="115" t="s">
        <v>91</v>
      </c>
    </row>
    <row r="893" spans="1:43" ht="16">
      <c r="A893" s="115">
        <v>6988293625</v>
      </c>
      <c r="G893" s="115" t="s">
        <v>36</v>
      </c>
      <c r="L893" s="129"/>
      <c r="M893" s="129">
        <f t="shared" si="196"/>
        <v>1</v>
      </c>
      <c r="N893" s="129">
        <f t="shared" si="197"/>
        <v>3</v>
      </c>
      <c r="O893" s="129"/>
      <c r="P893" s="129">
        <f t="shared" si="198"/>
        <v>0</v>
      </c>
      <c r="Q893" s="129">
        <f t="shared" si="199"/>
        <v>0</v>
      </c>
      <c r="R893" s="129">
        <f t="shared" si="200"/>
        <v>0</v>
      </c>
      <c r="S893" s="129">
        <f t="shared" si="201"/>
        <v>0</v>
      </c>
      <c r="T893" s="129">
        <f t="shared" si="202"/>
        <v>0</v>
      </c>
      <c r="U893" s="129">
        <f t="shared" si="203"/>
        <v>1</v>
      </c>
      <c r="V893" s="134">
        <f t="shared" si="204"/>
        <v>0</v>
      </c>
      <c r="W893" s="129">
        <f t="shared" si="211"/>
        <v>0</v>
      </c>
      <c r="X893" s="129">
        <f t="shared" si="205"/>
        <v>0</v>
      </c>
      <c r="Y893" s="129">
        <f t="shared" si="206"/>
        <v>0</v>
      </c>
      <c r="Z893" s="129"/>
      <c r="AA893" s="129"/>
      <c r="AB893" s="129">
        <f t="shared" si="207"/>
        <v>1</v>
      </c>
      <c r="AC893" s="129">
        <f t="shared" si="208"/>
        <v>1</v>
      </c>
      <c r="AD893" s="129" t="str">
        <f t="shared" si="209"/>
        <v>Correct</v>
      </c>
      <c r="AE893" s="129"/>
      <c r="AF893" s="115" t="s">
        <v>83</v>
      </c>
      <c r="AG893" s="115">
        <v>59</v>
      </c>
      <c r="AH893" s="115" t="s">
        <v>84</v>
      </c>
      <c r="AI893" s="115" t="s">
        <v>132</v>
      </c>
      <c r="AJ893" s="115" t="s">
        <v>85</v>
      </c>
      <c r="AK893" s="115" t="s">
        <v>86</v>
      </c>
      <c r="AL893" s="115" t="s">
        <v>435</v>
      </c>
      <c r="AM893" s="115" t="s">
        <v>96</v>
      </c>
      <c r="AN893" s="115" t="s">
        <v>109</v>
      </c>
      <c r="AO893" s="115" t="s">
        <v>90</v>
      </c>
      <c r="AQ893" s="115" t="s">
        <v>91</v>
      </c>
    </row>
    <row r="894" spans="1:43" ht="16">
      <c r="A894" s="115">
        <v>6982468668</v>
      </c>
      <c r="G894" s="115" t="s">
        <v>36</v>
      </c>
      <c r="L894" s="129"/>
      <c r="M894" s="129">
        <f t="shared" si="196"/>
        <v>1</v>
      </c>
      <c r="N894" s="129">
        <f t="shared" si="197"/>
        <v>3</v>
      </c>
      <c r="O894" s="129"/>
      <c r="P894" s="129">
        <f t="shared" si="198"/>
        <v>0</v>
      </c>
      <c r="Q894" s="129">
        <f t="shared" si="199"/>
        <v>0</v>
      </c>
      <c r="R894" s="129">
        <f t="shared" si="200"/>
        <v>0</v>
      </c>
      <c r="S894" s="129">
        <f t="shared" si="201"/>
        <v>0</v>
      </c>
      <c r="T894" s="129">
        <f t="shared" si="202"/>
        <v>0</v>
      </c>
      <c r="U894" s="129">
        <f t="shared" si="203"/>
        <v>1</v>
      </c>
      <c r="V894" s="134">
        <f t="shared" si="204"/>
        <v>0</v>
      </c>
      <c r="W894" s="129">
        <f t="shared" si="211"/>
        <v>0</v>
      </c>
      <c r="X894" s="129">
        <f t="shared" si="205"/>
        <v>0</v>
      </c>
      <c r="Y894" s="129">
        <f t="shared" si="206"/>
        <v>0</v>
      </c>
      <c r="Z894" s="129"/>
      <c r="AA894" s="129"/>
      <c r="AB894" s="129">
        <f t="shared" si="207"/>
        <v>1</v>
      </c>
      <c r="AC894" s="129">
        <f t="shared" si="208"/>
        <v>1</v>
      </c>
      <c r="AD894" s="129" t="str">
        <f t="shared" si="209"/>
        <v>Correct</v>
      </c>
      <c r="AE894" s="129"/>
      <c r="AF894" s="115" t="s">
        <v>99</v>
      </c>
      <c r="AG894" s="115">
        <v>67</v>
      </c>
      <c r="AH894" s="115" t="s">
        <v>181</v>
      </c>
      <c r="AI894" s="115" t="s">
        <v>433</v>
      </c>
      <c r="AJ894" s="115" t="s">
        <v>85</v>
      </c>
      <c r="AK894" s="115" t="s">
        <v>86</v>
      </c>
      <c r="AM894" s="115" t="s">
        <v>100</v>
      </c>
      <c r="AN894" s="115" t="s">
        <v>111</v>
      </c>
      <c r="AO894" s="115" t="s">
        <v>106</v>
      </c>
      <c r="AP894" s="115" t="s">
        <v>91</v>
      </c>
      <c r="AQ894" s="115" t="s">
        <v>86</v>
      </c>
    </row>
    <row r="895" spans="1:43" ht="16">
      <c r="A895" s="115">
        <v>5584532227</v>
      </c>
      <c r="G895" s="115" t="s">
        <v>36</v>
      </c>
      <c r="L895" s="129"/>
      <c r="M895" s="129">
        <f t="shared" si="196"/>
        <v>1</v>
      </c>
      <c r="N895" s="129">
        <f t="shared" si="197"/>
        <v>3</v>
      </c>
      <c r="O895" s="129"/>
      <c r="P895" s="129">
        <f t="shared" si="198"/>
        <v>0</v>
      </c>
      <c r="Q895" s="129">
        <f t="shared" si="199"/>
        <v>0</v>
      </c>
      <c r="R895" s="129">
        <f t="shared" si="200"/>
        <v>0</v>
      </c>
      <c r="S895" s="129">
        <f t="shared" si="201"/>
        <v>0</v>
      </c>
      <c r="T895" s="129">
        <f t="shared" si="202"/>
        <v>0</v>
      </c>
      <c r="U895" s="129">
        <f t="shared" si="203"/>
        <v>1</v>
      </c>
      <c r="V895" s="134">
        <f t="shared" si="204"/>
        <v>0</v>
      </c>
      <c r="W895" s="129">
        <f t="shared" si="211"/>
        <v>0</v>
      </c>
      <c r="X895" s="129">
        <f t="shared" si="205"/>
        <v>0</v>
      </c>
      <c r="Y895" s="129">
        <f t="shared" si="206"/>
        <v>0</v>
      </c>
      <c r="Z895" s="129"/>
      <c r="AA895" s="129"/>
      <c r="AB895" s="129">
        <f t="shared" si="207"/>
        <v>1</v>
      </c>
      <c r="AC895" s="129">
        <f t="shared" si="208"/>
        <v>1</v>
      </c>
      <c r="AD895" s="129" t="str">
        <f t="shared" si="209"/>
        <v>Correct</v>
      </c>
      <c r="AE895" s="129"/>
      <c r="AF895" s="115" t="s">
        <v>83</v>
      </c>
      <c r="AG895" s="115">
        <v>42</v>
      </c>
      <c r="AH895" s="115" t="s">
        <v>181</v>
      </c>
      <c r="AI895" s="115" t="s">
        <v>239</v>
      </c>
      <c r="AJ895" s="115" t="s">
        <v>85</v>
      </c>
      <c r="AK895" s="115" t="s">
        <v>91</v>
      </c>
      <c r="AL895" s="115" t="s">
        <v>87</v>
      </c>
      <c r="AM895" s="115" t="s">
        <v>101</v>
      </c>
      <c r="AN895" s="115" t="s">
        <v>94</v>
      </c>
      <c r="AO895" s="115" t="s">
        <v>90</v>
      </c>
      <c r="AP895" s="115" t="s">
        <v>91</v>
      </c>
      <c r="AQ895" s="115" t="s">
        <v>91</v>
      </c>
    </row>
    <row r="896" spans="1:43" ht="16">
      <c r="A896" s="115">
        <v>7045782234</v>
      </c>
      <c r="G896" s="115" t="s">
        <v>36</v>
      </c>
      <c r="L896" s="129"/>
      <c r="M896" s="129">
        <f t="shared" si="196"/>
        <v>1</v>
      </c>
      <c r="N896" s="129">
        <f t="shared" si="197"/>
        <v>3</v>
      </c>
      <c r="O896" s="129"/>
      <c r="P896" s="129">
        <f t="shared" si="198"/>
        <v>0</v>
      </c>
      <c r="Q896" s="129">
        <f t="shared" si="199"/>
        <v>0</v>
      </c>
      <c r="R896" s="129">
        <f t="shared" si="200"/>
        <v>0</v>
      </c>
      <c r="S896" s="129">
        <f t="shared" si="201"/>
        <v>0</v>
      </c>
      <c r="T896" s="129">
        <f t="shared" si="202"/>
        <v>0</v>
      </c>
      <c r="U896" s="129">
        <f t="shared" si="203"/>
        <v>1</v>
      </c>
      <c r="V896" s="134">
        <f t="shared" si="204"/>
        <v>0</v>
      </c>
      <c r="W896" s="129">
        <f t="shared" si="211"/>
        <v>0</v>
      </c>
      <c r="X896" s="129">
        <f t="shared" si="205"/>
        <v>0</v>
      </c>
      <c r="Y896" s="129">
        <f t="shared" si="206"/>
        <v>0</v>
      </c>
      <c r="Z896" s="129"/>
      <c r="AA896" s="129"/>
      <c r="AB896" s="129">
        <f t="shared" si="207"/>
        <v>1</v>
      </c>
      <c r="AC896" s="129">
        <f t="shared" si="208"/>
        <v>1</v>
      </c>
      <c r="AD896" s="129" t="str">
        <f t="shared" si="209"/>
        <v>Correct</v>
      </c>
      <c r="AE896" s="129"/>
      <c r="AF896" s="115" t="s">
        <v>83</v>
      </c>
      <c r="AG896" s="115">
        <v>57</v>
      </c>
      <c r="AH896" s="115" t="s">
        <v>181</v>
      </c>
      <c r="AI896" s="115" t="s">
        <v>220</v>
      </c>
      <c r="AJ896" s="115" t="s">
        <v>85</v>
      </c>
      <c r="AL896" s="115" t="s">
        <v>87</v>
      </c>
      <c r="AM896" s="115" t="s">
        <v>88</v>
      </c>
      <c r="AN896" s="115" t="s">
        <v>111</v>
      </c>
      <c r="AO896" s="115" t="s">
        <v>90</v>
      </c>
      <c r="AP896" s="115" t="s">
        <v>91</v>
      </c>
      <c r="AQ896" s="115" t="s">
        <v>91</v>
      </c>
    </row>
    <row r="897" spans="1:43" ht="16">
      <c r="A897" s="115">
        <v>6985429238</v>
      </c>
      <c r="B897" s="115" t="s">
        <v>31</v>
      </c>
      <c r="G897" s="115" t="s">
        <v>36</v>
      </c>
      <c r="K897" s="115" t="s">
        <v>40</v>
      </c>
      <c r="L897" s="129"/>
      <c r="M897" s="129">
        <f t="shared" si="196"/>
        <v>3</v>
      </c>
      <c r="N897" s="129">
        <f t="shared" si="197"/>
        <v>1</v>
      </c>
      <c r="O897" s="129"/>
      <c r="P897" s="129">
        <f t="shared" si="198"/>
        <v>1</v>
      </c>
      <c r="Q897" s="129">
        <f t="shared" si="199"/>
        <v>0</v>
      </c>
      <c r="R897" s="129">
        <f t="shared" si="200"/>
        <v>0</v>
      </c>
      <c r="S897" s="129">
        <f t="shared" si="201"/>
        <v>0</v>
      </c>
      <c r="T897" s="129">
        <f t="shared" si="202"/>
        <v>0</v>
      </c>
      <c r="U897" s="129">
        <f t="shared" si="203"/>
        <v>1</v>
      </c>
      <c r="V897" s="134">
        <f t="shared" si="204"/>
        <v>0</v>
      </c>
      <c r="W897" s="129">
        <f t="shared" si="211"/>
        <v>0</v>
      </c>
      <c r="X897" s="129">
        <f t="shared" si="205"/>
        <v>0</v>
      </c>
      <c r="Y897" s="129">
        <f t="shared" si="206"/>
        <v>1</v>
      </c>
      <c r="Z897" s="129"/>
      <c r="AA897" s="129"/>
      <c r="AB897" s="129">
        <f t="shared" si="207"/>
        <v>3</v>
      </c>
      <c r="AC897" s="129">
        <f t="shared" si="208"/>
        <v>3</v>
      </c>
      <c r="AD897" s="129" t="str">
        <f t="shared" si="209"/>
        <v>Correct</v>
      </c>
      <c r="AE897" s="129"/>
      <c r="AF897" s="115" t="s">
        <v>83</v>
      </c>
      <c r="AG897" s="115">
        <v>83</v>
      </c>
      <c r="AH897" s="115" t="s">
        <v>84</v>
      </c>
      <c r="AI897" s="115" t="s">
        <v>130</v>
      </c>
      <c r="AJ897" s="115" t="s">
        <v>85</v>
      </c>
      <c r="AK897" s="115" t="s">
        <v>86</v>
      </c>
      <c r="AL897" s="115" t="s">
        <v>87</v>
      </c>
      <c r="AM897" s="115" t="s">
        <v>101</v>
      </c>
      <c r="AN897" s="115" t="s">
        <v>89</v>
      </c>
      <c r="AO897" s="115" t="s">
        <v>106</v>
      </c>
      <c r="AP897" s="115" t="s">
        <v>91</v>
      </c>
      <c r="AQ897" s="115" t="s">
        <v>91</v>
      </c>
    </row>
    <row r="898" spans="1:43" ht="16">
      <c r="A898" s="115">
        <v>7045781034</v>
      </c>
      <c r="G898" s="115" t="s">
        <v>36</v>
      </c>
      <c r="L898" s="129"/>
      <c r="M898" s="129">
        <f t="shared" ref="M898:M961" si="212">COUNTA(B898:L898)</f>
        <v>1</v>
      </c>
      <c r="N898" s="129">
        <f t="shared" ref="N898:N961" si="213">3/M898</f>
        <v>3</v>
      </c>
      <c r="O898" s="129"/>
      <c r="P898" s="129">
        <f t="shared" ref="P898:P961" si="214">IF($M898&lt;3,IF($B898=$B$1,1,0),IF($B898=$B$1,$N898,0))</f>
        <v>0</v>
      </c>
      <c r="Q898" s="129">
        <f t="shared" ref="Q898:Q961" si="215">IF($M898&lt;3,IF($C898=$C$1,1,0),IF($C898=$C$1,$N898,0))</f>
        <v>0</v>
      </c>
      <c r="R898" s="129">
        <f t="shared" ref="R898:R961" si="216">IF($M898&lt;3,IF($D898=$D$1,1,0),IF($D898=$D$1,$N898,0))</f>
        <v>0</v>
      </c>
      <c r="S898" s="129">
        <f t="shared" ref="S898:S961" si="217">IF($M898&lt;3,IF($E898=$E$1,1,0),IF($E898=$E$1,$N898,0))</f>
        <v>0</v>
      </c>
      <c r="T898" s="129">
        <f t="shared" ref="T898:T961" si="218">IF($M898&lt;3,IF($F898=$F$1,1,0),IF($F898=$F$1,$N898,0))</f>
        <v>0</v>
      </c>
      <c r="U898" s="129">
        <f t="shared" ref="U898:U961" si="219">IF($M898&lt;3,IF($G898=$G$1,1,0),IF($G898=$G$1,$N898,0))</f>
        <v>1</v>
      </c>
      <c r="V898" s="134">
        <f t="shared" ref="V898:V961" si="220">IF($M898&lt;3,IF($H898=$H$1,1,0),IF($H898=$H$1,$N898,0))</f>
        <v>0</v>
      </c>
      <c r="W898" s="129">
        <f t="shared" ref="W898:W961" si="221">IF($M898&lt;3,IF($I898=$I$1,1,0),IF($I898=$I$1,$N898,0))</f>
        <v>0</v>
      </c>
      <c r="X898" s="129">
        <f t="shared" ref="X898:X961" si="222">IF($M898&lt;3,IF($J898=$J$1,1,0),IF($J898=$J$1,$N898,0))</f>
        <v>0</v>
      </c>
      <c r="Y898" s="129">
        <f t="shared" ref="Y898:Y961" si="223">IF($M898&lt;3,IF($K898=$K$1,1,0),IF($K898=$K$1,$N898,0))</f>
        <v>0</v>
      </c>
      <c r="Z898" s="129"/>
      <c r="AA898" s="129"/>
      <c r="AB898" s="129">
        <f t="shared" ref="AB898:AB961" si="224">SUM(P898:Z898)</f>
        <v>1</v>
      </c>
      <c r="AC898" s="129">
        <f t="shared" ref="AC898:AC961" si="225">M898</f>
        <v>1</v>
      </c>
      <c r="AD898" s="129" t="str">
        <f t="shared" ref="AD898:AD961" si="226">IF(AB898=AC898,"Correct",IF(AB898=3,"Correct","Wrong"))</f>
        <v>Correct</v>
      </c>
      <c r="AE898" s="129"/>
      <c r="AF898" s="115" t="s">
        <v>99</v>
      </c>
      <c r="AG898" s="115">
        <v>62</v>
      </c>
      <c r="AH898" s="115" t="s">
        <v>84</v>
      </c>
      <c r="AI898" s="115" t="s">
        <v>134</v>
      </c>
      <c r="AJ898" s="115" t="s">
        <v>85</v>
      </c>
      <c r="AK898" s="115" t="s">
        <v>86</v>
      </c>
      <c r="AL898" s="115" t="s">
        <v>87</v>
      </c>
      <c r="AM898" s="115" t="s">
        <v>101</v>
      </c>
      <c r="AN898" s="115" t="s">
        <v>102</v>
      </c>
      <c r="AO898" s="115" t="s">
        <v>106</v>
      </c>
      <c r="AP898" s="115" t="s">
        <v>91</v>
      </c>
      <c r="AQ898" s="115" t="s">
        <v>91</v>
      </c>
    </row>
    <row r="899" spans="1:43" ht="16">
      <c r="A899" s="115">
        <v>7045780595</v>
      </c>
      <c r="G899" s="115" t="s">
        <v>36</v>
      </c>
      <c r="K899" s="115" t="s">
        <v>40</v>
      </c>
      <c r="L899" s="129"/>
      <c r="M899" s="129">
        <f t="shared" si="212"/>
        <v>2</v>
      </c>
      <c r="N899" s="129">
        <f t="shared" si="213"/>
        <v>1.5</v>
      </c>
      <c r="O899" s="129"/>
      <c r="P899" s="129">
        <f t="shared" si="214"/>
        <v>0</v>
      </c>
      <c r="Q899" s="129">
        <f t="shared" si="215"/>
        <v>0</v>
      </c>
      <c r="R899" s="129">
        <f t="shared" si="216"/>
        <v>0</v>
      </c>
      <c r="S899" s="129">
        <f t="shared" si="217"/>
        <v>0</v>
      </c>
      <c r="T899" s="129">
        <f t="shared" si="218"/>
        <v>0</v>
      </c>
      <c r="U899" s="129">
        <f t="shared" si="219"/>
        <v>1</v>
      </c>
      <c r="V899" s="134">
        <f t="shared" si="220"/>
        <v>0</v>
      </c>
      <c r="W899" s="129">
        <f t="shared" si="221"/>
        <v>0</v>
      </c>
      <c r="X899" s="129">
        <f t="shared" si="222"/>
        <v>0</v>
      </c>
      <c r="Y899" s="129">
        <f t="shared" si="223"/>
        <v>1</v>
      </c>
      <c r="Z899" s="129"/>
      <c r="AA899" s="129"/>
      <c r="AB899" s="129">
        <f t="shared" si="224"/>
        <v>2</v>
      </c>
      <c r="AC899" s="129">
        <f t="shared" si="225"/>
        <v>2</v>
      </c>
      <c r="AD899" s="129" t="str">
        <f t="shared" si="226"/>
        <v>Correct</v>
      </c>
      <c r="AE899" s="129"/>
      <c r="AF899" s="115" t="s">
        <v>83</v>
      </c>
      <c r="AG899" s="115">
        <v>80</v>
      </c>
      <c r="AH899" s="115" t="s">
        <v>181</v>
      </c>
      <c r="AI899" s="115" t="s">
        <v>440</v>
      </c>
      <c r="AJ899" s="115" t="s">
        <v>85</v>
      </c>
      <c r="AK899" s="115" t="s">
        <v>86</v>
      </c>
      <c r="AL899" s="115" t="s">
        <v>87</v>
      </c>
      <c r="AN899" s="115" t="s">
        <v>111</v>
      </c>
    </row>
    <row r="900" spans="1:43" ht="16">
      <c r="A900" s="115">
        <v>7020344692</v>
      </c>
      <c r="G900" s="115" t="s">
        <v>36</v>
      </c>
      <c r="L900" s="129"/>
      <c r="M900" s="129">
        <f t="shared" si="212"/>
        <v>1</v>
      </c>
      <c r="N900" s="129">
        <f t="shared" si="213"/>
        <v>3</v>
      </c>
      <c r="O900" s="129"/>
      <c r="P900" s="129">
        <f t="shared" si="214"/>
        <v>0</v>
      </c>
      <c r="Q900" s="129">
        <f t="shared" si="215"/>
        <v>0</v>
      </c>
      <c r="R900" s="129">
        <f t="shared" si="216"/>
        <v>0</v>
      </c>
      <c r="S900" s="129">
        <f t="shared" si="217"/>
        <v>0</v>
      </c>
      <c r="T900" s="129">
        <f t="shared" si="218"/>
        <v>0</v>
      </c>
      <c r="U900" s="129">
        <f t="shared" si="219"/>
        <v>1</v>
      </c>
      <c r="V900" s="134">
        <f t="shared" si="220"/>
        <v>0</v>
      </c>
      <c r="W900" s="129">
        <f t="shared" si="221"/>
        <v>0</v>
      </c>
      <c r="X900" s="129">
        <f t="shared" si="222"/>
        <v>0</v>
      </c>
      <c r="Y900" s="129">
        <f t="shared" si="223"/>
        <v>0</v>
      </c>
      <c r="Z900" s="129"/>
      <c r="AA900" s="129"/>
      <c r="AB900" s="129">
        <f t="shared" si="224"/>
        <v>1</v>
      </c>
      <c r="AC900" s="129">
        <f t="shared" si="225"/>
        <v>1</v>
      </c>
      <c r="AD900" s="129" t="str">
        <f t="shared" si="226"/>
        <v>Correct</v>
      </c>
      <c r="AE900" s="129"/>
      <c r="AF900" s="115" t="s">
        <v>99</v>
      </c>
      <c r="AG900" s="115">
        <v>16</v>
      </c>
      <c r="AH900" s="115" t="s">
        <v>181</v>
      </c>
      <c r="AI900" s="115" t="s">
        <v>207</v>
      </c>
      <c r="AJ900" s="115" t="s">
        <v>85</v>
      </c>
      <c r="AK900" s="115" t="s">
        <v>86</v>
      </c>
      <c r="AL900" s="115" t="s">
        <v>87</v>
      </c>
      <c r="AM900" s="115" t="s">
        <v>88</v>
      </c>
      <c r="AN900" s="115" t="s">
        <v>112</v>
      </c>
      <c r="AO900" s="115" t="s">
        <v>95</v>
      </c>
      <c r="AP900" s="115" t="s">
        <v>91</v>
      </c>
      <c r="AQ900" s="115" t="s">
        <v>91</v>
      </c>
    </row>
    <row r="901" spans="1:43" ht="16">
      <c r="A901" s="115">
        <v>6985469239</v>
      </c>
      <c r="G901" s="115" t="s">
        <v>36</v>
      </c>
      <c r="L901" s="129"/>
      <c r="M901" s="129">
        <f t="shared" si="212"/>
        <v>1</v>
      </c>
      <c r="N901" s="129">
        <f t="shared" si="213"/>
        <v>3</v>
      </c>
      <c r="O901" s="129"/>
      <c r="P901" s="129">
        <f t="shared" si="214"/>
        <v>0</v>
      </c>
      <c r="Q901" s="129">
        <f t="shared" si="215"/>
        <v>0</v>
      </c>
      <c r="R901" s="129">
        <f t="shared" si="216"/>
        <v>0</v>
      </c>
      <c r="S901" s="129">
        <f t="shared" si="217"/>
        <v>0</v>
      </c>
      <c r="T901" s="129">
        <f t="shared" si="218"/>
        <v>0</v>
      </c>
      <c r="U901" s="129">
        <f t="shared" si="219"/>
        <v>1</v>
      </c>
      <c r="V901" s="134">
        <f t="shared" si="220"/>
        <v>0</v>
      </c>
      <c r="W901" s="129">
        <f t="shared" si="221"/>
        <v>0</v>
      </c>
      <c r="X901" s="129">
        <f t="shared" si="222"/>
        <v>0</v>
      </c>
      <c r="Y901" s="129">
        <f t="shared" si="223"/>
        <v>0</v>
      </c>
      <c r="Z901" s="129"/>
      <c r="AA901" s="129"/>
      <c r="AB901" s="129">
        <f t="shared" si="224"/>
        <v>1</v>
      </c>
      <c r="AC901" s="129">
        <f t="shared" si="225"/>
        <v>1</v>
      </c>
      <c r="AD901" s="129" t="str">
        <f t="shared" si="226"/>
        <v>Correct</v>
      </c>
      <c r="AE901" s="129"/>
      <c r="AF901" s="115" t="s">
        <v>83</v>
      </c>
      <c r="AG901" s="115">
        <v>69</v>
      </c>
      <c r="AH901" s="115" t="s">
        <v>84</v>
      </c>
      <c r="AI901" s="115" t="s">
        <v>166</v>
      </c>
      <c r="AJ901" s="115" t="s">
        <v>85</v>
      </c>
      <c r="AK901" s="115" t="s">
        <v>86</v>
      </c>
      <c r="AL901" s="115" t="s">
        <v>87</v>
      </c>
      <c r="AM901" s="115" t="s">
        <v>88</v>
      </c>
      <c r="AN901" s="115" t="s">
        <v>111</v>
      </c>
      <c r="AO901" s="115" t="s">
        <v>106</v>
      </c>
      <c r="AP901" s="115" t="s">
        <v>91</v>
      </c>
      <c r="AQ901" s="115" t="s">
        <v>91</v>
      </c>
    </row>
    <row r="902" spans="1:43" ht="16">
      <c r="A902" s="115">
        <v>6985448102</v>
      </c>
      <c r="G902" s="115" t="s">
        <v>36</v>
      </c>
      <c r="L902" s="129"/>
      <c r="M902" s="129">
        <f t="shared" si="212"/>
        <v>1</v>
      </c>
      <c r="N902" s="129">
        <f t="shared" si="213"/>
        <v>3</v>
      </c>
      <c r="O902" s="129"/>
      <c r="P902" s="129">
        <f t="shared" si="214"/>
        <v>0</v>
      </c>
      <c r="Q902" s="129">
        <f t="shared" si="215"/>
        <v>0</v>
      </c>
      <c r="R902" s="129">
        <f t="shared" si="216"/>
        <v>0</v>
      </c>
      <c r="S902" s="129">
        <f t="shared" si="217"/>
        <v>0</v>
      </c>
      <c r="T902" s="129">
        <f t="shared" si="218"/>
        <v>0</v>
      </c>
      <c r="U902" s="129">
        <f t="shared" si="219"/>
        <v>1</v>
      </c>
      <c r="V902" s="134">
        <f t="shared" si="220"/>
        <v>0</v>
      </c>
      <c r="W902" s="129">
        <f t="shared" si="221"/>
        <v>0</v>
      </c>
      <c r="X902" s="129">
        <f t="shared" si="222"/>
        <v>0</v>
      </c>
      <c r="Y902" s="129">
        <f t="shared" si="223"/>
        <v>0</v>
      </c>
      <c r="Z902" s="129"/>
      <c r="AA902" s="129"/>
      <c r="AB902" s="129">
        <f t="shared" si="224"/>
        <v>1</v>
      </c>
      <c r="AC902" s="129">
        <f t="shared" si="225"/>
        <v>1</v>
      </c>
      <c r="AD902" s="129" t="str">
        <f t="shared" si="226"/>
        <v>Correct</v>
      </c>
      <c r="AE902" s="129"/>
      <c r="AF902" s="115" t="s">
        <v>83</v>
      </c>
      <c r="AG902" s="115">
        <v>69</v>
      </c>
      <c r="AH902" s="115" t="s">
        <v>84</v>
      </c>
      <c r="AI902" s="115" t="s">
        <v>166</v>
      </c>
      <c r="AJ902" s="115" t="s">
        <v>85</v>
      </c>
      <c r="AK902" s="115" t="s">
        <v>86</v>
      </c>
      <c r="AL902" s="115" t="s">
        <v>87</v>
      </c>
      <c r="AM902" s="115" t="s">
        <v>88</v>
      </c>
      <c r="AN902" s="115" t="s">
        <v>111</v>
      </c>
      <c r="AO902" s="115" t="s">
        <v>106</v>
      </c>
      <c r="AP902" s="115" t="s">
        <v>91</v>
      </c>
      <c r="AQ902" s="115" t="s">
        <v>91</v>
      </c>
    </row>
    <row r="903" spans="1:43" ht="16">
      <c r="A903" s="115">
        <v>6985432375</v>
      </c>
      <c r="G903" s="115" t="s">
        <v>36</v>
      </c>
      <c r="L903" s="129"/>
      <c r="M903" s="129">
        <f t="shared" si="212"/>
        <v>1</v>
      </c>
      <c r="N903" s="129">
        <f t="shared" si="213"/>
        <v>3</v>
      </c>
      <c r="O903" s="129"/>
      <c r="P903" s="129">
        <f t="shared" si="214"/>
        <v>0</v>
      </c>
      <c r="Q903" s="129">
        <f t="shared" si="215"/>
        <v>0</v>
      </c>
      <c r="R903" s="129">
        <f t="shared" si="216"/>
        <v>0</v>
      </c>
      <c r="S903" s="129">
        <f t="shared" si="217"/>
        <v>0</v>
      </c>
      <c r="T903" s="129">
        <f t="shared" si="218"/>
        <v>0</v>
      </c>
      <c r="U903" s="129">
        <f t="shared" si="219"/>
        <v>1</v>
      </c>
      <c r="V903" s="134">
        <f t="shared" si="220"/>
        <v>0</v>
      </c>
      <c r="W903" s="129">
        <f t="shared" si="221"/>
        <v>0</v>
      </c>
      <c r="X903" s="129">
        <f t="shared" si="222"/>
        <v>0</v>
      </c>
      <c r="Y903" s="129">
        <f t="shared" si="223"/>
        <v>0</v>
      </c>
      <c r="Z903" s="129"/>
      <c r="AA903" s="129"/>
      <c r="AB903" s="129">
        <f t="shared" si="224"/>
        <v>1</v>
      </c>
      <c r="AC903" s="129">
        <f t="shared" si="225"/>
        <v>1</v>
      </c>
      <c r="AD903" s="129" t="str">
        <f t="shared" si="226"/>
        <v>Correct</v>
      </c>
      <c r="AE903" s="129"/>
      <c r="AF903" s="115" t="s">
        <v>99</v>
      </c>
      <c r="AH903" s="115" t="s">
        <v>84</v>
      </c>
      <c r="AI903" s="115" t="s">
        <v>145</v>
      </c>
      <c r="AJ903" s="115" t="s">
        <v>85</v>
      </c>
      <c r="AK903" s="115" t="s">
        <v>86</v>
      </c>
      <c r="AL903" s="115" t="s">
        <v>87</v>
      </c>
      <c r="AN903" s="115" t="s">
        <v>89</v>
      </c>
      <c r="AO903" s="115" t="s">
        <v>106</v>
      </c>
      <c r="AP903" s="115" t="s">
        <v>91</v>
      </c>
      <c r="AQ903" s="115" t="s">
        <v>86</v>
      </c>
    </row>
    <row r="904" spans="1:43" ht="16">
      <c r="A904" s="115">
        <v>7045762357</v>
      </c>
      <c r="G904" s="115" t="s">
        <v>36</v>
      </c>
      <c r="L904" s="129"/>
      <c r="M904" s="129">
        <f t="shared" si="212"/>
        <v>1</v>
      </c>
      <c r="N904" s="129">
        <f t="shared" si="213"/>
        <v>3</v>
      </c>
      <c r="O904" s="129"/>
      <c r="P904" s="129">
        <f t="shared" si="214"/>
        <v>0</v>
      </c>
      <c r="Q904" s="129">
        <f t="shared" si="215"/>
        <v>0</v>
      </c>
      <c r="R904" s="129">
        <f t="shared" si="216"/>
        <v>0</v>
      </c>
      <c r="S904" s="129">
        <f t="shared" si="217"/>
        <v>0</v>
      </c>
      <c r="T904" s="129">
        <f t="shared" si="218"/>
        <v>0</v>
      </c>
      <c r="U904" s="129">
        <f t="shared" si="219"/>
        <v>1</v>
      </c>
      <c r="V904" s="134">
        <f t="shared" si="220"/>
        <v>0</v>
      </c>
      <c r="W904" s="129">
        <f t="shared" si="221"/>
        <v>0</v>
      </c>
      <c r="X904" s="129">
        <f t="shared" si="222"/>
        <v>0</v>
      </c>
      <c r="Y904" s="129">
        <f t="shared" si="223"/>
        <v>0</v>
      </c>
      <c r="Z904" s="129"/>
      <c r="AA904" s="129"/>
      <c r="AB904" s="129">
        <f t="shared" si="224"/>
        <v>1</v>
      </c>
      <c r="AC904" s="129">
        <f t="shared" si="225"/>
        <v>1</v>
      </c>
      <c r="AD904" s="129" t="str">
        <f t="shared" si="226"/>
        <v>Correct</v>
      </c>
      <c r="AE904" s="129"/>
      <c r="AF904" s="115" t="s">
        <v>83</v>
      </c>
      <c r="AG904" s="115">
        <v>72</v>
      </c>
      <c r="AH904" s="115" t="s">
        <v>181</v>
      </c>
      <c r="AI904" s="115" t="s">
        <v>194</v>
      </c>
      <c r="AJ904" s="115" t="s">
        <v>85</v>
      </c>
      <c r="AK904" s="115" t="s">
        <v>86</v>
      </c>
      <c r="AL904" s="115" t="s">
        <v>87</v>
      </c>
      <c r="AM904" s="115" t="s">
        <v>96</v>
      </c>
      <c r="AN904" s="115" t="s">
        <v>102</v>
      </c>
      <c r="AO904" s="115" t="s">
        <v>106</v>
      </c>
      <c r="AP904" s="115" t="s">
        <v>91</v>
      </c>
      <c r="AQ904" s="115" t="s">
        <v>91</v>
      </c>
    </row>
    <row r="905" spans="1:43" ht="16">
      <c r="A905" s="115">
        <v>5586915292</v>
      </c>
      <c r="G905" s="115" t="s">
        <v>36</v>
      </c>
      <c r="L905" s="129"/>
      <c r="M905" s="129">
        <f t="shared" si="212"/>
        <v>1</v>
      </c>
      <c r="N905" s="129">
        <f t="shared" si="213"/>
        <v>3</v>
      </c>
      <c r="O905" s="129"/>
      <c r="P905" s="129">
        <f t="shared" si="214"/>
        <v>0</v>
      </c>
      <c r="Q905" s="129">
        <f t="shared" si="215"/>
        <v>0</v>
      </c>
      <c r="R905" s="129">
        <f t="shared" si="216"/>
        <v>0</v>
      </c>
      <c r="S905" s="129">
        <f t="shared" si="217"/>
        <v>0</v>
      </c>
      <c r="T905" s="129">
        <f t="shared" si="218"/>
        <v>0</v>
      </c>
      <c r="U905" s="129">
        <f t="shared" si="219"/>
        <v>1</v>
      </c>
      <c r="V905" s="134">
        <f t="shared" si="220"/>
        <v>0</v>
      </c>
      <c r="W905" s="129">
        <f t="shared" si="221"/>
        <v>0</v>
      </c>
      <c r="X905" s="129">
        <f t="shared" si="222"/>
        <v>0</v>
      </c>
      <c r="Y905" s="129">
        <f t="shared" si="223"/>
        <v>0</v>
      </c>
      <c r="Z905" s="129"/>
      <c r="AA905" s="129"/>
      <c r="AB905" s="129">
        <f t="shared" si="224"/>
        <v>1</v>
      </c>
      <c r="AC905" s="129">
        <f t="shared" si="225"/>
        <v>1</v>
      </c>
      <c r="AD905" s="129" t="str">
        <f t="shared" si="226"/>
        <v>Correct</v>
      </c>
      <c r="AE905" s="129"/>
      <c r="AF905" s="115" t="s">
        <v>83</v>
      </c>
      <c r="AG905" s="115">
        <v>58</v>
      </c>
      <c r="AH905" s="115" t="s">
        <v>181</v>
      </c>
      <c r="AI905" s="115" t="s">
        <v>220</v>
      </c>
      <c r="AJ905" s="115" t="s">
        <v>85</v>
      </c>
      <c r="AK905" s="115" t="s">
        <v>86</v>
      </c>
      <c r="AL905" s="115" t="s">
        <v>87</v>
      </c>
      <c r="AM905" s="115" t="s">
        <v>88</v>
      </c>
      <c r="AN905" s="115" t="s">
        <v>89</v>
      </c>
      <c r="AO905" s="115" t="s">
        <v>90</v>
      </c>
      <c r="AP905" s="115" t="s">
        <v>91</v>
      </c>
      <c r="AQ905" s="115" t="s">
        <v>91</v>
      </c>
    </row>
    <row r="906" spans="1:43" ht="16">
      <c r="A906" s="115">
        <v>7045785812</v>
      </c>
      <c r="G906" s="115" t="s">
        <v>36</v>
      </c>
      <c r="K906" s="115" t="s">
        <v>40</v>
      </c>
      <c r="L906" s="129"/>
      <c r="M906" s="129">
        <f t="shared" si="212"/>
        <v>2</v>
      </c>
      <c r="N906" s="129">
        <f t="shared" si="213"/>
        <v>1.5</v>
      </c>
      <c r="O906" s="129"/>
      <c r="P906" s="129">
        <f t="shared" si="214"/>
        <v>0</v>
      </c>
      <c r="Q906" s="129">
        <f t="shared" si="215"/>
        <v>0</v>
      </c>
      <c r="R906" s="129">
        <f t="shared" si="216"/>
        <v>0</v>
      </c>
      <c r="S906" s="129">
        <f t="shared" si="217"/>
        <v>0</v>
      </c>
      <c r="T906" s="129">
        <f t="shared" si="218"/>
        <v>0</v>
      </c>
      <c r="U906" s="129">
        <f t="shared" si="219"/>
        <v>1</v>
      </c>
      <c r="V906" s="134">
        <f t="shared" si="220"/>
        <v>0</v>
      </c>
      <c r="W906" s="129">
        <f t="shared" si="221"/>
        <v>0</v>
      </c>
      <c r="X906" s="129">
        <f t="shared" si="222"/>
        <v>0</v>
      </c>
      <c r="Y906" s="129">
        <f t="shared" si="223"/>
        <v>1</v>
      </c>
      <c r="Z906" s="129"/>
      <c r="AA906" s="129"/>
      <c r="AB906" s="129">
        <f t="shared" si="224"/>
        <v>2</v>
      </c>
      <c r="AC906" s="129">
        <f t="shared" si="225"/>
        <v>2</v>
      </c>
      <c r="AD906" s="129" t="str">
        <f t="shared" si="226"/>
        <v>Correct</v>
      </c>
      <c r="AE906" s="129"/>
      <c r="AF906" s="115" t="s">
        <v>83</v>
      </c>
      <c r="AG906" s="115">
        <v>73</v>
      </c>
      <c r="AH906" s="115" t="s">
        <v>181</v>
      </c>
      <c r="AI906" s="115" t="s">
        <v>197</v>
      </c>
      <c r="AJ906" s="115" t="s">
        <v>85</v>
      </c>
      <c r="AN906" s="115" t="s">
        <v>94</v>
      </c>
      <c r="AO906" s="115" t="s">
        <v>106</v>
      </c>
      <c r="AP906" s="115" t="s">
        <v>91</v>
      </c>
      <c r="AQ906" s="115" t="s">
        <v>91</v>
      </c>
    </row>
    <row r="907" spans="1:43" ht="16">
      <c r="A907" s="115">
        <v>7045755927</v>
      </c>
      <c r="G907" s="115" t="s">
        <v>36</v>
      </c>
      <c r="L907" s="129"/>
      <c r="M907" s="129">
        <f t="shared" si="212"/>
        <v>1</v>
      </c>
      <c r="N907" s="129">
        <f t="shared" si="213"/>
        <v>3</v>
      </c>
      <c r="O907" s="129"/>
      <c r="P907" s="129">
        <f t="shared" si="214"/>
        <v>0</v>
      </c>
      <c r="Q907" s="129">
        <f t="shared" si="215"/>
        <v>0</v>
      </c>
      <c r="R907" s="129">
        <f t="shared" si="216"/>
        <v>0</v>
      </c>
      <c r="S907" s="129">
        <f t="shared" si="217"/>
        <v>0</v>
      </c>
      <c r="T907" s="129">
        <f t="shared" si="218"/>
        <v>0</v>
      </c>
      <c r="U907" s="129">
        <f t="shared" si="219"/>
        <v>1</v>
      </c>
      <c r="V907" s="134">
        <f t="shared" si="220"/>
        <v>0</v>
      </c>
      <c r="W907" s="129">
        <f t="shared" si="221"/>
        <v>0</v>
      </c>
      <c r="X907" s="129">
        <f t="shared" si="222"/>
        <v>0</v>
      </c>
      <c r="Y907" s="129">
        <f t="shared" si="223"/>
        <v>0</v>
      </c>
      <c r="Z907" s="129"/>
      <c r="AA907" s="129"/>
      <c r="AB907" s="129">
        <f t="shared" si="224"/>
        <v>1</v>
      </c>
      <c r="AC907" s="129">
        <f t="shared" si="225"/>
        <v>1</v>
      </c>
      <c r="AD907" s="129" t="str">
        <f t="shared" si="226"/>
        <v>Correct</v>
      </c>
      <c r="AE907" s="129"/>
      <c r="AF907" s="115" t="s">
        <v>83</v>
      </c>
      <c r="AG907" s="115">
        <v>83</v>
      </c>
      <c r="AH907" s="115" t="s">
        <v>181</v>
      </c>
      <c r="AI907" s="115" t="s">
        <v>208</v>
      </c>
      <c r="AJ907" s="115" t="s">
        <v>85</v>
      </c>
      <c r="AK907" s="115" t="s">
        <v>86</v>
      </c>
      <c r="AL907" s="115" t="s">
        <v>87</v>
      </c>
      <c r="AN907" s="115" t="s">
        <v>109</v>
      </c>
      <c r="AO907" s="115" t="s">
        <v>106</v>
      </c>
      <c r="AP907" s="115" t="s">
        <v>91</v>
      </c>
      <c r="AQ907" s="115" t="s">
        <v>86</v>
      </c>
    </row>
    <row r="908" spans="1:43" ht="16">
      <c r="A908" s="115">
        <v>5585679936</v>
      </c>
      <c r="G908" s="115" t="s">
        <v>36</v>
      </c>
      <c r="L908" s="129"/>
      <c r="M908" s="129">
        <f t="shared" si="212"/>
        <v>1</v>
      </c>
      <c r="N908" s="129">
        <f t="shared" si="213"/>
        <v>3</v>
      </c>
      <c r="O908" s="129"/>
      <c r="P908" s="129">
        <f t="shared" si="214"/>
        <v>0</v>
      </c>
      <c r="Q908" s="129">
        <f t="shared" si="215"/>
        <v>0</v>
      </c>
      <c r="R908" s="129">
        <f t="shared" si="216"/>
        <v>0</v>
      </c>
      <c r="S908" s="129">
        <f t="shared" si="217"/>
        <v>0</v>
      </c>
      <c r="T908" s="129">
        <f t="shared" si="218"/>
        <v>0</v>
      </c>
      <c r="U908" s="129">
        <f t="shared" si="219"/>
        <v>1</v>
      </c>
      <c r="V908" s="134">
        <f t="shared" si="220"/>
        <v>0</v>
      </c>
      <c r="W908" s="129">
        <f t="shared" si="221"/>
        <v>0</v>
      </c>
      <c r="X908" s="129">
        <f t="shared" si="222"/>
        <v>0</v>
      </c>
      <c r="Y908" s="129">
        <f t="shared" si="223"/>
        <v>0</v>
      </c>
      <c r="Z908" s="129"/>
      <c r="AA908" s="129"/>
      <c r="AB908" s="129">
        <f t="shared" si="224"/>
        <v>1</v>
      </c>
      <c r="AC908" s="129">
        <f t="shared" si="225"/>
        <v>1</v>
      </c>
      <c r="AD908" s="129" t="str">
        <f t="shared" si="226"/>
        <v>Correct</v>
      </c>
      <c r="AE908" s="129"/>
      <c r="AF908" s="115" t="s">
        <v>99</v>
      </c>
      <c r="AG908" s="115">
        <v>70</v>
      </c>
      <c r="AH908" s="115" t="s">
        <v>181</v>
      </c>
      <c r="AI908" s="115" t="s">
        <v>220</v>
      </c>
      <c r="AJ908" s="115" t="s">
        <v>85</v>
      </c>
      <c r="AK908" s="115" t="s">
        <v>86</v>
      </c>
      <c r="AL908" s="115" t="s">
        <v>87</v>
      </c>
      <c r="AM908" s="115" t="s">
        <v>101</v>
      </c>
      <c r="AN908" s="115" t="s">
        <v>89</v>
      </c>
      <c r="AO908" s="115" t="s">
        <v>106</v>
      </c>
      <c r="AP908" s="115" t="s">
        <v>91</v>
      </c>
      <c r="AQ908" s="115" t="s">
        <v>86</v>
      </c>
    </row>
    <row r="909" spans="1:43" ht="16">
      <c r="A909" s="115">
        <v>7045775644</v>
      </c>
      <c r="G909" s="115" t="s">
        <v>36</v>
      </c>
      <c r="L909" s="129"/>
      <c r="M909" s="129">
        <f t="shared" si="212"/>
        <v>1</v>
      </c>
      <c r="N909" s="129">
        <f t="shared" si="213"/>
        <v>3</v>
      </c>
      <c r="O909" s="129"/>
      <c r="P909" s="129">
        <f t="shared" si="214"/>
        <v>0</v>
      </c>
      <c r="Q909" s="129">
        <f t="shared" si="215"/>
        <v>0</v>
      </c>
      <c r="R909" s="129">
        <f t="shared" si="216"/>
        <v>0</v>
      </c>
      <c r="S909" s="129">
        <f t="shared" si="217"/>
        <v>0</v>
      </c>
      <c r="T909" s="129">
        <f t="shared" si="218"/>
        <v>0</v>
      </c>
      <c r="U909" s="129">
        <f t="shared" si="219"/>
        <v>1</v>
      </c>
      <c r="V909" s="134">
        <f t="shared" si="220"/>
        <v>0</v>
      </c>
      <c r="W909" s="129">
        <f t="shared" si="221"/>
        <v>0</v>
      </c>
      <c r="X909" s="129">
        <f t="shared" si="222"/>
        <v>0</v>
      </c>
      <c r="Y909" s="129">
        <f t="shared" si="223"/>
        <v>0</v>
      </c>
      <c r="Z909" s="129"/>
      <c r="AA909" s="129"/>
      <c r="AB909" s="129">
        <f t="shared" si="224"/>
        <v>1</v>
      </c>
      <c r="AC909" s="129">
        <f t="shared" si="225"/>
        <v>1</v>
      </c>
      <c r="AD909" s="129" t="str">
        <f t="shared" si="226"/>
        <v>Correct</v>
      </c>
      <c r="AE909" s="129"/>
      <c r="AF909" s="115" t="s">
        <v>99</v>
      </c>
      <c r="AH909" s="115" t="s">
        <v>181</v>
      </c>
      <c r="AI909" s="115" t="s">
        <v>184</v>
      </c>
      <c r="AJ909" s="115" t="s">
        <v>85</v>
      </c>
      <c r="AK909" s="115" t="s">
        <v>86</v>
      </c>
      <c r="AL909" s="115" t="s">
        <v>87</v>
      </c>
      <c r="AM909" s="115" t="s">
        <v>96</v>
      </c>
      <c r="AN909" s="115" t="s">
        <v>102</v>
      </c>
      <c r="AO909" s="115" t="s">
        <v>90</v>
      </c>
      <c r="AP909" s="115" t="s">
        <v>91</v>
      </c>
      <c r="AQ909" s="115" t="s">
        <v>86</v>
      </c>
    </row>
    <row r="910" spans="1:43" ht="16">
      <c r="A910" s="115">
        <v>6985431930</v>
      </c>
      <c r="G910" s="115" t="s">
        <v>36</v>
      </c>
      <c r="L910" s="129"/>
      <c r="M910" s="129">
        <f t="shared" si="212"/>
        <v>1</v>
      </c>
      <c r="N910" s="129">
        <f t="shared" si="213"/>
        <v>3</v>
      </c>
      <c r="O910" s="129"/>
      <c r="P910" s="129">
        <f t="shared" si="214"/>
        <v>0</v>
      </c>
      <c r="Q910" s="129">
        <f t="shared" si="215"/>
        <v>0</v>
      </c>
      <c r="R910" s="129">
        <f t="shared" si="216"/>
        <v>0</v>
      </c>
      <c r="S910" s="129">
        <f t="shared" si="217"/>
        <v>0</v>
      </c>
      <c r="T910" s="129">
        <f t="shared" si="218"/>
        <v>0</v>
      </c>
      <c r="U910" s="129">
        <f t="shared" si="219"/>
        <v>1</v>
      </c>
      <c r="V910" s="134">
        <f t="shared" si="220"/>
        <v>0</v>
      </c>
      <c r="W910" s="129">
        <f t="shared" si="221"/>
        <v>0</v>
      </c>
      <c r="X910" s="129">
        <f t="shared" si="222"/>
        <v>0</v>
      </c>
      <c r="Y910" s="129">
        <f t="shared" si="223"/>
        <v>0</v>
      </c>
      <c r="Z910" s="129"/>
      <c r="AA910" s="129"/>
      <c r="AB910" s="129">
        <f t="shared" si="224"/>
        <v>1</v>
      </c>
      <c r="AC910" s="129">
        <f t="shared" si="225"/>
        <v>1</v>
      </c>
      <c r="AD910" s="129" t="str">
        <f t="shared" si="226"/>
        <v>Correct</v>
      </c>
      <c r="AE910" s="129"/>
      <c r="AF910" s="115" t="s">
        <v>83</v>
      </c>
      <c r="AG910" s="115">
        <v>79</v>
      </c>
      <c r="AH910" s="115" t="s">
        <v>84</v>
      </c>
      <c r="AI910" s="115" t="s">
        <v>145</v>
      </c>
      <c r="AJ910" s="115" t="s">
        <v>85</v>
      </c>
      <c r="AK910" s="115" t="s">
        <v>86</v>
      </c>
      <c r="AL910" s="115" t="s">
        <v>87</v>
      </c>
      <c r="AM910" s="115" t="s">
        <v>101</v>
      </c>
      <c r="AN910" s="115" t="s">
        <v>89</v>
      </c>
      <c r="AO910" s="115" t="s">
        <v>106</v>
      </c>
      <c r="AP910" s="115" t="s">
        <v>91</v>
      </c>
      <c r="AQ910" s="115" t="s">
        <v>91</v>
      </c>
    </row>
    <row r="911" spans="1:43" ht="16">
      <c r="A911" s="115">
        <v>6985428634</v>
      </c>
      <c r="G911" s="115" t="s">
        <v>36</v>
      </c>
      <c r="L911" s="129"/>
      <c r="M911" s="129">
        <f t="shared" si="212"/>
        <v>1</v>
      </c>
      <c r="N911" s="129">
        <f t="shared" si="213"/>
        <v>3</v>
      </c>
      <c r="O911" s="129"/>
      <c r="P911" s="129">
        <f t="shared" si="214"/>
        <v>0</v>
      </c>
      <c r="Q911" s="129">
        <f t="shared" si="215"/>
        <v>0</v>
      </c>
      <c r="R911" s="129">
        <f t="shared" si="216"/>
        <v>0</v>
      </c>
      <c r="S911" s="129">
        <f t="shared" si="217"/>
        <v>0</v>
      </c>
      <c r="T911" s="129">
        <f t="shared" si="218"/>
        <v>0</v>
      </c>
      <c r="U911" s="129">
        <f t="shared" si="219"/>
        <v>1</v>
      </c>
      <c r="V911" s="134">
        <f t="shared" si="220"/>
        <v>0</v>
      </c>
      <c r="W911" s="129">
        <f t="shared" si="221"/>
        <v>0</v>
      </c>
      <c r="X911" s="129">
        <f t="shared" si="222"/>
        <v>0</v>
      </c>
      <c r="Y911" s="129">
        <f t="shared" si="223"/>
        <v>0</v>
      </c>
      <c r="Z911" s="129"/>
      <c r="AA911" s="129"/>
      <c r="AB911" s="129">
        <f t="shared" si="224"/>
        <v>1</v>
      </c>
      <c r="AC911" s="129">
        <f t="shared" si="225"/>
        <v>1</v>
      </c>
      <c r="AD911" s="129" t="str">
        <f t="shared" si="226"/>
        <v>Correct</v>
      </c>
      <c r="AE911" s="129"/>
      <c r="AF911" s="115" t="s">
        <v>83</v>
      </c>
      <c r="AG911" s="115">
        <v>71</v>
      </c>
      <c r="AH911" s="115" t="s">
        <v>84</v>
      </c>
      <c r="AI911" s="115" t="s">
        <v>130</v>
      </c>
      <c r="AJ911" s="115" t="s">
        <v>92</v>
      </c>
      <c r="AK911" s="115" t="s">
        <v>86</v>
      </c>
      <c r="AL911" s="115" t="s">
        <v>87</v>
      </c>
      <c r="AM911" s="115" t="s">
        <v>100</v>
      </c>
      <c r="AN911" s="115" t="s">
        <v>102</v>
      </c>
      <c r="AO911" s="115" t="s">
        <v>106</v>
      </c>
      <c r="AP911" s="115" t="s">
        <v>91</v>
      </c>
      <c r="AQ911" s="115" t="s">
        <v>86</v>
      </c>
    </row>
    <row r="912" spans="1:43" ht="16">
      <c r="A912" s="115">
        <v>7044856872</v>
      </c>
      <c r="G912" s="115" t="s">
        <v>36</v>
      </c>
      <c r="L912" s="129"/>
      <c r="M912" s="129">
        <f t="shared" si="212"/>
        <v>1</v>
      </c>
      <c r="N912" s="129">
        <f t="shared" si="213"/>
        <v>3</v>
      </c>
      <c r="O912" s="129"/>
      <c r="P912" s="129">
        <f t="shared" si="214"/>
        <v>0</v>
      </c>
      <c r="Q912" s="129">
        <f t="shared" si="215"/>
        <v>0</v>
      </c>
      <c r="R912" s="129">
        <f t="shared" si="216"/>
        <v>0</v>
      </c>
      <c r="S912" s="129">
        <f t="shared" si="217"/>
        <v>0</v>
      </c>
      <c r="T912" s="129">
        <f t="shared" si="218"/>
        <v>0</v>
      </c>
      <c r="U912" s="129">
        <f t="shared" si="219"/>
        <v>1</v>
      </c>
      <c r="V912" s="134">
        <f t="shared" si="220"/>
        <v>0</v>
      </c>
      <c r="W912" s="129">
        <f t="shared" si="221"/>
        <v>0</v>
      </c>
      <c r="X912" s="129">
        <f t="shared" si="222"/>
        <v>0</v>
      </c>
      <c r="Y912" s="129">
        <f t="shared" si="223"/>
        <v>0</v>
      </c>
      <c r="Z912" s="129"/>
      <c r="AA912" s="129"/>
      <c r="AB912" s="129">
        <f t="shared" si="224"/>
        <v>1</v>
      </c>
      <c r="AC912" s="129">
        <f t="shared" si="225"/>
        <v>1</v>
      </c>
      <c r="AD912" s="129" t="str">
        <f t="shared" si="226"/>
        <v>Correct</v>
      </c>
      <c r="AE912" s="129"/>
      <c r="AF912" s="115" t="s">
        <v>83</v>
      </c>
      <c r="AG912" s="115">
        <v>79</v>
      </c>
      <c r="AH912" s="115" t="s">
        <v>181</v>
      </c>
      <c r="AI912" s="115" t="s">
        <v>220</v>
      </c>
      <c r="AJ912" s="115" t="s">
        <v>85</v>
      </c>
      <c r="AL912" s="115" t="s">
        <v>87</v>
      </c>
      <c r="AM912" s="115" t="s">
        <v>93</v>
      </c>
      <c r="AN912" s="115" t="s">
        <v>102</v>
      </c>
      <c r="AO912" s="115" t="s">
        <v>106</v>
      </c>
      <c r="AP912" s="115" t="s">
        <v>91</v>
      </c>
    </row>
    <row r="913" spans="1:43" ht="16">
      <c r="A913" s="115">
        <v>6985190387</v>
      </c>
      <c r="G913" s="115" t="s">
        <v>36</v>
      </c>
      <c r="L913" s="129"/>
      <c r="M913" s="129">
        <f t="shared" si="212"/>
        <v>1</v>
      </c>
      <c r="N913" s="129">
        <f t="shared" si="213"/>
        <v>3</v>
      </c>
      <c r="O913" s="129"/>
      <c r="P913" s="129">
        <f t="shared" si="214"/>
        <v>0</v>
      </c>
      <c r="Q913" s="129">
        <f t="shared" si="215"/>
        <v>0</v>
      </c>
      <c r="R913" s="129">
        <f t="shared" si="216"/>
        <v>0</v>
      </c>
      <c r="S913" s="129">
        <f t="shared" si="217"/>
        <v>0</v>
      </c>
      <c r="T913" s="129">
        <f t="shared" si="218"/>
        <v>0</v>
      </c>
      <c r="U913" s="129">
        <f t="shared" si="219"/>
        <v>1</v>
      </c>
      <c r="V913" s="134">
        <f t="shared" si="220"/>
        <v>0</v>
      </c>
      <c r="W913" s="129">
        <f t="shared" si="221"/>
        <v>0</v>
      </c>
      <c r="X913" s="129">
        <f t="shared" si="222"/>
        <v>0</v>
      </c>
      <c r="Y913" s="129">
        <f t="shared" si="223"/>
        <v>0</v>
      </c>
      <c r="Z913" s="129"/>
      <c r="AA913" s="129"/>
      <c r="AB913" s="129">
        <f t="shared" si="224"/>
        <v>1</v>
      </c>
      <c r="AC913" s="129">
        <f t="shared" si="225"/>
        <v>1</v>
      </c>
      <c r="AD913" s="129" t="str">
        <f t="shared" si="226"/>
        <v>Correct</v>
      </c>
      <c r="AE913" s="129"/>
      <c r="AF913" s="115" t="s">
        <v>83</v>
      </c>
      <c r="AG913" s="115">
        <v>71</v>
      </c>
      <c r="AH913" s="115" t="s">
        <v>181</v>
      </c>
      <c r="AI913" s="115" t="s">
        <v>199</v>
      </c>
      <c r="AK913" s="115" t="s">
        <v>86</v>
      </c>
      <c r="AL913" s="115" t="s">
        <v>87</v>
      </c>
      <c r="AN913" s="115" t="s">
        <v>102</v>
      </c>
      <c r="AO913" s="115" t="s">
        <v>90</v>
      </c>
      <c r="AP913" s="115" t="s">
        <v>91</v>
      </c>
      <c r="AQ913" s="115" t="s">
        <v>91</v>
      </c>
    </row>
    <row r="914" spans="1:43" ht="16">
      <c r="A914" s="115">
        <v>7045792997</v>
      </c>
      <c r="G914" s="115" t="s">
        <v>36</v>
      </c>
      <c r="L914" s="129"/>
      <c r="M914" s="129">
        <f t="shared" si="212"/>
        <v>1</v>
      </c>
      <c r="N914" s="129">
        <f t="shared" si="213"/>
        <v>3</v>
      </c>
      <c r="O914" s="129"/>
      <c r="P914" s="129">
        <f t="shared" si="214"/>
        <v>0</v>
      </c>
      <c r="Q914" s="129">
        <f t="shared" si="215"/>
        <v>0</v>
      </c>
      <c r="R914" s="129">
        <f t="shared" si="216"/>
        <v>0</v>
      </c>
      <c r="S914" s="129">
        <f t="shared" si="217"/>
        <v>0</v>
      </c>
      <c r="T914" s="129">
        <f t="shared" si="218"/>
        <v>0</v>
      </c>
      <c r="U914" s="129">
        <f t="shared" si="219"/>
        <v>1</v>
      </c>
      <c r="V914" s="134">
        <f t="shared" si="220"/>
        <v>0</v>
      </c>
      <c r="W914" s="129">
        <f t="shared" si="221"/>
        <v>0</v>
      </c>
      <c r="X914" s="129">
        <f t="shared" si="222"/>
        <v>0</v>
      </c>
      <c r="Y914" s="129">
        <f t="shared" si="223"/>
        <v>0</v>
      </c>
      <c r="Z914" s="129"/>
      <c r="AA914" s="129"/>
      <c r="AB914" s="129">
        <f t="shared" si="224"/>
        <v>1</v>
      </c>
      <c r="AC914" s="129">
        <f t="shared" si="225"/>
        <v>1</v>
      </c>
      <c r="AD914" s="129" t="str">
        <f t="shared" si="226"/>
        <v>Correct</v>
      </c>
      <c r="AE914" s="129"/>
      <c r="AF914" s="115" t="s">
        <v>99</v>
      </c>
      <c r="AG914" s="115">
        <v>81</v>
      </c>
      <c r="AH914" s="115" t="s">
        <v>181</v>
      </c>
      <c r="AI914" s="115" t="s">
        <v>194</v>
      </c>
      <c r="AJ914" s="115" t="s">
        <v>85</v>
      </c>
      <c r="AL914" s="115" t="s">
        <v>87</v>
      </c>
      <c r="AM914" s="115" t="s">
        <v>100</v>
      </c>
      <c r="AN914" s="115" t="s">
        <v>94</v>
      </c>
      <c r="AO914" s="115" t="s">
        <v>106</v>
      </c>
      <c r="AP914" s="115" t="s">
        <v>91</v>
      </c>
      <c r="AQ914" s="115" t="s">
        <v>91</v>
      </c>
    </row>
    <row r="915" spans="1:43" ht="16">
      <c r="A915" s="115">
        <v>5586918996</v>
      </c>
      <c r="G915" s="115" t="s">
        <v>36</v>
      </c>
      <c r="L915" s="129"/>
      <c r="M915" s="129">
        <f t="shared" si="212"/>
        <v>1</v>
      </c>
      <c r="N915" s="129">
        <f t="shared" si="213"/>
        <v>3</v>
      </c>
      <c r="O915" s="129"/>
      <c r="P915" s="129">
        <f t="shared" si="214"/>
        <v>0</v>
      </c>
      <c r="Q915" s="129">
        <f t="shared" si="215"/>
        <v>0</v>
      </c>
      <c r="R915" s="129">
        <f t="shared" si="216"/>
        <v>0</v>
      </c>
      <c r="S915" s="129">
        <f t="shared" si="217"/>
        <v>0</v>
      </c>
      <c r="T915" s="129">
        <f t="shared" si="218"/>
        <v>0</v>
      </c>
      <c r="U915" s="129">
        <f t="shared" si="219"/>
        <v>1</v>
      </c>
      <c r="V915" s="134">
        <f t="shared" si="220"/>
        <v>0</v>
      </c>
      <c r="W915" s="129">
        <f t="shared" si="221"/>
        <v>0</v>
      </c>
      <c r="X915" s="129">
        <f t="shared" si="222"/>
        <v>0</v>
      </c>
      <c r="Y915" s="129">
        <f t="shared" si="223"/>
        <v>0</v>
      </c>
      <c r="Z915" s="129"/>
      <c r="AA915" s="129"/>
      <c r="AB915" s="129">
        <f t="shared" si="224"/>
        <v>1</v>
      </c>
      <c r="AC915" s="129">
        <f t="shared" si="225"/>
        <v>1</v>
      </c>
      <c r="AD915" s="129" t="str">
        <f t="shared" si="226"/>
        <v>Correct</v>
      </c>
      <c r="AE915" s="129"/>
      <c r="AF915" s="115" t="s">
        <v>83</v>
      </c>
      <c r="AG915" s="115">
        <v>65</v>
      </c>
      <c r="AH915" s="115" t="s">
        <v>181</v>
      </c>
      <c r="AI915" s="115" t="s">
        <v>219</v>
      </c>
      <c r="AJ915" s="115" t="s">
        <v>85</v>
      </c>
      <c r="AK915" s="115" t="s">
        <v>86</v>
      </c>
      <c r="AL915" s="115" t="s">
        <v>87</v>
      </c>
      <c r="AM915" s="115" t="s">
        <v>88</v>
      </c>
      <c r="AN915" s="115" t="s">
        <v>89</v>
      </c>
      <c r="AO915" s="115" t="s">
        <v>90</v>
      </c>
      <c r="AP915" s="115" t="s">
        <v>91</v>
      </c>
      <c r="AQ915" s="115" t="s">
        <v>91</v>
      </c>
    </row>
    <row r="916" spans="1:43" ht="16">
      <c r="A916" s="115">
        <v>6985417227</v>
      </c>
      <c r="G916" s="115" t="s">
        <v>36</v>
      </c>
      <c r="L916" s="129"/>
      <c r="M916" s="129">
        <f t="shared" si="212"/>
        <v>1</v>
      </c>
      <c r="N916" s="129">
        <f t="shared" si="213"/>
        <v>3</v>
      </c>
      <c r="O916" s="129"/>
      <c r="P916" s="129">
        <f t="shared" si="214"/>
        <v>0</v>
      </c>
      <c r="Q916" s="129">
        <f t="shared" si="215"/>
        <v>0</v>
      </c>
      <c r="R916" s="129">
        <f t="shared" si="216"/>
        <v>0</v>
      </c>
      <c r="S916" s="129">
        <f t="shared" si="217"/>
        <v>0</v>
      </c>
      <c r="T916" s="129">
        <f t="shared" si="218"/>
        <v>0</v>
      </c>
      <c r="U916" s="129">
        <f t="shared" si="219"/>
        <v>1</v>
      </c>
      <c r="V916" s="134">
        <f t="shared" si="220"/>
        <v>0</v>
      </c>
      <c r="W916" s="129">
        <f t="shared" si="221"/>
        <v>0</v>
      </c>
      <c r="X916" s="129">
        <f t="shared" si="222"/>
        <v>0</v>
      </c>
      <c r="Y916" s="129">
        <f t="shared" si="223"/>
        <v>0</v>
      </c>
      <c r="Z916" s="129"/>
      <c r="AA916" s="129"/>
      <c r="AB916" s="129">
        <f t="shared" si="224"/>
        <v>1</v>
      </c>
      <c r="AC916" s="129">
        <f t="shared" si="225"/>
        <v>1</v>
      </c>
      <c r="AD916" s="129" t="str">
        <f t="shared" si="226"/>
        <v>Correct</v>
      </c>
      <c r="AE916" s="129"/>
      <c r="AF916" s="115" t="s">
        <v>99</v>
      </c>
      <c r="AG916" s="115">
        <v>63</v>
      </c>
      <c r="AH916" s="115" t="s">
        <v>181</v>
      </c>
      <c r="AI916" s="115" t="s">
        <v>215</v>
      </c>
      <c r="AJ916" s="115" t="s">
        <v>85</v>
      </c>
      <c r="AK916" s="115" t="s">
        <v>86</v>
      </c>
      <c r="AL916" s="115" t="s">
        <v>87</v>
      </c>
      <c r="AM916" s="115" t="s">
        <v>101</v>
      </c>
      <c r="AN916" s="115" t="s">
        <v>102</v>
      </c>
      <c r="AO916" s="115" t="s">
        <v>90</v>
      </c>
      <c r="AP916" s="115" t="s">
        <v>91</v>
      </c>
      <c r="AQ916" s="115" t="s">
        <v>91</v>
      </c>
    </row>
    <row r="917" spans="1:43" ht="16">
      <c r="A917" s="115">
        <v>6985162708</v>
      </c>
      <c r="G917" s="115" t="s">
        <v>36</v>
      </c>
      <c r="L917" s="129"/>
      <c r="M917" s="129">
        <f t="shared" si="212"/>
        <v>1</v>
      </c>
      <c r="N917" s="129">
        <f t="shared" si="213"/>
        <v>3</v>
      </c>
      <c r="O917" s="129"/>
      <c r="P917" s="129">
        <f t="shared" si="214"/>
        <v>0</v>
      </c>
      <c r="Q917" s="129">
        <f t="shared" si="215"/>
        <v>0</v>
      </c>
      <c r="R917" s="129">
        <f t="shared" si="216"/>
        <v>0</v>
      </c>
      <c r="S917" s="129">
        <f t="shared" si="217"/>
        <v>0</v>
      </c>
      <c r="T917" s="129">
        <f t="shared" si="218"/>
        <v>0</v>
      </c>
      <c r="U917" s="129">
        <f t="shared" si="219"/>
        <v>1</v>
      </c>
      <c r="V917" s="134">
        <f t="shared" si="220"/>
        <v>0</v>
      </c>
      <c r="W917" s="129">
        <f t="shared" si="221"/>
        <v>0</v>
      </c>
      <c r="X917" s="129">
        <f t="shared" si="222"/>
        <v>0</v>
      </c>
      <c r="Y917" s="129">
        <f t="shared" si="223"/>
        <v>0</v>
      </c>
      <c r="Z917" s="129"/>
      <c r="AA917" s="129"/>
      <c r="AB917" s="129">
        <f t="shared" si="224"/>
        <v>1</v>
      </c>
      <c r="AC917" s="129">
        <f t="shared" si="225"/>
        <v>1</v>
      </c>
      <c r="AD917" s="129" t="str">
        <f t="shared" si="226"/>
        <v>Correct</v>
      </c>
      <c r="AE917" s="129"/>
      <c r="AF917" s="115" t="s">
        <v>99</v>
      </c>
      <c r="AG917" s="115">
        <v>37</v>
      </c>
      <c r="AH917" s="115" t="s">
        <v>181</v>
      </c>
      <c r="AI917" s="115" t="s">
        <v>466</v>
      </c>
      <c r="AJ917" s="115" t="s">
        <v>85</v>
      </c>
      <c r="AK917" s="115" t="s">
        <v>86</v>
      </c>
      <c r="AL917" s="115" t="s">
        <v>87</v>
      </c>
      <c r="AM917" s="115" t="s">
        <v>88</v>
      </c>
      <c r="AN917" s="115" t="s">
        <v>89</v>
      </c>
      <c r="AO917" s="115" t="s">
        <v>90</v>
      </c>
      <c r="AP917" s="115" t="s">
        <v>91</v>
      </c>
      <c r="AQ917" s="115" t="s">
        <v>91</v>
      </c>
    </row>
    <row r="918" spans="1:43" ht="16">
      <c r="A918" s="115">
        <v>7045775235</v>
      </c>
      <c r="G918" s="115" t="s">
        <v>36</v>
      </c>
      <c r="L918" s="129"/>
      <c r="M918" s="129">
        <f t="shared" si="212"/>
        <v>1</v>
      </c>
      <c r="N918" s="129">
        <f t="shared" si="213"/>
        <v>3</v>
      </c>
      <c r="O918" s="129"/>
      <c r="P918" s="129">
        <f t="shared" si="214"/>
        <v>0</v>
      </c>
      <c r="Q918" s="129">
        <f t="shared" si="215"/>
        <v>0</v>
      </c>
      <c r="R918" s="129">
        <f t="shared" si="216"/>
        <v>0</v>
      </c>
      <c r="S918" s="129">
        <f t="shared" si="217"/>
        <v>0</v>
      </c>
      <c r="T918" s="129">
        <f t="shared" si="218"/>
        <v>0</v>
      </c>
      <c r="U918" s="129">
        <f t="shared" si="219"/>
        <v>1</v>
      </c>
      <c r="V918" s="134">
        <f t="shared" si="220"/>
        <v>0</v>
      </c>
      <c r="W918" s="129">
        <f t="shared" si="221"/>
        <v>0</v>
      </c>
      <c r="X918" s="129">
        <f t="shared" si="222"/>
        <v>0</v>
      </c>
      <c r="Y918" s="129">
        <f t="shared" si="223"/>
        <v>0</v>
      </c>
      <c r="Z918" s="129"/>
      <c r="AA918" s="129"/>
      <c r="AB918" s="129">
        <f t="shared" si="224"/>
        <v>1</v>
      </c>
      <c r="AC918" s="129">
        <f t="shared" si="225"/>
        <v>1</v>
      </c>
      <c r="AD918" s="129" t="str">
        <f t="shared" si="226"/>
        <v>Correct</v>
      </c>
      <c r="AE918" s="129"/>
      <c r="AH918" s="115" t="s">
        <v>181</v>
      </c>
      <c r="AI918" s="115" t="s">
        <v>200</v>
      </c>
      <c r="AJ918" s="115" t="s">
        <v>85</v>
      </c>
      <c r="AK918" s="115" t="s">
        <v>86</v>
      </c>
      <c r="AL918" s="115" t="s">
        <v>87</v>
      </c>
      <c r="AM918" s="115" t="s">
        <v>101</v>
      </c>
      <c r="AN918" s="115" t="s">
        <v>94</v>
      </c>
      <c r="AO918" s="115" t="s">
        <v>106</v>
      </c>
      <c r="AP918" s="115" t="s">
        <v>91</v>
      </c>
      <c r="AQ918" s="115" t="s">
        <v>91</v>
      </c>
    </row>
    <row r="919" spans="1:43" ht="16">
      <c r="A919" s="115">
        <v>7020344915</v>
      </c>
      <c r="G919" s="115" t="s">
        <v>36</v>
      </c>
      <c r="L919" s="129"/>
      <c r="M919" s="129">
        <f t="shared" si="212"/>
        <v>1</v>
      </c>
      <c r="N919" s="129">
        <f t="shared" si="213"/>
        <v>3</v>
      </c>
      <c r="O919" s="129"/>
      <c r="P919" s="129">
        <f t="shared" si="214"/>
        <v>0</v>
      </c>
      <c r="Q919" s="129">
        <f t="shared" si="215"/>
        <v>0</v>
      </c>
      <c r="R919" s="129">
        <f t="shared" si="216"/>
        <v>0</v>
      </c>
      <c r="S919" s="129">
        <f t="shared" si="217"/>
        <v>0</v>
      </c>
      <c r="T919" s="129">
        <f t="shared" si="218"/>
        <v>0</v>
      </c>
      <c r="U919" s="129">
        <f t="shared" si="219"/>
        <v>1</v>
      </c>
      <c r="V919" s="134">
        <f t="shared" si="220"/>
        <v>0</v>
      </c>
      <c r="W919" s="129">
        <f t="shared" si="221"/>
        <v>0</v>
      </c>
      <c r="X919" s="129">
        <f t="shared" si="222"/>
        <v>0</v>
      </c>
      <c r="Y919" s="129">
        <f t="shared" si="223"/>
        <v>0</v>
      </c>
      <c r="Z919" s="129"/>
      <c r="AA919" s="129"/>
      <c r="AB919" s="129">
        <f t="shared" si="224"/>
        <v>1</v>
      </c>
      <c r="AC919" s="129">
        <f t="shared" si="225"/>
        <v>1</v>
      </c>
      <c r="AD919" s="129" t="str">
        <f t="shared" si="226"/>
        <v>Correct</v>
      </c>
      <c r="AE919" s="129"/>
      <c r="AF919" s="115" t="s">
        <v>99</v>
      </c>
      <c r="AG919" s="115">
        <v>32</v>
      </c>
      <c r="AH919" s="115" t="s">
        <v>181</v>
      </c>
      <c r="AI919" s="115" t="s">
        <v>440</v>
      </c>
      <c r="AJ919" s="115" t="s">
        <v>85</v>
      </c>
      <c r="AK919" s="115" t="s">
        <v>86</v>
      </c>
      <c r="AL919" s="115" t="s">
        <v>87</v>
      </c>
      <c r="AM919" s="115" t="s">
        <v>101</v>
      </c>
      <c r="AN919" s="115" t="s">
        <v>102</v>
      </c>
      <c r="AO919" s="115" t="s">
        <v>103</v>
      </c>
      <c r="AP919" s="115" t="s">
        <v>91</v>
      </c>
      <c r="AQ919" s="115" t="s">
        <v>91</v>
      </c>
    </row>
    <row r="920" spans="1:43" ht="16">
      <c r="A920" s="115">
        <v>7020342047</v>
      </c>
      <c r="G920" s="115" t="s">
        <v>36</v>
      </c>
      <c r="L920" s="129"/>
      <c r="M920" s="129">
        <f t="shared" si="212"/>
        <v>1</v>
      </c>
      <c r="N920" s="129">
        <f t="shared" si="213"/>
        <v>3</v>
      </c>
      <c r="O920" s="129"/>
      <c r="P920" s="129">
        <f t="shared" si="214"/>
        <v>0</v>
      </c>
      <c r="Q920" s="129">
        <f t="shared" si="215"/>
        <v>0</v>
      </c>
      <c r="R920" s="129">
        <f t="shared" si="216"/>
        <v>0</v>
      </c>
      <c r="S920" s="129">
        <f t="shared" si="217"/>
        <v>0</v>
      </c>
      <c r="T920" s="129">
        <f t="shared" si="218"/>
        <v>0</v>
      </c>
      <c r="U920" s="129">
        <f t="shared" si="219"/>
        <v>1</v>
      </c>
      <c r="V920" s="134">
        <f t="shared" si="220"/>
        <v>0</v>
      </c>
      <c r="W920" s="129">
        <f t="shared" si="221"/>
        <v>0</v>
      </c>
      <c r="X920" s="129">
        <f t="shared" si="222"/>
        <v>0</v>
      </c>
      <c r="Y920" s="129">
        <f t="shared" si="223"/>
        <v>0</v>
      </c>
      <c r="Z920" s="129"/>
      <c r="AA920" s="129"/>
      <c r="AB920" s="129">
        <f t="shared" si="224"/>
        <v>1</v>
      </c>
      <c r="AC920" s="129">
        <f t="shared" si="225"/>
        <v>1</v>
      </c>
      <c r="AD920" s="129" t="str">
        <f t="shared" si="226"/>
        <v>Correct</v>
      </c>
      <c r="AE920" s="129"/>
      <c r="AF920" s="115" t="s">
        <v>99</v>
      </c>
      <c r="AG920" s="115">
        <v>18</v>
      </c>
      <c r="AH920" s="115" t="s">
        <v>181</v>
      </c>
      <c r="AI920" s="115" t="s">
        <v>207</v>
      </c>
      <c r="AJ920" s="115" t="s">
        <v>85</v>
      </c>
      <c r="AK920" s="115" t="s">
        <v>91</v>
      </c>
      <c r="AL920" s="115" t="s">
        <v>87</v>
      </c>
      <c r="AM920" s="115" t="s">
        <v>88</v>
      </c>
      <c r="AN920" s="115" t="s">
        <v>94</v>
      </c>
      <c r="AO920" s="115" t="s">
        <v>95</v>
      </c>
      <c r="AP920" s="115" t="s">
        <v>91</v>
      </c>
      <c r="AQ920" s="115" t="s">
        <v>91</v>
      </c>
    </row>
    <row r="921" spans="1:43" ht="16">
      <c r="A921" s="115">
        <v>7011001369</v>
      </c>
      <c r="G921" s="115" t="s">
        <v>36</v>
      </c>
      <c r="L921" s="129"/>
      <c r="M921" s="129">
        <f t="shared" si="212"/>
        <v>1</v>
      </c>
      <c r="N921" s="129">
        <f t="shared" si="213"/>
        <v>3</v>
      </c>
      <c r="O921" s="129"/>
      <c r="P921" s="129">
        <f t="shared" si="214"/>
        <v>0</v>
      </c>
      <c r="Q921" s="129">
        <f t="shared" si="215"/>
        <v>0</v>
      </c>
      <c r="R921" s="129">
        <f t="shared" si="216"/>
        <v>0</v>
      </c>
      <c r="S921" s="129">
        <f t="shared" si="217"/>
        <v>0</v>
      </c>
      <c r="T921" s="129">
        <f t="shared" si="218"/>
        <v>0</v>
      </c>
      <c r="U921" s="129">
        <f t="shared" si="219"/>
        <v>1</v>
      </c>
      <c r="V921" s="134">
        <f t="shared" si="220"/>
        <v>0</v>
      </c>
      <c r="W921" s="129">
        <f t="shared" si="221"/>
        <v>0</v>
      </c>
      <c r="X921" s="129">
        <f t="shared" si="222"/>
        <v>0</v>
      </c>
      <c r="Y921" s="129">
        <f t="shared" si="223"/>
        <v>0</v>
      </c>
      <c r="Z921" s="129"/>
      <c r="AA921" s="129"/>
      <c r="AB921" s="129">
        <f t="shared" si="224"/>
        <v>1</v>
      </c>
      <c r="AC921" s="129">
        <f t="shared" si="225"/>
        <v>1</v>
      </c>
      <c r="AD921" s="129" t="str">
        <f t="shared" si="226"/>
        <v>Correct</v>
      </c>
      <c r="AE921" s="129"/>
      <c r="AF921" s="115" t="s">
        <v>83</v>
      </c>
      <c r="AH921" s="115" t="s">
        <v>84</v>
      </c>
      <c r="AI921" s="115" t="s">
        <v>154</v>
      </c>
      <c r="AJ921" s="115" t="s">
        <v>85</v>
      </c>
      <c r="AK921" s="115" t="s">
        <v>86</v>
      </c>
      <c r="AL921" s="115" t="s">
        <v>87</v>
      </c>
      <c r="AM921" s="115" t="s">
        <v>93</v>
      </c>
      <c r="AN921" s="115" t="s">
        <v>89</v>
      </c>
      <c r="AO921" s="115" t="s">
        <v>90</v>
      </c>
      <c r="AP921" s="115" t="s">
        <v>91</v>
      </c>
      <c r="AQ921" s="115" t="s">
        <v>86</v>
      </c>
    </row>
    <row r="922" spans="1:43" ht="16">
      <c r="A922" s="115">
        <v>7011081425</v>
      </c>
      <c r="G922" s="115" t="s">
        <v>36</v>
      </c>
      <c r="L922" s="129"/>
      <c r="M922" s="129">
        <f t="shared" si="212"/>
        <v>1</v>
      </c>
      <c r="N922" s="129">
        <f t="shared" si="213"/>
        <v>3</v>
      </c>
      <c r="O922" s="129"/>
      <c r="P922" s="129">
        <f t="shared" si="214"/>
        <v>0</v>
      </c>
      <c r="Q922" s="129">
        <f t="shared" si="215"/>
        <v>0</v>
      </c>
      <c r="R922" s="129">
        <f t="shared" si="216"/>
        <v>0</v>
      </c>
      <c r="S922" s="129">
        <f t="shared" si="217"/>
        <v>0</v>
      </c>
      <c r="T922" s="129">
        <f t="shared" si="218"/>
        <v>0</v>
      </c>
      <c r="U922" s="129">
        <f t="shared" si="219"/>
        <v>1</v>
      </c>
      <c r="V922" s="134">
        <f t="shared" si="220"/>
        <v>0</v>
      </c>
      <c r="W922" s="129">
        <f t="shared" si="221"/>
        <v>0</v>
      </c>
      <c r="X922" s="129">
        <f t="shared" si="222"/>
        <v>0</v>
      </c>
      <c r="Y922" s="129">
        <f t="shared" si="223"/>
        <v>0</v>
      </c>
      <c r="Z922" s="129"/>
      <c r="AA922" s="129"/>
      <c r="AB922" s="129">
        <f t="shared" si="224"/>
        <v>1</v>
      </c>
      <c r="AC922" s="129">
        <f t="shared" si="225"/>
        <v>1</v>
      </c>
      <c r="AD922" s="129" t="str">
        <f t="shared" si="226"/>
        <v>Correct</v>
      </c>
      <c r="AE922" s="129"/>
      <c r="AF922" s="115" t="s">
        <v>99</v>
      </c>
      <c r="AG922" s="115">
        <v>45</v>
      </c>
      <c r="AH922" s="115" t="s">
        <v>181</v>
      </c>
      <c r="AI922" s="115" t="s">
        <v>198</v>
      </c>
      <c r="AJ922" s="115" t="s">
        <v>85</v>
      </c>
      <c r="AK922" s="115" t="s">
        <v>86</v>
      </c>
      <c r="AL922" s="115" t="s">
        <v>87</v>
      </c>
      <c r="AM922" s="115" t="s">
        <v>101</v>
      </c>
      <c r="AN922" s="115" t="s">
        <v>89</v>
      </c>
      <c r="AO922" s="115" t="s">
        <v>90</v>
      </c>
      <c r="AP922" s="115" t="s">
        <v>91</v>
      </c>
      <c r="AQ922" s="115" t="s">
        <v>91</v>
      </c>
    </row>
    <row r="923" spans="1:43" ht="16">
      <c r="A923" s="115">
        <v>6985448550</v>
      </c>
      <c r="G923" s="115" t="s">
        <v>36</v>
      </c>
      <c r="L923" s="129"/>
      <c r="M923" s="129">
        <f t="shared" si="212"/>
        <v>1</v>
      </c>
      <c r="N923" s="129">
        <f t="shared" si="213"/>
        <v>3</v>
      </c>
      <c r="O923" s="129"/>
      <c r="P923" s="129">
        <f t="shared" si="214"/>
        <v>0</v>
      </c>
      <c r="Q923" s="129">
        <f t="shared" si="215"/>
        <v>0</v>
      </c>
      <c r="R923" s="129">
        <f t="shared" si="216"/>
        <v>0</v>
      </c>
      <c r="S923" s="129">
        <f t="shared" si="217"/>
        <v>0</v>
      </c>
      <c r="T923" s="129">
        <f t="shared" si="218"/>
        <v>0</v>
      </c>
      <c r="U923" s="129">
        <f t="shared" si="219"/>
        <v>1</v>
      </c>
      <c r="V923" s="134">
        <f t="shared" si="220"/>
        <v>0</v>
      </c>
      <c r="W923" s="129">
        <f t="shared" si="221"/>
        <v>0</v>
      </c>
      <c r="X923" s="129">
        <f t="shared" si="222"/>
        <v>0</v>
      </c>
      <c r="Y923" s="129">
        <f t="shared" si="223"/>
        <v>0</v>
      </c>
      <c r="Z923" s="129"/>
      <c r="AA923" s="129"/>
      <c r="AB923" s="129">
        <f t="shared" si="224"/>
        <v>1</v>
      </c>
      <c r="AC923" s="129">
        <f t="shared" si="225"/>
        <v>1</v>
      </c>
      <c r="AD923" s="129" t="str">
        <f t="shared" si="226"/>
        <v>Correct</v>
      </c>
      <c r="AE923" s="129"/>
      <c r="AF923" s="115" t="s">
        <v>83</v>
      </c>
      <c r="AG923" s="115">
        <v>72</v>
      </c>
      <c r="AH923" s="115" t="s">
        <v>181</v>
      </c>
      <c r="AI923" s="115" t="s">
        <v>478</v>
      </c>
      <c r="AJ923" s="115" t="s">
        <v>85</v>
      </c>
      <c r="AK923" s="115" t="s">
        <v>86</v>
      </c>
      <c r="AL923" s="115" t="s">
        <v>233</v>
      </c>
      <c r="AM923" s="115" t="s">
        <v>100</v>
      </c>
      <c r="AO923" s="115" t="s">
        <v>106</v>
      </c>
      <c r="AP923" s="115" t="s">
        <v>91</v>
      </c>
      <c r="AQ923" s="115" t="s">
        <v>91</v>
      </c>
    </row>
    <row r="924" spans="1:43" ht="16">
      <c r="A924" s="115">
        <v>6985186054</v>
      </c>
      <c r="G924" s="115" t="s">
        <v>36</v>
      </c>
      <c r="L924" s="129"/>
      <c r="M924" s="129">
        <f t="shared" si="212"/>
        <v>1</v>
      </c>
      <c r="N924" s="129">
        <f t="shared" si="213"/>
        <v>3</v>
      </c>
      <c r="O924" s="129"/>
      <c r="P924" s="129">
        <f t="shared" si="214"/>
        <v>0</v>
      </c>
      <c r="Q924" s="129">
        <f t="shared" si="215"/>
        <v>0</v>
      </c>
      <c r="R924" s="129">
        <f t="shared" si="216"/>
        <v>0</v>
      </c>
      <c r="S924" s="129">
        <f t="shared" si="217"/>
        <v>0</v>
      </c>
      <c r="T924" s="129">
        <f t="shared" si="218"/>
        <v>0</v>
      </c>
      <c r="U924" s="129">
        <f t="shared" si="219"/>
        <v>1</v>
      </c>
      <c r="V924" s="134">
        <f t="shared" si="220"/>
        <v>0</v>
      </c>
      <c r="W924" s="129">
        <f t="shared" si="221"/>
        <v>0</v>
      </c>
      <c r="X924" s="129">
        <f t="shared" si="222"/>
        <v>0</v>
      </c>
      <c r="Y924" s="129">
        <f t="shared" si="223"/>
        <v>0</v>
      </c>
      <c r="Z924" s="129"/>
      <c r="AA924" s="129"/>
      <c r="AB924" s="129">
        <f t="shared" si="224"/>
        <v>1</v>
      </c>
      <c r="AC924" s="129">
        <f t="shared" si="225"/>
        <v>1</v>
      </c>
      <c r="AD924" s="129" t="str">
        <f t="shared" si="226"/>
        <v>Correct</v>
      </c>
      <c r="AE924" s="129"/>
      <c r="AF924" s="115" t="s">
        <v>99</v>
      </c>
      <c r="AG924" s="115">
        <v>76</v>
      </c>
      <c r="AH924" s="115" t="s">
        <v>181</v>
      </c>
      <c r="AI924" s="115" t="s">
        <v>210</v>
      </c>
      <c r="AJ924" s="115" t="s">
        <v>85</v>
      </c>
      <c r="AK924" s="115" t="s">
        <v>86</v>
      </c>
      <c r="AL924" s="115" t="s">
        <v>87</v>
      </c>
      <c r="AM924" s="115" t="s">
        <v>88</v>
      </c>
      <c r="AN924" s="115" t="s">
        <v>94</v>
      </c>
    </row>
    <row r="925" spans="1:43" ht="16">
      <c r="A925" s="115">
        <v>7045759020</v>
      </c>
      <c r="G925" s="115" t="s">
        <v>36</v>
      </c>
      <c r="L925" s="129"/>
      <c r="M925" s="129">
        <f t="shared" si="212"/>
        <v>1</v>
      </c>
      <c r="N925" s="129">
        <f t="shared" si="213"/>
        <v>3</v>
      </c>
      <c r="O925" s="129"/>
      <c r="P925" s="129">
        <f t="shared" si="214"/>
        <v>0</v>
      </c>
      <c r="Q925" s="129">
        <f t="shared" si="215"/>
        <v>0</v>
      </c>
      <c r="R925" s="129">
        <f t="shared" si="216"/>
        <v>0</v>
      </c>
      <c r="S925" s="129">
        <f t="shared" si="217"/>
        <v>0</v>
      </c>
      <c r="T925" s="129">
        <f t="shared" si="218"/>
        <v>0</v>
      </c>
      <c r="U925" s="129">
        <f t="shared" si="219"/>
        <v>1</v>
      </c>
      <c r="V925" s="134">
        <f t="shared" si="220"/>
        <v>0</v>
      </c>
      <c r="W925" s="129">
        <f t="shared" si="221"/>
        <v>0</v>
      </c>
      <c r="X925" s="129">
        <f t="shared" si="222"/>
        <v>0</v>
      </c>
      <c r="Y925" s="129">
        <f t="shared" si="223"/>
        <v>0</v>
      </c>
      <c r="Z925" s="129"/>
      <c r="AA925" s="129"/>
      <c r="AB925" s="129">
        <f t="shared" si="224"/>
        <v>1</v>
      </c>
      <c r="AC925" s="129">
        <f t="shared" si="225"/>
        <v>1</v>
      </c>
      <c r="AD925" s="129" t="str">
        <f t="shared" si="226"/>
        <v>Correct</v>
      </c>
      <c r="AE925" s="129"/>
      <c r="AF925" s="115" t="s">
        <v>99</v>
      </c>
      <c r="AG925" s="115">
        <v>47</v>
      </c>
      <c r="AH925" s="115" t="s">
        <v>181</v>
      </c>
      <c r="AI925" s="115" t="s">
        <v>190</v>
      </c>
      <c r="AJ925" s="115" t="s">
        <v>97</v>
      </c>
      <c r="AK925" s="115" t="s">
        <v>86</v>
      </c>
      <c r="AL925" s="115" t="s">
        <v>87</v>
      </c>
      <c r="AM925" s="115" t="s">
        <v>101</v>
      </c>
      <c r="AN925" s="115" t="s">
        <v>112</v>
      </c>
      <c r="AO925" s="115" t="s">
        <v>90</v>
      </c>
      <c r="AP925" s="115" t="s">
        <v>91</v>
      </c>
      <c r="AQ925" s="115" t="s">
        <v>91</v>
      </c>
    </row>
    <row r="926" spans="1:43" ht="16">
      <c r="A926" s="115">
        <v>7011002799</v>
      </c>
      <c r="D926" s="115" t="s">
        <v>33</v>
      </c>
      <c r="E926" s="115" t="s">
        <v>34</v>
      </c>
      <c r="F926" s="115" t="s">
        <v>35</v>
      </c>
      <c r="L926" s="129"/>
      <c r="M926" s="129">
        <f t="shared" si="212"/>
        <v>3</v>
      </c>
      <c r="N926" s="129">
        <f t="shared" si="213"/>
        <v>1</v>
      </c>
      <c r="O926" s="129"/>
      <c r="P926" s="129">
        <f t="shared" si="214"/>
        <v>0</v>
      </c>
      <c r="Q926" s="129">
        <f t="shared" si="215"/>
        <v>0</v>
      </c>
      <c r="R926" s="129">
        <f t="shared" si="216"/>
        <v>1</v>
      </c>
      <c r="S926" s="129">
        <f t="shared" si="217"/>
        <v>1</v>
      </c>
      <c r="T926" s="129">
        <f t="shared" si="218"/>
        <v>1</v>
      </c>
      <c r="U926" s="129">
        <f t="shared" si="219"/>
        <v>0</v>
      </c>
      <c r="V926" s="134">
        <f t="shared" si="220"/>
        <v>0</v>
      </c>
      <c r="W926" s="129">
        <f t="shared" si="221"/>
        <v>0</v>
      </c>
      <c r="X926" s="129">
        <f t="shared" si="222"/>
        <v>0</v>
      </c>
      <c r="Y926" s="129">
        <f t="shared" si="223"/>
        <v>0</v>
      </c>
      <c r="Z926" s="129"/>
      <c r="AA926" s="129"/>
      <c r="AB926" s="129">
        <f t="shared" si="224"/>
        <v>3</v>
      </c>
      <c r="AC926" s="129">
        <f t="shared" si="225"/>
        <v>3</v>
      </c>
      <c r="AD926" s="129" t="str">
        <f t="shared" si="226"/>
        <v>Correct</v>
      </c>
      <c r="AE926" s="129"/>
      <c r="AF926" s="115" t="s">
        <v>83</v>
      </c>
      <c r="AG926" s="115">
        <v>67</v>
      </c>
      <c r="AH926" s="115" t="s">
        <v>84</v>
      </c>
      <c r="AI926" s="115" t="s">
        <v>167</v>
      </c>
      <c r="AJ926" s="115" t="s">
        <v>92</v>
      </c>
      <c r="AK926" s="115" t="s">
        <v>86</v>
      </c>
      <c r="AL926" s="115" t="s">
        <v>462</v>
      </c>
      <c r="AM926" s="115" t="s">
        <v>93</v>
      </c>
      <c r="AN926" s="115" t="s">
        <v>94</v>
      </c>
      <c r="AO926" s="115" t="s">
        <v>106</v>
      </c>
      <c r="AP926" s="115" t="s">
        <v>91</v>
      </c>
      <c r="AQ926" s="115" t="s">
        <v>91</v>
      </c>
    </row>
    <row r="927" spans="1:43" ht="16">
      <c r="A927" s="115">
        <v>6985426303</v>
      </c>
      <c r="E927" s="115" t="s">
        <v>34</v>
      </c>
      <c r="L927" s="129"/>
      <c r="M927" s="129">
        <f t="shared" si="212"/>
        <v>1</v>
      </c>
      <c r="N927" s="129">
        <f t="shared" si="213"/>
        <v>3</v>
      </c>
      <c r="O927" s="129"/>
      <c r="P927" s="129">
        <f t="shared" si="214"/>
        <v>0</v>
      </c>
      <c r="Q927" s="129">
        <f t="shared" si="215"/>
        <v>0</v>
      </c>
      <c r="R927" s="129">
        <f t="shared" si="216"/>
        <v>0</v>
      </c>
      <c r="S927" s="129">
        <f t="shared" si="217"/>
        <v>1</v>
      </c>
      <c r="T927" s="129">
        <f t="shared" si="218"/>
        <v>0</v>
      </c>
      <c r="U927" s="129">
        <f t="shared" si="219"/>
        <v>0</v>
      </c>
      <c r="V927" s="134">
        <f t="shared" si="220"/>
        <v>0</v>
      </c>
      <c r="W927" s="129">
        <f t="shared" si="221"/>
        <v>0</v>
      </c>
      <c r="X927" s="129">
        <f t="shared" si="222"/>
        <v>0</v>
      </c>
      <c r="Y927" s="129">
        <f t="shared" si="223"/>
        <v>0</v>
      </c>
      <c r="Z927" s="129"/>
      <c r="AA927" s="129"/>
      <c r="AB927" s="129">
        <f t="shared" si="224"/>
        <v>1</v>
      </c>
      <c r="AC927" s="129">
        <f t="shared" si="225"/>
        <v>1</v>
      </c>
      <c r="AD927" s="129" t="str">
        <f t="shared" si="226"/>
        <v>Correct</v>
      </c>
      <c r="AE927" s="129"/>
      <c r="AF927" s="115" t="s">
        <v>83</v>
      </c>
      <c r="AG927" s="115">
        <v>83</v>
      </c>
      <c r="AH927" s="115" t="s">
        <v>84</v>
      </c>
      <c r="AI927" s="115" t="s">
        <v>122</v>
      </c>
      <c r="AJ927" s="115" t="s">
        <v>85</v>
      </c>
      <c r="AK927" s="115" t="s">
        <v>86</v>
      </c>
      <c r="AL927" s="115" t="s">
        <v>87</v>
      </c>
      <c r="AN927" s="115" t="s">
        <v>89</v>
      </c>
      <c r="AO927" s="115" t="s">
        <v>106</v>
      </c>
      <c r="AP927" s="115" t="s">
        <v>91</v>
      </c>
      <c r="AQ927" s="115" t="s">
        <v>86</v>
      </c>
    </row>
    <row r="928" spans="1:43" ht="16">
      <c r="A928" s="115">
        <v>7044849217</v>
      </c>
      <c r="E928" s="115" t="s">
        <v>34</v>
      </c>
      <c r="L928" s="129"/>
      <c r="M928" s="129">
        <f t="shared" si="212"/>
        <v>1</v>
      </c>
      <c r="N928" s="129">
        <f t="shared" si="213"/>
        <v>3</v>
      </c>
      <c r="O928" s="129"/>
      <c r="P928" s="129">
        <f t="shared" si="214"/>
        <v>0</v>
      </c>
      <c r="Q928" s="129">
        <f t="shared" si="215"/>
        <v>0</v>
      </c>
      <c r="R928" s="129">
        <f t="shared" si="216"/>
        <v>0</v>
      </c>
      <c r="S928" s="129">
        <f t="shared" si="217"/>
        <v>1</v>
      </c>
      <c r="T928" s="129">
        <f t="shared" si="218"/>
        <v>0</v>
      </c>
      <c r="U928" s="129">
        <f t="shared" si="219"/>
        <v>0</v>
      </c>
      <c r="V928" s="134">
        <f t="shared" si="220"/>
        <v>0</v>
      </c>
      <c r="W928" s="129">
        <f t="shared" si="221"/>
        <v>0</v>
      </c>
      <c r="X928" s="129">
        <f t="shared" si="222"/>
        <v>0</v>
      </c>
      <c r="Y928" s="129">
        <f t="shared" si="223"/>
        <v>0</v>
      </c>
      <c r="Z928" s="129"/>
      <c r="AA928" s="129"/>
      <c r="AB928" s="129">
        <f t="shared" si="224"/>
        <v>1</v>
      </c>
      <c r="AC928" s="129">
        <f t="shared" si="225"/>
        <v>1</v>
      </c>
      <c r="AD928" s="129" t="str">
        <f t="shared" si="226"/>
        <v>Correct</v>
      </c>
      <c r="AE928" s="129"/>
      <c r="AF928" s="115" t="s">
        <v>99</v>
      </c>
      <c r="AG928" s="115">
        <v>74</v>
      </c>
      <c r="AH928" s="115" t="s">
        <v>181</v>
      </c>
      <c r="AI928" s="115" t="s">
        <v>184</v>
      </c>
      <c r="AJ928" s="115" t="s">
        <v>85</v>
      </c>
      <c r="AK928" s="115" t="s">
        <v>86</v>
      </c>
      <c r="AN928" s="115" t="s">
        <v>102</v>
      </c>
      <c r="AO928" s="115" t="s">
        <v>106</v>
      </c>
      <c r="AP928" s="115" t="s">
        <v>91</v>
      </c>
    </row>
    <row r="929" spans="1:43" ht="16">
      <c r="A929" s="115">
        <v>7045778782</v>
      </c>
      <c r="E929" s="115" t="s">
        <v>34</v>
      </c>
      <c r="L929" s="129"/>
      <c r="M929" s="129">
        <f t="shared" si="212"/>
        <v>1</v>
      </c>
      <c r="N929" s="129">
        <f t="shared" si="213"/>
        <v>3</v>
      </c>
      <c r="O929" s="129"/>
      <c r="P929" s="129">
        <f t="shared" si="214"/>
        <v>0</v>
      </c>
      <c r="Q929" s="129">
        <f t="shared" si="215"/>
        <v>0</v>
      </c>
      <c r="R929" s="129">
        <f t="shared" si="216"/>
        <v>0</v>
      </c>
      <c r="S929" s="129">
        <f t="shared" si="217"/>
        <v>1</v>
      </c>
      <c r="T929" s="129">
        <f t="shared" si="218"/>
        <v>0</v>
      </c>
      <c r="U929" s="129">
        <f t="shared" si="219"/>
        <v>0</v>
      </c>
      <c r="V929" s="134">
        <f t="shared" si="220"/>
        <v>0</v>
      </c>
      <c r="W929" s="129">
        <f t="shared" si="221"/>
        <v>0</v>
      </c>
      <c r="X929" s="129">
        <f t="shared" si="222"/>
        <v>0</v>
      </c>
      <c r="Y929" s="129">
        <f t="shared" si="223"/>
        <v>0</v>
      </c>
      <c r="Z929" s="129"/>
      <c r="AA929" s="129"/>
      <c r="AB929" s="129">
        <f t="shared" si="224"/>
        <v>1</v>
      </c>
      <c r="AC929" s="129">
        <f t="shared" si="225"/>
        <v>1</v>
      </c>
      <c r="AD929" s="129" t="str">
        <f t="shared" si="226"/>
        <v>Correct</v>
      </c>
      <c r="AE929" s="129"/>
      <c r="AF929" s="115" t="s">
        <v>99</v>
      </c>
      <c r="AH929" s="115" t="s">
        <v>181</v>
      </c>
      <c r="AI929" s="115" t="s">
        <v>230</v>
      </c>
      <c r="AJ929" s="115" t="s">
        <v>85</v>
      </c>
      <c r="AK929" s="115" t="s">
        <v>86</v>
      </c>
      <c r="AL929" s="115" t="s">
        <v>87</v>
      </c>
      <c r="AM929" s="115" t="s">
        <v>101</v>
      </c>
      <c r="AN929" s="115" t="s">
        <v>109</v>
      </c>
      <c r="AO929" s="115" t="s">
        <v>106</v>
      </c>
      <c r="AP929" s="115" t="s">
        <v>86</v>
      </c>
      <c r="AQ929" s="115" t="s">
        <v>91</v>
      </c>
    </row>
    <row r="930" spans="1:43" ht="16">
      <c r="A930" s="115">
        <v>6988286083</v>
      </c>
      <c r="E930" s="115" t="s">
        <v>34</v>
      </c>
      <c r="L930" s="129"/>
      <c r="M930" s="129">
        <f t="shared" si="212"/>
        <v>1</v>
      </c>
      <c r="N930" s="129">
        <f t="shared" si="213"/>
        <v>3</v>
      </c>
      <c r="O930" s="129"/>
      <c r="P930" s="129">
        <f t="shared" si="214"/>
        <v>0</v>
      </c>
      <c r="Q930" s="129">
        <f t="shared" si="215"/>
        <v>0</v>
      </c>
      <c r="R930" s="129">
        <f t="shared" si="216"/>
        <v>0</v>
      </c>
      <c r="S930" s="129">
        <f t="shared" si="217"/>
        <v>1</v>
      </c>
      <c r="T930" s="129">
        <f t="shared" si="218"/>
        <v>0</v>
      </c>
      <c r="U930" s="129">
        <f t="shared" si="219"/>
        <v>0</v>
      </c>
      <c r="V930" s="134">
        <f t="shared" si="220"/>
        <v>0</v>
      </c>
      <c r="W930" s="129">
        <f t="shared" si="221"/>
        <v>0</v>
      </c>
      <c r="X930" s="129">
        <f t="shared" si="222"/>
        <v>0</v>
      </c>
      <c r="Y930" s="129">
        <f t="shared" si="223"/>
        <v>0</v>
      </c>
      <c r="Z930" s="129"/>
      <c r="AA930" s="129"/>
      <c r="AB930" s="129">
        <f t="shared" si="224"/>
        <v>1</v>
      </c>
      <c r="AC930" s="129">
        <f t="shared" si="225"/>
        <v>1</v>
      </c>
      <c r="AD930" s="129" t="str">
        <f t="shared" si="226"/>
        <v>Correct</v>
      </c>
      <c r="AE930" s="129"/>
      <c r="AF930" s="115" t="s">
        <v>99</v>
      </c>
      <c r="AG930" s="115">
        <v>74</v>
      </c>
      <c r="AH930" s="115" t="s">
        <v>84</v>
      </c>
      <c r="AI930" s="115" t="s">
        <v>472</v>
      </c>
      <c r="AJ930" s="115" t="s">
        <v>85</v>
      </c>
      <c r="AK930" s="115" t="s">
        <v>86</v>
      </c>
      <c r="AL930" s="115" t="s">
        <v>87</v>
      </c>
      <c r="AM930" s="115" t="s">
        <v>101</v>
      </c>
      <c r="AN930" s="115" t="s">
        <v>89</v>
      </c>
      <c r="AO930" s="115" t="s">
        <v>106</v>
      </c>
      <c r="AP930" s="115" t="s">
        <v>91</v>
      </c>
      <c r="AQ930" s="115" t="s">
        <v>91</v>
      </c>
    </row>
    <row r="931" spans="1:43" ht="16">
      <c r="A931" s="115">
        <v>6985188324</v>
      </c>
      <c r="E931" s="115" t="s">
        <v>34</v>
      </c>
      <c r="L931" s="129"/>
      <c r="M931" s="129">
        <f t="shared" si="212"/>
        <v>1</v>
      </c>
      <c r="N931" s="129">
        <f t="shared" si="213"/>
        <v>3</v>
      </c>
      <c r="O931" s="129"/>
      <c r="P931" s="129">
        <f t="shared" si="214"/>
        <v>0</v>
      </c>
      <c r="Q931" s="129">
        <f t="shared" si="215"/>
        <v>0</v>
      </c>
      <c r="R931" s="129">
        <f t="shared" si="216"/>
        <v>0</v>
      </c>
      <c r="S931" s="129">
        <f t="shared" si="217"/>
        <v>1</v>
      </c>
      <c r="T931" s="129">
        <f t="shared" si="218"/>
        <v>0</v>
      </c>
      <c r="U931" s="129">
        <f t="shared" si="219"/>
        <v>0</v>
      </c>
      <c r="V931" s="134">
        <f t="shared" si="220"/>
        <v>0</v>
      </c>
      <c r="W931" s="129">
        <f t="shared" si="221"/>
        <v>0</v>
      </c>
      <c r="X931" s="129">
        <f t="shared" si="222"/>
        <v>0</v>
      </c>
      <c r="Y931" s="129">
        <f t="shared" si="223"/>
        <v>0</v>
      </c>
      <c r="Z931" s="129"/>
      <c r="AA931" s="129"/>
      <c r="AB931" s="129">
        <f t="shared" si="224"/>
        <v>1</v>
      </c>
      <c r="AC931" s="129">
        <f t="shared" si="225"/>
        <v>1</v>
      </c>
      <c r="AD931" s="129" t="str">
        <f t="shared" si="226"/>
        <v>Correct</v>
      </c>
      <c r="AE931" s="129"/>
      <c r="AF931" s="115" t="s">
        <v>99</v>
      </c>
      <c r="AG931" s="115">
        <v>72</v>
      </c>
      <c r="AH931" s="115" t="s">
        <v>181</v>
      </c>
      <c r="AI931" s="115" t="s">
        <v>199</v>
      </c>
      <c r="AJ931" s="115" t="s">
        <v>85</v>
      </c>
      <c r="AL931" s="115" t="s">
        <v>87</v>
      </c>
      <c r="AM931" s="115" t="s">
        <v>101</v>
      </c>
      <c r="AN931" s="115" t="s">
        <v>109</v>
      </c>
      <c r="AO931" s="115" t="s">
        <v>106</v>
      </c>
      <c r="AP931" s="115" t="s">
        <v>91</v>
      </c>
      <c r="AQ931" s="115" t="s">
        <v>86</v>
      </c>
    </row>
    <row r="932" spans="1:43" ht="16">
      <c r="A932" s="115">
        <v>6985157383</v>
      </c>
      <c r="L932" s="129"/>
      <c r="M932" s="129">
        <f t="shared" si="212"/>
        <v>0</v>
      </c>
      <c r="N932" s="129" t="e">
        <f t="shared" si="213"/>
        <v>#DIV/0!</v>
      </c>
      <c r="O932" s="129"/>
      <c r="P932" s="129">
        <f t="shared" si="214"/>
        <v>0</v>
      </c>
      <c r="Q932" s="129">
        <f t="shared" si="215"/>
        <v>0</v>
      </c>
      <c r="R932" s="129">
        <f t="shared" si="216"/>
        <v>0</v>
      </c>
      <c r="S932" s="129">
        <f t="shared" si="217"/>
        <v>0</v>
      </c>
      <c r="T932" s="129">
        <f t="shared" si="218"/>
        <v>0</v>
      </c>
      <c r="U932" s="129">
        <f t="shared" si="219"/>
        <v>0</v>
      </c>
      <c r="V932" s="134">
        <f t="shared" si="220"/>
        <v>0</v>
      </c>
      <c r="W932" s="129">
        <f t="shared" si="221"/>
        <v>0</v>
      </c>
      <c r="X932" s="129">
        <f t="shared" si="222"/>
        <v>0</v>
      </c>
      <c r="Y932" s="129">
        <f t="shared" si="223"/>
        <v>0</v>
      </c>
      <c r="Z932" s="129"/>
      <c r="AA932" s="129"/>
      <c r="AB932" s="129">
        <f t="shared" si="224"/>
        <v>0</v>
      </c>
      <c r="AC932" s="129">
        <f t="shared" si="225"/>
        <v>0</v>
      </c>
      <c r="AD932" s="129" t="str">
        <f t="shared" si="226"/>
        <v>Correct</v>
      </c>
      <c r="AE932" s="129"/>
      <c r="AF932" s="115" t="s">
        <v>83</v>
      </c>
      <c r="AG932" s="115">
        <v>60</v>
      </c>
      <c r="AH932" s="115" t="s">
        <v>181</v>
      </c>
      <c r="AI932" s="115" t="s">
        <v>238</v>
      </c>
      <c r="AJ932" s="115" t="s">
        <v>85</v>
      </c>
      <c r="AK932" s="115" t="s">
        <v>86</v>
      </c>
      <c r="AL932" s="115" t="s">
        <v>87</v>
      </c>
      <c r="AM932" s="115" t="s">
        <v>104</v>
      </c>
      <c r="AN932" s="115" t="s">
        <v>109</v>
      </c>
      <c r="AO932" s="115" t="s">
        <v>90</v>
      </c>
      <c r="AP932" s="115" t="s">
        <v>91</v>
      </c>
      <c r="AQ932" s="115" t="s">
        <v>86</v>
      </c>
    </row>
    <row r="933" spans="1:43" ht="16">
      <c r="A933" s="115">
        <v>5589897981</v>
      </c>
      <c r="C933" s="115" t="s">
        <v>32</v>
      </c>
      <c r="D933" s="115" t="s">
        <v>33</v>
      </c>
      <c r="K933" s="115" t="s">
        <v>40</v>
      </c>
      <c r="L933" s="129"/>
      <c r="M933" s="129">
        <f t="shared" si="212"/>
        <v>3</v>
      </c>
      <c r="N933" s="129">
        <f t="shared" si="213"/>
        <v>1</v>
      </c>
      <c r="O933" s="129"/>
      <c r="P933" s="129">
        <f t="shared" si="214"/>
        <v>0</v>
      </c>
      <c r="Q933" s="129">
        <f t="shared" si="215"/>
        <v>1</v>
      </c>
      <c r="R933" s="129">
        <f t="shared" si="216"/>
        <v>1</v>
      </c>
      <c r="S933" s="129">
        <f t="shared" si="217"/>
        <v>0</v>
      </c>
      <c r="T933" s="129">
        <f t="shared" si="218"/>
        <v>0</v>
      </c>
      <c r="U933" s="129">
        <f t="shared" si="219"/>
        <v>0</v>
      </c>
      <c r="V933" s="134">
        <f t="shared" si="220"/>
        <v>0</v>
      </c>
      <c r="W933" s="129">
        <f t="shared" si="221"/>
        <v>0</v>
      </c>
      <c r="X933" s="129">
        <f t="shared" si="222"/>
        <v>0</v>
      </c>
      <c r="Y933" s="129">
        <f t="shared" si="223"/>
        <v>1</v>
      </c>
      <c r="Z933" s="129"/>
      <c r="AA933" s="129"/>
      <c r="AB933" s="129">
        <f t="shared" si="224"/>
        <v>3</v>
      </c>
      <c r="AC933" s="129">
        <f t="shared" si="225"/>
        <v>3</v>
      </c>
      <c r="AD933" s="129" t="str">
        <f t="shared" si="226"/>
        <v>Correct</v>
      </c>
      <c r="AE933" s="129"/>
      <c r="AF933" s="115" t="s">
        <v>99</v>
      </c>
      <c r="AG933" s="115">
        <v>19</v>
      </c>
      <c r="AH933" s="115" t="s">
        <v>181</v>
      </c>
    </row>
    <row r="934" spans="1:43" ht="16">
      <c r="A934" s="115">
        <v>7020344260</v>
      </c>
      <c r="L934" s="129"/>
      <c r="M934" s="129">
        <f t="shared" si="212"/>
        <v>0</v>
      </c>
      <c r="N934" s="129" t="e">
        <f t="shared" si="213"/>
        <v>#DIV/0!</v>
      </c>
      <c r="O934" s="129"/>
      <c r="P934" s="129">
        <f t="shared" si="214"/>
        <v>0</v>
      </c>
      <c r="Q934" s="129">
        <f t="shared" si="215"/>
        <v>0</v>
      </c>
      <c r="R934" s="129">
        <f t="shared" si="216"/>
        <v>0</v>
      </c>
      <c r="S934" s="129">
        <f t="shared" si="217"/>
        <v>0</v>
      </c>
      <c r="T934" s="129">
        <f t="shared" si="218"/>
        <v>0</v>
      </c>
      <c r="U934" s="129">
        <f t="shared" si="219"/>
        <v>0</v>
      </c>
      <c r="V934" s="134">
        <f t="shared" si="220"/>
        <v>0</v>
      </c>
      <c r="W934" s="129">
        <f t="shared" si="221"/>
        <v>0</v>
      </c>
      <c r="X934" s="129">
        <f t="shared" si="222"/>
        <v>0</v>
      </c>
      <c r="Y934" s="129">
        <f t="shared" si="223"/>
        <v>0</v>
      </c>
      <c r="Z934" s="129"/>
      <c r="AA934" s="129"/>
      <c r="AB934" s="129">
        <f t="shared" si="224"/>
        <v>0</v>
      </c>
      <c r="AC934" s="129">
        <f t="shared" si="225"/>
        <v>0</v>
      </c>
      <c r="AD934" s="129" t="str">
        <f t="shared" si="226"/>
        <v>Correct</v>
      </c>
      <c r="AE934" s="129"/>
      <c r="AF934" s="115" t="s">
        <v>83</v>
      </c>
      <c r="AG934" s="115">
        <v>39</v>
      </c>
      <c r="AH934" s="115" t="s">
        <v>181</v>
      </c>
      <c r="AI934" s="115" t="s">
        <v>237</v>
      </c>
      <c r="AJ934" s="115" t="s">
        <v>85</v>
      </c>
      <c r="AK934" s="115" t="s">
        <v>86</v>
      </c>
      <c r="AL934" s="115" t="s">
        <v>87</v>
      </c>
      <c r="AM934" s="115" t="s">
        <v>100</v>
      </c>
      <c r="AN934" s="115" t="s">
        <v>94</v>
      </c>
      <c r="AO934" s="115" t="s">
        <v>90</v>
      </c>
      <c r="AP934" s="115" t="s">
        <v>91</v>
      </c>
      <c r="AQ934" s="115" t="s">
        <v>91</v>
      </c>
    </row>
    <row r="935" spans="1:43" ht="16">
      <c r="A935" s="115">
        <v>7045790047</v>
      </c>
      <c r="D935" s="115" t="s">
        <v>33</v>
      </c>
      <c r="L935" s="129"/>
      <c r="M935" s="129">
        <f t="shared" si="212"/>
        <v>1</v>
      </c>
      <c r="N935" s="129">
        <f t="shared" si="213"/>
        <v>3</v>
      </c>
      <c r="O935" s="129"/>
      <c r="P935" s="129">
        <f t="shared" si="214"/>
        <v>0</v>
      </c>
      <c r="Q935" s="129">
        <f t="shared" si="215"/>
        <v>0</v>
      </c>
      <c r="R935" s="129">
        <f t="shared" si="216"/>
        <v>1</v>
      </c>
      <c r="S935" s="129">
        <f t="shared" si="217"/>
        <v>0</v>
      </c>
      <c r="T935" s="129">
        <f t="shared" si="218"/>
        <v>0</v>
      </c>
      <c r="U935" s="129">
        <f t="shared" si="219"/>
        <v>0</v>
      </c>
      <c r="V935" s="134">
        <f t="shared" si="220"/>
        <v>0</v>
      </c>
      <c r="W935" s="129">
        <f t="shared" si="221"/>
        <v>0</v>
      </c>
      <c r="X935" s="129">
        <f t="shared" si="222"/>
        <v>0</v>
      </c>
      <c r="Y935" s="129">
        <f t="shared" si="223"/>
        <v>0</v>
      </c>
      <c r="Z935" s="129"/>
      <c r="AA935" s="129"/>
      <c r="AB935" s="129">
        <f t="shared" si="224"/>
        <v>1</v>
      </c>
      <c r="AC935" s="129">
        <f t="shared" si="225"/>
        <v>1</v>
      </c>
      <c r="AD935" s="129" t="str">
        <f t="shared" si="226"/>
        <v>Correct</v>
      </c>
      <c r="AE935" s="129"/>
      <c r="AF935" s="115" t="s">
        <v>83</v>
      </c>
      <c r="AG935" s="115">
        <v>70</v>
      </c>
      <c r="AH935" s="115" t="s">
        <v>181</v>
      </c>
      <c r="AI935" s="115" t="s">
        <v>438</v>
      </c>
      <c r="AJ935" s="115" t="s">
        <v>85</v>
      </c>
      <c r="AK935" s="115" t="s">
        <v>86</v>
      </c>
      <c r="AL935" s="115" t="s">
        <v>87</v>
      </c>
      <c r="AM935" s="115" t="s">
        <v>104</v>
      </c>
      <c r="AN935" s="115" t="s">
        <v>111</v>
      </c>
      <c r="AO935" s="115" t="s">
        <v>106</v>
      </c>
      <c r="AP935" s="115" t="s">
        <v>91</v>
      </c>
      <c r="AQ935" s="115" t="s">
        <v>91</v>
      </c>
    </row>
    <row r="936" spans="1:43" ht="16">
      <c r="A936" s="115">
        <v>6988285768</v>
      </c>
      <c r="L936" s="129"/>
      <c r="M936" s="129">
        <f t="shared" si="212"/>
        <v>0</v>
      </c>
      <c r="N936" s="129" t="e">
        <f t="shared" si="213"/>
        <v>#DIV/0!</v>
      </c>
      <c r="O936" s="129"/>
      <c r="P936" s="129">
        <f t="shared" si="214"/>
        <v>0</v>
      </c>
      <c r="Q936" s="129">
        <f t="shared" si="215"/>
        <v>0</v>
      </c>
      <c r="R936" s="129">
        <f t="shared" si="216"/>
        <v>0</v>
      </c>
      <c r="S936" s="129">
        <f t="shared" si="217"/>
        <v>0</v>
      </c>
      <c r="T936" s="129">
        <f t="shared" si="218"/>
        <v>0</v>
      </c>
      <c r="U936" s="129">
        <f t="shared" si="219"/>
        <v>0</v>
      </c>
      <c r="V936" s="134">
        <f t="shared" si="220"/>
        <v>0</v>
      </c>
      <c r="W936" s="129">
        <f t="shared" si="221"/>
        <v>0</v>
      </c>
      <c r="X936" s="129">
        <f t="shared" si="222"/>
        <v>0</v>
      </c>
      <c r="Y936" s="129">
        <f t="shared" si="223"/>
        <v>0</v>
      </c>
      <c r="Z936" s="129"/>
      <c r="AA936" s="129"/>
      <c r="AB936" s="129">
        <f t="shared" si="224"/>
        <v>0</v>
      </c>
      <c r="AC936" s="129">
        <f t="shared" si="225"/>
        <v>0</v>
      </c>
      <c r="AD936" s="129" t="str">
        <f t="shared" si="226"/>
        <v>Correct</v>
      </c>
      <c r="AE936" s="129"/>
      <c r="AF936" s="115" t="s">
        <v>83</v>
      </c>
      <c r="AG936" s="115">
        <v>69</v>
      </c>
      <c r="AH936" s="115" t="s">
        <v>84</v>
      </c>
      <c r="AI936" s="115" t="s">
        <v>130</v>
      </c>
      <c r="AJ936" s="115" t="s">
        <v>85</v>
      </c>
      <c r="AM936" s="115" t="s">
        <v>104</v>
      </c>
      <c r="AN936" s="115" t="s">
        <v>89</v>
      </c>
      <c r="AO936" s="115" t="s">
        <v>106</v>
      </c>
      <c r="AP936" s="115" t="s">
        <v>91</v>
      </c>
      <c r="AQ936" s="115" t="s">
        <v>91</v>
      </c>
    </row>
    <row r="937" spans="1:43" ht="16">
      <c r="A937" s="115">
        <v>7020342248</v>
      </c>
      <c r="D937" s="115" t="s">
        <v>33</v>
      </c>
      <c r="L937" s="129"/>
      <c r="M937" s="129">
        <f t="shared" si="212"/>
        <v>1</v>
      </c>
      <c r="N937" s="129">
        <f t="shared" si="213"/>
        <v>3</v>
      </c>
      <c r="O937" s="129"/>
      <c r="P937" s="129">
        <f t="shared" si="214"/>
        <v>0</v>
      </c>
      <c r="Q937" s="129">
        <f t="shared" si="215"/>
        <v>0</v>
      </c>
      <c r="R937" s="129">
        <f t="shared" si="216"/>
        <v>1</v>
      </c>
      <c r="S937" s="129">
        <f t="shared" si="217"/>
        <v>0</v>
      </c>
      <c r="T937" s="129">
        <f t="shared" si="218"/>
        <v>0</v>
      </c>
      <c r="U937" s="129">
        <f t="shared" si="219"/>
        <v>0</v>
      </c>
      <c r="V937" s="134">
        <f t="shared" si="220"/>
        <v>0</v>
      </c>
      <c r="W937" s="129">
        <f t="shared" si="221"/>
        <v>0</v>
      </c>
      <c r="X937" s="129">
        <f t="shared" si="222"/>
        <v>0</v>
      </c>
      <c r="Y937" s="129">
        <f t="shared" si="223"/>
        <v>0</v>
      </c>
      <c r="Z937" s="129"/>
      <c r="AA937" s="129"/>
      <c r="AB937" s="129">
        <f t="shared" si="224"/>
        <v>1</v>
      </c>
      <c r="AC937" s="129">
        <f t="shared" si="225"/>
        <v>1</v>
      </c>
      <c r="AD937" s="129" t="str">
        <f t="shared" si="226"/>
        <v>Correct</v>
      </c>
      <c r="AE937" s="129"/>
      <c r="AF937" s="115" t="s">
        <v>83</v>
      </c>
      <c r="AG937" s="115">
        <v>25</v>
      </c>
      <c r="AH937" s="115" t="s">
        <v>181</v>
      </c>
      <c r="AI937" s="115" t="s">
        <v>221</v>
      </c>
      <c r="AJ937" s="115" t="s">
        <v>85</v>
      </c>
      <c r="AL937" s="115" t="s">
        <v>87</v>
      </c>
      <c r="AM937" s="115" t="s">
        <v>93</v>
      </c>
      <c r="AN937" s="115" t="s">
        <v>94</v>
      </c>
      <c r="AO937" s="115" t="s">
        <v>90</v>
      </c>
      <c r="AP937" s="115" t="s">
        <v>91</v>
      </c>
      <c r="AQ937" s="115" t="s">
        <v>91</v>
      </c>
    </row>
    <row r="938" spans="1:43" ht="16">
      <c r="A938" s="115">
        <v>7044852962</v>
      </c>
      <c r="K938" s="115" t="s">
        <v>40</v>
      </c>
      <c r="L938" s="129"/>
      <c r="M938" s="129">
        <f t="shared" si="212"/>
        <v>1</v>
      </c>
      <c r="N938" s="129">
        <f t="shared" si="213"/>
        <v>3</v>
      </c>
      <c r="O938" s="129"/>
      <c r="P938" s="129">
        <f t="shared" si="214"/>
        <v>0</v>
      </c>
      <c r="Q938" s="129">
        <f t="shared" si="215"/>
        <v>0</v>
      </c>
      <c r="R938" s="129">
        <f t="shared" si="216"/>
        <v>0</v>
      </c>
      <c r="S938" s="129">
        <f t="shared" si="217"/>
        <v>0</v>
      </c>
      <c r="T938" s="129">
        <f t="shared" si="218"/>
        <v>0</v>
      </c>
      <c r="U938" s="129">
        <f t="shared" si="219"/>
        <v>0</v>
      </c>
      <c r="V938" s="134">
        <f t="shared" si="220"/>
        <v>0</v>
      </c>
      <c r="W938" s="129">
        <f t="shared" si="221"/>
        <v>0</v>
      </c>
      <c r="X938" s="129">
        <f t="shared" si="222"/>
        <v>0</v>
      </c>
      <c r="Y938" s="129">
        <f t="shared" si="223"/>
        <v>1</v>
      </c>
      <c r="Z938" s="129"/>
      <c r="AA938" s="129"/>
      <c r="AB938" s="129">
        <f t="shared" si="224"/>
        <v>1</v>
      </c>
      <c r="AC938" s="129">
        <f t="shared" si="225"/>
        <v>1</v>
      </c>
      <c r="AD938" s="129" t="str">
        <f t="shared" si="226"/>
        <v>Correct</v>
      </c>
      <c r="AE938" s="129"/>
      <c r="AF938" s="115" t="s">
        <v>83</v>
      </c>
      <c r="AG938" s="115">
        <v>73</v>
      </c>
      <c r="AH938" s="115" t="s">
        <v>432</v>
      </c>
      <c r="AJ938" s="115" t="s">
        <v>85</v>
      </c>
      <c r="AK938" s="115" t="s">
        <v>86</v>
      </c>
      <c r="AL938" s="115" t="s">
        <v>87</v>
      </c>
      <c r="AM938" s="115" t="s">
        <v>96</v>
      </c>
      <c r="AN938" s="115" t="s">
        <v>102</v>
      </c>
      <c r="AO938" s="115" t="s">
        <v>106</v>
      </c>
      <c r="AP938" s="115" t="s">
        <v>91</v>
      </c>
    </row>
    <row r="939" spans="1:43" ht="16">
      <c r="A939" s="115">
        <v>7020564421</v>
      </c>
      <c r="D939" s="115" t="s">
        <v>33</v>
      </c>
      <c r="L939" s="129"/>
      <c r="M939" s="129">
        <f t="shared" si="212"/>
        <v>1</v>
      </c>
      <c r="N939" s="129">
        <f t="shared" si="213"/>
        <v>3</v>
      </c>
      <c r="O939" s="129"/>
      <c r="P939" s="129">
        <f t="shared" si="214"/>
        <v>0</v>
      </c>
      <c r="Q939" s="129">
        <f t="shared" si="215"/>
        <v>0</v>
      </c>
      <c r="R939" s="129">
        <f t="shared" si="216"/>
        <v>1</v>
      </c>
      <c r="S939" s="129">
        <f t="shared" si="217"/>
        <v>0</v>
      </c>
      <c r="T939" s="129">
        <f t="shared" si="218"/>
        <v>0</v>
      </c>
      <c r="U939" s="129">
        <f t="shared" si="219"/>
        <v>0</v>
      </c>
      <c r="V939" s="134">
        <f t="shared" si="220"/>
        <v>0</v>
      </c>
      <c r="W939" s="129">
        <f t="shared" si="221"/>
        <v>0</v>
      </c>
      <c r="X939" s="129">
        <f t="shared" si="222"/>
        <v>0</v>
      </c>
      <c r="Y939" s="129">
        <f t="shared" si="223"/>
        <v>0</v>
      </c>
      <c r="Z939" s="129"/>
      <c r="AA939" s="129"/>
      <c r="AB939" s="129">
        <f t="shared" si="224"/>
        <v>1</v>
      </c>
      <c r="AC939" s="129">
        <f t="shared" si="225"/>
        <v>1</v>
      </c>
      <c r="AD939" s="129" t="str">
        <f t="shared" si="226"/>
        <v>Correct</v>
      </c>
      <c r="AE939" s="129"/>
      <c r="AF939" s="115" t="s">
        <v>99</v>
      </c>
      <c r="AG939" s="115">
        <v>36</v>
      </c>
      <c r="AH939" s="115" t="s">
        <v>181</v>
      </c>
      <c r="AI939" s="115" t="s">
        <v>201</v>
      </c>
      <c r="AJ939" s="115" t="s">
        <v>85</v>
      </c>
      <c r="AK939" s="115" t="s">
        <v>86</v>
      </c>
      <c r="AL939" s="115" t="s">
        <v>87</v>
      </c>
      <c r="AM939" s="115" t="s">
        <v>88</v>
      </c>
      <c r="AN939" s="115" t="s">
        <v>111</v>
      </c>
      <c r="AO939" s="115" t="s">
        <v>90</v>
      </c>
      <c r="AP939" s="115" t="s">
        <v>91</v>
      </c>
      <c r="AQ939" s="115" t="s">
        <v>91</v>
      </c>
    </row>
    <row r="940" spans="1:43" ht="16">
      <c r="A940" s="115">
        <v>7044853936</v>
      </c>
      <c r="K940" s="115" t="s">
        <v>40</v>
      </c>
      <c r="L940" s="129"/>
      <c r="M940" s="129">
        <f t="shared" si="212"/>
        <v>1</v>
      </c>
      <c r="N940" s="129">
        <f t="shared" si="213"/>
        <v>3</v>
      </c>
      <c r="O940" s="129"/>
      <c r="P940" s="129">
        <f t="shared" si="214"/>
        <v>0</v>
      </c>
      <c r="Q940" s="129">
        <f t="shared" si="215"/>
        <v>0</v>
      </c>
      <c r="R940" s="129">
        <f t="shared" si="216"/>
        <v>0</v>
      </c>
      <c r="S940" s="129">
        <f t="shared" si="217"/>
        <v>0</v>
      </c>
      <c r="T940" s="129">
        <f t="shared" si="218"/>
        <v>0</v>
      </c>
      <c r="U940" s="129">
        <f t="shared" si="219"/>
        <v>0</v>
      </c>
      <c r="V940" s="134">
        <f t="shared" si="220"/>
        <v>0</v>
      </c>
      <c r="W940" s="129">
        <f t="shared" si="221"/>
        <v>0</v>
      </c>
      <c r="X940" s="129">
        <f t="shared" si="222"/>
        <v>0</v>
      </c>
      <c r="Y940" s="129">
        <f t="shared" si="223"/>
        <v>1</v>
      </c>
      <c r="Z940" s="129"/>
      <c r="AA940" s="129"/>
      <c r="AB940" s="129">
        <f t="shared" si="224"/>
        <v>1</v>
      </c>
      <c r="AC940" s="129">
        <f t="shared" si="225"/>
        <v>1</v>
      </c>
      <c r="AD940" s="129" t="str">
        <f t="shared" si="226"/>
        <v>Correct</v>
      </c>
      <c r="AE940" s="129"/>
      <c r="AF940" s="115" t="s">
        <v>83</v>
      </c>
      <c r="AG940" s="115">
        <v>81</v>
      </c>
      <c r="AH940" s="115" t="s">
        <v>181</v>
      </c>
      <c r="AI940" s="115" t="s">
        <v>220</v>
      </c>
      <c r="AJ940" s="115" t="s">
        <v>85</v>
      </c>
      <c r="AK940" s="115" t="s">
        <v>86</v>
      </c>
      <c r="AL940" s="115" t="s">
        <v>87</v>
      </c>
      <c r="AM940" s="115" t="s">
        <v>100</v>
      </c>
      <c r="AN940" s="115" t="s">
        <v>111</v>
      </c>
      <c r="AO940" s="115" t="s">
        <v>106</v>
      </c>
      <c r="AP940" s="115" t="s">
        <v>91</v>
      </c>
      <c r="AQ940" s="115" t="s">
        <v>86</v>
      </c>
    </row>
    <row r="941" spans="1:43" ht="16">
      <c r="A941" s="115">
        <v>6985720874</v>
      </c>
      <c r="C941" s="115" t="s">
        <v>32</v>
      </c>
      <c r="L941" s="129"/>
      <c r="M941" s="129">
        <f t="shared" si="212"/>
        <v>1</v>
      </c>
      <c r="N941" s="129">
        <f t="shared" si="213"/>
        <v>3</v>
      </c>
      <c r="O941" s="129"/>
      <c r="P941" s="129">
        <f t="shared" si="214"/>
        <v>0</v>
      </c>
      <c r="Q941" s="129">
        <f t="shared" si="215"/>
        <v>1</v>
      </c>
      <c r="R941" s="129">
        <f t="shared" si="216"/>
        <v>0</v>
      </c>
      <c r="S941" s="129">
        <f t="shared" si="217"/>
        <v>0</v>
      </c>
      <c r="T941" s="129">
        <f t="shared" si="218"/>
        <v>0</v>
      </c>
      <c r="U941" s="129">
        <f t="shared" si="219"/>
        <v>0</v>
      </c>
      <c r="V941" s="134">
        <f t="shared" si="220"/>
        <v>0</v>
      </c>
      <c r="W941" s="129">
        <f t="shared" si="221"/>
        <v>0</v>
      </c>
      <c r="X941" s="129">
        <f t="shared" si="222"/>
        <v>0</v>
      </c>
      <c r="Y941" s="129">
        <f t="shared" si="223"/>
        <v>0</v>
      </c>
      <c r="Z941" s="129"/>
      <c r="AA941" s="129"/>
      <c r="AB941" s="129">
        <f t="shared" si="224"/>
        <v>1</v>
      </c>
      <c r="AC941" s="129">
        <f t="shared" si="225"/>
        <v>1</v>
      </c>
      <c r="AD941" s="129" t="str">
        <f t="shared" si="226"/>
        <v>Correct</v>
      </c>
      <c r="AE941" s="129"/>
      <c r="AF941" s="115" t="s">
        <v>83</v>
      </c>
      <c r="AG941" s="115">
        <v>39</v>
      </c>
      <c r="AH941" s="115" t="s">
        <v>181</v>
      </c>
      <c r="AJ941" s="115" t="s">
        <v>85</v>
      </c>
      <c r="AK941" s="115" t="s">
        <v>91</v>
      </c>
      <c r="AL941" s="115" t="s">
        <v>137</v>
      </c>
      <c r="AM941" s="115" t="s">
        <v>88</v>
      </c>
      <c r="AN941" s="115" t="s">
        <v>111</v>
      </c>
      <c r="AO941" s="115" t="s">
        <v>90</v>
      </c>
      <c r="AP941" s="115" t="s">
        <v>91</v>
      </c>
      <c r="AQ941" s="115" t="s">
        <v>91</v>
      </c>
    </row>
    <row r="942" spans="1:43" ht="16">
      <c r="A942" s="115">
        <v>7045777758</v>
      </c>
      <c r="L942" s="129"/>
      <c r="M942" s="129">
        <f t="shared" si="212"/>
        <v>0</v>
      </c>
      <c r="N942" s="129" t="e">
        <f t="shared" si="213"/>
        <v>#DIV/0!</v>
      </c>
      <c r="O942" s="129"/>
      <c r="P942" s="129">
        <f t="shared" si="214"/>
        <v>0</v>
      </c>
      <c r="Q942" s="129">
        <f t="shared" si="215"/>
        <v>0</v>
      </c>
      <c r="R942" s="129">
        <f t="shared" si="216"/>
        <v>0</v>
      </c>
      <c r="S942" s="129">
        <f t="shared" si="217"/>
        <v>0</v>
      </c>
      <c r="T942" s="129">
        <f t="shared" si="218"/>
        <v>0</v>
      </c>
      <c r="U942" s="129">
        <f t="shared" si="219"/>
        <v>0</v>
      </c>
      <c r="V942" s="134">
        <f t="shared" si="220"/>
        <v>0</v>
      </c>
      <c r="W942" s="129">
        <f t="shared" si="221"/>
        <v>0</v>
      </c>
      <c r="X942" s="129">
        <f t="shared" si="222"/>
        <v>0</v>
      </c>
      <c r="Y942" s="129">
        <f t="shared" si="223"/>
        <v>0</v>
      </c>
      <c r="Z942" s="129"/>
      <c r="AA942" s="129"/>
      <c r="AB942" s="129">
        <f t="shared" si="224"/>
        <v>0</v>
      </c>
      <c r="AC942" s="129">
        <f t="shared" si="225"/>
        <v>0</v>
      </c>
      <c r="AD942" s="129" t="str">
        <f t="shared" si="226"/>
        <v>Correct</v>
      </c>
      <c r="AE942" s="129"/>
      <c r="AF942" s="115" t="s">
        <v>83</v>
      </c>
      <c r="AG942" s="115">
        <v>58</v>
      </c>
      <c r="AH942" s="115" t="s">
        <v>181</v>
      </c>
      <c r="AI942" s="115" t="s">
        <v>486</v>
      </c>
      <c r="AJ942" s="115" t="s">
        <v>85</v>
      </c>
      <c r="AK942" s="115" t="s">
        <v>86</v>
      </c>
      <c r="AL942" s="115" t="s">
        <v>87</v>
      </c>
      <c r="AM942" s="115" t="s">
        <v>88</v>
      </c>
      <c r="AN942" s="115" t="s">
        <v>89</v>
      </c>
      <c r="AO942" s="115" t="s">
        <v>90</v>
      </c>
      <c r="AP942" s="115" t="s">
        <v>91</v>
      </c>
      <c r="AQ942" s="115" t="s">
        <v>91</v>
      </c>
    </row>
    <row r="943" spans="1:43" ht="16">
      <c r="A943" s="115">
        <v>5584561800</v>
      </c>
      <c r="C943" s="115" t="s">
        <v>32</v>
      </c>
      <c r="D943" s="115" t="s">
        <v>33</v>
      </c>
      <c r="L943" s="129"/>
      <c r="M943" s="129">
        <f t="shared" si="212"/>
        <v>2</v>
      </c>
      <c r="N943" s="129">
        <f t="shared" si="213"/>
        <v>1.5</v>
      </c>
      <c r="O943" s="129"/>
      <c r="P943" s="129">
        <f t="shared" si="214"/>
        <v>0</v>
      </c>
      <c r="Q943" s="129">
        <f t="shared" si="215"/>
        <v>1</v>
      </c>
      <c r="R943" s="129">
        <f t="shared" si="216"/>
        <v>1</v>
      </c>
      <c r="S943" s="129">
        <f t="shared" si="217"/>
        <v>0</v>
      </c>
      <c r="T943" s="129">
        <f t="shared" si="218"/>
        <v>0</v>
      </c>
      <c r="U943" s="129">
        <f t="shared" si="219"/>
        <v>0</v>
      </c>
      <c r="V943" s="134">
        <f t="shared" si="220"/>
        <v>0</v>
      </c>
      <c r="W943" s="129">
        <f t="shared" si="221"/>
        <v>0</v>
      </c>
      <c r="X943" s="129">
        <f t="shared" si="222"/>
        <v>0</v>
      </c>
      <c r="Y943" s="129">
        <f t="shared" si="223"/>
        <v>0</v>
      </c>
      <c r="Z943" s="129"/>
      <c r="AA943" s="129"/>
      <c r="AB943" s="129">
        <f t="shared" si="224"/>
        <v>2</v>
      </c>
      <c r="AC943" s="129">
        <f t="shared" si="225"/>
        <v>2</v>
      </c>
      <c r="AD943" s="129" t="str">
        <f t="shared" si="226"/>
        <v>Correct</v>
      </c>
      <c r="AE943" s="129"/>
      <c r="AF943" s="115" t="s">
        <v>83</v>
      </c>
      <c r="AG943" s="115">
        <v>59</v>
      </c>
      <c r="AH943" s="115" t="s">
        <v>181</v>
      </c>
      <c r="AI943" s="115" t="s">
        <v>220</v>
      </c>
      <c r="AJ943" s="115" t="s">
        <v>85</v>
      </c>
      <c r="AK943" s="115" t="s">
        <v>86</v>
      </c>
      <c r="AL943" s="115" t="s">
        <v>137</v>
      </c>
      <c r="AM943" s="115" t="s">
        <v>101</v>
      </c>
      <c r="AN943" s="115" t="s">
        <v>111</v>
      </c>
      <c r="AO943" s="115" t="s">
        <v>90</v>
      </c>
      <c r="AP943" s="115" t="s">
        <v>91</v>
      </c>
      <c r="AQ943" s="115" t="s">
        <v>91</v>
      </c>
    </row>
    <row r="944" spans="1:43" ht="16">
      <c r="A944" s="115">
        <v>5585083913</v>
      </c>
      <c r="C944" s="115" t="s">
        <v>32</v>
      </c>
      <c r="L944" s="129"/>
      <c r="M944" s="129">
        <f t="shared" si="212"/>
        <v>1</v>
      </c>
      <c r="N944" s="129">
        <f t="shared" si="213"/>
        <v>3</v>
      </c>
      <c r="O944" s="129"/>
      <c r="P944" s="129">
        <f t="shared" si="214"/>
        <v>0</v>
      </c>
      <c r="Q944" s="129">
        <f t="shared" si="215"/>
        <v>1</v>
      </c>
      <c r="R944" s="129">
        <f t="shared" si="216"/>
        <v>0</v>
      </c>
      <c r="S944" s="129">
        <f t="shared" si="217"/>
        <v>0</v>
      </c>
      <c r="T944" s="129">
        <f t="shared" si="218"/>
        <v>0</v>
      </c>
      <c r="U944" s="129">
        <f t="shared" si="219"/>
        <v>0</v>
      </c>
      <c r="V944" s="134">
        <f t="shared" si="220"/>
        <v>0</v>
      </c>
      <c r="W944" s="129">
        <f t="shared" si="221"/>
        <v>0</v>
      </c>
      <c r="X944" s="129">
        <f t="shared" si="222"/>
        <v>0</v>
      </c>
      <c r="Y944" s="129">
        <f t="shared" si="223"/>
        <v>0</v>
      </c>
      <c r="Z944" s="129"/>
      <c r="AA944" s="129"/>
      <c r="AB944" s="129">
        <f t="shared" si="224"/>
        <v>1</v>
      </c>
      <c r="AC944" s="129">
        <f t="shared" si="225"/>
        <v>1</v>
      </c>
      <c r="AD944" s="129" t="str">
        <f t="shared" si="226"/>
        <v>Correct</v>
      </c>
      <c r="AE944" s="129"/>
      <c r="AF944" s="115" t="s">
        <v>83</v>
      </c>
      <c r="AG944" s="115">
        <v>55</v>
      </c>
      <c r="AH944" s="115" t="s">
        <v>181</v>
      </c>
      <c r="AI944" s="115" t="s">
        <v>216</v>
      </c>
      <c r="AJ944" s="115" t="s">
        <v>85</v>
      </c>
      <c r="AK944" s="115" t="s">
        <v>86</v>
      </c>
      <c r="AL944" s="115" t="s">
        <v>87</v>
      </c>
      <c r="AM944" s="115" t="s">
        <v>88</v>
      </c>
      <c r="AN944" s="115" t="s">
        <v>111</v>
      </c>
      <c r="AO944" s="115" t="s">
        <v>90</v>
      </c>
      <c r="AP944" s="115" t="s">
        <v>91</v>
      </c>
      <c r="AQ944" s="115" t="s">
        <v>91</v>
      </c>
    </row>
    <row r="945" spans="1:43" ht="16">
      <c r="A945" s="115">
        <v>7020347715</v>
      </c>
      <c r="L945" s="129"/>
      <c r="M945" s="129">
        <f t="shared" si="212"/>
        <v>0</v>
      </c>
      <c r="N945" s="129" t="e">
        <f t="shared" si="213"/>
        <v>#DIV/0!</v>
      </c>
      <c r="O945" s="129"/>
      <c r="P945" s="129">
        <f t="shared" si="214"/>
        <v>0</v>
      </c>
      <c r="Q945" s="129">
        <f t="shared" si="215"/>
        <v>0</v>
      </c>
      <c r="R945" s="129">
        <f t="shared" si="216"/>
        <v>0</v>
      </c>
      <c r="S945" s="129">
        <f t="shared" si="217"/>
        <v>0</v>
      </c>
      <c r="T945" s="129">
        <f t="shared" si="218"/>
        <v>0</v>
      </c>
      <c r="U945" s="129">
        <f t="shared" si="219"/>
        <v>0</v>
      </c>
      <c r="V945" s="134">
        <f t="shared" si="220"/>
        <v>0</v>
      </c>
      <c r="W945" s="129">
        <f t="shared" si="221"/>
        <v>0</v>
      </c>
      <c r="X945" s="129">
        <f t="shared" si="222"/>
        <v>0</v>
      </c>
      <c r="Y945" s="129">
        <f t="shared" si="223"/>
        <v>0</v>
      </c>
      <c r="Z945" s="129"/>
      <c r="AA945" s="129"/>
      <c r="AB945" s="129">
        <f t="shared" si="224"/>
        <v>0</v>
      </c>
      <c r="AC945" s="129">
        <f t="shared" si="225"/>
        <v>0</v>
      </c>
      <c r="AD945" s="129" t="str">
        <f t="shared" si="226"/>
        <v>Correct</v>
      </c>
      <c r="AE945" s="129"/>
      <c r="AF945" s="115" t="s">
        <v>83</v>
      </c>
      <c r="AG945" s="115">
        <v>31</v>
      </c>
      <c r="AH945" s="115" t="s">
        <v>181</v>
      </c>
      <c r="AJ945" s="115" t="s">
        <v>107</v>
      </c>
      <c r="AK945" s="115" t="s">
        <v>91</v>
      </c>
      <c r="AL945" s="115" t="s">
        <v>87</v>
      </c>
      <c r="AM945" s="115" t="s">
        <v>104</v>
      </c>
      <c r="AN945" s="115" t="s">
        <v>94</v>
      </c>
      <c r="AO945" s="115" t="s">
        <v>90</v>
      </c>
      <c r="AP945" s="115" t="s">
        <v>91</v>
      </c>
      <c r="AQ945" s="115" t="s">
        <v>91</v>
      </c>
    </row>
    <row r="946" spans="1:43" ht="16">
      <c r="A946" s="115">
        <v>7020345715</v>
      </c>
      <c r="L946" s="129"/>
      <c r="M946" s="129">
        <f t="shared" si="212"/>
        <v>0</v>
      </c>
      <c r="N946" s="129" t="e">
        <f t="shared" si="213"/>
        <v>#DIV/0!</v>
      </c>
      <c r="O946" s="129"/>
      <c r="P946" s="129">
        <f t="shared" si="214"/>
        <v>0</v>
      </c>
      <c r="Q946" s="129">
        <f t="shared" si="215"/>
        <v>0</v>
      </c>
      <c r="R946" s="129">
        <f t="shared" si="216"/>
        <v>0</v>
      </c>
      <c r="S946" s="129">
        <f t="shared" si="217"/>
        <v>0</v>
      </c>
      <c r="T946" s="129">
        <f t="shared" si="218"/>
        <v>0</v>
      </c>
      <c r="U946" s="129">
        <f t="shared" si="219"/>
        <v>0</v>
      </c>
      <c r="V946" s="134">
        <f t="shared" si="220"/>
        <v>0</v>
      </c>
      <c r="W946" s="129">
        <f t="shared" si="221"/>
        <v>0</v>
      </c>
      <c r="X946" s="129">
        <f t="shared" si="222"/>
        <v>0</v>
      </c>
      <c r="Y946" s="129">
        <f t="shared" si="223"/>
        <v>0</v>
      </c>
      <c r="Z946" s="129"/>
      <c r="AA946" s="129"/>
      <c r="AB946" s="129">
        <f t="shared" si="224"/>
        <v>0</v>
      </c>
      <c r="AC946" s="129">
        <f t="shared" si="225"/>
        <v>0</v>
      </c>
      <c r="AD946" s="129" t="str">
        <f t="shared" si="226"/>
        <v>Correct</v>
      </c>
      <c r="AE946" s="129"/>
      <c r="AF946" s="115" t="s">
        <v>99</v>
      </c>
      <c r="AG946" s="115">
        <v>29</v>
      </c>
      <c r="AH946" s="115" t="s">
        <v>181</v>
      </c>
      <c r="AI946" s="115" t="s">
        <v>207</v>
      </c>
      <c r="AJ946" s="115" t="s">
        <v>85</v>
      </c>
      <c r="AK946" s="115" t="s">
        <v>86</v>
      </c>
      <c r="AL946" s="115" t="s">
        <v>87</v>
      </c>
      <c r="AN946" s="115" t="s">
        <v>94</v>
      </c>
      <c r="AO946" s="115" t="s">
        <v>98</v>
      </c>
      <c r="AP946" s="115" t="s">
        <v>91</v>
      </c>
      <c r="AQ946" s="115" t="s">
        <v>91</v>
      </c>
    </row>
    <row r="947" spans="1:43" ht="16">
      <c r="A947" s="115">
        <v>7020344026</v>
      </c>
      <c r="L947" s="129"/>
      <c r="M947" s="129">
        <f t="shared" si="212"/>
        <v>0</v>
      </c>
      <c r="N947" s="129" t="e">
        <f t="shared" si="213"/>
        <v>#DIV/0!</v>
      </c>
      <c r="O947" s="129"/>
      <c r="P947" s="129">
        <f t="shared" si="214"/>
        <v>0</v>
      </c>
      <c r="Q947" s="129">
        <f t="shared" si="215"/>
        <v>0</v>
      </c>
      <c r="R947" s="129">
        <f t="shared" si="216"/>
        <v>0</v>
      </c>
      <c r="S947" s="129">
        <f t="shared" si="217"/>
        <v>0</v>
      </c>
      <c r="T947" s="129">
        <f t="shared" si="218"/>
        <v>0</v>
      </c>
      <c r="U947" s="129">
        <f t="shared" si="219"/>
        <v>0</v>
      </c>
      <c r="V947" s="134">
        <f t="shared" si="220"/>
        <v>0</v>
      </c>
      <c r="W947" s="129">
        <f t="shared" si="221"/>
        <v>0</v>
      </c>
      <c r="X947" s="129">
        <f t="shared" si="222"/>
        <v>0</v>
      </c>
      <c r="Y947" s="129">
        <f t="shared" si="223"/>
        <v>0</v>
      </c>
      <c r="Z947" s="129"/>
      <c r="AA947" s="129"/>
      <c r="AB947" s="129">
        <f t="shared" si="224"/>
        <v>0</v>
      </c>
      <c r="AC947" s="129">
        <f t="shared" si="225"/>
        <v>0</v>
      </c>
      <c r="AD947" s="129" t="str">
        <f t="shared" si="226"/>
        <v>Correct</v>
      </c>
      <c r="AE947" s="129"/>
      <c r="AF947" s="115" t="s">
        <v>99</v>
      </c>
      <c r="AG947" s="115">
        <v>25</v>
      </c>
      <c r="AH947" s="115" t="s">
        <v>181</v>
      </c>
      <c r="AI947" s="115" t="s">
        <v>208</v>
      </c>
      <c r="AJ947" s="115" t="s">
        <v>85</v>
      </c>
      <c r="AK947" s="115" t="s">
        <v>86</v>
      </c>
      <c r="AL947" s="115" t="s">
        <v>87</v>
      </c>
      <c r="AM947" s="115" t="s">
        <v>101</v>
      </c>
      <c r="AN947" s="115" t="s">
        <v>94</v>
      </c>
      <c r="AO947" s="115" t="s">
        <v>90</v>
      </c>
      <c r="AP947" s="115" t="s">
        <v>91</v>
      </c>
      <c r="AQ947" s="115" t="s">
        <v>91</v>
      </c>
    </row>
    <row r="948" spans="1:43" ht="16">
      <c r="A948" s="115">
        <v>7020342514</v>
      </c>
      <c r="K948" s="115" t="s">
        <v>40</v>
      </c>
      <c r="L948" s="129"/>
      <c r="M948" s="129">
        <f t="shared" si="212"/>
        <v>1</v>
      </c>
      <c r="N948" s="129">
        <f t="shared" si="213"/>
        <v>3</v>
      </c>
      <c r="O948" s="129"/>
      <c r="P948" s="129">
        <f t="shared" si="214"/>
        <v>0</v>
      </c>
      <c r="Q948" s="129">
        <f t="shared" si="215"/>
        <v>0</v>
      </c>
      <c r="R948" s="129">
        <f t="shared" si="216"/>
        <v>0</v>
      </c>
      <c r="S948" s="129">
        <f t="shared" si="217"/>
        <v>0</v>
      </c>
      <c r="T948" s="129">
        <f t="shared" si="218"/>
        <v>0</v>
      </c>
      <c r="U948" s="129">
        <f t="shared" si="219"/>
        <v>0</v>
      </c>
      <c r="V948" s="134">
        <f t="shared" si="220"/>
        <v>0</v>
      </c>
      <c r="W948" s="129">
        <f t="shared" si="221"/>
        <v>0</v>
      </c>
      <c r="X948" s="129">
        <f t="shared" si="222"/>
        <v>0</v>
      </c>
      <c r="Y948" s="129">
        <f t="shared" si="223"/>
        <v>1</v>
      </c>
      <c r="Z948" s="129"/>
      <c r="AA948" s="129"/>
      <c r="AB948" s="129">
        <f t="shared" si="224"/>
        <v>1</v>
      </c>
      <c r="AC948" s="129">
        <f t="shared" si="225"/>
        <v>1</v>
      </c>
      <c r="AD948" s="129" t="str">
        <f t="shared" si="226"/>
        <v>Correct</v>
      </c>
      <c r="AE948" s="129"/>
      <c r="AF948" s="115" t="s">
        <v>99</v>
      </c>
      <c r="AG948" s="115">
        <v>43</v>
      </c>
      <c r="AH948" s="115" t="s">
        <v>181</v>
      </c>
      <c r="AI948" s="115" t="s">
        <v>440</v>
      </c>
      <c r="AJ948" s="115" t="s">
        <v>85</v>
      </c>
      <c r="AK948" s="115" t="s">
        <v>86</v>
      </c>
      <c r="AL948" s="115" t="s">
        <v>87</v>
      </c>
      <c r="AM948" s="115" t="s">
        <v>100</v>
      </c>
      <c r="AN948" s="115" t="s">
        <v>94</v>
      </c>
      <c r="AO948" s="115" t="s">
        <v>90</v>
      </c>
      <c r="AP948" s="115" t="s">
        <v>91</v>
      </c>
      <c r="AQ948" s="115" t="s">
        <v>91</v>
      </c>
    </row>
    <row r="949" spans="1:43" ht="16">
      <c r="A949" s="115">
        <v>7020345928</v>
      </c>
      <c r="L949" s="129"/>
      <c r="M949" s="129">
        <f t="shared" si="212"/>
        <v>0</v>
      </c>
      <c r="N949" s="129" t="e">
        <f t="shared" si="213"/>
        <v>#DIV/0!</v>
      </c>
      <c r="O949" s="129"/>
      <c r="P949" s="129">
        <f t="shared" si="214"/>
        <v>0</v>
      </c>
      <c r="Q949" s="129">
        <f t="shared" si="215"/>
        <v>0</v>
      </c>
      <c r="R949" s="129">
        <f t="shared" si="216"/>
        <v>0</v>
      </c>
      <c r="S949" s="129">
        <f t="shared" si="217"/>
        <v>0</v>
      </c>
      <c r="T949" s="129">
        <f t="shared" si="218"/>
        <v>0</v>
      </c>
      <c r="U949" s="129">
        <f t="shared" si="219"/>
        <v>0</v>
      </c>
      <c r="V949" s="134">
        <f t="shared" si="220"/>
        <v>0</v>
      </c>
      <c r="W949" s="129">
        <f t="shared" si="221"/>
        <v>0</v>
      </c>
      <c r="X949" s="129">
        <f t="shared" si="222"/>
        <v>0</v>
      </c>
      <c r="Y949" s="129">
        <f t="shared" si="223"/>
        <v>0</v>
      </c>
      <c r="Z949" s="129"/>
      <c r="AA949" s="129"/>
      <c r="AB949" s="129">
        <f t="shared" si="224"/>
        <v>0</v>
      </c>
      <c r="AC949" s="129">
        <f t="shared" si="225"/>
        <v>0</v>
      </c>
      <c r="AD949" s="129" t="str">
        <f t="shared" si="226"/>
        <v>Correct</v>
      </c>
      <c r="AE949" s="129"/>
      <c r="AF949" s="115" t="s">
        <v>83</v>
      </c>
      <c r="AG949" s="115">
        <v>68</v>
      </c>
      <c r="AH949" s="115" t="s">
        <v>181</v>
      </c>
      <c r="AI949" s="115" t="s">
        <v>219</v>
      </c>
      <c r="AL949" s="115" t="s">
        <v>87</v>
      </c>
      <c r="AM949" s="115" t="s">
        <v>101</v>
      </c>
      <c r="AN949" s="115" t="s">
        <v>102</v>
      </c>
      <c r="AO949" s="115" t="s">
        <v>106</v>
      </c>
      <c r="AP949" s="115" t="s">
        <v>91</v>
      </c>
      <c r="AQ949" s="115" t="s">
        <v>86</v>
      </c>
    </row>
    <row r="950" spans="1:43" ht="16">
      <c r="A950" s="115">
        <v>6985446326</v>
      </c>
      <c r="K950" s="115" t="s">
        <v>40</v>
      </c>
      <c r="L950" s="129"/>
      <c r="M950" s="129">
        <f t="shared" si="212"/>
        <v>1</v>
      </c>
      <c r="N950" s="129">
        <f t="shared" si="213"/>
        <v>3</v>
      </c>
      <c r="O950" s="129"/>
      <c r="P950" s="129">
        <f t="shared" si="214"/>
        <v>0</v>
      </c>
      <c r="Q950" s="129">
        <f t="shared" si="215"/>
        <v>0</v>
      </c>
      <c r="R950" s="129">
        <f t="shared" si="216"/>
        <v>0</v>
      </c>
      <c r="S950" s="129">
        <f t="shared" si="217"/>
        <v>0</v>
      </c>
      <c r="T950" s="129">
        <f t="shared" si="218"/>
        <v>0</v>
      </c>
      <c r="U950" s="129">
        <f t="shared" si="219"/>
        <v>0</v>
      </c>
      <c r="V950" s="134">
        <f t="shared" si="220"/>
        <v>0</v>
      </c>
      <c r="W950" s="129">
        <f t="shared" si="221"/>
        <v>0</v>
      </c>
      <c r="X950" s="129">
        <f t="shared" si="222"/>
        <v>0</v>
      </c>
      <c r="Y950" s="129">
        <f t="shared" si="223"/>
        <v>1</v>
      </c>
      <c r="Z950" s="129"/>
      <c r="AA950" s="129"/>
      <c r="AB950" s="129">
        <f t="shared" si="224"/>
        <v>1</v>
      </c>
      <c r="AC950" s="129">
        <f t="shared" si="225"/>
        <v>1</v>
      </c>
      <c r="AD950" s="129" t="str">
        <f t="shared" si="226"/>
        <v>Correct</v>
      </c>
      <c r="AE950" s="129"/>
      <c r="AF950" s="115" t="s">
        <v>83</v>
      </c>
      <c r="AG950" s="115">
        <v>19</v>
      </c>
      <c r="AH950" s="115" t="s">
        <v>181</v>
      </c>
      <c r="AI950" s="115" t="s">
        <v>433</v>
      </c>
      <c r="AJ950" s="115" t="s">
        <v>85</v>
      </c>
      <c r="AK950" s="115" t="s">
        <v>86</v>
      </c>
      <c r="AM950" s="115" t="s">
        <v>100</v>
      </c>
      <c r="AO950" s="115" t="s">
        <v>95</v>
      </c>
      <c r="AP950" s="115" t="s">
        <v>91</v>
      </c>
      <c r="AQ950" s="115" t="s">
        <v>91</v>
      </c>
    </row>
    <row r="951" spans="1:43" ht="16">
      <c r="A951" s="115">
        <v>6985186645</v>
      </c>
      <c r="L951" s="129"/>
      <c r="M951" s="129">
        <f t="shared" si="212"/>
        <v>0</v>
      </c>
      <c r="N951" s="129" t="e">
        <f t="shared" si="213"/>
        <v>#DIV/0!</v>
      </c>
      <c r="O951" s="129"/>
      <c r="P951" s="129">
        <f t="shared" si="214"/>
        <v>0</v>
      </c>
      <c r="Q951" s="129">
        <f t="shared" si="215"/>
        <v>0</v>
      </c>
      <c r="R951" s="129">
        <f t="shared" si="216"/>
        <v>0</v>
      </c>
      <c r="S951" s="129">
        <f t="shared" si="217"/>
        <v>0</v>
      </c>
      <c r="T951" s="129">
        <f t="shared" si="218"/>
        <v>0</v>
      </c>
      <c r="U951" s="129">
        <f t="shared" si="219"/>
        <v>0</v>
      </c>
      <c r="V951" s="134">
        <f t="shared" si="220"/>
        <v>0</v>
      </c>
      <c r="W951" s="129">
        <f t="shared" si="221"/>
        <v>0</v>
      </c>
      <c r="X951" s="129">
        <f t="shared" si="222"/>
        <v>0</v>
      </c>
      <c r="Y951" s="129">
        <f t="shared" si="223"/>
        <v>0</v>
      </c>
      <c r="Z951" s="129"/>
      <c r="AA951" s="129"/>
      <c r="AB951" s="129">
        <f t="shared" si="224"/>
        <v>0</v>
      </c>
      <c r="AC951" s="129">
        <f t="shared" si="225"/>
        <v>0</v>
      </c>
      <c r="AD951" s="129" t="str">
        <f t="shared" si="226"/>
        <v>Correct</v>
      </c>
      <c r="AE951" s="129"/>
      <c r="AF951" s="115" t="s">
        <v>83</v>
      </c>
      <c r="AG951" s="115">
        <v>52</v>
      </c>
      <c r="AH951" s="115" t="s">
        <v>181</v>
      </c>
      <c r="AI951" s="115" t="s">
        <v>222</v>
      </c>
      <c r="AJ951" s="115" t="s">
        <v>85</v>
      </c>
      <c r="AK951" s="115" t="s">
        <v>86</v>
      </c>
      <c r="AL951" s="115" t="s">
        <v>87</v>
      </c>
      <c r="AM951" s="115" t="s">
        <v>96</v>
      </c>
      <c r="AN951" s="115" t="s">
        <v>112</v>
      </c>
      <c r="AO951" s="115" t="s">
        <v>103</v>
      </c>
      <c r="AP951" s="115" t="s">
        <v>91</v>
      </c>
      <c r="AQ951" s="115" t="s">
        <v>91</v>
      </c>
    </row>
    <row r="952" spans="1:43" ht="16">
      <c r="A952" s="115">
        <v>5585679720</v>
      </c>
      <c r="K952" s="115" t="s">
        <v>40</v>
      </c>
      <c r="L952" s="129"/>
      <c r="M952" s="129">
        <f t="shared" si="212"/>
        <v>1</v>
      </c>
      <c r="N952" s="129">
        <f t="shared" si="213"/>
        <v>3</v>
      </c>
      <c r="O952" s="129"/>
      <c r="P952" s="129">
        <f t="shared" si="214"/>
        <v>0</v>
      </c>
      <c r="Q952" s="129">
        <f t="shared" si="215"/>
        <v>0</v>
      </c>
      <c r="R952" s="129">
        <f t="shared" si="216"/>
        <v>0</v>
      </c>
      <c r="S952" s="129">
        <f t="shared" si="217"/>
        <v>0</v>
      </c>
      <c r="T952" s="129">
        <f t="shared" si="218"/>
        <v>0</v>
      </c>
      <c r="U952" s="129">
        <f t="shared" si="219"/>
        <v>0</v>
      </c>
      <c r="V952" s="134">
        <f t="shared" si="220"/>
        <v>0</v>
      </c>
      <c r="W952" s="129">
        <f t="shared" si="221"/>
        <v>0</v>
      </c>
      <c r="X952" s="129">
        <f t="shared" si="222"/>
        <v>0</v>
      </c>
      <c r="Y952" s="129">
        <f t="shared" si="223"/>
        <v>1</v>
      </c>
      <c r="Z952" s="129"/>
      <c r="AA952" s="129"/>
      <c r="AB952" s="129">
        <f t="shared" si="224"/>
        <v>1</v>
      </c>
      <c r="AC952" s="129">
        <f t="shared" si="225"/>
        <v>1</v>
      </c>
      <c r="AD952" s="129" t="str">
        <f t="shared" si="226"/>
        <v>Correct</v>
      </c>
      <c r="AE952" s="129"/>
      <c r="AF952" s="115" t="s">
        <v>99</v>
      </c>
      <c r="AG952" s="115">
        <v>68</v>
      </c>
      <c r="AH952" s="115" t="s">
        <v>84</v>
      </c>
      <c r="AI952" s="115" t="s">
        <v>144</v>
      </c>
      <c r="AJ952" s="115" t="s">
        <v>85</v>
      </c>
      <c r="AK952" s="115" t="s">
        <v>86</v>
      </c>
      <c r="AL952" s="115" t="s">
        <v>87</v>
      </c>
      <c r="AM952" s="115" t="s">
        <v>104</v>
      </c>
      <c r="AN952" s="115" t="s">
        <v>111</v>
      </c>
      <c r="AO952" s="115" t="s">
        <v>106</v>
      </c>
      <c r="AP952" s="115" t="s">
        <v>91</v>
      </c>
      <c r="AQ952" s="115" t="s">
        <v>91</v>
      </c>
    </row>
    <row r="953" spans="1:43" ht="16">
      <c r="A953" s="115">
        <v>7020346143</v>
      </c>
      <c r="L953" s="129"/>
      <c r="M953" s="129">
        <f t="shared" si="212"/>
        <v>0</v>
      </c>
      <c r="N953" s="129" t="e">
        <f t="shared" si="213"/>
        <v>#DIV/0!</v>
      </c>
      <c r="O953" s="129"/>
      <c r="P953" s="129">
        <f t="shared" si="214"/>
        <v>0</v>
      </c>
      <c r="Q953" s="129">
        <f t="shared" si="215"/>
        <v>0</v>
      </c>
      <c r="R953" s="129">
        <f t="shared" si="216"/>
        <v>0</v>
      </c>
      <c r="S953" s="129">
        <f t="shared" si="217"/>
        <v>0</v>
      </c>
      <c r="T953" s="129">
        <f t="shared" si="218"/>
        <v>0</v>
      </c>
      <c r="U953" s="129">
        <f t="shared" si="219"/>
        <v>0</v>
      </c>
      <c r="V953" s="134">
        <f t="shared" si="220"/>
        <v>0</v>
      </c>
      <c r="W953" s="129">
        <f t="shared" si="221"/>
        <v>0</v>
      </c>
      <c r="X953" s="129">
        <f t="shared" si="222"/>
        <v>0</v>
      </c>
      <c r="Y953" s="129">
        <f t="shared" si="223"/>
        <v>0</v>
      </c>
      <c r="Z953" s="129"/>
      <c r="AA953" s="129"/>
      <c r="AB953" s="129">
        <f t="shared" si="224"/>
        <v>0</v>
      </c>
      <c r="AC953" s="129">
        <f t="shared" si="225"/>
        <v>0</v>
      </c>
      <c r="AD953" s="129" t="str">
        <f t="shared" si="226"/>
        <v>Correct</v>
      </c>
      <c r="AE953" s="129"/>
      <c r="AF953" s="115" t="s">
        <v>99</v>
      </c>
      <c r="AG953" s="115">
        <v>29</v>
      </c>
      <c r="AH953" s="115" t="s">
        <v>181</v>
      </c>
      <c r="AI953" s="115" t="s">
        <v>441</v>
      </c>
      <c r="AJ953" s="115" t="s">
        <v>85</v>
      </c>
      <c r="AK953" s="115" t="s">
        <v>86</v>
      </c>
      <c r="AL953" s="115" t="s">
        <v>87</v>
      </c>
      <c r="AM953" s="115" t="s">
        <v>101</v>
      </c>
      <c r="AN953" s="115" t="s">
        <v>89</v>
      </c>
      <c r="AO953" s="115" t="s">
        <v>90</v>
      </c>
      <c r="AP953" s="115" t="s">
        <v>91</v>
      </c>
      <c r="AQ953" s="115" t="s">
        <v>91</v>
      </c>
    </row>
    <row r="954" spans="1:43" ht="16">
      <c r="A954" s="115">
        <v>7020350856</v>
      </c>
      <c r="L954" s="129"/>
      <c r="M954" s="129">
        <f t="shared" si="212"/>
        <v>0</v>
      </c>
      <c r="N954" s="129" t="e">
        <f t="shared" si="213"/>
        <v>#DIV/0!</v>
      </c>
      <c r="O954" s="129"/>
      <c r="P954" s="129">
        <f t="shared" si="214"/>
        <v>0</v>
      </c>
      <c r="Q954" s="129">
        <f t="shared" si="215"/>
        <v>0</v>
      </c>
      <c r="R954" s="129">
        <f t="shared" si="216"/>
        <v>0</v>
      </c>
      <c r="S954" s="129">
        <f t="shared" si="217"/>
        <v>0</v>
      </c>
      <c r="T954" s="129">
        <f t="shared" si="218"/>
        <v>0</v>
      </c>
      <c r="U954" s="129">
        <f t="shared" si="219"/>
        <v>0</v>
      </c>
      <c r="V954" s="134">
        <f t="shared" si="220"/>
        <v>0</v>
      </c>
      <c r="W954" s="129">
        <f t="shared" si="221"/>
        <v>0</v>
      </c>
      <c r="X954" s="129">
        <f t="shared" si="222"/>
        <v>0</v>
      </c>
      <c r="Y954" s="129">
        <f t="shared" si="223"/>
        <v>0</v>
      </c>
      <c r="Z954" s="129"/>
      <c r="AA954" s="129"/>
      <c r="AB954" s="129">
        <f t="shared" si="224"/>
        <v>0</v>
      </c>
      <c r="AC954" s="129">
        <f t="shared" si="225"/>
        <v>0</v>
      </c>
      <c r="AD954" s="129" t="str">
        <f t="shared" si="226"/>
        <v>Correct</v>
      </c>
      <c r="AE954" s="129"/>
      <c r="AF954" s="115" t="s">
        <v>83</v>
      </c>
      <c r="AG954" s="115">
        <v>56</v>
      </c>
      <c r="AH954" s="115" t="s">
        <v>181</v>
      </c>
      <c r="AI954" s="115" t="s">
        <v>207</v>
      </c>
      <c r="AJ954" s="115" t="s">
        <v>85</v>
      </c>
      <c r="AK954" s="115" t="s">
        <v>86</v>
      </c>
      <c r="AL954" s="115" t="s">
        <v>87</v>
      </c>
      <c r="AM954" s="115" t="s">
        <v>96</v>
      </c>
      <c r="AN954" s="115" t="s">
        <v>89</v>
      </c>
      <c r="AO954" s="115" t="s">
        <v>90</v>
      </c>
      <c r="AP954" s="115" t="s">
        <v>91</v>
      </c>
      <c r="AQ954" s="115" t="s">
        <v>91</v>
      </c>
    </row>
    <row r="955" spans="1:43" ht="16">
      <c r="A955" s="115">
        <v>7020349981</v>
      </c>
      <c r="L955" s="129"/>
      <c r="M955" s="129">
        <f t="shared" si="212"/>
        <v>0</v>
      </c>
      <c r="N955" s="129" t="e">
        <f t="shared" si="213"/>
        <v>#DIV/0!</v>
      </c>
      <c r="O955" s="129"/>
      <c r="P955" s="129">
        <f t="shared" si="214"/>
        <v>0</v>
      </c>
      <c r="Q955" s="129">
        <f t="shared" si="215"/>
        <v>0</v>
      </c>
      <c r="R955" s="129">
        <f t="shared" si="216"/>
        <v>0</v>
      </c>
      <c r="S955" s="129">
        <f t="shared" si="217"/>
        <v>0</v>
      </c>
      <c r="T955" s="129">
        <f t="shared" si="218"/>
        <v>0</v>
      </c>
      <c r="U955" s="129">
        <f t="shared" si="219"/>
        <v>0</v>
      </c>
      <c r="V955" s="134">
        <f t="shared" si="220"/>
        <v>0</v>
      </c>
      <c r="W955" s="129">
        <f t="shared" si="221"/>
        <v>0</v>
      </c>
      <c r="X955" s="129">
        <f t="shared" si="222"/>
        <v>0</v>
      </c>
      <c r="Y955" s="129">
        <f t="shared" si="223"/>
        <v>0</v>
      </c>
      <c r="Z955" s="129"/>
      <c r="AA955" s="129"/>
      <c r="AB955" s="129">
        <f t="shared" si="224"/>
        <v>0</v>
      </c>
      <c r="AC955" s="129">
        <f t="shared" si="225"/>
        <v>0</v>
      </c>
      <c r="AD955" s="129" t="str">
        <f t="shared" si="226"/>
        <v>Correct</v>
      </c>
      <c r="AE955" s="129"/>
      <c r="AF955" s="115" t="s">
        <v>99</v>
      </c>
      <c r="AG955" s="115">
        <v>24</v>
      </c>
      <c r="AH955" s="115" t="s">
        <v>181</v>
      </c>
      <c r="AI955" s="115" t="s">
        <v>244</v>
      </c>
      <c r="AJ955" s="115" t="s">
        <v>85</v>
      </c>
      <c r="AK955" s="115" t="s">
        <v>86</v>
      </c>
      <c r="AL955" s="115" t="s">
        <v>87</v>
      </c>
      <c r="AM955" s="115" t="s">
        <v>101</v>
      </c>
      <c r="AN955" s="115" t="s">
        <v>94</v>
      </c>
      <c r="AO955" s="115" t="s">
        <v>98</v>
      </c>
      <c r="AP955" s="115" t="s">
        <v>91</v>
      </c>
      <c r="AQ955" s="115" t="s">
        <v>91</v>
      </c>
    </row>
    <row r="956" spans="1:43" ht="16">
      <c r="A956" s="115">
        <v>6985456294</v>
      </c>
      <c r="L956" s="129"/>
      <c r="M956" s="129">
        <f t="shared" si="212"/>
        <v>0</v>
      </c>
      <c r="N956" s="129" t="e">
        <f t="shared" si="213"/>
        <v>#DIV/0!</v>
      </c>
      <c r="O956" s="129"/>
      <c r="P956" s="129">
        <f t="shared" si="214"/>
        <v>0</v>
      </c>
      <c r="Q956" s="129">
        <f t="shared" si="215"/>
        <v>0</v>
      </c>
      <c r="R956" s="129">
        <f t="shared" si="216"/>
        <v>0</v>
      </c>
      <c r="S956" s="129">
        <f t="shared" si="217"/>
        <v>0</v>
      </c>
      <c r="T956" s="129">
        <f t="shared" si="218"/>
        <v>0</v>
      </c>
      <c r="U956" s="129">
        <f t="shared" si="219"/>
        <v>0</v>
      </c>
      <c r="V956" s="134">
        <f t="shared" si="220"/>
        <v>0</v>
      </c>
      <c r="W956" s="129">
        <f t="shared" si="221"/>
        <v>0</v>
      </c>
      <c r="X956" s="129">
        <f t="shared" si="222"/>
        <v>0</v>
      </c>
      <c r="Y956" s="129">
        <f t="shared" si="223"/>
        <v>0</v>
      </c>
      <c r="Z956" s="129"/>
      <c r="AA956" s="129"/>
      <c r="AB956" s="129">
        <f t="shared" si="224"/>
        <v>0</v>
      </c>
      <c r="AC956" s="129">
        <f t="shared" si="225"/>
        <v>0</v>
      </c>
      <c r="AD956" s="129" t="str">
        <f t="shared" si="226"/>
        <v>Correct</v>
      </c>
      <c r="AE956" s="129"/>
      <c r="AF956" s="115" t="s">
        <v>99</v>
      </c>
      <c r="AG956" s="115">
        <v>19</v>
      </c>
      <c r="AH956" s="115" t="s">
        <v>181</v>
      </c>
      <c r="AI956" s="115" t="s">
        <v>434</v>
      </c>
      <c r="AJ956" s="115" t="s">
        <v>85</v>
      </c>
      <c r="AK956" s="115" t="s">
        <v>86</v>
      </c>
      <c r="AL956" s="115" t="s">
        <v>87</v>
      </c>
      <c r="AM956" s="115" t="s">
        <v>88</v>
      </c>
      <c r="AN956" s="115" t="s">
        <v>94</v>
      </c>
      <c r="AO956" s="115" t="s">
        <v>95</v>
      </c>
      <c r="AP956" s="115" t="s">
        <v>91</v>
      </c>
      <c r="AQ956" s="115" t="s">
        <v>91</v>
      </c>
    </row>
    <row r="957" spans="1:43" ht="16">
      <c r="A957" s="115">
        <v>5591788817</v>
      </c>
      <c r="C957" s="115" t="s">
        <v>32</v>
      </c>
      <c r="L957" s="129"/>
      <c r="M957" s="129">
        <f t="shared" si="212"/>
        <v>1</v>
      </c>
      <c r="N957" s="129">
        <f t="shared" si="213"/>
        <v>3</v>
      </c>
      <c r="O957" s="129"/>
      <c r="P957" s="129">
        <f t="shared" si="214"/>
        <v>0</v>
      </c>
      <c r="Q957" s="129">
        <f t="shared" si="215"/>
        <v>1</v>
      </c>
      <c r="R957" s="129">
        <f t="shared" si="216"/>
        <v>0</v>
      </c>
      <c r="S957" s="129">
        <f t="shared" si="217"/>
        <v>0</v>
      </c>
      <c r="T957" s="129">
        <f t="shared" si="218"/>
        <v>0</v>
      </c>
      <c r="U957" s="129">
        <f t="shared" si="219"/>
        <v>0</v>
      </c>
      <c r="V957" s="134">
        <f t="shared" si="220"/>
        <v>0</v>
      </c>
      <c r="W957" s="129">
        <f t="shared" si="221"/>
        <v>0</v>
      </c>
      <c r="X957" s="129">
        <f t="shared" si="222"/>
        <v>0</v>
      </c>
      <c r="Y957" s="129">
        <f t="shared" si="223"/>
        <v>0</v>
      </c>
      <c r="Z957" s="129"/>
      <c r="AA957" s="129"/>
      <c r="AB957" s="129">
        <f t="shared" si="224"/>
        <v>1</v>
      </c>
      <c r="AC957" s="129">
        <f t="shared" si="225"/>
        <v>1</v>
      </c>
      <c r="AD957" s="129" t="str">
        <f t="shared" si="226"/>
        <v>Correct</v>
      </c>
      <c r="AE957" s="129"/>
    </row>
    <row r="958" spans="1:43" ht="16">
      <c r="A958" s="115">
        <v>7044846598</v>
      </c>
      <c r="L958" s="129"/>
      <c r="M958" s="129">
        <f t="shared" si="212"/>
        <v>0</v>
      </c>
      <c r="N958" s="129" t="e">
        <f t="shared" si="213"/>
        <v>#DIV/0!</v>
      </c>
      <c r="O958" s="129"/>
      <c r="P958" s="129">
        <f t="shared" si="214"/>
        <v>0</v>
      </c>
      <c r="Q958" s="129">
        <f t="shared" si="215"/>
        <v>0</v>
      </c>
      <c r="R958" s="129">
        <f t="shared" si="216"/>
        <v>0</v>
      </c>
      <c r="S958" s="129">
        <f t="shared" si="217"/>
        <v>0</v>
      </c>
      <c r="T958" s="129">
        <f t="shared" si="218"/>
        <v>0</v>
      </c>
      <c r="U958" s="129">
        <f t="shared" si="219"/>
        <v>0</v>
      </c>
      <c r="V958" s="134">
        <f t="shared" si="220"/>
        <v>0</v>
      </c>
      <c r="W958" s="129">
        <f t="shared" si="221"/>
        <v>0</v>
      </c>
      <c r="X958" s="129">
        <f t="shared" si="222"/>
        <v>0</v>
      </c>
      <c r="Y958" s="129">
        <f t="shared" si="223"/>
        <v>0</v>
      </c>
      <c r="Z958" s="129"/>
      <c r="AA958" s="129"/>
      <c r="AB958" s="129">
        <f t="shared" si="224"/>
        <v>0</v>
      </c>
      <c r="AC958" s="129">
        <f t="shared" si="225"/>
        <v>0</v>
      </c>
      <c r="AD958" s="129" t="str">
        <f t="shared" si="226"/>
        <v>Correct</v>
      </c>
      <c r="AE958" s="129"/>
      <c r="AF958" s="115" t="s">
        <v>83</v>
      </c>
      <c r="AG958" s="115">
        <v>39</v>
      </c>
      <c r="AH958" s="115" t="s">
        <v>84</v>
      </c>
      <c r="AI958" s="115" t="s">
        <v>152</v>
      </c>
      <c r="AJ958" s="115" t="s">
        <v>92</v>
      </c>
      <c r="AL958" s="115" t="s">
        <v>87</v>
      </c>
      <c r="AM958" s="115" t="s">
        <v>100</v>
      </c>
      <c r="AN958" s="115" t="s">
        <v>111</v>
      </c>
      <c r="AO958" s="115" t="s">
        <v>90</v>
      </c>
      <c r="AP958" s="115" t="s">
        <v>91</v>
      </c>
      <c r="AQ958" s="115" t="s">
        <v>91</v>
      </c>
    </row>
    <row r="959" spans="1:43" ht="16">
      <c r="A959" s="115">
        <v>7011539130</v>
      </c>
      <c r="B959" s="115" t="s">
        <v>31</v>
      </c>
      <c r="L959" s="129"/>
      <c r="M959" s="129">
        <f t="shared" si="212"/>
        <v>1</v>
      </c>
      <c r="N959" s="129">
        <f t="shared" si="213"/>
        <v>3</v>
      </c>
      <c r="O959" s="129"/>
      <c r="P959" s="129">
        <f t="shared" si="214"/>
        <v>1</v>
      </c>
      <c r="Q959" s="129">
        <f t="shared" si="215"/>
        <v>0</v>
      </c>
      <c r="R959" s="129">
        <f t="shared" si="216"/>
        <v>0</v>
      </c>
      <c r="S959" s="129">
        <f t="shared" si="217"/>
        <v>0</v>
      </c>
      <c r="T959" s="129">
        <f t="shared" si="218"/>
        <v>0</v>
      </c>
      <c r="U959" s="129">
        <f t="shared" si="219"/>
        <v>0</v>
      </c>
      <c r="V959" s="134">
        <f t="shared" si="220"/>
        <v>0</v>
      </c>
      <c r="W959" s="129">
        <f t="shared" si="221"/>
        <v>0</v>
      </c>
      <c r="X959" s="129">
        <f t="shared" si="222"/>
        <v>0</v>
      </c>
      <c r="Y959" s="129">
        <f t="shared" si="223"/>
        <v>0</v>
      </c>
      <c r="Z959" s="129"/>
      <c r="AA959" s="129"/>
      <c r="AB959" s="129">
        <f t="shared" si="224"/>
        <v>1</v>
      </c>
      <c r="AC959" s="129">
        <f t="shared" si="225"/>
        <v>1</v>
      </c>
      <c r="AD959" s="129" t="str">
        <f t="shared" si="226"/>
        <v>Correct</v>
      </c>
      <c r="AE959" s="129"/>
      <c r="AF959" s="115" t="s">
        <v>83</v>
      </c>
      <c r="AG959" s="115">
        <v>75</v>
      </c>
      <c r="AH959" s="115" t="s">
        <v>181</v>
      </c>
      <c r="AI959" s="115" t="s">
        <v>189</v>
      </c>
      <c r="AJ959" s="115" t="s">
        <v>85</v>
      </c>
      <c r="AK959" s="115" t="s">
        <v>86</v>
      </c>
      <c r="AL959" s="115" t="s">
        <v>87</v>
      </c>
      <c r="AM959" s="115" t="s">
        <v>93</v>
      </c>
      <c r="AN959" s="115" t="s">
        <v>102</v>
      </c>
      <c r="AO959" s="115" t="s">
        <v>106</v>
      </c>
      <c r="AP959" s="115" t="s">
        <v>91</v>
      </c>
    </row>
    <row r="960" spans="1:43" ht="16">
      <c r="A960" s="115">
        <v>6988279256</v>
      </c>
      <c r="L960" s="129"/>
      <c r="M960" s="129">
        <f t="shared" si="212"/>
        <v>0</v>
      </c>
      <c r="N960" s="129" t="e">
        <f t="shared" si="213"/>
        <v>#DIV/0!</v>
      </c>
      <c r="O960" s="129"/>
      <c r="P960" s="129">
        <f t="shared" si="214"/>
        <v>0</v>
      </c>
      <c r="Q960" s="129">
        <f t="shared" si="215"/>
        <v>0</v>
      </c>
      <c r="R960" s="129">
        <f t="shared" si="216"/>
        <v>0</v>
      </c>
      <c r="S960" s="129">
        <f t="shared" si="217"/>
        <v>0</v>
      </c>
      <c r="T960" s="129">
        <f t="shared" si="218"/>
        <v>0</v>
      </c>
      <c r="U960" s="129">
        <f t="shared" si="219"/>
        <v>0</v>
      </c>
      <c r="V960" s="134">
        <f t="shared" si="220"/>
        <v>0</v>
      </c>
      <c r="W960" s="129">
        <f t="shared" si="221"/>
        <v>0</v>
      </c>
      <c r="X960" s="129">
        <f t="shared" si="222"/>
        <v>0</v>
      </c>
      <c r="Y960" s="129">
        <f t="shared" si="223"/>
        <v>0</v>
      </c>
      <c r="Z960" s="129"/>
      <c r="AA960" s="129"/>
      <c r="AB960" s="129">
        <f t="shared" si="224"/>
        <v>0</v>
      </c>
      <c r="AC960" s="129">
        <f t="shared" si="225"/>
        <v>0</v>
      </c>
      <c r="AD960" s="129" t="str">
        <f t="shared" si="226"/>
        <v>Correct</v>
      </c>
      <c r="AE960" s="129"/>
      <c r="AF960" s="115" t="s">
        <v>83</v>
      </c>
      <c r="AG960" s="115">
        <v>76</v>
      </c>
      <c r="AH960" s="115" t="s">
        <v>84</v>
      </c>
      <c r="AI960" s="115" t="s">
        <v>121</v>
      </c>
      <c r="AJ960" s="115" t="s">
        <v>92</v>
      </c>
      <c r="AK960" s="115" t="s">
        <v>86</v>
      </c>
      <c r="AO960" s="115" t="s">
        <v>106</v>
      </c>
      <c r="AP960" s="115" t="s">
        <v>91</v>
      </c>
    </row>
    <row r="961" spans="1:43" ht="16">
      <c r="A961" s="115">
        <v>6985438262</v>
      </c>
      <c r="L961" s="129"/>
      <c r="M961" s="129">
        <f t="shared" si="212"/>
        <v>0</v>
      </c>
      <c r="N961" s="129" t="e">
        <f t="shared" si="213"/>
        <v>#DIV/0!</v>
      </c>
      <c r="O961" s="129"/>
      <c r="P961" s="129">
        <f t="shared" si="214"/>
        <v>0</v>
      </c>
      <c r="Q961" s="129">
        <f t="shared" si="215"/>
        <v>0</v>
      </c>
      <c r="R961" s="129">
        <f t="shared" si="216"/>
        <v>0</v>
      </c>
      <c r="S961" s="129">
        <f t="shared" si="217"/>
        <v>0</v>
      </c>
      <c r="T961" s="129">
        <f t="shared" si="218"/>
        <v>0</v>
      </c>
      <c r="U961" s="129">
        <f t="shared" si="219"/>
        <v>0</v>
      </c>
      <c r="V961" s="134">
        <f t="shared" si="220"/>
        <v>0</v>
      </c>
      <c r="W961" s="129">
        <f t="shared" si="221"/>
        <v>0</v>
      </c>
      <c r="X961" s="129">
        <f t="shared" si="222"/>
        <v>0</v>
      </c>
      <c r="Y961" s="129">
        <f t="shared" si="223"/>
        <v>0</v>
      </c>
      <c r="Z961" s="129"/>
      <c r="AA961" s="129"/>
      <c r="AB961" s="129">
        <f t="shared" si="224"/>
        <v>0</v>
      </c>
      <c r="AC961" s="129">
        <f t="shared" si="225"/>
        <v>0</v>
      </c>
      <c r="AD961" s="129" t="str">
        <f t="shared" si="226"/>
        <v>Correct</v>
      </c>
      <c r="AE961" s="129"/>
      <c r="AF961" s="115" t="s">
        <v>83</v>
      </c>
      <c r="AG961" s="115">
        <v>79</v>
      </c>
      <c r="AH961" s="115" t="s">
        <v>84</v>
      </c>
      <c r="AI961" s="115" t="s">
        <v>152</v>
      </c>
      <c r="AK961" s="115" t="s">
        <v>91</v>
      </c>
      <c r="AL961" s="115" t="s">
        <v>87</v>
      </c>
      <c r="AM961" s="115" t="s">
        <v>96</v>
      </c>
      <c r="AN961" s="115" t="s">
        <v>111</v>
      </c>
      <c r="AO961" s="115" t="s">
        <v>106</v>
      </c>
      <c r="AP961" s="115" t="s">
        <v>91</v>
      </c>
      <c r="AQ961" s="115" t="s">
        <v>91</v>
      </c>
    </row>
    <row r="962" spans="1:43" ht="16">
      <c r="A962" s="115">
        <v>7045775058</v>
      </c>
      <c r="L962" s="129"/>
      <c r="M962" s="129">
        <f t="shared" ref="M962:M1025" si="227">COUNTA(B962:L962)</f>
        <v>0</v>
      </c>
      <c r="N962" s="129" t="e">
        <f t="shared" ref="N962:N1025" si="228">3/M962</f>
        <v>#DIV/0!</v>
      </c>
      <c r="O962" s="129"/>
      <c r="P962" s="129">
        <f t="shared" ref="P962:P1025" si="229">IF($M962&lt;3,IF($B962=$B$1,1,0),IF($B962=$B$1,$N962,0))</f>
        <v>0</v>
      </c>
      <c r="Q962" s="129">
        <f t="shared" ref="Q962:Q1025" si="230">IF($M962&lt;3,IF($C962=$C$1,1,0),IF($C962=$C$1,$N962,0))</f>
        <v>0</v>
      </c>
      <c r="R962" s="129">
        <f t="shared" ref="R962:R1025" si="231">IF($M962&lt;3,IF($D962=$D$1,1,0),IF($D962=$D$1,$N962,0))</f>
        <v>0</v>
      </c>
      <c r="S962" s="129">
        <f t="shared" ref="S962:S1025" si="232">IF($M962&lt;3,IF($E962=$E$1,1,0),IF($E962=$E$1,$N962,0))</f>
        <v>0</v>
      </c>
      <c r="T962" s="129">
        <f t="shared" ref="T962:T1025" si="233">IF($M962&lt;3,IF($F962=$F$1,1,0),IF($F962=$F$1,$N962,0))</f>
        <v>0</v>
      </c>
      <c r="U962" s="129">
        <f t="shared" ref="U962:U1025" si="234">IF($M962&lt;3,IF($G962=$G$1,1,0),IF($G962=$G$1,$N962,0))</f>
        <v>0</v>
      </c>
      <c r="V962" s="134">
        <f t="shared" ref="V962:V1025" si="235">IF($M962&lt;3,IF($H962=$H$1,1,0),IF($H962=$H$1,$N962,0))</f>
        <v>0</v>
      </c>
      <c r="W962" s="129">
        <f t="shared" ref="W962:W1025" si="236">IF($M962&lt;3,IF($I962=$I$1,1,0),IF($I962=$I$1,$N962,0))</f>
        <v>0</v>
      </c>
      <c r="X962" s="129">
        <f t="shared" ref="X962:X1025" si="237">IF($M962&lt;3,IF($J962=$J$1,1,0),IF($J962=$J$1,$N962,0))</f>
        <v>0</v>
      </c>
      <c r="Y962" s="129">
        <f t="shared" ref="Y962:Y1025" si="238">IF($M962&lt;3,IF($K962=$K$1,1,0),IF($K962=$K$1,$N962,0))</f>
        <v>0</v>
      </c>
      <c r="Z962" s="129"/>
      <c r="AA962" s="129"/>
      <c r="AB962" s="129">
        <f t="shared" ref="AB962:AB1025" si="239">SUM(P962:Z962)</f>
        <v>0</v>
      </c>
      <c r="AC962" s="129">
        <f t="shared" ref="AC962:AC1025" si="240">M962</f>
        <v>0</v>
      </c>
      <c r="AD962" s="129" t="str">
        <f t="shared" ref="AD962:AD1025" si="241">IF(AB962=AC962,"Correct",IF(AB962=3,"Correct","Wrong"))</f>
        <v>Correct</v>
      </c>
      <c r="AE962" s="129"/>
      <c r="AF962" s="115" t="s">
        <v>99</v>
      </c>
      <c r="AG962" s="115">
        <v>89</v>
      </c>
      <c r="AH962" s="115" t="s">
        <v>181</v>
      </c>
      <c r="AI962" s="115" t="s">
        <v>200</v>
      </c>
      <c r="AJ962" s="115" t="s">
        <v>85</v>
      </c>
      <c r="AL962" s="115" t="s">
        <v>87</v>
      </c>
      <c r="AM962" s="115" t="s">
        <v>101</v>
      </c>
      <c r="AN962" s="115" t="s">
        <v>94</v>
      </c>
      <c r="AO962" s="115" t="s">
        <v>106</v>
      </c>
      <c r="AP962" s="115" t="s">
        <v>91</v>
      </c>
      <c r="AQ962" s="115" t="s">
        <v>91</v>
      </c>
    </row>
    <row r="963" spans="1:43" ht="16">
      <c r="A963" s="115">
        <v>7007931697</v>
      </c>
      <c r="L963" s="129"/>
      <c r="M963" s="129">
        <f t="shared" si="227"/>
        <v>0</v>
      </c>
      <c r="N963" s="129" t="e">
        <f t="shared" si="228"/>
        <v>#DIV/0!</v>
      </c>
      <c r="O963" s="129"/>
      <c r="P963" s="129">
        <f t="shared" si="229"/>
        <v>0</v>
      </c>
      <c r="Q963" s="129">
        <f t="shared" si="230"/>
        <v>0</v>
      </c>
      <c r="R963" s="129">
        <f t="shared" si="231"/>
        <v>0</v>
      </c>
      <c r="S963" s="129">
        <f t="shared" si="232"/>
        <v>0</v>
      </c>
      <c r="T963" s="129">
        <f t="shared" si="233"/>
        <v>0</v>
      </c>
      <c r="U963" s="129">
        <f t="shared" si="234"/>
        <v>0</v>
      </c>
      <c r="V963" s="134">
        <f t="shared" si="235"/>
        <v>0</v>
      </c>
      <c r="W963" s="129">
        <f t="shared" si="236"/>
        <v>0</v>
      </c>
      <c r="X963" s="129">
        <f t="shared" si="237"/>
        <v>0</v>
      </c>
      <c r="Y963" s="129">
        <f t="shared" si="238"/>
        <v>0</v>
      </c>
      <c r="Z963" s="129"/>
      <c r="AA963" s="129"/>
      <c r="AB963" s="129">
        <f t="shared" si="239"/>
        <v>0</v>
      </c>
      <c r="AC963" s="129">
        <f t="shared" si="240"/>
        <v>0</v>
      </c>
      <c r="AD963" s="129" t="str">
        <f t="shared" si="241"/>
        <v>Correct</v>
      </c>
      <c r="AE963" s="129"/>
      <c r="AF963" s="115" t="s">
        <v>83</v>
      </c>
      <c r="AG963" s="115">
        <v>71</v>
      </c>
      <c r="AH963" s="115" t="s">
        <v>84</v>
      </c>
      <c r="AI963" s="115" t="s">
        <v>124</v>
      </c>
      <c r="AJ963" s="115" t="s">
        <v>85</v>
      </c>
      <c r="AK963" s="115" t="s">
        <v>86</v>
      </c>
      <c r="AM963" s="115" t="s">
        <v>101</v>
      </c>
      <c r="AN963" s="115" t="s">
        <v>89</v>
      </c>
      <c r="AO963" s="115" t="s">
        <v>106</v>
      </c>
      <c r="AP963" s="115" t="s">
        <v>91</v>
      </c>
      <c r="AQ963" s="115" t="s">
        <v>91</v>
      </c>
    </row>
    <row r="964" spans="1:43" ht="16">
      <c r="A964" s="115">
        <v>7044843260</v>
      </c>
      <c r="L964" s="129"/>
      <c r="M964" s="129">
        <f t="shared" si="227"/>
        <v>0</v>
      </c>
      <c r="N964" s="129" t="e">
        <f t="shared" si="228"/>
        <v>#DIV/0!</v>
      </c>
      <c r="O964" s="129"/>
      <c r="P964" s="129">
        <f t="shared" si="229"/>
        <v>0</v>
      </c>
      <c r="Q964" s="129">
        <f t="shared" si="230"/>
        <v>0</v>
      </c>
      <c r="R964" s="129">
        <f t="shared" si="231"/>
        <v>0</v>
      </c>
      <c r="S964" s="129">
        <f t="shared" si="232"/>
        <v>0</v>
      </c>
      <c r="T964" s="129">
        <f t="shared" si="233"/>
        <v>0</v>
      </c>
      <c r="U964" s="129">
        <f t="shared" si="234"/>
        <v>0</v>
      </c>
      <c r="V964" s="134">
        <f t="shared" si="235"/>
        <v>0</v>
      </c>
      <c r="W964" s="129">
        <f t="shared" si="236"/>
        <v>0</v>
      </c>
      <c r="X964" s="129">
        <f t="shared" si="237"/>
        <v>0</v>
      </c>
      <c r="Y964" s="129">
        <f t="shared" si="238"/>
        <v>0</v>
      </c>
      <c r="Z964" s="129"/>
      <c r="AA964" s="129"/>
      <c r="AB964" s="129">
        <f t="shared" si="239"/>
        <v>0</v>
      </c>
      <c r="AC964" s="129">
        <f t="shared" si="240"/>
        <v>0</v>
      </c>
      <c r="AD964" s="129" t="str">
        <f t="shared" si="241"/>
        <v>Correct</v>
      </c>
      <c r="AE964" s="129"/>
    </row>
    <row r="965" spans="1:43" ht="16">
      <c r="A965" s="115">
        <v>7045792414</v>
      </c>
      <c r="L965" s="129"/>
      <c r="M965" s="129">
        <f t="shared" si="227"/>
        <v>0</v>
      </c>
      <c r="N965" s="129" t="e">
        <f t="shared" si="228"/>
        <v>#DIV/0!</v>
      </c>
      <c r="O965" s="129"/>
      <c r="P965" s="129">
        <f t="shared" si="229"/>
        <v>0</v>
      </c>
      <c r="Q965" s="129">
        <f t="shared" si="230"/>
        <v>0</v>
      </c>
      <c r="R965" s="129">
        <f t="shared" si="231"/>
        <v>0</v>
      </c>
      <c r="S965" s="129">
        <f t="shared" si="232"/>
        <v>0</v>
      </c>
      <c r="T965" s="129">
        <f t="shared" si="233"/>
        <v>0</v>
      </c>
      <c r="U965" s="129">
        <f t="shared" si="234"/>
        <v>0</v>
      </c>
      <c r="V965" s="134">
        <f t="shared" si="235"/>
        <v>0</v>
      </c>
      <c r="W965" s="129">
        <f t="shared" si="236"/>
        <v>0</v>
      </c>
      <c r="X965" s="129">
        <f t="shared" si="237"/>
        <v>0</v>
      </c>
      <c r="Y965" s="129">
        <f t="shared" si="238"/>
        <v>0</v>
      </c>
      <c r="Z965" s="129"/>
      <c r="AA965" s="129"/>
      <c r="AB965" s="129">
        <f t="shared" si="239"/>
        <v>0</v>
      </c>
      <c r="AC965" s="129">
        <f t="shared" si="240"/>
        <v>0</v>
      </c>
      <c r="AD965" s="129" t="str">
        <f t="shared" si="241"/>
        <v>Correct</v>
      </c>
      <c r="AE965" s="129"/>
      <c r="AF965" s="115" t="s">
        <v>83</v>
      </c>
      <c r="AG965" s="115">
        <v>73</v>
      </c>
      <c r="AH965" s="115" t="s">
        <v>181</v>
      </c>
      <c r="AI965" s="115" t="s">
        <v>186</v>
      </c>
      <c r="AJ965" s="115" t="s">
        <v>97</v>
      </c>
      <c r="AK965" s="115" t="s">
        <v>86</v>
      </c>
      <c r="AL965" s="115" t="s">
        <v>87</v>
      </c>
      <c r="AM965" s="115" t="s">
        <v>100</v>
      </c>
      <c r="AN965" s="115" t="s">
        <v>94</v>
      </c>
      <c r="AO965" s="115" t="s">
        <v>106</v>
      </c>
      <c r="AP965" s="115" t="s">
        <v>91</v>
      </c>
      <c r="AQ965" s="115" t="s">
        <v>91</v>
      </c>
    </row>
    <row r="966" spans="1:43" ht="16">
      <c r="A966" s="115">
        <v>7045781500</v>
      </c>
      <c r="L966" s="129"/>
      <c r="M966" s="129">
        <f t="shared" si="227"/>
        <v>0</v>
      </c>
      <c r="N966" s="129" t="e">
        <f t="shared" si="228"/>
        <v>#DIV/0!</v>
      </c>
      <c r="O966" s="129"/>
      <c r="P966" s="129">
        <f t="shared" si="229"/>
        <v>0</v>
      </c>
      <c r="Q966" s="129">
        <f t="shared" si="230"/>
        <v>0</v>
      </c>
      <c r="R966" s="129">
        <f t="shared" si="231"/>
        <v>0</v>
      </c>
      <c r="S966" s="129">
        <f t="shared" si="232"/>
        <v>0</v>
      </c>
      <c r="T966" s="129">
        <f t="shared" si="233"/>
        <v>0</v>
      </c>
      <c r="U966" s="129">
        <f t="shared" si="234"/>
        <v>0</v>
      </c>
      <c r="V966" s="134">
        <f t="shared" si="235"/>
        <v>0</v>
      </c>
      <c r="W966" s="129">
        <f t="shared" si="236"/>
        <v>0</v>
      </c>
      <c r="X966" s="129">
        <f t="shared" si="237"/>
        <v>0</v>
      </c>
      <c r="Y966" s="129">
        <f t="shared" si="238"/>
        <v>0</v>
      </c>
      <c r="Z966" s="129"/>
      <c r="AA966" s="129"/>
      <c r="AB966" s="129">
        <f t="shared" si="239"/>
        <v>0</v>
      </c>
      <c r="AC966" s="129">
        <f t="shared" si="240"/>
        <v>0</v>
      </c>
      <c r="AD966" s="129" t="str">
        <f t="shared" si="241"/>
        <v>Correct</v>
      </c>
      <c r="AE966" s="129"/>
      <c r="AF966" s="115" t="s">
        <v>99</v>
      </c>
      <c r="AG966" s="115">
        <v>67</v>
      </c>
      <c r="AH966" s="115" t="s">
        <v>181</v>
      </c>
      <c r="AI966" s="115" t="s">
        <v>186</v>
      </c>
      <c r="AJ966" s="115" t="s">
        <v>85</v>
      </c>
      <c r="AK966" s="115" t="s">
        <v>86</v>
      </c>
      <c r="AL966" s="115" t="s">
        <v>87</v>
      </c>
      <c r="AN966" s="115" t="s">
        <v>111</v>
      </c>
      <c r="AO966" s="115" t="s">
        <v>106</v>
      </c>
      <c r="AP966" s="115" t="s">
        <v>91</v>
      </c>
      <c r="AQ966" s="115" t="s">
        <v>91</v>
      </c>
    </row>
    <row r="967" spans="1:43" ht="16">
      <c r="A967" s="115">
        <v>6988278938</v>
      </c>
      <c r="L967" s="129"/>
      <c r="M967" s="129">
        <f t="shared" si="227"/>
        <v>0</v>
      </c>
      <c r="N967" s="129" t="e">
        <f t="shared" si="228"/>
        <v>#DIV/0!</v>
      </c>
      <c r="O967" s="129"/>
      <c r="P967" s="129">
        <f t="shared" si="229"/>
        <v>0</v>
      </c>
      <c r="Q967" s="129">
        <f t="shared" si="230"/>
        <v>0</v>
      </c>
      <c r="R967" s="129">
        <f t="shared" si="231"/>
        <v>0</v>
      </c>
      <c r="S967" s="129">
        <f t="shared" si="232"/>
        <v>0</v>
      </c>
      <c r="T967" s="129">
        <f t="shared" si="233"/>
        <v>0</v>
      </c>
      <c r="U967" s="129">
        <f t="shared" si="234"/>
        <v>0</v>
      </c>
      <c r="V967" s="134">
        <f t="shared" si="235"/>
        <v>0</v>
      </c>
      <c r="W967" s="129">
        <f t="shared" si="236"/>
        <v>0</v>
      </c>
      <c r="X967" s="129">
        <f t="shared" si="237"/>
        <v>0</v>
      </c>
      <c r="Y967" s="129">
        <f t="shared" si="238"/>
        <v>0</v>
      </c>
      <c r="Z967" s="129"/>
      <c r="AA967" s="129"/>
      <c r="AB967" s="129">
        <f t="shared" si="239"/>
        <v>0</v>
      </c>
      <c r="AC967" s="129">
        <f t="shared" si="240"/>
        <v>0</v>
      </c>
      <c r="AD967" s="129" t="str">
        <f t="shared" si="241"/>
        <v>Correct</v>
      </c>
      <c r="AE967" s="129"/>
      <c r="AF967" s="115" t="s">
        <v>83</v>
      </c>
      <c r="AG967" s="115">
        <v>73</v>
      </c>
      <c r="AH967" s="115" t="s">
        <v>84</v>
      </c>
      <c r="AI967" s="115" t="s">
        <v>121</v>
      </c>
      <c r="AJ967" s="115" t="s">
        <v>85</v>
      </c>
      <c r="AK967" s="115" t="s">
        <v>86</v>
      </c>
      <c r="AL967" s="115" t="s">
        <v>87</v>
      </c>
      <c r="AN967" s="115" t="s">
        <v>89</v>
      </c>
      <c r="AO967" s="115" t="s">
        <v>106</v>
      </c>
      <c r="AP967" s="115" t="s">
        <v>91</v>
      </c>
      <c r="AQ967" s="115" t="s">
        <v>86</v>
      </c>
    </row>
    <row r="968" spans="1:43" ht="16">
      <c r="A968" s="115">
        <v>6985439584</v>
      </c>
      <c r="L968" s="129"/>
      <c r="M968" s="129">
        <f t="shared" si="227"/>
        <v>0</v>
      </c>
      <c r="N968" s="129" t="e">
        <f t="shared" si="228"/>
        <v>#DIV/0!</v>
      </c>
      <c r="O968" s="129"/>
      <c r="P968" s="129">
        <f t="shared" si="229"/>
        <v>0</v>
      </c>
      <c r="Q968" s="129">
        <f t="shared" si="230"/>
        <v>0</v>
      </c>
      <c r="R968" s="129">
        <f t="shared" si="231"/>
        <v>0</v>
      </c>
      <c r="S968" s="129">
        <f t="shared" si="232"/>
        <v>0</v>
      </c>
      <c r="T968" s="129">
        <f t="shared" si="233"/>
        <v>0</v>
      </c>
      <c r="U968" s="129">
        <f t="shared" si="234"/>
        <v>0</v>
      </c>
      <c r="V968" s="134">
        <f t="shared" si="235"/>
        <v>0</v>
      </c>
      <c r="W968" s="129">
        <f t="shared" si="236"/>
        <v>0</v>
      </c>
      <c r="X968" s="129">
        <f t="shared" si="237"/>
        <v>0</v>
      </c>
      <c r="Y968" s="129">
        <f t="shared" si="238"/>
        <v>0</v>
      </c>
      <c r="Z968" s="129"/>
      <c r="AA968" s="129"/>
      <c r="AB968" s="129">
        <f t="shared" si="239"/>
        <v>0</v>
      </c>
      <c r="AC968" s="129">
        <f t="shared" si="240"/>
        <v>0</v>
      </c>
      <c r="AD968" s="129" t="str">
        <f t="shared" si="241"/>
        <v>Correct</v>
      </c>
      <c r="AE968" s="129"/>
      <c r="AF968" s="115" t="s">
        <v>99</v>
      </c>
      <c r="AG968" s="115">
        <v>68</v>
      </c>
      <c r="AH968" s="115" t="s">
        <v>84</v>
      </c>
      <c r="AI968" s="115" t="s">
        <v>176</v>
      </c>
      <c r="AJ968" s="115" t="s">
        <v>85</v>
      </c>
      <c r="AK968" s="115" t="s">
        <v>86</v>
      </c>
      <c r="AL968" s="115" t="s">
        <v>87</v>
      </c>
      <c r="AN968" s="115" t="s">
        <v>89</v>
      </c>
      <c r="AO968" s="115" t="s">
        <v>106</v>
      </c>
      <c r="AP968" s="115" t="s">
        <v>91</v>
      </c>
      <c r="AQ968" s="115" t="s">
        <v>91</v>
      </c>
    </row>
    <row r="969" spans="1:43" ht="16">
      <c r="A969" s="115">
        <v>7011082616</v>
      </c>
      <c r="D969" s="115" t="s">
        <v>33</v>
      </c>
      <c r="K969" s="115" t="s">
        <v>40</v>
      </c>
      <c r="L969" s="129"/>
      <c r="M969" s="129">
        <f t="shared" si="227"/>
        <v>2</v>
      </c>
      <c r="N969" s="129">
        <f t="shared" si="228"/>
        <v>1.5</v>
      </c>
      <c r="O969" s="129"/>
      <c r="P969" s="129">
        <f t="shared" si="229"/>
        <v>0</v>
      </c>
      <c r="Q969" s="129">
        <f t="shared" si="230"/>
        <v>0</v>
      </c>
      <c r="R969" s="129">
        <f t="shared" si="231"/>
        <v>1</v>
      </c>
      <c r="S969" s="129">
        <f t="shared" si="232"/>
        <v>0</v>
      </c>
      <c r="T969" s="129">
        <f t="shared" si="233"/>
        <v>0</v>
      </c>
      <c r="U969" s="129">
        <f t="shared" si="234"/>
        <v>0</v>
      </c>
      <c r="V969" s="134">
        <f t="shared" si="235"/>
        <v>0</v>
      </c>
      <c r="W969" s="129">
        <f t="shared" si="236"/>
        <v>0</v>
      </c>
      <c r="X969" s="129">
        <f t="shared" si="237"/>
        <v>0</v>
      </c>
      <c r="Y969" s="129">
        <f t="shared" si="238"/>
        <v>1</v>
      </c>
      <c r="Z969" s="129"/>
      <c r="AA969" s="129"/>
      <c r="AB969" s="129">
        <f t="shared" si="239"/>
        <v>2</v>
      </c>
      <c r="AC969" s="129">
        <f t="shared" si="240"/>
        <v>2</v>
      </c>
      <c r="AD969" s="129" t="str">
        <f t="shared" si="241"/>
        <v>Correct</v>
      </c>
      <c r="AE969" s="129"/>
      <c r="AF969" s="115" t="s">
        <v>83</v>
      </c>
      <c r="AG969" s="115">
        <v>60</v>
      </c>
      <c r="AH969" s="115" t="s">
        <v>181</v>
      </c>
      <c r="AI969" s="115" t="s">
        <v>208</v>
      </c>
      <c r="AJ969" s="115" t="s">
        <v>85</v>
      </c>
      <c r="AK969" s="115" t="s">
        <v>86</v>
      </c>
      <c r="AL969" s="115" t="s">
        <v>87</v>
      </c>
      <c r="AM969" s="115" t="s">
        <v>101</v>
      </c>
      <c r="AN969" s="115" t="s">
        <v>102</v>
      </c>
      <c r="AO969" s="115" t="s">
        <v>90</v>
      </c>
      <c r="AP969" s="115" t="s">
        <v>91</v>
      </c>
      <c r="AQ969" s="115" t="s">
        <v>91</v>
      </c>
    </row>
    <row r="970" spans="1:43" ht="16">
      <c r="A970" s="115">
        <v>6988282578</v>
      </c>
      <c r="L970" s="129"/>
      <c r="M970" s="129">
        <f t="shared" si="227"/>
        <v>0</v>
      </c>
      <c r="N970" s="129" t="e">
        <f t="shared" si="228"/>
        <v>#DIV/0!</v>
      </c>
      <c r="O970" s="129"/>
      <c r="P970" s="129">
        <f t="shared" si="229"/>
        <v>0</v>
      </c>
      <c r="Q970" s="129">
        <f t="shared" si="230"/>
        <v>0</v>
      </c>
      <c r="R970" s="129">
        <f t="shared" si="231"/>
        <v>0</v>
      </c>
      <c r="S970" s="129">
        <f t="shared" si="232"/>
        <v>0</v>
      </c>
      <c r="T970" s="129">
        <f t="shared" si="233"/>
        <v>0</v>
      </c>
      <c r="U970" s="129">
        <f t="shared" si="234"/>
        <v>0</v>
      </c>
      <c r="V970" s="134">
        <f t="shared" si="235"/>
        <v>0</v>
      </c>
      <c r="W970" s="129">
        <f t="shared" si="236"/>
        <v>0</v>
      </c>
      <c r="X970" s="129">
        <f t="shared" si="237"/>
        <v>0</v>
      </c>
      <c r="Y970" s="129">
        <f t="shared" si="238"/>
        <v>0</v>
      </c>
      <c r="Z970" s="129"/>
      <c r="AA970" s="129"/>
      <c r="AB970" s="129">
        <f t="shared" si="239"/>
        <v>0</v>
      </c>
      <c r="AC970" s="129">
        <f t="shared" si="240"/>
        <v>0</v>
      </c>
      <c r="AD970" s="129" t="str">
        <f t="shared" si="241"/>
        <v>Correct</v>
      </c>
      <c r="AE970" s="129"/>
      <c r="AF970" s="115" t="s">
        <v>83</v>
      </c>
      <c r="AG970" s="115">
        <v>60</v>
      </c>
      <c r="AH970" s="115" t="s">
        <v>84</v>
      </c>
      <c r="AJ970" s="115" t="s">
        <v>85</v>
      </c>
      <c r="AK970" s="115" t="s">
        <v>86</v>
      </c>
      <c r="AP970" s="115" t="s">
        <v>117</v>
      </c>
      <c r="AQ970" s="115" t="s">
        <v>91</v>
      </c>
    </row>
    <row r="971" spans="1:43" ht="16">
      <c r="A971" s="115">
        <v>6985440772</v>
      </c>
      <c r="L971" s="129"/>
      <c r="M971" s="129">
        <f t="shared" si="227"/>
        <v>0</v>
      </c>
      <c r="N971" s="129" t="e">
        <f t="shared" si="228"/>
        <v>#DIV/0!</v>
      </c>
      <c r="O971" s="129"/>
      <c r="P971" s="129">
        <f t="shared" si="229"/>
        <v>0</v>
      </c>
      <c r="Q971" s="129">
        <f t="shared" si="230"/>
        <v>0</v>
      </c>
      <c r="R971" s="129">
        <f t="shared" si="231"/>
        <v>0</v>
      </c>
      <c r="S971" s="129">
        <f t="shared" si="232"/>
        <v>0</v>
      </c>
      <c r="T971" s="129">
        <f t="shared" si="233"/>
        <v>0</v>
      </c>
      <c r="U971" s="129">
        <f t="shared" si="234"/>
        <v>0</v>
      </c>
      <c r="V971" s="134">
        <f t="shared" si="235"/>
        <v>0</v>
      </c>
      <c r="W971" s="129">
        <f t="shared" si="236"/>
        <v>0</v>
      </c>
      <c r="X971" s="129">
        <f t="shared" si="237"/>
        <v>0</v>
      </c>
      <c r="Y971" s="129">
        <f t="shared" si="238"/>
        <v>0</v>
      </c>
      <c r="Z971" s="129"/>
      <c r="AA971" s="129"/>
      <c r="AB971" s="129">
        <f t="shared" si="239"/>
        <v>0</v>
      </c>
      <c r="AC971" s="129">
        <f t="shared" si="240"/>
        <v>0</v>
      </c>
      <c r="AD971" s="129" t="str">
        <f t="shared" si="241"/>
        <v>Correct</v>
      </c>
      <c r="AE971" s="129"/>
      <c r="AF971" s="115" t="s">
        <v>99</v>
      </c>
      <c r="AG971" s="115">
        <v>79</v>
      </c>
      <c r="AH971" s="115" t="s">
        <v>84</v>
      </c>
      <c r="AI971" s="115" t="s">
        <v>164</v>
      </c>
      <c r="AJ971" s="115" t="s">
        <v>85</v>
      </c>
      <c r="AK971" s="115" t="s">
        <v>86</v>
      </c>
      <c r="AL971" s="115" t="s">
        <v>87</v>
      </c>
      <c r="AM971" s="115" t="s">
        <v>101</v>
      </c>
      <c r="AN971" s="115" t="s">
        <v>89</v>
      </c>
      <c r="AO971" s="115" t="s">
        <v>106</v>
      </c>
      <c r="AP971" s="115" t="s">
        <v>91</v>
      </c>
      <c r="AQ971" s="115" t="s">
        <v>91</v>
      </c>
    </row>
    <row r="972" spans="1:43" ht="16">
      <c r="A972" s="115">
        <v>7044863617</v>
      </c>
      <c r="L972" s="129"/>
      <c r="M972" s="129">
        <f t="shared" si="227"/>
        <v>0</v>
      </c>
      <c r="N972" s="129" t="e">
        <f t="shared" si="228"/>
        <v>#DIV/0!</v>
      </c>
      <c r="O972" s="129"/>
      <c r="P972" s="129">
        <f t="shared" si="229"/>
        <v>0</v>
      </c>
      <c r="Q972" s="129">
        <f t="shared" si="230"/>
        <v>0</v>
      </c>
      <c r="R972" s="129">
        <f t="shared" si="231"/>
        <v>0</v>
      </c>
      <c r="S972" s="129">
        <f t="shared" si="232"/>
        <v>0</v>
      </c>
      <c r="T972" s="129">
        <f t="shared" si="233"/>
        <v>0</v>
      </c>
      <c r="U972" s="129">
        <f t="shared" si="234"/>
        <v>0</v>
      </c>
      <c r="V972" s="134">
        <f t="shared" si="235"/>
        <v>0</v>
      </c>
      <c r="W972" s="129">
        <f t="shared" si="236"/>
        <v>0</v>
      </c>
      <c r="X972" s="129">
        <f t="shared" si="237"/>
        <v>0</v>
      </c>
      <c r="Y972" s="129">
        <f t="shared" si="238"/>
        <v>0</v>
      </c>
      <c r="Z972" s="129"/>
      <c r="AA972" s="129"/>
      <c r="AB972" s="129">
        <f t="shared" si="239"/>
        <v>0</v>
      </c>
      <c r="AC972" s="129">
        <f t="shared" si="240"/>
        <v>0</v>
      </c>
      <c r="AD972" s="129" t="str">
        <f t="shared" si="241"/>
        <v>Correct</v>
      </c>
      <c r="AE972" s="129"/>
      <c r="AF972" s="115" t="s">
        <v>99</v>
      </c>
      <c r="AG972" s="115">
        <v>56</v>
      </c>
      <c r="AH972" s="115" t="s">
        <v>181</v>
      </c>
      <c r="AI972" s="115" t="s">
        <v>195</v>
      </c>
      <c r="AJ972" s="115" t="s">
        <v>85</v>
      </c>
      <c r="AK972" s="115" t="s">
        <v>86</v>
      </c>
      <c r="AL972" s="115" t="s">
        <v>87</v>
      </c>
      <c r="AM972" s="115" t="s">
        <v>88</v>
      </c>
      <c r="AN972" s="115" t="s">
        <v>102</v>
      </c>
      <c r="AO972" s="115" t="s">
        <v>90</v>
      </c>
      <c r="AP972" s="115" t="s">
        <v>91</v>
      </c>
      <c r="AQ972" s="115" t="s">
        <v>91</v>
      </c>
    </row>
    <row r="973" spans="1:43" ht="16">
      <c r="A973" s="115">
        <v>6985457135</v>
      </c>
      <c r="D973" s="115" t="s">
        <v>33</v>
      </c>
      <c r="L973" s="129"/>
      <c r="M973" s="129">
        <f t="shared" si="227"/>
        <v>1</v>
      </c>
      <c r="N973" s="129">
        <f t="shared" si="228"/>
        <v>3</v>
      </c>
      <c r="O973" s="129"/>
      <c r="P973" s="129">
        <f t="shared" si="229"/>
        <v>0</v>
      </c>
      <c r="Q973" s="129">
        <f t="shared" si="230"/>
        <v>0</v>
      </c>
      <c r="R973" s="129">
        <f t="shared" si="231"/>
        <v>1</v>
      </c>
      <c r="S973" s="129">
        <f t="shared" si="232"/>
        <v>0</v>
      </c>
      <c r="T973" s="129">
        <f t="shared" si="233"/>
        <v>0</v>
      </c>
      <c r="U973" s="129">
        <f t="shared" si="234"/>
        <v>0</v>
      </c>
      <c r="V973" s="134">
        <f t="shared" si="235"/>
        <v>0</v>
      </c>
      <c r="W973" s="129">
        <f t="shared" si="236"/>
        <v>0</v>
      </c>
      <c r="X973" s="129">
        <f t="shared" si="237"/>
        <v>0</v>
      </c>
      <c r="Y973" s="129">
        <f t="shared" si="238"/>
        <v>0</v>
      </c>
      <c r="Z973" s="129"/>
      <c r="AA973" s="129"/>
      <c r="AB973" s="129">
        <f t="shared" si="239"/>
        <v>1</v>
      </c>
      <c r="AC973" s="129">
        <f t="shared" si="240"/>
        <v>1</v>
      </c>
      <c r="AD973" s="129" t="str">
        <f t="shared" si="241"/>
        <v>Correct</v>
      </c>
      <c r="AE973" s="129"/>
      <c r="AF973" s="115" t="s">
        <v>99</v>
      </c>
      <c r="AG973" s="115">
        <v>44</v>
      </c>
      <c r="AH973" s="115" t="s">
        <v>181</v>
      </c>
      <c r="AI973" s="115" t="s">
        <v>239</v>
      </c>
      <c r="AJ973" s="115" t="s">
        <v>85</v>
      </c>
      <c r="AM973" s="115" t="s">
        <v>100</v>
      </c>
      <c r="AN973" s="115" t="s">
        <v>102</v>
      </c>
      <c r="AO973" s="115" t="s">
        <v>90</v>
      </c>
      <c r="AP973" s="115" t="s">
        <v>91</v>
      </c>
      <c r="AQ973" s="115" t="s">
        <v>91</v>
      </c>
    </row>
    <row r="974" spans="1:43" ht="16">
      <c r="A974" s="115">
        <v>6984059979</v>
      </c>
      <c r="B974" s="115" t="s">
        <v>31</v>
      </c>
      <c r="F974" s="115" t="s">
        <v>35</v>
      </c>
      <c r="L974" s="129"/>
      <c r="M974" s="129">
        <f t="shared" si="227"/>
        <v>2</v>
      </c>
      <c r="N974" s="129">
        <f t="shared" si="228"/>
        <v>1.5</v>
      </c>
      <c r="O974" s="129"/>
      <c r="P974" s="129">
        <f t="shared" si="229"/>
        <v>1</v>
      </c>
      <c r="Q974" s="129">
        <f t="shared" si="230"/>
        <v>0</v>
      </c>
      <c r="R974" s="129">
        <f t="shared" si="231"/>
        <v>0</v>
      </c>
      <c r="S974" s="129">
        <f t="shared" si="232"/>
        <v>0</v>
      </c>
      <c r="T974" s="129">
        <f t="shared" si="233"/>
        <v>1</v>
      </c>
      <c r="U974" s="129">
        <f t="shared" si="234"/>
        <v>0</v>
      </c>
      <c r="V974" s="134">
        <f t="shared" si="235"/>
        <v>0</v>
      </c>
      <c r="W974" s="129">
        <f t="shared" si="236"/>
        <v>0</v>
      </c>
      <c r="X974" s="129">
        <f t="shared" si="237"/>
        <v>0</v>
      </c>
      <c r="Y974" s="129">
        <f t="shared" si="238"/>
        <v>0</v>
      </c>
      <c r="Z974" s="129"/>
      <c r="AA974" s="129"/>
      <c r="AB974" s="129">
        <f t="shared" si="239"/>
        <v>2</v>
      </c>
      <c r="AC974" s="129">
        <f t="shared" si="240"/>
        <v>2</v>
      </c>
      <c r="AD974" s="129" t="str">
        <f t="shared" si="241"/>
        <v>Correct</v>
      </c>
      <c r="AE974" s="129"/>
      <c r="AF974" s="115" t="s">
        <v>83</v>
      </c>
      <c r="AG974" s="115">
        <v>22</v>
      </c>
      <c r="AH974" s="115" t="s">
        <v>181</v>
      </c>
      <c r="AI974" s="115" t="s">
        <v>230</v>
      </c>
      <c r="AJ974" s="115" t="s">
        <v>85</v>
      </c>
      <c r="AK974" s="115" t="s">
        <v>91</v>
      </c>
      <c r="AL974" s="115" t="s">
        <v>87</v>
      </c>
      <c r="AM974" s="115" t="s">
        <v>104</v>
      </c>
      <c r="AN974" s="115" t="s">
        <v>89</v>
      </c>
      <c r="AO974" s="115" t="s">
        <v>90</v>
      </c>
      <c r="AP974" s="115" t="s">
        <v>91</v>
      </c>
    </row>
    <row r="975" spans="1:43" ht="16">
      <c r="A975" s="115">
        <v>5609514530</v>
      </c>
      <c r="C975" s="115" t="s">
        <v>32</v>
      </c>
      <c r="D975" s="115" t="s">
        <v>33</v>
      </c>
      <c r="K975" s="115" t="s">
        <v>40</v>
      </c>
      <c r="L975" s="129"/>
      <c r="M975" s="129">
        <f t="shared" si="227"/>
        <v>3</v>
      </c>
      <c r="N975" s="129">
        <f t="shared" si="228"/>
        <v>1</v>
      </c>
      <c r="O975" s="129"/>
      <c r="P975" s="129">
        <f t="shared" si="229"/>
        <v>0</v>
      </c>
      <c r="Q975" s="129">
        <f t="shared" si="230"/>
        <v>1</v>
      </c>
      <c r="R975" s="129">
        <f t="shared" si="231"/>
        <v>1</v>
      </c>
      <c r="S975" s="129">
        <f t="shared" si="232"/>
        <v>0</v>
      </c>
      <c r="T975" s="129">
        <f t="shared" si="233"/>
        <v>0</v>
      </c>
      <c r="U975" s="129">
        <f t="shared" si="234"/>
        <v>0</v>
      </c>
      <c r="V975" s="134">
        <f t="shared" si="235"/>
        <v>0</v>
      </c>
      <c r="W975" s="129">
        <f t="shared" si="236"/>
        <v>0</v>
      </c>
      <c r="X975" s="129">
        <f t="shared" si="237"/>
        <v>0</v>
      </c>
      <c r="Y975" s="129">
        <f t="shared" si="238"/>
        <v>1</v>
      </c>
      <c r="Z975" s="129"/>
      <c r="AA975" s="129"/>
      <c r="AB975" s="129">
        <f t="shared" si="239"/>
        <v>3</v>
      </c>
      <c r="AC975" s="129">
        <f t="shared" si="240"/>
        <v>3</v>
      </c>
      <c r="AD975" s="129" t="str">
        <f t="shared" si="241"/>
        <v>Correct</v>
      </c>
      <c r="AE975" s="129"/>
      <c r="AF975" s="115" t="s">
        <v>99</v>
      </c>
      <c r="AG975" s="115">
        <v>43</v>
      </c>
      <c r="AH975" s="115" t="s">
        <v>181</v>
      </c>
      <c r="AI975" s="115" t="s">
        <v>185</v>
      </c>
      <c r="AJ975" s="115" t="s">
        <v>97</v>
      </c>
      <c r="AK975" s="115" t="s">
        <v>86</v>
      </c>
      <c r="AL975" s="115" t="s">
        <v>87</v>
      </c>
      <c r="AM975" s="115" t="s">
        <v>96</v>
      </c>
      <c r="AN975" s="115" t="s">
        <v>94</v>
      </c>
      <c r="AO975" s="115" t="s">
        <v>90</v>
      </c>
      <c r="AP975" s="115" t="s">
        <v>91</v>
      </c>
      <c r="AQ975" s="115" t="s">
        <v>91</v>
      </c>
    </row>
    <row r="976" spans="1:43" ht="16">
      <c r="A976" s="115">
        <v>6985128968</v>
      </c>
      <c r="D976" s="115" t="s">
        <v>33</v>
      </c>
      <c r="L976" s="129"/>
      <c r="M976" s="129">
        <f t="shared" si="227"/>
        <v>1</v>
      </c>
      <c r="N976" s="129">
        <f t="shared" si="228"/>
        <v>3</v>
      </c>
      <c r="O976" s="129"/>
      <c r="P976" s="129">
        <f t="shared" si="229"/>
        <v>0</v>
      </c>
      <c r="Q976" s="129">
        <f t="shared" si="230"/>
        <v>0</v>
      </c>
      <c r="R976" s="129">
        <f t="shared" si="231"/>
        <v>1</v>
      </c>
      <c r="S976" s="129">
        <f t="shared" si="232"/>
        <v>0</v>
      </c>
      <c r="T976" s="129">
        <f t="shared" si="233"/>
        <v>0</v>
      </c>
      <c r="U976" s="129">
        <f t="shared" si="234"/>
        <v>0</v>
      </c>
      <c r="V976" s="134">
        <f t="shared" si="235"/>
        <v>0</v>
      </c>
      <c r="W976" s="129">
        <f t="shared" si="236"/>
        <v>0</v>
      </c>
      <c r="X976" s="129">
        <f t="shared" si="237"/>
        <v>0</v>
      </c>
      <c r="Y976" s="129">
        <f t="shared" si="238"/>
        <v>0</v>
      </c>
      <c r="Z976" s="129"/>
      <c r="AA976" s="129"/>
      <c r="AB976" s="129">
        <f t="shared" si="239"/>
        <v>1</v>
      </c>
      <c r="AC976" s="129">
        <f t="shared" si="240"/>
        <v>1</v>
      </c>
      <c r="AD976" s="129" t="str">
        <f t="shared" si="241"/>
        <v>Correct</v>
      </c>
      <c r="AE976" s="129"/>
      <c r="AF976" s="115" t="s">
        <v>83</v>
      </c>
      <c r="AG976" s="115">
        <v>44</v>
      </c>
      <c r="AH976" s="115" t="s">
        <v>181</v>
      </c>
      <c r="AJ976" s="115" t="s">
        <v>85</v>
      </c>
      <c r="AK976" s="115" t="s">
        <v>91</v>
      </c>
      <c r="AL976" s="115" t="s">
        <v>108</v>
      </c>
      <c r="AN976" s="115" t="s">
        <v>89</v>
      </c>
      <c r="AO976" s="115" t="s">
        <v>98</v>
      </c>
      <c r="AP976" s="115" t="s">
        <v>86</v>
      </c>
    </row>
    <row r="977" spans="1:43" ht="16">
      <c r="A977" s="115">
        <v>7011535757</v>
      </c>
      <c r="L977" s="129"/>
      <c r="M977" s="129">
        <f t="shared" si="227"/>
        <v>0</v>
      </c>
      <c r="N977" s="129" t="e">
        <f t="shared" si="228"/>
        <v>#DIV/0!</v>
      </c>
      <c r="O977" s="129"/>
      <c r="P977" s="129">
        <f t="shared" si="229"/>
        <v>0</v>
      </c>
      <c r="Q977" s="129">
        <f t="shared" si="230"/>
        <v>0</v>
      </c>
      <c r="R977" s="129">
        <f t="shared" si="231"/>
        <v>0</v>
      </c>
      <c r="S977" s="129">
        <f t="shared" si="232"/>
        <v>0</v>
      </c>
      <c r="T977" s="129">
        <f t="shared" si="233"/>
        <v>0</v>
      </c>
      <c r="U977" s="129">
        <f t="shared" si="234"/>
        <v>0</v>
      </c>
      <c r="V977" s="134">
        <f t="shared" si="235"/>
        <v>0</v>
      </c>
      <c r="W977" s="129">
        <f t="shared" si="236"/>
        <v>0</v>
      </c>
      <c r="X977" s="129">
        <f t="shared" si="237"/>
        <v>0</v>
      </c>
      <c r="Y977" s="129">
        <f t="shared" si="238"/>
        <v>0</v>
      </c>
      <c r="Z977" s="129"/>
      <c r="AA977" s="129"/>
      <c r="AB977" s="129">
        <f t="shared" si="239"/>
        <v>0</v>
      </c>
      <c r="AC977" s="129">
        <f t="shared" si="240"/>
        <v>0</v>
      </c>
      <c r="AD977" s="129" t="str">
        <f t="shared" si="241"/>
        <v>Correct</v>
      </c>
      <c r="AE977" s="129"/>
      <c r="AF977" s="115" t="s">
        <v>83</v>
      </c>
      <c r="AH977" s="115" t="s">
        <v>84</v>
      </c>
      <c r="AI977" s="115" t="s">
        <v>129</v>
      </c>
      <c r="AJ977" s="115" t="s">
        <v>85</v>
      </c>
      <c r="AK977" s="115" t="s">
        <v>86</v>
      </c>
      <c r="AL977" s="115" t="s">
        <v>87</v>
      </c>
      <c r="AM977" s="115" t="s">
        <v>93</v>
      </c>
      <c r="AO977" s="115" t="s">
        <v>90</v>
      </c>
      <c r="AP977" s="115" t="s">
        <v>91</v>
      </c>
    </row>
    <row r="978" spans="1:43" ht="16">
      <c r="A978" s="115">
        <v>7011089094</v>
      </c>
      <c r="L978" s="129"/>
      <c r="M978" s="129">
        <f t="shared" si="227"/>
        <v>0</v>
      </c>
      <c r="N978" s="129" t="e">
        <f t="shared" si="228"/>
        <v>#DIV/0!</v>
      </c>
      <c r="O978" s="129"/>
      <c r="P978" s="129">
        <f t="shared" si="229"/>
        <v>0</v>
      </c>
      <c r="Q978" s="129">
        <f t="shared" si="230"/>
        <v>0</v>
      </c>
      <c r="R978" s="129">
        <f t="shared" si="231"/>
        <v>0</v>
      </c>
      <c r="S978" s="129">
        <f t="shared" si="232"/>
        <v>0</v>
      </c>
      <c r="T978" s="129">
        <f t="shared" si="233"/>
        <v>0</v>
      </c>
      <c r="U978" s="129">
        <f t="shared" si="234"/>
        <v>0</v>
      </c>
      <c r="V978" s="134">
        <f t="shared" si="235"/>
        <v>0</v>
      </c>
      <c r="W978" s="129">
        <f t="shared" si="236"/>
        <v>0</v>
      </c>
      <c r="X978" s="129">
        <f t="shared" si="237"/>
        <v>0</v>
      </c>
      <c r="Y978" s="129">
        <f t="shared" si="238"/>
        <v>0</v>
      </c>
      <c r="Z978" s="129"/>
      <c r="AA978" s="129"/>
      <c r="AB978" s="129">
        <f t="shared" si="239"/>
        <v>0</v>
      </c>
      <c r="AC978" s="129">
        <f t="shared" si="240"/>
        <v>0</v>
      </c>
      <c r="AD978" s="129" t="str">
        <f t="shared" si="241"/>
        <v>Correct</v>
      </c>
      <c r="AE978" s="129"/>
      <c r="AF978" s="115" t="s">
        <v>83</v>
      </c>
      <c r="AG978" s="115">
        <v>65</v>
      </c>
      <c r="AH978" s="115" t="s">
        <v>84</v>
      </c>
      <c r="AI978" s="115" t="s">
        <v>145</v>
      </c>
      <c r="AJ978" s="115" t="s">
        <v>85</v>
      </c>
      <c r="AK978" s="115" t="s">
        <v>86</v>
      </c>
      <c r="AL978" s="115" t="s">
        <v>87</v>
      </c>
      <c r="AM978" s="115" t="s">
        <v>101</v>
      </c>
      <c r="AN978" s="115" t="s">
        <v>94</v>
      </c>
      <c r="AO978" s="115" t="s">
        <v>90</v>
      </c>
      <c r="AP978" s="115" t="s">
        <v>91</v>
      </c>
      <c r="AQ978" s="115" t="s">
        <v>91</v>
      </c>
    </row>
    <row r="979" spans="1:43" ht="16">
      <c r="A979" s="115">
        <v>6984052565</v>
      </c>
      <c r="K979" s="115" t="s">
        <v>40</v>
      </c>
      <c r="L979" s="129"/>
      <c r="M979" s="129">
        <f t="shared" si="227"/>
        <v>1</v>
      </c>
      <c r="N979" s="129">
        <f t="shared" si="228"/>
        <v>3</v>
      </c>
      <c r="O979" s="129"/>
      <c r="P979" s="129">
        <f t="shared" si="229"/>
        <v>0</v>
      </c>
      <c r="Q979" s="129">
        <f t="shared" si="230"/>
        <v>0</v>
      </c>
      <c r="R979" s="129">
        <f t="shared" si="231"/>
        <v>0</v>
      </c>
      <c r="S979" s="129">
        <f t="shared" si="232"/>
        <v>0</v>
      </c>
      <c r="T979" s="129">
        <f t="shared" si="233"/>
        <v>0</v>
      </c>
      <c r="U979" s="129">
        <f t="shared" si="234"/>
        <v>0</v>
      </c>
      <c r="V979" s="134">
        <f t="shared" si="235"/>
        <v>0</v>
      </c>
      <c r="W979" s="129">
        <f t="shared" si="236"/>
        <v>0</v>
      </c>
      <c r="X979" s="129">
        <f t="shared" si="237"/>
        <v>0</v>
      </c>
      <c r="Y979" s="129">
        <f t="shared" si="238"/>
        <v>1</v>
      </c>
      <c r="Z979" s="129"/>
      <c r="AA979" s="129"/>
      <c r="AB979" s="129">
        <f t="shared" si="239"/>
        <v>1</v>
      </c>
      <c r="AC979" s="129">
        <f t="shared" si="240"/>
        <v>1</v>
      </c>
      <c r="AD979" s="129" t="str">
        <f t="shared" si="241"/>
        <v>Correct</v>
      </c>
      <c r="AE979" s="129"/>
      <c r="AF979" s="115" t="s">
        <v>99</v>
      </c>
      <c r="AG979" s="115">
        <v>88</v>
      </c>
      <c r="AH979" s="115" t="s">
        <v>181</v>
      </c>
      <c r="AI979" s="115" t="s">
        <v>239</v>
      </c>
      <c r="AJ979" s="115" t="s">
        <v>85</v>
      </c>
      <c r="AK979" s="115" t="s">
        <v>91</v>
      </c>
      <c r="AL979" s="115" t="s">
        <v>87</v>
      </c>
      <c r="AO979" s="115" t="s">
        <v>106</v>
      </c>
      <c r="AP979" s="115" t="s">
        <v>91</v>
      </c>
      <c r="AQ979" s="115" t="s">
        <v>86</v>
      </c>
    </row>
    <row r="980" spans="1:43" ht="16">
      <c r="A980" s="115">
        <v>7044860846</v>
      </c>
      <c r="L980" s="129"/>
      <c r="M980" s="129">
        <f t="shared" si="227"/>
        <v>0</v>
      </c>
      <c r="N980" s="129" t="e">
        <f t="shared" si="228"/>
        <v>#DIV/0!</v>
      </c>
      <c r="O980" s="129"/>
      <c r="P980" s="129">
        <f t="shared" si="229"/>
        <v>0</v>
      </c>
      <c r="Q980" s="129">
        <f t="shared" si="230"/>
        <v>0</v>
      </c>
      <c r="R980" s="129">
        <f t="shared" si="231"/>
        <v>0</v>
      </c>
      <c r="S980" s="129">
        <f t="shared" si="232"/>
        <v>0</v>
      </c>
      <c r="T980" s="129">
        <f t="shared" si="233"/>
        <v>0</v>
      </c>
      <c r="U980" s="129">
        <f t="shared" si="234"/>
        <v>0</v>
      </c>
      <c r="V980" s="134">
        <f t="shared" si="235"/>
        <v>0</v>
      </c>
      <c r="W980" s="129">
        <f t="shared" si="236"/>
        <v>0</v>
      </c>
      <c r="X980" s="129">
        <f t="shared" si="237"/>
        <v>0</v>
      </c>
      <c r="Y980" s="129">
        <f t="shared" si="238"/>
        <v>0</v>
      </c>
      <c r="Z980" s="129"/>
      <c r="AA980" s="129"/>
      <c r="AB980" s="129">
        <f t="shared" si="239"/>
        <v>0</v>
      </c>
      <c r="AC980" s="129">
        <f t="shared" si="240"/>
        <v>0</v>
      </c>
      <c r="AD980" s="129" t="str">
        <f t="shared" si="241"/>
        <v>Correct</v>
      </c>
      <c r="AE980" s="129"/>
      <c r="AF980" s="115" t="s">
        <v>83</v>
      </c>
      <c r="AG980" s="115">
        <v>70</v>
      </c>
      <c r="AH980" s="115" t="s">
        <v>84</v>
      </c>
      <c r="AI980" s="115" t="s">
        <v>138</v>
      </c>
      <c r="AJ980" s="115" t="s">
        <v>92</v>
      </c>
      <c r="AK980" s="115" t="s">
        <v>86</v>
      </c>
      <c r="AL980" s="115" t="s">
        <v>87</v>
      </c>
      <c r="AM980" s="115" t="s">
        <v>96</v>
      </c>
      <c r="AO980" s="115" t="s">
        <v>106</v>
      </c>
      <c r="AP980" s="115" t="s">
        <v>91</v>
      </c>
      <c r="AQ980" s="115" t="s">
        <v>86</v>
      </c>
    </row>
    <row r="981" spans="1:43" ht="16">
      <c r="A981" s="115">
        <v>6988276508</v>
      </c>
      <c r="D981" s="115" t="s">
        <v>33</v>
      </c>
      <c r="L981" s="129"/>
      <c r="M981" s="129">
        <f t="shared" si="227"/>
        <v>1</v>
      </c>
      <c r="N981" s="129">
        <f t="shared" si="228"/>
        <v>3</v>
      </c>
      <c r="O981" s="129"/>
      <c r="P981" s="129">
        <f t="shared" si="229"/>
        <v>0</v>
      </c>
      <c r="Q981" s="129">
        <f t="shared" si="230"/>
        <v>0</v>
      </c>
      <c r="R981" s="129">
        <f t="shared" si="231"/>
        <v>1</v>
      </c>
      <c r="S981" s="129">
        <f t="shared" si="232"/>
        <v>0</v>
      </c>
      <c r="T981" s="129">
        <f t="shared" si="233"/>
        <v>0</v>
      </c>
      <c r="U981" s="129">
        <f t="shared" si="234"/>
        <v>0</v>
      </c>
      <c r="V981" s="134">
        <f t="shared" si="235"/>
        <v>0</v>
      </c>
      <c r="W981" s="129">
        <f t="shared" si="236"/>
        <v>0</v>
      </c>
      <c r="X981" s="129">
        <f t="shared" si="237"/>
        <v>0</v>
      </c>
      <c r="Y981" s="129">
        <f t="shared" si="238"/>
        <v>0</v>
      </c>
      <c r="Z981" s="129"/>
      <c r="AA981" s="129"/>
      <c r="AB981" s="129">
        <f t="shared" si="239"/>
        <v>1</v>
      </c>
      <c r="AC981" s="129">
        <f t="shared" si="240"/>
        <v>1</v>
      </c>
      <c r="AD981" s="129" t="str">
        <f t="shared" si="241"/>
        <v>Correct</v>
      </c>
      <c r="AE981" s="129"/>
      <c r="AF981" s="115" t="s">
        <v>83</v>
      </c>
      <c r="AG981" s="115">
        <v>54</v>
      </c>
      <c r="AH981" s="115" t="s">
        <v>84</v>
      </c>
      <c r="AI981" s="115" t="s">
        <v>167</v>
      </c>
      <c r="AJ981" s="115" t="s">
        <v>92</v>
      </c>
      <c r="AK981" s="115" t="s">
        <v>86</v>
      </c>
      <c r="AL981" s="115" t="s">
        <v>87</v>
      </c>
      <c r="AN981" s="115" t="s">
        <v>89</v>
      </c>
      <c r="AO981" s="115" t="s">
        <v>90</v>
      </c>
      <c r="AP981" s="115" t="s">
        <v>91</v>
      </c>
      <c r="AQ981" s="115" t="s">
        <v>91</v>
      </c>
    </row>
    <row r="982" spans="1:43" ht="16">
      <c r="A982" s="115">
        <v>6985461197</v>
      </c>
      <c r="L982" s="129"/>
      <c r="M982" s="129">
        <f t="shared" si="227"/>
        <v>0</v>
      </c>
      <c r="N982" s="129" t="e">
        <f t="shared" si="228"/>
        <v>#DIV/0!</v>
      </c>
      <c r="O982" s="129"/>
      <c r="P982" s="129">
        <f t="shared" si="229"/>
        <v>0</v>
      </c>
      <c r="Q982" s="129">
        <f t="shared" si="230"/>
        <v>0</v>
      </c>
      <c r="R982" s="129">
        <f t="shared" si="231"/>
        <v>0</v>
      </c>
      <c r="S982" s="129">
        <f t="shared" si="232"/>
        <v>0</v>
      </c>
      <c r="T982" s="129">
        <f t="shared" si="233"/>
        <v>0</v>
      </c>
      <c r="U982" s="129">
        <f t="shared" si="234"/>
        <v>0</v>
      </c>
      <c r="V982" s="134">
        <f t="shared" si="235"/>
        <v>0</v>
      </c>
      <c r="W982" s="129">
        <f t="shared" si="236"/>
        <v>0</v>
      </c>
      <c r="X982" s="129">
        <f t="shared" si="237"/>
        <v>0</v>
      </c>
      <c r="Y982" s="129">
        <f t="shared" si="238"/>
        <v>0</v>
      </c>
      <c r="Z982" s="129"/>
      <c r="AA982" s="129"/>
      <c r="AB982" s="129">
        <f t="shared" si="239"/>
        <v>0</v>
      </c>
      <c r="AC982" s="129">
        <f t="shared" si="240"/>
        <v>0</v>
      </c>
      <c r="AD982" s="129" t="str">
        <f t="shared" si="241"/>
        <v>Correct</v>
      </c>
      <c r="AE982" s="129"/>
      <c r="AF982" s="115" t="s">
        <v>83</v>
      </c>
      <c r="AG982" s="115">
        <v>50</v>
      </c>
      <c r="AH982" s="115" t="s">
        <v>181</v>
      </c>
      <c r="AJ982" s="115" t="s">
        <v>85</v>
      </c>
      <c r="AK982" s="115" t="s">
        <v>86</v>
      </c>
      <c r="AM982" s="115" t="s">
        <v>88</v>
      </c>
      <c r="AN982" s="115" t="s">
        <v>94</v>
      </c>
      <c r="AO982" s="115" t="s">
        <v>90</v>
      </c>
      <c r="AP982" s="115" t="s">
        <v>91</v>
      </c>
      <c r="AQ982" s="115" t="s">
        <v>91</v>
      </c>
    </row>
    <row r="983" spans="1:43" ht="16">
      <c r="A983" s="115">
        <v>6984049032</v>
      </c>
      <c r="L983" s="129"/>
      <c r="M983" s="129">
        <f t="shared" si="227"/>
        <v>0</v>
      </c>
      <c r="N983" s="129" t="e">
        <f t="shared" si="228"/>
        <v>#DIV/0!</v>
      </c>
      <c r="O983" s="129"/>
      <c r="P983" s="129">
        <f t="shared" si="229"/>
        <v>0</v>
      </c>
      <c r="Q983" s="129">
        <f t="shared" si="230"/>
        <v>0</v>
      </c>
      <c r="R983" s="129">
        <f t="shared" si="231"/>
        <v>0</v>
      </c>
      <c r="S983" s="129">
        <f t="shared" si="232"/>
        <v>0</v>
      </c>
      <c r="T983" s="129">
        <f t="shared" si="233"/>
        <v>0</v>
      </c>
      <c r="U983" s="129">
        <f t="shared" si="234"/>
        <v>0</v>
      </c>
      <c r="V983" s="134">
        <f t="shared" si="235"/>
        <v>0</v>
      </c>
      <c r="W983" s="129">
        <f t="shared" si="236"/>
        <v>0</v>
      </c>
      <c r="X983" s="129">
        <f t="shared" si="237"/>
        <v>0</v>
      </c>
      <c r="Y983" s="129">
        <f t="shared" si="238"/>
        <v>0</v>
      </c>
      <c r="Z983" s="129"/>
      <c r="AA983" s="129"/>
      <c r="AB983" s="129">
        <f t="shared" si="239"/>
        <v>0</v>
      </c>
      <c r="AC983" s="129">
        <f t="shared" si="240"/>
        <v>0</v>
      </c>
      <c r="AD983" s="129" t="str">
        <f t="shared" si="241"/>
        <v>Correct</v>
      </c>
      <c r="AE983" s="129"/>
      <c r="AF983" s="115" t="s">
        <v>99</v>
      </c>
      <c r="AG983" s="115">
        <v>53</v>
      </c>
      <c r="AH983" s="115" t="s">
        <v>181</v>
      </c>
      <c r="AI983" s="115" t="s">
        <v>234</v>
      </c>
      <c r="AJ983" s="115" t="s">
        <v>85</v>
      </c>
      <c r="AK983" s="115" t="s">
        <v>86</v>
      </c>
      <c r="AL983" s="115" t="s">
        <v>87</v>
      </c>
      <c r="AM983" s="115" t="s">
        <v>101</v>
      </c>
      <c r="AN983" s="115" t="s">
        <v>102</v>
      </c>
      <c r="AO983" s="115" t="s">
        <v>90</v>
      </c>
      <c r="AP983" s="115" t="s">
        <v>91</v>
      </c>
      <c r="AQ983" s="115" t="s">
        <v>86</v>
      </c>
    </row>
    <row r="984" spans="1:43" ht="16">
      <c r="A984" s="115">
        <v>7007915053</v>
      </c>
      <c r="L984" s="129"/>
      <c r="M984" s="129">
        <f t="shared" si="227"/>
        <v>0</v>
      </c>
      <c r="N984" s="129" t="e">
        <f t="shared" si="228"/>
        <v>#DIV/0!</v>
      </c>
      <c r="O984" s="129"/>
      <c r="P984" s="129">
        <f t="shared" si="229"/>
        <v>0</v>
      </c>
      <c r="Q984" s="129">
        <f t="shared" si="230"/>
        <v>0</v>
      </c>
      <c r="R984" s="129">
        <f t="shared" si="231"/>
        <v>0</v>
      </c>
      <c r="S984" s="129">
        <f t="shared" si="232"/>
        <v>0</v>
      </c>
      <c r="T984" s="129">
        <f t="shared" si="233"/>
        <v>0</v>
      </c>
      <c r="U984" s="129">
        <f t="shared" si="234"/>
        <v>0</v>
      </c>
      <c r="V984" s="134">
        <f t="shared" si="235"/>
        <v>0</v>
      </c>
      <c r="W984" s="129">
        <f t="shared" si="236"/>
        <v>0</v>
      </c>
      <c r="X984" s="129">
        <f t="shared" si="237"/>
        <v>0</v>
      </c>
      <c r="Y984" s="129">
        <f t="shared" si="238"/>
        <v>0</v>
      </c>
      <c r="Z984" s="129"/>
      <c r="AA984" s="129"/>
      <c r="AB984" s="129">
        <f t="shared" si="239"/>
        <v>0</v>
      </c>
      <c r="AC984" s="129">
        <f t="shared" si="240"/>
        <v>0</v>
      </c>
      <c r="AD984" s="129" t="str">
        <f t="shared" si="241"/>
        <v>Correct</v>
      </c>
      <c r="AE984" s="129"/>
      <c r="AF984" s="115" t="s">
        <v>83</v>
      </c>
      <c r="AG984" s="115">
        <v>67</v>
      </c>
      <c r="AH984" s="115" t="s">
        <v>84</v>
      </c>
      <c r="AI984" s="115" t="s">
        <v>160</v>
      </c>
      <c r="AJ984" s="115" t="s">
        <v>97</v>
      </c>
      <c r="AL984" s="115" t="s">
        <v>87</v>
      </c>
      <c r="AM984" s="115" t="s">
        <v>93</v>
      </c>
      <c r="AN984" s="115" t="s">
        <v>112</v>
      </c>
      <c r="AO984" s="115" t="s">
        <v>106</v>
      </c>
      <c r="AP984" s="115" t="s">
        <v>91</v>
      </c>
    </row>
    <row r="985" spans="1:43" ht="16">
      <c r="A985" s="115">
        <v>7045777498</v>
      </c>
      <c r="L985" s="129"/>
      <c r="M985" s="129">
        <f t="shared" si="227"/>
        <v>0</v>
      </c>
      <c r="N985" s="129" t="e">
        <f t="shared" si="228"/>
        <v>#DIV/0!</v>
      </c>
      <c r="O985" s="129"/>
      <c r="P985" s="129">
        <f t="shared" si="229"/>
        <v>0</v>
      </c>
      <c r="Q985" s="129">
        <f t="shared" si="230"/>
        <v>0</v>
      </c>
      <c r="R985" s="129">
        <f t="shared" si="231"/>
        <v>0</v>
      </c>
      <c r="S985" s="129">
        <f t="shared" si="232"/>
        <v>0</v>
      </c>
      <c r="T985" s="129">
        <f t="shared" si="233"/>
        <v>0</v>
      </c>
      <c r="U985" s="129">
        <f t="shared" si="234"/>
        <v>0</v>
      </c>
      <c r="V985" s="134">
        <f t="shared" si="235"/>
        <v>0</v>
      </c>
      <c r="W985" s="129">
        <f t="shared" si="236"/>
        <v>0</v>
      </c>
      <c r="X985" s="129">
        <f t="shared" si="237"/>
        <v>0</v>
      </c>
      <c r="Y985" s="129">
        <f t="shared" si="238"/>
        <v>0</v>
      </c>
      <c r="Z985" s="129"/>
      <c r="AA985" s="129"/>
      <c r="AB985" s="129">
        <f t="shared" si="239"/>
        <v>0</v>
      </c>
      <c r="AC985" s="129">
        <f t="shared" si="240"/>
        <v>0</v>
      </c>
      <c r="AD985" s="129" t="str">
        <f t="shared" si="241"/>
        <v>Correct</v>
      </c>
      <c r="AE985" s="129"/>
      <c r="AF985" s="115" t="s">
        <v>83</v>
      </c>
      <c r="AG985" s="115">
        <v>86</v>
      </c>
      <c r="AH985" s="115" t="s">
        <v>181</v>
      </c>
      <c r="AI985" s="115" t="s">
        <v>202</v>
      </c>
      <c r="AJ985" s="115" t="s">
        <v>85</v>
      </c>
      <c r="AL985" s="115" t="s">
        <v>87</v>
      </c>
      <c r="AM985" s="115" t="s">
        <v>93</v>
      </c>
      <c r="AN985" s="115" t="s">
        <v>102</v>
      </c>
      <c r="AO985" s="115" t="s">
        <v>113</v>
      </c>
      <c r="AP985" s="115" t="s">
        <v>91</v>
      </c>
      <c r="AQ985" s="115" t="s">
        <v>91</v>
      </c>
    </row>
    <row r="986" spans="1:43" ht="16">
      <c r="A986" s="115">
        <v>7020565569</v>
      </c>
      <c r="L986" s="129"/>
      <c r="M986" s="129">
        <f t="shared" si="227"/>
        <v>0</v>
      </c>
      <c r="N986" s="129" t="e">
        <f t="shared" si="228"/>
        <v>#DIV/0!</v>
      </c>
      <c r="O986" s="129"/>
      <c r="P986" s="129">
        <f t="shared" si="229"/>
        <v>0</v>
      </c>
      <c r="Q986" s="129">
        <f t="shared" si="230"/>
        <v>0</v>
      </c>
      <c r="R986" s="129">
        <f t="shared" si="231"/>
        <v>0</v>
      </c>
      <c r="S986" s="129">
        <f t="shared" si="232"/>
        <v>0</v>
      </c>
      <c r="T986" s="129">
        <f t="shared" si="233"/>
        <v>0</v>
      </c>
      <c r="U986" s="129">
        <f t="shared" si="234"/>
        <v>0</v>
      </c>
      <c r="V986" s="134">
        <f t="shared" si="235"/>
        <v>0</v>
      </c>
      <c r="W986" s="129">
        <f t="shared" si="236"/>
        <v>0</v>
      </c>
      <c r="X986" s="129">
        <f t="shared" si="237"/>
        <v>0</v>
      </c>
      <c r="Y986" s="129">
        <f t="shared" si="238"/>
        <v>0</v>
      </c>
      <c r="Z986" s="129"/>
      <c r="AA986" s="129"/>
      <c r="AB986" s="129">
        <f t="shared" si="239"/>
        <v>0</v>
      </c>
      <c r="AC986" s="129">
        <f t="shared" si="240"/>
        <v>0</v>
      </c>
      <c r="AD986" s="129" t="str">
        <f t="shared" si="241"/>
        <v>Correct</v>
      </c>
      <c r="AE986" s="129"/>
      <c r="AF986" s="115" t="s">
        <v>83</v>
      </c>
      <c r="AG986" s="115">
        <v>65</v>
      </c>
      <c r="AH986" s="115" t="s">
        <v>181</v>
      </c>
      <c r="AI986" s="115" t="s">
        <v>224</v>
      </c>
      <c r="AJ986" s="115" t="s">
        <v>85</v>
      </c>
      <c r="AK986" s="115" t="s">
        <v>86</v>
      </c>
      <c r="AL986" s="115" t="s">
        <v>87</v>
      </c>
      <c r="AM986" s="115" t="s">
        <v>100</v>
      </c>
      <c r="AN986" s="115" t="s">
        <v>109</v>
      </c>
      <c r="AO986" s="115" t="s">
        <v>90</v>
      </c>
      <c r="AP986" s="115" t="s">
        <v>91</v>
      </c>
      <c r="AQ986" s="115" t="s">
        <v>91</v>
      </c>
    </row>
    <row r="987" spans="1:43" ht="16">
      <c r="A987" s="115">
        <v>6985465270</v>
      </c>
      <c r="L987" s="129"/>
      <c r="M987" s="129">
        <f t="shared" si="227"/>
        <v>0</v>
      </c>
      <c r="N987" s="129" t="e">
        <f t="shared" si="228"/>
        <v>#DIV/0!</v>
      </c>
      <c r="O987" s="129"/>
      <c r="P987" s="129">
        <f t="shared" si="229"/>
        <v>0</v>
      </c>
      <c r="Q987" s="129">
        <f t="shared" si="230"/>
        <v>0</v>
      </c>
      <c r="R987" s="129">
        <f t="shared" si="231"/>
        <v>0</v>
      </c>
      <c r="S987" s="129">
        <f t="shared" si="232"/>
        <v>0</v>
      </c>
      <c r="T987" s="129">
        <f t="shared" si="233"/>
        <v>0</v>
      </c>
      <c r="U987" s="129">
        <f t="shared" si="234"/>
        <v>0</v>
      </c>
      <c r="V987" s="134">
        <f t="shared" si="235"/>
        <v>0</v>
      </c>
      <c r="W987" s="129">
        <f t="shared" si="236"/>
        <v>0</v>
      </c>
      <c r="X987" s="129">
        <f t="shared" si="237"/>
        <v>0</v>
      </c>
      <c r="Y987" s="129">
        <f t="shared" si="238"/>
        <v>0</v>
      </c>
      <c r="Z987" s="129"/>
      <c r="AA987" s="129"/>
      <c r="AB987" s="129">
        <f t="shared" si="239"/>
        <v>0</v>
      </c>
      <c r="AC987" s="129">
        <f t="shared" si="240"/>
        <v>0</v>
      </c>
      <c r="AD987" s="129" t="str">
        <f t="shared" si="241"/>
        <v>Correct</v>
      </c>
      <c r="AE987" s="129"/>
      <c r="AF987" s="115" t="s">
        <v>83</v>
      </c>
      <c r="AG987" s="115">
        <v>45</v>
      </c>
      <c r="AH987" s="115" t="s">
        <v>181</v>
      </c>
      <c r="AJ987" s="115" t="s">
        <v>85</v>
      </c>
      <c r="AM987" s="115" t="s">
        <v>88</v>
      </c>
      <c r="AN987" s="115" t="s">
        <v>111</v>
      </c>
      <c r="AO987" s="115" t="s">
        <v>90</v>
      </c>
      <c r="AP987" s="115" t="s">
        <v>91</v>
      </c>
      <c r="AQ987" s="115" t="s">
        <v>91</v>
      </c>
    </row>
    <row r="988" spans="1:43" ht="16">
      <c r="A988" s="115">
        <v>7045759383</v>
      </c>
      <c r="D988" s="115" t="s">
        <v>33</v>
      </c>
      <c r="K988" s="115" t="s">
        <v>40</v>
      </c>
      <c r="L988" s="129"/>
      <c r="M988" s="129">
        <f t="shared" si="227"/>
        <v>2</v>
      </c>
      <c r="N988" s="129">
        <f t="shared" si="228"/>
        <v>1.5</v>
      </c>
      <c r="O988" s="129"/>
      <c r="P988" s="129">
        <f t="shared" si="229"/>
        <v>0</v>
      </c>
      <c r="Q988" s="129">
        <f t="shared" si="230"/>
        <v>0</v>
      </c>
      <c r="R988" s="129">
        <f t="shared" si="231"/>
        <v>1</v>
      </c>
      <c r="S988" s="129">
        <f t="shared" si="232"/>
        <v>0</v>
      </c>
      <c r="T988" s="129">
        <f t="shared" si="233"/>
        <v>0</v>
      </c>
      <c r="U988" s="129">
        <f t="shared" si="234"/>
        <v>0</v>
      </c>
      <c r="V988" s="134">
        <f t="shared" si="235"/>
        <v>0</v>
      </c>
      <c r="W988" s="129">
        <f t="shared" si="236"/>
        <v>0</v>
      </c>
      <c r="X988" s="129">
        <f t="shared" si="237"/>
        <v>0</v>
      </c>
      <c r="Y988" s="129">
        <f t="shared" si="238"/>
        <v>1</v>
      </c>
      <c r="Z988" s="129"/>
      <c r="AA988" s="129"/>
      <c r="AB988" s="129">
        <f t="shared" si="239"/>
        <v>2</v>
      </c>
      <c r="AC988" s="129">
        <f t="shared" si="240"/>
        <v>2</v>
      </c>
      <c r="AD988" s="129" t="str">
        <f t="shared" si="241"/>
        <v>Correct</v>
      </c>
      <c r="AE988" s="129"/>
      <c r="AF988" s="115" t="s">
        <v>83</v>
      </c>
      <c r="AG988" s="115">
        <v>60</v>
      </c>
      <c r="AH988" s="115" t="s">
        <v>181</v>
      </c>
      <c r="AI988" s="115" t="s">
        <v>190</v>
      </c>
      <c r="AJ988" s="115" t="s">
        <v>114</v>
      </c>
      <c r="AK988" s="115" t="s">
        <v>91</v>
      </c>
      <c r="AL988" s="115" t="s">
        <v>137</v>
      </c>
      <c r="AM988" s="115" t="s">
        <v>101</v>
      </c>
      <c r="AN988" s="115" t="s">
        <v>114</v>
      </c>
      <c r="AO988" s="115" t="s">
        <v>90</v>
      </c>
      <c r="AP988" s="115" t="s">
        <v>91</v>
      </c>
      <c r="AQ988" s="115" t="s">
        <v>91</v>
      </c>
    </row>
    <row r="989" spans="1:43" ht="16">
      <c r="A989" s="115">
        <v>7045767140</v>
      </c>
      <c r="L989" s="129"/>
      <c r="M989" s="129">
        <f t="shared" si="227"/>
        <v>0</v>
      </c>
      <c r="N989" s="129" t="e">
        <f t="shared" si="228"/>
        <v>#DIV/0!</v>
      </c>
      <c r="O989" s="129"/>
      <c r="P989" s="129">
        <f t="shared" si="229"/>
        <v>0</v>
      </c>
      <c r="Q989" s="129">
        <f t="shared" si="230"/>
        <v>0</v>
      </c>
      <c r="R989" s="129">
        <f t="shared" si="231"/>
        <v>0</v>
      </c>
      <c r="S989" s="129">
        <f t="shared" si="232"/>
        <v>0</v>
      </c>
      <c r="T989" s="129">
        <f t="shared" si="233"/>
        <v>0</v>
      </c>
      <c r="U989" s="129">
        <f t="shared" si="234"/>
        <v>0</v>
      </c>
      <c r="V989" s="134">
        <f t="shared" si="235"/>
        <v>0</v>
      </c>
      <c r="W989" s="129">
        <f t="shared" si="236"/>
        <v>0</v>
      </c>
      <c r="X989" s="129">
        <f t="shared" si="237"/>
        <v>0</v>
      </c>
      <c r="Y989" s="129">
        <f t="shared" si="238"/>
        <v>0</v>
      </c>
      <c r="Z989" s="129"/>
      <c r="AA989" s="129"/>
      <c r="AB989" s="129">
        <f t="shared" si="239"/>
        <v>0</v>
      </c>
      <c r="AC989" s="129">
        <f t="shared" si="240"/>
        <v>0</v>
      </c>
      <c r="AD989" s="129" t="str">
        <f t="shared" si="241"/>
        <v>Correct</v>
      </c>
      <c r="AE989" s="129"/>
      <c r="AF989" s="115" t="s">
        <v>83</v>
      </c>
      <c r="AG989" s="115">
        <v>55</v>
      </c>
      <c r="AH989" s="115" t="s">
        <v>181</v>
      </c>
      <c r="AI989" s="115" t="s">
        <v>234</v>
      </c>
      <c r="AJ989" s="115" t="s">
        <v>85</v>
      </c>
      <c r="AK989" s="115" t="s">
        <v>86</v>
      </c>
      <c r="AL989" s="115" t="s">
        <v>87</v>
      </c>
      <c r="AM989" s="115" t="s">
        <v>101</v>
      </c>
      <c r="AN989" s="115" t="s">
        <v>109</v>
      </c>
      <c r="AO989" s="115" t="s">
        <v>113</v>
      </c>
      <c r="AP989" s="115" t="s">
        <v>91</v>
      </c>
      <c r="AQ989" s="115" t="s">
        <v>91</v>
      </c>
    </row>
    <row r="990" spans="1:43" ht="16">
      <c r="A990" s="115">
        <v>7008107755</v>
      </c>
      <c r="L990" s="129"/>
      <c r="M990" s="129">
        <f t="shared" si="227"/>
        <v>0</v>
      </c>
      <c r="N990" s="129" t="e">
        <f t="shared" si="228"/>
        <v>#DIV/0!</v>
      </c>
      <c r="O990" s="129"/>
      <c r="P990" s="129">
        <f t="shared" si="229"/>
        <v>0</v>
      </c>
      <c r="Q990" s="129">
        <f t="shared" si="230"/>
        <v>0</v>
      </c>
      <c r="R990" s="129">
        <f t="shared" si="231"/>
        <v>0</v>
      </c>
      <c r="S990" s="129">
        <f t="shared" si="232"/>
        <v>0</v>
      </c>
      <c r="T990" s="129">
        <f t="shared" si="233"/>
        <v>0</v>
      </c>
      <c r="U990" s="129">
        <f t="shared" si="234"/>
        <v>0</v>
      </c>
      <c r="V990" s="134">
        <f t="shared" si="235"/>
        <v>0</v>
      </c>
      <c r="W990" s="129">
        <f t="shared" si="236"/>
        <v>0</v>
      </c>
      <c r="X990" s="129">
        <f t="shared" si="237"/>
        <v>0</v>
      </c>
      <c r="Y990" s="129">
        <f t="shared" si="238"/>
        <v>0</v>
      </c>
      <c r="Z990" s="129"/>
      <c r="AA990" s="129"/>
      <c r="AB990" s="129">
        <f t="shared" si="239"/>
        <v>0</v>
      </c>
      <c r="AC990" s="129">
        <f t="shared" si="240"/>
        <v>0</v>
      </c>
      <c r="AD990" s="129" t="str">
        <f t="shared" si="241"/>
        <v>Correct</v>
      </c>
      <c r="AE990" s="129"/>
      <c r="AF990" s="115" t="s">
        <v>83</v>
      </c>
      <c r="AG990" s="115">
        <v>72</v>
      </c>
      <c r="AH990" s="115" t="s">
        <v>84</v>
      </c>
      <c r="AI990" s="115" t="s">
        <v>129</v>
      </c>
      <c r="AJ990" s="115" t="s">
        <v>85</v>
      </c>
      <c r="AL990" s="115" t="s">
        <v>87</v>
      </c>
      <c r="AN990" s="115" t="s">
        <v>89</v>
      </c>
      <c r="AO990" s="115" t="s">
        <v>106</v>
      </c>
      <c r="AP990" s="115" t="s">
        <v>91</v>
      </c>
      <c r="AQ990" s="115" t="s">
        <v>91</v>
      </c>
    </row>
    <row r="991" spans="1:43" ht="16">
      <c r="A991" s="115">
        <v>7045794478</v>
      </c>
      <c r="K991" s="115" t="s">
        <v>40</v>
      </c>
      <c r="L991" s="129"/>
      <c r="M991" s="129">
        <f t="shared" si="227"/>
        <v>1</v>
      </c>
      <c r="N991" s="129">
        <f t="shared" si="228"/>
        <v>3</v>
      </c>
      <c r="O991" s="129"/>
      <c r="P991" s="129">
        <f t="shared" si="229"/>
        <v>0</v>
      </c>
      <c r="Q991" s="129">
        <f t="shared" si="230"/>
        <v>0</v>
      </c>
      <c r="R991" s="129">
        <f t="shared" si="231"/>
        <v>0</v>
      </c>
      <c r="S991" s="129">
        <f t="shared" si="232"/>
        <v>0</v>
      </c>
      <c r="T991" s="129">
        <f t="shared" si="233"/>
        <v>0</v>
      </c>
      <c r="U991" s="129">
        <f t="shared" si="234"/>
        <v>0</v>
      </c>
      <c r="V991" s="134">
        <f t="shared" si="235"/>
        <v>0</v>
      </c>
      <c r="W991" s="129">
        <f t="shared" si="236"/>
        <v>0</v>
      </c>
      <c r="X991" s="129">
        <f t="shared" si="237"/>
        <v>0</v>
      </c>
      <c r="Y991" s="129">
        <f t="shared" si="238"/>
        <v>1</v>
      </c>
      <c r="Z991" s="129"/>
      <c r="AA991" s="129"/>
      <c r="AB991" s="129">
        <f t="shared" si="239"/>
        <v>1</v>
      </c>
      <c r="AC991" s="129">
        <f t="shared" si="240"/>
        <v>1</v>
      </c>
      <c r="AD991" s="129" t="str">
        <f t="shared" si="241"/>
        <v>Correct</v>
      </c>
      <c r="AE991" s="129"/>
      <c r="AF991" s="115" t="s">
        <v>83</v>
      </c>
      <c r="AG991" s="115">
        <v>48</v>
      </c>
      <c r="AH991" s="115" t="s">
        <v>181</v>
      </c>
      <c r="AI991" s="115" t="s">
        <v>214</v>
      </c>
      <c r="AJ991" s="115" t="s">
        <v>85</v>
      </c>
      <c r="AK991" s="115" t="s">
        <v>86</v>
      </c>
      <c r="AL991" s="115" t="s">
        <v>87</v>
      </c>
      <c r="AO991" s="115" t="s">
        <v>90</v>
      </c>
      <c r="AP991" s="115" t="s">
        <v>91</v>
      </c>
      <c r="AQ991" s="115" t="s">
        <v>91</v>
      </c>
    </row>
    <row r="992" spans="1:43" ht="16">
      <c r="A992" s="115">
        <v>7020347026</v>
      </c>
      <c r="L992" s="129"/>
      <c r="M992" s="129">
        <f t="shared" si="227"/>
        <v>0</v>
      </c>
      <c r="N992" s="129" t="e">
        <f t="shared" si="228"/>
        <v>#DIV/0!</v>
      </c>
      <c r="O992" s="129"/>
      <c r="P992" s="129">
        <f t="shared" si="229"/>
        <v>0</v>
      </c>
      <c r="Q992" s="129">
        <f t="shared" si="230"/>
        <v>0</v>
      </c>
      <c r="R992" s="129">
        <f t="shared" si="231"/>
        <v>0</v>
      </c>
      <c r="S992" s="129">
        <f t="shared" si="232"/>
        <v>0</v>
      </c>
      <c r="T992" s="129">
        <f t="shared" si="233"/>
        <v>0</v>
      </c>
      <c r="U992" s="129">
        <f t="shared" si="234"/>
        <v>0</v>
      </c>
      <c r="V992" s="134">
        <f t="shared" si="235"/>
        <v>0</v>
      </c>
      <c r="W992" s="129">
        <f t="shared" si="236"/>
        <v>0</v>
      </c>
      <c r="X992" s="129">
        <f t="shared" si="237"/>
        <v>0</v>
      </c>
      <c r="Y992" s="129">
        <f t="shared" si="238"/>
        <v>0</v>
      </c>
      <c r="Z992" s="129"/>
      <c r="AA992" s="129"/>
      <c r="AB992" s="129">
        <f t="shared" si="239"/>
        <v>0</v>
      </c>
      <c r="AC992" s="129">
        <f t="shared" si="240"/>
        <v>0</v>
      </c>
      <c r="AD992" s="129" t="str">
        <f t="shared" si="241"/>
        <v>Correct</v>
      </c>
      <c r="AE992" s="129"/>
      <c r="AF992" s="115" t="s">
        <v>83</v>
      </c>
      <c r="AH992" s="115" t="s">
        <v>181</v>
      </c>
      <c r="AI992" s="115" t="s">
        <v>207</v>
      </c>
      <c r="AJ992" s="115" t="s">
        <v>107</v>
      </c>
      <c r="AK992" s="115" t="s">
        <v>91</v>
      </c>
      <c r="AL992" s="115" t="s">
        <v>87</v>
      </c>
      <c r="AM992" s="115" t="s">
        <v>104</v>
      </c>
      <c r="AN992" s="115" t="s">
        <v>94</v>
      </c>
      <c r="AO992" s="115" t="s">
        <v>90</v>
      </c>
      <c r="AP992" s="115" t="s">
        <v>91</v>
      </c>
    </row>
    <row r="993" spans="1:43" ht="16">
      <c r="A993" s="115">
        <v>7020361801</v>
      </c>
      <c r="L993" s="129"/>
      <c r="M993" s="129">
        <f t="shared" si="227"/>
        <v>0</v>
      </c>
      <c r="N993" s="129" t="e">
        <f t="shared" si="228"/>
        <v>#DIV/0!</v>
      </c>
      <c r="O993" s="129"/>
      <c r="P993" s="129">
        <f t="shared" si="229"/>
        <v>0</v>
      </c>
      <c r="Q993" s="129">
        <f t="shared" si="230"/>
        <v>0</v>
      </c>
      <c r="R993" s="129">
        <f t="shared" si="231"/>
        <v>0</v>
      </c>
      <c r="S993" s="129">
        <f t="shared" si="232"/>
        <v>0</v>
      </c>
      <c r="T993" s="129">
        <f t="shared" si="233"/>
        <v>0</v>
      </c>
      <c r="U993" s="129">
        <f t="shared" si="234"/>
        <v>0</v>
      </c>
      <c r="V993" s="134">
        <f t="shared" si="235"/>
        <v>0</v>
      </c>
      <c r="W993" s="129">
        <f t="shared" si="236"/>
        <v>0</v>
      </c>
      <c r="X993" s="129">
        <f t="shared" si="237"/>
        <v>0</v>
      </c>
      <c r="Y993" s="129">
        <f t="shared" si="238"/>
        <v>0</v>
      </c>
      <c r="Z993" s="129"/>
      <c r="AA993" s="129"/>
      <c r="AB993" s="129">
        <f t="shared" si="239"/>
        <v>0</v>
      </c>
      <c r="AC993" s="129">
        <f t="shared" si="240"/>
        <v>0</v>
      </c>
      <c r="AD993" s="129" t="str">
        <f t="shared" si="241"/>
        <v>Correct</v>
      </c>
      <c r="AE993" s="129"/>
      <c r="AF993" s="115" t="s">
        <v>83</v>
      </c>
      <c r="AG993" s="115">
        <v>71</v>
      </c>
      <c r="AH993" s="115" t="s">
        <v>181</v>
      </c>
      <c r="AI993" s="115" t="s">
        <v>208</v>
      </c>
      <c r="AJ993" s="115" t="s">
        <v>85</v>
      </c>
      <c r="AK993" s="115" t="s">
        <v>86</v>
      </c>
      <c r="AL993" s="115" t="s">
        <v>87</v>
      </c>
      <c r="AM993" s="115" t="s">
        <v>88</v>
      </c>
      <c r="AN993" s="115" t="s">
        <v>89</v>
      </c>
      <c r="AO993" s="115" t="s">
        <v>106</v>
      </c>
      <c r="AP993" s="115" t="s">
        <v>91</v>
      </c>
      <c r="AQ993" s="115" t="s">
        <v>91</v>
      </c>
    </row>
    <row r="994" spans="1:43" ht="16">
      <c r="A994" s="115">
        <v>7044850932</v>
      </c>
      <c r="L994" s="129"/>
      <c r="M994" s="129">
        <f t="shared" si="227"/>
        <v>0</v>
      </c>
      <c r="N994" s="129" t="e">
        <f t="shared" si="228"/>
        <v>#DIV/0!</v>
      </c>
      <c r="O994" s="129"/>
      <c r="P994" s="129">
        <f t="shared" si="229"/>
        <v>0</v>
      </c>
      <c r="Q994" s="129">
        <f t="shared" si="230"/>
        <v>0</v>
      </c>
      <c r="R994" s="129">
        <f t="shared" si="231"/>
        <v>0</v>
      </c>
      <c r="S994" s="129">
        <f t="shared" si="232"/>
        <v>0</v>
      </c>
      <c r="T994" s="129">
        <f t="shared" si="233"/>
        <v>0</v>
      </c>
      <c r="U994" s="129">
        <f t="shared" si="234"/>
        <v>0</v>
      </c>
      <c r="V994" s="134">
        <f t="shared" si="235"/>
        <v>0</v>
      </c>
      <c r="W994" s="129">
        <f t="shared" si="236"/>
        <v>0</v>
      </c>
      <c r="X994" s="129">
        <f t="shared" si="237"/>
        <v>0</v>
      </c>
      <c r="Y994" s="129">
        <f t="shared" si="238"/>
        <v>0</v>
      </c>
      <c r="Z994" s="129"/>
      <c r="AA994" s="129"/>
      <c r="AB994" s="129">
        <f t="shared" si="239"/>
        <v>0</v>
      </c>
      <c r="AC994" s="129">
        <f t="shared" si="240"/>
        <v>0</v>
      </c>
      <c r="AD994" s="129" t="str">
        <f t="shared" si="241"/>
        <v>Correct</v>
      </c>
      <c r="AE994" s="129"/>
      <c r="AF994" s="115" t="s">
        <v>83</v>
      </c>
      <c r="AG994" s="115">
        <v>69</v>
      </c>
      <c r="AH994" s="115" t="s">
        <v>84</v>
      </c>
      <c r="AI994" s="115" t="s">
        <v>152</v>
      </c>
      <c r="AJ994" s="115" t="s">
        <v>85</v>
      </c>
      <c r="AK994" s="115" t="s">
        <v>86</v>
      </c>
      <c r="AL994" s="115" t="s">
        <v>87</v>
      </c>
      <c r="AM994" s="115" t="s">
        <v>96</v>
      </c>
      <c r="AN994" s="115" t="s">
        <v>94</v>
      </c>
      <c r="AO994" s="115" t="s">
        <v>106</v>
      </c>
      <c r="AP994" s="115" t="s">
        <v>91</v>
      </c>
    </row>
    <row r="995" spans="1:43" ht="16">
      <c r="A995" s="115">
        <v>6985434258</v>
      </c>
      <c r="K995" s="115" t="s">
        <v>40</v>
      </c>
      <c r="L995" s="129"/>
      <c r="M995" s="129">
        <f t="shared" si="227"/>
        <v>1</v>
      </c>
      <c r="N995" s="129">
        <f t="shared" si="228"/>
        <v>3</v>
      </c>
      <c r="O995" s="129"/>
      <c r="P995" s="129">
        <f t="shared" si="229"/>
        <v>0</v>
      </c>
      <c r="Q995" s="129">
        <f t="shared" si="230"/>
        <v>0</v>
      </c>
      <c r="R995" s="129">
        <f t="shared" si="231"/>
        <v>0</v>
      </c>
      <c r="S995" s="129">
        <f t="shared" si="232"/>
        <v>0</v>
      </c>
      <c r="T995" s="129">
        <f t="shared" si="233"/>
        <v>0</v>
      </c>
      <c r="U995" s="129">
        <f t="shared" si="234"/>
        <v>0</v>
      </c>
      <c r="V995" s="134">
        <f t="shared" si="235"/>
        <v>0</v>
      </c>
      <c r="W995" s="129">
        <f t="shared" si="236"/>
        <v>0</v>
      </c>
      <c r="X995" s="129">
        <f t="shared" si="237"/>
        <v>0</v>
      </c>
      <c r="Y995" s="129">
        <f t="shared" si="238"/>
        <v>1</v>
      </c>
      <c r="Z995" s="129"/>
      <c r="AA995" s="129"/>
      <c r="AB995" s="129">
        <f t="shared" si="239"/>
        <v>1</v>
      </c>
      <c r="AC995" s="129">
        <f t="shared" si="240"/>
        <v>1</v>
      </c>
      <c r="AD995" s="129" t="str">
        <f t="shared" si="241"/>
        <v>Correct</v>
      </c>
      <c r="AE995" s="129"/>
      <c r="AF995" s="115" t="s">
        <v>83</v>
      </c>
      <c r="AG995" s="115">
        <v>61</v>
      </c>
      <c r="AH995" s="115" t="s">
        <v>84</v>
      </c>
      <c r="AI995" s="115" t="s">
        <v>175</v>
      </c>
      <c r="AJ995" s="115" t="s">
        <v>85</v>
      </c>
      <c r="AK995" s="115" t="s">
        <v>86</v>
      </c>
      <c r="AL995" s="115" t="s">
        <v>87</v>
      </c>
      <c r="AN995" s="115" t="s">
        <v>89</v>
      </c>
      <c r="AO995" s="115" t="s">
        <v>106</v>
      </c>
      <c r="AP995" s="115" t="s">
        <v>91</v>
      </c>
      <c r="AQ995" s="115" t="s">
        <v>91</v>
      </c>
    </row>
    <row r="996" spans="1:43" ht="16">
      <c r="A996" s="115">
        <v>7045766406</v>
      </c>
      <c r="K996" s="115" t="s">
        <v>40</v>
      </c>
      <c r="L996" s="129"/>
      <c r="M996" s="129">
        <f t="shared" si="227"/>
        <v>1</v>
      </c>
      <c r="N996" s="129">
        <f t="shared" si="228"/>
        <v>3</v>
      </c>
      <c r="O996" s="129"/>
      <c r="P996" s="129">
        <f t="shared" si="229"/>
        <v>0</v>
      </c>
      <c r="Q996" s="129">
        <f t="shared" si="230"/>
        <v>0</v>
      </c>
      <c r="R996" s="129">
        <f t="shared" si="231"/>
        <v>0</v>
      </c>
      <c r="S996" s="129">
        <f t="shared" si="232"/>
        <v>0</v>
      </c>
      <c r="T996" s="129">
        <f t="shared" si="233"/>
        <v>0</v>
      </c>
      <c r="U996" s="129">
        <f t="shared" si="234"/>
        <v>0</v>
      </c>
      <c r="V996" s="134">
        <f t="shared" si="235"/>
        <v>0</v>
      </c>
      <c r="W996" s="129">
        <f t="shared" si="236"/>
        <v>0</v>
      </c>
      <c r="X996" s="129">
        <f t="shared" si="237"/>
        <v>0</v>
      </c>
      <c r="Y996" s="129">
        <f t="shared" si="238"/>
        <v>1</v>
      </c>
      <c r="Z996" s="129"/>
      <c r="AA996" s="129"/>
      <c r="AB996" s="129">
        <f t="shared" si="239"/>
        <v>1</v>
      </c>
      <c r="AC996" s="129">
        <f t="shared" si="240"/>
        <v>1</v>
      </c>
      <c r="AD996" s="129" t="str">
        <f t="shared" si="241"/>
        <v>Correct</v>
      </c>
      <c r="AE996" s="129"/>
      <c r="AF996" s="115" t="s">
        <v>83</v>
      </c>
      <c r="AG996" s="115">
        <v>73</v>
      </c>
      <c r="AH996" s="115" t="s">
        <v>181</v>
      </c>
      <c r="AI996" s="115" t="s">
        <v>208</v>
      </c>
      <c r="AJ996" s="115" t="s">
        <v>85</v>
      </c>
      <c r="AK996" s="115" t="s">
        <v>86</v>
      </c>
      <c r="AL996" s="115" t="s">
        <v>87</v>
      </c>
      <c r="AN996" s="115" t="s">
        <v>111</v>
      </c>
      <c r="AO996" s="115" t="s">
        <v>106</v>
      </c>
      <c r="AP996" s="115" t="s">
        <v>91</v>
      </c>
      <c r="AQ996" s="115" t="s">
        <v>86</v>
      </c>
    </row>
    <row r="997" spans="1:43" ht="16">
      <c r="A997" s="115">
        <v>6988292473</v>
      </c>
      <c r="D997" s="115" t="s">
        <v>33</v>
      </c>
      <c r="L997" s="129"/>
      <c r="M997" s="129">
        <f t="shared" si="227"/>
        <v>1</v>
      </c>
      <c r="N997" s="129">
        <f t="shared" si="228"/>
        <v>3</v>
      </c>
      <c r="O997" s="129"/>
      <c r="P997" s="129">
        <f t="shared" si="229"/>
        <v>0</v>
      </c>
      <c r="Q997" s="129">
        <f t="shared" si="230"/>
        <v>0</v>
      </c>
      <c r="R997" s="129">
        <f t="shared" si="231"/>
        <v>1</v>
      </c>
      <c r="S997" s="129">
        <f t="shared" si="232"/>
        <v>0</v>
      </c>
      <c r="T997" s="129">
        <f t="shared" si="233"/>
        <v>0</v>
      </c>
      <c r="U997" s="129">
        <f t="shared" si="234"/>
        <v>0</v>
      </c>
      <c r="V997" s="134">
        <f t="shared" si="235"/>
        <v>0</v>
      </c>
      <c r="W997" s="129">
        <f t="shared" si="236"/>
        <v>0</v>
      </c>
      <c r="X997" s="129">
        <f t="shared" si="237"/>
        <v>0</v>
      </c>
      <c r="Y997" s="129">
        <f t="shared" si="238"/>
        <v>0</v>
      </c>
      <c r="Z997" s="129"/>
      <c r="AA997" s="129"/>
      <c r="AB997" s="129">
        <f t="shared" si="239"/>
        <v>1</v>
      </c>
      <c r="AC997" s="129">
        <f t="shared" si="240"/>
        <v>1</v>
      </c>
      <c r="AD997" s="129" t="str">
        <f t="shared" si="241"/>
        <v>Correct</v>
      </c>
      <c r="AE997" s="129"/>
      <c r="AF997" s="115" t="s">
        <v>83</v>
      </c>
      <c r="AG997" s="115">
        <v>80</v>
      </c>
      <c r="AH997" s="115" t="s">
        <v>84</v>
      </c>
      <c r="AI997" s="115" t="s">
        <v>159</v>
      </c>
      <c r="AJ997" s="115" t="s">
        <v>85</v>
      </c>
      <c r="AK997" s="115" t="s">
        <v>86</v>
      </c>
      <c r="AL997" s="115" t="s">
        <v>87</v>
      </c>
      <c r="AM997" s="115" t="s">
        <v>100</v>
      </c>
      <c r="AN997" s="115" t="s">
        <v>102</v>
      </c>
      <c r="AO997" s="115" t="s">
        <v>106</v>
      </c>
      <c r="AP997" s="115" t="s">
        <v>91</v>
      </c>
      <c r="AQ997" s="115" t="s">
        <v>91</v>
      </c>
    </row>
    <row r="998" spans="1:43" ht="16">
      <c r="A998" s="115">
        <v>7020349239</v>
      </c>
      <c r="D998" s="115" t="s">
        <v>33</v>
      </c>
      <c r="L998" s="129"/>
      <c r="M998" s="129">
        <f t="shared" si="227"/>
        <v>1</v>
      </c>
      <c r="N998" s="129">
        <f t="shared" si="228"/>
        <v>3</v>
      </c>
      <c r="O998" s="129"/>
      <c r="P998" s="129">
        <f t="shared" si="229"/>
        <v>0</v>
      </c>
      <c r="Q998" s="129">
        <f t="shared" si="230"/>
        <v>0</v>
      </c>
      <c r="R998" s="129">
        <f t="shared" si="231"/>
        <v>1</v>
      </c>
      <c r="S998" s="129">
        <f t="shared" si="232"/>
        <v>0</v>
      </c>
      <c r="T998" s="129">
        <f t="shared" si="233"/>
        <v>0</v>
      </c>
      <c r="U998" s="129">
        <f t="shared" si="234"/>
        <v>0</v>
      </c>
      <c r="V998" s="134">
        <f t="shared" si="235"/>
        <v>0</v>
      </c>
      <c r="W998" s="129">
        <f t="shared" si="236"/>
        <v>0</v>
      </c>
      <c r="X998" s="129">
        <f t="shared" si="237"/>
        <v>0</v>
      </c>
      <c r="Y998" s="129">
        <f t="shared" si="238"/>
        <v>0</v>
      </c>
      <c r="Z998" s="129"/>
      <c r="AA998" s="129"/>
      <c r="AB998" s="129">
        <f t="shared" si="239"/>
        <v>1</v>
      </c>
      <c r="AC998" s="129">
        <f t="shared" si="240"/>
        <v>1</v>
      </c>
      <c r="AD998" s="129" t="str">
        <f t="shared" si="241"/>
        <v>Correct</v>
      </c>
      <c r="AE998" s="129"/>
      <c r="AF998" s="115" t="s">
        <v>83</v>
      </c>
      <c r="AG998" s="115">
        <v>41</v>
      </c>
      <c r="AH998" s="115" t="s">
        <v>181</v>
      </c>
      <c r="AI998" s="115" t="s">
        <v>440</v>
      </c>
      <c r="AJ998" s="115" t="s">
        <v>85</v>
      </c>
      <c r="AK998" s="115" t="s">
        <v>86</v>
      </c>
      <c r="AL998" s="115" t="s">
        <v>87</v>
      </c>
      <c r="AM998" s="115" t="s">
        <v>100</v>
      </c>
      <c r="AN998" s="115" t="s">
        <v>94</v>
      </c>
      <c r="AO998" s="115" t="s">
        <v>113</v>
      </c>
      <c r="AP998" s="115" t="s">
        <v>91</v>
      </c>
      <c r="AQ998" s="115" t="s">
        <v>91</v>
      </c>
    </row>
    <row r="999" spans="1:43" ht="16">
      <c r="A999" s="115">
        <v>7011090806</v>
      </c>
      <c r="B999" s="115" t="s">
        <v>31</v>
      </c>
      <c r="L999" s="129"/>
      <c r="M999" s="129">
        <f t="shared" si="227"/>
        <v>1</v>
      </c>
      <c r="N999" s="129">
        <f t="shared" si="228"/>
        <v>3</v>
      </c>
      <c r="O999" s="129"/>
      <c r="P999" s="129">
        <f t="shared" si="229"/>
        <v>1</v>
      </c>
      <c r="Q999" s="129">
        <f t="shared" si="230"/>
        <v>0</v>
      </c>
      <c r="R999" s="129">
        <f t="shared" si="231"/>
        <v>0</v>
      </c>
      <c r="S999" s="129">
        <f t="shared" si="232"/>
        <v>0</v>
      </c>
      <c r="T999" s="129">
        <f t="shared" si="233"/>
        <v>0</v>
      </c>
      <c r="U999" s="129">
        <f t="shared" si="234"/>
        <v>0</v>
      </c>
      <c r="V999" s="134">
        <f t="shared" si="235"/>
        <v>0</v>
      </c>
      <c r="W999" s="129">
        <f t="shared" si="236"/>
        <v>0</v>
      </c>
      <c r="X999" s="129">
        <f t="shared" si="237"/>
        <v>0</v>
      </c>
      <c r="Y999" s="129">
        <f t="shared" si="238"/>
        <v>0</v>
      </c>
      <c r="Z999" s="129"/>
      <c r="AA999" s="129"/>
      <c r="AB999" s="129">
        <f t="shared" si="239"/>
        <v>1</v>
      </c>
      <c r="AC999" s="129">
        <f t="shared" si="240"/>
        <v>1</v>
      </c>
      <c r="AD999" s="129" t="str">
        <f t="shared" si="241"/>
        <v>Correct</v>
      </c>
      <c r="AE999" s="129"/>
      <c r="AF999" s="115" t="s">
        <v>83</v>
      </c>
      <c r="AG999" s="115">
        <v>40</v>
      </c>
      <c r="AH999" s="115" t="s">
        <v>84</v>
      </c>
      <c r="AI999" s="115" t="s">
        <v>126</v>
      </c>
      <c r="AJ999" s="115" t="s">
        <v>85</v>
      </c>
      <c r="AK999" s="115" t="s">
        <v>91</v>
      </c>
      <c r="AL999" s="115" t="s">
        <v>108</v>
      </c>
      <c r="AM999" s="115" t="s">
        <v>93</v>
      </c>
      <c r="AN999" s="115" t="s">
        <v>102</v>
      </c>
      <c r="AO999" s="115" t="s">
        <v>90</v>
      </c>
      <c r="AP999" s="115" t="s">
        <v>91</v>
      </c>
    </row>
    <row r="1000" spans="1:43" ht="16">
      <c r="A1000" s="115">
        <v>7020567057</v>
      </c>
      <c r="L1000" s="129"/>
      <c r="M1000" s="129">
        <f t="shared" si="227"/>
        <v>0</v>
      </c>
      <c r="N1000" s="129" t="e">
        <f t="shared" si="228"/>
        <v>#DIV/0!</v>
      </c>
      <c r="O1000" s="129"/>
      <c r="P1000" s="129">
        <f t="shared" si="229"/>
        <v>0</v>
      </c>
      <c r="Q1000" s="129">
        <f t="shared" si="230"/>
        <v>0</v>
      </c>
      <c r="R1000" s="129">
        <f t="shared" si="231"/>
        <v>0</v>
      </c>
      <c r="S1000" s="129">
        <f t="shared" si="232"/>
        <v>0</v>
      </c>
      <c r="T1000" s="129">
        <f t="shared" si="233"/>
        <v>0</v>
      </c>
      <c r="U1000" s="129">
        <f t="shared" si="234"/>
        <v>0</v>
      </c>
      <c r="V1000" s="134">
        <f t="shared" si="235"/>
        <v>0</v>
      </c>
      <c r="W1000" s="129">
        <f t="shared" si="236"/>
        <v>0</v>
      </c>
      <c r="X1000" s="129">
        <f t="shared" si="237"/>
        <v>0</v>
      </c>
      <c r="Y1000" s="129">
        <f t="shared" si="238"/>
        <v>0</v>
      </c>
      <c r="Z1000" s="129"/>
      <c r="AA1000" s="129"/>
      <c r="AB1000" s="129">
        <f t="shared" si="239"/>
        <v>0</v>
      </c>
      <c r="AC1000" s="129">
        <f t="shared" si="240"/>
        <v>0</v>
      </c>
      <c r="AD1000" s="129" t="str">
        <f t="shared" si="241"/>
        <v>Correct</v>
      </c>
      <c r="AE1000" s="129"/>
      <c r="AF1000" s="115" t="s">
        <v>83</v>
      </c>
      <c r="AG1000" s="115">
        <v>27</v>
      </c>
      <c r="AH1000" s="115" t="s">
        <v>84</v>
      </c>
      <c r="AI1000" s="115" t="s">
        <v>146</v>
      </c>
      <c r="AK1000" s="115" t="s">
        <v>91</v>
      </c>
      <c r="AL1000" s="115" t="s">
        <v>108</v>
      </c>
      <c r="AN1000" s="115" t="s">
        <v>112</v>
      </c>
      <c r="AO1000" s="115" t="s">
        <v>113</v>
      </c>
      <c r="AP1000" s="115" t="s">
        <v>91</v>
      </c>
      <c r="AQ1000" s="115" t="s">
        <v>86</v>
      </c>
    </row>
    <row r="1001" spans="1:43" ht="16">
      <c r="A1001" s="115">
        <v>7020350717</v>
      </c>
      <c r="L1001" s="129"/>
      <c r="M1001" s="129">
        <f t="shared" si="227"/>
        <v>0</v>
      </c>
      <c r="N1001" s="129" t="e">
        <f t="shared" si="228"/>
        <v>#DIV/0!</v>
      </c>
      <c r="O1001" s="129"/>
      <c r="P1001" s="129">
        <f t="shared" si="229"/>
        <v>0</v>
      </c>
      <c r="Q1001" s="129">
        <f t="shared" si="230"/>
        <v>0</v>
      </c>
      <c r="R1001" s="129">
        <f t="shared" si="231"/>
        <v>0</v>
      </c>
      <c r="S1001" s="129">
        <f t="shared" si="232"/>
        <v>0</v>
      </c>
      <c r="T1001" s="129">
        <f t="shared" si="233"/>
        <v>0</v>
      </c>
      <c r="U1001" s="129">
        <f t="shared" si="234"/>
        <v>0</v>
      </c>
      <c r="V1001" s="134">
        <f t="shared" si="235"/>
        <v>0</v>
      </c>
      <c r="W1001" s="129">
        <f t="shared" si="236"/>
        <v>0</v>
      </c>
      <c r="X1001" s="129">
        <f t="shared" si="237"/>
        <v>0</v>
      </c>
      <c r="Y1001" s="129">
        <f t="shared" si="238"/>
        <v>0</v>
      </c>
      <c r="Z1001" s="129"/>
      <c r="AA1001" s="129"/>
      <c r="AB1001" s="129">
        <f t="shared" si="239"/>
        <v>0</v>
      </c>
      <c r="AC1001" s="129">
        <f t="shared" si="240"/>
        <v>0</v>
      </c>
      <c r="AD1001" s="129" t="str">
        <f t="shared" si="241"/>
        <v>Correct</v>
      </c>
      <c r="AE1001" s="129"/>
      <c r="AF1001" s="115" t="s">
        <v>83</v>
      </c>
      <c r="AG1001" s="115">
        <v>25</v>
      </c>
      <c r="AH1001" s="115" t="s">
        <v>181</v>
      </c>
      <c r="AI1001" s="115" t="s">
        <v>440</v>
      </c>
      <c r="AJ1001" s="115" t="s">
        <v>85</v>
      </c>
      <c r="AK1001" s="115" t="s">
        <v>86</v>
      </c>
      <c r="AL1001" s="115" t="s">
        <v>87</v>
      </c>
      <c r="AM1001" s="115" t="s">
        <v>93</v>
      </c>
      <c r="AN1001" s="115" t="s">
        <v>89</v>
      </c>
      <c r="AO1001" s="115" t="s">
        <v>90</v>
      </c>
      <c r="AP1001" s="115" t="s">
        <v>91</v>
      </c>
      <c r="AQ1001" s="115" t="s">
        <v>91</v>
      </c>
    </row>
    <row r="1002" spans="1:43" ht="16">
      <c r="A1002" s="115">
        <v>7007920268</v>
      </c>
      <c r="L1002" s="129"/>
      <c r="M1002" s="129">
        <f t="shared" si="227"/>
        <v>0</v>
      </c>
      <c r="N1002" s="129" t="e">
        <f t="shared" si="228"/>
        <v>#DIV/0!</v>
      </c>
      <c r="O1002" s="129"/>
      <c r="P1002" s="129">
        <f t="shared" si="229"/>
        <v>0</v>
      </c>
      <c r="Q1002" s="129">
        <f t="shared" si="230"/>
        <v>0</v>
      </c>
      <c r="R1002" s="129">
        <f t="shared" si="231"/>
        <v>0</v>
      </c>
      <c r="S1002" s="129">
        <f t="shared" si="232"/>
        <v>0</v>
      </c>
      <c r="T1002" s="129">
        <f t="shared" si="233"/>
        <v>0</v>
      </c>
      <c r="U1002" s="129">
        <f t="shared" si="234"/>
        <v>0</v>
      </c>
      <c r="V1002" s="134">
        <f t="shared" si="235"/>
        <v>0</v>
      </c>
      <c r="W1002" s="129">
        <f t="shared" si="236"/>
        <v>0</v>
      </c>
      <c r="X1002" s="129">
        <f t="shared" si="237"/>
        <v>0</v>
      </c>
      <c r="Y1002" s="129">
        <f t="shared" si="238"/>
        <v>0</v>
      </c>
      <c r="Z1002" s="129"/>
      <c r="AA1002" s="129"/>
      <c r="AB1002" s="129">
        <f t="shared" si="239"/>
        <v>0</v>
      </c>
      <c r="AC1002" s="129">
        <f t="shared" si="240"/>
        <v>0</v>
      </c>
      <c r="AD1002" s="129" t="str">
        <f t="shared" si="241"/>
        <v>Correct</v>
      </c>
      <c r="AE1002" s="129"/>
      <c r="AF1002" s="115" t="s">
        <v>83</v>
      </c>
      <c r="AG1002" s="115">
        <v>89</v>
      </c>
      <c r="AH1002" s="115" t="s">
        <v>84</v>
      </c>
      <c r="AI1002" s="115" t="s">
        <v>125</v>
      </c>
      <c r="AJ1002" s="115" t="s">
        <v>85</v>
      </c>
      <c r="AK1002" s="115" t="s">
        <v>86</v>
      </c>
      <c r="AL1002" s="115" t="s">
        <v>435</v>
      </c>
      <c r="AN1002" s="115" t="s">
        <v>102</v>
      </c>
      <c r="AO1002" s="115" t="s">
        <v>106</v>
      </c>
      <c r="AP1002" s="115" t="s">
        <v>91</v>
      </c>
      <c r="AQ1002" s="115" t="s">
        <v>86</v>
      </c>
    </row>
    <row r="1003" spans="1:43" ht="16">
      <c r="A1003" s="115">
        <v>7044850131</v>
      </c>
      <c r="L1003" s="129"/>
      <c r="M1003" s="129">
        <f t="shared" si="227"/>
        <v>0</v>
      </c>
      <c r="N1003" s="129" t="e">
        <f t="shared" si="228"/>
        <v>#DIV/0!</v>
      </c>
      <c r="O1003" s="129"/>
      <c r="P1003" s="129">
        <f t="shared" si="229"/>
        <v>0</v>
      </c>
      <c r="Q1003" s="129">
        <f t="shared" si="230"/>
        <v>0</v>
      </c>
      <c r="R1003" s="129">
        <f t="shared" si="231"/>
        <v>0</v>
      </c>
      <c r="S1003" s="129">
        <f t="shared" si="232"/>
        <v>0</v>
      </c>
      <c r="T1003" s="129">
        <f t="shared" si="233"/>
        <v>0</v>
      </c>
      <c r="U1003" s="129">
        <f t="shared" si="234"/>
        <v>0</v>
      </c>
      <c r="V1003" s="134">
        <f t="shared" si="235"/>
        <v>0</v>
      </c>
      <c r="W1003" s="129">
        <f t="shared" si="236"/>
        <v>0</v>
      </c>
      <c r="X1003" s="129">
        <f t="shared" si="237"/>
        <v>0</v>
      </c>
      <c r="Y1003" s="129">
        <f t="shared" si="238"/>
        <v>0</v>
      </c>
      <c r="Z1003" s="129"/>
      <c r="AA1003" s="129"/>
      <c r="AB1003" s="129">
        <f t="shared" si="239"/>
        <v>0</v>
      </c>
      <c r="AC1003" s="129">
        <f t="shared" si="240"/>
        <v>0</v>
      </c>
      <c r="AD1003" s="129" t="str">
        <f t="shared" si="241"/>
        <v>Correct</v>
      </c>
      <c r="AE1003" s="129"/>
      <c r="AF1003" s="115" t="s">
        <v>83</v>
      </c>
      <c r="AG1003" s="115">
        <v>87</v>
      </c>
      <c r="AH1003" s="115" t="s">
        <v>181</v>
      </c>
      <c r="AI1003" s="115" t="s">
        <v>194</v>
      </c>
      <c r="AJ1003" s="115" t="s">
        <v>85</v>
      </c>
      <c r="AK1003" s="115" t="s">
        <v>86</v>
      </c>
      <c r="AL1003" s="115" t="s">
        <v>87</v>
      </c>
      <c r="AN1003" s="115" t="s">
        <v>102</v>
      </c>
      <c r="AO1003" s="115" t="s">
        <v>106</v>
      </c>
      <c r="AP1003" s="115" t="s">
        <v>91</v>
      </c>
      <c r="AQ1003" s="115" t="s">
        <v>86</v>
      </c>
    </row>
    <row r="1004" spans="1:43" ht="16">
      <c r="A1004" s="115">
        <v>7011539665</v>
      </c>
      <c r="L1004" s="129"/>
      <c r="M1004" s="129">
        <f t="shared" si="227"/>
        <v>0</v>
      </c>
      <c r="N1004" s="129" t="e">
        <f t="shared" si="228"/>
        <v>#DIV/0!</v>
      </c>
      <c r="O1004" s="129"/>
      <c r="P1004" s="129">
        <f t="shared" si="229"/>
        <v>0</v>
      </c>
      <c r="Q1004" s="129">
        <f t="shared" si="230"/>
        <v>0</v>
      </c>
      <c r="R1004" s="129">
        <f t="shared" si="231"/>
        <v>0</v>
      </c>
      <c r="S1004" s="129">
        <f t="shared" si="232"/>
        <v>0</v>
      </c>
      <c r="T1004" s="129">
        <f t="shared" si="233"/>
        <v>0</v>
      </c>
      <c r="U1004" s="129">
        <f t="shared" si="234"/>
        <v>0</v>
      </c>
      <c r="V1004" s="134">
        <f t="shared" si="235"/>
        <v>0</v>
      </c>
      <c r="W1004" s="129">
        <f t="shared" si="236"/>
        <v>0</v>
      </c>
      <c r="X1004" s="129">
        <f t="shared" si="237"/>
        <v>0</v>
      </c>
      <c r="Y1004" s="129">
        <f t="shared" si="238"/>
        <v>0</v>
      </c>
      <c r="Z1004" s="129"/>
      <c r="AA1004" s="129"/>
      <c r="AB1004" s="129">
        <f t="shared" si="239"/>
        <v>0</v>
      </c>
      <c r="AC1004" s="129">
        <f t="shared" si="240"/>
        <v>0</v>
      </c>
      <c r="AD1004" s="129" t="str">
        <f t="shared" si="241"/>
        <v>Correct</v>
      </c>
      <c r="AE1004" s="129"/>
      <c r="AF1004" s="115" t="s">
        <v>83</v>
      </c>
      <c r="AG1004" s="115">
        <v>67</v>
      </c>
      <c r="AH1004" s="115" t="s">
        <v>181</v>
      </c>
      <c r="AI1004" s="115" t="s">
        <v>429</v>
      </c>
      <c r="AJ1004" s="115" t="s">
        <v>85</v>
      </c>
      <c r="AK1004" s="115" t="s">
        <v>86</v>
      </c>
      <c r="AL1004" s="115" t="s">
        <v>87</v>
      </c>
      <c r="AM1004" s="115" t="s">
        <v>100</v>
      </c>
      <c r="AN1004" s="115" t="s">
        <v>111</v>
      </c>
      <c r="AO1004" s="115" t="s">
        <v>106</v>
      </c>
      <c r="AP1004" s="115" t="s">
        <v>91</v>
      </c>
      <c r="AQ1004" s="115" t="s">
        <v>91</v>
      </c>
    </row>
    <row r="1005" spans="1:43" ht="16">
      <c r="A1005" s="115">
        <v>7011091044</v>
      </c>
      <c r="L1005" s="129"/>
      <c r="M1005" s="129">
        <f t="shared" si="227"/>
        <v>0</v>
      </c>
      <c r="N1005" s="129" t="e">
        <f t="shared" si="228"/>
        <v>#DIV/0!</v>
      </c>
      <c r="O1005" s="129"/>
      <c r="P1005" s="129">
        <f t="shared" si="229"/>
        <v>0</v>
      </c>
      <c r="Q1005" s="129">
        <f t="shared" si="230"/>
        <v>0</v>
      </c>
      <c r="R1005" s="129">
        <f t="shared" si="231"/>
        <v>0</v>
      </c>
      <c r="S1005" s="129">
        <f t="shared" si="232"/>
        <v>0</v>
      </c>
      <c r="T1005" s="129">
        <f t="shared" si="233"/>
        <v>0</v>
      </c>
      <c r="U1005" s="129">
        <f t="shared" si="234"/>
        <v>0</v>
      </c>
      <c r="V1005" s="134">
        <f t="shared" si="235"/>
        <v>0</v>
      </c>
      <c r="W1005" s="129">
        <f t="shared" si="236"/>
        <v>0</v>
      </c>
      <c r="X1005" s="129">
        <f t="shared" si="237"/>
        <v>0</v>
      </c>
      <c r="Y1005" s="129">
        <f t="shared" si="238"/>
        <v>0</v>
      </c>
      <c r="Z1005" s="129"/>
      <c r="AA1005" s="129"/>
      <c r="AB1005" s="129">
        <f t="shared" si="239"/>
        <v>0</v>
      </c>
      <c r="AC1005" s="129">
        <f t="shared" si="240"/>
        <v>0</v>
      </c>
      <c r="AD1005" s="129" t="str">
        <f t="shared" si="241"/>
        <v>Correct</v>
      </c>
      <c r="AE1005" s="129"/>
      <c r="AF1005" s="115" t="s">
        <v>83</v>
      </c>
      <c r="AG1005" s="115">
        <v>70</v>
      </c>
      <c r="AH1005" s="115" t="s">
        <v>181</v>
      </c>
      <c r="AJ1005" s="115" t="s">
        <v>85</v>
      </c>
      <c r="AK1005" s="115" t="s">
        <v>91</v>
      </c>
      <c r="AL1005" s="115" t="s">
        <v>87</v>
      </c>
      <c r="AM1005" s="115" t="s">
        <v>100</v>
      </c>
      <c r="AN1005" s="115" t="s">
        <v>94</v>
      </c>
      <c r="AO1005" s="115" t="s">
        <v>106</v>
      </c>
      <c r="AP1005" s="115" t="s">
        <v>91</v>
      </c>
      <c r="AQ1005" s="115" t="s">
        <v>91</v>
      </c>
    </row>
    <row r="1006" spans="1:43" ht="16">
      <c r="A1006" s="115">
        <v>6982465421</v>
      </c>
      <c r="L1006" s="129"/>
      <c r="M1006" s="129">
        <f t="shared" si="227"/>
        <v>0</v>
      </c>
      <c r="N1006" s="129" t="e">
        <f t="shared" si="228"/>
        <v>#DIV/0!</v>
      </c>
      <c r="O1006" s="129"/>
      <c r="P1006" s="129">
        <f t="shared" si="229"/>
        <v>0</v>
      </c>
      <c r="Q1006" s="129">
        <f t="shared" si="230"/>
        <v>0</v>
      </c>
      <c r="R1006" s="129">
        <f t="shared" si="231"/>
        <v>0</v>
      </c>
      <c r="S1006" s="129">
        <f t="shared" si="232"/>
        <v>0</v>
      </c>
      <c r="T1006" s="129">
        <f t="shared" si="233"/>
        <v>0</v>
      </c>
      <c r="U1006" s="129">
        <f t="shared" si="234"/>
        <v>0</v>
      </c>
      <c r="V1006" s="134">
        <f t="shared" si="235"/>
        <v>0</v>
      </c>
      <c r="W1006" s="129">
        <f t="shared" si="236"/>
        <v>0</v>
      </c>
      <c r="X1006" s="129">
        <f t="shared" si="237"/>
        <v>0</v>
      </c>
      <c r="Y1006" s="129">
        <f t="shared" si="238"/>
        <v>0</v>
      </c>
      <c r="Z1006" s="129"/>
      <c r="AA1006" s="129"/>
      <c r="AB1006" s="129">
        <f t="shared" si="239"/>
        <v>0</v>
      </c>
      <c r="AC1006" s="129">
        <f t="shared" si="240"/>
        <v>0</v>
      </c>
      <c r="AD1006" s="129" t="str">
        <f t="shared" si="241"/>
        <v>Correct</v>
      </c>
      <c r="AE1006" s="129"/>
      <c r="AF1006" s="115" t="s">
        <v>83</v>
      </c>
      <c r="AG1006" s="115">
        <v>65</v>
      </c>
      <c r="AH1006" s="115" t="s">
        <v>181</v>
      </c>
      <c r="AI1006" s="115" t="s">
        <v>193</v>
      </c>
      <c r="AJ1006" s="115" t="s">
        <v>85</v>
      </c>
      <c r="AK1006" s="115" t="s">
        <v>86</v>
      </c>
      <c r="AL1006" s="115" t="s">
        <v>87</v>
      </c>
      <c r="AM1006" s="115" t="s">
        <v>100</v>
      </c>
      <c r="AN1006" s="115" t="s">
        <v>94</v>
      </c>
      <c r="AO1006" s="115" t="s">
        <v>90</v>
      </c>
      <c r="AP1006" s="115" t="s">
        <v>91</v>
      </c>
      <c r="AQ1006" s="115" t="s">
        <v>86</v>
      </c>
    </row>
    <row r="1007" spans="1:43" ht="16">
      <c r="A1007" s="115">
        <v>7008117449</v>
      </c>
      <c r="F1007" s="115" t="s">
        <v>35</v>
      </c>
      <c r="L1007" s="129"/>
      <c r="M1007" s="129">
        <f t="shared" si="227"/>
        <v>1</v>
      </c>
      <c r="N1007" s="129">
        <f t="shared" si="228"/>
        <v>3</v>
      </c>
      <c r="O1007" s="129"/>
      <c r="P1007" s="129">
        <f t="shared" si="229"/>
        <v>0</v>
      </c>
      <c r="Q1007" s="129">
        <f t="shared" si="230"/>
        <v>0</v>
      </c>
      <c r="R1007" s="129">
        <f t="shared" si="231"/>
        <v>0</v>
      </c>
      <c r="S1007" s="129">
        <f t="shared" si="232"/>
        <v>0</v>
      </c>
      <c r="T1007" s="129">
        <f t="shared" si="233"/>
        <v>1</v>
      </c>
      <c r="U1007" s="129">
        <f t="shared" si="234"/>
        <v>0</v>
      </c>
      <c r="V1007" s="134">
        <f t="shared" si="235"/>
        <v>0</v>
      </c>
      <c r="W1007" s="129">
        <f t="shared" si="236"/>
        <v>0</v>
      </c>
      <c r="X1007" s="129">
        <f t="shared" si="237"/>
        <v>0</v>
      </c>
      <c r="Y1007" s="129">
        <f t="shared" si="238"/>
        <v>0</v>
      </c>
      <c r="Z1007" s="129"/>
      <c r="AA1007" s="129"/>
      <c r="AB1007" s="129">
        <f t="shared" si="239"/>
        <v>1</v>
      </c>
      <c r="AC1007" s="129">
        <f t="shared" si="240"/>
        <v>1</v>
      </c>
      <c r="AD1007" s="129" t="str">
        <f t="shared" si="241"/>
        <v>Correct</v>
      </c>
      <c r="AE1007" s="129"/>
      <c r="AF1007" s="115" t="s">
        <v>83</v>
      </c>
      <c r="AG1007" s="115">
        <v>64</v>
      </c>
      <c r="AH1007" s="115" t="s">
        <v>84</v>
      </c>
      <c r="AI1007" s="115" t="s">
        <v>472</v>
      </c>
      <c r="AJ1007" s="115" t="s">
        <v>92</v>
      </c>
      <c r="AL1007" s="115" t="s">
        <v>87</v>
      </c>
      <c r="AN1007" s="115" t="s">
        <v>89</v>
      </c>
      <c r="AO1007" s="115" t="s">
        <v>106</v>
      </c>
      <c r="AP1007" s="115" t="s">
        <v>91</v>
      </c>
      <c r="AQ1007" s="115" t="s">
        <v>91</v>
      </c>
    </row>
    <row r="1008" spans="1:43" ht="16">
      <c r="A1008" s="115">
        <v>6988290290</v>
      </c>
      <c r="L1008" s="129"/>
      <c r="M1008" s="129">
        <f t="shared" si="227"/>
        <v>0</v>
      </c>
      <c r="N1008" s="129" t="e">
        <f t="shared" si="228"/>
        <v>#DIV/0!</v>
      </c>
      <c r="O1008" s="129"/>
      <c r="P1008" s="129">
        <f t="shared" si="229"/>
        <v>0</v>
      </c>
      <c r="Q1008" s="129">
        <f t="shared" si="230"/>
        <v>0</v>
      </c>
      <c r="R1008" s="129">
        <f t="shared" si="231"/>
        <v>0</v>
      </c>
      <c r="S1008" s="129">
        <f t="shared" si="232"/>
        <v>0</v>
      </c>
      <c r="T1008" s="129">
        <f t="shared" si="233"/>
        <v>0</v>
      </c>
      <c r="U1008" s="129">
        <f t="shared" si="234"/>
        <v>0</v>
      </c>
      <c r="V1008" s="134">
        <f t="shared" si="235"/>
        <v>0</v>
      </c>
      <c r="W1008" s="129">
        <f t="shared" si="236"/>
        <v>0</v>
      </c>
      <c r="X1008" s="129">
        <f t="shared" si="237"/>
        <v>0</v>
      </c>
      <c r="Y1008" s="129">
        <f t="shared" si="238"/>
        <v>0</v>
      </c>
      <c r="Z1008" s="129"/>
      <c r="AA1008" s="129"/>
      <c r="AB1008" s="129">
        <f t="shared" si="239"/>
        <v>0</v>
      </c>
      <c r="AC1008" s="129">
        <f t="shared" si="240"/>
        <v>0</v>
      </c>
      <c r="AD1008" s="129" t="str">
        <f t="shared" si="241"/>
        <v>Correct</v>
      </c>
      <c r="AE1008" s="129"/>
      <c r="AF1008" s="115" t="s">
        <v>83</v>
      </c>
      <c r="AG1008" s="115">
        <v>82</v>
      </c>
      <c r="AH1008" s="115" t="s">
        <v>84</v>
      </c>
      <c r="AI1008" s="115" t="s">
        <v>149</v>
      </c>
      <c r="AJ1008" s="115" t="s">
        <v>85</v>
      </c>
      <c r="AK1008" s="115" t="s">
        <v>86</v>
      </c>
      <c r="AL1008" s="115" t="s">
        <v>87</v>
      </c>
      <c r="AN1008" s="115" t="s">
        <v>89</v>
      </c>
      <c r="AO1008" s="115" t="s">
        <v>106</v>
      </c>
      <c r="AP1008" s="115" t="s">
        <v>91</v>
      </c>
      <c r="AQ1008" s="115" t="s">
        <v>86</v>
      </c>
    </row>
    <row r="1009" spans="1:43" ht="16">
      <c r="A1009" s="115">
        <v>7008115669</v>
      </c>
      <c r="L1009" s="129"/>
      <c r="M1009" s="129">
        <f t="shared" si="227"/>
        <v>0</v>
      </c>
      <c r="N1009" s="129" t="e">
        <f t="shared" si="228"/>
        <v>#DIV/0!</v>
      </c>
      <c r="O1009" s="129"/>
      <c r="P1009" s="129">
        <f t="shared" si="229"/>
        <v>0</v>
      </c>
      <c r="Q1009" s="129">
        <f t="shared" si="230"/>
        <v>0</v>
      </c>
      <c r="R1009" s="129">
        <f t="shared" si="231"/>
        <v>0</v>
      </c>
      <c r="S1009" s="129">
        <f t="shared" si="232"/>
        <v>0</v>
      </c>
      <c r="T1009" s="129">
        <f t="shared" si="233"/>
        <v>0</v>
      </c>
      <c r="U1009" s="129">
        <f t="shared" si="234"/>
        <v>0</v>
      </c>
      <c r="V1009" s="134">
        <f t="shared" si="235"/>
        <v>0</v>
      </c>
      <c r="W1009" s="129">
        <f t="shared" si="236"/>
        <v>0</v>
      </c>
      <c r="X1009" s="129">
        <f t="shared" si="237"/>
        <v>0</v>
      </c>
      <c r="Y1009" s="129">
        <f t="shared" si="238"/>
        <v>0</v>
      </c>
      <c r="Z1009" s="129"/>
      <c r="AA1009" s="129"/>
      <c r="AB1009" s="129">
        <f t="shared" si="239"/>
        <v>0</v>
      </c>
      <c r="AC1009" s="129">
        <f t="shared" si="240"/>
        <v>0</v>
      </c>
      <c r="AD1009" s="129" t="str">
        <f t="shared" si="241"/>
        <v>Correct</v>
      </c>
      <c r="AE1009" s="129"/>
      <c r="AF1009" s="115" t="s">
        <v>83</v>
      </c>
      <c r="AG1009" s="115">
        <v>57</v>
      </c>
      <c r="AH1009" s="115" t="s">
        <v>181</v>
      </c>
      <c r="AI1009" s="115" t="s">
        <v>208</v>
      </c>
      <c r="AJ1009" s="115" t="s">
        <v>85</v>
      </c>
      <c r="AK1009" s="115" t="s">
        <v>86</v>
      </c>
      <c r="AL1009" s="115" t="s">
        <v>87</v>
      </c>
      <c r="AM1009" s="115" t="s">
        <v>100</v>
      </c>
      <c r="AN1009" s="115" t="s">
        <v>89</v>
      </c>
      <c r="AO1009" s="115" t="s">
        <v>90</v>
      </c>
      <c r="AP1009" s="115" t="s">
        <v>91</v>
      </c>
      <c r="AQ1009" s="115" t="s">
        <v>91</v>
      </c>
    </row>
    <row r="1010" spans="1:43" ht="16">
      <c r="A1010" s="115">
        <v>5586921729</v>
      </c>
      <c r="D1010" s="115" t="s">
        <v>33</v>
      </c>
      <c r="L1010" s="129"/>
      <c r="M1010" s="129">
        <f t="shared" si="227"/>
        <v>1</v>
      </c>
      <c r="N1010" s="129">
        <f t="shared" si="228"/>
        <v>3</v>
      </c>
      <c r="O1010" s="129"/>
      <c r="P1010" s="129">
        <f t="shared" si="229"/>
        <v>0</v>
      </c>
      <c r="Q1010" s="129">
        <f t="shared" si="230"/>
        <v>0</v>
      </c>
      <c r="R1010" s="129">
        <f t="shared" si="231"/>
        <v>1</v>
      </c>
      <c r="S1010" s="129">
        <f t="shared" si="232"/>
        <v>0</v>
      </c>
      <c r="T1010" s="129">
        <f t="shared" si="233"/>
        <v>0</v>
      </c>
      <c r="U1010" s="129">
        <f t="shared" si="234"/>
        <v>0</v>
      </c>
      <c r="V1010" s="134">
        <f t="shared" si="235"/>
        <v>0</v>
      </c>
      <c r="W1010" s="129">
        <f t="shared" si="236"/>
        <v>0</v>
      </c>
      <c r="X1010" s="129">
        <f t="shared" si="237"/>
        <v>0</v>
      </c>
      <c r="Y1010" s="129">
        <f t="shared" si="238"/>
        <v>0</v>
      </c>
      <c r="Z1010" s="129"/>
      <c r="AA1010" s="129"/>
      <c r="AB1010" s="129">
        <f t="shared" si="239"/>
        <v>1</v>
      </c>
      <c r="AC1010" s="129">
        <f t="shared" si="240"/>
        <v>1</v>
      </c>
      <c r="AD1010" s="129" t="str">
        <f t="shared" si="241"/>
        <v>Correct</v>
      </c>
      <c r="AE1010" s="129"/>
      <c r="AF1010" s="115" t="s">
        <v>83</v>
      </c>
      <c r="AG1010" s="115">
        <v>42</v>
      </c>
      <c r="AH1010" s="115" t="s">
        <v>181</v>
      </c>
      <c r="AI1010" s="115" t="s">
        <v>439</v>
      </c>
      <c r="AJ1010" s="115" t="s">
        <v>85</v>
      </c>
      <c r="AK1010" s="115" t="s">
        <v>86</v>
      </c>
      <c r="AL1010" s="115" t="s">
        <v>87</v>
      </c>
      <c r="AM1010" s="115" t="s">
        <v>101</v>
      </c>
      <c r="AN1010" s="115" t="s">
        <v>89</v>
      </c>
      <c r="AO1010" s="115" t="s">
        <v>90</v>
      </c>
      <c r="AP1010" s="115" t="s">
        <v>91</v>
      </c>
      <c r="AQ1010" s="115" t="s">
        <v>91</v>
      </c>
    </row>
    <row r="1011" spans="1:43" ht="16">
      <c r="A1011" s="115">
        <v>6985433858</v>
      </c>
      <c r="L1011" s="129"/>
      <c r="M1011" s="129">
        <f t="shared" si="227"/>
        <v>0</v>
      </c>
      <c r="N1011" s="129" t="e">
        <f t="shared" si="228"/>
        <v>#DIV/0!</v>
      </c>
      <c r="O1011" s="129"/>
      <c r="P1011" s="129">
        <f t="shared" si="229"/>
        <v>0</v>
      </c>
      <c r="Q1011" s="129">
        <f t="shared" si="230"/>
        <v>0</v>
      </c>
      <c r="R1011" s="129">
        <f t="shared" si="231"/>
        <v>0</v>
      </c>
      <c r="S1011" s="129">
        <f t="shared" si="232"/>
        <v>0</v>
      </c>
      <c r="T1011" s="129">
        <f t="shared" si="233"/>
        <v>0</v>
      </c>
      <c r="U1011" s="129">
        <f t="shared" si="234"/>
        <v>0</v>
      </c>
      <c r="V1011" s="134">
        <f t="shared" si="235"/>
        <v>0</v>
      </c>
      <c r="W1011" s="129">
        <f t="shared" si="236"/>
        <v>0</v>
      </c>
      <c r="X1011" s="129">
        <f t="shared" si="237"/>
        <v>0</v>
      </c>
      <c r="Y1011" s="129">
        <f t="shared" si="238"/>
        <v>0</v>
      </c>
      <c r="Z1011" s="129"/>
      <c r="AA1011" s="129"/>
      <c r="AB1011" s="129">
        <f t="shared" si="239"/>
        <v>0</v>
      </c>
      <c r="AC1011" s="129">
        <f t="shared" si="240"/>
        <v>0</v>
      </c>
      <c r="AD1011" s="129" t="str">
        <f t="shared" si="241"/>
        <v>Correct</v>
      </c>
      <c r="AE1011" s="129"/>
      <c r="AF1011" s="115" t="s">
        <v>99</v>
      </c>
      <c r="AG1011" s="115">
        <v>67</v>
      </c>
      <c r="AH1011" s="115" t="s">
        <v>84</v>
      </c>
      <c r="AI1011" s="115" t="s">
        <v>152</v>
      </c>
      <c r="AJ1011" s="115" t="s">
        <v>85</v>
      </c>
      <c r="AK1011" s="115" t="s">
        <v>86</v>
      </c>
      <c r="AL1011" s="115" t="s">
        <v>87</v>
      </c>
      <c r="AM1011" s="115" t="s">
        <v>100</v>
      </c>
      <c r="AN1011" s="115" t="s">
        <v>89</v>
      </c>
      <c r="AO1011" s="115" t="s">
        <v>106</v>
      </c>
      <c r="AP1011" s="115" t="s">
        <v>91</v>
      </c>
      <c r="AQ1011" s="115" t="s">
        <v>86</v>
      </c>
    </row>
    <row r="1012" spans="1:43" ht="16">
      <c r="A1012" s="115">
        <v>7011078400</v>
      </c>
      <c r="L1012" s="129"/>
      <c r="M1012" s="129">
        <f t="shared" si="227"/>
        <v>0</v>
      </c>
      <c r="N1012" s="129" t="e">
        <f t="shared" si="228"/>
        <v>#DIV/0!</v>
      </c>
      <c r="O1012" s="129"/>
      <c r="P1012" s="129">
        <f t="shared" si="229"/>
        <v>0</v>
      </c>
      <c r="Q1012" s="129">
        <f t="shared" si="230"/>
        <v>0</v>
      </c>
      <c r="R1012" s="129">
        <f t="shared" si="231"/>
        <v>0</v>
      </c>
      <c r="S1012" s="129">
        <f t="shared" si="232"/>
        <v>0</v>
      </c>
      <c r="T1012" s="129">
        <f t="shared" si="233"/>
        <v>0</v>
      </c>
      <c r="U1012" s="129">
        <f t="shared" si="234"/>
        <v>0</v>
      </c>
      <c r="V1012" s="134">
        <f t="shared" si="235"/>
        <v>0</v>
      </c>
      <c r="W1012" s="129">
        <f t="shared" si="236"/>
        <v>0</v>
      </c>
      <c r="X1012" s="129">
        <f t="shared" si="237"/>
        <v>0</v>
      </c>
      <c r="Y1012" s="129">
        <f t="shared" si="238"/>
        <v>0</v>
      </c>
      <c r="Z1012" s="129"/>
      <c r="AA1012" s="129"/>
      <c r="AB1012" s="129">
        <f t="shared" si="239"/>
        <v>0</v>
      </c>
      <c r="AC1012" s="129">
        <f t="shared" si="240"/>
        <v>0</v>
      </c>
      <c r="AD1012" s="129" t="str">
        <f t="shared" si="241"/>
        <v>Correct</v>
      </c>
      <c r="AE1012" s="129"/>
      <c r="AF1012" s="115" t="s">
        <v>83</v>
      </c>
      <c r="AG1012" s="115">
        <v>60</v>
      </c>
      <c r="AH1012" s="115" t="s">
        <v>181</v>
      </c>
      <c r="AI1012" s="115" t="s">
        <v>206</v>
      </c>
      <c r="AJ1012" s="115" t="s">
        <v>85</v>
      </c>
      <c r="AM1012" s="115" t="s">
        <v>88</v>
      </c>
      <c r="AN1012" s="115" t="s">
        <v>94</v>
      </c>
      <c r="AO1012" s="115" t="s">
        <v>90</v>
      </c>
      <c r="AP1012" s="115" t="s">
        <v>91</v>
      </c>
      <c r="AQ1012" s="115" t="s">
        <v>91</v>
      </c>
    </row>
    <row r="1013" spans="1:43" ht="16">
      <c r="A1013" s="115">
        <v>6982463997</v>
      </c>
      <c r="L1013" s="129"/>
      <c r="M1013" s="129">
        <f t="shared" si="227"/>
        <v>0</v>
      </c>
      <c r="N1013" s="129" t="e">
        <f t="shared" si="228"/>
        <v>#DIV/0!</v>
      </c>
      <c r="O1013" s="129"/>
      <c r="P1013" s="129">
        <f t="shared" si="229"/>
        <v>0</v>
      </c>
      <c r="Q1013" s="129">
        <f t="shared" si="230"/>
        <v>0</v>
      </c>
      <c r="R1013" s="129">
        <f t="shared" si="231"/>
        <v>0</v>
      </c>
      <c r="S1013" s="129">
        <f t="shared" si="232"/>
        <v>0</v>
      </c>
      <c r="T1013" s="129">
        <f t="shared" si="233"/>
        <v>0</v>
      </c>
      <c r="U1013" s="129">
        <f t="shared" si="234"/>
        <v>0</v>
      </c>
      <c r="V1013" s="134">
        <f t="shared" si="235"/>
        <v>0</v>
      </c>
      <c r="W1013" s="129">
        <f t="shared" si="236"/>
        <v>0</v>
      </c>
      <c r="X1013" s="129">
        <f t="shared" si="237"/>
        <v>0</v>
      </c>
      <c r="Y1013" s="129">
        <f t="shared" si="238"/>
        <v>0</v>
      </c>
      <c r="Z1013" s="129"/>
      <c r="AA1013" s="129"/>
      <c r="AB1013" s="129">
        <f t="shared" si="239"/>
        <v>0</v>
      </c>
      <c r="AC1013" s="129">
        <f t="shared" si="240"/>
        <v>0</v>
      </c>
      <c r="AD1013" s="129" t="str">
        <f t="shared" si="241"/>
        <v>Correct</v>
      </c>
      <c r="AE1013" s="129"/>
      <c r="AF1013" s="115" t="s">
        <v>83</v>
      </c>
      <c r="AG1013" s="115">
        <v>62</v>
      </c>
      <c r="AH1013" s="115" t="s">
        <v>181</v>
      </c>
      <c r="AI1013" s="115" t="s">
        <v>478</v>
      </c>
      <c r="AJ1013" s="115" t="s">
        <v>85</v>
      </c>
      <c r="AK1013" s="115" t="s">
        <v>86</v>
      </c>
      <c r="AL1013" s="115" t="s">
        <v>87</v>
      </c>
      <c r="AM1013" s="115" t="s">
        <v>100</v>
      </c>
      <c r="AN1013" s="115" t="s">
        <v>94</v>
      </c>
      <c r="AO1013" s="115" t="s">
        <v>106</v>
      </c>
      <c r="AP1013" s="115" t="s">
        <v>91</v>
      </c>
      <c r="AQ1013" s="115" t="s">
        <v>91</v>
      </c>
    </row>
    <row r="1014" spans="1:43" ht="16">
      <c r="A1014" s="115">
        <v>6982460731</v>
      </c>
      <c r="D1014" s="115" t="s">
        <v>33</v>
      </c>
      <c r="L1014" s="129"/>
      <c r="M1014" s="129">
        <f t="shared" si="227"/>
        <v>1</v>
      </c>
      <c r="N1014" s="129">
        <f t="shared" si="228"/>
        <v>3</v>
      </c>
      <c r="O1014" s="129"/>
      <c r="P1014" s="129">
        <f t="shared" si="229"/>
        <v>0</v>
      </c>
      <c r="Q1014" s="129">
        <f t="shared" si="230"/>
        <v>0</v>
      </c>
      <c r="R1014" s="129">
        <f t="shared" si="231"/>
        <v>1</v>
      </c>
      <c r="S1014" s="129">
        <f t="shared" si="232"/>
        <v>0</v>
      </c>
      <c r="T1014" s="129">
        <f t="shared" si="233"/>
        <v>0</v>
      </c>
      <c r="U1014" s="129">
        <f t="shared" si="234"/>
        <v>0</v>
      </c>
      <c r="V1014" s="134">
        <f t="shared" si="235"/>
        <v>0</v>
      </c>
      <c r="W1014" s="129">
        <f t="shared" si="236"/>
        <v>0</v>
      </c>
      <c r="X1014" s="129">
        <f t="shared" si="237"/>
        <v>0</v>
      </c>
      <c r="Y1014" s="129">
        <f t="shared" si="238"/>
        <v>0</v>
      </c>
      <c r="Z1014" s="129"/>
      <c r="AA1014" s="129"/>
      <c r="AB1014" s="129">
        <f t="shared" si="239"/>
        <v>1</v>
      </c>
      <c r="AC1014" s="129">
        <f t="shared" si="240"/>
        <v>1</v>
      </c>
      <c r="AD1014" s="129" t="str">
        <f t="shared" si="241"/>
        <v>Correct</v>
      </c>
      <c r="AE1014" s="129"/>
      <c r="AF1014" s="115" t="s">
        <v>99</v>
      </c>
      <c r="AG1014" s="115">
        <v>38</v>
      </c>
      <c r="AH1014" s="115" t="s">
        <v>181</v>
      </c>
      <c r="AI1014" s="115" t="s">
        <v>196</v>
      </c>
      <c r="AK1014" s="115" t="s">
        <v>91</v>
      </c>
      <c r="AL1014" s="115" t="s">
        <v>137</v>
      </c>
      <c r="AM1014" s="115" t="s">
        <v>100</v>
      </c>
      <c r="AN1014" s="115" t="s">
        <v>112</v>
      </c>
      <c r="AO1014" s="115" t="s">
        <v>90</v>
      </c>
      <c r="AP1014" s="115" t="s">
        <v>91</v>
      </c>
      <c r="AQ1014" s="115" t="s">
        <v>91</v>
      </c>
    </row>
    <row r="1015" spans="1:43" ht="16">
      <c r="A1015" s="115">
        <v>6985463542</v>
      </c>
      <c r="L1015" s="129"/>
      <c r="M1015" s="129">
        <f t="shared" si="227"/>
        <v>0</v>
      </c>
      <c r="N1015" s="129" t="e">
        <f t="shared" si="228"/>
        <v>#DIV/0!</v>
      </c>
      <c r="O1015" s="129"/>
      <c r="P1015" s="129">
        <f t="shared" si="229"/>
        <v>0</v>
      </c>
      <c r="Q1015" s="129">
        <f t="shared" si="230"/>
        <v>0</v>
      </c>
      <c r="R1015" s="129">
        <f t="shared" si="231"/>
        <v>0</v>
      </c>
      <c r="S1015" s="129">
        <f t="shared" si="232"/>
        <v>0</v>
      </c>
      <c r="T1015" s="129">
        <f t="shared" si="233"/>
        <v>0</v>
      </c>
      <c r="U1015" s="129">
        <f t="shared" si="234"/>
        <v>0</v>
      </c>
      <c r="V1015" s="134">
        <f t="shared" si="235"/>
        <v>0</v>
      </c>
      <c r="W1015" s="129">
        <f t="shared" si="236"/>
        <v>0</v>
      </c>
      <c r="X1015" s="129">
        <f t="shared" si="237"/>
        <v>0</v>
      </c>
      <c r="Y1015" s="129">
        <f t="shared" si="238"/>
        <v>0</v>
      </c>
      <c r="Z1015" s="129"/>
      <c r="AA1015" s="129"/>
      <c r="AB1015" s="129">
        <f t="shared" si="239"/>
        <v>0</v>
      </c>
      <c r="AC1015" s="129">
        <f t="shared" si="240"/>
        <v>0</v>
      </c>
      <c r="AD1015" s="129" t="str">
        <f t="shared" si="241"/>
        <v>Correct</v>
      </c>
      <c r="AE1015" s="129"/>
      <c r="AF1015" s="115" t="s">
        <v>99</v>
      </c>
      <c r="AG1015" s="115">
        <v>70</v>
      </c>
      <c r="AH1015" s="115" t="s">
        <v>181</v>
      </c>
      <c r="AI1015" s="115" t="s">
        <v>215</v>
      </c>
      <c r="AK1015" s="115" t="s">
        <v>86</v>
      </c>
      <c r="AM1015" s="115" t="s">
        <v>101</v>
      </c>
      <c r="AN1015" s="115" t="s">
        <v>94</v>
      </c>
      <c r="AO1015" s="115" t="s">
        <v>106</v>
      </c>
      <c r="AP1015" s="115" t="s">
        <v>91</v>
      </c>
      <c r="AQ1015" s="115" t="s">
        <v>91</v>
      </c>
    </row>
    <row r="1016" spans="1:43" ht="16">
      <c r="A1016" s="115">
        <v>7011541245</v>
      </c>
      <c r="L1016" s="129"/>
      <c r="M1016" s="129">
        <f t="shared" si="227"/>
        <v>0</v>
      </c>
      <c r="N1016" s="129" t="e">
        <f t="shared" si="228"/>
        <v>#DIV/0!</v>
      </c>
      <c r="O1016" s="129"/>
      <c r="P1016" s="129">
        <f t="shared" si="229"/>
        <v>0</v>
      </c>
      <c r="Q1016" s="129">
        <f t="shared" si="230"/>
        <v>0</v>
      </c>
      <c r="R1016" s="129">
        <f t="shared" si="231"/>
        <v>0</v>
      </c>
      <c r="S1016" s="129">
        <f t="shared" si="232"/>
        <v>0</v>
      </c>
      <c r="T1016" s="129">
        <f t="shared" si="233"/>
        <v>0</v>
      </c>
      <c r="U1016" s="129">
        <f t="shared" si="234"/>
        <v>0</v>
      </c>
      <c r="V1016" s="134">
        <f t="shared" si="235"/>
        <v>0</v>
      </c>
      <c r="W1016" s="129">
        <f t="shared" si="236"/>
        <v>0</v>
      </c>
      <c r="X1016" s="129">
        <f t="shared" si="237"/>
        <v>0</v>
      </c>
      <c r="Y1016" s="129">
        <f t="shared" si="238"/>
        <v>0</v>
      </c>
      <c r="Z1016" s="129"/>
      <c r="AA1016" s="129"/>
      <c r="AB1016" s="129">
        <f t="shared" si="239"/>
        <v>0</v>
      </c>
      <c r="AC1016" s="129">
        <f t="shared" si="240"/>
        <v>0</v>
      </c>
      <c r="AD1016" s="129" t="str">
        <f t="shared" si="241"/>
        <v>Correct</v>
      </c>
      <c r="AE1016" s="129"/>
      <c r="AF1016" s="115" t="s">
        <v>83</v>
      </c>
      <c r="AG1016" s="115">
        <v>60</v>
      </c>
      <c r="AH1016" s="115" t="s">
        <v>181</v>
      </c>
      <c r="AI1016" s="115" t="s">
        <v>224</v>
      </c>
      <c r="AJ1016" s="115" t="s">
        <v>85</v>
      </c>
      <c r="AK1016" s="115" t="s">
        <v>86</v>
      </c>
      <c r="AL1016" s="115" t="s">
        <v>87</v>
      </c>
      <c r="AM1016" s="115" t="s">
        <v>88</v>
      </c>
      <c r="AN1016" s="115" t="s">
        <v>94</v>
      </c>
      <c r="AO1016" s="115" t="s">
        <v>90</v>
      </c>
      <c r="AP1016" s="115" t="s">
        <v>91</v>
      </c>
      <c r="AQ1016" s="115" t="s">
        <v>91</v>
      </c>
    </row>
    <row r="1017" spans="1:43" ht="16">
      <c r="A1017" s="115">
        <v>6985464979</v>
      </c>
      <c r="L1017" s="129"/>
      <c r="M1017" s="129">
        <f t="shared" si="227"/>
        <v>0</v>
      </c>
      <c r="N1017" s="129" t="e">
        <f t="shared" si="228"/>
        <v>#DIV/0!</v>
      </c>
      <c r="O1017" s="129"/>
      <c r="P1017" s="129">
        <f t="shared" si="229"/>
        <v>0</v>
      </c>
      <c r="Q1017" s="129">
        <f t="shared" si="230"/>
        <v>0</v>
      </c>
      <c r="R1017" s="129">
        <f t="shared" si="231"/>
        <v>0</v>
      </c>
      <c r="S1017" s="129">
        <f t="shared" si="232"/>
        <v>0</v>
      </c>
      <c r="T1017" s="129">
        <f t="shared" si="233"/>
        <v>0</v>
      </c>
      <c r="U1017" s="129">
        <f t="shared" si="234"/>
        <v>0</v>
      </c>
      <c r="V1017" s="134">
        <f t="shared" si="235"/>
        <v>0</v>
      </c>
      <c r="W1017" s="129">
        <f t="shared" si="236"/>
        <v>0</v>
      </c>
      <c r="X1017" s="129">
        <f t="shared" si="237"/>
        <v>0</v>
      </c>
      <c r="Y1017" s="129">
        <f t="shared" si="238"/>
        <v>0</v>
      </c>
      <c r="Z1017" s="129"/>
      <c r="AA1017" s="129"/>
      <c r="AB1017" s="129">
        <f t="shared" si="239"/>
        <v>0</v>
      </c>
      <c r="AC1017" s="129">
        <f t="shared" si="240"/>
        <v>0</v>
      </c>
      <c r="AD1017" s="129" t="str">
        <f t="shared" si="241"/>
        <v>Correct</v>
      </c>
      <c r="AE1017" s="129"/>
      <c r="AF1017" s="115" t="s">
        <v>99</v>
      </c>
      <c r="AG1017" s="115">
        <v>65</v>
      </c>
      <c r="AH1017" s="115" t="s">
        <v>181</v>
      </c>
      <c r="AI1017" s="115" t="s">
        <v>433</v>
      </c>
      <c r="AJ1017" s="115" t="s">
        <v>85</v>
      </c>
      <c r="AK1017" s="115" t="s">
        <v>86</v>
      </c>
      <c r="AL1017" s="115" t="s">
        <v>87</v>
      </c>
      <c r="AM1017" s="115" t="s">
        <v>88</v>
      </c>
      <c r="AN1017" s="115" t="s">
        <v>111</v>
      </c>
      <c r="AO1017" s="115" t="s">
        <v>90</v>
      </c>
      <c r="AP1017" s="115" t="s">
        <v>91</v>
      </c>
      <c r="AQ1017" s="115" t="s">
        <v>91</v>
      </c>
    </row>
    <row r="1018" spans="1:43" ht="16">
      <c r="A1018" s="115">
        <v>7045772084</v>
      </c>
      <c r="L1018" s="129"/>
      <c r="M1018" s="129">
        <f t="shared" si="227"/>
        <v>0</v>
      </c>
      <c r="N1018" s="129" t="e">
        <f t="shared" si="228"/>
        <v>#DIV/0!</v>
      </c>
      <c r="O1018" s="129"/>
      <c r="P1018" s="129">
        <f t="shared" si="229"/>
        <v>0</v>
      </c>
      <c r="Q1018" s="129">
        <f t="shared" si="230"/>
        <v>0</v>
      </c>
      <c r="R1018" s="129">
        <f t="shared" si="231"/>
        <v>0</v>
      </c>
      <c r="S1018" s="129">
        <f t="shared" si="232"/>
        <v>0</v>
      </c>
      <c r="T1018" s="129">
        <f t="shared" si="233"/>
        <v>0</v>
      </c>
      <c r="U1018" s="129">
        <f t="shared" si="234"/>
        <v>0</v>
      </c>
      <c r="V1018" s="134">
        <f t="shared" si="235"/>
        <v>0</v>
      </c>
      <c r="W1018" s="129">
        <f t="shared" si="236"/>
        <v>0</v>
      </c>
      <c r="X1018" s="129">
        <f t="shared" si="237"/>
        <v>0</v>
      </c>
      <c r="Y1018" s="129">
        <f t="shared" si="238"/>
        <v>0</v>
      </c>
      <c r="Z1018" s="129"/>
      <c r="AA1018" s="129"/>
      <c r="AB1018" s="129">
        <f t="shared" si="239"/>
        <v>0</v>
      </c>
      <c r="AC1018" s="129">
        <f t="shared" si="240"/>
        <v>0</v>
      </c>
      <c r="AD1018" s="129" t="str">
        <f t="shared" si="241"/>
        <v>Correct</v>
      </c>
      <c r="AE1018" s="129"/>
      <c r="AF1018" s="115" t="s">
        <v>99</v>
      </c>
      <c r="AG1018" s="115">
        <v>74</v>
      </c>
      <c r="AH1018" s="115" t="s">
        <v>181</v>
      </c>
      <c r="AI1018" s="115" t="s">
        <v>208</v>
      </c>
      <c r="AJ1018" s="115" t="s">
        <v>85</v>
      </c>
      <c r="AK1018" s="115" t="s">
        <v>86</v>
      </c>
      <c r="AL1018" s="115" t="s">
        <v>87</v>
      </c>
      <c r="AM1018" s="115" t="s">
        <v>88</v>
      </c>
      <c r="AN1018" s="115" t="s">
        <v>89</v>
      </c>
      <c r="AO1018" s="115" t="s">
        <v>106</v>
      </c>
      <c r="AP1018" s="115" t="s">
        <v>91</v>
      </c>
      <c r="AQ1018" s="115" t="s">
        <v>86</v>
      </c>
    </row>
    <row r="1019" spans="1:43" ht="16">
      <c r="A1019" s="115">
        <v>6985443346</v>
      </c>
      <c r="L1019" s="129"/>
      <c r="M1019" s="129">
        <f t="shared" si="227"/>
        <v>0</v>
      </c>
      <c r="N1019" s="129" t="e">
        <f t="shared" si="228"/>
        <v>#DIV/0!</v>
      </c>
      <c r="O1019" s="129"/>
      <c r="P1019" s="129">
        <f t="shared" si="229"/>
        <v>0</v>
      </c>
      <c r="Q1019" s="129">
        <f t="shared" si="230"/>
        <v>0</v>
      </c>
      <c r="R1019" s="129">
        <f t="shared" si="231"/>
        <v>0</v>
      </c>
      <c r="S1019" s="129">
        <f t="shared" si="232"/>
        <v>0</v>
      </c>
      <c r="T1019" s="129">
        <f t="shared" si="233"/>
        <v>0</v>
      </c>
      <c r="U1019" s="129">
        <f t="shared" si="234"/>
        <v>0</v>
      </c>
      <c r="V1019" s="134">
        <f t="shared" si="235"/>
        <v>0</v>
      </c>
      <c r="W1019" s="129">
        <f t="shared" si="236"/>
        <v>0</v>
      </c>
      <c r="X1019" s="129">
        <f t="shared" si="237"/>
        <v>0</v>
      </c>
      <c r="Y1019" s="129">
        <f t="shared" si="238"/>
        <v>0</v>
      </c>
      <c r="Z1019" s="129"/>
      <c r="AA1019" s="129"/>
      <c r="AB1019" s="129">
        <f t="shared" si="239"/>
        <v>0</v>
      </c>
      <c r="AC1019" s="129">
        <f t="shared" si="240"/>
        <v>0</v>
      </c>
      <c r="AD1019" s="129" t="str">
        <f t="shared" si="241"/>
        <v>Correct</v>
      </c>
      <c r="AE1019" s="129"/>
      <c r="AF1019" s="115" t="s">
        <v>99</v>
      </c>
      <c r="AG1019" s="115">
        <v>72</v>
      </c>
      <c r="AH1019" s="115" t="s">
        <v>84</v>
      </c>
      <c r="AI1019" s="115" t="s">
        <v>156</v>
      </c>
      <c r="AJ1019" s="115" t="s">
        <v>85</v>
      </c>
      <c r="AK1019" s="115" t="s">
        <v>86</v>
      </c>
      <c r="AL1019" s="115" t="s">
        <v>87</v>
      </c>
      <c r="AM1019" s="115" t="s">
        <v>101</v>
      </c>
      <c r="AN1019" s="115" t="s">
        <v>102</v>
      </c>
      <c r="AO1019" s="115" t="s">
        <v>106</v>
      </c>
      <c r="AP1019" s="115" t="s">
        <v>91</v>
      </c>
      <c r="AQ1019" s="115" t="s">
        <v>91</v>
      </c>
    </row>
    <row r="1020" spans="1:43" ht="16">
      <c r="A1020" s="115">
        <v>6982464898</v>
      </c>
      <c r="L1020" s="129"/>
      <c r="M1020" s="129">
        <f t="shared" si="227"/>
        <v>0</v>
      </c>
      <c r="N1020" s="129" t="e">
        <f t="shared" si="228"/>
        <v>#DIV/0!</v>
      </c>
      <c r="O1020" s="129"/>
      <c r="P1020" s="129">
        <f t="shared" si="229"/>
        <v>0</v>
      </c>
      <c r="Q1020" s="129">
        <f t="shared" si="230"/>
        <v>0</v>
      </c>
      <c r="R1020" s="129">
        <f t="shared" si="231"/>
        <v>0</v>
      </c>
      <c r="S1020" s="129">
        <f t="shared" si="232"/>
        <v>0</v>
      </c>
      <c r="T1020" s="129">
        <f t="shared" si="233"/>
        <v>0</v>
      </c>
      <c r="U1020" s="129">
        <f t="shared" si="234"/>
        <v>0</v>
      </c>
      <c r="V1020" s="134">
        <f t="shared" si="235"/>
        <v>0</v>
      </c>
      <c r="W1020" s="129">
        <f t="shared" si="236"/>
        <v>0</v>
      </c>
      <c r="X1020" s="129">
        <f t="shared" si="237"/>
        <v>0</v>
      </c>
      <c r="Y1020" s="129">
        <f t="shared" si="238"/>
        <v>0</v>
      </c>
      <c r="Z1020" s="129"/>
      <c r="AA1020" s="129"/>
      <c r="AB1020" s="129">
        <f t="shared" si="239"/>
        <v>0</v>
      </c>
      <c r="AC1020" s="129">
        <f t="shared" si="240"/>
        <v>0</v>
      </c>
      <c r="AD1020" s="129" t="str">
        <f t="shared" si="241"/>
        <v>Correct</v>
      </c>
      <c r="AE1020" s="129"/>
      <c r="AF1020" s="115" t="s">
        <v>83</v>
      </c>
      <c r="AG1020" s="115">
        <v>69</v>
      </c>
      <c r="AH1020" s="115" t="s">
        <v>181</v>
      </c>
      <c r="AI1020" s="115" t="s">
        <v>189</v>
      </c>
      <c r="AJ1020" s="115" t="s">
        <v>85</v>
      </c>
      <c r="AK1020" s="115" t="s">
        <v>86</v>
      </c>
      <c r="AO1020" s="115" t="s">
        <v>106</v>
      </c>
      <c r="AP1020" s="115" t="s">
        <v>91</v>
      </c>
      <c r="AQ1020" s="115" t="s">
        <v>86</v>
      </c>
    </row>
    <row r="1021" spans="1:43" ht="16">
      <c r="A1021" s="115">
        <v>7020570263</v>
      </c>
      <c r="F1021" s="115" t="s">
        <v>35</v>
      </c>
      <c r="L1021" s="129"/>
      <c r="M1021" s="129">
        <f t="shared" si="227"/>
        <v>1</v>
      </c>
      <c r="N1021" s="129">
        <f t="shared" si="228"/>
        <v>3</v>
      </c>
      <c r="O1021" s="129"/>
      <c r="P1021" s="129">
        <f t="shared" si="229"/>
        <v>0</v>
      </c>
      <c r="Q1021" s="129">
        <f t="shared" si="230"/>
        <v>0</v>
      </c>
      <c r="R1021" s="129">
        <f t="shared" si="231"/>
        <v>0</v>
      </c>
      <c r="S1021" s="129">
        <f t="shared" si="232"/>
        <v>0</v>
      </c>
      <c r="T1021" s="129">
        <f t="shared" si="233"/>
        <v>1</v>
      </c>
      <c r="U1021" s="129">
        <f t="shared" si="234"/>
        <v>0</v>
      </c>
      <c r="V1021" s="134">
        <f t="shared" si="235"/>
        <v>0</v>
      </c>
      <c r="W1021" s="129">
        <f t="shared" si="236"/>
        <v>0</v>
      </c>
      <c r="X1021" s="129">
        <f t="shared" si="237"/>
        <v>0</v>
      </c>
      <c r="Y1021" s="129">
        <f t="shared" si="238"/>
        <v>0</v>
      </c>
      <c r="Z1021" s="129"/>
      <c r="AA1021" s="129"/>
      <c r="AB1021" s="129">
        <f t="shared" si="239"/>
        <v>1</v>
      </c>
      <c r="AC1021" s="129">
        <f t="shared" si="240"/>
        <v>1</v>
      </c>
      <c r="AD1021" s="129" t="str">
        <f t="shared" si="241"/>
        <v>Correct</v>
      </c>
      <c r="AE1021" s="129"/>
      <c r="AF1021" s="115" t="s">
        <v>83</v>
      </c>
      <c r="AG1021" s="115">
        <v>27</v>
      </c>
      <c r="AH1021" s="115" t="s">
        <v>84</v>
      </c>
      <c r="AI1021" s="115" t="s">
        <v>136</v>
      </c>
      <c r="AK1021" s="115" t="s">
        <v>91</v>
      </c>
      <c r="AL1021" s="115" t="s">
        <v>108</v>
      </c>
      <c r="AN1021" s="115" t="s">
        <v>89</v>
      </c>
      <c r="AO1021" s="115" t="s">
        <v>113</v>
      </c>
      <c r="AP1021" s="115" t="s">
        <v>91</v>
      </c>
      <c r="AQ1021" s="115" t="s">
        <v>91</v>
      </c>
    </row>
    <row r="1022" spans="1:43" ht="16">
      <c r="A1022" s="115">
        <v>7007918909</v>
      </c>
      <c r="L1022" s="129"/>
      <c r="M1022" s="129">
        <f t="shared" si="227"/>
        <v>0</v>
      </c>
      <c r="N1022" s="129" t="e">
        <f t="shared" si="228"/>
        <v>#DIV/0!</v>
      </c>
      <c r="O1022" s="129"/>
      <c r="P1022" s="129">
        <f t="shared" si="229"/>
        <v>0</v>
      </c>
      <c r="Q1022" s="129">
        <f t="shared" si="230"/>
        <v>0</v>
      </c>
      <c r="R1022" s="129">
        <f t="shared" si="231"/>
        <v>0</v>
      </c>
      <c r="S1022" s="129">
        <f t="shared" si="232"/>
        <v>0</v>
      </c>
      <c r="T1022" s="129">
        <f t="shared" si="233"/>
        <v>0</v>
      </c>
      <c r="U1022" s="129">
        <f t="shared" si="234"/>
        <v>0</v>
      </c>
      <c r="V1022" s="134">
        <f t="shared" si="235"/>
        <v>0</v>
      </c>
      <c r="W1022" s="129">
        <f t="shared" si="236"/>
        <v>0</v>
      </c>
      <c r="X1022" s="129">
        <f t="shared" si="237"/>
        <v>0</v>
      </c>
      <c r="Y1022" s="129">
        <f t="shared" si="238"/>
        <v>0</v>
      </c>
      <c r="Z1022" s="129"/>
      <c r="AA1022" s="129"/>
      <c r="AB1022" s="129">
        <f t="shared" si="239"/>
        <v>0</v>
      </c>
      <c r="AC1022" s="129">
        <f t="shared" si="240"/>
        <v>0</v>
      </c>
      <c r="AD1022" s="129" t="str">
        <f t="shared" si="241"/>
        <v>Correct</v>
      </c>
      <c r="AE1022" s="129"/>
      <c r="AF1022" s="115" t="s">
        <v>83</v>
      </c>
      <c r="AG1022" s="115">
        <v>65</v>
      </c>
      <c r="AH1022" s="115" t="s">
        <v>84</v>
      </c>
      <c r="AI1022" s="115" t="s">
        <v>123</v>
      </c>
      <c r="AJ1022" s="115" t="s">
        <v>85</v>
      </c>
      <c r="AK1022" s="115" t="s">
        <v>86</v>
      </c>
      <c r="AL1022" s="115" t="s">
        <v>87</v>
      </c>
      <c r="AM1022" s="115" t="s">
        <v>100</v>
      </c>
      <c r="AN1022" s="115" t="s">
        <v>89</v>
      </c>
      <c r="AO1022" s="115" t="s">
        <v>106</v>
      </c>
      <c r="AP1022" s="115" t="s">
        <v>91</v>
      </c>
      <c r="AQ1022" s="115" t="s">
        <v>91</v>
      </c>
    </row>
    <row r="1023" spans="1:43" ht="16">
      <c r="A1023" s="115">
        <v>6985719289</v>
      </c>
      <c r="L1023" s="129"/>
      <c r="M1023" s="129">
        <f t="shared" si="227"/>
        <v>0</v>
      </c>
      <c r="N1023" s="129" t="e">
        <f t="shared" si="228"/>
        <v>#DIV/0!</v>
      </c>
      <c r="O1023" s="129"/>
      <c r="P1023" s="129">
        <f t="shared" si="229"/>
        <v>0</v>
      </c>
      <c r="Q1023" s="129">
        <f t="shared" si="230"/>
        <v>0</v>
      </c>
      <c r="R1023" s="129">
        <f t="shared" si="231"/>
        <v>0</v>
      </c>
      <c r="S1023" s="129">
        <f t="shared" si="232"/>
        <v>0</v>
      </c>
      <c r="T1023" s="129">
        <f t="shared" si="233"/>
        <v>0</v>
      </c>
      <c r="U1023" s="129">
        <f t="shared" si="234"/>
        <v>0</v>
      </c>
      <c r="V1023" s="134">
        <f t="shared" si="235"/>
        <v>0</v>
      </c>
      <c r="W1023" s="129">
        <f t="shared" si="236"/>
        <v>0</v>
      </c>
      <c r="X1023" s="129">
        <f t="shared" si="237"/>
        <v>0</v>
      </c>
      <c r="Y1023" s="129">
        <f t="shared" si="238"/>
        <v>0</v>
      </c>
      <c r="Z1023" s="129"/>
      <c r="AA1023" s="129"/>
      <c r="AB1023" s="129">
        <f t="shared" si="239"/>
        <v>0</v>
      </c>
      <c r="AC1023" s="129">
        <f t="shared" si="240"/>
        <v>0</v>
      </c>
      <c r="AD1023" s="129" t="str">
        <f t="shared" si="241"/>
        <v>Correct</v>
      </c>
      <c r="AE1023" s="129"/>
      <c r="AF1023" s="115" t="s">
        <v>99</v>
      </c>
      <c r="AG1023" s="115">
        <v>51</v>
      </c>
      <c r="AH1023" s="115" t="s">
        <v>181</v>
      </c>
      <c r="AJ1023" s="115" t="s">
        <v>92</v>
      </c>
      <c r="AK1023" s="115" t="s">
        <v>86</v>
      </c>
      <c r="AM1023" s="115" t="s">
        <v>100</v>
      </c>
      <c r="AN1023" s="115" t="s">
        <v>89</v>
      </c>
      <c r="AO1023" s="115" t="s">
        <v>90</v>
      </c>
      <c r="AP1023" s="115" t="s">
        <v>91</v>
      </c>
      <c r="AQ1023" s="115" t="s">
        <v>86</v>
      </c>
    </row>
    <row r="1024" spans="1:43" ht="16">
      <c r="A1024" s="115">
        <v>7011538310</v>
      </c>
      <c r="F1024" s="115" t="s">
        <v>35</v>
      </c>
      <c r="L1024" s="129"/>
      <c r="M1024" s="129">
        <f t="shared" si="227"/>
        <v>1</v>
      </c>
      <c r="N1024" s="129">
        <f t="shared" si="228"/>
        <v>3</v>
      </c>
      <c r="O1024" s="129"/>
      <c r="P1024" s="129">
        <f t="shared" si="229"/>
        <v>0</v>
      </c>
      <c r="Q1024" s="129">
        <f t="shared" si="230"/>
        <v>0</v>
      </c>
      <c r="R1024" s="129">
        <f t="shared" si="231"/>
        <v>0</v>
      </c>
      <c r="S1024" s="129">
        <f t="shared" si="232"/>
        <v>0</v>
      </c>
      <c r="T1024" s="129">
        <f t="shared" si="233"/>
        <v>1</v>
      </c>
      <c r="U1024" s="129">
        <f t="shared" si="234"/>
        <v>0</v>
      </c>
      <c r="V1024" s="134">
        <f t="shared" si="235"/>
        <v>0</v>
      </c>
      <c r="W1024" s="129">
        <f t="shared" si="236"/>
        <v>0</v>
      </c>
      <c r="X1024" s="129">
        <f t="shared" si="237"/>
        <v>0</v>
      </c>
      <c r="Y1024" s="129">
        <f t="shared" si="238"/>
        <v>0</v>
      </c>
      <c r="Z1024" s="129"/>
      <c r="AA1024" s="129"/>
      <c r="AB1024" s="129">
        <f t="shared" si="239"/>
        <v>1</v>
      </c>
      <c r="AC1024" s="129">
        <f t="shared" si="240"/>
        <v>1</v>
      </c>
      <c r="AD1024" s="129" t="str">
        <f t="shared" si="241"/>
        <v>Correct</v>
      </c>
      <c r="AE1024" s="129"/>
      <c r="AF1024" s="115" t="s">
        <v>83</v>
      </c>
      <c r="AG1024" s="115">
        <v>58</v>
      </c>
      <c r="AH1024" s="115" t="s">
        <v>84</v>
      </c>
      <c r="AJ1024" s="115" t="s">
        <v>97</v>
      </c>
      <c r="AL1024" s="115" t="s">
        <v>87</v>
      </c>
      <c r="AM1024" s="115" t="s">
        <v>96</v>
      </c>
      <c r="AN1024" s="115" t="s">
        <v>111</v>
      </c>
      <c r="AO1024" s="115" t="s">
        <v>90</v>
      </c>
      <c r="AP1024" s="115" t="s">
        <v>91</v>
      </c>
      <c r="AQ1024" s="115" t="s">
        <v>86</v>
      </c>
    </row>
    <row r="1025" spans="1:43" ht="16">
      <c r="A1025" s="115">
        <v>7011092518</v>
      </c>
      <c r="D1025" s="115" t="s">
        <v>33</v>
      </c>
      <c r="K1025" s="115" t="s">
        <v>40</v>
      </c>
      <c r="L1025" s="129"/>
      <c r="M1025" s="129">
        <f t="shared" si="227"/>
        <v>2</v>
      </c>
      <c r="N1025" s="129">
        <f t="shared" si="228"/>
        <v>1.5</v>
      </c>
      <c r="O1025" s="129"/>
      <c r="P1025" s="129">
        <f t="shared" si="229"/>
        <v>0</v>
      </c>
      <c r="Q1025" s="129">
        <f t="shared" si="230"/>
        <v>0</v>
      </c>
      <c r="R1025" s="129">
        <f t="shared" si="231"/>
        <v>1</v>
      </c>
      <c r="S1025" s="129">
        <f t="shared" si="232"/>
        <v>0</v>
      </c>
      <c r="T1025" s="129">
        <f t="shared" si="233"/>
        <v>0</v>
      </c>
      <c r="U1025" s="129">
        <f t="shared" si="234"/>
        <v>0</v>
      </c>
      <c r="V1025" s="134">
        <f t="shared" si="235"/>
        <v>0</v>
      </c>
      <c r="W1025" s="129">
        <f t="shared" si="236"/>
        <v>0</v>
      </c>
      <c r="X1025" s="129">
        <f t="shared" si="237"/>
        <v>0</v>
      </c>
      <c r="Y1025" s="129">
        <f t="shared" si="238"/>
        <v>1</v>
      </c>
      <c r="Z1025" s="129"/>
      <c r="AA1025" s="129"/>
      <c r="AB1025" s="129">
        <f t="shared" si="239"/>
        <v>2</v>
      </c>
      <c r="AC1025" s="129">
        <f t="shared" si="240"/>
        <v>2</v>
      </c>
      <c r="AD1025" s="129" t="str">
        <f t="shared" si="241"/>
        <v>Correct</v>
      </c>
      <c r="AE1025" s="129"/>
      <c r="AF1025" s="115" t="s">
        <v>83</v>
      </c>
      <c r="AH1025" s="115" t="s">
        <v>181</v>
      </c>
      <c r="AI1025" s="115" t="s">
        <v>220</v>
      </c>
      <c r="AJ1025" s="115" t="s">
        <v>85</v>
      </c>
      <c r="AK1025" s="115" t="s">
        <v>86</v>
      </c>
      <c r="AL1025" s="115" t="s">
        <v>87</v>
      </c>
      <c r="AN1025" s="115" t="s">
        <v>89</v>
      </c>
      <c r="AO1025" s="115" t="s">
        <v>90</v>
      </c>
      <c r="AP1025" s="115" t="s">
        <v>91</v>
      </c>
      <c r="AQ1025" s="115" t="s">
        <v>91</v>
      </c>
    </row>
    <row r="1026" spans="1:43" ht="16">
      <c r="A1026" s="115">
        <v>6985452389</v>
      </c>
      <c r="L1026" s="129"/>
      <c r="M1026" s="129">
        <f t="shared" ref="M1026:M1089" si="242">COUNTA(B1026:L1026)</f>
        <v>0</v>
      </c>
      <c r="N1026" s="129" t="e">
        <f t="shared" ref="N1026:N1089" si="243">3/M1026</f>
        <v>#DIV/0!</v>
      </c>
      <c r="O1026" s="129"/>
      <c r="P1026" s="129">
        <f t="shared" ref="P1026:P1094" si="244">IF($M1026&lt;3,IF($B1026=$B$1,1,0),IF($B1026=$B$1,$N1026,0))</f>
        <v>0</v>
      </c>
      <c r="Q1026" s="129">
        <f t="shared" ref="Q1026:Q1094" si="245">IF($M1026&lt;3,IF($C1026=$C$1,1,0),IF($C1026=$C$1,$N1026,0))</f>
        <v>0</v>
      </c>
      <c r="R1026" s="129">
        <f t="shared" ref="R1026:R1094" si="246">IF($M1026&lt;3,IF($D1026=$D$1,1,0),IF($D1026=$D$1,$N1026,0))</f>
        <v>0</v>
      </c>
      <c r="S1026" s="129">
        <f t="shared" ref="S1026:S1094" si="247">IF($M1026&lt;3,IF($E1026=$E$1,1,0),IF($E1026=$E$1,$N1026,0))</f>
        <v>0</v>
      </c>
      <c r="T1026" s="129">
        <f t="shared" ref="T1026:T1094" si="248">IF($M1026&lt;3,IF($F1026=$F$1,1,0),IF($F1026=$F$1,$N1026,0))</f>
        <v>0</v>
      </c>
      <c r="U1026" s="129">
        <f t="shared" ref="U1026:U1089" si="249">IF($M1026&lt;3,IF($G1026=$G$1,1,0),IF($G1026=$G$1,$N1026,0))</f>
        <v>0</v>
      </c>
      <c r="V1026" s="134">
        <f t="shared" ref="V1026:V1094" si="250">IF($M1026&lt;3,IF($H1026=$H$1,1,0),IF($H1026=$H$1,$N1026,0))</f>
        <v>0</v>
      </c>
      <c r="W1026" s="129">
        <f t="shared" ref="W1026:W1094" si="251">IF($M1026&lt;3,IF($I1026=$I$1,1,0),IF($I1026=$I$1,$N1026,0))</f>
        <v>0</v>
      </c>
      <c r="X1026" s="129">
        <f t="shared" ref="X1026:X1094" si="252">IF($M1026&lt;3,IF($J1026=$J$1,1,0),IF($J1026=$J$1,$N1026,0))</f>
        <v>0</v>
      </c>
      <c r="Y1026" s="129">
        <f t="shared" ref="Y1026:Y1094" si="253">IF($M1026&lt;3,IF($K1026=$K$1,1,0),IF($K1026=$K$1,$N1026,0))</f>
        <v>0</v>
      </c>
      <c r="Z1026" s="129"/>
      <c r="AA1026" s="129"/>
      <c r="AB1026" s="129">
        <f t="shared" ref="AB1026:AB1094" si="254">SUM(P1026:Z1026)</f>
        <v>0</v>
      </c>
      <c r="AC1026" s="129">
        <f t="shared" ref="AC1026:AC1094" si="255">M1026</f>
        <v>0</v>
      </c>
      <c r="AD1026" s="129" t="str">
        <f t="shared" ref="AD1026:AD1089" si="256">IF(AB1026=AC1026,"Correct",IF(AB1026=3,"Correct","Wrong"))</f>
        <v>Correct</v>
      </c>
      <c r="AE1026" s="129"/>
      <c r="AF1026" s="115" t="s">
        <v>99</v>
      </c>
      <c r="AG1026" s="115">
        <v>52</v>
      </c>
      <c r="AH1026" s="115" t="s">
        <v>181</v>
      </c>
      <c r="AI1026" s="115" t="s">
        <v>168</v>
      </c>
      <c r="AJ1026" s="115" t="s">
        <v>85</v>
      </c>
      <c r="AK1026" s="115" t="s">
        <v>86</v>
      </c>
      <c r="AL1026" s="115" t="s">
        <v>87</v>
      </c>
      <c r="AM1026" s="115" t="s">
        <v>101</v>
      </c>
      <c r="AN1026" s="115" t="s">
        <v>102</v>
      </c>
      <c r="AO1026" s="115" t="s">
        <v>90</v>
      </c>
      <c r="AP1026" s="115" t="s">
        <v>91</v>
      </c>
      <c r="AQ1026" s="115" t="s">
        <v>91</v>
      </c>
    </row>
    <row r="1027" spans="1:43" ht="16">
      <c r="A1027" s="115">
        <v>6985134333</v>
      </c>
      <c r="D1027" s="115" t="s">
        <v>33</v>
      </c>
      <c r="L1027" s="129"/>
      <c r="M1027" s="129">
        <f t="shared" si="242"/>
        <v>1</v>
      </c>
      <c r="N1027" s="129">
        <f t="shared" si="243"/>
        <v>3</v>
      </c>
      <c r="O1027" s="129"/>
      <c r="P1027" s="129">
        <f t="shared" si="244"/>
        <v>0</v>
      </c>
      <c r="Q1027" s="129">
        <f t="shared" si="245"/>
        <v>0</v>
      </c>
      <c r="R1027" s="129">
        <f t="shared" si="246"/>
        <v>1</v>
      </c>
      <c r="S1027" s="129">
        <f t="shared" si="247"/>
        <v>0</v>
      </c>
      <c r="T1027" s="129">
        <f t="shared" si="248"/>
        <v>0</v>
      </c>
      <c r="U1027" s="129">
        <f t="shared" si="249"/>
        <v>0</v>
      </c>
      <c r="V1027" s="134">
        <f t="shared" si="250"/>
        <v>0</v>
      </c>
      <c r="W1027" s="129">
        <f t="shared" si="251"/>
        <v>0</v>
      </c>
      <c r="X1027" s="129">
        <f t="shared" si="252"/>
        <v>0</v>
      </c>
      <c r="Y1027" s="129">
        <f t="shared" si="253"/>
        <v>0</v>
      </c>
      <c r="Z1027" s="129"/>
      <c r="AA1027" s="129"/>
      <c r="AB1027" s="129">
        <f t="shared" si="254"/>
        <v>1</v>
      </c>
      <c r="AC1027" s="129">
        <f t="shared" si="255"/>
        <v>1</v>
      </c>
      <c r="AD1027" s="129" t="str">
        <f t="shared" si="256"/>
        <v>Correct</v>
      </c>
      <c r="AE1027" s="129"/>
      <c r="AG1027" s="115">
        <v>71</v>
      </c>
      <c r="AH1027" s="115" t="s">
        <v>181</v>
      </c>
      <c r="AI1027" s="115" t="s">
        <v>200</v>
      </c>
      <c r="AL1027" s="115" t="s">
        <v>87</v>
      </c>
      <c r="AM1027" s="115" t="s">
        <v>93</v>
      </c>
      <c r="AN1027" s="115" t="s">
        <v>94</v>
      </c>
      <c r="AO1027" s="115" t="s">
        <v>106</v>
      </c>
    </row>
    <row r="1028" spans="1:43" ht="16">
      <c r="A1028" s="115">
        <v>7008116947</v>
      </c>
      <c r="K1028" s="115" t="s">
        <v>40</v>
      </c>
      <c r="L1028" s="129"/>
      <c r="M1028" s="129">
        <f t="shared" si="242"/>
        <v>1</v>
      </c>
      <c r="N1028" s="129">
        <f t="shared" si="243"/>
        <v>3</v>
      </c>
      <c r="O1028" s="129"/>
      <c r="P1028" s="129">
        <f t="shared" si="244"/>
        <v>0</v>
      </c>
      <c r="Q1028" s="129">
        <f t="shared" si="245"/>
        <v>0</v>
      </c>
      <c r="R1028" s="129">
        <f t="shared" si="246"/>
        <v>0</v>
      </c>
      <c r="S1028" s="129">
        <f t="shared" si="247"/>
        <v>0</v>
      </c>
      <c r="T1028" s="129">
        <f t="shared" si="248"/>
        <v>0</v>
      </c>
      <c r="U1028" s="129">
        <f t="shared" si="249"/>
        <v>0</v>
      </c>
      <c r="V1028" s="134">
        <f t="shared" si="250"/>
        <v>0</v>
      </c>
      <c r="W1028" s="129">
        <f t="shared" si="251"/>
        <v>0</v>
      </c>
      <c r="X1028" s="129">
        <f t="shared" si="252"/>
        <v>0</v>
      </c>
      <c r="Y1028" s="129">
        <f t="shared" si="253"/>
        <v>1</v>
      </c>
      <c r="Z1028" s="129"/>
      <c r="AA1028" s="129"/>
      <c r="AB1028" s="129">
        <f t="shared" si="254"/>
        <v>1</v>
      </c>
      <c r="AC1028" s="129">
        <f t="shared" si="255"/>
        <v>1</v>
      </c>
      <c r="AD1028" s="129" t="str">
        <f t="shared" si="256"/>
        <v>Correct</v>
      </c>
      <c r="AE1028" s="129"/>
      <c r="AF1028" s="115" t="s">
        <v>99</v>
      </c>
      <c r="AG1028" s="115">
        <v>68</v>
      </c>
      <c r="AH1028" s="115" t="s">
        <v>84</v>
      </c>
      <c r="AI1028" s="115" t="s">
        <v>144</v>
      </c>
      <c r="AJ1028" s="115" t="s">
        <v>85</v>
      </c>
      <c r="AL1028" s="115" t="s">
        <v>87</v>
      </c>
      <c r="AO1028" s="115" t="s">
        <v>106</v>
      </c>
      <c r="AP1028" s="115" t="s">
        <v>91</v>
      </c>
      <c r="AQ1028" s="115" t="s">
        <v>91</v>
      </c>
    </row>
    <row r="1029" spans="1:43" ht="16">
      <c r="A1029" s="115">
        <v>7011081661</v>
      </c>
      <c r="L1029" s="129"/>
      <c r="M1029" s="129">
        <f t="shared" si="242"/>
        <v>0</v>
      </c>
      <c r="N1029" s="129" t="e">
        <f t="shared" si="243"/>
        <v>#DIV/0!</v>
      </c>
      <c r="O1029" s="129"/>
      <c r="P1029" s="129">
        <f t="shared" si="244"/>
        <v>0</v>
      </c>
      <c r="Q1029" s="129">
        <f t="shared" si="245"/>
        <v>0</v>
      </c>
      <c r="R1029" s="129">
        <f t="shared" si="246"/>
        <v>0</v>
      </c>
      <c r="S1029" s="129">
        <f t="shared" si="247"/>
        <v>0</v>
      </c>
      <c r="T1029" s="129">
        <f t="shared" si="248"/>
        <v>0</v>
      </c>
      <c r="U1029" s="129">
        <f t="shared" si="249"/>
        <v>0</v>
      </c>
      <c r="V1029" s="134">
        <f t="shared" si="250"/>
        <v>0</v>
      </c>
      <c r="W1029" s="129">
        <f t="shared" si="251"/>
        <v>0</v>
      </c>
      <c r="X1029" s="129">
        <f t="shared" si="252"/>
        <v>0</v>
      </c>
      <c r="Y1029" s="129">
        <f t="shared" si="253"/>
        <v>0</v>
      </c>
      <c r="Z1029" s="129"/>
      <c r="AA1029" s="129"/>
      <c r="AB1029" s="129">
        <f t="shared" si="254"/>
        <v>0</v>
      </c>
      <c r="AC1029" s="129">
        <f t="shared" si="255"/>
        <v>0</v>
      </c>
      <c r="AD1029" s="129" t="str">
        <f t="shared" si="256"/>
        <v>Correct</v>
      </c>
      <c r="AE1029" s="129"/>
      <c r="AF1029" s="115" t="s">
        <v>99</v>
      </c>
      <c r="AG1029" s="115">
        <v>55</v>
      </c>
      <c r="AH1029" s="115" t="s">
        <v>181</v>
      </c>
      <c r="AI1029" s="115" t="s">
        <v>194</v>
      </c>
      <c r="AJ1029" s="115" t="s">
        <v>85</v>
      </c>
      <c r="AK1029" s="115" t="s">
        <v>86</v>
      </c>
      <c r="AL1029" s="115" t="s">
        <v>87</v>
      </c>
      <c r="AM1029" s="115" t="s">
        <v>101</v>
      </c>
      <c r="AN1029" s="115" t="s">
        <v>109</v>
      </c>
      <c r="AO1029" s="115" t="s">
        <v>90</v>
      </c>
      <c r="AP1029" s="115" t="s">
        <v>91</v>
      </c>
      <c r="AQ1029" s="115" t="s">
        <v>91</v>
      </c>
    </row>
    <row r="1030" spans="1:43" ht="16">
      <c r="A1030" s="115">
        <v>6985471599</v>
      </c>
      <c r="L1030" s="129"/>
      <c r="M1030" s="129">
        <f t="shared" si="242"/>
        <v>0</v>
      </c>
      <c r="N1030" s="129" t="e">
        <f t="shared" si="243"/>
        <v>#DIV/0!</v>
      </c>
      <c r="O1030" s="129"/>
      <c r="P1030" s="129">
        <f t="shared" si="244"/>
        <v>0</v>
      </c>
      <c r="Q1030" s="129">
        <f t="shared" si="245"/>
        <v>0</v>
      </c>
      <c r="R1030" s="129">
        <f t="shared" si="246"/>
        <v>0</v>
      </c>
      <c r="S1030" s="129">
        <f t="shared" si="247"/>
        <v>0</v>
      </c>
      <c r="T1030" s="129">
        <f t="shared" si="248"/>
        <v>0</v>
      </c>
      <c r="U1030" s="129">
        <f t="shared" si="249"/>
        <v>0</v>
      </c>
      <c r="V1030" s="134">
        <f t="shared" si="250"/>
        <v>0</v>
      </c>
      <c r="W1030" s="129">
        <f t="shared" si="251"/>
        <v>0</v>
      </c>
      <c r="X1030" s="129">
        <f t="shared" si="252"/>
        <v>0</v>
      </c>
      <c r="Y1030" s="129">
        <f t="shared" si="253"/>
        <v>0</v>
      </c>
      <c r="Z1030" s="129"/>
      <c r="AA1030" s="129"/>
      <c r="AB1030" s="129">
        <f t="shared" si="254"/>
        <v>0</v>
      </c>
      <c r="AC1030" s="129">
        <f t="shared" si="255"/>
        <v>0</v>
      </c>
      <c r="AD1030" s="129" t="str">
        <f t="shared" si="256"/>
        <v>Correct</v>
      </c>
      <c r="AE1030" s="129"/>
      <c r="AF1030" s="115" t="s">
        <v>83</v>
      </c>
      <c r="AG1030" s="115">
        <v>66</v>
      </c>
      <c r="AH1030" s="115" t="s">
        <v>181</v>
      </c>
      <c r="AI1030" s="115" t="s">
        <v>203</v>
      </c>
      <c r="AJ1030" s="115" t="s">
        <v>85</v>
      </c>
      <c r="AK1030" s="115" t="s">
        <v>86</v>
      </c>
      <c r="AL1030" s="115" t="s">
        <v>87</v>
      </c>
      <c r="AM1030" s="115" t="s">
        <v>88</v>
      </c>
      <c r="AN1030" s="115" t="s">
        <v>89</v>
      </c>
      <c r="AO1030" s="115" t="s">
        <v>106</v>
      </c>
      <c r="AP1030" s="115" t="s">
        <v>91</v>
      </c>
      <c r="AQ1030" s="115" t="s">
        <v>91</v>
      </c>
    </row>
    <row r="1031" spans="1:43" ht="16">
      <c r="A1031" s="115">
        <v>7044851906</v>
      </c>
      <c r="L1031" s="129"/>
      <c r="M1031" s="129">
        <f t="shared" si="242"/>
        <v>0</v>
      </c>
      <c r="N1031" s="129" t="e">
        <f t="shared" si="243"/>
        <v>#DIV/0!</v>
      </c>
      <c r="O1031" s="129"/>
      <c r="P1031" s="129">
        <f t="shared" si="244"/>
        <v>0</v>
      </c>
      <c r="Q1031" s="129">
        <f t="shared" si="245"/>
        <v>0</v>
      </c>
      <c r="R1031" s="129">
        <f t="shared" si="246"/>
        <v>0</v>
      </c>
      <c r="S1031" s="129">
        <f t="shared" si="247"/>
        <v>0</v>
      </c>
      <c r="T1031" s="129">
        <f t="shared" si="248"/>
        <v>0</v>
      </c>
      <c r="U1031" s="129">
        <f t="shared" si="249"/>
        <v>0</v>
      </c>
      <c r="V1031" s="134">
        <f t="shared" si="250"/>
        <v>0</v>
      </c>
      <c r="W1031" s="129">
        <f t="shared" si="251"/>
        <v>0</v>
      </c>
      <c r="X1031" s="129">
        <f t="shared" si="252"/>
        <v>0</v>
      </c>
      <c r="Y1031" s="129">
        <f t="shared" si="253"/>
        <v>0</v>
      </c>
      <c r="Z1031" s="129"/>
      <c r="AA1031" s="129"/>
      <c r="AB1031" s="129">
        <f t="shared" si="254"/>
        <v>0</v>
      </c>
      <c r="AC1031" s="129">
        <f t="shared" si="255"/>
        <v>0</v>
      </c>
      <c r="AD1031" s="129" t="str">
        <f t="shared" si="256"/>
        <v>Correct</v>
      </c>
      <c r="AE1031" s="129"/>
      <c r="AF1031" s="115" t="s">
        <v>83</v>
      </c>
      <c r="AG1031" s="115">
        <v>90</v>
      </c>
      <c r="AH1031" s="115" t="s">
        <v>432</v>
      </c>
      <c r="AJ1031" s="115" t="s">
        <v>92</v>
      </c>
      <c r="AL1031" s="115" t="s">
        <v>87</v>
      </c>
      <c r="AN1031" s="115" t="s">
        <v>102</v>
      </c>
      <c r="AO1031" s="115" t="s">
        <v>106</v>
      </c>
      <c r="AP1031" s="115" t="s">
        <v>91</v>
      </c>
      <c r="AQ1031" s="115" t="s">
        <v>86</v>
      </c>
    </row>
    <row r="1032" spans="1:43" ht="16">
      <c r="A1032" s="115">
        <v>6982474344</v>
      </c>
      <c r="L1032" s="129"/>
      <c r="M1032" s="129">
        <f t="shared" si="242"/>
        <v>0</v>
      </c>
      <c r="N1032" s="129" t="e">
        <f t="shared" si="243"/>
        <v>#DIV/0!</v>
      </c>
      <c r="O1032" s="129"/>
      <c r="P1032" s="129">
        <f t="shared" si="244"/>
        <v>0</v>
      </c>
      <c r="Q1032" s="129">
        <f t="shared" si="245"/>
        <v>0</v>
      </c>
      <c r="R1032" s="129">
        <f t="shared" si="246"/>
        <v>0</v>
      </c>
      <c r="S1032" s="129">
        <f t="shared" si="247"/>
        <v>0</v>
      </c>
      <c r="T1032" s="129">
        <f t="shared" si="248"/>
        <v>0</v>
      </c>
      <c r="U1032" s="129">
        <f t="shared" si="249"/>
        <v>0</v>
      </c>
      <c r="V1032" s="134">
        <f t="shared" si="250"/>
        <v>0</v>
      </c>
      <c r="W1032" s="129">
        <f t="shared" si="251"/>
        <v>0</v>
      </c>
      <c r="X1032" s="129">
        <f t="shared" si="252"/>
        <v>0</v>
      </c>
      <c r="Y1032" s="129">
        <f t="shared" si="253"/>
        <v>0</v>
      </c>
      <c r="Z1032" s="129"/>
      <c r="AA1032" s="129"/>
      <c r="AB1032" s="129">
        <f t="shared" si="254"/>
        <v>0</v>
      </c>
      <c r="AC1032" s="129">
        <f t="shared" si="255"/>
        <v>0</v>
      </c>
      <c r="AD1032" s="129" t="str">
        <f t="shared" si="256"/>
        <v>Correct</v>
      </c>
      <c r="AE1032" s="129"/>
      <c r="AF1032" s="115" t="s">
        <v>83</v>
      </c>
      <c r="AG1032" s="115">
        <v>37</v>
      </c>
      <c r="AH1032" s="115" t="s">
        <v>181</v>
      </c>
      <c r="AI1032" s="115" t="s">
        <v>222</v>
      </c>
      <c r="AJ1032" s="115" t="s">
        <v>85</v>
      </c>
      <c r="AK1032" s="115" t="s">
        <v>86</v>
      </c>
      <c r="AM1032" s="115" t="s">
        <v>101</v>
      </c>
      <c r="AN1032" s="115" t="s">
        <v>89</v>
      </c>
      <c r="AO1032" s="115" t="s">
        <v>90</v>
      </c>
      <c r="AP1032" s="115" t="s">
        <v>91</v>
      </c>
      <c r="AQ1032" s="115" t="s">
        <v>91</v>
      </c>
    </row>
    <row r="1033" spans="1:43" ht="16">
      <c r="A1033" s="115">
        <v>7010996356</v>
      </c>
      <c r="L1033" s="129"/>
      <c r="M1033" s="129">
        <f t="shared" si="242"/>
        <v>0</v>
      </c>
      <c r="N1033" s="129" t="e">
        <f t="shared" si="243"/>
        <v>#DIV/0!</v>
      </c>
      <c r="O1033" s="129"/>
      <c r="P1033" s="129">
        <f t="shared" si="244"/>
        <v>0</v>
      </c>
      <c r="Q1033" s="129">
        <f t="shared" si="245"/>
        <v>0</v>
      </c>
      <c r="R1033" s="129">
        <f t="shared" si="246"/>
        <v>0</v>
      </c>
      <c r="S1033" s="129">
        <f t="shared" si="247"/>
        <v>0</v>
      </c>
      <c r="T1033" s="129">
        <f t="shared" si="248"/>
        <v>0</v>
      </c>
      <c r="U1033" s="129">
        <f t="shared" si="249"/>
        <v>0</v>
      </c>
      <c r="V1033" s="134">
        <f t="shared" si="250"/>
        <v>0</v>
      </c>
      <c r="W1033" s="129">
        <f t="shared" si="251"/>
        <v>0</v>
      </c>
      <c r="X1033" s="129">
        <f t="shared" si="252"/>
        <v>0</v>
      </c>
      <c r="Y1033" s="129">
        <f t="shared" si="253"/>
        <v>0</v>
      </c>
      <c r="Z1033" s="129"/>
      <c r="AA1033" s="129"/>
      <c r="AB1033" s="129">
        <f t="shared" si="254"/>
        <v>0</v>
      </c>
      <c r="AC1033" s="129">
        <f t="shared" si="255"/>
        <v>0</v>
      </c>
      <c r="AD1033" s="129" t="str">
        <f t="shared" si="256"/>
        <v>Correct</v>
      </c>
      <c r="AE1033" s="129"/>
      <c r="AF1033" s="115" t="s">
        <v>99</v>
      </c>
      <c r="AG1033" s="115">
        <v>67</v>
      </c>
      <c r="AH1033" s="115" t="s">
        <v>84</v>
      </c>
      <c r="AI1033" s="115" t="s">
        <v>123</v>
      </c>
      <c r="AJ1033" s="115" t="s">
        <v>85</v>
      </c>
      <c r="AK1033" s="115" t="s">
        <v>86</v>
      </c>
      <c r="AL1033" s="115" t="s">
        <v>87</v>
      </c>
      <c r="AM1033" s="115" t="s">
        <v>100</v>
      </c>
      <c r="AN1033" s="115" t="s">
        <v>94</v>
      </c>
      <c r="AO1033" s="115" t="s">
        <v>106</v>
      </c>
      <c r="AP1033" s="115" t="s">
        <v>91</v>
      </c>
      <c r="AQ1033" s="115" t="s">
        <v>91</v>
      </c>
    </row>
    <row r="1034" spans="1:43" ht="16">
      <c r="A1034" s="115">
        <v>6988277953</v>
      </c>
      <c r="L1034" s="129"/>
      <c r="M1034" s="129">
        <f t="shared" si="242"/>
        <v>0</v>
      </c>
      <c r="N1034" s="129" t="e">
        <f t="shared" si="243"/>
        <v>#DIV/0!</v>
      </c>
      <c r="O1034" s="129"/>
      <c r="P1034" s="129">
        <f t="shared" si="244"/>
        <v>0</v>
      </c>
      <c r="Q1034" s="129">
        <f t="shared" si="245"/>
        <v>0</v>
      </c>
      <c r="R1034" s="129">
        <f t="shared" si="246"/>
        <v>0</v>
      </c>
      <c r="S1034" s="129">
        <f t="shared" si="247"/>
        <v>0</v>
      </c>
      <c r="T1034" s="129">
        <f t="shared" si="248"/>
        <v>0</v>
      </c>
      <c r="U1034" s="129">
        <f t="shared" si="249"/>
        <v>0</v>
      </c>
      <c r="V1034" s="134">
        <f t="shared" si="250"/>
        <v>0</v>
      </c>
      <c r="W1034" s="129">
        <f t="shared" si="251"/>
        <v>0</v>
      </c>
      <c r="X1034" s="129">
        <f t="shared" si="252"/>
        <v>0</v>
      </c>
      <c r="Y1034" s="129">
        <f t="shared" si="253"/>
        <v>0</v>
      </c>
      <c r="Z1034" s="129"/>
      <c r="AA1034" s="129"/>
      <c r="AB1034" s="129">
        <f t="shared" si="254"/>
        <v>0</v>
      </c>
      <c r="AC1034" s="129">
        <f t="shared" si="255"/>
        <v>0</v>
      </c>
      <c r="AD1034" s="129" t="str">
        <f t="shared" si="256"/>
        <v>Correct</v>
      </c>
      <c r="AE1034" s="129"/>
      <c r="AF1034" s="115" t="s">
        <v>99</v>
      </c>
      <c r="AG1034" s="115">
        <v>63</v>
      </c>
      <c r="AH1034" s="115" t="s">
        <v>84</v>
      </c>
      <c r="AI1034" s="115" t="s">
        <v>131</v>
      </c>
      <c r="AJ1034" s="115" t="s">
        <v>85</v>
      </c>
      <c r="AK1034" s="115" t="s">
        <v>86</v>
      </c>
      <c r="AL1034" s="115" t="s">
        <v>87</v>
      </c>
      <c r="AN1034" s="115" t="s">
        <v>89</v>
      </c>
      <c r="AO1034" s="115" t="s">
        <v>106</v>
      </c>
      <c r="AP1034" s="115" t="s">
        <v>91</v>
      </c>
      <c r="AQ1034" s="115" t="s">
        <v>86</v>
      </c>
    </row>
    <row r="1035" spans="1:43" ht="16">
      <c r="A1035" s="115">
        <v>6988280891</v>
      </c>
      <c r="L1035" s="129"/>
      <c r="M1035" s="129">
        <f t="shared" si="242"/>
        <v>0</v>
      </c>
      <c r="N1035" s="129" t="e">
        <f t="shared" si="243"/>
        <v>#DIV/0!</v>
      </c>
      <c r="O1035" s="129"/>
      <c r="P1035" s="129">
        <f t="shared" si="244"/>
        <v>0</v>
      </c>
      <c r="Q1035" s="129">
        <f t="shared" si="245"/>
        <v>0</v>
      </c>
      <c r="R1035" s="129">
        <f t="shared" si="246"/>
        <v>0</v>
      </c>
      <c r="S1035" s="129">
        <f t="shared" si="247"/>
        <v>0</v>
      </c>
      <c r="T1035" s="129">
        <f t="shared" si="248"/>
        <v>0</v>
      </c>
      <c r="U1035" s="129">
        <f t="shared" si="249"/>
        <v>0</v>
      </c>
      <c r="V1035" s="134">
        <f t="shared" si="250"/>
        <v>0</v>
      </c>
      <c r="W1035" s="129">
        <f t="shared" si="251"/>
        <v>0</v>
      </c>
      <c r="X1035" s="129">
        <f t="shared" si="252"/>
        <v>0</v>
      </c>
      <c r="Y1035" s="129">
        <f t="shared" si="253"/>
        <v>0</v>
      </c>
      <c r="Z1035" s="129"/>
      <c r="AA1035" s="129"/>
      <c r="AB1035" s="129">
        <f t="shared" si="254"/>
        <v>0</v>
      </c>
      <c r="AC1035" s="129">
        <f t="shared" si="255"/>
        <v>0</v>
      </c>
      <c r="AD1035" s="129" t="str">
        <f t="shared" si="256"/>
        <v>Correct</v>
      </c>
      <c r="AE1035" s="129"/>
      <c r="AF1035" s="115" t="s">
        <v>83</v>
      </c>
      <c r="AG1035" s="115">
        <v>74</v>
      </c>
      <c r="AH1035" s="115" t="s">
        <v>84</v>
      </c>
      <c r="AI1035" s="115" t="s">
        <v>121</v>
      </c>
      <c r="AJ1035" s="115" t="s">
        <v>85</v>
      </c>
      <c r="AK1035" s="115" t="s">
        <v>86</v>
      </c>
      <c r="AM1035" s="115" t="s">
        <v>96</v>
      </c>
      <c r="AN1035" s="115" t="s">
        <v>112</v>
      </c>
      <c r="AO1035" s="115" t="s">
        <v>106</v>
      </c>
      <c r="AP1035" s="115" t="s">
        <v>91</v>
      </c>
      <c r="AQ1035" s="115" t="s">
        <v>86</v>
      </c>
    </row>
    <row r="1036" spans="1:43" ht="16">
      <c r="A1036" s="115">
        <v>6985441592</v>
      </c>
      <c r="D1036" s="115" t="s">
        <v>33</v>
      </c>
      <c r="L1036" s="129"/>
      <c r="M1036" s="129">
        <f t="shared" si="242"/>
        <v>1</v>
      </c>
      <c r="N1036" s="129">
        <f t="shared" si="243"/>
        <v>3</v>
      </c>
      <c r="O1036" s="129"/>
      <c r="P1036" s="129">
        <f t="shared" si="244"/>
        <v>0</v>
      </c>
      <c r="Q1036" s="129">
        <f t="shared" si="245"/>
        <v>0</v>
      </c>
      <c r="R1036" s="129">
        <f t="shared" si="246"/>
        <v>1</v>
      </c>
      <c r="S1036" s="129">
        <f t="shared" si="247"/>
        <v>0</v>
      </c>
      <c r="T1036" s="129">
        <f t="shared" si="248"/>
        <v>0</v>
      </c>
      <c r="U1036" s="129">
        <f t="shared" si="249"/>
        <v>0</v>
      </c>
      <c r="V1036" s="134">
        <f t="shared" si="250"/>
        <v>0</v>
      </c>
      <c r="W1036" s="129">
        <f t="shared" si="251"/>
        <v>0</v>
      </c>
      <c r="X1036" s="129">
        <f t="shared" si="252"/>
        <v>0</v>
      </c>
      <c r="Y1036" s="129">
        <f t="shared" si="253"/>
        <v>0</v>
      </c>
      <c r="Z1036" s="129"/>
      <c r="AA1036" s="129"/>
      <c r="AB1036" s="129">
        <f t="shared" si="254"/>
        <v>1</v>
      </c>
      <c r="AC1036" s="129">
        <f t="shared" si="255"/>
        <v>1</v>
      </c>
      <c r="AD1036" s="129" t="str">
        <f t="shared" si="256"/>
        <v>Correct</v>
      </c>
      <c r="AE1036" s="129"/>
      <c r="AF1036" s="115" t="s">
        <v>83</v>
      </c>
      <c r="AG1036" s="115">
        <v>65</v>
      </c>
      <c r="AH1036" s="115" t="s">
        <v>84</v>
      </c>
      <c r="AI1036" s="115" t="s">
        <v>156</v>
      </c>
      <c r="AJ1036" s="115" t="s">
        <v>85</v>
      </c>
      <c r="AK1036" s="115" t="s">
        <v>86</v>
      </c>
      <c r="AO1036" s="115" t="s">
        <v>106</v>
      </c>
      <c r="AP1036" s="115" t="s">
        <v>91</v>
      </c>
    </row>
    <row r="1037" spans="1:43" ht="16">
      <c r="A1037" s="115">
        <v>7020565426</v>
      </c>
      <c r="L1037" s="129"/>
      <c r="M1037" s="129">
        <f t="shared" si="242"/>
        <v>0</v>
      </c>
      <c r="N1037" s="129" t="e">
        <f t="shared" si="243"/>
        <v>#DIV/0!</v>
      </c>
      <c r="O1037" s="129"/>
      <c r="P1037" s="129">
        <f t="shared" si="244"/>
        <v>0</v>
      </c>
      <c r="Q1037" s="129">
        <f t="shared" si="245"/>
        <v>0</v>
      </c>
      <c r="R1037" s="129">
        <f t="shared" si="246"/>
        <v>0</v>
      </c>
      <c r="S1037" s="129">
        <f t="shared" si="247"/>
        <v>0</v>
      </c>
      <c r="T1037" s="129">
        <f t="shared" si="248"/>
        <v>0</v>
      </c>
      <c r="U1037" s="129">
        <f t="shared" si="249"/>
        <v>0</v>
      </c>
      <c r="V1037" s="134">
        <f t="shared" si="250"/>
        <v>0</v>
      </c>
      <c r="W1037" s="129">
        <f t="shared" si="251"/>
        <v>0</v>
      </c>
      <c r="X1037" s="129">
        <f t="shared" si="252"/>
        <v>0</v>
      </c>
      <c r="Y1037" s="129">
        <f t="shared" si="253"/>
        <v>0</v>
      </c>
      <c r="Z1037" s="129"/>
      <c r="AA1037" s="129"/>
      <c r="AB1037" s="129">
        <f t="shared" si="254"/>
        <v>0</v>
      </c>
      <c r="AC1037" s="129">
        <f t="shared" si="255"/>
        <v>0</v>
      </c>
      <c r="AD1037" s="129" t="str">
        <f t="shared" si="256"/>
        <v>Correct</v>
      </c>
      <c r="AE1037" s="129"/>
      <c r="AF1037" s="115" t="s">
        <v>83</v>
      </c>
      <c r="AG1037" s="115">
        <v>48</v>
      </c>
      <c r="AH1037" s="115" t="s">
        <v>181</v>
      </c>
      <c r="AI1037" s="115" t="s">
        <v>201</v>
      </c>
      <c r="AJ1037" s="115" t="s">
        <v>85</v>
      </c>
      <c r="AK1037" s="115" t="s">
        <v>86</v>
      </c>
      <c r="AL1037" s="115" t="s">
        <v>87</v>
      </c>
      <c r="AN1037" s="115" t="s">
        <v>89</v>
      </c>
      <c r="AO1037" s="115" t="s">
        <v>90</v>
      </c>
      <c r="AP1037" s="115" t="s">
        <v>91</v>
      </c>
      <c r="AQ1037" s="115" t="s">
        <v>91</v>
      </c>
    </row>
    <row r="1038" spans="1:43" ht="16">
      <c r="A1038" s="115">
        <v>6985156207</v>
      </c>
      <c r="L1038" s="129"/>
      <c r="M1038" s="129">
        <f t="shared" si="242"/>
        <v>0</v>
      </c>
      <c r="N1038" s="129" t="e">
        <f t="shared" si="243"/>
        <v>#DIV/0!</v>
      </c>
      <c r="O1038" s="129"/>
      <c r="P1038" s="129">
        <f t="shared" si="244"/>
        <v>0</v>
      </c>
      <c r="Q1038" s="129">
        <f t="shared" si="245"/>
        <v>0</v>
      </c>
      <c r="R1038" s="129">
        <f t="shared" si="246"/>
        <v>0</v>
      </c>
      <c r="S1038" s="129">
        <f t="shared" si="247"/>
        <v>0</v>
      </c>
      <c r="T1038" s="129">
        <f t="shared" si="248"/>
        <v>0</v>
      </c>
      <c r="U1038" s="129">
        <f t="shared" si="249"/>
        <v>0</v>
      </c>
      <c r="V1038" s="134">
        <f t="shared" si="250"/>
        <v>0</v>
      </c>
      <c r="W1038" s="129">
        <f t="shared" si="251"/>
        <v>0</v>
      </c>
      <c r="X1038" s="129">
        <f t="shared" si="252"/>
        <v>0</v>
      </c>
      <c r="Y1038" s="129">
        <f t="shared" si="253"/>
        <v>0</v>
      </c>
      <c r="Z1038" s="129"/>
      <c r="AA1038" s="129"/>
      <c r="AB1038" s="129">
        <f t="shared" si="254"/>
        <v>0</v>
      </c>
      <c r="AC1038" s="129">
        <f t="shared" si="255"/>
        <v>0</v>
      </c>
      <c r="AD1038" s="129" t="str">
        <f t="shared" si="256"/>
        <v>Correct</v>
      </c>
      <c r="AE1038" s="129"/>
      <c r="AF1038" s="115" t="s">
        <v>83</v>
      </c>
      <c r="AG1038" s="115">
        <v>54</v>
      </c>
      <c r="AH1038" s="115" t="s">
        <v>181</v>
      </c>
      <c r="AI1038" s="115" t="s">
        <v>184</v>
      </c>
      <c r="AJ1038" s="115" t="s">
        <v>85</v>
      </c>
      <c r="AL1038" s="115" t="s">
        <v>87</v>
      </c>
      <c r="AM1038" s="115" t="s">
        <v>93</v>
      </c>
      <c r="AN1038" s="115" t="s">
        <v>112</v>
      </c>
      <c r="AO1038" s="115" t="s">
        <v>103</v>
      </c>
      <c r="AP1038" s="115" t="s">
        <v>91</v>
      </c>
      <c r="AQ1038" s="115" t="s">
        <v>86</v>
      </c>
    </row>
    <row r="1039" spans="1:43" ht="16">
      <c r="A1039" s="115">
        <v>7011314523</v>
      </c>
      <c r="L1039" s="129"/>
      <c r="M1039" s="129">
        <f t="shared" si="242"/>
        <v>0</v>
      </c>
      <c r="N1039" s="129" t="e">
        <f t="shared" si="243"/>
        <v>#DIV/0!</v>
      </c>
      <c r="O1039" s="129"/>
      <c r="P1039" s="129">
        <f t="shared" si="244"/>
        <v>0</v>
      </c>
      <c r="Q1039" s="129">
        <f t="shared" si="245"/>
        <v>0</v>
      </c>
      <c r="R1039" s="129">
        <f t="shared" si="246"/>
        <v>0</v>
      </c>
      <c r="S1039" s="129">
        <f t="shared" si="247"/>
        <v>0</v>
      </c>
      <c r="T1039" s="129">
        <f t="shared" si="248"/>
        <v>0</v>
      </c>
      <c r="U1039" s="129">
        <f t="shared" si="249"/>
        <v>0</v>
      </c>
      <c r="V1039" s="134">
        <f t="shared" si="250"/>
        <v>0</v>
      </c>
      <c r="W1039" s="129">
        <f t="shared" si="251"/>
        <v>0</v>
      </c>
      <c r="X1039" s="129">
        <f t="shared" si="252"/>
        <v>0</v>
      </c>
      <c r="Y1039" s="129">
        <f t="shared" si="253"/>
        <v>0</v>
      </c>
      <c r="Z1039" s="129"/>
      <c r="AA1039" s="129"/>
      <c r="AB1039" s="129">
        <f t="shared" si="254"/>
        <v>0</v>
      </c>
      <c r="AC1039" s="129">
        <f t="shared" si="255"/>
        <v>0</v>
      </c>
      <c r="AD1039" s="129" t="str">
        <f t="shared" si="256"/>
        <v>Correct</v>
      </c>
      <c r="AE1039" s="129"/>
      <c r="AF1039" s="115" t="s">
        <v>83</v>
      </c>
      <c r="AG1039" s="115">
        <v>72</v>
      </c>
      <c r="AH1039" s="115" t="s">
        <v>84</v>
      </c>
      <c r="AI1039" s="115" t="s">
        <v>143</v>
      </c>
      <c r="AJ1039" s="115" t="s">
        <v>110</v>
      </c>
      <c r="AK1039" s="115" t="s">
        <v>86</v>
      </c>
      <c r="AM1039" s="115" t="s">
        <v>104</v>
      </c>
      <c r="AN1039" s="115" t="s">
        <v>89</v>
      </c>
      <c r="AO1039" s="115" t="s">
        <v>106</v>
      </c>
      <c r="AP1039" s="115" t="s">
        <v>91</v>
      </c>
      <c r="AQ1039" s="115" t="s">
        <v>91</v>
      </c>
    </row>
    <row r="1040" spans="1:43" ht="16">
      <c r="A1040" s="115">
        <v>7007923076</v>
      </c>
      <c r="L1040" s="129"/>
      <c r="M1040" s="129">
        <f t="shared" si="242"/>
        <v>0</v>
      </c>
      <c r="N1040" s="129" t="e">
        <f t="shared" si="243"/>
        <v>#DIV/0!</v>
      </c>
      <c r="O1040" s="129"/>
      <c r="P1040" s="129">
        <f t="shared" si="244"/>
        <v>0</v>
      </c>
      <c r="Q1040" s="129">
        <f t="shared" si="245"/>
        <v>0</v>
      </c>
      <c r="R1040" s="129">
        <f t="shared" si="246"/>
        <v>0</v>
      </c>
      <c r="S1040" s="129">
        <f t="shared" si="247"/>
        <v>0</v>
      </c>
      <c r="T1040" s="129">
        <f t="shared" si="248"/>
        <v>0</v>
      </c>
      <c r="U1040" s="129">
        <f t="shared" si="249"/>
        <v>0</v>
      </c>
      <c r="V1040" s="134">
        <f t="shared" si="250"/>
        <v>0</v>
      </c>
      <c r="W1040" s="129">
        <f t="shared" si="251"/>
        <v>0</v>
      </c>
      <c r="X1040" s="129">
        <f t="shared" si="252"/>
        <v>0</v>
      </c>
      <c r="Y1040" s="129">
        <f t="shared" si="253"/>
        <v>0</v>
      </c>
      <c r="Z1040" s="129"/>
      <c r="AA1040" s="129"/>
      <c r="AB1040" s="129">
        <f t="shared" si="254"/>
        <v>0</v>
      </c>
      <c r="AC1040" s="129">
        <f t="shared" si="255"/>
        <v>0</v>
      </c>
      <c r="AD1040" s="129" t="str">
        <f t="shared" si="256"/>
        <v>Correct</v>
      </c>
      <c r="AE1040" s="129"/>
      <c r="AF1040" s="115" t="s">
        <v>83</v>
      </c>
      <c r="AG1040" s="115">
        <v>75</v>
      </c>
      <c r="AH1040" s="115" t="s">
        <v>84</v>
      </c>
      <c r="AI1040" s="115" t="s">
        <v>125</v>
      </c>
      <c r="AJ1040" s="115" t="s">
        <v>85</v>
      </c>
      <c r="AK1040" s="115" t="s">
        <v>86</v>
      </c>
      <c r="AL1040" s="115" t="s">
        <v>87</v>
      </c>
      <c r="AN1040" s="115" t="s">
        <v>111</v>
      </c>
      <c r="AO1040" s="115" t="s">
        <v>106</v>
      </c>
      <c r="AP1040" s="115" t="s">
        <v>91</v>
      </c>
      <c r="AQ1040" s="115" t="s">
        <v>91</v>
      </c>
    </row>
    <row r="1041" spans="1:43" ht="16">
      <c r="A1041" s="115">
        <v>6988279662</v>
      </c>
      <c r="L1041" s="129"/>
      <c r="M1041" s="129">
        <f t="shared" si="242"/>
        <v>0</v>
      </c>
      <c r="N1041" s="129" t="e">
        <f t="shared" si="243"/>
        <v>#DIV/0!</v>
      </c>
      <c r="O1041" s="129"/>
      <c r="P1041" s="129">
        <f t="shared" si="244"/>
        <v>0</v>
      </c>
      <c r="Q1041" s="129">
        <f t="shared" si="245"/>
        <v>0</v>
      </c>
      <c r="R1041" s="129">
        <f t="shared" si="246"/>
        <v>0</v>
      </c>
      <c r="S1041" s="129">
        <f t="shared" si="247"/>
        <v>0</v>
      </c>
      <c r="T1041" s="129">
        <f t="shared" si="248"/>
        <v>0</v>
      </c>
      <c r="U1041" s="129">
        <f t="shared" si="249"/>
        <v>0</v>
      </c>
      <c r="V1041" s="134">
        <f t="shared" si="250"/>
        <v>0</v>
      </c>
      <c r="W1041" s="129">
        <f t="shared" si="251"/>
        <v>0</v>
      </c>
      <c r="X1041" s="129">
        <f t="shared" si="252"/>
        <v>0</v>
      </c>
      <c r="Y1041" s="129">
        <f t="shared" si="253"/>
        <v>0</v>
      </c>
      <c r="Z1041" s="129"/>
      <c r="AA1041" s="129"/>
      <c r="AB1041" s="129">
        <f t="shared" si="254"/>
        <v>0</v>
      </c>
      <c r="AC1041" s="129">
        <f t="shared" si="255"/>
        <v>0</v>
      </c>
      <c r="AD1041" s="129" t="str">
        <f t="shared" si="256"/>
        <v>Correct</v>
      </c>
      <c r="AE1041" s="129"/>
      <c r="AF1041" s="115" t="s">
        <v>83</v>
      </c>
      <c r="AH1041" s="115" t="s">
        <v>84</v>
      </c>
      <c r="AJ1041" s="115" t="s">
        <v>85</v>
      </c>
      <c r="AK1041" s="115" t="s">
        <v>86</v>
      </c>
      <c r="AL1041" s="115" t="s">
        <v>87</v>
      </c>
      <c r="AN1041" s="115" t="s">
        <v>111</v>
      </c>
      <c r="AO1041" s="115" t="s">
        <v>106</v>
      </c>
      <c r="AP1041" s="115" t="s">
        <v>91</v>
      </c>
      <c r="AQ1041" s="115" t="s">
        <v>86</v>
      </c>
    </row>
    <row r="1042" spans="1:43" ht="16">
      <c r="A1042" s="115">
        <v>7007912273</v>
      </c>
      <c r="L1042" s="129"/>
      <c r="M1042" s="129">
        <f t="shared" si="242"/>
        <v>0</v>
      </c>
      <c r="N1042" s="129" t="e">
        <f t="shared" si="243"/>
        <v>#DIV/0!</v>
      </c>
      <c r="O1042" s="129"/>
      <c r="P1042" s="129">
        <f t="shared" si="244"/>
        <v>0</v>
      </c>
      <c r="Q1042" s="129">
        <f t="shared" si="245"/>
        <v>0</v>
      </c>
      <c r="R1042" s="129">
        <f t="shared" si="246"/>
        <v>0</v>
      </c>
      <c r="S1042" s="129">
        <f t="shared" si="247"/>
        <v>0</v>
      </c>
      <c r="T1042" s="129">
        <f t="shared" si="248"/>
        <v>0</v>
      </c>
      <c r="U1042" s="129">
        <f t="shared" si="249"/>
        <v>0</v>
      </c>
      <c r="V1042" s="134">
        <f t="shared" si="250"/>
        <v>0</v>
      </c>
      <c r="W1042" s="129">
        <f t="shared" si="251"/>
        <v>0</v>
      </c>
      <c r="X1042" s="129">
        <f t="shared" si="252"/>
        <v>0</v>
      </c>
      <c r="Y1042" s="129">
        <f t="shared" si="253"/>
        <v>0</v>
      </c>
      <c r="Z1042" s="129"/>
      <c r="AA1042" s="129"/>
      <c r="AB1042" s="129">
        <f t="shared" si="254"/>
        <v>0</v>
      </c>
      <c r="AC1042" s="129">
        <f t="shared" si="255"/>
        <v>0</v>
      </c>
      <c r="AD1042" s="129" t="str">
        <f t="shared" si="256"/>
        <v>Correct</v>
      </c>
      <c r="AE1042" s="129"/>
      <c r="AF1042" s="115" t="s">
        <v>99</v>
      </c>
      <c r="AG1042" s="115">
        <v>67</v>
      </c>
      <c r="AH1042" s="115" t="s">
        <v>181</v>
      </c>
      <c r="AI1042" s="115" t="s">
        <v>197</v>
      </c>
      <c r="AJ1042" s="115" t="s">
        <v>85</v>
      </c>
      <c r="AK1042" s="115" t="s">
        <v>86</v>
      </c>
      <c r="AL1042" s="115" t="s">
        <v>87</v>
      </c>
      <c r="AN1042" s="115" t="s">
        <v>89</v>
      </c>
      <c r="AO1042" s="115" t="s">
        <v>106</v>
      </c>
      <c r="AP1042" s="115" t="s">
        <v>91</v>
      </c>
      <c r="AQ1042" s="115" t="s">
        <v>86</v>
      </c>
    </row>
    <row r="1043" spans="1:43" ht="16">
      <c r="A1043" s="115">
        <v>6985462853</v>
      </c>
      <c r="L1043" s="129"/>
      <c r="M1043" s="129">
        <f t="shared" si="242"/>
        <v>0</v>
      </c>
      <c r="N1043" s="129" t="e">
        <f t="shared" si="243"/>
        <v>#DIV/0!</v>
      </c>
      <c r="O1043" s="129"/>
      <c r="P1043" s="129">
        <f t="shared" si="244"/>
        <v>0</v>
      </c>
      <c r="Q1043" s="129">
        <f t="shared" si="245"/>
        <v>0</v>
      </c>
      <c r="R1043" s="129">
        <f t="shared" si="246"/>
        <v>0</v>
      </c>
      <c r="S1043" s="129">
        <f t="shared" si="247"/>
        <v>0</v>
      </c>
      <c r="T1043" s="129">
        <f t="shared" si="248"/>
        <v>0</v>
      </c>
      <c r="U1043" s="129">
        <f t="shared" si="249"/>
        <v>0</v>
      </c>
      <c r="V1043" s="134">
        <f t="shared" si="250"/>
        <v>0</v>
      </c>
      <c r="W1043" s="129">
        <f t="shared" si="251"/>
        <v>0</v>
      </c>
      <c r="X1043" s="129">
        <f t="shared" si="252"/>
        <v>0</v>
      </c>
      <c r="Y1043" s="129">
        <f t="shared" si="253"/>
        <v>0</v>
      </c>
      <c r="Z1043" s="129"/>
      <c r="AA1043" s="129"/>
      <c r="AB1043" s="129">
        <f t="shared" si="254"/>
        <v>0</v>
      </c>
      <c r="AC1043" s="129">
        <f t="shared" si="255"/>
        <v>0</v>
      </c>
      <c r="AD1043" s="129" t="str">
        <f t="shared" si="256"/>
        <v>Correct</v>
      </c>
      <c r="AE1043" s="129"/>
      <c r="AF1043" s="115" t="s">
        <v>99</v>
      </c>
      <c r="AG1043" s="115">
        <v>90</v>
      </c>
      <c r="AH1043" s="115" t="s">
        <v>181</v>
      </c>
      <c r="AI1043" s="115" t="s">
        <v>199</v>
      </c>
      <c r="AJ1043" s="115" t="s">
        <v>85</v>
      </c>
      <c r="AK1043" s="115" t="s">
        <v>86</v>
      </c>
      <c r="AN1043" s="115" t="s">
        <v>89</v>
      </c>
      <c r="AO1043" s="115" t="s">
        <v>106</v>
      </c>
      <c r="AP1043" s="115" t="s">
        <v>91</v>
      </c>
      <c r="AQ1043" s="115" t="s">
        <v>86</v>
      </c>
    </row>
    <row r="1044" spans="1:43" ht="16">
      <c r="A1044" s="115">
        <v>6982463126</v>
      </c>
      <c r="L1044" s="129"/>
      <c r="M1044" s="129">
        <f t="shared" si="242"/>
        <v>0</v>
      </c>
      <c r="N1044" s="129" t="e">
        <f t="shared" si="243"/>
        <v>#DIV/0!</v>
      </c>
      <c r="O1044" s="129"/>
      <c r="P1044" s="129">
        <f t="shared" si="244"/>
        <v>0</v>
      </c>
      <c r="Q1044" s="129">
        <f t="shared" si="245"/>
        <v>0</v>
      </c>
      <c r="R1044" s="129">
        <f t="shared" si="246"/>
        <v>0</v>
      </c>
      <c r="S1044" s="129">
        <f t="shared" si="247"/>
        <v>0</v>
      </c>
      <c r="T1044" s="129">
        <f t="shared" si="248"/>
        <v>0</v>
      </c>
      <c r="U1044" s="129">
        <f t="shared" si="249"/>
        <v>0</v>
      </c>
      <c r="V1044" s="134">
        <f t="shared" si="250"/>
        <v>0</v>
      </c>
      <c r="W1044" s="129">
        <f t="shared" si="251"/>
        <v>0</v>
      </c>
      <c r="X1044" s="129">
        <f t="shared" si="252"/>
        <v>0</v>
      </c>
      <c r="Y1044" s="129">
        <f t="shared" si="253"/>
        <v>0</v>
      </c>
      <c r="Z1044" s="129"/>
      <c r="AA1044" s="129"/>
      <c r="AB1044" s="129">
        <f t="shared" si="254"/>
        <v>0</v>
      </c>
      <c r="AC1044" s="129">
        <f t="shared" si="255"/>
        <v>0</v>
      </c>
      <c r="AD1044" s="129" t="str">
        <f t="shared" si="256"/>
        <v>Correct</v>
      </c>
      <c r="AE1044" s="129"/>
      <c r="AF1044" s="115" t="s">
        <v>99</v>
      </c>
      <c r="AG1044" s="115">
        <v>60</v>
      </c>
      <c r="AH1044" s="115" t="s">
        <v>181</v>
      </c>
      <c r="AI1044" s="115" t="s">
        <v>239</v>
      </c>
      <c r="AJ1044" s="115" t="s">
        <v>85</v>
      </c>
      <c r="AK1044" s="115" t="s">
        <v>86</v>
      </c>
      <c r="AM1044" s="115" t="s">
        <v>101</v>
      </c>
      <c r="AN1044" s="115" t="s">
        <v>102</v>
      </c>
      <c r="AO1044" s="115" t="s">
        <v>90</v>
      </c>
      <c r="AP1044" s="115" t="s">
        <v>91</v>
      </c>
      <c r="AQ1044" s="115" t="s">
        <v>91</v>
      </c>
    </row>
    <row r="1045" spans="1:43" ht="16">
      <c r="A1045" s="115">
        <v>6984053452</v>
      </c>
      <c r="L1045" s="129"/>
      <c r="M1045" s="129">
        <f t="shared" si="242"/>
        <v>0</v>
      </c>
      <c r="N1045" s="129" t="e">
        <f t="shared" si="243"/>
        <v>#DIV/0!</v>
      </c>
      <c r="O1045" s="129"/>
      <c r="P1045" s="129">
        <f t="shared" si="244"/>
        <v>0</v>
      </c>
      <c r="Q1045" s="129">
        <f t="shared" si="245"/>
        <v>0</v>
      </c>
      <c r="R1045" s="129">
        <f t="shared" si="246"/>
        <v>0</v>
      </c>
      <c r="S1045" s="129">
        <f t="shared" si="247"/>
        <v>0</v>
      </c>
      <c r="T1045" s="129">
        <f t="shared" si="248"/>
        <v>0</v>
      </c>
      <c r="U1045" s="129">
        <f t="shared" si="249"/>
        <v>0</v>
      </c>
      <c r="V1045" s="134">
        <f t="shared" si="250"/>
        <v>0</v>
      </c>
      <c r="W1045" s="129">
        <f t="shared" si="251"/>
        <v>0</v>
      </c>
      <c r="X1045" s="129">
        <f t="shared" si="252"/>
        <v>0</v>
      </c>
      <c r="Y1045" s="129">
        <f t="shared" si="253"/>
        <v>0</v>
      </c>
      <c r="Z1045" s="129"/>
      <c r="AA1045" s="129"/>
      <c r="AB1045" s="129">
        <f t="shared" si="254"/>
        <v>0</v>
      </c>
      <c r="AC1045" s="129">
        <f t="shared" si="255"/>
        <v>0</v>
      </c>
      <c r="AD1045" s="129" t="str">
        <f t="shared" si="256"/>
        <v>Correct</v>
      </c>
      <c r="AE1045" s="129"/>
    </row>
    <row r="1046" spans="1:43" ht="16">
      <c r="A1046" s="115">
        <v>7045792767</v>
      </c>
      <c r="L1046" s="129"/>
      <c r="M1046" s="129">
        <f t="shared" si="242"/>
        <v>0</v>
      </c>
      <c r="N1046" s="129" t="e">
        <f t="shared" si="243"/>
        <v>#DIV/0!</v>
      </c>
      <c r="O1046" s="129"/>
      <c r="P1046" s="129">
        <f t="shared" si="244"/>
        <v>0</v>
      </c>
      <c r="Q1046" s="129">
        <f t="shared" si="245"/>
        <v>0</v>
      </c>
      <c r="R1046" s="129">
        <f t="shared" si="246"/>
        <v>0</v>
      </c>
      <c r="S1046" s="129">
        <f t="shared" si="247"/>
        <v>0</v>
      </c>
      <c r="T1046" s="129">
        <f t="shared" si="248"/>
        <v>0</v>
      </c>
      <c r="U1046" s="129">
        <f t="shared" si="249"/>
        <v>0</v>
      </c>
      <c r="V1046" s="134">
        <f t="shared" si="250"/>
        <v>0</v>
      </c>
      <c r="W1046" s="129">
        <f t="shared" si="251"/>
        <v>0</v>
      </c>
      <c r="X1046" s="129">
        <f t="shared" si="252"/>
        <v>0</v>
      </c>
      <c r="Y1046" s="129">
        <f t="shared" si="253"/>
        <v>0</v>
      </c>
      <c r="Z1046" s="129"/>
      <c r="AA1046" s="129"/>
      <c r="AB1046" s="129">
        <f t="shared" si="254"/>
        <v>0</v>
      </c>
      <c r="AC1046" s="129">
        <f t="shared" si="255"/>
        <v>0</v>
      </c>
      <c r="AD1046" s="129" t="str">
        <f t="shared" si="256"/>
        <v>Correct</v>
      </c>
      <c r="AE1046" s="129"/>
      <c r="AF1046" s="115" t="s">
        <v>83</v>
      </c>
      <c r="AG1046" s="115">
        <v>92</v>
      </c>
      <c r="AH1046" s="115" t="s">
        <v>181</v>
      </c>
      <c r="AI1046" s="115" t="s">
        <v>238</v>
      </c>
      <c r="AJ1046" s="115" t="s">
        <v>85</v>
      </c>
      <c r="AK1046" s="115" t="s">
        <v>86</v>
      </c>
      <c r="AM1046" s="115" t="s">
        <v>96</v>
      </c>
      <c r="AN1046" s="115" t="s">
        <v>94</v>
      </c>
      <c r="AO1046" s="115" t="s">
        <v>106</v>
      </c>
      <c r="AP1046" s="115" t="s">
        <v>91</v>
      </c>
      <c r="AQ1046" s="115" t="s">
        <v>91</v>
      </c>
    </row>
    <row r="1047" spans="1:43" ht="16">
      <c r="A1047" s="115">
        <v>7020352829</v>
      </c>
      <c r="K1047" s="115" t="s">
        <v>40</v>
      </c>
      <c r="L1047" s="129"/>
      <c r="M1047" s="129">
        <f t="shared" si="242"/>
        <v>1</v>
      </c>
      <c r="N1047" s="129">
        <f t="shared" si="243"/>
        <v>3</v>
      </c>
      <c r="O1047" s="129"/>
      <c r="P1047" s="129">
        <f t="shared" si="244"/>
        <v>0</v>
      </c>
      <c r="Q1047" s="129">
        <f t="shared" si="245"/>
        <v>0</v>
      </c>
      <c r="R1047" s="129">
        <f t="shared" si="246"/>
        <v>0</v>
      </c>
      <c r="S1047" s="129">
        <f t="shared" si="247"/>
        <v>0</v>
      </c>
      <c r="T1047" s="129">
        <f t="shared" si="248"/>
        <v>0</v>
      </c>
      <c r="U1047" s="129">
        <f t="shared" si="249"/>
        <v>0</v>
      </c>
      <c r="V1047" s="134">
        <f t="shared" si="250"/>
        <v>0</v>
      </c>
      <c r="W1047" s="129">
        <f t="shared" si="251"/>
        <v>0</v>
      </c>
      <c r="X1047" s="129">
        <f t="shared" si="252"/>
        <v>0</v>
      </c>
      <c r="Y1047" s="129">
        <f t="shared" si="253"/>
        <v>1</v>
      </c>
      <c r="Z1047" s="129"/>
      <c r="AA1047" s="129"/>
      <c r="AB1047" s="129">
        <f t="shared" si="254"/>
        <v>1</v>
      </c>
      <c r="AC1047" s="129">
        <f t="shared" si="255"/>
        <v>1</v>
      </c>
      <c r="AD1047" s="129" t="str">
        <f t="shared" si="256"/>
        <v>Correct</v>
      </c>
      <c r="AE1047" s="129"/>
      <c r="AF1047" s="115" t="s">
        <v>99</v>
      </c>
      <c r="AG1047" s="115">
        <v>23</v>
      </c>
      <c r="AH1047" s="115" t="s">
        <v>181</v>
      </c>
      <c r="AI1047" s="115" t="s">
        <v>186</v>
      </c>
      <c r="AJ1047" s="115" t="s">
        <v>85</v>
      </c>
      <c r="AL1047" s="115" t="s">
        <v>87</v>
      </c>
      <c r="AM1047" s="115" t="s">
        <v>101</v>
      </c>
      <c r="AN1047" s="115" t="s">
        <v>94</v>
      </c>
      <c r="AO1047" s="115" t="s">
        <v>90</v>
      </c>
      <c r="AP1047" s="115" t="s">
        <v>91</v>
      </c>
      <c r="AQ1047" s="115" t="s">
        <v>91</v>
      </c>
    </row>
    <row r="1048" spans="1:43" ht="16">
      <c r="A1048" s="115">
        <v>7020342204</v>
      </c>
      <c r="K1048" s="115" t="s">
        <v>40</v>
      </c>
      <c r="L1048" s="129"/>
      <c r="M1048" s="129">
        <f t="shared" si="242"/>
        <v>1</v>
      </c>
      <c r="N1048" s="129">
        <f t="shared" si="243"/>
        <v>3</v>
      </c>
      <c r="O1048" s="129"/>
      <c r="P1048" s="129">
        <f t="shared" si="244"/>
        <v>0</v>
      </c>
      <c r="Q1048" s="129">
        <f t="shared" si="245"/>
        <v>0</v>
      </c>
      <c r="R1048" s="129">
        <f t="shared" si="246"/>
        <v>0</v>
      </c>
      <c r="S1048" s="129">
        <f t="shared" si="247"/>
        <v>0</v>
      </c>
      <c r="T1048" s="129">
        <f t="shared" si="248"/>
        <v>0</v>
      </c>
      <c r="U1048" s="129">
        <f t="shared" si="249"/>
        <v>0</v>
      </c>
      <c r="V1048" s="134">
        <f t="shared" si="250"/>
        <v>0</v>
      </c>
      <c r="W1048" s="129">
        <f t="shared" si="251"/>
        <v>0</v>
      </c>
      <c r="X1048" s="129">
        <f t="shared" si="252"/>
        <v>0</v>
      </c>
      <c r="Y1048" s="129">
        <f t="shared" si="253"/>
        <v>1</v>
      </c>
      <c r="Z1048" s="129"/>
      <c r="AA1048" s="129"/>
      <c r="AB1048" s="129">
        <f t="shared" si="254"/>
        <v>1</v>
      </c>
      <c r="AC1048" s="129">
        <f t="shared" si="255"/>
        <v>1</v>
      </c>
      <c r="AD1048" s="129" t="str">
        <f t="shared" si="256"/>
        <v>Correct</v>
      </c>
      <c r="AE1048" s="129"/>
      <c r="AF1048" s="115" t="s">
        <v>83</v>
      </c>
      <c r="AG1048" s="115">
        <v>45</v>
      </c>
      <c r="AJ1048" s="115" t="s">
        <v>85</v>
      </c>
      <c r="AK1048" s="115" t="s">
        <v>86</v>
      </c>
      <c r="AL1048" s="115" t="s">
        <v>87</v>
      </c>
      <c r="AN1048" s="115" t="s">
        <v>102</v>
      </c>
      <c r="AO1048" s="115" t="s">
        <v>90</v>
      </c>
      <c r="AP1048" s="115" t="s">
        <v>91</v>
      </c>
    </row>
    <row r="1049" spans="1:43" ht="16">
      <c r="A1049" s="115">
        <v>5607811603</v>
      </c>
      <c r="F1049" s="115" t="s">
        <v>35</v>
      </c>
      <c r="L1049" s="129"/>
      <c r="M1049" s="129">
        <f t="shared" si="242"/>
        <v>1</v>
      </c>
      <c r="N1049" s="129">
        <f t="shared" si="243"/>
        <v>3</v>
      </c>
      <c r="O1049" s="129"/>
      <c r="P1049" s="129">
        <f t="shared" si="244"/>
        <v>0</v>
      </c>
      <c r="Q1049" s="129">
        <f t="shared" si="245"/>
        <v>0</v>
      </c>
      <c r="R1049" s="129">
        <f t="shared" si="246"/>
        <v>0</v>
      </c>
      <c r="S1049" s="129">
        <f t="shared" si="247"/>
        <v>0</v>
      </c>
      <c r="T1049" s="129">
        <f t="shared" si="248"/>
        <v>1</v>
      </c>
      <c r="U1049" s="129">
        <f t="shared" si="249"/>
        <v>0</v>
      </c>
      <c r="V1049" s="134">
        <f t="shared" si="250"/>
        <v>0</v>
      </c>
      <c r="W1049" s="129">
        <f t="shared" si="251"/>
        <v>0</v>
      </c>
      <c r="X1049" s="129">
        <f t="shared" si="252"/>
        <v>0</v>
      </c>
      <c r="Y1049" s="129">
        <f t="shared" si="253"/>
        <v>0</v>
      </c>
      <c r="Z1049" s="129"/>
      <c r="AA1049" s="129"/>
      <c r="AB1049" s="129">
        <f t="shared" si="254"/>
        <v>1</v>
      </c>
      <c r="AC1049" s="129">
        <f t="shared" si="255"/>
        <v>1</v>
      </c>
      <c r="AD1049" s="129" t="str">
        <f t="shared" si="256"/>
        <v>Correct</v>
      </c>
      <c r="AE1049" s="129"/>
      <c r="AF1049" s="115" t="s">
        <v>99</v>
      </c>
      <c r="AG1049" s="115">
        <v>26</v>
      </c>
      <c r="AH1049" s="115" t="s">
        <v>84</v>
      </c>
      <c r="AI1049" s="115" t="s">
        <v>445</v>
      </c>
      <c r="AJ1049" s="115" t="s">
        <v>107</v>
      </c>
      <c r="AK1049" s="115" t="s">
        <v>91</v>
      </c>
      <c r="AL1049" s="115" t="s">
        <v>108</v>
      </c>
      <c r="AM1049" s="115" t="s">
        <v>93</v>
      </c>
      <c r="AN1049" s="115" t="s">
        <v>102</v>
      </c>
      <c r="AO1049" s="115" t="s">
        <v>113</v>
      </c>
      <c r="AP1049" s="115" t="s">
        <v>91</v>
      </c>
    </row>
    <row r="1050" spans="1:43" ht="16">
      <c r="A1050" s="115">
        <v>5607811353</v>
      </c>
      <c r="F1050" s="115" t="s">
        <v>35</v>
      </c>
      <c r="L1050" s="129"/>
      <c r="M1050" s="129">
        <f t="shared" si="242"/>
        <v>1</v>
      </c>
      <c r="N1050" s="129">
        <f t="shared" si="243"/>
        <v>3</v>
      </c>
      <c r="O1050" s="129"/>
      <c r="P1050" s="129">
        <f t="shared" si="244"/>
        <v>0</v>
      </c>
      <c r="Q1050" s="129">
        <f t="shared" si="245"/>
        <v>0</v>
      </c>
      <c r="R1050" s="129">
        <f t="shared" si="246"/>
        <v>0</v>
      </c>
      <c r="S1050" s="129">
        <f t="shared" si="247"/>
        <v>0</v>
      </c>
      <c r="T1050" s="129">
        <f t="shared" si="248"/>
        <v>1</v>
      </c>
      <c r="U1050" s="129">
        <f t="shared" si="249"/>
        <v>0</v>
      </c>
      <c r="V1050" s="134">
        <f t="shared" si="250"/>
        <v>0</v>
      </c>
      <c r="W1050" s="129">
        <f t="shared" si="251"/>
        <v>0</v>
      </c>
      <c r="X1050" s="129">
        <f t="shared" si="252"/>
        <v>0</v>
      </c>
      <c r="Y1050" s="129">
        <f t="shared" si="253"/>
        <v>0</v>
      </c>
      <c r="Z1050" s="129"/>
      <c r="AA1050" s="129"/>
      <c r="AB1050" s="129">
        <f t="shared" si="254"/>
        <v>1</v>
      </c>
      <c r="AC1050" s="129">
        <f t="shared" si="255"/>
        <v>1</v>
      </c>
      <c r="AD1050" s="129" t="str">
        <f t="shared" si="256"/>
        <v>Correct</v>
      </c>
      <c r="AE1050" s="129"/>
      <c r="AF1050" s="115" t="s">
        <v>99</v>
      </c>
      <c r="AG1050" s="115">
        <v>25</v>
      </c>
      <c r="AH1050" s="115" t="s">
        <v>84</v>
      </c>
      <c r="AI1050" s="115" t="s">
        <v>129</v>
      </c>
      <c r="AJ1050" s="115" t="s">
        <v>107</v>
      </c>
      <c r="AK1050" s="115" t="s">
        <v>91</v>
      </c>
      <c r="AL1050" s="115" t="s">
        <v>108</v>
      </c>
      <c r="AM1050" s="115" t="s">
        <v>93</v>
      </c>
      <c r="AN1050" s="115" t="s">
        <v>102</v>
      </c>
      <c r="AO1050" s="115" t="s">
        <v>98</v>
      </c>
      <c r="AP1050" s="115" t="s">
        <v>91</v>
      </c>
    </row>
    <row r="1051" spans="1:43" ht="16">
      <c r="A1051" s="115">
        <v>7020347257</v>
      </c>
      <c r="L1051" s="129"/>
      <c r="M1051" s="129">
        <f t="shared" si="242"/>
        <v>0</v>
      </c>
      <c r="N1051" s="129" t="e">
        <f t="shared" si="243"/>
        <v>#DIV/0!</v>
      </c>
      <c r="O1051" s="129"/>
      <c r="P1051" s="129">
        <f t="shared" si="244"/>
        <v>0</v>
      </c>
      <c r="Q1051" s="129">
        <f t="shared" si="245"/>
        <v>0</v>
      </c>
      <c r="R1051" s="129">
        <f t="shared" si="246"/>
        <v>0</v>
      </c>
      <c r="S1051" s="129">
        <f t="shared" si="247"/>
        <v>0</v>
      </c>
      <c r="T1051" s="129">
        <f t="shared" si="248"/>
        <v>0</v>
      </c>
      <c r="U1051" s="129">
        <f t="shared" si="249"/>
        <v>0</v>
      </c>
      <c r="V1051" s="134">
        <f t="shared" si="250"/>
        <v>0</v>
      </c>
      <c r="W1051" s="129">
        <f t="shared" si="251"/>
        <v>0</v>
      </c>
      <c r="X1051" s="129">
        <f t="shared" si="252"/>
        <v>0</v>
      </c>
      <c r="Y1051" s="129">
        <f t="shared" si="253"/>
        <v>0</v>
      </c>
      <c r="Z1051" s="129"/>
      <c r="AA1051" s="129"/>
      <c r="AB1051" s="129">
        <f t="shared" si="254"/>
        <v>0</v>
      </c>
      <c r="AC1051" s="129">
        <f t="shared" si="255"/>
        <v>0</v>
      </c>
      <c r="AD1051" s="129" t="str">
        <f t="shared" si="256"/>
        <v>Correct</v>
      </c>
      <c r="AE1051" s="129"/>
      <c r="AF1051" s="115" t="s">
        <v>99</v>
      </c>
      <c r="AG1051" s="115">
        <v>16</v>
      </c>
      <c r="AH1051" s="115" t="s">
        <v>181</v>
      </c>
      <c r="AI1051" s="115" t="s">
        <v>192</v>
      </c>
      <c r="AJ1051" s="115" t="s">
        <v>85</v>
      </c>
      <c r="AK1051" s="115" t="s">
        <v>86</v>
      </c>
      <c r="AL1051" s="115" t="s">
        <v>87</v>
      </c>
      <c r="AM1051" s="115" t="s">
        <v>101</v>
      </c>
      <c r="AN1051" s="115" t="s">
        <v>94</v>
      </c>
      <c r="AO1051" s="115" t="s">
        <v>98</v>
      </c>
      <c r="AP1051" s="115" t="s">
        <v>91</v>
      </c>
      <c r="AQ1051" s="115" t="s">
        <v>91</v>
      </c>
    </row>
    <row r="1052" spans="1:43" ht="16">
      <c r="A1052" s="115">
        <v>7020341554</v>
      </c>
      <c r="K1052" s="115" t="s">
        <v>40</v>
      </c>
      <c r="L1052" s="129"/>
      <c r="M1052" s="129">
        <f t="shared" si="242"/>
        <v>1</v>
      </c>
      <c r="N1052" s="129">
        <f t="shared" si="243"/>
        <v>3</v>
      </c>
      <c r="O1052" s="129"/>
      <c r="P1052" s="129">
        <f t="shared" si="244"/>
        <v>0</v>
      </c>
      <c r="Q1052" s="129">
        <f t="shared" si="245"/>
        <v>0</v>
      </c>
      <c r="R1052" s="129">
        <f t="shared" si="246"/>
        <v>0</v>
      </c>
      <c r="S1052" s="129">
        <f t="shared" si="247"/>
        <v>0</v>
      </c>
      <c r="T1052" s="129">
        <f t="shared" si="248"/>
        <v>0</v>
      </c>
      <c r="U1052" s="129">
        <f t="shared" si="249"/>
        <v>0</v>
      </c>
      <c r="V1052" s="134">
        <f t="shared" si="250"/>
        <v>0</v>
      </c>
      <c r="W1052" s="129">
        <f t="shared" si="251"/>
        <v>0</v>
      </c>
      <c r="X1052" s="129">
        <f t="shared" si="252"/>
        <v>0</v>
      </c>
      <c r="Y1052" s="129">
        <f t="shared" si="253"/>
        <v>1</v>
      </c>
      <c r="Z1052" s="129"/>
      <c r="AA1052" s="129"/>
      <c r="AB1052" s="129">
        <f t="shared" si="254"/>
        <v>1</v>
      </c>
      <c r="AC1052" s="129">
        <f t="shared" si="255"/>
        <v>1</v>
      </c>
      <c r="AD1052" s="129" t="str">
        <f t="shared" si="256"/>
        <v>Correct</v>
      </c>
      <c r="AE1052" s="129"/>
      <c r="AF1052" s="115" t="s">
        <v>99</v>
      </c>
      <c r="AG1052" s="115">
        <v>50</v>
      </c>
      <c r="AH1052" s="115" t="s">
        <v>181</v>
      </c>
      <c r="AI1052" s="115" t="s">
        <v>203</v>
      </c>
      <c r="AJ1052" s="115" t="s">
        <v>85</v>
      </c>
      <c r="AK1052" s="115" t="s">
        <v>86</v>
      </c>
      <c r="AL1052" s="115" t="s">
        <v>87</v>
      </c>
      <c r="AM1052" s="115" t="s">
        <v>101</v>
      </c>
      <c r="AN1052" s="115" t="s">
        <v>94</v>
      </c>
      <c r="AO1052" s="115" t="s">
        <v>90</v>
      </c>
      <c r="AP1052" s="115" t="s">
        <v>91</v>
      </c>
      <c r="AQ1052" s="115" t="s">
        <v>91</v>
      </c>
    </row>
    <row r="1053" spans="1:43" ht="16">
      <c r="A1053" s="115">
        <v>7045770126</v>
      </c>
      <c r="L1053" s="129"/>
      <c r="M1053" s="129">
        <f t="shared" si="242"/>
        <v>0</v>
      </c>
      <c r="N1053" s="129" t="e">
        <f t="shared" si="243"/>
        <v>#DIV/0!</v>
      </c>
      <c r="O1053" s="129"/>
      <c r="P1053" s="129">
        <f t="shared" si="244"/>
        <v>0</v>
      </c>
      <c r="Q1053" s="129">
        <f t="shared" si="245"/>
        <v>0</v>
      </c>
      <c r="R1053" s="129">
        <f t="shared" si="246"/>
        <v>0</v>
      </c>
      <c r="S1053" s="129">
        <f t="shared" si="247"/>
        <v>0</v>
      </c>
      <c r="T1053" s="129">
        <f t="shared" si="248"/>
        <v>0</v>
      </c>
      <c r="U1053" s="129">
        <f t="shared" si="249"/>
        <v>0</v>
      </c>
      <c r="V1053" s="134">
        <f t="shared" si="250"/>
        <v>0</v>
      </c>
      <c r="W1053" s="129">
        <f t="shared" si="251"/>
        <v>0</v>
      </c>
      <c r="X1053" s="129">
        <f t="shared" si="252"/>
        <v>0</v>
      </c>
      <c r="Y1053" s="129">
        <f t="shared" si="253"/>
        <v>0</v>
      </c>
      <c r="Z1053" s="129"/>
      <c r="AA1053" s="129"/>
      <c r="AB1053" s="129">
        <f t="shared" si="254"/>
        <v>0</v>
      </c>
      <c r="AC1053" s="129">
        <f t="shared" si="255"/>
        <v>0</v>
      </c>
      <c r="AD1053" s="129" t="str">
        <f t="shared" si="256"/>
        <v>Correct</v>
      </c>
      <c r="AE1053" s="129"/>
      <c r="AF1053" s="115" t="s">
        <v>83</v>
      </c>
      <c r="AG1053" s="115">
        <v>69</v>
      </c>
      <c r="AH1053" s="115" t="s">
        <v>181</v>
      </c>
      <c r="AI1053" s="115" t="s">
        <v>191</v>
      </c>
      <c r="AJ1053" s="115" t="s">
        <v>85</v>
      </c>
      <c r="AL1053" s="115" t="s">
        <v>87</v>
      </c>
      <c r="AM1053" s="115" t="s">
        <v>96</v>
      </c>
      <c r="AN1053" s="115" t="s">
        <v>89</v>
      </c>
      <c r="AO1053" s="115" t="s">
        <v>106</v>
      </c>
      <c r="AP1053" s="115" t="s">
        <v>91</v>
      </c>
      <c r="AQ1053" s="115" t="s">
        <v>91</v>
      </c>
    </row>
    <row r="1054" spans="1:43" ht="16">
      <c r="A1054" s="115">
        <v>6985468810</v>
      </c>
      <c r="L1054" s="129"/>
      <c r="M1054" s="129">
        <f t="shared" si="242"/>
        <v>0</v>
      </c>
      <c r="N1054" s="129" t="e">
        <f t="shared" si="243"/>
        <v>#DIV/0!</v>
      </c>
      <c r="O1054" s="129"/>
      <c r="P1054" s="129">
        <f t="shared" si="244"/>
        <v>0</v>
      </c>
      <c r="Q1054" s="129">
        <f t="shared" si="245"/>
        <v>0</v>
      </c>
      <c r="R1054" s="129">
        <f t="shared" si="246"/>
        <v>0</v>
      </c>
      <c r="S1054" s="129">
        <f t="shared" si="247"/>
        <v>0</v>
      </c>
      <c r="T1054" s="129">
        <f t="shared" si="248"/>
        <v>0</v>
      </c>
      <c r="U1054" s="129">
        <f t="shared" si="249"/>
        <v>0</v>
      </c>
      <c r="V1054" s="134">
        <f t="shared" si="250"/>
        <v>0</v>
      </c>
      <c r="W1054" s="129">
        <f t="shared" si="251"/>
        <v>0</v>
      </c>
      <c r="X1054" s="129">
        <f t="shared" si="252"/>
        <v>0</v>
      </c>
      <c r="Y1054" s="129">
        <f t="shared" si="253"/>
        <v>0</v>
      </c>
      <c r="Z1054" s="129"/>
      <c r="AA1054" s="129"/>
      <c r="AB1054" s="129">
        <f t="shared" si="254"/>
        <v>0</v>
      </c>
      <c r="AC1054" s="129">
        <f t="shared" si="255"/>
        <v>0</v>
      </c>
      <c r="AD1054" s="129" t="str">
        <f t="shared" si="256"/>
        <v>Correct</v>
      </c>
      <c r="AE1054" s="129"/>
      <c r="AF1054" s="115" t="s">
        <v>99</v>
      </c>
      <c r="AG1054" s="115">
        <v>48</v>
      </c>
      <c r="AH1054" s="115" t="s">
        <v>181</v>
      </c>
      <c r="AI1054" s="115" t="s">
        <v>203</v>
      </c>
      <c r="AJ1054" s="115" t="s">
        <v>85</v>
      </c>
      <c r="AK1054" s="115" t="s">
        <v>86</v>
      </c>
      <c r="AM1054" s="115" t="s">
        <v>88</v>
      </c>
      <c r="AN1054" s="115" t="s">
        <v>111</v>
      </c>
      <c r="AO1054" s="115" t="s">
        <v>90</v>
      </c>
      <c r="AP1054" s="115" t="s">
        <v>91</v>
      </c>
      <c r="AQ1054" s="115" t="s">
        <v>91</v>
      </c>
    </row>
    <row r="1055" spans="1:43" ht="16">
      <c r="A1055" s="115">
        <v>6985447750</v>
      </c>
      <c r="L1055" s="129"/>
      <c r="M1055" s="129">
        <f t="shared" si="242"/>
        <v>0</v>
      </c>
      <c r="N1055" s="129" t="e">
        <f t="shared" si="243"/>
        <v>#DIV/0!</v>
      </c>
      <c r="O1055" s="129"/>
      <c r="P1055" s="129">
        <f t="shared" si="244"/>
        <v>0</v>
      </c>
      <c r="Q1055" s="129">
        <f t="shared" si="245"/>
        <v>0</v>
      </c>
      <c r="R1055" s="129">
        <f t="shared" si="246"/>
        <v>0</v>
      </c>
      <c r="S1055" s="129">
        <f t="shared" si="247"/>
        <v>0</v>
      </c>
      <c r="T1055" s="129">
        <f t="shared" si="248"/>
        <v>0</v>
      </c>
      <c r="U1055" s="129">
        <f t="shared" si="249"/>
        <v>0</v>
      </c>
      <c r="V1055" s="134">
        <f t="shared" si="250"/>
        <v>0</v>
      </c>
      <c r="W1055" s="129">
        <f t="shared" si="251"/>
        <v>0</v>
      </c>
      <c r="X1055" s="129">
        <f t="shared" si="252"/>
        <v>0</v>
      </c>
      <c r="Y1055" s="129">
        <f t="shared" si="253"/>
        <v>0</v>
      </c>
      <c r="Z1055" s="129"/>
      <c r="AA1055" s="129"/>
      <c r="AB1055" s="129">
        <f t="shared" si="254"/>
        <v>0</v>
      </c>
      <c r="AC1055" s="129">
        <f t="shared" si="255"/>
        <v>0</v>
      </c>
      <c r="AD1055" s="129" t="str">
        <f t="shared" si="256"/>
        <v>Correct</v>
      </c>
      <c r="AE1055" s="129"/>
      <c r="AF1055" s="115" t="s">
        <v>99</v>
      </c>
      <c r="AG1055" s="115">
        <v>48</v>
      </c>
      <c r="AH1055" s="115" t="s">
        <v>181</v>
      </c>
      <c r="AI1055" s="115" t="s">
        <v>203</v>
      </c>
      <c r="AJ1055" s="115" t="s">
        <v>85</v>
      </c>
      <c r="AK1055" s="115" t="s">
        <v>86</v>
      </c>
      <c r="AM1055" s="115" t="s">
        <v>88</v>
      </c>
      <c r="AN1055" s="115" t="s">
        <v>111</v>
      </c>
      <c r="AO1055" s="115" t="s">
        <v>90</v>
      </c>
      <c r="AP1055" s="115" t="s">
        <v>91</v>
      </c>
      <c r="AQ1055" s="115" t="s">
        <v>91</v>
      </c>
    </row>
    <row r="1056" spans="1:43" ht="16">
      <c r="A1056" s="115">
        <v>5590373882</v>
      </c>
      <c r="K1056" s="115" t="s">
        <v>40</v>
      </c>
      <c r="L1056" s="129"/>
      <c r="M1056" s="129">
        <f t="shared" si="242"/>
        <v>1</v>
      </c>
      <c r="N1056" s="129">
        <f t="shared" si="243"/>
        <v>3</v>
      </c>
      <c r="O1056" s="129"/>
      <c r="P1056" s="129">
        <f t="shared" si="244"/>
        <v>0</v>
      </c>
      <c r="Q1056" s="129">
        <f t="shared" si="245"/>
        <v>0</v>
      </c>
      <c r="R1056" s="129">
        <f t="shared" si="246"/>
        <v>0</v>
      </c>
      <c r="S1056" s="129">
        <f t="shared" si="247"/>
        <v>0</v>
      </c>
      <c r="T1056" s="129">
        <f t="shared" si="248"/>
        <v>0</v>
      </c>
      <c r="U1056" s="129">
        <f t="shared" si="249"/>
        <v>0</v>
      </c>
      <c r="V1056" s="134">
        <f t="shared" si="250"/>
        <v>0</v>
      </c>
      <c r="W1056" s="129">
        <f t="shared" si="251"/>
        <v>0</v>
      </c>
      <c r="X1056" s="129">
        <f t="shared" si="252"/>
        <v>0</v>
      </c>
      <c r="Y1056" s="129">
        <f t="shared" si="253"/>
        <v>1</v>
      </c>
      <c r="Z1056" s="129"/>
      <c r="AA1056" s="129"/>
      <c r="AB1056" s="129">
        <f t="shared" si="254"/>
        <v>1</v>
      </c>
      <c r="AC1056" s="129">
        <f t="shared" si="255"/>
        <v>1</v>
      </c>
      <c r="AD1056" s="129" t="str">
        <f t="shared" si="256"/>
        <v>Correct</v>
      </c>
      <c r="AE1056" s="129"/>
      <c r="AF1056" s="115" t="s">
        <v>83</v>
      </c>
      <c r="AG1056" s="115">
        <v>56</v>
      </c>
      <c r="AH1056" s="115" t="s">
        <v>181</v>
      </c>
      <c r="AI1056" s="115" t="s">
        <v>197</v>
      </c>
      <c r="AJ1056" s="115" t="s">
        <v>85</v>
      </c>
      <c r="AK1056" s="115" t="s">
        <v>86</v>
      </c>
      <c r="AL1056" s="115" t="s">
        <v>87</v>
      </c>
      <c r="AM1056" s="115" t="s">
        <v>88</v>
      </c>
      <c r="AN1056" s="115" t="s">
        <v>120</v>
      </c>
      <c r="AO1056" s="115" t="s">
        <v>113</v>
      </c>
      <c r="AP1056" s="115" t="s">
        <v>91</v>
      </c>
      <c r="AQ1056" s="115" t="s">
        <v>91</v>
      </c>
    </row>
    <row r="1057" spans="1:43" ht="16">
      <c r="A1057" s="115">
        <v>6982475922</v>
      </c>
      <c r="L1057" s="129"/>
      <c r="M1057" s="129">
        <f t="shared" si="242"/>
        <v>0</v>
      </c>
      <c r="N1057" s="129" t="e">
        <f t="shared" si="243"/>
        <v>#DIV/0!</v>
      </c>
      <c r="O1057" s="129"/>
      <c r="P1057" s="129">
        <f t="shared" si="244"/>
        <v>0</v>
      </c>
      <c r="Q1057" s="129">
        <f t="shared" si="245"/>
        <v>0</v>
      </c>
      <c r="R1057" s="129">
        <f t="shared" si="246"/>
        <v>0</v>
      </c>
      <c r="S1057" s="129">
        <f t="shared" si="247"/>
        <v>0</v>
      </c>
      <c r="T1057" s="129">
        <f t="shared" si="248"/>
        <v>0</v>
      </c>
      <c r="U1057" s="129">
        <f t="shared" si="249"/>
        <v>0</v>
      </c>
      <c r="V1057" s="134">
        <f t="shared" si="250"/>
        <v>0</v>
      </c>
      <c r="W1057" s="129">
        <f t="shared" si="251"/>
        <v>0</v>
      </c>
      <c r="X1057" s="129">
        <f t="shared" si="252"/>
        <v>0</v>
      </c>
      <c r="Y1057" s="129">
        <f t="shared" si="253"/>
        <v>0</v>
      </c>
      <c r="Z1057" s="129"/>
      <c r="AA1057" s="129"/>
      <c r="AB1057" s="129">
        <f t="shared" si="254"/>
        <v>0</v>
      </c>
      <c r="AC1057" s="129">
        <f t="shared" si="255"/>
        <v>0</v>
      </c>
      <c r="AD1057" s="129" t="str">
        <f t="shared" si="256"/>
        <v>Correct</v>
      </c>
      <c r="AE1057" s="129"/>
      <c r="AF1057" s="115" t="s">
        <v>99</v>
      </c>
      <c r="AG1057" s="115">
        <v>25</v>
      </c>
      <c r="AH1057" s="115" t="s">
        <v>181</v>
      </c>
      <c r="AI1057" s="115" t="s">
        <v>244</v>
      </c>
      <c r="AJ1057" s="115" t="s">
        <v>85</v>
      </c>
      <c r="AK1057" s="115" t="s">
        <v>86</v>
      </c>
      <c r="AL1057" s="115" t="s">
        <v>87</v>
      </c>
      <c r="AM1057" s="115" t="s">
        <v>88</v>
      </c>
      <c r="AN1057" s="115" t="s">
        <v>89</v>
      </c>
      <c r="AO1057" s="115" t="s">
        <v>90</v>
      </c>
      <c r="AP1057" s="115" t="s">
        <v>91</v>
      </c>
      <c r="AQ1057" s="115" t="s">
        <v>91</v>
      </c>
    </row>
    <row r="1058" spans="1:43" ht="16">
      <c r="A1058" s="115">
        <v>6985469536</v>
      </c>
      <c r="L1058" s="129"/>
      <c r="M1058" s="129">
        <f t="shared" si="242"/>
        <v>0</v>
      </c>
      <c r="N1058" s="129" t="e">
        <f t="shared" si="243"/>
        <v>#DIV/0!</v>
      </c>
      <c r="O1058" s="129"/>
      <c r="P1058" s="129">
        <f t="shared" si="244"/>
        <v>0</v>
      </c>
      <c r="Q1058" s="129">
        <f t="shared" si="245"/>
        <v>0</v>
      </c>
      <c r="R1058" s="129">
        <f t="shared" si="246"/>
        <v>0</v>
      </c>
      <c r="S1058" s="129">
        <f t="shared" si="247"/>
        <v>0</v>
      </c>
      <c r="T1058" s="129">
        <f t="shared" si="248"/>
        <v>0</v>
      </c>
      <c r="U1058" s="129">
        <f t="shared" si="249"/>
        <v>0</v>
      </c>
      <c r="V1058" s="134">
        <f t="shared" si="250"/>
        <v>0</v>
      </c>
      <c r="W1058" s="129">
        <f t="shared" si="251"/>
        <v>0</v>
      </c>
      <c r="X1058" s="129">
        <f t="shared" si="252"/>
        <v>0</v>
      </c>
      <c r="Y1058" s="129">
        <f t="shared" si="253"/>
        <v>0</v>
      </c>
      <c r="Z1058" s="129"/>
      <c r="AA1058" s="129"/>
      <c r="AB1058" s="129">
        <f t="shared" si="254"/>
        <v>0</v>
      </c>
      <c r="AC1058" s="129">
        <f t="shared" si="255"/>
        <v>0</v>
      </c>
      <c r="AD1058" s="129" t="str">
        <f t="shared" si="256"/>
        <v>Correct</v>
      </c>
      <c r="AE1058" s="129"/>
      <c r="AF1058" s="115" t="s">
        <v>99</v>
      </c>
      <c r="AG1058" s="115">
        <v>18</v>
      </c>
      <c r="AH1058" s="115" t="s">
        <v>181</v>
      </c>
      <c r="AJ1058" s="115" t="s">
        <v>85</v>
      </c>
      <c r="AK1058" s="115" t="s">
        <v>86</v>
      </c>
      <c r="AL1058" s="115" t="s">
        <v>87</v>
      </c>
      <c r="AN1058" s="115" t="s">
        <v>94</v>
      </c>
      <c r="AQ1058" s="115" t="s">
        <v>91</v>
      </c>
    </row>
    <row r="1059" spans="1:43" ht="16">
      <c r="A1059" s="115">
        <v>6985446943</v>
      </c>
      <c r="L1059" s="129"/>
      <c r="M1059" s="129">
        <f t="shared" si="242"/>
        <v>0</v>
      </c>
      <c r="N1059" s="129" t="e">
        <f t="shared" si="243"/>
        <v>#DIV/0!</v>
      </c>
      <c r="O1059" s="129"/>
      <c r="P1059" s="129">
        <f t="shared" si="244"/>
        <v>0</v>
      </c>
      <c r="Q1059" s="129">
        <f t="shared" si="245"/>
        <v>0</v>
      </c>
      <c r="R1059" s="129">
        <f t="shared" si="246"/>
        <v>0</v>
      </c>
      <c r="S1059" s="129">
        <f t="shared" si="247"/>
        <v>0</v>
      </c>
      <c r="T1059" s="129">
        <f t="shared" si="248"/>
        <v>0</v>
      </c>
      <c r="U1059" s="129">
        <f t="shared" si="249"/>
        <v>0</v>
      </c>
      <c r="V1059" s="134">
        <f t="shared" si="250"/>
        <v>0</v>
      </c>
      <c r="W1059" s="129">
        <f t="shared" si="251"/>
        <v>0</v>
      </c>
      <c r="X1059" s="129">
        <f t="shared" si="252"/>
        <v>0</v>
      </c>
      <c r="Y1059" s="129">
        <f t="shared" si="253"/>
        <v>0</v>
      </c>
      <c r="Z1059" s="129"/>
      <c r="AA1059" s="129"/>
      <c r="AB1059" s="129">
        <f t="shared" si="254"/>
        <v>0</v>
      </c>
      <c r="AC1059" s="129">
        <f t="shared" si="255"/>
        <v>0</v>
      </c>
      <c r="AD1059" s="129" t="str">
        <f t="shared" si="256"/>
        <v>Correct</v>
      </c>
      <c r="AE1059" s="129"/>
      <c r="AF1059" s="115" t="s">
        <v>99</v>
      </c>
      <c r="AG1059" s="115">
        <v>18</v>
      </c>
      <c r="AH1059" s="115" t="s">
        <v>181</v>
      </c>
      <c r="AJ1059" s="115" t="s">
        <v>85</v>
      </c>
      <c r="AK1059" s="115" t="s">
        <v>86</v>
      </c>
      <c r="AL1059" s="115" t="s">
        <v>87</v>
      </c>
      <c r="AN1059" s="115" t="s">
        <v>94</v>
      </c>
      <c r="AQ1059" s="115" t="s">
        <v>91</v>
      </c>
    </row>
    <row r="1060" spans="1:43" ht="16">
      <c r="A1060" s="115">
        <v>7020569846</v>
      </c>
      <c r="L1060" s="129"/>
      <c r="M1060" s="129">
        <f t="shared" si="242"/>
        <v>0</v>
      </c>
      <c r="N1060" s="129" t="e">
        <f t="shared" si="243"/>
        <v>#DIV/0!</v>
      </c>
      <c r="O1060" s="129"/>
      <c r="P1060" s="129">
        <f t="shared" si="244"/>
        <v>0</v>
      </c>
      <c r="Q1060" s="129">
        <f t="shared" si="245"/>
        <v>0</v>
      </c>
      <c r="R1060" s="129">
        <f t="shared" si="246"/>
        <v>0</v>
      </c>
      <c r="S1060" s="129">
        <f t="shared" si="247"/>
        <v>0</v>
      </c>
      <c r="T1060" s="129">
        <f t="shared" si="248"/>
        <v>0</v>
      </c>
      <c r="U1060" s="129">
        <f t="shared" si="249"/>
        <v>0</v>
      </c>
      <c r="V1060" s="134">
        <f t="shared" si="250"/>
        <v>0</v>
      </c>
      <c r="W1060" s="129">
        <f t="shared" si="251"/>
        <v>0</v>
      </c>
      <c r="X1060" s="129">
        <f t="shared" si="252"/>
        <v>0</v>
      </c>
      <c r="Y1060" s="129">
        <f t="shared" si="253"/>
        <v>0</v>
      </c>
      <c r="Z1060" s="129"/>
      <c r="AA1060" s="129"/>
      <c r="AB1060" s="129">
        <f t="shared" si="254"/>
        <v>0</v>
      </c>
      <c r="AC1060" s="129">
        <f t="shared" si="255"/>
        <v>0</v>
      </c>
      <c r="AD1060" s="129" t="str">
        <f t="shared" si="256"/>
        <v>Correct</v>
      </c>
      <c r="AE1060" s="129"/>
      <c r="AF1060" s="115" t="s">
        <v>83</v>
      </c>
      <c r="AG1060" s="115">
        <v>32</v>
      </c>
      <c r="AH1060" s="115" t="s">
        <v>84</v>
      </c>
      <c r="AL1060" s="115" t="s">
        <v>108</v>
      </c>
      <c r="AO1060" s="115" t="s">
        <v>90</v>
      </c>
      <c r="AP1060" s="115" t="s">
        <v>91</v>
      </c>
    </row>
    <row r="1061" spans="1:43" ht="16">
      <c r="A1061" s="115">
        <v>7008117167</v>
      </c>
      <c r="K1061" s="115" t="s">
        <v>40</v>
      </c>
      <c r="L1061" s="129"/>
      <c r="M1061" s="129">
        <f t="shared" si="242"/>
        <v>1</v>
      </c>
      <c r="N1061" s="129">
        <f t="shared" si="243"/>
        <v>3</v>
      </c>
      <c r="O1061" s="129"/>
      <c r="P1061" s="129">
        <f t="shared" si="244"/>
        <v>0</v>
      </c>
      <c r="Q1061" s="129">
        <f t="shared" si="245"/>
        <v>0</v>
      </c>
      <c r="R1061" s="129">
        <f t="shared" si="246"/>
        <v>0</v>
      </c>
      <c r="S1061" s="129">
        <f t="shared" si="247"/>
        <v>0</v>
      </c>
      <c r="T1061" s="129">
        <f t="shared" si="248"/>
        <v>0</v>
      </c>
      <c r="U1061" s="129">
        <f t="shared" si="249"/>
        <v>0</v>
      </c>
      <c r="V1061" s="134">
        <f t="shared" si="250"/>
        <v>0</v>
      </c>
      <c r="W1061" s="129">
        <f t="shared" si="251"/>
        <v>0</v>
      </c>
      <c r="X1061" s="129">
        <f t="shared" si="252"/>
        <v>0</v>
      </c>
      <c r="Y1061" s="129">
        <f t="shared" si="253"/>
        <v>1</v>
      </c>
      <c r="Z1061" s="129"/>
      <c r="AA1061" s="129"/>
      <c r="AB1061" s="129">
        <f t="shared" si="254"/>
        <v>1</v>
      </c>
      <c r="AC1061" s="129">
        <f t="shared" si="255"/>
        <v>1</v>
      </c>
      <c r="AD1061" s="129" t="str">
        <f t="shared" si="256"/>
        <v>Correct</v>
      </c>
      <c r="AE1061" s="129"/>
      <c r="AF1061" s="115" t="s">
        <v>83</v>
      </c>
      <c r="AG1061" s="115">
        <v>86</v>
      </c>
      <c r="AH1061" s="115" t="s">
        <v>432</v>
      </c>
      <c r="AJ1061" s="115" t="s">
        <v>85</v>
      </c>
      <c r="AL1061" s="115" t="s">
        <v>87</v>
      </c>
      <c r="AO1061" s="115" t="s">
        <v>106</v>
      </c>
    </row>
    <row r="1062" spans="1:43" ht="16">
      <c r="A1062" s="115">
        <v>7045787901</v>
      </c>
      <c r="L1062" s="129"/>
      <c r="M1062" s="129">
        <f t="shared" si="242"/>
        <v>0</v>
      </c>
      <c r="N1062" s="129" t="e">
        <f t="shared" si="243"/>
        <v>#DIV/0!</v>
      </c>
      <c r="O1062" s="129"/>
      <c r="P1062" s="129">
        <f t="shared" si="244"/>
        <v>0</v>
      </c>
      <c r="Q1062" s="129">
        <f t="shared" si="245"/>
        <v>0</v>
      </c>
      <c r="R1062" s="129">
        <f t="shared" si="246"/>
        <v>0</v>
      </c>
      <c r="S1062" s="129">
        <f t="shared" si="247"/>
        <v>0</v>
      </c>
      <c r="T1062" s="129">
        <f t="shared" si="248"/>
        <v>0</v>
      </c>
      <c r="U1062" s="129">
        <f t="shared" si="249"/>
        <v>0</v>
      </c>
      <c r="V1062" s="134">
        <f t="shared" si="250"/>
        <v>0</v>
      </c>
      <c r="W1062" s="129">
        <f t="shared" si="251"/>
        <v>0</v>
      </c>
      <c r="X1062" s="129">
        <f t="shared" si="252"/>
        <v>0</v>
      </c>
      <c r="Y1062" s="129">
        <f t="shared" si="253"/>
        <v>0</v>
      </c>
      <c r="Z1062" s="129"/>
      <c r="AA1062" s="129"/>
      <c r="AB1062" s="129">
        <f t="shared" si="254"/>
        <v>0</v>
      </c>
      <c r="AC1062" s="129">
        <f t="shared" si="255"/>
        <v>0</v>
      </c>
      <c r="AD1062" s="129" t="str">
        <f t="shared" si="256"/>
        <v>Correct</v>
      </c>
      <c r="AE1062" s="129"/>
      <c r="AF1062" s="115" t="s">
        <v>99</v>
      </c>
      <c r="AG1062" s="115">
        <v>76</v>
      </c>
      <c r="AH1062" s="115" t="s">
        <v>181</v>
      </c>
      <c r="AI1062" s="115" t="s">
        <v>426</v>
      </c>
      <c r="AJ1062" s="115" t="s">
        <v>85</v>
      </c>
      <c r="AK1062" s="115" t="s">
        <v>86</v>
      </c>
      <c r="AL1062" s="115" t="s">
        <v>87</v>
      </c>
      <c r="AN1062" s="115" t="s">
        <v>94</v>
      </c>
      <c r="AO1062" s="115" t="s">
        <v>106</v>
      </c>
      <c r="AP1062" s="115" t="s">
        <v>91</v>
      </c>
      <c r="AQ1062" s="115" t="s">
        <v>91</v>
      </c>
    </row>
    <row r="1063" spans="1:43" ht="16">
      <c r="A1063" s="115">
        <v>7044853599</v>
      </c>
      <c r="L1063" s="129"/>
      <c r="M1063" s="129">
        <f t="shared" si="242"/>
        <v>0</v>
      </c>
      <c r="N1063" s="129" t="e">
        <f t="shared" si="243"/>
        <v>#DIV/0!</v>
      </c>
      <c r="O1063" s="129"/>
      <c r="P1063" s="129">
        <f t="shared" si="244"/>
        <v>0</v>
      </c>
      <c r="Q1063" s="129">
        <f t="shared" si="245"/>
        <v>0</v>
      </c>
      <c r="R1063" s="129">
        <f t="shared" si="246"/>
        <v>0</v>
      </c>
      <c r="S1063" s="129">
        <f t="shared" si="247"/>
        <v>0</v>
      </c>
      <c r="T1063" s="129">
        <f t="shared" si="248"/>
        <v>0</v>
      </c>
      <c r="U1063" s="129">
        <f t="shared" si="249"/>
        <v>0</v>
      </c>
      <c r="V1063" s="134">
        <f t="shared" si="250"/>
        <v>0</v>
      </c>
      <c r="W1063" s="129">
        <f t="shared" si="251"/>
        <v>0</v>
      </c>
      <c r="X1063" s="129">
        <f t="shared" si="252"/>
        <v>0</v>
      </c>
      <c r="Y1063" s="129">
        <f t="shared" si="253"/>
        <v>0</v>
      </c>
      <c r="Z1063" s="129"/>
      <c r="AA1063" s="129"/>
      <c r="AB1063" s="129">
        <f t="shared" si="254"/>
        <v>0</v>
      </c>
      <c r="AC1063" s="129">
        <f t="shared" si="255"/>
        <v>0</v>
      </c>
      <c r="AD1063" s="129" t="str">
        <f t="shared" si="256"/>
        <v>Correct</v>
      </c>
      <c r="AE1063" s="129"/>
      <c r="AF1063" s="115" t="s">
        <v>99</v>
      </c>
      <c r="AG1063" s="115">
        <v>48</v>
      </c>
      <c r="AH1063" s="115" t="s">
        <v>181</v>
      </c>
      <c r="AI1063" s="115" t="s">
        <v>194</v>
      </c>
      <c r="AJ1063" s="115" t="s">
        <v>85</v>
      </c>
      <c r="AK1063" s="115" t="s">
        <v>86</v>
      </c>
      <c r="AL1063" s="115" t="s">
        <v>87</v>
      </c>
      <c r="AM1063" s="115" t="s">
        <v>88</v>
      </c>
      <c r="AN1063" s="115" t="s">
        <v>89</v>
      </c>
      <c r="AO1063" s="115" t="s">
        <v>90</v>
      </c>
      <c r="AP1063" s="115" t="s">
        <v>91</v>
      </c>
      <c r="AQ1063" s="115" t="s">
        <v>91</v>
      </c>
    </row>
    <row r="1064" spans="1:43" ht="16">
      <c r="A1064" s="117">
        <v>5594816689</v>
      </c>
      <c r="B1064" s="117"/>
      <c r="C1064" s="117"/>
      <c r="D1064" s="117"/>
      <c r="E1064" s="117"/>
      <c r="F1064" s="117"/>
      <c r="G1064" s="117"/>
      <c r="H1064" s="117"/>
      <c r="I1064" s="117"/>
      <c r="J1064" s="117"/>
      <c r="K1064" s="117"/>
      <c r="L1064" s="129"/>
      <c r="M1064" s="129">
        <f t="shared" si="242"/>
        <v>0</v>
      </c>
      <c r="N1064" s="129" t="e">
        <f t="shared" si="243"/>
        <v>#DIV/0!</v>
      </c>
      <c r="O1064" s="129"/>
      <c r="P1064" s="129">
        <f t="shared" si="244"/>
        <v>0</v>
      </c>
      <c r="Q1064" s="129">
        <f t="shared" si="245"/>
        <v>0</v>
      </c>
      <c r="R1064" s="129">
        <f t="shared" si="246"/>
        <v>0</v>
      </c>
      <c r="S1064" s="129">
        <f t="shared" si="247"/>
        <v>0</v>
      </c>
      <c r="T1064" s="129">
        <f t="shared" si="248"/>
        <v>0</v>
      </c>
      <c r="U1064" s="129">
        <f t="shared" si="249"/>
        <v>0</v>
      </c>
      <c r="V1064" s="134">
        <f t="shared" si="250"/>
        <v>0</v>
      </c>
      <c r="W1064" s="129">
        <f t="shared" si="251"/>
        <v>0</v>
      </c>
      <c r="X1064" s="129">
        <f t="shared" si="252"/>
        <v>0</v>
      </c>
      <c r="Y1064" s="129">
        <f t="shared" si="253"/>
        <v>0</v>
      </c>
      <c r="Z1064" s="129"/>
      <c r="AA1064" s="129"/>
      <c r="AB1064" s="129">
        <f t="shared" si="254"/>
        <v>0</v>
      </c>
      <c r="AC1064" s="129">
        <f t="shared" si="255"/>
        <v>0</v>
      </c>
      <c r="AD1064" s="129" t="str">
        <f t="shared" si="256"/>
        <v>Correct</v>
      </c>
      <c r="AE1064" s="129"/>
      <c r="AF1064" s="117" t="s">
        <v>83</v>
      </c>
      <c r="AG1064" s="117">
        <v>59</v>
      </c>
      <c r="AH1064" s="117" t="s">
        <v>84</v>
      </c>
      <c r="AI1064" s="117" t="s">
        <v>129</v>
      </c>
      <c r="AJ1064" s="117" t="s">
        <v>85</v>
      </c>
      <c r="AK1064" s="117" t="s">
        <v>86</v>
      </c>
      <c r="AL1064" s="117" t="s">
        <v>87</v>
      </c>
      <c r="AM1064" s="117" t="s">
        <v>88</v>
      </c>
      <c r="AN1064" s="117" t="s">
        <v>111</v>
      </c>
      <c r="AO1064" s="117" t="s">
        <v>90</v>
      </c>
      <c r="AP1064" s="117" t="s">
        <v>91</v>
      </c>
      <c r="AQ1064" s="117" t="s">
        <v>91</v>
      </c>
    </row>
    <row r="1065" spans="1:43" ht="16">
      <c r="A1065" s="115">
        <v>5607812088</v>
      </c>
      <c r="C1065" s="115" t="s">
        <v>32</v>
      </c>
      <c r="L1065" s="129"/>
      <c r="M1065" s="129">
        <f t="shared" si="242"/>
        <v>1</v>
      </c>
      <c r="N1065" s="129">
        <f t="shared" si="243"/>
        <v>3</v>
      </c>
      <c r="O1065" s="129"/>
      <c r="P1065" s="129">
        <f t="shared" si="244"/>
        <v>0</v>
      </c>
      <c r="Q1065" s="129">
        <f t="shared" si="245"/>
        <v>1</v>
      </c>
      <c r="R1065" s="129">
        <f t="shared" si="246"/>
        <v>0</v>
      </c>
      <c r="S1065" s="129">
        <f t="shared" si="247"/>
        <v>0</v>
      </c>
      <c r="T1065" s="129">
        <f t="shared" si="248"/>
        <v>0</v>
      </c>
      <c r="U1065" s="129">
        <f t="shared" si="249"/>
        <v>0</v>
      </c>
      <c r="V1065" s="134">
        <f t="shared" si="250"/>
        <v>0</v>
      </c>
      <c r="W1065" s="129">
        <f t="shared" si="251"/>
        <v>0</v>
      </c>
      <c r="X1065" s="129">
        <f t="shared" si="252"/>
        <v>0</v>
      </c>
      <c r="Y1065" s="129">
        <f t="shared" si="253"/>
        <v>0</v>
      </c>
      <c r="Z1065" s="129"/>
      <c r="AA1065" s="129"/>
      <c r="AB1065" s="129">
        <f t="shared" si="254"/>
        <v>1</v>
      </c>
      <c r="AC1065" s="129">
        <f t="shared" si="255"/>
        <v>1</v>
      </c>
      <c r="AD1065" s="129" t="str">
        <f t="shared" si="256"/>
        <v>Correct</v>
      </c>
      <c r="AE1065" s="129"/>
      <c r="AF1065" s="115" t="s">
        <v>99</v>
      </c>
      <c r="AG1065" s="115">
        <v>45</v>
      </c>
      <c r="AH1065" s="115" t="s">
        <v>84</v>
      </c>
      <c r="AI1065" s="115" t="s">
        <v>171</v>
      </c>
      <c r="AJ1065" s="115" t="s">
        <v>107</v>
      </c>
      <c r="AK1065" s="115" t="s">
        <v>91</v>
      </c>
      <c r="AL1065" s="115" t="s">
        <v>108</v>
      </c>
      <c r="AM1065" s="115" t="s">
        <v>93</v>
      </c>
      <c r="AN1065" s="115" t="s">
        <v>102</v>
      </c>
      <c r="AO1065" s="115" t="s">
        <v>113</v>
      </c>
      <c r="AP1065" s="115" t="s">
        <v>91</v>
      </c>
    </row>
    <row r="1066" spans="1:43" ht="16">
      <c r="A1066" s="115">
        <v>7020566863</v>
      </c>
      <c r="D1066" s="115" t="s">
        <v>33</v>
      </c>
      <c r="L1066" s="129"/>
      <c r="M1066" s="129">
        <f t="shared" si="242"/>
        <v>1</v>
      </c>
      <c r="N1066" s="129">
        <f t="shared" si="243"/>
        <v>3</v>
      </c>
      <c r="O1066" s="129"/>
      <c r="P1066" s="129">
        <f t="shared" si="244"/>
        <v>0</v>
      </c>
      <c r="Q1066" s="129">
        <f t="shared" si="245"/>
        <v>0</v>
      </c>
      <c r="R1066" s="129">
        <f t="shared" si="246"/>
        <v>1</v>
      </c>
      <c r="S1066" s="129">
        <f t="shared" si="247"/>
        <v>0</v>
      </c>
      <c r="T1066" s="129">
        <f t="shared" si="248"/>
        <v>0</v>
      </c>
      <c r="U1066" s="129">
        <f t="shared" si="249"/>
        <v>0</v>
      </c>
      <c r="V1066" s="134">
        <f t="shared" si="250"/>
        <v>0</v>
      </c>
      <c r="W1066" s="129">
        <f t="shared" si="251"/>
        <v>0</v>
      </c>
      <c r="X1066" s="129">
        <f t="shared" si="252"/>
        <v>0</v>
      </c>
      <c r="Y1066" s="129">
        <f t="shared" si="253"/>
        <v>0</v>
      </c>
      <c r="Z1066" s="129"/>
      <c r="AA1066" s="129"/>
      <c r="AB1066" s="129">
        <f t="shared" si="254"/>
        <v>1</v>
      </c>
      <c r="AC1066" s="129">
        <f t="shared" si="255"/>
        <v>1</v>
      </c>
      <c r="AD1066" s="129" t="str">
        <f t="shared" si="256"/>
        <v>Correct</v>
      </c>
      <c r="AE1066" s="129"/>
      <c r="AF1066" s="115" t="s">
        <v>83</v>
      </c>
      <c r="AG1066" s="115">
        <v>22</v>
      </c>
      <c r="AH1066" s="115" t="s">
        <v>84</v>
      </c>
      <c r="AI1066" s="115" t="s">
        <v>146</v>
      </c>
      <c r="AK1066" s="115" t="s">
        <v>91</v>
      </c>
      <c r="AL1066" s="115" t="s">
        <v>108</v>
      </c>
      <c r="AN1066" s="115" t="s">
        <v>112</v>
      </c>
      <c r="AO1066" s="115" t="s">
        <v>98</v>
      </c>
      <c r="AP1066" s="115" t="s">
        <v>91</v>
      </c>
      <c r="AQ1066" s="115" t="s">
        <v>91</v>
      </c>
    </row>
    <row r="1067" spans="1:43" ht="16">
      <c r="A1067" s="115">
        <v>7011314198</v>
      </c>
      <c r="D1067" s="115" t="s">
        <v>33</v>
      </c>
      <c r="L1067" s="129"/>
      <c r="M1067" s="129">
        <f t="shared" si="242"/>
        <v>1</v>
      </c>
      <c r="N1067" s="129">
        <f t="shared" si="243"/>
        <v>3</v>
      </c>
      <c r="O1067" s="129"/>
      <c r="P1067" s="129">
        <f t="shared" si="244"/>
        <v>0</v>
      </c>
      <c r="Q1067" s="129">
        <f t="shared" si="245"/>
        <v>0</v>
      </c>
      <c r="R1067" s="129">
        <f t="shared" si="246"/>
        <v>1</v>
      </c>
      <c r="S1067" s="129">
        <f t="shared" si="247"/>
        <v>0</v>
      </c>
      <c r="T1067" s="129">
        <f t="shared" si="248"/>
        <v>0</v>
      </c>
      <c r="U1067" s="129">
        <f t="shared" si="249"/>
        <v>0</v>
      </c>
      <c r="V1067" s="134">
        <f t="shared" si="250"/>
        <v>0</v>
      </c>
      <c r="W1067" s="129">
        <f t="shared" si="251"/>
        <v>0</v>
      </c>
      <c r="X1067" s="129">
        <f t="shared" si="252"/>
        <v>0</v>
      </c>
      <c r="Y1067" s="129">
        <f t="shared" si="253"/>
        <v>0</v>
      </c>
      <c r="Z1067" s="129"/>
      <c r="AA1067" s="129"/>
      <c r="AB1067" s="129">
        <f t="shared" si="254"/>
        <v>1</v>
      </c>
      <c r="AC1067" s="129">
        <f t="shared" si="255"/>
        <v>1</v>
      </c>
      <c r="AD1067" s="129" t="str">
        <f t="shared" si="256"/>
        <v>Correct</v>
      </c>
      <c r="AE1067" s="129"/>
      <c r="AF1067" s="115" t="s">
        <v>83</v>
      </c>
      <c r="AG1067" s="115">
        <v>89</v>
      </c>
      <c r="AH1067" s="115" t="s">
        <v>84</v>
      </c>
      <c r="AJ1067" s="115" t="s">
        <v>97</v>
      </c>
      <c r="AK1067" s="115" t="s">
        <v>86</v>
      </c>
      <c r="AL1067" s="115" t="s">
        <v>87</v>
      </c>
      <c r="AM1067" s="115" t="s">
        <v>93</v>
      </c>
      <c r="AN1067" s="115" t="s">
        <v>102</v>
      </c>
      <c r="AO1067" s="115" t="s">
        <v>106</v>
      </c>
      <c r="AP1067" s="115" t="s">
        <v>91</v>
      </c>
      <c r="AQ1067" s="115" t="s">
        <v>91</v>
      </c>
    </row>
    <row r="1068" spans="1:43" ht="16">
      <c r="A1068" s="115">
        <v>7010998525</v>
      </c>
      <c r="K1068" s="115" t="s">
        <v>40</v>
      </c>
      <c r="L1068" s="129"/>
      <c r="M1068" s="129">
        <f t="shared" si="242"/>
        <v>1</v>
      </c>
      <c r="N1068" s="129">
        <f t="shared" si="243"/>
        <v>3</v>
      </c>
      <c r="O1068" s="129"/>
      <c r="P1068" s="129">
        <f t="shared" si="244"/>
        <v>0</v>
      </c>
      <c r="Q1068" s="129">
        <f t="shared" si="245"/>
        <v>0</v>
      </c>
      <c r="R1068" s="129">
        <f t="shared" si="246"/>
        <v>0</v>
      </c>
      <c r="S1068" s="129">
        <f t="shared" si="247"/>
        <v>0</v>
      </c>
      <c r="T1068" s="129">
        <f t="shared" si="248"/>
        <v>0</v>
      </c>
      <c r="U1068" s="129">
        <f t="shared" si="249"/>
        <v>0</v>
      </c>
      <c r="V1068" s="134">
        <f t="shared" si="250"/>
        <v>0</v>
      </c>
      <c r="W1068" s="129">
        <f t="shared" si="251"/>
        <v>0</v>
      </c>
      <c r="X1068" s="129">
        <f t="shared" si="252"/>
        <v>0</v>
      </c>
      <c r="Y1068" s="129">
        <f t="shared" si="253"/>
        <v>1</v>
      </c>
      <c r="Z1068" s="129"/>
      <c r="AA1068" s="129"/>
      <c r="AB1068" s="129">
        <f t="shared" si="254"/>
        <v>1</v>
      </c>
      <c r="AC1068" s="129">
        <f t="shared" si="255"/>
        <v>1</v>
      </c>
      <c r="AD1068" s="129" t="str">
        <f t="shared" si="256"/>
        <v>Correct</v>
      </c>
      <c r="AE1068" s="129"/>
      <c r="AF1068" s="115" t="s">
        <v>99</v>
      </c>
      <c r="AG1068" s="115">
        <v>78</v>
      </c>
      <c r="AH1068" s="115" t="s">
        <v>84</v>
      </c>
      <c r="AI1068" s="115" t="s">
        <v>122</v>
      </c>
      <c r="AJ1068" s="115" t="s">
        <v>85</v>
      </c>
      <c r="AK1068" s="115" t="s">
        <v>86</v>
      </c>
      <c r="AL1068" s="115" t="s">
        <v>87</v>
      </c>
      <c r="AM1068" s="115" t="s">
        <v>101</v>
      </c>
      <c r="AN1068" s="115" t="s">
        <v>94</v>
      </c>
      <c r="AO1068" s="115" t="s">
        <v>106</v>
      </c>
      <c r="AP1068" s="115" t="s">
        <v>91</v>
      </c>
      <c r="AQ1068" s="115" t="s">
        <v>91</v>
      </c>
    </row>
    <row r="1069" spans="1:43" ht="16">
      <c r="A1069" s="115">
        <v>6988291294</v>
      </c>
      <c r="L1069" s="129"/>
      <c r="M1069" s="129">
        <f t="shared" si="242"/>
        <v>0</v>
      </c>
      <c r="N1069" s="129" t="e">
        <f t="shared" si="243"/>
        <v>#DIV/0!</v>
      </c>
      <c r="O1069" s="129"/>
      <c r="P1069" s="129">
        <f t="shared" si="244"/>
        <v>0</v>
      </c>
      <c r="Q1069" s="129">
        <f t="shared" si="245"/>
        <v>0</v>
      </c>
      <c r="R1069" s="129">
        <f t="shared" si="246"/>
        <v>0</v>
      </c>
      <c r="S1069" s="129">
        <f t="shared" si="247"/>
        <v>0</v>
      </c>
      <c r="T1069" s="129">
        <f t="shared" si="248"/>
        <v>0</v>
      </c>
      <c r="U1069" s="129">
        <f t="shared" si="249"/>
        <v>0</v>
      </c>
      <c r="V1069" s="134">
        <f t="shared" si="250"/>
        <v>0</v>
      </c>
      <c r="W1069" s="129">
        <f t="shared" si="251"/>
        <v>0</v>
      </c>
      <c r="X1069" s="129">
        <f t="shared" si="252"/>
        <v>0</v>
      </c>
      <c r="Y1069" s="129">
        <f t="shared" si="253"/>
        <v>0</v>
      </c>
      <c r="Z1069" s="129"/>
      <c r="AA1069" s="129"/>
      <c r="AB1069" s="129">
        <f t="shared" si="254"/>
        <v>0</v>
      </c>
      <c r="AC1069" s="129">
        <f t="shared" si="255"/>
        <v>0</v>
      </c>
      <c r="AD1069" s="129" t="str">
        <f t="shared" si="256"/>
        <v>Correct</v>
      </c>
      <c r="AE1069" s="129"/>
      <c r="AF1069" s="115" t="s">
        <v>83</v>
      </c>
      <c r="AG1069" s="115">
        <v>89</v>
      </c>
      <c r="AH1069" s="115" t="s">
        <v>84</v>
      </c>
      <c r="AI1069" s="115" t="s">
        <v>174</v>
      </c>
      <c r="AJ1069" s="115" t="s">
        <v>85</v>
      </c>
      <c r="AK1069" s="115" t="s">
        <v>86</v>
      </c>
      <c r="AL1069" s="115" t="s">
        <v>87</v>
      </c>
      <c r="AM1069" s="115" t="s">
        <v>100</v>
      </c>
      <c r="AN1069" s="115" t="s">
        <v>102</v>
      </c>
      <c r="AO1069" s="115" t="s">
        <v>106</v>
      </c>
      <c r="AP1069" s="115" t="s">
        <v>91</v>
      </c>
      <c r="AQ1069" s="115" t="s">
        <v>86</v>
      </c>
    </row>
    <row r="1070" spans="1:43" ht="16">
      <c r="A1070" s="115">
        <v>6988283810</v>
      </c>
      <c r="L1070" s="129"/>
      <c r="M1070" s="129">
        <f t="shared" si="242"/>
        <v>0</v>
      </c>
      <c r="N1070" s="129" t="e">
        <f t="shared" si="243"/>
        <v>#DIV/0!</v>
      </c>
      <c r="O1070" s="129"/>
      <c r="P1070" s="129">
        <f t="shared" si="244"/>
        <v>0</v>
      </c>
      <c r="Q1070" s="129">
        <f t="shared" si="245"/>
        <v>0</v>
      </c>
      <c r="R1070" s="129">
        <f t="shared" si="246"/>
        <v>0</v>
      </c>
      <c r="S1070" s="129">
        <f t="shared" si="247"/>
        <v>0</v>
      </c>
      <c r="T1070" s="129">
        <f t="shared" si="248"/>
        <v>0</v>
      </c>
      <c r="U1070" s="129">
        <f t="shared" si="249"/>
        <v>0</v>
      </c>
      <c r="V1070" s="134">
        <f t="shared" si="250"/>
        <v>0</v>
      </c>
      <c r="W1070" s="129">
        <f t="shared" si="251"/>
        <v>0</v>
      </c>
      <c r="X1070" s="129">
        <f t="shared" si="252"/>
        <v>0</v>
      </c>
      <c r="Y1070" s="129">
        <f t="shared" si="253"/>
        <v>0</v>
      </c>
      <c r="Z1070" s="129"/>
      <c r="AA1070" s="129"/>
      <c r="AB1070" s="129">
        <f t="shared" si="254"/>
        <v>0</v>
      </c>
      <c r="AC1070" s="129">
        <f t="shared" si="255"/>
        <v>0</v>
      </c>
      <c r="AD1070" s="129" t="str">
        <f t="shared" si="256"/>
        <v>Correct</v>
      </c>
      <c r="AE1070" s="129"/>
      <c r="AF1070" s="115" t="s">
        <v>83</v>
      </c>
      <c r="AG1070" s="115">
        <v>60</v>
      </c>
      <c r="AH1070" s="115" t="s">
        <v>84</v>
      </c>
      <c r="AI1070" s="115" t="s">
        <v>121</v>
      </c>
      <c r="AJ1070" s="115" t="s">
        <v>85</v>
      </c>
      <c r="AK1070" s="115" t="s">
        <v>86</v>
      </c>
      <c r="AL1070" s="115" t="s">
        <v>87</v>
      </c>
      <c r="AM1070" s="115" t="s">
        <v>101</v>
      </c>
      <c r="AN1070" s="115" t="s">
        <v>89</v>
      </c>
      <c r="AO1070" s="115" t="s">
        <v>106</v>
      </c>
      <c r="AP1070" s="115" t="s">
        <v>91</v>
      </c>
      <c r="AQ1070" s="115" t="s">
        <v>91</v>
      </c>
    </row>
    <row r="1071" spans="1:43" ht="16">
      <c r="A1071" s="115">
        <v>6988278350</v>
      </c>
      <c r="L1071" s="129"/>
      <c r="M1071" s="129">
        <f t="shared" si="242"/>
        <v>0</v>
      </c>
      <c r="N1071" s="129" t="e">
        <f t="shared" si="243"/>
        <v>#DIV/0!</v>
      </c>
      <c r="O1071" s="129"/>
      <c r="P1071" s="129">
        <f t="shared" si="244"/>
        <v>0</v>
      </c>
      <c r="Q1071" s="129">
        <f t="shared" si="245"/>
        <v>0</v>
      </c>
      <c r="R1071" s="129">
        <f t="shared" si="246"/>
        <v>0</v>
      </c>
      <c r="S1071" s="129">
        <f t="shared" si="247"/>
        <v>0</v>
      </c>
      <c r="T1071" s="129">
        <f t="shared" si="248"/>
        <v>0</v>
      </c>
      <c r="U1071" s="129">
        <f t="shared" si="249"/>
        <v>0</v>
      </c>
      <c r="V1071" s="134">
        <f t="shared" si="250"/>
        <v>0</v>
      </c>
      <c r="W1071" s="129">
        <f t="shared" si="251"/>
        <v>0</v>
      </c>
      <c r="X1071" s="129">
        <f t="shared" si="252"/>
        <v>0</v>
      </c>
      <c r="Y1071" s="129">
        <f t="shared" si="253"/>
        <v>0</v>
      </c>
      <c r="Z1071" s="129"/>
      <c r="AA1071" s="129"/>
      <c r="AB1071" s="129">
        <f t="shared" si="254"/>
        <v>0</v>
      </c>
      <c r="AC1071" s="129">
        <f t="shared" si="255"/>
        <v>0</v>
      </c>
      <c r="AD1071" s="129" t="str">
        <f t="shared" si="256"/>
        <v>Correct</v>
      </c>
      <c r="AE1071" s="129"/>
      <c r="AF1071" s="115" t="s">
        <v>99</v>
      </c>
      <c r="AG1071" s="115">
        <v>77</v>
      </c>
      <c r="AH1071" s="115" t="s">
        <v>84</v>
      </c>
      <c r="AI1071" s="115" t="s">
        <v>121</v>
      </c>
      <c r="AJ1071" s="115" t="s">
        <v>85</v>
      </c>
      <c r="AK1071" s="115" t="s">
        <v>86</v>
      </c>
      <c r="AL1071" s="115" t="s">
        <v>87</v>
      </c>
      <c r="AN1071" s="115" t="s">
        <v>89</v>
      </c>
      <c r="AO1071" s="115" t="s">
        <v>106</v>
      </c>
      <c r="AP1071" s="115" t="s">
        <v>91</v>
      </c>
      <c r="AQ1071" s="115" t="s">
        <v>86</v>
      </c>
    </row>
    <row r="1072" spans="1:43" ht="16">
      <c r="A1072" s="115">
        <v>7020348938</v>
      </c>
      <c r="K1072" s="115" t="s">
        <v>40</v>
      </c>
      <c r="L1072" s="129"/>
      <c r="M1072" s="129">
        <f t="shared" si="242"/>
        <v>1</v>
      </c>
      <c r="N1072" s="129">
        <f t="shared" si="243"/>
        <v>3</v>
      </c>
      <c r="O1072" s="129"/>
      <c r="P1072" s="129">
        <f t="shared" si="244"/>
        <v>0</v>
      </c>
      <c r="Q1072" s="129">
        <f t="shared" si="245"/>
        <v>0</v>
      </c>
      <c r="R1072" s="129">
        <f t="shared" si="246"/>
        <v>0</v>
      </c>
      <c r="S1072" s="129">
        <f t="shared" si="247"/>
        <v>0</v>
      </c>
      <c r="T1072" s="129">
        <f t="shared" si="248"/>
        <v>0</v>
      </c>
      <c r="U1072" s="129">
        <f t="shared" si="249"/>
        <v>0</v>
      </c>
      <c r="V1072" s="134">
        <f t="shared" si="250"/>
        <v>0</v>
      </c>
      <c r="W1072" s="129">
        <f t="shared" si="251"/>
        <v>0</v>
      </c>
      <c r="X1072" s="129">
        <f t="shared" si="252"/>
        <v>0</v>
      </c>
      <c r="Y1072" s="129">
        <f t="shared" si="253"/>
        <v>1</v>
      </c>
      <c r="Z1072" s="129"/>
      <c r="AA1072" s="129"/>
      <c r="AB1072" s="129">
        <f t="shared" si="254"/>
        <v>1</v>
      </c>
      <c r="AC1072" s="129">
        <f t="shared" si="255"/>
        <v>1</v>
      </c>
      <c r="AD1072" s="129" t="str">
        <f t="shared" si="256"/>
        <v>Correct</v>
      </c>
      <c r="AE1072" s="129"/>
      <c r="AF1072" s="115" t="s">
        <v>99</v>
      </c>
      <c r="AG1072" s="115">
        <v>48</v>
      </c>
      <c r="AH1072" s="115" t="s">
        <v>181</v>
      </c>
      <c r="AI1072" s="115" t="s">
        <v>189</v>
      </c>
      <c r="AJ1072" s="115" t="s">
        <v>85</v>
      </c>
      <c r="AK1072" s="115" t="s">
        <v>86</v>
      </c>
      <c r="AL1072" s="115" t="s">
        <v>87</v>
      </c>
      <c r="AM1072" s="115" t="s">
        <v>93</v>
      </c>
      <c r="AN1072" s="115" t="s">
        <v>112</v>
      </c>
      <c r="AO1072" s="115" t="s">
        <v>90</v>
      </c>
      <c r="AP1072" s="115" t="s">
        <v>91</v>
      </c>
      <c r="AQ1072" s="115" t="s">
        <v>91</v>
      </c>
    </row>
    <row r="1073" spans="1:43" ht="16">
      <c r="A1073" s="115">
        <v>7020343619</v>
      </c>
      <c r="L1073" s="129"/>
      <c r="M1073" s="129">
        <f t="shared" si="242"/>
        <v>0</v>
      </c>
      <c r="N1073" s="129" t="e">
        <f t="shared" si="243"/>
        <v>#DIV/0!</v>
      </c>
      <c r="O1073" s="129"/>
      <c r="P1073" s="129">
        <f t="shared" si="244"/>
        <v>0</v>
      </c>
      <c r="Q1073" s="129">
        <f t="shared" si="245"/>
        <v>0</v>
      </c>
      <c r="R1073" s="129">
        <f t="shared" si="246"/>
        <v>0</v>
      </c>
      <c r="S1073" s="129">
        <f t="shared" si="247"/>
        <v>0</v>
      </c>
      <c r="T1073" s="129">
        <f t="shared" si="248"/>
        <v>0</v>
      </c>
      <c r="U1073" s="129">
        <f t="shared" si="249"/>
        <v>0</v>
      </c>
      <c r="V1073" s="134">
        <f t="shared" si="250"/>
        <v>0</v>
      </c>
      <c r="W1073" s="129">
        <f t="shared" si="251"/>
        <v>0</v>
      </c>
      <c r="X1073" s="129">
        <f t="shared" si="252"/>
        <v>0</v>
      </c>
      <c r="Y1073" s="129">
        <f t="shared" si="253"/>
        <v>0</v>
      </c>
      <c r="Z1073" s="129"/>
      <c r="AA1073" s="129"/>
      <c r="AB1073" s="129">
        <f t="shared" si="254"/>
        <v>0</v>
      </c>
      <c r="AC1073" s="129">
        <f t="shared" si="255"/>
        <v>0</v>
      </c>
      <c r="AD1073" s="129" t="str">
        <f t="shared" si="256"/>
        <v>Correct</v>
      </c>
      <c r="AE1073" s="129"/>
      <c r="AF1073" s="115" t="s">
        <v>99</v>
      </c>
      <c r="AG1073" s="115">
        <v>26</v>
      </c>
      <c r="AH1073" s="115" t="s">
        <v>181</v>
      </c>
      <c r="AI1073" s="115" t="s">
        <v>219</v>
      </c>
      <c r="AJ1073" s="115" t="s">
        <v>85</v>
      </c>
      <c r="AK1073" s="115" t="s">
        <v>86</v>
      </c>
      <c r="AL1073" s="115" t="s">
        <v>87</v>
      </c>
      <c r="AN1073" s="115" t="s">
        <v>102</v>
      </c>
      <c r="AO1073" s="115" t="s">
        <v>113</v>
      </c>
      <c r="AP1073" s="115" t="s">
        <v>91</v>
      </c>
      <c r="AQ1073" s="115" t="s">
        <v>91</v>
      </c>
    </row>
    <row r="1074" spans="1:43" ht="16">
      <c r="A1074" s="115">
        <v>7020341858</v>
      </c>
      <c r="L1074" s="129"/>
      <c r="M1074" s="129">
        <f t="shared" si="242"/>
        <v>0</v>
      </c>
      <c r="N1074" s="129" t="e">
        <f t="shared" si="243"/>
        <v>#DIV/0!</v>
      </c>
      <c r="O1074" s="129"/>
      <c r="P1074" s="129">
        <f t="shared" si="244"/>
        <v>0</v>
      </c>
      <c r="Q1074" s="129">
        <f t="shared" si="245"/>
        <v>0</v>
      </c>
      <c r="R1074" s="129">
        <f t="shared" si="246"/>
        <v>0</v>
      </c>
      <c r="S1074" s="129">
        <f t="shared" si="247"/>
        <v>0</v>
      </c>
      <c r="T1074" s="129">
        <f t="shared" si="248"/>
        <v>0</v>
      </c>
      <c r="U1074" s="129">
        <f t="shared" si="249"/>
        <v>0</v>
      </c>
      <c r="V1074" s="134">
        <f t="shared" si="250"/>
        <v>0</v>
      </c>
      <c r="W1074" s="129">
        <f t="shared" si="251"/>
        <v>0</v>
      </c>
      <c r="X1074" s="129">
        <f t="shared" si="252"/>
        <v>0</v>
      </c>
      <c r="Y1074" s="129">
        <f t="shared" si="253"/>
        <v>0</v>
      </c>
      <c r="Z1074" s="129"/>
      <c r="AA1074" s="129"/>
      <c r="AB1074" s="129">
        <f t="shared" si="254"/>
        <v>0</v>
      </c>
      <c r="AC1074" s="129">
        <f t="shared" si="255"/>
        <v>0</v>
      </c>
      <c r="AD1074" s="129" t="str">
        <f t="shared" si="256"/>
        <v>Correct</v>
      </c>
      <c r="AE1074" s="129"/>
      <c r="AF1074" s="115" t="s">
        <v>83</v>
      </c>
      <c r="AG1074" s="115">
        <v>25</v>
      </c>
      <c r="AH1074" s="115" t="s">
        <v>181</v>
      </c>
      <c r="AI1074" s="115" t="s">
        <v>242</v>
      </c>
      <c r="AJ1074" s="115" t="s">
        <v>85</v>
      </c>
      <c r="AK1074" s="115" t="s">
        <v>91</v>
      </c>
      <c r="AL1074" s="115" t="s">
        <v>87</v>
      </c>
      <c r="AM1074" s="115" t="s">
        <v>93</v>
      </c>
      <c r="AN1074" s="115" t="s">
        <v>109</v>
      </c>
      <c r="AO1074" s="115" t="s">
        <v>98</v>
      </c>
      <c r="AP1074" s="115" t="s">
        <v>91</v>
      </c>
      <c r="AQ1074" s="115" t="s">
        <v>91</v>
      </c>
    </row>
    <row r="1075" spans="1:43" ht="16">
      <c r="A1075" s="115">
        <v>6985718656</v>
      </c>
      <c r="L1075" s="129"/>
      <c r="M1075" s="129">
        <f t="shared" si="242"/>
        <v>0</v>
      </c>
      <c r="N1075" s="129" t="e">
        <f t="shared" si="243"/>
        <v>#DIV/0!</v>
      </c>
      <c r="O1075" s="129"/>
      <c r="P1075" s="129">
        <f t="shared" si="244"/>
        <v>0</v>
      </c>
      <c r="Q1075" s="129">
        <f t="shared" si="245"/>
        <v>0</v>
      </c>
      <c r="R1075" s="129">
        <f t="shared" si="246"/>
        <v>0</v>
      </c>
      <c r="S1075" s="129">
        <f t="shared" si="247"/>
        <v>0</v>
      </c>
      <c r="T1075" s="129">
        <f t="shared" si="248"/>
        <v>0</v>
      </c>
      <c r="U1075" s="129">
        <f t="shared" si="249"/>
        <v>0</v>
      </c>
      <c r="V1075" s="134">
        <f t="shared" si="250"/>
        <v>0</v>
      </c>
      <c r="W1075" s="129">
        <f t="shared" si="251"/>
        <v>0</v>
      </c>
      <c r="X1075" s="129">
        <f t="shared" si="252"/>
        <v>0</v>
      </c>
      <c r="Y1075" s="129">
        <f t="shared" si="253"/>
        <v>0</v>
      </c>
      <c r="Z1075" s="129"/>
      <c r="AA1075" s="129"/>
      <c r="AB1075" s="129">
        <f t="shared" si="254"/>
        <v>0</v>
      </c>
      <c r="AC1075" s="129">
        <f t="shared" si="255"/>
        <v>0</v>
      </c>
      <c r="AD1075" s="129" t="str">
        <f t="shared" si="256"/>
        <v>Correct</v>
      </c>
      <c r="AE1075" s="129"/>
      <c r="AF1075" s="115" t="s">
        <v>99</v>
      </c>
      <c r="AG1075" s="115">
        <v>51</v>
      </c>
      <c r="AH1075" s="115" t="s">
        <v>181</v>
      </c>
      <c r="AI1075" s="115" t="s">
        <v>239</v>
      </c>
      <c r="AJ1075" s="115" t="s">
        <v>85</v>
      </c>
      <c r="AK1075" s="115" t="s">
        <v>86</v>
      </c>
      <c r="AP1075" s="115" t="s">
        <v>91</v>
      </c>
      <c r="AQ1075" s="115" t="s">
        <v>86</v>
      </c>
    </row>
    <row r="1076" spans="1:43" ht="16">
      <c r="A1076" s="115">
        <v>6985474783</v>
      </c>
      <c r="L1076" s="129"/>
      <c r="M1076" s="129">
        <f t="shared" si="242"/>
        <v>0</v>
      </c>
      <c r="N1076" s="129" t="e">
        <f t="shared" si="243"/>
        <v>#DIV/0!</v>
      </c>
      <c r="O1076" s="129"/>
      <c r="P1076" s="129">
        <f t="shared" si="244"/>
        <v>0</v>
      </c>
      <c r="Q1076" s="129">
        <f t="shared" si="245"/>
        <v>0</v>
      </c>
      <c r="R1076" s="129">
        <f t="shared" si="246"/>
        <v>0</v>
      </c>
      <c r="S1076" s="129">
        <f t="shared" si="247"/>
        <v>0</v>
      </c>
      <c r="T1076" s="129">
        <f t="shared" si="248"/>
        <v>0</v>
      </c>
      <c r="U1076" s="129">
        <f t="shared" si="249"/>
        <v>0</v>
      </c>
      <c r="V1076" s="134">
        <f t="shared" si="250"/>
        <v>0</v>
      </c>
      <c r="W1076" s="129">
        <f t="shared" si="251"/>
        <v>0</v>
      </c>
      <c r="X1076" s="129">
        <f t="shared" si="252"/>
        <v>0</v>
      </c>
      <c r="Y1076" s="129">
        <f t="shared" si="253"/>
        <v>0</v>
      </c>
      <c r="Z1076" s="129"/>
      <c r="AA1076" s="129"/>
      <c r="AB1076" s="129">
        <f t="shared" si="254"/>
        <v>0</v>
      </c>
      <c r="AC1076" s="129">
        <f t="shared" si="255"/>
        <v>0</v>
      </c>
      <c r="AD1076" s="129" t="str">
        <f t="shared" si="256"/>
        <v>Correct</v>
      </c>
      <c r="AE1076" s="129"/>
      <c r="AF1076" s="115" t="s">
        <v>99</v>
      </c>
      <c r="AG1076" s="115">
        <v>67</v>
      </c>
      <c r="AH1076" s="115" t="s">
        <v>181</v>
      </c>
      <c r="AI1076" s="115" t="s">
        <v>478</v>
      </c>
      <c r="AJ1076" s="115" t="s">
        <v>85</v>
      </c>
      <c r="AK1076" s="115" t="s">
        <v>86</v>
      </c>
      <c r="AL1076" s="115" t="s">
        <v>87</v>
      </c>
      <c r="AM1076" s="115" t="s">
        <v>101</v>
      </c>
      <c r="AN1076" s="115" t="s">
        <v>89</v>
      </c>
      <c r="AO1076" s="115" t="s">
        <v>106</v>
      </c>
      <c r="AP1076" s="115" t="s">
        <v>91</v>
      </c>
      <c r="AQ1076" s="115" t="s">
        <v>91</v>
      </c>
    </row>
    <row r="1077" spans="1:43" ht="16">
      <c r="A1077" s="115">
        <v>6985471157</v>
      </c>
      <c r="L1077" s="129"/>
      <c r="M1077" s="129">
        <f t="shared" si="242"/>
        <v>0</v>
      </c>
      <c r="N1077" s="129" t="e">
        <f t="shared" si="243"/>
        <v>#DIV/0!</v>
      </c>
      <c r="O1077" s="129"/>
      <c r="P1077" s="129">
        <f t="shared" si="244"/>
        <v>0</v>
      </c>
      <c r="Q1077" s="129">
        <f t="shared" si="245"/>
        <v>0</v>
      </c>
      <c r="R1077" s="129">
        <f t="shared" si="246"/>
        <v>0</v>
      </c>
      <c r="S1077" s="129">
        <f t="shared" si="247"/>
        <v>0</v>
      </c>
      <c r="T1077" s="129">
        <f t="shared" si="248"/>
        <v>0</v>
      </c>
      <c r="U1077" s="129">
        <f t="shared" si="249"/>
        <v>0</v>
      </c>
      <c r="V1077" s="134">
        <f t="shared" si="250"/>
        <v>0</v>
      </c>
      <c r="W1077" s="129">
        <f t="shared" si="251"/>
        <v>0</v>
      </c>
      <c r="X1077" s="129">
        <f t="shared" si="252"/>
        <v>0</v>
      </c>
      <c r="Y1077" s="129">
        <f t="shared" si="253"/>
        <v>0</v>
      </c>
      <c r="Z1077" s="129"/>
      <c r="AA1077" s="129"/>
      <c r="AB1077" s="129">
        <f t="shared" si="254"/>
        <v>0</v>
      </c>
      <c r="AC1077" s="129">
        <f t="shared" si="255"/>
        <v>0</v>
      </c>
      <c r="AD1077" s="129" t="str">
        <f t="shared" si="256"/>
        <v>Correct</v>
      </c>
      <c r="AE1077" s="129"/>
      <c r="AF1077" s="115" t="s">
        <v>99</v>
      </c>
      <c r="AG1077" s="115">
        <v>50</v>
      </c>
      <c r="AH1077" s="115" t="s">
        <v>181</v>
      </c>
      <c r="AK1077" s="115" t="s">
        <v>91</v>
      </c>
      <c r="AL1077" s="115" t="s">
        <v>137</v>
      </c>
      <c r="AM1077" s="115" t="s">
        <v>104</v>
      </c>
      <c r="AN1077" s="115" t="s">
        <v>102</v>
      </c>
      <c r="AO1077" s="115" t="s">
        <v>90</v>
      </c>
      <c r="AP1077" s="115" t="s">
        <v>91</v>
      </c>
      <c r="AQ1077" s="115" t="s">
        <v>86</v>
      </c>
    </row>
    <row r="1078" spans="1:43" ht="16">
      <c r="A1078" s="115">
        <v>6985466849</v>
      </c>
      <c r="L1078" s="129"/>
      <c r="M1078" s="129">
        <f t="shared" si="242"/>
        <v>0</v>
      </c>
      <c r="N1078" s="129" t="e">
        <f t="shared" si="243"/>
        <v>#DIV/0!</v>
      </c>
      <c r="O1078" s="129"/>
      <c r="P1078" s="129">
        <f t="shared" si="244"/>
        <v>0</v>
      </c>
      <c r="Q1078" s="129">
        <f t="shared" si="245"/>
        <v>0</v>
      </c>
      <c r="R1078" s="129">
        <f t="shared" si="246"/>
        <v>0</v>
      </c>
      <c r="S1078" s="129">
        <f t="shared" si="247"/>
        <v>0</v>
      </c>
      <c r="T1078" s="129">
        <f t="shared" si="248"/>
        <v>0</v>
      </c>
      <c r="U1078" s="129">
        <f t="shared" si="249"/>
        <v>0</v>
      </c>
      <c r="V1078" s="134">
        <f t="shared" si="250"/>
        <v>0</v>
      </c>
      <c r="W1078" s="129">
        <f t="shared" si="251"/>
        <v>0</v>
      </c>
      <c r="X1078" s="129">
        <f t="shared" si="252"/>
        <v>0</v>
      </c>
      <c r="Y1078" s="129">
        <f t="shared" si="253"/>
        <v>0</v>
      </c>
      <c r="Z1078" s="129"/>
      <c r="AA1078" s="129"/>
      <c r="AB1078" s="129">
        <f t="shared" si="254"/>
        <v>0</v>
      </c>
      <c r="AC1078" s="129">
        <f t="shared" si="255"/>
        <v>0</v>
      </c>
      <c r="AD1078" s="129" t="str">
        <f t="shared" si="256"/>
        <v>Correct</v>
      </c>
      <c r="AE1078" s="129"/>
      <c r="AF1078" s="115" t="s">
        <v>83</v>
      </c>
      <c r="AG1078" s="115">
        <v>66</v>
      </c>
      <c r="AH1078" s="115" t="s">
        <v>181</v>
      </c>
      <c r="AJ1078" s="115" t="s">
        <v>85</v>
      </c>
      <c r="AK1078" s="115" t="s">
        <v>86</v>
      </c>
      <c r="AM1078" s="115" t="s">
        <v>100</v>
      </c>
      <c r="AN1078" s="115" t="s">
        <v>89</v>
      </c>
      <c r="AO1078" s="115" t="s">
        <v>113</v>
      </c>
      <c r="AP1078" s="115" t="s">
        <v>91</v>
      </c>
      <c r="AQ1078" s="115" t="s">
        <v>91</v>
      </c>
    </row>
    <row r="1079" spans="1:43" ht="16">
      <c r="A1079" s="115">
        <v>6985465944</v>
      </c>
      <c r="L1079" s="129"/>
      <c r="M1079" s="129">
        <f t="shared" si="242"/>
        <v>0</v>
      </c>
      <c r="N1079" s="129" t="e">
        <f t="shared" si="243"/>
        <v>#DIV/0!</v>
      </c>
      <c r="O1079" s="129"/>
      <c r="P1079" s="129">
        <f t="shared" si="244"/>
        <v>0</v>
      </c>
      <c r="Q1079" s="129">
        <f t="shared" si="245"/>
        <v>0</v>
      </c>
      <c r="R1079" s="129">
        <f t="shared" si="246"/>
        <v>0</v>
      </c>
      <c r="S1079" s="129">
        <f t="shared" si="247"/>
        <v>0</v>
      </c>
      <c r="T1079" s="129">
        <f t="shared" si="248"/>
        <v>0</v>
      </c>
      <c r="U1079" s="129">
        <f t="shared" si="249"/>
        <v>0</v>
      </c>
      <c r="V1079" s="134">
        <f t="shared" si="250"/>
        <v>0</v>
      </c>
      <c r="W1079" s="129">
        <f t="shared" si="251"/>
        <v>0</v>
      </c>
      <c r="X1079" s="129">
        <f t="shared" si="252"/>
        <v>0</v>
      </c>
      <c r="Y1079" s="129">
        <f t="shared" si="253"/>
        <v>0</v>
      </c>
      <c r="Z1079" s="129"/>
      <c r="AA1079" s="129"/>
      <c r="AB1079" s="129">
        <f t="shared" si="254"/>
        <v>0</v>
      </c>
      <c r="AC1079" s="129">
        <f t="shared" si="255"/>
        <v>0</v>
      </c>
      <c r="AD1079" s="129" t="str">
        <f t="shared" si="256"/>
        <v>Correct</v>
      </c>
      <c r="AE1079" s="129"/>
      <c r="AF1079" s="115" t="s">
        <v>83</v>
      </c>
      <c r="AG1079" s="115">
        <v>80</v>
      </c>
      <c r="AH1079" s="115" t="s">
        <v>181</v>
      </c>
      <c r="AI1079" s="115" t="s">
        <v>199</v>
      </c>
      <c r="AJ1079" s="115" t="s">
        <v>85</v>
      </c>
      <c r="AK1079" s="115" t="s">
        <v>86</v>
      </c>
      <c r="AM1079" s="115" t="s">
        <v>96</v>
      </c>
      <c r="AN1079" s="115" t="s">
        <v>102</v>
      </c>
      <c r="AO1079" s="115" t="s">
        <v>106</v>
      </c>
      <c r="AP1079" s="115" t="s">
        <v>91</v>
      </c>
      <c r="AQ1079" s="115" t="s">
        <v>86</v>
      </c>
    </row>
    <row r="1080" spans="1:43" ht="16">
      <c r="A1080" s="115">
        <v>6985463825</v>
      </c>
      <c r="L1080" s="129"/>
      <c r="M1080" s="129">
        <f t="shared" si="242"/>
        <v>0</v>
      </c>
      <c r="N1080" s="129" t="e">
        <f t="shared" si="243"/>
        <v>#DIV/0!</v>
      </c>
      <c r="O1080" s="129"/>
      <c r="P1080" s="129">
        <f t="shared" si="244"/>
        <v>0</v>
      </c>
      <c r="Q1080" s="129">
        <f t="shared" si="245"/>
        <v>0</v>
      </c>
      <c r="R1080" s="129">
        <f t="shared" si="246"/>
        <v>0</v>
      </c>
      <c r="S1080" s="129">
        <f t="shared" si="247"/>
        <v>0</v>
      </c>
      <c r="T1080" s="129">
        <f t="shared" si="248"/>
        <v>0</v>
      </c>
      <c r="U1080" s="129">
        <f t="shared" si="249"/>
        <v>0</v>
      </c>
      <c r="V1080" s="134">
        <f t="shared" si="250"/>
        <v>0</v>
      </c>
      <c r="W1080" s="129">
        <f t="shared" si="251"/>
        <v>0</v>
      </c>
      <c r="X1080" s="129">
        <f t="shared" si="252"/>
        <v>0</v>
      </c>
      <c r="Y1080" s="129">
        <f t="shared" si="253"/>
        <v>0</v>
      </c>
      <c r="Z1080" s="129"/>
      <c r="AA1080" s="129"/>
      <c r="AB1080" s="129">
        <f t="shared" si="254"/>
        <v>0</v>
      </c>
      <c r="AC1080" s="129">
        <f t="shared" si="255"/>
        <v>0</v>
      </c>
      <c r="AD1080" s="129" t="str">
        <f t="shared" si="256"/>
        <v>Correct</v>
      </c>
      <c r="AE1080" s="129"/>
      <c r="AF1080" s="115" t="s">
        <v>99</v>
      </c>
      <c r="AG1080" s="115">
        <v>21</v>
      </c>
      <c r="AH1080" s="115" t="s">
        <v>181</v>
      </c>
      <c r="AI1080" s="115" t="s">
        <v>199</v>
      </c>
      <c r="AJ1080" s="115" t="s">
        <v>85</v>
      </c>
      <c r="AK1080" s="115" t="s">
        <v>86</v>
      </c>
      <c r="AL1080" s="115" t="s">
        <v>87</v>
      </c>
      <c r="AM1080" s="115" t="s">
        <v>88</v>
      </c>
      <c r="AN1080" s="115" t="s">
        <v>89</v>
      </c>
      <c r="AO1080" s="115" t="s">
        <v>90</v>
      </c>
      <c r="AP1080" s="115" t="s">
        <v>91</v>
      </c>
      <c r="AQ1080" s="115" t="s">
        <v>91</v>
      </c>
    </row>
    <row r="1081" spans="1:43" ht="16">
      <c r="A1081" s="115">
        <v>6985455647</v>
      </c>
      <c r="L1081" s="129"/>
      <c r="M1081" s="129">
        <f t="shared" si="242"/>
        <v>0</v>
      </c>
      <c r="N1081" s="129" t="e">
        <f t="shared" si="243"/>
        <v>#DIV/0!</v>
      </c>
      <c r="O1081" s="129"/>
      <c r="P1081" s="129">
        <f t="shared" si="244"/>
        <v>0</v>
      </c>
      <c r="Q1081" s="129">
        <f t="shared" si="245"/>
        <v>0</v>
      </c>
      <c r="R1081" s="129">
        <f t="shared" si="246"/>
        <v>0</v>
      </c>
      <c r="S1081" s="129">
        <f t="shared" si="247"/>
        <v>0</v>
      </c>
      <c r="T1081" s="129">
        <f t="shared" si="248"/>
        <v>0</v>
      </c>
      <c r="U1081" s="129">
        <f t="shared" si="249"/>
        <v>0</v>
      </c>
      <c r="V1081" s="134">
        <f t="shared" si="250"/>
        <v>0</v>
      </c>
      <c r="W1081" s="129">
        <f t="shared" si="251"/>
        <v>0</v>
      </c>
      <c r="X1081" s="129">
        <f t="shared" si="252"/>
        <v>0</v>
      </c>
      <c r="Y1081" s="129">
        <f t="shared" si="253"/>
        <v>0</v>
      </c>
      <c r="Z1081" s="129"/>
      <c r="AA1081" s="129"/>
      <c r="AB1081" s="129">
        <f t="shared" si="254"/>
        <v>0</v>
      </c>
      <c r="AC1081" s="129">
        <f t="shared" si="255"/>
        <v>0</v>
      </c>
      <c r="AD1081" s="129" t="str">
        <f t="shared" si="256"/>
        <v>Correct</v>
      </c>
      <c r="AE1081" s="129"/>
      <c r="AF1081" s="115" t="s">
        <v>99</v>
      </c>
      <c r="AG1081" s="115">
        <v>48</v>
      </c>
      <c r="AH1081" s="115" t="s">
        <v>181</v>
      </c>
      <c r="AJ1081" s="115" t="s">
        <v>85</v>
      </c>
      <c r="AK1081" s="115" t="s">
        <v>86</v>
      </c>
      <c r="AL1081" s="115" t="s">
        <v>87</v>
      </c>
      <c r="AM1081" s="115" t="s">
        <v>93</v>
      </c>
      <c r="AN1081" s="115" t="s">
        <v>94</v>
      </c>
      <c r="AP1081" s="115" t="s">
        <v>91</v>
      </c>
      <c r="AQ1081" s="115" t="s">
        <v>91</v>
      </c>
    </row>
    <row r="1082" spans="1:43" ht="16">
      <c r="A1082" s="115">
        <v>6985452805</v>
      </c>
      <c r="L1082" s="129"/>
      <c r="M1082" s="129">
        <f t="shared" si="242"/>
        <v>0</v>
      </c>
      <c r="N1082" s="129" t="e">
        <f t="shared" si="243"/>
        <v>#DIV/0!</v>
      </c>
      <c r="O1082" s="129"/>
      <c r="P1082" s="129">
        <f t="shared" si="244"/>
        <v>0</v>
      </c>
      <c r="Q1082" s="129">
        <f t="shared" si="245"/>
        <v>0</v>
      </c>
      <c r="R1082" s="129">
        <f t="shared" si="246"/>
        <v>0</v>
      </c>
      <c r="S1082" s="129">
        <f t="shared" si="247"/>
        <v>0</v>
      </c>
      <c r="T1082" s="129">
        <f t="shared" si="248"/>
        <v>0</v>
      </c>
      <c r="U1082" s="129">
        <f t="shared" si="249"/>
        <v>0</v>
      </c>
      <c r="V1082" s="134">
        <f t="shared" si="250"/>
        <v>0</v>
      </c>
      <c r="W1082" s="129">
        <f t="shared" si="251"/>
        <v>0</v>
      </c>
      <c r="X1082" s="129">
        <f t="shared" si="252"/>
        <v>0</v>
      </c>
      <c r="Y1082" s="129">
        <f t="shared" si="253"/>
        <v>0</v>
      </c>
      <c r="Z1082" s="129"/>
      <c r="AA1082" s="129"/>
      <c r="AB1082" s="129">
        <f t="shared" si="254"/>
        <v>0</v>
      </c>
      <c r="AC1082" s="129">
        <f t="shared" si="255"/>
        <v>0</v>
      </c>
      <c r="AD1082" s="129" t="str">
        <f t="shared" si="256"/>
        <v>Correct</v>
      </c>
      <c r="AE1082" s="129"/>
      <c r="AF1082" s="115" t="s">
        <v>99</v>
      </c>
      <c r="AG1082" s="115">
        <v>28</v>
      </c>
      <c r="AH1082" s="115" t="s">
        <v>181</v>
      </c>
      <c r="AI1082" s="115" t="s">
        <v>195</v>
      </c>
      <c r="AJ1082" s="115" t="s">
        <v>85</v>
      </c>
      <c r="AK1082" s="115" t="s">
        <v>86</v>
      </c>
      <c r="AL1082" s="115" t="s">
        <v>87</v>
      </c>
      <c r="AM1082" s="115" t="s">
        <v>101</v>
      </c>
      <c r="AN1082" s="115" t="s">
        <v>89</v>
      </c>
      <c r="AO1082" s="115" t="s">
        <v>90</v>
      </c>
      <c r="AP1082" s="115" t="s">
        <v>91</v>
      </c>
      <c r="AQ1082" s="115" t="s">
        <v>91</v>
      </c>
    </row>
    <row r="1083" spans="1:43" ht="16">
      <c r="A1083" s="115">
        <v>6985448889</v>
      </c>
      <c r="L1083" s="129"/>
      <c r="M1083" s="129">
        <f t="shared" si="242"/>
        <v>0</v>
      </c>
      <c r="N1083" s="129" t="e">
        <f t="shared" si="243"/>
        <v>#DIV/0!</v>
      </c>
      <c r="O1083" s="129"/>
      <c r="P1083" s="129">
        <f t="shared" si="244"/>
        <v>0</v>
      </c>
      <c r="Q1083" s="129">
        <f t="shared" si="245"/>
        <v>0</v>
      </c>
      <c r="R1083" s="129">
        <f t="shared" si="246"/>
        <v>0</v>
      </c>
      <c r="S1083" s="129">
        <f t="shared" si="247"/>
        <v>0</v>
      </c>
      <c r="T1083" s="129">
        <f t="shared" si="248"/>
        <v>0</v>
      </c>
      <c r="U1083" s="129">
        <f t="shared" si="249"/>
        <v>0</v>
      </c>
      <c r="V1083" s="134">
        <f t="shared" si="250"/>
        <v>0</v>
      </c>
      <c r="W1083" s="129">
        <f t="shared" si="251"/>
        <v>0</v>
      </c>
      <c r="X1083" s="129">
        <f t="shared" si="252"/>
        <v>0</v>
      </c>
      <c r="Y1083" s="129">
        <f t="shared" si="253"/>
        <v>0</v>
      </c>
      <c r="Z1083" s="129"/>
      <c r="AA1083" s="129"/>
      <c r="AB1083" s="129">
        <f t="shared" si="254"/>
        <v>0</v>
      </c>
      <c r="AC1083" s="129">
        <f t="shared" si="255"/>
        <v>0</v>
      </c>
      <c r="AD1083" s="129" t="str">
        <f t="shared" si="256"/>
        <v>Correct</v>
      </c>
      <c r="AE1083" s="129"/>
      <c r="AF1083" s="115" t="s">
        <v>99</v>
      </c>
      <c r="AG1083" s="115">
        <v>33</v>
      </c>
      <c r="AH1083" s="115" t="s">
        <v>181</v>
      </c>
      <c r="AI1083" s="115" t="s">
        <v>239</v>
      </c>
      <c r="AJ1083" s="115" t="s">
        <v>85</v>
      </c>
      <c r="AK1083" s="115" t="s">
        <v>86</v>
      </c>
      <c r="AL1083" s="115" t="s">
        <v>87</v>
      </c>
      <c r="AM1083" s="115" t="s">
        <v>88</v>
      </c>
      <c r="AN1083" s="115" t="s">
        <v>111</v>
      </c>
      <c r="AO1083" s="115" t="s">
        <v>90</v>
      </c>
      <c r="AP1083" s="115" t="s">
        <v>91</v>
      </c>
      <c r="AQ1083" s="115" t="s">
        <v>91</v>
      </c>
    </row>
    <row r="1084" spans="1:43" ht="16">
      <c r="A1084" s="115">
        <v>6985414569</v>
      </c>
      <c r="L1084" s="129"/>
      <c r="M1084" s="129">
        <f t="shared" si="242"/>
        <v>0</v>
      </c>
      <c r="N1084" s="129" t="e">
        <f t="shared" si="243"/>
        <v>#DIV/0!</v>
      </c>
      <c r="O1084" s="129"/>
      <c r="P1084" s="129">
        <f t="shared" si="244"/>
        <v>0</v>
      </c>
      <c r="Q1084" s="129">
        <f t="shared" si="245"/>
        <v>0</v>
      </c>
      <c r="R1084" s="129">
        <f t="shared" si="246"/>
        <v>0</v>
      </c>
      <c r="S1084" s="129">
        <f t="shared" si="247"/>
        <v>0</v>
      </c>
      <c r="T1084" s="129">
        <f t="shared" si="248"/>
        <v>0</v>
      </c>
      <c r="U1084" s="129">
        <f t="shared" si="249"/>
        <v>0</v>
      </c>
      <c r="V1084" s="134">
        <f t="shared" si="250"/>
        <v>0</v>
      </c>
      <c r="W1084" s="129">
        <f t="shared" si="251"/>
        <v>0</v>
      </c>
      <c r="X1084" s="129">
        <f t="shared" si="252"/>
        <v>0</v>
      </c>
      <c r="Y1084" s="129">
        <f t="shared" si="253"/>
        <v>0</v>
      </c>
      <c r="Z1084" s="129"/>
      <c r="AA1084" s="129"/>
      <c r="AB1084" s="129">
        <f t="shared" si="254"/>
        <v>0</v>
      </c>
      <c r="AC1084" s="129">
        <f t="shared" si="255"/>
        <v>0</v>
      </c>
      <c r="AD1084" s="129" t="str">
        <f t="shared" si="256"/>
        <v>Correct</v>
      </c>
      <c r="AE1084" s="129"/>
      <c r="AF1084" s="115" t="s">
        <v>83</v>
      </c>
      <c r="AG1084" s="115">
        <v>41</v>
      </c>
      <c r="AH1084" s="115" t="s">
        <v>181</v>
      </c>
      <c r="AI1084" s="115" t="s">
        <v>214</v>
      </c>
      <c r="AJ1084" s="115" t="s">
        <v>85</v>
      </c>
      <c r="AK1084" s="115" t="s">
        <v>86</v>
      </c>
      <c r="AL1084" s="115" t="s">
        <v>87</v>
      </c>
      <c r="AM1084" s="115" t="s">
        <v>93</v>
      </c>
      <c r="AN1084" s="115" t="s">
        <v>89</v>
      </c>
      <c r="AO1084" s="115" t="s">
        <v>90</v>
      </c>
      <c r="AP1084" s="115" t="s">
        <v>91</v>
      </c>
    </row>
    <row r="1085" spans="1:43" ht="16">
      <c r="A1085" s="115">
        <v>6985163127</v>
      </c>
      <c r="L1085" s="129"/>
      <c r="M1085" s="129">
        <f t="shared" si="242"/>
        <v>0</v>
      </c>
      <c r="N1085" s="129" t="e">
        <f t="shared" si="243"/>
        <v>#DIV/0!</v>
      </c>
      <c r="O1085" s="129"/>
      <c r="P1085" s="129">
        <f t="shared" si="244"/>
        <v>0</v>
      </c>
      <c r="Q1085" s="129">
        <f t="shared" si="245"/>
        <v>0</v>
      </c>
      <c r="R1085" s="129">
        <f t="shared" si="246"/>
        <v>0</v>
      </c>
      <c r="S1085" s="129">
        <f t="shared" si="247"/>
        <v>0</v>
      </c>
      <c r="T1085" s="129">
        <f t="shared" si="248"/>
        <v>0</v>
      </c>
      <c r="U1085" s="129">
        <f t="shared" si="249"/>
        <v>0</v>
      </c>
      <c r="V1085" s="134">
        <f t="shared" si="250"/>
        <v>0</v>
      </c>
      <c r="W1085" s="129">
        <f t="shared" si="251"/>
        <v>0</v>
      </c>
      <c r="X1085" s="129">
        <f t="shared" si="252"/>
        <v>0</v>
      </c>
      <c r="Y1085" s="129">
        <f t="shared" si="253"/>
        <v>0</v>
      </c>
      <c r="Z1085" s="129"/>
      <c r="AA1085" s="129"/>
      <c r="AB1085" s="129">
        <f t="shared" si="254"/>
        <v>0</v>
      </c>
      <c r="AC1085" s="129">
        <f t="shared" si="255"/>
        <v>0</v>
      </c>
      <c r="AD1085" s="129" t="str">
        <f t="shared" si="256"/>
        <v>Correct</v>
      </c>
      <c r="AE1085" s="129"/>
      <c r="AF1085" s="115" t="s">
        <v>99</v>
      </c>
      <c r="AG1085" s="115">
        <v>42</v>
      </c>
      <c r="AH1085" s="115" t="s">
        <v>181</v>
      </c>
      <c r="AI1085" s="115" t="s">
        <v>203</v>
      </c>
      <c r="AJ1085" s="115" t="s">
        <v>85</v>
      </c>
      <c r="AK1085" s="115" t="s">
        <v>86</v>
      </c>
      <c r="AL1085" s="115" t="s">
        <v>87</v>
      </c>
      <c r="AP1085" s="115" t="s">
        <v>91</v>
      </c>
      <c r="AQ1085" s="115" t="s">
        <v>86</v>
      </c>
    </row>
    <row r="1086" spans="1:43" ht="16">
      <c r="A1086" s="115">
        <v>6985107142</v>
      </c>
      <c r="L1086" s="129"/>
      <c r="M1086" s="129">
        <f t="shared" si="242"/>
        <v>0</v>
      </c>
      <c r="N1086" s="129" t="e">
        <f t="shared" si="243"/>
        <v>#DIV/0!</v>
      </c>
      <c r="O1086" s="129"/>
      <c r="P1086" s="129">
        <f t="shared" si="244"/>
        <v>0</v>
      </c>
      <c r="Q1086" s="129">
        <f t="shared" si="245"/>
        <v>0</v>
      </c>
      <c r="R1086" s="129">
        <f t="shared" si="246"/>
        <v>0</v>
      </c>
      <c r="S1086" s="129">
        <f t="shared" si="247"/>
        <v>0</v>
      </c>
      <c r="T1086" s="129">
        <f t="shared" si="248"/>
        <v>0</v>
      </c>
      <c r="U1086" s="129">
        <f t="shared" si="249"/>
        <v>0</v>
      </c>
      <c r="V1086" s="134">
        <f t="shared" si="250"/>
        <v>0</v>
      </c>
      <c r="W1086" s="129">
        <f t="shared" si="251"/>
        <v>0</v>
      </c>
      <c r="X1086" s="129">
        <f t="shared" si="252"/>
        <v>0</v>
      </c>
      <c r="Y1086" s="129">
        <f t="shared" si="253"/>
        <v>0</v>
      </c>
      <c r="Z1086" s="129"/>
      <c r="AA1086" s="129"/>
      <c r="AB1086" s="129">
        <f t="shared" si="254"/>
        <v>0</v>
      </c>
      <c r="AC1086" s="129">
        <f t="shared" si="255"/>
        <v>0</v>
      </c>
      <c r="AD1086" s="129" t="str">
        <f t="shared" si="256"/>
        <v>Correct</v>
      </c>
      <c r="AE1086" s="129"/>
      <c r="AH1086" s="115" t="s">
        <v>181</v>
      </c>
    </row>
    <row r="1087" spans="1:43" ht="16">
      <c r="A1087" s="115">
        <v>6982476447</v>
      </c>
      <c r="L1087" s="129"/>
      <c r="M1087" s="129">
        <f t="shared" si="242"/>
        <v>0</v>
      </c>
      <c r="N1087" s="129" t="e">
        <f t="shared" si="243"/>
        <v>#DIV/0!</v>
      </c>
      <c r="O1087" s="129"/>
      <c r="P1087" s="129">
        <f t="shared" si="244"/>
        <v>0</v>
      </c>
      <c r="Q1087" s="129">
        <f t="shared" si="245"/>
        <v>0</v>
      </c>
      <c r="R1087" s="129">
        <f t="shared" si="246"/>
        <v>0</v>
      </c>
      <c r="S1087" s="129">
        <f t="shared" si="247"/>
        <v>0</v>
      </c>
      <c r="T1087" s="129">
        <f t="shared" si="248"/>
        <v>0</v>
      </c>
      <c r="U1087" s="129">
        <f t="shared" si="249"/>
        <v>0</v>
      </c>
      <c r="V1087" s="134">
        <f t="shared" si="250"/>
        <v>0</v>
      </c>
      <c r="W1087" s="129">
        <f t="shared" si="251"/>
        <v>0</v>
      </c>
      <c r="X1087" s="129">
        <f t="shared" si="252"/>
        <v>0</v>
      </c>
      <c r="Y1087" s="129">
        <f t="shared" si="253"/>
        <v>0</v>
      </c>
      <c r="Z1087" s="129"/>
      <c r="AA1087" s="129"/>
      <c r="AB1087" s="129">
        <f t="shared" si="254"/>
        <v>0</v>
      </c>
      <c r="AC1087" s="129">
        <f t="shared" si="255"/>
        <v>0</v>
      </c>
      <c r="AD1087" s="129" t="str">
        <f t="shared" si="256"/>
        <v>Correct</v>
      </c>
      <c r="AE1087" s="129"/>
      <c r="AF1087" s="115" t="s">
        <v>83</v>
      </c>
      <c r="AG1087" s="115">
        <v>86</v>
      </c>
      <c r="AH1087" s="115" t="s">
        <v>181</v>
      </c>
      <c r="AI1087" s="115" t="s">
        <v>239</v>
      </c>
      <c r="AJ1087" s="115" t="s">
        <v>85</v>
      </c>
      <c r="AK1087" s="115" t="s">
        <v>86</v>
      </c>
      <c r="AL1087" s="115" t="s">
        <v>87</v>
      </c>
      <c r="AN1087" s="115" t="s">
        <v>102</v>
      </c>
      <c r="AO1087" s="115" t="s">
        <v>106</v>
      </c>
      <c r="AP1087" s="115" t="s">
        <v>91</v>
      </c>
      <c r="AQ1087" s="115" t="s">
        <v>86</v>
      </c>
    </row>
    <row r="1088" spans="1:43" ht="16">
      <c r="A1088" s="115">
        <v>6982472889</v>
      </c>
      <c r="L1088" s="129"/>
      <c r="M1088" s="129">
        <f t="shared" si="242"/>
        <v>0</v>
      </c>
      <c r="N1088" s="129" t="e">
        <f t="shared" si="243"/>
        <v>#DIV/0!</v>
      </c>
      <c r="O1088" s="129"/>
      <c r="P1088" s="129">
        <f t="shared" si="244"/>
        <v>0</v>
      </c>
      <c r="Q1088" s="129">
        <f t="shared" si="245"/>
        <v>0</v>
      </c>
      <c r="R1088" s="129">
        <f t="shared" si="246"/>
        <v>0</v>
      </c>
      <c r="S1088" s="129">
        <f t="shared" si="247"/>
        <v>0</v>
      </c>
      <c r="T1088" s="129">
        <f t="shared" si="248"/>
        <v>0</v>
      </c>
      <c r="U1088" s="129">
        <f t="shared" si="249"/>
        <v>0</v>
      </c>
      <c r="V1088" s="134">
        <f t="shared" si="250"/>
        <v>0</v>
      </c>
      <c r="W1088" s="129">
        <f t="shared" si="251"/>
        <v>0</v>
      </c>
      <c r="X1088" s="129">
        <f t="shared" si="252"/>
        <v>0</v>
      </c>
      <c r="Y1088" s="129">
        <f t="shared" si="253"/>
        <v>0</v>
      </c>
      <c r="Z1088" s="129"/>
      <c r="AA1088" s="129"/>
      <c r="AB1088" s="129">
        <f t="shared" si="254"/>
        <v>0</v>
      </c>
      <c r="AC1088" s="129">
        <f t="shared" si="255"/>
        <v>0</v>
      </c>
      <c r="AD1088" s="129" t="str">
        <f t="shared" si="256"/>
        <v>Correct</v>
      </c>
      <c r="AE1088" s="129"/>
      <c r="AF1088" s="115" t="s">
        <v>83</v>
      </c>
      <c r="AG1088" s="115">
        <v>37</v>
      </c>
      <c r="AH1088" s="115" t="s">
        <v>181</v>
      </c>
      <c r="AI1088" s="115" t="s">
        <v>483</v>
      </c>
      <c r="AJ1088" s="115" t="s">
        <v>85</v>
      </c>
      <c r="AK1088" s="115" t="s">
        <v>86</v>
      </c>
      <c r="AL1088" s="115" t="s">
        <v>87</v>
      </c>
      <c r="AM1088" s="115" t="s">
        <v>88</v>
      </c>
      <c r="AN1088" s="115" t="s">
        <v>114</v>
      </c>
      <c r="AO1088" s="115" t="s">
        <v>90</v>
      </c>
      <c r="AP1088" s="115" t="s">
        <v>91</v>
      </c>
      <c r="AQ1088" s="115" t="s">
        <v>91</v>
      </c>
    </row>
    <row r="1089" spans="1:43" ht="16">
      <c r="A1089" s="115">
        <v>6982470948</v>
      </c>
      <c r="L1089" s="129"/>
      <c r="M1089" s="129">
        <f t="shared" si="242"/>
        <v>0</v>
      </c>
      <c r="N1089" s="129" t="e">
        <f t="shared" si="243"/>
        <v>#DIV/0!</v>
      </c>
      <c r="O1089" s="129"/>
      <c r="P1089" s="129">
        <f t="shared" si="244"/>
        <v>0</v>
      </c>
      <c r="Q1089" s="129">
        <f t="shared" si="245"/>
        <v>0</v>
      </c>
      <c r="R1089" s="129">
        <f t="shared" si="246"/>
        <v>0</v>
      </c>
      <c r="S1089" s="129">
        <f t="shared" si="247"/>
        <v>0</v>
      </c>
      <c r="T1089" s="129">
        <f t="shared" si="248"/>
        <v>0</v>
      </c>
      <c r="U1089" s="129">
        <f t="shared" si="249"/>
        <v>0</v>
      </c>
      <c r="V1089" s="134">
        <f t="shared" si="250"/>
        <v>0</v>
      </c>
      <c r="W1089" s="129">
        <f t="shared" si="251"/>
        <v>0</v>
      </c>
      <c r="X1089" s="129">
        <f t="shared" si="252"/>
        <v>0</v>
      </c>
      <c r="Y1089" s="129">
        <f t="shared" si="253"/>
        <v>0</v>
      </c>
      <c r="Z1089" s="129"/>
      <c r="AA1089" s="129"/>
      <c r="AB1089" s="129">
        <f t="shared" si="254"/>
        <v>0</v>
      </c>
      <c r="AC1089" s="129">
        <f t="shared" si="255"/>
        <v>0</v>
      </c>
      <c r="AD1089" s="129" t="str">
        <f t="shared" si="256"/>
        <v>Correct</v>
      </c>
      <c r="AE1089" s="129"/>
      <c r="AF1089" s="115" t="s">
        <v>99</v>
      </c>
      <c r="AG1089" s="115">
        <v>27</v>
      </c>
      <c r="AH1089" s="115" t="s">
        <v>181</v>
      </c>
      <c r="AI1089" s="115" t="s">
        <v>245</v>
      </c>
      <c r="AJ1089" s="115" t="s">
        <v>85</v>
      </c>
      <c r="AL1089" s="115" t="s">
        <v>87</v>
      </c>
      <c r="AM1089" s="115" t="s">
        <v>93</v>
      </c>
      <c r="AN1089" s="115" t="s">
        <v>102</v>
      </c>
      <c r="AO1089" s="115" t="s">
        <v>90</v>
      </c>
      <c r="AP1089" s="115" t="s">
        <v>91</v>
      </c>
      <c r="AQ1089" s="115" t="s">
        <v>91</v>
      </c>
    </row>
    <row r="1090" spans="1:43" ht="16">
      <c r="A1090" s="115">
        <v>6982464422</v>
      </c>
      <c r="L1090" s="129"/>
      <c r="M1090" s="129">
        <f t="shared" ref="M1090:M1094" si="257">COUNTA(B1090:L1090)</f>
        <v>0</v>
      </c>
      <c r="N1090" s="129" t="e">
        <f t="shared" ref="N1090:N1094" si="258">3/M1090</f>
        <v>#DIV/0!</v>
      </c>
      <c r="O1090" s="129"/>
      <c r="P1090" s="129">
        <f t="shared" si="244"/>
        <v>0</v>
      </c>
      <c r="Q1090" s="129">
        <f t="shared" si="245"/>
        <v>0</v>
      </c>
      <c r="R1090" s="129">
        <f t="shared" si="246"/>
        <v>0</v>
      </c>
      <c r="S1090" s="129">
        <f t="shared" si="247"/>
        <v>0</v>
      </c>
      <c r="T1090" s="129">
        <f t="shared" si="248"/>
        <v>0</v>
      </c>
      <c r="U1090" s="129">
        <f t="shared" ref="U1090:U1094" si="259">IF($M1090&lt;3,IF($G1090=$G$1,1,0),IF($G1090=$G$1,$N1090,0))</f>
        <v>0</v>
      </c>
      <c r="V1090" s="134">
        <f t="shared" si="250"/>
        <v>0</v>
      </c>
      <c r="W1090" s="129">
        <f t="shared" si="251"/>
        <v>0</v>
      </c>
      <c r="X1090" s="129">
        <f t="shared" si="252"/>
        <v>0</v>
      </c>
      <c r="Y1090" s="129">
        <f t="shared" si="253"/>
        <v>0</v>
      </c>
      <c r="Z1090" s="129"/>
      <c r="AA1090" s="129"/>
      <c r="AB1090" s="129">
        <f t="shared" si="254"/>
        <v>0</v>
      </c>
      <c r="AC1090" s="129">
        <f t="shared" si="255"/>
        <v>0</v>
      </c>
      <c r="AD1090" s="129" t="str">
        <f t="shared" ref="AD1090:AD1094" si="260">IF(AB1090=AC1090,"Correct",IF(AB1090=3,"Correct","Wrong"))</f>
        <v>Correct</v>
      </c>
      <c r="AE1090" s="129"/>
      <c r="AF1090" s="115" t="s">
        <v>99</v>
      </c>
      <c r="AG1090" s="115">
        <v>58</v>
      </c>
      <c r="AH1090" s="115" t="s">
        <v>181</v>
      </c>
      <c r="AI1090" s="115" t="s">
        <v>242</v>
      </c>
      <c r="AJ1090" s="115" t="s">
        <v>85</v>
      </c>
      <c r="AK1090" s="115" t="s">
        <v>86</v>
      </c>
      <c r="AM1090" s="115" t="s">
        <v>88</v>
      </c>
      <c r="AN1090" s="115" t="s">
        <v>89</v>
      </c>
      <c r="AO1090" s="115" t="s">
        <v>90</v>
      </c>
      <c r="AP1090" s="115" t="s">
        <v>91</v>
      </c>
      <c r="AQ1090" s="115" t="s">
        <v>91</v>
      </c>
    </row>
    <row r="1091" spans="1:43" ht="16">
      <c r="A1091" s="115">
        <v>6982463622</v>
      </c>
      <c r="L1091" s="129"/>
      <c r="M1091" s="129">
        <f t="shared" si="257"/>
        <v>0</v>
      </c>
      <c r="N1091" s="129" t="e">
        <f t="shared" si="258"/>
        <v>#DIV/0!</v>
      </c>
      <c r="O1091" s="129"/>
      <c r="P1091" s="129">
        <f t="shared" si="244"/>
        <v>0</v>
      </c>
      <c r="Q1091" s="129">
        <f t="shared" si="245"/>
        <v>0</v>
      </c>
      <c r="R1091" s="129">
        <f t="shared" si="246"/>
        <v>0</v>
      </c>
      <c r="S1091" s="129">
        <f t="shared" si="247"/>
        <v>0</v>
      </c>
      <c r="T1091" s="129">
        <f t="shared" si="248"/>
        <v>0</v>
      </c>
      <c r="U1091" s="129">
        <f t="shared" si="259"/>
        <v>0</v>
      </c>
      <c r="V1091" s="134">
        <f t="shared" si="250"/>
        <v>0</v>
      </c>
      <c r="W1091" s="129">
        <f t="shared" si="251"/>
        <v>0</v>
      </c>
      <c r="X1091" s="129">
        <f t="shared" si="252"/>
        <v>0</v>
      </c>
      <c r="Y1091" s="129">
        <f t="shared" si="253"/>
        <v>0</v>
      </c>
      <c r="Z1091" s="129"/>
      <c r="AA1091" s="129"/>
      <c r="AB1091" s="129">
        <f t="shared" si="254"/>
        <v>0</v>
      </c>
      <c r="AC1091" s="129">
        <f t="shared" si="255"/>
        <v>0</v>
      </c>
      <c r="AD1091" s="129" t="str">
        <f t="shared" si="260"/>
        <v>Correct</v>
      </c>
      <c r="AE1091" s="129"/>
      <c r="AF1091" s="115" t="s">
        <v>99</v>
      </c>
      <c r="AG1091" s="115">
        <v>63</v>
      </c>
      <c r="AH1091" s="115" t="s">
        <v>181</v>
      </c>
      <c r="AI1091" s="115" t="s">
        <v>187</v>
      </c>
      <c r="AJ1091" s="115" t="s">
        <v>85</v>
      </c>
      <c r="AK1091" s="115" t="s">
        <v>86</v>
      </c>
      <c r="AL1091" s="115" t="s">
        <v>87</v>
      </c>
      <c r="AM1091" s="115" t="s">
        <v>88</v>
      </c>
      <c r="AN1091" s="115" t="s">
        <v>89</v>
      </c>
      <c r="AO1091" s="115" t="s">
        <v>90</v>
      </c>
      <c r="AP1091" s="115" t="s">
        <v>91</v>
      </c>
      <c r="AQ1091" s="115" t="s">
        <v>91</v>
      </c>
    </row>
    <row r="1092" spans="1:43" ht="16">
      <c r="A1092" s="115">
        <v>7045789067</v>
      </c>
      <c r="L1092" s="129"/>
      <c r="M1092" s="129">
        <f t="shared" si="257"/>
        <v>0</v>
      </c>
      <c r="N1092" s="129" t="e">
        <f t="shared" si="258"/>
        <v>#DIV/0!</v>
      </c>
      <c r="O1092" s="129"/>
      <c r="P1092" s="129">
        <f t="shared" si="244"/>
        <v>0</v>
      </c>
      <c r="Q1092" s="129">
        <f t="shared" si="245"/>
        <v>0</v>
      </c>
      <c r="R1092" s="129">
        <f t="shared" si="246"/>
        <v>0</v>
      </c>
      <c r="S1092" s="129">
        <f t="shared" si="247"/>
        <v>0</v>
      </c>
      <c r="T1092" s="129">
        <f t="shared" si="248"/>
        <v>0</v>
      </c>
      <c r="U1092" s="129">
        <f t="shared" si="259"/>
        <v>0</v>
      </c>
      <c r="V1092" s="134">
        <f t="shared" si="250"/>
        <v>0</v>
      </c>
      <c r="W1092" s="129">
        <f t="shared" si="251"/>
        <v>0</v>
      </c>
      <c r="X1092" s="129">
        <f t="shared" si="252"/>
        <v>0</v>
      </c>
      <c r="Y1092" s="129">
        <f t="shared" si="253"/>
        <v>0</v>
      </c>
      <c r="Z1092" s="129"/>
      <c r="AA1092" s="129"/>
      <c r="AB1092" s="129">
        <f t="shared" si="254"/>
        <v>0</v>
      </c>
      <c r="AC1092" s="129">
        <f t="shared" si="255"/>
        <v>0</v>
      </c>
      <c r="AD1092" s="129" t="str">
        <f t="shared" si="260"/>
        <v>Correct</v>
      </c>
      <c r="AE1092" s="129"/>
      <c r="AF1092" s="115" t="s">
        <v>83</v>
      </c>
      <c r="AG1092" s="115">
        <v>71</v>
      </c>
      <c r="AH1092" s="115" t="s">
        <v>181</v>
      </c>
      <c r="AI1092" s="115" t="s">
        <v>190</v>
      </c>
      <c r="AJ1092" s="115" t="s">
        <v>85</v>
      </c>
      <c r="AK1092" s="115" t="s">
        <v>86</v>
      </c>
      <c r="AL1092" s="115" t="s">
        <v>87</v>
      </c>
      <c r="AM1092" s="115" t="s">
        <v>101</v>
      </c>
      <c r="AN1092" s="115" t="s">
        <v>102</v>
      </c>
      <c r="AO1092" s="115" t="s">
        <v>106</v>
      </c>
      <c r="AP1092" s="115" t="s">
        <v>91</v>
      </c>
      <c r="AQ1092" s="115" t="s">
        <v>91</v>
      </c>
    </row>
    <row r="1093" spans="1:43" ht="16">
      <c r="A1093" s="115">
        <v>7045766046</v>
      </c>
      <c r="L1093" s="129"/>
      <c r="M1093" s="129">
        <f t="shared" si="257"/>
        <v>0</v>
      </c>
      <c r="N1093" s="129" t="e">
        <f t="shared" si="258"/>
        <v>#DIV/0!</v>
      </c>
      <c r="O1093" s="129"/>
      <c r="P1093" s="129">
        <f t="shared" si="244"/>
        <v>0</v>
      </c>
      <c r="Q1093" s="129">
        <f t="shared" si="245"/>
        <v>0</v>
      </c>
      <c r="R1093" s="129">
        <f t="shared" si="246"/>
        <v>0</v>
      </c>
      <c r="S1093" s="129">
        <f t="shared" si="247"/>
        <v>0</v>
      </c>
      <c r="T1093" s="129">
        <f t="shared" si="248"/>
        <v>0</v>
      </c>
      <c r="U1093" s="129">
        <f t="shared" si="259"/>
        <v>0</v>
      </c>
      <c r="V1093" s="134">
        <f t="shared" si="250"/>
        <v>0</v>
      </c>
      <c r="W1093" s="129">
        <f t="shared" si="251"/>
        <v>0</v>
      </c>
      <c r="X1093" s="129">
        <f t="shared" si="252"/>
        <v>0</v>
      </c>
      <c r="Y1093" s="129">
        <f t="shared" si="253"/>
        <v>0</v>
      </c>
      <c r="Z1093" s="129"/>
      <c r="AA1093" s="129"/>
      <c r="AB1093" s="129">
        <f t="shared" si="254"/>
        <v>0</v>
      </c>
      <c r="AC1093" s="129">
        <f t="shared" si="255"/>
        <v>0</v>
      </c>
      <c r="AD1093" s="129" t="str">
        <f t="shared" si="260"/>
        <v>Correct</v>
      </c>
      <c r="AE1093" s="129"/>
      <c r="AF1093" s="115" t="s">
        <v>83</v>
      </c>
      <c r="AG1093" s="115">
        <v>80</v>
      </c>
      <c r="AH1093" s="115" t="s">
        <v>181</v>
      </c>
      <c r="AI1093" s="115" t="s">
        <v>202</v>
      </c>
      <c r="AJ1093" s="115" t="s">
        <v>107</v>
      </c>
      <c r="AK1093" s="115" t="s">
        <v>86</v>
      </c>
      <c r="AL1093" s="115" t="s">
        <v>87</v>
      </c>
      <c r="AM1093" s="115" t="s">
        <v>101</v>
      </c>
      <c r="AN1093" s="115" t="s">
        <v>111</v>
      </c>
      <c r="AO1093" s="115" t="s">
        <v>106</v>
      </c>
      <c r="AP1093" s="115" t="s">
        <v>91</v>
      </c>
      <c r="AQ1093" s="115" t="s">
        <v>91</v>
      </c>
    </row>
    <row r="1094" spans="1:43" ht="16">
      <c r="A1094" s="115">
        <v>7045754897</v>
      </c>
      <c r="L1094" s="129"/>
      <c r="M1094" s="129">
        <f t="shared" si="257"/>
        <v>0</v>
      </c>
      <c r="N1094" s="129" t="e">
        <f t="shared" si="258"/>
        <v>#DIV/0!</v>
      </c>
      <c r="O1094" s="129"/>
      <c r="P1094" s="129">
        <f t="shared" si="244"/>
        <v>0</v>
      </c>
      <c r="Q1094" s="129">
        <f t="shared" si="245"/>
        <v>0</v>
      </c>
      <c r="R1094" s="129">
        <f t="shared" si="246"/>
        <v>0</v>
      </c>
      <c r="S1094" s="129">
        <f t="shared" si="247"/>
        <v>0</v>
      </c>
      <c r="T1094" s="129">
        <f t="shared" si="248"/>
        <v>0</v>
      </c>
      <c r="U1094" s="129">
        <f t="shared" si="259"/>
        <v>0</v>
      </c>
      <c r="V1094" s="134">
        <f t="shared" si="250"/>
        <v>0</v>
      </c>
      <c r="W1094" s="129">
        <f t="shared" si="251"/>
        <v>0</v>
      </c>
      <c r="X1094" s="129">
        <f t="shared" si="252"/>
        <v>0</v>
      </c>
      <c r="Y1094" s="129">
        <f t="shared" si="253"/>
        <v>0</v>
      </c>
      <c r="Z1094" s="129"/>
      <c r="AA1094" s="129"/>
      <c r="AB1094" s="129">
        <f t="shared" si="254"/>
        <v>0</v>
      </c>
      <c r="AC1094" s="129">
        <f t="shared" si="255"/>
        <v>0</v>
      </c>
      <c r="AD1094" s="129" t="str">
        <f t="shared" si="260"/>
        <v>Correct</v>
      </c>
      <c r="AE1094" s="129"/>
      <c r="AF1094" s="115" t="s">
        <v>83</v>
      </c>
      <c r="AG1094" s="115">
        <v>51</v>
      </c>
      <c r="AH1094" s="115" t="s">
        <v>181</v>
      </c>
      <c r="AI1094" s="115" t="s">
        <v>188</v>
      </c>
      <c r="AJ1094" s="115" t="s">
        <v>85</v>
      </c>
      <c r="AK1094" s="115" t="s">
        <v>86</v>
      </c>
      <c r="AL1094" s="115" t="s">
        <v>87</v>
      </c>
      <c r="AN1094" s="115" t="s">
        <v>109</v>
      </c>
      <c r="AO1094" s="115" t="s">
        <v>90</v>
      </c>
      <c r="AP1094" s="115" t="s">
        <v>91</v>
      </c>
      <c r="AQ1094" s="115" t="s">
        <v>91</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094"/>
  <sheetViews>
    <sheetView workbookViewId="0">
      <selection sqref="A1:XFD1048576"/>
    </sheetView>
  </sheetViews>
  <sheetFormatPr defaultRowHeight="14.5"/>
  <cols>
    <col min="1" max="1" width="11" style="115" customWidth="1"/>
    <col min="2" max="2" width="16.26953125" style="115" customWidth="1"/>
    <col min="3" max="3" width="21.453125" style="115" customWidth="1"/>
    <col min="4" max="4" width="26.54296875" style="115" customWidth="1"/>
    <col min="5" max="5" width="34.81640625" style="115" customWidth="1"/>
    <col min="6" max="6" width="18.81640625" style="115" customWidth="1"/>
    <col min="7" max="7" width="14.1796875" style="115" customWidth="1"/>
    <col min="8" max="8" width="21.1796875" style="115" customWidth="1"/>
    <col min="9" max="9" width="20.7265625" style="115" customWidth="1"/>
    <col min="10" max="10" width="20.26953125" style="115" customWidth="1"/>
    <col min="11" max="11" width="16.7265625" style="115" customWidth="1"/>
    <col min="12" max="12" width="22.7265625" style="115" customWidth="1"/>
    <col min="13" max="13" width="14" style="115" customWidth="1"/>
    <col min="14" max="14" width="11" style="115" customWidth="1"/>
    <col min="15" max="15" width="3" style="115" customWidth="1"/>
    <col min="16" max="16" width="12" style="115" customWidth="1"/>
    <col min="17" max="17" width="11" style="115" customWidth="1"/>
    <col min="18" max="29" width="12" style="115" customWidth="1"/>
    <col min="30" max="31" width="11" style="115" customWidth="1"/>
    <col min="32" max="32" width="2" style="115" customWidth="1"/>
    <col min="33" max="33" width="3" style="115" customWidth="1"/>
    <col min="34" max="34" width="7.453125" style="115" customWidth="1"/>
    <col min="35" max="35" width="11" style="115" customWidth="1"/>
    <col min="36" max="36" width="7.54296875" style="118" customWidth="1"/>
    <col min="37" max="37" width="3" style="115" customWidth="1"/>
    <col min="38" max="38" width="7.26953125" style="115" customWidth="1"/>
    <col min="39" max="39" width="26.7265625" style="115" customWidth="1"/>
    <col min="40" max="40" width="22.453125" style="115" customWidth="1"/>
    <col min="41" max="41" width="4" style="115" customWidth="1"/>
    <col min="42" max="42" width="88.7265625" style="115" bestFit="1" customWidth="1"/>
    <col min="43" max="43" width="18.1796875" style="115" customWidth="1"/>
    <col min="44" max="44" width="19.7265625" style="115" customWidth="1"/>
    <col min="45" max="45" width="35.1796875" style="115" customWidth="1"/>
    <col min="46" max="46" width="22" style="115" customWidth="1"/>
    <col min="47" max="47" width="4" style="115" customWidth="1"/>
    <col min="48" max="16384" width="8.7265625" style="115"/>
  </cols>
  <sheetData>
    <row r="1" spans="1:47" s="53" customFormat="1" ht="16">
      <c r="A1" s="131" t="s">
        <v>0</v>
      </c>
      <c r="B1" s="32" t="s">
        <v>41</v>
      </c>
      <c r="C1" s="55" t="s">
        <v>42</v>
      </c>
      <c r="D1" s="55" t="s">
        <v>43</v>
      </c>
      <c r="E1" s="55" t="s">
        <v>44</v>
      </c>
      <c r="F1" s="55" t="s">
        <v>45</v>
      </c>
      <c r="G1" s="55" t="s">
        <v>39</v>
      </c>
      <c r="H1" s="55" t="s">
        <v>46</v>
      </c>
      <c r="I1" s="55" t="s">
        <v>47</v>
      </c>
      <c r="J1" s="55" t="s">
        <v>48</v>
      </c>
      <c r="K1" s="55" t="s">
        <v>49</v>
      </c>
      <c r="L1" s="55" t="s">
        <v>50</v>
      </c>
      <c r="M1" s="55" t="s">
        <v>51</v>
      </c>
      <c r="N1" s="53" t="s">
        <v>269</v>
      </c>
      <c r="O1" s="135" t="s">
        <v>249</v>
      </c>
      <c r="P1" s="135" t="s">
        <v>250</v>
      </c>
      <c r="Q1" s="53" t="s">
        <v>270</v>
      </c>
      <c r="R1" s="135" t="s">
        <v>285</v>
      </c>
      <c r="S1" s="135" t="s">
        <v>286</v>
      </c>
      <c r="T1" s="135" t="s">
        <v>287</v>
      </c>
      <c r="U1" s="135" t="s">
        <v>288</v>
      </c>
      <c r="V1" s="135" t="s">
        <v>289</v>
      </c>
      <c r="W1" s="135" t="s">
        <v>290</v>
      </c>
      <c r="X1" s="135" t="s">
        <v>291</v>
      </c>
      <c r="Y1" s="135" t="s">
        <v>292</v>
      </c>
      <c r="Z1" s="135" t="s">
        <v>293</v>
      </c>
      <c r="AA1" s="135" t="s">
        <v>294</v>
      </c>
      <c r="AB1" s="135" t="s">
        <v>295</v>
      </c>
      <c r="AC1" s="135" t="s">
        <v>296</v>
      </c>
      <c r="AD1" s="53" t="s">
        <v>271</v>
      </c>
      <c r="AE1" s="53" t="s">
        <v>272</v>
      </c>
      <c r="AF1" s="135" t="s">
        <v>264</v>
      </c>
      <c r="AG1" s="135" t="s">
        <v>265</v>
      </c>
      <c r="AH1" s="53" t="s">
        <v>273</v>
      </c>
      <c r="AI1" s="53" t="s">
        <v>284</v>
      </c>
      <c r="AJ1" s="132" t="s">
        <v>7</v>
      </c>
      <c r="AK1" s="132" t="s">
        <v>8</v>
      </c>
      <c r="AL1" s="132" t="s">
        <v>9</v>
      </c>
      <c r="AM1" s="132" t="s">
        <v>248</v>
      </c>
      <c r="AN1" s="132" t="s">
        <v>10</v>
      </c>
      <c r="AO1" s="132" t="s">
        <v>11</v>
      </c>
      <c r="AP1" s="132" t="s">
        <v>12</v>
      </c>
      <c r="AQ1" s="132" t="s">
        <v>13</v>
      </c>
      <c r="AR1" s="132" t="s">
        <v>14</v>
      </c>
      <c r="AS1" s="132" t="s">
        <v>15</v>
      </c>
      <c r="AT1" s="132" t="s">
        <v>16</v>
      </c>
      <c r="AU1" s="132" t="s">
        <v>17</v>
      </c>
    </row>
    <row r="2" spans="1:47">
      <c r="A2" s="115">
        <v>5596064310</v>
      </c>
      <c r="H2" s="115" t="s">
        <v>46</v>
      </c>
      <c r="K2" s="115" t="s">
        <v>49</v>
      </c>
      <c r="M2" s="115" t="s">
        <v>51</v>
      </c>
      <c r="O2" s="115">
        <f t="shared" ref="O2:O65" si="0">COUNTA(B2:N2)</f>
        <v>3</v>
      </c>
      <c r="P2" s="115">
        <f t="shared" ref="P2:P65" si="1">3/O2</f>
        <v>1</v>
      </c>
      <c r="R2" s="115">
        <f t="shared" ref="R2:R65" si="2">IF($O2&lt;3,IF($B2=$B$1,1,0),IF($B2=$B$1,$P2,0))</f>
        <v>0</v>
      </c>
      <c r="S2" s="115">
        <f t="shared" ref="S2:S65" si="3">IF($O2&lt;3,IF($C2=$C$1,1,0),IF($C2=$C$1,$P2,0))</f>
        <v>0</v>
      </c>
      <c r="T2" s="115">
        <f t="shared" ref="T2:T65" si="4">IF($O2&lt;3,IF($D2=$D$1,1,0),IF($D2=$D$1,$P2,0))</f>
        <v>0</v>
      </c>
      <c r="U2" s="115">
        <f t="shared" ref="U2:U65" si="5">IF($O2&lt;3,IF($E2=$E$1,1,0),IF($E2=$E$1,$P2,0))</f>
        <v>0</v>
      </c>
      <c r="V2" s="115">
        <f t="shared" ref="V2:V65" si="6">IF($O2&lt;3,IF($F2=$F$1,1,0),IF($F2=$F$1,$P2,0))</f>
        <v>0</v>
      </c>
      <c r="W2" s="115">
        <f t="shared" ref="W2:W65" si="7">IF($O2&lt;3,IF($G2=$G$1,1,0),IF($G2=$G$1,$P2,0))</f>
        <v>0</v>
      </c>
      <c r="X2" s="115">
        <f t="shared" ref="X2:X65" si="8">IF($O2&lt;3,IF($H2=$H$1,1,0),IF($H2=$H$1,$P2,0))</f>
        <v>1</v>
      </c>
      <c r="Y2" s="115">
        <f t="shared" ref="Y2:Y65" si="9">IF($O2&lt;3,IF($I2=$I$1,1,0),IF($I2=$I$1,$P2,0))</f>
        <v>0</v>
      </c>
      <c r="Z2" s="115">
        <f t="shared" ref="Z2:Z65" si="10">IF($O2&lt;3,IF($J2=$J$1,1,0),IF($J2=$J$1,$P2,0))</f>
        <v>0</v>
      </c>
      <c r="AA2" s="115">
        <f t="shared" ref="AA2:AA65" si="11">IF($O2&lt;3,IF($K2=$K$1,1,0),IF($K2=$K$1,$P2,0))</f>
        <v>1</v>
      </c>
      <c r="AB2" s="115">
        <f t="shared" ref="AB2:AB65" si="12">IF($O2&lt;3,IF($L2=$L$1,1,0),IF($L2=$L$1,$P2,0))</f>
        <v>0</v>
      </c>
      <c r="AC2" s="115">
        <f t="shared" ref="AC2:AC65" si="13">IF($O2&lt;3,IF($M2=$M$1,1,0),IF($M2=$M$1,$P2,0))</f>
        <v>1</v>
      </c>
      <c r="AF2" s="115">
        <f t="shared" ref="AF2:AF65" si="14">SUM(R2:AD2)</f>
        <v>3</v>
      </c>
      <c r="AG2" s="115">
        <f t="shared" ref="AG2:AG65" si="15">O2</f>
        <v>3</v>
      </c>
      <c r="AH2" s="115" t="str">
        <f t="shared" ref="AH2:AH65" si="16">IF(AF2=AG2,"Correct",IF(AF2=3,"Correct","Wrong"))</f>
        <v>Correct</v>
      </c>
      <c r="AJ2" s="115" t="s">
        <v>83</v>
      </c>
      <c r="AK2" s="115">
        <v>23</v>
      </c>
      <c r="AL2" s="115" t="s">
        <v>181</v>
      </c>
      <c r="AM2" s="115" t="s">
        <v>234</v>
      </c>
      <c r="AN2" s="115" t="s">
        <v>443</v>
      </c>
      <c r="AO2" s="115" t="s">
        <v>91</v>
      </c>
      <c r="AP2" s="115" t="s">
        <v>108</v>
      </c>
      <c r="AQ2" s="115" t="s">
        <v>93</v>
      </c>
      <c r="AR2" s="115" t="s">
        <v>114</v>
      </c>
      <c r="AS2" s="115" t="s">
        <v>95</v>
      </c>
      <c r="AT2" s="115" t="s">
        <v>91</v>
      </c>
    </row>
    <row r="3" spans="1:47">
      <c r="A3" s="115">
        <v>5600128503</v>
      </c>
      <c r="F3" s="115" t="s">
        <v>45</v>
      </c>
      <c r="K3" s="115" t="s">
        <v>49</v>
      </c>
      <c r="M3" s="115" t="s">
        <v>51</v>
      </c>
      <c r="O3" s="115">
        <f t="shared" si="0"/>
        <v>3</v>
      </c>
      <c r="P3" s="115">
        <f t="shared" si="1"/>
        <v>1</v>
      </c>
      <c r="R3" s="115">
        <f t="shared" si="2"/>
        <v>0</v>
      </c>
      <c r="S3" s="115">
        <f t="shared" si="3"/>
        <v>0</v>
      </c>
      <c r="T3" s="115">
        <f t="shared" si="4"/>
        <v>0</v>
      </c>
      <c r="U3" s="115">
        <f t="shared" si="5"/>
        <v>0</v>
      </c>
      <c r="V3" s="115">
        <f t="shared" si="6"/>
        <v>1</v>
      </c>
      <c r="W3" s="115">
        <f t="shared" si="7"/>
        <v>0</v>
      </c>
      <c r="X3" s="115">
        <f t="shared" si="8"/>
        <v>0</v>
      </c>
      <c r="Y3" s="115">
        <f t="shared" si="9"/>
        <v>0</v>
      </c>
      <c r="Z3" s="115">
        <f t="shared" si="10"/>
        <v>0</v>
      </c>
      <c r="AA3" s="115">
        <f t="shared" si="11"/>
        <v>1</v>
      </c>
      <c r="AB3" s="115">
        <f t="shared" si="12"/>
        <v>0</v>
      </c>
      <c r="AC3" s="115">
        <f t="shared" si="13"/>
        <v>1</v>
      </c>
      <c r="AF3" s="115">
        <f t="shared" si="14"/>
        <v>3</v>
      </c>
      <c r="AG3" s="115">
        <f t="shared" si="15"/>
        <v>3</v>
      </c>
      <c r="AH3" s="115" t="str">
        <f t="shared" si="16"/>
        <v>Correct</v>
      </c>
      <c r="AJ3" s="115"/>
    </row>
    <row r="4" spans="1:47">
      <c r="A4" s="115">
        <v>5595231908</v>
      </c>
      <c r="C4" s="115" t="s">
        <v>42</v>
      </c>
      <c r="K4" s="115" t="s">
        <v>49</v>
      </c>
      <c r="M4" s="115" t="s">
        <v>51</v>
      </c>
      <c r="O4" s="115">
        <f t="shared" si="0"/>
        <v>3</v>
      </c>
      <c r="P4" s="115">
        <f t="shared" si="1"/>
        <v>1</v>
      </c>
      <c r="R4" s="115">
        <f t="shared" si="2"/>
        <v>0</v>
      </c>
      <c r="S4" s="115">
        <f t="shared" si="3"/>
        <v>1</v>
      </c>
      <c r="T4" s="115">
        <f t="shared" si="4"/>
        <v>0</v>
      </c>
      <c r="U4" s="115">
        <f t="shared" si="5"/>
        <v>0</v>
      </c>
      <c r="V4" s="115">
        <f t="shared" si="6"/>
        <v>0</v>
      </c>
      <c r="W4" s="115">
        <f t="shared" si="7"/>
        <v>0</v>
      </c>
      <c r="X4" s="115">
        <f t="shared" si="8"/>
        <v>0</v>
      </c>
      <c r="Y4" s="115">
        <f t="shared" si="9"/>
        <v>0</v>
      </c>
      <c r="Z4" s="115">
        <f t="shared" si="10"/>
        <v>0</v>
      </c>
      <c r="AA4" s="115">
        <f t="shared" si="11"/>
        <v>1</v>
      </c>
      <c r="AB4" s="115">
        <f t="shared" si="12"/>
        <v>0</v>
      </c>
      <c r="AC4" s="115">
        <f t="shared" si="13"/>
        <v>1</v>
      </c>
      <c r="AF4" s="115">
        <f t="shared" si="14"/>
        <v>3</v>
      </c>
      <c r="AG4" s="115">
        <f t="shared" si="15"/>
        <v>3</v>
      </c>
      <c r="AH4" s="115" t="str">
        <f t="shared" si="16"/>
        <v>Correct</v>
      </c>
      <c r="AJ4" s="115" t="s">
        <v>83</v>
      </c>
      <c r="AK4" s="115">
        <v>34</v>
      </c>
      <c r="AL4" s="115" t="s">
        <v>84</v>
      </c>
      <c r="AM4" s="115" t="s">
        <v>457</v>
      </c>
      <c r="AN4" s="115" t="s">
        <v>443</v>
      </c>
      <c r="AO4" s="115" t="s">
        <v>91</v>
      </c>
      <c r="AP4" s="115" t="s">
        <v>108</v>
      </c>
      <c r="AQ4" s="115" t="s">
        <v>93</v>
      </c>
      <c r="AR4" s="115" t="s">
        <v>102</v>
      </c>
      <c r="AS4" s="115" t="s">
        <v>98</v>
      </c>
      <c r="AT4" s="115" t="s">
        <v>91</v>
      </c>
    </row>
    <row r="5" spans="1:47">
      <c r="A5" s="115">
        <v>5598586707</v>
      </c>
      <c r="G5" s="115" t="s">
        <v>39</v>
      </c>
      <c r="K5" s="115" t="s">
        <v>49</v>
      </c>
      <c r="M5" s="115" t="s">
        <v>51</v>
      </c>
      <c r="O5" s="115">
        <f t="shared" si="0"/>
        <v>3</v>
      </c>
      <c r="P5" s="115">
        <f t="shared" si="1"/>
        <v>1</v>
      </c>
      <c r="R5" s="115">
        <f t="shared" si="2"/>
        <v>0</v>
      </c>
      <c r="S5" s="115">
        <f t="shared" si="3"/>
        <v>0</v>
      </c>
      <c r="T5" s="115">
        <f t="shared" si="4"/>
        <v>0</v>
      </c>
      <c r="U5" s="115">
        <f t="shared" si="5"/>
        <v>0</v>
      </c>
      <c r="V5" s="115">
        <f t="shared" si="6"/>
        <v>0</v>
      </c>
      <c r="W5" s="115">
        <f t="shared" si="7"/>
        <v>1</v>
      </c>
      <c r="X5" s="115">
        <f t="shared" si="8"/>
        <v>0</v>
      </c>
      <c r="Y5" s="115">
        <f t="shared" si="9"/>
        <v>0</v>
      </c>
      <c r="Z5" s="115">
        <f t="shared" si="10"/>
        <v>0</v>
      </c>
      <c r="AA5" s="115">
        <f t="shared" si="11"/>
        <v>1</v>
      </c>
      <c r="AB5" s="115">
        <f t="shared" si="12"/>
        <v>0</v>
      </c>
      <c r="AC5" s="115">
        <f t="shared" si="13"/>
        <v>1</v>
      </c>
      <c r="AF5" s="115">
        <f t="shared" si="14"/>
        <v>3</v>
      </c>
      <c r="AG5" s="115">
        <f t="shared" si="15"/>
        <v>3</v>
      </c>
      <c r="AH5" s="115" t="str">
        <f t="shared" si="16"/>
        <v>Correct</v>
      </c>
      <c r="AJ5" s="115" t="s">
        <v>99</v>
      </c>
      <c r="AK5" s="115">
        <v>45</v>
      </c>
      <c r="AL5" s="115" t="s">
        <v>84</v>
      </c>
      <c r="AM5" s="115" t="s">
        <v>456</v>
      </c>
      <c r="AN5" s="115" t="s">
        <v>85</v>
      </c>
      <c r="AO5" s="115" t="s">
        <v>91</v>
      </c>
      <c r="AP5" s="115" t="s">
        <v>108</v>
      </c>
      <c r="AQ5" s="115" t="s">
        <v>93</v>
      </c>
      <c r="AR5" s="115" t="s">
        <v>102</v>
      </c>
      <c r="AS5" s="115" t="s">
        <v>90</v>
      </c>
      <c r="AT5" s="115" t="s">
        <v>91</v>
      </c>
    </row>
    <row r="6" spans="1:47">
      <c r="A6" s="115">
        <v>5582038637</v>
      </c>
      <c r="B6" s="115" t="s">
        <v>41</v>
      </c>
      <c r="K6" s="115" t="s">
        <v>49</v>
      </c>
      <c r="M6" s="115" t="s">
        <v>51</v>
      </c>
      <c r="O6" s="115">
        <f t="shared" si="0"/>
        <v>3</v>
      </c>
      <c r="P6" s="115">
        <f t="shared" si="1"/>
        <v>1</v>
      </c>
      <c r="R6" s="115">
        <f t="shared" si="2"/>
        <v>1</v>
      </c>
      <c r="S6" s="115">
        <f t="shared" si="3"/>
        <v>0</v>
      </c>
      <c r="T6" s="115">
        <f t="shared" si="4"/>
        <v>0</v>
      </c>
      <c r="U6" s="115">
        <f t="shared" si="5"/>
        <v>0</v>
      </c>
      <c r="V6" s="115">
        <f t="shared" si="6"/>
        <v>0</v>
      </c>
      <c r="W6" s="115">
        <f t="shared" si="7"/>
        <v>0</v>
      </c>
      <c r="X6" s="115">
        <f t="shared" si="8"/>
        <v>0</v>
      </c>
      <c r="Y6" s="115">
        <f t="shared" si="9"/>
        <v>0</v>
      </c>
      <c r="Z6" s="115">
        <f t="shared" si="10"/>
        <v>0</v>
      </c>
      <c r="AA6" s="115">
        <f t="shared" si="11"/>
        <v>1</v>
      </c>
      <c r="AB6" s="115">
        <f t="shared" si="12"/>
        <v>0</v>
      </c>
      <c r="AC6" s="115">
        <f t="shared" si="13"/>
        <v>1</v>
      </c>
      <c r="AF6" s="115">
        <f t="shared" si="14"/>
        <v>3</v>
      </c>
      <c r="AG6" s="115">
        <f t="shared" si="15"/>
        <v>3</v>
      </c>
      <c r="AH6" s="115" t="str">
        <f t="shared" si="16"/>
        <v>Correct</v>
      </c>
      <c r="AJ6" s="115" t="s">
        <v>99</v>
      </c>
      <c r="AK6" s="115">
        <v>45</v>
      </c>
      <c r="AL6" s="115" t="s">
        <v>181</v>
      </c>
      <c r="AM6" s="115" t="s">
        <v>461</v>
      </c>
      <c r="AN6" s="115" t="s">
        <v>85</v>
      </c>
      <c r="AO6" s="115" t="s">
        <v>91</v>
      </c>
      <c r="AP6" s="115" t="s">
        <v>108</v>
      </c>
      <c r="AQ6" s="115" t="s">
        <v>93</v>
      </c>
      <c r="AR6" s="115" t="s">
        <v>102</v>
      </c>
      <c r="AS6" s="115" t="s">
        <v>90</v>
      </c>
      <c r="AT6" s="115" t="s">
        <v>91</v>
      </c>
    </row>
    <row r="7" spans="1:47">
      <c r="A7" s="115">
        <v>5581409665</v>
      </c>
      <c r="F7" s="115" t="s">
        <v>45</v>
      </c>
      <c r="K7" s="115" t="s">
        <v>49</v>
      </c>
      <c r="M7" s="115" t="s">
        <v>51</v>
      </c>
      <c r="O7" s="115">
        <f t="shared" si="0"/>
        <v>3</v>
      </c>
      <c r="P7" s="115">
        <f t="shared" si="1"/>
        <v>1</v>
      </c>
      <c r="R7" s="115">
        <f t="shared" si="2"/>
        <v>0</v>
      </c>
      <c r="S7" s="115">
        <f t="shared" si="3"/>
        <v>0</v>
      </c>
      <c r="T7" s="115">
        <f t="shared" si="4"/>
        <v>0</v>
      </c>
      <c r="U7" s="115">
        <f t="shared" si="5"/>
        <v>0</v>
      </c>
      <c r="V7" s="115">
        <f t="shared" si="6"/>
        <v>1</v>
      </c>
      <c r="W7" s="115">
        <f t="shared" si="7"/>
        <v>0</v>
      </c>
      <c r="X7" s="115">
        <f t="shared" si="8"/>
        <v>0</v>
      </c>
      <c r="Y7" s="115">
        <f t="shared" si="9"/>
        <v>0</v>
      </c>
      <c r="Z7" s="115">
        <f t="shared" si="10"/>
        <v>0</v>
      </c>
      <c r="AA7" s="115">
        <f t="shared" si="11"/>
        <v>1</v>
      </c>
      <c r="AB7" s="115">
        <f t="shared" si="12"/>
        <v>0</v>
      </c>
      <c r="AC7" s="115">
        <f t="shared" si="13"/>
        <v>1</v>
      </c>
      <c r="AF7" s="115">
        <f t="shared" si="14"/>
        <v>3</v>
      </c>
      <c r="AG7" s="115">
        <f t="shared" si="15"/>
        <v>3</v>
      </c>
      <c r="AH7" s="115" t="str">
        <f t="shared" si="16"/>
        <v>Correct</v>
      </c>
      <c r="AJ7" s="115" t="s">
        <v>83</v>
      </c>
      <c r="AK7" s="115">
        <v>21</v>
      </c>
      <c r="AL7" s="115" t="s">
        <v>432</v>
      </c>
      <c r="AN7" s="115" t="s">
        <v>85</v>
      </c>
      <c r="AO7" s="115" t="s">
        <v>91</v>
      </c>
      <c r="AP7" s="115" t="s">
        <v>462</v>
      </c>
      <c r="AQ7" s="115" t="s">
        <v>100</v>
      </c>
      <c r="AR7" s="115" t="s">
        <v>111</v>
      </c>
      <c r="AS7" s="115" t="s">
        <v>95</v>
      </c>
      <c r="AT7" s="115" t="s">
        <v>91</v>
      </c>
    </row>
    <row r="8" spans="1:47">
      <c r="A8" s="115">
        <v>5608867859</v>
      </c>
      <c r="C8" s="115" t="s">
        <v>42</v>
      </c>
      <c r="K8" s="115" t="s">
        <v>49</v>
      </c>
      <c r="M8" s="115" t="s">
        <v>51</v>
      </c>
      <c r="O8" s="115">
        <f t="shared" si="0"/>
        <v>3</v>
      </c>
      <c r="P8" s="115">
        <f t="shared" si="1"/>
        <v>1</v>
      </c>
      <c r="R8" s="115">
        <f t="shared" si="2"/>
        <v>0</v>
      </c>
      <c r="S8" s="115">
        <f t="shared" si="3"/>
        <v>1</v>
      </c>
      <c r="T8" s="115">
        <f t="shared" si="4"/>
        <v>0</v>
      </c>
      <c r="U8" s="115">
        <f t="shared" si="5"/>
        <v>0</v>
      </c>
      <c r="V8" s="115">
        <f t="shared" si="6"/>
        <v>0</v>
      </c>
      <c r="W8" s="115">
        <f t="shared" si="7"/>
        <v>0</v>
      </c>
      <c r="X8" s="115">
        <f t="shared" si="8"/>
        <v>0</v>
      </c>
      <c r="Y8" s="115">
        <f t="shared" si="9"/>
        <v>0</v>
      </c>
      <c r="Z8" s="115">
        <f t="shared" si="10"/>
        <v>0</v>
      </c>
      <c r="AA8" s="115">
        <f t="shared" si="11"/>
        <v>1</v>
      </c>
      <c r="AB8" s="115">
        <f t="shared" si="12"/>
        <v>0</v>
      </c>
      <c r="AC8" s="115">
        <f t="shared" si="13"/>
        <v>1</v>
      </c>
      <c r="AF8" s="115">
        <f t="shared" si="14"/>
        <v>3</v>
      </c>
      <c r="AG8" s="115">
        <f t="shared" si="15"/>
        <v>3</v>
      </c>
      <c r="AH8" s="115" t="str">
        <f t="shared" si="16"/>
        <v>Correct</v>
      </c>
      <c r="AJ8" s="115" t="s">
        <v>83</v>
      </c>
      <c r="AK8" s="115">
        <v>54</v>
      </c>
      <c r="AL8" s="115" t="s">
        <v>432</v>
      </c>
    </row>
    <row r="9" spans="1:47">
      <c r="A9" s="115">
        <v>5584503887</v>
      </c>
      <c r="B9" s="115" t="s">
        <v>41</v>
      </c>
      <c r="K9" s="115" t="s">
        <v>49</v>
      </c>
      <c r="M9" s="115" t="s">
        <v>51</v>
      </c>
      <c r="O9" s="115">
        <f t="shared" si="0"/>
        <v>3</v>
      </c>
      <c r="P9" s="115">
        <f t="shared" si="1"/>
        <v>1</v>
      </c>
      <c r="R9" s="115">
        <f t="shared" si="2"/>
        <v>1</v>
      </c>
      <c r="S9" s="115">
        <f t="shared" si="3"/>
        <v>0</v>
      </c>
      <c r="T9" s="115">
        <f t="shared" si="4"/>
        <v>0</v>
      </c>
      <c r="U9" s="115">
        <f t="shared" si="5"/>
        <v>0</v>
      </c>
      <c r="V9" s="115">
        <f t="shared" si="6"/>
        <v>0</v>
      </c>
      <c r="W9" s="115">
        <f t="shared" si="7"/>
        <v>0</v>
      </c>
      <c r="X9" s="115">
        <f t="shared" si="8"/>
        <v>0</v>
      </c>
      <c r="Y9" s="115">
        <f t="shared" si="9"/>
        <v>0</v>
      </c>
      <c r="Z9" s="115">
        <f t="shared" si="10"/>
        <v>0</v>
      </c>
      <c r="AA9" s="115">
        <f t="shared" si="11"/>
        <v>1</v>
      </c>
      <c r="AB9" s="115">
        <f t="shared" si="12"/>
        <v>0</v>
      </c>
      <c r="AC9" s="115">
        <f t="shared" si="13"/>
        <v>1</v>
      </c>
      <c r="AF9" s="115">
        <f t="shared" si="14"/>
        <v>3</v>
      </c>
      <c r="AG9" s="115">
        <f t="shared" si="15"/>
        <v>3</v>
      </c>
      <c r="AH9" s="115" t="str">
        <f t="shared" si="16"/>
        <v>Correct</v>
      </c>
      <c r="AJ9" s="115" t="s">
        <v>99</v>
      </c>
      <c r="AK9" s="115">
        <v>15</v>
      </c>
      <c r="AL9" s="115" t="s">
        <v>84</v>
      </c>
    </row>
    <row r="10" spans="1:47">
      <c r="A10" s="115">
        <v>5587766540</v>
      </c>
      <c r="F10" s="115" t="s">
        <v>45</v>
      </c>
      <c r="K10" s="115" t="s">
        <v>49</v>
      </c>
      <c r="M10" s="115" t="s">
        <v>51</v>
      </c>
      <c r="O10" s="115">
        <f t="shared" si="0"/>
        <v>3</v>
      </c>
      <c r="P10" s="115">
        <f t="shared" si="1"/>
        <v>1</v>
      </c>
      <c r="R10" s="115">
        <f t="shared" si="2"/>
        <v>0</v>
      </c>
      <c r="S10" s="115">
        <f t="shared" si="3"/>
        <v>0</v>
      </c>
      <c r="T10" s="115">
        <f t="shared" si="4"/>
        <v>0</v>
      </c>
      <c r="U10" s="115">
        <f t="shared" si="5"/>
        <v>0</v>
      </c>
      <c r="V10" s="115">
        <f t="shared" si="6"/>
        <v>1</v>
      </c>
      <c r="W10" s="115">
        <f t="shared" si="7"/>
        <v>0</v>
      </c>
      <c r="X10" s="115">
        <f t="shared" si="8"/>
        <v>0</v>
      </c>
      <c r="Y10" s="115">
        <f t="shared" si="9"/>
        <v>0</v>
      </c>
      <c r="Z10" s="115">
        <f t="shared" si="10"/>
        <v>0</v>
      </c>
      <c r="AA10" s="115">
        <f t="shared" si="11"/>
        <v>1</v>
      </c>
      <c r="AB10" s="115">
        <f t="shared" si="12"/>
        <v>0</v>
      </c>
      <c r="AC10" s="115">
        <f t="shared" si="13"/>
        <v>1</v>
      </c>
      <c r="AF10" s="115">
        <f t="shared" si="14"/>
        <v>3</v>
      </c>
      <c r="AG10" s="115">
        <f t="shared" si="15"/>
        <v>3</v>
      </c>
      <c r="AH10" s="115" t="str">
        <f t="shared" si="16"/>
        <v>Correct</v>
      </c>
      <c r="AJ10" s="115" t="s">
        <v>99</v>
      </c>
      <c r="AK10" s="115">
        <v>28</v>
      </c>
      <c r="AL10" s="115" t="s">
        <v>432</v>
      </c>
      <c r="AN10" s="115" t="s">
        <v>443</v>
      </c>
      <c r="AO10" s="115" t="s">
        <v>91</v>
      </c>
      <c r="AP10" s="115" t="s">
        <v>108</v>
      </c>
      <c r="AQ10" s="115" t="s">
        <v>93</v>
      </c>
      <c r="AR10" s="115" t="s">
        <v>102</v>
      </c>
      <c r="AS10" s="115" t="s">
        <v>90</v>
      </c>
      <c r="AT10" s="115" t="s">
        <v>91</v>
      </c>
    </row>
    <row r="11" spans="1:47">
      <c r="A11" s="115">
        <v>5593207446</v>
      </c>
      <c r="B11" s="115" t="s">
        <v>41</v>
      </c>
      <c r="K11" s="115" t="s">
        <v>49</v>
      </c>
      <c r="M11" s="115" t="s">
        <v>51</v>
      </c>
      <c r="O11" s="115">
        <f t="shared" si="0"/>
        <v>3</v>
      </c>
      <c r="P11" s="115">
        <f t="shared" si="1"/>
        <v>1</v>
      </c>
      <c r="R11" s="115">
        <f t="shared" si="2"/>
        <v>1</v>
      </c>
      <c r="S11" s="115">
        <f t="shared" si="3"/>
        <v>0</v>
      </c>
      <c r="T11" s="115">
        <f t="shared" si="4"/>
        <v>0</v>
      </c>
      <c r="U11" s="115">
        <f t="shared" si="5"/>
        <v>0</v>
      </c>
      <c r="V11" s="115">
        <f t="shared" si="6"/>
        <v>0</v>
      </c>
      <c r="W11" s="115">
        <f t="shared" si="7"/>
        <v>0</v>
      </c>
      <c r="X11" s="115">
        <f t="shared" si="8"/>
        <v>0</v>
      </c>
      <c r="Y11" s="115">
        <f t="shared" si="9"/>
        <v>0</v>
      </c>
      <c r="Z11" s="115">
        <f t="shared" si="10"/>
        <v>0</v>
      </c>
      <c r="AA11" s="115">
        <f t="shared" si="11"/>
        <v>1</v>
      </c>
      <c r="AB11" s="115">
        <f t="shared" si="12"/>
        <v>0</v>
      </c>
      <c r="AC11" s="115">
        <f t="shared" si="13"/>
        <v>1</v>
      </c>
      <c r="AF11" s="115">
        <f t="shared" si="14"/>
        <v>3</v>
      </c>
      <c r="AG11" s="115">
        <f t="shared" si="15"/>
        <v>3</v>
      </c>
      <c r="AH11" s="115" t="str">
        <f t="shared" si="16"/>
        <v>Correct</v>
      </c>
      <c r="AJ11" s="115" t="s">
        <v>99</v>
      </c>
      <c r="AK11" s="115">
        <v>23</v>
      </c>
      <c r="AL11" s="115" t="s">
        <v>84</v>
      </c>
      <c r="AM11" s="115" t="s">
        <v>148</v>
      </c>
      <c r="AN11" s="115" t="s">
        <v>85</v>
      </c>
      <c r="AO11" s="115" t="s">
        <v>91</v>
      </c>
      <c r="AP11" s="115" t="s">
        <v>108</v>
      </c>
      <c r="AQ11" s="115" t="s">
        <v>104</v>
      </c>
      <c r="AR11" s="115" t="s">
        <v>112</v>
      </c>
      <c r="AS11" s="115" t="s">
        <v>90</v>
      </c>
      <c r="AT11" s="115" t="s">
        <v>91</v>
      </c>
    </row>
    <row r="12" spans="1:47">
      <c r="A12" s="115">
        <v>7011540857</v>
      </c>
      <c r="C12" s="115" t="s">
        <v>42</v>
      </c>
      <c r="G12" s="115" t="s">
        <v>39</v>
      </c>
      <c r="H12" s="115" t="s">
        <v>46</v>
      </c>
      <c r="I12" s="115" t="s">
        <v>47</v>
      </c>
      <c r="J12" s="115" t="s">
        <v>48</v>
      </c>
      <c r="K12" s="115" t="s">
        <v>49</v>
      </c>
      <c r="L12" s="115" t="s">
        <v>50</v>
      </c>
      <c r="M12" s="115" t="s">
        <v>51</v>
      </c>
      <c r="O12" s="115">
        <f t="shared" si="0"/>
        <v>8</v>
      </c>
      <c r="P12" s="115">
        <f t="shared" si="1"/>
        <v>0.375</v>
      </c>
      <c r="R12" s="115">
        <f t="shared" si="2"/>
        <v>0</v>
      </c>
      <c r="S12" s="115">
        <f t="shared" si="3"/>
        <v>0.375</v>
      </c>
      <c r="T12" s="115">
        <f t="shared" si="4"/>
        <v>0</v>
      </c>
      <c r="U12" s="115">
        <f t="shared" si="5"/>
        <v>0</v>
      </c>
      <c r="V12" s="115">
        <f t="shared" si="6"/>
        <v>0</v>
      </c>
      <c r="W12" s="115">
        <f t="shared" si="7"/>
        <v>0.375</v>
      </c>
      <c r="X12" s="115">
        <f t="shared" si="8"/>
        <v>0.375</v>
      </c>
      <c r="Y12" s="115">
        <f t="shared" si="9"/>
        <v>0.375</v>
      </c>
      <c r="Z12" s="115">
        <f t="shared" si="10"/>
        <v>0.375</v>
      </c>
      <c r="AA12" s="115">
        <f t="shared" si="11"/>
        <v>0.375</v>
      </c>
      <c r="AB12" s="115">
        <f t="shared" si="12"/>
        <v>0.375</v>
      </c>
      <c r="AC12" s="115">
        <f t="shared" si="13"/>
        <v>0.375</v>
      </c>
      <c r="AF12" s="115">
        <f t="shared" si="14"/>
        <v>3</v>
      </c>
      <c r="AG12" s="115">
        <f t="shared" si="15"/>
        <v>8</v>
      </c>
      <c r="AH12" s="115" t="str">
        <f t="shared" si="16"/>
        <v>Correct</v>
      </c>
      <c r="AJ12" s="115" t="s">
        <v>83</v>
      </c>
      <c r="AK12" s="115">
        <v>63</v>
      </c>
      <c r="AL12" s="115" t="s">
        <v>181</v>
      </c>
      <c r="AM12" s="115" t="s">
        <v>197</v>
      </c>
      <c r="AN12" s="115" t="s">
        <v>85</v>
      </c>
      <c r="AO12" s="115" t="s">
        <v>86</v>
      </c>
      <c r="AP12" s="115" t="s">
        <v>87</v>
      </c>
      <c r="AQ12" s="115" t="s">
        <v>88</v>
      </c>
      <c r="AR12" s="115" t="s">
        <v>89</v>
      </c>
      <c r="AS12" s="115" t="s">
        <v>90</v>
      </c>
      <c r="AT12" s="115" t="s">
        <v>91</v>
      </c>
      <c r="AU12" s="115" t="s">
        <v>91</v>
      </c>
    </row>
    <row r="13" spans="1:47">
      <c r="A13" s="115">
        <v>7020358197</v>
      </c>
      <c r="B13" s="115" t="s">
        <v>41</v>
      </c>
      <c r="C13" s="115" t="s">
        <v>42</v>
      </c>
      <c r="D13" s="115" t="s">
        <v>43</v>
      </c>
      <c r="E13" s="115" t="s">
        <v>44</v>
      </c>
      <c r="F13" s="115" t="s">
        <v>45</v>
      </c>
      <c r="G13" s="115" t="s">
        <v>39</v>
      </c>
      <c r="H13" s="115" t="s">
        <v>46</v>
      </c>
      <c r="I13" s="115" t="s">
        <v>47</v>
      </c>
      <c r="J13" s="115" t="s">
        <v>48</v>
      </c>
      <c r="K13" s="115" t="s">
        <v>49</v>
      </c>
      <c r="L13" s="115" t="s">
        <v>50</v>
      </c>
      <c r="M13" s="115" t="s">
        <v>51</v>
      </c>
      <c r="O13" s="115">
        <f t="shared" si="0"/>
        <v>12</v>
      </c>
      <c r="P13" s="115">
        <f t="shared" si="1"/>
        <v>0.25</v>
      </c>
      <c r="R13" s="115">
        <f t="shared" si="2"/>
        <v>0.25</v>
      </c>
      <c r="S13" s="115">
        <f t="shared" si="3"/>
        <v>0.25</v>
      </c>
      <c r="T13" s="115">
        <f t="shared" si="4"/>
        <v>0.25</v>
      </c>
      <c r="U13" s="115">
        <f t="shared" si="5"/>
        <v>0.25</v>
      </c>
      <c r="V13" s="115">
        <f t="shared" si="6"/>
        <v>0.25</v>
      </c>
      <c r="W13" s="115">
        <f t="shared" si="7"/>
        <v>0.25</v>
      </c>
      <c r="X13" s="115">
        <f t="shared" si="8"/>
        <v>0.25</v>
      </c>
      <c r="Y13" s="115">
        <f t="shared" si="9"/>
        <v>0.25</v>
      </c>
      <c r="Z13" s="115">
        <f t="shared" si="10"/>
        <v>0.25</v>
      </c>
      <c r="AA13" s="115">
        <f t="shared" si="11"/>
        <v>0.25</v>
      </c>
      <c r="AB13" s="115">
        <f t="shared" si="12"/>
        <v>0.25</v>
      </c>
      <c r="AC13" s="115">
        <f t="shared" si="13"/>
        <v>0.25</v>
      </c>
      <c r="AF13" s="115">
        <f t="shared" si="14"/>
        <v>3</v>
      </c>
      <c r="AG13" s="115">
        <f t="shared" si="15"/>
        <v>12</v>
      </c>
      <c r="AH13" s="115" t="str">
        <f t="shared" si="16"/>
        <v>Correct</v>
      </c>
      <c r="AJ13" s="115" t="s">
        <v>99</v>
      </c>
      <c r="AK13" s="115">
        <v>33</v>
      </c>
      <c r="AL13" s="115" t="s">
        <v>181</v>
      </c>
      <c r="AN13" s="115" t="s">
        <v>85</v>
      </c>
      <c r="AO13" s="115" t="s">
        <v>86</v>
      </c>
      <c r="AP13" s="115" t="s">
        <v>87</v>
      </c>
      <c r="AQ13" s="115" t="s">
        <v>96</v>
      </c>
      <c r="AR13" s="115" t="s">
        <v>102</v>
      </c>
      <c r="AS13" s="115" t="s">
        <v>98</v>
      </c>
      <c r="AT13" s="115" t="s">
        <v>91</v>
      </c>
      <c r="AU13" s="115" t="s">
        <v>91</v>
      </c>
    </row>
    <row r="14" spans="1:47">
      <c r="A14" s="115">
        <v>7020339612</v>
      </c>
      <c r="B14" s="115" t="s">
        <v>41</v>
      </c>
      <c r="C14" s="115" t="s">
        <v>42</v>
      </c>
      <c r="D14" s="115" t="s">
        <v>43</v>
      </c>
      <c r="E14" s="115" t="s">
        <v>44</v>
      </c>
      <c r="F14" s="115" t="s">
        <v>45</v>
      </c>
      <c r="G14" s="115" t="s">
        <v>39</v>
      </c>
      <c r="H14" s="115" t="s">
        <v>46</v>
      </c>
      <c r="I14" s="115" t="s">
        <v>47</v>
      </c>
      <c r="J14" s="115" t="s">
        <v>48</v>
      </c>
      <c r="K14" s="115" t="s">
        <v>49</v>
      </c>
      <c r="L14" s="115" t="s">
        <v>50</v>
      </c>
      <c r="M14" s="115" t="s">
        <v>51</v>
      </c>
      <c r="O14" s="115">
        <f t="shared" si="0"/>
        <v>12</v>
      </c>
      <c r="P14" s="115">
        <f t="shared" si="1"/>
        <v>0.25</v>
      </c>
      <c r="R14" s="115">
        <f t="shared" si="2"/>
        <v>0.25</v>
      </c>
      <c r="S14" s="115">
        <f t="shared" si="3"/>
        <v>0.25</v>
      </c>
      <c r="T14" s="115">
        <f t="shared" si="4"/>
        <v>0.25</v>
      </c>
      <c r="U14" s="115">
        <f t="shared" si="5"/>
        <v>0.25</v>
      </c>
      <c r="V14" s="115">
        <f t="shared" si="6"/>
        <v>0.25</v>
      </c>
      <c r="W14" s="115">
        <f t="shared" si="7"/>
        <v>0.25</v>
      </c>
      <c r="X14" s="115">
        <f t="shared" si="8"/>
        <v>0.25</v>
      </c>
      <c r="Y14" s="115">
        <f t="shared" si="9"/>
        <v>0.25</v>
      </c>
      <c r="Z14" s="115">
        <f t="shared" si="10"/>
        <v>0.25</v>
      </c>
      <c r="AA14" s="115">
        <f t="shared" si="11"/>
        <v>0.25</v>
      </c>
      <c r="AB14" s="115">
        <f t="shared" si="12"/>
        <v>0.25</v>
      </c>
      <c r="AC14" s="115">
        <f t="shared" si="13"/>
        <v>0.25</v>
      </c>
      <c r="AF14" s="115">
        <f t="shared" si="14"/>
        <v>3</v>
      </c>
      <c r="AG14" s="115">
        <f t="shared" si="15"/>
        <v>12</v>
      </c>
      <c r="AH14" s="115" t="str">
        <f t="shared" si="16"/>
        <v>Correct</v>
      </c>
      <c r="AJ14" s="115" t="s">
        <v>83</v>
      </c>
      <c r="AK14" s="115">
        <v>53</v>
      </c>
      <c r="AL14" s="115" t="s">
        <v>84</v>
      </c>
      <c r="AM14" s="115" t="s">
        <v>126</v>
      </c>
      <c r="AN14" s="115" t="s">
        <v>97</v>
      </c>
      <c r="AO14" s="115" t="s">
        <v>86</v>
      </c>
      <c r="AP14" s="115" t="s">
        <v>87</v>
      </c>
      <c r="AQ14" s="115" t="s">
        <v>104</v>
      </c>
      <c r="AR14" s="115" t="s">
        <v>94</v>
      </c>
      <c r="AS14" s="115" t="s">
        <v>90</v>
      </c>
      <c r="AT14" s="115" t="s">
        <v>91</v>
      </c>
      <c r="AU14" s="115" t="s">
        <v>91</v>
      </c>
    </row>
    <row r="15" spans="1:47">
      <c r="A15" s="115">
        <v>7045756469</v>
      </c>
      <c r="B15" s="115" t="s">
        <v>41</v>
      </c>
      <c r="C15" s="115" t="s">
        <v>42</v>
      </c>
      <c r="F15" s="115" t="s">
        <v>45</v>
      </c>
      <c r="J15" s="115" t="s">
        <v>48</v>
      </c>
      <c r="K15" s="115" t="s">
        <v>49</v>
      </c>
      <c r="L15" s="115" t="s">
        <v>50</v>
      </c>
      <c r="M15" s="115" t="s">
        <v>51</v>
      </c>
      <c r="O15" s="115">
        <f t="shared" si="0"/>
        <v>7</v>
      </c>
      <c r="P15" s="115">
        <f t="shared" si="1"/>
        <v>0.42857142857142855</v>
      </c>
      <c r="R15" s="115">
        <f t="shared" si="2"/>
        <v>0.42857142857142855</v>
      </c>
      <c r="S15" s="115">
        <f t="shared" si="3"/>
        <v>0.42857142857142855</v>
      </c>
      <c r="T15" s="115">
        <f t="shared" si="4"/>
        <v>0</v>
      </c>
      <c r="U15" s="115">
        <f t="shared" si="5"/>
        <v>0</v>
      </c>
      <c r="V15" s="115">
        <f t="shared" si="6"/>
        <v>0.42857142857142855</v>
      </c>
      <c r="W15" s="115">
        <f t="shared" si="7"/>
        <v>0</v>
      </c>
      <c r="X15" s="115">
        <f t="shared" si="8"/>
        <v>0</v>
      </c>
      <c r="Y15" s="115">
        <f t="shared" si="9"/>
        <v>0</v>
      </c>
      <c r="Z15" s="115">
        <f t="shared" si="10"/>
        <v>0.42857142857142855</v>
      </c>
      <c r="AA15" s="115">
        <f t="shared" si="11"/>
        <v>0.42857142857142855</v>
      </c>
      <c r="AB15" s="115">
        <f t="shared" si="12"/>
        <v>0.42857142857142855</v>
      </c>
      <c r="AC15" s="115">
        <f t="shared" si="13"/>
        <v>0.42857142857142855</v>
      </c>
      <c r="AF15" s="115">
        <f t="shared" si="14"/>
        <v>2.9999999999999996</v>
      </c>
      <c r="AG15" s="115">
        <f t="shared" si="15"/>
        <v>7</v>
      </c>
      <c r="AH15" s="115" t="str">
        <f t="shared" si="16"/>
        <v>Correct</v>
      </c>
      <c r="AJ15" s="115" t="s">
        <v>83</v>
      </c>
      <c r="AK15" s="115">
        <v>65</v>
      </c>
      <c r="AL15" s="115" t="s">
        <v>181</v>
      </c>
      <c r="AM15" s="115" t="s">
        <v>206</v>
      </c>
      <c r="AN15" s="115" t="s">
        <v>85</v>
      </c>
      <c r="AO15" s="115" t="s">
        <v>86</v>
      </c>
      <c r="AQ15" s="115" t="s">
        <v>100</v>
      </c>
      <c r="AR15" s="115" t="s">
        <v>89</v>
      </c>
      <c r="AS15" s="115" t="s">
        <v>90</v>
      </c>
      <c r="AT15" s="115" t="s">
        <v>91</v>
      </c>
      <c r="AU15" s="115" t="s">
        <v>91</v>
      </c>
    </row>
    <row r="16" spans="1:47">
      <c r="A16" s="115">
        <v>7007913480</v>
      </c>
      <c r="B16" s="115" t="s">
        <v>41</v>
      </c>
      <c r="C16" s="115" t="s">
        <v>42</v>
      </c>
      <c r="D16" s="115" t="s">
        <v>43</v>
      </c>
      <c r="E16" s="115" t="s">
        <v>44</v>
      </c>
      <c r="F16" s="115" t="s">
        <v>45</v>
      </c>
      <c r="H16" s="115" t="s">
        <v>46</v>
      </c>
      <c r="I16" s="115" t="s">
        <v>47</v>
      </c>
      <c r="K16" s="115" t="s">
        <v>49</v>
      </c>
      <c r="L16" s="115" t="s">
        <v>50</v>
      </c>
      <c r="M16" s="115" t="s">
        <v>51</v>
      </c>
      <c r="O16" s="115">
        <f t="shared" si="0"/>
        <v>10</v>
      </c>
      <c r="P16" s="115">
        <f t="shared" si="1"/>
        <v>0.3</v>
      </c>
      <c r="R16" s="115">
        <f t="shared" si="2"/>
        <v>0.3</v>
      </c>
      <c r="S16" s="115">
        <f t="shared" si="3"/>
        <v>0.3</v>
      </c>
      <c r="T16" s="115">
        <f t="shared" si="4"/>
        <v>0.3</v>
      </c>
      <c r="U16" s="115">
        <f t="shared" si="5"/>
        <v>0.3</v>
      </c>
      <c r="V16" s="115">
        <f t="shared" si="6"/>
        <v>0.3</v>
      </c>
      <c r="W16" s="115">
        <f t="shared" si="7"/>
        <v>0</v>
      </c>
      <c r="X16" s="115">
        <f t="shared" si="8"/>
        <v>0.3</v>
      </c>
      <c r="Y16" s="115">
        <f t="shared" si="9"/>
        <v>0.3</v>
      </c>
      <c r="Z16" s="115">
        <f t="shared" si="10"/>
        <v>0</v>
      </c>
      <c r="AA16" s="115">
        <f t="shared" si="11"/>
        <v>0.3</v>
      </c>
      <c r="AB16" s="115">
        <f t="shared" si="12"/>
        <v>0.3</v>
      </c>
      <c r="AC16" s="115">
        <f t="shared" si="13"/>
        <v>0.3</v>
      </c>
      <c r="AF16" s="115">
        <f t="shared" si="14"/>
        <v>2.9999999999999996</v>
      </c>
      <c r="AG16" s="115">
        <f t="shared" si="15"/>
        <v>10</v>
      </c>
      <c r="AH16" s="115" t="str">
        <f t="shared" si="16"/>
        <v>Correct</v>
      </c>
      <c r="AJ16" s="115" t="s">
        <v>83</v>
      </c>
      <c r="AL16" s="115" t="s">
        <v>84</v>
      </c>
      <c r="AM16" s="115" t="s">
        <v>160</v>
      </c>
      <c r="AN16" s="115" t="s">
        <v>97</v>
      </c>
      <c r="AO16" s="115" t="s">
        <v>86</v>
      </c>
      <c r="AP16" s="115" t="s">
        <v>87</v>
      </c>
      <c r="AQ16" s="115" t="s">
        <v>93</v>
      </c>
      <c r="AR16" s="115" t="s">
        <v>102</v>
      </c>
      <c r="AS16" s="115" t="s">
        <v>106</v>
      </c>
      <c r="AT16" s="115" t="s">
        <v>91</v>
      </c>
      <c r="AU16" s="115" t="s">
        <v>91</v>
      </c>
    </row>
    <row r="17" spans="1:47">
      <c r="A17" s="115">
        <v>6985128250</v>
      </c>
      <c r="B17" s="115" t="s">
        <v>41</v>
      </c>
      <c r="C17" s="115" t="s">
        <v>42</v>
      </c>
      <c r="E17" s="115" t="s">
        <v>44</v>
      </c>
      <c r="H17" s="115" t="s">
        <v>46</v>
      </c>
      <c r="I17" s="115" t="s">
        <v>47</v>
      </c>
      <c r="K17" s="115" t="s">
        <v>49</v>
      </c>
      <c r="L17" s="115" t="s">
        <v>50</v>
      </c>
      <c r="M17" s="115" t="s">
        <v>51</v>
      </c>
      <c r="O17" s="115">
        <f t="shared" si="0"/>
        <v>8</v>
      </c>
      <c r="P17" s="115">
        <f t="shared" si="1"/>
        <v>0.375</v>
      </c>
      <c r="R17" s="115">
        <f t="shared" si="2"/>
        <v>0.375</v>
      </c>
      <c r="S17" s="115">
        <f t="shared" si="3"/>
        <v>0.375</v>
      </c>
      <c r="T17" s="115">
        <f t="shared" si="4"/>
        <v>0</v>
      </c>
      <c r="U17" s="115">
        <f t="shared" si="5"/>
        <v>0.375</v>
      </c>
      <c r="V17" s="115">
        <f t="shared" si="6"/>
        <v>0</v>
      </c>
      <c r="W17" s="115">
        <f t="shared" si="7"/>
        <v>0</v>
      </c>
      <c r="X17" s="115">
        <f t="shared" si="8"/>
        <v>0.375</v>
      </c>
      <c r="Y17" s="115">
        <f t="shared" si="9"/>
        <v>0.375</v>
      </c>
      <c r="Z17" s="115">
        <f t="shared" si="10"/>
        <v>0</v>
      </c>
      <c r="AA17" s="115">
        <f t="shared" si="11"/>
        <v>0.375</v>
      </c>
      <c r="AB17" s="115">
        <f t="shared" si="12"/>
        <v>0.375</v>
      </c>
      <c r="AC17" s="115">
        <f t="shared" si="13"/>
        <v>0.375</v>
      </c>
      <c r="AF17" s="115">
        <f t="shared" si="14"/>
        <v>3</v>
      </c>
      <c r="AG17" s="115">
        <f t="shared" si="15"/>
        <v>8</v>
      </c>
      <c r="AH17" s="115" t="str">
        <f t="shared" si="16"/>
        <v>Correct</v>
      </c>
      <c r="AJ17" s="115" t="s">
        <v>83</v>
      </c>
      <c r="AK17" s="115">
        <v>20</v>
      </c>
      <c r="AL17" s="115" t="s">
        <v>181</v>
      </c>
      <c r="AM17" s="115" t="s">
        <v>228</v>
      </c>
      <c r="AN17" s="115" t="s">
        <v>114</v>
      </c>
      <c r="AO17" s="115" t="s">
        <v>91</v>
      </c>
      <c r="AP17" s="115" t="s">
        <v>87</v>
      </c>
      <c r="AR17" s="115" t="s">
        <v>114</v>
      </c>
      <c r="AS17" s="115" t="s">
        <v>95</v>
      </c>
      <c r="AT17" s="115" t="s">
        <v>91</v>
      </c>
      <c r="AU17" s="115" t="s">
        <v>91</v>
      </c>
    </row>
    <row r="18" spans="1:47">
      <c r="A18" s="115">
        <v>7020356613</v>
      </c>
      <c r="B18" s="115" t="s">
        <v>41</v>
      </c>
      <c r="H18" s="115" t="s">
        <v>46</v>
      </c>
      <c r="K18" s="115" t="s">
        <v>49</v>
      </c>
      <c r="L18" s="115" t="s">
        <v>50</v>
      </c>
      <c r="M18" s="115" t="s">
        <v>51</v>
      </c>
      <c r="O18" s="115">
        <f t="shared" si="0"/>
        <v>5</v>
      </c>
      <c r="P18" s="115">
        <f t="shared" si="1"/>
        <v>0.6</v>
      </c>
      <c r="R18" s="115">
        <f t="shared" si="2"/>
        <v>0.6</v>
      </c>
      <c r="S18" s="115">
        <f t="shared" si="3"/>
        <v>0</v>
      </c>
      <c r="T18" s="115">
        <f t="shared" si="4"/>
        <v>0</v>
      </c>
      <c r="U18" s="115">
        <f t="shared" si="5"/>
        <v>0</v>
      </c>
      <c r="V18" s="115">
        <f t="shared" si="6"/>
        <v>0</v>
      </c>
      <c r="W18" s="115">
        <f t="shared" si="7"/>
        <v>0</v>
      </c>
      <c r="X18" s="115">
        <f t="shared" si="8"/>
        <v>0.6</v>
      </c>
      <c r="Y18" s="115">
        <f t="shared" si="9"/>
        <v>0</v>
      </c>
      <c r="Z18" s="115">
        <f t="shared" si="10"/>
        <v>0</v>
      </c>
      <c r="AA18" s="115">
        <f t="shared" si="11"/>
        <v>0.6</v>
      </c>
      <c r="AB18" s="115">
        <f t="shared" si="12"/>
        <v>0.6</v>
      </c>
      <c r="AC18" s="115">
        <f t="shared" si="13"/>
        <v>0.6</v>
      </c>
      <c r="AF18" s="115">
        <f t="shared" si="14"/>
        <v>3</v>
      </c>
      <c r="AG18" s="115">
        <f t="shared" si="15"/>
        <v>5</v>
      </c>
      <c r="AH18" s="115" t="str">
        <f t="shared" si="16"/>
        <v>Correct</v>
      </c>
      <c r="AJ18" s="115" t="s">
        <v>83</v>
      </c>
      <c r="AK18" s="115">
        <v>65</v>
      </c>
      <c r="AL18" s="115" t="s">
        <v>181</v>
      </c>
      <c r="AM18" s="115" t="s">
        <v>196</v>
      </c>
      <c r="AN18" s="115" t="s">
        <v>97</v>
      </c>
      <c r="AQ18" s="115" t="s">
        <v>101</v>
      </c>
      <c r="AR18" s="115" t="s">
        <v>89</v>
      </c>
      <c r="AS18" s="115" t="s">
        <v>106</v>
      </c>
      <c r="AT18" s="115" t="s">
        <v>91</v>
      </c>
      <c r="AU18" s="115" t="s">
        <v>86</v>
      </c>
    </row>
    <row r="19" spans="1:47">
      <c r="A19" s="115">
        <v>7020568966</v>
      </c>
      <c r="B19" s="115" t="s">
        <v>41</v>
      </c>
      <c r="K19" s="115" t="s">
        <v>49</v>
      </c>
      <c r="L19" s="115" t="s">
        <v>50</v>
      </c>
      <c r="M19" s="115" t="s">
        <v>51</v>
      </c>
      <c r="O19" s="115">
        <f t="shared" si="0"/>
        <v>4</v>
      </c>
      <c r="P19" s="115">
        <f t="shared" si="1"/>
        <v>0.75</v>
      </c>
      <c r="R19" s="115">
        <f t="shared" si="2"/>
        <v>0.75</v>
      </c>
      <c r="S19" s="115">
        <f t="shared" si="3"/>
        <v>0</v>
      </c>
      <c r="T19" s="115">
        <f t="shared" si="4"/>
        <v>0</v>
      </c>
      <c r="U19" s="115">
        <f t="shared" si="5"/>
        <v>0</v>
      </c>
      <c r="V19" s="115">
        <f t="shared" si="6"/>
        <v>0</v>
      </c>
      <c r="W19" s="115">
        <f t="shared" si="7"/>
        <v>0</v>
      </c>
      <c r="X19" s="115">
        <f t="shared" si="8"/>
        <v>0</v>
      </c>
      <c r="Y19" s="115">
        <f t="shared" si="9"/>
        <v>0</v>
      </c>
      <c r="Z19" s="115">
        <f t="shared" si="10"/>
        <v>0</v>
      </c>
      <c r="AA19" s="115">
        <f t="shared" si="11"/>
        <v>0.75</v>
      </c>
      <c r="AB19" s="115">
        <f t="shared" si="12"/>
        <v>0.75</v>
      </c>
      <c r="AC19" s="115">
        <f t="shared" si="13"/>
        <v>0.75</v>
      </c>
      <c r="AF19" s="115">
        <f t="shared" si="14"/>
        <v>3</v>
      </c>
      <c r="AG19" s="115">
        <f t="shared" si="15"/>
        <v>4</v>
      </c>
      <c r="AH19" s="115" t="str">
        <f t="shared" si="16"/>
        <v>Correct</v>
      </c>
      <c r="AJ19" s="115" t="s">
        <v>83</v>
      </c>
      <c r="AK19" s="115">
        <v>26</v>
      </c>
      <c r="AL19" s="115" t="s">
        <v>84</v>
      </c>
      <c r="AM19" s="115" t="s">
        <v>146</v>
      </c>
      <c r="AO19" s="115" t="s">
        <v>91</v>
      </c>
      <c r="AP19" s="115" t="s">
        <v>108</v>
      </c>
      <c r="AQ19" s="115" t="s">
        <v>93</v>
      </c>
      <c r="AR19" s="115" t="s">
        <v>89</v>
      </c>
      <c r="AS19" s="115" t="s">
        <v>98</v>
      </c>
      <c r="AT19" s="115" t="s">
        <v>86</v>
      </c>
    </row>
    <row r="20" spans="1:47">
      <c r="A20" s="115">
        <v>5580958246</v>
      </c>
      <c r="I20" s="115" t="s">
        <v>47</v>
      </c>
      <c r="L20" s="115" t="s">
        <v>50</v>
      </c>
      <c r="M20" s="115" t="s">
        <v>51</v>
      </c>
      <c r="O20" s="115">
        <f t="shared" si="0"/>
        <v>3</v>
      </c>
      <c r="P20" s="115">
        <f t="shared" si="1"/>
        <v>1</v>
      </c>
      <c r="R20" s="115">
        <f t="shared" si="2"/>
        <v>0</v>
      </c>
      <c r="S20" s="115">
        <f t="shared" si="3"/>
        <v>0</v>
      </c>
      <c r="T20" s="115">
        <f t="shared" si="4"/>
        <v>0</v>
      </c>
      <c r="U20" s="115">
        <f t="shared" si="5"/>
        <v>0</v>
      </c>
      <c r="V20" s="115">
        <f t="shared" si="6"/>
        <v>0</v>
      </c>
      <c r="W20" s="115">
        <f t="shared" si="7"/>
        <v>0</v>
      </c>
      <c r="X20" s="115">
        <f t="shared" si="8"/>
        <v>0</v>
      </c>
      <c r="Y20" s="115">
        <f t="shared" si="9"/>
        <v>1</v>
      </c>
      <c r="Z20" s="115">
        <f t="shared" si="10"/>
        <v>0</v>
      </c>
      <c r="AA20" s="115">
        <f t="shared" si="11"/>
        <v>0</v>
      </c>
      <c r="AB20" s="115">
        <f t="shared" si="12"/>
        <v>1</v>
      </c>
      <c r="AC20" s="115">
        <f t="shared" si="13"/>
        <v>1</v>
      </c>
      <c r="AF20" s="115">
        <f t="shared" si="14"/>
        <v>3</v>
      </c>
      <c r="AG20" s="115">
        <f t="shared" si="15"/>
        <v>3</v>
      </c>
      <c r="AH20" s="115" t="str">
        <f t="shared" si="16"/>
        <v>Correct</v>
      </c>
      <c r="AJ20" s="115" t="s">
        <v>83</v>
      </c>
      <c r="AK20" s="115">
        <v>42</v>
      </c>
      <c r="AL20" s="115" t="s">
        <v>181</v>
      </c>
      <c r="AM20" s="115" t="s">
        <v>247</v>
      </c>
      <c r="AN20" s="115" t="s">
        <v>85</v>
      </c>
      <c r="AO20" s="115" t="s">
        <v>91</v>
      </c>
      <c r="AP20" s="115" t="s">
        <v>108</v>
      </c>
      <c r="AQ20" s="115" t="s">
        <v>93</v>
      </c>
      <c r="AR20" s="115" t="s">
        <v>109</v>
      </c>
      <c r="AS20" s="115" t="s">
        <v>90</v>
      </c>
      <c r="AT20" s="115" t="s">
        <v>91</v>
      </c>
    </row>
    <row r="21" spans="1:47">
      <c r="A21" s="115">
        <v>5584687783</v>
      </c>
      <c r="F21" s="115" t="s">
        <v>45</v>
      </c>
      <c r="L21" s="115" t="s">
        <v>50</v>
      </c>
      <c r="M21" s="115" t="s">
        <v>51</v>
      </c>
      <c r="O21" s="115">
        <f t="shared" si="0"/>
        <v>3</v>
      </c>
      <c r="P21" s="115">
        <f t="shared" si="1"/>
        <v>1</v>
      </c>
      <c r="R21" s="115">
        <f t="shared" si="2"/>
        <v>0</v>
      </c>
      <c r="S21" s="115">
        <f t="shared" si="3"/>
        <v>0</v>
      </c>
      <c r="T21" s="115">
        <f t="shared" si="4"/>
        <v>0</v>
      </c>
      <c r="U21" s="115">
        <f t="shared" si="5"/>
        <v>0</v>
      </c>
      <c r="V21" s="115">
        <f t="shared" si="6"/>
        <v>1</v>
      </c>
      <c r="W21" s="115">
        <f t="shared" si="7"/>
        <v>0</v>
      </c>
      <c r="X21" s="115">
        <f t="shared" si="8"/>
        <v>0</v>
      </c>
      <c r="Y21" s="115">
        <f t="shared" si="9"/>
        <v>0</v>
      </c>
      <c r="Z21" s="115">
        <f t="shared" si="10"/>
        <v>0</v>
      </c>
      <c r="AA21" s="115">
        <f t="shared" si="11"/>
        <v>0</v>
      </c>
      <c r="AB21" s="115">
        <f t="shared" si="12"/>
        <v>1</v>
      </c>
      <c r="AC21" s="115">
        <f t="shared" si="13"/>
        <v>1</v>
      </c>
      <c r="AF21" s="115">
        <f t="shared" si="14"/>
        <v>3</v>
      </c>
      <c r="AG21" s="115">
        <f t="shared" si="15"/>
        <v>3</v>
      </c>
      <c r="AH21" s="115" t="str">
        <f t="shared" si="16"/>
        <v>Correct</v>
      </c>
      <c r="AJ21" s="115" t="s">
        <v>99</v>
      </c>
      <c r="AK21" s="115">
        <v>19</v>
      </c>
      <c r="AL21" s="115" t="s">
        <v>84</v>
      </c>
      <c r="AM21" s="115" t="s">
        <v>458</v>
      </c>
      <c r="AN21" s="115" t="s">
        <v>110</v>
      </c>
      <c r="AO21" s="115" t="s">
        <v>91</v>
      </c>
      <c r="AP21" s="115" t="s">
        <v>108</v>
      </c>
      <c r="AQ21" s="115" t="s">
        <v>104</v>
      </c>
      <c r="AR21" s="115" t="s">
        <v>102</v>
      </c>
      <c r="AS21" s="115" t="s">
        <v>95</v>
      </c>
      <c r="AT21" s="115" t="s">
        <v>91</v>
      </c>
    </row>
    <row r="22" spans="1:47">
      <c r="A22" s="115">
        <v>7007920056</v>
      </c>
      <c r="B22" s="115" t="s">
        <v>41</v>
      </c>
      <c r="C22" s="115" t="s">
        <v>42</v>
      </c>
      <c r="E22" s="115" t="s">
        <v>44</v>
      </c>
      <c r="F22" s="115" t="s">
        <v>45</v>
      </c>
      <c r="G22" s="115" t="s">
        <v>39</v>
      </c>
      <c r="I22" s="115" t="s">
        <v>47</v>
      </c>
      <c r="J22" s="115" t="s">
        <v>48</v>
      </c>
      <c r="L22" s="115" t="s">
        <v>50</v>
      </c>
      <c r="M22" s="115" t="s">
        <v>51</v>
      </c>
      <c r="O22" s="115">
        <f t="shared" si="0"/>
        <v>9</v>
      </c>
      <c r="P22" s="115">
        <f t="shared" si="1"/>
        <v>0.33333333333333331</v>
      </c>
      <c r="R22" s="115">
        <f t="shared" si="2"/>
        <v>0.33333333333333331</v>
      </c>
      <c r="S22" s="115">
        <f t="shared" si="3"/>
        <v>0.33333333333333331</v>
      </c>
      <c r="T22" s="115">
        <f t="shared" si="4"/>
        <v>0</v>
      </c>
      <c r="U22" s="115">
        <f t="shared" si="5"/>
        <v>0.33333333333333331</v>
      </c>
      <c r="V22" s="115">
        <f t="shared" si="6"/>
        <v>0.33333333333333331</v>
      </c>
      <c r="W22" s="115">
        <f t="shared" si="7"/>
        <v>0.33333333333333331</v>
      </c>
      <c r="X22" s="115">
        <f t="shared" si="8"/>
        <v>0</v>
      </c>
      <c r="Y22" s="115">
        <f t="shared" si="9"/>
        <v>0.33333333333333331</v>
      </c>
      <c r="Z22" s="115">
        <f t="shared" si="10"/>
        <v>0.33333333333333331</v>
      </c>
      <c r="AA22" s="115">
        <f t="shared" si="11"/>
        <v>0</v>
      </c>
      <c r="AB22" s="115">
        <f t="shared" si="12"/>
        <v>0.33333333333333331</v>
      </c>
      <c r="AC22" s="115">
        <f t="shared" si="13"/>
        <v>0.33333333333333331</v>
      </c>
      <c r="AF22" s="115">
        <f t="shared" si="14"/>
        <v>3</v>
      </c>
      <c r="AG22" s="115">
        <f t="shared" si="15"/>
        <v>9</v>
      </c>
      <c r="AH22" s="115" t="str">
        <f t="shared" si="16"/>
        <v>Correct</v>
      </c>
      <c r="AJ22" s="115" t="s">
        <v>99</v>
      </c>
      <c r="AK22" s="115">
        <v>67</v>
      </c>
      <c r="AL22" s="115" t="s">
        <v>84</v>
      </c>
      <c r="AM22" s="115" t="s">
        <v>130</v>
      </c>
      <c r="AN22" s="115" t="s">
        <v>85</v>
      </c>
      <c r="AP22" s="115" t="s">
        <v>87</v>
      </c>
      <c r="AQ22" s="115" t="s">
        <v>101</v>
      </c>
      <c r="AR22" s="115" t="s">
        <v>94</v>
      </c>
      <c r="AS22" s="115" t="s">
        <v>113</v>
      </c>
      <c r="AT22" s="115" t="s">
        <v>91</v>
      </c>
      <c r="AU22" s="115" t="s">
        <v>91</v>
      </c>
    </row>
    <row r="23" spans="1:47">
      <c r="A23" s="115">
        <v>6988285005</v>
      </c>
      <c r="B23" s="115" t="s">
        <v>41</v>
      </c>
      <c r="C23" s="115" t="s">
        <v>42</v>
      </c>
      <c r="D23" s="115" t="s">
        <v>43</v>
      </c>
      <c r="E23" s="115" t="s">
        <v>44</v>
      </c>
      <c r="F23" s="115" t="s">
        <v>45</v>
      </c>
      <c r="G23" s="115" t="s">
        <v>39</v>
      </c>
      <c r="I23" s="115" t="s">
        <v>47</v>
      </c>
      <c r="J23" s="115" t="s">
        <v>48</v>
      </c>
      <c r="L23" s="115" t="s">
        <v>50</v>
      </c>
      <c r="M23" s="115" t="s">
        <v>51</v>
      </c>
      <c r="O23" s="115">
        <f t="shared" si="0"/>
        <v>10</v>
      </c>
      <c r="P23" s="115">
        <f t="shared" si="1"/>
        <v>0.3</v>
      </c>
      <c r="R23" s="115">
        <f t="shared" si="2"/>
        <v>0.3</v>
      </c>
      <c r="S23" s="115">
        <f t="shared" si="3"/>
        <v>0.3</v>
      </c>
      <c r="T23" s="115">
        <f t="shared" si="4"/>
        <v>0.3</v>
      </c>
      <c r="U23" s="115">
        <f t="shared" si="5"/>
        <v>0.3</v>
      </c>
      <c r="V23" s="115">
        <f t="shared" si="6"/>
        <v>0.3</v>
      </c>
      <c r="W23" s="115">
        <f t="shared" si="7"/>
        <v>0.3</v>
      </c>
      <c r="X23" s="115">
        <f t="shared" si="8"/>
        <v>0</v>
      </c>
      <c r="Y23" s="115">
        <f t="shared" si="9"/>
        <v>0.3</v>
      </c>
      <c r="Z23" s="115">
        <f t="shared" si="10"/>
        <v>0.3</v>
      </c>
      <c r="AA23" s="115">
        <f t="shared" si="11"/>
        <v>0</v>
      </c>
      <c r="AB23" s="115">
        <f t="shared" si="12"/>
        <v>0.3</v>
      </c>
      <c r="AC23" s="115">
        <f t="shared" si="13"/>
        <v>0.3</v>
      </c>
      <c r="AF23" s="115">
        <f t="shared" si="14"/>
        <v>2.9999999999999996</v>
      </c>
      <c r="AG23" s="115">
        <f t="shared" si="15"/>
        <v>10</v>
      </c>
      <c r="AH23" s="115" t="str">
        <f t="shared" si="16"/>
        <v>Correct</v>
      </c>
      <c r="AJ23" s="115" t="s">
        <v>83</v>
      </c>
      <c r="AK23" s="115">
        <v>74</v>
      </c>
      <c r="AL23" s="115" t="s">
        <v>84</v>
      </c>
      <c r="AM23" s="115" t="s">
        <v>121</v>
      </c>
      <c r="AN23" s="115" t="s">
        <v>85</v>
      </c>
      <c r="AO23" s="115" t="s">
        <v>86</v>
      </c>
      <c r="AP23" s="115" t="s">
        <v>87</v>
      </c>
      <c r="AT23" s="115" t="s">
        <v>91</v>
      </c>
      <c r="AU23" s="115" t="s">
        <v>91</v>
      </c>
    </row>
    <row r="24" spans="1:47">
      <c r="A24" s="115">
        <v>7011271863</v>
      </c>
      <c r="B24" s="115" t="s">
        <v>41</v>
      </c>
      <c r="H24" s="115" t="s">
        <v>46</v>
      </c>
      <c r="J24" s="115" t="s">
        <v>48</v>
      </c>
      <c r="L24" s="115" t="s">
        <v>50</v>
      </c>
      <c r="M24" s="115" t="s">
        <v>51</v>
      </c>
      <c r="O24" s="115">
        <f t="shared" si="0"/>
        <v>5</v>
      </c>
      <c r="P24" s="115">
        <f t="shared" si="1"/>
        <v>0.6</v>
      </c>
      <c r="R24" s="115">
        <f t="shared" si="2"/>
        <v>0.6</v>
      </c>
      <c r="S24" s="115">
        <f t="shared" si="3"/>
        <v>0</v>
      </c>
      <c r="T24" s="115">
        <f t="shared" si="4"/>
        <v>0</v>
      </c>
      <c r="U24" s="115">
        <f t="shared" si="5"/>
        <v>0</v>
      </c>
      <c r="V24" s="115">
        <f t="shared" si="6"/>
        <v>0</v>
      </c>
      <c r="W24" s="115">
        <f t="shared" si="7"/>
        <v>0</v>
      </c>
      <c r="X24" s="115">
        <f t="shared" si="8"/>
        <v>0.6</v>
      </c>
      <c r="Y24" s="115">
        <f t="shared" si="9"/>
        <v>0</v>
      </c>
      <c r="Z24" s="115">
        <f t="shared" si="10"/>
        <v>0.6</v>
      </c>
      <c r="AA24" s="115">
        <f t="shared" si="11"/>
        <v>0</v>
      </c>
      <c r="AB24" s="115">
        <f t="shared" si="12"/>
        <v>0.6</v>
      </c>
      <c r="AC24" s="115">
        <f t="shared" si="13"/>
        <v>0.6</v>
      </c>
      <c r="AF24" s="115">
        <f t="shared" si="14"/>
        <v>3</v>
      </c>
      <c r="AG24" s="115">
        <f t="shared" si="15"/>
        <v>5</v>
      </c>
      <c r="AH24" s="115" t="str">
        <f t="shared" si="16"/>
        <v>Correct</v>
      </c>
      <c r="AJ24" s="115" t="s">
        <v>83</v>
      </c>
      <c r="AK24" s="115">
        <v>39</v>
      </c>
      <c r="AL24" s="115" t="s">
        <v>84</v>
      </c>
      <c r="AM24" s="115" t="s">
        <v>135</v>
      </c>
      <c r="AN24" s="115" t="s">
        <v>92</v>
      </c>
      <c r="AO24" s="115" t="s">
        <v>86</v>
      </c>
      <c r="AP24" s="115" t="s">
        <v>87</v>
      </c>
      <c r="AQ24" s="115" t="s">
        <v>101</v>
      </c>
      <c r="AR24" s="115" t="s">
        <v>111</v>
      </c>
      <c r="AS24" s="115" t="s">
        <v>90</v>
      </c>
      <c r="AT24" s="115" t="s">
        <v>91</v>
      </c>
      <c r="AU24" s="115" t="s">
        <v>91</v>
      </c>
    </row>
    <row r="25" spans="1:47">
      <c r="A25" s="115">
        <v>7020351623</v>
      </c>
      <c r="B25" s="115" t="s">
        <v>41</v>
      </c>
      <c r="C25" s="115" t="s">
        <v>42</v>
      </c>
      <c r="E25" s="115" t="s">
        <v>44</v>
      </c>
      <c r="F25" s="115" t="s">
        <v>45</v>
      </c>
      <c r="H25" s="115" t="s">
        <v>46</v>
      </c>
      <c r="I25" s="115" t="s">
        <v>47</v>
      </c>
      <c r="L25" s="115" t="s">
        <v>50</v>
      </c>
      <c r="M25" s="115" t="s">
        <v>51</v>
      </c>
      <c r="O25" s="115">
        <f t="shared" si="0"/>
        <v>8</v>
      </c>
      <c r="P25" s="115">
        <f t="shared" si="1"/>
        <v>0.375</v>
      </c>
      <c r="R25" s="115">
        <f t="shared" si="2"/>
        <v>0.375</v>
      </c>
      <c r="S25" s="115">
        <f t="shared" si="3"/>
        <v>0.375</v>
      </c>
      <c r="T25" s="115">
        <f t="shared" si="4"/>
        <v>0</v>
      </c>
      <c r="U25" s="115">
        <f t="shared" si="5"/>
        <v>0.375</v>
      </c>
      <c r="V25" s="115">
        <f t="shared" si="6"/>
        <v>0.375</v>
      </c>
      <c r="W25" s="115">
        <f t="shared" si="7"/>
        <v>0</v>
      </c>
      <c r="X25" s="115">
        <f t="shared" si="8"/>
        <v>0.375</v>
      </c>
      <c r="Y25" s="115">
        <f t="shared" si="9"/>
        <v>0.375</v>
      </c>
      <c r="Z25" s="115">
        <f t="shared" si="10"/>
        <v>0</v>
      </c>
      <c r="AA25" s="115">
        <f t="shared" si="11"/>
        <v>0</v>
      </c>
      <c r="AB25" s="115">
        <f t="shared" si="12"/>
        <v>0.375</v>
      </c>
      <c r="AC25" s="115">
        <f t="shared" si="13"/>
        <v>0.375</v>
      </c>
      <c r="AF25" s="115">
        <f t="shared" si="14"/>
        <v>3</v>
      </c>
      <c r="AG25" s="115">
        <f t="shared" si="15"/>
        <v>8</v>
      </c>
      <c r="AH25" s="115" t="str">
        <f t="shared" si="16"/>
        <v>Correct</v>
      </c>
      <c r="AJ25" s="115" t="s">
        <v>83</v>
      </c>
      <c r="AK25" s="115">
        <v>35</v>
      </c>
      <c r="AL25" s="115" t="s">
        <v>181</v>
      </c>
      <c r="AN25" s="115" t="s">
        <v>85</v>
      </c>
      <c r="AO25" s="115" t="s">
        <v>86</v>
      </c>
      <c r="AP25" s="115" t="s">
        <v>87</v>
      </c>
      <c r="AQ25" s="115" t="s">
        <v>93</v>
      </c>
      <c r="AR25" s="115" t="s">
        <v>94</v>
      </c>
      <c r="AT25" s="115" t="s">
        <v>91</v>
      </c>
    </row>
    <row r="26" spans="1:47">
      <c r="A26" s="115">
        <v>6985129742</v>
      </c>
      <c r="B26" s="115" t="s">
        <v>41</v>
      </c>
      <c r="I26" s="115" t="s">
        <v>47</v>
      </c>
      <c r="L26" s="115" t="s">
        <v>50</v>
      </c>
      <c r="M26" s="115" t="s">
        <v>51</v>
      </c>
      <c r="O26" s="115">
        <f t="shared" si="0"/>
        <v>4</v>
      </c>
      <c r="P26" s="115">
        <f t="shared" si="1"/>
        <v>0.75</v>
      </c>
      <c r="R26" s="115">
        <f t="shared" si="2"/>
        <v>0.75</v>
      </c>
      <c r="S26" s="115">
        <f t="shared" si="3"/>
        <v>0</v>
      </c>
      <c r="T26" s="115">
        <f t="shared" si="4"/>
        <v>0</v>
      </c>
      <c r="U26" s="115">
        <f t="shared" si="5"/>
        <v>0</v>
      </c>
      <c r="V26" s="115">
        <f t="shared" si="6"/>
        <v>0</v>
      </c>
      <c r="W26" s="115">
        <f t="shared" si="7"/>
        <v>0</v>
      </c>
      <c r="X26" s="115">
        <f t="shared" si="8"/>
        <v>0</v>
      </c>
      <c r="Y26" s="115">
        <f t="shared" si="9"/>
        <v>0.75</v>
      </c>
      <c r="Z26" s="115">
        <f t="shared" si="10"/>
        <v>0</v>
      </c>
      <c r="AA26" s="115">
        <f t="shared" si="11"/>
        <v>0</v>
      </c>
      <c r="AB26" s="115">
        <f t="shared" si="12"/>
        <v>0.75</v>
      </c>
      <c r="AC26" s="115">
        <f t="shared" si="13"/>
        <v>0.75</v>
      </c>
      <c r="AF26" s="115">
        <f t="shared" si="14"/>
        <v>3</v>
      </c>
      <c r="AG26" s="115">
        <f t="shared" si="15"/>
        <v>4</v>
      </c>
      <c r="AH26" s="115" t="str">
        <f t="shared" si="16"/>
        <v>Correct</v>
      </c>
      <c r="AJ26" s="115" t="s">
        <v>83</v>
      </c>
      <c r="AK26" s="115">
        <v>41</v>
      </c>
      <c r="AL26" s="115" t="s">
        <v>181</v>
      </c>
      <c r="AM26" s="115" t="s">
        <v>228</v>
      </c>
      <c r="AO26" s="115" t="s">
        <v>91</v>
      </c>
      <c r="AP26" s="115" t="s">
        <v>108</v>
      </c>
      <c r="AQ26" s="115" t="s">
        <v>96</v>
      </c>
      <c r="AR26" s="115" t="s">
        <v>112</v>
      </c>
      <c r="AS26" s="115" t="s">
        <v>98</v>
      </c>
      <c r="AT26" s="115" t="s">
        <v>91</v>
      </c>
    </row>
    <row r="27" spans="1:47">
      <c r="A27" s="115">
        <v>7020338842</v>
      </c>
      <c r="H27" s="115" t="s">
        <v>46</v>
      </c>
      <c r="L27" s="115" t="s">
        <v>50</v>
      </c>
      <c r="M27" s="115" t="s">
        <v>51</v>
      </c>
      <c r="O27" s="115">
        <f t="shared" si="0"/>
        <v>3</v>
      </c>
      <c r="P27" s="115">
        <f t="shared" si="1"/>
        <v>1</v>
      </c>
      <c r="R27" s="115">
        <f t="shared" si="2"/>
        <v>0</v>
      </c>
      <c r="S27" s="115">
        <f t="shared" si="3"/>
        <v>0</v>
      </c>
      <c r="T27" s="115">
        <f t="shared" si="4"/>
        <v>0</v>
      </c>
      <c r="U27" s="115">
        <f t="shared" si="5"/>
        <v>0</v>
      </c>
      <c r="V27" s="115">
        <f t="shared" si="6"/>
        <v>0</v>
      </c>
      <c r="W27" s="115">
        <f t="shared" si="7"/>
        <v>0</v>
      </c>
      <c r="X27" s="115">
        <f t="shared" si="8"/>
        <v>1</v>
      </c>
      <c r="Y27" s="115">
        <f t="shared" si="9"/>
        <v>0</v>
      </c>
      <c r="Z27" s="115">
        <f t="shared" si="10"/>
        <v>0</v>
      </c>
      <c r="AA27" s="115">
        <f t="shared" si="11"/>
        <v>0</v>
      </c>
      <c r="AB27" s="115">
        <f t="shared" si="12"/>
        <v>1</v>
      </c>
      <c r="AC27" s="115">
        <f t="shared" si="13"/>
        <v>1</v>
      </c>
      <c r="AF27" s="115">
        <f t="shared" si="14"/>
        <v>3</v>
      </c>
      <c r="AG27" s="115">
        <f t="shared" si="15"/>
        <v>3</v>
      </c>
      <c r="AH27" s="115" t="str">
        <f t="shared" si="16"/>
        <v>Correct</v>
      </c>
      <c r="AJ27" s="115"/>
    </row>
    <row r="28" spans="1:47">
      <c r="A28" s="115">
        <v>7020566674</v>
      </c>
      <c r="B28" s="115" t="s">
        <v>41</v>
      </c>
      <c r="E28" s="115" t="s">
        <v>44</v>
      </c>
      <c r="L28" s="115" t="s">
        <v>50</v>
      </c>
      <c r="M28" s="115" t="s">
        <v>51</v>
      </c>
      <c r="O28" s="115">
        <f t="shared" si="0"/>
        <v>4</v>
      </c>
      <c r="P28" s="115">
        <f t="shared" si="1"/>
        <v>0.75</v>
      </c>
      <c r="R28" s="115">
        <f t="shared" si="2"/>
        <v>0.75</v>
      </c>
      <c r="S28" s="115">
        <f t="shared" si="3"/>
        <v>0</v>
      </c>
      <c r="T28" s="115">
        <f t="shared" si="4"/>
        <v>0</v>
      </c>
      <c r="U28" s="115">
        <f t="shared" si="5"/>
        <v>0.75</v>
      </c>
      <c r="V28" s="115">
        <f t="shared" si="6"/>
        <v>0</v>
      </c>
      <c r="W28" s="115">
        <f t="shared" si="7"/>
        <v>0</v>
      </c>
      <c r="X28" s="115">
        <f t="shared" si="8"/>
        <v>0</v>
      </c>
      <c r="Y28" s="115">
        <f t="shared" si="9"/>
        <v>0</v>
      </c>
      <c r="Z28" s="115">
        <f t="shared" si="10"/>
        <v>0</v>
      </c>
      <c r="AA28" s="115">
        <f t="shared" si="11"/>
        <v>0</v>
      </c>
      <c r="AB28" s="115">
        <f t="shared" si="12"/>
        <v>0.75</v>
      </c>
      <c r="AC28" s="115">
        <f t="shared" si="13"/>
        <v>0.75</v>
      </c>
      <c r="AF28" s="115">
        <f t="shared" si="14"/>
        <v>3</v>
      </c>
      <c r="AG28" s="115">
        <f t="shared" si="15"/>
        <v>4</v>
      </c>
      <c r="AH28" s="115" t="str">
        <f t="shared" si="16"/>
        <v>Correct</v>
      </c>
      <c r="AJ28" s="115" t="s">
        <v>83</v>
      </c>
      <c r="AK28" s="115">
        <v>32</v>
      </c>
      <c r="AL28" s="115" t="s">
        <v>84</v>
      </c>
      <c r="AM28" s="115" t="s">
        <v>146</v>
      </c>
      <c r="AO28" s="115" t="s">
        <v>91</v>
      </c>
      <c r="AP28" s="115" t="s">
        <v>108</v>
      </c>
      <c r="AQ28" s="115" t="s">
        <v>93</v>
      </c>
      <c r="AR28" s="115" t="s">
        <v>105</v>
      </c>
      <c r="AS28" s="115" t="s">
        <v>90</v>
      </c>
      <c r="AT28" s="115" t="s">
        <v>86</v>
      </c>
      <c r="AU28" s="115" t="s">
        <v>86</v>
      </c>
    </row>
    <row r="29" spans="1:47">
      <c r="A29" s="115">
        <v>7011541450</v>
      </c>
      <c r="B29" s="115" t="s">
        <v>41</v>
      </c>
      <c r="L29" s="115" t="s">
        <v>50</v>
      </c>
      <c r="M29" s="115" t="s">
        <v>51</v>
      </c>
      <c r="O29" s="115">
        <f t="shared" si="0"/>
        <v>3</v>
      </c>
      <c r="P29" s="115">
        <f t="shared" si="1"/>
        <v>1</v>
      </c>
      <c r="R29" s="115">
        <f t="shared" si="2"/>
        <v>1</v>
      </c>
      <c r="S29" s="115">
        <f t="shared" si="3"/>
        <v>0</v>
      </c>
      <c r="T29" s="115">
        <f t="shared" si="4"/>
        <v>0</v>
      </c>
      <c r="U29" s="115">
        <f t="shared" si="5"/>
        <v>0</v>
      </c>
      <c r="V29" s="115">
        <f t="shared" si="6"/>
        <v>0</v>
      </c>
      <c r="W29" s="115">
        <f t="shared" si="7"/>
        <v>0</v>
      </c>
      <c r="X29" s="115">
        <f t="shared" si="8"/>
        <v>0</v>
      </c>
      <c r="Y29" s="115">
        <f t="shared" si="9"/>
        <v>0</v>
      </c>
      <c r="Z29" s="115">
        <f t="shared" si="10"/>
        <v>0</v>
      </c>
      <c r="AA29" s="115">
        <f t="shared" si="11"/>
        <v>0</v>
      </c>
      <c r="AB29" s="115">
        <f t="shared" si="12"/>
        <v>1</v>
      </c>
      <c r="AC29" s="115">
        <f t="shared" si="13"/>
        <v>1</v>
      </c>
      <c r="AF29" s="115">
        <f t="shared" si="14"/>
        <v>3</v>
      </c>
      <c r="AG29" s="115">
        <f t="shared" si="15"/>
        <v>3</v>
      </c>
      <c r="AH29" s="115" t="str">
        <f t="shared" si="16"/>
        <v>Correct</v>
      </c>
      <c r="AJ29" s="115" t="s">
        <v>83</v>
      </c>
      <c r="AK29" s="115">
        <v>44</v>
      </c>
      <c r="AL29" s="115" t="s">
        <v>181</v>
      </c>
      <c r="AM29" s="115" t="s">
        <v>215</v>
      </c>
      <c r="AN29" s="115" t="s">
        <v>97</v>
      </c>
      <c r="AO29" s="115" t="s">
        <v>91</v>
      </c>
      <c r="AP29" s="115" t="s">
        <v>137</v>
      </c>
      <c r="AQ29" s="115" t="s">
        <v>88</v>
      </c>
      <c r="AR29" s="115" t="s">
        <v>111</v>
      </c>
      <c r="AS29" s="115" t="s">
        <v>90</v>
      </c>
      <c r="AT29" s="115" t="s">
        <v>91</v>
      </c>
      <c r="AU29" s="115" t="s">
        <v>91</v>
      </c>
    </row>
    <row r="30" spans="1:47">
      <c r="A30" s="115">
        <v>5602856318</v>
      </c>
      <c r="J30" s="115" t="s">
        <v>48</v>
      </c>
      <c r="K30" s="115" t="s">
        <v>49</v>
      </c>
      <c r="M30" s="115" t="s">
        <v>51</v>
      </c>
      <c r="O30" s="115">
        <f t="shared" si="0"/>
        <v>3</v>
      </c>
      <c r="P30" s="115">
        <f t="shared" si="1"/>
        <v>1</v>
      </c>
      <c r="R30" s="115">
        <f t="shared" si="2"/>
        <v>0</v>
      </c>
      <c r="S30" s="115">
        <f t="shared" si="3"/>
        <v>0</v>
      </c>
      <c r="T30" s="115">
        <f t="shared" si="4"/>
        <v>0</v>
      </c>
      <c r="U30" s="115">
        <f t="shared" si="5"/>
        <v>0</v>
      </c>
      <c r="V30" s="115">
        <f t="shared" si="6"/>
        <v>0</v>
      </c>
      <c r="W30" s="115">
        <f t="shared" si="7"/>
        <v>0</v>
      </c>
      <c r="X30" s="115">
        <f t="shared" si="8"/>
        <v>0</v>
      </c>
      <c r="Y30" s="115">
        <f t="shared" si="9"/>
        <v>0</v>
      </c>
      <c r="Z30" s="115">
        <f t="shared" si="10"/>
        <v>1</v>
      </c>
      <c r="AA30" s="115">
        <f t="shared" si="11"/>
        <v>1</v>
      </c>
      <c r="AB30" s="115">
        <f t="shared" si="12"/>
        <v>0</v>
      </c>
      <c r="AC30" s="115">
        <f t="shared" si="13"/>
        <v>1</v>
      </c>
      <c r="AF30" s="115">
        <f t="shared" si="14"/>
        <v>3</v>
      </c>
      <c r="AG30" s="115">
        <f t="shared" si="15"/>
        <v>3</v>
      </c>
      <c r="AH30" s="115" t="str">
        <f t="shared" si="16"/>
        <v>Correct</v>
      </c>
      <c r="AJ30" s="115"/>
    </row>
    <row r="31" spans="1:47">
      <c r="A31" s="115">
        <v>7008107063</v>
      </c>
      <c r="B31" s="115" t="s">
        <v>41</v>
      </c>
      <c r="C31" s="115" t="s">
        <v>42</v>
      </c>
      <c r="D31" s="115" t="s">
        <v>43</v>
      </c>
      <c r="F31" s="115" t="s">
        <v>45</v>
      </c>
      <c r="H31" s="115" t="s">
        <v>46</v>
      </c>
      <c r="J31" s="115" t="s">
        <v>48</v>
      </c>
      <c r="K31" s="115" t="s">
        <v>49</v>
      </c>
      <c r="M31" s="115" t="s">
        <v>51</v>
      </c>
      <c r="O31" s="115">
        <f t="shared" si="0"/>
        <v>8</v>
      </c>
      <c r="P31" s="115">
        <f t="shared" si="1"/>
        <v>0.375</v>
      </c>
      <c r="R31" s="115">
        <f t="shared" si="2"/>
        <v>0.375</v>
      </c>
      <c r="S31" s="115">
        <f t="shared" si="3"/>
        <v>0.375</v>
      </c>
      <c r="T31" s="115">
        <f t="shared" si="4"/>
        <v>0.375</v>
      </c>
      <c r="U31" s="115">
        <f t="shared" si="5"/>
        <v>0</v>
      </c>
      <c r="V31" s="115">
        <f t="shared" si="6"/>
        <v>0.375</v>
      </c>
      <c r="W31" s="115">
        <f t="shared" si="7"/>
        <v>0</v>
      </c>
      <c r="X31" s="115">
        <f t="shared" si="8"/>
        <v>0.375</v>
      </c>
      <c r="Y31" s="115">
        <f t="shared" si="9"/>
        <v>0</v>
      </c>
      <c r="Z31" s="115">
        <f t="shared" si="10"/>
        <v>0.375</v>
      </c>
      <c r="AA31" s="115">
        <f t="shared" si="11"/>
        <v>0.375</v>
      </c>
      <c r="AB31" s="115">
        <f t="shared" si="12"/>
        <v>0</v>
      </c>
      <c r="AC31" s="115">
        <f t="shared" si="13"/>
        <v>0.375</v>
      </c>
      <c r="AF31" s="115">
        <f t="shared" si="14"/>
        <v>3</v>
      </c>
      <c r="AG31" s="115">
        <f t="shared" si="15"/>
        <v>8</v>
      </c>
      <c r="AH31" s="115" t="str">
        <f t="shared" si="16"/>
        <v>Correct</v>
      </c>
      <c r="AJ31" s="115" t="s">
        <v>83</v>
      </c>
      <c r="AK31" s="115">
        <v>55</v>
      </c>
      <c r="AL31" s="115" t="s">
        <v>84</v>
      </c>
      <c r="AM31" s="115" t="s">
        <v>136</v>
      </c>
      <c r="AO31" s="115" t="s">
        <v>86</v>
      </c>
      <c r="AP31" s="115" t="s">
        <v>87</v>
      </c>
      <c r="AQ31" s="115" t="s">
        <v>101</v>
      </c>
      <c r="AR31" s="115" t="s">
        <v>111</v>
      </c>
      <c r="AS31" s="115" t="s">
        <v>90</v>
      </c>
      <c r="AT31" s="115" t="s">
        <v>91</v>
      </c>
    </row>
    <row r="32" spans="1:47">
      <c r="A32" s="115">
        <v>7045761778</v>
      </c>
      <c r="B32" s="115" t="s">
        <v>41</v>
      </c>
      <c r="C32" s="115" t="s">
        <v>42</v>
      </c>
      <c r="D32" s="115" t="s">
        <v>43</v>
      </c>
      <c r="E32" s="115" t="s">
        <v>44</v>
      </c>
      <c r="H32" s="115" t="s">
        <v>46</v>
      </c>
      <c r="J32" s="115" t="s">
        <v>48</v>
      </c>
      <c r="K32" s="115" t="s">
        <v>49</v>
      </c>
      <c r="M32" s="115" t="s">
        <v>51</v>
      </c>
      <c r="O32" s="115">
        <f t="shared" si="0"/>
        <v>8</v>
      </c>
      <c r="P32" s="115">
        <f t="shared" si="1"/>
        <v>0.375</v>
      </c>
      <c r="R32" s="115">
        <f t="shared" si="2"/>
        <v>0.375</v>
      </c>
      <c r="S32" s="115">
        <f t="shared" si="3"/>
        <v>0.375</v>
      </c>
      <c r="T32" s="115">
        <f t="shared" si="4"/>
        <v>0.375</v>
      </c>
      <c r="U32" s="115">
        <f t="shared" si="5"/>
        <v>0.375</v>
      </c>
      <c r="V32" s="115">
        <f t="shared" si="6"/>
        <v>0</v>
      </c>
      <c r="W32" s="115">
        <f t="shared" si="7"/>
        <v>0</v>
      </c>
      <c r="X32" s="115">
        <f t="shared" si="8"/>
        <v>0.375</v>
      </c>
      <c r="Y32" s="115">
        <f t="shared" si="9"/>
        <v>0</v>
      </c>
      <c r="Z32" s="115">
        <f t="shared" si="10"/>
        <v>0.375</v>
      </c>
      <c r="AA32" s="115">
        <f t="shared" si="11"/>
        <v>0.375</v>
      </c>
      <c r="AB32" s="115">
        <f t="shared" si="12"/>
        <v>0</v>
      </c>
      <c r="AC32" s="115">
        <f t="shared" si="13"/>
        <v>0.375</v>
      </c>
      <c r="AF32" s="115">
        <f t="shared" si="14"/>
        <v>3</v>
      </c>
      <c r="AG32" s="115">
        <f t="shared" si="15"/>
        <v>8</v>
      </c>
      <c r="AH32" s="115" t="str">
        <f t="shared" si="16"/>
        <v>Correct</v>
      </c>
      <c r="AJ32" s="115" t="s">
        <v>83</v>
      </c>
      <c r="AK32" s="115">
        <v>59</v>
      </c>
      <c r="AL32" s="115" t="s">
        <v>181</v>
      </c>
      <c r="AM32" s="115" t="s">
        <v>224</v>
      </c>
      <c r="AN32" s="115" t="s">
        <v>85</v>
      </c>
      <c r="AO32" s="115" t="s">
        <v>86</v>
      </c>
      <c r="AP32" s="115" t="s">
        <v>87</v>
      </c>
      <c r="AQ32" s="115" t="s">
        <v>93</v>
      </c>
      <c r="AR32" s="115" t="s">
        <v>114</v>
      </c>
      <c r="AS32" s="115" t="s">
        <v>90</v>
      </c>
      <c r="AT32" s="115" t="s">
        <v>91</v>
      </c>
      <c r="AU32" s="115" t="s">
        <v>91</v>
      </c>
    </row>
    <row r="33" spans="1:47">
      <c r="A33" s="115">
        <v>6985468494</v>
      </c>
      <c r="C33" s="115" t="s">
        <v>42</v>
      </c>
      <c r="E33" s="115" t="s">
        <v>44</v>
      </c>
      <c r="I33" s="115" t="s">
        <v>47</v>
      </c>
      <c r="K33" s="115" t="s">
        <v>49</v>
      </c>
      <c r="M33" s="115" t="s">
        <v>51</v>
      </c>
      <c r="O33" s="115">
        <f t="shared" si="0"/>
        <v>5</v>
      </c>
      <c r="P33" s="115">
        <f t="shared" si="1"/>
        <v>0.6</v>
      </c>
      <c r="R33" s="115">
        <f t="shared" si="2"/>
        <v>0</v>
      </c>
      <c r="S33" s="115">
        <f t="shared" si="3"/>
        <v>0.6</v>
      </c>
      <c r="T33" s="115">
        <f t="shared" si="4"/>
        <v>0</v>
      </c>
      <c r="U33" s="115">
        <f t="shared" si="5"/>
        <v>0.6</v>
      </c>
      <c r="V33" s="115">
        <f t="shared" si="6"/>
        <v>0</v>
      </c>
      <c r="W33" s="115">
        <f t="shared" si="7"/>
        <v>0</v>
      </c>
      <c r="X33" s="115">
        <f t="shared" si="8"/>
        <v>0</v>
      </c>
      <c r="Y33" s="115">
        <f t="shared" si="9"/>
        <v>0.6</v>
      </c>
      <c r="Z33" s="115">
        <f t="shared" si="10"/>
        <v>0</v>
      </c>
      <c r="AA33" s="115">
        <f t="shared" si="11"/>
        <v>0.6</v>
      </c>
      <c r="AB33" s="115">
        <f t="shared" si="12"/>
        <v>0</v>
      </c>
      <c r="AC33" s="115">
        <f t="shared" si="13"/>
        <v>0.6</v>
      </c>
      <c r="AF33" s="115">
        <f t="shared" si="14"/>
        <v>3</v>
      </c>
      <c r="AG33" s="115">
        <f t="shared" si="15"/>
        <v>5</v>
      </c>
      <c r="AH33" s="115" t="str">
        <f t="shared" si="16"/>
        <v>Correct</v>
      </c>
      <c r="AJ33" s="115" t="s">
        <v>83</v>
      </c>
      <c r="AK33" s="115">
        <v>20</v>
      </c>
      <c r="AL33" s="115" t="s">
        <v>181</v>
      </c>
      <c r="AN33" s="115" t="s">
        <v>92</v>
      </c>
      <c r="AO33" s="115" t="s">
        <v>86</v>
      </c>
      <c r="AP33" s="115" t="s">
        <v>87</v>
      </c>
      <c r="AQ33" s="115" t="s">
        <v>101</v>
      </c>
      <c r="AR33" s="115" t="s">
        <v>94</v>
      </c>
      <c r="AS33" s="115" t="s">
        <v>90</v>
      </c>
      <c r="AT33" s="115" t="s">
        <v>91</v>
      </c>
      <c r="AU33" s="115" t="s">
        <v>91</v>
      </c>
    </row>
    <row r="34" spans="1:47">
      <c r="A34" s="115">
        <v>6985451620</v>
      </c>
      <c r="C34" s="115" t="s">
        <v>42</v>
      </c>
      <c r="E34" s="115" t="s">
        <v>44</v>
      </c>
      <c r="I34" s="115" t="s">
        <v>47</v>
      </c>
      <c r="K34" s="115" t="s">
        <v>49</v>
      </c>
      <c r="M34" s="115" t="s">
        <v>51</v>
      </c>
      <c r="O34" s="115">
        <f t="shared" si="0"/>
        <v>5</v>
      </c>
      <c r="P34" s="115">
        <f t="shared" si="1"/>
        <v>0.6</v>
      </c>
      <c r="R34" s="115">
        <f t="shared" si="2"/>
        <v>0</v>
      </c>
      <c r="S34" s="115">
        <f t="shared" si="3"/>
        <v>0.6</v>
      </c>
      <c r="T34" s="115">
        <f t="shared" si="4"/>
        <v>0</v>
      </c>
      <c r="U34" s="115">
        <f t="shared" si="5"/>
        <v>0.6</v>
      </c>
      <c r="V34" s="115">
        <f t="shared" si="6"/>
        <v>0</v>
      </c>
      <c r="W34" s="115">
        <f t="shared" si="7"/>
        <v>0</v>
      </c>
      <c r="X34" s="115">
        <f t="shared" si="8"/>
        <v>0</v>
      </c>
      <c r="Y34" s="115">
        <f t="shared" si="9"/>
        <v>0.6</v>
      </c>
      <c r="Z34" s="115">
        <f t="shared" si="10"/>
        <v>0</v>
      </c>
      <c r="AA34" s="115">
        <f t="shared" si="11"/>
        <v>0.6</v>
      </c>
      <c r="AB34" s="115">
        <f t="shared" si="12"/>
        <v>0</v>
      </c>
      <c r="AC34" s="115">
        <f t="shared" si="13"/>
        <v>0.6</v>
      </c>
      <c r="AF34" s="115">
        <f t="shared" si="14"/>
        <v>3</v>
      </c>
      <c r="AG34" s="115">
        <f t="shared" si="15"/>
        <v>5</v>
      </c>
      <c r="AH34" s="115" t="str">
        <f t="shared" si="16"/>
        <v>Correct</v>
      </c>
      <c r="AJ34" s="115" t="s">
        <v>83</v>
      </c>
      <c r="AK34" s="115">
        <v>20</v>
      </c>
      <c r="AL34" s="115" t="s">
        <v>181</v>
      </c>
      <c r="AN34" s="115" t="s">
        <v>92</v>
      </c>
      <c r="AO34" s="115" t="s">
        <v>86</v>
      </c>
      <c r="AP34" s="115" t="s">
        <v>87</v>
      </c>
      <c r="AQ34" s="115" t="s">
        <v>101</v>
      </c>
      <c r="AR34" s="115" t="s">
        <v>94</v>
      </c>
      <c r="AS34" s="115" t="s">
        <v>90</v>
      </c>
      <c r="AT34" s="115" t="s">
        <v>91</v>
      </c>
      <c r="AU34" s="115" t="s">
        <v>91</v>
      </c>
    </row>
    <row r="35" spans="1:47">
      <c r="A35" s="115">
        <v>7020571014</v>
      </c>
      <c r="H35" s="115" t="s">
        <v>46</v>
      </c>
      <c r="K35" s="115" t="s">
        <v>49</v>
      </c>
      <c r="M35" s="115" t="s">
        <v>51</v>
      </c>
      <c r="O35" s="115">
        <f t="shared" si="0"/>
        <v>3</v>
      </c>
      <c r="P35" s="115">
        <f t="shared" si="1"/>
        <v>1</v>
      </c>
      <c r="R35" s="115">
        <f t="shared" si="2"/>
        <v>0</v>
      </c>
      <c r="S35" s="115">
        <f t="shared" si="3"/>
        <v>0</v>
      </c>
      <c r="T35" s="115">
        <f t="shared" si="4"/>
        <v>0</v>
      </c>
      <c r="U35" s="115">
        <f t="shared" si="5"/>
        <v>0</v>
      </c>
      <c r="V35" s="115">
        <f t="shared" si="6"/>
        <v>0</v>
      </c>
      <c r="W35" s="115">
        <f t="shared" si="7"/>
        <v>0</v>
      </c>
      <c r="X35" s="115">
        <f t="shared" si="8"/>
        <v>1</v>
      </c>
      <c r="Y35" s="115">
        <f t="shared" si="9"/>
        <v>0</v>
      </c>
      <c r="Z35" s="115">
        <f t="shared" si="10"/>
        <v>0</v>
      </c>
      <c r="AA35" s="115">
        <f t="shared" si="11"/>
        <v>1</v>
      </c>
      <c r="AB35" s="115">
        <f t="shared" si="12"/>
        <v>0</v>
      </c>
      <c r="AC35" s="115">
        <f t="shared" si="13"/>
        <v>1</v>
      </c>
      <c r="AF35" s="115">
        <f t="shared" si="14"/>
        <v>3</v>
      </c>
      <c r="AG35" s="115">
        <f t="shared" si="15"/>
        <v>3</v>
      </c>
      <c r="AH35" s="115" t="str">
        <f t="shared" si="16"/>
        <v>Correct</v>
      </c>
      <c r="AJ35" s="115" t="s">
        <v>83</v>
      </c>
      <c r="AK35" s="115">
        <v>25</v>
      </c>
      <c r="AL35" s="115" t="s">
        <v>84</v>
      </c>
      <c r="AM35" s="115" t="s">
        <v>130</v>
      </c>
      <c r="AO35" s="115" t="s">
        <v>91</v>
      </c>
      <c r="AP35" s="115" t="s">
        <v>108</v>
      </c>
      <c r="AQ35" s="115" t="s">
        <v>93</v>
      </c>
      <c r="AS35" s="115" t="s">
        <v>113</v>
      </c>
      <c r="AT35" s="115" t="s">
        <v>91</v>
      </c>
      <c r="AU35" s="115" t="s">
        <v>91</v>
      </c>
    </row>
    <row r="36" spans="1:47">
      <c r="A36" s="115">
        <v>5604317314</v>
      </c>
      <c r="H36" s="115" t="s">
        <v>46</v>
      </c>
      <c r="K36" s="115" t="s">
        <v>49</v>
      </c>
      <c r="M36" s="115" t="s">
        <v>51</v>
      </c>
      <c r="O36" s="115">
        <f t="shared" si="0"/>
        <v>3</v>
      </c>
      <c r="P36" s="115">
        <f t="shared" si="1"/>
        <v>1</v>
      </c>
      <c r="R36" s="115">
        <f t="shared" si="2"/>
        <v>0</v>
      </c>
      <c r="S36" s="115">
        <f t="shared" si="3"/>
        <v>0</v>
      </c>
      <c r="T36" s="115">
        <f t="shared" si="4"/>
        <v>0</v>
      </c>
      <c r="U36" s="115">
        <f t="shared" si="5"/>
        <v>0</v>
      </c>
      <c r="V36" s="115">
        <f t="shared" si="6"/>
        <v>0</v>
      </c>
      <c r="W36" s="115">
        <f t="shared" si="7"/>
        <v>0</v>
      </c>
      <c r="X36" s="115">
        <f t="shared" si="8"/>
        <v>1</v>
      </c>
      <c r="Y36" s="115">
        <f t="shared" si="9"/>
        <v>0</v>
      </c>
      <c r="Z36" s="115">
        <f t="shared" si="10"/>
        <v>0</v>
      </c>
      <c r="AA36" s="115">
        <f t="shared" si="11"/>
        <v>1</v>
      </c>
      <c r="AB36" s="115">
        <f t="shared" si="12"/>
        <v>0</v>
      </c>
      <c r="AC36" s="115">
        <f t="shared" si="13"/>
        <v>1</v>
      </c>
      <c r="AF36" s="115">
        <f t="shared" si="14"/>
        <v>3</v>
      </c>
      <c r="AG36" s="115">
        <f t="shared" si="15"/>
        <v>3</v>
      </c>
      <c r="AH36" s="115" t="str">
        <f t="shared" si="16"/>
        <v>Correct</v>
      </c>
      <c r="AJ36" s="115" t="s">
        <v>83</v>
      </c>
      <c r="AK36" s="115">
        <v>40</v>
      </c>
      <c r="AL36" s="115" t="s">
        <v>181</v>
      </c>
      <c r="AM36" s="115" t="s">
        <v>221</v>
      </c>
      <c r="AN36" s="115" t="s">
        <v>85</v>
      </c>
      <c r="AO36" s="115" t="s">
        <v>86</v>
      </c>
      <c r="AP36" s="115" t="s">
        <v>87</v>
      </c>
      <c r="AQ36" s="115" t="s">
        <v>93</v>
      </c>
      <c r="AR36" s="115" t="s">
        <v>94</v>
      </c>
      <c r="AS36" s="115" t="s">
        <v>90</v>
      </c>
      <c r="AT36" s="115" t="s">
        <v>91</v>
      </c>
      <c r="AU36" s="115" t="s">
        <v>91</v>
      </c>
    </row>
    <row r="37" spans="1:47">
      <c r="A37" s="115">
        <v>7044845272</v>
      </c>
      <c r="B37" s="115" t="s">
        <v>41</v>
      </c>
      <c r="C37" s="115" t="s">
        <v>42</v>
      </c>
      <c r="E37" s="115" t="s">
        <v>44</v>
      </c>
      <c r="H37" s="115" t="s">
        <v>46</v>
      </c>
      <c r="K37" s="115" t="s">
        <v>49</v>
      </c>
      <c r="M37" s="115" t="s">
        <v>51</v>
      </c>
      <c r="O37" s="115">
        <f t="shared" si="0"/>
        <v>6</v>
      </c>
      <c r="P37" s="115">
        <f t="shared" si="1"/>
        <v>0.5</v>
      </c>
      <c r="R37" s="115">
        <f t="shared" si="2"/>
        <v>0.5</v>
      </c>
      <c r="S37" s="115">
        <f t="shared" si="3"/>
        <v>0.5</v>
      </c>
      <c r="T37" s="115">
        <f t="shared" si="4"/>
        <v>0</v>
      </c>
      <c r="U37" s="115">
        <f t="shared" si="5"/>
        <v>0.5</v>
      </c>
      <c r="V37" s="115">
        <f t="shared" si="6"/>
        <v>0</v>
      </c>
      <c r="W37" s="115">
        <f t="shared" si="7"/>
        <v>0</v>
      </c>
      <c r="X37" s="115">
        <f t="shared" si="8"/>
        <v>0.5</v>
      </c>
      <c r="Y37" s="115">
        <f t="shared" si="9"/>
        <v>0</v>
      </c>
      <c r="Z37" s="115">
        <f t="shared" si="10"/>
        <v>0</v>
      </c>
      <c r="AA37" s="115">
        <f t="shared" si="11"/>
        <v>0.5</v>
      </c>
      <c r="AB37" s="115">
        <f t="shared" si="12"/>
        <v>0</v>
      </c>
      <c r="AC37" s="115">
        <f t="shared" si="13"/>
        <v>0.5</v>
      </c>
      <c r="AF37" s="115">
        <f t="shared" si="14"/>
        <v>3</v>
      </c>
      <c r="AG37" s="115">
        <f t="shared" si="15"/>
        <v>6</v>
      </c>
      <c r="AH37" s="115" t="str">
        <f t="shared" si="16"/>
        <v>Correct</v>
      </c>
      <c r="AJ37" s="115" t="s">
        <v>83</v>
      </c>
      <c r="AK37" s="115">
        <v>74</v>
      </c>
      <c r="AL37" s="115" t="s">
        <v>181</v>
      </c>
      <c r="AM37" s="115" t="s">
        <v>240</v>
      </c>
      <c r="AN37" s="115" t="s">
        <v>85</v>
      </c>
      <c r="AO37" s="115" t="s">
        <v>86</v>
      </c>
      <c r="AP37" s="115" t="s">
        <v>87</v>
      </c>
      <c r="AQ37" s="115" t="s">
        <v>96</v>
      </c>
      <c r="AR37" s="115" t="s">
        <v>89</v>
      </c>
      <c r="AS37" s="115" t="s">
        <v>106</v>
      </c>
      <c r="AT37" s="115" t="s">
        <v>91</v>
      </c>
      <c r="AU37" s="115" t="s">
        <v>86</v>
      </c>
    </row>
    <row r="38" spans="1:47">
      <c r="A38" s="115">
        <v>7045755681</v>
      </c>
      <c r="B38" s="115" t="s">
        <v>41</v>
      </c>
      <c r="C38" s="115" t="s">
        <v>42</v>
      </c>
      <c r="K38" s="115" t="s">
        <v>49</v>
      </c>
      <c r="M38" s="115" t="s">
        <v>51</v>
      </c>
      <c r="O38" s="115">
        <f t="shared" si="0"/>
        <v>4</v>
      </c>
      <c r="P38" s="115">
        <f t="shared" si="1"/>
        <v>0.75</v>
      </c>
      <c r="R38" s="115">
        <f t="shared" si="2"/>
        <v>0.75</v>
      </c>
      <c r="S38" s="115">
        <f t="shared" si="3"/>
        <v>0.75</v>
      </c>
      <c r="T38" s="115">
        <f t="shared" si="4"/>
        <v>0</v>
      </c>
      <c r="U38" s="115">
        <f t="shared" si="5"/>
        <v>0</v>
      </c>
      <c r="V38" s="115">
        <f t="shared" si="6"/>
        <v>0</v>
      </c>
      <c r="W38" s="115">
        <f t="shared" si="7"/>
        <v>0</v>
      </c>
      <c r="X38" s="115">
        <f t="shared" si="8"/>
        <v>0</v>
      </c>
      <c r="Y38" s="115">
        <f t="shared" si="9"/>
        <v>0</v>
      </c>
      <c r="Z38" s="115">
        <f t="shared" si="10"/>
        <v>0</v>
      </c>
      <c r="AA38" s="115">
        <f t="shared" si="11"/>
        <v>0.75</v>
      </c>
      <c r="AB38" s="115">
        <f t="shared" si="12"/>
        <v>0</v>
      </c>
      <c r="AC38" s="115">
        <f t="shared" si="13"/>
        <v>0.75</v>
      </c>
      <c r="AF38" s="115">
        <f t="shared" si="14"/>
        <v>3</v>
      </c>
      <c r="AG38" s="115">
        <f t="shared" si="15"/>
        <v>4</v>
      </c>
      <c r="AH38" s="115" t="str">
        <f t="shared" si="16"/>
        <v>Correct</v>
      </c>
      <c r="AJ38" s="115" t="s">
        <v>83</v>
      </c>
      <c r="AK38" s="115">
        <v>57</v>
      </c>
      <c r="AL38" s="115" t="s">
        <v>181</v>
      </c>
      <c r="AM38" s="115" t="s">
        <v>215</v>
      </c>
      <c r="AN38" s="115" t="s">
        <v>85</v>
      </c>
      <c r="AO38" s="115" t="s">
        <v>86</v>
      </c>
      <c r="AP38" s="115" t="s">
        <v>87</v>
      </c>
      <c r="AQ38" s="115" t="s">
        <v>96</v>
      </c>
      <c r="AR38" s="115" t="s">
        <v>112</v>
      </c>
      <c r="AS38" s="115" t="s">
        <v>106</v>
      </c>
      <c r="AT38" s="115" t="s">
        <v>91</v>
      </c>
      <c r="AU38" s="115" t="s">
        <v>91</v>
      </c>
    </row>
    <row r="39" spans="1:47">
      <c r="A39" s="115">
        <v>7020343073</v>
      </c>
      <c r="C39" s="115" t="s">
        <v>42</v>
      </c>
      <c r="K39" s="115" t="s">
        <v>49</v>
      </c>
      <c r="M39" s="115" t="s">
        <v>51</v>
      </c>
      <c r="O39" s="115">
        <f t="shared" si="0"/>
        <v>3</v>
      </c>
      <c r="P39" s="115">
        <f t="shared" si="1"/>
        <v>1</v>
      </c>
      <c r="R39" s="115">
        <f t="shared" si="2"/>
        <v>0</v>
      </c>
      <c r="S39" s="115">
        <f t="shared" si="3"/>
        <v>1</v>
      </c>
      <c r="T39" s="115">
        <f t="shared" si="4"/>
        <v>0</v>
      </c>
      <c r="U39" s="115">
        <f t="shared" si="5"/>
        <v>0</v>
      </c>
      <c r="V39" s="115">
        <f t="shared" si="6"/>
        <v>0</v>
      </c>
      <c r="W39" s="115">
        <f t="shared" si="7"/>
        <v>0</v>
      </c>
      <c r="X39" s="115">
        <f t="shared" si="8"/>
        <v>0</v>
      </c>
      <c r="Y39" s="115">
        <f t="shared" si="9"/>
        <v>0</v>
      </c>
      <c r="Z39" s="115">
        <f t="shared" si="10"/>
        <v>0</v>
      </c>
      <c r="AA39" s="115">
        <f t="shared" si="11"/>
        <v>1</v>
      </c>
      <c r="AB39" s="115">
        <f t="shared" si="12"/>
        <v>0</v>
      </c>
      <c r="AC39" s="115">
        <f t="shared" si="13"/>
        <v>1</v>
      </c>
      <c r="AF39" s="115">
        <f t="shared" si="14"/>
        <v>3</v>
      </c>
      <c r="AG39" s="115">
        <f t="shared" si="15"/>
        <v>3</v>
      </c>
      <c r="AH39" s="115" t="str">
        <f t="shared" si="16"/>
        <v>Correct</v>
      </c>
      <c r="AJ39" s="115" t="s">
        <v>99</v>
      </c>
      <c r="AK39" s="115">
        <v>29</v>
      </c>
      <c r="AL39" s="115" t="s">
        <v>181</v>
      </c>
      <c r="AM39" s="115" t="s">
        <v>206</v>
      </c>
      <c r="AN39" s="115" t="s">
        <v>85</v>
      </c>
      <c r="AP39" s="115" t="s">
        <v>87</v>
      </c>
      <c r="AQ39" s="115" t="s">
        <v>101</v>
      </c>
      <c r="AR39" s="115" t="s">
        <v>102</v>
      </c>
      <c r="AS39" s="115" t="s">
        <v>90</v>
      </c>
      <c r="AT39" s="115" t="s">
        <v>91</v>
      </c>
      <c r="AU39" s="115" t="s">
        <v>91</v>
      </c>
    </row>
    <row r="40" spans="1:47">
      <c r="A40" s="115">
        <v>7020566393</v>
      </c>
      <c r="F40" s="115" t="s">
        <v>45</v>
      </c>
      <c r="K40" s="115" t="s">
        <v>49</v>
      </c>
      <c r="M40" s="115" t="s">
        <v>51</v>
      </c>
      <c r="O40" s="115">
        <f t="shared" si="0"/>
        <v>3</v>
      </c>
      <c r="P40" s="115">
        <f t="shared" si="1"/>
        <v>1</v>
      </c>
      <c r="R40" s="115">
        <f t="shared" si="2"/>
        <v>0</v>
      </c>
      <c r="S40" s="115">
        <f t="shared" si="3"/>
        <v>0</v>
      </c>
      <c r="T40" s="115">
        <f t="shared" si="4"/>
        <v>0</v>
      </c>
      <c r="U40" s="115">
        <f t="shared" si="5"/>
        <v>0</v>
      </c>
      <c r="V40" s="115">
        <f t="shared" si="6"/>
        <v>1</v>
      </c>
      <c r="W40" s="115">
        <f t="shared" si="7"/>
        <v>0</v>
      </c>
      <c r="X40" s="115">
        <f t="shared" si="8"/>
        <v>0</v>
      </c>
      <c r="Y40" s="115">
        <f t="shared" si="9"/>
        <v>0</v>
      </c>
      <c r="Z40" s="115">
        <f t="shared" si="10"/>
        <v>0</v>
      </c>
      <c r="AA40" s="115">
        <f t="shared" si="11"/>
        <v>1</v>
      </c>
      <c r="AB40" s="115">
        <f t="shared" si="12"/>
        <v>0</v>
      </c>
      <c r="AC40" s="115">
        <f t="shared" si="13"/>
        <v>1</v>
      </c>
      <c r="AF40" s="115">
        <f t="shared" si="14"/>
        <v>3</v>
      </c>
      <c r="AG40" s="115">
        <f t="shared" si="15"/>
        <v>3</v>
      </c>
      <c r="AH40" s="115" t="str">
        <f t="shared" si="16"/>
        <v>Correct</v>
      </c>
      <c r="AJ40" s="115" t="s">
        <v>83</v>
      </c>
      <c r="AK40" s="115">
        <v>21</v>
      </c>
      <c r="AL40" s="115" t="s">
        <v>84</v>
      </c>
      <c r="AM40" s="115" t="s">
        <v>146</v>
      </c>
      <c r="AO40" s="115" t="s">
        <v>91</v>
      </c>
      <c r="AP40" s="115" t="s">
        <v>108</v>
      </c>
      <c r="AQ40" s="115" t="s">
        <v>93</v>
      </c>
      <c r="AR40" s="115" t="s">
        <v>105</v>
      </c>
      <c r="AS40" s="115" t="s">
        <v>98</v>
      </c>
      <c r="AT40" s="115" t="s">
        <v>91</v>
      </c>
      <c r="AU40" s="115" t="s">
        <v>91</v>
      </c>
    </row>
    <row r="41" spans="1:47">
      <c r="A41" s="115">
        <v>7020569233</v>
      </c>
      <c r="K41" s="115" t="s">
        <v>49</v>
      </c>
      <c r="M41" s="115" t="s">
        <v>51</v>
      </c>
      <c r="O41" s="115">
        <f t="shared" si="0"/>
        <v>2</v>
      </c>
      <c r="P41" s="115">
        <f t="shared" si="1"/>
        <v>1.5</v>
      </c>
      <c r="R41" s="115">
        <f t="shared" si="2"/>
        <v>0</v>
      </c>
      <c r="S41" s="115">
        <f t="shared" si="3"/>
        <v>0</v>
      </c>
      <c r="T41" s="115">
        <f t="shared" si="4"/>
        <v>0</v>
      </c>
      <c r="U41" s="115">
        <f t="shared" si="5"/>
        <v>0</v>
      </c>
      <c r="V41" s="115">
        <f t="shared" si="6"/>
        <v>0</v>
      </c>
      <c r="W41" s="115">
        <f t="shared" si="7"/>
        <v>0</v>
      </c>
      <c r="X41" s="115">
        <f t="shared" si="8"/>
        <v>0</v>
      </c>
      <c r="Y41" s="115">
        <f t="shared" si="9"/>
        <v>0</v>
      </c>
      <c r="Z41" s="115">
        <f t="shared" si="10"/>
        <v>0</v>
      </c>
      <c r="AA41" s="115">
        <f t="shared" si="11"/>
        <v>1</v>
      </c>
      <c r="AB41" s="115">
        <f t="shared" si="12"/>
        <v>0</v>
      </c>
      <c r="AC41" s="115">
        <f t="shared" si="13"/>
        <v>1</v>
      </c>
      <c r="AF41" s="115">
        <f t="shared" si="14"/>
        <v>2</v>
      </c>
      <c r="AG41" s="115">
        <f t="shared" si="15"/>
        <v>2</v>
      </c>
      <c r="AH41" s="115" t="str">
        <f t="shared" si="16"/>
        <v>Correct</v>
      </c>
      <c r="AJ41" s="115" t="s">
        <v>83</v>
      </c>
      <c r="AK41" s="115">
        <v>27</v>
      </c>
      <c r="AL41" s="115" t="s">
        <v>84</v>
      </c>
      <c r="AM41" s="115" t="s">
        <v>160</v>
      </c>
      <c r="AO41" s="115" t="s">
        <v>91</v>
      </c>
      <c r="AP41" s="115" t="s">
        <v>108</v>
      </c>
      <c r="AQ41" s="115" t="s">
        <v>93</v>
      </c>
      <c r="AR41" s="115" t="s">
        <v>105</v>
      </c>
      <c r="AS41" s="115" t="s">
        <v>98</v>
      </c>
      <c r="AT41" s="115" t="s">
        <v>91</v>
      </c>
      <c r="AU41" s="115" t="s">
        <v>86</v>
      </c>
    </row>
    <row r="42" spans="1:47">
      <c r="A42" s="115">
        <v>6985718327</v>
      </c>
      <c r="F42" s="115" t="s">
        <v>45</v>
      </c>
      <c r="K42" s="115" t="s">
        <v>49</v>
      </c>
      <c r="M42" s="115" t="s">
        <v>51</v>
      </c>
      <c r="O42" s="115">
        <f t="shared" si="0"/>
        <v>3</v>
      </c>
      <c r="P42" s="115">
        <f t="shared" si="1"/>
        <v>1</v>
      </c>
      <c r="R42" s="115">
        <f t="shared" si="2"/>
        <v>0</v>
      </c>
      <c r="S42" s="115">
        <f t="shared" si="3"/>
        <v>0</v>
      </c>
      <c r="T42" s="115">
        <f t="shared" si="4"/>
        <v>0</v>
      </c>
      <c r="U42" s="115">
        <f t="shared" si="5"/>
        <v>0</v>
      </c>
      <c r="V42" s="115">
        <f t="shared" si="6"/>
        <v>1</v>
      </c>
      <c r="W42" s="115">
        <f t="shared" si="7"/>
        <v>0</v>
      </c>
      <c r="X42" s="115">
        <f t="shared" si="8"/>
        <v>0</v>
      </c>
      <c r="Y42" s="115">
        <f t="shared" si="9"/>
        <v>0</v>
      </c>
      <c r="Z42" s="115">
        <f t="shared" si="10"/>
        <v>0</v>
      </c>
      <c r="AA42" s="115">
        <f t="shared" si="11"/>
        <v>1</v>
      </c>
      <c r="AB42" s="115">
        <f t="shared" si="12"/>
        <v>0</v>
      </c>
      <c r="AC42" s="115">
        <f t="shared" si="13"/>
        <v>1</v>
      </c>
      <c r="AF42" s="115">
        <f t="shared" si="14"/>
        <v>3</v>
      </c>
      <c r="AG42" s="115">
        <f t="shared" si="15"/>
        <v>3</v>
      </c>
      <c r="AH42" s="115" t="str">
        <f t="shared" si="16"/>
        <v>Correct</v>
      </c>
      <c r="AJ42" s="115" t="s">
        <v>99</v>
      </c>
      <c r="AK42" s="115">
        <v>24</v>
      </c>
      <c r="AL42" s="115" t="s">
        <v>181</v>
      </c>
      <c r="AM42" s="115" t="s">
        <v>433</v>
      </c>
      <c r="AN42" s="115" t="s">
        <v>85</v>
      </c>
      <c r="AO42" s="115" t="s">
        <v>86</v>
      </c>
      <c r="AQ42" s="115" t="s">
        <v>93</v>
      </c>
      <c r="AR42" s="115" t="s">
        <v>94</v>
      </c>
      <c r="AS42" s="115" t="s">
        <v>95</v>
      </c>
      <c r="AT42" s="115" t="s">
        <v>91</v>
      </c>
      <c r="AU42" s="115" t="s">
        <v>91</v>
      </c>
    </row>
    <row r="43" spans="1:47">
      <c r="A43" s="115">
        <v>7020571360</v>
      </c>
      <c r="F43" s="115" t="s">
        <v>45</v>
      </c>
      <c r="K43" s="115" t="s">
        <v>49</v>
      </c>
      <c r="M43" s="115" t="s">
        <v>51</v>
      </c>
      <c r="O43" s="115">
        <f t="shared" si="0"/>
        <v>3</v>
      </c>
      <c r="P43" s="115">
        <f t="shared" si="1"/>
        <v>1</v>
      </c>
      <c r="R43" s="115">
        <f t="shared" si="2"/>
        <v>0</v>
      </c>
      <c r="S43" s="115">
        <f t="shared" si="3"/>
        <v>0</v>
      </c>
      <c r="T43" s="115">
        <f t="shared" si="4"/>
        <v>0</v>
      </c>
      <c r="U43" s="115">
        <f t="shared" si="5"/>
        <v>0</v>
      </c>
      <c r="V43" s="115">
        <f t="shared" si="6"/>
        <v>1</v>
      </c>
      <c r="W43" s="115">
        <f t="shared" si="7"/>
        <v>0</v>
      </c>
      <c r="X43" s="115">
        <f t="shared" si="8"/>
        <v>0</v>
      </c>
      <c r="Y43" s="115">
        <f t="shared" si="9"/>
        <v>0</v>
      </c>
      <c r="Z43" s="115">
        <f t="shared" si="10"/>
        <v>0</v>
      </c>
      <c r="AA43" s="115">
        <f t="shared" si="11"/>
        <v>1</v>
      </c>
      <c r="AB43" s="115">
        <f t="shared" si="12"/>
        <v>0</v>
      </c>
      <c r="AC43" s="115">
        <f t="shared" si="13"/>
        <v>1</v>
      </c>
      <c r="AF43" s="115">
        <f t="shared" si="14"/>
        <v>3</v>
      </c>
      <c r="AG43" s="115">
        <f t="shared" si="15"/>
        <v>3</v>
      </c>
      <c r="AH43" s="115" t="str">
        <f t="shared" si="16"/>
        <v>Correct</v>
      </c>
      <c r="AJ43" s="115" t="s">
        <v>99</v>
      </c>
      <c r="AK43" s="115">
        <v>23</v>
      </c>
      <c r="AL43" s="115" t="s">
        <v>84</v>
      </c>
      <c r="AM43" s="115" t="s">
        <v>165</v>
      </c>
      <c r="AN43" s="115" t="s">
        <v>110</v>
      </c>
      <c r="AO43" s="115" t="s">
        <v>91</v>
      </c>
      <c r="AP43" s="115" t="s">
        <v>108</v>
      </c>
      <c r="AQ43" s="115" t="s">
        <v>104</v>
      </c>
      <c r="AR43" s="115" t="s">
        <v>112</v>
      </c>
      <c r="AS43" s="115" t="s">
        <v>113</v>
      </c>
      <c r="AT43" s="115" t="s">
        <v>91</v>
      </c>
      <c r="AU43" s="115" t="s">
        <v>91</v>
      </c>
    </row>
    <row r="44" spans="1:47">
      <c r="A44" s="115">
        <v>7020345168</v>
      </c>
      <c r="K44" s="115" t="s">
        <v>49</v>
      </c>
      <c r="M44" s="115" t="s">
        <v>51</v>
      </c>
      <c r="O44" s="115">
        <f t="shared" si="0"/>
        <v>2</v>
      </c>
      <c r="P44" s="115">
        <f t="shared" si="1"/>
        <v>1.5</v>
      </c>
      <c r="R44" s="115">
        <f t="shared" si="2"/>
        <v>0</v>
      </c>
      <c r="S44" s="115">
        <f t="shared" si="3"/>
        <v>0</v>
      </c>
      <c r="T44" s="115">
        <f t="shared" si="4"/>
        <v>0</v>
      </c>
      <c r="U44" s="115">
        <f t="shared" si="5"/>
        <v>0</v>
      </c>
      <c r="V44" s="115">
        <f t="shared" si="6"/>
        <v>0</v>
      </c>
      <c r="W44" s="115">
        <f t="shared" si="7"/>
        <v>0</v>
      </c>
      <c r="X44" s="115">
        <f t="shared" si="8"/>
        <v>0</v>
      </c>
      <c r="Y44" s="115">
        <f t="shared" si="9"/>
        <v>0</v>
      </c>
      <c r="Z44" s="115">
        <f t="shared" si="10"/>
        <v>0</v>
      </c>
      <c r="AA44" s="115">
        <f t="shared" si="11"/>
        <v>1</v>
      </c>
      <c r="AB44" s="115">
        <f t="shared" si="12"/>
        <v>0</v>
      </c>
      <c r="AC44" s="115">
        <f t="shared" si="13"/>
        <v>1</v>
      </c>
      <c r="AF44" s="115">
        <f t="shared" si="14"/>
        <v>2</v>
      </c>
      <c r="AG44" s="115">
        <f t="shared" si="15"/>
        <v>2</v>
      </c>
      <c r="AH44" s="115" t="str">
        <f t="shared" si="16"/>
        <v>Correct</v>
      </c>
      <c r="AJ44" s="115" t="s">
        <v>99</v>
      </c>
      <c r="AK44" s="115">
        <v>20</v>
      </c>
      <c r="AL44" s="115" t="s">
        <v>181</v>
      </c>
      <c r="AN44" s="115" t="s">
        <v>85</v>
      </c>
      <c r="AO44" s="115" t="s">
        <v>86</v>
      </c>
      <c r="AP44" s="115" t="s">
        <v>87</v>
      </c>
      <c r="AQ44" s="115" t="s">
        <v>88</v>
      </c>
      <c r="AR44" s="115" t="s">
        <v>94</v>
      </c>
      <c r="AS44" s="115" t="s">
        <v>90</v>
      </c>
      <c r="AU44" s="115" t="s">
        <v>91</v>
      </c>
    </row>
    <row r="45" spans="1:47">
      <c r="A45" s="115">
        <v>7020565957</v>
      </c>
      <c r="G45" s="115" t="s">
        <v>39</v>
      </c>
      <c r="K45" s="115" t="s">
        <v>49</v>
      </c>
      <c r="M45" s="115" t="s">
        <v>51</v>
      </c>
      <c r="O45" s="115">
        <f t="shared" si="0"/>
        <v>3</v>
      </c>
      <c r="P45" s="115">
        <f t="shared" si="1"/>
        <v>1</v>
      </c>
      <c r="R45" s="115">
        <f t="shared" si="2"/>
        <v>0</v>
      </c>
      <c r="S45" s="115">
        <f t="shared" si="3"/>
        <v>0</v>
      </c>
      <c r="T45" s="115">
        <f t="shared" si="4"/>
        <v>0</v>
      </c>
      <c r="U45" s="115">
        <f t="shared" si="5"/>
        <v>0</v>
      </c>
      <c r="V45" s="115">
        <f t="shared" si="6"/>
        <v>0</v>
      </c>
      <c r="W45" s="115">
        <f t="shared" si="7"/>
        <v>1</v>
      </c>
      <c r="X45" s="115">
        <f t="shared" si="8"/>
        <v>0</v>
      </c>
      <c r="Y45" s="115">
        <f t="shared" si="9"/>
        <v>0</v>
      </c>
      <c r="Z45" s="115">
        <f t="shared" si="10"/>
        <v>0</v>
      </c>
      <c r="AA45" s="115">
        <f t="shared" si="11"/>
        <v>1</v>
      </c>
      <c r="AB45" s="115">
        <f t="shared" si="12"/>
        <v>0</v>
      </c>
      <c r="AC45" s="115">
        <f t="shared" si="13"/>
        <v>1</v>
      </c>
      <c r="AF45" s="115">
        <f t="shared" si="14"/>
        <v>3</v>
      </c>
      <c r="AG45" s="115">
        <f t="shared" si="15"/>
        <v>3</v>
      </c>
      <c r="AH45" s="115" t="str">
        <f t="shared" si="16"/>
        <v>Correct</v>
      </c>
      <c r="AJ45" s="115" t="s">
        <v>83</v>
      </c>
      <c r="AK45" s="115">
        <v>22</v>
      </c>
      <c r="AL45" s="115" t="s">
        <v>84</v>
      </c>
      <c r="AM45" s="115" t="s">
        <v>146</v>
      </c>
      <c r="AN45" s="115" t="s">
        <v>85</v>
      </c>
      <c r="AO45" s="115" t="s">
        <v>91</v>
      </c>
      <c r="AP45" s="115" t="s">
        <v>108</v>
      </c>
      <c r="AR45" s="115" t="s">
        <v>89</v>
      </c>
      <c r="AS45" s="115" t="s">
        <v>98</v>
      </c>
      <c r="AT45" s="115" t="s">
        <v>91</v>
      </c>
      <c r="AU45" s="115" t="s">
        <v>91</v>
      </c>
    </row>
    <row r="46" spans="1:47">
      <c r="A46" s="115">
        <v>6985117812</v>
      </c>
      <c r="K46" s="115" t="s">
        <v>49</v>
      </c>
      <c r="M46" s="115" t="s">
        <v>51</v>
      </c>
      <c r="O46" s="115">
        <f t="shared" si="0"/>
        <v>2</v>
      </c>
      <c r="P46" s="115">
        <f t="shared" si="1"/>
        <v>1.5</v>
      </c>
      <c r="R46" s="115">
        <f t="shared" si="2"/>
        <v>0</v>
      </c>
      <c r="S46" s="115">
        <f t="shared" si="3"/>
        <v>0</v>
      </c>
      <c r="T46" s="115">
        <f t="shared" si="4"/>
        <v>0</v>
      </c>
      <c r="U46" s="115">
        <f t="shared" si="5"/>
        <v>0</v>
      </c>
      <c r="V46" s="115">
        <f t="shared" si="6"/>
        <v>0</v>
      </c>
      <c r="W46" s="115">
        <f t="shared" si="7"/>
        <v>0</v>
      </c>
      <c r="X46" s="115">
        <f t="shared" si="8"/>
        <v>0</v>
      </c>
      <c r="Y46" s="115">
        <f t="shared" si="9"/>
        <v>0</v>
      </c>
      <c r="Z46" s="115">
        <f t="shared" si="10"/>
        <v>0</v>
      </c>
      <c r="AA46" s="115">
        <f t="shared" si="11"/>
        <v>1</v>
      </c>
      <c r="AB46" s="115">
        <f t="shared" si="12"/>
        <v>0</v>
      </c>
      <c r="AC46" s="115">
        <f t="shared" si="13"/>
        <v>1</v>
      </c>
      <c r="AF46" s="115">
        <f t="shared" si="14"/>
        <v>2</v>
      </c>
      <c r="AG46" s="115">
        <f t="shared" si="15"/>
        <v>2</v>
      </c>
      <c r="AH46" s="115" t="str">
        <f t="shared" si="16"/>
        <v>Correct</v>
      </c>
      <c r="AJ46" s="115" t="s">
        <v>99</v>
      </c>
      <c r="AK46" s="115">
        <v>62</v>
      </c>
      <c r="AL46" s="115" t="s">
        <v>181</v>
      </c>
      <c r="AM46" s="115" t="s">
        <v>220</v>
      </c>
      <c r="AN46" s="115" t="s">
        <v>114</v>
      </c>
      <c r="AP46" s="115" t="s">
        <v>87</v>
      </c>
      <c r="AR46" s="115" t="s">
        <v>102</v>
      </c>
      <c r="AS46" s="115" t="s">
        <v>106</v>
      </c>
      <c r="AT46" s="115" t="s">
        <v>91</v>
      </c>
    </row>
    <row r="47" spans="1:47">
      <c r="A47" s="115">
        <v>5585022258</v>
      </c>
      <c r="B47" s="115" t="s">
        <v>41</v>
      </c>
      <c r="K47" s="115" t="s">
        <v>49</v>
      </c>
      <c r="M47" s="115" t="s">
        <v>51</v>
      </c>
      <c r="O47" s="115">
        <f t="shared" si="0"/>
        <v>3</v>
      </c>
      <c r="P47" s="115">
        <f t="shared" si="1"/>
        <v>1</v>
      </c>
      <c r="R47" s="115">
        <f t="shared" si="2"/>
        <v>1</v>
      </c>
      <c r="S47" s="115">
        <f t="shared" si="3"/>
        <v>0</v>
      </c>
      <c r="T47" s="115">
        <f t="shared" si="4"/>
        <v>0</v>
      </c>
      <c r="U47" s="115">
        <f t="shared" si="5"/>
        <v>0</v>
      </c>
      <c r="V47" s="115">
        <f t="shared" si="6"/>
        <v>0</v>
      </c>
      <c r="W47" s="115">
        <f t="shared" si="7"/>
        <v>0</v>
      </c>
      <c r="X47" s="115">
        <f t="shared" si="8"/>
        <v>0</v>
      </c>
      <c r="Y47" s="115">
        <f t="shared" si="9"/>
        <v>0</v>
      </c>
      <c r="Z47" s="115">
        <f t="shared" si="10"/>
        <v>0</v>
      </c>
      <c r="AA47" s="115">
        <f t="shared" si="11"/>
        <v>1</v>
      </c>
      <c r="AB47" s="115">
        <f t="shared" si="12"/>
        <v>0</v>
      </c>
      <c r="AC47" s="115">
        <f t="shared" si="13"/>
        <v>1</v>
      </c>
      <c r="AF47" s="115">
        <f t="shared" si="14"/>
        <v>3</v>
      </c>
      <c r="AG47" s="115">
        <f t="shared" si="15"/>
        <v>3</v>
      </c>
      <c r="AH47" s="115" t="str">
        <f t="shared" si="16"/>
        <v>Correct</v>
      </c>
      <c r="AJ47" s="115" t="s">
        <v>99</v>
      </c>
      <c r="AK47" s="115">
        <v>67</v>
      </c>
      <c r="AL47" s="115" t="s">
        <v>181</v>
      </c>
      <c r="AM47" s="115" t="s">
        <v>205</v>
      </c>
      <c r="AN47" s="115" t="s">
        <v>85</v>
      </c>
      <c r="AO47" s="115" t="s">
        <v>86</v>
      </c>
      <c r="AP47" s="115" t="s">
        <v>87</v>
      </c>
      <c r="AQ47" s="115" t="s">
        <v>101</v>
      </c>
      <c r="AR47" s="115" t="s">
        <v>94</v>
      </c>
      <c r="AS47" s="115" t="s">
        <v>90</v>
      </c>
      <c r="AT47" s="115" t="s">
        <v>91</v>
      </c>
      <c r="AU47" s="115" t="s">
        <v>91</v>
      </c>
    </row>
    <row r="48" spans="1:47">
      <c r="A48" s="115">
        <v>5582680487</v>
      </c>
      <c r="B48" s="115" t="s">
        <v>41</v>
      </c>
      <c r="H48" s="115" t="s">
        <v>46</v>
      </c>
      <c r="M48" s="115" t="s">
        <v>51</v>
      </c>
      <c r="O48" s="115">
        <f t="shared" si="0"/>
        <v>3</v>
      </c>
      <c r="P48" s="115">
        <f t="shared" si="1"/>
        <v>1</v>
      </c>
      <c r="R48" s="115">
        <f t="shared" si="2"/>
        <v>1</v>
      </c>
      <c r="S48" s="115">
        <f t="shared" si="3"/>
        <v>0</v>
      </c>
      <c r="T48" s="115">
        <f t="shared" si="4"/>
        <v>0</v>
      </c>
      <c r="U48" s="115">
        <f t="shared" si="5"/>
        <v>0</v>
      </c>
      <c r="V48" s="115">
        <f t="shared" si="6"/>
        <v>0</v>
      </c>
      <c r="W48" s="115">
        <f t="shared" si="7"/>
        <v>0</v>
      </c>
      <c r="X48" s="115">
        <f t="shared" si="8"/>
        <v>1</v>
      </c>
      <c r="Y48" s="115">
        <f t="shared" si="9"/>
        <v>0</v>
      </c>
      <c r="Z48" s="115">
        <f t="shared" si="10"/>
        <v>0</v>
      </c>
      <c r="AA48" s="115">
        <f t="shared" si="11"/>
        <v>0</v>
      </c>
      <c r="AB48" s="115">
        <f t="shared" si="12"/>
        <v>0</v>
      </c>
      <c r="AC48" s="115">
        <f t="shared" si="13"/>
        <v>1</v>
      </c>
      <c r="AF48" s="115">
        <f t="shared" si="14"/>
        <v>3</v>
      </c>
      <c r="AG48" s="115">
        <f t="shared" si="15"/>
        <v>3</v>
      </c>
      <c r="AH48" s="115" t="str">
        <f t="shared" si="16"/>
        <v>Correct</v>
      </c>
      <c r="AJ48" s="115" t="s">
        <v>83</v>
      </c>
      <c r="AK48" s="115">
        <v>13</v>
      </c>
      <c r="AL48" s="115" t="s">
        <v>432</v>
      </c>
      <c r="AN48" s="115" t="s">
        <v>85</v>
      </c>
      <c r="AO48" s="115" t="s">
        <v>91</v>
      </c>
      <c r="AP48" s="115" t="s">
        <v>108</v>
      </c>
      <c r="AQ48" s="115" t="s">
        <v>96</v>
      </c>
      <c r="AR48" s="115" t="s">
        <v>112</v>
      </c>
      <c r="AS48" s="115" t="s">
        <v>95</v>
      </c>
      <c r="AT48" s="115" t="s">
        <v>91</v>
      </c>
    </row>
    <row r="49" spans="1:47">
      <c r="A49" s="115">
        <v>5606294744</v>
      </c>
      <c r="H49" s="115" t="s">
        <v>46</v>
      </c>
      <c r="J49" s="115" t="s">
        <v>48</v>
      </c>
      <c r="M49" s="115" t="s">
        <v>51</v>
      </c>
      <c r="O49" s="115">
        <f t="shared" si="0"/>
        <v>3</v>
      </c>
      <c r="P49" s="115">
        <f t="shared" si="1"/>
        <v>1</v>
      </c>
      <c r="R49" s="115">
        <f t="shared" si="2"/>
        <v>0</v>
      </c>
      <c r="S49" s="115">
        <f t="shared" si="3"/>
        <v>0</v>
      </c>
      <c r="T49" s="115">
        <f t="shared" si="4"/>
        <v>0</v>
      </c>
      <c r="U49" s="115">
        <f t="shared" si="5"/>
        <v>0</v>
      </c>
      <c r="V49" s="115">
        <f t="shared" si="6"/>
        <v>0</v>
      </c>
      <c r="W49" s="115">
        <f t="shared" si="7"/>
        <v>0</v>
      </c>
      <c r="X49" s="115">
        <f t="shared" si="8"/>
        <v>1</v>
      </c>
      <c r="Y49" s="115">
        <f t="shared" si="9"/>
        <v>0</v>
      </c>
      <c r="Z49" s="115">
        <f t="shared" si="10"/>
        <v>1</v>
      </c>
      <c r="AA49" s="115">
        <f t="shared" si="11"/>
        <v>0</v>
      </c>
      <c r="AB49" s="115">
        <f t="shared" si="12"/>
        <v>0</v>
      </c>
      <c r="AC49" s="115">
        <f t="shared" si="13"/>
        <v>1</v>
      </c>
      <c r="AF49" s="115">
        <f t="shared" si="14"/>
        <v>3</v>
      </c>
      <c r="AG49" s="115">
        <f t="shared" si="15"/>
        <v>3</v>
      </c>
      <c r="AH49" s="115" t="str">
        <f t="shared" si="16"/>
        <v>Correct</v>
      </c>
      <c r="AJ49" s="115" t="s">
        <v>83</v>
      </c>
      <c r="AK49" s="115">
        <v>37</v>
      </c>
      <c r="AL49" s="115" t="s">
        <v>84</v>
      </c>
      <c r="AM49" s="115" t="s">
        <v>450</v>
      </c>
      <c r="AN49" s="115" t="s">
        <v>443</v>
      </c>
      <c r="AO49" s="115" t="s">
        <v>91</v>
      </c>
      <c r="AP49" s="115" t="s">
        <v>108</v>
      </c>
      <c r="AQ49" s="115" t="s">
        <v>93</v>
      </c>
      <c r="AR49" s="115" t="s">
        <v>89</v>
      </c>
      <c r="AS49" s="115" t="s">
        <v>113</v>
      </c>
      <c r="AT49" s="115" t="s">
        <v>91</v>
      </c>
    </row>
    <row r="50" spans="1:47">
      <c r="A50" s="115">
        <v>5582253562</v>
      </c>
      <c r="D50" s="115" t="s">
        <v>43</v>
      </c>
      <c r="J50" s="115" t="s">
        <v>48</v>
      </c>
      <c r="M50" s="115" t="s">
        <v>51</v>
      </c>
      <c r="O50" s="115">
        <f t="shared" si="0"/>
        <v>3</v>
      </c>
      <c r="P50" s="115">
        <f t="shared" si="1"/>
        <v>1</v>
      </c>
      <c r="R50" s="115">
        <f t="shared" si="2"/>
        <v>0</v>
      </c>
      <c r="S50" s="115">
        <f t="shared" si="3"/>
        <v>0</v>
      </c>
      <c r="T50" s="115">
        <f t="shared" si="4"/>
        <v>1</v>
      </c>
      <c r="U50" s="115">
        <f t="shared" si="5"/>
        <v>0</v>
      </c>
      <c r="V50" s="115">
        <f t="shared" si="6"/>
        <v>0</v>
      </c>
      <c r="W50" s="115">
        <f t="shared" si="7"/>
        <v>0</v>
      </c>
      <c r="X50" s="115">
        <f t="shared" si="8"/>
        <v>0</v>
      </c>
      <c r="Y50" s="115">
        <f t="shared" si="9"/>
        <v>0</v>
      </c>
      <c r="Z50" s="115">
        <f t="shared" si="10"/>
        <v>1</v>
      </c>
      <c r="AA50" s="115">
        <f t="shared" si="11"/>
        <v>0</v>
      </c>
      <c r="AB50" s="115">
        <f t="shared" si="12"/>
        <v>0</v>
      </c>
      <c r="AC50" s="115">
        <f t="shared" si="13"/>
        <v>1</v>
      </c>
      <c r="AF50" s="115">
        <f t="shared" si="14"/>
        <v>3</v>
      </c>
      <c r="AG50" s="115">
        <f t="shared" si="15"/>
        <v>3</v>
      </c>
      <c r="AH50" s="115" t="str">
        <f t="shared" si="16"/>
        <v>Correct</v>
      </c>
      <c r="AJ50" s="115" t="s">
        <v>99</v>
      </c>
      <c r="AK50" s="115">
        <v>28</v>
      </c>
      <c r="AL50" s="115" t="s">
        <v>84</v>
      </c>
    </row>
    <row r="51" spans="1:47">
      <c r="A51" s="115">
        <v>7008117822</v>
      </c>
      <c r="B51" s="115" t="s">
        <v>41</v>
      </c>
      <c r="C51" s="115" t="s">
        <v>42</v>
      </c>
      <c r="D51" s="115" t="s">
        <v>43</v>
      </c>
      <c r="E51" s="115" t="s">
        <v>44</v>
      </c>
      <c r="H51" s="115" t="s">
        <v>46</v>
      </c>
      <c r="J51" s="115" t="s">
        <v>48</v>
      </c>
      <c r="M51" s="115" t="s">
        <v>51</v>
      </c>
      <c r="O51" s="115">
        <f t="shared" si="0"/>
        <v>7</v>
      </c>
      <c r="P51" s="115">
        <f t="shared" si="1"/>
        <v>0.42857142857142855</v>
      </c>
      <c r="R51" s="115">
        <f t="shared" si="2"/>
        <v>0.42857142857142855</v>
      </c>
      <c r="S51" s="115">
        <f t="shared" si="3"/>
        <v>0.42857142857142855</v>
      </c>
      <c r="T51" s="115">
        <f t="shared" si="4"/>
        <v>0.42857142857142855</v>
      </c>
      <c r="U51" s="115">
        <f t="shared" si="5"/>
        <v>0.42857142857142855</v>
      </c>
      <c r="V51" s="115">
        <f t="shared" si="6"/>
        <v>0</v>
      </c>
      <c r="W51" s="115">
        <f t="shared" si="7"/>
        <v>0</v>
      </c>
      <c r="X51" s="115">
        <f t="shared" si="8"/>
        <v>0.42857142857142855</v>
      </c>
      <c r="Y51" s="115">
        <f t="shared" si="9"/>
        <v>0</v>
      </c>
      <c r="Z51" s="115">
        <f t="shared" si="10"/>
        <v>0.42857142857142855</v>
      </c>
      <c r="AA51" s="115">
        <f t="shared" si="11"/>
        <v>0</v>
      </c>
      <c r="AB51" s="115">
        <f t="shared" si="12"/>
        <v>0</v>
      </c>
      <c r="AC51" s="115">
        <f t="shared" si="13"/>
        <v>0.42857142857142855</v>
      </c>
      <c r="AF51" s="115">
        <f t="shared" si="14"/>
        <v>2.9999999999999996</v>
      </c>
      <c r="AG51" s="115">
        <f t="shared" si="15"/>
        <v>7</v>
      </c>
      <c r="AH51" s="115" t="str">
        <f t="shared" si="16"/>
        <v>Correct</v>
      </c>
      <c r="AJ51" s="115" t="s">
        <v>83</v>
      </c>
      <c r="AK51" s="115">
        <v>61</v>
      </c>
      <c r="AL51" s="115" t="s">
        <v>84</v>
      </c>
      <c r="AM51" s="115" t="s">
        <v>152</v>
      </c>
      <c r="AN51" s="115" t="s">
        <v>85</v>
      </c>
      <c r="AO51" s="115" t="s">
        <v>86</v>
      </c>
      <c r="AP51" s="115" t="s">
        <v>87</v>
      </c>
      <c r="AQ51" s="115" t="s">
        <v>101</v>
      </c>
      <c r="AR51" s="115" t="s">
        <v>111</v>
      </c>
      <c r="AS51" s="115" t="s">
        <v>106</v>
      </c>
      <c r="AT51" s="115" t="s">
        <v>91</v>
      </c>
      <c r="AU51" s="115" t="s">
        <v>91</v>
      </c>
    </row>
    <row r="52" spans="1:47">
      <c r="A52" s="115">
        <v>7044851575</v>
      </c>
      <c r="B52" s="115" t="s">
        <v>41</v>
      </c>
      <c r="H52" s="115" t="s">
        <v>46</v>
      </c>
      <c r="J52" s="115" t="s">
        <v>48</v>
      </c>
      <c r="M52" s="115" t="s">
        <v>51</v>
      </c>
      <c r="O52" s="115">
        <f t="shared" si="0"/>
        <v>4</v>
      </c>
      <c r="P52" s="115">
        <f t="shared" si="1"/>
        <v>0.75</v>
      </c>
      <c r="R52" s="115">
        <f t="shared" si="2"/>
        <v>0.75</v>
      </c>
      <c r="S52" s="115">
        <f t="shared" si="3"/>
        <v>0</v>
      </c>
      <c r="T52" s="115">
        <f t="shared" si="4"/>
        <v>0</v>
      </c>
      <c r="U52" s="115">
        <f t="shared" si="5"/>
        <v>0</v>
      </c>
      <c r="V52" s="115">
        <f t="shared" si="6"/>
        <v>0</v>
      </c>
      <c r="W52" s="115">
        <f t="shared" si="7"/>
        <v>0</v>
      </c>
      <c r="X52" s="115">
        <f t="shared" si="8"/>
        <v>0.75</v>
      </c>
      <c r="Y52" s="115">
        <f t="shared" si="9"/>
        <v>0</v>
      </c>
      <c r="Z52" s="115">
        <f t="shared" si="10"/>
        <v>0.75</v>
      </c>
      <c r="AA52" s="115">
        <f t="shared" si="11"/>
        <v>0</v>
      </c>
      <c r="AB52" s="115">
        <f t="shared" si="12"/>
        <v>0</v>
      </c>
      <c r="AC52" s="115">
        <f t="shared" si="13"/>
        <v>0.75</v>
      </c>
      <c r="AF52" s="115">
        <f t="shared" si="14"/>
        <v>3</v>
      </c>
      <c r="AG52" s="115">
        <f t="shared" si="15"/>
        <v>4</v>
      </c>
      <c r="AH52" s="115" t="str">
        <f t="shared" si="16"/>
        <v>Correct</v>
      </c>
      <c r="AJ52" s="115" t="s">
        <v>83</v>
      </c>
      <c r="AK52" s="115">
        <v>51</v>
      </c>
      <c r="AL52" s="115" t="s">
        <v>84</v>
      </c>
      <c r="AM52" s="115" t="s">
        <v>152</v>
      </c>
      <c r="AN52" s="115" t="s">
        <v>85</v>
      </c>
      <c r="AO52" s="115" t="s">
        <v>86</v>
      </c>
      <c r="AP52" s="115" t="s">
        <v>87</v>
      </c>
      <c r="AR52" s="115" t="s">
        <v>102</v>
      </c>
      <c r="AT52" s="115" t="s">
        <v>91</v>
      </c>
      <c r="AU52" s="115" t="s">
        <v>86</v>
      </c>
    </row>
    <row r="53" spans="1:47">
      <c r="A53" s="117">
        <v>5577180139</v>
      </c>
      <c r="B53" s="117"/>
      <c r="C53" s="117"/>
      <c r="D53" s="117"/>
      <c r="E53" s="117"/>
      <c r="F53" s="117"/>
      <c r="G53" s="117"/>
      <c r="H53" s="117"/>
      <c r="I53" s="117"/>
      <c r="J53" s="117" t="s">
        <v>48</v>
      </c>
      <c r="K53" s="117"/>
      <c r="L53" s="117"/>
      <c r="M53" s="117" t="s">
        <v>51</v>
      </c>
      <c r="O53" s="115">
        <f t="shared" si="0"/>
        <v>2</v>
      </c>
      <c r="P53" s="115">
        <f t="shared" si="1"/>
        <v>1.5</v>
      </c>
      <c r="R53" s="115">
        <f t="shared" si="2"/>
        <v>0</v>
      </c>
      <c r="S53" s="115">
        <f t="shared" si="3"/>
        <v>0</v>
      </c>
      <c r="T53" s="115">
        <f t="shared" si="4"/>
        <v>0</v>
      </c>
      <c r="U53" s="115">
        <f t="shared" si="5"/>
        <v>0</v>
      </c>
      <c r="V53" s="115">
        <f t="shared" si="6"/>
        <v>0</v>
      </c>
      <c r="W53" s="115">
        <f t="shared" si="7"/>
        <v>0</v>
      </c>
      <c r="X53" s="115">
        <f t="shared" si="8"/>
        <v>0</v>
      </c>
      <c r="Y53" s="115">
        <f t="shared" si="9"/>
        <v>0</v>
      </c>
      <c r="Z53" s="115">
        <f t="shared" si="10"/>
        <v>1</v>
      </c>
      <c r="AA53" s="115">
        <f t="shared" si="11"/>
        <v>0</v>
      </c>
      <c r="AB53" s="115">
        <f t="shared" si="12"/>
        <v>0</v>
      </c>
      <c r="AC53" s="115">
        <f t="shared" si="13"/>
        <v>1</v>
      </c>
      <c r="AF53" s="115">
        <f t="shared" si="14"/>
        <v>2</v>
      </c>
      <c r="AG53" s="115">
        <f t="shared" si="15"/>
        <v>2</v>
      </c>
      <c r="AH53" s="115" t="str">
        <f t="shared" si="16"/>
        <v>Correct</v>
      </c>
      <c r="AJ53" s="117" t="s">
        <v>83</v>
      </c>
      <c r="AK53" s="117">
        <v>62</v>
      </c>
      <c r="AL53" s="117" t="s">
        <v>84</v>
      </c>
      <c r="AM53" s="117" t="s">
        <v>147</v>
      </c>
      <c r="AN53" s="117" t="s">
        <v>85</v>
      </c>
      <c r="AO53" s="117" t="s">
        <v>86</v>
      </c>
      <c r="AP53" s="117" t="s">
        <v>87</v>
      </c>
      <c r="AQ53" s="117" t="s">
        <v>88</v>
      </c>
      <c r="AR53" s="117" t="s">
        <v>114</v>
      </c>
      <c r="AS53" s="117" t="s">
        <v>90</v>
      </c>
      <c r="AT53" s="117" t="s">
        <v>91</v>
      </c>
      <c r="AU53" s="117" t="s">
        <v>91</v>
      </c>
    </row>
    <row r="54" spans="1:47">
      <c r="A54" s="115">
        <v>7011089385</v>
      </c>
      <c r="B54" s="115" t="s">
        <v>41</v>
      </c>
      <c r="J54" s="115" t="s">
        <v>48</v>
      </c>
      <c r="M54" s="115" t="s">
        <v>51</v>
      </c>
      <c r="O54" s="115">
        <f t="shared" si="0"/>
        <v>3</v>
      </c>
      <c r="P54" s="115">
        <f t="shared" si="1"/>
        <v>1</v>
      </c>
      <c r="R54" s="115">
        <f t="shared" si="2"/>
        <v>1</v>
      </c>
      <c r="S54" s="115">
        <f t="shared" si="3"/>
        <v>0</v>
      </c>
      <c r="T54" s="115">
        <f t="shared" si="4"/>
        <v>0</v>
      </c>
      <c r="U54" s="115">
        <f t="shared" si="5"/>
        <v>0</v>
      </c>
      <c r="V54" s="115">
        <f t="shared" si="6"/>
        <v>0</v>
      </c>
      <c r="W54" s="115">
        <f t="shared" si="7"/>
        <v>0</v>
      </c>
      <c r="X54" s="115">
        <f t="shared" si="8"/>
        <v>0</v>
      </c>
      <c r="Y54" s="115">
        <f t="shared" si="9"/>
        <v>0</v>
      </c>
      <c r="Z54" s="115">
        <f t="shared" si="10"/>
        <v>1</v>
      </c>
      <c r="AA54" s="115">
        <f t="shared" si="11"/>
        <v>0</v>
      </c>
      <c r="AB54" s="115">
        <f t="shared" si="12"/>
        <v>0</v>
      </c>
      <c r="AC54" s="115">
        <f t="shared" si="13"/>
        <v>1</v>
      </c>
      <c r="AF54" s="115">
        <f t="shared" si="14"/>
        <v>3</v>
      </c>
      <c r="AG54" s="115">
        <f t="shared" si="15"/>
        <v>3</v>
      </c>
      <c r="AH54" s="115" t="str">
        <f t="shared" si="16"/>
        <v>Correct</v>
      </c>
      <c r="AJ54" s="115" t="s">
        <v>83</v>
      </c>
      <c r="AK54" s="115">
        <v>40</v>
      </c>
      <c r="AL54" s="115" t="s">
        <v>181</v>
      </c>
      <c r="AM54" s="115" t="s">
        <v>433</v>
      </c>
      <c r="AN54" s="115" t="s">
        <v>92</v>
      </c>
      <c r="AO54" s="115" t="s">
        <v>86</v>
      </c>
      <c r="AP54" s="115" t="s">
        <v>87</v>
      </c>
      <c r="AQ54" s="115" t="s">
        <v>101</v>
      </c>
      <c r="AR54" s="115" t="s">
        <v>89</v>
      </c>
      <c r="AS54" s="115" t="s">
        <v>90</v>
      </c>
      <c r="AT54" s="115" t="s">
        <v>91</v>
      </c>
      <c r="AU54" s="115" t="s">
        <v>91</v>
      </c>
    </row>
    <row r="55" spans="1:47">
      <c r="A55" s="115">
        <v>6985140585</v>
      </c>
      <c r="H55" s="115" t="s">
        <v>46</v>
      </c>
      <c r="I55" s="115" t="s">
        <v>47</v>
      </c>
      <c r="M55" s="115" t="s">
        <v>51</v>
      </c>
      <c r="O55" s="115">
        <f t="shared" si="0"/>
        <v>3</v>
      </c>
      <c r="P55" s="115">
        <f t="shared" si="1"/>
        <v>1</v>
      </c>
      <c r="R55" s="115">
        <f t="shared" si="2"/>
        <v>0</v>
      </c>
      <c r="S55" s="115">
        <f t="shared" si="3"/>
        <v>0</v>
      </c>
      <c r="T55" s="115">
        <f t="shared" si="4"/>
        <v>0</v>
      </c>
      <c r="U55" s="115">
        <f t="shared" si="5"/>
        <v>0</v>
      </c>
      <c r="V55" s="115">
        <f t="shared" si="6"/>
        <v>0</v>
      </c>
      <c r="W55" s="115">
        <f t="shared" si="7"/>
        <v>0</v>
      </c>
      <c r="X55" s="115">
        <f t="shared" si="8"/>
        <v>1</v>
      </c>
      <c r="Y55" s="115">
        <f t="shared" si="9"/>
        <v>1</v>
      </c>
      <c r="Z55" s="115">
        <f t="shared" si="10"/>
        <v>0</v>
      </c>
      <c r="AA55" s="115">
        <f t="shared" si="11"/>
        <v>0</v>
      </c>
      <c r="AB55" s="115">
        <f t="shared" si="12"/>
        <v>0</v>
      </c>
      <c r="AC55" s="115">
        <f t="shared" si="13"/>
        <v>1</v>
      </c>
      <c r="AF55" s="115">
        <f t="shared" si="14"/>
        <v>3</v>
      </c>
      <c r="AG55" s="115">
        <f t="shared" si="15"/>
        <v>3</v>
      </c>
      <c r="AH55" s="115" t="str">
        <f t="shared" si="16"/>
        <v>Correct</v>
      </c>
      <c r="AJ55" s="115" t="s">
        <v>83</v>
      </c>
      <c r="AK55" s="115">
        <v>28</v>
      </c>
      <c r="AL55" s="115" t="s">
        <v>181</v>
      </c>
      <c r="AM55" s="115" t="s">
        <v>228</v>
      </c>
      <c r="AO55" s="115" t="s">
        <v>91</v>
      </c>
      <c r="AP55" s="115" t="s">
        <v>108</v>
      </c>
      <c r="AQ55" s="115" t="s">
        <v>96</v>
      </c>
      <c r="AR55" s="115" t="s">
        <v>112</v>
      </c>
      <c r="AS55" s="115" t="s">
        <v>113</v>
      </c>
      <c r="AT55" s="115" t="s">
        <v>86</v>
      </c>
      <c r="AU55" s="115" t="s">
        <v>91</v>
      </c>
    </row>
    <row r="56" spans="1:47">
      <c r="A56" s="115">
        <v>5609177656</v>
      </c>
      <c r="B56" s="115" t="s">
        <v>41</v>
      </c>
      <c r="I56" s="115" t="s">
        <v>47</v>
      </c>
      <c r="M56" s="115" t="s">
        <v>51</v>
      </c>
      <c r="O56" s="115">
        <f t="shared" si="0"/>
        <v>3</v>
      </c>
      <c r="P56" s="115">
        <f t="shared" si="1"/>
        <v>1</v>
      </c>
      <c r="R56" s="115">
        <f t="shared" si="2"/>
        <v>1</v>
      </c>
      <c r="S56" s="115">
        <f t="shared" si="3"/>
        <v>0</v>
      </c>
      <c r="T56" s="115">
        <f t="shared" si="4"/>
        <v>0</v>
      </c>
      <c r="U56" s="115">
        <f t="shared" si="5"/>
        <v>0</v>
      </c>
      <c r="V56" s="115">
        <f t="shared" si="6"/>
        <v>0</v>
      </c>
      <c r="W56" s="115">
        <f t="shared" si="7"/>
        <v>0</v>
      </c>
      <c r="X56" s="115">
        <f t="shared" si="8"/>
        <v>0</v>
      </c>
      <c r="Y56" s="115">
        <f t="shared" si="9"/>
        <v>1</v>
      </c>
      <c r="Z56" s="115">
        <f t="shared" si="10"/>
        <v>0</v>
      </c>
      <c r="AA56" s="115">
        <f t="shared" si="11"/>
        <v>0</v>
      </c>
      <c r="AB56" s="115">
        <f t="shared" si="12"/>
        <v>0</v>
      </c>
      <c r="AC56" s="115">
        <f t="shared" si="13"/>
        <v>1</v>
      </c>
      <c r="AF56" s="115">
        <f t="shared" si="14"/>
        <v>3</v>
      </c>
      <c r="AG56" s="115">
        <f t="shared" si="15"/>
        <v>3</v>
      </c>
      <c r="AH56" s="115" t="str">
        <f t="shared" si="16"/>
        <v>Correct</v>
      </c>
      <c r="AJ56" s="115" t="s">
        <v>99</v>
      </c>
      <c r="AK56" s="115">
        <v>30</v>
      </c>
      <c r="AL56" s="115" t="s">
        <v>432</v>
      </c>
    </row>
    <row r="57" spans="1:47">
      <c r="A57" s="115">
        <v>5584115991</v>
      </c>
      <c r="B57" s="115" t="s">
        <v>41</v>
      </c>
      <c r="I57" s="115" t="s">
        <v>47</v>
      </c>
      <c r="M57" s="115" t="s">
        <v>51</v>
      </c>
      <c r="O57" s="115">
        <f t="shared" si="0"/>
        <v>3</v>
      </c>
      <c r="P57" s="115">
        <f t="shared" si="1"/>
        <v>1</v>
      </c>
      <c r="R57" s="115">
        <f t="shared" si="2"/>
        <v>1</v>
      </c>
      <c r="S57" s="115">
        <f t="shared" si="3"/>
        <v>0</v>
      </c>
      <c r="T57" s="115">
        <f t="shared" si="4"/>
        <v>0</v>
      </c>
      <c r="U57" s="115">
        <f t="shared" si="5"/>
        <v>0</v>
      </c>
      <c r="V57" s="115">
        <f t="shared" si="6"/>
        <v>0</v>
      </c>
      <c r="W57" s="115">
        <f t="shared" si="7"/>
        <v>0</v>
      </c>
      <c r="X57" s="115">
        <f t="shared" si="8"/>
        <v>0</v>
      </c>
      <c r="Y57" s="115">
        <f t="shared" si="9"/>
        <v>1</v>
      </c>
      <c r="Z57" s="115">
        <f t="shared" si="10"/>
        <v>0</v>
      </c>
      <c r="AA57" s="115">
        <f t="shared" si="11"/>
        <v>0</v>
      </c>
      <c r="AB57" s="115">
        <f t="shared" si="12"/>
        <v>0</v>
      </c>
      <c r="AC57" s="115">
        <f t="shared" si="13"/>
        <v>1</v>
      </c>
      <c r="AF57" s="115">
        <f t="shared" si="14"/>
        <v>3</v>
      </c>
      <c r="AG57" s="115">
        <f t="shared" si="15"/>
        <v>3</v>
      </c>
      <c r="AH57" s="115" t="str">
        <f t="shared" si="16"/>
        <v>Correct</v>
      </c>
      <c r="AJ57" s="115" t="s">
        <v>99</v>
      </c>
      <c r="AK57" s="115">
        <v>21</v>
      </c>
      <c r="AL57" s="115" t="s">
        <v>181</v>
      </c>
      <c r="AM57" s="115" t="s">
        <v>427</v>
      </c>
      <c r="AN57" s="115" t="s">
        <v>85</v>
      </c>
      <c r="AO57" s="115" t="s">
        <v>86</v>
      </c>
      <c r="AP57" s="115" t="s">
        <v>459</v>
      </c>
      <c r="AQ57" s="115" t="s">
        <v>93</v>
      </c>
      <c r="AR57" s="115" t="s">
        <v>105</v>
      </c>
      <c r="AS57" s="115" t="s">
        <v>113</v>
      </c>
      <c r="AT57" s="115" t="s">
        <v>86</v>
      </c>
    </row>
    <row r="58" spans="1:47">
      <c r="A58" s="115">
        <v>6988289922</v>
      </c>
      <c r="C58" s="115" t="s">
        <v>42</v>
      </c>
      <c r="I58" s="115" t="s">
        <v>47</v>
      </c>
      <c r="M58" s="115" t="s">
        <v>51</v>
      </c>
      <c r="O58" s="115">
        <f t="shared" si="0"/>
        <v>3</v>
      </c>
      <c r="P58" s="115">
        <f t="shared" si="1"/>
        <v>1</v>
      </c>
      <c r="R58" s="115">
        <f t="shared" si="2"/>
        <v>0</v>
      </c>
      <c r="S58" s="115">
        <f t="shared" si="3"/>
        <v>1</v>
      </c>
      <c r="T58" s="115">
        <f t="shared" si="4"/>
        <v>0</v>
      </c>
      <c r="U58" s="115">
        <f t="shared" si="5"/>
        <v>0</v>
      </c>
      <c r="V58" s="115">
        <f t="shared" si="6"/>
        <v>0</v>
      </c>
      <c r="W58" s="115">
        <f t="shared" si="7"/>
        <v>0</v>
      </c>
      <c r="X58" s="115">
        <f t="shared" si="8"/>
        <v>0</v>
      </c>
      <c r="Y58" s="115">
        <f t="shared" si="9"/>
        <v>1</v>
      </c>
      <c r="Z58" s="115">
        <f t="shared" si="10"/>
        <v>0</v>
      </c>
      <c r="AA58" s="115">
        <f t="shared" si="11"/>
        <v>0</v>
      </c>
      <c r="AB58" s="115">
        <f t="shared" si="12"/>
        <v>0</v>
      </c>
      <c r="AC58" s="115">
        <f t="shared" si="13"/>
        <v>1</v>
      </c>
      <c r="AF58" s="115">
        <f t="shared" si="14"/>
        <v>3</v>
      </c>
      <c r="AG58" s="115">
        <f t="shared" si="15"/>
        <v>3</v>
      </c>
      <c r="AH58" s="115" t="str">
        <f t="shared" si="16"/>
        <v>Correct</v>
      </c>
      <c r="AJ58" s="115" t="s">
        <v>99</v>
      </c>
      <c r="AK58" s="115">
        <v>72</v>
      </c>
      <c r="AL58" s="115" t="s">
        <v>84</v>
      </c>
      <c r="AM58" s="115" t="s">
        <v>149</v>
      </c>
      <c r="AN58" s="115" t="s">
        <v>97</v>
      </c>
      <c r="AO58" s="115" t="s">
        <v>86</v>
      </c>
      <c r="AP58" s="115" t="s">
        <v>87</v>
      </c>
      <c r="AR58" s="115" t="s">
        <v>102</v>
      </c>
      <c r="AS58" s="115" t="s">
        <v>90</v>
      </c>
      <c r="AT58" s="115" t="s">
        <v>91</v>
      </c>
      <c r="AU58" s="115" t="s">
        <v>86</v>
      </c>
    </row>
    <row r="59" spans="1:47">
      <c r="A59" s="115">
        <v>7020567816</v>
      </c>
      <c r="D59" s="115" t="s">
        <v>43</v>
      </c>
      <c r="I59" s="115" t="s">
        <v>47</v>
      </c>
      <c r="M59" s="115" t="s">
        <v>51</v>
      </c>
      <c r="O59" s="115">
        <f t="shared" si="0"/>
        <v>3</v>
      </c>
      <c r="P59" s="115">
        <f t="shared" si="1"/>
        <v>1</v>
      </c>
      <c r="R59" s="115">
        <f t="shared" si="2"/>
        <v>0</v>
      </c>
      <c r="S59" s="115">
        <f t="shared" si="3"/>
        <v>0</v>
      </c>
      <c r="T59" s="115">
        <f t="shared" si="4"/>
        <v>1</v>
      </c>
      <c r="U59" s="115">
        <f t="shared" si="5"/>
        <v>0</v>
      </c>
      <c r="V59" s="115">
        <f t="shared" si="6"/>
        <v>0</v>
      </c>
      <c r="W59" s="115">
        <f t="shared" si="7"/>
        <v>0</v>
      </c>
      <c r="X59" s="115">
        <f t="shared" si="8"/>
        <v>0</v>
      </c>
      <c r="Y59" s="115">
        <f t="shared" si="9"/>
        <v>1</v>
      </c>
      <c r="Z59" s="115">
        <f t="shared" si="10"/>
        <v>0</v>
      </c>
      <c r="AA59" s="115">
        <f t="shared" si="11"/>
        <v>0</v>
      </c>
      <c r="AB59" s="115">
        <f t="shared" si="12"/>
        <v>0</v>
      </c>
      <c r="AC59" s="115">
        <f t="shared" si="13"/>
        <v>1</v>
      </c>
      <c r="AF59" s="115">
        <f t="shared" si="14"/>
        <v>3</v>
      </c>
      <c r="AG59" s="115">
        <f t="shared" si="15"/>
        <v>3</v>
      </c>
      <c r="AH59" s="115" t="str">
        <f t="shared" si="16"/>
        <v>Correct</v>
      </c>
      <c r="AJ59" s="115" t="s">
        <v>83</v>
      </c>
      <c r="AK59" s="115">
        <v>33</v>
      </c>
      <c r="AL59" s="115" t="s">
        <v>84</v>
      </c>
      <c r="AO59" s="115" t="s">
        <v>91</v>
      </c>
      <c r="AP59" s="115" t="s">
        <v>108</v>
      </c>
      <c r="AQ59" s="115" t="s">
        <v>93</v>
      </c>
      <c r="AR59" s="115" t="s">
        <v>105</v>
      </c>
      <c r="AS59" s="115" t="s">
        <v>98</v>
      </c>
      <c r="AT59" s="115" t="s">
        <v>91</v>
      </c>
      <c r="AU59" s="115" t="s">
        <v>91</v>
      </c>
    </row>
    <row r="60" spans="1:47">
      <c r="A60" s="115">
        <v>5584412974</v>
      </c>
      <c r="G60" s="115" t="s">
        <v>39</v>
      </c>
      <c r="H60" s="115" t="s">
        <v>46</v>
      </c>
      <c r="M60" s="115" t="s">
        <v>51</v>
      </c>
      <c r="O60" s="115">
        <f t="shared" si="0"/>
        <v>3</v>
      </c>
      <c r="P60" s="115">
        <f t="shared" si="1"/>
        <v>1</v>
      </c>
      <c r="R60" s="115">
        <f t="shared" si="2"/>
        <v>0</v>
      </c>
      <c r="S60" s="115">
        <f t="shared" si="3"/>
        <v>0</v>
      </c>
      <c r="T60" s="115">
        <f t="shared" si="4"/>
        <v>0</v>
      </c>
      <c r="U60" s="115">
        <f t="shared" si="5"/>
        <v>0</v>
      </c>
      <c r="V60" s="115">
        <f t="shared" si="6"/>
        <v>0</v>
      </c>
      <c r="W60" s="115">
        <f t="shared" si="7"/>
        <v>1</v>
      </c>
      <c r="X60" s="115">
        <f t="shared" si="8"/>
        <v>1</v>
      </c>
      <c r="Y60" s="115">
        <f t="shared" si="9"/>
        <v>0</v>
      </c>
      <c r="Z60" s="115">
        <f t="shared" si="10"/>
        <v>0</v>
      </c>
      <c r="AA60" s="115">
        <f t="shared" si="11"/>
        <v>0</v>
      </c>
      <c r="AB60" s="115">
        <f t="shared" si="12"/>
        <v>0</v>
      </c>
      <c r="AC60" s="115">
        <f t="shared" si="13"/>
        <v>1</v>
      </c>
      <c r="AF60" s="115">
        <f t="shared" si="14"/>
        <v>3</v>
      </c>
      <c r="AG60" s="115">
        <f t="shared" si="15"/>
        <v>3</v>
      </c>
      <c r="AH60" s="115" t="str">
        <f t="shared" si="16"/>
        <v>Correct</v>
      </c>
      <c r="AJ60" s="115" t="s">
        <v>83</v>
      </c>
      <c r="AK60" s="115">
        <v>52</v>
      </c>
      <c r="AL60" s="115" t="s">
        <v>181</v>
      </c>
      <c r="AM60" s="115" t="s">
        <v>438</v>
      </c>
      <c r="AN60" s="115" t="s">
        <v>85</v>
      </c>
      <c r="AO60" s="115" t="s">
        <v>86</v>
      </c>
      <c r="AP60" s="115" t="s">
        <v>87</v>
      </c>
      <c r="AQ60" s="115" t="s">
        <v>88</v>
      </c>
      <c r="AR60" s="115" t="s">
        <v>94</v>
      </c>
      <c r="AS60" s="115" t="s">
        <v>90</v>
      </c>
      <c r="AT60" s="115" t="s">
        <v>91</v>
      </c>
      <c r="AU60" s="115" t="s">
        <v>91</v>
      </c>
    </row>
    <row r="61" spans="1:47">
      <c r="A61" s="115">
        <v>7011540571</v>
      </c>
      <c r="B61" s="115" t="s">
        <v>41</v>
      </c>
      <c r="H61" s="115" t="s">
        <v>46</v>
      </c>
      <c r="M61" s="115" t="s">
        <v>51</v>
      </c>
      <c r="O61" s="115">
        <f t="shared" si="0"/>
        <v>3</v>
      </c>
      <c r="P61" s="115">
        <f t="shared" si="1"/>
        <v>1</v>
      </c>
      <c r="R61" s="115">
        <f t="shared" si="2"/>
        <v>1</v>
      </c>
      <c r="S61" s="115">
        <f t="shared" si="3"/>
        <v>0</v>
      </c>
      <c r="T61" s="115">
        <f t="shared" si="4"/>
        <v>0</v>
      </c>
      <c r="U61" s="115">
        <f t="shared" si="5"/>
        <v>0</v>
      </c>
      <c r="V61" s="115">
        <f t="shared" si="6"/>
        <v>0</v>
      </c>
      <c r="W61" s="115">
        <f t="shared" si="7"/>
        <v>0</v>
      </c>
      <c r="X61" s="115">
        <f t="shared" si="8"/>
        <v>1</v>
      </c>
      <c r="Y61" s="115">
        <f t="shared" si="9"/>
        <v>0</v>
      </c>
      <c r="Z61" s="115">
        <f t="shared" si="10"/>
        <v>0</v>
      </c>
      <c r="AA61" s="115">
        <f t="shared" si="11"/>
        <v>0</v>
      </c>
      <c r="AB61" s="115">
        <f t="shared" si="12"/>
        <v>0</v>
      </c>
      <c r="AC61" s="115">
        <f t="shared" si="13"/>
        <v>1</v>
      </c>
      <c r="AF61" s="115">
        <f t="shared" si="14"/>
        <v>3</v>
      </c>
      <c r="AG61" s="115">
        <f t="shared" si="15"/>
        <v>3</v>
      </c>
      <c r="AH61" s="115" t="str">
        <f t="shared" si="16"/>
        <v>Correct</v>
      </c>
      <c r="AJ61" s="115" t="s">
        <v>83</v>
      </c>
      <c r="AL61" s="115" t="s">
        <v>84</v>
      </c>
      <c r="AM61" s="115" t="s">
        <v>143</v>
      </c>
      <c r="AO61" s="115" t="s">
        <v>91</v>
      </c>
      <c r="AP61" s="115" t="s">
        <v>108</v>
      </c>
      <c r="AQ61" s="115" t="s">
        <v>93</v>
      </c>
      <c r="AR61" s="115" t="s">
        <v>89</v>
      </c>
      <c r="AT61" s="115" t="s">
        <v>91</v>
      </c>
      <c r="AU61" s="115" t="s">
        <v>86</v>
      </c>
    </row>
    <row r="62" spans="1:47">
      <c r="A62" s="115">
        <v>7020347529</v>
      </c>
      <c r="B62" s="115" t="s">
        <v>41</v>
      </c>
      <c r="H62" s="115" t="s">
        <v>46</v>
      </c>
      <c r="M62" s="115" t="s">
        <v>51</v>
      </c>
      <c r="O62" s="115">
        <f t="shared" si="0"/>
        <v>3</v>
      </c>
      <c r="P62" s="115">
        <f t="shared" si="1"/>
        <v>1</v>
      </c>
      <c r="R62" s="115">
        <f t="shared" si="2"/>
        <v>1</v>
      </c>
      <c r="S62" s="115">
        <f t="shared" si="3"/>
        <v>0</v>
      </c>
      <c r="T62" s="115">
        <f t="shared" si="4"/>
        <v>0</v>
      </c>
      <c r="U62" s="115">
        <f t="shared" si="5"/>
        <v>0</v>
      </c>
      <c r="V62" s="115">
        <f t="shared" si="6"/>
        <v>0</v>
      </c>
      <c r="W62" s="115">
        <f t="shared" si="7"/>
        <v>0</v>
      </c>
      <c r="X62" s="115">
        <f t="shared" si="8"/>
        <v>1</v>
      </c>
      <c r="Y62" s="115">
        <f t="shared" si="9"/>
        <v>0</v>
      </c>
      <c r="Z62" s="115">
        <f t="shared" si="10"/>
        <v>0</v>
      </c>
      <c r="AA62" s="115">
        <f t="shared" si="11"/>
        <v>0</v>
      </c>
      <c r="AB62" s="115">
        <f t="shared" si="12"/>
        <v>0</v>
      </c>
      <c r="AC62" s="115">
        <f t="shared" si="13"/>
        <v>1</v>
      </c>
      <c r="AF62" s="115">
        <f t="shared" si="14"/>
        <v>3</v>
      </c>
      <c r="AG62" s="115">
        <f t="shared" si="15"/>
        <v>3</v>
      </c>
      <c r="AH62" s="115" t="str">
        <f t="shared" si="16"/>
        <v>Correct</v>
      </c>
      <c r="AJ62" s="115" t="s">
        <v>99</v>
      </c>
      <c r="AK62" s="115">
        <v>37</v>
      </c>
      <c r="AL62" s="115" t="s">
        <v>181</v>
      </c>
      <c r="AM62" s="115" t="s">
        <v>221</v>
      </c>
      <c r="AN62" s="115" t="s">
        <v>85</v>
      </c>
      <c r="AO62" s="115" t="s">
        <v>86</v>
      </c>
      <c r="AP62" s="115" t="s">
        <v>87</v>
      </c>
      <c r="AQ62" s="115" t="s">
        <v>101</v>
      </c>
      <c r="AR62" s="115" t="s">
        <v>102</v>
      </c>
      <c r="AS62" s="115" t="s">
        <v>90</v>
      </c>
      <c r="AT62" s="115" t="s">
        <v>91</v>
      </c>
      <c r="AU62" s="115" t="s">
        <v>91</v>
      </c>
    </row>
    <row r="63" spans="1:47">
      <c r="A63" s="115">
        <v>5588240909</v>
      </c>
      <c r="B63" s="115" t="s">
        <v>41</v>
      </c>
      <c r="F63" s="115" t="s">
        <v>45</v>
      </c>
      <c r="M63" s="115" t="s">
        <v>51</v>
      </c>
      <c r="O63" s="115">
        <f t="shared" si="0"/>
        <v>3</v>
      </c>
      <c r="P63" s="115">
        <f t="shared" si="1"/>
        <v>1</v>
      </c>
      <c r="R63" s="115">
        <f t="shared" si="2"/>
        <v>1</v>
      </c>
      <c r="S63" s="115">
        <f t="shared" si="3"/>
        <v>0</v>
      </c>
      <c r="T63" s="115">
        <f t="shared" si="4"/>
        <v>0</v>
      </c>
      <c r="U63" s="115">
        <f t="shared" si="5"/>
        <v>0</v>
      </c>
      <c r="V63" s="115">
        <f t="shared" si="6"/>
        <v>1</v>
      </c>
      <c r="W63" s="115">
        <f t="shared" si="7"/>
        <v>0</v>
      </c>
      <c r="X63" s="115">
        <f t="shared" si="8"/>
        <v>0</v>
      </c>
      <c r="Y63" s="115">
        <f t="shared" si="9"/>
        <v>0</v>
      </c>
      <c r="Z63" s="115">
        <f t="shared" si="10"/>
        <v>0</v>
      </c>
      <c r="AA63" s="115">
        <f t="shared" si="11"/>
        <v>0</v>
      </c>
      <c r="AB63" s="115">
        <f t="shared" si="12"/>
        <v>0</v>
      </c>
      <c r="AC63" s="115">
        <f t="shared" si="13"/>
        <v>1</v>
      </c>
      <c r="AF63" s="115">
        <f t="shared" si="14"/>
        <v>3</v>
      </c>
      <c r="AG63" s="115">
        <f t="shared" si="15"/>
        <v>3</v>
      </c>
      <c r="AH63" s="115" t="str">
        <f t="shared" si="16"/>
        <v>Correct</v>
      </c>
      <c r="AJ63" s="115" t="s">
        <v>99</v>
      </c>
      <c r="AK63" s="115">
        <v>28</v>
      </c>
      <c r="AL63" s="115" t="s">
        <v>432</v>
      </c>
      <c r="AN63" s="115" t="s">
        <v>443</v>
      </c>
      <c r="AO63" s="115" t="s">
        <v>91</v>
      </c>
      <c r="AP63" s="115" t="s">
        <v>108</v>
      </c>
      <c r="AQ63" s="115" t="s">
        <v>93</v>
      </c>
      <c r="AR63" s="115" t="s">
        <v>102</v>
      </c>
      <c r="AS63" s="115" t="s">
        <v>90</v>
      </c>
      <c r="AT63" s="115" t="s">
        <v>91</v>
      </c>
    </row>
    <row r="64" spans="1:47">
      <c r="A64" s="115">
        <v>5597267091</v>
      </c>
      <c r="B64" s="115" t="s">
        <v>41</v>
      </c>
      <c r="M64" s="115" t="s">
        <v>51</v>
      </c>
      <c r="O64" s="115">
        <f t="shared" si="0"/>
        <v>2</v>
      </c>
      <c r="P64" s="115">
        <f t="shared" si="1"/>
        <v>1.5</v>
      </c>
      <c r="R64" s="115">
        <f t="shared" si="2"/>
        <v>1</v>
      </c>
      <c r="S64" s="115">
        <f t="shared" si="3"/>
        <v>0</v>
      </c>
      <c r="T64" s="115">
        <f t="shared" si="4"/>
        <v>0</v>
      </c>
      <c r="U64" s="115">
        <f t="shared" si="5"/>
        <v>0</v>
      </c>
      <c r="V64" s="115">
        <f t="shared" si="6"/>
        <v>0</v>
      </c>
      <c r="W64" s="115">
        <f t="shared" si="7"/>
        <v>0</v>
      </c>
      <c r="X64" s="115">
        <f t="shared" si="8"/>
        <v>0</v>
      </c>
      <c r="Y64" s="115">
        <f t="shared" si="9"/>
        <v>0</v>
      </c>
      <c r="Z64" s="115">
        <f t="shared" si="10"/>
        <v>0</v>
      </c>
      <c r="AA64" s="115">
        <f t="shared" si="11"/>
        <v>0</v>
      </c>
      <c r="AB64" s="115">
        <f t="shared" si="12"/>
        <v>0</v>
      </c>
      <c r="AC64" s="115">
        <f t="shared" si="13"/>
        <v>1</v>
      </c>
      <c r="AF64" s="115">
        <f t="shared" si="14"/>
        <v>2</v>
      </c>
      <c r="AG64" s="115">
        <f t="shared" si="15"/>
        <v>2</v>
      </c>
      <c r="AH64" s="115" t="str">
        <f t="shared" si="16"/>
        <v>Correct</v>
      </c>
      <c r="AJ64" s="115" t="s">
        <v>99</v>
      </c>
      <c r="AK64" s="115">
        <v>32</v>
      </c>
      <c r="AL64" s="115" t="s">
        <v>84</v>
      </c>
      <c r="AM64" s="115" t="s">
        <v>453</v>
      </c>
      <c r="AN64" s="115" t="s">
        <v>443</v>
      </c>
      <c r="AO64" s="115" t="s">
        <v>91</v>
      </c>
      <c r="AP64" s="115" t="s">
        <v>108</v>
      </c>
      <c r="AQ64" s="115" t="s">
        <v>93</v>
      </c>
      <c r="AR64" s="115" t="s">
        <v>109</v>
      </c>
      <c r="AS64" s="115" t="s">
        <v>113</v>
      </c>
      <c r="AT64" s="115" t="s">
        <v>91</v>
      </c>
    </row>
    <row r="65" spans="1:47">
      <c r="A65" s="115">
        <v>5602845451</v>
      </c>
      <c r="B65" s="115" t="s">
        <v>41</v>
      </c>
      <c r="F65" s="115" t="s">
        <v>45</v>
      </c>
      <c r="M65" s="115" t="s">
        <v>51</v>
      </c>
      <c r="O65" s="115">
        <f t="shared" si="0"/>
        <v>3</v>
      </c>
      <c r="P65" s="115">
        <f t="shared" si="1"/>
        <v>1</v>
      </c>
      <c r="R65" s="115">
        <f t="shared" si="2"/>
        <v>1</v>
      </c>
      <c r="S65" s="115">
        <f t="shared" si="3"/>
        <v>0</v>
      </c>
      <c r="T65" s="115">
        <f t="shared" si="4"/>
        <v>0</v>
      </c>
      <c r="U65" s="115">
        <f t="shared" si="5"/>
        <v>0</v>
      </c>
      <c r="V65" s="115">
        <f t="shared" si="6"/>
        <v>1</v>
      </c>
      <c r="W65" s="115">
        <f t="shared" si="7"/>
        <v>0</v>
      </c>
      <c r="X65" s="115">
        <f t="shared" si="8"/>
        <v>0</v>
      </c>
      <c r="Y65" s="115">
        <f t="shared" si="9"/>
        <v>0</v>
      </c>
      <c r="Z65" s="115">
        <f t="shared" si="10"/>
        <v>0</v>
      </c>
      <c r="AA65" s="115">
        <f t="shared" si="11"/>
        <v>0</v>
      </c>
      <c r="AB65" s="115">
        <f t="shared" si="12"/>
        <v>0</v>
      </c>
      <c r="AC65" s="115">
        <f t="shared" si="13"/>
        <v>1</v>
      </c>
      <c r="AF65" s="115">
        <f t="shared" si="14"/>
        <v>3</v>
      </c>
      <c r="AG65" s="115">
        <f t="shared" si="15"/>
        <v>3</v>
      </c>
      <c r="AH65" s="115" t="str">
        <f t="shared" si="16"/>
        <v>Correct</v>
      </c>
      <c r="AJ65" s="115"/>
    </row>
    <row r="66" spans="1:47">
      <c r="A66" s="115">
        <v>7011078670</v>
      </c>
      <c r="B66" s="115" t="s">
        <v>41</v>
      </c>
      <c r="M66" s="115" t="s">
        <v>51</v>
      </c>
      <c r="O66" s="115">
        <f t="shared" ref="O66:O129" si="17">COUNTA(B66:N66)</f>
        <v>2</v>
      </c>
      <c r="P66" s="115">
        <f t="shared" ref="P66:P129" si="18">3/O66</f>
        <v>1.5</v>
      </c>
      <c r="R66" s="115">
        <f t="shared" ref="R66:R129" si="19">IF($O66&lt;3,IF($B66=$B$1,1,0),IF($B66=$B$1,$P66,0))</f>
        <v>1</v>
      </c>
      <c r="S66" s="115">
        <f t="shared" ref="S66:S129" si="20">IF($O66&lt;3,IF($C66=$C$1,1,0),IF($C66=$C$1,$P66,0))</f>
        <v>0</v>
      </c>
      <c r="T66" s="115">
        <f t="shared" ref="T66:T129" si="21">IF($O66&lt;3,IF($D66=$D$1,1,0),IF($D66=$D$1,$P66,0))</f>
        <v>0</v>
      </c>
      <c r="U66" s="115">
        <f t="shared" ref="U66:U129" si="22">IF($O66&lt;3,IF($E66=$E$1,1,0),IF($E66=$E$1,$P66,0))</f>
        <v>0</v>
      </c>
      <c r="V66" s="115">
        <f t="shared" ref="V66:V129" si="23">IF($O66&lt;3,IF($F66=$F$1,1,0),IF($F66=$F$1,$P66,0))</f>
        <v>0</v>
      </c>
      <c r="W66" s="115">
        <f t="shared" ref="W66:W129" si="24">IF($O66&lt;3,IF($G66=$G$1,1,0),IF($G66=$G$1,$P66,0))</f>
        <v>0</v>
      </c>
      <c r="X66" s="115">
        <f t="shared" ref="X66:X129" si="25">IF($O66&lt;3,IF($H66=$H$1,1,0),IF($H66=$H$1,$P66,0))</f>
        <v>0</v>
      </c>
      <c r="Y66" s="115">
        <f t="shared" ref="Y66:Y129" si="26">IF($O66&lt;3,IF($I66=$I$1,1,0),IF($I66=$I$1,$P66,0))</f>
        <v>0</v>
      </c>
      <c r="Z66" s="115">
        <f t="shared" ref="Z66:Z129" si="27">IF($O66&lt;3,IF($J66=$J$1,1,0),IF($J66=$J$1,$P66,0))</f>
        <v>0</v>
      </c>
      <c r="AA66" s="115">
        <f t="shared" ref="AA66:AA129" si="28">IF($O66&lt;3,IF($K66=$K$1,1,0),IF($K66=$K$1,$P66,0))</f>
        <v>0</v>
      </c>
      <c r="AB66" s="115">
        <f t="shared" ref="AB66:AB129" si="29">IF($O66&lt;3,IF($L66=$L$1,1,0),IF($L66=$L$1,$P66,0))</f>
        <v>0</v>
      </c>
      <c r="AC66" s="115">
        <f t="shared" ref="AC66:AC129" si="30">IF($O66&lt;3,IF($M66=$M$1,1,0),IF($M66=$M$1,$P66,0))</f>
        <v>1</v>
      </c>
      <c r="AF66" s="115">
        <f t="shared" ref="AF66:AF129" si="31">SUM(R66:AD66)</f>
        <v>2</v>
      </c>
      <c r="AG66" s="115">
        <f t="shared" ref="AG66:AG129" si="32">O66</f>
        <v>2</v>
      </c>
      <c r="AH66" s="115" t="str">
        <f t="shared" ref="AH66:AH129" si="33">IF(AF66=AG66,"Correct",IF(AF66=3,"Correct","Wrong"))</f>
        <v>Correct</v>
      </c>
      <c r="AJ66" s="115" t="s">
        <v>83</v>
      </c>
      <c r="AK66" s="115">
        <v>31</v>
      </c>
      <c r="AL66" s="115" t="s">
        <v>181</v>
      </c>
      <c r="AM66" s="115" t="s">
        <v>223</v>
      </c>
      <c r="AN66" s="115" t="s">
        <v>92</v>
      </c>
      <c r="AO66" s="115" t="s">
        <v>86</v>
      </c>
      <c r="AP66" s="115" t="s">
        <v>87</v>
      </c>
      <c r="AQ66" s="115" t="s">
        <v>88</v>
      </c>
      <c r="AR66" s="115" t="s">
        <v>89</v>
      </c>
      <c r="AS66" s="115" t="s">
        <v>90</v>
      </c>
      <c r="AT66" s="115" t="s">
        <v>91</v>
      </c>
      <c r="AU66" s="115" t="s">
        <v>91</v>
      </c>
    </row>
    <row r="67" spans="1:47">
      <c r="A67" s="115">
        <v>6985160673</v>
      </c>
      <c r="M67" s="115" t="s">
        <v>51</v>
      </c>
      <c r="O67" s="115">
        <f t="shared" si="17"/>
        <v>1</v>
      </c>
      <c r="P67" s="115">
        <f t="shared" si="18"/>
        <v>3</v>
      </c>
      <c r="R67" s="115">
        <f t="shared" si="19"/>
        <v>0</v>
      </c>
      <c r="S67" s="115">
        <f t="shared" si="20"/>
        <v>0</v>
      </c>
      <c r="T67" s="115">
        <f t="shared" si="21"/>
        <v>0</v>
      </c>
      <c r="U67" s="115">
        <f t="shared" si="22"/>
        <v>0</v>
      </c>
      <c r="V67" s="115">
        <f t="shared" si="23"/>
        <v>0</v>
      </c>
      <c r="W67" s="115">
        <f t="shared" si="24"/>
        <v>0</v>
      </c>
      <c r="X67" s="115">
        <f t="shared" si="25"/>
        <v>0</v>
      </c>
      <c r="Y67" s="115">
        <f t="shared" si="26"/>
        <v>0</v>
      </c>
      <c r="Z67" s="115">
        <f t="shared" si="27"/>
        <v>0</v>
      </c>
      <c r="AA67" s="115">
        <f t="shared" si="28"/>
        <v>0</v>
      </c>
      <c r="AB67" s="115">
        <f t="shared" si="29"/>
        <v>0</v>
      </c>
      <c r="AC67" s="115">
        <f t="shared" si="30"/>
        <v>1</v>
      </c>
      <c r="AF67" s="115">
        <f t="shared" si="31"/>
        <v>1</v>
      </c>
      <c r="AG67" s="115">
        <f t="shared" si="32"/>
        <v>1</v>
      </c>
      <c r="AH67" s="115" t="str">
        <f t="shared" si="33"/>
        <v>Correct</v>
      </c>
      <c r="AJ67" s="115" t="s">
        <v>99</v>
      </c>
      <c r="AK67" s="115">
        <v>58</v>
      </c>
      <c r="AL67" s="115" t="s">
        <v>181</v>
      </c>
      <c r="AM67" s="115" t="s">
        <v>239</v>
      </c>
      <c r="AN67" s="115" t="s">
        <v>85</v>
      </c>
      <c r="AO67" s="115" t="s">
        <v>86</v>
      </c>
      <c r="AP67" s="115" t="s">
        <v>87</v>
      </c>
      <c r="AQ67" s="115" t="s">
        <v>100</v>
      </c>
      <c r="AR67" s="115" t="s">
        <v>102</v>
      </c>
      <c r="AS67" s="115" t="s">
        <v>90</v>
      </c>
      <c r="AT67" s="115" t="s">
        <v>91</v>
      </c>
      <c r="AU67" s="115" t="s">
        <v>91</v>
      </c>
    </row>
    <row r="68" spans="1:47">
      <c r="A68" s="115">
        <v>5586741974</v>
      </c>
      <c r="D68" s="115" t="s">
        <v>43</v>
      </c>
      <c r="M68" s="115" t="s">
        <v>51</v>
      </c>
      <c r="O68" s="115">
        <f t="shared" si="17"/>
        <v>2</v>
      </c>
      <c r="P68" s="115">
        <f t="shared" si="18"/>
        <v>1.5</v>
      </c>
      <c r="R68" s="115">
        <f t="shared" si="19"/>
        <v>0</v>
      </c>
      <c r="S68" s="115">
        <f t="shared" si="20"/>
        <v>0</v>
      </c>
      <c r="T68" s="115">
        <f t="shared" si="21"/>
        <v>1</v>
      </c>
      <c r="U68" s="115">
        <f t="shared" si="22"/>
        <v>0</v>
      </c>
      <c r="V68" s="115">
        <f t="shared" si="23"/>
        <v>0</v>
      </c>
      <c r="W68" s="115">
        <f t="shared" si="24"/>
        <v>0</v>
      </c>
      <c r="X68" s="115">
        <f t="shared" si="25"/>
        <v>0</v>
      </c>
      <c r="Y68" s="115">
        <f t="shared" si="26"/>
        <v>0</v>
      </c>
      <c r="Z68" s="115">
        <f t="shared" si="27"/>
        <v>0</v>
      </c>
      <c r="AA68" s="115">
        <f t="shared" si="28"/>
        <v>0</v>
      </c>
      <c r="AB68" s="115">
        <f t="shared" si="29"/>
        <v>0</v>
      </c>
      <c r="AC68" s="115">
        <f t="shared" si="30"/>
        <v>1</v>
      </c>
      <c r="AF68" s="115">
        <f t="shared" si="31"/>
        <v>2</v>
      </c>
      <c r="AG68" s="115">
        <f t="shared" si="32"/>
        <v>2</v>
      </c>
      <c r="AH68" s="115" t="str">
        <f t="shared" si="33"/>
        <v>Correct</v>
      </c>
      <c r="AJ68" s="115" t="s">
        <v>83</v>
      </c>
      <c r="AK68" s="115">
        <v>80</v>
      </c>
      <c r="AL68" s="115" t="s">
        <v>181</v>
      </c>
      <c r="AM68" s="115" t="s">
        <v>211</v>
      </c>
      <c r="AN68" s="115" t="s">
        <v>85</v>
      </c>
      <c r="AO68" s="115" t="s">
        <v>86</v>
      </c>
      <c r="AP68" s="115" t="s">
        <v>87</v>
      </c>
      <c r="AQ68" s="115" t="s">
        <v>93</v>
      </c>
      <c r="AR68" s="115" t="s">
        <v>102</v>
      </c>
      <c r="AS68" s="115" t="s">
        <v>106</v>
      </c>
      <c r="AT68" s="115" t="s">
        <v>91</v>
      </c>
      <c r="AU68" s="115" t="s">
        <v>86</v>
      </c>
    </row>
    <row r="69" spans="1:47">
      <c r="A69" s="115">
        <v>7011536823</v>
      </c>
      <c r="B69" s="115" t="s">
        <v>41</v>
      </c>
      <c r="F69" s="115" t="s">
        <v>45</v>
      </c>
      <c r="M69" s="115" t="s">
        <v>51</v>
      </c>
      <c r="O69" s="115">
        <f t="shared" si="17"/>
        <v>3</v>
      </c>
      <c r="P69" s="115">
        <f t="shared" si="18"/>
        <v>1</v>
      </c>
      <c r="R69" s="115">
        <f t="shared" si="19"/>
        <v>1</v>
      </c>
      <c r="S69" s="115">
        <f t="shared" si="20"/>
        <v>0</v>
      </c>
      <c r="T69" s="115">
        <f t="shared" si="21"/>
        <v>0</v>
      </c>
      <c r="U69" s="115">
        <f t="shared" si="22"/>
        <v>0</v>
      </c>
      <c r="V69" s="115">
        <f t="shared" si="23"/>
        <v>1</v>
      </c>
      <c r="W69" s="115">
        <f t="shared" si="24"/>
        <v>0</v>
      </c>
      <c r="X69" s="115">
        <f t="shared" si="25"/>
        <v>0</v>
      </c>
      <c r="Y69" s="115">
        <f t="shared" si="26"/>
        <v>0</v>
      </c>
      <c r="Z69" s="115">
        <f t="shared" si="27"/>
        <v>0</v>
      </c>
      <c r="AA69" s="115">
        <f t="shared" si="28"/>
        <v>0</v>
      </c>
      <c r="AB69" s="115">
        <f t="shared" si="29"/>
        <v>0</v>
      </c>
      <c r="AC69" s="115">
        <f t="shared" si="30"/>
        <v>1</v>
      </c>
      <c r="AF69" s="115">
        <f t="shared" si="31"/>
        <v>3</v>
      </c>
      <c r="AG69" s="115">
        <f t="shared" si="32"/>
        <v>3</v>
      </c>
      <c r="AH69" s="115" t="str">
        <f t="shared" si="33"/>
        <v>Correct</v>
      </c>
      <c r="AJ69" s="115" t="s">
        <v>83</v>
      </c>
      <c r="AK69" s="115">
        <v>89</v>
      </c>
      <c r="AL69" s="115" t="s">
        <v>181</v>
      </c>
      <c r="AM69" s="115" t="s">
        <v>208</v>
      </c>
      <c r="AN69" s="115" t="s">
        <v>85</v>
      </c>
      <c r="AO69" s="115" t="s">
        <v>86</v>
      </c>
      <c r="AP69" s="115" t="s">
        <v>87</v>
      </c>
      <c r="AR69" s="115" t="s">
        <v>111</v>
      </c>
      <c r="AS69" s="115" t="s">
        <v>106</v>
      </c>
      <c r="AT69" s="115" t="s">
        <v>91</v>
      </c>
      <c r="AU69" s="115" t="s">
        <v>86</v>
      </c>
    </row>
    <row r="70" spans="1:47">
      <c r="A70" s="115">
        <v>7020356056</v>
      </c>
      <c r="B70" s="115" t="s">
        <v>41</v>
      </c>
      <c r="M70" s="115" t="s">
        <v>51</v>
      </c>
      <c r="O70" s="115">
        <f t="shared" si="17"/>
        <v>2</v>
      </c>
      <c r="P70" s="115">
        <f t="shared" si="18"/>
        <v>1.5</v>
      </c>
      <c r="R70" s="115">
        <f t="shared" si="19"/>
        <v>1</v>
      </c>
      <c r="S70" s="115">
        <f t="shared" si="20"/>
        <v>0</v>
      </c>
      <c r="T70" s="115">
        <f t="shared" si="21"/>
        <v>0</v>
      </c>
      <c r="U70" s="115">
        <f t="shared" si="22"/>
        <v>0</v>
      </c>
      <c r="V70" s="115">
        <f t="shared" si="23"/>
        <v>0</v>
      </c>
      <c r="W70" s="115">
        <f t="shared" si="24"/>
        <v>0</v>
      </c>
      <c r="X70" s="115">
        <f t="shared" si="25"/>
        <v>0</v>
      </c>
      <c r="Y70" s="115">
        <f t="shared" si="26"/>
        <v>0</v>
      </c>
      <c r="Z70" s="115">
        <f t="shared" si="27"/>
        <v>0</v>
      </c>
      <c r="AA70" s="115">
        <f t="shared" si="28"/>
        <v>0</v>
      </c>
      <c r="AB70" s="115">
        <f t="shared" si="29"/>
        <v>0</v>
      </c>
      <c r="AC70" s="115">
        <f t="shared" si="30"/>
        <v>1</v>
      </c>
      <c r="AF70" s="115">
        <f t="shared" si="31"/>
        <v>2</v>
      </c>
      <c r="AG70" s="115">
        <f t="shared" si="32"/>
        <v>2</v>
      </c>
      <c r="AH70" s="115" t="str">
        <f t="shared" si="33"/>
        <v>Correct</v>
      </c>
      <c r="AJ70" s="115" t="s">
        <v>83</v>
      </c>
      <c r="AK70" s="115">
        <v>52</v>
      </c>
      <c r="AL70" s="115" t="s">
        <v>181</v>
      </c>
      <c r="AM70" s="115" t="s">
        <v>240</v>
      </c>
      <c r="AN70" s="115" t="s">
        <v>85</v>
      </c>
      <c r="AO70" s="115" t="s">
        <v>86</v>
      </c>
      <c r="AP70" s="115" t="s">
        <v>87</v>
      </c>
      <c r="AQ70" s="115" t="s">
        <v>104</v>
      </c>
      <c r="AR70" s="115" t="s">
        <v>102</v>
      </c>
      <c r="AS70" s="115" t="s">
        <v>90</v>
      </c>
      <c r="AT70" s="115" t="s">
        <v>91</v>
      </c>
      <c r="AU70" s="115" t="s">
        <v>91</v>
      </c>
    </row>
    <row r="71" spans="1:47">
      <c r="A71" s="115">
        <v>5587765516</v>
      </c>
      <c r="C71" s="115" t="s">
        <v>42</v>
      </c>
      <c r="D71" s="115" t="s">
        <v>43</v>
      </c>
      <c r="M71" s="115" t="s">
        <v>51</v>
      </c>
      <c r="O71" s="115">
        <f t="shared" si="17"/>
        <v>3</v>
      </c>
      <c r="P71" s="115">
        <f t="shared" si="18"/>
        <v>1</v>
      </c>
      <c r="R71" s="115">
        <f t="shared" si="19"/>
        <v>0</v>
      </c>
      <c r="S71" s="115">
        <f t="shared" si="20"/>
        <v>1</v>
      </c>
      <c r="T71" s="115">
        <f t="shared" si="21"/>
        <v>1</v>
      </c>
      <c r="U71" s="115">
        <f t="shared" si="22"/>
        <v>0</v>
      </c>
      <c r="V71" s="115">
        <f t="shared" si="23"/>
        <v>0</v>
      </c>
      <c r="W71" s="115">
        <f t="shared" si="24"/>
        <v>0</v>
      </c>
      <c r="X71" s="115">
        <f t="shared" si="25"/>
        <v>0</v>
      </c>
      <c r="Y71" s="115">
        <f t="shared" si="26"/>
        <v>0</v>
      </c>
      <c r="Z71" s="115">
        <f t="shared" si="27"/>
        <v>0</v>
      </c>
      <c r="AA71" s="115">
        <f t="shared" si="28"/>
        <v>0</v>
      </c>
      <c r="AB71" s="115">
        <f t="shared" si="29"/>
        <v>0</v>
      </c>
      <c r="AC71" s="115">
        <f t="shared" si="30"/>
        <v>1</v>
      </c>
      <c r="AF71" s="115">
        <f t="shared" si="31"/>
        <v>3</v>
      </c>
      <c r="AG71" s="115">
        <f t="shared" si="32"/>
        <v>3</v>
      </c>
      <c r="AH71" s="115" t="str">
        <f t="shared" si="33"/>
        <v>Correct</v>
      </c>
      <c r="AJ71" s="115" t="s">
        <v>99</v>
      </c>
      <c r="AK71" s="115">
        <v>28</v>
      </c>
      <c r="AL71" s="115" t="s">
        <v>432</v>
      </c>
    </row>
    <row r="72" spans="1:47">
      <c r="A72" s="115">
        <v>5605324773</v>
      </c>
      <c r="B72" s="115" t="s">
        <v>41</v>
      </c>
      <c r="F72" s="115" t="s">
        <v>45</v>
      </c>
      <c r="M72" s="115" t="s">
        <v>51</v>
      </c>
      <c r="O72" s="115">
        <f t="shared" si="17"/>
        <v>3</v>
      </c>
      <c r="P72" s="115">
        <f t="shared" si="18"/>
        <v>1</v>
      </c>
      <c r="R72" s="115">
        <f t="shared" si="19"/>
        <v>1</v>
      </c>
      <c r="S72" s="115">
        <f t="shared" si="20"/>
        <v>0</v>
      </c>
      <c r="T72" s="115">
        <f t="shared" si="21"/>
        <v>0</v>
      </c>
      <c r="U72" s="115">
        <f t="shared" si="22"/>
        <v>0</v>
      </c>
      <c r="V72" s="115">
        <f t="shared" si="23"/>
        <v>1</v>
      </c>
      <c r="W72" s="115">
        <f t="shared" si="24"/>
        <v>0</v>
      </c>
      <c r="X72" s="115">
        <f t="shared" si="25"/>
        <v>0</v>
      </c>
      <c r="Y72" s="115">
        <f t="shared" si="26"/>
        <v>0</v>
      </c>
      <c r="Z72" s="115">
        <f t="shared" si="27"/>
        <v>0</v>
      </c>
      <c r="AA72" s="115">
        <f t="shared" si="28"/>
        <v>0</v>
      </c>
      <c r="AB72" s="115">
        <f t="shared" si="29"/>
        <v>0</v>
      </c>
      <c r="AC72" s="115">
        <f t="shared" si="30"/>
        <v>1</v>
      </c>
      <c r="AF72" s="115">
        <f t="shared" si="31"/>
        <v>3</v>
      </c>
      <c r="AG72" s="115">
        <f t="shared" si="32"/>
        <v>3</v>
      </c>
      <c r="AH72" s="115" t="str">
        <f t="shared" si="33"/>
        <v>Correct</v>
      </c>
      <c r="AJ72" s="115" t="s">
        <v>99</v>
      </c>
      <c r="AK72" s="115">
        <v>26</v>
      </c>
      <c r="AL72" s="115" t="s">
        <v>432</v>
      </c>
    </row>
    <row r="73" spans="1:47">
      <c r="A73" s="115">
        <v>5607812248</v>
      </c>
      <c r="M73" s="115" t="s">
        <v>51</v>
      </c>
      <c r="O73" s="115">
        <f t="shared" si="17"/>
        <v>1</v>
      </c>
      <c r="P73" s="115">
        <f t="shared" si="18"/>
        <v>3</v>
      </c>
      <c r="R73" s="115">
        <f t="shared" si="19"/>
        <v>0</v>
      </c>
      <c r="S73" s="115">
        <f t="shared" si="20"/>
        <v>0</v>
      </c>
      <c r="T73" s="115">
        <f t="shared" si="21"/>
        <v>0</v>
      </c>
      <c r="U73" s="115">
        <f t="shared" si="22"/>
        <v>0</v>
      </c>
      <c r="V73" s="115">
        <f t="shared" si="23"/>
        <v>0</v>
      </c>
      <c r="W73" s="115">
        <f t="shared" si="24"/>
        <v>0</v>
      </c>
      <c r="X73" s="115">
        <f t="shared" si="25"/>
        <v>0</v>
      </c>
      <c r="Y73" s="115">
        <f t="shared" si="26"/>
        <v>0</v>
      </c>
      <c r="Z73" s="115">
        <f t="shared" si="27"/>
        <v>0</v>
      </c>
      <c r="AA73" s="115">
        <f t="shared" si="28"/>
        <v>0</v>
      </c>
      <c r="AB73" s="115">
        <f t="shared" si="29"/>
        <v>0</v>
      </c>
      <c r="AC73" s="115">
        <f t="shared" si="30"/>
        <v>1</v>
      </c>
      <c r="AF73" s="115">
        <f t="shared" si="31"/>
        <v>1</v>
      </c>
      <c r="AG73" s="115">
        <f t="shared" si="32"/>
        <v>1</v>
      </c>
      <c r="AH73" s="115" t="str">
        <f t="shared" si="33"/>
        <v>Correct</v>
      </c>
      <c r="AJ73" s="115" t="s">
        <v>99</v>
      </c>
      <c r="AK73" s="115">
        <v>37</v>
      </c>
      <c r="AL73" s="115" t="s">
        <v>84</v>
      </c>
      <c r="AM73" s="115" t="s">
        <v>159</v>
      </c>
      <c r="AN73" s="115" t="s">
        <v>107</v>
      </c>
      <c r="AO73" s="115" t="s">
        <v>91</v>
      </c>
      <c r="AP73" s="115" t="s">
        <v>108</v>
      </c>
      <c r="AQ73" s="115" t="s">
        <v>96</v>
      </c>
      <c r="AR73" s="115" t="s">
        <v>102</v>
      </c>
      <c r="AS73" s="115" t="s">
        <v>113</v>
      </c>
      <c r="AT73" s="115" t="s">
        <v>91</v>
      </c>
    </row>
    <row r="74" spans="1:47">
      <c r="A74" s="115">
        <v>5607811928</v>
      </c>
      <c r="M74" s="115" t="s">
        <v>51</v>
      </c>
      <c r="O74" s="115">
        <f t="shared" si="17"/>
        <v>1</v>
      </c>
      <c r="P74" s="115">
        <f t="shared" si="18"/>
        <v>3</v>
      </c>
      <c r="R74" s="115">
        <f t="shared" si="19"/>
        <v>0</v>
      </c>
      <c r="S74" s="115">
        <f t="shared" si="20"/>
        <v>0</v>
      </c>
      <c r="T74" s="115">
        <f t="shared" si="21"/>
        <v>0</v>
      </c>
      <c r="U74" s="115">
        <f t="shared" si="22"/>
        <v>0</v>
      </c>
      <c r="V74" s="115">
        <f t="shared" si="23"/>
        <v>0</v>
      </c>
      <c r="W74" s="115">
        <f t="shared" si="24"/>
        <v>0</v>
      </c>
      <c r="X74" s="115">
        <f t="shared" si="25"/>
        <v>0</v>
      </c>
      <c r="Y74" s="115">
        <f t="shared" si="26"/>
        <v>0</v>
      </c>
      <c r="Z74" s="115">
        <f t="shared" si="27"/>
        <v>0</v>
      </c>
      <c r="AA74" s="115">
        <f t="shared" si="28"/>
        <v>0</v>
      </c>
      <c r="AB74" s="115">
        <f t="shared" si="29"/>
        <v>0</v>
      </c>
      <c r="AC74" s="115">
        <f t="shared" si="30"/>
        <v>1</v>
      </c>
      <c r="AF74" s="115">
        <f t="shared" si="31"/>
        <v>1</v>
      </c>
      <c r="AG74" s="115">
        <f t="shared" si="32"/>
        <v>1</v>
      </c>
      <c r="AH74" s="115" t="str">
        <f t="shared" si="33"/>
        <v>Correct</v>
      </c>
      <c r="AJ74" s="115" t="s">
        <v>99</v>
      </c>
      <c r="AK74" s="115">
        <v>40</v>
      </c>
      <c r="AL74" s="115" t="s">
        <v>84</v>
      </c>
      <c r="AM74" s="115" t="s">
        <v>444</v>
      </c>
      <c r="AN74" s="115" t="s">
        <v>107</v>
      </c>
      <c r="AO74" s="115" t="s">
        <v>91</v>
      </c>
      <c r="AP74" s="115" t="s">
        <v>108</v>
      </c>
      <c r="AQ74" s="115" t="s">
        <v>93</v>
      </c>
      <c r="AR74" s="115" t="s">
        <v>102</v>
      </c>
      <c r="AS74" s="115" t="s">
        <v>90</v>
      </c>
      <c r="AT74" s="115" t="s">
        <v>91</v>
      </c>
    </row>
    <row r="75" spans="1:47">
      <c r="A75" s="115">
        <v>5607810974</v>
      </c>
      <c r="M75" s="115" t="s">
        <v>51</v>
      </c>
      <c r="O75" s="115">
        <f t="shared" si="17"/>
        <v>1</v>
      </c>
      <c r="P75" s="115">
        <f t="shared" si="18"/>
        <v>3</v>
      </c>
      <c r="R75" s="115">
        <f t="shared" si="19"/>
        <v>0</v>
      </c>
      <c r="S75" s="115">
        <f t="shared" si="20"/>
        <v>0</v>
      </c>
      <c r="T75" s="115">
        <f t="shared" si="21"/>
        <v>0</v>
      </c>
      <c r="U75" s="115">
        <f t="shared" si="22"/>
        <v>0</v>
      </c>
      <c r="V75" s="115">
        <f t="shared" si="23"/>
        <v>0</v>
      </c>
      <c r="W75" s="115">
        <f t="shared" si="24"/>
        <v>0</v>
      </c>
      <c r="X75" s="115">
        <f t="shared" si="25"/>
        <v>0</v>
      </c>
      <c r="Y75" s="115">
        <f t="shared" si="26"/>
        <v>0</v>
      </c>
      <c r="Z75" s="115">
        <f t="shared" si="27"/>
        <v>0</v>
      </c>
      <c r="AA75" s="115">
        <f t="shared" si="28"/>
        <v>0</v>
      </c>
      <c r="AB75" s="115">
        <f t="shared" si="29"/>
        <v>0</v>
      </c>
      <c r="AC75" s="115">
        <f t="shared" si="30"/>
        <v>1</v>
      </c>
      <c r="AF75" s="115">
        <f t="shared" si="31"/>
        <v>1</v>
      </c>
      <c r="AG75" s="115">
        <f t="shared" si="32"/>
        <v>1</v>
      </c>
      <c r="AH75" s="115" t="str">
        <f t="shared" si="33"/>
        <v>Correct</v>
      </c>
      <c r="AJ75" s="115" t="s">
        <v>99</v>
      </c>
      <c r="AK75" s="115">
        <v>36</v>
      </c>
      <c r="AL75" s="115" t="s">
        <v>84</v>
      </c>
      <c r="AM75" s="115" t="s">
        <v>447</v>
      </c>
      <c r="AN75" s="115" t="s">
        <v>107</v>
      </c>
      <c r="AO75" s="115" t="s">
        <v>91</v>
      </c>
      <c r="AP75" s="115" t="s">
        <v>108</v>
      </c>
      <c r="AQ75" s="115" t="s">
        <v>93</v>
      </c>
      <c r="AR75" s="115" t="s">
        <v>102</v>
      </c>
      <c r="AS75" s="115" t="s">
        <v>113</v>
      </c>
      <c r="AT75" s="115" t="s">
        <v>91</v>
      </c>
    </row>
    <row r="76" spans="1:47">
      <c r="A76" s="115">
        <v>6988293259</v>
      </c>
      <c r="B76" s="115" t="s">
        <v>41</v>
      </c>
      <c r="F76" s="115" t="s">
        <v>45</v>
      </c>
      <c r="M76" s="115" t="s">
        <v>51</v>
      </c>
      <c r="O76" s="115">
        <f t="shared" si="17"/>
        <v>3</v>
      </c>
      <c r="P76" s="115">
        <f t="shared" si="18"/>
        <v>1</v>
      </c>
      <c r="R76" s="115">
        <f t="shared" si="19"/>
        <v>1</v>
      </c>
      <c r="S76" s="115">
        <f t="shared" si="20"/>
        <v>0</v>
      </c>
      <c r="T76" s="115">
        <f t="shared" si="21"/>
        <v>0</v>
      </c>
      <c r="U76" s="115">
        <f t="shared" si="22"/>
        <v>0</v>
      </c>
      <c r="V76" s="115">
        <f t="shared" si="23"/>
        <v>1</v>
      </c>
      <c r="W76" s="115">
        <f t="shared" si="24"/>
        <v>0</v>
      </c>
      <c r="X76" s="115">
        <f t="shared" si="25"/>
        <v>0</v>
      </c>
      <c r="Y76" s="115">
        <f t="shared" si="26"/>
        <v>0</v>
      </c>
      <c r="Z76" s="115">
        <f t="shared" si="27"/>
        <v>0</v>
      </c>
      <c r="AA76" s="115">
        <f t="shared" si="28"/>
        <v>0</v>
      </c>
      <c r="AB76" s="115">
        <f t="shared" si="29"/>
        <v>0</v>
      </c>
      <c r="AC76" s="115">
        <f t="shared" si="30"/>
        <v>1</v>
      </c>
      <c r="AF76" s="115">
        <f t="shared" si="31"/>
        <v>3</v>
      </c>
      <c r="AG76" s="115">
        <f t="shared" si="32"/>
        <v>3</v>
      </c>
      <c r="AH76" s="115" t="str">
        <f t="shared" si="33"/>
        <v>Correct</v>
      </c>
      <c r="AJ76" s="115" t="s">
        <v>99</v>
      </c>
      <c r="AK76" s="115">
        <v>69</v>
      </c>
      <c r="AL76" s="115" t="s">
        <v>84</v>
      </c>
      <c r="AM76" s="115" t="s">
        <v>149</v>
      </c>
      <c r="AN76" s="115" t="s">
        <v>114</v>
      </c>
      <c r="AP76" s="115" t="s">
        <v>435</v>
      </c>
      <c r="AQ76" s="115" t="s">
        <v>101</v>
      </c>
      <c r="AR76" s="115" t="s">
        <v>111</v>
      </c>
      <c r="AS76" s="115" t="s">
        <v>106</v>
      </c>
      <c r="AT76" s="115" t="s">
        <v>91</v>
      </c>
    </row>
    <row r="77" spans="1:47">
      <c r="A77" s="115">
        <v>5585032998</v>
      </c>
      <c r="C77" s="115" t="s">
        <v>42</v>
      </c>
      <c r="E77" s="115" t="s">
        <v>44</v>
      </c>
      <c r="M77" s="115" t="s">
        <v>51</v>
      </c>
      <c r="O77" s="115">
        <f t="shared" si="17"/>
        <v>3</v>
      </c>
      <c r="P77" s="115">
        <f t="shared" si="18"/>
        <v>1</v>
      </c>
      <c r="R77" s="115">
        <f t="shared" si="19"/>
        <v>0</v>
      </c>
      <c r="S77" s="115">
        <f t="shared" si="20"/>
        <v>1</v>
      </c>
      <c r="T77" s="115">
        <f t="shared" si="21"/>
        <v>0</v>
      </c>
      <c r="U77" s="115">
        <f t="shared" si="22"/>
        <v>1</v>
      </c>
      <c r="V77" s="115">
        <f t="shared" si="23"/>
        <v>0</v>
      </c>
      <c r="W77" s="115">
        <f t="shared" si="24"/>
        <v>0</v>
      </c>
      <c r="X77" s="115">
        <f t="shared" si="25"/>
        <v>0</v>
      </c>
      <c r="Y77" s="115">
        <f t="shared" si="26"/>
        <v>0</v>
      </c>
      <c r="Z77" s="115">
        <f t="shared" si="27"/>
        <v>0</v>
      </c>
      <c r="AA77" s="115">
        <f t="shared" si="28"/>
        <v>0</v>
      </c>
      <c r="AB77" s="115">
        <f t="shared" si="29"/>
        <v>0</v>
      </c>
      <c r="AC77" s="115">
        <f t="shared" si="30"/>
        <v>1</v>
      </c>
      <c r="AF77" s="115">
        <f t="shared" si="31"/>
        <v>3</v>
      </c>
      <c r="AG77" s="115">
        <f t="shared" si="32"/>
        <v>3</v>
      </c>
      <c r="AH77" s="115" t="str">
        <f t="shared" si="33"/>
        <v>Correct</v>
      </c>
      <c r="AJ77" s="115" t="s">
        <v>83</v>
      </c>
      <c r="AK77" s="115">
        <v>50</v>
      </c>
      <c r="AL77" s="115" t="s">
        <v>181</v>
      </c>
      <c r="AM77" s="115" t="s">
        <v>223</v>
      </c>
      <c r="AN77" s="115" t="s">
        <v>85</v>
      </c>
      <c r="AO77" s="115" t="s">
        <v>86</v>
      </c>
      <c r="AP77" s="115" t="s">
        <v>87</v>
      </c>
      <c r="AQ77" s="115" t="s">
        <v>101</v>
      </c>
      <c r="AR77" s="115" t="s">
        <v>102</v>
      </c>
      <c r="AS77" s="115" t="s">
        <v>90</v>
      </c>
      <c r="AT77" s="115" t="s">
        <v>91</v>
      </c>
      <c r="AU77" s="115" t="s">
        <v>91</v>
      </c>
    </row>
    <row r="78" spans="1:47">
      <c r="A78" s="115">
        <v>7011538957</v>
      </c>
      <c r="C78" s="115" t="s">
        <v>42</v>
      </c>
      <c r="E78" s="115" t="s">
        <v>44</v>
      </c>
      <c r="M78" s="115" t="s">
        <v>51</v>
      </c>
      <c r="O78" s="115">
        <f t="shared" si="17"/>
        <v>3</v>
      </c>
      <c r="P78" s="115">
        <f t="shared" si="18"/>
        <v>1</v>
      </c>
      <c r="R78" s="115">
        <f t="shared" si="19"/>
        <v>0</v>
      </c>
      <c r="S78" s="115">
        <f t="shared" si="20"/>
        <v>1</v>
      </c>
      <c r="T78" s="115">
        <f t="shared" si="21"/>
        <v>0</v>
      </c>
      <c r="U78" s="115">
        <f t="shared" si="22"/>
        <v>1</v>
      </c>
      <c r="V78" s="115">
        <f t="shared" si="23"/>
        <v>0</v>
      </c>
      <c r="W78" s="115">
        <f t="shared" si="24"/>
        <v>0</v>
      </c>
      <c r="X78" s="115">
        <f t="shared" si="25"/>
        <v>0</v>
      </c>
      <c r="Y78" s="115">
        <f t="shared" si="26"/>
        <v>0</v>
      </c>
      <c r="Z78" s="115">
        <f t="shared" si="27"/>
        <v>0</v>
      </c>
      <c r="AA78" s="115">
        <f t="shared" si="28"/>
        <v>0</v>
      </c>
      <c r="AB78" s="115">
        <f t="shared" si="29"/>
        <v>0</v>
      </c>
      <c r="AC78" s="115">
        <f t="shared" si="30"/>
        <v>1</v>
      </c>
      <c r="AF78" s="115">
        <f t="shared" si="31"/>
        <v>3</v>
      </c>
      <c r="AG78" s="115">
        <f t="shared" si="32"/>
        <v>3</v>
      </c>
      <c r="AH78" s="115" t="str">
        <f t="shared" si="33"/>
        <v>Correct</v>
      </c>
      <c r="AJ78" s="115" t="s">
        <v>99</v>
      </c>
      <c r="AK78" s="115">
        <v>71</v>
      </c>
      <c r="AL78" s="115" t="s">
        <v>181</v>
      </c>
      <c r="AN78" s="115" t="s">
        <v>85</v>
      </c>
      <c r="AO78" s="115" t="s">
        <v>86</v>
      </c>
      <c r="AP78" s="115" t="s">
        <v>87</v>
      </c>
      <c r="AQ78" s="115" t="s">
        <v>100</v>
      </c>
      <c r="AR78" s="115" t="s">
        <v>94</v>
      </c>
      <c r="AS78" s="115" t="s">
        <v>106</v>
      </c>
      <c r="AT78" s="115" t="s">
        <v>91</v>
      </c>
      <c r="AU78" s="115" t="s">
        <v>86</v>
      </c>
    </row>
    <row r="79" spans="1:47">
      <c r="A79" s="115">
        <v>5595846890</v>
      </c>
      <c r="M79" s="115" t="s">
        <v>51</v>
      </c>
      <c r="O79" s="115">
        <f t="shared" si="17"/>
        <v>1</v>
      </c>
      <c r="P79" s="115">
        <f t="shared" si="18"/>
        <v>3</v>
      </c>
      <c r="R79" s="115">
        <f t="shared" si="19"/>
        <v>0</v>
      </c>
      <c r="S79" s="115">
        <f t="shared" si="20"/>
        <v>0</v>
      </c>
      <c r="T79" s="115">
        <f t="shared" si="21"/>
        <v>0</v>
      </c>
      <c r="U79" s="115">
        <f t="shared" si="22"/>
        <v>0</v>
      </c>
      <c r="V79" s="115">
        <f t="shared" si="23"/>
        <v>0</v>
      </c>
      <c r="W79" s="115">
        <f t="shared" si="24"/>
        <v>0</v>
      </c>
      <c r="X79" s="115">
        <f t="shared" si="25"/>
        <v>0</v>
      </c>
      <c r="Y79" s="115">
        <f t="shared" si="26"/>
        <v>0</v>
      </c>
      <c r="Z79" s="115">
        <f t="shared" si="27"/>
        <v>0</v>
      </c>
      <c r="AA79" s="115">
        <f t="shared" si="28"/>
        <v>0</v>
      </c>
      <c r="AB79" s="115">
        <f t="shared" si="29"/>
        <v>0</v>
      </c>
      <c r="AC79" s="115">
        <f t="shared" si="30"/>
        <v>1</v>
      </c>
      <c r="AF79" s="115">
        <f t="shared" si="31"/>
        <v>1</v>
      </c>
      <c r="AG79" s="115">
        <f t="shared" si="32"/>
        <v>1</v>
      </c>
      <c r="AH79" s="115" t="str">
        <f t="shared" si="33"/>
        <v>Correct</v>
      </c>
      <c r="AJ79" s="115"/>
    </row>
    <row r="80" spans="1:47">
      <c r="A80" s="115">
        <v>5593603303</v>
      </c>
      <c r="H80" s="115" t="s">
        <v>46</v>
      </c>
      <c r="K80" s="115" t="s">
        <v>49</v>
      </c>
      <c r="O80" s="115">
        <f t="shared" si="17"/>
        <v>2</v>
      </c>
      <c r="P80" s="115">
        <f t="shared" si="18"/>
        <v>1.5</v>
      </c>
      <c r="R80" s="115">
        <f t="shared" si="19"/>
        <v>0</v>
      </c>
      <c r="S80" s="115">
        <f t="shared" si="20"/>
        <v>0</v>
      </c>
      <c r="T80" s="115">
        <f t="shared" si="21"/>
        <v>0</v>
      </c>
      <c r="U80" s="115">
        <f t="shared" si="22"/>
        <v>0</v>
      </c>
      <c r="V80" s="115">
        <f t="shared" si="23"/>
        <v>0</v>
      </c>
      <c r="W80" s="115">
        <f t="shared" si="24"/>
        <v>0</v>
      </c>
      <c r="X80" s="115">
        <f t="shared" si="25"/>
        <v>1</v>
      </c>
      <c r="Y80" s="115">
        <f t="shared" si="26"/>
        <v>0</v>
      </c>
      <c r="Z80" s="115">
        <f t="shared" si="27"/>
        <v>0</v>
      </c>
      <c r="AA80" s="115">
        <f t="shared" si="28"/>
        <v>1</v>
      </c>
      <c r="AB80" s="115">
        <f t="shared" si="29"/>
        <v>0</v>
      </c>
      <c r="AC80" s="115">
        <f t="shared" si="30"/>
        <v>0</v>
      </c>
      <c r="AF80" s="115">
        <f t="shared" si="31"/>
        <v>2</v>
      </c>
      <c r="AG80" s="115">
        <f t="shared" si="32"/>
        <v>2</v>
      </c>
      <c r="AH80" s="115" t="str">
        <f t="shared" si="33"/>
        <v>Correct</v>
      </c>
      <c r="AJ80" s="115"/>
    </row>
    <row r="81" spans="1:46">
      <c r="A81" s="115">
        <v>5583706480</v>
      </c>
      <c r="H81" s="115" t="s">
        <v>46</v>
      </c>
      <c r="K81" s="115" t="s">
        <v>49</v>
      </c>
      <c r="O81" s="115">
        <f t="shared" si="17"/>
        <v>2</v>
      </c>
      <c r="P81" s="115">
        <f t="shared" si="18"/>
        <v>1.5</v>
      </c>
      <c r="R81" s="115">
        <f t="shared" si="19"/>
        <v>0</v>
      </c>
      <c r="S81" s="115">
        <f t="shared" si="20"/>
        <v>0</v>
      </c>
      <c r="T81" s="115">
        <f t="shared" si="21"/>
        <v>0</v>
      </c>
      <c r="U81" s="115">
        <f t="shared" si="22"/>
        <v>0</v>
      </c>
      <c r="V81" s="115">
        <f t="shared" si="23"/>
        <v>0</v>
      </c>
      <c r="W81" s="115">
        <f t="shared" si="24"/>
        <v>0</v>
      </c>
      <c r="X81" s="115">
        <f t="shared" si="25"/>
        <v>1</v>
      </c>
      <c r="Y81" s="115">
        <f t="shared" si="26"/>
        <v>0</v>
      </c>
      <c r="Z81" s="115">
        <f t="shared" si="27"/>
        <v>0</v>
      </c>
      <c r="AA81" s="115">
        <f t="shared" si="28"/>
        <v>1</v>
      </c>
      <c r="AB81" s="115">
        <f t="shared" si="29"/>
        <v>0</v>
      </c>
      <c r="AC81" s="115">
        <f t="shared" si="30"/>
        <v>0</v>
      </c>
      <c r="AF81" s="115">
        <f t="shared" si="31"/>
        <v>2</v>
      </c>
      <c r="AG81" s="115">
        <f t="shared" si="32"/>
        <v>2</v>
      </c>
      <c r="AH81" s="115" t="str">
        <f t="shared" si="33"/>
        <v>Correct</v>
      </c>
      <c r="AJ81" s="115" t="s">
        <v>83</v>
      </c>
      <c r="AK81" s="115">
        <v>21</v>
      </c>
      <c r="AL81" s="115" t="s">
        <v>84</v>
      </c>
      <c r="AM81" s="115" t="s">
        <v>460</v>
      </c>
      <c r="AN81" s="115" t="s">
        <v>110</v>
      </c>
      <c r="AO81" s="115" t="s">
        <v>91</v>
      </c>
      <c r="AP81" s="115" t="s">
        <v>108</v>
      </c>
      <c r="AQ81" s="115" t="s">
        <v>93</v>
      </c>
      <c r="AR81" s="115" t="s">
        <v>102</v>
      </c>
      <c r="AS81" s="115" t="s">
        <v>95</v>
      </c>
      <c r="AT81" s="115" t="s">
        <v>86</v>
      </c>
    </row>
    <row r="82" spans="1:46">
      <c r="A82" s="115">
        <v>5610771399</v>
      </c>
      <c r="B82" s="115" t="s">
        <v>41</v>
      </c>
      <c r="H82" s="115" t="s">
        <v>46</v>
      </c>
      <c r="K82" s="115" t="s">
        <v>49</v>
      </c>
      <c r="O82" s="115">
        <f t="shared" si="17"/>
        <v>3</v>
      </c>
      <c r="P82" s="115">
        <f t="shared" si="18"/>
        <v>1</v>
      </c>
      <c r="R82" s="115">
        <f t="shared" si="19"/>
        <v>1</v>
      </c>
      <c r="S82" s="115">
        <f t="shared" si="20"/>
        <v>0</v>
      </c>
      <c r="T82" s="115">
        <f t="shared" si="21"/>
        <v>0</v>
      </c>
      <c r="U82" s="115">
        <f t="shared" si="22"/>
        <v>0</v>
      </c>
      <c r="V82" s="115">
        <f t="shared" si="23"/>
        <v>0</v>
      </c>
      <c r="W82" s="115">
        <f t="shared" si="24"/>
        <v>0</v>
      </c>
      <c r="X82" s="115">
        <f t="shared" si="25"/>
        <v>1</v>
      </c>
      <c r="Y82" s="115">
        <f t="shared" si="26"/>
        <v>0</v>
      </c>
      <c r="Z82" s="115">
        <f t="shared" si="27"/>
        <v>0</v>
      </c>
      <c r="AA82" s="115">
        <f t="shared" si="28"/>
        <v>1</v>
      </c>
      <c r="AB82" s="115">
        <f t="shared" si="29"/>
        <v>0</v>
      </c>
      <c r="AC82" s="115">
        <f t="shared" si="30"/>
        <v>0</v>
      </c>
      <c r="AF82" s="115">
        <f t="shared" si="31"/>
        <v>3</v>
      </c>
      <c r="AG82" s="115">
        <f t="shared" si="32"/>
        <v>3</v>
      </c>
      <c r="AH82" s="115" t="str">
        <f t="shared" si="33"/>
        <v>Correct</v>
      </c>
      <c r="AJ82" s="115"/>
    </row>
    <row r="83" spans="1:46">
      <c r="A83" s="115">
        <v>5580902656</v>
      </c>
      <c r="I83" s="115" t="s">
        <v>47</v>
      </c>
      <c r="K83" s="115" t="s">
        <v>49</v>
      </c>
      <c r="O83" s="115">
        <f t="shared" si="17"/>
        <v>2</v>
      </c>
      <c r="P83" s="115">
        <f t="shared" si="18"/>
        <v>1.5</v>
      </c>
      <c r="R83" s="115">
        <f t="shared" si="19"/>
        <v>0</v>
      </c>
      <c r="S83" s="115">
        <f t="shared" si="20"/>
        <v>0</v>
      </c>
      <c r="T83" s="115">
        <f t="shared" si="21"/>
        <v>0</v>
      </c>
      <c r="U83" s="115">
        <f t="shared" si="22"/>
        <v>0</v>
      </c>
      <c r="V83" s="115">
        <f t="shared" si="23"/>
        <v>0</v>
      </c>
      <c r="W83" s="115">
        <f t="shared" si="24"/>
        <v>0</v>
      </c>
      <c r="X83" s="115">
        <f t="shared" si="25"/>
        <v>0</v>
      </c>
      <c r="Y83" s="115">
        <f t="shared" si="26"/>
        <v>1</v>
      </c>
      <c r="Z83" s="115">
        <f t="shared" si="27"/>
        <v>0</v>
      </c>
      <c r="AA83" s="115">
        <f t="shared" si="28"/>
        <v>1</v>
      </c>
      <c r="AB83" s="115">
        <f t="shared" si="29"/>
        <v>0</v>
      </c>
      <c r="AC83" s="115">
        <f t="shared" si="30"/>
        <v>0</v>
      </c>
      <c r="AF83" s="115">
        <f t="shared" si="31"/>
        <v>2</v>
      </c>
      <c r="AG83" s="115">
        <f t="shared" si="32"/>
        <v>2</v>
      </c>
      <c r="AH83" s="115" t="str">
        <f t="shared" si="33"/>
        <v>Correct</v>
      </c>
      <c r="AJ83" s="115" t="s">
        <v>99</v>
      </c>
      <c r="AK83" s="115">
        <v>13</v>
      </c>
      <c r="AL83" s="115" t="s">
        <v>84</v>
      </c>
      <c r="AM83" s="115" t="s">
        <v>453</v>
      </c>
      <c r="AN83" s="115" t="s">
        <v>85</v>
      </c>
      <c r="AO83" s="115" t="s">
        <v>91</v>
      </c>
      <c r="AP83" s="115" t="s">
        <v>108</v>
      </c>
      <c r="AQ83" s="115" t="s">
        <v>101</v>
      </c>
      <c r="AR83" s="115" t="s">
        <v>112</v>
      </c>
      <c r="AS83" s="115" t="s">
        <v>95</v>
      </c>
      <c r="AT83" s="115" t="s">
        <v>91</v>
      </c>
    </row>
    <row r="84" spans="1:46">
      <c r="A84" s="115">
        <v>5603726809</v>
      </c>
      <c r="E84" s="115" t="s">
        <v>44</v>
      </c>
      <c r="I84" s="115" t="s">
        <v>47</v>
      </c>
      <c r="K84" s="115" t="s">
        <v>49</v>
      </c>
      <c r="O84" s="115">
        <f t="shared" si="17"/>
        <v>3</v>
      </c>
      <c r="P84" s="115">
        <f t="shared" si="18"/>
        <v>1</v>
      </c>
      <c r="R84" s="115">
        <f t="shared" si="19"/>
        <v>0</v>
      </c>
      <c r="S84" s="115">
        <f t="shared" si="20"/>
        <v>0</v>
      </c>
      <c r="T84" s="115">
        <f t="shared" si="21"/>
        <v>0</v>
      </c>
      <c r="U84" s="115">
        <f t="shared" si="22"/>
        <v>1</v>
      </c>
      <c r="V84" s="115">
        <f t="shared" si="23"/>
        <v>0</v>
      </c>
      <c r="W84" s="115">
        <f t="shared" si="24"/>
        <v>0</v>
      </c>
      <c r="X84" s="115">
        <f t="shared" si="25"/>
        <v>0</v>
      </c>
      <c r="Y84" s="115">
        <f t="shared" si="26"/>
        <v>1</v>
      </c>
      <c r="Z84" s="115">
        <f t="shared" si="27"/>
        <v>0</v>
      </c>
      <c r="AA84" s="115">
        <f t="shared" si="28"/>
        <v>1</v>
      </c>
      <c r="AB84" s="115">
        <f t="shared" si="29"/>
        <v>0</v>
      </c>
      <c r="AC84" s="115">
        <f t="shared" si="30"/>
        <v>0</v>
      </c>
      <c r="AF84" s="115">
        <f t="shared" si="31"/>
        <v>3</v>
      </c>
      <c r="AG84" s="115">
        <f t="shared" si="32"/>
        <v>3</v>
      </c>
      <c r="AH84" s="115" t="str">
        <f t="shared" si="33"/>
        <v>Correct</v>
      </c>
      <c r="AJ84" s="115" t="s">
        <v>83</v>
      </c>
      <c r="AK84" s="115">
        <v>25</v>
      </c>
      <c r="AL84" s="115" t="s">
        <v>181</v>
      </c>
      <c r="AM84" s="115" t="s">
        <v>217</v>
      </c>
      <c r="AN84" s="115" t="s">
        <v>85</v>
      </c>
      <c r="AO84" s="115" t="s">
        <v>91</v>
      </c>
      <c r="AP84" s="115" t="s">
        <v>137</v>
      </c>
      <c r="AQ84" s="115" t="s">
        <v>96</v>
      </c>
      <c r="AR84" s="115" t="s">
        <v>114</v>
      </c>
      <c r="AS84" s="115" t="s">
        <v>98</v>
      </c>
      <c r="AT84" s="115" t="s">
        <v>91</v>
      </c>
    </row>
    <row r="85" spans="1:46">
      <c r="A85" s="115">
        <v>5596704684</v>
      </c>
      <c r="C85" s="115" t="s">
        <v>42</v>
      </c>
      <c r="E85" s="115" t="s">
        <v>44</v>
      </c>
      <c r="K85" s="115" t="s">
        <v>49</v>
      </c>
      <c r="O85" s="115">
        <f t="shared" si="17"/>
        <v>3</v>
      </c>
      <c r="P85" s="115">
        <f t="shared" si="18"/>
        <v>1</v>
      </c>
      <c r="R85" s="115">
        <f t="shared" si="19"/>
        <v>0</v>
      </c>
      <c r="S85" s="115">
        <f t="shared" si="20"/>
        <v>1</v>
      </c>
      <c r="T85" s="115">
        <f t="shared" si="21"/>
        <v>0</v>
      </c>
      <c r="U85" s="115">
        <f t="shared" si="22"/>
        <v>1</v>
      </c>
      <c r="V85" s="115">
        <f t="shared" si="23"/>
        <v>0</v>
      </c>
      <c r="W85" s="115">
        <f t="shared" si="24"/>
        <v>0</v>
      </c>
      <c r="X85" s="115">
        <f t="shared" si="25"/>
        <v>0</v>
      </c>
      <c r="Y85" s="115">
        <f t="shared" si="26"/>
        <v>0</v>
      </c>
      <c r="Z85" s="115">
        <f t="shared" si="27"/>
        <v>0</v>
      </c>
      <c r="AA85" s="115">
        <f t="shared" si="28"/>
        <v>1</v>
      </c>
      <c r="AB85" s="115">
        <f t="shared" si="29"/>
        <v>0</v>
      </c>
      <c r="AC85" s="115">
        <f t="shared" si="30"/>
        <v>0</v>
      </c>
      <c r="AF85" s="115">
        <f t="shared" si="31"/>
        <v>3</v>
      </c>
      <c r="AG85" s="115">
        <f t="shared" si="32"/>
        <v>3</v>
      </c>
      <c r="AH85" s="115" t="str">
        <f t="shared" si="33"/>
        <v>Correct</v>
      </c>
      <c r="AJ85" s="115"/>
    </row>
    <row r="86" spans="1:46">
      <c r="A86" s="115">
        <v>5595938893</v>
      </c>
      <c r="E86" s="115" t="s">
        <v>44</v>
      </c>
      <c r="G86" s="115" t="s">
        <v>39</v>
      </c>
      <c r="K86" s="115" t="s">
        <v>49</v>
      </c>
      <c r="O86" s="115">
        <f t="shared" si="17"/>
        <v>3</v>
      </c>
      <c r="P86" s="115">
        <f t="shared" si="18"/>
        <v>1</v>
      </c>
      <c r="R86" s="115">
        <f t="shared" si="19"/>
        <v>0</v>
      </c>
      <c r="S86" s="115">
        <f t="shared" si="20"/>
        <v>0</v>
      </c>
      <c r="T86" s="115">
        <f t="shared" si="21"/>
        <v>0</v>
      </c>
      <c r="U86" s="115">
        <f t="shared" si="22"/>
        <v>1</v>
      </c>
      <c r="V86" s="115">
        <f t="shared" si="23"/>
        <v>0</v>
      </c>
      <c r="W86" s="115">
        <f t="shared" si="24"/>
        <v>1</v>
      </c>
      <c r="X86" s="115">
        <f t="shared" si="25"/>
        <v>0</v>
      </c>
      <c r="Y86" s="115">
        <f t="shared" si="26"/>
        <v>0</v>
      </c>
      <c r="Z86" s="115">
        <f t="shared" si="27"/>
        <v>0</v>
      </c>
      <c r="AA86" s="115">
        <f t="shared" si="28"/>
        <v>1</v>
      </c>
      <c r="AB86" s="115">
        <f t="shared" si="29"/>
        <v>0</v>
      </c>
      <c r="AC86" s="115">
        <f t="shared" si="30"/>
        <v>0</v>
      </c>
      <c r="AF86" s="115">
        <f t="shared" si="31"/>
        <v>3</v>
      </c>
      <c r="AG86" s="115">
        <f t="shared" si="32"/>
        <v>3</v>
      </c>
      <c r="AH86" s="115" t="str">
        <f t="shared" si="33"/>
        <v>Correct</v>
      </c>
      <c r="AJ86" s="115" t="s">
        <v>83</v>
      </c>
      <c r="AK86" s="115">
        <v>22</v>
      </c>
      <c r="AL86" s="115" t="s">
        <v>432</v>
      </c>
    </row>
    <row r="87" spans="1:46">
      <c r="A87" s="115">
        <v>5607808643</v>
      </c>
      <c r="B87" s="115" t="s">
        <v>41</v>
      </c>
      <c r="D87" s="115" t="s">
        <v>43</v>
      </c>
      <c r="K87" s="115" t="s">
        <v>49</v>
      </c>
      <c r="O87" s="115">
        <f t="shared" si="17"/>
        <v>3</v>
      </c>
      <c r="P87" s="115">
        <f t="shared" si="18"/>
        <v>1</v>
      </c>
      <c r="R87" s="115">
        <f t="shared" si="19"/>
        <v>1</v>
      </c>
      <c r="S87" s="115">
        <f t="shared" si="20"/>
        <v>0</v>
      </c>
      <c r="T87" s="115">
        <f t="shared" si="21"/>
        <v>1</v>
      </c>
      <c r="U87" s="115">
        <f t="shared" si="22"/>
        <v>0</v>
      </c>
      <c r="V87" s="115">
        <f t="shared" si="23"/>
        <v>0</v>
      </c>
      <c r="W87" s="115">
        <f t="shared" si="24"/>
        <v>0</v>
      </c>
      <c r="X87" s="115">
        <f t="shared" si="25"/>
        <v>0</v>
      </c>
      <c r="Y87" s="115">
        <f t="shared" si="26"/>
        <v>0</v>
      </c>
      <c r="Z87" s="115">
        <f t="shared" si="27"/>
        <v>0</v>
      </c>
      <c r="AA87" s="115">
        <f t="shared" si="28"/>
        <v>1</v>
      </c>
      <c r="AB87" s="115">
        <f t="shared" si="29"/>
        <v>0</v>
      </c>
      <c r="AC87" s="115">
        <f t="shared" si="30"/>
        <v>0</v>
      </c>
      <c r="AF87" s="115">
        <f t="shared" si="31"/>
        <v>3</v>
      </c>
      <c r="AG87" s="115">
        <f t="shared" si="32"/>
        <v>3</v>
      </c>
      <c r="AH87" s="115" t="str">
        <f t="shared" si="33"/>
        <v>Correct</v>
      </c>
      <c r="AJ87" s="115" t="s">
        <v>99</v>
      </c>
      <c r="AK87" s="115">
        <v>20</v>
      </c>
      <c r="AL87" s="115" t="s">
        <v>84</v>
      </c>
      <c r="AM87" s="115" t="s">
        <v>449</v>
      </c>
      <c r="AN87" s="115" t="s">
        <v>97</v>
      </c>
      <c r="AO87" s="115" t="s">
        <v>91</v>
      </c>
      <c r="AP87" s="115" t="s">
        <v>108</v>
      </c>
      <c r="AQ87" s="115" t="s">
        <v>93</v>
      </c>
      <c r="AR87" s="115" t="s">
        <v>102</v>
      </c>
      <c r="AS87" s="115" t="s">
        <v>98</v>
      </c>
      <c r="AT87" s="115" t="s">
        <v>86</v>
      </c>
    </row>
    <row r="88" spans="1:46">
      <c r="A88" s="115">
        <v>5607690183</v>
      </c>
      <c r="C88" s="115" t="s">
        <v>42</v>
      </c>
      <c r="E88" s="115" t="s">
        <v>44</v>
      </c>
      <c r="K88" s="115" t="s">
        <v>49</v>
      </c>
      <c r="O88" s="115">
        <f t="shared" si="17"/>
        <v>3</v>
      </c>
      <c r="P88" s="115">
        <f t="shared" si="18"/>
        <v>1</v>
      </c>
      <c r="R88" s="115">
        <f t="shared" si="19"/>
        <v>0</v>
      </c>
      <c r="S88" s="115">
        <f t="shared" si="20"/>
        <v>1</v>
      </c>
      <c r="T88" s="115">
        <f t="shared" si="21"/>
        <v>0</v>
      </c>
      <c r="U88" s="115">
        <f t="shared" si="22"/>
        <v>1</v>
      </c>
      <c r="V88" s="115">
        <f t="shared" si="23"/>
        <v>0</v>
      </c>
      <c r="W88" s="115">
        <f t="shared" si="24"/>
        <v>0</v>
      </c>
      <c r="X88" s="115">
        <f t="shared" si="25"/>
        <v>0</v>
      </c>
      <c r="Y88" s="115">
        <f t="shared" si="26"/>
        <v>0</v>
      </c>
      <c r="Z88" s="115">
        <f t="shared" si="27"/>
        <v>0</v>
      </c>
      <c r="AA88" s="115">
        <f t="shared" si="28"/>
        <v>1</v>
      </c>
      <c r="AB88" s="115">
        <f t="shared" si="29"/>
        <v>0</v>
      </c>
      <c r="AC88" s="115">
        <f t="shared" si="30"/>
        <v>0</v>
      </c>
      <c r="AF88" s="115">
        <f t="shared" si="31"/>
        <v>3</v>
      </c>
      <c r="AG88" s="115">
        <f t="shared" si="32"/>
        <v>3</v>
      </c>
      <c r="AH88" s="115" t="str">
        <f t="shared" si="33"/>
        <v>Correct</v>
      </c>
      <c r="AJ88" s="115" t="s">
        <v>99</v>
      </c>
      <c r="AK88" s="115">
        <v>40</v>
      </c>
      <c r="AL88" s="115" t="s">
        <v>181</v>
      </c>
      <c r="AM88" s="115" t="s">
        <v>452</v>
      </c>
      <c r="AN88" s="115" t="s">
        <v>97</v>
      </c>
      <c r="AO88" s="115" t="s">
        <v>91</v>
      </c>
      <c r="AP88" s="115" t="s">
        <v>137</v>
      </c>
      <c r="AQ88" s="115" t="s">
        <v>96</v>
      </c>
      <c r="AR88" s="115" t="s">
        <v>102</v>
      </c>
      <c r="AS88" s="115" t="s">
        <v>113</v>
      </c>
      <c r="AT88" s="115" t="s">
        <v>91</v>
      </c>
    </row>
    <row r="89" spans="1:46">
      <c r="A89" s="115">
        <v>5607693037</v>
      </c>
      <c r="E89" s="115" t="s">
        <v>44</v>
      </c>
      <c r="F89" s="115" t="s">
        <v>45</v>
      </c>
      <c r="K89" s="115" t="s">
        <v>49</v>
      </c>
      <c r="O89" s="115">
        <f t="shared" si="17"/>
        <v>3</v>
      </c>
      <c r="P89" s="115">
        <f t="shared" si="18"/>
        <v>1</v>
      </c>
      <c r="R89" s="115">
        <f t="shared" si="19"/>
        <v>0</v>
      </c>
      <c r="S89" s="115">
        <f t="shared" si="20"/>
        <v>0</v>
      </c>
      <c r="T89" s="115">
        <f t="shared" si="21"/>
        <v>0</v>
      </c>
      <c r="U89" s="115">
        <f t="shared" si="22"/>
        <v>1</v>
      </c>
      <c r="V89" s="115">
        <f t="shared" si="23"/>
        <v>1</v>
      </c>
      <c r="W89" s="115">
        <f t="shared" si="24"/>
        <v>0</v>
      </c>
      <c r="X89" s="115">
        <f t="shared" si="25"/>
        <v>0</v>
      </c>
      <c r="Y89" s="115">
        <f t="shared" si="26"/>
        <v>0</v>
      </c>
      <c r="Z89" s="115">
        <f t="shared" si="27"/>
        <v>0</v>
      </c>
      <c r="AA89" s="115">
        <f t="shared" si="28"/>
        <v>1</v>
      </c>
      <c r="AB89" s="115">
        <f t="shared" si="29"/>
        <v>0</v>
      </c>
      <c r="AC89" s="115">
        <f t="shared" si="30"/>
        <v>0</v>
      </c>
      <c r="AF89" s="115">
        <f t="shared" si="31"/>
        <v>3</v>
      </c>
      <c r="AG89" s="115">
        <f t="shared" si="32"/>
        <v>3</v>
      </c>
      <c r="AH89" s="115" t="str">
        <f t="shared" si="33"/>
        <v>Correct</v>
      </c>
      <c r="AJ89" s="115" t="s">
        <v>99</v>
      </c>
      <c r="AK89" s="115">
        <v>40</v>
      </c>
      <c r="AL89" s="115" t="s">
        <v>181</v>
      </c>
      <c r="AM89" s="115" t="s">
        <v>451</v>
      </c>
      <c r="AN89" s="115" t="s">
        <v>97</v>
      </c>
      <c r="AO89" s="115" t="s">
        <v>91</v>
      </c>
      <c r="AP89" s="115" t="s">
        <v>137</v>
      </c>
      <c r="AQ89" s="115" t="s">
        <v>96</v>
      </c>
      <c r="AR89" s="115" t="s">
        <v>102</v>
      </c>
      <c r="AS89" s="115" t="s">
        <v>113</v>
      </c>
      <c r="AT89" s="115" t="s">
        <v>91</v>
      </c>
    </row>
    <row r="90" spans="1:46">
      <c r="A90" s="115">
        <v>5595978420</v>
      </c>
      <c r="D90" s="115" t="s">
        <v>43</v>
      </c>
      <c r="F90" s="115" t="s">
        <v>45</v>
      </c>
      <c r="K90" s="115" t="s">
        <v>49</v>
      </c>
      <c r="O90" s="115">
        <f t="shared" si="17"/>
        <v>3</v>
      </c>
      <c r="P90" s="115">
        <f t="shared" si="18"/>
        <v>1</v>
      </c>
      <c r="R90" s="115">
        <f t="shared" si="19"/>
        <v>0</v>
      </c>
      <c r="S90" s="115">
        <f t="shared" si="20"/>
        <v>0</v>
      </c>
      <c r="T90" s="115">
        <f t="shared" si="21"/>
        <v>1</v>
      </c>
      <c r="U90" s="115">
        <f t="shared" si="22"/>
        <v>0</v>
      </c>
      <c r="V90" s="115">
        <f t="shared" si="23"/>
        <v>1</v>
      </c>
      <c r="W90" s="115">
        <f t="shared" si="24"/>
        <v>0</v>
      </c>
      <c r="X90" s="115">
        <f t="shared" si="25"/>
        <v>0</v>
      </c>
      <c r="Y90" s="115">
        <f t="shared" si="26"/>
        <v>0</v>
      </c>
      <c r="Z90" s="115">
        <f t="shared" si="27"/>
        <v>0</v>
      </c>
      <c r="AA90" s="115">
        <f t="shared" si="28"/>
        <v>1</v>
      </c>
      <c r="AB90" s="115">
        <f t="shared" si="29"/>
        <v>0</v>
      </c>
      <c r="AC90" s="115">
        <f t="shared" si="30"/>
        <v>0</v>
      </c>
      <c r="AF90" s="115">
        <f t="shared" si="31"/>
        <v>3</v>
      </c>
      <c r="AG90" s="115">
        <f t="shared" si="32"/>
        <v>3</v>
      </c>
      <c r="AH90" s="115" t="str">
        <f t="shared" si="33"/>
        <v>Correct</v>
      </c>
      <c r="AJ90" s="115" t="s">
        <v>83</v>
      </c>
      <c r="AK90" s="115">
        <v>18</v>
      </c>
      <c r="AL90" s="115" t="s">
        <v>84</v>
      </c>
      <c r="AM90" s="115" t="s">
        <v>149</v>
      </c>
      <c r="AN90" s="115" t="s">
        <v>85</v>
      </c>
      <c r="AO90" s="115" t="s">
        <v>91</v>
      </c>
      <c r="AP90" s="115" t="s">
        <v>108</v>
      </c>
      <c r="AQ90" s="115" t="s">
        <v>100</v>
      </c>
      <c r="AR90" s="115" t="s">
        <v>102</v>
      </c>
      <c r="AS90" s="115" t="s">
        <v>113</v>
      </c>
      <c r="AT90" s="115" t="s">
        <v>86</v>
      </c>
    </row>
    <row r="91" spans="1:46">
      <c r="A91" s="115">
        <v>5579830464</v>
      </c>
      <c r="K91" s="115" t="s">
        <v>49</v>
      </c>
      <c r="O91" s="115">
        <f t="shared" si="17"/>
        <v>1</v>
      </c>
      <c r="P91" s="115">
        <f t="shared" si="18"/>
        <v>3</v>
      </c>
      <c r="R91" s="115">
        <f t="shared" si="19"/>
        <v>0</v>
      </c>
      <c r="S91" s="115">
        <f t="shared" si="20"/>
        <v>0</v>
      </c>
      <c r="T91" s="115">
        <f t="shared" si="21"/>
        <v>0</v>
      </c>
      <c r="U91" s="115">
        <f t="shared" si="22"/>
        <v>0</v>
      </c>
      <c r="V91" s="115">
        <f t="shared" si="23"/>
        <v>0</v>
      </c>
      <c r="W91" s="115">
        <f t="shared" si="24"/>
        <v>0</v>
      </c>
      <c r="X91" s="115">
        <f t="shared" si="25"/>
        <v>0</v>
      </c>
      <c r="Y91" s="115">
        <f t="shared" si="26"/>
        <v>0</v>
      </c>
      <c r="Z91" s="115">
        <f t="shared" si="27"/>
        <v>0</v>
      </c>
      <c r="AA91" s="115">
        <f t="shared" si="28"/>
        <v>1</v>
      </c>
      <c r="AB91" s="115">
        <f t="shared" si="29"/>
        <v>0</v>
      </c>
      <c r="AC91" s="115">
        <f t="shared" si="30"/>
        <v>0</v>
      </c>
      <c r="AF91" s="115">
        <f t="shared" si="31"/>
        <v>1</v>
      </c>
      <c r="AG91" s="115">
        <f t="shared" si="32"/>
        <v>1</v>
      </c>
      <c r="AH91" s="115" t="str">
        <f t="shared" si="33"/>
        <v>Correct</v>
      </c>
      <c r="AJ91" s="115"/>
    </row>
    <row r="92" spans="1:46">
      <c r="A92" s="115">
        <v>5579450347</v>
      </c>
      <c r="F92" s="115" t="s">
        <v>45</v>
      </c>
      <c r="G92" s="115" t="s">
        <v>39</v>
      </c>
      <c r="K92" s="115" t="s">
        <v>49</v>
      </c>
      <c r="O92" s="115">
        <f t="shared" si="17"/>
        <v>3</v>
      </c>
      <c r="P92" s="115">
        <f t="shared" si="18"/>
        <v>1</v>
      </c>
      <c r="R92" s="115">
        <f t="shared" si="19"/>
        <v>0</v>
      </c>
      <c r="S92" s="115">
        <f t="shared" si="20"/>
        <v>0</v>
      </c>
      <c r="T92" s="115">
        <f t="shared" si="21"/>
        <v>0</v>
      </c>
      <c r="U92" s="115">
        <f t="shared" si="22"/>
        <v>0</v>
      </c>
      <c r="V92" s="115">
        <f t="shared" si="23"/>
        <v>1</v>
      </c>
      <c r="W92" s="115">
        <f t="shared" si="24"/>
        <v>1</v>
      </c>
      <c r="X92" s="115">
        <f t="shared" si="25"/>
        <v>0</v>
      </c>
      <c r="Y92" s="115">
        <f t="shared" si="26"/>
        <v>0</v>
      </c>
      <c r="Z92" s="115">
        <f t="shared" si="27"/>
        <v>0</v>
      </c>
      <c r="AA92" s="115">
        <f t="shared" si="28"/>
        <v>1</v>
      </c>
      <c r="AB92" s="115">
        <f t="shared" si="29"/>
        <v>0</v>
      </c>
      <c r="AC92" s="115">
        <f t="shared" si="30"/>
        <v>0</v>
      </c>
      <c r="AF92" s="115">
        <f t="shared" si="31"/>
        <v>3</v>
      </c>
      <c r="AG92" s="115">
        <f t="shared" si="32"/>
        <v>3</v>
      </c>
      <c r="AH92" s="115" t="str">
        <f t="shared" si="33"/>
        <v>Correct</v>
      </c>
      <c r="AJ92" s="115"/>
    </row>
    <row r="93" spans="1:46">
      <c r="A93" s="115">
        <v>5590394964</v>
      </c>
      <c r="D93" s="115" t="s">
        <v>43</v>
      </c>
      <c r="E93" s="115" t="s">
        <v>44</v>
      </c>
      <c r="K93" s="115" t="s">
        <v>49</v>
      </c>
      <c r="O93" s="115">
        <f t="shared" si="17"/>
        <v>3</v>
      </c>
      <c r="P93" s="115">
        <f t="shared" si="18"/>
        <v>1</v>
      </c>
      <c r="R93" s="115">
        <f t="shared" si="19"/>
        <v>0</v>
      </c>
      <c r="S93" s="115">
        <f t="shared" si="20"/>
        <v>0</v>
      </c>
      <c r="T93" s="115">
        <f t="shared" si="21"/>
        <v>1</v>
      </c>
      <c r="U93" s="115">
        <f t="shared" si="22"/>
        <v>1</v>
      </c>
      <c r="V93" s="115">
        <f t="shared" si="23"/>
        <v>0</v>
      </c>
      <c r="W93" s="115">
        <f t="shared" si="24"/>
        <v>0</v>
      </c>
      <c r="X93" s="115">
        <f t="shared" si="25"/>
        <v>0</v>
      </c>
      <c r="Y93" s="115">
        <f t="shared" si="26"/>
        <v>0</v>
      </c>
      <c r="Z93" s="115">
        <f t="shared" si="27"/>
        <v>0</v>
      </c>
      <c r="AA93" s="115">
        <f t="shared" si="28"/>
        <v>1</v>
      </c>
      <c r="AB93" s="115">
        <f t="shared" si="29"/>
        <v>0</v>
      </c>
      <c r="AC93" s="115">
        <f t="shared" si="30"/>
        <v>0</v>
      </c>
      <c r="AF93" s="115">
        <f t="shared" si="31"/>
        <v>3</v>
      </c>
      <c r="AG93" s="115">
        <f t="shared" si="32"/>
        <v>3</v>
      </c>
      <c r="AH93" s="115" t="str">
        <f t="shared" si="33"/>
        <v>Correct</v>
      </c>
      <c r="AJ93" s="115" t="s">
        <v>83</v>
      </c>
      <c r="AK93" s="115">
        <v>44</v>
      </c>
      <c r="AL93" s="115" t="s">
        <v>432</v>
      </c>
    </row>
    <row r="94" spans="1:46">
      <c r="A94" s="115">
        <v>5607810385</v>
      </c>
      <c r="B94" s="115" t="s">
        <v>41</v>
      </c>
      <c r="E94" s="115" t="s">
        <v>44</v>
      </c>
      <c r="K94" s="115" t="s">
        <v>49</v>
      </c>
      <c r="O94" s="115">
        <f t="shared" si="17"/>
        <v>3</v>
      </c>
      <c r="P94" s="115">
        <f t="shared" si="18"/>
        <v>1</v>
      </c>
      <c r="R94" s="115">
        <f t="shared" si="19"/>
        <v>1</v>
      </c>
      <c r="S94" s="115">
        <f t="shared" si="20"/>
        <v>0</v>
      </c>
      <c r="T94" s="115">
        <f t="shared" si="21"/>
        <v>0</v>
      </c>
      <c r="U94" s="115">
        <f t="shared" si="22"/>
        <v>1</v>
      </c>
      <c r="V94" s="115">
        <f t="shared" si="23"/>
        <v>0</v>
      </c>
      <c r="W94" s="115">
        <f t="shared" si="24"/>
        <v>0</v>
      </c>
      <c r="X94" s="115">
        <f t="shared" si="25"/>
        <v>0</v>
      </c>
      <c r="Y94" s="115">
        <f t="shared" si="26"/>
        <v>0</v>
      </c>
      <c r="Z94" s="115">
        <f t="shared" si="27"/>
        <v>0</v>
      </c>
      <c r="AA94" s="115">
        <f t="shared" si="28"/>
        <v>1</v>
      </c>
      <c r="AB94" s="115">
        <f t="shared" si="29"/>
        <v>0</v>
      </c>
      <c r="AC94" s="115">
        <f t="shared" si="30"/>
        <v>0</v>
      </c>
      <c r="AF94" s="115">
        <f t="shared" si="31"/>
        <v>3</v>
      </c>
      <c r="AG94" s="115">
        <f t="shared" si="32"/>
        <v>3</v>
      </c>
      <c r="AH94" s="115" t="str">
        <f t="shared" si="33"/>
        <v>Correct</v>
      </c>
      <c r="AJ94" s="115" t="s">
        <v>99</v>
      </c>
      <c r="AK94" s="115">
        <v>28</v>
      </c>
      <c r="AL94" s="115" t="s">
        <v>84</v>
      </c>
      <c r="AM94" s="115" t="s">
        <v>151</v>
      </c>
      <c r="AN94" s="115" t="s">
        <v>107</v>
      </c>
      <c r="AO94" s="115" t="s">
        <v>91</v>
      </c>
      <c r="AP94" s="115" t="s">
        <v>108</v>
      </c>
      <c r="AQ94" s="115" t="s">
        <v>96</v>
      </c>
      <c r="AR94" s="115" t="s">
        <v>102</v>
      </c>
      <c r="AS94" s="115" t="s">
        <v>90</v>
      </c>
      <c r="AT94" s="115" t="s">
        <v>91</v>
      </c>
    </row>
    <row r="95" spans="1:46">
      <c r="A95" s="115">
        <v>5607810003</v>
      </c>
      <c r="B95" s="115" t="s">
        <v>41</v>
      </c>
      <c r="D95" s="115" t="s">
        <v>43</v>
      </c>
      <c r="K95" s="115" t="s">
        <v>49</v>
      </c>
      <c r="O95" s="115">
        <f t="shared" si="17"/>
        <v>3</v>
      </c>
      <c r="P95" s="115">
        <f t="shared" si="18"/>
        <v>1</v>
      </c>
      <c r="R95" s="115">
        <f t="shared" si="19"/>
        <v>1</v>
      </c>
      <c r="S95" s="115">
        <f t="shared" si="20"/>
        <v>0</v>
      </c>
      <c r="T95" s="115">
        <f t="shared" si="21"/>
        <v>1</v>
      </c>
      <c r="U95" s="115">
        <f t="shared" si="22"/>
        <v>0</v>
      </c>
      <c r="V95" s="115">
        <f t="shared" si="23"/>
        <v>0</v>
      </c>
      <c r="W95" s="115">
        <f t="shared" si="24"/>
        <v>0</v>
      </c>
      <c r="X95" s="115">
        <f t="shared" si="25"/>
        <v>0</v>
      </c>
      <c r="Y95" s="115">
        <f t="shared" si="26"/>
        <v>0</v>
      </c>
      <c r="Z95" s="115">
        <f t="shared" si="27"/>
        <v>0</v>
      </c>
      <c r="AA95" s="115">
        <f t="shared" si="28"/>
        <v>1</v>
      </c>
      <c r="AB95" s="115">
        <f t="shared" si="29"/>
        <v>0</v>
      </c>
      <c r="AC95" s="115">
        <f t="shared" si="30"/>
        <v>0</v>
      </c>
      <c r="AF95" s="115">
        <f t="shared" si="31"/>
        <v>3</v>
      </c>
      <c r="AG95" s="115">
        <f t="shared" si="32"/>
        <v>3</v>
      </c>
      <c r="AH95" s="115" t="str">
        <f t="shared" si="33"/>
        <v>Correct</v>
      </c>
      <c r="AJ95" s="115" t="s">
        <v>83</v>
      </c>
      <c r="AK95" s="115">
        <v>39</v>
      </c>
      <c r="AL95" s="115" t="s">
        <v>84</v>
      </c>
      <c r="AM95" s="115" t="s">
        <v>151</v>
      </c>
      <c r="AN95" s="115" t="s">
        <v>107</v>
      </c>
      <c r="AO95" s="115" t="s">
        <v>91</v>
      </c>
      <c r="AP95" s="115" t="s">
        <v>448</v>
      </c>
      <c r="AQ95" s="115" t="s">
        <v>93</v>
      </c>
      <c r="AR95" s="115" t="s">
        <v>102</v>
      </c>
      <c r="AS95" s="115" t="s">
        <v>113</v>
      </c>
      <c r="AT95" s="115" t="s">
        <v>91</v>
      </c>
    </row>
    <row r="96" spans="1:46">
      <c r="A96" s="115">
        <v>5607809344</v>
      </c>
      <c r="B96" s="115" t="s">
        <v>41</v>
      </c>
      <c r="E96" s="115" t="s">
        <v>44</v>
      </c>
      <c r="K96" s="115" t="s">
        <v>49</v>
      </c>
      <c r="O96" s="115">
        <f t="shared" si="17"/>
        <v>3</v>
      </c>
      <c r="P96" s="115">
        <f t="shared" si="18"/>
        <v>1</v>
      </c>
      <c r="R96" s="115">
        <f t="shared" si="19"/>
        <v>1</v>
      </c>
      <c r="S96" s="115">
        <f t="shared" si="20"/>
        <v>0</v>
      </c>
      <c r="T96" s="115">
        <f t="shared" si="21"/>
        <v>0</v>
      </c>
      <c r="U96" s="115">
        <f t="shared" si="22"/>
        <v>1</v>
      </c>
      <c r="V96" s="115">
        <f t="shared" si="23"/>
        <v>0</v>
      </c>
      <c r="W96" s="115">
        <f t="shared" si="24"/>
        <v>0</v>
      </c>
      <c r="X96" s="115">
        <f t="shared" si="25"/>
        <v>0</v>
      </c>
      <c r="Y96" s="115">
        <f t="shared" si="26"/>
        <v>0</v>
      </c>
      <c r="Z96" s="115">
        <f t="shared" si="27"/>
        <v>0</v>
      </c>
      <c r="AA96" s="115">
        <f t="shared" si="28"/>
        <v>1</v>
      </c>
      <c r="AB96" s="115">
        <f t="shared" si="29"/>
        <v>0</v>
      </c>
      <c r="AC96" s="115">
        <f t="shared" si="30"/>
        <v>0</v>
      </c>
      <c r="AF96" s="115">
        <f t="shared" si="31"/>
        <v>3</v>
      </c>
      <c r="AG96" s="115">
        <f t="shared" si="32"/>
        <v>3</v>
      </c>
      <c r="AH96" s="115" t="str">
        <f t="shared" si="33"/>
        <v>Correct</v>
      </c>
      <c r="AJ96" s="115" t="s">
        <v>83</v>
      </c>
      <c r="AK96" s="115">
        <v>35</v>
      </c>
      <c r="AL96" s="115" t="s">
        <v>84</v>
      </c>
      <c r="AM96" s="115" t="s">
        <v>445</v>
      </c>
      <c r="AN96" s="115" t="s">
        <v>110</v>
      </c>
      <c r="AO96" s="115" t="s">
        <v>91</v>
      </c>
      <c r="AP96" s="115" t="s">
        <v>448</v>
      </c>
      <c r="AQ96" s="115" t="s">
        <v>96</v>
      </c>
      <c r="AR96" s="115" t="s">
        <v>89</v>
      </c>
      <c r="AS96" s="115" t="s">
        <v>90</v>
      </c>
      <c r="AT96" s="115" t="s">
        <v>91</v>
      </c>
    </row>
    <row r="97" spans="1:47">
      <c r="A97" s="115">
        <v>5602460274</v>
      </c>
      <c r="K97" s="115" t="s">
        <v>49</v>
      </c>
      <c r="O97" s="115">
        <f t="shared" si="17"/>
        <v>1</v>
      </c>
      <c r="P97" s="115">
        <f t="shared" si="18"/>
        <v>3</v>
      </c>
      <c r="R97" s="115">
        <f t="shared" si="19"/>
        <v>0</v>
      </c>
      <c r="S97" s="115">
        <f t="shared" si="20"/>
        <v>0</v>
      </c>
      <c r="T97" s="115">
        <f t="shared" si="21"/>
        <v>0</v>
      </c>
      <c r="U97" s="115">
        <f t="shared" si="22"/>
        <v>0</v>
      </c>
      <c r="V97" s="115">
        <f t="shared" si="23"/>
        <v>0</v>
      </c>
      <c r="W97" s="115">
        <f t="shared" si="24"/>
        <v>0</v>
      </c>
      <c r="X97" s="115">
        <f t="shared" si="25"/>
        <v>0</v>
      </c>
      <c r="Y97" s="115">
        <f t="shared" si="26"/>
        <v>0</v>
      </c>
      <c r="Z97" s="115">
        <f t="shared" si="27"/>
        <v>0</v>
      </c>
      <c r="AA97" s="115">
        <f t="shared" si="28"/>
        <v>1</v>
      </c>
      <c r="AB97" s="115">
        <f t="shared" si="29"/>
        <v>0</v>
      </c>
      <c r="AC97" s="115">
        <f t="shared" si="30"/>
        <v>0</v>
      </c>
      <c r="AF97" s="115">
        <f t="shared" si="31"/>
        <v>1</v>
      </c>
      <c r="AG97" s="115">
        <f t="shared" si="32"/>
        <v>1</v>
      </c>
      <c r="AH97" s="115" t="str">
        <f t="shared" si="33"/>
        <v>Correct</v>
      </c>
      <c r="AJ97" s="115" t="s">
        <v>83</v>
      </c>
      <c r="AK97" s="115">
        <v>69</v>
      </c>
      <c r="AL97" s="115" t="s">
        <v>181</v>
      </c>
      <c r="AM97" s="115" t="s">
        <v>454</v>
      </c>
      <c r="AN97" s="115" t="s">
        <v>110</v>
      </c>
      <c r="AO97" s="115" t="s">
        <v>91</v>
      </c>
      <c r="AP97" s="115" t="s">
        <v>455</v>
      </c>
      <c r="AQ97" s="115" t="s">
        <v>101</v>
      </c>
      <c r="AR97" s="115" t="s">
        <v>114</v>
      </c>
      <c r="AS97" s="115" t="s">
        <v>90</v>
      </c>
      <c r="AT97" s="115" t="s">
        <v>86</v>
      </c>
    </row>
    <row r="98" spans="1:47">
      <c r="A98" s="115">
        <v>5610052143</v>
      </c>
      <c r="C98" s="115" t="s">
        <v>42</v>
      </c>
      <c r="F98" s="115" t="s">
        <v>45</v>
      </c>
      <c r="K98" s="115" t="s">
        <v>49</v>
      </c>
      <c r="O98" s="115">
        <f t="shared" si="17"/>
        <v>3</v>
      </c>
      <c r="P98" s="115">
        <f t="shared" si="18"/>
        <v>1</v>
      </c>
      <c r="R98" s="115">
        <f t="shared" si="19"/>
        <v>0</v>
      </c>
      <c r="S98" s="115">
        <f t="shared" si="20"/>
        <v>1</v>
      </c>
      <c r="T98" s="115">
        <f t="shared" si="21"/>
        <v>0</v>
      </c>
      <c r="U98" s="115">
        <f t="shared" si="22"/>
        <v>0</v>
      </c>
      <c r="V98" s="115">
        <f t="shared" si="23"/>
        <v>1</v>
      </c>
      <c r="W98" s="115">
        <f t="shared" si="24"/>
        <v>0</v>
      </c>
      <c r="X98" s="115">
        <f t="shared" si="25"/>
        <v>0</v>
      </c>
      <c r="Y98" s="115">
        <f t="shared" si="26"/>
        <v>0</v>
      </c>
      <c r="Z98" s="115">
        <f t="shared" si="27"/>
        <v>0</v>
      </c>
      <c r="AA98" s="115">
        <f t="shared" si="28"/>
        <v>1</v>
      </c>
      <c r="AB98" s="115">
        <f t="shared" si="29"/>
        <v>0</v>
      </c>
      <c r="AC98" s="115">
        <f t="shared" si="30"/>
        <v>0</v>
      </c>
      <c r="AF98" s="115">
        <f t="shared" si="31"/>
        <v>3</v>
      </c>
      <c r="AG98" s="115">
        <f t="shared" si="32"/>
        <v>3</v>
      </c>
      <c r="AH98" s="115" t="str">
        <f t="shared" si="33"/>
        <v>Correct</v>
      </c>
      <c r="AJ98" s="115"/>
    </row>
    <row r="99" spans="1:47">
      <c r="A99" s="115">
        <v>5610064978</v>
      </c>
      <c r="E99" s="115" t="s">
        <v>44</v>
      </c>
      <c r="F99" s="115" t="s">
        <v>45</v>
      </c>
      <c r="K99" s="115" t="s">
        <v>49</v>
      </c>
      <c r="O99" s="115">
        <f t="shared" si="17"/>
        <v>3</v>
      </c>
      <c r="P99" s="115">
        <f t="shared" si="18"/>
        <v>1</v>
      </c>
      <c r="R99" s="115">
        <f t="shared" si="19"/>
        <v>0</v>
      </c>
      <c r="S99" s="115">
        <f t="shared" si="20"/>
        <v>0</v>
      </c>
      <c r="T99" s="115">
        <f t="shared" si="21"/>
        <v>0</v>
      </c>
      <c r="U99" s="115">
        <f t="shared" si="22"/>
        <v>1</v>
      </c>
      <c r="V99" s="115">
        <f t="shared" si="23"/>
        <v>1</v>
      </c>
      <c r="W99" s="115">
        <f t="shared" si="24"/>
        <v>0</v>
      </c>
      <c r="X99" s="115">
        <f t="shared" si="25"/>
        <v>0</v>
      </c>
      <c r="Y99" s="115">
        <f t="shared" si="26"/>
        <v>0</v>
      </c>
      <c r="Z99" s="115">
        <f t="shared" si="27"/>
        <v>0</v>
      </c>
      <c r="AA99" s="115">
        <f t="shared" si="28"/>
        <v>1</v>
      </c>
      <c r="AB99" s="115">
        <f t="shared" si="29"/>
        <v>0</v>
      </c>
      <c r="AC99" s="115">
        <f t="shared" si="30"/>
        <v>0</v>
      </c>
      <c r="AF99" s="115">
        <f t="shared" si="31"/>
        <v>3</v>
      </c>
      <c r="AG99" s="115">
        <f t="shared" si="32"/>
        <v>3</v>
      </c>
      <c r="AH99" s="115" t="str">
        <f t="shared" si="33"/>
        <v>Correct</v>
      </c>
      <c r="AJ99" s="115"/>
    </row>
    <row r="100" spans="1:47">
      <c r="A100" s="115">
        <v>5578652103</v>
      </c>
      <c r="B100" s="115" t="s">
        <v>41</v>
      </c>
      <c r="C100" s="115" t="s">
        <v>42</v>
      </c>
      <c r="K100" s="115" t="s">
        <v>49</v>
      </c>
      <c r="O100" s="115">
        <f t="shared" si="17"/>
        <v>3</v>
      </c>
      <c r="P100" s="115">
        <f t="shared" si="18"/>
        <v>1</v>
      </c>
      <c r="R100" s="115">
        <f t="shared" si="19"/>
        <v>1</v>
      </c>
      <c r="S100" s="115">
        <f t="shared" si="20"/>
        <v>1</v>
      </c>
      <c r="T100" s="115">
        <f t="shared" si="21"/>
        <v>0</v>
      </c>
      <c r="U100" s="115">
        <f t="shared" si="22"/>
        <v>0</v>
      </c>
      <c r="V100" s="115">
        <f t="shared" si="23"/>
        <v>0</v>
      </c>
      <c r="W100" s="115">
        <f t="shared" si="24"/>
        <v>0</v>
      </c>
      <c r="X100" s="115">
        <f t="shared" si="25"/>
        <v>0</v>
      </c>
      <c r="Y100" s="115">
        <f t="shared" si="26"/>
        <v>0</v>
      </c>
      <c r="Z100" s="115">
        <f t="shared" si="27"/>
        <v>0</v>
      </c>
      <c r="AA100" s="115">
        <f t="shared" si="28"/>
        <v>1</v>
      </c>
      <c r="AB100" s="115">
        <f t="shared" si="29"/>
        <v>0</v>
      </c>
      <c r="AC100" s="115">
        <f t="shared" si="30"/>
        <v>0</v>
      </c>
      <c r="AF100" s="115">
        <f t="shared" si="31"/>
        <v>3</v>
      </c>
      <c r="AG100" s="115">
        <f t="shared" si="32"/>
        <v>3</v>
      </c>
      <c r="AH100" s="115" t="str">
        <f t="shared" si="33"/>
        <v>Correct</v>
      </c>
      <c r="AJ100" s="115" t="s">
        <v>83</v>
      </c>
      <c r="AK100" s="115">
        <v>18</v>
      </c>
      <c r="AL100" s="115" t="s">
        <v>432</v>
      </c>
    </row>
    <row r="101" spans="1:47">
      <c r="A101" s="115">
        <v>6982473532</v>
      </c>
      <c r="B101" s="115" t="s">
        <v>41</v>
      </c>
      <c r="C101" s="115" t="s">
        <v>42</v>
      </c>
      <c r="D101" s="115" t="s">
        <v>43</v>
      </c>
      <c r="F101" s="115" t="s">
        <v>45</v>
      </c>
      <c r="H101" s="115" t="s">
        <v>46</v>
      </c>
      <c r="I101" s="115" t="s">
        <v>47</v>
      </c>
      <c r="J101" s="115" t="s">
        <v>48</v>
      </c>
      <c r="K101" s="115" t="s">
        <v>49</v>
      </c>
      <c r="L101" s="115" t="s">
        <v>50</v>
      </c>
      <c r="O101" s="115">
        <f t="shared" si="17"/>
        <v>9</v>
      </c>
      <c r="P101" s="115">
        <f t="shared" si="18"/>
        <v>0.33333333333333331</v>
      </c>
      <c r="R101" s="115">
        <f t="shared" si="19"/>
        <v>0.33333333333333331</v>
      </c>
      <c r="S101" s="115">
        <f t="shared" si="20"/>
        <v>0.33333333333333331</v>
      </c>
      <c r="T101" s="115">
        <f t="shared" si="21"/>
        <v>0.33333333333333331</v>
      </c>
      <c r="U101" s="115">
        <f t="shared" si="22"/>
        <v>0</v>
      </c>
      <c r="V101" s="115">
        <f t="shared" si="23"/>
        <v>0.33333333333333331</v>
      </c>
      <c r="W101" s="115">
        <f t="shared" si="24"/>
        <v>0</v>
      </c>
      <c r="X101" s="115">
        <f t="shared" si="25"/>
        <v>0.33333333333333331</v>
      </c>
      <c r="Y101" s="115">
        <f t="shared" si="26"/>
        <v>0.33333333333333331</v>
      </c>
      <c r="Z101" s="115">
        <f t="shared" si="27"/>
        <v>0.33333333333333331</v>
      </c>
      <c r="AA101" s="115">
        <f t="shared" si="28"/>
        <v>0.33333333333333331</v>
      </c>
      <c r="AB101" s="115">
        <f t="shared" si="29"/>
        <v>0.33333333333333331</v>
      </c>
      <c r="AC101" s="115">
        <f t="shared" si="30"/>
        <v>0</v>
      </c>
      <c r="AF101" s="115">
        <f t="shared" si="31"/>
        <v>3</v>
      </c>
      <c r="AG101" s="115">
        <f t="shared" si="32"/>
        <v>9</v>
      </c>
      <c r="AH101" s="115" t="str">
        <f t="shared" si="33"/>
        <v>Correct</v>
      </c>
      <c r="AJ101" s="115" t="s">
        <v>83</v>
      </c>
      <c r="AK101" s="115">
        <v>47</v>
      </c>
      <c r="AL101" s="115" t="s">
        <v>181</v>
      </c>
      <c r="AM101" s="115" t="s">
        <v>193</v>
      </c>
      <c r="AN101" s="115" t="s">
        <v>85</v>
      </c>
      <c r="AO101" s="115" t="s">
        <v>86</v>
      </c>
      <c r="AP101" s="115" t="s">
        <v>87</v>
      </c>
      <c r="AQ101" s="115" t="s">
        <v>101</v>
      </c>
      <c r="AR101" s="115" t="s">
        <v>89</v>
      </c>
      <c r="AS101" s="115" t="s">
        <v>90</v>
      </c>
      <c r="AT101" s="115" t="s">
        <v>91</v>
      </c>
      <c r="AU101" s="115" t="s">
        <v>91</v>
      </c>
    </row>
    <row r="102" spans="1:47">
      <c r="A102" s="115">
        <v>6987666367</v>
      </c>
      <c r="B102" s="115" t="s">
        <v>41</v>
      </c>
      <c r="D102" s="115" t="s">
        <v>43</v>
      </c>
      <c r="F102" s="115" t="s">
        <v>45</v>
      </c>
      <c r="H102" s="115" t="s">
        <v>46</v>
      </c>
      <c r="J102" s="115" t="s">
        <v>48</v>
      </c>
      <c r="K102" s="115" t="s">
        <v>49</v>
      </c>
      <c r="L102" s="115" t="s">
        <v>50</v>
      </c>
      <c r="O102" s="115">
        <f t="shared" si="17"/>
        <v>7</v>
      </c>
      <c r="P102" s="115">
        <f t="shared" si="18"/>
        <v>0.42857142857142855</v>
      </c>
      <c r="R102" s="115">
        <f t="shared" si="19"/>
        <v>0.42857142857142855</v>
      </c>
      <c r="S102" s="115">
        <f t="shared" si="20"/>
        <v>0</v>
      </c>
      <c r="T102" s="115">
        <f t="shared" si="21"/>
        <v>0.42857142857142855</v>
      </c>
      <c r="U102" s="115">
        <f t="shared" si="22"/>
        <v>0</v>
      </c>
      <c r="V102" s="115">
        <f t="shared" si="23"/>
        <v>0.42857142857142855</v>
      </c>
      <c r="W102" s="115">
        <f t="shared" si="24"/>
        <v>0</v>
      </c>
      <c r="X102" s="115">
        <f t="shared" si="25"/>
        <v>0.42857142857142855</v>
      </c>
      <c r="Y102" s="115">
        <f t="shared" si="26"/>
        <v>0</v>
      </c>
      <c r="Z102" s="115">
        <f t="shared" si="27"/>
        <v>0.42857142857142855</v>
      </c>
      <c r="AA102" s="115">
        <f t="shared" si="28"/>
        <v>0.42857142857142855</v>
      </c>
      <c r="AB102" s="115">
        <f t="shared" si="29"/>
        <v>0.42857142857142855</v>
      </c>
      <c r="AC102" s="115">
        <f t="shared" si="30"/>
        <v>0</v>
      </c>
      <c r="AF102" s="115">
        <f t="shared" si="31"/>
        <v>2.9999999999999996</v>
      </c>
      <c r="AG102" s="115">
        <f t="shared" si="32"/>
        <v>7</v>
      </c>
      <c r="AH102" s="115" t="str">
        <f t="shared" si="33"/>
        <v>Correct</v>
      </c>
      <c r="AJ102" s="115" t="s">
        <v>83</v>
      </c>
      <c r="AK102" s="115">
        <v>60</v>
      </c>
      <c r="AL102" s="115" t="s">
        <v>181</v>
      </c>
      <c r="AN102" s="115" t="s">
        <v>85</v>
      </c>
      <c r="AP102" s="115" t="s">
        <v>87</v>
      </c>
      <c r="AQ102" s="115" t="s">
        <v>101</v>
      </c>
      <c r="AR102" s="115" t="s">
        <v>111</v>
      </c>
      <c r="AS102" s="115" t="s">
        <v>106</v>
      </c>
      <c r="AT102" s="115" t="s">
        <v>91</v>
      </c>
      <c r="AU102" s="115" t="s">
        <v>91</v>
      </c>
    </row>
    <row r="103" spans="1:47">
      <c r="A103" s="115">
        <v>7044847900</v>
      </c>
      <c r="B103" s="115" t="s">
        <v>41</v>
      </c>
      <c r="C103" s="115" t="s">
        <v>42</v>
      </c>
      <c r="J103" s="115" t="s">
        <v>48</v>
      </c>
      <c r="K103" s="115" t="s">
        <v>49</v>
      </c>
      <c r="L103" s="115" t="s">
        <v>50</v>
      </c>
      <c r="O103" s="115">
        <f t="shared" si="17"/>
        <v>5</v>
      </c>
      <c r="P103" s="115">
        <f t="shared" si="18"/>
        <v>0.6</v>
      </c>
      <c r="R103" s="115">
        <f t="shared" si="19"/>
        <v>0.6</v>
      </c>
      <c r="S103" s="115">
        <f t="shared" si="20"/>
        <v>0.6</v>
      </c>
      <c r="T103" s="115">
        <f t="shared" si="21"/>
        <v>0</v>
      </c>
      <c r="U103" s="115">
        <f t="shared" si="22"/>
        <v>0</v>
      </c>
      <c r="V103" s="115">
        <f t="shared" si="23"/>
        <v>0</v>
      </c>
      <c r="W103" s="115">
        <f t="shared" si="24"/>
        <v>0</v>
      </c>
      <c r="X103" s="115">
        <f t="shared" si="25"/>
        <v>0</v>
      </c>
      <c r="Y103" s="115">
        <f t="shared" si="26"/>
        <v>0</v>
      </c>
      <c r="Z103" s="115">
        <f t="shared" si="27"/>
        <v>0.6</v>
      </c>
      <c r="AA103" s="115">
        <f t="shared" si="28"/>
        <v>0.6</v>
      </c>
      <c r="AB103" s="115">
        <f t="shared" si="29"/>
        <v>0.6</v>
      </c>
      <c r="AC103" s="115">
        <f t="shared" si="30"/>
        <v>0</v>
      </c>
      <c r="AF103" s="115">
        <f t="shared" si="31"/>
        <v>3</v>
      </c>
      <c r="AG103" s="115">
        <f t="shared" si="32"/>
        <v>5</v>
      </c>
      <c r="AH103" s="115" t="str">
        <f t="shared" si="33"/>
        <v>Correct</v>
      </c>
      <c r="AJ103" s="115" t="s">
        <v>99</v>
      </c>
      <c r="AK103" s="115">
        <v>84</v>
      </c>
      <c r="AL103" s="115" t="s">
        <v>181</v>
      </c>
      <c r="AM103" s="115" t="s">
        <v>237</v>
      </c>
      <c r="AN103" s="115" t="s">
        <v>85</v>
      </c>
      <c r="AP103" s="115" t="s">
        <v>87</v>
      </c>
      <c r="AQ103" s="115" t="s">
        <v>101</v>
      </c>
      <c r="AR103" s="115" t="s">
        <v>102</v>
      </c>
      <c r="AS103" s="115" t="s">
        <v>106</v>
      </c>
      <c r="AT103" s="115" t="s">
        <v>91</v>
      </c>
      <c r="AU103" s="115" t="s">
        <v>91</v>
      </c>
    </row>
    <row r="104" spans="1:47">
      <c r="A104" s="115">
        <v>6982459554</v>
      </c>
      <c r="C104" s="115" t="s">
        <v>42</v>
      </c>
      <c r="E104" s="115" t="s">
        <v>44</v>
      </c>
      <c r="F104" s="115" t="s">
        <v>45</v>
      </c>
      <c r="G104" s="115" t="s">
        <v>39</v>
      </c>
      <c r="H104" s="115" t="s">
        <v>46</v>
      </c>
      <c r="I104" s="115" t="s">
        <v>47</v>
      </c>
      <c r="K104" s="115" t="s">
        <v>49</v>
      </c>
      <c r="L104" s="115" t="s">
        <v>50</v>
      </c>
      <c r="O104" s="115">
        <f t="shared" si="17"/>
        <v>8</v>
      </c>
      <c r="P104" s="115">
        <f t="shared" si="18"/>
        <v>0.375</v>
      </c>
      <c r="R104" s="115">
        <f t="shared" si="19"/>
        <v>0</v>
      </c>
      <c r="S104" s="115">
        <f t="shared" si="20"/>
        <v>0.375</v>
      </c>
      <c r="T104" s="115">
        <f t="shared" si="21"/>
        <v>0</v>
      </c>
      <c r="U104" s="115">
        <f t="shared" si="22"/>
        <v>0.375</v>
      </c>
      <c r="V104" s="115">
        <f t="shared" si="23"/>
        <v>0.375</v>
      </c>
      <c r="W104" s="115">
        <f t="shared" si="24"/>
        <v>0.375</v>
      </c>
      <c r="X104" s="115">
        <f t="shared" si="25"/>
        <v>0.375</v>
      </c>
      <c r="Y104" s="115">
        <f t="shared" si="26"/>
        <v>0.375</v>
      </c>
      <c r="Z104" s="115">
        <f t="shared" si="27"/>
        <v>0</v>
      </c>
      <c r="AA104" s="115">
        <f t="shared" si="28"/>
        <v>0.375</v>
      </c>
      <c r="AB104" s="115">
        <f t="shared" si="29"/>
        <v>0.375</v>
      </c>
      <c r="AC104" s="115">
        <f t="shared" si="30"/>
        <v>0</v>
      </c>
      <c r="AF104" s="115">
        <f t="shared" si="31"/>
        <v>3</v>
      </c>
      <c r="AG104" s="115">
        <f t="shared" si="32"/>
        <v>8</v>
      </c>
      <c r="AH104" s="115" t="str">
        <f t="shared" si="33"/>
        <v>Correct</v>
      </c>
      <c r="AJ104" s="115" t="s">
        <v>99</v>
      </c>
      <c r="AK104" s="115">
        <v>35</v>
      </c>
      <c r="AL104" s="115" t="s">
        <v>181</v>
      </c>
      <c r="AM104" s="115" t="s">
        <v>206</v>
      </c>
      <c r="AN104" s="115" t="s">
        <v>107</v>
      </c>
      <c r="AO104" s="115" t="s">
        <v>91</v>
      </c>
      <c r="AP104" s="115" t="s">
        <v>108</v>
      </c>
      <c r="AQ104" s="115" t="s">
        <v>93</v>
      </c>
      <c r="AR104" s="115" t="s">
        <v>94</v>
      </c>
      <c r="AS104" s="115" t="s">
        <v>113</v>
      </c>
      <c r="AT104" s="115" t="s">
        <v>86</v>
      </c>
    </row>
    <row r="105" spans="1:47">
      <c r="A105" s="115">
        <v>6985142741</v>
      </c>
      <c r="B105" s="115" t="s">
        <v>41</v>
      </c>
      <c r="D105" s="115" t="s">
        <v>43</v>
      </c>
      <c r="E105" s="115" t="s">
        <v>44</v>
      </c>
      <c r="I105" s="115" t="s">
        <v>47</v>
      </c>
      <c r="K105" s="115" t="s">
        <v>49</v>
      </c>
      <c r="L105" s="115" t="s">
        <v>50</v>
      </c>
      <c r="O105" s="115">
        <f t="shared" si="17"/>
        <v>6</v>
      </c>
      <c r="P105" s="115">
        <f t="shared" si="18"/>
        <v>0.5</v>
      </c>
      <c r="R105" s="115">
        <f t="shared" si="19"/>
        <v>0.5</v>
      </c>
      <c r="S105" s="115">
        <f t="shared" si="20"/>
        <v>0</v>
      </c>
      <c r="T105" s="115">
        <f t="shared" si="21"/>
        <v>0.5</v>
      </c>
      <c r="U105" s="115">
        <f t="shared" si="22"/>
        <v>0.5</v>
      </c>
      <c r="V105" s="115">
        <f t="shared" si="23"/>
        <v>0</v>
      </c>
      <c r="W105" s="115">
        <f t="shared" si="24"/>
        <v>0</v>
      </c>
      <c r="X105" s="115">
        <f t="shared" si="25"/>
        <v>0</v>
      </c>
      <c r="Y105" s="115">
        <f t="shared" si="26"/>
        <v>0.5</v>
      </c>
      <c r="Z105" s="115">
        <f t="shared" si="27"/>
        <v>0</v>
      </c>
      <c r="AA105" s="115">
        <f t="shared" si="28"/>
        <v>0.5</v>
      </c>
      <c r="AB105" s="115">
        <f t="shared" si="29"/>
        <v>0.5</v>
      </c>
      <c r="AC105" s="115">
        <f t="shared" si="30"/>
        <v>0</v>
      </c>
      <c r="AF105" s="115">
        <f t="shared" si="31"/>
        <v>3</v>
      </c>
      <c r="AG105" s="115">
        <f t="shared" si="32"/>
        <v>6</v>
      </c>
      <c r="AH105" s="115" t="str">
        <f t="shared" si="33"/>
        <v>Correct</v>
      </c>
      <c r="AJ105" s="115" t="s">
        <v>83</v>
      </c>
      <c r="AK105" s="115">
        <v>21</v>
      </c>
      <c r="AL105" s="115" t="s">
        <v>181</v>
      </c>
      <c r="AM105" s="115" t="s">
        <v>246</v>
      </c>
      <c r="AN105" s="115" t="s">
        <v>107</v>
      </c>
      <c r="AO105" s="115" t="s">
        <v>86</v>
      </c>
      <c r="AP105" s="115" t="s">
        <v>115</v>
      </c>
      <c r="AQ105" s="115" t="s">
        <v>101</v>
      </c>
      <c r="AR105" s="115" t="s">
        <v>94</v>
      </c>
      <c r="AS105" s="115" t="s">
        <v>90</v>
      </c>
      <c r="AT105" s="115" t="s">
        <v>91</v>
      </c>
      <c r="AU105" s="115" t="s">
        <v>91</v>
      </c>
    </row>
    <row r="106" spans="1:47">
      <c r="A106" s="115">
        <v>7020342963</v>
      </c>
      <c r="B106" s="115" t="s">
        <v>41</v>
      </c>
      <c r="C106" s="115" t="s">
        <v>42</v>
      </c>
      <c r="E106" s="115" t="s">
        <v>44</v>
      </c>
      <c r="F106" s="115" t="s">
        <v>45</v>
      </c>
      <c r="I106" s="115" t="s">
        <v>47</v>
      </c>
      <c r="K106" s="115" t="s">
        <v>49</v>
      </c>
      <c r="L106" s="115" t="s">
        <v>50</v>
      </c>
      <c r="O106" s="115">
        <f t="shared" si="17"/>
        <v>7</v>
      </c>
      <c r="P106" s="115">
        <f t="shared" si="18"/>
        <v>0.42857142857142855</v>
      </c>
      <c r="R106" s="115">
        <f t="shared" si="19"/>
        <v>0.42857142857142855</v>
      </c>
      <c r="S106" s="115">
        <f t="shared" si="20"/>
        <v>0.42857142857142855</v>
      </c>
      <c r="T106" s="115">
        <f t="shared" si="21"/>
        <v>0</v>
      </c>
      <c r="U106" s="115">
        <f t="shared" si="22"/>
        <v>0.42857142857142855</v>
      </c>
      <c r="V106" s="115">
        <f t="shared" si="23"/>
        <v>0.42857142857142855</v>
      </c>
      <c r="W106" s="115">
        <f t="shared" si="24"/>
        <v>0</v>
      </c>
      <c r="X106" s="115">
        <f t="shared" si="25"/>
        <v>0</v>
      </c>
      <c r="Y106" s="115">
        <f t="shared" si="26"/>
        <v>0.42857142857142855</v>
      </c>
      <c r="Z106" s="115">
        <f t="shared" si="27"/>
        <v>0</v>
      </c>
      <c r="AA106" s="115">
        <f t="shared" si="28"/>
        <v>0.42857142857142855</v>
      </c>
      <c r="AB106" s="115">
        <f t="shared" si="29"/>
        <v>0.42857142857142855</v>
      </c>
      <c r="AC106" s="115">
        <f t="shared" si="30"/>
        <v>0</v>
      </c>
      <c r="AF106" s="115">
        <f t="shared" si="31"/>
        <v>2.9999999999999996</v>
      </c>
      <c r="AG106" s="115">
        <f t="shared" si="32"/>
        <v>7</v>
      </c>
      <c r="AH106" s="115" t="str">
        <f t="shared" si="33"/>
        <v>Correct</v>
      </c>
      <c r="AJ106" s="115" t="s">
        <v>83</v>
      </c>
      <c r="AK106" s="115">
        <v>25</v>
      </c>
      <c r="AL106" s="115" t="s">
        <v>181</v>
      </c>
      <c r="AM106" s="115" t="s">
        <v>212</v>
      </c>
      <c r="AN106" s="115" t="s">
        <v>97</v>
      </c>
      <c r="AO106" s="115" t="s">
        <v>86</v>
      </c>
      <c r="AP106" s="115" t="s">
        <v>87</v>
      </c>
      <c r="AQ106" s="115" t="s">
        <v>93</v>
      </c>
      <c r="AR106" s="115" t="s">
        <v>94</v>
      </c>
      <c r="AS106" s="115" t="s">
        <v>90</v>
      </c>
      <c r="AU106" s="115" t="s">
        <v>91</v>
      </c>
    </row>
    <row r="107" spans="1:47">
      <c r="A107" s="115">
        <v>5584549559</v>
      </c>
      <c r="H107" s="115" t="s">
        <v>46</v>
      </c>
      <c r="K107" s="115" t="s">
        <v>49</v>
      </c>
      <c r="L107" s="115" t="s">
        <v>50</v>
      </c>
      <c r="O107" s="115">
        <f t="shared" si="17"/>
        <v>3</v>
      </c>
      <c r="P107" s="115">
        <f t="shared" si="18"/>
        <v>1</v>
      </c>
      <c r="R107" s="115">
        <f t="shared" si="19"/>
        <v>0</v>
      </c>
      <c r="S107" s="115">
        <f t="shared" si="20"/>
        <v>0</v>
      </c>
      <c r="T107" s="115">
        <f t="shared" si="21"/>
        <v>0</v>
      </c>
      <c r="U107" s="115">
        <f t="shared" si="22"/>
        <v>0</v>
      </c>
      <c r="V107" s="115">
        <f t="shared" si="23"/>
        <v>0</v>
      </c>
      <c r="W107" s="115">
        <f t="shared" si="24"/>
        <v>0</v>
      </c>
      <c r="X107" s="115">
        <f t="shared" si="25"/>
        <v>1</v>
      </c>
      <c r="Y107" s="115">
        <f t="shared" si="26"/>
        <v>0</v>
      </c>
      <c r="Z107" s="115">
        <f t="shared" si="27"/>
        <v>0</v>
      </c>
      <c r="AA107" s="115">
        <f t="shared" si="28"/>
        <v>1</v>
      </c>
      <c r="AB107" s="115">
        <f t="shared" si="29"/>
        <v>1</v>
      </c>
      <c r="AC107" s="115">
        <f t="shared" si="30"/>
        <v>0</v>
      </c>
      <c r="AF107" s="115">
        <f t="shared" si="31"/>
        <v>3</v>
      </c>
      <c r="AG107" s="115">
        <f t="shared" si="32"/>
        <v>3</v>
      </c>
      <c r="AH107" s="115" t="str">
        <f t="shared" si="33"/>
        <v>Correct</v>
      </c>
      <c r="AJ107" s="115" t="s">
        <v>83</v>
      </c>
      <c r="AK107" s="115">
        <v>65</v>
      </c>
      <c r="AL107" s="115" t="s">
        <v>181</v>
      </c>
      <c r="AM107" s="115" t="s">
        <v>243</v>
      </c>
      <c r="AN107" s="115" t="s">
        <v>85</v>
      </c>
      <c r="AO107" s="115" t="s">
        <v>86</v>
      </c>
      <c r="AP107" s="115" t="s">
        <v>87</v>
      </c>
      <c r="AQ107" s="115" t="s">
        <v>100</v>
      </c>
      <c r="AR107" s="115" t="s">
        <v>89</v>
      </c>
      <c r="AS107" s="115" t="s">
        <v>90</v>
      </c>
      <c r="AT107" s="115" t="s">
        <v>91</v>
      </c>
      <c r="AU107" s="115" t="s">
        <v>86</v>
      </c>
    </row>
    <row r="108" spans="1:47">
      <c r="A108" s="115">
        <v>7020571181</v>
      </c>
      <c r="H108" s="115" t="s">
        <v>46</v>
      </c>
      <c r="K108" s="115" t="s">
        <v>49</v>
      </c>
      <c r="L108" s="115" t="s">
        <v>50</v>
      </c>
      <c r="O108" s="115">
        <f t="shared" si="17"/>
        <v>3</v>
      </c>
      <c r="P108" s="115">
        <f t="shared" si="18"/>
        <v>1</v>
      </c>
      <c r="R108" s="115">
        <f t="shared" si="19"/>
        <v>0</v>
      </c>
      <c r="S108" s="115">
        <f t="shared" si="20"/>
        <v>0</v>
      </c>
      <c r="T108" s="115">
        <f t="shared" si="21"/>
        <v>0</v>
      </c>
      <c r="U108" s="115">
        <f t="shared" si="22"/>
        <v>0</v>
      </c>
      <c r="V108" s="115">
        <f t="shared" si="23"/>
        <v>0</v>
      </c>
      <c r="W108" s="115">
        <f t="shared" si="24"/>
        <v>0</v>
      </c>
      <c r="X108" s="115">
        <f t="shared" si="25"/>
        <v>1</v>
      </c>
      <c r="Y108" s="115">
        <f t="shared" si="26"/>
        <v>0</v>
      </c>
      <c r="Z108" s="115">
        <f t="shared" si="27"/>
        <v>0</v>
      </c>
      <c r="AA108" s="115">
        <f t="shared" si="28"/>
        <v>1</v>
      </c>
      <c r="AB108" s="115">
        <f t="shared" si="29"/>
        <v>1</v>
      </c>
      <c r="AC108" s="115">
        <f t="shared" si="30"/>
        <v>0</v>
      </c>
      <c r="AF108" s="115">
        <f t="shared" si="31"/>
        <v>3</v>
      </c>
      <c r="AG108" s="115">
        <f t="shared" si="32"/>
        <v>3</v>
      </c>
      <c r="AH108" s="115" t="str">
        <f t="shared" si="33"/>
        <v>Correct</v>
      </c>
      <c r="AJ108" s="115" t="s">
        <v>99</v>
      </c>
      <c r="AK108" s="115">
        <v>47</v>
      </c>
      <c r="AL108" s="115" t="s">
        <v>84</v>
      </c>
      <c r="AM108" s="115" t="s">
        <v>165</v>
      </c>
      <c r="AO108" s="115" t="s">
        <v>91</v>
      </c>
      <c r="AP108" s="115" t="s">
        <v>108</v>
      </c>
      <c r="AQ108" s="115" t="s">
        <v>96</v>
      </c>
      <c r="AR108" s="115" t="s">
        <v>105</v>
      </c>
      <c r="AS108" s="115" t="s">
        <v>103</v>
      </c>
      <c r="AT108" s="115" t="s">
        <v>91</v>
      </c>
      <c r="AU108" s="115" t="s">
        <v>91</v>
      </c>
    </row>
    <row r="109" spans="1:47">
      <c r="A109" s="115">
        <v>7020357451</v>
      </c>
      <c r="C109" s="115" t="s">
        <v>42</v>
      </c>
      <c r="E109" s="115" t="s">
        <v>44</v>
      </c>
      <c r="G109" s="115" t="s">
        <v>39</v>
      </c>
      <c r="K109" s="115" t="s">
        <v>49</v>
      </c>
      <c r="L109" s="115" t="s">
        <v>50</v>
      </c>
      <c r="O109" s="115">
        <f t="shared" si="17"/>
        <v>5</v>
      </c>
      <c r="P109" s="115">
        <f t="shared" si="18"/>
        <v>0.6</v>
      </c>
      <c r="R109" s="115">
        <f t="shared" si="19"/>
        <v>0</v>
      </c>
      <c r="S109" s="115">
        <f t="shared" si="20"/>
        <v>0.6</v>
      </c>
      <c r="T109" s="115">
        <f t="shared" si="21"/>
        <v>0</v>
      </c>
      <c r="U109" s="115">
        <f t="shared" si="22"/>
        <v>0.6</v>
      </c>
      <c r="V109" s="115">
        <f t="shared" si="23"/>
        <v>0</v>
      </c>
      <c r="W109" s="115">
        <f t="shared" si="24"/>
        <v>0.6</v>
      </c>
      <c r="X109" s="115">
        <f t="shared" si="25"/>
        <v>0</v>
      </c>
      <c r="Y109" s="115">
        <f t="shared" si="26"/>
        <v>0</v>
      </c>
      <c r="Z109" s="115">
        <f t="shared" si="27"/>
        <v>0</v>
      </c>
      <c r="AA109" s="115">
        <f t="shared" si="28"/>
        <v>0.6</v>
      </c>
      <c r="AB109" s="115">
        <f t="shared" si="29"/>
        <v>0.6</v>
      </c>
      <c r="AC109" s="115">
        <f t="shared" si="30"/>
        <v>0</v>
      </c>
      <c r="AF109" s="115">
        <f t="shared" si="31"/>
        <v>3</v>
      </c>
      <c r="AG109" s="115">
        <f t="shared" si="32"/>
        <v>5</v>
      </c>
      <c r="AH109" s="115" t="str">
        <f t="shared" si="33"/>
        <v>Correct</v>
      </c>
      <c r="AJ109" s="115" t="s">
        <v>99</v>
      </c>
      <c r="AK109" s="115">
        <v>42</v>
      </c>
      <c r="AL109" s="115" t="s">
        <v>181</v>
      </c>
      <c r="AM109" s="115" t="s">
        <v>189</v>
      </c>
      <c r="AN109" s="115" t="s">
        <v>114</v>
      </c>
      <c r="AO109" s="115" t="s">
        <v>91</v>
      </c>
      <c r="AP109" s="115" t="s">
        <v>137</v>
      </c>
      <c r="AQ109" s="115" t="s">
        <v>93</v>
      </c>
      <c r="AR109" s="115" t="s">
        <v>112</v>
      </c>
      <c r="AS109" s="115" t="s">
        <v>98</v>
      </c>
      <c r="AT109" s="115" t="s">
        <v>91</v>
      </c>
      <c r="AU109" s="115" t="s">
        <v>91</v>
      </c>
    </row>
    <row r="110" spans="1:47">
      <c r="A110" s="115">
        <v>7044848423</v>
      </c>
      <c r="F110" s="115" t="s">
        <v>45</v>
      </c>
      <c r="K110" s="115" t="s">
        <v>49</v>
      </c>
      <c r="L110" s="115" t="s">
        <v>50</v>
      </c>
      <c r="O110" s="115">
        <f t="shared" si="17"/>
        <v>3</v>
      </c>
      <c r="P110" s="115">
        <f t="shared" si="18"/>
        <v>1</v>
      </c>
      <c r="R110" s="115">
        <f t="shared" si="19"/>
        <v>0</v>
      </c>
      <c r="S110" s="115">
        <f t="shared" si="20"/>
        <v>0</v>
      </c>
      <c r="T110" s="115">
        <f t="shared" si="21"/>
        <v>0</v>
      </c>
      <c r="U110" s="115">
        <f t="shared" si="22"/>
        <v>0</v>
      </c>
      <c r="V110" s="115">
        <f t="shared" si="23"/>
        <v>1</v>
      </c>
      <c r="W110" s="115">
        <f t="shared" si="24"/>
        <v>0</v>
      </c>
      <c r="X110" s="115">
        <f t="shared" si="25"/>
        <v>0</v>
      </c>
      <c r="Y110" s="115">
        <f t="shared" si="26"/>
        <v>0</v>
      </c>
      <c r="Z110" s="115">
        <f t="shared" si="27"/>
        <v>0</v>
      </c>
      <c r="AA110" s="115">
        <f t="shared" si="28"/>
        <v>1</v>
      </c>
      <c r="AB110" s="115">
        <f t="shared" si="29"/>
        <v>1</v>
      </c>
      <c r="AC110" s="115">
        <f t="shared" si="30"/>
        <v>0</v>
      </c>
      <c r="AF110" s="115">
        <f t="shared" si="31"/>
        <v>3</v>
      </c>
      <c r="AG110" s="115">
        <f t="shared" si="32"/>
        <v>3</v>
      </c>
      <c r="AH110" s="115" t="str">
        <f t="shared" si="33"/>
        <v>Correct</v>
      </c>
      <c r="AJ110" s="115" t="s">
        <v>83</v>
      </c>
      <c r="AK110" s="115">
        <v>87</v>
      </c>
      <c r="AL110" s="115" t="s">
        <v>181</v>
      </c>
      <c r="AM110" s="115" t="s">
        <v>184</v>
      </c>
      <c r="AN110" s="115" t="s">
        <v>85</v>
      </c>
      <c r="AO110" s="115" t="s">
        <v>86</v>
      </c>
      <c r="AP110" s="115" t="s">
        <v>87</v>
      </c>
      <c r="AR110" s="115" t="s">
        <v>102</v>
      </c>
      <c r="AS110" s="115" t="s">
        <v>106</v>
      </c>
      <c r="AT110" s="115" t="s">
        <v>91</v>
      </c>
      <c r="AU110" s="115" t="s">
        <v>86</v>
      </c>
    </row>
    <row r="111" spans="1:47">
      <c r="A111" s="115">
        <v>7044849483</v>
      </c>
      <c r="D111" s="115" t="s">
        <v>43</v>
      </c>
      <c r="K111" s="115" t="s">
        <v>49</v>
      </c>
      <c r="L111" s="115" t="s">
        <v>50</v>
      </c>
      <c r="O111" s="115">
        <f t="shared" si="17"/>
        <v>3</v>
      </c>
      <c r="P111" s="115">
        <f t="shared" si="18"/>
        <v>1</v>
      </c>
      <c r="R111" s="115">
        <f t="shared" si="19"/>
        <v>0</v>
      </c>
      <c r="S111" s="115">
        <f t="shared" si="20"/>
        <v>0</v>
      </c>
      <c r="T111" s="115">
        <f t="shared" si="21"/>
        <v>1</v>
      </c>
      <c r="U111" s="115">
        <f t="shared" si="22"/>
        <v>0</v>
      </c>
      <c r="V111" s="115">
        <f t="shared" si="23"/>
        <v>0</v>
      </c>
      <c r="W111" s="115">
        <f t="shared" si="24"/>
        <v>0</v>
      </c>
      <c r="X111" s="115">
        <f t="shared" si="25"/>
        <v>0</v>
      </c>
      <c r="Y111" s="115">
        <f t="shared" si="26"/>
        <v>0</v>
      </c>
      <c r="Z111" s="115">
        <f t="shared" si="27"/>
        <v>0</v>
      </c>
      <c r="AA111" s="115">
        <f t="shared" si="28"/>
        <v>1</v>
      </c>
      <c r="AB111" s="115">
        <f t="shared" si="29"/>
        <v>1</v>
      </c>
      <c r="AC111" s="115">
        <f t="shared" si="30"/>
        <v>0</v>
      </c>
      <c r="AF111" s="115">
        <f t="shared" si="31"/>
        <v>3</v>
      </c>
      <c r="AG111" s="115">
        <f t="shared" si="32"/>
        <v>3</v>
      </c>
      <c r="AH111" s="115" t="str">
        <f t="shared" si="33"/>
        <v>Correct</v>
      </c>
      <c r="AJ111" s="115" t="s">
        <v>99</v>
      </c>
      <c r="AK111" s="115">
        <v>70</v>
      </c>
      <c r="AL111" s="115" t="s">
        <v>181</v>
      </c>
      <c r="AM111" s="115" t="s">
        <v>495</v>
      </c>
      <c r="AN111" s="115" t="s">
        <v>107</v>
      </c>
      <c r="AO111" s="115" t="s">
        <v>86</v>
      </c>
      <c r="AP111" s="115" t="s">
        <v>87</v>
      </c>
      <c r="AQ111" s="115" t="s">
        <v>96</v>
      </c>
      <c r="AR111" s="115" t="s">
        <v>89</v>
      </c>
      <c r="AS111" s="115" t="s">
        <v>106</v>
      </c>
      <c r="AT111" s="115" t="s">
        <v>91</v>
      </c>
      <c r="AU111" s="115" t="s">
        <v>91</v>
      </c>
    </row>
    <row r="112" spans="1:47">
      <c r="A112" s="115">
        <v>7011090490</v>
      </c>
      <c r="G112" s="115" t="s">
        <v>39</v>
      </c>
      <c r="K112" s="115" t="s">
        <v>49</v>
      </c>
      <c r="L112" s="115" t="s">
        <v>50</v>
      </c>
      <c r="O112" s="115">
        <f t="shared" si="17"/>
        <v>3</v>
      </c>
      <c r="P112" s="115">
        <f t="shared" si="18"/>
        <v>1</v>
      </c>
      <c r="R112" s="115">
        <f t="shared" si="19"/>
        <v>0</v>
      </c>
      <c r="S112" s="115">
        <f t="shared" si="20"/>
        <v>0</v>
      </c>
      <c r="T112" s="115">
        <f t="shared" si="21"/>
        <v>0</v>
      </c>
      <c r="U112" s="115">
        <f t="shared" si="22"/>
        <v>0</v>
      </c>
      <c r="V112" s="115">
        <f t="shared" si="23"/>
        <v>0</v>
      </c>
      <c r="W112" s="115">
        <f t="shared" si="24"/>
        <v>1</v>
      </c>
      <c r="X112" s="115">
        <f t="shared" si="25"/>
        <v>0</v>
      </c>
      <c r="Y112" s="115">
        <f t="shared" si="26"/>
        <v>0</v>
      </c>
      <c r="Z112" s="115">
        <f t="shared" si="27"/>
        <v>0</v>
      </c>
      <c r="AA112" s="115">
        <f t="shared" si="28"/>
        <v>1</v>
      </c>
      <c r="AB112" s="115">
        <f t="shared" si="29"/>
        <v>1</v>
      </c>
      <c r="AC112" s="115">
        <f t="shared" si="30"/>
        <v>0</v>
      </c>
      <c r="AF112" s="115">
        <f t="shared" si="31"/>
        <v>3</v>
      </c>
      <c r="AG112" s="115">
        <f t="shared" si="32"/>
        <v>3</v>
      </c>
      <c r="AH112" s="115" t="str">
        <f t="shared" si="33"/>
        <v>Correct</v>
      </c>
      <c r="AJ112" s="115" t="s">
        <v>99</v>
      </c>
      <c r="AK112" s="115">
        <v>53</v>
      </c>
      <c r="AL112" s="115" t="s">
        <v>84</v>
      </c>
      <c r="AM112" s="115" t="s">
        <v>134</v>
      </c>
      <c r="AN112" s="115" t="s">
        <v>92</v>
      </c>
      <c r="AO112" s="115" t="s">
        <v>86</v>
      </c>
      <c r="AP112" s="115" t="s">
        <v>157</v>
      </c>
      <c r="AQ112" s="115" t="s">
        <v>101</v>
      </c>
      <c r="AR112" s="115" t="s">
        <v>111</v>
      </c>
      <c r="AS112" s="115" t="s">
        <v>90</v>
      </c>
      <c r="AT112" s="115" t="s">
        <v>91</v>
      </c>
      <c r="AU112" s="115" t="s">
        <v>91</v>
      </c>
    </row>
    <row r="113" spans="1:47">
      <c r="A113" s="115">
        <v>6985139436</v>
      </c>
      <c r="E113" s="115" t="s">
        <v>44</v>
      </c>
      <c r="K113" s="115" t="s">
        <v>49</v>
      </c>
      <c r="L113" s="115" t="s">
        <v>50</v>
      </c>
      <c r="O113" s="115">
        <f t="shared" si="17"/>
        <v>3</v>
      </c>
      <c r="P113" s="115">
        <f t="shared" si="18"/>
        <v>1</v>
      </c>
      <c r="R113" s="115">
        <f t="shared" si="19"/>
        <v>0</v>
      </c>
      <c r="S113" s="115">
        <f t="shared" si="20"/>
        <v>0</v>
      </c>
      <c r="T113" s="115">
        <f t="shared" si="21"/>
        <v>0</v>
      </c>
      <c r="U113" s="115">
        <f t="shared" si="22"/>
        <v>1</v>
      </c>
      <c r="V113" s="115">
        <f t="shared" si="23"/>
        <v>0</v>
      </c>
      <c r="W113" s="115">
        <f t="shared" si="24"/>
        <v>0</v>
      </c>
      <c r="X113" s="115">
        <f t="shared" si="25"/>
        <v>0</v>
      </c>
      <c r="Y113" s="115">
        <f t="shared" si="26"/>
        <v>0</v>
      </c>
      <c r="Z113" s="115">
        <f t="shared" si="27"/>
        <v>0</v>
      </c>
      <c r="AA113" s="115">
        <f t="shared" si="28"/>
        <v>1</v>
      </c>
      <c r="AB113" s="115">
        <f t="shared" si="29"/>
        <v>1</v>
      </c>
      <c r="AC113" s="115">
        <f t="shared" si="30"/>
        <v>0</v>
      </c>
      <c r="AF113" s="115">
        <f t="shared" si="31"/>
        <v>3</v>
      </c>
      <c r="AG113" s="115">
        <f t="shared" si="32"/>
        <v>3</v>
      </c>
      <c r="AH113" s="115" t="str">
        <f t="shared" si="33"/>
        <v>Correct</v>
      </c>
      <c r="AJ113" s="115" t="s">
        <v>83</v>
      </c>
      <c r="AK113" s="115">
        <v>20</v>
      </c>
      <c r="AL113" s="115" t="s">
        <v>181</v>
      </c>
      <c r="AM113" s="115" t="s">
        <v>238</v>
      </c>
      <c r="AN113" s="115" t="s">
        <v>97</v>
      </c>
      <c r="AO113" s="115" t="s">
        <v>86</v>
      </c>
      <c r="AP113" s="115" t="s">
        <v>87</v>
      </c>
      <c r="AQ113" s="115" t="s">
        <v>93</v>
      </c>
      <c r="AR113" s="115" t="s">
        <v>94</v>
      </c>
      <c r="AS113" s="115" t="s">
        <v>95</v>
      </c>
      <c r="AT113" s="115" t="s">
        <v>86</v>
      </c>
      <c r="AU113" s="115" t="s">
        <v>91</v>
      </c>
    </row>
    <row r="114" spans="1:47">
      <c r="A114" s="115">
        <v>7044841783</v>
      </c>
      <c r="D114" s="115" t="s">
        <v>43</v>
      </c>
      <c r="K114" s="115" t="s">
        <v>49</v>
      </c>
      <c r="L114" s="115" t="s">
        <v>50</v>
      </c>
      <c r="O114" s="115">
        <f t="shared" si="17"/>
        <v>3</v>
      </c>
      <c r="P114" s="115">
        <f t="shared" si="18"/>
        <v>1</v>
      </c>
      <c r="R114" s="115">
        <f t="shared" si="19"/>
        <v>0</v>
      </c>
      <c r="S114" s="115">
        <f t="shared" si="20"/>
        <v>0</v>
      </c>
      <c r="T114" s="115">
        <f t="shared" si="21"/>
        <v>1</v>
      </c>
      <c r="U114" s="115">
        <f t="shared" si="22"/>
        <v>0</v>
      </c>
      <c r="V114" s="115">
        <f t="shared" si="23"/>
        <v>0</v>
      </c>
      <c r="W114" s="115">
        <f t="shared" si="24"/>
        <v>0</v>
      </c>
      <c r="X114" s="115">
        <f t="shared" si="25"/>
        <v>0</v>
      </c>
      <c r="Y114" s="115">
        <f t="shared" si="26"/>
        <v>0</v>
      </c>
      <c r="Z114" s="115">
        <f t="shared" si="27"/>
        <v>0</v>
      </c>
      <c r="AA114" s="115">
        <f t="shared" si="28"/>
        <v>1</v>
      </c>
      <c r="AB114" s="115">
        <f t="shared" si="29"/>
        <v>1</v>
      </c>
      <c r="AC114" s="115">
        <f t="shared" si="30"/>
        <v>0</v>
      </c>
      <c r="AF114" s="115">
        <f t="shared" si="31"/>
        <v>3</v>
      </c>
      <c r="AG114" s="115">
        <f t="shared" si="32"/>
        <v>3</v>
      </c>
      <c r="AH114" s="115" t="str">
        <f t="shared" si="33"/>
        <v>Correct</v>
      </c>
      <c r="AJ114" s="115" t="s">
        <v>83</v>
      </c>
      <c r="AK114" s="115">
        <v>56</v>
      </c>
      <c r="AL114" s="115" t="s">
        <v>181</v>
      </c>
      <c r="AM114" s="115" t="s">
        <v>191</v>
      </c>
      <c r="AO114" s="115" t="s">
        <v>91</v>
      </c>
      <c r="AP114" s="115" t="s">
        <v>108</v>
      </c>
      <c r="AQ114" s="115" t="s">
        <v>100</v>
      </c>
      <c r="AR114" s="115" t="s">
        <v>94</v>
      </c>
      <c r="AS114" s="115" t="s">
        <v>90</v>
      </c>
      <c r="AT114" s="115" t="s">
        <v>91</v>
      </c>
      <c r="AU114" s="115" t="s">
        <v>91</v>
      </c>
    </row>
    <row r="115" spans="1:47">
      <c r="A115" s="115">
        <v>6984058086</v>
      </c>
      <c r="F115" s="115" t="s">
        <v>45</v>
      </c>
      <c r="K115" s="115" t="s">
        <v>49</v>
      </c>
      <c r="L115" s="115" t="s">
        <v>50</v>
      </c>
      <c r="O115" s="115">
        <f t="shared" si="17"/>
        <v>3</v>
      </c>
      <c r="P115" s="115">
        <f t="shared" si="18"/>
        <v>1</v>
      </c>
      <c r="R115" s="115">
        <f t="shared" si="19"/>
        <v>0</v>
      </c>
      <c r="S115" s="115">
        <f t="shared" si="20"/>
        <v>0</v>
      </c>
      <c r="T115" s="115">
        <f t="shared" si="21"/>
        <v>0</v>
      </c>
      <c r="U115" s="115">
        <f t="shared" si="22"/>
        <v>0</v>
      </c>
      <c r="V115" s="115">
        <f t="shared" si="23"/>
        <v>1</v>
      </c>
      <c r="W115" s="115">
        <f t="shared" si="24"/>
        <v>0</v>
      </c>
      <c r="X115" s="115">
        <f t="shared" si="25"/>
        <v>0</v>
      </c>
      <c r="Y115" s="115">
        <f t="shared" si="26"/>
        <v>0</v>
      </c>
      <c r="Z115" s="115">
        <f t="shared" si="27"/>
        <v>0</v>
      </c>
      <c r="AA115" s="115">
        <f t="shared" si="28"/>
        <v>1</v>
      </c>
      <c r="AB115" s="115">
        <f t="shared" si="29"/>
        <v>1</v>
      </c>
      <c r="AC115" s="115">
        <f t="shared" si="30"/>
        <v>0</v>
      </c>
      <c r="AF115" s="115">
        <f t="shared" si="31"/>
        <v>3</v>
      </c>
      <c r="AG115" s="115">
        <f t="shared" si="32"/>
        <v>3</v>
      </c>
      <c r="AH115" s="115" t="str">
        <f t="shared" si="33"/>
        <v>Correct</v>
      </c>
      <c r="AJ115" s="115" t="s">
        <v>99</v>
      </c>
      <c r="AK115" s="115">
        <v>74</v>
      </c>
      <c r="AL115" s="115" t="s">
        <v>181</v>
      </c>
      <c r="AM115" s="115" t="s">
        <v>238</v>
      </c>
      <c r="AP115" s="115" t="s">
        <v>87</v>
      </c>
      <c r="AR115" s="115" t="s">
        <v>89</v>
      </c>
      <c r="AS115" s="115" t="s">
        <v>106</v>
      </c>
      <c r="AT115" s="115" t="s">
        <v>91</v>
      </c>
      <c r="AU115" s="115" t="s">
        <v>91</v>
      </c>
    </row>
    <row r="116" spans="1:47">
      <c r="A116" s="115">
        <v>6987649353</v>
      </c>
      <c r="D116" s="115" t="s">
        <v>43</v>
      </c>
      <c r="K116" s="115" t="s">
        <v>49</v>
      </c>
      <c r="L116" s="115" t="s">
        <v>50</v>
      </c>
      <c r="O116" s="115">
        <f t="shared" si="17"/>
        <v>3</v>
      </c>
      <c r="P116" s="115">
        <f t="shared" si="18"/>
        <v>1</v>
      </c>
      <c r="R116" s="115">
        <f t="shared" si="19"/>
        <v>0</v>
      </c>
      <c r="S116" s="115">
        <f t="shared" si="20"/>
        <v>0</v>
      </c>
      <c r="T116" s="115">
        <f t="shared" si="21"/>
        <v>1</v>
      </c>
      <c r="U116" s="115">
        <f t="shared" si="22"/>
        <v>0</v>
      </c>
      <c r="V116" s="115">
        <f t="shared" si="23"/>
        <v>0</v>
      </c>
      <c r="W116" s="115">
        <f t="shared" si="24"/>
        <v>0</v>
      </c>
      <c r="X116" s="115">
        <f t="shared" si="25"/>
        <v>0</v>
      </c>
      <c r="Y116" s="115">
        <f t="shared" si="26"/>
        <v>0</v>
      </c>
      <c r="Z116" s="115">
        <f t="shared" si="27"/>
        <v>0</v>
      </c>
      <c r="AA116" s="115">
        <f t="shared" si="28"/>
        <v>1</v>
      </c>
      <c r="AB116" s="115">
        <f t="shared" si="29"/>
        <v>1</v>
      </c>
      <c r="AC116" s="115">
        <f t="shared" si="30"/>
        <v>0</v>
      </c>
      <c r="AF116" s="115">
        <f t="shared" si="31"/>
        <v>3</v>
      </c>
      <c r="AG116" s="115">
        <f t="shared" si="32"/>
        <v>3</v>
      </c>
      <c r="AH116" s="115" t="str">
        <f t="shared" si="33"/>
        <v>Correct</v>
      </c>
      <c r="AJ116" s="115" t="s">
        <v>83</v>
      </c>
      <c r="AK116" s="115">
        <v>57</v>
      </c>
      <c r="AL116" s="115" t="s">
        <v>181</v>
      </c>
      <c r="AM116" s="115" t="s">
        <v>183</v>
      </c>
      <c r="AN116" s="115" t="s">
        <v>85</v>
      </c>
      <c r="AO116" s="115" t="s">
        <v>86</v>
      </c>
      <c r="AP116" s="115" t="s">
        <v>87</v>
      </c>
      <c r="AR116" s="115" t="s">
        <v>102</v>
      </c>
      <c r="AS116" s="115" t="s">
        <v>90</v>
      </c>
      <c r="AT116" s="115" t="s">
        <v>91</v>
      </c>
      <c r="AU116" s="115" t="s">
        <v>91</v>
      </c>
    </row>
    <row r="117" spans="1:47">
      <c r="A117" s="115">
        <v>7045785380</v>
      </c>
      <c r="K117" s="115" t="s">
        <v>49</v>
      </c>
      <c r="L117" s="115" t="s">
        <v>50</v>
      </c>
      <c r="O117" s="115">
        <f t="shared" si="17"/>
        <v>2</v>
      </c>
      <c r="P117" s="115">
        <f t="shared" si="18"/>
        <v>1.5</v>
      </c>
      <c r="R117" s="115">
        <f t="shared" si="19"/>
        <v>0</v>
      </c>
      <c r="S117" s="115">
        <f t="shared" si="20"/>
        <v>0</v>
      </c>
      <c r="T117" s="115">
        <f t="shared" si="21"/>
        <v>0</v>
      </c>
      <c r="U117" s="115">
        <f t="shared" si="22"/>
        <v>0</v>
      </c>
      <c r="V117" s="115">
        <f t="shared" si="23"/>
        <v>0</v>
      </c>
      <c r="W117" s="115">
        <f t="shared" si="24"/>
        <v>0</v>
      </c>
      <c r="X117" s="115">
        <f t="shared" si="25"/>
        <v>0</v>
      </c>
      <c r="Y117" s="115">
        <f t="shared" si="26"/>
        <v>0</v>
      </c>
      <c r="Z117" s="115">
        <f t="shared" si="27"/>
        <v>0</v>
      </c>
      <c r="AA117" s="115">
        <f t="shared" si="28"/>
        <v>1</v>
      </c>
      <c r="AB117" s="115">
        <f t="shared" si="29"/>
        <v>1</v>
      </c>
      <c r="AC117" s="115">
        <f t="shared" si="30"/>
        <v>0</v>
      </c>
      <c r="AF117" s="115">
        <f t="shared" si="31"/>
        <v>2</v>
      </c>
      <c r="AG117" s="115">
        <f t="shared" si="32"/>
        <v>2</v>
      </c>
      <c r="AH117" s="115" t="str">
        <f t="shared" si="33"/>
        <v>Correct</v>
      </c>
      <c r="AJ117" s="115" t="s">
        <v>83</v>
      </c>
      <c r="AK117" s="115">
        <v>35</v>
      </c>
      <c r="AL117" s="115" t="s">
        <v>181</v>
      </c>
      <c r="AM117" s="115" t="s">
        <v>194</v>
      </c>
      <c r="AN117" s="115" t="s">
        <v>85</v>
      </c>
      <c r="AP117" s="115" t="s">
        <v>87</v>
      </c>
      <c r="AQ117" s="115" t="s">
        <v>100</v>
      </c>
      <c r="AR117" s="115" t="s">
        <v>89</v>
      </c>
      <c r="AS117" s="115" t="s">
        <v>90</v>
      </c>
      <c r="AT117" s="115" t="s">
        <v>91</v>
      </c>
      <c r="AU117" s="115" t="s">
        <v>91</v>
      </c>
    </row>
    <row r="118" spans="1:47">
      <c r="A118" s="115">
        <v>7011080190</v>
      </c>
      <c r="B118" s="115" t="s">
        <v>41</v>
      </c>
      <c r="K118" s="115" t="s">
        <v>49</v>
      </c>
      <c r="L118" s="115" t="s">
        <v>50</v>
      </c>
      <c r="O118" s="115">
        <f t="shared" si="17"/>
        <v>3</v>
      </c>
      <c r="P118" s="115">
        <f t="shared" si="18"/>
        <v>1</v>
      </c>
      <c r="R118" s="115">
        <f t="shared" si="19"/>
        <v>1</v>
      </c>
      <c r="S118" s="115">
        <f t="shared" si="20"/>
        <v>0</v>
      </c>
      <c r="T118" s="115">
        <f t="shared" si="21"/>
        <v>0</v>
      </c>
      <c r="U118" s="115">
        <f t="shared" si="22"/>
        <v>0</v>
      </c>
      <c r="V118" s="115">
        <f t="shared" si="23"/>
        <v>0</v>
      </c>
      <c r="W118" s="115">
        <f t="shared" si="24"/>
        <v>0</v>
      </c>
      <c r="X118" s="115">
        <f t="shared" si="25"/>
        <v>0</v>
      </c>
      <c r="Y118" s="115">
        <f t="shared" si="26"/>
        <v>0</v>
      </c>
      <c r="Z118" s="115">
        <f t="shared" si="27"/>
        <v>0</v>
      </c>
      <c r="AA118" s="115">
        <f t="shared" si="28"/>
        <v>1</v>
      </c>
      <c r="AB118" s="115">
        <f t="shared" si="29"/>
        <v>1</v>
      </c>
      <c r="AC118" s="115">
        <f t="shared" si="30"/>
        <v>0</v>
      </c>
      <c r="AF118" s="115">
        <f t="shared" si="31"/>
        <v>3</v>
      </c>
      <c r="AG118" s="115">
        <f t="shared" si="32"/>
        <v>3</v>
      </c>
      <c r="AH118" s="115" t="str">
        <f t="shared" si="33"/>
        <v>Correct</v>
      </c>
      <c r="AJ118" s="115" t="s">
        <v>83</v>
      </c>
      <c r="AK118" s="115">
        <v>40</v>
      </c>
      <c r="AL118" s="115" t="s">
        <v>181</v>
      </c>
      <c r="AM118" s="115" t="s">
        <v>192</v>
      </c>
      <c r="AN118" s="115" t="s">
        <v>85</v>
      </c>
      <c r="AO118" s="115" t="s">
        <v>86</v>
      </c>
      <c r="AP118" s="115" t="s">
        <v>87</v>
      </c>
      <c r="AQ118" s="115" t="s">
        <v>88</v>
      </c>
      <c r="AR118" s="115" t="s">
        <v>111</v>
      </c>
      <c r="AS118" s="115" t="s">
        <v>90</v>
      </c>
      <c r="AT118" s="115" t="s">
        <v>91</v>
      </c>
      <c r="AU118" s="115" t="s">
        <v>91</v>
      </c>
    </row>
    <row r="119" spans="1:47">
      <c r="A119" s="115">
        <v>7045773232</v>
      </c>
      <c r="K119" s="115" t="s">
        <v>49</v>
      </c>
      <c r="L119" s="115" t="s">
        <v>50</v>
      </c>
      <c r="O119" s="115">
        <f t="shared" si="17"/>
        <v>2</v>
      </c>
      <c r="P119" s="115">
        <f t="shared" si="18"/>
        <v>1.5</v>
      </c>
      <c r="R119" s="115">
        <f t="shared" si="19"/>
        <v>0</v>
      </c>
      <c r="S119" s="115">
        <f t="shared" si="20"/>
        <v>0</v>
      </c>
      <c r="T119" s="115">
        <f t="shared" si="21"/>
        <v>0</v>
      </c>
      <c r="U119" s="115">
        <f t="shared" si="22"/>
        <v>0</v>
      </c>
      <c r="V119" s="115">
        <f t="shared" si="23"/>
        <v>0</v>
      </c>
      <c r="W119" s="115">
        <f t="shared" si="24"/>
        <v>0</v>
      </c>
      <c r="X119" s="115">
        <f t="shared" si="25"/>
        <v>0</v>
      </c>
      <c r="Y119" s="115">
        <f t="shared" si="26"/>
        <v>0</v>
      </c>
      <c r="Z119" s="115">
        <f t="shared" si="27"/>
        <v>0</v>
      </c>
      <c r="AA119" s="115">
        <f t="shared" si="28"/>
        <v>1</v>
      </c>
      <c r="AB119" s="115">
        <f t="shared" si="29"/>
        <v>1</v>
      </c>
      <c r="AC119" s="115">
        <f t="shared" si="30"/>
        <v>0</v>
      </c>
      <c r="AF119" s="115">
        <f t="shared" si="31"/>
        <v>2</v>
      </c>
      <c r="AG119" s="115">
        <f t="shared" si="32"/>
        <v>2</v>
      </c>
      <c r="AH119" s="115" t="str">
        <f t="shared" si="33"/>
        <v>Correct</v>
      </c>
      <c r="AJ119" s="115" t="s">
        <v>83</v>
      </c>
      <c r="AK119" s="115">
        <v>62</v>
      </c>
      <c r="AL119" s="115" t="s">
        <v>181</v>
      </c>
      <c r="AM119" s="115" t="s">
        <v>191</v>
      </c>
      <c r="AN119" s="115" t="s">
        <v>107</v>
      </c>
      <c r="AO119" s="115" t="s">
        <v>91</v>
      </c>
      <c r="AP119" s="115" t="s">
        <v>137</v>
      </c>
      <c r="AQ119" s="115" t="s">
        <v>100</v>
      </c>
      <c r="AR119" s="115" t="s">
        <v>111</v>
      </c>
      <c r="AS119" s="115" t="s">
        <v>90</v>
      </c>
      <c r="AT119" s="115" t="s">
        <v>91</v>
      </c>
      <c r="AU119" s="115" t="s">
        <v>91</v>
      </c>
    </row>
    <row r="120" spans="1:47">
      <c r="A120" s="115">
        <v>7020568221</v>
      </c>
      <c r="B120" s="115" t="s">
        <v>41</v>
      </c>
      <c r="K120" s="115" t="s">
        <v>49</v>
      </c>
      <c r="L120" s="115" t="s">
        <v>50</v>
      </c>
      <c r="O120" s="115">
        <f t="shared" si="17"/>
        <v>3</v>
      </c>
      <c r="P120" s="115">
        <f t="shared" si="18"/>
        <v>1</v>
      </c>
      <c r="R120" s="115">
        <f t="shared" si="19"/>
        <v>1</v>
      </c>
      <c r="S120" s="115">
        <f t="shared" si="20"/>
        <v>0</v>
      </c>
      <c r="T120" s="115">
        <f t="shared" si="21"/>
        <v>0</v>
      </c>
      <c r="U120" s="115">
        <f t="shared" si="22"/>
        <v>0</v>
      </c>
      <c r="V120" s="115">
        <f t="shared" si="23"/>
        <v>0</v>
      </c>
      <c r="W120" s="115">
        <f t="shared" si="24"/>
        <v>0</v>
      </c>
      <c r="X120" s="115">
        <f t="shared" si="25"/>
        <v>0</v>
      </c>
      <c r="Y120" s="115">
        <f t="shared" si="26"/>
        <v>0</v>
      </c>
      <c r="Z120" s="115">
        <f t="shared" si="27"/>
        <v>0</v>
      </c>
      <c r="AA120" s="115">
        <f t="shared" si="28"/>
        <v>1</v>
      </c>
      <c r="AB120" s="115">
        <f t="shared" si="29"/>
        <v>1</v>
      </c>
      <c r="AC120" s="115">
        <f t="shared" si="30"/>
        <v>0</v>
      </c>
      <c r="AF120" s="115">
        <f t="shared" si="31"/>
        <v>3</v>
      </c>
      <c r="AG120" s="115">
        <f t="shared" si="32"/>
        <v>3</v>
      </c>
      <c r="AH120" s="115" t="str">
        <f t="shared" si="33"/>
        <v>Correct</v>
      </c>
      <c r="AJ120" s="115" t="s">
        <v>83</v>
      </c>
      <c r="AK120" s="115">
        <v>23</v>
      </c>
      <c r="AL120" s="115" t="s">
        <v>84</v>
      </c>
      <c r="AM120" s="115" t="s">
        <v>146</v>
      </c>
      <c r="AO120" s="115" t="s">
        <v>91</v>
      </c>
      <c r="AP120" s="115" t="s">
        <v>108</v>
      </c>
      <c r="AR120" s="115" t="s">
        <v>89</v>
      </c>
      <c r="AS120" s="115" t="s">
        <v>103</v>
      </c>
      <c r="AT120" s="115" t="s">
        <v>91</v>
      </c>
    </row>
    <row r="121" spans="1:47">
      <c r="A121" s="115">
        <v>7020353627</v>
      </c>
      <c r="E121" s="115" t="s">
        <v>44</v>
      </c>
      <c r="K121" s="115" t="s">
        <v>49</v>
      </c>
      <c r="L121" s="115" t="s">
        <v>50</v>
      </c>
      <c r="O121" s="115">
        <f t="shared" si="17"/>
        <v>3</v>
      </c>
      <c r="P121" s="115">
        <f t="shared" si="18"/>
        <v>1</v>
      </c>
      <c r="R121" s="115">
        <f t="shared" si="19"/>
        <v>0</v>
      </c>
      <c r="S121" s="115">
        <f t="shared" si="20"/>
        <v>0</v>
      </c>
      <c r="T121" s="115">
        <f t="shared" si="21"/>
        <v>0</v>
      </c>
      <c r="U121" s="115">
        <f t="shared" si="22"/>
        <v>1</v>
      </c>
      <c r="V121" s="115">
        <f t="shared" si="23"/>
        <v>0</v>
      </c>
      <c r="W121" s="115">
        <f t="shared" si="24"/>
        <v>0</v>
      </c>
      <c r="X121" s="115">
        <f t="shared" si="25"/>
        <v>0</v>
      </c>
      <c r="Y121" s="115">
        <f t="shared" si="26"/>
        <v>0</v>
      </c>
      <c r="Z121" s="115">
        <f t="shared" si="27"/>
        <v>0</v>
      </c>
      <c r="AA121" s="115">
        <f t="shared" si="28"/>
        <v>1</v>
      </c>
      <c r="AB121" s="115">
        <f t="shared" si="29"/>
        <v>1</v>
      </c>
      <c r="AC121" s="115">
        <f t="shared" si="30"/>
        <v>0</v>
      </c>
      <c r="AF121" s="115">
        <f t="shared" si="31"/>
        <v>3</v>
      </c>
      <c r="AG121" s="115">
        <f t="shared" si="32"/>
        <v>3</v>
      </c>
      <c r="AH121" s="115" t="str">
        <f t="shared" si="33"/>
        <v>Correct</v>
      </c>
      <c r="AJ121" s="115" t="s">
        <v>99</v>
      </c>
      <c r="AK121" s="115">
        <v>39</v>
      </c>
      <c r="AL121" s="115" t="s">
        <v>181</v>
      </c>
      <c r="AM121" s="115" t="s">
        <v>222</v>
      </c>
      <c r="AN121" s="115" t="s">
        <v>85</v>
      </c>
      <c r="AP121" s="115" t="s">
        <v>87</v>
      </c>
      <c r="AQ121" s="115" t="s">
        <v>93</v>
      </c>
      <c r="AR121" s="115" t="s">
        <v>89</v>
      </c>
      <c r="AS121" s="115" t="s">
        <v>98</v>
      </c>
      <c r="AT121" s="115" t="s">
        <v>91</v>
      </c>
      <c r="AU121" s="115" t="s">
        <v>91</v>
      </c>
    </row>
    <row r="122" spans="1:47">
      <c r="A122" s="115">
        <v>7045766657</v>
      </c>
      <c r="E122" s="115" t="s">
        <v>44</v>
      </c>
      <c r="K122" s="115" t="s">
        <v>49</v>
      </c>
      <c r="L122" s="115" t="s">
        <v>50</v>
      </c>
      <c r="O122" s="115">
        <f t="shared" si="17"/>
        <v>3</v>
      </c>
      <c r="P122" s="115">
        <f t="shared" si="18"/>
        <v>1</v>
      </c>
      <c r="R122" s="115">
        <f t="shared" si="19"/>
        <v>0</v>
      </c>
      <c r="S122" s="115">
        <f t="shared" si="20"/>
        <v>0</v>
      </c>
      <c r="T122" s="115">
        <f t="shared" si="21"/>
        <v>0</v>
      </c>
      <c r="U122" s="115">
        <f t="shared" si="22"/>
        <v>1</v>
      </c>
      <c r="V122" s="115">
        <f t="shared" si="23"/>
        <v>0</v>
      </c>
      <c r="W122" s="115">
        <f t="shared" si="24"/>
        <v>0</v>
      </c>
      <c r="X122" s="115">
        <f t="shared" si="25"/>
        <v>0</v>
      </c>
      <c r="Y122" s="115">
        <f t="shared" si="26"/>
        <v>0</v>
      </c>
      <c r="Z122" s="115">
        <f t="shared" si="27"/>
        <v>0</v>
      </c>
      <c r="AA122" s="115">
        <f t="shared" si="28"/>
        <v>1</v>
      </c>
      <c r="AB122" s="115">
        <f t="shared" si="29"/>
        <v>1</v>
      </c>
      <c r="AC122" s="115">
        <f t="shared" si="30"/>
        <v>0</v>
      </c>
      <c r="AF122" s="115">
        <f t="shared" si="31"/>
        <v>3</v>
      </c>
      <c r="AG122" s="115">
        <f t="shared" si="32"/>
        <v>3</v>
      </c>
      <c r="AH122" s="115" t="str">
        <f t="shared" si="33"/>
        <v>Correct</v>
      </c>
      <c r="AJ122" s="115" t="s">
        <v>83</v>
      </c>
      <c r="AL122" s="115" t="s">
        <v>181</v>
      </c>
      <c r="AM122" s="115" t="s">
        <v>190</v>
      </c>
      <c r="AN122" s="115" t="s">
        <v>85</v>
      </c>
      <c r="AO122" s="115" t="s">
        <v>86</v>
      </c>
      <c r="AP122" s="115" t="s">
        <v>87</v>
      </c>
      <c r="AS122" s="115" t="s">
        <v>106</v>
      </c>
      <c r="AT122" s="115" t="s">
        <v>91</v>
      </c>
      <c r="AU122" s="115" t="s">
        <v>91</v>
      </c>
    </row>
    <row r="123" spans="1:47">
      <c r="A123" s="115">
        <v>5577957912</v>
      </c>
      <c r="B123" s="115" t="s">
        <v>41</v>
      </c>
      <c r="H123" s="115" t="s">
        <v>46</v>
      </c>
      <c r="L123" s="115" t="s">
        <v>50</v>
      </c>
      <c r="O123" s="115">
        <f t="shared" si="17"/>
        <v>3</v>
      </c>
      <c r="P123" s="115">
        <f t="shared" si="18"/>
        <v>1</v>
      </c>
      <c r="R123" s="115">
        <f t="shared" si="19"/>
        <v>1</v>
      </c>
      <c r="S123" s="115">
        <f t="shared" si="20"/>
        <v>0</v>
      </c>
      <c r="T123" s="115">
        <f t="shared" si="21"/>
        <v>0</v>
      </c>
      <c r="U123" s="115">
        <f t="shared" si="22"/>
        <v>0</v>
      </c>
      <c r="V123" s="115">
        <f t="shared" si="23"/>
        <v>0</v>
      </c>
      <c r="W123" s="115">
        <f t="shared" si="24"/>
        <v>0</v>
      </c>
      <c r="X123" s="115">
        <f t="shared" si="25"/>
        <v>1</v>
      </c>
      <c r="Y123" s="115">
        <f t="shared" si="26"/>
        <v>0</v>
      </c>
      <c r="Z123" s="115">
        <f t="shared" si="27"/>
        <v>0</v>
      </c>
      <c r="AA123" s="115">
        <f t="shared" si="28"/>
        <v>0</v>
      </c>
      <c r="AB123" s="115">
        <f t="shared" si="29"/>
        <v>1</v>
      </c>
      <c r="AC123" s="115">
        <f t="shared" si="30"/>
        <v>0</v>
      </c>
      <c r="AF123" s="115">
        <f t="shared" si="31"/>
        <v>3</v>
      </c>
      <c r="AG123" s="115">
        <f t="shared" si="32"/>
        <v>3</v>
      </c>
      <c r="AH123" s="115" t="str">
        <f t="shared" si="33"/>
        <v>Correct</v>
      </c>
      <c r="AJ123" s="115" t="s">
        <v>83</v>
      </c>
      <c r="AK123" s="115">
        <v>31</v>
      </c>
      <c r="AL123" s="115" t="s">
        <v>181</v>
      </c>
    </row>
    <row r="124" spans="1:47">
      <c r="A124" s="115">
        <v>5596602210</v>
      </c>
      <c r="D124" s="115" t="s">
        <v>43</v>
      </c>
      <c r="H124" s="115" t="s">
        <v>46</v>
      </c>
      <c r="L124" s="115" t="s">
        <v>50</v>
      </c>
      <c r="O124" s="115">
        <f t="shared" si="17"/>
        <v>3</v>
      </c>
      <c r="P124" s="115">
        <f t="shared" si="18"/>
        <v>1</v>
      </c>
      <c r="R124" s="115">
        <f t="shared" si="19"/>
        <v>0</v>
      </c>
      <c r="S124" s="115">
        <f t="shared" si="20"/>
        <v>0</v>
      </c>
      <c r="T124" s="115">
        <f t="shared" si="21"/>
        <v>1</v>
      </c>
      <c r="U124" s="115">
        <f t="shared" si="22"/>
        <v>0</v>
      </c>
      <c r="V124" s="115">
        <f t="shared" si="23"/>
        <v>0</v>
      </c>
      <c r="W124" s="115">
        <f t="shared" si="24"/>
        <v>0</v>
      </c>
      <c r="X124" s="115">
        <f t="shared" si="25"/>
        <v>1</v>
      </c>
      <c r="Y124" s="115">
        <f t="shared" si="26"/>
        <v>0</v>
      </c>
      <c r="Z124" s="115">
        <f t="shared" si="27"/>
        <v>0</v>
      </c>
      <c r="AA124" s="115">
        <f t="shared" si="28"/>
        <v>0</v>
      </c>
      <c r="AB124" s="115">
        <f t="shared" si="29"/>
        <v>1</v>
      </c>
      <c r="AC124" s="115">
        <f t="shared" si="30"/>
        <v>0</v>
      </c>
      <c r="AF124" s="115">
        <f t="shared" si="31"/>
        <v>3</v>
      </c>
      <c r="AG124" s="115">
        <f t="shared" si="32"/>
        <v>3</v>
      </c>
      <c r="AH124" s="115" t="str">
        <f t="shared" si="33"/>
        <v>Correct</v>
      </c>
      <c r="AJ124" s="115"/>
    </row>
    <row r="125" spans="1:47">
      <c r="A125" s="115">
        <v>5608036985</v>
      </c>
      <c r="E125" s="115" t="s">
        <v>44</v>
      </c>
      <c r="H125" s="115" t="s">
        <v>46</v>
      </c>
      <c r="L125" s="115" t="s">
        <v>50</v>
      </c>
      <c r="O125" s="115">
        <f t="shared" si="17"/>
        <v>3</v>
      </c>
      <c r="P125" s="115">
        <f t="shared" si="18"/>
        <v>1</v>
      </c>
      <c r="R125" s="115">
        <f t="shared" si="19"/>
        <v>0</v>
      </c>
      <c r="S125" s="115">
        <f t="shared" si="20"/>
        <v>0</v>
      </c>
      <c r="T125" s="115">
        <f t="shared" si="21"/>
        <v>0</v>
      </c>
      <c r="U125" s="115">
        <f t="shared" si="22"/>
        <v>1</v>
      </c>
      <c r="V125" s="115">
        <f t="shared" si="23"/>
        <v>0</v>
      </c>
      <c r="W125" s="115">
        <f t="shared" si="24"/>
        <v>0</v>
      </c>
      <c r="X125" s="115">
        <f t="shared" si="25"/>
        <v>1</v>
      </c>
      <c r="Y125" s="115">
        <f t="shared" si="26"/>
        <v>0</v>
      </c>
      <c r="Z125" s="115">
        <f t="shared" si="27"/>
        <v>0</v>
      </c>
      <c r="AA125" s="115">
        <f t="shared" si="28"/>
        <v>0</v>
      </c>
      <c r="AB125" s="115">
        <f t="shared" si="29"/>
        <v>1</v>
      </c>
      <c r="AC125" s="115">
        <f t="shared" si="30"/>
        <v>0</v>
      </c>
      <c r="AF125" s="115">
        <f t="shared" si="31"/>
        <v>3</v>
      </c>
      <c r="AG125" s="115">
        <f t="shared" si="32"/>
        <v>3</v>
      </c>
      <c r="AH125" s="115" t="str">
        <f t="shared" si="33"/>
        <v>Correct</v>
      </c>
      <c r="AJ125" s="115" t="s">
        <v>83</v>
      </c>
      <c r="AK125" s="115">
        <v>27</v>
      </c>
      <c r="AL125" s="115" t="s">
        <v>84</v>
      </c>
      <c r="AM125" s="115" t="s">
        <v>173</v>
      </c>
    </row>
    <row r="126" spans="1:47">
      <c r="A126" s="115">
        <v>5591180436</v>
      </c>
      <c r="G126" s="115" t="s">
        <v>39</v>
      </c>
      <c r="H126" s="115" t="s">
        <v>46</v>
      </c>
      <c r="L126" s="115" t="s">
        <v>50</v>
      </c>
      <c r="O126" s="115">
        <f t="shared" si="17"/>
        <v>3</v>
      </c>
      <c r="P126" s="115">
        <f t="shared" si="18"/>
        <v>1</v>
      </c>
      <c r="R126" s="115">
        <f t="shared" si="19"/>
        <v>0</v>
      </c>
      <c r="S126" s="115">
        <f t="shared" si="20"/>
        <v>0</v>
      </c>
      <c r="T126" s="115">
        <f t="shared" si="21"/>
        <v>0</v>
      </c>
      <c r="U126" s="115">
        <f t="shared" si="22"/>
        <v>0</v>
      </c>
      <c r="V126" s="115">
        <f t="shared" si="23"/>
        <v>0</v>
      </c>
      <c r="W126" s="115">
        <f t="shared" si="24"/>
        <v>1</v>
      </c>
      <c r="X126" s="115">
        <f t="shared" si="25"/>
        <v>1</v>
      </c>
      <c r="Y126" s="115">
        <f t="shared" si="26"/>
        <v>0</v>
      </c>
      <c r="Z126" s="115">
        <f t="shared" si="27"/>
        <v>0</v>
      </c>
      <c r="AA126" s="115">
        <f t="shared" si="28"/>
        <v>0</v>
      </c>
      <c r="AB126" s="115">
        <f t="shared" si="29"/>
        <v>1</v>
      </c>
      <c r="AC126" s="115">
        <f t="shared" si="30"/>
        <v>0</v>
      </c>
      <c r="AF126" s="115">
        <f t="shared" si="31"/>
        <v>3</v>
      </c>
      <c r="AG126" s="115">
        <f t="shared" si="32"/>
        <v>3</v>
      </c>
      <c r="AH126" s="115" t="str">
        <f t="shared" si="33"/>
        <v>Correct</v>
      </c>
      <c r="AJ126" s="115" t="s">
        <v>99</v>
      </c>
      <c r="AK126" s="115">
        <v>44</v>
      </c>
      <c r="AL126" s="115" t="s">
        <v>84</v>
      </c>
      <c r="AM126" s="115" t="s">
        <v>453</v>
      </c>
      <c r="AN126" s="115" t="s">
        <v>443</v>
      </c>
      <c r="AO126" s="115" t="s">
        <v>91</v>
      </c>
      <c r="AP126" s="115" t="s">
        <v>108</v>
      </c>
      <c r="AQ126" s="115" t="s">
        <v>101</v>
      </c>
      <c r="AR126" s="115" t="s">
        <v>102</v>
      </c>
      <c r="AS126" s="115" t="s">
        <v>90</v>
      </c>
      <c r="AT126" s="115" t="s">
        <v>91</v>
      </c>
    </row>
    <row r="127" spans="1:47">
      <c r="A127" s="115">
        <v>5597632052</v>
      </c>
      <c r="D127" s="115" t="s">
        <v>43</v>
      </c>
      <c r="I127" s="115" t="s">
        <v>47</v>
      </c>
      <c r="L127" s="115" t="s">
        <v>50</v>
      </c>
      <c r="O127" s="115">
        <f t="shared" si="17"/>
        <v>3</v>
      </c>
      <c r="P127" s="115">
        <f t="shared" si="18"/>
        <v>1</v>
      </c>
      <c r="R127" s="115">
        <f t="shared" si="19"/>
        <v>0</v>
      </c>
      <c r="S127" s="115">
        <f t="shared" si="20"/>
        <v>0</v>
      </c>
      <c r="T127" s="115">
        <f t="shared" si="21"/>
        <v>1</v>
      </c>
      <c r="U127" s="115">
        <f t="shared" si="22"/>
        <v>0</v>
      </c>
      <c r="V127" s="115">
        <f t="shared" si="23"/>
        <v>0</v>
      </c>
      <c r="W127" s="115">
        <f t="shared" si="24"/>
        <v>0</v>
      </c>
      <c r="X127" s="115">
        <f t="shared" si="25"/>
        <v>0</v>
      </c>
      <c r="Y127" s="115">
        <f t="shared" si="26"/>
        <v>1</v>
      </c>
      <c r="Z127" s="115">
        <f t="shared" si="27"/>
        <v>0</v>
      </c>
      <c r="AA127" s="115">
        <f t="shared" si="28"/>
        <v>0</v>
      </c>
      <c r="AB127" s="115">
        <f t="shared" si="29"/>
        <v>1</v>
      </c>
      <c r="AC127" s="115">
        <f t="shared" si="30"/>
        <v>0</v>
      </c>
      <c r="AF127" s="115">
        <f t="shared" si="31"/>
        <v>3</v>
      </c>
      <c r="AG127" s="115">
        <f t="shared" si="32"/>
        <v>3</v>
      </c>
      <c r="AH127" s="115" t="str">
        <f t="shared" si="33"/>
        <v>Correct</v>
      </c>
      <c r="AJ127" s="115"/>
    </row>
    <row r="128" spans="1:47">
      <c r="A128" s="115">
        <v>5606036064</v>
      </c>
      <c r="B128" s="115" t="s">
        <v>41</v>
      </c>
      <c r="I128" s="115" t="s">
        <v>47</v>
      </c>
      <c r="L128" s="115" t="s">
        <v>50</v>
      </c>
      <c r="O128" s="115">
        <f t="shared" si="17"/>
        <v>3</v>
      </c>
      <c r="P128" s="115">
        <f t="shared" si="18"/>
        <v>1</v>
      </c>
      <c r="R128" s="115">
        <f t="shared" si="19"/>
        <v>1</v>
      </c>
      <c r="S128" s="115">
        <f t="shared" si="20"/>
        <v>0</v>
      </c>
      <c r="T128" s="115">
        <f t="shared" si="21"/>
        <v>0</v>
      </c>
      <c r="U128" s="115">
        <f t="shared" si="22"/>
        <v>0</v>
      </c>
      <c r="V128" s="115">
        <f t="shared" si="23"/>
        <v>0</v>
      </c>
      <c r="W128" s="115">
        <f t="shared" si="24"/>
        <v>0</v>
      </c>
      <c r="X128" s="115">
        <f t="shared" si="25"/>
        <v>0</v>
      </c>
      <c r="Y128" s="115">
        <f t="shared" si="26"/>
        <v>1</v>
      </c>
      <c r="Z128" s="115">
        <f t="shared" si="27"/>
        <v>0</v>
      </c>
      <c r="AA128" s="115">
        <f t="shared" si="28"/>
        <v>0</v>
      </c>
      <c r="AB128" s="115">
        <f t="shared" si="29"/>
        <v>1</v>
      </c>
      <c r="AC128" s="115">
        <f t="shared" si="30"/>
        <v>0</v>
      </c>
      <c r="AF128" s="115">
        <f t="shared" si="31"/>
        <v>3</v>
      </c>
      <c r="AG128" s="115">
        <f t="shared" si="32"/>
        <v>3</v>
      </c>
      <c r="AH128" s="115" t="str">
        <f t="shared" si="33"/>
        <v>Correct</v>
      </c>
      <c r="AJ128" s="115"/>
    </row>
    <row r="129" spans="1:47">
      <c r="A129" s="115">
        <v>5595499227</v>
      </c>
      <c r="E129" s="115" t="s">
        <v>44</v>
      </c>
      <c r="F129" s="115" t="s">
        <v>45</v>
      </c>
      <c r="L129" s="115" t="s">
        <v>50</v>
      </c>
      <c r="O129" s="115">
        <f t="shared" si="17"/>
        <v>3</v>
      </c>
      <c r="P129" s="115">
        <f t="shared" si="18"/>
        <v>1</v>
      </c>
      <c r="R129" s="115">
        <f t="shared" si="19"/>
        <v>0</v>
      </c>
      <c r="S129" s="115">
        <f t="shared" si="20"/>
        <v>0</v>
      </c>
      <c r="T129" s="115">
        <f t="shared" si="21"/>
        <v>0</v>
      </c>
      <c r="U129" s="115">
        <f t="shared" si="22"/>
        <v>1</v>
      </c>
      <c r="V129" s="115">
        <f t="shared" si="23"/>
        <v>1</v>
      </c>
      <c r="W129" s="115">
        <f t="shared" si="24"/>
        <v>0</v>
      </c>
      <c r="X129" s="115">
        <f t="shared" si="25"/>
        <v>0</v>
      </c>
      <c r="Y129" s="115">
        <f t="shared" si="26"/>
        <v>0</v>
      </c>
      <c r="Z129" s="115">
        <f t="shared" si="27"/>
        <v>0</v>
      </c>
      <c r="AA129" s="115">
        <f t="shared" si="28"/>
        <v>0</v>
      </c>
      <c r="AB129" s="115">
        <f t="shared" si="29"/>
        <v>1</v>
      </c>
      <c r="AC129" s="115">
        <f t="shared" si="30"/>
        <v>0</v>
      </c>
      <c r="AF129" s="115">
        <f t="shared" si="31"/>
        <v>3</v>
      </c>
      <c r="AG129" s="115">
        <f t="shared" si="32"/>
        <v>3</v>
      </c>
      <c r="AH129" s="115" t="str">
        <f t="shared" si="33"/>
        <v>Correct</v>
      </c>
      <c r="AJ129" s="115" t="s">
        <v>83</v>
      </c>
      <c r="AK129" s="115">
        <v>62</v>
      </c>
      <c r="AL129" s="115" t="s">
        <v>432</v>
      </c>
    </row>
    <row r="130" spans="1:47">
      <c r="A130" s="115">
        <v>5610662116</v>
      </c>
      <c r="F130" s="115" t="s">
        <v>45</v>
      </c>
      <c r="K130" s="115" t="s">
        <v>49</v>
      </c>
      <c r="L130" s="115" t="s">
        <v>50</v>
      </c>
      <c r="O130" s="115">
        <f t="shared" ref="O130:O193" si="34">COUNTA(B130:N130)</f>
        <v>3</v>
      </c>
      <c r="P130" s="115">
        <f t="shared" ref="P130:P193" si="35">3/O130</f>
        <v>1</v>
      </c>
      <c r="R130" s="115">
        <f t="shared" ref="R130:R193" si="36">IF($O130&lt;3,IF($B130=$B$1,1,0),IF($B130=$B$1,$P130,0))</f>
        <v>0</v>
      </c>
      <c r="S130" s="115">
        <f t="shared" ref="S130:S193" si="37">IF($O130&lt;3,IF($C130=$C$1,1,0),IF($C130=$C$1,$P130,0))</f>
        <v>0</v>
      </c>
      <c r="T130" s="115">
        <f t="shared" ref="T130:T193" si="38">IF($O130&lt;3,IF($D130=$D$1,1,0),IF($D130=$D$1,$P130,0))</f>
        <v>0</v>
      </c>
      <c r="U130" s="115">
        <f t="shared" ref="U130:U193" si="39">IF($O130&lt;3,IF($E130=$E$1,1,0),IF($E130=$E$1,$P130,0))</f>
        <v>0</v>
      </c>
      <c r="V130" s="115">
        <f t="shared" ref="V130:V193" si="40">IF($O130&lt;3,IF($F130=$F$1,1,0),IF($F130=$F$1,$P130,0))</f>
        <v>1</v>
      </c>
      <c r="W130" s="115">
        <f t="shared" ref="W130:W193" si="41">IF($O130&lt;3,IF($G130=$G$1,1,0),IF($G130=$G$1,$P130,0))</f>
        <v>0</v>
      </c>
      <c r="X130" s="115">
        <f t="shared" ref="X130:X193" si="42">IF($O130&lt;3,IF($H130=$H$1,1,0),IF($H130=$H$1,$P130,0))</f>
        <v>0</v>
      </c>
      <c r="Y130" s="115">
        <f t="shared" ref="Y130:Y193" si="43">IF($O130&lt;3,IF($I130=$I$1,1,0),IF($I130=$I$1,$P130,0))</f>
        <v>0</v>
      </c>
      <c r="Z130" s="115">
        <f t="shared" ref="Z130:Z193" si="44">IF($O130&lt;3,IF($J130=$J$1,1,0),IF($J130=$J$1,$P130,0))</f>
        <v>0</v>
      </c>
      <c r="AA130" s="115">
        <f t="shared" ref="AA130:AA193" si="45">IF($O130&lt;3,IF($K130=$K$1,1,0),IF($K130=$K$1,$P130,0))</f>
        <v>1</v>
      </c>
      <c r="AB130" s="115">
        <f t="shared" ref="AB130:AB193" si="46">IF($O130&lt;3,IF($L130=$L$1,1,0),IF($L130=$L$1,$P130,0))</f>
        <v>1</v>
      </c>
      <c r="AC130" s="115">
        <f t="shared" ref="AC130:AC193" si="47">IF($O130&lt;3,IF($M130=$M$1,1,0),IF($M130=$M$1,$P130,0))</f>
        <v>0</v>
      </c>
      <c r="AF130" s="115">
        <f t="shared" ref="AF130:AF193" si="48">SUM(R130:AD130)</f>
        <v>3</v>
      </c>
      <c r="AG130" s="115">
        <f t="shared" ref="AG130:AG193" si="49">O130</f>
        <v>3</v>
      </c>
      <c r="AH130" s="115" t="str">
        <f t="shared" ref="AH130:AH193" si="50">IF(AF130=AG130,"Correct",IF(AF130=3,"Correct","Wrong"))</f>
        <v>Correct</v>
      </c>
      <c r="AJ130" s="115"/>
    </row>
    <row r="131" spans="1:47">
      <c r="A131" s="115">
        <v>5579205747</v>
      </c>
      <c r="B131" s="115" t="s">
        <v>41</v>
      </c>
      <c r="K131" s="115" t="s">
        <v>49</v>
      </c>
      <c r="L131" s="115" t="s">
        <v>50</v>
      </c>
      <c r="O131" s="115">
        <f t="shared" si="34"/>
        <v>3</v>
      </c>
      <c r="P131" s="115">
        <f t="shared" si="35"/>
        <v>1</v>
      </c>
      <c r="R131" s="115">
        <f t="shared" si="36"/>
        <v>1</v>
      </c>
      <c r="S131" s="115">
        <f t="shared" si="37"/>
        <v>0</v>
      </c>
      <c r="T131" s="115">
        <f t="shared" si="38"/>
        <v>0</v>
      </c>
      <c r="U131" s="115">
        <f t="shared" si="39"/>
        <v>0</v>
      </c>
      <c r="V131" s="115">
        <f t="shared" si="40"/>
        <v>0</v>
      </c>
      <c r="W131" s="115">
        <f t="shared" si="41"/>
        <v>0</v>
      </c>
      <c r="X131" s="115">
        <f t="shared" si="42"/>
        <v>0</v>
      </c>
      <c r="Y131" s="115">
        <f t="shared" si="43"/>
        <v>0</v>
      </c>
      <c r="Z131" s="115">
        <f t="shared" si="44"/>
        <v>0</v>
      </c>
      <c r="AA131" s="115">
        <f t="shared" si="45"/>
        <v>1</v>
      </c>
      <c r="AB131" s="115">
        <f t="shared" si="46"/>
        <v>1</v>
      </c>
      <c r="AC131" s="115">
        <f t="shared" si="47"/>
        <v>0</v>
      </c>
      <c r="AF131" s="115">
        <f t="shared" si="48"/>
        <v>3</v>
      </c>
      <c r="AG131" s="115">
        <f t="shared" si="49"/>
        <v>3</v>
      </c>
      <c r="AH131" s="115" t="str">
        <f t="shared" si="50"/>
        <v>Correct</v>
      </c>
      <c r="AJ131" s="115" t="s">
        <v>99</v>
      </c>
      <c r="AK131" s="115">
        <v>41</v>
      </c>
      <c r="AL131" s="115" t="s">
        <v>181</v>
      </c>
      <c r="AM131" s="115" t="s">
        <v>185</v>
      </c>
    </row>
    <row r="132" spans="1:47">
      <c r="A132" s="115">
        <v>5605112079</v>
      </c>
      <c r="E132" s="115" t="s">
        <v>44</v>
      </c>
      <c r="K132" s="115" t="s">
        <v>49</v>
      </c>
      <c r="L132" s="115" t="s">
        <v>50</v>
      </c>
      <c r="O132" s="115">
        <f t="shared" si="34"/>
        <v>3</v>
      </c>
      <c r="P132" s="115">
        <f t="shared" si="35"/>
        <v>1</v>
      </c>
      <c r="R132" s="115">
        <f t="shared" si="36"/>
        <v>0</v>
      </c>
      <c r="S132" s="115">
        <f t="shared" si="37"/>
        <v>0</v>
      </c>
      <c r="T132" s="115">
        <f t="shared" si="38"/>
        <v>0</v>
      </c>
      <c r="U132" s="115">
        <f t="shared" si="39"/>
        <v>1</v>
      </c>
      <c r="V132" s="115">
        <f t="shared" si="40"/>
        <v>0</v>
      </c>
      <c r="W132" s="115">
        <f t="shared" si="41"/>
        <v>0</v>
      </c>
      <c r="X132" s="115">
        <f t="shared" si="42"/>
        <v>0</v>
      </c>
      <c r="Y132" s="115">
        <f t="shared" si="43"/>
        <v>0</v>
      </c>
      <c r="Z132" s="115">
        <f t="shared" si="44"/>
        <v>0</v>
      </c>
      <c r="AA132" s="115">
        <f t="shared" si="45"/>
        <v>1</v>
      </c>
      <c r="AB132" s="115">
        <f t="shared" si="46"/>
        <v>1</v>
      </c>
      <c r="AC132" s="115">
        <f t="shared" si="47"/>
        <v>0</v>
      </c>
      <c r="AF132" s="115">
        <f t="shared" si="48"/>
        <v>3</v>
      </c>
      <c r="AG132" s="115">
        <f t="shared" si="49"/>
        <v>3</v>
      </c>
      <c r="AH132" s="115" t="str">
        <f t="shared" si="50"/>
        <v>Correct</v>
      </c>
      <c r="AJ132" s="115" t="s">
        <v>83</v>
      </c>
      <c r="AK132" s="115">
        <v>27</v>
      </c>
      <c r="AL132" s="115" t="s">
        <v>432</v>
      </c>
    </row>
    <row r="133" spans="1:47">
      <c r="A133" s="115">
        <v>5596575556</v>
      </c>
      <c r="B133" s="115" t="s">
        <v>41</v>
      </c>
      <c r="F133" s="115" t="s">
        <v>45</v>
      </c>
      <c r="L133" s="115" t="s">
        <v>50</v>
      </c>
      <c r="O133" s="115">
        <f t="shared" si="34"/>
        <v>3</v>
      </c>
      <c r="P133" s="115">
        <f t="shared" si="35"/>
        <v>1</v>
      </c>
      <c r="R133" s="115">
        <f t="shared" si="36"/>
        <v>1</v>
      </c>
      <c r="S133" s="115">
        <f t="shared" si="37"/>
        <v>0</v>
      </c>
      <c r="T133" s="115">
        <f t="shared" si="38"/>
        <v>0</v>
      </c>
      <c r="U133" s="115">
        <f t="shared" si="39"/>
        <v>0</v>
      </c>
      <c r="V133" s="115">
        <f t="shared" si="40"/>
        <v>1</v>
      </c>
      <c r="W133" s="115">
        <f t="shared" si="41"/>
        <v>0</v>
      </c>
      <c r="X133" s="115">
        <f t="shared" si="42"/>
        <v>0</v>
      </c>
      <c r="Y133" s="115">
        <f t="shared" si="43"/>
        <v>0</v>
      </c>
      <c r="Z133" s="115">
        <f t="shared" si="44"/>
        <v>0</v>
      </c>
      <c r="AA133" s="115">
        <f t="shared" si="45"/>
        <v>0</v>
      </c>
      <c r="AB133" s="115">
        <f t="shared" si="46"/>
        <v>1</v>
      </c>
      <c r="AC133" s="115">
        <f t="shared" si="47"/>
        <v>0</v>
      </c>
      <c r="AF133" s="115">
        <f t="shared" si="48"/>
        <v>3</v>
      </c>
      <c r="AG133" s="115">
        <f t="shared" si="49"/>
        <v>3</v>
      </c>
      <c r="AH133" s="115" t="str">
        <f t="shared" si="50"/>
        <v>Correct</v>
      </c>
      <c r="AJ133" s="115" t="s">
        <v>83</v>
      </c>
      <c r="AK133" s="115">
        <v>15</v>
      </c>
      <c r="AL133" s="115" t="s">
        <v>432</v>
      </c>
    </row>
    <row r="134" spans="1:47">
      <c r="A134" s="115">
        <v>5608845193</v>
      </c>
      <c r="E134" s="115" t="s">
        <v>44</v>
      </c>
      <c r="K134" s="115" t="s">
        <v>49</v>
      </c>
      <c r="L134" s="115" t="s">
        <v>50</v>
      </c>
      <c r="O134" s="115">
        <f t="shared" si="34"/>
        <v>3</v>
      </c>
      <c r="P134" s="115">
        <f t="shared" si="35"/>
        <v>1</v>
      </c>
      <c r="R134" s="115">
        <f t="shared" si="36"/>
        <v>0</v>
      </c>
      <c r="S134" s="115">
        <f t="shared" si="37"/>
        <v>0</v>
      </c>
      <c r="T134" s="115">
        <f t="shared" si="38"/>
        <v>0</v>
      </c>
      <c r="U134" s="115">
        <f t="shared" si="39"/>
        <v>1</v>
      </c>
      <c r="V134" s="115">
        <f t="shared" si="40"/>
        <v>0</v>
      </c>
      <c r="W134" s="115">
        <f t="shared" si="41"/>
        <v>0</v>
      </c>
      <c r="X134" s="115">
        <f t="shared" si="42"/>
        <v>0</v>
      </c>
      <c r="Y134" s="115">
        <f t="shared" si="43"/>
        <v>0</v>
      </c>
      <c r="Z134" s="115">
        <f t="shared" si="44"/>
        <v>0</v>
      </c>
      <c r="AA134" s="115">
        <f t="shared" si="45"/>
        <v>1</v>
      </c>
      <c r="AB134" s="115">
        <f t="shared" si="46"/>
        <v>1</v>
      </c>
      <c r="AC134" s="115">
        <f t="shared" si="47"/>
        <v>0</v>
      </c>
      <c r="AF134" s="115">
        <f t="shared" si="48"/>
        <v>3</v>
      </c>
      <c r="AG134" s="115">
        <f t="shared" si="49"/>
        <v>3</v>
      </c>
      <c r="AH134" s="115" t="str">
        <f t="shared" si="50"/>
        <v>Correct</v>
      </c>
      <c r="AJ134" s="115" t="s">
        <v>99</v>
      </c>
      <c r="AK134" s="115">
        <v>54</v>
      </c>
      <c r="AL134" s="115" t="s">
        <v>84</v>
      </c>
    </row>
    <row r="135" spans="1:47">
      <c r="A135" s="115">
        <v>5607810768</v>
      </c>
      <c r="L135" s="115" t="s">
        <v>50</v>
      </c>
      <c r="O135" s="115">
        <f t="shared" si="34"/>
        <v>1</v>
      </c>
      <c r="P135" s="115">
        <f t="shared" si="35"/>
        <v>3</v>
      </c>
      <c r="R135" s="115">
        <f t="shared" si="36"/>
        <v>0</v>
      </c>
      <c r="S135" s="115">
        <f t="shared" si="37"/>
        <v>0</v>
      </c>
      <c r="T135" s="115">
        <f t="shared" si="38"/>
        <v>0</v>
      </c>
      <c r="U135" s="115">
        <f t="shared" si="39"/>
        <v>0</v>
      </c>
      <c r="V135" s="115">
        <f t="shared" si="40"/>
        <v>0</v>
      </c>
      <c r="W135" s="115">
        <f t="shared" si="41"/>
        <v>0</v>
      </c>
      <c r="X135" s="115">
        <f t="shared" si="42"/>
        <v>0</v>
      </c>
      <c r="Y135" s="115">
        <f t="shared" si="43"/>
        <v>0</v>
      </c>
      <c r="Z135" s="115">
        <f t="shared" si="44"/>
        <v>0</v>
      </c>
      <c r="AA135" s="115">
        <f t="shared" si="45"/>
        <v>0</v>
      </c>
      <c r="AB135" s="115">
        <f t="shared" si="46"/>
        <v>1</v>
      </c>
      <c r="AC135" s="115">
        <f t="shared" si="47"/>
        <v>0</v>
      </c>
      <c r="AF135" s="115">
        <f t="shared" si="48"/>
        <v>1</v>
      </c>
      <c r="AG135" s="115">
        <f t="shared" si="49"/>
        <v>1</v>
      </c>
      <c r="AH135" s="115" t="str">
        <f t="shared" si="50"/>
        <v>Correct</v>
      </c>
      <c r="AJ135" s="115" t="s">
        <v>99</v>
      </c>
      <c r="AK135" s="115">
        <v>29</v>
      </c>
      <c r="AL135" s="115" t="s">
        <v>84</v>
      </c>
      <c r="AM135" s="115" t="s">
        <v>171</v>
      </c>
      <c r="AN135" s="115" t="s">
        <v>107</v>
      </c>
      <c r="AO135" s="115" t="s">
        <v>91</v>
      </c>
      <c r="AP135" s="115" t="s">
        <v>108</v>
      </c>
      <c r="AQ135" s="115" t="s">
        <v>104</v>
      </c>
      <c r="AR135" s="115" t="s">
        <v>112</v>
      </c>
      <c r="AS135" s="115" t="s">
        <v>113</v>
      </c>
      <c r="AT135" s="115" t="s">
        <v>91</v>
      </c>
    </row>
    <row r="136" spans="1:47">
      <c r="A136" s="115">
        <v>5584707350</v>
      </c>
      <c r="L136" s="115" t="s">
        <v>50</v>
      </c>
      <c r="O136" s="115">
        <f t="shared" si="34"/>
        <v>1</v>
      </c>
      <c r="P136" s="115">
        <f t="shared" si="35"/>
        <v>3</v>
      </c>
      <c r="R136" s="115">
        <f t="shared" si="36"/>
        <v>0</v>
      </c>
      <c r="S136" s="115">
        <f t="shared" si="37"/>
        <v>0</v>
      </c>
      <c r="T136" s="115">
        <f t="shared" si="38"/>
        <v>0</v>
      </c>
      <c r="U136" s="115">
        <f t="shared" si="39"/>
        <v>0</v>
      </c>
      <c r="V136" s="115">
        <f t="shared" si="40"/>
        <v>0</v>
      </c>
      <c r="W136" s="115">
        <f t="shared" si="41"/>
        <v>0</v>
      </c>
      <c r="X136" s="115">
        <f t="shared" si="42"/>
        <v>0</v>
      </c>
      <c r="Y136" s="115">
        <f t="shared" si="43"/>
        <v>0</v>
      </c>
      <c r="Z136" s="115">
        <f t="shared" si="44"/>
        <v>0</v>
      </c>
      <c r="AA136" s="115">
        <f t="shared" si="45"/>
        <v>0</v>
      </c>
      <c r="AB136" s="115">
        <f t="shared" si="46"/>
        <v>1</v>
      </c>
      <c r="AC136" s="115">
        <f t="shared" si="47"/>
        <v>0</v>
      </c>
      <c r="AF136" s="115">
        <f t="shared" si="48"/>
        <v>1</v>
      </c>
      <c r="AG136" s="115">
        <f t="shared" si="49"/>
        <v>1</v>
      </c>
      <c r="AH136" s="115" t="str">
        <f t="shared" si="50"/>
        <v>Correct</v>
      </c>
      <c r="AJ136" s="115" t="s">
        <v>83</v>
      </c>
      <c r="AK136" s="115">
        <v>39</v>
      </c>
      <c r="AL136" s="115" t="s">
        <v>181</v>
      </c>
      <c r="AM136" s="115" t="s">
        <v>247</v>
      </c>
    </row>
    <row r="137" spans="1:47">
      <c r="A137" s="115">
        <v>5603728986</v>
      </c>
      <c r="K137" s="115" t="s">
        <v>49</v>
      </c>
      <c r="L137" s="115" t="s">
        <v>50</v>
      </c>
      <c r="O137" s="115">
        <f t="shared" si="34"/>
        <v>2</v>
      </c>
      <c r="P137" s="115">
        <f t="shared" si="35"/>
        <v>1.5</v>
      </c>
      <c r="R137" s="115">
        <f t="shared" si="36"/>
        <v>0</v>
      </c>
      <c r="S137" s="115">
        <f t="shared" si="37"/>
        <v>0</v>
      </c>
      <c r="T137" s="115">
        <f t="shared" si="38"/>
        <v>0</v>
      </c>
      <c r="U137" s="115">
        <f t="shared" si="39"/>
        <v>0</v>
      </c>
      <c r="V137" s="115">
        <f t="shared" si="40"/>
        <v>0</v>
      </c>
      <c r="W137" s="115">
        <f t="shared" si="41"/>
        <v>0</v>
      </c>
      <c r="X137" s="115">
        <f t="shared" si="42"/>
        <v>0</v>
      </c>
      <c r="Y137" s="115">
        <f t="shared" si="43"/>
        <v>0</v>
      </c>
      <c r="Z137" s="115">
        <f t="shared" si="44"/>
        <v>0</v>
      </c>
      <c r="AA137" s="115">
        <f t="shared" si="45"/>
        <v>1</v>
      </c>
      <c r="AB137" s="115">
        <f t="shared" si="46"/>
        <v>1</v>
      </c>
      <c r="AC137" s="115">
        <f t="shared" si="47"/>
        <v>0</v>
      </c>
      <c r="AF137" s="115">
        <f t="shared" si="48"/>
        <v>2</v>
      </c>
      <c r="AG137" s="115">
        <f t="shared" si="49"/>
        <v>2</v>
      </c>
      <c r="AH137" s="115" t="str">
        <f t="shared" si="50"/>
        <v>Correct</v>
      </c>
      <c r="AJ137" s="115" t="s">
        <v>83</v>
      </c>
      <c r="AK137" s="115">
        <v>26</v>
      </c>
      <c r="AL137" s="115" t="s">
        <v>432</v>
      </c>
      <c r="AN137" s="115" t="s">
        <v>443</v>
      </c>
      <c r="AO137" s="115" t="s">
        <v>86</v>
      </c>
      <c r="AP137" s="115" t="s">
        <v>108</v>
      </c>
      <c r="AQ137" s="115" t="s">
        <v>93</v>
      </c>
      <c r="AR137" s="115" t="s">
        <v>102</v>
      </c>
      <c r="AS137" s="115" t="s">
        <v>95</v>
      </c>
      <c r="AT137" s="115" t="s">
        <v>91</v>
      </c>
    </row>
    <row r="138" spans="1:47">
      <c r="A138" s="115">
        <v>5603728697</v>
      </c>
      <c r="K138" s="115" t="s">
        <v>49</v>
      </c>
      <c r="L138" s="115" t="s">
        <v>50</v>
      </c>
      <c r="O138" s="115">
        <f t="shared" si="34"/>
        <v>2</v>
      </c>
      <c r="P138" s="115">
        <f t="shared" si="35"/>
        <v>1.5</v>
      </c>
      <c r="R138" s="115">
        <f t="shared" si="36"/>
        <v>0</v>
      </c>
      <c r="S138" s="115">
        <f t="shared" si="37"/>
        <v>0</v>
      </c>
      <c r="T138" s="115">
        <f t="shared" si="38"/>
        <v>0</v>
      </c>
      <c r="U138" s="115">
        <f t="shared" si="39"/>
        <v>0</v>
      </c>
      <c r="V138" s="115">
        <f t="shared" si="40"/>
        <v>0</v>
      </c>
      <c r="W138" s="115">
        <f t="shared" si="41"/>
        <v>0</v>
      </c>
      <c r="X138" s="115">
        <f t="shared" si="42"/>
        <v>0</v>
      </c>
      <c r="Y138" s="115">
        <f t="shared" si="43"/>
        <v>0</v>
      </c>
      <c r="Z138" s="115">
        <f t="shared" si="44"/>
        <v>0</v>
      </c>
      <c r="AA138" s="115">
        <f t="shared" si="45"/>
        <v>1</v>
      </c>
      <c r="AB138" s="115">
        <f t="shared" si="46"/>
        <v>1</v>
      </c>
      <c r="AC138" s="115">
        <f t="shared" si="47"/>
        <v>0</v>
      </c>
      <c r="AF138" s="115">
        <f t="shared" si="48"/>
        <v>2</v>
      </c>
      <c r="AG138" s="115">
        <f t="shared" si="49"/>
        <v>2</v>
      </c>
      <c r="AH138" s="115" t="str">
        <f t="shared" si="50"/>
        <v>Correct</v>
      </c>
      <c r="AJ138" s="115"/>
    </row>
    <row r="139" spans="1:47">
      <c r="A139" s="115">
        <v>5591160069</v>
      </c>
      <c r="F139" s="115" t="s">
        <v>45</v>
      </c>
      <c r="K139" s="115" t="s">
        <v>49</v>
      </c>
      <c r="L139" s="115" t="s">
        <v>50</v>
      </c>
      <c r="O139" s="115">
        <f t="shared" si="34"/>
        <v>3</v>
      </c>
      <c r="P139" s="115">
        <f t="shared" si="35"/>
        <v>1</v>
      </c>
      <c r="R139" s="115">
        <f t="shared" si="36"/>
        <v>0</v>
      </c>
      <c r="S139" s="115">
        <f t="shared" si="37"/>
        <v>0</v>
      </c>
      <c r="T139" s="115">
        <f t="shared" si="38"/>
        <v>0</v>
      </c>
      <c r="U139" s="115">
        <f t="shared" si="39"/>
        <v>0</v>
      </c>
      <c r="V139" s="115">
        <f t="shared" si="40"/>
        <v>1</v>
      </c>
      <c r="W139" s="115">
        <f t="shared" si="41"/>
        <v>0</v>
      </c>
      <c r="X139" s="115">
        <f t="shared" si="42"/>
        <v>0</v>
      </c>
      <c r="Y139" s="115">
        <f t="shared" si="43"/>
        <v>0</v>
      </c>
      <c r="Z139" s="115">
        <f t="shared" si="44"/>
        <v>0</v>
      </c>
      <c r="AA139" s="115">
        <f t="shared" si="45"/>
        <v>1</v>
      </c>
      <c r="AB139" s="115">
        <f t="shared" si="46"/>
        <v>1</v>
      </c>
      <c r="AC139" s="115">
        <f t="shared" si="47"/>
        <v>0</v>
      </c>
      <c r="AF139" s="115">
        <f t="shared" si="48"/>
        <v>3</v>
      </c>
      <c r="AG139" s="115">
        <f t="shared" si="49"/>
        <v>3</v>
      </c>
      <c r="AH139" s="115" t="str">
        <f t="shared" si="50"/>
        <v>Correct</v>
      </c>
      <c r="AJ139" s="115" t="s">
        <v>83</v>
      </c>
      <c r="AK139" s="115">
        <v>16</v>
      </c>
      <c r="AL139" s="115" t="s">
        <v>84</v>
      </c>
    </row>
    <row r="140" spans="1:47">
      <c r="A140" s="115">
        <v>5610801429</v>
      </c>
      <c r="B140" s="115" t="s">
        <v>41</v>
      </c>
      <c r="C140" s="115" t="s">
        <v>42</v>
      </c>
      <c r="L140" s="115" t="s">
        <v>50</v>
      </c>
      <c r="O140" s="115">
        <f t="shared" si="34"/>
        <v>3</v>
      </c>
      <c r="P140" s="115">
        <f t="shared" si="35"/>
        <v>1</v>
      </c>
      <c r="R140" s="115">
        <f t="shared" si="36"/>
        <v>1</v>
      </c>
      <c r="S140" s="115">
        <f t="shared" si="37"/>
        <v>1</v>
      </c>
      <c r="T140" s="115">
        <f t="shared" si="38"/>
        <v>0</v>
      </c>
      <c r="U140" s="115">
        <f t="shared" si="39"/>
        <v>0</v>
      </c>
      <c r="V140" s="115">
        <f t="shared" si="40"/>
        <v>0</v>
      </c>
      <c r="W140" s="115">
        <f t="shared" si="41"/>
        <v>0</v>
      </c>
      <c r="X140" s="115">
        <f t="shared" si="42"/>
        <v>0</v>
      </c>
      <c r="Y140" s="115">
        <f t="shared" si="43"/>
        <v>0</v>
      </c>
      <c r="Z140" s="115">
        <f t="shared" si="44"/>
        <v>0</v>
      </c>
      <c r="AA140" s="115">
        <f t="shared" si="45"/>
        <v>0</v>
      </c>
      <c r="AB140" s="115">
        <f t="shared" si="46"/>
        <v>1</v>
      </c>
      <c r="AC140" s="115">
        <f t="shared" si="47"/>
        <v>0</v>
      </c>
      <c r="AF140" s="115">
        <f t="shared" si="48"/>
        <v>3</v>
      </c>
      <c r="AG140" s="115">
        <f t="shared" si="49"/>
        <v>3</v>
      </c>
      <c r="AH140" s="115" t="str">
        <f t="shared" si="50"/>
        <v>Correct</v>
      </c>
      <c r="AJ140" s="115"/>
    </row>
    <row r="141" spans="1:47">
      <c r="A141" s="115">
        <v>5607811208</v>
      </c>
      <c r="L141" s="115" t="s">
        <v>50</v>
      </c>
      <c r="O141" s="115">
        <f t="shared" si="34"/>
        <v>1</v>
      </c>
      <c r="P141" s="115">
        <f t="shared" si="35"/>
        <v>3</v>
      </c>
      <c r="R141" s="115">
        <f t="shared" si="36"/>
        <v>0</v>
      </c>
      <c r="S141" s="115">
        <f t="shared" si="37"/>
        <v>0</v>
      </c>
      <c r="T141" s="115">
        <f t="shared" si="38"/>
        <v>0</v>
      </c>
      <c r="U141" s="115">
        <f t="shared" si="39"/>
        <v>0</v>
      </c>
      <c r="V141" s="115">
        <f t="shared" si="40"/>
        <v>0</v>
      </c>
      <c r="W141" s="115">
        <f t="shared" si="41"/>
        <v>0</v>
      </c>
      <c r="X141" s="115">
        <f t="shared" si="42"/>
        <v>0</v>
      </c>
      <c r="Y141" s="115">
        <f t="shared" si="43"/>
        <v>0</v>
      </c>
      <c r="Z141" s="115">
        <f t="shared" si="44"/>
        <v>0</v>
      </c>
      <c r="AA141" s="115">
        <f t="shared" si="45"/>
        <v>0</v>
      </c>
      <c r="AB141" s="115">
        <f t="shared" si="46"/>
        <v>1</v>
      </c>
      <c r="AC141" s="115">
        <f t="shared" si="47"/>
        <v>0</v>
      </c>
      <c r="AF141" s="115">
        <f t="shared" si="48"/>
        <v>1</v>
      </c>
      <c r="AG141" s="115">
        <f t="shared" si="49"/>
        <v>1</v>
      </c>
      <c r="AH141" s="115" t="str">
        <f t="shared" si="50"/>
        <v>Correct</v>
      </c>
      <c r="AJ141" s="115" t="s">
        <v>99</v>
      </c>
      <c r="AK141" s="115">
        <v>40</v>
      </c>
      <c r="AL141" s="115" t="s">
        <v>84</v>
      </c>
      <c r="AM141" s="115" t="s">
        <v>446</v>
      </c>
      <c r="AN141" s="115" t="s">
        <v>107</v>
      </c>
      <c r="AO141" s="115" t="s">
        <v>91</v>
      </c>
      <c r="AP141" s="115" t="s">
        <v>108</v>
      </c>
      <c r="AQ141" s="115" t="s">
        <v>96</v>
      </c>
      <c r="AR141" s="115" t="s">
        <v>112</v>
      </c>
      <c r="AS141" s="115" t="s">
        <v>90</v>
      </c>
      <c r="AT141" s="115" t="s">
        <v>91</v>
      </c>
    </row>
    <row r="142" spans="1:47">
      <c r="A142" s="115">
        <v>5595580555</v>
      </c>
      <c r="I142" s="115" t="s">
        <v>47</v>
      </c>
      <c r="J142" s="115" t="s">
        <v>48</v>
      </c>
      <c r="L142" s="115" t="s">
        <v>50</v>
      </c>
      <c r="O142" s="115">
        <f t="shared" si="34"/>
        <v>3</v>
      </c>
      <c r="P142" s="115">
        <f t="shared" si="35"/>
        <v>1</v>
      </c>
      <c r="R142" s="115">
        <f t="shared" si="36"/>
        <v>0</v>
      </c>
      <c r="S142" s="115">
        <f t="shared" si="37"/>
        <v>0</v>
      </c>
      <c r="T142" s="115">
        <f t="shared" si="38"/>
        <v>0</v>
      </c>
      <c r="U142" s="115">
        <f t="shared" si="39"/>
        <v>0</v>
      </c>
      <c r="V142" s="115">
        <f t="shared" si="40"/>
        <v>0</v>
      </c>
      <c r="W142" s="115">
        <f t="shared" si="41"/>
        <v>0</v>
      </c>
      <c r="X142" s="115">
        <f t="shared" si="42"/>
        <v>0</v>
      </c>
      <c r="Y142" s="115">
        <f t="shared" si="43"/>
        <v>1</v>
      </c>
      <c r="Z142" s="115">
        <f t="shared" si="44"/>
        <v>1</v>
      </c>
      <c r="AA142" s="115">
        <f t="shared" si="45"/>
        <v>0</v>
      </c>
      <c r="AB142" s="115">
        <f t="shared" si="46"/>
        <v>1</v>
      </c>
      <c r="AC142" s="115">
        <f t="shared" si="47"/>
        <v>0</v>
      </c>
      <c r="AF142" s="115">
        <f t="shared" si="48"/>
        <v>3</v>
      </c>
      <c r="AG142" s="115">
        <f t="shared" si="49"/>
        <v>3</v>
      </c>
      <c r="AH142" s="115" t="str">
        <f t="shared" si="50"/>
        <v>Correct</v>
      </c>
      <c r="AJ142" s="115" t="s">
        <v>99</v>
      </c>
      <c r="AK142" s="115">
        <v>45</v>
      </c>
      <c r="AL142" s="115" t="s">
        <v>432</v>
      </c>
    </row>
    <row r="143" spans="1:47">
      <c r="A143" s="115">
        <v>5597977185</v>
      </c>
      <c r="D143" s="115" t="s">
        <v>43</v>
      </c>
      <c r="J143" s="115" t="s">
        <v>48</v>
      </c>
      <c r="L143" s="115" t="s">
        <v>50</v>
      </c>
      <c r="O143" s="115">
        <f t="shared" si="34"/>
        <v>3</v>
      </c>
      <c r="P143" s="115">
        <f t="shared" si="35"/>
        <v>1</v>
      </c>
      <c r="R143" s="115">
        <f t="shared" si="36"/>
        <v>0</v>
      </c>
      <c r="S143" s="115">
        <f t="shared" si="37"/>
        <v>0</v>
      </c>
      <c r="T143" s="115">
        <f t="shared" si="38"/>
        <v>1</v>
      </c>
      <c r="U143" s="115">
        <f t="shared" si="39"/>
        <v>0</v>
      </c>
      <c r="V143" s="115">
        <f t="shared" si="40"/>
        <v>0</v>
      </c>
      <c r="W143" s="115">
        <f t="shared" si="41"/>
        <v>0</v>
      </c>
      <c r="X143" s="115">
        <f t="shared" si="42"/>
        <v>0</v>
      </c>
      <c r="Y143" s="115">
        <f t="shared" si="43"/>
        <v>0</v>
      </c>
      <c r="Z143" s="115">
        <f t="shared" si="44"/>
        <v>1</v>
      </c>
      <c r="AA143" s="115">
        <f t="shared" si="45"/>
        <v>0</v>
      </c>
      <c r="AB143" s="115">
        <f t="shared" si="46"/>
        <v>1</v>
      </c>
      <c r="AC143" s="115">
        <f t="shared" si="47"/>
        <v>0</v>
      </c>
      <c r="AF143" s="115">
        <f t="shared" si="48"/>
        <v>3</v>
      </c>
      <c r="AG143" s="115">
        <f t="shared" si="49"/>
        <v>3</v>
      </c>
      <c r="AH143" s="115" t="str">
        <f t="shared" si="50"/>
        <v>Correct</v>
      </c>
      <c r="AJ143" s="115" t="s">
        <v>83</v>
      </c>
      <c r="AK143" s="115">
        <v>16</v>
      </c>
      <c r="AL143" s="115" t="s">
        <v>84</v>
      </c>
    </row>
    <row r="144" spans="1:47">
      <c r="A144" s="115">
        <v>5609434900</v>
      </c>
      <c r="H144" s="115" t="s">
        <v>46</v>
      </c>
      <c r="J144" s="115" t="s">
        <v>48</v>
      </c>
      <c r="L144" s="115" t="s">
        <v>50</v>
      </c>
      <c r="O144" s="115">
        <f t="shared" si="34"/>
        <v>3</v>
      </c>
      <c r="P144" s="115">
        <f t="shared" si="35"/>
        <v>1</v>
      </c>
      <c r="R144" s="115">
        <f t="shared" si="36"/>
        <v>0</v>
      </c>
      <c r="S144" s="115">
        <f t="shared" si="37"/>
        <v>0</v>
      </c>
      <c r="T144" s="115">
        <f t="shared" si="38"/>
        <v>0</v>
      </c>
      <c r="U144" s="115">
        <f t="shared" si="39"/>
        <v>0</v>
      </c>
      <c r="V144" s="115">
        <f t="shared" si="40"/>
        <v>0</v>
      </c>
      <c r="W144" s="115">
        <f t="shared" si="41"/>
        <v>0</v>
      </c>
      <c r="X144" s="115">
        <f t="shared" si="42"/>
        <v>1</v>
      </c>
      <c r="Y144" s="115">
        <f t="shared" si="43"/>
        <v>0</v>
      </c>
      <c r="Z144" s="115">
        <f t="shared" si="44"/>
        <v>1</v>
      </c>
      <c r="AA144" s="115">
        <f t="shared" si="45"/>
        <v>0</v>
      </c>
      <c r="AB144" s="115">
        <f t="shared" si="46"/>
        <v>1</v>
      </c>
      <c r="AC144" s="115">
        <f t="shared" si="47"/>
        <v>0</v>
      </c>
      <c r="AF144" s="115">
        <f t="shared" si="48"/>
        <v>3</v>
      </c>
      <c r="AG144" s="115">
        <f t="shared" si="49"/>
        <v>3</v>
      </c>
      <c r="AH144" s="115" t="str">
        <f t="shared" si="50"/>
        <v>Correct</v>
      </c>
      <c r="AJ144" s="115" t="s">
        <v>83</v>
      </c>
      <c r="AK144" s="115">
        <v>35</v>
      </c>
      <c r="AL144" s="115" t="s">
        <v>181</v>
      </c>
      <c r="AM144" s="115" t="s">
        <v>234</v>
      </c>
      <c r="AN144" s="115" t="s">
        <v>85</v>
      </c>
      <c r="AO144" s="115" t="s">
        <v>91</v>
      </c>
      <c r="AP144" s="115" t="s">
        <v>87</v>
      </c>
      <c r="AQ144" s="115" t="s">
        <v>88</v>
      </c>
      <c r="AR144" s="115" t="s">
        <v>111</v>
      </c>
      <c r="AS144" s="115" t="s">
        <v>95</v>
      </c>
      <c r="AT144" s="115" t="s">
        <v>91</v>
      </c>
      <c r="AU144" s="115" t="s">
        <v>91</v>
      </c>
    </row>
    <row r="145" spans="1:47">
      <c r="A145" s="115">
        <v>6985444890</v>
      </c>
      <c r="B145" s="115" t="s">
        <v>41</v>
      </c>
      <c r="C145" s="115" t="s">
        <v>42</v>
      </c>
      <c r="F145" s="115" t="s">
        <v>45</v>
      </c>
      <c r="G145" s="115" t="s">
        <v>39</v>
      </c>
      <c r="H145" s="115" t="s">
        <v>46</v>
      </c>
      <c r="J145" s="115" t="s">
        <v>48</v>
      </c>
      <c r="L145" s="115" t="s">
        <v>50</v>
      </c>
      <c r="O145" s="115">
        <f t="shared" si="34"/>
        <v>7</v>
      </c>
      <c r="P145" s="115">
        <f t="shared" si="35"/>
        <v>0.42857142857142855</v>
      </c>
      <c r="R145" s="115">
        <f t="shared" si="36"/>
        <v>0.42857142857142855</v>
      </c>
      <c r="S145" s="115">
        <f t="shared" si="37"/>
        <v>0.42857142857142855</v>
      </c>
      <c r="T145" s="115">
        <f t="shared" si="38"/>
        <v>0</v>
      </c>
      <c r="U145" s="115">
        <f t="shared" si="39"/>
        <v>0</v>
      </c>
      <c r="V145" s="115">
        <f t="shared" si="40"/>
        <v>0.42857142857142855</v>
      </c>
      <c r="W145" s="115">
        <f t="shared" si="41"/>
        <v>0.42857142857142855</v>
      </c>
      <c r="X145" s="115">
        <f t="shared" si="42"/>
        <v>0.42857142857142855</v>
      </c>
      <c r="Y145" s="115">
        <f t="shared" si="43"/>
        <v>0</v>
      </c>
      <c r="Z145" s="115">
        <f t="shared" si="44"/>
        <v>0.42857142857142855</v>
      </c>
      <c r="AA145" s="115">
        <f t="shared" si="45"/>
        <v>0</v>
      </c>
      <c r="AB145" s="115">
        <f t="shared" si="46"/>
        <v>0.42857142857142855</v>
      </c>
      <c r="AC145" s="115">
        <f t="shared" si="47"/>
        <v>0</v>
      </c>
      <c r="AF145" s="115">
        <f t="shared" si="48"/>
        <v>2.9999999999999996</v>
      </c>
      <c r="AG145" s="115">
        <f t="shared" si="49"/>
        <v>7</v>
      </c>
      <c r="AH145" s="115" t="str">
        <f t="shared" si="50"/>
        <v>Correct</v>
      </c>
      <c r="AJ145" s="115" t="s">
        <v>83</v>
      </c>
      <c r="AK145" s="115">
        <v>80</v>
      </c>
      <c r="AL145" s="115" t="s">
        <v>84</v>
      </c>
      <c r="AM145" s="115" t="s">
        <v>147</v>
      </c>
      <c r="AN145" s="115" t="s">
        <v>85</v>
      </c>
      <c r="AO145" s="115" t="s">
        <v>86</v>
      </c>
      <c r="AP145" s="115" t="s">
        <v>87</v>
      </c>
      <c r="AQ145" s="115" t="s">
        <v>100</v>
      </c>
      <c r="AR145" s="115" t="s">
        <v>94</v>
      </c>
      <c r="AS145" s="115" t="s">
        <v>106</v>
      </c>
      <c r="AT145" s="115" t="s">
        <v>91</v>
      </c>
      <c r="AU145" s="115" t="s">
        <v>91</v>
      </c>
    </row>
    <row r="146" spans="1:47">
      <c r="A146" s="115">
        <v>5588362318</v>
      </c>
      <c r="H146" s="115" t="s">
        <v>46</v>
      </c>
      <c r="J146" s="115" t="s">
        <v>48</v>
      </c>
      <c r="L146" s="115" t="s">
        <v>50</v>
      </c>
      <c r="O146" s="115">
        <f t="shared" si="34"/>
        <v>3</v>
      </c>
      <c r="P146" s="115">
        <f t="shared" si="35"/>
        <v>1</v>
      </c>
      <c r="R146" s="115">
        <f t="shared" si="36"/>
        <v>0</v>
      </c>
      <c r="S146" s="115">
        <f t="shared" si="37"/>
        <v>0</v>
      </c>
      <c r="T146" s="115">
        <f t="shared" si="38"/>
        <v>0</v>
      </c>
      <c r="U146" s="115">
        <f t="shared" si="39"/>
        <v>0</v>
      </c>
      <c r="V146" s="115">
        <f t="shared" si="40"/>
        <v>0</v>
      </c>
      <c r="W146" s="115">
        <f t="shared" si="41"/>
        <v>0</v>
      </c>
      <c r="X146" s="115">
        <f t="shared" si="42"/>
        <v>1</v>
      </c>
      <c r="Y146" s="115">
        <f t="shared" si="43"/>
        <v>0</v>
      </c>
      <c r="Z146" s="115">
        <f t="shared" si="44"/>
        <v>1</v>
      </c>
      <c r="AA146" s="115">
        <f t="shared" si="45"/>
        <v>0</v>
      </c>
      <c r="AB146" s="115">
        <f t="shared" si="46"/>
        <v>1</v>
      </c>
      <c r="AC146" s="115">
        <f t="shared" si="47"/>
        <v>0</v>
      </c>
      <c r="AF146" s="115">
        <f t="shared" si="48"/>
        <v>3</v>
      </c>
      <c r="AG146" s="115">
        <f t="shared" si="49"/>
        <v>3</v>
      </c>
      <c r="AH146" s="115" t="str">
        <f t="shared" si="50"/>
        <v>Correct</v>
      </c>
      <c r="AJ146" s="115" t="s">
        <v>83</v>
      </c>
      <c r="AK146" s="115">
        <v>38</v>
      </c>
      <c r="AL146" s="115" t="s">
        <v>181</v>
      </c>
      <c r="AM146" s="115" t="s">
        <v>183</v>
      </c>
      <c r="AN146" s="115" t="s">
        <v>85</v>
      </c>
      <c r="AO146" s="115" t="s">
        <v>86</v>
      </c>
      <c r="AP146" s="115" t="s">
        <v>87</v>
      </c>
      <c r="AQ146" s="115" t="s">
        <v>88</v>
      </c>
      <c r="AR146" s="115" t="s">
        <v>111</v>
      </c>
      <c r="AS146" s="115" t="s">
        <v>90</v>
      </c>
      <c r="AT146" s="115" t="s">
        <v>91</v>
      </c>
      <c r="AU146" s="115" t="s">
        <v>91</v>
      </c>
    </row>
    <row r="147" spans="1:47">
      <c r="A147" s="115">
        <v>7011080461</v>
      </c>
      <c r="H147" s="115" t="s">
        <v>46</v>
      </c>
      <c r="J147" s="115" t="s">
        <v>48</v>
      </c>
      <c r="L147" s="115" t="s">
        <v>50</v>
      </c>
      <c r="O147" s="115">
        <f t="shared" si="34"/>
        <v>3</v>
      </c>
      <c r="P147" s="115">
        <f t="shared" si="35"/>
        <v>1</v>
      </c>
      <c r="R147" s="115">
        <f t="shared" si="36"/>
        <v>0</v>
      </c>
      <c r="S147" s="115">
        <f t="shared" si="37"/>
        <v>0</v>
      </c>
      <c r="T147" s="115">
        <f t="shared" si="38"/>
        <v>0</v>
      </c>
      <c r="U147" s="115">
        <f t="shared" si="39"/>
        <v>0</v>
      </c>
      <c r="V147" s="115">
        <f t="shared" si="40"/>
        <v>0</v>
      </c>
      <c r="W147" s="115">
        <f t="shared" si="41"/>
        <v>0</v>
      </c>
      <c r="X147" s="115">
        <f t="shared" si="42"/>
        <v>1</v>
      </c>
      <c r="Y147" s="115">
        <f t="shared" si="43"/>
        <v>0</v>
      </c>
      <c r="Z147" s="115">
        <f t="shared" si="44"/>
        <v>1</v>
      </c>
      <c r="AA147" s="115">
        <f t="shared" si="45"/>
        <v>0</v>
      </c>
      <c r="AB147" s="115">
        <f t="shared" si="46"/>
        <v>1</v>
      </c>
      <c r="AC147" s="115">
        <f t="shared" si="47"/>
        <v>0</v>
      </c>
      <c r="AF147" s="115">
        <f t="shared" si="48"/>
        <v>3</v>
      </c>
      <c r="AG147" s="115">
        <f t="shared" si="49"/>
        <v>3</v>
      </c>
      <c r="AH147" s="115" t="str">
        <f t="shared" si="50"/>
        <v>Correct</v>
      </c>
      <c r="AJ147" s="115" t="s">
        <v>83</v>
      </c>
      <c r="AK147" s="115">
        <v>51</v>
      </c>
      <c r="AL147" s="115" t="s">
        <v>181</v>
      </c>
      <c r="AN147" s="115" t="s">
        <v>85</v>
      </c>
      <c r="AO147" s="115" t="s">
        <v>86</v>
      </c>
      <c r="AP147" s="115" t="s">
        <v>87</v>
      </c>
      <c r="AQ147" s="115" t="s">
        <v>88</v>
      </c>
      <c r="AR147" s="115" t="s">
        <v>94</v>
      </c>
      <c r="AS147" s="115" t="s">
        <v>90</v>
      </c>
      <c r="AT147" s="115" t="s">
        <v>91</v>
      </c>
      <c r="AU147" s="115" t="s">
        <v>91</v>
      </c>
    </row>
    <row r="148" spans="1:47">
      <c r="A148" s="115">
        <v>7011092764</v>
      </c>
      <c r="H148" s="115" t="s">
        <v>46</v>
      </c>
      <c r="J148" s="115" t="s">
        <v>48</v>
      </c>
      <c r="L148" s="115" t="s">
        <v>50</v>
      </c>
      <c r="O148" s="115">
        <f t="shared" si="34"/>
        <v>3</v>
      </c>
      <c r="P148" s="115">
        <f t="shared" si="35"/>
        <v>1</v>
      </c>
      <c r="R148" s="115">
        <f t="shared" si="36"/>
        <v>0</v>
      </c>
      <c r="S148" s="115">
        <f t="shared" si="37"/>
        <v>0</v>
      </c>
      <c r="T148" s="115">
        <f t="shared" si="38"/>
        <v>0</v>
      </c>
      <c r="U148" s="115">
        <f t="shared" si="39"/>
        <v>0</v>
      </c>
      <c r="V148" s="115">
        <f t="shared" si="40"/>
        <v>0</v>
      </c>
      <c r="W148" s="115">
        <f t="shared" si="41"/>
        <v>0</v>
      </c>
      <c r="X148" s="115">
        <f t="shared" si="42"/>
        <v>1</v>
      </c>
      <c r="Y148" s="115">
        <f t="shared" si="43"/>
        <v>0</v>
      </c>
      <c r="Z148" s="115">
        <f t="shared" si="44"/>
        <v>1</v>
      </c>
      <c r="AA148" s="115">
        <f t="shared" si="45"/>
        <v>0</v>
      </c>
      <c r="AB148" s="115">
        <f t="shared" si="46"/>
        <v>1</v>
      </c>
      <c r="AC148" s="115">
        <f t="shared" si="47"/>
        <v>0</v>
      </c>
      <c r="AF148" s="115">
        <f t="shared" si="48"/>
        <v>3</v>
      </c>
      <c r="AG148" s="115">
        <f t="shared" si="49"/>
        <v>3</v>
      </c>
      <c r="AH148" s="115" t="str">
        <f t="shared" si="50"/>
        <v>Correct</v>
      </c>
      <c r="AJ148" s="115" t="s">
        <v>83</v>
      </c>
      <c r="AK148" s="115">
        <v>50</v>
      </c>
      <c r="AL148" s="115" t="s">
        <v>181</v>
      </c>
      <c r="AM148" s="115" t="s">
        <v>219</v>
      </c>
      <c r="AN148" s="115" t="s">
        <v>85</v>
      </c>
      <c r="AP148" s="115" t="s">
        <v>87</v>
      </c>
      <c r="AQ148" s="115" t="s">
        <v>101</v>
      </c>
      <c r="AR148" s="115" t="s">
        <v>94</v>
      </c>
      <c r="AS148" s="115" t="s">
        <v>90</v>
      </c>
      <c r="AT148" s="115" t="s">
        <v>91</v>
      </c>
      <c r="AU148" s="115" t="s">
        <v>91</v>
      </c>
    </row>
    <row r="149" spans="1:47">
      <c r="A149" s="115">
        <v>7045771204</v>
      </c>
      <c r="B149" s="115" t="s">
        <v>41</v>
      </c>
      <c r="H149" s="115" t="s">
        <v>46</v>
      </c>
      <c r="J149" s="115" t="s">
        <v>48</v>
      </c>
      <c r="L149" s="115" t="s">
        <v>50</v>
      </c>
      <c r="O149" s="115">
        <f t="shared" si="34"/>
        <v>4</v>
      </c>
      <c r="P149" s="115">
        <f t="shared" si="35"/>
        <v>0.75</v>
      </c>
      <c r="R149" s="115">
        <f t="shared" si="36"/>
        <v>0.75</v>
      </c>
      <c r="S149" s="115">
        <f t="shared" si="37"/>
        <v>0</v>
      </c>
      <c r="T149" s="115">
        <f t="shared" si="38"/>
        <v>0</v>
      </c>
      <c r="U149" s="115">
        <f t="shared" si="39"/>
        <v>0</v>
      </c>
      <c r="V149" s="115">
        <f t="shared" si="40"/>
        <v>0</v>
      </c>
      <c r="W149" s="115">
        <f t="shared" si="41"/>
        <v>0</v>
      </c>
      <c r="X149" s="115">
        <f t="shared" si="42"/>
        <v>0.75</v>
      </c>
      <c r="Y149" s="115">
        <f t="shared" si="43"/>
        <v>0</v>
      </c>
      <c r="Z149" s="115">
        <f t="shared" si="44"/>
        <v>0.75</v>
      </c>
      <c r="AA149" s="115">
        <f t="shared" si="45"/>
        <v>0</v>
      </c>
      <c r="AB149" s="115">
        <f t="shared" si="46"/>
        <v>0.75</v>
      </c>
      <c r="AC149" s="115">
        <f t="shared" si="47"/>
        <v>0</v>
      </c>
      <c r="AF149" s="115">
        <f t="shared" si="48"/>
        <v>3</v>
      </c>
      <c r="AG149" s="115">
        <f t="shared" si="49"/>
        <v>4</v>
      </c>
      <c r="AH149" s="115" t="str">
        <f t="shared" si="50"/>
        <v>Correct</v>
      </c>
      <c r="AJ149" s="115" t="s">
        <v>83</v>
      </c>
      <c r="AK149" s="115">
        <v>68</v>
      </c>
      <c r="AL149" s="115" t="s">
        <v>181</v>
      </c>
      <c r="AM149" s="115" t="s">
        <v>241</v>
      </c>
      <c r="AN149" s="115" t="s">
        <v>85</v>
      </c>
      <c r="AO149" s="115" t="s">
        <v>86</v>
      </c>
      <c r="AP149" s="115" t="s">
        <v>87</v>
      </c>
      <c r="AS149" s="115" t="s">
        <v>106</v>
      </c>
      <c r="AT149" s="115" t="s">
        <v>91</v>
      </c>
      <c r="AU149" s="115" t="s">
        <v>91</v>
      </c>
    </row>
    <row r="150" spans="1:47">
      <c r="A150" s="115">
        <v>7044840890</v>
      </c>
      <c r="B150" s="115" t="s">
        <v>41</v>
      </c>
      <c r="H150" s="115" t="s">
        <v>46</v>
      </c>
      <c r="J150" s="115" t="s">
        <v>48</v>
      </c>
      <c r="L150" s="115" t="s">
        <v>50</v>
      </c>
      <c r="O150" s="115">
        <f t="shared" si="34"/>
        <v>4</v>
      </c>
      <c r="P150" s="115">
        <f t="shared" si="35"/>
        <v>0.75</v>
      </c>
      <c r="R150" s="115">
        <f t="shared" si="36"/>
        <v>0.75</v>
      </c>
      <c r="S150" s="115">
        <f t="shared" si="37"/>
        <v>0</v>
      </c>
      <c r="T150" s="115">
        <f t="shared" si="38"/>
        <v>0</v>
      </c>
      <c r="U150" s="115">
        <f t="shared" si="39"/>
        <v>0</v>
      </c>
      <c r="V150" s="115">
        <f t="shared" si="40"/>
        <v>0</v>
      </c>
      <c r="W150" s="115">
        <f t="shared" si="41"/>
        <v>0</v>
      </c>
      <c r="X150" s="115">
        <f t="shared" si="42"/>
        <v>0.75</v>
      </c>
      <c r="Y150" s="115">
        <f t="shared" si="43"/>
        <v>0</v>
      </c>
      <c r="Z150" s="115">
        <f t="shared" si="44"/>
        <v>0.75</v>
      </c>
      <c r="AA150" s="115">
        <f t="shared" si="45"/>
        <v>0</v>
      </c>
      <c r="AB150" s="115">
        <f t="shared" si="46"/>
        <v>0.75</v>
      </c>
      <c r="AC150" s="115">
        <f t="shared" si="47"/>
        <v>0</v>
      </c>
      <c r="AF150" s="115">
        <f t="shared" si="48"/>
        <v>3</v>
      </c>
      <c r="AG150" s="115">
        <f t="shared" si="49"/>
        <v>4</v>
      </c>
      <c r="AH150" s="115" t="str">
        <f t="shared" si="50"/>
        <v>Correct</v>
      </c>
      <c r="AJ150" s="115" t="s">
        <v>99</v>
      </c>
      <c r="AK150" s="115">
        <v>27</v>
      </c>
      <c r="AL150" s="115" t="s">
        <v>181</v>
      </c>
      <c r="AM150" s="115" t="s">
        <v>206</v>
      </c>
      <c r="AN150" s="115" t="s">
        <v>85</v>
      </c>
      <c r="AO150" s="115" t="s">
        <v>86</v>
      </c>
      <c r="AP150" s="115" t="s">
        <v>87</v>
      </c>
      <c r="AQ150" s="115" t="s">
        <v>88</v>
      </c>
      <c r="AR150" s="115" t="s">
        <v>89</v>
      </c>
      <c r="AS150" s="115" t="s">
        <v>90</v>
      </c>
      <c r="AT150" s="115" t="s">
        <v>91</v>
      </c>
      <c r="AU150" s="115" t="s">
        <v>91</v>
      </c>
    </row>
    <row r="151" spans="1:47">
      <c r="A151" s="115">
        <v>5587000463</v>
      </c>
      <c r="C151" s="115" t="s">
        <v>42</v>
      </c>
      <c r="J151" s="115" t="s">
        <v>48</v>
      </c>
      <c r="L151" s="115" t="s">
        <v>50</v>
      </c>
      <c r="O151" s="115">
        <f t="shared" si="34"/>
        <v>3</v>
      </c>
      <c r="P151" s="115">
        <f t="shared" si="35"/>
        <v>1</v>
      </c>
      <c r="R151" s="115">
        <f t="shared" si="36"/>
        <v>0</v>
      </c>
      <c r="S151" s="115">
        <f t="shared" si="37"/>
        <v>1</v>
      </c>
      <c r="T151" s="115">
        <f t="shared" si="38"/>
        <v>0</v>
      </c>
      <c r="U151" s="115">
        <f t="shared" si="39"/>
        <v>0</v>
      </c>
      <c r="V151" s="115">
        <f t="shared" si="40"/>
        <v>0</v>
      </c>
      <c r="W151" s="115">
        <f t="shared" si="41"/>
        <v>0</v>
      </c>
      <c r="X151" s="115">
        <f t="shared" si="42"/>
        <v>0</v>
      </c>
      <c r="Y151" s="115">
        <f t="shared" si="43"/>
        <v>0</v>
      </c>
      <c r="Z151" s="115">
        <f t="shared" si="44"/>
        <v>1</v>
      </c>
      <c r="AA151" s="115">
        <f t="shared" si="45"/>
        <v>0</v>
      </c>
      <c r="AB151" s="115">
        <f t="shared" si="46"/>
        <v>1</v>
      </c>
      <c r="AC151" s="115">
        <f t="shared" si="47"/>
        <v>0</v>
      </c>
      <c r="AF151" s="115">
        <f t="shared" si="48"/>
        <v>3</v>
      </c>
      <c r="AG151" s="115">
        <f t="shared" si="49"/>
        <v>3</v>
      </c>
      <c r="AH151" s="115" t="str">
        <f t="shared" si="50"/>
        <v>Correct</v>
      </c>
      <c r="AJ151" s="115" t="s">
        <v>83</v>
      </c>
      <c r="AK151" s="115">
        <v>38</v>
      </c>
      <c r="AL151" s="115" t="s">
        <v>181</v>
      </c>
      <c r="AM151" s="115" t="s">
        <v>438</v>
      </c>
      <c r="AN151" s="115" t="s">
        <v>85</v>
      </c>
      <c r="AO151" s="115" t="s">
        <v>86</v>
      </c>
      <c r="AP151" s="115" t="s">
        <v>87</v>
      </c>
      <c r="AQ151" s="115" t="s">
        <v>88</v>
      </c>
      <c r="AR151" s="115" t="s">
        <v>111</v>
      </c>
      <c r="AS151" s="115" t="s">
        <v>90</v>
      </c>
      <c r="AT151" s="115" t="s">
        <v>91</v>
      </c>
      <c r="AU151" s="115" t="s">
        <v>91</v>
      </c>
    </row>
    <row r="152" spans="1:47">
      <c r="A152" s="115">
        <v>6985474531</v>
      </c>
      <c r="E152" s="115" t="s">
        <v>44</v>
      </c>
      <c r="J152" s="115" t="s">
        <v>48</v>
      </c>
      <c r="L152" s="115" t="s">
        <v>50</v>
      </c>
      <c r="O152" s="115">
        <f t="shared" si="34"/>
        <v>3</v>
      </c>
      <c r="P152" s="115">
        <f t="shared" si="35"/>
        <v>1</v>
      </c>
      <c r="R152" s="115">
        <f t="shared" si="36"/>
        <v>0</v>
      </c>
      <c r="S152" s="115">
        <f t="shared" si="37"/>
        <v>0</v>
      </c>
      <c r="T152" s="115">
        <f t="shared" si="38"/>
        <v>0</v>
      </c>
      <c r="U152" s="115">
        <f t="shared" si="39"/>
        <v>1</v>
      </c>
      <c r="V152" s="115">
        <f t="shared" si="40"/>
        <v>0</v>
      </c>
      <c r="W152" s="115">
        <f t="shared" si="41"/>
        <v>0</v>
      </c>
      <c r="X152" s="115">
        <f t="shared" si="42"/>
        <v>0</v>
      </c>
      <c r="Y152" s="115">
        <f t="shared" si="43"/>
        <v>0</v>
      </c>
      <c r="Z152" s="115">
        <f t="shared" si="44"/>
        <v>1</v>
      </c>
      <c r="AA152" s="115">
        <f t="shared" si="45"/>
        <v>0</v>
      </c>
      <c r="AB152" s="115">
        <f t="shared" si="46"/>
        <v>1</v>
      </c>
      <c r="AC152" s="115">
        <f t="shared" si="47"/>
        <v>0</v>
      </c>
      <c r="AF152" s="115">
        <f t="shared" si="48"/>
        <v>3</v>
      </c>
      <c r="AG152" s="115">
        <f t="shared" si="49"/>
        <v>3</v>
      </c>
      <c r="AH152" s="115" t="str">
        <f t="shared" si="50"/>
        <v>Correct</v>
      </c>
      <c r="AJ152" s="115" t="s">
        <v>83</v>
      </c>
      <c r="AK152" s="115">
        <v>48</v>
      </c>
      <c r="AL152" s="115" t="s">
        <v>181</v>
      </c>
      <c r="AM152" s="115" t="s">
        <v>212</v>
      </c>
      <c r="AN152" s="115" t="s">
        <v>85</v>
      </c>
      <c r="AO152" s="115" t="s">
        <v>86</v>
      </c>
      <c r="AP152" s="115" t="s">
        <v>87</v>
      </c>
      <c r="AQ152" s="115" t="s">
        <v>100</v>
      </c>
      <c r="AR152" s="115" t="s">
        <v>111</v>
      </c>
      <c r="AS152" s="115" t="s">
        <v>90</v>
      </c>
      <c r="AT152" s="115" t="s">
        <v>91</v>
      </c>
      <c r="AU152" s="115" t="s">
        <v>91</v>
      </c>
    </row>
    <row r="153" spans="1:47">
      <c r="A153" s="115">
        <v>7044859853</v>
      </c>
      <c r="C153" s="115" t="s">
        <v>42</v>
      </c>
      <c r="F153" s="115" t="s">
        <v>45</v>
      </c>
      <c r="G153" s="115" t="s">
        <v>39</v>
      </c>
      <c r="J153" s="115" t="s">
        <v>48</v>
      </c>
      <c r="L153" s="115" t="s">
        <v>50</v>
      </c>
      <c r="O153" s="115">
        <f t="shared" si="34"/>
        <v>5</v>
      </c>
      <c r="P153" s="115">
        <f t="shared" si="35"/>
        <v>0.6</v>
      </c>
      <c r="R153" s="115">
        <f t="shared" si="36"/>
        <v>0</v>
      </c>
      <c r="S153" s="115">
        <f t="shared" si="37"/>
        <v>0.6</v>
      </c>
      <c r="T153" s="115">
        <f t="shared" si="38"/>
        <v>0</v>
      </c>
      <c r="U153" s="115">
        <f t="shared" si="39"/>
        <v>0</v>
      </c>
      <c r="V153" s="115">
        <f t="shared" si="40"/>
        <v>0.6</v>
      </c>
      <c r="W153" s="115">
        <f t="shared" si="41"/>
        <v>0.6</v>
      </c>
      <c r="X153" s="115">
        <f t="shared" si="42"/>
        <v>0</v>
      </c>
      <c r="Y153" s="115">
        <f t="shared" si="43"/>
        <v>0</v>
      </c>
      <c r="Z153" s="115">
        <f t="shared" si="44"/>
        <v>0.6</v>
      </c>
      <c r="AA153" s="115">
        <f t="shared" si="45"/>
        <v>0</v>
      </c>
      <c r="AB153" s="115">
        <f t="shared" si="46"/>
        <v>0.6</v>
      </c>
      <c r="AC153" s="115">
        <f t="shared" si="47"/>
        <v>0</v>
      </c>
      <c r="AF153" s="115">
        <f t="shared" si="48"/>
        <v>3</v>
      </c>
      <c r="AG153" s="115">
        <f t="shared" si="49"/>
        <v>5</v>
      </c>
      <c r="AH153" s="115" t="str">
        <f t="shared" si="50"/>
        <v>Correct</v>
      </c>
      <c r="AJ153" s="115" t="s">
        <v>83</v>
      </c>
      <c r="AK153" s="115">
        <v>66</v>
      </c>
      <c r="AL153" s="115" t="s">
        <v>84</v>
      </c>
      <c r="AM153" s="115" t="s">
        <v>138</v>
      </c>
      <c r="AN153" s="115" t="s">
        <v>114</v>
      </c>
      <c r="AO153" s="115" t="s">
        <v>91</v>
      </c>
      <c r="AP153" s="115" t="s">
        <v>87</v>
      </c>
      <c r="AQ153" s="115" t="s">
        <v>101</v>
      </c>
      <c r="AR153" s="115" t="s">
        <v>111</v>
      </c>
      <c r="AS153" s="115" t="s">
        <v>90</v>
      </c>
      <c r="AT153" s="115" t="s">
        <v>91</v>
      </c>
      <c r="AU153" s="115" t="s">
        <v>91</v>
      </c>
    </row>
    <row r="154" spans="1:47">
      <c r="A154" s="115">
        <v>6985416063</v>
      </c>
      <c r="J154" s="115" t="s">
        <v>48</v>
      </c>
      <c r="L154" s="115" t="s">
        <v>50</v>
      </c>
      <c r="O154" s="115">
        <f t="shared" si="34"/>
        <v>2</v>
      </c>
      <c r="P154" s="115">
        <f t="shared" si="35"/>
        <v>1.5</v>
      </c>
      <c r="R154" s="115">
        <f t="shared" si="36"/>
        <v>0</v>
      </c>
      <c r="S154" s="115">
        <f t="shared" si="37"/>
        <v>0</v>
      </c>
      <c r="T154" s="115">
        <f t="shared" si="38"/>
        <v>0</v>
      </c>
      <c r="U154" s="115">
        <f t="shared" si="39"/>
        <v>0</v>
      </c>
      <c r="V154" s="115">
        <f t="shared" si="40"/>
        <v>0</v>
      </c>
      <c r="W154" s="115">
        <f t="shared" si="41"/>
        <v>0</v>
      </c>
      <c r="X154" s="115">
        <f t="shared" si="42"/>
        <v>0</v>
      </c>
      <c r="Y154" s="115">
        <f t="shared" si="43"/>
        <v>0</v>
      </c>
      <c r="Z154" s="115">
        <f t="shared" si="44"/>
        <v>1</v>
      </c>
      <c r="AA154" s="115">
        <f t="shared" si="45"/>
        <v>0</v>
      </c>
      <c r="AB154" s="115">
        <f t="shared" si="46"/>
        <v>1</v>
      </c>
      <c r="AC154" s="115">
        <f t="shared" si="47"/>
        <v>0</v>
      </c>
      <c r="AF154" s="115">
        <f t="shared" si="48"/>
        <v>2</v>
      </c>
      <c r="AG154" s="115">
        <f t="shared" si="49"/>
        <v>2</v>
      </c>
      <c r="AH154" s="115" t="str">
        <f t="shared" si="50"/>
        <v>Correct</v>
      </c>
      <c r="AJ154" s="115" t="s">
        <v>99</v>
      </c>
      <c r="AK154" s="115">
        <v>71</v>
      </c>
      <c r="AL154" s="115" t="s">
        <v>181</v>
      </c>
      <c r="AM154" s="115" t="s">
        <v>203</v>
      </c>
      <c r="AN154" s="115" t="s">
        <v>85</v>
      </c>
      <c r="AP154" s="115" t="s">
        <v>87</v>
      </c>
      <c r="AQ154" s="115" t="s">
        <v>101</v>
      </c>
      <c r="AR154" s="115" t="s">
        <v>111</v>
      </c>
      <c r="AS154" s="115" t="s">
        <v>106</v>
      </c>
      <c r="AT154" s="115" t="s">
        <v>91</v>
      </c>
      <c r="AU154" s="115" t="s">
        <v>91</v>
      </c>
    </row>
    <row r="155" spans="1:47">
      <c r="A155" s="115">
        <v>7045779729</v>
      </c>
      <c r="J155" s="115" t="s">
        <v>48</v>
      </c>
      <c r="L155" s="115" t="s">
        <v>50</v>
      </c>
      <c r="O155" s="115">
        <f t="shared" si="34"/>
        <v>2</v>
      </c>
      <c r="P155" s="115">
        <f t="shared" si="35"/>
        <v>1.5</v>
      </c>
      <c r="R155" s="115">
        <f t="shared" si="36"/>
        <v>0</v>
      </c>
      <c r="S155" s="115">
        <f t="shared" si="37"/>
        <v>0</v>
      </c>
      <c r="T155" s="115">
        <f t="shared" si="38"/>
        <v>0</v>
      </c>
      <c r="U155" s="115">
        <f t="shared" si="39"/>
        <v>0</v>
      </c>
      <c r="V155" s="115">
        <f t="shared" si="40"/>
        <v>0</v>
      </c>
      <c r="W155" s="115">
        <f t="shared" si="41"/>
        <v>0</v>
      </c>
      <c r="X155" s="115">
        <f t="shared" si="42"/>
        <v>0</v>
      </c>
      <c r="Y155" s="115">
        <f t="shared" si="43"/>
        <v>0</v>
      </c>
      <c r="Z155" s="115">
        <f t="shared" si="44"/>
        <v>1</v>
      </c>
      <c r="AA155" s="115">
        <f t="shared" si="45"/>
        <v>0</v>
      </c>
      <c r="AB155" s="115">
        <f t="shared" si="46"/>
        <v>1</v>
      </c>
      <c r="AC155" s="115">
        <f t="shared" si="47"/>
        <v>0</v>
      </c>
      <c r="AF155" s="115">
        <f t="shared" si="48"/>
        <v>2</v>
      </c>
      <c r="AG155" s="115">
        <f t="shared" si="49"/>
        <v>2</v>
      </c>
      <c r="AH155" s="115" t="str">
        <f t="shared" si="50"/>
        <v>Correct</v>
      </c>
      <c r="AJ155" s="115" t="s">
        <v>83</v>
      </c>
      <c r="AK155" s="115">
        <v>91</v>
      </c>
      <c r="AL155" s="115" t="s">
        <v>181</v>
      </c>
      <c r="AM155" s="115" t="s">
        <v>208</v>
      </c>
      <c r="AN155" s="115" t="s">
        <v>110</v>
      </c>
      <c r="AO155" s="115" t="s">
        <v>86</v>
      </c>
      <c r="AP155" s="115" t="s">
        <v>87</v>
      </c>
      <c r="AQ155" s="115" t="s">
        <v>93</v>
      </c>
      <c r="AR155" s="115" t="s">
        <v>102</v>
      </c>
      <c r="AS155" s="115" t="s">
        <v>113</v>
      </c>
      <c r="AT155" s="115" t="s">
        <v>91</v>
      </c>
      <c r="AU155" s="115" t="s">
        <v>86</v>
      </c>
    </row>
    <row r="156" spans="1:47">
      <c r="A156" s="115">
        <v>7011082122</v>
      </c>
      <c r="B156" s="115" t="s">
        <v>41</v>
      </c>
      <c r="J156" s="115" t="s">
        <v>48</v>
      </c>
      <c r="L156" s="115" t="s">
        <v>50</v>
      </c>
      <c r="O156" s="115">
        <f t="shared" si="34"/>
        <v>3</v>
      </c>
      <c r="P156" s="115">
        <f t="shared" si="35"/>
        <v>1</v>
      </c>
      <c r="R156" s="115">
        <f t="shared" si="36"/>
        <v>1</v>
      </c>
      <c r="S156" s="115">
        <f t="shared" si="37"/>
        <v>0</v>
      </c>
      <c r="T156" s="115">
        <f t="shared" si="38"/>
        <v>0</v>
      </c>
      <c r="U156" s="115">
        <f t="shared" si="39"/>
        <v>0</v>
      </c>
      <c r="V156" s="115">
        <f t="shared" si="40"/>
        <v>0</v>
      </c>
      <c r="W156" s="115">
        <f t="shared" si="41"/>
        <v>0</v>
      </c>
      <c r="X156" s="115">
        <f t="shared" si="42"/>
        <v>0</v>
      </c>
      <c r="Y156" s="115">
        <f t="shared" si="43"/>
        <v>0</v>
      </c>
      <c r="Z156" s="115">
        <f t="shared" si="44"/>
        <v>1</v>
      </c>
      <c r="AA156" s="115">
        <f t="shared" si="45"/>
        <v>0</v>
      </c>
      <c r="AB156" s="115">
        <f t="shared" si="46"/>
        <v>1</v>
      </c>
      <c r="AC156" s="115">
        <f t="shared" si="47"/>
        <v>0</v>
      </c>
      <c r="AF156" s="115">
        <f t="shared" si="48"/>
        <v>3</v>
      </c>
      <c r="AG156" s="115">
        <f t="shared" si="49"/>
        <v>3</v>
      </c>
      <c r="AH156" s="115" t="str">
        <f t="shared" si="50"/>
        <v>Correct</v>
      </c>
      <c r="AJ156" s="115" t="s">
        <v>83</v>
      </c>
      <c r="AK156" s="115">
        <v>65</v>
      </c>
      <c r="AL156" s="115" t="s">
        <v>181</v>
      </c>
      <c r="AM156" s="115" t="s">
        <v>208</v>
      </c>
      <c r="AN156" s="115" t="s">
        <v>85</v>
      </c>
      <c r="AO156" s="115" t="s">
        <v>86</v>
      </c>
      <c r="AP156" s="115" t="s">
        <v>87</v>
      </c>
      <c r="AQ156" s="115" t="s">
        <v>100</v>
      </c>
      <c r="AR156" s="115" t="s">
        <v>94</v>
      </c>
      <c r="AS156" s="115" t="s">
        <v>90</v>
      </c>
      <c r="AT156" s="115" t="s">
        <v>91</v>
      </c>
      <c r="AU156" s="115" t="s">
        <v>91</v>
      </c>
    </row>
    <row r="157" spans="1:47">
      <c r="A157" s="115">
        <v>5582829495</v>
      </c>
      <c r="E157" s="115" t="s">
        <v>44</v>
      </c>
      <c r="J157" s="115" t="s">
        <v>48</v>
      </c>
      <c r="L157" s="115" t="s">
        <v>50</v>
      </c>
      <c r="O157" s="115">
        <f t="shared" si="34"/>
        <v>3</v>
      </c>
      <c r="P157" s="115">
        <f t="shared" si="35"/>
        <v>1</v>
      </c>
      <c r="R157" s="115">
        <f t="shared" si="36"/>
        <v>0</v>
      </c>
      <c r="S157" s="115">
        <f t="shared" si="37"/>
        <v>0</v>
      </c>
      <c r="T157" s="115">
        <f t="shared" si="38"/>
        <v>0</v>
      </c>
      <c r="U157" s="115">
        <f t="shared" si="39"/>
        <v>1</v>
      </c>
      <c r="V157" s="115">
        <f t="shared" si="40"/>
        <v>0</v>
      </c>
      <c r="W157" s="115">
        <f t="shared" si="41"/>
        <v>0</v>
      </c>
      <c r="X157" s="115">
        <f t="shared" si="42"/>
        <v>0</v>
      </c>
      <c r="Y157" s="115">
        <f t="shared" si="43"/>
        <v>0</v>
      </c>
      <c r="Z157" s="115">
        <f t="shared" si="44"/>
        <v>1</v>
      </c>
      <c r="AA157" s="115">
        <f t="shared" si="45"/>
        <v>0</v>
      </c>
      <c r="AB157" s="115">
        <f t="shared" si="46"/>
        <v>1</v>
      </c>
      <c r="AC157" s="115">
        <f t="shared" si="47"/>
        <v>0</v>
      </c>
      <c r="AF157" s="115">
        <f t="shared" si="48"/>
        <v>3</v>
      </c>
      <c r="AG157" s="115">
        <f t="shared" si="49"/>
        <v>3</v>
      </c>
      <c r="AH157" s="115" t="str">
        <f t="shared" si="50"/>
        <v>Correct</v>
      </c>
      <c r="AJ157" s="115" t="s">
        <v>83</v>
      </c>
      <c r="AK157" s="115">
        <v>76</v>
      </c>
      <c r="AL157" s="115" t="s">
        <v>181</v>
      </c>
      <c r="AM157" s="115" t="s">
        <v>208</v>
      </c>
      <c r="AN157" s="115" t="s">
        <v>85</v>
      </c>
      <c r="AO157" s="115" t="s">
        <v>86</v>
      </c>
      <c r="AP157" s="115" t="s">
        <v>87</v>
      </c>
      <c r="AQ157" s="115" t="s">
        <v>100</v>
      </c>
      <c r="AR157" s="115" t="s">
        <v>102</v>
      </c>
      <c r="AS157" s="115" t="s">
        <v>106</v>
      </c>
      <c r="AT157" s="115" t="s">
        <v>91</v>
      </c>
      <c r="AU157" s="115" t="s">
        <v>91</v>
      </c>
    </row>
    <row r="158" spans="1:47">
      <c r="A158" s="115">
        <v>7045771777</v>
      </c>
      <c r="B158" s="115" t="s">
        <v>41</v>
      </c>
      <c r="C158" s="115" t="s">
        <v>42</v>
      </c>
      <c r="D158" s="115" t="s">
        <v>43</v>
      </c>
      <c r="E158" s="115" t="s">
        <v>44</v>
      </c>
      <c r="F158" s="115" t="s">
        <v>45</v>
      </c>
      <c r="G158" s="115" t="s">
        <v>39</v>
      </c>
      <c r="J158" s="115" t="s">
        <v>48</v>
      </c>
      <c r="L158" s="115" t="s">
        <v>50</v>
      </c>
      <c r="O158" s="115">
        <f t="shared" si="34"/>
        <v>8</v>
      </c>
      <c r="P158" s="115">
        <f t="shared" si="35"/>
        <v>0.375</v>
      </c>
      <c r="R158" s="115">
        <f t="shared" si="36"/>
        <v>0.375</v>
      </c>
      <c r="S158" s="115">
        <f t="shared" si="37"/>
        <v>0.375</v>
      </c>
      <c r="T158" s="115">
        <f t="shared" si="38"/>
        <v>0.375</v>
      </c>
      <c r="U158" s="115">
        <f t="shared" si="39"/>
        <v>0.375</v>
      </c>
      <c r="V158" s="115">
        <f t="shared" si="40"/>
        <v>0.375</v>
      </c>
      <c r="W158" s="115">
        <f t="shared" si="41"/>
        <v>0.375</v>
      </c>
      <c r="X158" s="115">
        <f t="shared" si="42"/>
        <v>0</v>
      </c>
      <c r="Y158" s="115">
        <f t="shared" si="43"/>
        <v>0</v>
      </c>
      <c r="Z158" s="115">
        <f t="shared" si="44"/>
        <v>0.375</v>
      </c>
      <c r="AA158" s="115">
        <f t="shared" si="45"/>
        <v>0</v>
      </c>
      <c r="AB158" s="115">
        <f t="shared" si="46"/>
        <v>0.375</v>
      </c>
      <c r="AC158" s="115">
        <f t="shared" si="47"/>
        <v>0</v>
      </c>
      <c r="AF158" s="115">
        <f t="shared" si="48"/>
        <v>3</v>
      </c>
      <c r="AG158" s="115">
        <f t="shared" si="49"/>
        <v>8</v>
      </c>
      <c r="AH158" s="115" t="str">
        <f t="shared" si="50"/>
        <v>Correct</v>
      </c>
      <c r="AJ158" s="115" t="s">
        <v>83</v>
      </c>
      <c r="AK158" s="115">
        <v>62</v>
      </c>
      <c r="AL158" s="115" t="s">
        <v>181</v>
      </c>
      <c r="AM158" s="115" t="s">
        <v>191</v>
      </c>
      <c r="AN158" s="115" t="s">
        <v>85</v>
      </c>
      <c r="AO158" s="115" t="s">
        <v>86</v>
      </c>
      <c r="AP158" s="115" t="s">
        <v>87</v>
      </c>
      <c r="AQ158" s="115" t="s">
        <v>101</v>
      </c>
      <c r="AR158" s="115" t="s">
        <v>111</v>
      </c>
      <c r="AS158" s="115" t="s">
        <v>90</v>
      </c>
      <c r="AT158" s="115" t="s">
        <v>91</v>
      </c>
      <c r="AU158" s="115" t="s">
        <v>91</v>
      </c>
    </row>
    <row r="159" spans="1:47">
      <c r="A159" s="115">
        <v>7011273398</v>
      </c>
      <c r="J159" s="115" t="s">
        <v>48</v>
      </c>
      <c r="L159" s="115" t="s">
        <v>50</v>
      </c>
      <c r="O159" s="115">
        <f t="shared" si="34"/>
        <v>2</v>
      </c>
      <c r="P159" s="115">
        <f t="shared" si="35"/>
        <v>1.5</v>
      </c>
      <c r="R159" s="115">
        <f t="shared" si="36"/>
        <v>0</v>
      </c>
      <c r="S159" s="115">
        <f t="shared" si="37"/>
        <v>0</v>
      </c>
      <c r="T159" s="115">
        <f t="shared" si="38"/>
        <v>0</v>
      </c>
      <c r="U159" s="115">
        <f t="shared" si="39"/>
        <v>0</v>
      </c>
      <c r="V159" s="115">
        <f t="shared" si="40"/>
        <v>0</v>
      </c>
      <c r="W159" s="115">
        <f t="shared" si="41"/>
        <v>0</v>
      </c>
      <c r="X159" s="115">
        <f t="shared" si="42"/>
        <v>0</v>
      </c>
      <c r="Y159" s="115">
        <f t="shared" si="43"/>
        <v>0</v>
      </c>
      <c r="Z159" s="115">
        <f t="shared" si="44"/>
        <v>1</v>
      </c>
      <c r="AA159" s="115">
        <f t="shared" si="45"/>
        <v>0</v>
      </c>
      <c r="AB159" s="115">
        <f t="shared" si="46"/>
        <v>1</v>
      </c>
      <c r="AC159" s="115">
        <f t="shared" si="47"/>
        <v>0</v>
      </c>
      <c r="AF159" s="115">
        <f t="shared" si="48"/>
        <v>2</v>
      </c>
      <c r="AG159" s="115">
        <f t="shared" si="49"/>
        <v>2</v>
      </c>
      <c r="AH159" s="115" t="str">
        <f t="shared" si="50"/>
        <v>Correct</v>
      </c>
      <c r="AJ159" s="115" t="s">
        <v>99</v>
      </c>
      <c r="AK159" s="115">
        <v>45</v>
      </c>
      <c r="AL159" s="115" t="s">
        <v>84</v>
      </c>
      <c r="AM159" s="115" t="s">
        <v>126</v>
      </c>
      <c r="AN159" s="115" t="s">
        <v>97</v>
      </c>
      <c r="AO159" s="115" t="s">
        <v>86</v>
      </c>
      <c r="AP159" s="115" t="s">
        <v>87</v>
      </c>
      <c r="AQ159" s="115" t="s">
        <v>88</v>
      </c>
      <c r="AR159" s="115" t="s">
        <v>89</v>
      </c>
      <c r="AS159" s="115" t="s">
        <v>90</v>
      </c>
      <c r="AT159" s="115" t="s">
        <v>91</v>
      </c>
      <c r="AU159" s="115" t="s">
        <v>91</v>
      </c>
    </row>
    <row r="160" spans="1:47">
      <c r="A160" s="115">
        <v>5587018229</v>
      </c>
      <c r="E160" s="115" t="s">
        <v>44</v>
      </c>
      <c r="J160" s="115" t="s">
        <v>48</v>
      </c>
      <c r="L160" s="115" t="s">
        <v>50</v>
      </c>
      <c r="O160" s="115">
        <f t="shared" si="34"/>
        <v>3</v>
      </c>
      <c r="P160" s="115">
        <f t="shared" si="35"/>
        <v>1</v>
      </c>
      <c r="R160" s="115">
        <f t="shared" si="36"/>
        <v>0</v>
      </c>
      <c r="S160" s="115">
        <f t="shared" si="37"/>
        <v>0</v>
      </c>
      <c r="T160" s="115">
        <f t="shared" si="38"/>
        <v>0</v>
      </c>
      <c r="U160" s="115">
        <f t="shared" si="39"/>
        <v>1</v>
      </c>
      <c r="V160" s="115">
        <f t="shared" si="40"/>
        <v>0</v>
      </c>
      <c r="W160" s="115">
        <f t="shared" si="41"/>
        <v>0</v>
      </c>
      <c r="X160" s="115">
        <f t="shared" si="42"/>
        <v>0</v>
      </c>
      <c r="Y160" s="115">
        <f t="shared" si="43"/>
        <v>0</v>
      </c>
      <c r="Z160" s="115">
        <f t="shared" si="44"/>
        <v>1</v>
      </c>
      <c r="AA160" s="115">
        <f t="shared" si="45"/>
        <v>0</v>
      </c>
      <c r="AB160" s="115">
        <f t="shared" si="46"/>
        <v>1</v>
      </c>
      <c r="AC160" s="115">
        <f t="shared" si="47"/>
        <v>0</v>
      </c>
      <c r="AF160" s="115">
        <f t="shared" si="48"/>
        <v>3</v>
      </c>
      <c r="AG160" s="115">
        <f t="shared" si="49"/>
        <v>3</v>
      </c>
      <c r="AH160" s="115" t="str">
        <f t="shared" si="50"/>
        <v>Correct</v>
      </c>
      <c r="AJ160" s="115" t="s">
        <v>83</v>
      </c>
      <c r="AK160" s="115">
        <v>32</v>
      </c>
      <c r="AL160" s="115" t="s">
        <v>181</v>
      </c>
      <c r="AM160" s="115" t="s">
        <v>206</v>
      </c>
      <c r="AN160" s="115" t="s">
        <v>85</v>
      </c>
      <c r="AO160" s="115" t="s">
        <v>86</v>
      </c>
      <c r="AP160" s="115" t="s">
        <v>87</v>
      </c>
      <c r="AQ160" s="115" t="s">
        <v>100</v>
      </c>
      <c r="AR160" s="115" t="s">
        <v>94</v>
      </c>
      <c r="AS160" s="115" t="s">
        <v>90</v>
      </c>
      <c r="AT160" s="115" t="s">
        <v>91</v>
      </c>
      <c r="AU160" s="115" t="s">
        <v>91</v>
      </c>
    </row>
    <row r="161" spans="1:47">
      <c r="A161" s="115">
        <v>5587017954</v>
      </c>
      <c r="E161" s="115" t="s">
        <v>44</v>
      </c>
      <c r="J161" s="115" t="s">
        <v>48</v>
      </c>
      <c r="L161" s="115" t="s">
        <v>50</v>
      </c>
      <c r="O161" s="115">
        <f t="shared" si="34"/>
        <v>3</v>
      </c>
      <c r="P161" s="115">
        <f t="shared" si="35"/>
        <v>1</v>
      </c>
      <c r="R161" s="115">
        <f t="shared" si="36"/>
        <v>0</v>
      </c>
      <c r="S161" s="115">
        <f t="shared" si="37"/>
        <v>0</v>
      </c>
      <c r="T161" s="115">
        <f t="shared" si="38"/>
        <v>0</v>
      </c>
      <c r="U161" s="115">
        <f t="shared" si="39"/>
        <v>1</v>
      </c>
      <c r="V161" s="115">
        <f t="shared" si="40"/>
        <v>0</v>
      </c>
      <c r="W161" s="115">
        <f t="shared" si="41"/>
        <v>0</v>
      </c>
      <c r="X161" s="115">
        <f t="shared" si="42"/>
        <v>0</v>
      </c>
      <c r="Y161" s="115">
        <f t="shared" si="43"/>
        <v>0</v>
      </c>
      <c r="Z161" s="115">
        <f t="shared" si="44"/>
        <v>1</v>
      </c>
      <c r="AA161" s="115">
        <f t="shared" si="45"/>
        <v>0</v>
      </c>
      <c r="AB161" s="115">
        <f t="shared" si="46"/>
        <v>1</v>
      </c>
      <c r="AC161" s="115">
        <f t="shared" si="47"/>
        <v>0</v>
      </c>
      <c r="AF161" s="115">
        <f t="shared" si="48"/>
        <v>3</v>
      </c>
      <c r="AG161" s="115">
        <f t="shared" si="49"/>
        <v>3</v>
      </c>
      <c r="AH161" s="115" t="str">
        <f t="shared" si="50"/>
        <v>Correct</v>
      </c>
      <c r="AJ161" s="115"/>
    </row>
    <row r="162" spans="1:47">
      <c r="A162" s="115">
        <v>7045787020</v>
      </c>
      <c r="B162" s="115" t="s">
        <v>41</v>
      </c>
      <c r="J162" s="115" t="s">
        <v>48</v>
      </c>
      <c r="L162" s="115" t="s">
        <v>50</v>
      </c>
      <c r="O162" s="115">
        <f t="shared" si="34"/>
        <v>3</v>
      </c>
      <c r="P162" s="115">
        <f t="shared" si="35"/>
        <v>1</v>
      </c>
      <c r="R162" s="115">
        <f t="shared" si="36"/>
        <v>1</v>
      </c>
      <c r="S162" s="115">
        <f t="shared" si="37"/>
        <v>0</v>
      </c>
      <c r="T162" s="115">
        <f t="shared" si="38"/>
        <v>0</v>
      </c>
      <c r="U162" s="115">
        <f t="shared" si="39"/>
        <v>0</v>
      </c>
      <c r="V162" s="115">
        <f t="shared" si="40"/>
        <v>0</v>
      </c>
      <c r="W162" s="115">
        <f t="shared" si="41"/>
        <v>0</v>
      </c>
      <c r="X162" s="115">
        <f t="shared" si="42"/>
        <v>0</v>
      </c>
      <c r="Y162" s="115">
        <f t="shared" si="43"/>
        <v>0</v>
      </c>
      <c r="Z162" s="115">
        <f t="shared" si="44"/>
        <v>1</v>
      </c>
      <c r="AA162" s="115">
        <f t="shared" si="45"/>
        <v>0</v>
      </c>
      <c r="AB162" s="115">
        <f t="shared" si="46"/>
        <v>1</v>
      </c>
      <c r="AC162" s="115">
        <f t="shared" si="47"/>
        <v>0</v>
      </c>
      <c r="AF162" s="115">
        <f t="shared" si="48"/>
        <v>3</v>
      </c>
      <c r="AG162" s="115">
        <f t="shared" si="49"/>
        <v>3</v>
      </c>
      <c r="AH162" s="115" t="str">
        <f t="shared" si="50"/>
        <v>Correct</v>
      </c>
      <c r="AJ162" s="115" t="s">
        <v>83</v>
      </c>
      <c r="AK162" s="115">
        <v>79</v>
      </c>
      <c r="AL162" s="115" t="s">
        <v>181</v>
      </c>
      <c r="AM162" s="115" t="s">
        <v>186</v>
      </c>
      <c r="AN162" s="115" t="s">
        <v>85</v>
      </c>
      <c r="AO162" s="115" t="s">
        <v>86</v>
      </c>
      <c r="AP162" s="115" t="s">
        <v>87</v>
      </c>
      <c r="AR162" s="115" t="s">
        <v>94</v>
      </c>
      <c r="AS162" s="115" t="s">
        <v>106</v>
      </c>
      <c r="AT162" s="115" t="s">
        <v>91</v>
      </c>
    </row>
    <row r="163" spans="1:47">
      <c r="A163" s="115">
        <v>7011088639</v>
      </c>
      <c r="F163" s="115" t="s">
        <v>45</v>
      </c>
      <c r="J163" s="115" t="s">
        <v>48</v>
      </c>
      <c r="L163" s="115" t="s">
        <v>50</v>
      </c>
      <c r="O163" s="115">
        <f t="shared" si="34"/>
        <v>3</v>
      </c>
      <c r="P163" s="115">
        <f t="shared" si="35"/>
        <v>1</v>
      </c>
      <c r="R163" s="115">
        <f t="shared" si="36"/>
        <v>0</v>
      </c>
      <c r="S163" s="115">
        <f t="shared" si="37"/>
        <v>0</v>
      </c>
      <c r="T163" s="115">
        <f t="shared" si="38"/>
        <v>0</v>
      </c>
      <c r="U163" s="115">
        <f t="shared" si="39"/>
        <v>0</v>
      </c>
      <c r="V163" s="115">
        <f t="shared" si="40"/>
        <v>1</v>
      </c>
      <c r="W163" s="115">
        <f t="shared" si="41"/>
        <v>0</v>
      </c>
      <c r="X163" s="115">
        <f t="shared" si="42"/>
        <v>0</v>
      </c>
      <c r="Y163" s="115">
        <f t="shared" si="43"/>
        <v>0</v>
      </c>
      <c r="Z163" s="115">
        <f t="shared" si="44"/>
        <v>1</v>
      </c>
      <c r="AA163" s="115">
        <f t="shared" si="45"/>
        <v>0</v>
      </c>
      <c r="AB163" s="115">
        <f t="shared" si="46"/>
        <v>1</v>
      </c>
      <c r="AC163" s="115">
        <f t="shared" si="47"/>
        <v>0</v>
      </c>
      <c r="AF163" s="115">
        <f t="shared" si="48"/>
        <v>3</v>
      </c>
      <c r="AG163" s="115">
        <f t="shared" si="49"/>
        <v>3</v>
      </c>
      <c r="AH163" s="115" t="str">
        <f t="shared" si="50"/>
        <v>Correct</v>
      </c>
      <c r="AJ163" s="115" t="s">
        <v>83</v>
      </c>
      <c r="AK163" s="115">
        <v>43</v>
      </c>
      <c r="AL163" s="115" t="s">
        <v>84</v>
      </c>
      <c r="AN163" s="115" t="s">
        <v>92</v>
      </c>
      <c r="AO163" s="115" t="s">
        <v>86</v>
      </c>
      <c r="AP163" s="115" t="s">
        <v>161</v>
      </c>
      <c r="AQ163" s="115" t="s">
        <v>100</v>
      </c>
      <c r="AR163" s="115" t="s">
        <v>102</v>
      </c>
      <c r="AS163" s="115" t="s">
        <v>90</v>
      </c>
      <c r="AT163" s="115" t="s">
        <v>91</v>
      </c>
      <c r="AU163" s="115" t="s">
        <v>91</v>
      </c>
    </row>
    <row r="164" spans="1:47">
      <c r="A164" s="115">
        <v>6985116283</v>
      </c>
      <c r="B164" s="115" t="s">
        <v>41</v>
      </c>
      <c r="C164" s="115" t="s">
        <v>42</v>
      </c>
      <c r="E164" s="115" t="s">
        <v>44</v>
      </c>
      <c r="F164" s="115" t="s">
        <v>45</v>
      </c>
      <c r="G164" s="115" t="s">
        <v>39</v>
      </c>
      <c r="H164" s="115" t="s">
        <v>46</v>
      </c>
      <c r="I164" s="115" t="s">
        <v>47</v>
      </c>
      <c r="L164" s="115" t="s">
        <v>50</v>
      </c>
      <c r="O164" s="115">
        <f t="shared" si="34"/>
        <v>8</v>
      </c>
      <c r="P164" s="115">
        <f t="shared" si="35"/>
        <v>0.375</v>
      </c>
      <c r="R164" s="115">
        <f t="shared" si="36"/>
        <v>0.375</v>
      </c>
      <c r="S164" s="115">
        <f t="shared" si="37"/>
        <v>0.375</v>
      </c>
      <c r="T164" s="115">
        <f t="shared" si="38"/>
        <v>0</v>
      </c>
      <c r="U164" s="115">
        <f t="shared" si="39"/>
        <v>0.375</v>
      </c>
      <c r="V164" s="115">
        <f t="shared" si="40"/>
        <v>0.375</v>
      </c>
      <c r="W164" s="115">
        <f t="shared" si="41"/>
        <v>0.375</v>
      </c>
      <c r="X164" s="115">
        <f t="shared" si="42"/>
        <v>0.375</v>
      </c>
      <c r="Y164" s="115">
        <f t="shared" si="43"/>
        <v>0.375</v>
      </c>
      <c r="Z164" s="115">
        <f t="shared" si="44"/>
        <v>0</v>
      </c>
      <c r="AA164" s="115">
        <f t="shared" si="45"/>
        <v>0</v>
      </c>
      <c r="AB164" s="115">
        <f t="shared" si="46"/>
        <v>0.375</v>
      </c>
      <c r="AC164" s="115">
        <f t="shared" si="47"/>
        <v>0</v>
      </c>
      <c r="AF164" s="115">
        <f t="shared" si="48"/>
        <v>3</v>
      </c>
      <c r="AG164" s="115">
        <f t="shared" si="49"/>
        <v>8</v>
      </c>
      <c r="AH164" s="115" t="str">
        <f t="shared" si="50"/>
        <v>Correct</v>
      </c>
      <c r="AJ164" s="115" t="s">
        <v>99</v>
      </c>
      <c r="AK164" s="115">
        <v>26</v>
      </c>
      <c r="AL164" s="115" t="s">
        <v>181</v>
      </c>
      <c r="AM164" s="115" t="s">
        <v>190</v>
      </c>
      <c r="AN164" s="115" t="s">
        <v>97</v>
      </c>
      <c r="AO164" s="115" t="s">
        <v>86</v>
      </c>
      <c r="AP164" s="115" t="s">
        <v>87</v>
      </c>
      <c r="AQ164" s="115" t="s">
        <v>104</v>
      </c>
      <c r="AR164" s="115" t="s">
        <v>102</v>
      </c>
      <c r="AS164" s="115" t="s">
        <v>98</v>
      </c>
      <c r="AT164" s="115" t="s">
        <v>91</v>
      </c>
    </row>
    <row r="165" spans="1:47">
      <c r="A165" s="115">
        <v>6985457657</v>
      </c>
      <c r="H165" s="115" t="s">
        <v>46</v>
      </c>
      <c r="I165" s="115" t="s">
        <v>47</v>
      </c>
      <c r="L165" s="115" t="s">
        <v>50</v>
      </c>
      <c r="O165" s="115">
        <f t="shared" si="34"/>
        <v>3</v>
      </c>
      <c r="P165" s="115">
        <f t="shared" si="35"/>
        <v>1</v>
      </c>
      <c r="R165" s="115">
        <f t="shared" si="36"/>
        <v>0</v>
      </c>
      <c r="S165" s="115">
        <f t="shared" si="37"/>
        <v>0</v>
      </c>
      <c r="T165" s="115">
        <f t="shared" si="38"/>
        <v>0</v>
      </c>
      <c r="U165" s="115">
        <f t="shared" si="39"/>
        <v>0</v>
      </c>
      <c r="V165" s="115">
        <f t="shared" si="40"/>
        <v>0</v>
      </c>
      <c r="W165" s="115">
        <f t="shared" si="41"/>
        <v>0</v>
      </c>
      <c r="X165" s="115">
        <f t="shared" si="42"/>
        <v>1</v>
      </c>
      <c r="Y165" s="115">
        <f t="shared" si="43"/>
        <v>1</v>
      </c>
      <c r="Z165" s="115">
        <f t="shared" si="44"/>
        <v>0</v>
      </c>
      <c r="AA165" s="115">
        <f t="shared" si="45"/>
        <v>0</v>
      </c>
      <c r="AB165" s="115">
        <f t="shared" si="46"/>
        <v>1</v>
      </c>
      <c r="AC165" s="115">
        <f t="shared" si="47"/>
        <v>0</v>
      </c>
      <c r="AF165" s="115">
        <f t="shared" si="48"/>
        <v>3</v>
      </c>
      <c r="AG165" s="115">
        <f t="shared" si="49"/>
        <v>3</v>
      </c>
      <c r="AH165" s="115" t="str">
        <f t="shared" si="50"/>
        <v>Correct</v>
      </c>
      <c r="AJ165" s="115" t="s">
        <v>83</v>
      </c>
      <c r="AK165" s="115">
        <v>36</v>
      </c>
      <c r="AL165" s="115" t="s">
        <v>181</v>
      </c>
      <c r="AN165" s="115" t="s">
        <v>85</v>
      </c>
      <c r="AO165" s="115" t="s">
        <v>86</v>
      </c>
      <c r="AQ165" s="115" t="s">
        <v>88</v>
      </c>
      <c r="AS165" s="115" t="s">
        <v>90</v>
      </c>
      <c r="AT165" s="115" t="s">
        <v>91</v>
      </c>
      <c r="AU165" s="115" t="s">
        <v>91</v>
      </c>
    </row>
    <row r="166" spans="1:47">
      <c r="A166" s="115">
        <v>7044842756</v>
      </c>
      <c r="C166" s="115" t="s">
        <v>42</v>
      </c>
      <c r="F166" s="115" t="s">
        <v>45</v>
      </c>
      <c r="H166" s="115" t="s">
        <v>46</v>
      </c>
      <c r="I166" s="115" t="s">
        <v>47</v>
      </c>
      <c r="L166" s="115" t="s">
        <v>50</v>
      </c>
      <c r="O166" s="115">
        <f t="shared" si="34"/>
        <v>5</v>
      </c>
      <c r="P166" s="115">
        <f t="shared" si="35"/>
        <v>0.6</v>
      </c>
      <c r="R166" s="115">
        <f t="shared" si="36"/>
        <v>0</v>
      </c>
      <c r="S166" s="115">
        <f t="shared" si="37"/>
        <v>0.6</v>
      </c>
      <c r="T166" s="115">
        <f t="shared" si="38"/>
        <v>0</v>
      </c>
      <c r="U166" s="115">
        <f t="shared" si="39"/>
        <v>0</v>
      </c>
      <c r="V166" s="115">
        <f t="shared" si="40"/>
        <v>0.6</v>
      </c>
      <c r="W166" s="115">
        <f t="shared" si="41"/>
        <v>0</v>
      </c>
      <c r="X166" s="115">
        <f t="shared" si="42"/>
        <v>0.6</v>
      </c>
      <c r="Y166" s="115">
        <f t="shared" si="43"/>
        <v>0.6</v>
      </c>
      <c r="Z166" s="115">
        <f t="shared" si="44"/>
        <v>0</v>
      </c>
      <c r="AA166" s="115">
        <f t="shared" si="45"/>
        <v>0</v>
      </c>
      <c r="AB166" s="115">
        <f t="shared" si="46"/>
        <v>0.6</v>
      </c>
      <c r="AC166" s="115">
        <f t="shared" si="47"/>
        <v>0</v>
      </c>
      <c r="AF166" s="115">
        <f t="shared" si="48"/>
        <v>3</v>
      </c>
      <c r="AG166" s="115">
        <f t="shared" si="49"/>
        <v>5</v>
      </c>
      <c r="AH166" s="115" t="str">
        <f t="shared" si="50"/>
        <v>Correct</v>
      </c>
      <c r="AJ166" s="115" t="s">
        <v>83</v>
      </c>
      <c r="AK166" s="115">
        <v>49</v>
      </c>
      <c r="AL166" s="115" t="s">
        <v>181</v>
      </c>
      <c r="AM166" s="115" t="s">
        <v>214</v>
      </c>
      <c r="AN166" s="115" t="s">
        <v>85</v>
      </c>
      <c r="AO166" s="115" t="s">
        <v>86</v>
      </c>
      <c r="AP166" s="115" t="s">
        <v>87</v>
      </c>
      <c r="AQ166" s="115" t="s">
        <v>88</v>
      </c>
      <c r="AR166" s="115" t="s">
        <v>111</v>
      </c>
      <c r="AS166" s="115" t="s">
        <v>90</v>
      </c>
      <c r="AU166" s="115" t="s">
        <v>91</v>
      </c>
    </row>
    <row r="167" spans="1:47">
      <c r="A167" s="115">
        <v>6985143652</v>
      </c>
      <c r="C167" s="115" t="s">
        <v>42</v>
      </c>
      <c r="F167" s="115" t="s">
        <v>45</v>
      </c>
      <c r="G167" s="115" t="s">
        <v>39</v>
      </c>
      <c r="I167" s="115" t="s">
        <v>47</v>
      </c>
      <c r="L167" s="115" t="s">
        <v>50</v>
      </c>
      <c r="O167" s="115">
        <f t="shared" si="34"/>
        <v>5</v>
      </c>
      <c r="P167" s="115">
        <f t="shared" si="35"/>
        <v>0.6</v>
      </c>
      <c r="R167" s="115">
        <f t="shared" si="36"/>
        <v>0</v>
      </c>
      <c r="S167" s="115">
        <f t="shared" si="37"/>
        <v>0.6</v>
      </c>
      <c r="T167" s="115">
        <f t="shared" si="38"/>
        <v>0</v>
      </c>
      <c r="U167" s="115">
        <f t="shared" si="39"/>
        <v>0</v>
      </c>
      <c r="V167" s="115">
        <f t="shared" si="40"/>
        <v>0.6</v>
      </c>
      <c r="W167" s="115">
        <f t="shared" si="41"/>
        <v>0.6</v>
      </c>
      <c r="X167" s="115">
        <f t="shared" si="42"/>
        <v>0</v>
      </c>
      <c r="Y167" s="115">
        <f t="shared" si="43"/>
        <v>0.6</v>
      </c>
      <c r="Z167" s="115">
        <f t="shared" si="44"/>
        <v>0</v>
      </c>
      <c r="AA167" s="115">
        <f t="shared" si="45"/>
        <v>0</v>
      </c>
      <c r="AB167" s="115">
        <f t="shared" si="46"/>
        <v>0.6</v>
      </c>
      <c r="AC167" s="115">
        <f t="shared" si="47"/>
        <v>0</v>
      </c>
      <c r="AF167" s="115">
        <f t="shared" si="48"/>
        <v>3</v>
      </c>
      <c r="AG167" s="115">
        <f t="shared" si="49"/>
        <v>5</v>
      </c>
      <c r="AH167" s="115" t="str">
        <f t="shared" si="50"/>
        <v>Correct</v>
      </c>
      <c r="AJ167" s="115" t="s">
        <v>83</v>
      </c>
      <c r="AK167" s="115">
        <v>59</v>
      </c>
      <c r="AL167" s="115" t="s">
        <v>181</v>
      </c>
      <c r="AN167" s="115" t="s">
        <v>85</v>
      </c>
      <c r="AO167" s="115" t="s">
        <v>86</v>
      </c>
      <c r="AP167" s="115" t="s">
        <v>87</v>
      </c>
      <c r="AQ167" s="115" t="s">
        <v>104</v>
      </c>
      <c r="AR167" s="115" t="s">
        <v>102</v>
      </c>
      <c r="AS167" s="115" t="s">
        <v>113</v>
      </c>
      <c r="AT167" s="115" t="s">
        <v>91</v>
      </c>
      <c r="AU167" s="115" t="s">
        <v>91</v>
      </c>
    </row>
    <row r="168" spans="1:47">
      <c r="A168" s="115">
        <v>5584575401</v>
      </c>
      <c r="C168" s="115" t="s">
        <v>42</v>
      </c>
      <c r="I168" s="115" t="s">
        <v>47</v>
      </c>
      <c r="L168" s="115" t="s">
        <v>50</v>
      </c>
      <c r="O168" s="115">
        <f t="shared" si="34"/>
        <v>3</v>
      </c>
      <c r="P168" s="115">
        <f t="shared" si="35"/>
        <v>1</v>
      </c>
      <c r="R168" s="115">
        <f t="shared" si="36"/>
        <v>0</v>
      </c>
      <c r="S168" s="115">
        <f t="shared" si="37"/>
        <v>1</v>
      </c>
      <c r="T168" s="115">
        <f t="shared" si="38"/>
        <v>0</v>
      </c>
      <c r="U168" s="115">
        <f t="shared" si="39"/>
        <v>0</v>
      </c>
      <c r="V168" s="115">
        <f t="shared" si="40"/>
        <v>0</v>
      </c>
      <c r="W168" s="115">
        <f t="shared" si="41"/>
        <v>0</v>
      </c>
      <c r="X168" s="115">
        <f t="shared" si="42"/>
        <v>0</v>
      </c>
      <c r="Y168" s="115">
        <f t="shared" si="43"/>
        <v>1</v>
      </c>
      <c r="Z168" s="115">
        <f t="shared" si="44"/>
        <v>0</v>
      </c>
      <c r="AA168" s="115">
        <f t="shared" si="45"/>
        <v>0</v>
      </c>
      <c r="AB168" s="115">
        <f t="shared" si="46"/>
        <v>1</v>
      </c>
      <c r="AC168" s="115">
        <f t="shared" si="47"/>
        <v>0</v>
      </c>
      <c r="AF168" s="115">
        <f t="shared" si="48"/>
        <v>3</v>
      </c>
      <c r="AG168" s="115">
        <f t="shared" si="49"/>
        <v>3</v>
      </c>
      <c r="AH168" s="115" t="str">
        <f t="shared" si="50"/>
        <v>Correct</v>
      </c>
      <c r="AJ168" s="115" t="s">
        <v>99</v>
      </c>
      <c r="AK168" s="115">
        <v>55</v>
      </c>
      <c r="AL168" s="115" t="s">
        <v>181</v>
      </c>
      <c r="AM168" s="115" t="s">
        <v>204</v>
      </c>
    </row>
    <row r="169" spans="1:47">
      <c r="A169" s="115">
        <v>7008109527</v>
      </c>
      <c r="C169" s="115" t="s">
        <v>42</v>
      </c>
      <c r="E169" s="115" t="s">
        <v>44</v>
      </c>
      <c r="I169" s="115" t="s">
        <v>47</v>
      </c>
      <c r="L169" s="115" t="s">
        <v>50</v>
      </c>
      <c r="O169" s="115">
        <f t="shared" si="34"/>
        <v>4</v>
      </c>
      <c r="P169" s="115">
        <f t="shared" si="35"/>
        <v>0.75</v>
      </c>
      <c r="R169" s="115">
        <f t="shared" si="36"/>
        <v>0</v>
      </c>
      <c r="S169" s="115">
        <f t="shared" si="37"/>
        <v>0.75</v>
      </c>
      <c r="T169" s="115">
        <f t="shared" si="38"/>
        <v>0</v>
      </c>
      <c r="U169" s="115">
        <f t="shared" si="39"/>
        <v>0.75</v>
      </c>
      <c r="V169" s="115">
        <f t="shared" si="40"/>
        <v>0</v>
      </c>
      <c r="W169" s="115">
        <f t="shared" si="41"/>
        <v>0</v>
      </c>
      <c r="X169" s="115">
        <f t="shared" si="42"/>
        <v>0</v>
      </c>
      <c r="Y169" s="115">
        <f t="shared" si="43"/>
        <v>0.75</v>
      </c>
      <c r="Z169" s="115">
        <f t="shared" si="44"/>
        <v>0</v>
      </c>
      <c r="AA169" s="115">
        <f t="shared" si="45"/>
        <v>0</v>
      </c>
      <c r="AB169" s="115">
        <f t="shared" si="46"/>
        <v>0.75</v>
      </c>
      <c r="AC169" s="115">
        <f t="shared" si="47"/>
        <v>0</v>
      </c>
      <c r="AF169" s="115">
        <f t="shared" si="48"/>
        <v>3</v>
      </c>
      <c r="AG169" s="115">
        <f t="shared" si="49"/>
        <v>4</v>
      </c>
      <c r="AH169" s="115" t="str">
        <f t="shared" si="50"/>
        <v>Correct</v>
      </c>
      <c r="AJ169" s="115" t="s">
        <v>83</v>
      </c>
      <c r="AK169" s="115">
        <v>54</v>
      </c>
      <c r="AL169" s="115" t="s">
        <v>181</v>
      </c>
      <c r="AM169" s="115" t="s">
        <v>214</v>
      </c>
      <c r="AN169" s="115" t="s">
        <v>85</v>
      </c>
      <c r="AP169" s="115" t="s">
        <v>87</v>
      </c>
      <c r="AQ169" s="115" t="s">
        <v>101</v>
      </c>
      <c r="AR169" s="115" t="s">
        <v>111</v>
      </c>
      <c r="AS169" s="115" t="s">
        <v>90</v>
      </c>
      <c r="AT169" s="115" t="s">
        <v>91</v>
      </c>
    </row>
    <row r="170" spans="1:47">
      <c r="A170" s="115">
        <v>6985464673</v>
      </c>
      <c r="C170" s="115" t="s">
        <v>42</v>
      </c>
      <c r="F170" s="115" t="s">
        <v>45</v>
      </c>
      <c r="I170" s="115" t="s">
        <v>47</v>
      </c>
      <c r="L170" s="115" t="s">
        <v>50</v>
      </c>
      <c r="O170" s="115">
        <f t="shared" si="34"/>
        <v>4</v>
      </c>
      <c r="P170" s="115">
        <f t="shared" si="35"/>
        <v>0.75</v>
      </c>
      <c r="R170" s="115">
        <f t="shared" si="36"/>
        <v>0</v>
      </c>
      <c r="S170" s="115">
        <f t="shared" si="37"/>
        <v>0.75</v>
      </c>
      <c r="T170" s="115">
        <f t="shared" si="38"/>
        <v>0</v>
      </c>
      <c r="U170" s="115">
        <f t="shared" si="39"/>
        <v>0</v>
      </c>
      <c r="V170" s="115">
        <f t="shared" si="40"/>
        <v>0.75</v>
      </c>
      <c r="W170" s="115">
        <f t="shared" si="41"/>
        <v>0</v>
      </c>
      <c r="X170" s="115">
        <f t="shared" si="42"/>
        <v>0</v>
      </c>
      <c r="Y170" s="115">
        <f t="shared" si="43"/>
        <v>0.75</v>
      </c>
      <c r="Z170" s="115">
        <f t="shared" si="44"/>
        <v>0</v>
      </c>
      <c r="AA170" s="115">
        <f t="shared" si="45"/>
        <v>0</v>
      </c>
      <c r="AB170" s="115">
        <f t="shared" si="46"/>
        <v>0.75</v>
      </c>
      <c r="AC170" s="115">
        <f t="shared" si="47"/>
        <v>0</v>
      </c>
      <c r="AF170" s="115">
        <f t="shared" si="48"/>
        <v>3</v>
      </c>
      <c r="AG170" s="115">
        <f t="shared" si="49"/>
        <v>4</v>
      </c>
      <c r="AH170" s="115" t="str">
        <f t="shared" si="50"/>
        <v>Correct</v>
      </c>
      <c r="AJ170" s="115" t="s">
        <v>83</v>
      </c>
      <c r="AK170" s="115">
        <v>52</v>
      </c>
      <c r="AL170" s="115" t="s">
        <v>181</v>
      </c>
      <c r="AM170" s="115" t="s">
        <v>203</v>
      </c>
      <c r="AN170" s="115" t="s">
        <v>85</v>
      </c>
      <c r="AO170" s="115" t="s">
        <v>86</v>
      </c>
      <c r="AQ170" s="115" t="s">
        <v>88</v>
      </c>
      <c r="AR170" s="115" t="s">
        <v>111</v>
      </c>
      <c r="AS170" s="115" t="s">
        <v>113</v>
      </c>
      <c r="AT170" s="115" t="s">
        <v>91</v>
      </c>
      <c r="AU170" s="115" t="s">
        <v>91</v>
      </c>
    </row>
    <row r="171" spans="1:47">
      <c r="A171" s="115">
        <v>7020354004</v>
      </c>
      <c r="B171" s="115" t="s">
        <v>41</v>
      </c>
      <c r="I171" s="115" t="s">
        <v>47</v>
      </c>
      <c r="L171" s="115" t="s">
        <v>50</v>
      </c>
      <c r="O171" s="115">
        <f t="shared" si="34"/>
        <v>3</v>
      </c>
      <c r="P171" s="115">
        <f t="shared" si="35"/>
        <v>1</v>
      </c>
      <c r="R171" s="115">
        <f t="shared" si="36"/>
        <v>1</v>
      </c>
      <c r="S171" s="115">
        <f t="shared" si="37"/>
        <v>0</v>
      </c>
      <c r="T171" s="115">
        <f t="shared" si="38"/>
        <v>0</v>
      </c>
      <c r="U171" s="115">
        <f t="shared" si="39"/>
        <v>0</v>
      </c>
      <c r="V171" s="115">
        <f t="shared" si="40"/>
        <v>0</v>
      </c>
      <c r="W171" s="115">
        <f t="shared" si="41"/>
        <v>0</v>
      </c>
      <c r="X171" s="115">
        <f t="shared" si="42"/>
        <v>0</v>
      </c>
      <c r="Y171" s="115">
        <f t="shared" si="43"/>
        <v>1</v>
      </c>
      <c r="Z171" s="115">
        <f t="shared" si="44"/>
        <v>0</v>
      </c>
      <c r="AA171" s="115">
        <f t="shared" si="45"/>
        <v>0</v>
      </c>
      <c r="AB171" s="115">
        <f t="shared" si="46"/>
        <v>1</v>
      </c>
      <c r="AC171" s="115">
        <f t="shared" si="47"/>
        <v>0</v>
      </c>
      <c r="AF171" s="115">
        <f t="shared" si="48"/>
        <v>3</v>
      </c>
      <c r="AG171" s="115">
        <f t="shared" si="49"/>
        <v>3</v>
      </c>
      <c r="AH171" s="115" t="str">
        <f t="shared" si="50"/>
        <v>Correct</v>
      </c>
      <c r="AJ171" s="115" t="s">
        <v>99</v>
      </c>
      <c r="AK171" s="115">
        <v>28</v>
      </c>
      <c r="AL171" s="115" t="s">
        <v>181</v>
      </c>
      <c r="AM171" s="115" t="s">
        <v>219</v>
      </c>
      <c r="AN171" s="115" t="s">
        <v>85</v>
      </c>
      <c r="AO171" s="115" t="s">
        <v>91</v>
      </c>
      <c r="AP171" s="115" t="s">
        <v>87</v>
      </c>
      <c r="AQ171" s="115" t="s">
        <v>101</v>
      </c>
      <c r="AR171" s="115" t="s">
        <v>89</v>
      </c>
      <c r="AS171" s="115" t="s">
        <v>90</v>
      </c>
      <c r="AT171" s="115" t="s">
        <v>91</v>
      </c>
      <c r="AU171" s="115" t="s">
        <v>91</v>
      </c>
    </row>
    <row r="172" spans="1:47">
      <c r="A172" s="115">
        <v>6984063531</v>
      </c>
      <c r="C172" s="115" t="s">
        <v>42</v>
      </c>
      <c r="F172" s="115" t="s">
        <v>45</v>
      </c>
      <c r="G172" s="115" t="s">
        <v>39</v>
      </c>
      <c r="I172" s="115" t="s">
        <v>47</v>
      </c>
      <c r="L172" s="115" t="s">
        <v>50</v>
      </c>
      <c r="O172" s="115">
        <f t="shared" si="34"/>
        <v>5</v>
      </c>
      <c r="P172" s="115">
        <f t="shared" si="35"/>
        <v>0.6</v>
      </c>
      <c r="R172" s="115">
        <f t="shared" si="36"/>
        <v>0</v>
      </c>
      <c r="S172" s="115">
        <f t="shared" si="37"/>
        <v>0.6</v>
      </c>
      <c r="T172" s="115">
        <f t="shared" si="38"/>
        <v>0</v>
      </c>
      <c r="U172" s="115">
        <f t="shared" si="39"/>
        <v>0</v>
      </c>
      <c r="V172" s="115">
        <f t="shared" si="40"/>
        <v>0.6</v>
      </c>
      <c r="W172" s="115">
        <f t="shared" si="41"/>
        <v>0.6</v>
      </c>
      <c r="X172" s="115">
        <f t="shared" si="42"/>
        <v>0</v>
      </c>
      <c r="Y172" s="115">
        <f t="shared" si="43"/>
        <v>0.6</v>
      </c>
      <c r="Z172" s="115">
        <f t="shared" si="44"/>
        <v>0</v>
      </c>
      <c r="AA172" s="115">
        <f t="shared" si="45"/>
        <v>0</v>
      </c>
      <c r="AB172" s="115">
        <f t="shared" si="46"/>
        <v>0.6</v>
      </c>
      <c r="AC172" s="115">
        <f t="shared" si="47"/>
        <v>0</v>
      </c>
      <c r="AF172" s="115">
        <f t="shared" si="48"/>
        <v>3</v>
      </c>
      <c r="AG172" s="115">
        <f t="shared" si="49"/>
        <v>5</v>
      </c>
      <c r="AH172" s="115" t="str">
        <f t="shared" si="50"/>
        <v>Correct</v>
      </c>
      <c r="AJ172" s="115" t="s">
        <v>83</v>
      </c>
      <c r="AK172" s="115">
        <v>39</v>
      </c>
      <c r="AL172" s="115" t="s">
        <v>181</v>
      </c>
      <c r="AM172" s="115" t="s">
        <v>189</v>
      </c>
      <c r="AN172" s="115" t="s">
        <v>85</v>
      </c>
      <c r="AO172" s="115" t="s">
        <v>86</v>
      </c>
      <c r="AP172" s="115" t="s">
        <v>87</v>
      </c>
      <c r="AQ172" s="115" t="s">
        <v>100</v>
      </c>
      <c r="AR172" s="115" t="s">
        <v>94</v>
      </c>
      <c r="AS172" s="115" t="s">
        <v>90</v>
      </c>
      <c r="AT172" s="115" t="s">
        <v>91</v>
      </c>
      <c r="AU172" s="115" t="s">
        <v>91</v>
      </c>
    </row>
    <row r="173" spans="1:47">
      <c r="A173" s="115">
        <v>7020564626</v>
      </c>
      <c r="I173" s="115" t="s">
        <v>47</v>
      </c>
      <c r="L173" s="115" t="s">
        <v>50</v>
      </c>
      <c r="O173" s="115">
        <f t="shared" si="34"/>
        <v>2</v>
      </c>
      <c r="P173" s="115">
        <f t="shared" si="35"/>
        <v>1.5</v>
      </c>
      <c r="R173" s="115">
        <f t="shared" si="36"/>
        <v>0</v>
      </c>
      <c r="S173" s="115">
        <f t="shared" si="37"/>
        <v>0</v>
      </c>
      <c r="T173" s="115">
        <f t="shared" si="38"/>
        <v>0</v>
      </c>
      <c r="U173" s="115">
        <f t="shared" si="39"/>
        <v>0</v>
      </c>
      <c r="V173" s="115">
        <f t="shared" si="40"/>
        <v>0</v>
      </c>
      <c r="W173" s="115">
        <f t="shared" si="41"/>
        <v>0</v>
      </c>
      <c r="X173" s="115">
        <f t="shared" si="42"/>
        <v>0</v>
      </c>
      <c r="Y173" s="115">
        <f t="shared" si="43"/>
        <v>1</v>
      </c>
      <c r="Z173" s="115">
        <f t="shared" si="44"/>
        <v>0</v>
      </c>
      <c r="AA173" s="115">
        <f t="shared" si="45"/>
        <v>0</v>
      </c>
      <c r="AB173" s="115">
        <f t="shared" si="46"/>
        <v>1</v>
      </c>
      <c r="AC173" s="115">
        <f t="shared" si="47"/>
        <v>0</v>
      </c>
      <c r="AF173" s="115">
        <f t="shared" si="48"/>
        <v>2</v>
      </c>
      <c r="AG173" s="115">
        <f t="shared" si="49"/>
        <v>2</v>
      </c>
      <c r="AH173" s="115" t="str">
        <f t="shared" si="50"/>
        <v>Correct</v>
      </c>
      <c r="AJ173" s="115" t="s">
        <v>83</v>
      </c>
      <c r="AK173" s="115">
        <v>50</v>
      </c>
      <c r="AL173" s="115" t="s">
        <v>181</v>
      </c>
      <c r="AM173" s="115" t="s">
        <v>224</v>
      </c>
      <c r="AN173" s="115" t="s">
        <v>85</v>
      </c>
      <c r="AO173" s="115" t="s">
        <v>86</v>
      </c>
      <c r="AP173" s="115" t="s">
        <v>87</v>
      </c>
      <c r="AR173" s="115" t="s">
        <v>89</v>
      </c>
      <c r="AS173" s="115" t="s">
        <v>90</v>
      </c>
      <c r="AT173" s="115" t="s">
        <v>91</v>
      </c>
      <c r="AU173" s="115" t="s">
        <v>91</v>
      </c>
    </row>
    <row r="174" spans="1:47">
      <c r="A174" s="115">
        <v>5586516688</v>
      </c>
      <c r="C174" s="115" t="s">
        <v>42</v>
      </c>
      <c r="H174" s="115" t="s">
        <v>46</v>
      </c>
      <c r="L174" s="115" t="s">
        <v>50</v>
      </c>
      <c r="O174" s="115">
        <f t="shared" si="34"/>
        <v>3</v>
      </c>
      <c r="P174" s="115">
        <f t="shared" si="35"/>
        <v>1</v>
      </c>
      <c r="R174" s="115">
        <f t="shared" si="36"/>
        <v>0</v>
      </c>
      <c r="S174" s="115">
        <f t="shared" si="37"/>
        <v>1</v>
      </c>
      <c r="T174" s="115">
        <f t="shared" si="38"/>
        <v>0</v>
      </c>
      <c r="U174" s="115">
        <f t="shared" si="39"/>
        <v>0</v>
      </c>
      <c r="V174" s="115">
        <f t="shared" si="40"/>
        <v>0</v>
      </c>
      <c r="W174" s="115">
        <f t="shared" si="41"/>
        <v>0</v>
      </c>
      <c r="X174" s="115">
        <f t="shared" si="42"/>
        <v>1</v>
      </c>
      <c r="Y174" s="115">
        <f t="shared" si="43"/>
        <v>0</v>
      </c>
      <c r="Z174" s="115">
        <f t="shared" si="44"/>
        <v>0</v>
      </c>
      <c r="AA174" s="115">
        <f t="shared" si="45"/>
        <v>0</v>
      </c>
      <c r="AB174" s="115">
        <f t="shared" si="46"/>
        <v>1</v>
      </c>
      <c r="AC174" s="115">
        <f t="shared" si="47"/>
        <v>0</v>
      </c>
      <c r="AF174" s="115">
        <f t="shared" si="48"/>
        <v>3</v>
      </c>
      <c r="AG174" s="115">
        <f t="shared" si="49"/>
        <v>3</v>
      </c>
      <c r="AH174" s="115" t="str">
        <f t="shared" si="50"/>
        <v>Correct</v>
      </c>
      <c r="AJ174" s="115" t="s">
        <v>99</v>
      </c>
      <c r="AK174" s="115">
        <v>55</v>
      </c>
      <c r="AL174" s="115" t="s">
        <v>181</v>
      </c>
      <c r="AM174" s="115" t="s">
        <v>224</v>
      </c>
      <c r="AN174" s="115" t="s">
        <v>92</v>
      </c>
      <c r="AO174" s="115" t="s">
        <v>86</v>
      </c>
      <c r="AP174" s="115" t="s">
        <v>87</v>
      </c>
      <c r="AQ174" s="115" t="s">
        <v>88</v>
      </c>
      <c r="AR174" s="115" t="s">
        <v>120</v>
      </c>
      <c r="AS174" s="115" t="s">
        <v>90</v>
      </c>
      <c r="AT174" s="115" t="s">
        <v>91</v>
      </c>
      <c r="AU174" s="115" t="s">
        <v>91</v>
      </c>
    </row>
    <row r="175" spans="1:47">
      <c r="A175" s="115">
        <v>7020564050</v>
      </c>
      <c r="B175" s="115" t="s">
        <v>41</v>
      </c>
      <c r="H175" s="115" t="s">
        <v>46</v>
      </c>
      <c r="L175" s="115" t="s">
        <v>50</v>
      </c>
      <c r="O175" s="115">
        <f t="shared" si="34"/>
        <v>3</v>
      </c>
      <c r="P175" s="115">
        <f t="shared" si="35"/>
        <v>1</v>
      </c>
      <c r="R175" s="115">
        <f t="shared" si="36"/>
        <v>1</v>
      </c>
      <c r="S175" s="115">
        <f t="shared" si="37"/>
        <v>0</v>
      </c>
      <c r="T175" s="115">
        <f t="shared" si="38"/>
        <v>0</v>
      </c>
      <c r="U175" s="115">
        <f t="shared" si="39"/>
        <v>0</v>
      </c>
      <c r="V175" s="115">
        <f t="shared" si="40"/>
        <v>0</v>
      </c>
      <c r="W175" s="115">
        <f t="shared" si="41"/>
        <v>0</v>
      </c>
      <c r="X175" s="115">
        <f t="shared" si="42"/>
        <v>1</v>
      </c>
      <c r="Y175" s="115">
        <f t="shared" si="43"/>
        <v>0</v>
      </c>
      <c r="Z175" s="115">
        <f t="shared" si="44"/>
        <v>0</v>
      </c>
      <c r="AA175" s="115">
        <f t="shared" si="45"/>
        <v>0</v>
      </c>
      <c r="AB175" s="115">
        <f t="shared" si="46"/>
        <v>1</v>
      </c>
      <c r="AC175" s="115">
        <f t="shared" si="47"/>
        <v>0</v>
      </c>
      <c r="AF175" s="115">
        <f t="shared" si="48"/>
        <v>3</v>
      </c>
      <c r="AG175" s="115">
        <f t="shared" si="49"/>
        <v>3</v>
      </c>
      <c r="AH175" s="115" t="str">
        <f t="shared" si="50"/>
        <v>Correct</v>
      </c>
      <c r="AJ175" s="115" t="s">
        <v>99</v>
      </c>
      <c r="AK175" s="115">
        <v>62</v>
      </c>
      <c r="AL175" s="115" t="s">
        <v>181</v>
      </c>
      <c r="AM175" s="115" t="s">
        <v>224</v>
      </c>
      <c r="AN175" s="115" t="s">
        <v>92</v>
      </c>
      <c r="AO175" s="115" t="s">
        <v>86</v>
      </c>
      <c r="AP175" s="115" t="s">
        <v>87</v>
      </c>
      <c r="AR175" s="115" t="s">
        <v>89</v>
      </c>
      <c r="AS175" s="115" t="s">
        <v>90</v>
      </c>
      <c r="AT175" s="115" t="s">
        <v>91</v>
      </c>
      <c r="AU175" s="115" t="s">
        <v>91</v>
      </c>
    </row>
    <row r="176" spans="1:47">
      <c r="A176" s="115">
        <v>7045762645</v>
      </c>
      <c r="B176" s="115" t="s">
        <v>41</v>
      </c>
      <c r="H176" s="115" t="s">
        <v>46</v>
      </c>
      <c r="L176" s="115" t="s">
        <v>50</v>
      </c>
      <c r="O176" s="115">
        <f t="shared" si="34"/>
        <v>3</v>
      </c>
      <c r="P176" s="115">
        <f t="shared" si="35"/>
        <v>1</v>
      </c>
      <c r="R176" s="115">
        <f t="shared" si="36"/>
        <v>1</v>
      </c>
      <c r="S176" s="115">
        <f t="shared" si="37"/>
        <v>0</v>
      </c>
      <c r="T176" s="115">
        <f t="shared" si="38"/>
        <v>0</v>
      </c>
      <c r="U176" s="115">
        <f t="shared" si="39"/>
        <v>0</v>
      </c>
      <c r="V176" s="115">
        <f t="shared" si="40"/>
        <v>0</v>
      </c>
      <c r="W176" s="115">
        <f t="shared" si="41"/>
        <v>0</v>
      </c>
      <c r="X176" s="115">
        <f t="shared" si="42"/>
        <v>1</v>
      </c>
      <c r="Y176" s="115">
        <f t="shared" si="43"/>
        <v>0</v>
      </c>
      <c r="Z176" s="115">
        <f t="shared" si="44"/>
        <v>0</v>
      </c>
      <c r="AA176" s="115">
        <f t="shared" si="45"/>
        <v>0</v>
      </c>
      <c r="AB176" s="115">
        <f t="shared" si="46"/>
        <v>1</v>
      </c>
      <c r="AC176" s="115">
        <f t="shared" si="47"/>
        <v>0</v>
      </c>
      <c r="AF176" s="115">
        <f t="shared" si="48"/>
        <v>3</v>
      </c>
      <c r="AG176" s="115">
        <f t="shared" si="49"/>
        <v>3</v>
      </c>
      <c r="AH176" s="115" t="str">
        <f t="shared" si="50"/>
        <v>Correct</v>
      </c>
      <c r="AJ176" s="115" t="s">
        <v>83</v>
      </c>
      <c r="AK176" s="115">
        <v>69</v>
      </c>
      <c r="AL176" s="115" t="s">
        <v>181</v>
      </c>
      <c r="AM176" s="115" t="s">
        <v>196</v>
      </c>
      <c r="AN176" s="115" t="s">
        <v>85</v>
      </c>
      <c r="AO176" s="115" t="s">
        <v>86</v>
      </c>
      <c r="AP176" s="115" t="s">
        <v>87</v>
      </c>
      <c r="AQ176" s="115" t="s">
        <v>96</v>
      </c>
      <c r="AR176" s="115" t="s">
        <v>94</v>
      </c>
      <c r="AS176" s="115" t="s">
        <v>106</v>
      </c>
      <c r="AT176" s="115" t="s">
        <v>91</v>
      </c>
      <c r="AU176" s="115" t="s">
        <v>91</v>
      </c>
    </row>
    <row r="177" spans="1:47">
      <c r="A177" s="115">
        <v>7045776139</v>
      </c>
      <c r="G177" s="115" t="s">
        <v>39</v>
      </c>
      <c r="H177" s="115" t="s">
        <v>46</v>
      </c>
      <c r="L177" s="115" t="s">
        <v>50</v>
      </c>
      <c r="O177" s="115">
        <f t="shared" si="34"/>
        <v>3</v>
      </c>
      <c r="P177" s="115">
        <f t="shared" si="35"/>
        <v>1</v>
      </c>
      <c r="R177" s="115">
        <f t="shared" si="36"/>
        <v>0</v>
      </c>
      <c r="S177" s="115">
        <f t="shared" si="37"/>
        <v>0</v>
      </c>
      <c r="T177" s="115">
        <f t="shared" si="38"/>
        <v>0</v>
      </c>
      <c r="U177" s="115">
        <f t="shared" si="39"/>
        <v>0</v>
      </c>
      <c r="V177" s="115">
        <f t="shared" si="40"/>
        <v>0</v>
      </c>
      <c r="W177" s="115">
        <f t="shared" si="41"/>
        <v>1</v>
      </c>
      <c r="X177" s="115">
        <f t="shared" si="42"/>
        <v>1</v>
      </c>
      <c r="Y177" s="115">
        <f t="shared" si="43"/>
        <v>0</v>
      </c>
      <c r="Z177" s="115">
        <f t="shared" si="44"/>
        <v>0</v>
      </c>
      <c r="AA177" s="115">
        <f t="shared" si="45"/>
        <v>0</v>
      </c>
      <c r="AB177" s="115">
        <f t="shared" si="46"/>
        <v>1</v>
      </c>
      <c r="AC177" s="115">
        <f t="shared" si="47"/>
        <v>0</v>
      </c>
      <c r="AF177" s="115">
        <f t="shared" si="48"/>
        <v>3</v>
      </c>
      <c r="AG177" s="115">
        <f t="shared" si="49"/>
        <v>3</v>
      </c>
      <c r="AH177" s="115" t="str">
        <f t="shared" si="50"/>
        <v>Correct</v>
      </c>
      <c r="AJ177" s="115" t="s">
        <v>83</v>
      </c>
      <c r="AK177" s="115">
        <v>71</v>
      </c>
      <c r="AL177" s="115" t="s">
        <v>181</v>
      </c>
      <c r="AM177" s="115" t="s">
        <v>190</v>
      </c>
      <c r="AN177" s="115" t="s">
        <v>85</v>
      </c>
      <c r="AO177" s="115" t="s">
        <v>86</v>
      </c>
      <c r="AP177" s="115" t="s">
        <v>87</v>
      </c>
      <c r="AQ177" s="115" t="s">
        <v>88</v>
      </c>
      <c r="AR177" s="115" t="s">
        <v>111</v>
      </c>
      <c r="AS177" s="115" t="s">
        <v>106</v>
      </c>
      <c r="AT177" s="115" t="s">
        <v>91</v>
      </c>
      <c r="AU177" s="115" t="s">
        <v>91</v>
      </c>
    </row>
    <row r="178" spans="1:47">
      <c r="A178" s="115">
        <v>6982457295</v>
      </c>
      <c r="F178" s="115" t="s">
        <v>45</v>
      </c>
      <c r="H178" s="115" t="s">
        <v>46</v>
      </c>
      <c r="L178" s="115" t="s">
        <v>50</v>
      </c>
      <c r="O178" s="115">
        <f t="shared" si="34"/>
        <v>3</v>
      </c>
      <c r="P178" s="115">
        <f t="shared" si="35"/>
        <v>1</v>
      </c>
      <c r="R178" s="115">
        <f t="shared" si="36"/>
        <v>0</v>
      </c>
      <c r="S178" s="115">
        <f t="shared" si="37"/>
        <v>0</v>
      </c>
      <c r="T178" s="115">
        <f t="shared" si="38"/>
        <v>0</v>
      </c>
      <c r="U178" s="115">
        <f t="shared" si="39"/>
        <v>0</v>
      </c>
      <c r="V178" s="115">
        <f t="shared" si="40"/>
        <v>1</v>
      </c>
      <c r="W178" s="115">
        <f t="shared" si="41"/>
        <v>0</v>
      </c>
      <c r="X178" s="115">
        <f t="shared" si="42"/>
        <v>1</v>
      </c>
      <c r="Y178" s="115">
        <f t="shared" si="43"/>
        <v>0</v>
      </c>
      <c r="Z178" s="115">
        <f t="shared" si="44"/>
        <v>0</v>
      </c>
      <c r="AA178" s="115">
        <f t="shared" si="45"/>
        <v>0</v>
      </c>
      <c r="AB178" s="115">
        <f t="shared" si="46"/>
        <v>1</v>
      </c>
      <c r="AC178" s="115">
        <f t="shared" si="47"/>
        <v>0</v>
      </c>
      <c r="AF178" s="115">
        <f t="shared" si="48"/>
        <v>3</v>
      </c>
      <c r="AG178" s="115">
        <f t="shared" si="49"/>
        <v>3</v>
      </c>
      <c r="AH178" s="115" t="str">
        <f t="shared" si="50"/>
        <v>Correct</v>
      </c>
      <c r="AJ178" s="115" t="s">
        <v>83</v>
      </c>
      <c r="AK178" s="115">
        <v>40</v>
      </c>
      <c r="AL178" s="115" t="s">
        <v>181</v>
      </c>
      <c r="AM178" s="115" t="s">
        <v>193</v>
      </c>
      <c r="AN178" s="115" t="s">
        <v>114</v>
      </c>
      <c r="AO178" s="115" t="s">
        <v>91</v>
      </c>
      <c r="AP178" s="115" t="s">
        <v>108</v>
      </c>
      <c r="AQ178" s="115" t="s">
        <v>96</v>
      </c>
      <c r="AR178" s="115" t="s">
        <v>112</v>
      </c>
      <c r="AS178" s="115" t="s">
        <v>90</v>
      </c>
      <c r="AT178" s="115" t="s">
        <v>91</v>
      </c>
      <c r="AU178" s="115" t="s">
        <v>86</v>
      </c>
    </row>
    <row r="179" spans="1:47">
      <c r="A179" s="115">
        <v>7011088935</v>
      </c>
      <c r="C179" s="115" t="s">
        <v>42</v>
      </c>
      <c r="H179" s="115" t="s">
        <v>46</v>
      </c>
      <c r="L179" s="115" t="s">
        <v>50</v>
      </c>
      <c r="O179" s="115">
        <f t="shared" si="34"/>
        <v>3</v>
      </c>
      <c r="P179" s="115">
        <f t="shared" si="35"/>
        <v>1</v>
      </c>
      <c r="R179" s="115">
        <f t="shared" si="36"/>
        <v>0</v>
      </c>
      <c r="S179" s="115">
        <f t="shared" si="37"/>
        <v>1</v>
      </c>
      <c r="T179" s="115">
        <f t="shared" si="38"/>
        <v>0</v>
      </c>
      <c r="U179" s="115">
        <f t="shared" si="39"/>
        <v>0</v>
      </c>
      <c r="V179" s="115">
        <f t="shared" si="40"/>
        <v>0</v>
      </c>
      <c r="W179" s="115">
        <f t="shared" si="41"/>
        <v>0</v>
      </c>
      <c r="X179" s="115">
        <f t="shared" si="42"/>
        <v>1</v>
      </c>
      <c r="Y179" s="115">
        <f t="shared" si="43"/>
        <v>0</v>
      </c>
      <c r="Z179" s="115">
        <f t="shared" si="44"/>
        <v>0</v>
      </c>
      <c r="AA179" s="115">
        <f t="shared" si="45"/>
        <v>0</v>
      </c>
      <c r="AB179" s="115">
        <f t="shared" si="46"/>
        <v>1</v>
      </c>
      <c r="AC179" s="115">
        <f t="shared" si="47"/>
        <v>0</v>
      </c>
      <c r="AF179" s="115">
        <f t="shared" si="48"/>
        <v>3</v>
      </c>
      <c r="AG179" s="115">
        <f t="shared" si="49"/>
        <v>3</v>
      </c>
      <c r="AH179" s="115" t="str">
        <f t="shared" si="50"/>
        <v>Correct</v>
      </c>
      <c r="AJ179" s="115" t="s">
        <v>83</v>
      </c>
      <c r="AK179" s="115">
        <v>43</v>
      </c>
      <c r="AL179" s="115" t="s">
        <v>181</v>
      </c>
      <c r="AM179" s="115" t="s">
        <v>232</v>
      </c>
      <c r="AN179" s="115" t="s">
        <v>85</v>
      </c>
      <c r="AO179" s="115" t="s">
        <v>86</v>
      </c>
      <c r="AP179" s="115" t="s">
        <v>87</v>
      </c>
      <c r="AQ179" s="115" t="s">
        <v>101</v>
      </c>
      <c r="AR179" s="115" t="s">
        <v>111</v>
      </c>
      <c r="AS179" s="115" t="s">
        <v>90</v>
      </c>
      <c r="AT179" s="115" t="s">
        <v>91</v>
      </c>
      <c r="AU179" s="115" t="s">
        <v>91</v>
      </c>
    </row>
    <row r="180" spans="1:47">
      <c r="A180" s="115">
        <v>7045769863</v>
      </c>
      <c r="B180" s="115" t="s">
        <v>41</v>
      </c>
      <c r="H180" s="115" t="s">
        <v>46</v>
      </c>
      <c r="L180" s="115" t="s">
        <v>50</v>
      </c>
      <c r="O180" s="115">
        <f t="shared" si="34"/>
        <v>3</v>
      </c>
      <c r="P180" s="115">
        <f t="shared" si="35"/>
        <v>1</v>
      </c>
      <c r="R180" s="115">
        <f t="shared" si="36"/>
        <v>1</v>
      </c>
      <c r="S180" s="115">
        <f t="shared" si="37"/>
        <v>0</v>
      </c>
      <c r="T180" s="115">
        <f t="shared" si="38"/>
        <v>0</v>
      </c>
      <c r="U180" s="115">
        <f t="shared" si="39"/>
        <v>0</v>
      </c>
      <c r="V180" s="115">
        <f t="shared" si="40"/>
        <v>0</v>
      </c>
      <c r="W180" s="115">
        <f t="shared" si="41"/>
        <v>0</v>
      </c>
      <c r="X180" s="115">
        <f t="shared" si="42"/>
        <v>1</v>
      </c>
      <c r="Y180" s="115">
        <f t="shared" si="43"/>
        <v>0</v>
      </c>
      <c r="Z180" s="115">
        <f t="shared" si="44"/>
        <v>0</v>
      </c>
      <c r="AA180" s="115">
        <f t="shared" si="45"/>
        <v>0</v>
      </c>
      <c r="AB180" s="115">
        <f t="shared" si="46"/>
        <v>1</v>
      </c>
      <c r="AC180" s="115">
        <f t="shared" si="47"/>
        <v>0</v>
      </c>
      <c r="AF180" s="115">
        <f t="shared" si="48"/>
        <v>3</v>
      </c>
      <c r="AG180" s="115">
        <f t="shared" si="49"/>
        <v>3</v>
      </c>
      <c r="AH180" s="115" t="str">
        <f t="shared" si="50"/>
        <v>Correct</v>
      </c>
      <c r="AJ180" s="115" t="s">
        <v>83</v>
      </c>
      <c r="AK180" s="115">
        <v>72</v>
      </c>
      <c r="AL180" s="115" t="s">
        <v>181</v>
      </c>
      <c r="AM180" s="115" t="s">
        <v>208</v>
      </c>
      <c r="AN180" s="115" t="s">
        <v>85</v>
      </c>
      <c r="AO180" s="115" t="s">
        <v>86</v>
      </c>
      <c r="AP180" s="115" t="s">
        <v>87</v>
      </c>
      <c r="AQ180" s="115" t="s">
        <v>101</v>
      </c>
      <c r="AR180" s="115" t="s">
        <v>94</v>
      </c>
      <c r="AS180" s="115" t="s">
        <v>106</v>
      </c>
      <c r="AT180" s="115" t="s">
        <v>91</v>
      </c>
      <c r="AU180" s="115" t="s">
        <v>91</v>
      </c>
    </row>
    <row r="181" spans="1:47">
      <c r="A181" s="115">
        <v>7045765746</v>
      </c>
      <c r="D181" s="115" t="s">
        <v>43</v>
      </c>
      <c r="H181" s="115" t="s">
        <v>46</v>
      </c>
      <c r="L181" s="115" t="s">
        <v>50</v>
      </c>
      <c r="O181" s="115">
        <f t="shared" si="34"/>
        <v>3</v>
      </c>
      <c r="P181" s="115">
        <f t="shared" si="35"/>
        <v>1</v>
      </c>
      <c r="R181" s="115">
        <f t="shared" si="36"/>
        <v>0</v>
      </c>
      <c r="S181" s="115">
        <f t="shared" si="37"/>
        <v>0</v>
      </c>
      <c r="T181" s="115">
        <f t="shared" si="38"/>
        <v>1</v>
      </c>
      <c r="U181" s="115">
        <f t="shared" si="39"/>
        <v>0</v>
      </c>
      <c r="V181" s="115">
        <f t="shared" si="40"/>
        <v>0</v>
      </c>
      <c r="W181" s="115">
        <f t="shared" si="41"/>
        <v>0</v>
      </c>
      <c r="X181" s="115">
        <f t="shared" si="42"/>
        <v>1</v>
      </c>
      <c r="Y181" s="115">
        <f t="shared" si="43"/>
        <v>0</v>
      </c>
      <c r="Z181" s="115">
        <f t="shared" si="44"/>
        <v>0</v>
      </c>
      <c r="AA181" s="115">
        <f t="shared" si="45"/>
        <v>0</v>
      </c>
      <c r="AB181" s="115">
        <f t="shared" si="46"/>
        <v>1</v>
      </c>
      <c r="AC181" s="115">
        <f t="shared" si="47"/>
        <v>0</v>
      </c>
      <c r="AF181" s="115">
        <f t="shared" si="48"/>
        <v>3</v>
      </c>
      <c r="AG181" s="115">
        <f t="shared" si="49"/>
        <v>3</v>
      </c>
      <c r="AH181" s="115" t="str">
        <f t="shared" si="50"/>
        <v>Correct</v>
      </c>
      <c r="AJ181" s="115" t="s">
        <v>83</v>
      </c>
      <c r="AK181" s="115">
        <v>73</v>
      </c>
      <c r="AL181" s="115" t="s">
        <v>181</v>
      </c>
      <c r="AM181" s="115" t="s">
        <v>206</v>
      </c>
      <c r="AN181" s="115" t="s">
        <v>85</v>
      </c>
      <c r="AO181" s="115" t="s">
        <v>86</v>
      </c>
      <c r="AP181" s="115" t="s">
        <v>87</v>
      </c>
      <c r="AQ181" s="115" t="s">
        <v>96</v>
      </c>
      <c r="AR181" s="115" t="s">
        <v>89</v>
      </c>
      <c r="AS181" s="115" t="s">
        <v>103</v>
      </c>
      <c r="AT181" s="115" t="s">
        <v>91</v>
      </c>
      <c r="AU181" s="115" t="s">
        <v>86</v>
      </c>
    </row>
    <row r="182" spans="1:47">
      <c r="A182" s="115">
        <v>7044842125</v>
      </c>
      <c r="F182" s="115" t="s">
        <v>45</v>
      </c>
      <c r="H182" s="115" t="s">
        <v>46</v>
      </c>
      <c r="L182" s="115" t="s">
        <v>50</v>
      </c>
      <c r="O182" s="115">
        <f t="shared" si="34"/>
        <v>3</v>
      </c>
      <c r="P182" s="115">
        <f t="shared" si="35"/>
        <v>1</v>
      </c>
      <c r="R182" s="115">
        <f t="shared" si="36"/>
        <v>0</v>
      </c>
      <c r="S182" s="115">
        <f t="shared" si="37"/>
        <v>0</v>
      </c>
      <c r="T182" s="115">
        <f t="shared" si="38"/>
        <v>0</v>
      </c>
      <c r="U182" s="115">
        <f t="shared" si="39"/>
        <v>0</v>
      </c>
      <c r="V182" s="115">
        <f t="shared" si="40"/>
        <v>1</v>
      </c>
      <c r="W182" s="115">
        <f t="shared" si="41"/>
        <v>0</v>
      </c>
      <c r="X182" s="115">
        <f t="shared" si="42"/>
        <v>1</v>
      </c>
      <c r="Y182" s="115">
        <f t="shared" si="43"/>
        <v>0</v>
      </c>
      <c r="Z182" s="115">
        <f t="shared" si="44"/>
        <v>0</v>
      </c>
      <c r="AA182" s="115">
        <f t="shared" si="45"/>
        <v>0</v>
      </c>
      <c r="AB182" s="115">
        <f t="shared" si="46"/>
        <v>1</v>
      </c>
      <c r="AC182" s="115">
        <f t="shared" si="47"/>
        <v>0</v>
      </c>
      <c r="AF182" s="115">
        <f t="shared" si="48"/>
        <v>3</v>
      </c>
      <c r="AG182" s="115">
        <f t="shared" si="49"/>
        <v>3</v>
      </c>
      <c r="AH182" s="115" t="str">
        <f t="shared" si="50"/>
        <v>Correct</v>
      </c>
      <c r="AJ182" s="115" t="s">
        <v>83</v>
      </c>
      <c r="AK182" s="115">
        <v>41</v>
      </c>
      <c r="AL182" s="115" t="s">
        <v>181</v>
      </c>
      <c r="AM182" s="115" t="s">
        <v>206</v>
      </c>
      <c r="AN182" s="115" t="s">
        <v>107</v>
      </c>
      <c r="AO182" s="115" t="s">
        <v>91</v>
      </c>
      <c r="AP182" s="115" t="s">
        <v>137</v>
      </c>
      <c r="AQ182" s="115" t="s">
        <v>88</v>
      </c>
      <c r="AR182" s="115" t="s">
        <v>89</v>
      </c>
      <c r="AS182" s="115" t="s">
        <v>90</v>
      </c>
      <c r="AT182" s="115" t="s">
        <v>91</v>
      </c>
      <c r="AU182" s="115" t="s">
        <v>91</v>
      </c>
    </row>
    <row r="183" spans="1:47">
      <c r="A183" s="115">
        <v>7045762133</v>
      </c>
      <c r="F183" s="115" t="s">
        <v>45</v>
      </c>
      <c r="H183" s="115" t="s">
        <v>46</v>
      </c>
      <c r="L183" s="115" t="s">
        <v>50</v>
      </c>
      <c r="O183" s="115">
        <f t="shared" si="34"/>
        <v>3</v>
      </c>
      <c r="P183" s="115">
        <f t="shared" si="35"/>
        <v>1</v>
      </c>
      <c r="R183" s="115">
        <f t="shared" si="36"/>
        <v>0</v>
      </c>
      <c r="S183" s="115">
        <f t="shared" si="37"/>
        <v>0</v>
      </c>
      <c r="T183" s="115">
        <f t="shared" si="38"/>
        <v>0</v>
      </c>
      <c r="U183" s="115">
        <f t="shared" si="39"/>
        <v>0</v>
      </c>
      <c r="V183" s="115">
        <f t="shared" si="40"/>
        <v>1</v>
      </c>
      <c r="W183" s="115">
        <f t="shared" si="41"/>
        <v>0</v>
      </c>
      <c r="X183" s="115">
        <f t="shared" si="42"/>
        <v>1</v>
      </c>
      <c r="Y183" s="115">
        <f t="shared" si="43"/>
        <v>0</v>
      </c>
      <c r="Z183" s="115">
        <f t="shared" si="44"/>
        <v>0</v>
      </c>
      <c r="AA183" s="115">
        <f t="shared" si="45"/>
        <v>0</v>
      </c>
      <c r="AB183" s="115">
        <f t="shared" si="46"/>
        <v>1</v>
      </c>
      <c r="AC183" s="115">
        <f t="shared" si="47"/>
        <v>0</v>
      </c>
      <c r="AF183" s="115">
        <f t="shared" si="48"/>
        <v>3</v>
      </c>
      <c r="AG183" s="115">
        <f t="shared" si="49"/>
        <v>3</v>
      </c>
      <c r="AH183" s="115" t="str">
        <f t="shared" si="50"/>
        <v>Correct</v>
      </c>
      <c r="AJ183" s="115" t="s">
        <v>83</v>
      </c>
      <c r="AK183" s="115">
        <v>50</v>
      </c>
      <c r="AL183" s="115" t="s">
        <v>181</v>
      </c>
      <c r="AM183" s="115" t="s">
        <v>231</v>
      </c>
      <c r="AN183" s="115" t="s">
        <v>85</v>
      </c>
      <c r="AP183" s="115" t="s">
        <v>87</v>
      </c>
      <c r="AQ183" s="115" t="s">
        <v>100</v>
      </c>
      <c r="AR183" s="115" t="s">
        <v>109</v>
      </c>
      <c r="AS183" s="115" t="s">
        <v>106</v>
      </c>
      <c r="AT183" s="115" t="s">
        <v>91</v>
      </c>
      <c r="AU183" s="115" t="s">
        <v>86</v>
      </c>
    </row>
    <row r="184" spans="1:47">
      <c r="A184" s="115">
        <v>7011079591</v>
      </c>
      <c r="B184" s="115" t="s">
        <v>41</v>
      </c>
      <c r="C184" s="115" t="s">
        <v>42</v>
      </c>
      <c r="D184" s="115" t="s">
        <v>43</v>
      </c>
      <c r="E184" s="115" t="s">
        <v>44</v>
      </c>
      <c r="H184" s="115" t="s">
        <v>46</v>
      </c>
      <c r="L184" s="115" t="s">
        <v>50</v>
      </c>
      <c r="O184" s="115">
        <f t="shared" si="34"/>
        <v>6</v>
      </c>
      <c r="P184" s="115">
        <f t="shared" si="35"/>
        <v>0.5</v>
      </c>
      <c r="R184" s="115">
        <f t="shared" si="36"/>
        <v>0.5</v>
      </c>
      <c r="S184" s="115">
        <f t="shared" si="37"/>
        <v>0.5</v>
      </c>
      <c r="T184" s="115">
        <f t="shared" si="38"/>
        <v>0.5</v>
      </c>
      <c r="U184" s="115">
        <f t="shared" si="39"/>
        <v>0.5</v>
      </c>
      <c r="V184" s="115">
        <f t="shared" si="40"/>
        <v>0</v>
      </c>
      <c r="W184" s="115">
        <f t="shared" si="41"/>
        <v>0</v>
      </c>
      <c r="X184" s="115">
        <f t="shared" si="42"/>
        <v>0.5</v>
      </c>
      <c r="Y184" s="115">
        <f t="shared" si="43"/>
        <v>0</v>
      </c>
      <c r="Z184" s="115">
        <f t="shared" si="44"/>
        <v>0</v>
      </c>
      <c r="AA184" s="115">
        <f t="shared" si="45"/>
        <v>0</v>
      </c>
      <c r="AB184" s="115">
        <f t="shared" si="46"/>
        <v>0.5</v>
      </c>
      <c r="AC184" s="115">
        <f t="shared" si="47"/>
        <v>0</v>
      </c>
      <c r="AF184" s="115">
        <f t="shared" si="48"/>
        <v>3</v>
      </c>
      <c r="AG184" s="115">
        <f t="shared" si="49"/>
        <v>6</v>
      </c>
      <c r="AH184" s="115" t="str">
        <f t="shared" si="50"/>
        <v>Correct</v>
      </c>
      <c r="AJ184" s="115" t="s">
        <v>83</v>
      </c>
      <c r="AK184" s="115">
        <v>55</v>
      </c>
      <c r="AL184" s="115" t="s">
        <v>181</v>
      </c>
      <c r="AM184" s="115" t="s">
        <v>204</v>
      </c>
      <c r="AN184" s="115" t="s">
        <v>85</v>
      </c>
      <c r="AO184" s="115" t="s">
        <v>91</v>
      </c>
      <c r="AP184" s="115" t="s">
        <v>87</v>
      </c>
      <c r="AQ184" s="115" t="s">
        <v>101</v>
      </c>
      <c r="AR184" s="115" t="s">
        <v>89</v>
      </c>
      <c r="AS184" s="115" t="s">
        <v>90</v>
      </c>
      <c r="AT184" s="115" t="s">
        <v>91</v>
      </c>
      <c r="AU184" s="115" t="s">
        <v>91</v>
      </c>
    </row>
    <row r="185" spans="1:47">
      <c r="A185" s="115">
        <v>7045795942</v>
      </c>
      <c r="E185" s="115" t="s">
        <v>44</v>
      </c>
      <c r="H185" s="115" t="s">
        <v>46</v>
      </c>
      <c r="L185" s="115" t="s">
        <v>50</v>
      </c>
      <c r="O185" s="115">
        <f t="shared" si="34"/>
        <v>3</v>
      </c>
      <c r="P185" s="115">
        <f t="shared" si="35"/>
        <v>1</v>
      </c>
      <c r="R185" s="115">
        <f t="shared" si="36"/>
        <v>0</v>
      </c>
      <c r="S185" s="115">
        <f t="shared" si="37"/>
        <v>0</v>
      </c>
      <c r="T185" s="115">
        <f t="shared" si="38"/>
        <v>0</v>
      </c>
      <c r="U185" s="115">
        <f t="shared" si="39"/>
        <v>1</v>
      </c>
      <c r="V185" s="115">
        <f t="shared" si="40"/>
        <v>0</v>
      </c>
      <c r="W185" s="115">
        <f t="shared" si="41"/>
        <v>0</v>
      </c>
      <c r="X185" s="115">
        <f t="shared" si="42"/>
        <v>1</v>
      </c>
      <c r="Y185" s="115">
        <f t="shared" si="43"/>
        <v>0</v>
      </c>
      <c r="Z185" s="115">
        <f t="shared" si="44"/>
        <v>0</v>
      </c>
      <c r="AA185" s="115">
        <f t="shared" si="45"/>
        <v>0</v>
      </c>
      <c r="AB185" s="115">
        <f t="shared" si="46"/>
        <v>1</v>
      </c>
      <c r="AC185" s="115">
        <f t="shared" si="47"/>
        <v>0</v>
      </c>
      <c r="AF185" s="115">
        <f t="shared" si="48"/>
        <v>3</v>
      </c>
      <c r="AG185" s="115">
        <f t="shared" si="49"/>
        <v>3</v>
      </c>
      <c r="AH185" s="115" t="str">
        <f t="shared" si="50"/>
        <v>Correct</v>
      </c>
      <c r="AJ185" s="115" t="s">
        <v>83</v>
      </c>
      <c r="AK185" s="115">
        <v>67</v>
      </c>
      <c r="AL185" s="115" t="s">
        <v>181</v>
      </c>
      <c r="AM185" s="115" t="s">
        <v>186</v>
      </c>
      <c r="AN185" s="115" t="s">
        <v>85</v>
      </c>
      <c r="AP185" s="115" t="s">
        <v>87</v>
      </c>
      <c r="AQ185" s="115" t="s">
        <v>104</v>
      </c>
      <c r="AR185" s="115" t="s">
        <v>102</v>
      </c>
      <c r="AS185" s="115" t="s">
        <v>106</v>
      </c>
      <c r="AT185" s="115" t="s">
        <v>91</v>
      </c>
      <c r="AU185" s="115" t="s">
        <v>91</v>
      </c>
    </row>
    <row r="186" spans="1:47">
      <c r="A186" s="115">
        <v>6985144629</v>
      </c>
      <c r="B186" s="115" t="s">
        <v>41</v>
      </c>
      <c r="H186" s="115" t="s">
        <v>46</v>
      </c>
      <c r="L186" s="115" t="s">
        <v>50</v>
      </c>
      <c r="O186" s="115">
        <f t="shared" si="34"/>
        <v>3</v>
      </c>
      <c r="P186" s="115">
        <f t="shared" si="35"/>
        <v>1</v>
      </c>
      <c r="R186" s="115">
        <f t="shared" si="36"/>
        <v>1</v>
      </c>
      <c r="S186" s="115">
        <f t="shared" si="37"/>
        <v>0</v>
      </c>
      <c r="T186" s="115">
        <f t="shared" si="38"/>
        <v>0</v>
      </c>
      <c r="U186" s="115">
        <f t="shared" si="39"/>
        <v>0</v>
      </c>
      <c r="V186" s="115">
        <f t="shared" si="40"/>
        <v>0</v>
      </c>
      <c r="W186" s="115">
        <f t="shared" si="41"/>
        <v>0</v>
      </c>
      <c r="X186" s="115">
        <f t="shared" si="42"/>
        <v>1</v>
      </c>
      <c r="Y186" s="115">
        <f t="shared" si="43"/>
        <v>0</v>
      </c>
      <c r="Z186" s="115">
        <f t="shared" si="44"/>
        <v>0</v>
      </c>
      <c r="AA186" s="115">
        <f t="shared" si="45"/>
        <v>0</v>
      </c>
      <c r="AB186" s="115">
        <f t="shared" si="46"/>
        <v>1</v>
      </c>
      <c r="AC186" s="115">
        <f t="shared" si="47"/>
        <v>0</v>
      </c>
      <c r="AF186" s="115">
        <f t="shared" si="48"/>
        <v>3</v>
      </c>
      <c r="AG186" s="115">
        <f t="shared" si="49"/>
        <v>3</v>
      </c>
      <c r="AH186" s="115" t="str">
        <f t="shared" si="50"/>
        <v>Correct</v>
      </c>
      <c r="AJ186" s="115" t="s">
        <v>83</v>
      </c>
      <c r="AK186" s="115">
        <v>77</v>
      </c>
      <c r="AL186" s="115" t="s">
        <v>181</v>
      </c>
      <c r="AM186" s="115" t="s">
        <v>206</v>
      </c>
      <c r="AN186" s="115" t="s">
        <v>107</v>
      </c>
      <c r="AO186" s="115" t="s">
        <v>86</v>
      </c>
      <c r="AP186" s="115" t="s">
        <v>87</v>
      </c>
      <c r="AQ186" s="115" t="s">
        <v>96</v>
      </c>
      <c r="AR186" s="115" t="s">
        <v>111</v>
      </c>
      <c r="AS186" s="115" t="s">
        <v>106</v>
      </c>
      <c r="AT186" s="115" t="s">
        <v>91</v>
      </c>
      <c r="AU186" s="115" t="s">
        <v>86</v>
      </c>
    </row>
    <row r="187" spans="1:47">
      <c r="A187" s="115">
        <v>5578005003</v>
      </c>
      <c r="B187" s="115" t="s">
        <v>41</v>
      </c>
      <c r="H187" s="115" t="s">
        <v>46</v>
      </c>
      <c r="L187" s="115" t="s">
        <v>50</v>
      </c>
      <c r="O187" s="115">
        <f t="shared" si="34"/>
        <v>3</v>
      </c>
      <c r="P187" s="115">
        <f t="shared" si="35"/>
        <v>1</v>
      </c>
      <c r="R187" s="115">
        <f t="shared" si="36"/>
        <v>1</v>
      </c>
      <c r="S187" s="115">
        <f t="shared" si="37"/>
        <v>0</v>
      </c>
      <c r="T187" s="115">
        <f t="shared" si="38"/>
        <v>0</v>
      </c>
      <c r="U187" s="115">
        <f t="shared" si="39"/>
        <v>0</v>
      </c>
      <c r="V187" s="115">
        <f t="shared" si="40"/>
        <v>0</v>
      </c>
      <c r="W187" s="115">
        <f t="shared" si="41"/>
        <v>0</v>
      </c>
      <c r="X187" s="115">
        <f t="shared" si="42"/>
        <v>1</v>
      </c>
      <c r="Y187" s="115">
        <f t="shared" si="43"/>
        <v>0</v>
      </c>
      <c r="Z187" s="115">
        <f t="shared" si="44"/>
        <v>0</v>
      </c>
      <c r="AA187" s="115">
        <f t="shared" si="45"/>
        <v>0</v>
      </c>
      <c r="AB187" s="115">
        <f t="shared" si="46"/>
        <v>1</v>
      </c>
      <c r="AC187" s="115">
        <f t="shared" si="47"/>
        <v>0</v>
      </c>
      <c r="AF187" s="115">
        <f t="shared" si="48"/>
        <v>3</v>
      </c>
      <c r="AG187" s="115">
        <f t="shared" si="49"/>
        <v>3</v>
      </c>
      <c r="AH187" s="115" t="str">
        <f t="shared" si="50"/>
        <v>Correct</v>
      </c>
      <c r="AJ187" s="115" t="s">
        <v>99</v>
      </c>
      <c r="AK187" s="115">
        <v>90</v>
      </c>
      <c r="AL187" s="115" t="s">
        <v>432</v>
      </c>
      <c r="AN187" s="115" t="s">
        <v>85</v>
      </c>
      <c r="AO187" s="115" t="s">
        <v>86</v>
      </c>
      <c r="AP187" s="115" t="s">
        <v>87</v>
      </c>
      <c r="AQ187" s="115" t="s">
        <v>101</v>
      </c>
      <c r="AR187" s="115" t="s">
        <v>111</v>
      </c>
      <c r="AS187" s="115" t="s">
        <v>106</v>
      </c>
      <c r="AT187" s="115" t="s">
        <v>91</v>
      </c>
      <c r="AU187" s="115" t="s">
        <v>86</v>
      </c>
    </row>
    <row r="188" spans="1:47">
      <c r="A188" s="115">
        <v>5584555328</v>
      </c>
      <c r="B188" s="115" t="s">
        <v>41</v>
      </c>
      <c r="H188" s="115" t="s">
        <v>46</v>
      </c>
      <c r="L188" s="115" t="s">
        <v>50</v>
      </c>
      <c r="O188" s="115">
        <f t="shared" si="34"/>
        <v>3</v>
      </c>
      <c r="P188" s="115">
        <f t="shared" si="35"/>
        <v>1</v>
      </c>
      <c r="R188" s="115">
        <f t="shared" si="36"/>
        <v>1</v>
      </c>
      <c r="S188" s="115">
        <f t="shared" si="37"/>
        <v>0</v>
      </c>
      <c r="T188" s="115">
        <f t="shared" si="38"/>
        <v>0</v>
      </c>
      <c r="U188" s="115">
        <f t="shared" si="39"/>
        <v>0</v>
      </c>
      <c r="V188" s="115">
        <f t="shared" si="40"/>
        <v>0</v>
      </c>
      <c r="W188" s="115">
        <f t="shared" si="41"/>
        <v>0</v>
      </c>
      <c r="X188" s="115">
        <f t="shared" si="42"/>
        <v>1</v>
      </c>
      <c r="Y188" s="115">
        <f t="shared" si="43"/>
        <v>0</v>
      </c>
      <c r="Z188" s="115">
        <f t="shared" si="44"/>
        <v>0</v>
      </c>
      <c r="AA188" s="115">
        <f t="shared" si="45"/>
        <v>0</v>
      </c>
      <c r="AB188" s="115">
        <f t="shared" si="46"/>
        <v>1</v>
      </c>
      <c r="AC188" s="115">
        <f t="shared" si="47"/>
        <v>0</v>
      </c>
      <c r="AF188" s="115">
        <f t="shared" si="48"/>
        <v>3</v>
      </c>
      <c r="AG188" s="115">
        <f t="shared" si="49"/>
        <v>3</v>
      </c>
      <c r="AH188" s="115" t="str">
        <f t="shared" si="50"/>
        <v>Correct</v>
      </c>
      <c r="AJ188" s="115" t="s">
        <v>83</v>
      </c>
      <c r="AK188" s="115">
        <v>58</v>
      </c>
      <c r="AL188" s="115" t="s">
        <v>181</v>
      </c>
    </row>
    <row r="189" spans="1:47">
      <c r="A189" s="115">
        <v>7044841420</v>
      </c>
      <c r="C189" s="115" t="s">
        <v>42</v>
      </c>
      <c r="H189" s="115" t="s">
        <v>46</v>
      </c>
      <c r="L189" s="115" t="s">
        <v>50</v>
      </c>
      <c r="O189" s="115">
        <f t="shared" si="34"/>
        <v>3</v>
      </c>
      <c r="P189" s="115">
        <f t="shared" si="35"/>
        <v>1</v>
      </c>
      <c r="R189" s="115">
        <f t="shared" si="36"/>
        <v>0</v>
      </c>
      <c r="S189" s="115">
        <f t="shared" si="37"/>
        <v>1</v>
      </c>
      <c r="T189" s="115">
        <f t="shared" si="38"/>
        <v>0</v>
      </c>
      <c r="U189" s="115">
        <f t="shared" si="39"/>
        <v>0</v>
      </c>
      <c r="V189" s="115">
        <f t="shared" si="40"/>
        <v>0</v>
      </c>
      <c r="W189" s="115">
        <f t="shared" si="41"/>
        <v>0</v>
      </c>
      <c r="X189" s="115">
        <f t="shared" si="42"/>
        <v>1</v>
      </c>
      <c r="Y189" s="115">
        <f t="shared" si="43"/>
        <v>0</v>
      </c>
      <c r="Z189" s="115">
        <f t="shared" si="44"/>
        <v>0</v>
      </c>
      <c r="AA189" s="115">
        <f t="shared" si="45"/>
        <v>0</v>
      </c>
      <c r="AB189" s="115">
        <f t="shared" si="46"/>
        <v>1</v>
      </c>
      <c r="AC189" s="115">
        <f t="shared" si="47"/>
        <v>0</v>
      </c>
      <c r="AF189" s="115">
        <f t="shared" si="48"/>
        <v>3</v>
      </c>
      <c r="AG189" s="115">
        <f t="shared" si="49"/>
        <v>3</v>
      </c>
      <c r="AH189" s="115" t="str">
        <f t="shared" si="50"/>
        <v>Correct</v>
      </c>
      <c r="AJ189" s="115" t="s">
        <v>99</v>
      </c>
      <c r="AK189" s="115">
        <v>62</v>
      </c>
      <c r="AL189" s="115" t="s">
        <v>181</v>
      </c>
      <c r="AM189" s="115" t="s">
        <v>220</v>
      </c>
      <c r="AN189" s="115" t="s">
        <v>85</v>
      </c>
      <c r="AO189" s="115" t="s">
        <v>86</v>
      </c>
      <c r="AP189" s="115" t="s">
        <v>87</v>
      </c>
      <c r="AQ189" s="115" t="s">
        <v>88</v>
      </c>
      <c r="AR189" s="115" t="s">
        <v>111</v>
      </c>
      <c r="AS189" s="115" t="s">
        <v>106</v>
      </c>
      <c r="AT189" s="115" t="s">
        <v>91</v>
      </c>
      <c r="AU189" s="115" t="s">
        <v>91</v>
      </c>
    </row>
    <row r="190" spans="1:47">
      <c r="A190" s="115">
        <v>7045794933</v>
      </c>
      <c r="B190" s="115" t="s">
        <v>41</v>
      </c>
      <c r="C190" s="115" t="s">
        <v>42</v>
      </c>
      <c r="E190" s="115" t="s">
        <v>44</v>
      </c>
      <c r="G190" s="115" t="s">
        <v>39</v>
      </c>
      <c r="H190" s="115" t="s">
        <v>46</v>
      </c>
      <c r="L190" s="115" t="s">
        <v>50</v>
      </c>
      <c r="O190" s="115">
        <f t="shared" si="34"/>
        <v>6</v>
      </c>
      <c r="P190" s="115">
        <f t="shared" si="35"/>
        <v>0.5</v>
      </c>
      <c r="R190" s="115">
        <f t="shared" si="36"/>
        <v>0.5</v>
      </c>
      <c r="S190" s="115">
        <f t="shared" si="37"/>
        <v>0.5</v>
      </c>
      <c r="T190" s="115">
        <f t="shared" si="38"/>
        <v>0</v>
      </c>
      <c r="U190" s="115">
        <f t="shared" si="39"/>
        <v>0.5</v>
      </c>
      <c r="V190" s="115">
        <f t="shared" si="40"/>
        <v>0</v>
      </c>
      <c r="W190" s="115">
        <f t="shared" si="41"/>
        <v>0.5</v>
      </c>
      <c r="X190" s="115">
        <f t="shared" si="42"/>
        <v>0.5</v>
      </c>
      <c r="Y190" s="115">
        <f t="shared" si="43"/>
        <v>0</v>
      </c>
      <c r="Z190" s="115">
        <f t="shared" si="44"/>
        <v>0</v>
      </c>
      <c r="AA190" s="115">
        <f t="shared" si="45"/>
        <v>0</v>
      </c>
      <c r="AB190" s="115">
        <f t="shared" si="46"/>
        <v>0.5</v>
      </c>
      <c r="AC190" s="115">
        <f t="shared" si="47"/>
        <v>0</v>
      </c>
      <c r="AF190" s="115">
        <f t="shared" si="48"/>
        <v>3</v>
      </c>
      <c r="AG190" s="115">
        <f t="shared" si="49"/>
        <v>6</v>
      </c>
      <c r="AH190" s="115" t="str">
        <f t="shared" si="50"/>
        <v>Correct</v>
      </c>
      <c r="AJ190" s="115" t="s">
        <v>83</v>
      </c>
      <c r="AK190" s="115">
        <v>74</v>
      </c>
      <c r="AL190" s="115" t="s">
        <v>181</v>
      </c>
      <c r="AM190" s="115" t="s">
        <v>194</v>
      </c>
      <c r="AN190" s="115" t="s">
        <v>85</v>
      </c>
      <c r="AR190" s="115" t="s">
        <v>94</v>
      </c>
      <c r="AS190" s="115" t="s">
        <v>106</v>
      </c>
      <c r="AT190" s="115" t="s">
        <v>91</v>
      </c>
      <c r="AU190" s="115" t="s">
        <v>91</v>
      </c>
    </row>
    <row r="191" spans="1:47">
      <c r="A191" s="115">
        <v>7008116430</v>
      </c>
      <c r="B191" s="115" t="s">
        <v>41</v>
      </c>
      <c r="H191" s="115" t="s">
        <v>46</v>
      </c>
      <c r="L191" s="115" t="s">
        <v>50</v>
      </c>
      <c r="O191" s="115">
        <f t="shared" si="34"/>
        <v>3</v>
      </c>
      <c r="P191" s="115">
        <f t="shared" si="35"/>
        <v>1</v>
      </c>
      <c r="R191" s="115">
        <f t="shared" si="36"/>
        <v>1</v>
      </c>
      <c r="S191" s="115">
        <f t="shared" si="37"/>
        <v>0</v>
      </c>
      <c r="T191" s="115">
        <f t="shared" si="38"/>
        <v>0</v>
      </c>
      <c r="U191" s="115">
        <f t="shared" si="39"/>
        <v>0</v>
      </c>
      <c r="V191" s="115">
        <f t="shared" si="40"/>
        <v>0</v>
      </c>
      <c r="W191" s="115">
        <f t="shared" si="41"/>
        <v>0</v>
      </c>
      <c r="X191" s="115">
        <f t="shared" si="42"/>
        <v>1</v>
      </c>
      <c r="Y191" s="115">
        <f t="shared" si="43"/>
        <v>0</v>
      </c>
      <c r="Z191" s="115">
        <f t="shared" si="44"/>
        <v>0</v>
      </c>
      <c r="AA191" s="115">
        <f t="shared" si="45"/>
        <v>0</v>
      </c>
      <c r="AB191" s="115">
        <f t="shared" si="46"/>
        <v>1</v>
      </c>
      <c r="AC191" s="115">
        <f t="shared" si="47"/>
        <v>0</v>
      </c>
      <c r="AF191" s="115">
        <f t="shared" si="48"/>
        <v>3</v>
      </c>
      <c r="AG191" s="115">
        <f t="shared" si="49"/>
        <v>3</v>
      </c>
      <c r="AH191" s="115" t="str">
        <f t="shared" si="50"/>
        <v>Correct</v>
      </c>
      <c r="AJ191" s="115" t="s">
        <v>83</v>
      </c>
      <c r="AK191" s="115">
        <v>71</v>
      </c>
      <c r="AL191" s="115" t="s">
        <v>84</v>
      </c>
      <c r="AM191" s="115" t="s">
        <v>144</v>
      </c>
      <c r="AN191" s="115" t="s">
        <v>85</v>
      </c>
      <c r="AO191" s="115" t="s">
        <v>86</v>
      </c>
      <c r="AP191" s="115" t="s">
        <v>87</v>
      </c>
      <c r="AR191" s="115" t="s">
        <v>94</v>
      </c>
      <c r="AS191" s="115" t="s">
        <v>106</v>
      </c>
      <c r="AT191" s="115" t="s">
        <v>91</v>
      </c>
      <c r="AU191" s="115" t="s">
        <v>91</v>
      </c>
    </row>
    <row r="192" spans="1:47">
      <c r="A192" s="115">
        <v>5587888328</v>
      </c>
      <c r="F192" s="115" t="s">
        <v>45</v>
      </c>
      <c r="H192" s="115" t="s">
        <v>46</v>
      </c>
      <c r="L192" s="115" t="s">
        <v>50</v>
      </c>
      <c r="O192" s="115">
        <f t="shared" si="34"/>
        <v>3</v>
      </c>
      <c r="P192" s="115">
        <f t="shared" si="35"/>
        <v>1</v>
      </c>
      <c r="R192" s="115">
        <f t="shared" si="36"/>
        <v>0</v>
      </c>
      <c r="S192" s="115">
        <f t="shared" si="37"/>
        <v>0</v>
      </c>
      <c r="T192" s="115">
        <f t="shared" si="38"/>
        <v>0</v>
      </c>
      <c r="U192" s="115">
        <f t="shared" si="39"/>
        <v>0</v>
      </c>
      <c r="V192" s="115">
        <f t="shared" si="40"/>
        <v>1</v>
      </c>
      <c r="W192" s="115">
        <f t="shared" si="41"/>
        <v>0</v>
      </c>
      <c r="X192" s="115">
        <f t="shared" si="42"/>
        <v>1</v>
      </c>
      <c r="Y192" s="115">
        <f t="shared" si="43"/>
        <v>0</v>
      </c>
      <c r="Z192" s="115">
        <f t="shared" si="44"/>
        <v>0</v>
      </c>
      <c r="AA192" s="115">
        <f t="shared" si="45"/>
        <v>0</v>
      </c>
      <c r="AB192" s="115">
        <f t="shared" si="46"/>
        <v>1</v>
      </c>
      <c r="AC192" s="115">
        <f t="shared" si="47"/>
        <v>0</v>
      </c>
      <c r="AF192" s="115">
        <f t="shared" si="48"/>
        <v>3</v>
      </c>
      <c r="AG192" s="115">
        <f t="shared" si="49"/>
        <v>3</v>
      </c>
      <c r="AH192" s="115" t="str">
        <f t="shared" si="50"/>
        <v>Correct</v>
      </c>
      <c r="AJ192" s="115" t="s">
        <v>83</v>
      </c>
      <c r="AK192" s="115">
        <v>47</v>
      </c>
      <c r="AL192" s="115" t="s">
        <v>181</v>
      </c>
      <c r="AM192" s="115" t="s">
        <v>209</v>
      </c>
      <c r="AN192" s="115" t="s">
        <v>85</v>
      </c>
      <c r="AO192" s="115" t="s">
        <v>86</v>
      </c>
      <c r="AP192" s="115" t="s">
        <v>87</v>
      </c>
      <c r="AQ192" s="115" t="s">
        <v>88</v>
      </c>
      <c r="AR192" s="115" t="s">
        <v>111</v>
      </c>
      <c r="AS192" s="115" t="s">
        <v>90</v>
      </c>
      <c r="AT192" s="115" t="s">
        <v>91</v>
      </c>
      <c r="AU192" s="115" t="s">
        <v>91</v>
      </c>
    </row>
    <row r="193" spans="1:47">
      <c r="A193" s="115">
        <v>7044855191</v>
      </c>
      <c r="F193" s="115" t="s">
        <v>45</v>
      </c>
      <c r="H193" s="115" t="s">
        <v>46</v>
      </c>
      <c r="L193" s="115" t="s">
        <v>50</v>
      </c>
      <c r="O193" s="115">
        <f t="shared" si="34"/>
        <v>3</v>
      </c>
      <c r="P193" s="115">
        <f t="shared" si="35"/>
        <v>1</v>
      </c>
      <c r="R193" s="115">
        <f t="shared" si="36"/>
        <v>0</v>
      </c>
      <c r="S193" s="115">
        <f t="shared" si="37"/>
        <v>0</v>
      </c>
      <c r="T193" s="115">
        <f t="shared" si="38"/>
        <v>0</v>
      </c>
      <c r="U193" s="115">
        <f t="shared" si="39"/>
        <v>0</v>
      </c>
      <c r="V193" s="115">
        <f t="shared" si="40"/>
        <v>1</v>
      </c>
      <c r="W193" s="115">
        <f t="shared" si="41"/>
        <v>0</v>
      </c>
      <c r="X193" s="115">
        <f t="shared" si="42"/>
        <v>1</v>
      </c>
      <c r="Y193" s="115">
        <f t="shared" si="43"/>
        <v>0</v>
      </c>
      <c r="Z193" s="115">
        <f t="shared" si="44"/>
        <v>0</v>
      </c>
      <c r="AA193" s="115">
        <f t="shared" si="45"/>
        <v>0</v>
      </c>
      <c r="AB193" s="115">
        <f t="shared" si="46"/>
        <v>1</v>
      </c>
      <c r="AC193" s="115">
        <f t="shared" si="47"/>
        <v>0</v>
      </c>
      <c r="AF193" s="115">
        <f t="shared" si="48"/>
        <v>3</v>
      </c>
      <c r="AG193" s="115">
        <f t="shared" si="49"/>
        <v>3</v>
      </c>
      <c r="AH193" s="115" t="str">
        <f t="shared" si="50"/>
        <v>Correct</v>
      </c>
      <c r="AJ193" s="115" t="s">
        <v>83</v>
      </c>
      <c r="AK193" s="115">
        <v>70</v>
      </c>
      <c r="AL193" s="115" t="s">
        <v>432</v>
      </c>
      <c r="AN193" s="115" t="s">
        <v>85</v>
      </c>
      <c r="AO193" s="115" t="s">
        <v>86</v>
      </c>
      <c r="AS193" s="115" t="s">
        <v>106</v>
      </c>
      <c r="AT193" s="115" t="s">
        <v>91</v>
      </c>
      <c r="AU193" s="115" t="s">
        <v>91</v>
      </c>
    </row>
    <row r="194" spans="1:47">
      <c r="A194" s="115">
        <v>7044846920</v>
      </c>
      <c r="C194" s="115" t="s">
        <v>42</v>
      </c>
      <c r="H194" s="115" t="s">
        <v>46</v>
      </c>
      <c r="L194" s="115" t="s">
        <v>50</v>
      </c>
      <c r="O194" s="115">
        <f t="shared" ref="O194:O257" si="51">COUNTA(B194:N194)</f>
        <v>3</v>
      </c>
      <c r="P194" s="115">
        <f t="shared" ref="P194:P257" si="52">3/O194</f>
        <v>1</v>
      </c>
      <c r="R194" s="115">
        <f t="shared" ref="R194:R257" si="53">IF($O194&lt;3,IF($B194=$B$1,1,0),IF($B194=$B$1,$P194,0))</f>
        <v>0</v>
      </c>
      <c r="S194" s="115">
        <f t="shared" ref="S194:S257" si="54">IF($O194&lt;3,IF($C194=$C$1,1,0),IF($C194=$C$1,$P194,0))</f>
        <v>1</v>
      </c>
      <c r="T194" s="115">
        <f t="shared" ref="T194:T257" si="55">IF($O194&lt;3,IF($D194=$D$1,1,0),IF($D194=$D$1,$P194,0))</f>
        <v>0</v>
      </c>
      <c r="U194" s="115">
        <f t="shared" ref="U194:U257" si="56">IF($O194&lt;3,IF($E194=$E$1,1,0),IF($E194=$E$1,$P194,0))</f>
        <v>0</v>
      </c>
      <c r="V194" s="115">
        <f t="shared" ref="V194:V257" si="57">IF($O194&lt;3,IF($F194=$F$1,1,0),IF($F194=$F$1,$P194,0))</f>
        <v>0</v>
      </c>
      <c r="W194" s="115">
        <f t="shared" ref="W194:W257" si="58">IF($O194&lt;3,IF($G194=$G$1,1,0),IF($G194=$G$1,$P194,0))</f>
        <v>0</v>
      </c>
      <c r="X194" s="115">
        <f t="shared" ref="X194:X257" si="59">IF($O194&lt;3,IF($H194=$H$1,1,0),IF($H194=$H$1,$P194,0))</f>
        <v>1</v>
      </c>
      <c r="Y194" s="115">
        <f t="shared" ref="Y194:Y257" si="60">IF($O194&lt;3,IF($I194=$I$1,1,0),IF($I194=$I$1,$P194,0))</f>
        <v>0</v>
      </c>
      <c r="Z194" s="115">
        <f t="shared" ref="Z194:Z257" si="61">IF($O194&lt;3,IF($J194=$J$1,1,0),IF($J194=$J$1,$P194,0))</f>
        <v>0</v>
      </c>
      <c r="AA194" s="115">
        <f t="shared" ref="AA194:AA257" si="62">IF($O194&lt;3,IF($K194=$K$1,1,0),IF($K194=$K$1,$P194,0))</f>
        <v>0</v>
      </c>
      <c r="AB194" s="115">
        <f t="shared" ref="AB194:AB257" si="63">IF($O194&lt;3,IF($L194=$L$1,1,0),IF($L194=$L$1,$P194,0))</f>
        <v>1</v>
      </c>
      <c r="AC194" s="115">
        <f t="shared" ref="AC194:AC257" si="64">IF($O194&lt;3,IF($M194=$M$1,1,0),IF($M194=$M$1,$P194,0))</f>
        <v>0</v>
      </c>
      <c r="AF194" s="115">
        <f t="shared" ref="AF194:AF257" si="65">SUM(R194:AD194)</f>
        <v>3</v>
      </c>
      <c r="AG194" s="115">
        <f t="shared" ref="AG194:AG257" si="66">O194</f>
        <v>3</v>
      </c>
      <c r="AH194" s="115" t="str">
        <f t="shared" ref="AH194:AH257" si="67">IF(AF194=AG194,"Correct",IF(AF194=3,"Correct","Wrong"))</f>
        <v>Correct</v>
      </c>
      <c r="AJ194" s="115" t="s">
        <v>99</v>
      </c>
      <c r="AK194" s="115">
        <v>57</v>
      </c>
      <c r="AL194" s="115" t="s">
        <v>84</v>
      </c>
      <c r="AM194" s="115" t="s">
        <v>150</v>
      </c>
      <c r="AN194" s="115" t="s">
        <v>85</v>
      </c>
      <c r="AO194" s="115" t="s">
        <v>86</v>
      </c>
      <c r="AP194" s="115" t="s">
        <v>87</v>
      </c>
      <c r="AQ194" s="115" t="s">
        <v>101</v>
      </c>
      <c r="AR194" s="115" t="s">
        <v>89</v>
      </c>
      <c r="AS194" s="115" t="s">
        <v>90</v>
      </c>
      <c r="AT194" s="115" t="s">
        <v>91</v>
      </c>
      <c r="AU194" s="115" t="s">
        <v>91</v>
      </c>
    </row>
    <row r="195" spans="1:47">
      <c r="A195" s="115">
        <v>7011272399</v>
      </c>
      <c r="F195" s="115" t="s">
        <v>45</v>
      </c>
      <c r="H195" s="115" t="s">
        <v>46</v>
      </c>
      <c r="L195" s="115" t="s">
        <v>50</v>
      </c>
      <c r="O195" s="115">
        <f t="shared" si="51"/>
        <v>3</v>
      </c>
      <c r="P195" s="115">
        <f t="shared" si="52"/>
        <v>1</v>
      </c>
      <c r="R195" s="115">
        <f t="shared" si="53"/>
        <v>0</v>
      </c>
      <c r="S195" s="115">
        <f t="shared" si="54"/>
        <v>0</v>
      </c>
      <c r="T195" s="115">
        <f t="shared" si="55"/>
        <v>0</v>
      </c>
      <c r="U195" s="115">
        <f t="shared" si="56"/>
        <v>0</v>
      </c>
      <c r="V195" s="115">
        <f t="shared" si="57"/>
        <v>1</v>
      </c>
      <c r="W195" s="115">
        <f t="shared" si="58"/>
        <v>0</v>
      </c>
      <c r="X195" s="115">
        <f t="shared" si="59"/>
        <v>1</v>
      </c>
      <c r="Y195" s="115">
        <f t="shared" si="60"/>
        <v>0</v>
      </c>
      <c r="Z195" s="115">
        <f t="shared" si="61"/>
        <v>0</v>
      </c>
      <c r="AA195" s="115">
        <f t="shared" si="62"/>
        <v>0</v>
      </c>
      <c r="AB195" s="115">
        <f t="shared" si="63"/>
        <v>1</v>
      </c>
      <c r="AC195" s="115">
        <f t="shared" si="64"/>
        <v>0</v>
      </c>
      <c r="AF195" s="115">
        <f t="shared" si="65"/>
        <v>3</v>
      </c>
      <c r="AG195" s="115">
        <f t="shared" si="66"/>
        <v>3</v>
      </c>
      <c r="AH195" s="115" t="str">
        <f t="shared" si="67"/>
        <v>Correct</v>
      </c>
      <c r="AJ195" s="115"/>
      <c r="AK195" s="115">
        <v>60</v>
      </c>
      <c r="AL195" s="115" t="s">
        <v>84</v>
      </c>
      <c r="AM195" s="115" t="s">
        <v>126</v>
      </c>
      <c r="AO195" s="115" t="s">
        <v>86</v>
      </c>
      <c r="AP195" s="115" t="s">
        <v>87</v>
      </c>
    </row>
    <row r="196" spans="1:47">
      <c r="A196" s="115">
        <v>7011272704</v>
      </c>
      <c r="B196" s="115" t="s">
        <v>41</v>
      </c>
      <c r="H196" s="115" t="s">
        <v>46</v>
      </c>
      <c r="L196" s="115" t="s">
        <v>50</v>
      </c>
      <c r="O196" s="115">
        <f t="shared" si="51"/>
        <v>3</v>
      </c>
      <c r="P196" s="115">
        <f t="shared" si="52"/>
        <v>1</v>
      </c>
      <c r="R196" s="115">
        <f t="shared" si="53"/>
        <v>1</v>
      </c>
      <c r="S196" s="115">
        <f t="shared" si="54"/>
        <v>0</v>
      </c>
      <c r="T196" s="115">
        <f t="shared" si="55"/>
        <v>0</v>
      </c>
      <c r="U196" s="115">
        <f t="shared" si="56"/>
        <v>0</v>
      </c>
      <c r="V196" s="115">
        <f t="shared" si="57"/>
        <v>0</v>
      </c>
      <c r="W196" s="115">
        <f t="shared" si="58"/>
        <v>0</v>
      </c>
      <c r="X196" s="115">
        <f t="shared" si="59"/>
        <v>1</v>
      </c>
      <c r="Y196" s="115">
        <f t="shared" si="60"/>
        <v>0</v>
      </c>
      <c r="Z196" s="115">
        <f t="shared" si="61"/>
        <v>0</v>
      </c>
      <c r="AA196" s="115">
        <f t="shared" si="62"/>
        <v>0</v>
      </c>
      <c r="AB196" s="115">
        <f t="shared" si="63"/>
        <v>1</v>
      </c>
      <c r="AC196" s="115">
        <f t="shared" si="64"/>
        <v>0</v>
      </c>
      <c r="AF196" s="115">
        <f t="shared" si="65"/>
        <v>3</v>
      </c>
      <c r="AG196" s="115">
        <f t="shared" si="66"/>
        <v>3</v>
      </c>
      <c r="AH196" s="115" t="str">
        <f t="shared" si="67"/>
        <v>Correct</v>
      </c>
      <c r="AJ196" s="115" t="s">
        <v>83</v>
      </c>
      <c r="AK196" s="115">
        <v>60</v>
      </c>
      <c r="AL196" s="115" t="s">
        <v>84</v>
      </c>
      <c r="AM196" s="115" t="s">
        <v>126</v>
      </c>
      <c r="AN196" s="115" t="s">
        <v>85</v>
      </c>
      <c r="AO196" s="115" t="s">
        <v>86</v>
      </c>
      <c r="AP196" s="115" t="s">
        <v>87</v>
      </c>
      <c r="AR196" s="115" t="s">
        <v>94</v>
      </c>
      <c r="AS196" s="115" t="s">
        <v>90</v>
      </c>
      <c r="AT196" s="115" t="s">
        <v>91</v>
      </c>
      <c r="AU196" s="115" t="s">
        <v>86</v>
      </c>
    </row>
    <row r="197" spans="1:47">
      <c r="A197" s="115">
        <v>7010994316</v>
      </c>
      <c r="B197" s="115" t="s">
        <v>41</v>
      </c>
      <c r="C197" s="115" t="s">
        <v>42</v>
      </c>
      <c r="H197" s="115" t="s">
        <v>46</v>
      </c>
      <c r="L197" s="115" t="s">
        <v>50</v>
      </c>
      <c r="O197" s="115">
        <f t="shared" si="51"/>
        <v>4</v>
      </c>
      <c r="P197" s="115">
        <f t="shared" si="52"/>
        <v>0.75</v>
      </c>
      <c r="R197" s="115">
        <f t="shared" si="53"/>
        <v>0.75</v>
      </c>
      <c r="S197" s="115">
        <f t="shared" si="54"/>
        <v>0.75</v>
      </c>
      <c r="T197" s="115">
        <f t="shared" si="55"/>
        <v>0</v>
      </c>
      <c r="U197" s="115">
        <f t="shared" si="56"/>
        <v>0</v>
      </c>
      <c r="V197" s="115">
        <f t="shared" si="57"/>
        <v>0</v>
      </c>
      <c r="W197" s="115">
        <f t="shared" si="58"/>
        <v>0</v>
      </c>
      <c r="X197" s="115">
        <f t="shared" si="59"/>
        <v>0.75</v>
      </c>
      <c r="Y197" s="115">
        <f t="shared" si="60"/>
        <v>0</v>
      </c>
      <c r="Z197" s="115">
        <f t="shared" si="61"/>
        <v>0</v>
      </c>
      <c r="AA197" s="115">
        <f t="shared" si="62"/>
        <v>0</v>
      </c>
      <c r="AB197" s="115">
        <f t="shared" si="63"/>
        <v>0.75</v>
      </c>
      <c r="AC197" s="115">
        <f t="shared" si="64"/>
        <v>0</v>
      </c>
      <c r="AF197" s="115">
        <f t="shared" si="65"/>
        <v>3</v>
      </c>
      <c r="AG197" s="115">
        <f t="shared" si="66"/>
        <v>4</v>
      </c>
      <c r="AH197" s="115" t="str">
        <f t="shared" si="67"/>
        <v>Correct</v>
      </c>
      <c r="AJ197" s="115" t="s">
        <v>83</v>
      </c>
      <c r="AK197" s="115">
        <v>69</v>
      </c>
      <c r="AL197" s="115" t="s">
        <v>84</v>
      </c>
      <c r="AM197" s="115" t="s">
        <v>126</v>
      </c>
      <c r="AO197" s="115" t="s">
        <v>86</v>
      </c>
      <c r="AP197" s="115" t="s">
        <v>87</v>
      </c>
      <c r="AQ197" s="115" t="s">
        <v>93</v>
      </c>
      <c r="AR197" s="115" t="s">
        <v>89</v>
      </c>
      <c r="AS197" s="115" t="s">
        <v>106</v>
      </c>
      <c r="AT197" s="115" t="s">
        <v>91</v>
      </c>
      <c r="AU197" s="115" t="s">
        <v>91</v>
      </c>
    </row>
    <row r="198" spans="1:47">
      <c r="A198" s="115">
        <v>5584565317</v>
      </c>
      <c r="B198" s="115" t="s">
        <v>41</v>
      </c>
      <c r="H198" s="115" t="s">
        <v>46</v>
      </c>
      <c r="L198" s="115" t="s">
        <v>50</v>
      </c>
      <c r="O198" s="115">
        <f t="shared" si="51"/>
        <v>3</v>
      </c>
      <c r="P198" s="115">
        <f t="shared" si="52"/>
        <v>1</v>
      </c>
      <c r="R198" s="115">
        <f t="shared" si="53"/>
        <v>1</v>
      </c>
      <c r="S198" s="115">
        <f t="shared" si="54"/>
        <v>0</v>
      </c>
      <c r="T198" s="115">
        <f t="shared" si="55"/>
        <v>0</v>
      </c>
      <c r="U198" s="115">
        <f t="shared" si="56"/>
        <v>0</v>
      </c>
      <c r="V198" s="115">
        <f t="shared" si="57"/>
        <v>0</v>
      </c>
      <c r="W198" s="115">
        <f t="shared" si="58"/>
        <v>0</v>
      </c>
      <c r="X198" s="115">
        <f t="shared" si="59"/>
        <v>1</v>
      </c>
      <c r="Y198" s="115">
        <f t="shared" si="60"/>
        <v>0</v>
      </c>
      <c r="Z198" s="115">
        <f t="shared" si="61"/>
        <v>0</v>
      </c>
      <c r="AA198" s="115">
        <f t="shared" si="62"/>
        <v>0</v>
      </c>
      <c r="AB198" s="115">
        <f t="shared" si="63"/>
        <v>1</v>
      </c>
      <c r="AC198" s="115">
        <f t="shared" si="64"/>
        <v>0</v>
      </c>
      <c r="AF198" s="115">
        <f t="shared" si="65"/>
        <v>3</v>
      </c>
      <c r="AG198" s="115">
        <f t="shared" si="66"/>
        <v>3</v>
      </c>
      <c r="AH198" s="115" t="str">
        <f t="shared" si="67"/>
        <v>Correct</v>
      </c>
      <c r="AJ198" s="115" t="s">
        <v>83</v>
      </c>
      <c r="AK198" s="115">
        <v>51</v>
      </c>
      <c r="AL198" s="115" t="s">
        <v>181</v>
      </c>
      <c r="AM198" s="115" t="s">
        <v>242</v>
      </c>
      <c r="AN198" s="115" t="s">
        <v>85</v>
      </c>
      <c r="AO198" s="115" t="s">
        <v>86</v>
      </c>
      <c r="AP198" s="115" t="s">
        <v>87</v>
      </c>
      <c r="AQ198" s="115" t="s">
        <v>101</v>
      </c>
      <c r="AR198" s="115" t="s">
        <v>111</v>
      </c>
      <c r="AS198" s="115" t="s">
        <v>90</v>
      </c>
      <c r="AT198" s="115" t="s">
        <v>91</v>
      </c>
      <c r="AU198" s="115" t="s">
        <v>91</v>
      </c>
    </row>
    <row r="199" spans="1:47">
      <c r="A199" s="115">
        <v>5586915817</v>
      </c>
      <c r="F199" s="115" t="s">
        <v>45</v>
      </c>
      <c r="H199" s="115" t="s">
        <v>46</v>
      </c>
      <c r="L199" s="115" t="s">
        <v>50</v>
      </c>
      <c r="O199" s="115">
        <f t="shared" si="51"/>
        <v>3</v>
      </c>
      <c r="P199" s="115">
        <f t="shared" si="52"/>
        <v>1</v>
      </c>
      <c r="R199" s="115">
        <f t="shared" si="53"/>
        <v>0</v>
      </c>
      <c r="S199" s="115">
        <f t="shared" si="54"/>
        <v>0</v>
      </c>
      <c r="T199" s="115">
        <f t="shared" si="55"/>
        <v>0</v>
      </c>
      <c r="U199" s="115">
        <f t="shared" si="56"/>
        <v>0</v>
      </c>
      <c r="V199" s="115">
        <f t="shared" si="57"/>
        <v>1</v>
      </c>
      <c r="W199" s="115">
        <f t="shared" si="58"/>
        <v>0</v>
      </c>
      <c r="X199" s="115">
        <f t="shared" si="59"/>
        <v>1</v>
      </c>
      <c r="Y199" s="115">
        <f t="shared" si="60"/>
        <v>0</v>
      </c>
      <c r="Z199" s="115">
        <f t="shared" si="61"/>
        <v>0</v>
      </c>
      <c r="AA199" s="115">
        <f t="shared" si="62"/>
        <v>0</v>
      </c>
      <c r="AB199" s="115">
        <f t="shared" si="63"/>
        <v>1</v>
      </c>
      <c r="AC199" s="115">
        <f t="shared" si="64"/>
        <v>0</v>
      </c>
      <c r="AF199" s="115">
        <f t="shared" si="65"/>
        <v>3</v>
      </c>
      <c r="AG199" s="115">
        <f t="shared" si="66"/>
        <v>3</v>
      </c>
      <c r="AH199" s="115" t="str">
        <f t="shared" si="67"/>
        <v>Correct</v>
      </c>
      <c r="AJ199" s="115" t="s">
        <v>83</v>
      </c>
      <c r="AK199" s="115">
        <v>0</v>
      </c>
      <c r="AL199" s="115" t="s">
        <v>181</v>
      </c>
      <c r="AM199" s="115" t="s">
        <v>440</v>
      </c>
      <c r="AN199" s="115" t="s">
        <v>85</v>
      </c>
      <c r="AO199" s="115" t="s">
        <v>86</v>
      </c>
      <c r="AP199" s="115" t="s">
        <v>87</v>
      </c>
      <c r="AQ199" s="115" t="s">
        <v>101</v>
      </c>
      <c r="AR199" s="115" t="s">
        <v>89</v>
      </c>
      <c r="AS199" s="115" t="s">
        <v>90</v>
      </c>
      <c r="AT199" s="115" t="s">
        <v>91</v>
      </c>
      <c r="AU199" s="115" t="s">
        <v>91</v>
      </c>
    </row>
    <row r="200" spans="1:47">
      <c r="A200" s="115">
        <v>6985417975</v>
      </c>
      <c r="C200" s="115" t="s">
        <v>42</v>
      </c>
      <c r="G200" s="115" t="s">
        <v>39</v>
      </c>
      <c r="L200" s="115" t="s">
        <v>50</v>
      </c>
      <c r="O200" s="115">
        <f t="shared" si="51"/>
        <v>3</v>
      </c>
      <c r="P200" s="115">
        <f t="shared" si="52"/>
        <v>1</v>
      </c>
      <c r="R200" s="115">
        <f t="shared" si="53"/>
        <v>0</v>
      </c>
      <c r="S200" s="115">
        <f t="shared" si="54"/>
        <v>1</v>
      </c>
      <c r="T200" s="115">
        <f t="shared" si="55"/>
        <v>0</v>
      </c>
      <c r="U200" s="115">
        <f t="shared" si="56"/>
        <v>0</v>
      </c>
      <c r="V200" s="115">
        <f t="shared" si="57"/>
        <v>0</v>
      </c>
      <c r="W200" s="115">
        <f t="shared" si="58"/>
        <v>1</v>
      </c>
      <c r="X200" s="115">
        <f t="shared" si="59"/>
        <v>0</v>
      </c>
      <c r="Y200" s="115">
        <f t="shared" si="60"/>
        <v>0</v>
      </c>
      <c r="Z200" s="115">
        <f t="shared" si="61"/>
        <v>0</v>
      </c>
      <c r="AA200" s="115">
        <f t="shared" si="62"/>
        <v>0</v>
      </c>
      <c r="AB200" s="115">
        <f t="shared" si="63"/>
        <v>1</v>
      </c>
      <c r="AC200" s="115">
        <f t="shared" si="64"/>
        <v>0</v>
      </c>
      <c r="AF200" s="115">
        <f t="shared" si="65"/>
        <v>3</v>
      </c>
      <c r="AG200" s="115">
        <f t="shared" si="66"/>
        <v>3</v>
      </c>
      <c r="AH200" s="115" t="str">
        <f t="shared" si="67"/>
        <v>Correct</v>
      </c>
      <c r="AJ200" s="115" t="s">
        <v>99</v>
      </c>
      <c r="AK200" s="115">
        <v>67</v>
      </c>
      <c r="AL200" s="115" t="s">
        <v>181</v>
      </c>
      <c r="AM200" s="115" t="s">
        <v>215</v>
      </c>
      <c r="AN200" s="115" t="s">
        <v>85</v>
      </c>
      <c r="AO200" s="115" t="s">
        <v>86</v>
      </c>
      <c r="AP200" s="115" t="s">
        <v>87</v>
      </c>
      <c r="AQ200" s="115" t="s">
        <v>88</v>
      </c>
      <c r="AR200" s="115" t="s">
        <v>102</v>
      </c>
      <c r="AS200" s="115" t="s">
        <v>106</v>
      </c>
      <c r="AT200" s="115" t="s">
        <v>91</v>
      </c>
      <c r="AU200" s="115" t="s">
        <v>91</v>
      </c>
    </row>
    <row r="201" spans="1:47">
      <c r="A201" s="115">
        <v>5584558442</v>
      </c>
      <c r="B201" s="115" t="s">
        <v>41</v>
      </c>
      <c r="D201" s="115" t="s">
        <v>43</v>
      </c>
      <c r="L201" s="115" t="s">
        <v>50</v>
      </c>
      <c r="O201" s="115">
        <f t="shared" si="51"/>
        <v>3</v>
      </c>
      <c r="P201" s="115">
        <f t="shared" si="52"/>
        <v>1</v>
      </c>
      <c r="R201" s="115">
        <f t="shared" si="53"/>
        <v>1</v>
      </c>
      <c r="S201" s="115">
        <f t="shared" si="54"/>
        <v>0</v>
      </c>
      <c r="T201" s="115">
        <f t="shared" si="55"/>
        <v>1</v>
      </c>
      <c r="U201" s="115">
        <f t="shared" si="56"/>
        <v>0</v>
      </c>
      <c r="V201" s="115">
        <f t="shared" si="57"/>
        <v>0</v>
      </c>
      <c r="W201" s="115">
        <f t="shared" si="58"/>
        <v>0</v>
      </c>
      <c r="X201" s="115">
        <f t="shared" si="59"/>
        <v>0</v>
      </c>
      <c r="Y201" s="115">
        <f t="shared" si="60"/>
        <v>0</v>
      </c>
      <c r="Z201" s="115">
        <f t="shared" si="61"/>
        <v>0</v>
      </c>
      <c r="AA201" s="115">
        <f t="shared" si="62"/>
        <v>0</v>
      </c>
      <c r="AB201" s="115">
        <f t="shared" si="63"/>
        <v>1</v>
      </c>
      <c r="AC201" s="115">
        <f t="shared" si="64"/>
        <v>0</v>
      </c>
      <c r="AF201" s="115">
        <f t="shared" si="65"/>
        <v>3</v>
      </c>
      <c r="AG201" s="115">
        <f t="shared" si="66"/>
        <v>3</v>
      </c>
      <c r="AH201" s="115" t="str">
        <f t="shared" si="67"/>
        <v>Correct</v>
      </c>
      <c r="AJ201" s="115" t="s">
        <v>83</v>
      </c>
      <c r="AK201" s="115">
        <v>67</v>
      </c>
      <c r="AL201" s="115" t="s">
        <v>181</v>
      </c>
      <c r="AM201" s="115" t="s">
        <v>226</v>
      </c>
      <c r="AN201" s="115" t="s">
        <v>85</v>
      </c>
      <c r="AO201" s="115" t="s">
        <v>86</v>
      </c>
      <c r="AP201" s="115" t="s">
        <v>87</v>
      </c>
      <c r="AQ201" s="115" t="s">
        <v>101</v>
      </c>
      <c r="AR201" s="115" t="s">
        <v>111</v>
      </c>
      <c r="AS201" s="115" t="s">
        <v>90</v>
      </c>
      <c r="AT201" s="115" t="s">
        <v>91</v>
      </c>
      <c r="AU201" s="115" t="s">
        <v>91</v>
      </c>
    </row>
    <row r="202" spans="1:47">
      <c r="A202" s="115">
        <v>5609954186</v>
      </c>
      <c r="C202" s="115" t="s">
        <v>42</v>
      </c>
      <c r="E202" s="115" t="s">
        <v>44</v>
      </c>
      <c r="L202" s="115" t="s">
        <v>50</v>
      </c>
      <c r="O202" s="115">
        <f t="shared" si="51"/>
        <v>3</v>
      </c>
      <c r="P202" s="115">
        <f t="shared" si="52"/>
        <v>1</v>
      </c>
      <c r="R202" s="115">
        <f t="shared" si="53"/>
        <v>0</v>
      </c>
      <c r="S202" s="115">
        <f t="shared" si="54"/>
        <v>1</v>
      </c>
      <c r="T202" s="115">
        <f t="shared" si="55"/>
        <v>0</v>
      </c>
      <c r="U202" s="115">
        <f t="shared" si="56"/>
        <v>1</v>
      </c>
      <c r="V202" s="115">
        <f t="shared" si="57"/>
        <v>0</v>
      </c>
      <c r="W202" s="115">
        <f t="shared" si="58"/>
        <v>0</v>
      </c>
      <c r="X202" s="115">
        <f t="shared" si="59"/>
        <v>0</v>
      </c>
      <c r="Y202" s="115">
        <f t="shared" si="60"/>
        <v>0</v>
      </c>
      <c r="Z202" s="115">
        <f t="shared" si="61"/>
        <v>0</v>
      </c>
      <c r="AA202" s="115">
        <f t="shared" si="62"/>
        <v>0</v>
      </c>
      <c r="AB202" s="115">
        <f t="shared" si="63"/>
        <v>1</v>
      </c>
      <c r="AC202" s="115">
        <f t="shared" si="64"/>
        <v>0</v>
      </c>
      <c r="AF202" s="115">
        <f t="shared" si="65"/>
        <v>3</v>
      </c>
      <c r="AG202" s="115">
        <f t="shared" si="66"/>
        <v>3</v>
      </c>
      <c r="AH202" s="115" t="str">
        <f t="shared" si="67"/>
        <v>Correct</v>
      </c>
      <c r="AJ202" s="115" t="s">
        <v>83</v>
      </c>
      <c r="AK202" s="115">
        <v>29</v>
      </c>
      <c r="AL202" s="115" t="s">
        <v>84</v>
      </c>
      <c r="AM202" s="115" t="s">
        <v>138</v>
      </c>
      <c r="AN202" s="115" t="s">
        <v>85</v>
      </c>
      <c r="AO202" s="115" t="s">
        <v>86</v>
      </c>
      <c r="AP202" s="115" t="s">
        <v>87</v>
      </c>
      <c r="AQ202" s="115" t="s">
        <v>88</v>
      </c>
      <c r="AR202" s="115" t="s">
        <v>111</v>
      </c>
      <c r="AS202" s="115" t="s">
        <v>90</v>
      </c>
      <c r="AT202" s="115" t="s">
        <v>91</v>
      </c>
      <c r="AU202" s="115" t="s">
        <v>91</v>
      </c>
    </row>
    <row r="203" spans="1:47">
      <c r="A203" s="115">
        <v>7044854800</v>
      </c>
      <c r="B203" s="115" t="s">
        <v>41</v>
      </c>
      <c r="F203" s="115" t="s">
        <v>45</v>
      </c>
      <c r="L203" s="115" t="s">
        <v>50</v>
      </c>
      <c r="O203" s="115">
        <f t="shared" si="51"/>
        <v>3</v>
      </c>
      <c r="P203" s="115">
        <f t="shared" si="52"/>
        <v>1</v>
      </c>
      <c r="R203" s="115">
        <f t="shared" si="53"/>
        <v>1</v>
      </c>
      <c r="S203" s="115">
        <f t="shared" si="54"/>
        <v>0</v>
      </c>
      <c r="T203" s="115">
        <f t="shared" si="55"/>
        <v>0</v>
      </c>
      <c r="U203" s="115">
        <f t="shared" si="56"/>
        <v>0</v>
      </c>
      <c r="V203" s="115">
        <f t="shared" si="57"/>
        <v>1</v>
      </c>
      <c r="W203" s="115">
        <f t="shared" si="58"/>
        <v>0</v>
      </c>
      <c r="X203" s="115">
        <f t="shared" si="59"/>
        <v>0</v>
      </c>
      <c r="Y203" s="115">
        <f t="shared" si="60"/>
        <v>0</v>
      </c>
      <c r="Z203" s="115">
        <f t="shared" si="61"/>
        <v>0</v>
      </c>
      <c r="AA203" s="115">
        <f t="shared" si="62"/>
        <v>0</v>
      </c>
      <c r="AB203" s="115">
        <f t="shared" si="63"/>
        <v>1</v>
      </c>
      <c r="AC203" s="115">
        <f t="shared" si="64"/>
        <v>0</v>
      </c>
      <c r="AF203" s="115">
        <f t="shared" si="65"/>
        <v>3</v>
      </c>
      <c r="AG203" s="115">
        <f t="shared" si="66"/>
        <v>3</v>
      </c>
      <c r="AH203" s="115" t="str">
        <f t="shared" si="67"/>
        <v>Correct</v>
      </c>
      <c r="AJ203" s="115" t="s">
        <v>99</v>
      </c>
      <c r="AK203" s="115">
        <v>74</v>
      </c>
      <c r="AL203" s="115" t="s">
        <v>84</v>
      </c>
      <c r="AM203" s="115" t="s">
        <v>154</v>
      </c>
      <c r="AN203" s="115" t="s">
        <v>85</v>
      </c>
      <c r="AP203" s="115" t="s">
        <v>87</v>
      </c>
      <c r="AQ203" s="115" t="s">
        <v>100</v>
      </c>
      <c r="AR203" s="115" t="s">
        <v>94</v>
      </c>
      <c r="AS203" s="115" t="s">
        <v>106</v>
      </c>
      <c r="AT203" s="115" t="s">
        <v>91</v>
      </c>
    </row>
    <row r="204" spans="1:47">
      <c r="A204" s="115">
        <v>7044854509</v>
      </c>
      <c r="B204" s="115" t="s">
        <v>41</v>
      </c>
      <c r="F204" s="115" t="s">
        <v>45</v>
      </c>
      <c r="L204" s="115" t="s">
        <v>50</v>
      </c>
      <c r="O204" s="115">
        <f t="shared" si="51"/>
        <v>3</v>
      </c>
      <c r="P204" s="115">
        <f t="shared" si="52"/>
        <v>1</v>
      </c>
      <c r="R204" s="115">
        <f t="shared" si="53"/>
        <v>1</v>
      </c>
      <c r="S204" s="115">
        <f t="shared" si="54"/>
        <v>0</v>
      </c>
      <c r="T204" s="115">
        <f t="shared" si="55"/>
        <v>0</v>
      </c>
      <c r="U204" s="115">
        <f t="shared" si="56"/>
        <v>0</v>
      </c>
      <c r="V204" s="115">
        <f t="shared" si="57"/>
        <v>1</v>
      </c>
      <c r="W204" s="115">
        <f t="shared" si="58"/>
        <v>0</v>
      </c>
      <c r="X204" s="115">
        <f t="shared" si="59"/>
        <v>0</v>
      </c>
      <c r="Y204" s="115">
        <f t="shared" si="60"/>
        <v>0</v>
      </c>
      <c r="Z204" s="115">
        <f t="shared" si="61"/>
        <v>0</v>
      </c>
      <c r="AA204" s="115">
        <f t="shared" si="62"/>
        <v>0</v>
      </c>
      <c r="AB204" s="115">
        <f t="shared" si="63"/>
        <v>1</v>
      </c>
      <c r="AC204" s="115">
        <f t="shared" si="64"/>
        <v>0</v>
      </c>
      <c r="AF204" s="115">
        <f t="shared" si="65"/>
        <v>3</v>
      </c>
      <c r="AG204" s="115">
        <f t="shared" si="66"/>
        <v>3</v>
      </c>
      <c r="AH204" s="115" t="str">
        <f t="shared" si="67"/>
        <v>Correct</v>
      </c>
      <c r="AJ204" s="115" t="s">
        <v>99</v>
      </c>
      <c r="AK204" s="115">
        <v>47</v>
      </c>
      <c r="AL204" s="115" t="s">
        <v>84</v>
      </c>
      <c r="AM204" s="115" t="s">
        <v>129</v>
      </c>
      <c r="AN204" s="115" t="s">
        <v>85</v>
      </c>
      <c r="AO204" s="115" t="s">
        <v>86</v>
      </c>
      <c r="AP204" s="115" t="s">
        <v>87</v>
      </c>
      <c r="AQ204" s="115" t="s">
        <v>88</v>
      </c>
      <c r="AR204" s="115" t="s">
        <v>111</v>
      </c>
      <c r="AS204" s="115" t="s">
        <v>90</v>
      </c>
      <c r="AT204" s="115" t="s">
        <v>91</v>
      </c>
      <c r="AU204" s="115" t="s">
        <v>91</v>
      </c>
    </row>
    <row r="205" spans="1:47">
      <c r="A205" s="115">
        <v>6985154339</v>
      </c>
      <c r="F205" s="115" t="s">
        <v>45</v>
      </c>
      <c r="L205" s="115" t="s">
        <v>50</v>
      </c>
      <c r="O205" s="115">
        <f t="shared" si="51"/>
        <v>2</v>
      </c>
      <c r="P205" s="115">
        <f t="shared" si="52"/>
        <v>1.5</v>
      </c>
      <c r="R205" s="115">
        <f t="shared" si="53"/>
        <v>0</v>
      </c>
      <c r="S205" s="115">
        <f t="shared" si="54"/>
        <v>0</v>
      </c>
      <c r="T205" s="115">
        <f t="shared" si="55"/>
        <v>0</v>
      </c>
      <c r="U205" s="115">
        <f t="shared" si="56"/>
        <v>0</v>
      </c>
      <c r="V205" s="115">
        <f t="shared" si="57"/>
        <v>1</v>
      </c>
      <c r="W205" s="115">
        <f t="shared" si="58"/>
        <v>0</v>
      </c>
      <c r="X205" s="115">
        <f t="shared" si="59"/>
        <v>0</v>
      </c>
      <c r="Y205" s="115">
        <f t="shared" si="60"/>
        <v>0</v>
      </c>
      <c r="Z205" s="115">
        <f t="shared" si="61"/>
        <v>0</v>
      </c>
      <c r="AA205" s="115">
        <f t="shared" si="62"/>
        <v>0</v>
      </c>
      <c r="AB205" s="115">
        <f t="shared" si="63"/>
        <v>1</v>
      </c>
      <c r="AC205" s="115">
        <f t="shared" si="64"/>
        <v>0</v>
      </c>
      <c r="AF205" s="115">
        <f t="shared" si="65"/>
        <v>2</v>
      </c>
      <c r="AG205" s="115">
        <f t="shared" si="66"/>
        <v>2</v>
      </c>
      <c r="AH205" s="115" t="str">
        <f t="shared" si="67"/>
        <v>Correct</v>
      </c>
      <c r="AJ205" s="115" t="s">
        <v>99</v>
      </c>
      <c r="AK205" s="115">
        <v>67</v>
      </c>
      <c r="AL205" s="115" t="s">
        <v>181</v>
      </c>
      <c r="AM205" s="115" t="s">
        <v>238</v>
      </c>
      <c r="AN205" s="115" t="s">
        <v>85</v>
      </c>
      <c r="AO205" s="115" t="s">
        <v>86</v>
      </c>
      <c r="AP205" s="115" t="s">
        <v>87</v>
      </c>
      <c r="AR205" s="115" t="s">
        <v>89</v>
      </c>
      <c r="AS205" s="115" t="s">
        <v>106</v>
      </c>
      <c r="AT205" s="115" t="s">
        <v>91</v>
      </c>
      <c r="AU205" s="115" t="s">
        <v>91</v>
      </c>
    </row>
    <row r="206" spans="1:47">
      <c r="A206" s="115">
        <v>5609431225</v>
      </c>
      <c r="C206" s="115" t="s">
        <v>42</v>
      </c>
      <c r="G206" s="115" t="s">
        <v>39</v>
      </c>
      <c r="L206" s="115" t="s">
        <v>50</v>
      </c>
      <c r="O206" s="115">
        <f t="shared" si="51"/>
        <v>3</v>
      </c>
      <c r="P206" s="115">
        <f t="shared" si="52"/>
        <v>1</v>
      </c>
      <c r="R206" s="115">
        <f t="shared" si="53"/>
        <v>0</v>
      </c>
      <c r="S206" s="115">
        <f t="shared" si="54"/>
        <v>1</v>
      </c>
      <c r="T206" s="115">
        <f t="shared" si="55"/>
        <v>0</v>
      </c>
      <c r="U206" s="115">
        <f t="shared" si="56"/>
        <v>0</v>
      </c>
      <c r="V206" s="115">
        <f t="shared" si="57"/>
        <v>0</v>
      </c>
      <c r="W206" s="115">
        <f t="shared" si="58"/>
        <v>1</v>
      </c>
      <c r="X206" s="115">
        <f t="shared" si="59"/>
        <v>0</v>
      </c>
      <c r="Y206" s="115">
        <f t="shared" si="60"/>
        <v>0</v>
      </c>
      <c r="Z206" s="115">
        <f t="shared" si="61"/>
        <v>0</v>
      </c>
      <c r="AA206" s="115">
        <f t="shared" si="62"/>
        <v>0</v>
      </c>
      <c r="AB206" s="115">
        <f t="shared" si="63"/>
        <v>1</v>
      </c>
      <c r="AC206" s="115">
        <f t="shared" si="64"/>
        <v>0</v>
      </c>
      <c r="AF206" s="115">
        <f t="shared" si="65"/>
        <v>3</v>
      </c>
      <c r="AG206" s="115">
        <f t="shared" si="66"/>
        <v>3</v>
      </c>
      <c r="AH206" s="115" t="str">
        <f t="shared" si="67"/>
        <v>Correct</v>
      </c>
      <c r="AJ206" s="115" t="s">
        <v>83</v>
      </c>
      <c r="AK206" s="115">
        <v>37</v>
      </c>
      <c r="AL206" s="115" t="s">
        <v>181</v>
      </c>
      <c r="AM206" s="115" t="s">
        <v>230</v>
      </c>
      <c r="AN206" s="115" t="s">
        <v>114</v>
      </c>
      <c r="AO206" s="115" t="s">
        <v>91</v>
      </c>
      <c r="AP206" s="115" t="s">
        <v>87</v>
      </c>
      <c r="AQ206" s="115" t="s">
        <v>100</v>
      </c>
      <c r="AR206" s="115" t="s">
        <v>89</v>
      </c>
      <c r="AS206" s="115" t="s">
        <v>90</v>
      </c>
      <c r="AT206" s="115" t="s">
        <v>91</v>
      </c>
      <c r="AU206" s="115" t="s">
        <v>91</v>
      </c>
    </row>
    <row r="207" spans="1:47">
      <c r="A207" s="115">
        <v>7045796123</v>
      </c>
      <c r="E207" s="115" t="s">
        <v>44</v>
      </c>
      <c r="F207" s="115" t="s">
        <v>45</v>
      </c>
      <c r="L207" s="115" t="s">
        <v>50</v>
      </c>
      <c r="O207" s="115">
        <f t="shared" si="51"/>
        <v>3</v>
      </c>
      <c r="P207" s="115">
        <f t="shared" si="52"/>
        <v>1</v>
      </c>
      <c r="R207" s="115">
        <f t="shared" si="53"/>
        <v>0</v>
      </c>
      <c r="S207" s="115">
        <f t="shared" si="54"/>
        <v>0</v>
      </c>
      <c r="T207" s="115">
        <f t="shared" si="55"/>
        <v>0</v>
      </c>
      <c r="U207" s="115">
        <f t="shared" si="56"/>
        <v>1</v>
      </c>
      <c r="V207" s="115">
        <f t="shared" si="57"/>
        <v>1</v>
      </c>
      <c r="W207" s="115">
        <f t="shared" si="58"/>
        <v>0</v>
      </c>
      <c r="X207" s="115">
        <f t="shared" si="59"/>
        <v>0</v>
      </c>
      <c r="Y207" s="115">
        <f t="shared" si="60"/>
        <v>0</v>
      </c>
      <c r="Z207" s="115">
        <f t="shared" si="61"/>
        <v>0</v>
      </c>
      <c r="AA207" s="115">
        <f t="shared" si="62"/>
        <v>0</v>
      </c>
      <c r="AB207" s="115">
        <f t="shared" si="63"/>
        <v>1</v>
      </c>
      <c r="AC207" s="115">
        <f t="shared" si="64"/>
        <v>0</v>
      </c>
      <c r="AF207" s="115">
        <f t="shared" si="65"/>
        <v>3</v>
      </c>
      <c r="AG207" s="115">
        <f t="shared" si="66"/>
        <v>3</v>
      </c>
      <c r="AH207" s="115" t="str">
        <f t="shared" si="67"/>
        <v>Correct</v>
      </c>
      <c r="AJ207" s="115" t="s">
        <v>83</v>
      </c>
      <c r="AK207" s="115">
        <v>86</v>
      </c>
      <c r="AL207" s="115" t="s">
        <v>181</v>
      </c>
      <c r="AM207" s="115" t="s">
        <v>194</v>
      </c>
      <c r="AN207" s="115" t="s">
        <v>85</v>
      </c>
      <c r="AO207" s="115" t="s">
        <v>86</v>
      </c>
      <c r="AP207" s="115" t="s">
        <v>87</v>
      </c>
      <c r="AQ207" s="115" t="s">
        <v>93</v>
      </c>
      <c r="AR207" s="115" t="s">
        <v>102</v>
      </c>
      <c r="AS207" s="115" t="s">
        <v>106</v>
      </c>
      <c r="AT207" s="115" t="s">
        <v>91</v>
      </c>
      <c r="AU207" s="115" t="s">
        <v>86</v>
      </c>
    </row>
    <row r="208" spans="1:47">
      <c r="A208" s="115">
        <v>7045779436</v>
      </c>
      <c r="F208" s="115" t="s">
        <v>45</v>
      </c>
      <c r="G208" s="115" t="s">
        <v>39</v>
      </c>
      <c r="L208" s="115" t="s">
        <v>50</v>
      </c>
      <c r="O208" s="115">
        <f t="shared" si="51"/>
        <v>3</v>
      </c>
      <c r="P208" s="115">
        <f t="shared" si="52"/>
        <v>1</v>
      </c>
      <c r="R208" s="115">
        <f t="shared" si="53"/>
        <v>0</v>
      </c>
      <c r="S208" s="115">
        <f t="shared" si="54"/>
        <v>0</v>
      </c>
      <c r="T208" s="115">
        <f t="shared" si="55"/>
        <v>0</v>
      </c>
      <c r="U208" s="115">
        <f t="shared" si="56"/>
        <v>0</v>
      </c>
      <c r="V208" s="115">
        <f t="shared" si="57"/>
        <v>1</v>
      </c>
      <c r="W208" s="115">
        <f t="shared" si="58"/>
        <v>1</v>
      </c>
      <c r="X208" s="115">
        <f t="shared" si="59"/>
        <v>0</v>
      </c>
      <c r="Y208" s="115">
        <f t="shared" si="60"/>
        <v>0</v>
      </c>
      <c r="Z208" s="115">
        <f t="shared" si="61"/>
        <v>0</v>
      </c>
      <c r="AA208" s="115">
        <f t="shared" si="62"/>
        <v>0</v>
      </c>
      <c r="AB208" s="115">
        <f t="shared" si="63"/>
        <v>1</v>
      </c>
      <c r="AC208" s="115">
        <f t="shared" si="64"/>
        <v>0</v>
      </c>
      <c r="AF208" s="115">
        <f t="shared" si="65"/>
        <v>3</v>
      </c>
      <c r="AG208" s="115">
        <f t="shared" si="66"/>
        <v>3</v>
      </c>
      <c r="AH208" s="115" t="str">
        <f t="shared" si="67"/>
        <v>Correct</v>
      </c>
      <c r="AJ208" s="115" t="s">
        <v>83</v>
      </c>
      <c r="AK208" s="115">
        <v>90</v>
      </c>
      <c r="AL208" s="115" t="s">
        <v>181</v>
      </c>
      <c r="AM208" s="115" t="s">
        <v>206</v>
      </c>
      <c r="AN208" s="115" t="s">
        <v>85</v>
      </c>
      <c r="AO208" s="115" t="s">
        <v>86</v>
      </c>
      <c r="AQ208" s="115" t="s">
        <v>93</v>
      </c>
      <c r="AR208" s="115" t="s">
        <v>102</v>
      </c>
      <c r="AS208" s="115" t="s">
        <v>106</v>
      </c>
      <c r="AT208" s="115" t="s">
        <v>91</v>
      </c>
      <c r="AU208" s="115" t="s">
        <v>86</v>
      </c>
    </row>
    <row r="209" spans="1:47">
      <c r="A209" s="115">
        <v>7045776404</v>
      </c>
      <c r="G209" s="115" t="s">
        <v>39</v>
      </c>
      <c r="L209" s="115" t="s">
        <v>50</v>
      </c>
      <c r="O209" s="115">
        <f t="shared" si="51"/>
        <v>2</v>
      </c>
      <c r="P209" s="115">
        <f t="shared" si="52"/>
        <v>1.5</v>
      </c>
      <c r="R209" s="115">
        <f t="shared" si="53"/>
        <v>0</v>
      </c>
      <c r="S209" s="115">
        <f t="shared" si="54"/>
        <v>0</v>
      </c>
      <c r="T209" s="115">
        <f t="shared" si="55"/>
        <v>0</v>
      </c>
      <c r="U209" s="115">
        <f t="shared" si="56"/>
        <v>0</v>
      </c>
      <c r="V209" s="115">
        <f t="shared" si="57"/>
        <v>0</v>
      </c>
      <c r="W209" s="115">
        <f t="shared" si="58"/>
        <v>1</v>
      </c>
      <c r="X209" s="115">
        <f t="shared" si="59"/>
        <v>0</v>
      </c>
      <c r="Y209" s="115">
        <f t="shared" si="60"/>
        <v>0</v>
      </c>
      <c r="Z209" s="115">
        <f t="shared" si="61"/>
        <v>0</v>
      </c>
      <c r="AA209" s="115">
        <f t="shared" si="62"/>
        <v>0</v>
      </c>
      <c r="AB209" s="115">
        <f t="shared" si="63"/>
        <v>1</v>
      </c>
      <c r="AC209" s="115">
        <f t="shared" si="64"/>
        <v>0</v>
      </c>
      <c r="AF209" s="115">
        <f t="shared" si="65"/>
        <v>2</v>
      </c>
      <c r="AG209" s="115">
        <f t="shared" si="66"/>
        <v>2</v>
      </c>
      <c r="AH209" s="115" t="str">
        <f t="shared" si="67"/>
        <v>Correct</v>
      </c>
      <c r="AJ209" s="115" t="s">
        <v>83</v>
      </c>
      <c r="AK209" s="115">
        <v>68</v>
      </c>
      <c r="AL209" s="115" t="s">
        <v>181</v>
      </c>
      <c r="AM209" s="115" t="s">
        <v>190</v>
      </c>
      <c r="AN209" s="115" t="s">
        <v>85</v>
      </c>
      <c r="AO209" s="115" t="s">
        <v>86</v>
      </c>
      <c r="AP209" s="115" t="s">
        <v>87</v>
      </c>
      <c r="AQ209" s="115" t="s">
        <v>88</v>
      </c>
      <c r="AR209" s="115" t="s">
        <v>111</v>
      </c>
      <c r="AS209" s="115" t="s">
        <v>106</v>
      </c>
      <c r="AT209" s="115" t="s">
        <v>91</v>
      </c>
      <c r="AU209" s="115" t="s">
        <v>91</v>
      </c>
    </row>
    <row r="210" spans="1:47">
      <c r="A210" s="115">
        <v>7020341005</v>
      </c>
      <c r="C210" s="115" t="s">
        <v>42</v>
      </c>
      <c r="D210" s="115" t="s">
        <v>43</v>
      </c>
      <c r="E210" s="115" t="s">
        <v>44</v>
      </c>
      <c r="F210" s="115" t="s">
        <v>45</v>
      </c>
      <c r="L210" s="115" t="s">
        <v>50</v>
      </c>
      <c r="O210" s="115">
        <f t="shared" si="51"/>
        <v>5</v>
      </c>
      <c r="P210" s="115">
        <f t="shared" si="52"/>
        <v>0.6</v>
      </c>
      <c r="R210" s="115">
        <f t="shared" si="53"/>
        <v>0</v>
      </c>
      <c r="S210" s="115">
        <f t="shared" si="54"/>
        <v>0.6</v>
      </c>
      <c r="T210" s="115">
        <f t="shared" si="55"/>
        <v>0.6</v>
      </c>
      <c r="U210" s="115">
        <f t="shared" si="56"/>
        <v>0.6</v>
      </c>
      <c r="V210" s="115">
        <f t="shared" si="57"/>
        <v>0.6</v>
      </c>
      <c r="W210" s="115">
        <f t="shared" si="58"/>
        <v>0</v>
      </c>
      <c r="X210" s="115">
        <f t="shared" si="59"/>
        <v>0</v>
      </c>
      <c r="Y210" s="115">
        <f t="shared" si="60"/>
        <v>0</v>
      </c>
      <c r="Z210" s="115">
        <f t="shared" si="61"/>
        <v>0</v>
      </c>
      <c r="AA210" s="115">
        <f t="shared" si="62"/>
        <v>0</v>
      </c>
      <c r="AB210" s="115">
        <f t="shared" si="63"/>
        <v>0.6</v>
      </c>
      <c r="AC210" s="115">
        <f t="shared" si="64"/>
        <v>0</v>
      </c>
      <c r="AF210" s="115">
        <f t="shared" si="65"/>
        <v>3</v>
      </c>
      <c r="AG210" s="115">
        <f t="shared" si="66"/>
        <v>5</v>
      </c>
      <c r="AH210" s="115" t="str">
        <f t="shared" si="67"/>
        <v>Correct</v>
      </c>
      <c r="AJ210" s="115" t="s">
        <v>83</v>
      </c>
      <c r="AK210" s="115">
        <v>35</v>
      </c>
      <c r="AL210" s="115" t="s">
        <v>181</v>
      </c>
      <c r="AM210" s="115" t="s">
        <v>207</v>
      </c>
      <c r="AO210" s="115" t="s">
        <v>91</v>
      </c>
      <c r="AP210" s="115" t="s">
        <v>87</v>
      </c>
      <c r="AQ210" s="115" t="s">
        <v>100</v>
      </c>
      <c r="AR210" s="115" t="s">
        <v>94</v>
      </c>
      <c r="AS210" s="115" t="s">
        <v>90</v>
      </c>
      <c r="AT210" s="115" t="s">
        <v>91</v>
      </c>
      <c r="AU210" s="115" t="s">
        <v>91</v>
      </c>
    </row>
    <row r="211" spans="1:47">
      <c r="A211" s="115">
        <v>7045756828</v>
      </c>
      <c r="B211" s="115" t="s">
        <v>41</v>
      </c>
      <c r="C211" s="115" t="s">
        <v>42</v>
      </c>
      <c r="L211" s="115" t="s">
        <v>50</v>
      </c>
      <c r="O211" s="115">
        <f t="shared" si="51"/>
        <v>3</v>
      </c>
      <c r="P211" s="115">
        <f t="shared" si="52"/>
        <v>1</v>
      </c>
      <c r="R211" s="115">
        <f t="shared" si="53"/>
        <v>1</v>
      </c>
      <c r="S211" s="115">
        <f t="shared" si="54"/>
        <v>1</v>
      </c>
      <c r="T211" s="115">
        <f t="shared" si="55"/>
        <v>0</v>
      </c>
      <c r="U211" s="115">
        <f t="shared" si="56"/>
        <v>0</v>
      </c>
      <c r="V211" s="115">
        <f t="shared" si="57"/>
        <v>0</v>
      </c>
      <c r="W211" s="115">
        <f t="shared" si="58"/>
        <v>0</v>
      </c>
      <c r="X211" s="115">
        <f t="shared" si="59"/>
        <v>0</v>
      </c>
      <c r="Y211" s="115">
        <f t="shared" si="60"/>
        <v>0</v>
      </c>
      <c r="Z211" s="115">
        <f t="shared" si="61"/>
        <v>0</v>
      </c>
      <c r="AA211" s="115">
        <f t="shared" si="62"/>
        <v>0</v>
      </c>
      <c r="AB211" s="115">
        <f t="shared" si="63"/>
        <v>1</v>
      </c>
      <c r="AC211" s="115">
        <f t="shared" si="64"/>
        <v>0</v>
      </c>
      <c r="AF211" s="115">
        <f t="shared" si="65"/>
        <v>3</v>
      </c>
      <c r="AG211" s="115">
        <f t="shared" si="66"/>
        <v>3</v>
      </c>
      <c r="AH211" s="115" t="str">
        <f t="shared" si="67"/>
        <v>Correct</v>
      </c>
      <c r="AJ211" s="115" t="s">
        <v>99</v>
      </c>
      <c r="AK211" s="115">
        <v>70</v>
      </c>
      <c r="AL211" s="115" t="s">
        <v>181</v>
      </c>
      <c r="AM211" s="115" t="s">
        <v>207</v>
      </c>
      <c r="AN211" s="115" t="s">
        <v>85</v>
      </c>
      <c r="AO211" s="115" t="s">
        <v>86</v>
      </c>
      <c r="AP211" s="115" t="s">
        <v>87</v>
      </c>
      <c r="AQ211" s="115" t="s">
        <v>88</v>
      </c>
      <c r="AR211" s="115" t="s">
        <v>111</v>
      </c>
      <c r="AS211" s="115" t="s">
        <v>106</v>
      </c>
      <c r="AT211" s="115" t="s">
        <v>91</v>
      </c>
      <c r="AU211" s="115" t="s">
        <v>91</v>
      </c>
    </row>
    <row r="212" spans="1:47">
      <c r="A212" s="115">
        <v>7011000913</v>
      </c>
      <c r="B212" s="115" t="s">
        <v>41</v>
      </c>
      <c r="F212" s="115" t="s">
        <v>45</v>
      </c>
      <c r="L212" s="115" t="s">
        <v>50</v>
      </c>
      <c r="O212" s="115">
        <f t="shared" si="51"/>
        <v>3</v>
      </c>
      <c r="P212" s="115">
        <f t="shared" si="52"/>
        <v>1</v>
      </c>
      <c r="R212" s="115">
        <f t="shared" si="53"/>
        <v>1</v>
      </c>
      <c r="S212" s="115">
        <f t="shared" si="54"/>
        <v>0</v>
      </c>
      <c r="T212" s="115">
        <f t="shared" si="55"/>
        <v>0</v>
      </c>
      <c r="U212" s="115">
        <f t="shared" si="56"/>
        <v>0</v>
      </c>
      <c r="V212" s="115">
        <f t="shared" si="57"/>
        <v>1</v>
      </c>
      <c r="W212" s="115">
        <f t="shared" si="58"/>
        <v>0</v>
      </c>
      <c r="X212" s="115">
        <f t="shared" si="59"/>
        <v>0</v>
      </c>
      <c r="Y212" s="115">
        <f t="shared" si="60"/>
        <v>0</v>
      </c>
      <c r="Z212" s="115">
        <f t="shared" si="61"/>
        <v>0</v>
      </c>
      <c r="AA212" s="115">
        <f t="shared" si="62"/>
        <v>0</v>
      </c>
      <c r="AB212" s="115">
        <f t="shared" si="63"/>
        <v>1</v>
      </c>
      <c r="AC212" s="115">
        <f t="shared" si="64"/>
        <v>0</v>
      </c>
      <c r="AF212" s="115">
        <f t="shared" si="65"/>
        <v>3</v>
      </c>
      <c r="AG212" s="115">
        <f t="shared" si="66"/>
        <v>3</v>
      </c>
      <c r="AH212" s="115" t="str">
        <f t="shared" si="67"/>
        <v>Correct</v>
      </c>
      <c r="AJ212" s="115" t="s">
        <v>83</v>
      </c>
      <c r="AK212" s="115">
        <v>65</v>
      </c>
      <c r="AL212" s="115" t="s">
        <v>84</v>
      </c>
      <c r="AM212" s="115" t="s">
        <v>125</v>
      </c>
      <c r="AN212" s="115" t="s">
        <v>85</v>
      </c>
      <c r="AO212" s="115" t="s">
        <v>86</v>
      </c>
      <c r="AP212" s="115" t="s">
        <v>87</v>
      </c>
      <c r="AR212" s="115" t="s">
        <v>111</v>
      </c>
      <c r="AS212" s="115" t="s">
        <v>106</v>
      </c>
      <c r="AT212" s="115" t="s">
        <v>91</v>
      </c>
      <c r="AU212" s="115" t="s">
        <v>91</v>
      </c>
    </row>
    <row r="213" spans="1:47">
      <c r="A213" s="115">
        <v>6985120206</v>
      </c>
      <c r="D213" s="115" t="s">
        <v>43</v>
      </c>
      <c r="E213" s="115" t="s">
        <v>44</v>
      </c>
      <c r="L213" s="115" t="s">
        <v>50</v>
      </c>
      <c r="O213" s="115">
        <f t="shared" si="51"/>
        <v>3</v>
      </c>
      <c r="P213" s="115">
        <f t="shared" si="52"/>
        <v>1</v>
      </c>
      <c r="R213" s="115">
        <f t="shared" si="53"/>
        <v>0</v>
      </c>
      <c r="S213" s="115">
        <f t="shared" si="54"/>
        <v>0</v>
      </c>
      <c r="T213" s="115">
        <f t="shared" si="55"/>
        <v>1</v>
      </c>
      <c r="U213" s="115">
        <f t="shared" si="56"/>
        <v>1</v>
      </c>
      <c r="V213" s="115">
        <f t="shared" si="57"/>
        <v>0</v>
      </c>
      <c r="W213" s="115">
        <f t="shared" si="58"/>
        <v>0</v>
      </c>
      <c r="X213" s="115">
        <f t="shared" si="59"/>
        <v>0</v>
      </c>
      <c r="Y213" s="115">
        <f t="shared" si="60"/>
        <v>0</v>
      </c>
      <c r="Z213" s="115">
        <f t="shared" si="61"/>
        <v>0</v>
      </c>
      <c r="AA213" s="115">
        <f t="shared" si="62"/>
        <v>0</v>
      </c>
      <c r="AB213" s="115">
        <f t="shared" si="63"/>
        <v>1</v>
      </c>
      <c r="AC213" s="115">
        <f t="shared" si="64"/>
        <v>0</v>
      </c>
      <c r="AF213" s="115">
        <f t="shared" si="65"/>
        <v>3</v>
      </c>
      <c r="AG213" s="115">
        <f t="shared" si="66"/>
        <v>3</v>
      </c>
      <c r="AH213" s="115" t="str">
        <f t="shared" si="67"/>
        <v>Correct</v>
      </c>
      <c r="AJ213" s="115" t="s">
        <v>99</v>
      </c>
      <c r="AL213" s="115" t="s">
        <v>181</v>
      </c>
      <c r="AM213" s="115" t="s">
        <v>204</v>
      </c>
      <c r="AN213" s="115" t="s">
        <v>85</v>
      </c>
      <c r="AP213" s="115" t="s">
        <v>87</v>
      </c>
      <c r="AQ213" s="115" t="s">
        <v>93</v>
      </c>
      <c r="AR213" s="115" t="s">
        <v>94</v>
      </c>
      <c r="AS213" s="115" t="s">
        <v>98</v>
      </c>
      <c r="AT213" s="115" t="s">
        <v>86</v>
      </c>
    </row>
    <row r="214" spans="1:47">
      <c r="A214" s="115">
        <v>7045771436</v>
      </c>
      <c r="E214" s="115" t="s">
        <v>44</v>
      </c>
      <c r="F214" s="115" t="s">
        <v>45</v>
      </c>
      <c r="L214" s="115" t="s">
        <v>50</v>
      </c>
      <c r="O214" s="115">
        <f t="shared" si="51"/>
        <v>3</v>
      </c>
      <c r="P214" s="115">
        <f t="shared" si="52"/>
        <v>1</v>
      </c>
      <c r="R214" s="115">
        <f t="shared" si="53"/>
        <v>0</v>
      </c>
      <c r="S214" s="115">
        <f t="shared" si="54"/>
        <v>0</v>
      </c>
      <c r="T214" s="115">
        <f t="shared" si="55"/>
        <v>0</v>
      </c>
      <c r="U214" s="115">
        <f t="shared" si="56"/>
        <v>1</v>
      </c>
      <c r="V214" s="115">
        <f t="shared" si="57"/>
        <v>1</v>
      </c>
      <c r="W214" s="115">
        <f t="shared" si="58"/>
        <v>0</v>
      </c>
      <c r="X214" s="115">
        <f t="shared" si="59"/>
        <v>0</v>
      </c>
      <c r="Y214" s="115">
        <f t="shared" si="60"/>
        <v>0</v>
      </c>
      <c r="Z214" s="115">
        <f t="shared" si="61"/>
        <v>0</v>
      </c>
      <c r="AA214" s="115">
        <f t="shared" si="62"/>
        <v>0</v>
      </c>
      <c r="AB214" s="115">
        <f t="shared" si="63"/>
        <v>1</v>
      </c>
      <c r="AC214" s="115">
        <f t="shared" si="64"/>
        <v>0</v>
      </c>
      <c r="AF214" s="115">
        <f t="shared" si="65"/>
        <v>3</v>
      </c>
      <c r="AG214" s="115">
        <f t="shared" si="66"/>
        <v>3</v>
      </c>
      <c r="AH214" s="115" t="str">
        <f t="shared" si="67"/>
        <v>Correct</v>
      </c>
      <c r="AJ214" s="115" t="s">
        <v>83</v>
      </c>
      <c r="AK214" s="115">
        <v>62</v>
      </c>
      <c r="AL214" s="115" t="s">
        <v>181</v>
      </c>
      <c r="AM214" s="115" t="s">
        <v>243</v>
      </c>
      <c r="AN214" s="115" t="s">
        <v>85</v>
      </c>
      <c r="AO214" s="115" t="s">
        <v>86</v>
      </c>
      <c r="AP214" s="115" t="s">
        <v>87</v>
      </c>
      <c r="AQ214" s="115" t="s">
        <v>88</v>
      </c>
      <c r="AR214" s="115" t="s">
        <v>89</v>
      </c>
      <c r="AS214" s="115" t="s">
        <v>106</v>
      </c>
      <c r="AT214" s="115" t="s">
        <v>91</v>
      </c>
      <c r="AU214" s="115" t="s">
        <v>91</v>
      </c>
    </row>
    <row r="215" spans="1:47">
      <c r="A215" s="115">
        <v>7020354649</v>
      </c>
      <c r="C215" s="115" t="s">
        <v>42</v>
      </c>
      <c r="L215" s="115" t="s">
        <v>50</v>
      </c>
      <c r="O215" s="115">
        <f t="shared" si="51"/>
        <v>2</v>
      </c>
      <c r="P215" s="115">
        <f t="shared" si="52"/>
        <v>1.5</v>
      </c>
      <c r="R215" s="115">
        <f t="shared" si="53"/>
        <v>0</v>
      </c>
      <c r="S215" s="115">
        <f t="shared" si="54"/>
        <v>1</v>
      </c>
      <c r="T215" s="115">
        <f t="shared" si="55"/>
        <v>0</v>
      </c>
      <c r="U215" s="115">
        <f t="shared" si="56"/>
        <v>0</v>
      </c>
      <c r="V215" s="115">
        <f t="shared" si="57"/>
        <v>0</v>
      </c>
      <c r="W215" s="115">
        <f t="shared" si="58"/>
        <v>0</v>
      </c>
      <c r="X215" s="115">
        <f t="shared" si="59"/>
        <v>0</v>
      </c>
      <c r="Y215" s="115">
        <f t="shared" si="60"/>
        <v>0</v>
      </c>
      <c r="Z215" s="115">
        <f t="shared" si="61"/>
        <v>0</v>
      </c>
      <c r="AA215" s="115">
        <f t="shared" si="62"/>
        <v>0</v>
      </c>
      <c r="AB215" s="115">
        <f t="shared" si="63"/>
        <v>1</v>
      </c>
      <c r="AC215" s="115">
        <f t="shared" si="64"/>
        <v>0</v>
      </c>
      <c r="AF215" s="115">
        <f t="shared" si="65"/>
        <v>2</v>
      </c>
      <c r="AG215" s="115">
        <f t="shared" si="66"/>
        <v>2</v>
      </c>
      <c r="AH215" s="115" t="str">
        <f t="shared" si="67"/>
        <v>Correct</v>
      </c>
      <c r="AJ215" s="115" t="s">
        <v>83</v>
      </c>
      <c r="AK215" s="115">
        <v>51</v>
      </c>
      <c r="AL215" s="115" t="s">
        <v>181</v>
      </c>
      <c r="AM215" s="115" t="s">
        <v>192</v>
      </c>
      <c r="AN215" s="115" t="s">
        <v>85</v>
      </c>
      <c r="AO215" s="115" t="s">
        <v>86</v>
      </c>
      <c r="AP215" s="115" t="s">
        <v>87</v>
      </c>
      <c r="AQ215" s="115" t="s">
        <v>93</v>
      </c>
      <c r="AR215" s="115" t="s">
        <v>89</v>
      </c>
      <c r="AS215" s="115" t="s">
        <v>90</v>
      </c>
      <c r="AT215" s="115" t="s">
        <v>91</v>
      </c>
      <c r="AU215" s="115" t="s">
        <v>91</v>
      </c>
    </row>
    <row r="216" spans="1:47">
      <c r="A216" s="115">
        <v>7010995038</v>
      </c>
      <c r="B216" s="115" t="s">
        <v>41</v>
      </c>
      <c r="L216" s="115" t="s">
        <v>50</v>
      </c>
      <c r="O216" s="115">
        <f t="shared" si="51"/>
        <v>2</v>
      </c>
      <c r="P216" s="115">
        <f t="shared" si="52"/>
        <v>1.5</v>
      </c>
      <c r="R216" s="115">
        <f t="shared" si="53"/>
        <v>1</v>
      </c>
      <c r="S216" s="115">
        <f t="shared" si="54"/>
        <v>0</v>
      </c>
      <c r="T216" s="115">
        <f t="shared" si="55"/>
        <v>0</v>
      </c>
      <c r="U216" s="115">
        <f t="shared" si="56"/>
        <v>0</v>
      </c>
      <c r="V216" s="115">
        <f t="shared" si="57"/>
        <v>0</v>
      </c>
      <c r="W216" s="115">
        <f t="shared" si="58"/>
        <v>0</v>
      </c>
      <c r="X216" s="115">
        <f t="shared" si="59"/>
        <v>0</v>
      </c>
      <c r="Y216" s="115">
        <f t="shared" si="60"/>
        <v>0</v>
      </c>
      <c r="Z216" s="115">
        <f t="shared" si="61"/>
        <v>0</v>
      </c>
      <c r="AA216" s="115">
        <f t="shared" si="62"/>
        <v>0</v>
      </c>
      <c r="AB216" s="115">
        <f t="shared" si="63"/>
        <v>1</v>
      </c>
      <c r="AC216" s="115">
        <f t="shared" si="64"/>
        <v>0</v>
      </c>
      <c r="AF216" s="115">
        <f t="shared" si="65"/>
        <v>2</v>
      </c>
      <c r="AG216" s="115">
        <f t="shared" si="66"/>
        <v>2</v>
      </c>
      <c r="AH216" s="115" t="str">
        <f t="shared" si="67"/>
        <v>Correct</v>
      </c>
      <c r="AJ216" s="115" t="s">
        <v>83</v>
      </c>
      <c r="AK216" s="115">
        <v>72</v>
      </c>
      <c r="AL216" s="115" t="s">
        <v>84</v>
      </c>
      <c r="AM216" s="115" t="s">
        <v>123</v>
      </c>
      <c r="AN216" s="115" t="s">
        <v>85</v>
      </c>
      <c r="AO216" s="115" t="s">
        <v>86</v>
      </c>
      <c r="AP216" s="115" t="s">
        <v>87</v>
      </c>
      <c r="AQ216" s="115" t="s">
        <v>96</v>
      </c>
      <c r="AR216" s="115" t="s">
        <v>102</v>
      </c>
      <c r="AS216" s="115" t="s">
        <v>106</v>
      </c>
      <c r="AT216" s="115" t="s">
        <v>91</v>
      </c>
      <c r="AU216" s="115" t="s">
        <v>91</v>
      </c>
    </row>
    <row r="217" spans="1:47">
      <c r="A217" s="115">
        <v>5584656255</v>
      </c>
      <c r="B217" s="115" t="s">
        <v>41</v>
      </c>
      <c r="F217" s="115" t="s">
        <v>45</v>
      </c>
      <c r="L217" s="115" t="s">
        <v>50</v>
      </c>
      <c r="O217" s="115">
        <f t="shared" si="51"/>
        <v>3</v>
      </c>
      <c r="P217" s="115">
        <f t="shared" si="52"/>
        <v>1</v>
      </c>
      <c r="R217" s="115">
        <f t="shared" si="53"/>
        <v>1</v>
      </c>
      <c r="S217" s="115">
        <f t="shared" si="54"/>
        <v>0</v>
      </c>
      <c r="T217" s="115">
        <f t="shared" si="55"/>
        <v>0</v>
      </c>
      <c r="U217" s="115">
        <f t="shared" si="56"/>
        <v>0</v>
      </c>
      <c r="V217" s="115">
        <f t="shared" si="57"/>
        <v>1</v>
      </c>
      <c r="W217" s="115">
        <f t="shared" si="58"/>
        <v>0</v>
      </c>
      <c r="X217" s="115">
        <f t="shared" si="59"/>
        <v>0</v>
      </c>
      <c r="Y217" s="115">
        <f t="shared" si="60"/>
        <v>0</v>
      </c>
      <c r="Z217" s="115">
        <f t="shared" si="61"/>
        <v>0</v>
      </c>
      <c r="AA217" s="115">
        <f t="shared" si="62"/>
        <v>0</v>
      </c>
      <c r="AB217" s="115">
        <f t="shared" si="63"/>
        <v>1</v>
      </c>
      <c r="AC217" s="115">
        <f t="shared" si="64"/>
        <v>0</v>
      </c>
      <c r="AF217" s="115">
        <f t="shared" si="65"/>
        <v>3</v>
      </c>
      <c r="AG217" s="115">
        <f t="shared" si="66"/>
        <v>3</v>
      </c>
      <c r="AH217" s="115" t="str">
        <f t="shared" si="67"/>
        <v>Correct</v>
      </c>
      <c r="AJ217" s="115" t="s">
        <v>83</v>
      </c>
      <c r="AK217" s="115">
        <v>40</v>
      </c>
      <c r="AL217" s="115" t="s">
        <v>181</v>
      </c>
      <c r="AM217" s="115" t="s">
        <v>236</v>
      </c>
      <c r="AN217" s="115" t="s">
        <v>107</v>
      </c>
      <c r="AO217" s="115" t="s">
        <v>91</v>
      </c>
      <c r="AP217" s="115" t="s">
        <v>87</v>
      </c>
      <c r="AQ217" s="115" t="s">
        <v>100</v>
      </c>
      <c r="AR217" s="115" t="s">
        <v>89</v>
      </c>
      <c r="AS217" s="115" t="s">
        <v>90</v>
      </c>
      <c r="AT217" s="115" t="s">
        <v>91</v>
      </c>
      <c r="AU217" s="115" t="s">
        <v>91</v>
      </c>
    </row>
    <row r="218" spans="1:47">
      <c r="A218" s="115">
        <v>7045786541</v>
      </c>
      <c r="D218" s="115" t="s">
        <v>43</v>
      </c>
      <c r="E218" s="115" t="s">
        <v>44</v>
      </c>
      <c r="L218" s="115" t="s">
        <v>50</v>
      </c>
      <c r="O218" s="115">
        <f t="shared" si="51"/>
        <v>3</v>
      </c>
      <c r="P218" s="115">
        <f t="shared" si="52"/>
        <v>1</v>
      </c>
      <c r="R218" s="115">
        <f t="shared" si="53"/>
        <v>0</v>
      </c>
      <c r="S218" s="115">
        <f t="shared" si="54"/>
        <v>0</v>
      </c>
      <c r="T218" s="115">
        <f t="shared" si="55"/>
        <v>1</v>
      </c>
      <c r="U218" s="115">
        <f t="shared" si="56"/>
        <v>1</v>
      </c>
      <c r="V218" s="115">
        <f t="shared" si="57"/>
        <v>0</v>
      </c>
      <c r="W218" s="115">
        <f t="shared" si="58"/>
        <v>0</v>
      </c>
      <c r="X218" s="115">
        <f t="shared" si="59"/>
        <v>0</v>
      </c>
      <c r="Y218" s="115">
        <f t="shared" si="60"/>
        <v>0</v>
      </c>
      <c r="Z218" s="115">
        <f t="shared" si="61"/>
        <v>0</v>
      </c>
      <c r="AA218" s="115">
        <f t="shared" si="62"/>
        <v>0</v>
      </c>
      <c r="AB218" s="115">
        <f t="shared" si="63"/>
        <v>1</v>
      </c>
      <c r="AC218" s="115">
        <f t="shared" si="64"/>
        <v>0</v>
      </c>
      <c r="AF218" s="115">
        <f t="shared" si="65"/>
        <v>3</v>
      </c>
      <c r="AG218" s="115">
        <f t="shared" si="66"/>
        <v>3</v>
      </c>
      <c r="AH218" s="115" t="str">
        <f t="shared" si="67"/>
        <v>Correct</v>
      </c>
      <c r="AJ218" s="115" t="s">
        <v>83</v>
      </c>
      <c r="AK218" s="115">
        <v>50</v>
      </c>
      <c r="AL218" s="115" t="s">
        <v>181</v>
      </c>
      <c r="AM218" s="115" t="s">
        <v>215</v>
      </c>
      <c r="AN218" s="115" t="s">
        <v>85</v>
      </c>
      <c r="AO218" s="115" t="s">
        <v>86</v>
      </c>
      <c r="AP218" s="115" t="s">
        <v>87</v>
      </c>
      <c r="AQ218" s="115" t="s">
        <v>101</v>
      </c>
      <c r="AR218" s="115" t="s">
        <v>89</v>
      </c>
      <c r="AS218" s="115" t="s">
        <v>90</v>
      </c>
      <c r="AT218" s="115" t="s">
        <v>91</v>
      </c>
      <c r="AU218" s="115" t="s">
        <v>91</v>
      </c>
    </row>
    <row r="219" spans="1:47">
      <c r="A219" s="115">
        <v>7007913016</v>
      </c>
      <c r="D219" s="115" t="s">
        <v>43</v>
      </c>
      <c r="E219" s="115" t="s">
        <v>44</v>
      </c>
      <c r="L219" s="115" t="s">
        <v>50</v>
      </c>
      <c r="O219" s="115">
        <f t="shared" si="51"/>
        <v>3</v>
      </c>
      <c r="P219" s="115">
        <f t="shared" si="52"/>
        <v>1</v>
      </c>
      <c r="R219" s="115">
        <f t="shared" si="53"/>
        <v>0</v>
      </c>
      <c r="S219" s="115">
        <f t="shared" si="54"/>
        <v>0</v>
      </c>
      <c r="T219" s="115">
        <f t="shared" si="55"/>
        <v>1</v>
      </c>
      <c r="U219" s="115">
        <f t="shared" si="56"/>
        <v>1</v>
      </c>
      <c r="V219" s="115">
        <f t="shared" si="57"/>
        <v>0</v>
      </c>
      <c r="W219" s="115">
        <f t="shared" si="58"/>
        <v>0</v>
      </c>
      <c r="X219" s="115">
        <f t="shared" si="59"/>
        <v>0</v>
      </c>
      <c r="Y219" s="115">
        <f t="shared" si="60"/>
        <v>0</v>
      </c>
      <c r="Z219" s="115">
        <f t="shared" si="61"/>
        <v>0</v>
      </c>
      <c r="AA219" s="115">
        <f t="shared" si="62"/>
        <v>0</v>
      </c>
      <c r="AB219" s="115">
        <f t="shared" si="63"/>
        <v>1</v>
      </c>
      <c r="AC219" s="115">
        <f t="shared" si="64"/>
        <v>0</v>
      </c>
      <c r="AF219" s="115">
        <f t="shared" si="65"/>
        <v>3</v>
      </c>
      <c r="AG219" s="115">
        <f t="shared" si="66"/>
        <v>3</v>
      </c>
      <c r="AH219" s="115" t="str">
        <f t="shared" si="67"/>
        <v>Correct</v>
      </c>
      <c r="AJ219" s="115" t="s">
        <v>83</v>
      </c>
      <c r="AK219" s="115">
        <v>83</v>
      </c>
      <c r="AL219" s="115" t="s">
        <v>181</v>
      </c>
      <c r="AM219" s="115" t="s">
        <v>197</v>
      </c>
      <c r="AN219" s="115" t="s">
        <v>85</v>
      </c>
      <c r="AO219" s="115" t="s">
        <v>86</v>
      </c>
    </row>
    <row r="220" spans="1:47">
      <c r="A220" s="115">
        <v>6985425729</v>
      </c>
      <c r="L220" s="115" t="s">
        <v>50</v>
      </c>
      <c r="O220" s="115">
        <f t="shared" si="51"/>
        <v>1</v>
      </c>
      <c r="P220" s="115">
        <f t="shared" si="52"/>
        <v>3</v>
      </c>
      <c r="R220" s="115">
        <f t="shared" si="53"/>
        <v>0</v>
      </c>
      <c r="S220" s="115">
        <f t="shared" si="54"/>
        <v>0</v>
      </c>
      <c r="T220" s="115">
        <f t="shared" si="55"/>
        <v>0</v>
      </c>
      <c r="U220" s="115">
        <f t="shared" si="56"/>
        <v>0</v>
      </c>
      <c r="V220" s="115">
        <f t="shared" si="57"/>
        <v>0</v>
      </c>
      <c r="W220" s="115">
        <f t="shared" si="58"/>
        <v>0</v>
      </c>
      <c r="X220" s="115">
        <f t="shared" si="59"/>
        <v>0</v>
      </c>
      <c r="Y220" s="115">
        <f t="shared" si="60"/>
        <v>0</v>
      </c>
      <c r="Z220" s="115">
        <f t="shared" si="61"/>
        <v>0</v>
      </c>
      <c r="AA220" s="115">
        <f t="shared" si="62"/>
        <v>0</v>
      </c>
      <c r="AB220" s="115">
        <f t="shared" si="63"/>
        <v>1</v>
      </c>
      <c r="AC220" s="115">
        <f t="shared" si="64"/>
        <v>0</v>
      </c>
      <c r="AF220" s="115">
        <f t="shared" si="65"/>
        <v>1</v>
      </c>
      <c r="AG220" s="115">
        <f t="shared" si="66"/>
        <v>1</v>
      </c>
      <c r="AH220" s="115" t="str">
        <f t="shared" si="67"/>
        <v>Correct</v>
      </c>
      <c r="AJ220" s="115" t="s">
        <v>99</v>
      </c>
      <c r="AK220" s="115">
        <v>64</v>
      </c>
      <c r="AL220" s="115" t="s">
        <v>84</v>
      </c>
      <c r="AM220" s="115" t="s">
        <v>135</v>
      </c>
      <c r="AN220" s="115" t="s">
        <v>85</v>
      </c>
      <c r="AO220" s="115" t="s">
        <v>86</v>
      </c>
      <c r="AP220" s="115" t="s">
        <v>87</v>
      </c>
      <c r="AQ220" s="115" t="s">
        <v>100</v>
      </c>
      <c r="AR220" s="115" t="s">
        <v>89</v>
      </c>
      <c r="AS220" s="115" t="s">
        <v>106</v>
      </c>
      <c r="AT220" s="115" t="s">
        <v>91</v>
      </c>
      <c r="AU220" s="115" t="s">
        <v>91</v>
      </c>
    </row>
    <row r="221" spans="1:47">
      <c r="A221" s="115">
        <v>7020354493</v>
      </c>
      <c r="G221" s="115" t="s">
        <v>39</v>
      </c>
      <c r="L221" s="115" t="s">
        <v>50</v>
      </c>
      <c r="O221" s="115">
        <f t="shared" si="51"/>
        <v>2</v>
      </c>
      <c r="P221" s="115">
        <f t="shared" si="52"/>
        <v>1.5</v>
      </c>
      <c r="R221" s="115">
        <f t="shared" si="53"/>
        <v>0</v>
      </c>
      <c r="S221" s="115">
        <f t="shared" si="54"/>
        <v>0</v>
      </c>
      <c r="T221" s="115">
        <f t="shared" si="55"/>
        <v>0</v>
      </c>
      <c r="U221" s="115">
        <f t="shared" si="56"/>
        <v>0</v>
      </c>
      <c r="V221" s="115">
        <f t="shared" si="57"/>
        <v>0</v>
      </c>
      <c r="W221" s="115">
        <f t="shared" si="58"/>
        <v>1</v>
      </c>
      <c r="X221" s="115">
        <f t="shared" si="59"/>
        <v>0</v>
      </c>
      <c r="Y221" s="115">
        <f t="shared" si="60"/>
        <v>0</v>
      </c>
      <c r="Z221" s="115">
        <f t="shared" si="61"/>
        <v>0</v>
      </c>
      <c r="AA221" s="115">
        <f t="shared" si="62"/>
        <v>0</v>
      </c>
      <c r="AB221" s="115">
        <f t="shared" si="63"/>
        <v>1</v>
      </c>
      <c r="AC221" s="115">
        <f t="shared" si="64"/>
        <v>0</v>
      </c>
      <c r="AF221" s="115">
        <f t="shared" si="65"/>
        <v>2</v>
      </c>
      <c r="AG221" s="115">
        <f t="shared" si="66"/>
        <v>2</v>
      </c>
      <c r="AH221" s="115" t="str">
        <f t="shared" si="67"/>
        <v>Correct</v>
      </c>
      <c r="AJ221" s="115" t="s">
        <v>99</v>
      </c>
      <c r="AK221" s="115">
        <v>49</v>
      </c>
      <c r="AL221" s="115" t="s">
        <v>181</v>
      </c>
      <c r="AM221" s="115" t="s">
        <v>239</v>
      </c>
      <c r="AN221" s="115" t="s">
        <v>85</v>
      </c>
      <c r="AO221" s="115" t="s">
        <v>86</v>
      </c>
      <c r="AP221" s="115" t="s">
        <v>87</v>
      </c>
      <c r="AQ221" s="115" t="s">
        <v>101</v>
      </c>
      <c r="AR221" s="115" t="s">
        <v>94</v>
      </c>
      <c r="AS221" s="115" t="s">
        <v>113</v>
      </c>
      <c r="AT221" s="115" t="s">
        <v>91</v>
      </c>
      <c r="AU221" s="115" t="s">
        <v>91</v>
      </c>
    </row>
    <row r="222" spans="1:47">
      <c r="A222" s="115">
        <v>7020343100</v>
      </c>
      <c r="L222" s="115" t="s">
        <v>50</v>
      </c>
      <c r="O222" s="115">
        <f t="shared" si="51"/>
        <v>1</v>
      </c>
      <c r="P222" s="115">
        <f t="shared" si="52"/>
        <v>3</v>
      </c>
      <c r="R222" s="115">
        <f t="shared" si="53"/>
        <v>0</v>
      </c>
      <c r="S222" s="115">
        <f t="shared" si="54"/>
        <v>0</v>
      </c>
      <c r="T222" s="115">
        <f t="shared" si="55"/>
        <v>0</v>
      </c>
      <c r="U222" s="115">
        <f t="shared" si="56"/>
        <v>0</v>
      </c>
      <c r="V222" s="115">
        <f t="shared" si="57"/>
        <v>0</v>
      </c>
      <c r="W222" s="115">
        <f t="shared" si="58"/>
        <v>0</v>
      </c>
      <c r="X222" s="115">
        <f t="shared" si="59"/>
        <v>0</v>
      </c>
      <c r="Y222" s="115">
        <f t="shared" si="60"/>
        <v>0</v>
      </c>
      <c r="Z222" s="115">
        <f t="shared" si="61"/>
        <v>0</v>
      </c>
      <c r="AA222" s="115">
        <f t="shared" si="62"/>
        <v>0</v>
      </c>
      <c r="AB222" s="115">
        <f t="shared" si="63"/>
        <v>1</v>
      </c>
      <c r="AC222" s="115">
        <f t="shared" si="64"/>
        <v>0</v>
      </c>
      <c r="AF222" s="115">
        <f t="shared" si="65"/>
        <v>1</v>
      </c>
      <c r="AG222" s="115">
        <f t="shared" si="66"/>
        <v>1</v>
      </c>
      <c r="AH222" s="115" t="str">
        <f t="shared" si="67"/>
        <v>Correct</v>
      </c>
      <c r="AJ222" s="115" t="s">
        <v>99</v>
      </c>
      <c r="AK222" s="115">
        <v>32</v>
      </c>
      <c r="AL222" s="115" t="s">
        <v>181</v>
      </c>
      <c r="AM222" s="115" t="s">
        <v>198</v>
      </c>
      <c r="AN222" s="115" t="s">
        <v>85</v>
      </c>
      <c r="AO222" s="115" t="s">
        <v>86</v>
      </c>
      <c r="AP222" s="115" t="s">
        <v>87</v>
      </c>
      <c r="AQ222" s="115" t="s">
        <v>101</v>
      </c>
      <c r="AR222" s="115" t="s">
        <v>94</v>
      </c>
      <c r="AS222" s="115" t="s">
        <v>90</v>
      </c>
      <c r="AT222" s="115" t="s">
        <v>91</v>
      </c>
      <c r="AU222" s="115" t="s">
        <v>91</v>
      </c>
    </row>
    <row r="223" spans="1:47">
      <c r="A223" s="115">
        <v>7007925951</v>
      </c>
      <c r="B223" s="115" t="s">
        <v>41</v>
      </c>
      <c r="E223" s="115" t="s">
        <v>44</v>
      </c>
      <c r="L223" s="115" t="s">
        <v>50</v>
      </c>
      <c r="O223" s="115">
        <f t="shared" si="51"/>
        <v>3</v>
      </c>
      <c r="P223" s="115">
        <f t="shared" si="52"/>
        <v>1</v>
      </c>
      <c r="R223" s="115">
        <f t="shared" si="53"/>
        <v>1</v>
      </c>
      <c r="S223" s="115">
        <f t="shared" si="54"/>
        <v>0</v>
      </c>
      <c r="T223" s="115">
        <f t="shared" si="55"/>
        <v>0</v>
      </c>
      <c r="U223" s="115">
        <f t="shared" si="56"/>
        <v>1</v>
      </c>
      <c r="V223" s="115">
        <f t="shared" si="57"/>
        <v>0</v>
      </c>
      <c r="W223" s="115">
        <f t="shared" si="58"/>
        <v>0</v>
      </c>
      <c r="X223" s="115">
        <f t="shared" si="59"/>
        <v>0</v>
      </c>
      <c r="Y223" s="115">
        <f t="shared" si="60"/>
        <v>0</v>
      </c>
      <c r="Z223" s="115">
        <f t="shared" si="61"/>
        <v>0</v>
      </c>
      <c r="AA223" s="115">
        <f t="shared" si="62"/>
        <v>0</v>
      </c>
      <c r="AB223" s="115">
        <f t="shared" si="63"/>
        <v>1</v>
      </c>
      <c r="AC223" s="115">
        <f t="shared" si="64"/>
        <v>0</v>
      </c>
      <c r="AF223" s="115">
        <f t="shared" si="65"/>
        <v>3</v>
      </c>
      <c r="AG223" s="115">
        <f t="shared" si="66"/>
        <v>3</v>
      </c>
      <c r="AH223" s="115" t="str">
        <f t="shared" si="67"/>
        <v>Correct</v>
      </c>
      <c r="AJ223" s="115" t="s">
        <v>83</v>
      </c>
      <c r="AK223" s="115">
        <v>76</v>
      </c>
      <c r="AL223" s="115" t="s">
        <v>181</v>
      </c>
      <c r="AM223" s="115" t="s">
        <v>473</v>
      </c>
      <c r="AN223" s="115" t="s">
        <v>85</v>
      </c>
      <c r="AP223" s="115" t="s">
        <v>87</v>
      </c>
      <c r="AQ223" s="115" t="s">
        <v>104</v>
      </c>
      <c r="AR223" s="115" t="s">
        <v>102</v>
      </c>
      <c r="AS223" s="115" t="s">
        <v>106</v>
      </c>
      <c r="AT223" s="115" t="s">
        <v>91</v>
      </c>
      <c r="AU223" s="115" t="s">
        <v>86</v>
      </c>
    </row>
    <row r="224" spans="1:47">
      <c r="A224" s="115">
        <v>5578261762</v>
      </c>
      <c r="B224" s="115" t="s">
        <v>41</v>
      </c>
      <c r="C224" s="115" t="s">
        <v>42</v>
      </c>
      <c r="L224" s="115" t="s">
        <v>50</v>
      </c>
      <c r="O224" s="115">
        <f t="shared" si="51"/>
        <v>3</v>
      </c>
      <c r="P224" s="115">
        <f t="shared" si="52"/>
        <v>1</v>
      </c>
      <c r="R224" s="115">
        <f t="shared" si="53"/>
        <v>1</v>
      </c>
      <c r="S224" s="115">
        <f t="shared" si="54"/>
        <v>1</v>
      </c>
      <c r="T224" s="115">
        <f t="shared" si="55"/>
        <v>0</v>
      </c>
      <c r="U224" s="115">
        <f t="shared" si="56"/>
        <v>0</v>
      </c>
      <c r="V224" s="115">
        <f t="shared" si="57"/>
        <v>0</v>
      </c>
      <c r="W224" s="115">
        <f t="shared" si="58"/>
        <v>0</v>
      </c>
      <c r="X224" s="115">
        <f t="shared" si="59"/>
        <v>0</v>
      </c>
      <c r="Y224" s="115">
        <f t="shared" si="60"/>
        <v>0</v>
      </c>
      <c r="Z224" s="115">
        <f t="shared" si="61"/>
        <v>0</v>
      </c>
      <c r="AA224" s="115">
        <f t="shared" si="62"/>
        <v>0</v>
      </c>
      <c r="AB224" s="115">
        <f t="shared" si="63"/>
        <v>1</v>
      </c>
      <c r="AC224" s="115">
        <f t="shared" si="64"/>
        <v>0</v>
      </c>
      <c r="AF224" s="115">
        <f t="shared" si="65"/>
        <v>3</v>
      </c>
      <c r="AG224" s="115">
        <f t="shared" si="66"/>
        <v>3</v>
      </c>
      <c r="AH224" s="115" t="str">
        <f t="shared" si="67"/>
        <v>Correct</v>
      </c>
      <c r="AJ224" s="115" t="s">
        <v>83</v>
      </c>
      <c r="AK224" s="115">
        <v>27</v>
      </c>
      <c r="AL224" s="115" t="s">
        <v>84</v>
      </c>
      <c r="AM224" s="115" t="s">
        <v>160</v>
      </c>
      <c r="AN224" s="115" t="s">
        <v>85</v>
      </c>
      <c r="AO224" s="115" t="s">
        <v>86</v>
      </c>
      <c r="AP224" s="115" t="s">
        <v>87</v>
      </c>
      <c r="AQ224" s="115" t="s">
        <v>101</v>
      </c>
      <c r="AR224" s="115" t="s">
        <v>89</v>
      </c>
      <c r="AS224" s="115" t="s">
        <v>90</v>
      </c>
      <c r="AT224" s="115" t="s">
        <v>91</v>
      </c>
      <c r="AU224" s="115" t="s">
        <v>91</v>
      </c>
    </row>
    <row r="225" spans="1:47">
      <c r="A225" s="115">
        <v>7045788405</v>
      </c>
      <c r="D225" s="115" t="s">
        <v>43</v>
      </c>
      <c r="F225" s="115" t="s">
        <v>45</v>
      </c>
      <c r="L225" s="115" t="s">
        <v>50</v>
      </c>
      <c r="O225" s="115">
        <f t="shared" si="51"/>
        <v>3</v>
      </c>
      <c r="P225" s="115">
        <f t="shared" si="52"/>
        <v>1</v>
      </c>
      <c r="R225" s="115">
        <f t="shared" si="53"/>
        <v>0</v>
      </c>
      <c r="S225" s="115">
        <f t="shared" si="54"/>
        <v>0</v>
      </c>
      <c r="T225" s="115">
        <f t="shared" si="55"/>
        <v>1</v>
      </c>
      <c r="U225" s="115">
        <f t="shared" si="56"/>
        <v>0</v>
      </c>
      <c r="V225" s="115">
        <f t="shared" si="57"/>
        <v>1</v>
      </c>
      <c r="W225" s="115">
        <f t="shared" si="58"/>
        <v>0</v>
      </c>
      <c r="X225" s="115">
        <f t="shared" si="59"/>
        <v>0</v>
      </c>
      <c r="Y225" s="115">
        <f t="shared" si="60"/>
        <v>0</v>
      </c>
      <c r="Z225" s="115">
        <f t="shared" si="61"/>
        <v>0</v>
      </c>
      <c r="AA225" s="115">
        <f t="shared" si="62"/>
        <v>0</v>
      </c>
      <c r="AB225" s="115">
        <f t="shared" si="63"/>
        <v>1</v>
      </c>
      <c r="AC225" s="115">
        <f t="shared" si="64"/>
        <v>0</v>
      </c>
      <c r="AF225" s="115">
        <f t="shared" si="65"/>
        <v>3</v>
      </c>
      <c r="AG225" s="115">
        <f t="shared" si="66"/>
        <v>3</v>
      </c>
      <c r="AH225" s="115" t="str">
        <f t="shared" si="67"/>
        <v>Correct</v>
      </c>
      <c r="AJ225" s="115" t="s">
        <v>99</v>
      </c>
      <c r="AK225" s="115">
        <v>75</v>
      </c>
      <c r="AL225" s="115" t="s">
        <v>181</v>
      </c>
      <c r="AM225" s="115" t="s">
        <v>238</v>
      </c>
      <c r="AN225" s="115" t="s">
        <v>85</v>
      </c>
      <c r="AO225" s="115" t="s">
        <v>86</v>
      </c>
      <c r="AP225" s="115" t="s">
        <v>87</v>
      </c>
      <c r="AQ225" s="115" t="s">
        <v>101</v>
      </c>
      <c r="AR225" s="115" t="s">
        <v>89</v>
      </c>
      <c r="AS225" s="115" t="s">
        <v>106</v>
      </c>
      <c r="AT225" s="115" t="s">
        <v>91</v>
      </c>
      <c r="AU225" s="115" t="s">
        <v>91</v>
      </c>
    </row>
    <row r="226" spans="1:47">
      <c r="A226" s="115">
        <v>7045774221</v>
      </c>
      <c r="D226" s="115" t="s">
        <v>43</v>
      </c>
      <c r="L226" s="115" t="s">
        <v>50</v>
      </c>
      <c r="O226" s="115">
        <f t="shared" si="51"/>
        <v>2</v>
      </c>
      <c r="P226" s="115">
        <f t="shared" si="52"/>
        <v>1.5</v>
      </c>
      <c r="R226" s="115">
        <f t="shared" si="53"/>
        <v>0</v>
      </c>
      <c r="S226" s="115">
        <f t="shared" si="54"/>
        <v>0</v>
      </c>
      <c r="T226" s="115">
        <f t="shared" si="55"/>
        <v>1</v>
      </c>
      <c r="U226" s="115">
        <f t="shared" si="56"/>
        <v>0</v>
      </c>
      <c r="V226" s="115">
        <f t="shared" si="57"/>
        <v>0</v>
      </c>
      <c r="W226" s="115">
        <f t="shared" si="58"/>
        <v>0</v>
      </c>
      <c r="X226" s="115">
        <f t="shared" si="59"/>
        <v>0</v>
      </c>
      <c r="Y226" s="115">
        <f t="shared" si="60"/>
        <v>0</v>
      </c>
      <c r="Z226" s="115">
        <f t="shared" si="61"/>
        <v>0</v>
      </c>
      <c r="AA226" s="115">
        <f t="shared" si="62"/>
        <v>0</v>
      </c>
      <c r="AB226" s="115">
        <f t="shared" si="63"/>
        <v>1</v>
      </c>
      <c r="AC226" s="115">
        <f t="shared" si="64"/>
        <v>0</v>
      </c>
      <c r="AF226" s="115">
        <f t="shared" si="65"/>
        <v>2</v>
      </c>
      <c r="AG226" s="115">
        <f t="shared" si="66"/>
        <v>2</v>
      </c>
      <c r="AH226" s="115" t="str">
        <f t="shared" si="67"/>
        <v>Correct</v>
      </c>
      <c r="AJ226" s="115" t="s">
        <v>83</v>
      </c>
      <c r="AK226" s="115">
        <v>71</v>
      </c>
      <c r="AL226" s="115" t="s">
        <v>181</v>
      </c>
      <c r="AM226" s="115" t="s">
        <v>190</v>
      </c>
      <c r="AN226" s="115" t="s">
        <v>85</v>
      </c>
      <c r="AO226" s="115" t="s">
        <v>86</v>
      </c>
      <c r="AP226" s="115" t="s">
        <v>87</v>
      </c>
      <c r="AR226" s="115" t="s">
        <v>111</v>
      </c>
      <c r="AS226" s="115" t="s">
        <v>106</v>
      </c>
      <c r="AT226" s="115" t="s">
        <v>91</v>
      </c>
      <c r="AU226" s="115" t="s">
        <v>91</v>
      </c>
    </row>
    <row r="227" spans="1:47">
      <c r="A227" s="115">
        <v>7020352469</v>
      </c>
      <c r="E227" s="115" t="s">
        <v>44</v>
      </c>
      <c r="F227" s="115" t="s">
        <v>45</v>
      </c>
      <c r="L227" s="115" t="s">
        <v>50</v>
      </c>
      <c r="O227" s="115">
        <f t="shared" si="51"/>
        <v>3</v>
      </c>
      <c r="P227" s="115">
        <f t="shared" si="52"/>
        <v>1</v>
      </c>
      <c r="R227" s="115">
        <f t="shared" si="53"/>
        <v>0</v>
      </c>
      <c r="S227" s="115">
        <f t="shared" si="54"/>
        <v>0</v>
      </c>
      <c r="T227" s="115">
        <f t="shared" si="55"/>
        <v>0</v>
      </c>
      <c r="U227" s="115">
        <f t="shared" si="56"/>
        <v>1</v>
      </c>
      <c r="V227" s="115">
        <f t="shared" si="57"/>
        <v>1</v>
      </c>
      <c r="W227" s="115">
        <f t="shared" si="58"/>
        <v>0</v>
      </c>
      <c r="X227" s="115">
        <f t="shared" si="59"/>
        <v>0</v>
      </c>
      <c r="Y227" s="115">
        <f t="shared" si="60"/>
        <v>0</v>
      </c>
      <c r="Z227" s="115">
        <f t="shared" si="61"/>
        <v>0</v>
      </c>
      <c r="AA227" s="115">
        <f t="shared" si="62"/>
        <v>0</v>
      </c>
      <c r="AB227" s="115">
        <f t="shared" si="63"/>
        <v>1</v>
      </c>
      <c r="AC227" s="115">
        <f t="shared" si="64"/>
        <v>0</v>
      </c>
      <c r="AF227" s="115">
        <f t="shared" si="65"/>
        <v>3</v>
      </c>
      <c r="AG227" s="115">
        <f t="shared" si="66"/>
        <v>3</v>
      </c>
      <c r="AH227" s="115" t="str">
        <f t="shared" si="67"/>
        <v>Correct</v>
      </c>
      <c r="AJ227" s="115" t="s">
        <v>83</v>
      </c>
      <c r="AK227" s="115">
        <v>27</v>
      </c>
      <c r="AL227" s="115" t="s">
        <v>181</v>
      </c>
      <c r="AN227" s="115" t="s">
        <v>97</v>
      </c>
      <c r="AO227" s="115" t="s">
        <v>86</v>
      </c>
      <c r="AP227" s="115" t="s">
        <v>87</v>
      </c>
      <c r="AQ227" s="115" t="s">
        <v>96</v>
      </c>
      <c r="AR227" s="115" t="s">
        <v>94</v>
      </c>
      <c r="AS227" s="115" t="s">
        <v>90</v>
      </c>
      <c r="AT227" s="115" t="s">
        <v>86</v>
      </c>
      <c r="AU227" s="115" t="s">
        <v>91</v>
      </c>
    </row>
    <row r="228" spans="1:47">
      <c r="A228" s="115">
        <v>5585264764</v>
      </c>
      <c r="F228" s="115" t="s">
        <v>45</v>
      </c>
      <c r="L228" s="115" t="s">
        <v>50</v>
      </c>
      <c r="O228" s="115">
        <f t="shared" si="51"/>
        <v>2</v>
      </c>
      <c r="P228" s="115">
        <f t="shared" si="52"/>
        <v>1.5</v>
      </c>
      <c r="R228" s="115">
        <f t="shared" si="53"/>
        <v>0</v>
      </c>
      <c r="S228" s="115">
        <f t="shared" si="54"/>
        <v>0</v>
      </c>
      <c r="T228" s="115">
        <f t="shared" si="55"/>
        <v>0</v>
      </c>
      <c r="U228" s="115">
        <f t="shared" si="56"/>
        <v>0</v>
      </c>
      <c r="V228" s="115">
        <f t="shared" si="57"/>
        <v>1</v>
      </c>
      <c r="W228" s="115">
        <f t="shared" si="58"/>
        <v>0</v>
      </c>
      <c r="X228" s="115">
        <f t="shared" si="59"/>
        <v>0</v>
      </c>
      <c r="Y228" s="115">
        <f t="shared" si="60"/>
        <v>0</v>
      </c>
      <c r="Z228" s="115">
        <f t="shared" si="61"/>
        <v>0</v>
      </c>
      <c r="AA228" s="115">
        <f t="shared" si="62"/>
        <v>0</v>
      </c>
      <c r="AB228" s="115">
        <f t="shared" si="63"/>
        <v>1</v>
      </c>
      <c r="AC228" s="115">
        <f t="shared" si="64"/>
        <v>0</v>
      </c>
      <c r="AF228" s="115">
        <f t="shared" si="65"/>
        <v>2</v>
      </c>
      <c r="AG228" s="115">
        <f t="shared" si="66"/>
        <v>2</v>
      </c>
      <c r="AH228" s="115" t="str">
        <f t="shared" si="67"/>
        <v>Correct</v>
      </c>
      <c r="AJ228" s="115" t="s">
        <v>83</v>
      </c>
      <c r="AK228" s="115">
        <v>55</v>
      </c>
      <c r="AL228" s="115" t="s">
        <v>181</v>
      </c>
      <c r="AM228" s="115" t="s">
        <v>427</v>
      </c>
      <c r="AN228" s="115" t="s">
        <v>85</v>
      </c>
      <c r="AO228" s="115" t="s">
        <v>91</v>
      </c>
      <c r="AP228" s="115" t="s">
        <v>137</v>
      </c>
      <c r="AQ228" s="115" t="s">
        <v>88</v>
      </c>
      <c r="AR228" s="115" t="s">
        <v>111</v>
      </c>
      <c r="AS228" s="115" t="s">
        <v>90</v>
      </c>
      <c r="AT228" s="115" t="s">
        <v>91</v>
      </c>
      <c r="AU228" s="115" t="s">
        <v>91</v>
      </c>
    </row>
    <row r="229" spans="1:47">
      <c r="A229" s="115">
        <v>7020344919</v>
      </c>
      <c r="C229" s="115" t="s">
        <v>42</v>
      </c>
      <c r="D229" s="115" t="s">
        <v>43</v>
      </c>
      <c r="L229" s="115" t="s">
        <v>50</v>
      </c>
      <c r="O229" s="115">
        <f t="shared" si="51"/>
        <v>3</v>
      </c>
      <c r="P229" s="115">
        <f t="shared" si="52"/>
        <v>1</v>
      </c>
      <c r="R229" s="115">
        <f t="shared" si="53"/>
        <v>0</v>
      </c>
      <c r="S229" s="115">
        <f t="shared" si="54"/>
        <v>1</v>
      </c>
      <c r="T229" s="115">
        <f t="shared" si="55"/>
        <v>1</v>
      </c>
      <c r="U229" s="115">
        <f t="shared" si="56"/>
        <v>0</v>
      </c>
      <c r="V229" s="115">
        <f t="shared" si="57"/>
        <v>0</v>
      </c>
      <c r="W229" s="115">
        <f t="shared" si="58"/>
        <v>0</v>
      </c>
      <c r="X229" s="115">
        <f t="shared" si="59"/>
        <v>0</v>
      </c>
      <c r="Y229" s="115">
        <f t="shared" si="60"/>
        <v>0</v>
      </c>
      <c r="Z229" s="115">
        <f t="shared" si="61"/>
        <v>0</v>
      </c>
      <c r="AA229" s="115">
        <f t="shared" si="62"/>
        <v>0</v>
      </c>
      <c r="AB229" s="115">
        <f t="shared" si="63"/>
        <v>1</v>
      </c>
      <c r="AC229" s="115">
        <f t="shared" si="64"/>
        <v>0</v>
      </c>
      <c r="AF229" s="115">
        <f t="shared" si="65"/>
        <v>3</v>
      </c>
      <c r="AG229" s="115">
        <f t="shared" si="66"/>
        <v>3</v>
      </c>
      <c r="AH229" s="115" t="str">
        <f t="shared" si="67"/>
        <v>Correct</v>
      </c>
      <c r="AJ229" s="115" t="s">
        <v>99</v>
      </c>
      <c r="AK229" s="115">
        <v>31</v>
      </c>
      <c r="AL229" s="115" t="s">
        <v>181</v>
      </c>
      <c r="AM229" s="115" t="s">
        <v>244</v>
      </c>
      <c r="AN229" s="115" t="s">
        <v>85</v>
      </c>
      <c r="AP229" s="115" t="s">
        <v>87</v>
      </c>
      <c r="AQ229" s="115" t="s">
        <v>100</v>
      </c>
      <c r="AR229" s="115" t="s">
        <v>89</v>
      </c>
      <c r="AS229" s="115" t="s">
        <v>98</v>
      </c>
      <c r="AT229" s="115" t="s">
        <v>91</v>
      </c>
      <c r="AU229" s="115" t="s">
        <v>91</v>
      </c>
    </row>
    <row r="230" spans="1:47">
      <c r="A230" s="115">
        <v>7045769363</v>
      </c>
      <c r="B230" s="115" t="s">
        <v>41</v>
      </c>
      <c r="L230" s="115" t="s">
        <v>50</v>
      </c>
      <c r="O230" s="115">
        <f t="shared" si="51"/>
        <v>2</v>
      </c>
      <c r="P230" s="115">
        <f t="shared" si="52"/>
        <v>1.5</v>
      </c>
      <c r="R230" s="115">
        <f t="shared" si="53"/>
        <v>1</v>
      </c>
      <c r="S230" s="115">
        <f t="shared" si="54"/>
        <v>0</v>
      </c>
      <c r="T230" s="115">
        <f t="shared" si="55"/>
        <v>0</v>
      </c>
      <c r="U230" s="115">
        <f t="shared" si="56"/>
        <v>0</v>
      </c>
      <c r="V230" s="115">
        <f t="shared" si="57"/>
        <v>0</v>
      </c>
      <c r="W230" s="115">
        <f t="shared" si="58"/>
        <v>0</v>
      </c>
      <c r="X230" s="115">
        <f t="shared" si="59"/>
        <v>0</v>
      </c>
      <c r="Y230" s="115">
        <f t="shared" si="60"/>
        <v>0</v>
      </c>
      <c r="Z230" s="115">
        <f t="shared" si="61"/>
        <v>0</v>
      </c>
      <c r="AA230" s="115">
        <f t="shared" si="62"/>
        <v>0</v>
      </c>
      <c r="AB230" s="115">
        <f t="shared" si="63"/>
        <v>1</v>
      </c>
      <c r="AC230" s="115">
        <f t="shared" si="64"/>
        <v>0</v>
      </c>
      <c r="AF230" s="115">
        <f t="shared" si="65"/>
        <v>2</v>
      </c>
      <c r="AG230" s="115">
        <f t="shared" si="66"/>
        <v>2</v>
      </c>
      <c r="AH230" s="115" t="str">
        <f t="shared" si="67"/>
        <v>Correct</v>
      </c>
      <c r="AJ230" s="115" t="s">
        <v>83</v>
      </c>
      <c r="AK230" s="115">
        <v>59</v>
      </c>
      <c r="AL230" s="115" t="s">
        <v>181</v>
      </c>
      <c r="AM230" s="115" t="s">
        <v>232</v>
      </c>
      <c r="AN230" s="115" t="s">
        <v>85</v>
      </c>
      <c r="AO230" s="115" t="s">
        <v>86</v>
      </c>
      <c r="AP230" s="115" t="s">
        <v>87</v>
      </c>
      <c r="AQ230" s="115" t="s">
        <v>88</v>
      </c>
      <c r="AR230" s="115" t="s">
        <v>89</v>
      </c>
      <c r="AS230" s="115" t="s">
        <v>90</v>
      </c>
      <c r="AT230" s="115" t="s">
        <v>91</v>
      </c>
      <c r="AU230" s="115" t="s">
        <v>91</v>
      </c>
    </row>
    <row r="231" spans="1:47">
      <c r="A231" s="115">
        <v>7020355011</v>
      </c>
      <c r="E231" s="115" t="s">
        <v>44</v>
      </c>
      <c r="G231" s="115" t="s">
        <v>39</v>
      </c>
      <c r="L231" s="115" t="s">
        <v>50</v>
      </c>
      <c r="O231" s="115">
        <f t="shared" si="51"/>
        <v>3</v>
      </c>
      <c r="P231" s="115">
        <f t="shared" si="52"/>
        <v>1</v>
      </c>
      <c r="R231" s="115">
        <f t="shared" si="53"/>
        <v>0</v>
      </c>
      <c r="S231" s="115">
        <f t="shared" si="54"/>
        <v>0</v>
      </c>
      <c r="T231" s="115">
        <f t="shared" si="55"/>
        <v>0</v>
      </c>
      <c r="U231" s="115">
        <f t="shared" si="56"/>
        <v>1</v>
      </c>
      <c r="V231" s="115">
        <f t="shared" si="57"/>
        <v>0</v>
      </c>
      <c r="W231" s="115">
        <f t="shared" si="58"/>
        <v>1</v>
      </c>
      <c r="X231" s="115">
        <f t="shared" si="59"/>
        <v>0</v>
      </c>
      <c r="Y231" s="115">
        <f t="shared" si="60"/>
        <v>0</v>
      </c>
      <c r="Z231" s="115">
        <f t="shared" si="61"/>
        <v>0</v>
      </c>
      <c r="AA231" s="115">
        <f t="shared" si="62"/>
        <v>0</v>
      </c>
      <c r="AB231" s="115">
        <f t="shared" si="63"/>
        <v>1</v>
      </c>
      <c r="AC231" s="115">
        <f t="shared" si="64"/>
        <v>0</v>
      </c>
      <c r="AF231" s="115">
        <f t="shared" si="65"/>
        <v>3</v>
      </c>
      <c r="AG231" s="115">
        <f t="shared" si="66"/>
        <v>3</v>
      </c>
      <c r="AH231" s="115" t="str">
        <f t="shared" si="67"/>
        <v>Correct</v>
      </c>
      <c r="AJ231" s="115" t="s">
        <v>99</v>
      </c>
      <c r="AK231" s="115">
        <v>26</v>
      </c>
      <c r="AL231" s="115" t="s">
        <v>181</v>
      </c>
      <c r="AM231" s="115" t="s">
        <v>232</v>
      </c>
      <c r="AN231" s="115" t="s">
        <v>97</v>
      </c>
      <c r="AO231" s="115" t="s">
        <v>86</v>
      </c>
      <c r="AP231" s="115" t="s">
        <v>87</v>
      </c>
      <c r="AQ231" s="115" t="s">
        <v>93</v>
      </c>
      <c r="AR231" s="115" t="s">
        <v>102</v>
      </c>
      <c r="AS231" s="115" t="s">
        <v>90</v>
      </c>
      <c r="AT231" s="115" t="s">
        <v>91</v>
      </c>
      <c r="AU231" s="115" t="s">
        <v>91</v>
      </c>
    </row>
    <row r="232" spans="1:47">
      <c r="A232" s="115">
        <v>7044847621</v>
      </c>
      <c r="D232" s="115" t="s">
        <v>43</v>
      </c>
      <c r="G232" s="115" t="s">
        <v>39</v>
      </c>
      <c r="L232" s="115" t="s">
        <v>50</v>
      </c>
      <c r="O232" s="115">
        <f t="shared" si="51"/>
        <v>3</v>
      </c>
      <c r="P232" s="115">
        <f t="shared" si="52"/>
        <v>1</v>
      </c>
      <c r="R232" s="115">
        <f t="shared" si="53"/>
        <v>0</v>
      </c>
      <c r="S232" s="115">
        <f t="shared" si="54"/>
        <v>0</v>
      </c>
      <c r="T232" s="115">
        <f t="shared" si="55"/>
        <v>1</v>
      </c>
      <c r="U232" s="115">
        <f t="shared" si="56"/>
        <v>0</v>
      </c>
      <c r="V232" s="115">
        <f t="shared" si="57"/>
        <v>0</v>
      </c>
      <c r="W232" s="115">
        <f t="shared" si="58"/>
        <v>1</v>
      </c>
      <c r="X232" s="115">
        <f t="shared" si="59"/>
        <v>0</v>
      </c>
      <c r="Y232" s="115">
        <f t="shared" si="60"/>
        <v>0</v>
      </c>
      <c r="Z232" s="115">
        <f t="shared" si="61"/>
        <v>0</v>
      </c>
      <c r="AA232" s="115">
        <f t="shared" si="62"/>
        <v>0</v>
      </c>
      <c r="AB232" s="115">
        <f t="shared" si="63"/>
        <v>1</v>
      </c>
      <c r="AC232" s="115">
        <f t="shared" si="64"/>
        <v>0</v>
      </c>
      <c r="AF232" s="115">
        <f t="shared" si="65"/>
        <v>3</v>
      </c>
      <c r="AG232" s="115">
        <f t="shared" si="66"/>
        <v>3</v>
      </c>
      <c r="AH232" s="115" t="str">
        <f t="shared" si="67"/>
        <v>Correct</v>
      </c>
      <c r="AJ232" s="115" t="s">
        <v>99</v>
      </c>
      <c r="AK232" s="115">
        <v>83</v>
      </c>
      <c r="AL232" s="115" t="s">
        <v>181</v>
      </c>
      <c r="AM232" s="115" t="s">
        <v>237</v>
      </c>
      <c r="AN232" s="115" t="s">
        <v>85</v>
      </c>
      <c r="AO232" s="115" t="s">
        <v>86</v>
      </c>
      <c r="AP232" s="115" t="s">
        <v>87</v>
      </c>
      <c r="AQ232" s="115" t="s">
        <v>100</v>
      </c>
      <c r="AR232" s="115" t="s">
        <v>94</v>
      </c>
      <c r="AS232" s="115" t="s">
        <v>106</v>
      </c>
      <c r="AT232" s="115" t="s">
        <v>91</v>
      </c>
      <c r="AU232" s="115" t="s">
        <v>86</v>
      </c>
    </row>
    <row r="233" spans="1:47">
      <c r="A233" s="115">
        <v>7045783975</v>
      </c>
      <c r="B233" s="115" t="s">
        <v>41</v>
      </c>
      <c r="F233" s="115" t="s">
        <v>45</v>
      </c>
      <c r="L233" s="115" t="s">
        <v>50</v>
      </c>
      <c r="O233" s="115">
        <f t="shared" si="51"/>
        <v>3</v>
      </c>
      <c r="P233" s="115">
        <f t="shared" si="52"/>
        <v>1</v>
      </c>
      <c r="R233" s="115">
        <f t="shared" si="53"/>
        <v>1</v>
      </c>
      <c r="S233" s="115">
        <f t="shared" si="54"/>
        <v>0</v>
      </c>
      <c r="T233" s="115">
        <f t="shared" si="55"/>
        <v>0</v>
      </c>
      <c r="U233" s="115">
        <f t="shared" si="56"/>
        <v>0</v>
      </c>
      <c r="V233" s="115">
        <f t="shared" si="57"/>
        <v>1</v>
      </c>
      <c r="W233" s="115">
        <f t="shared" si="58"/>
        <v>0</v>
      </c>
      <c r="X233" s="115">
        <f t="shared" si="59"/>
        <v>0</v>
      </c>
      <c r="Y233" s="115">
        <f t="shared" si="60"/>
        <v>0</v>
      </c>
      <c r="Z233" s="115">
        <f t="shared" si="61"/>
        <v>0</v>
      </c>
      <c r="AA233" s="115">
        <f t="shared" si="62"/>
        <v>0</v>
      </c>
      <c r="AB233" s="115">
        <f t="shared" si="63"/>
        <v>1</v>
      </c>
      <c r="AC233" s="115">
        <f t="shared" si="64"/>
        <v>0</v>
      </c>
      <c r="AF233" s="115">
        <f t="shared" si="65"/>
        <v>3</v>
      </c>
      <c r="AG233" s="115">
        <f t="shared" si="66"/>
        <v>3</v>
      </c>
      <c r="AH233" s="115" t="str">
        <f t="shared" si="67"/>
        <v>Correct</v>
      </c>
      <c r="AJ233" s="115" t="s">
        <v>99</v>
      </c>
      <c r="AK233" s="115">
        <v>78</v>
      </c>
      <c r="AL233" s="115" t="s">
        <v>181</v>
      </c>
      <c r="AM233" s="115" t="s">
        <v>208</v>
      </c>
      <c r="AN233" s="115" t="s">
        <v>85</v>
      </c>
      <c r="AO233" s="115" t="s">
        <v>91</v>
      </c>
      <c r="AP233" s="115" t="s">
        <v>87</v>
      </c>
      <c r="AQ233" s="115" t="s">
        <v>88</v>
      </c>
      <c r="AR233" s="115" t="s">
        <v>111</v>
      </c>
      <c r="AS233" s="115" t="s">
        <v>106</v>
      </c>
      <c r="AT233" s="115" t="s">
        <v>91</v>
      </c>
      <c r="AU233" s="115" t="s">
        <v>91</v>
      </c>
    </row>
    <row r="234" spans="1:47">
      <c r="A234" s="115">
        <v>5598577851</v>
      </c>
      <c r="B234" s="115" t="s">
        <v>41</v>
      </c>
      <c r="L234" s="115" t="s">
        <v>50</v>
      </c>
      <c r="O234" s="115">
        <f t="shared" si="51"/>
        <v>2</v>
      </c>
      <c r="P234" s="115">
        <f t="shared" si="52"/>
        <v>1.5</v>
      </c>
      <c r="R234" s="115">
        <f t="shared" si="53"/>
        <v>1</v>
      </c>
      <c r="S234" s="115">
        <f t="shared" si="54"/>
        <v>0</v>
      </c>
      <c r="T234" s="115">
        <f t="shared" si="55"/>
        <v>0</v>
      </c>
      <c r="U234" s="115">
        <f t="shared" si="56"/>
        <v>0</v>
      </c>
      <c r="V234" s="115">
        <f t="shared" si="57"/>
        <v>0</v>
      </c>
      <c r="W234" s="115">
        <f t="shared" si="58"/>
        <v>0</v>
      </c>
      <c r="X234" s="115">
        <f t="shared" si="59"/>
        <v>0</v>
      </c>
      <c r="Y234" s="115">
        <f t="shared" si="60"/>
        <v>0</v>
      </c>
      <c r="Z234" s="115">
        <f t="shared" si="61"/>
        <v>0</v>
      </c>
      <c r="AA234" s="115">
        <f t="shared" si="62"/>
        <v>0</v>
      </c>
      <c r="AB234" s="115">
        <f t="shared" si="63"/>
        <v>1</v>
      </c>
      <c r="AC234" s="115">
        <f t="shared" si="64"/>
        <v>0</v>
      </c>
      <c r="AF234" s="115">
        <f t="shared" si="65"/>
        <v>2</v>
      </c>
      <c r="AG234" s="115">
        <f t="shared" si="66"/>
        <v>2</v>
      </c>
      <c r="AH234" s="115" t="str">
        <f t="shared" si="67"/>
        <v>Correct</v>
      </c>
      <c r="AJ234" s="115" t="s">
        <v>83</v>
      </c>
      <c r="AK234" s="115">
        <v>39</v>
      </c>
      <c r="AL234" s="115" t="s">
        <v>84</v>
      </c>
      <c r="AM234" s="115" t="s">
        <v>123</v>
      </c>
    </row>
    <row r="235" spans="1:47">
      <c r="A235" s="115">
        <v>5585006609</v>
      </c>
      <c r="D235" s="115" t="s">
        <v>43</v>
      </c>
      <c r="G235" s="115" t="s">
        <v>39</v>
      </c>
      <c r="L235" s="115" t="s">
        <v>50</v>
      </c>
      <c r="O235" s="115">
        <f t="shared" si="51"/>
        <v>3</v>
      </c>
      <c r="P235" s="115">
        <f t="shared" si="52"/>
        <v>1</v>
      </c>
      <c r="R235" s="115">
        <f t="shared" si="53"/>
        <v>0</v>
      </c>
      <c r="S235" s="115">
        <f t="shared" si="54"/>
        <v>0</v>
      </c>
      <c r="T235" s="115">
        <f t="shared" si="55"/>
        <v>1</v>
      </c>
      <c r="U235" s="115">
        <f t="shared" si="56"/>
        <v>0</v>
      </c>
      <c r="V235" s="115">
        <f t="shared" si="57"/>
        <v>0</v>
      </c>
      <c r="W235" s="115">
        <f t="shared" si="58"/>
        <v>1</v>
      </c>
      <c r="X235" s="115">
        <f t="shared" si="59"/>
        <v>0</v>
      </c>
      <c r="Y235" s="115">
        <f t="shared" si="60"/>
        <v>0</v>
      </c>
      <c r="Z235" s="115">
        <f t="shared" si="61"/>
        <v>0</v>
      </c>
      <c r="AA235" s="115">
        <f t="shared" si="62"/>
        <v>0</v>
      </c>
      <c r="AB235" s="115">
        <f t="shared" si="63"/>
        <v>1</v>
      </c>
      <c r="AC235" s="115">
        <f t="shared" si="64"/>
        <v>0</v>
      </c>
      <c r="AF235" s="115">
        <f t="shared" si="65"/>
        <v>3</v>
      </c>
      <c r="AG235" s="115">
        <f t="shared" si="66"/>
        <v>3</v>
      </c>
      <c r="AH235" s="115" t="str">
        <f t="shared" si="67"/>
        <v>Correct</v>
      </c>
      <c r="AJ235" s="115" t="s">
        <v>83</v>
      </c>
      <c r="AK235" s="115">
        <v>45</v>
      </c>
      <c r="AL235" s="115" t="s">
        <v>181</v>
      </c>
      <c r="AM235" s="115" t="s">
        <v>227</v>
      </c>
      <c r="AN235" s="115" t="s">
        <v>85</v>
      </c>
      <c r="AO235" s="115" t="s">
        <v>86</v>
      </c>
      <c r="AP235" s="115" t="s">
        <v>87</v>
      </c>
      <c r="AQ235" s="115" t="s">
        <v>88</v>
      </c>
      <c r="AR235" s="115" t="s">
        <v>89</v>
      </c>
      <c r="AS235" s="115" t="s">
        <v>90</v>
      </c>
      <c r="AT235" s="115" t="s">
        <v>91</v>
      </c>
      <c r="AU235" s="115" t="s">
        <v>91</v>
      </c>
    </row>
    <row r="236" spans="1:47">
      <c r="A236" s="115">
        <v>7011541633</v>
      </c>
      <c r="D236" s="115" t="s">
        <v>43</v>
      </c>
      <c r="L236" s="115" t="s">
        <v>50</v>
      </c>
      <c r="O236" s="115">
        <f t="shared" si="51"/>
        <v>2</v>
      </c>
      <c r="P236" s="115">
        <f t="shared" si="52"/>
        <v>1.5</v>
      </c>
      <c r="R236" s="115">
        <f t="shared" si="53"/>
        <v>0</v>
      </c>
      <c r="S236" s="115">
        <f t="shared" si="54"/>
        <v>0</v>
      </c>
      <c r="T236" s="115">
        <f t="shared" si="55"/>
        <v>1</v>
      </c>
      <c r="U236" s="115">
        <f t="shared" si="56"/>
        <v>0</v>
      </c>
      <c r="V236" s="115">
        <f t="shared" si="57"/>
        <v>0</v>
      </c>
      <c r="W236" s="115">
        <f t="shared" si="58"/>
        <v>0</v>
      </c>
      <c r="X236" s="115">
        <f t="shared" si="59"/>
        <v>0</v>
      </c>
      <c r="Y236" s="115">
        <f t="shared" si="60"/>
        <v>0</v>
      </c>
      <c r="Z236" s="115">
        <f t="shared" si="61"/>
        <v>0</v>
      </c>
      <c r="AA236" s="115">
        <f t="shared" si="62"/>
        <v>0</v>
      </c>
      <c r="AB236" s="115">
        <f t="shared" si="63"/>
        <v>1</v>
      </c>
      <c r="AC236" s="115">
        <f t="shared" si="64"/>
        <v>0</v>
      </c>
      <c r="AF236" s="115">
        <f t="shared" si="65"/>
        <v>2</v>
      </c>
      <c r="AG236" s="115">
        <f t="shared" si="66"/>
        <v>2</v>
      </c>
      <c r="AH236" s="115" t="str">
        <f t="shared" si="67"/>
        <v>Correct</v>
      </c>
      <c r="AJ236" s="115" t="s">
        <v>83</v>
      </c>
      <c r="AK236" s="115">
        <v>65</v>
      </c>
      <c r="AL236" s="115" t="s">
        <v>181</v>
      </c>
      <c r="AM236" s="115" t="s">
        <v>194</v>
      </c>
      <c r="AO236" s="115" t="s">
        <v>91</v>
      </c>
      <c r="AP236" s="115" t="s">
        <v>87</v>
      </c>
      <c r="AQ236" s="115" t="s">
        <v>88</v>
      </c>
      <c r="AR236" s="115" t="s">
        <v>94</v>
      </c>
      <c r="AS236" s="115" t="s">
        <v>90</v>
      </c>
      <c r="AU236" s="115" t="s">
        <v>91</v>
      </c>
    </row>
    <row r="237" spans="1:47">
      <c r="A237" s="115">
        <v>7044849937</v>
      </c>
      <c r="L237" s="115" t="s">
        <v>50</v>
      </c>
      <c r="O237" s="115">
        <f t="shared" si="51"/>
        <v>1</v>
      </c>
      <c r="P237" s="115">
        <f t="shared" si="52"/>
        <v>3</v>
      </c>
      <c r="R237" s="115">
        <f t="shared" si="53"/>
        <v>0</v>
      </c>
      <c r="S237" s="115">
        <f t="shared" si="54"/>
        <v>0</v>
      </c>
      <c r="T237" s="115">
        <f t="shared" si="55"/>
        <v>0</v>
      </c>
      <c r="U237" s="115">
        <f t="shared" si="56"/>
        <v>0</v>
      </c>
      <c r="V237" s="115">
        <f t="shared" si="57"/>
        <v>0</v>
      </c>
      <c r="W237" s="115">
        <f t="shared" si="58"/>
        <v>0</v>
      </c>
      <c r="X237" s="115">
        <f t="shared" si="59"/>
        <v>0</v>
      </c>
      <c r="Y237" s="115">
        <f t="shared" si="60"/>
        <v>0</v>
      </c>
      <c r="Z237" s="115">
        <f t="shared" si="61"/>
        <v>0</v>
      </c>
      <c r="AA237" s="115">
        <f t="shared" si="62"/>
        <v>0</v>
      </c>
      <c r="AB237" s="115">
        <f t="shared" si="63"/>
        <v>1</v>
      </c>
      <c r="AC237" s="115">
        <f t="shared" si="64"/>
        <v>0</v>
      </c>
      <c r="AF237" s="115">
        <f t="shared" si="65"/>
        <v>1</v>
      </c>
      <c r="AG237" s="115">
        <f t="shared" si="66"/>
        <v>1</v>
      </c>
      <c r="AH237" s="115" t="str">
        <f t="shared" si="67"/>
        <v>Correct</v>
      </c>
      <c r="AJ237" s="115" t="s">
        <v>99</v>
      </c>
      <c r="AK237" s="115">
        <v>76</v>
      </c>
      <c r="AL237" s="115" t="s">
        <v>84</v>
      </c>
      <c r="AM237" s="115" t="s">
        <v>494</v>
      </c>
      <c r="AN237" s="115" t="s">
        <v>85</v>
      </c>
      <c r="AO237" s="115" t="s">
        <v>86</v>
      </c>
      <c r="AP237" s="115" t="s">
        <v>87</v>
      </c>
      <c r="AQ237" s="115" t="s">
        <v>100</v>
      </c>
      <c r="AR237" s="115" t="s">
        <v>94</v>
      </c>
      <c r="AS237" s="115" t="s">
        <v>106</v>
      </c>
      <c r="AT237" s="115" t="s">
        <v>117</v>
      </c>
      <c r="AU237" s="115" t="s">
        <v>86</v>
      </c>
    </row>
    <row r="238" spans="1:47">
      <c r="A238" s="115">
        <v>7044857865</v>
      </c>
      <c r="G238" s="115" t="s">
        <v>39</v>
      </c>
      <c r="L238" s="115" t="s">
        <v>50</v>
      </c>
      <c r="O238" s="115">
        <f t="shared" si="51"/>
        <v>2</v>
      </c>
      <c r="P238" s="115">
        <f t="shared" si="52"/>
        <v>1.5</v>
      </c>
      <c r="R238" s="115">
        <f t="shared" si="53"/>
        <v>0</v>
      </c>
      <c r="S238" s="115">
        <f t="shared" si="54"/>
        <v>0</v>
      </c>
      <c r="T238" s="115">
        <f t="shared" si="55"/>
        <v>0</v>
      </c>
      <c r="U238" s="115">
        <f t="shared" si="56"/>
        <v>0</v>
      </c>
      <c r="V238" s="115">
        <f t="shared" si="57"/>
        <v>0</v>
      </c>
      <c r="W238" s="115">
        <f t="shared" si="58"/>
        <v>1</v>
      </c>
      <c r="X238" s="115">
        <f t="shared" si="59"/>
        <v>0</v>
      </c>
      <c r="Y238" s="115">
        <f t="shared" si="60"/>
        <v>0</v>
      </c>
      <c r="Z238" s="115">
        <f t="shared" si="61"/>
        <v>0</v>
      </c>
      <c r="AA238" s="115">
        <f t="shared" si="62"/>
        <v>0</v>
      </c>
      <c r="AB238" s="115">
        <f t="shared" si="63"/>
        <v>1</v>
      </c>
      <c r="AC238" s="115">
        <f t="shared" si="64"/>
        <v>0</v>
      </c>
      <c r="AF238" s="115">
        <f t="shared" si="65"/>
        <v>2</v>
      </c>
      <c r="AG238" s="115">
        <f t="shared" si="66"/>
        <v>2</v>
      </c>
      <c r="AH238" s="115" t="str">
        <f t="shared" si="67"/>
        <v>Correct</v>
      </c>
      <c r="AJ238" s="115" t="s">
        <v>83</v>
      </c>
      <c r="AK238" s="115">
        <v>79</v>
      </c>
      <c r="AL238" s="115" t="s">
        <v>84</v>
      </c>
      <c r="AM238" s="115" t="s">
        <v>153</v>
      </c>
      <c r="AN238" s="115" t="s">
        <v>85</v>
      </c>
      <c r="AO238" s="115" t="s">
        <v>91</v>
      </c>
      <c r="AP238" s="115" t="s">
        <v>137</v>
      </c>
      <c r="AQ238" s="115" t="s">
        <v>93</v>
      </c>
      <c r="AR238" s="115" t="s">
        <v>102</v>
      </c>
      <c r="AS238" s="115" t="s">
        <v>106</v>
      </c>
      <c r="AT238" s="115" t="s">
        <v>91</v>
      </c>
    </row>
    <row r="239" spans="1:47">
      <c r="A239" s="115">
        <v>5585625018</v>
      </c>
      <c r="C239" s="115" t="s">
        <v>42</v>
      </c>
      <c r="G239" s="115" t="s">
        <v>39</v>
      </c>
      <c r="L239" s="115" t="s">
        <v>50</v>
      </c>
      <c r="O239" s="115">
        <f t="shared" si="51"/>
        <v>3</v>
      </c>
      <c r="P239" s="115">
        <f t="shared" si="52"/>
        <v>1</v>
      </c>
      <c r="R239" s="115">
        <f t="shared" si="53"/>
        <v>0</v>
      </c>
      <c r="S239" s="115">
        <f t="shared" si="54"/>
        <v>1</v>
      </c>
      <c r="T239" s="115">
        <f t="shared" si="55"/>
        <v>0</v>
      </c>
      <c r="U239" s="115">
        <f t="shared" si="56"/>
        <v>0</v>
      </c>
      <c r="V239" s="115">
        <f t="shared" si="57"/>
        <v>0</v>
      </c>
      <c r="W239" s="115">
        <f t="shared" si="58"/>
        <v>1</v>
      </c>
      <c r="X239" s="115">
        <f t="shared" si="59"/>
        <v>0</v>
      </c>
      <c r="Y239" s="115">
        <f t="shared" si="60"/>
        <v>0</v>
      </c>
      <c r="Z239" s="115">
        <f t="shared" si="61"/>
        <v>0</v>
      </c>
      <c r="AA239" s="115">
        <f t="shared" si="62"/>
        <v>0</v>
      </c>
      <c r="AB239" s="115">
        <f t="shared" si="63"/>
        <v>1</v>
      </c>
      <c r="AC239" s="115">
        <f t="shared" si="64"/>
        <v>0</v>
      </c>
      <c r="AF239" s="115">
        <f t="shared" si="65"/>
        <v>3</v>
      </c>
      <c r="AG239" s="115">
        <f t="shared" si="66"/>
        <v>3</v>
      </c>
      <c r="AH239" s="115" t="str">
        <f t="shared" si="67"/>
        <v>Correct</v>
      </c>
      <c r="AJ239" s="115" t="s">
        <v>83</v>
      </c>
      <c r="AK239" s="115">
        <v>21</v>
      </c>
      <c r="AL239" s="115" t="s">
        <v>181</v>
      </c>
      <c r="AM239" s="115" t="s">
        <v>198</v>
      </c>
      <c r="AN239" s="115" t="s">
        <v>85</v>
      </c>
      <c r="AO239" s="115" t="s">
        <v>86</v>
      </c>
      <c r="AP239" s="115" t="s">
        <v>87</v>
      </c>
      <c r="AQ239" s="115" t="s">
        <v>100</v>
      </c>
      <c r="AR239" s="115" t="s">
        <v>94</v>
      </c>
      <c r="AS239" s="115" t="s">
        <v>90</v>
      </c>
      <c r="AT239" s="115" t="s">
        <v>91</v>
      </c>
      <c r="AU239" s="115" t="s">
        <v>91</v>
      </c>
    </row>
    <row r="240" spans="1:47">
      <c r="A240" s="115">
        <v>7020572029</v>
      </c>
      <c r="B240" s="115" t="s">
        <v>41</v>
      </c>
      <c r="D240" s="115" t="s">
        <v>43</v>
      </c>
      <c r="F240" s="115" t="s">
        <v>45</v>
      </c>
      <c r="L240" s="115" t="s">
        <v>50</v>
      </c>
      <c r="O240" s="115">
        <f t="shared" si="51"/>
        <v>4</v>
      </c>
      <c r="P240" s="115">
        <f t="shared" si="52"/>
        <v>0.75</v>
      </c>
      <c r="R240" s="115">
        <f t="shared" si="53"/>
        <v>0.75</v>
      </c>
      <c r="S240" s="115">
        <f t="shared" si="54"/>
        <v>0</v>
      </c>
      <c r="T240" s="115">
        <f t="shared" si="55"/>
        <v>0.75</v>
      </c>
      <c r="U240" s="115">
        <f t="shared" si="56"/>
        <v>0</v>
      </c>
      <c r="V240" s="115">
        <f t="shared" si="57"/>
        <v>0.75</v>
      </c>
      <c r="W240" s="115">
        <f t="shared" si="58"/>
        <v>0</v>
      </c>
      <c r="X240" s="115">
        <f t="shared" si="59"/>
        <v>0</v>
      </c>
      <c r="Y240" s="115">
        <f t="shared" si="60"/>
        <v>0</v>
      </c>
      <c r="Z240" s="115">
        <f t="shared" si="61"/>
        <v>0</v>
      </c>
      <c r="AA240" s="115">
        <f t="shared" si="62"/>
        <v>0</v>
      </c>
      <c r="AB240" s="115">
        <f t="shared" si="63"/>
        <v>0.75</v>
      </c>
      <c r="AC240" s="115">
        <f t="shared" si="64"/>
        <v>0</v>
      </c>
      <c r="AF240" s="115">
        <f t="shared" si="65"/>
        <v>3</v>
      </c>
      <c r="AG240" s="115">
        <f t="shared" si="66"/>
        <v>4</v>
      </c>
      <c r="AH240" s="115" t="str">
        <f t="shared" si="67"/>
        <v>Correct</v>
      </c>
      <c r="AJ240" s="115" t="s">
        <v>99</v>
      </c>
      <c r="AK240" s="115">
        <v>18</v>
      </c>
      <c r="AL240" s="115" t="s">
        <v>84</v>
      </c>
      <c r="AM240" s="115" t="s">
        <v>165</v>
      </c>
      <c r="AN240" s="115" t="s">
        <v>107</v>
      </c>
      <c r="AO240" s="115" t="s">
        <v>91</v>
      </c>
      <c r="AP240" s="115" t="s">
        <v>108</v>
      </c>
      <c r="AR240" s="115" t="s">
        <v>89</v>
      </c>
      <c r="AS240" s="115" t="s">
        <v>95</v>
      </c>
      <c r="AT240" s="115" t="s">
        <v>91</v>
      </c>
      <c r="AU240" s="115" t="s">
        <v>91</v>
      </c>
    </row>
    <row r="241" spans="1:47">
      <c r="A241" s="115">
        <v>7007932948</v>
      </c>
      <c r="B241" s="115" t="s">
        <v>41</v>
      </c>
      <c r="C241" s="115" t="s">
        <v>42</v>
      </c>
      <c r="L241" s="115" t="s">
        <v>50</v>
      </c>
      <c r="O241" s="115">
        <f t="shared" si="51"/>
        <v>3</v>
      </c>
      <c r="P241" s="115">
        <f t="shared" si="52"/>
        <v>1</v>
      </c>
      <c r="R241" s="115">
        <f t="shared" si="53"/>
        <v>1</v>
      </c>
      <c r="S241" s="115">
        <f t="shared" si="54"/>
        <v>1</v>
      </c>
      <c r="T241" s="115">
        <f t="shared" si="55"/>
        <v>0</v>
      </c>
      <c r="U241" s="115">
        <f t="shared" si="56"/>
        <v>0</v>
      </c>
      <c r="V241" s="115">
        <f t="shared" si="57"/>
        <v>0</v>
      </c>
      <c r="W241" s="115">
        <f t="shared" si="58"/>
        <v>0</v>
      </c>
      <c r="X241" s="115">
        <f t="shared" si="59"/>
        <v>0</v>
      </c>
      <c r="Y241" s="115">
        <f t="shared" si="60"/>
        <v>0</v>
      </c>
      <c r="Z241" s="115">
        <f t="shared" si="61"/>
        <v>0</v>
      </c>
      <c r="AA241" s="115">
        <f t="shared" si="62"/>
        <v>0</v>
      </c>
      <c r="AB241" s="115">
        <f t="shared" si="63"/>
        <v>1</v>
      </c>
      <c r="AC241" s="115">
        <f t="shared" si="64"/>
        <v>0</v>
      </c>
      <c r="AF241" s="115">
        <f t="shared" si="65"/>
        <v>3</v>
      </c>
      <c r="AG241" s="115">
        <f t="shared" si="66"/>
        <v>3</v>
      </c>
      <c r="AH241" s="115" t="str">
        <f t="shared" si="67"/>
        <v>Correct</v>
      </c>
      <c r="AJ241" s="115" t="s">
        <v>83</v>
      </c>
      <c r="AK241" s="115">
        <v>80</v>
      </c>
      <c r="AL241" s="115" t="s">
        <v>84</v>
      </c>
      <c r="AM241" s="115" t="s">
        <v>124</v>
      </c>
      <c r="AN241" s="115" t="s">
        <v>85</v>
      </c>
      <c r="AO241" s="115" t="s">
        <v>86</v>
      </c>
      <c r="AP241" s="115" t="s">
        <v>87</v>
      </c>
      <c r="AQ241" s="115" t="s">
        <v>104</v>
      </c>
      <c r="AR241" s="115" t="s">
        <v>102</v>
      </c>
      <c r="AS241" s="115" t="s">
        <v>106</v>
      </c>
      <c r="AT241" s="115" t="s">
        <v>91</v>
      </c>
      <c r="AU241" s="115" t="s">
        <v>86</v>
      </c>
    </row>
    <row r="242" spans="1:47">
      <c r="A242" s="115">
        <v>5588212499</v>
      </c>
      <c r="B242" s="115" t="s">
        <v>41</v>
      </c>
      <c r="F242" s="115" t="s">
        <v>45</v>
      </c>
      <c r="L242" s="115" t="s">
        <v>50</v>
      </c>
      <c r="O242" s="115">
        <f t="shared" si="51"/>
        <v>3</v>
      </c>
      <c r="P242" s="115">
        <f t="shared" si="52"/>
        <v>1</v>
      </c>
      <c r="R242" s="115">
        <f t="shared" si="53"/>
        <v>1</v>
      </c>
      <c r="S242" s="115">
        <f t="shared" si="54"/>
        <v>0</v>
      </c>
      <c r="T242" s="115">
        <f t="shared" si="55"/>
        <v>0</v>
      </c>
      <c r="U242" s="115">
        <f t="shared" si="56"/>
        <v>0</v>
      </c>
      <c r="V242" s="115">
        <f t="shared" si="57"/>
        <v>1</v>
      </c>
      <c r="W242" s="115">
        <f t="shared" si="58"/>
        <v>0</v>
      </c>
      <c r="X242" s="115">
        <f t="shared" si="59"/>
        <v>0</v>
      </c>
      <c r="Y242" s="115">
        <f t="shared" si="60"/>
        <v>0</v>
      </c>
      <c r="Z242" s="115">
        <f t="shared" si="61"/>
        <v>0</v>
      </c>
      <c r="AA242" s="115">
        <f t="shared" si="62"/>
        <v>0</v>
      </c>
      <c r="AB242" s="115">
        <f t="shared" si="63"/>
        <v>1</v>
      </c>
      <c r="AC242" s="115">
        <f t="shared" si="64"/>
        <v>0</v>
      </c>
      <c r="AF242" s="115">
        <f t="shared" si="65"/>
        <v>3</v>
      </c>
      <c r="AG242" s="115">
        <f t="shared" si="66"/>
        <v>3</v>
      </c>
      <c r="AH242" s="115" t="str">
        <f t="shared" si="67"/>
        <v>Correct</v>
      </c>
      <c r="AJ242" s="115" t="s">
        <v>83</v>
      </c>
      <c r="AK242" s="115">
        <v>60</v>
      </c>
      <c r="AL242" s="115" t="s">
        <v>181</v>
      </c>
      <c r="AM242" s="115" t="s">
        <v>434</v>
      </c>
      <c r="AN242" s="115" t="s">
        <v>85</v>
      </c>
      <c r="AO242" s="115" t="s">
        <v>86</v>
      </c>
      <c r="AP242" s="115" t="s">
        <v>87</v>
      </c>
      <c r="AQ242" s="115" t="s">
        <v>88</v>
      </c>
      <c r="AR242" s="115" t="s">
        <v>89</v>
      </c>
      <c r="AS242" s="115" t="s">
        <v>90</v>
      </c>
      <c r="AT242" s="115" t="s">
        <v>91</v>
      </c>
      <c r="AU242" s="115" t="s">
        <v>91</v>
      </c>
    </row>
    <row r="243" spans="1:47">
      <c r="A243" s="115">
        <v>7044859265</v>
      </c>
      <c r="B243" s="115" t="s">
        <v>41</v>
      </c>
      <c r="F243" s="115" t="s">
        <v>45</v>
      </c>
      <c r="L243" s="115" t="s">
        <v>50</v>
      </c>
      <c r="O243" s="115">
        <f t="shared" si="51"/>
        <v>3</v>
      </c>
      <c r="P243" s="115">
        <f t="shared" si="52"/>
        <v>1</v>
      </c>
      <c r="R243" s="115">
        <f t="shared" si="53"/>
        <v>1</v>
      </c>
      <c r="S243" s="115">
        <f t="shared" si="54"/>
        <v>0</v>
      </c>
      <c r="T243" s="115">
        <f t="shared" si="55"/>
        <v>0</v>
      </c>
      <c r="U243" s="115">
        <f t="shared" si="56"/>
        <v>0</v>
      </c>
      <c r="V243" s="115">
        <f t="shared" si="57"/>
        <v>1</v>
      </c>
      <c r="W243" s="115">
        <f t="shared" si="58"/>
        <v>0</v>
      </c>
      <c r="X243" s="115">
        <f t="shared" si="59"/>
        <v>0</v>
      </c>
      <c r="Y243" s="115">
        <f t="shared" si="60"/>
        <v>0</v>
      </c>
      <c r="Z243" s="115">
        <f t="shared" si="61"/>
        <v>0</v>
      </c>
      <c r="AA243" s="115">
        <f t="shared" si="62"/>
        <v>0</v>
      </c>
      <c r="AB243" s="115">
        <f t="shared" si="63"/>
        <v>1</v>
      </c>
      <c r="AC243" s="115">
        <f t="shared" si="64"/>
        <v>0</v>
      </c>
      <c r="AF243" s="115">
        <f t="shared" si="65"/>
        <v>3</v>
      </c>
      <c r="AG243" s="115">
        <f t="shared" si="66"/>
        <v>3</v>
      </c>
      <c r="AH243" s="115" t="str">
        <f t="shared" si="67"/>
        <v>Correct</v>
      </c>
      <c r="AJ243" s="115" t="s">
        <v>83</v>
      </c>
      <c r="AK243" s="115">
        <v>82</v>
      </c>
      <c r="AL243" s="115" t="s">
        <v>181</v>
      </c>
      <c r="AM243" s="115" t="s">
        <v>227</v>
      </c>
      <c r="AN243" s="115" t="s">
        <v>85</v>
      </c>
      <c r="AP243" s="115" t="s">
        <v>87</v>
      </c>
      <c r="AQ243" s="115" t="s">
        <v>96</v>
      </c>
      <c r="AR243" s="115" t="s">
        <v>89</v>
      </c>
      <c r="AS243" s="115" t="s">
        <v>106</v>
      </c>
      <c r="AT243" s="115" t="s">
        <v>91</v>
      </c>
      <c r="AU243" s="115" t="s">
        <v>86</v>
      </c>
    </row>
    <row r="244" spans="1:47">
      <c r="A244" s="115">
        <v>5609556665</v>
      </c>
      <c r="C244" s="115" t="s">
        <v>42</v>
      </c>
      <c r="E244" s="115" t="s">
        <v>44</v>
      </c>
      <c r="L244" s="115" t="s">
        <v>50</v>
      </c>
      <c r="O244" s="115">
        <f t="shared" si="51"/>
        <v>3</v>
      </c>
      <c r="P244" s="115">
        <f t="shared" si="52"/>
        <v>1</v>
      </c>
      <c r="R244" s="115">
        <f t="shared" si="53"/>
        <v>0</v>
      </c>
      <c r="S244" s="115">
        <f t="shared" si="54"/>
        <v>1</v>
      </c>
      <c r="T244" s="115">
        <f t="shared" si="55"/>
        <v>0</v>
      </c>
      <c r="U244" s="115">
        <f t="shared" si="56"/>
        <v>1</v>
      </c>
      <c r="V244" s="115">
        <f t="shared" si="57"/>
        <v>0</v>
      </c>
      <c r="W244" s="115">
        <f t="shared" si="58"/>
        <v>0</v>
      </c>
      <c r="X244" s="115">
        <f t="shared" si="59"/>
        <v>0</v>
      </c>
      <c r="Y244" s="115">
        <f t="shared" si="60"/>
        <v>0</v>
      </c>
      <c r="Z244" s="115">
        <f t="shared" si="61"/>
        <v>0</v>
      </c>
      <c r="AA244" s="115">
        <f t="shared" si="62"/>
        <v>0</v>
      </c>
      <c r="AB244" s="115">
        <f t="shared" si="63"/>
        <v>1</v>
      </c>
      <c r="AC244" s="115">
        <f t="shared" si="64"/>
        <v>0</v>
      </c>
      <c r="AF244" s="115">
        <f t="shared" si="65"/>
        <v>3</v>
      </c>
      <c r="AG244" s="115">
        <f t="shared" si="66"/>
        <v>3</v>
      </c>
      <c r="AH244" s="115" t="str">
        <f t="shared" si="67"/>
        <v>Correct</v>
      </c>
      <c r="AJ244" s="115" t="s">
        <v>83</v>
      </c>
      <c r="AK244" s="115">
        <v>31</v>
      </c>
      <c r="AL244" s="115" t="s">
        <v>181</v>
      </c>
      <c r="AM244" s="115" t="s">
        <v>212</v>
      </c>
      <c r="AN244" s="115" t="s">
        <v>85</v>
      </c>
      <c r="AO244" s="115" t="s">
        <v>86</v>
      </c>
      <c r="AP244" s="115" t="s">
        <v>87</v>
      </c>
      <c r="AQ244" s="115" t="s">
        <v>101</v>
      </c>
      <c r="AR244" s="115" t="s">
        <v>111</v>
      </c>
      <c r="AS244" s="115" t="s">
        <v>90</v>
      </c>
      <c r="AT244" s="115" t="s">
        <v>91</v>
      </c>
      <c r="AU244" s="115" t="s">
        <v>91</v>
      </c>
    </row>
    <row r="245" spans="1:47">
      <c r="A245" s="115">
        <v>7045786079</v>
      </c>
      <c r="C245" s="115" t="s">
        <v>42</v>
      </c>
      <c r="F245" s="115" t="s">
        <v>45</v>
      </c>
      <c r="L245" s="115" t="s">
        <v>50</v>
      </c>
      <c r="O245" s="115">
        <f t="shared" si="51"/>
        <v>3</v>
      </c>
      <c r="P245" s="115">
        <f t="shared" si="52"/>
        <v>1</v>
      </c>
      <c r="R245" s="115">
        <f t="shared" si="53"/>
        <v>0</v>
      </c>
      <c r="S245" s="115">
        <f t="shared" si="54"/>
        <v>1</v>
      </c>
      <c r="T245" s="115">
        <f t="shared" si="55"/>
        <v>0</v>
      </c>
      <c r="U245" s="115">
        <f t="shared" si="56"/>
        <v>0</v>
      </c>
      <c r="V245" s="115">
        <f t="shared" si="57"/>
        <v>1</v>
      </c>
      <c r="W245" s="115">
        <f t="shared" si="58"/>
        <v>0</v>
      </c>
      <c r="X245" s="115">
        <f t="shared" si="59"/>
        <v>0</v>
      </c>
      <c r="Y245" s="115">
        <f t="shared" si="60"/>
        <v>0</v>
      </c>
      <c r="Z245" s="115">
        <f t="shared" si="61"/>
        <v>0</v>
      </c>
      <c r="AA245" s="115">
        <f t="shared" si="62"/>
        <v>0</v>
      </c>
      <c r="AB245" s="115">
        <f t="shared" si="63"/>
        <v>1</v>
      </c>
      <c r="AC245" s="115">
        <f t="shared" si="64"/>
        <v>0</v>
      </c>
      <c r="AF245" s="115">
        <f t="shared" si="65"/>
        <v>3</v>
      </c>
      <c r="AG245" s="115">
        <f t="shared" si="66"/>
        <v>3</v>
      </c>
      <c r="AH245" s="115" t="str">
        <f t="shared" si="67"/>
        <v>Correct</v>
      </c>
      <c r="AJ245" s="115" t="s">
        <v>83</v>
      </c>
      <c r="AK245" s="115">
        <v>53</v>
      </c>
      <c r="AL245" s="115" t="s">
        <v>181</v>
      </c>
      <c r="AM245" s="115" t="s">
        <v>207</v>
      </c>
      <c r="AN245" s="115" t="s">
        <v>85</v>
      </c>
      <c r="AO245" s="115" t="s">
        <v>86</v>
      </c>
      <c r="AP245" s="115" t="s">
        <v>87</v>
      </c>
      <c r="AR245" s="115" t="s">
        <v>89</v>
      </c>
      <c r="AS245" s="115" t="s">
        <v>103</v>
      </c>
      <c r="AT245" s="115" t="s">
        <v>91</v>
      </c>
      <c r="AU245" s="115" t="s">
        <v>91</v>
      </c>
    </row>
    <row r="246" spans="1:47">
      <c r="A246" s="115">
        <v>6985122828</v>
      </c>
      <c r="E246" s="115" t="s">
        <v>44</v>
      </c>
      <c r="F246" s="115" t="s">
        <v>45</v>
      </c>
      <c r="L246" s="115" t="s">
        <v>50</v>
      </c>
      <c r="O246" s="115">
        <f t="shared" si="51"/>
        <v>3</v>
      </c>
      <c r="P246" s="115">
        <f t="shared" si="52"/>
        <v>1</v>
      </c>
      <c r="R246" s="115">
        <f t="shared" si="53"/>
        <v>0</v>
      </c>
      <c r="S246" s="115">
        <f t="shared" si="54"/>
        <v>0</v>
      </c>
      <c r="T246" s="115">
        <f t="shared" si="55"/>
        <v>0</v>
      </c>
      <c r="U246" s="115">
        <f t="shared" si="56"/>
        <v>1</v>
      </c>
      <c r="V246" s="115">
        <f t="shared" si="57"/>
        <v>1</v>
      </c>
      <c r="W246" s="115">
        <f t="shared" si="58"/>
        <v>0</v>
      </c>
      <c r="X246" s="115">
        <f t="shared" si="59"/>
        <v>0</v>
      </c>
      <c r="Y246" s="115">
        <f t="shared" si="60"/>
        <v>0</v>
      </c>
      <c r="Z246" s="115">
        <f t="shared" si="61"/>
        <v>0</v>
      </c>
      <c r="AA246" s="115">
        <f t="shared" si="62"/>
        <v>0</v>
      </c>
      <c r="AB246" s="115">
        <f t="shared" si="63"/>
        <v>1</v>
      </c>
      <c r="AC246" s="115">
        <f t="shared" si="64"/>
        <v>0</v>
      </c>
      <c r="AF246" s="115">
        <f t="shared" si="65"/>
        <v>3</v>
      </c>
      <c r="AG246" s="115">
        <f t="shared" si="66"/>
        <v>3</v>
      </c>
      <c r="AH246" s="115" t="str">
        <f t="shared" si="67"/>
        <v>Correct</v>
      </c>
      <c r="AJ246" s="115" t="s">
        <v>83</v>
      </c>
      <c r="AK246" s="115">
        <v>50</v>
      </c>
      <c r="AL246" s="115" t="s">
        <v>181</v>
      </c>
      <c r="AN246" s="115" t="s">
        <v>85</v>
      </c>
      <c r="AO246" s="115" t="s">
        <v>86</v>
      </c>
      <c r="AP246" s="115" t="s">
        <v>87</v>
      </c>
      <c r="AQ246" s="115" t="s">
        <v>101</v>
      </c>
      <c r="AR246" s="115" t="s">
        <v>89</v>
      </c>
      <c r="AS246" s="115" t="s">
        <v>90</v>
      </c>
      <c r="AT246" s="115" t="s">
        <v>91</v>
      </c>
      <c r="AU246" s="115" t="s">
        <v>91</v>
      </c>
    </row>
    <row r="247" spans="1:47">
      <c r="A247" s="115">
        <v>7045774846</v>
      </c>
      <c r="L247" s="115" t="s">
        <v>50</v>
      </c>
      <c r="O247" s="115">
        <f t="shared" si="51"/>
        <v>1</v>
      </c>
      <c r="P247" s="115">
        <f t="shared" si="52"/>
        <v>3</v>
      </c>
      <c r="R247" s="115">
        <f t="shared" si="53"/>
        <v>0</v>
      </c>
      <c r="S247" s="115">
        <f t="shared" si="54"/>
        <v>0</v>
      </c>
      <c r="T247" s="115">
        <f t="shared" si="55"/>
        <v>0</v>
      </c>
      <c r="U247" s="115">
        <f t="shared" si="56"/>
        <v>0</v>
      </c>
      <c r="V247" s="115">
        <f t="shared" si="57"/>
        <v>0</v>
      </c>
      <c r="W247" s="115">
        <f t="shared" si="58"/>
        <v>0</v>
      </c>
      <c r="X247" s="115">
        <f t="shared" si="59"/>
        <v>0</v>
      </c>
      <c r="Y247" s="115">
        <f t="shared" si="60"/>
        <v>0</v>
      </c>
      <c r="Z247" s="115">
        <f t="shared" si="61"/>
        <v>0</v>
      </c>
      <c r="AA247" s="115">
        <f t="shared" si="62"/>
        <v>0</v>
      </c>
      <c r="AB247" s="115">
        <f t="shared" si="63"/>
        <v>1</v>
      </c>
      <c r="AC247" s="115">
        <f t="shared" si="64"/>
        <v>0</v>
      </c>
      <c r="AF247" s="115">
        <f t="shared" si="65"/>
        <v>1</v>
      </c>
      <c r="AG247" s="115">
        <f t="shared" si="66"/>
        <v>1</v>
      </c>
      <c r="AH247" s="115" t="str">
        <f t="shared" si="67"/>
        <v>Correct</v>
      </c>
      <c r="AJ247" s="115" t="s">
        <v>83</v>
      </c>
      <c r="AK247" s="115">
        <v>84</v>
      </c>
      <c r="AL247" s="115" t="s">
        <v>181</v>
      </c>
      <c r="AM247" s="115" t="s">
        <v>200</v>
      </c>
      <c r="AN247" s="115" t="s">
        <v>85</v>
      </c>
      <c r="AO247" s="115" t="s">
        <v>86</v>
      </c>
      <c r="AP247" s="115" t="s">
        <v>87</v>
      </c>
      <c r="AQ247" s="115" t="s">
        <v>104</v>
      </c>
      <c r="AR247" s="115" t="s">
        <v>102</v>
      </c>
      <c r="AS247" s="115" t="s">
        <v>106</v>
      </c>
      <c r="AT247" s="115" t="s">
        <v>91</v>
      </c>
      <c r="AU247" s="115" t="s">
        <v>86</v>
      </c>
    </row>
    <row r="248" spans="1:47">
      <c r="A248" s="115">
        <v>6988281630</v>
      </c>
      <c r="B248" s="115" t="s">
        <v>41</v>
      </c>
      <c r="L248" s="115" t="s">
        <v>50</v>
      </c>
      <c r="O248" s="115">
        <f t="shared" si="51"/>
        <v>2</v>
      </c>
      <c r="P248" s="115">
        <f t="shared" si="52"/>
        <v>1.5</v>
      </c>
      <c r="R248" s="115">
        <f t="shared" si="53"/>
        <v>1</v>
      </c>
      <c r="S248" s="115">
        <f t="shared" si="54"/>
        <v>0</v>
      </c>
      <c r="T248" s="115">
        <f t="shared" si="55"/>
        <v>0</v>
      </c>
      <c r="U248" s="115">
        <f t="shared" si="56"/>
        <v>0</v>
      </c>
      <c r="V248" s="115">
        <f t="shared" si="57"/>
        <v>0</v>
      </c>
      <c r="W248" s="115">
        <f t="shared" si="58"/>
        <v>0</v>
      </c>
      <c r="X248" s="115">
        <f t="shared" si="59"/>
        <v>0</v>
      </c>
      <c r="Y248" s="115">
        <f t="shared" si="60"/>
        <v>0</v>
      </c>
      <c r="Z248" s="115">
        <f t="shared" si="61"/>
        <v>0</v>
      </c>
      <c r="AA248" s="115">
        <f t="shared" si="62"/>
        <v>0</v>
      </c>
      <c r="AB248" s="115">
        <f t="shared" si="63"/>
        <v>1</v>
      </c>
      <c r="AC248" s="115">
        <f t="shared" si="64"/>
        <v>0</v>
      </c>
      <c r="AF248" s="115">
        <f t="shared" si="65"/>
        <v>2</v>
      </c>
      <c r="AG248" s="115">
        <f t="shared" si="66"/>
        <v>2</v>
      </c>
      <c r="AH248" s="115" t="str">
        <f t="shared" si="67"/>
        <v>Correct</v>
      </c>
      <c r="AJ248" s="115" t="s">
        <v>99</v>
      </c>
      <c r="AK248" s="115">
        <v>70</v>
      </c>
      <c r="AL248" s="115" t="s">
        <v>84</v>
      </c>
      <c r="AM248" s="115" t="s">
        <v>121</v>
      </c>
      <c r="AN248" s="115" t="s">
        <v>85</v>
      </c>
      <c r="AO248" s="115" t="s">
        <v>86</v>
      </c>
      <c r="AP248" s="115" t="s">
        <v>87</v>
      </c>
      <c r="AQ248" s="115" t="s">
        <v>101</v>
      </c>
      <c r="AR248" s="115" t="s">
        <v>94</v>
      </c>
      <c r="AS248" s="115" t="s">
        <v>106</v>
      </c>
      <c r="AT248" s="115" t="s">
        <v>91</v>
      </c>
      <c r="AU248" s="115" t="s">
        <v>91</v>
      </c>
    </row>
    <row r="249" spans="1:47">
      <c r="A249" s="115">
        <v>6985445266</v>
      </c>
      <c r="E249" s="115" t="s">
        <v>44</v>
      </c>
      <c r="F249" s="115" t="s">
        <v>45</v>
      </c>
      <c r="L249" s="115" t="s">
        <v>50</v>
      </c>
      <c r="O249" s="115">
        <f t="shared" si="51"/>
        <v>3</v>
      </c>
      <c r="P249" s="115">
        <f t="shared" si="52"/>
        <v>1</v>
      </c>
      <c r="R249" s="115">
        <f t="shared" si="53"/>
        <v>0</v>
      </c>
      <c r="S249" s="115">
        <f t="shared" si="54"/>
        <v>0</v>
      </c>
      <c r="T249" s="115">
        <f t="shared" si="55"/>
        <v>0</v>
      </c>
      <c r="U249" s="115">
        <f t="shared" si="56"/>
        <v>1</v>
      </c>
      <c r="V249" s="115">
        <f t="shared" si="57"/>
        <v>1</v>
      </c>
      <c r="W249" s="115">
        <f t="shared" si="58"/>
        <v>0</v>
      </c>
      <c r="X249" s="115">
        <f t="shared" si="59"/>
        <v>0</v>
      </c>
      <c r="Y249" s="115">
        <f t="shared" si="60"/>
        <v>0</v>
      </c>
      <c r="Z249" s="115">
        <f t="shared" si="61"/>
        <v>0</v>
      </c>
      <c r="AA249" s="115">
        <f t="shared" si="62"/>
        <v>0</v>
      </c>
      <c r="AB249" s="115">
        <f t="shared" si="63"/>
        <v>1</v>
      </c>
      <c r="AC249" s="115">
        <f t="shared" si="64"/>
        <v>0</v>
      </c>
      <c r="AF249" s="115">
        <f t="shared" si="65"/>
        <v>3</v>
      </c>
      <c r="AG249" s="115">
        <f t="shared" si="66"/>
        <v>3</v>
      </c>
      <c r="AH249" s="115" t="str">
        <f t="shared" si="67"/>
        <v>Correct</v>
      </c>
      <c r="AJ249" s="115" t="s">
        <v>83</v>
      </c>
      <c r="AK249" s="115">
        <v>74</v>
      </c>
      <c r="AL249" s="115" t="s">
        <v>84</v>
      </c>
      <c r="AM249" s="115" t="s">
        <v>170</v>
      </c>
      <c r="AN249" s="115" t="s">
        <v>85</v>
      </c>
      <c r="AP249" s="115" t="s">
        <v>87</v>
      </c>
      <c r="AQ249" s="115" t="s">
        <v>93</v>
      </c>
      <c r="AR249" s="115" t="s">
        <v>94</v>
      </c>
      <c r="AS249" s="115" t="s">
        <v>106</v>
      </c>
      <c r="AT249" s="115" t="s">
        <v>91</v>
      </c>
      <c r="AU249" s="115" t="s">
        <v>86</v>
      </c>
    </row>
    <row r="250" spans="1:47">
      <c r="A250" s="115">
        <v>7007925444</v>
      </c>
      <c r="C250" s="115" t="s">
        <v>42</v>
      </c>
      <c r="D250" s="115" t="s">
        <v>43</v>
      </c>
      <c r="F250" s="115" t="s">
        <v>45</v>
      </c>
      <c r="H250" s="115" t="s">
        <v>46</v>
      </c>
      <c r="I250" s="115" t="s">
        <v>47</v>
      </c>
      <c r="J250" s="115" t="s">
        <v>48</v>
      </c>
      <c r="K250" s="115" t="s">
        <v>49</v>
      </c>
      <c r="O250" s="115">
        <f t="shared" si="51"/>
        <v>7</v>
      </c>
      <c r="P250" s="115">
        <f t="shared" si="52"/>
        <v>0.42857142857142855</v>
      </c>
      <c r="R250" s="115">
        <f t="shared" si="53"/>
        <v>0</v>
      </c>
      <c r="S250" s="115">
        <f t="shared" si="54"/>
        <v>0.42857142857142855</v>
      </c>
      <c r="T250" s="115">
        <f t="shared" si="55"/>
        <v>0.42857142857142855</v>
      </c>
      <c r="U250" s="115">
        <f t="shared" si="56"/>
        <v>0</v>
      </c>
      <c r="V250" s="115">
        <f t="shared" si="57"/>
        <v>0.42857142857142855</v>
      </c>
      <c r="W250" s="115">
        <f t="shared" si="58"/>
        <v>0</v>
      </c>
      <c r="X250" s="115">
        <f t="shared" si="59"/>
        <v>0.42857142857142855</v>
      </c>
      <c r="Y250" s="115">
        <f t="shared" si="60"/>
        <v>0.42857142857142855</v>
      </c>
      <c r="Z250" s="115">
        <f t="shared" si="61"/>
        <v>0.42857142857142855</v>
      </c>
      <c r="AA250" s="115">
        <f t="shared" si="62"/>
        <v>0.42857142857142855</v>
      </c>
      <c r="AB250" s="115">
        <f t="shared" si="63"/>
        <v>0</v>
      </c>
      <c r="AC250" s="115">
        <f t="shared" si="64"/>
        <v>0</v>
      </c>
      <c r="AF250" s="115">
        <f t="shared" si="65"/>
        <v>2.9999999999999996</v>
      </c>
      <c r="AG250" s="115">
        <f t="shared" si="66"/>
        <v>7</v>
      </c>
      <c r="AH250" s="115" t="str">
        <f t="shared" si="67"/>
        <v>Correct</v>
      </c>
      <c r="AJ250" s="115" t="s">
        <v>83</v>
      </c>
      <c r="AK250" s="115">
        <v>65</v>
      </c>
      <c r="AL250" s="115" t="s">
        <v>84</v>
      </c>
      <c r="AM250" s="115" t="s">
        <v>146</v>
      </c>
      <c r="AN250" s="115" t="s">
        <v>85</v>
      </c>
      <c r="AO250" s="115" t="s">
        <v>86</v>
      </c>
      <c r="AP250" s="115" t="s">
        <v>87</v>
      </c>
      <c r="AQ250" s="115" t="s">
        <v>101</v>
      </c>
      <c r="AR250" s="115" t="s">
        <v>111</v>
      </c>
      <c r="AS250" s="115" t="s">
        <v>90</v>
      </c>
      <c r="AT250" s="115" t="s">
        <v>91</v>
      </c>
      <c r="AU250" s="115" t="s">
        <v>91</v>
      </c>
    </row>
    <row r="251" spans="1:47">
      <c r="A251" s="115">
        <v>5597513354</v>
      </c>
      <c r="E251" s="115" t="s">
        <v>44</v>
      </c>
      <c r="J251" s="115" t="s">
        <v>48</v>
      </c>
      <c r="K251" s="115" t="s">
        <v>49</v>
      </c>
      <c r="O251" s="115">
        <f t="shared" si="51"/>
        <v>3</v>
      </c>
      <c r="P251" s="115">
        <f t="shared" si="52"/>
        <v>1</v>
      </c>
      <c r="R251" s="115">
        <f t="shared" si="53"/>
        <v>0</v>
      </c>
      <c r="S251" s="115">
        <f t="shared" si="54"/>
        <v>0</v>
      </c>
      <c r="T251" s="115">
        <f t="shared" si="55"/>
        <v>0</v>
      </c>
      <c r="U251" s="115">
        <f t="shared" si="56"/>
        <v>1</v>
      </c>
      <c r="V251" s="115">
        <f t="shared" si="57"/>
        <v>0</v>
      </c>
      <c r="W251" s="115">
        <f t="shared" si="58"/>
        <v>0</v>
      </c>
      <c r="X251" s="115">
        <f t="shared" si="59"/>
        <v>0</v>
      </c>
      <c r="Y251" s="115">
        <f t="shared" si="60"/>
        <v>0</v>
      </c>
      <c r="Z251" s="115">
        <f t="shared" si="61"/>
        <v>1</v>
      </c>
      <c r="AA251" s="115">
        <f t="shared" si="62"/>
        <v>1</v>
      </c>
      <c r="AB251" s="115">
        <f t="shared" si="63"/>
        <v>0</v>
      </c>
      <c r="AC251" s="115">
        <f t="shared" si="64"/>
        <v>0</v>
      </c>
      <c r="AF251" s="115">
        <f t="shared" si="65"/>
        <v>3</v>
      </c>
      <c r="AG251" s="115">
        <f t="shared" si="66"/>
        <v>3</v>
      </c>
      <c r="AH251" s="115" t="str">
        <f t="shared" si="67"/>
        <v>Correct</v>
      </c>
      <c r="AJ251" s="115" t="s">
        <v>179</v>
      </c>
      <c r="AK251" s="115">
        <v>64</v>
      </c>
      <c r="AL251" s="115" t="s">
        <v>181</v>
      </c>
      <c r="AM251" s="115" t="s">
        <v>267</v>
      </c>
      <c r="AN251" s="115" t="s">
        <v>443</v>
      </c>
      <c r="AO251" s="115" t="s">
        <v>91</v>
      </c>
      <c r="AP251" s="115" t="s">
        <v>108</v>
      </c>
      <c r="AQ251" s="115" t="s">
        <v>96</v>
      </c>
      <c r="AR251" s="115" t="s">
        <v>89</v>
      </c>
      <c r="AS251" s="115" t="s">
        <v>113</v>
      </c>
      <c r="AT251" s="115" t="s">
        <v>91</v>
      </c>
    </row>
    <row r="252" spans="1:47">
      <c r="A252" s="115">
        <v>5579360789</v>
      </c>
      <c r="H252" s="115" t="s">
        <v>46</v>
      </c>
      <c r="J252" s="115" t="s">
        <v>48</v>
      </c>
      <c r="K252" s="115" t="s">
        <v>49</v>
      </c>
      <c r="O252" s="115">
        <f t="shared" si="51"/>
        <v>3</v>
      </c>
      <c r="P252" s="115">
        <f t="shared" si="52"/>
        <v>1</v>
      </c>
      <c r="R252" s="115">
        <f t="shared" si="53"/>
        <v>0</v>
      </c>
      <c r="S252" s="115">
        <f t="shared" si="54"/>
        <v>0</v>
      </c>
      <c r="T252" s="115">
        <f t="shared" si="55"/>
        <v>0</v>
      </c>
      <c r="U252" s="115">
        <f t="shared" si="56"/>
        <v>0</v>
      </c>
      <c r="V252" s="115">
        <f t="shared" si="57"/>
        <v>0</v>
      </c>
      <c r="W252" s="115">
        <f t="shared" si="58"/>
        <v>0</v>
      </c>
      <c r="X252" s="115">
        <f t="shared" si="59"/>
        <v>1</v>
      </c>
      <c r="Y252" s="115">
        <f t="shared" si="60"/>
        <v>0</v>
      </c>
      <c r="Z252" s="115">
        <f t="shared" si="61"/>
        <v>1</v>
      </c>
      <c r="AA252" s="115">
        <f t="shared" si="62"/>
        <v>1</v>
      </c>
      <c r="AB252" s="115">
        <f t="shared" si="63"/>
        <v>0</v>
      </c>
      <c r="AC252" s="115">
        <f t="shared" si="64"/>
        <v>0</v>
      </c>
      <c r="AF252" s="115">
        <f t="shared" si="65"/>
        <v>3</v>
      </c>
      <c r="AG252" s="115">
        <f t="shared" si="66"/>
        <v>3</v>
      </c>
      <c r="AH252" s="115" t="str">
        <f t="shared" si="67"/>
        <v>Correct</v>
      </c>
      <c r="AJ252" s="115"/>
    </row>
    <row r="253" spans="1:47">
      <c r="A253" s="115">
        <v>5579360196</v>
      </c>
      <c r="H253" s="115" t="s">
        <v>46</v>
      </c>
      <c r="J253" s="115" t="s">
        <v>48</v>
      </c>
      <c r="K253" s="115" t="s">
        <v>49</v>
      </c>
      <c r="O253" s="115">
        <f t="shared" si="51"/>
        <v>3</v>
      </c>
      <c r="P253" s="115">
        <f t="shared" si="52"/>
        <v>1</v>
      </c>
      <c r="R253" s="115">
        <f t="shared" si="53"/>
        <v>0</v>
      </c>
      <c r="S253" s="115">
        <f t="shared" si="54"/>
        <v>0</v>
      </c>
      <c r="T253" s="115">
        <f t="shared" si="55"/>
        <v>0</v>
      </c>
      <c r="U253" s="115">
        <f t="shared" si="56"/>
        <v>0</v>
      </c>
      <c r="V253" s="115">
        <f t="shared" si="57"/>
        <v>0</v>
      </c>
      <c r="W253" s="115">
        <f t="shared" si="58"/>
        <v>0</v>
      </c>
      <c r="X253" s="115">
        <f t="shared" si="59"/>
        <v>1</v>
      </c>
      <c r="Y253" s="115">
        <f t="shared" si="60"/>
        <v>0</v>
      </c>
      <c r="Z253" s="115">
        <f t="shared" si="61"/>
        <v>1</v>
      </c>
      <c r="AA253" s="115">
        <f t="shared" si="62"/>
        <v>1</v>
      </c>
      <c r="AB253" s="115">
        <f t="shared" si="63"/>
        <v>0</v>
      </c>
      <c r="AC253" s="115">
        <f t="shared" si="64"/>
        <v>0</v>
      </c>
      <c r="AF253" s="115">
        <f t="shared" si="65"/>
        <v>3</v>
      </c>
      <c r="AG253" s="115">
        <f t="shared" si="66"/>
        <v>3</v>
      </c>
      <c r="AH253" s="115" t="str">
        <f t="shared" si="67"/>
        <v>Correct</v>
      </c>
      <c r="AJ253" s="115"/>
    </row>
    <row r="254" spans="1:47">
      <c r="A254" s="115">
        <v>6984059080</v>
      </c>
      <c r="B254" s="115" t="s">
        <v>41</v>
      </c>
      <c r="C254" s="115" t="s">
        <v>42</v>
      </c>
      <c r="E254" s="115" t="s">
        <v>44</v>
      </c>
      <c r="G254" s="115" t="s">
        <v>39</v>
      </c>
      <c r="H254" s="115" t="s">
        <v>46</v>
      </c>
      <c r="J254" s="115" t="s">
        <v>48</v>
      </c>
      <c r="K254" s="115" t="s">
        <v>49</v>
      </c>
      <c r="O254" s="115">
        <f t="shared" si="51"/>
        <v>7</v>
      </c>
      <c r="P254" s="115">
        <f t="shared" si="52"/>
        <v>0.42857142857142855</v>
      </c>
      <c r="R254" s="115">
        <f t="shared" si="53"/>
        <v>0.42857142857142855</v>
      </c>
      <c r="S254" s="115">
        <f t="shared" si="54"/>
        <v>0.42857142857142855</v>
      </c>
      <c r="T254" s="115">
        <f t="shared" si="55"/>
        <v>0</v>
      </c>
      <c r="U254" s="115">
        <f t="shared" si="56"/>
        <v>0.42857142857142855</v>
      </c>
      <c r="V254" s="115">
        <f t="shared" si="57"/>
        <v>0</v>
      </c>
      <c r="W254" s="115">
        <f t="shared" si="58"/>
        <v>0.42857142857142855</v>
      </c>
      <c r="X254" s="115">
        <f t="shared" si="59"/>
        <v>0.42857142857142855</v>
      </c>
      <c r="Y254" s="115">
        <f t="shared" si="60"/>
        <v>0</v>
      </c>
      <c r="Z254" s="115">
        <f t="shared" si="61"/>
        <v>0.42857142857142855</v>
      </c>
      <c r="AA254" s="115">
        <f t="shared" si="62"/>
        <v>0.42857142857142855</v>
      </c>
      <c r="AB254" s="115">
        <f t="shared" si="63"/>
        <v>0</v>
      </c>
      <c r="AC254" s="115">
        <f t="shared" si="64"/>
        <v>0</v>
      </c>
      <c r="AF254" s="115">
        <f t="shared" si="65"/>
        <v>2.9999999999999996</v>
      </c>
      <c r="AG254" s="115">
        <f t="shared" si="66"/>
        <v>7</v>
      </c>
      <c r="AH254" s="115" t="str">
        <f t="shared" si="67"/>
        <v>Correct</v>
      </c>
      <c r="AJ254" s="115" t="s">
        <v>83</v>
      </c>
      <c r="AK254" s="115">
        <v>67</v>
      </c>
      <c r="AL254" s="115" t="s">
        <v>181</v>
      </c>
      <c r="AM254" s="115" t="s">
        <v>206</v>
      </c>
      <c r="AO254" s="115" t="s">
        <v>86</v>
      </c>
      <c r="AP254" s="115" t="s">
        <v>87</v>
      </c>
      <c r="AQ254" s="115" t="s">
        <v>100</v>
      </c>
      <c r="AR254" s="115" t="s">
        <v>111</v>
      </c>
      <c r="AS254" s="115" t="s">
        <v>106</v>
      </c>
    </row>
    <row r="255" spans="1:47">
      <c r="A255" s="115">
        <v>7044862388</v>
      </c>
      <c r="H255" s="115" t="s">
        <v>46</v>
      </c>
      <c r="J255" s="115" t="s">
        <v>48</v>
      </c>
      <c r="K255" s="115" t="s">
        <v>49</v>
      </c>
      <c r="O255" s="115">
        <f t="shared" si="51"/>
        <v>3</v>
      </c>
      <c r="P255" s="115">
        <f t="shared" si="52"/>
        <v>1</v>
      </c>
      <c r="R255" s="115">
        <f t="shared" si="53"/>
        <v>0</v>
      </c>
      <c r="S255" s="115">
        <f t="shared" si="54"/>
        <v>0</v>
      </c>
      <c r="T255" s="115">
        <f t="shared" si="55"/>
        <v>0</v>
      </c>
      <c r="U255" s="115">
        <f t="shared" si="56"/>
        <v>0</v>
      </c>
      <c r="V255" s="115">
        <f t="shared" si="57"/>
        <v>0</v>
      </c>
      <c r="W255" s="115">
        <f t="shared" si="58"/>
        <v>0</v>
      </c>
      <c r="X255" s="115">
        <f t="shared" si="59"/>
        <v>1</v>
      </c>
      <c r="Y255" s="115">
        <f t="shared" si="60"/>
        <v>0</v>
      </c>
      <c r="Z255" s="115">
        <f t="shared" si="61"/>
        <v>1</v>
      </c>
      <c r="AA255" s="115">
        <f t="shared" si="62"/>
        <v>1</v>
      </c>
      <c r="AB255" s="115">
        <f t="shared" si="63"/>
        <v>0</v>
      </c>
      <c r="AC255" s="115">
        <f t="shared" si="64"/>
        <v>0</v>
      </c>
      <c r="AF255" s="115">
        <f t="shared" si="65"/>
        <v>3</v>
      </c>
      <c r="AG255" s="115">
        <f t="shared" si="66"/>
        <v>3</v>
      </c>
      <c r="AH255" s="115" t="str">
        <f t="shared" si="67"/>
        <v>Correct</v>
      </c>
      <c r="AJ255" s="115" t="s">
        <v>99</v>
      </c>
      <c r="AK255" s="115">
        <v>52</v>
      </c>
      <c r="AL255" s="115" t="s">
        <v>181</v>
      </c>
      <c r="AM255" s="115" t="s">
        <v>196</v>
      </c>
      <c r="AN255" s="115" t="s">
        <v>97</v>
      </c>
      <c r="AO255" s="115" t="s">
        <v>86</v>
      </c>
      <c r="AP255" s="115" t="s">
        <v>87</v>
      </c>
      <c r="AQ255" s="115" t="s">
        <v>100</v>
      </c>
      <c r="AR255" s="115" t="s">
        <v>89</v>
      </c>
      <c r="AS255" s="115" t="s">
        <v>90</v>
      </c>
      <c r="AT255" s="115" t="s">
        <v>91</v>
      </c>
      <c r="AU255" s="115" t="s">
        <v>91</v>
      </c>
    </row>
    <row r="256" spans="1:47">
      <c r="A256" s="115">
        <v>6988290709</v>
      </c>
      <c r="B256" s="115" t="s">
        <v>41</v>
      </c>
      <c r="H256" s="115" t="s">
        <v>46</v>
      </c>
      <c r="J256" s="115" t="s">
        <v>48</v>
      </c>
      <c r="K256" s="115" t="s">
        <v>49</v>
      </c>
      <c r="O256" s="115">
        <f t="shared" si="51"/>
        <v>4</v>
      </c>
      <c r="P256" s="115">
        <f t="shared" si="52"/>
        <v>0.75</v>
      </c>
      <c r="R256" s="115">
        <f t="shared" si="53"/>
        <v>0.75</v>
      </c>
      <c r="S256" s="115">
        <f t="shared" si="54"/>
        <v>0</v>
      </c>
      <c r="T256" s="115">
        <f t="shared" si="55"/>
        <v>0</v>
      </c>
      <c r="U256" s="115">
        <f t="shared" si="56"/>
        <v>0</v>
      </c>
      <c r="V256" s="115">
        <f t="shared" si="57"/>
        <v>0</v>
      </c>
      <c r="W256" s="115">
        <f t="shared" si="58"/>
        <v>0</v>
      </c>
      <c r="X256" s="115">
        <f t="shared" si="59"/>
        <v>0.75</v>
      </c>
      <c r="Y256" s="115">
        <f t="shared" si="60"/>
        <v>0</v>
      </c>
      <c r="Z256" s="115">
        <f t="shared" si="61"/>
        <v>0.75</v>
      </c>
      <c r="AA256" s="115">
        <f t="shared" si="62"/>
        <v>0.75</v>
      </c>
      <c r="AB256" s="115">
        <f t="shared" si="63"/>
        <v>0</v>
      </c>
      <c r="AC256" s="115">
        <f t="shared" si="64"/>
        <v>0</v>
      </c>
      <c r="AF256" s="115">
        <f t="shared" si="65"/>
        <v>3</v>
      </c>
      <c r="AG256" s="115">
        <f t="shared" si="66"/>
        <v>4</v>
      </c>
      <c r="AH256" s="115" t="str">
        <f t="shared" si="67"/>
        <v>Correct</v>
      </c>
      <c r="AJ256" s="115" t="s">
        <v>83</v>
      </c>
      <c r="AK256" s="115">
        <v>57</v>
      </c>
      <c r="AL256" s="115" t="s">
        <v>84</v>
      </c>
      <c r="AM256" s="115" t="s">
        <v>153</v>
      </c>
      <c r="AN256" s="115" t="s">
        <v>85</v>
      </c>
      <c r="AO256" s="115" t="s">
        <v>86</v>
      </c>
      <c r="AP256" s="115" t="s">
        <v>87</v>
      </c>
      <c r="AQ256" s="115" t="s">
        <v>101</v>
      </c>
      <c r="AR256" s="115" t="s">
        <v>111</v>
      </c>
      <c r="AS256" s="115" t="s">
        <v>113</v>
      </c>
      <c r="AT256" s="115" t="s">
        <v>91</v>
      </c>
      <c r="AU256" s="115" t="s">
        <v>91</v>
      </c>
    </row>
    <row r="257" spans="1:47">
      <c r="A257" s="115">
        <v>6985124785</v>
      </c>
      <c r="H257" s="115" t="s">
        <v>46</v>
      </c>
      <c r="J257" s="115" t="s">
        <v>48</v>
      </c>
      <c r="K257" s="115" t="s">
        <v>49</v>
      </c>
      <c r="O257" s="115">
        <f t="shared" si="51"/>
        <v>3</v>
      </c>
      <c r="P257" s="115">
        <f t="shared" si="52"/>
        <v>1</v>
      </c>
      <c r="R257" s="115">
        <f t="shared" si="53"/>
        <v>0</v>
      </c>
      <c r="S257" s="115">
        <f t="shared" si="54"/>
        <v>0</v>
      </c>
      <c r="T257" s="115">
        <f t="shared" si="55"/>
        <v>0</v>
      </c>
      <c r="U257" s="115">
        <f t="shared" si="56"/>
        <v>0</v>
      </c>
      <c r="V257" s="115">
        <f t="shared" si="57"/>
        <v>0</v>
      </c>
      <c r="W257" s="115">
        <f t="shared" si="58"/>
        <v>0</v>
      </c>
      <c r="X257" s="115">
        <f t="shared" si="59"/>
        <v>1</v>
      </c>
      <c r="Y257" s="115">
        <f t="shared" si="60"/>
        <v>0</v>
      </c>
      <c r="Z257" s="115">
        <f t="shared" si="61"/>
        <v>1</v>
      </c>
      <c r="AA257" s="115">
        <f t="shared" si="62"/>
        <v>1</v>
      </c>
      <c r="AB257" s="115">
        <f t="shared" si="63"/>
        <v>0</v>
      </c>
      <c r="AC257" s="115">
        <f t="shared" si="64"/>
        <v>0</v>
      </c>
      <c r="AF257" s="115">
        <f t="shared" si="65"/>
        <v>3</v>
      </c>
      <c r="AG257" s="115">
        <f t="shared" si="66"/>
        <v>3</v>
      </c>
      <c r="AH257" s="115" t="str">
        <f t="shared" si="67"/>
        <v>Correct</v>
      </c>
      <c r="AJ257" s="115" t="s">
        <v>99</v>
      </c>
      <c r="AK257" s="115">
        <v>27</v>
      </c>
      <c r="AL257" s="115" t="s">
        <v>181</v>
      </c>
      <c r="AM257" s="115" t="s">
        <v>194</v>
      </c>
      <c r="AN257" s="115" t="s">
        <v>85</v>
      </c>
      <c r="AO257" s="115" t="s">
        <v>91</v>
      </c>
      <c r="AP257" s="115" t="s">
        <v>87</v>
      </c>
      <c r="AQ257" s="115" t="s">
        <v>104</v>
      </c>
      <c r="AR257" s="115" t="s">
        <v>89</v>
      </c>
      <c r="AS257" s="115" t="s">
        <v>90</v>
      </c>
      <c r="AT257" s="115" t="s">
        <v>91</v>
      </c>
      <c r="AU257" s="115" t="s">
        <v>91</v>
      </c>
    </row>
    <row r="258" spans="1:47">
      <c r="A258" s="115">
        <v>7007924315</v>
      </c>
      <c r="H258" s="115" t="s">
        <v>46</v>
      </c>
      <c r="J258" s="115" t="s">
        <v>48</v>
      </c>
      <c r="K258" s="115" t="s">
        <v>49</v>
      </c>
      <c r="O258" s="115">
        <f t="shared" ref="O258:O321" si="68">COUNTA(B258:N258)</f>
        <v>3</v>
      </c>
      <c r="P258" s="115">
        <f t="shared" ref="P258:P321" si="69">3/O258</f>
        <v>1</v>
      </c>
      <c r="R258" s="115">
        <f t="shared" ref="R258:R321" si="70">IF($O258&lt;3,IF($B258=$B$1,1,0),IF($B258=$B$1,$P258,0))</f>
        <v>0</v>
      </c>
      <c r="S258" s="115">
        <f t="shared" ref="S258:S321" si="71">IF($O258&lt;3,IF($C258=$C$1,1,0),IF($C258=$C$1,$P258,0))</f>
        <v>0</v>
      </c>
      <c r="T258" s="115">
        <f t="shared" ref="T258:T321" si="72">IF($O258&lt;3,IF($D258=$D$1,1,0),IF($D258=$D$1,$P258,0))</f>
        <v>0</v>
      </c>
      <c r="U258" s="115">
        <f t="shared" ref="U258:U321" si="73">IF($O258&lt;3,IF($E258=$E$1,1,0),IF($E258=$E$1,$P258,0))</f>
        <v>0</v>
      </c>
      <c r="V258" s="115">
        <f t="shared" ref="V258:V321" si="74">IF($O258&lt;3,IF($F258=$F$1,1,0),IF($F258=$F$1,$P258,0))</f>
        <v>0</v>
      </c>
      <c r="W258" s="115">
        <f t="shared" ref="W258:W321" si="75">IF($O258&lt;3,IF($G258=$G$1,1,0),IF($G258=$G$1,$P258,0))</f>
        <v>0</v>
      </c>
      <c r="X258" s="115">
        <f t="shared" ref="X258:X321" si="76">IF($O258&lt;3,IF($H258=$H$1,1,0),IF($H258=$H$1,$P258,0))</f>
        <v>1</v>
      </c>
      <c r="Y258" s="115">
        <f t="shared" ref="Y258:Y321" si="77">IF($O258&lt;3,IF($I258=$I$1,1,0),IF($I258=$I$1,$P258,0))</f>
        <v>0</v>
      </c>
      <c r="Z258" s="115">
        <f t="shared" ref="Z258:Z321" si="78">IF($O258&lt;3,IF($J258=$J$1,1,0),IF($J258=$J$1,$P258,0))</f>
        <v>1</v>
      </c>
      <c r="AA258" s="115">
        <f t="shared" ref="AA258:AA321" si="79">IF($O258&lt;3,IF($K258=$K$1,1,0),IF($K258=$K$1,$P258,0))</f>
        <v>1</v>
      </c>
      <c r="AB258" s="115">
        <f t="shared" ref="AB258:AB321" si="80">IF($O258&lt;3,IF($L258=$L$1,1,0),IF($L258=$L$1,$P258,0))</f>
        <v>0</v>
      </c>
      <c r="AC258" s="115">
        <f t="shared" ref="AC258:AC321" si="81">IF($O258&lt;3,IF($M258=$M$1,1,0),IF($M258=$M$1,$P258,0))</f>
        <v>0</v>
      </c>
      <c r="AF258" s="115">
        <f t="shared" ref="AF258:AF321" si="82">SUM(R258:AD258)</f>
        <v>3</v>
      </c>
      <c r="AG258" s="115">
        <f t="shared" ref="AG258:AG321" si="83">O258</f>
        <v>3</v>
      </c>
      <c r="AH258" s="115" t="str">
        <f t="shared" ref="AH258:AH321" si="84">IF(AF258=AG258,"Correct",IF(AF258=3,"Correct","Wrong"))</f>
        <v>Correct</v>
      </c>
      <c r="AJ258" s="115" t="s">
        <v>99</v>
      </c>
      <c r="AK258" s="115">
        <v>66</v>
      </c>
      <c r="AL258" s="115" t="s">
        <v>84</v>
      </c>
      <c r="AM258" s="115" t="s">
        <v>126</v>
      </c>
      <c r="AN258" s="115" t="s">
        <v>85</v>
      </c>
      <c r="AO258" s="115" t="s">
        <v>86</v>
      </c>
      <c r="AP258" s="115" t="s">
        <v>87</v>
      </c>
      <c r="AQ258" s="115" t="s">
        <v>93</v>
      </c>
      <c r="AR258" s="115" t="s">
        <v>89</v>
      </c>
      <c r="AS258" s="115" t="s">
        <v>103</v>
      </c>
      <c r="AT258" s="115" t="s">
        <v>91</v>
      </c>
      <c r="AU258" s="115" t="s">
        <v>91</v>
      </c>
    </row>
    <row r="259" spans="1:47">
      <c r="A259" s="115">
        <v>5585094947</v>
      </c>
      <c r="H259" s="115" t="s">
        <v>46</v>
      </c>
      <c r="J259" s="115" t="s">
        <v>48</v>
      </c>
      <c r="K259" s="115" t="s">
        <v>49</v>
      </c>
      <c r="O259" s="115">
        <f t="shared" si="68"/>
        <v>3</v>
      </c>
      <c r="P259" s="115">
        <f t="shared" si="69"/>
        <v>1</v>
      </c>
      <c r="R259" s="115">
        <f t="shared" si="70"/>
        <v>0</v>
      </c>
      <c r="S259" s="115">
        <f t="shared" si="71"/>
        <v>0</v>
      </c>
      <c r="T259" s="115">
        <f t="shared" si="72"/>
        <v>0</v>
      </c>
      <c r="U259" s="115">
        <f t="shared" si="73"/>
        <v>0</v>
      </c>
      <c r="V259" s="115">
        <f t="shared" si="74"/>
        <v>0</v>
      </c>
      <c r="W259" s="115">
        <f t="shared" si="75"/>
        <v>0</v>
      </c>
      <c r="X259" s="115">
        <f t="shared" si="76"/>
        <v>1</v>
      </c>
      <c r="Y259" s="115">
        <f t="shared" si="77"/>
        <v>0</v>
      </c>
      <c r="Z259" s="115">
        <f t="shared" si="78"/>
        <v>1</v>
      </c>
      <c r="AA259" s="115">
        <f t="shared" si="79"/>
        <v>1</v>
      </c>
      <c r="AB259" s="115">
        <f t="shared" si="80"/>
        <v>0</v>
      </c>
      <c r="AC259" s="115">
        <f t="shared" si="81"/>
        <v>0</v>
      </c>
      <c r="AF259" s="115">
        <f t="shared" si="82"/>
        <v>3</v>
      </c>
      <c r="AG259" s="115">
        <f t="shared" si="83"/>
        <v>3</v>
      </c>
      <c r="AH259" s="115" t="str">
        <f t="shared" si="84"/>
        <v>Correct</v>
      </c>
      <c r="AJ259" s="115" t="s">
        <v>83</v>
      </c>
      <c r="AK259" s="115">
        <v>55</v>
      </c>
      <c r="AL259" s="115" t="s">
        <v>181</v>
      </c>
      <c r="AM259" s="115" t="s">
        <v>438</v>
      </c>
      <c r="AN259" s="115" t="s">
        <v>85</v>
      </c>
      <c r="AO259" s="115" t="s">
        <v>86</v>
      </c>
      <c r="AP259" s="115" t="s">
        <v>87</v>
      </c>
      <c r="AQ259" s="115" t="s">
        <v>88</v>
      </c>
      <c r="AR259" s="115" t="s">
        <v>111</v>
      </c>
      <c r="AS259" s="115" t="s">
        <v>90</v>
      </c>
      <c r="AT259" s="115" t="s">
        <v>91</v>
      </c>
      <c r="AU259" s="115" t="s">
        <v>91</v>
      </c>
    </row>
    <row r="260" spans="1:47">
      <c r="A260" s="115">
        <v>7044844142</v>
      </c>
      <c r="H260" s="115" t="s">
        <v>46</v>
      </c>
      <c r="J260" s="115" t="s">
        <v>48</v>
      </c>
      <c r="K260" s="115" t="s">
        <v>49</v>
      </c>
      <c r="O260" s="115">
        <f t="shared" si="68"/>
        <v>3</v>
      </c>
      <c r="P260" s="115">
        <f t="shared" si="69"/>
        <v>1</v>
      </c>
      <c r="R260" s="115">
        <f t="shared" si="70"/>
        <v>0</v>
      </c>
      <c r="S260" s="115">
        <f t="shared" si="71"/>
        <v>0</v>
      </c>
      <c r="T260" s="115">
        <f t="shared" si="72"/>
        <v>0</v>
      </c>
      <c r="U260" s="115">
        <f t="shared" si="73"/>
        <v>0</v>
      </c>
      <c r="V260" s="115">
        <f t="shared" si="74"/>
        <v>0</v>
      </c>
      <c r="W260" s="115">
        <f t="shared" si="75"/>
        <v>0</v>
      </c>
      <c r="X260" s="115">
        <f t="shared" si="76"/>
        <v>1</v>
      </c>
      <c r="Y260" s="115">
        <f t="shared" si="77"/>
        <v>0</v>
      </c>
      <c r="Z260" s="115">
        <f t="shared" si="78"/>
        <v>1</v>
      </c>
      <c r="AA260" s="115">
        <f t="shared" si="79"/>
        <v>1</v>
      </c>
      <c r="AB260" s="115">
        <f t="shared" si="80"/>
        <v>0</v>
      </c>
      <c r="AC260" s="115">
        <f t="shared" si="81"/>
        <v>0</v>
      </c>
      <c r="AF260" s="115">
        <f t="shared" si="82"/>
        <v>3</v>
      </c>
      <c r="AG260" s="115">
        <f t="shared" si="83"/>
        <v>3</v>
      </c>
      <c r="AH260" s="115" t="str">
        <f t="shared" si="84"/>
        <v>Correct</v>
      </c>
      <c r="AJ260" s="115" t="s">
        <v>83</v>
      </c>
      <c r="AL260" s="115" t="s">
        <v>84</v>
      </c>
      <c r="AM260" s="115" t="s">
        <v>126</v>
      </c>
      <c r="AN260" s="115" t="s">
        <v>97</v>
      </c>
      <c r="AO260" s="115" t="s">
        <v>86</v>
      </c>
      <c r="AP260" s="115" t="s">
        <v>115</v>
      </c>
      <c r="AQ260" s="115" t="s">
        <v>93</v>
      </c>
      <c r="AR260" s="115" t="s">
        <v>94</v>
      </c>
      <c r="AS260" s="115" t="s">
        <v>95</v>
      </c>
      <c r="AT260" s="115" t="s">
        <v>91</v>
      </c>
      <c r="AU260" s="115" t="s">
        <v>91</v>
      </c>
    </row>
    <row r="261" spans="1:47">
      <c r="A261" s="115">
        <v>6988286526</v>
      </c>
      <c r="H261" s="115" t="s">
        <v>46</v>
      </c>
      <c r="J261" s="115" t="s">
        <v>48</v>
      </c>
      <c r="K261" s="115" t="s">
        <v>49</v>
      </c>
      <c r="O261" s="115">
        <f t="shared" si="68"/>
        <v>3</v>
      </c>
      <c r="P261" s="115">
        <f t="shared" si="69"/>
        <v>1</v>
      </c>
      <c r="R261" s="115">
        <f t="shared" si="70"/>
        <v>0</v>
      </c>
      <c r="S261" s="115">
        <f t="shared" si="71"/>
        <v>0</v>
      </c>
      <c r="T261" s="115">
        <f t="shared" si="72"/>
        <v>0</v>
      </c>
      <c r="U261" s="115">
        <f t="shared" si="73"/>
        <v>0</v>
      </c>
      <c r="V261" s="115">
        <f t="shared" si="74"/>
        <v>0</v>
      </c>
      <c r="W261" s="115">
        <f t="shared" si="75"/>
        <v>0</v>
      </c>
      <c r="X261" s="115">
        <f t="shared" si="76"/>
        <v>1</v>
      </c>
      <c r="Y261" s="115">
        <f t="shared" si="77"/>
        <v>0</v>
      </c>
      <c r="Z261" s="115">
        <f t="shared" si="78"/>
        <v>1</v>
      </c>
      <c r="AA261" s="115">
        <f t="shared" si="79"/>
        <v>1</v>
      </c>
      <c r="AB261" s="115">
        <f t="shared" si="80"/>
        <v>0</v>
      </c>
      <c r="AC261" s="115">
        <f t="shared" si="81"/>
        <v>0</v>
      </c>
      <c r="AF261" s="115">
        <f t="shared" si="82"/>
        <v>3</v>
      </c>
      <c r="AG261" s="115">
        <f t="shared" si="83"/>
        <v>3</v>
      </c>
      <c r="AH261" s="115" t="str">
        <f t="shared" si="84"/>
        <v>Correct</v>
      </c>
      <c r="AJ261" s="115" t="s">
        <v>83</v>
      </c>
      <c r="AK261" s="115">
        <v>50</v>
      </c>
      <c r="AL261" s="115" t="s">
        <v>84</v>
      </c>
      <c r="AM261" s="115" t="s">
        <v>152</v>
      </c>
      <c r="AN261" s="115" t="s">
        <v>85</v>
      </c>
      <c r="AO261" s="115" t="s">
        <v>86</v>
      </c>
      <c r="AP261" s="115" t="s">
        <v>87</v>
      </c>
      <c r="AR261" s="115" t="s">
        <v>109</v>
      </c>
      <c r="AS261" s="115" t="s">
        <v>90</v>
      </c>
      <c r="AT261" s="115" t="s">
        <v>91</v>
      </c>
      <c r="AU261" s="115" t="s">
        <v>86</v>
      </c>
    </row>
    <row r="262" spans="1:47">
      <c r="A262" s="115">
        <v>7020346603</v>
      </c>
      <c r="H262" s="115" t="s">
        <v>46</v>
      </c>
      <c r="J262" s="115" t="s">
        <v>48</v>
      </c>
      <c r="K262" s="115" t="s">
        <v>49</v>
      </c>
      <c r="O262" s="115">
        <f t="shared" si="68"/>
        <v>3</v>
      </c>
      <c r="P262" s="115">
        <f t="shared" si="69"/>
        <v>1</v>
      </c>
      <c r="R262" s="115">
        <f t="shared" si="70"/>
        <v>0</v>
      </c>
      <c r="S262" s="115">
        <f t="shared" si="71"/>
        <v>0</v>
      </c>
      <c r="T262" s="115">
        <f t="shared" si="72"/>
        <v>0</v>
      </c>
      <c r="U262" s="115">
        <f t="shared" si="73"/>
        <v>0</v>
      </c>
      <c r="V262" s="115">
        <f t="shared" si="74"/>
        <v>0</v>
      </c>
      <c r="W262" s="115">
        <f t="shared" si="75"/>
        <v>0</v>
      </c>
      <c r="X262" s="115">
        <f t="shared" si="76"/>
        <v>1</v>
      </c>
      <c r="Y262" s="115">
        <f t="shared" si="77"/>
        <v>0</v>
      </c>
      <c r="Z262" s="115">
        <f t="shared" si="78"/>
        <v>1</v>
      </c>
      <c r="AA262" s="115">
        <f t="shared" si="79"/>
        <v>1</v>
      </c>
      <c r="AB262" s="115">
        <f t="shared" si="80"/>
        <v>0</v>
      </c>
      <c r="AC262" s="115">
        <f t="shared" si="81"/>
        <v>0</v>
      </c>
      <c r="AF262" s="115">
        <f t="shared" si="82"/>
        <v>3</v>
      </c>
      <c r="AG262" s="115">
        <f t="shared" si="83"/>
        <v>3</v>
      </c>
      <c r="AH262" s="115" t="str">
        <f t="shared" si="84"/>
        <v>Correct</v>
      </c>
      <c r="AJ262" s="115" t="s">
        <v>99</v>
      </c>
      <c r="AK262" s="115">
        <v>32</v>
      </c>
      <c r="AL262" s="115" t="s">
        <v>181</v>
      </c>
      <c r="AM262" s="115" t="s">
        <v>210</v>
      </c>
      <c r="AN262" s="115" t="s">
        <v>97</v>
      </c>
      <c r="AO262" s="115" t="s">
        <v>86</v>
      </c>
      <c r="AP262" s="115" t="s">
        <v>87</v>
      </c>
      <c r="AQ262" s="115" t="s">
        <v>101</v>
      </c>
      <c r="AR262" s="115" t="s">
        <v>102</v>
      </c>
      <c r="AS262" s="115" t="s">
        <v>90</v>
      </c>
      <c r="AT262" s="115" t="s">
        <v>91</v>
      </c>
      <c r="AU262" s="115" t="s">
        <v>91</v>
      </c>
    </row>
    <row r="263" spans="1:47">
      <c r="A263" s="115">
        <v>5586473614</v>
      </c>
      <c r="G263" s="115" t="s">
        <v>39</v>
      </c>
      <c r="J263" s="115" t="s">
        <v>48</v>
      </c>
      <c r="K263" s="115" t="s">
        <v>49</v>
      </c>
      <c r="O263" s="115">
        <f t="shared" si="68"/>
        <v>3</v>
      </c>
      <c r="P263" s="115">
        <f t="shared" si="69"/>
        <v>1</v>
      </c>
      <c r="R263" s="115">
        <f t="shared" si="70"/>
        <v>0</v>
      </c>
      <c r="S263" s="115">
        <f t="shared" si="71"/>
        <v>0</v>
      </c>
      <c r="T263" s="115">
        <f t="shared" si="72"/>
        <v>0</v>
      </c>
      <c r="U263" s="115">
        <f t="shared" si="73"/>
        <v>0</v>
      </c>
      <c r="V263" s="115">
        <f t="shared" si="74"/>
        <v>0</v>
      </c>
      <c r="W263" s="115">
        <f t="shared" si="75"/>
        <v>1</v>
      </c>
      <c r="X263" s="115">
        <f t="shared" si="76"/>
        <v>0</v>
      </c>
      <c r="Y263" s="115">
        <f t="shared" si="77"/>
        <v>0</v>
      </c>
      <c r="Z263" s="115">
        <f t="shared" si="78"/>
        <v>1</v>
      </c>
      <c r="AA263" s="115">
        <f t="shared" si="79"/>
        <v>1</v>
      </c>
      <c r="AB263" s="115">
        <f t="shared" si="80"/>
        <v>0</v>
      </c>
      <c r="AC263" s="115">
        <f t="shared" si="81"/>
        <v>0</v>
      </c>
      <c r="AF263" s="115">
        <f t="shared" si="82"/>
        <v>3</v>
      </c>
      <c r="AG263" s="115">
        <f t="shared" si="83"/>
        <v>3</v>
      </c>
      <c r="AH263" s="115" t="str">
        <f t="shared" si="84"/>
        <v>Correct</v>
      </c>
      <c r="AJ263" s="115" t="s">
        <v>83</v>
      </c>
      <c r="AK263" s="115">
        <v>36</v>
      </c>
      <c r="AL263" s="115" t="s">
        <v>181</v>
      </c>
      <c r="AM263" s="115" t="s">
        <v>237</v>
      </c>
      <c r="AN263" s="115" t="s">
        <v>97</v>
      </c>
      <c r="AO263" s="115" t="s">
        <v>86</v>
      </c>
      <c r="AP263" s="115" t="s">
        <v>87</v>
      </c>
      <c r="AQ263" s="115" t="s">
        <v>104</v>
      </c>
      <c r="AR263" s="115" t="s">
        <v>94</v>
      </c>
      <c r="AS263" s="115" t="s">
        <v>90</v>
      </c>
      <c r="AT263" s="115" t="s">
        <v>91</v>
      </c>
      <c r="AU263" s="115" t="s">
        <v>91</v>
      </c>
    </row>
    <row r="264" spans="1:47">
      <c r="A264" s="115">
        <v>7045760037</v>
      </c>
      <c r="E264" s="115" t="s">
        <v>44</v>
      </c>
      <c r="J264" s="115" t="s">
        <v>48</v>
      </c>
      <c r="K264" s="115" t="s">
        <v>49</v>
      </c>
      <c r="O264" s="115">
        <f t="shared" si="68"/>
        <v>3</v>
      </c>
      <c r="P264" s="115">
        <f t="shared" si="69"/>
        <v>1</v>
      </c>
      <c r="R264" s="115">
        <f t="shared" si="70"/>
        <v>0</v>
      </c>
      <c r="S264" s="115">
        <f t="shared" si="71"/>
        <v>0</v>
      </c>
      <c r="T264" s="115">
        <f t="shared" si="72"/>
        <v>0</v>
      </c>
      <c r="U264" s="115">
        <f t="shared" si="73"/>
        <v>1</v>
      </c>
      <c r="V264" s="115">
        <f t="shared" si="74"/>
        <v>0</v>
      </c>
      <c r="W264" s="115">
        <f t="shared" si="75"/>
        <v>0</v>
      </c>
      <c r="X264" s="115">
        <f t="shared" si="76"/>
        <v>0</v>
      </c>
      <c r="Y264" s="115">
        <f t="shared" si="77"/>
        <v>0</v>
      </c>
      <c r="Z264" s="115">
        <f t="shared" si="78"/>
        <v>1</v>
      </c>
      <c r="AA264" s="115">
        <f t="shared" si="79"/>
        <v>1</v>
      </c>
      <c r="AB264" s="115">
        <f t="shared" si="80"/>
        <v>0</v>
      </c>
      <c r="AC264" s="115">
        <f t="shared" si="81"/>
        <v>0</v>
      </c>
      <c r="AF264" s="115">
        <f t="shared" si="82"/>
        <v>3</v>
      </c>
      <c r="AG264" s="115">
        <f t="shared" si="83"/>
        <v>3</v>
      </c>
      <c r="AH264" s="115" t="str">
        <f t="shared" si="84"/>
        <v>Correct</v>
      </c>
      <c r="AJ264" s="115" t="s">
        <v>83</v>
      </c>
      <c r="AK264" s="115">
        <v>40</v>
      </c>
      <c r="AL264" s="115" t="s">
        <v>181</v>
      </c>
      <c r="AM264" s="115" t="s">
        <v>190</v>
      </c>
      <c r="AN264" s="115" t="s">
        <v>85</v>
      </c>
      <c r="AO264" s="115" t="s">
        <v>91</v>
      </c>
      <c r="AP264" s="115" t="s">
        <v>137</v>
      </c>
      <c r="AQ264" s="115" t="s">
        <v>104</v>
      </c>
      <c r="AR264" s="115" t="s">
        <v>109</v>
      </c>
      <c r="AS264" s="115" t="s">
        <v>90</v>
      </c>
      <c r="AT264" s="115" t="s">
        <v>91</v>
      </c>
      <c r="AU264" s="115" t="s">
        <v>91</v>
      </c>
    </row>
    <row r="265" spans="1:47">
      <c r="A265" s="115">
        <v>6985187269</v>
      </c>
      <c r="B265" s="115" t="s">
        <v>41</v>
      </c>
      <c r="C265" s="115" t="s">
        <v>42</v>
      </c>
      <c r="D265" s="115" t="s">
        <v>43</v>
      </c>
      <c r="J265" s="115" t="s">
        <v>48</v>
      </c>
      <c r="K265" s="115" t="s">
        <v>49</v>
      </c>
      <c r="O265" s="115">
        <f t="shared" si="68"/>
        <v>5</v>
      </c>
      <c r="P265" s="115">
        <f t="shared" si="69"/>
        <v>0.6</v>
      </c>
      <c r="R265" s="115">
        <f t="shared" si="70"/>
        <v>0.6</v>
      </c>
      <c r="S265" s="115">
        <f t="shared" si="71"/>
        <v>0.6</v>
      </c>
      <c r="T265" s="115">
        <f t="shared" si="72"/>
        <v>0.6</v>
      </c>
      <c r="U265" s="115">
        <f t="shared" si="73"/>
        <v>0</v>
      </c>
      <c r="V265" s="115">
        <f t="shared" si="74"/>
        <v>0</v>
      </c>
      <c r="W265" s="115">
        <f t="shared" si="75"/>
        <v>0</v>
      </c>
      <c r="X265" s="115">
        <f t="shared" si="76"/>
        <v>0</v>
      </c>
      <c r="Y265" s="115">
        <f t="shared" si="77"/>
        <v>0</v>
      </c>
      <c r="Z265" s="115">
        <f t="shared" si="78"/>
        <v>0.6</v>
      </c>
      <c r="AA265" s="115">
        <f t="shared" si="79"/>
        <v>0.6</v>
      </c>
      <c r="AB265" s="115">
        <f t="shared" si="80"/>
        <v>0</v>
      </c>
      <c r="AC265" s="115">
        <f t="shared" si="81"/>
        <v>0</v>
      </c>
      <c r="AF265" s="115">
        <f t="shared" si="82"/>
        <v>3</v>
      </c>
      <c r="AG265" s="115">
        <f t="shared" si="83"/>
        <v>5</v>
      </c>
      <c r="AH265" s="115" t="str">
        <f t="shared" si="84"/>
        <v>Correct</v>
      </c>
      <c r="AJ265" s="115" t="s">
        <v>83</v>
      </c>
      <c r="AK265" s="115">
        <v>61</v>
      </c>
      <c r="AL265" s="115" t="s">
        <v>181</v>
      </c>
      <c r="AM265" s="115" t="s">
        <v>193</v>
      </c>
      <c r="AN265" s="115" t="s">
        <v>85</v>
      </c>
      <c r="AO265" s="115" t="s">
        <v>86</v>
      </c>
      <c r="AQ265" s="115" t="s">
        <v>96</v>
      </c>
      <c r="AR265" s="115" t="s">
        <v>94</v>
      </c>
      <c r="AS265" s="115" t="s">
        <v>106</v>
      </c>
      <c r="AT265" s="115" t="s">
        <v>91</v>
      </c>
      <c r="AU265" s="115" t="s">
        <v>91</v>
      </c>
    </row>
    <row r="266" spans="1:47">
      <c r="A266" s="115">
        <v>7007933514</v>
      </c>
      <c r="C266" s="115" t="s">
        <v>42</v>
      </c>
      <c r="J266" s="115" t="s">
        <v>48</v>
      </c>
      <c r="K266" s="115" t="s">
        <v>49</v>
      </c>
      <c r="O266" s="115">
        <f t="shared" si="68"/>
        <v>3</v>
      </c>
      <c r="P266" s="115">
        <f t="shared" si="69"/>
        <v>1</v>
      </c>
      <c r="R266" s="115">
        <f t="shared" si="70"/>
        <v>0</v>
      </c>
      <c r="S266" s="115">
        <f t="shared" si="71"/>
        <v>1</v>
      </c>
      <c r="T266" s="115">
        <f t="shared" si="72"/>
        <v>0</v>
      </c>
      <c r="U266" s="115">
        <f t="shared" si="73"/>
        <v>0</v>
      </c>
      <c r="V266" s="115">
        <f t="shared" si="74"/>
        <v>0</v>
      </c>
      <c r="W266" s="115">
        <f t="shared" si="75"/>
        <v>0</v>
      </c>
      <c r="X266" s="115">
        <f t="shared" si="76"/>
        <v>0</v>
      </c>
      <c r="Y266" s="115">
        <f t="shared" si="77"/>
        <v>0</v>
      </c>
      <c r="Z266" s="115">
        <f t="shared" si="78"/>
        <v>1</v>
      </c>
      <c r="AA266" s="115">
        <f t="shared" si="79"/>
        <v>1</v>
      </c>
      <c r="AB266" s="115">
        <f t="shared" si="80"/>
        <v>0</v>
      </c>
      <c r="AC266" s="115">
        <f t="shared" si="81"/>
        <v>0</v>
      </c>
      <c r="AF266" s="115">
        <f t="shared" si="82"/>
        <v>3</v>
      </c>
      <c r="AG266" s="115">
        <f t="shared" si="83"/>
        <v>3</v>
      </c>
      <c r="AH266" s="115" t="str">
        <f t="shared" si="84"/>
        <v>Correct</v>
      </c>
      <c r="AJ266" s="115" t="s">
        <v>83</v>
      </c>
      <c r="AK266" s="115">
        <v>60</v>
      </c>
      <c r="AL266" s="115" t="s">
        <v>84</v>
      </c>
      <c r="AN266" s="115" t="s">
        <v>85</v>
      </c>
      <c r="AO266" s="115" t="s">
        <v>86</v>
      </c>
      <c r="AQ266" s="115" t="s">
        <v>100</v>
      </c>
      <c r="AR266" s="115" t="s">
        <v>89</v>
      </c>
      <c r="AS266" s="115" t="s">
        <v>90</v>
      </c>
      <c r="AT266" s="115" t="s">
        <v>91</v>
      </c>
      <c r="AU266" s="115" t="s">
        <v>91</v>
      </c>
    </row>
    <row r="267" spans="1:47">
      <c r="A267" s="115">
        <v>5588391522</v>
      </c>
      <c r="F267" s="115" t="s">
        <v>45</v>
      </c>
      <c r="J267" s="115" t="s">
        <v>48</v>
      </c>
      <c r="K267" s="115" t="s">
        <v>49</v>
      </c>
      <c r="O267" s="115">
        <f t="shared" si="68"/>
        <v>3</v>
      </c>
      <c r="P267" s="115">
        <f t="shared" si="69"/>
        <v>1</v>
      </c>
      <c r="R267" s="115">
        <f t="shared" si="70"/>
        <v>0</v>
      </c>
      <c r="S267" s="115">
        <f t="shared" si="71"/>
        <v>0</v>
      </c>
      <c r="T267" s="115">
        <f t="shared" si="72"/>
        <v>0</v>
      </c>
      <c r="U267" s="115">
        <f t="shared" si="73"/>
        <v>0</v>
      </c>
      <c r="V267" s="115">
        <f t="shared" si="74"/>
        <v>1</v>
      </c>
      <c r="W267" s="115">
        <f t="shared" si="75"/>
        <v>0</v>
      </c>
      <c r="X267" s="115">
        <f t="shared" si="76"/>
        <v>0</v>
      </c>
      <c r="Y267" s="115">
        <f t="shared" si="77"/>
        <v>0</v>
      </c>
      <c r="Z267" s="115">
        <f t="shared" si="78"/>
        <v>1</v>
      </c>
      <c r="AA267" s="115">
        <f t="shared" si="79"/>
        <v>1</v>
      </c>
      <c r="AB267" s="115">
        <f t="shared" si="80"/>
        <v>0</v>
      </c>
      <c r="AC267" s="115">
        <f t="shared" si="81"/>
        <v>0</v>
      </c>
      <c r="AF267" s="115">
        <f t="shared" si="82"/>
        <v>3</v>
      </c>
      <c r="AG267" s="115">
        <f t="shared" si="83"/>
        <v>3</v>
      </c>
      <c r="AH267" s="115" t="str">
        <f t="shared" si="84"/>
        <v>Correct</v>
      </c>
      <c r="AJ267" s="115"/>
    </row>
    <row r="268" spans="1:47">
      <c r="A268" s="115">
        <v>5584404268</v>
      </c>
      <c r="C268" s="115" t="s">
        <v>42</v>
      </c>
      <c r="J268" s="115" t="s">
        <v>48</v>
      </c>
      <c r="K268" s="115" t="s">
        <v>49</v>
      </c>
      <c r="O268" s="115">
        <f t="shared" si="68"/>
        <v>3</v>
      </c>
      <c r="P268" s="115">
        <f t="shared" si="69"/>
        <v>1</v>
      </c>
      <c r="R268" s="115">
        <f t="shared" si="70"/>
        <v>0</v>
      </c>
      <c r="S268" s="115">
        <f t="shared" si="71"/>
        <v>1</v>
      </c>
      <c r="T268" s="115">
        <f t="shared" si="72"/>
        <v>0</v>
      </c>
      <c r="U268" s="115">
        <f t="shared" si="73"/>
        <v>0</v>
      </c>
      <c r="V268" s="115">
        <f t="shared" si="74"/>
        <v>0</v>
      </c>
      <c r="W268" s="115">
        <f t="shared" si="75"/>
        <v>0</v>
      </c>
      <c r="X268" s="115">
        <f t="shared" si="76"/>
        <v>0</v>
      </c>
      <c r="Y268" s="115">
        <f t="shared" si="77"/>
        <v>0</v>
      </c>
      <c r="Z268" s="115">
        <f t="shared" si="78"/>
        <v>1</v>
      </c>
      <c r="AA268" s="115">
        <f t="shared" si="79"/>
        <v>1</v>
      </c>
      <c r="AB268" s="115">
        <f t="shared" si="80"/>
        <v>0</v>
      </c>
      <c r="AC268" s="115">
        <f t="shared" si="81"/>
        <v>0</v>
      </c>
      <c r="AF268" s="115">
        <f t="shared" si="82"/>
        <v>3</v>
      </c>
      <c r="AG268" s="115">
        <f t="shared" si="83"/>
        <v>3</v>
      </c>
      <c r="AH268" s="115" t="str">
        <f t="shared" si="84"/>
        <v>Correct</v>
      </c>
      <c r="AJ268" s="115" t="s">
        <v>99</v>
      </c>
      <c r="AK268" s="115">
        <v>45</v>
      </c>
      <c r="AL268" s="115" t="s">
        <v>181</v>
      </c>
      <c r="AM268" s="115" t="s">
        <v>198</v>
      </c>
      <c r="AN268" s="115" t="s">
        <v>85</v>
      </c>
      <c r="AO268" s="115" t="s">
        <v>86</v>
      </c>
      <c r="AP268" s="115" t="s">
        <v>87</v>
      </c>
      <c r="AQ268" s="115" t="s">
        <v>88</v>
      </c>
      <c r="AR268" s="115" t="s">
        <v>111</v>
      </c>
      <c r="AS268" s="115" t="s">
        <v>90</v>
      </c>
      <c r="AT268" s="115" t="s">
        <v>91</v>
      </c>
      <c r="AU268" s="115" t="s">
        <v>91</v>
      </c>
    </row>
    <row r="269" spans="1:47">
      <c r="A269" s="115">
        <v>7020349843</v>
      </c>
      <c r="C269" s="115" t="s">
        <v>42</v>
      </c>
      <c r="G269" s="115" t="s">
        <v>39</v>
      </c>
      <c r="H269" s="115" t="s">
        <v>46</v>
      </c>
      <c r="I269" s="115" t="s">
        <v>47</v>
      </c>
      <c r="K269" s="115" t="s">
        <v>49</v>
      </c>
      <c r="O269" s="115">
        <f t="shared" si="68"/>
        <v>5</v>
      </c>
      <c r="P269" s="115">
        <f t="shared" si="69"/>
        <v>0.6</v>
      </c>
      <c r="R269" s="115">
        <f t="shared" si="70"/>
        <v>0</v>
      </c>
      <c r="S269" s="115">
        <f t="shared" si="71"/>
        <v>0.6</v>
      </c>
      <c r="T269" s="115">
        <f t="shared" si="72"/>
        <v>0</v>
      </c>
      <c r="U269" s="115">
        <f t="shared" si="73"/>
        <v>0</v>
      </c>
      <c r="V269" s="115">
        <f t="shared" si="74"/>
        <v>0</v>
      </c>
      <c r="W269" s="115">
        <f t="shared" si="75"/>
        <v>0.6</v>
      </c>
      <c r="X269" s="115">
        <f t="shared" si="76"/>
        <v>0.6</v>
      </c>
      <c r="Y269" s="115">
        <f t="shared" si="77"/>
        <v>0.6</v>
      </c>
      <c r="Z269" s="115">
        <f t="shared" si="78"/>
        <v>0</v>
      </c>
      <c r="AA269" s="115">
        <f t="shared" si="79"/>
        <v>0.6</v>
      </c>
      <c r="AB269" s="115">
        <f t="shared" si="80"/>
        <v>0</v>
      </c>
      <c r="AC269" s="115">
        <f t="shared" si="81"/>
        <v>0</v>
      </c>
      <c r="AF269" s="115">
        <f t="shared" si="82"/>
        <v>3</v>
      </c>
      <c r="AG269" s="115">
        <f t="shared" si="83"/>
        <v>5</v>
      </c>
      <c r="AH269" s="115" t="str">
        <f t="shared" si="84"/>
        <v>Correct</v>
      </c>
      <c r="AJ269" s="115" t="s">
        <v>83</v>
      </c>
      <c r="AK269" s="115">
        <v>24</v>
      </c>
      <c r="AL269" s="115" t="s">
        <v>181</v>
      </c>
      <c r="AM269" s="115" t="s">
        <v>222</v>
      </c>
      <c r="AN269" s="115" t="s">
        <v>97</v>
      </c>
      <c r="AO269" s="115" t="s">
        <v>86</v>
      </c>
      <c r="AP269" s="115" t="s">
        <v>87</v>
      </c>
      <c r="AQ269" s="115" t="s">
        <v>101</v>
      </c>
      <c r="AR269" s="115" t="s">
        <v>89</v>
      </c>
      <c r="AS269" s="115" t="s">
        <v>90</v>
      </c>
      <c r="AT269" s="115" t="s">
        <v>91</v>
      </c>
      <c r="AU269" s="115" t="s">
        <v>91</v>
      </c>
    </row>
    <row r="270" spans="1:47">
      <c r="A270" s="115">
        <v>7045761476</v>
      </c>
      <c r="H270" s="115" t="s">
        <v>46</v>
      </c>
      <c r="I270" s="115" t="s">
        <v>47</v>
      </c>
      <c r="K270" s="115" t="s">
        <v>49</v>
      </c>
      <c r="O270" s="115">
        <f t="shared" si="68"/>
        <v>3</v>
      </c>
      <c r="P270" s="115">
        <f t="shared" si="69"/>
        <v>1</v>
      </c>
      <c r="R270" s="115">
        <f t="shared" si="70"/>
        <v>0</v>
      </c>
      <c r="S270" s="115">
        <f t="shared" si="71"/>
        <v>0</v>
      </c>
      <c r="T270" s="115">
        <f t="shared" si="72"/>
        <v>0</v>
      </c>
      <c r="U270" s="115">
        <f t="shared" si="73"/>
        <v>0</v>
      </c>
      <c r="V270" s="115">
        <f t="shared" si="74"/>
        <v>0</v>
      </c>
      <c r="W270" s="115">
        <f t="shared" si="75"/>
        <v>0</v>
      </c>
      <c r="X270" s="115">
        <f t="shared" si="76"/>
        <v>1</v>
      </c>
      <c r="Y270" s="115">
        <f t="shared" si="77"/>
        <v>1</v>
      </c>
      <c r="Z270" s="115">
        <f t="shared" si="78"/>
        <v>0</v>
      </c>
      <c r="AA270" s="115">
        <f t="shared" si="79"/>
        <v>1</v>
      </c>
      <c r="AB270" s="115">
        <f t="shared" si="80"/>
        <v>0</v>
      </c>
      <c r="AC270" s="115">
        <f t="shared" si="81"/>
        <v>0</v>
      </c>
      <c r="AF270" s="115">
        <f t="shared" si="82"/>
        <v>3</v>
      </c>
      <c r="AG270" s="115">
        <f t="shared" si="83"/>
        <v>3</v>
      </c>
      <c r="AH270" s="115" t="str">
        <f t="shared" si="84"/>
        <v>Correct</v>
      </c>
      <c r="AJ270" s="115" t="s">
        <v>83</v>
      </c>
      <c r="AK270" s="115">
        <v>55</v>
      </c>
      <c r="AL270" s="115" t="s">
        <v>181</v>
      </c>
      <c r="AM270" s="115" t="s">
        <v>237</v>
      </c>
      <c r="AN270" s="115" t="s">
        <v>97</v>
      </c>
      <c r="AO270" s="115" t="s">
        <v>86</v>
      </c>
      <c r="AP270" s="115" t="s">
        <v>87</v>
      </c>
      <c r="AQ270" s="115" t="s">
        <v>100</v>
      </c>
      <c r="AR270" s="115" t="s">
        <v>94</v>
      </c>
      <c r="AS270" s="115" t="s">
        <v>90</v>
      </c>
      <c r="AT270" s="115" t="s">
        <v>91</v>
      </c>
      <c r="AU270" s="115" t="s">
        <v>91</v>
      </c>
    </row>
    <row r="271" spans="1:47">
      <c r="A271" s="115">
        <v>6984059621</v>
      </c>
      <c r="B271" s="115" t="s">
        <v>41</v>
      </c>
      <c r="E271" s="115" t="s">
        <v>44</v>
      </c>
      <c r="H271" s="115" t="s">
        <v>46</v>
      </c>
      <c r="I271" s="115" t="s">
        <v>47</v>
      </c>
      <c r="K271" s="115" t="s">
        <v>49</v>
      </c>
      <c r="O271" s="115">
        <f t="shared" si="68"/>
        <v>5</v>
      </c>
      <c r="P271" s="115">
        <f t="shared" si="69"/>
        <v>0.6</v>
      </c>
      <c r="R271" s="115">
        <f t="shared" si="70"/>
        <v>0.6</v>
      </c>
      <c r="S271" s="115">
        <f t="shared" si="71"/>
        <v>0</v>
      </c>
      <c r="T271" s="115">
        <f t="shared" si="72"/>
        <v>0</v>
      </c>
      <c r="U271" s="115">
        <f t="shared" si="73"/>
        <v>0.6</v>
      </c>
      <c r="V271" s="115">
        <f t="shared" si="74"/>
        <v>0</v>
      </c>
      <c r="W271" s="115">
        <f t="shared" si="75"/>
        <v>0</v>
      </c>
      <c r="X271" s="115">
        <f t="shared" si="76"/>
        <v>0.6</v>
      </c>
      <c r="Y271" s="115">
        <f t="shared" si="77"/>
        <v>0.6</v>
      </c>
      <c r="Z271" s="115">
        <f t="shared" si="78"/>
        <v>0</v>
      </c>
      <c r="AA271" s="115">
        <f t="shared" si="79"/>
        <v>0.6</v>
      </c>
      <c r="AB271" s="115">
        <f t="shared" si="80"/>
        <v>0</v>
      </c>
      <c r="AC271" s="115">
        <f t="shared" si="81"/>
        <v>0</v>
      </c>
      <c r="AF271" s="115">
        <f t="shared" si="82"/>
        <v>3</v>
      </c>
      <c r="AG271" s="115">
        <f t="shared" si="83"/>
        <v>5</v>
      </c>
      <c r="AH271" s="115" t="str">
        <f t="shared" si="84"/>
        <v>Correct</v>
      </c>
      <c r="AJ271" s="115" t="s">
        <v>83</v>
      </c>
      <c r="AK271" s="115">
        <v>34</v>
      </c>
      <c r="AL271" s="115" t="s">
        <v>181</v>
      </c>
      <c r="AM271" s="115" t="s">
        <v>212</v>
      </c>
      <c r="AN271" s="115" t="s">
        <v>114</v>
      </c>
      <c r="AO271" s="115" t="s">
        <v>91</v>
      </c>
      <c r="AP271" s="115" t="s">
        <v>108</v>
      </c>
      <c r="AQ271" s="115" t="s">
        <v>101</v>
      </c>
      <c r="AR271" s="115" t="s">
        <v>94</v>
      </c>
      <c r="AS271" s="115" t="s">
        <v>90</v>
      </c>
    </row>
    <row r="272" spans="1:47">
      <c r="A272" s="115">
        <v>5584549814</v>
      </c>
      <c r="G272" s="115" t="s">
        <v>39</v>
      </c>
      <c r="I272" s="115" t="s">
        <v>47</v>
      </c>
      <c r="K272" s="115" t="s">
        <v>49</v>
      </c>
      <c r="O272" s="115">
        <f t="shared" si="68"/>
        <v>3</v>
      </c>
      <c r="P272" s="115">
        <f t="shared" si="69"/>
        <v>1</v>
      </c>
      <c r="R272" s="115">
        <f t="shared" si="70"/>
        <v>0</v>
      </c>
      <c r="S272" s="115">
        <f t="shared" si="71"/>
        <v>0</v>
      </c>
      <c r="T272" s="115">
        <f t="shared" si="72"/>
        <v>0</v>
      </c>
      <c r="U272" s="115">
        <f t="shared" si="73"/>
        <v>0</v>
      </c>
      <c r="V272" s="115">
        <f t="shared" si="74"/>
        <v>0</v>
      </c>
      <c r="W272" s="115">
        <f t="shared" si="75"/>
        <v>1</v>
      </c>
      <c r="X272" s="115">
        <f t="shared" si="76"/>
        <v>0</v>
      </c>
      <c r="Y272" s="115">
        <f t="shared" si="77"/>
        <v>1</v>
      </c>
      <c r="Z272" s="115">
        <f t="shared" si="78"/>
        <v>0</v>
      </c>
      <c r="AA272" s="115">
        <f t="shared" si="79"/>
        <v>1</v>
      </c>
      <c r="AB272" s="115">
        <f t="shared" si="80"/>
        <v>0</v>
      </c>
      <c r="AC272" s="115">
        <f t="shared" si="81"/>
        <v>0</v>
      </c>
      <c r="AF272" s="115">
        <f t="shared" si="82"/>
        <v>3</v>
      </c>
      <c r="AG272" s="115">
        <f t="shared" si="83"/>
        <v>3</v>
      </c>
      <c r="AH272" s="115" t="str">
        <f t="shared" si="84"/>
        <v>Correct</v>
      </c>
      <c r="AJ272" s="115" t="s">
        <v>83</v>
      </c>
      <c r="AK272" s="115">
        <v>42</v>
      </c>
      <c r="AL272" s="115" t="s">
        <v>181</v>
      </c>
      <c r="AM272" s="115" t="s">
        <v>243</v>
      </c>
      <c r="AN272" s="115" t="s">
        <v>85</v>
      </c>
      <c r="AO272" s="115" t="s">
        <v>86</v>
      </c>
      <c r="AP272" s="115" t="s">
        <v>87</v>
      </c>
      <c r="AQ272" s="115" t="s">
        <v>100</v>
      </c>
      <c r="AR272" s="115" t="s">
        <v>89</v>
      </c>
      <c r="AS272" s="115" t="s">
        <v>90</v>
      </c>
      <c r="AT272" s="115" t="s">
        <v>91</v>
      </c>
      <c r="AU272" s="115" t="s">
        <v>91</v>
      </c>
    </row>
    <row r="273" spans="1:47">
      <c r="A273" s="115">
        <v>7020568735</v>
      </c>
      <c r="G273" s="115" t="s">
        <v>39</v>
      </c>
      <c r="I273" s="115" t="s">
        <v>47</v>
      </c>
      <c r="K273" s="115" t="s">
        <v>49</v>
      </c>
      <c r="O273" s="115">
        <f t="shared" si="68"/>
        <v>3</v>
      </c>
      <c r="P273" s="115">
        <f t="shared" si="69"/>
        <v>1</v>
      </c>
      <c r="R273" s="115">
        <f t="shared" si="70"/>
        <v>0</v>
      </c>
      <c r="S273" s="115">
        <f t="shared" si="71"/>
        <v>0</v>
      </c>
      <c r="T273" s="115">
        <f t="shared" si="72"/>
        <v>0</v>
      </c>
      <c r="U273" s="115">
        <f t="shared" si="73"/>
        <v>0</v>
      </c>
      <c r="V273" s="115">
        <f t="shared" si="74"/>
        <v>0</v>
      </c>
      <c r="W273" s="115">
        <f t="shared" si="75"/>
        <v>1</v>
      </c>
      <c r="X273" s="115">
        <f t="shared" si="76"/>
        <v>0</v>
      </c>
      <c r="Y273" s="115">
        <f t="shared" si="77"/>
        <v>1</v>
      </c>
      <c r="Z273" s="115">
        <f t="shared" si="78"/>
        <v>0</v>
      </c>
      <c r="AA273" s="115">
        <f t="shared" si="79"/>
        <v>1</v>
      </c>
      <c r="AB273" s="115">
        <f t="shared" si="80"/>
        <v>0</v>
      </c>
      <c r="AC273" s="115">
        <f t="shared" si="81"/>
        <v>0</v>
      </c>
      <c r="AF273" s="115">
        <f t="shared" si="82"/>
        <v>3</v>
      </c>
      <c r="AG273" s="115">
        <f t="shared" si="83"/>
        <v>3</v>
      </c>
      <c r="AH273" s="115" t="str">
        <f t="shared" si="84"/>
        <v>Correct</v>
      </c>
      <c r="AJ273" s="115" t="s">
        <v>83</v>
      </c>
      <c r="AK273" s="115">
        <v>23</v>
      </c>
      <c r="AL273" s="115" t="s">
        <v>84</v>
      </c>
      <c r="AM273" s="115" t="s">
        <v>146</v>
      </c>
      <c r="AO273" s="115" t="s">
        <v>91</v>
      </c>
      <c r="AP273" s="115" t="s">
        <v>108</v>
      </c>
      <c r="AQ273" s="115" t="s">
        <v>93</v>
      </c>
      <c r="AR273" s="115" t="s">
        <v>89</v>
      </c>
      <c r="AS273" s="115" t="s">
        <v>113</v>
      </c>
      <c r="AT273" s="115" t="s">
        <v>91</v>
      </c>
      <c r="AU273" s="115" t="s">
        <v>91</v>
      </c>
    </row>
    <row r="274" spans="1:47">
      <c r="A274" s="115">
        <v>7044840177</v>
      </c>
      <c r="D274" s="115" t="s">
        <v>43</v>
      </c>
      <c r="I274" s="115" t="s">
        <v>47</v>
      </c>
      <c r="K274" s="115" t="s">
        <v>49</v>
      </c>
      <c r="O274" s="115">
        <f t="shared" si="68"/>
        <v>3</v>
      </c>
      <c r="P274" s="115">
        <f t="shared" si="69"/>
        <v>1</v>
      </c>
      <c r="R274" s="115">
        <f t="shared" si="70"/>
        <v>0</v>
      </c>
      <c r="S274" s="115">
        <f t="shared" si="71"/>
        <v>0</v>
      </c>
      <c r="T274" s="115">
        <f t="shared" si="72"/>
        <v>1</v>
      </c>
      <c r="U274" s="115">
        <f t="shared" si="73"/>
        <v>0</v>
      </c>
      <c r="V274" s="115">
        <f t="shared" si="74"/>
        <v>0</v>
      </c>
      <c r="W274" s="115">
        <f t="shared" si="75"/>
        <v>0</v>
      </c>
      <c r="X274" s="115">
        <f t="shared" si="76"/>
        <v>0</v>
      </c>
      <c r="Y274" s="115">
        <f t="shared" si="77"/>
        <v>1</v>
      </c>
      <c r="Z274" s="115">
        <f t="shared" si="78"/>
        <v>0</v>
      </c>
      <c r="AA274" s="115">
        <f t="shared" si="79"/>
        <v>1</v>
      </c>
      <c r="AB274" s="115">
        <f t="shared" si="80"/>
        <v>0</v>
      </c>
      <c r="AC274" s="115">
        <f t="shared" si="81"/>
        <v>0</v>
      </c>
      <c r="AF274" s="115">
        <f t="shared" si="82"/>
        <v>3</v>
      </c>
      <c r="AG274" s="115">
        <f t="shared" si="83"/>
        <v>3</v>
      </c>
      <c r="AH274" s="115" t="str">
        <f t="shared" si="84"/>
        <v>Correct</v>
      </c>
      <c r="AJ274" s="115" t="s">
        <v>83</v>
      </c>
      <c r="AK274" s="115">
        <v>47</v>
      </c>
      <c r="AL274" s="115" t="s">
        <v>181</v>
      </c>
      <c r="AM274" s="115" t="s">
        <v>488</v>
      </c>
      <c r="AN274" s="115" t="s">
        <v>85</v>
      </c>
      <c r="AO274" s="115" t="s">
        <v>86</v>
      </c>
      <c r="AP274" s="115" t="s">
        <v>87</v>
      </c>
      <c r="AQ274" s="115" t="s">
        <v>100</v>
      </c>
      <c r="AT274" s="115" t="s">
        <v>91</v>
      </c>
      <c r="AU274" s="115" t="s">
        <v>91</v>
      </c>
    </row>
    <row r="275" spans="1:47">
      <c r="A275" s="115">
        <v>6982453202</v>
      </c>
      <c r="I275" s="115" t="s">
        <v>47</v>
      </c>
      <c r="K275" s="115" t="s">
        <v>49</v>
      </c>
      <c r="O275" s="115">
        <f t="shared" si="68"/>
        <v>2</v>
      </c>
      <c r="P275" s="115">
        <f t="shared" si="69"/>
        <v>1.5</v>
      </c>
      <c r="R275" s="115">
        <f t="shared" si="70"/>
        <v>0</v>
      </c>
      <c r="S275" s="115">
        <f t="shared" si="71"/>
        <v>0</v>
      </c>
      <c r="T275" s="115">
        <f t="shared" si="72"/>
        <v>0</v>
      </c>
      <c r="U275" s="115">
        <f t="shared" si="73"/>
        <v>0</v>
      </c>
      <c r="V275" s="115">
        <f t="shared" si="74"/>
        <v>0</v>
      </c>
      <c r="W275" s="115">
        <f t="shared" si="75"/>
        <v>0</v>
      </c>
      <c r="X275" s="115">
        <f t="shared" si="76"/>
        <v>0</v>
      </c>
      <c r="Y275" s="115">
        <f t="shared" si="77"/>
        <v>1</v>
      </c>
      <c r="Z275" s="115">
        <f t="shared" si="78"/>
        <v>0</v>
      </c>
      <c r="AA275" s="115">
        <f t="shared" si="79"/>
        <v>1</v>
      </c>
      <c r="AB275" s="115">
        <f t="shared" si="80"/>
        <v>0</v>
      </c>
      <c r="AC275" s="115">
        <f t="shared" si="81"/>
        <v>0</v>
      </c>
      <c r="AF275" s="115">
        <f t="shared" si="82"/>
        <v>2</v>
      </c>
      <c r="AG275" s="115">
        <f t="shared" si="83"/>
        <v>2</v>
      </c>
      <c r="AH275" s="115" t="str">
        <f t="shared" si="84"/>
        <v>Correct</v>
      </c>
      <c r="AJ275" s="115" t="s">
        <v>83</v>
      </c>
      <c r="AK275" s="115">
        <v>31</v>
      </c>
      <c r="AL275" s="115" t="s">
        <v>181</v>
      </c>
      <c r="AM275" s="115" t="s">
        <v>191</v>
      </c>
      <c r="AP275" s="115" t="s">
        <v>108</v>
      </c>
      <c r="AR275" s="115" t="s">
        <v>105</v>
      </c>
      <c r="AT275" s="115" t="s">
        <v>86</v>
      </c>
    </row>
    <row r="276" spans="1:47">
      <c r="A276" s="115">
        <v>6985146534</v>
      </c>
      <c r="B276" s="115" t="s">
        <v>41</v>
      </c>
      <c r="C276" s="115" t="s">
        <v>42</v>
      </c>
      <c r="D276" s="115" t="s">
        <v>43</v>
      </c>
      <c r="F276" s="115" t="s">
        <v>45</v>
      </c>
      <c r="G276" s="115" t="s">
        <v>39</v>
      </c>
      <c r="H276" s="115" t="s">
        <v>46</v>
      </c>
      <c r="K276" s="115" t="s">
        <v>49</v>
      </c>
      <c r="O276" s="115">
        <f t="shared" si="68"/>
        <v>7</v>
      </c>
      <c r="P276" s="115">
        <f t="shared" si="69"/>
        <v>0.42857142857142855</v>
      </c>
      <c r="R276" s="115">
        <f t="shared" si="70"/>
        <v>0.42857142857142855</v>
      </c>
      <c r="S276" s="115">
        <f t="shared" si="71"/>
        <v>0.42857142857142855</v>
      </c>
      <c r="T276" s="115">
        <f t="shared" si="72"/>
        <v>0.42857142857142855</v>
      </c>
      <c r="U276" s="115">
        <f t="shared" si="73"/>
        <v>0</v>
      </c>
      <c r="V276" s="115">
        <f t="shared" si="74"/>
        <v>0.42857142857142855</v>
      </c>
      <c r="W276" s="115">
        <f t="shared" si="75"/>
        <v>0.42857142857142855</v>
      </c>
      <c r="X276" s="115">
        <f t="shared" si="76"/>
        <v>0.42857142857142855</v>
      </c>
      <c r="Y276" s="115">
        <f t="shared" si="77"/>
        <v>0</v>
      </c>
      <c r="Z276" s="115">
        <f t="shared" si="78"/>
        <v>0</v>
      </c>
      <c r="AA276" s="115">
        <f t="shared" si="79"/>
        <v>0.42857142857142855</v>
      </c>
      <c r="AB276" s="115">
        <f t="shared" si="80"/>
        <v>0</v>
      </c>
      <c r="AC276" s="115">
        <f t="shared" si="81"/>
        <v>0</v>
      </c>
      <c r="AF276" s="115">
        <f t="shared" si="82"/>
        <v>2.9999999999999996</v>
      </c>
      <c r="AG276" s="115">
        <f t="shared" si="83"/>
        <v>7</v>
      </c>
      <c r="AH276" s="115" t="str">
        <f t="shared" si="84"/>
        <v>Correct</v>
      </c>
      <c r="AJ276" s="115" t="s">
        <v>83</v>
      </c>
      <c r="AK276" s="115">
        <v>78</v>
      </c>
      <c r="AL276" s="115" t="s">
        <v>181</v>
      </c>
      <c r="AM276" s="115" t="s">
        <v>186</v>
      </c>
      <c r="AN276" s="115" t="s">
        <v>85</v>
      </c>
      <c r="AP276" s="115" t="s">
        <v>87</v>
      </c>
      <c r="AQ276" s="115" t="s">
        <v>93</v>
      </c>
      <c r="AR276" s="115" t="s">
        <v>102</v>
      </c>
      <c r="AS276" s="115" t="s">
        <v>106</v>
      </c>
      <c r="AT276" s="115" t="s">
        <v>91</v>
      </c>
      <c r="AU276" s="115" t="s">
        <v>86</v>
      </c>
    </row>
    <row r="277" spans="1:47">
      <c r="A277" s="115">
        <v>6985717402</v>
      </c>
      <c r="B277" s="115" t="s">
        <v>41</v>
      </c>
      <c r="H277" s="115" t="s">
        <v>46</v>
      </c>
      <c r="K277" s="115" t="s">
        <v>49</v>
      </c>
      <c r="O277" s="115">
        <f t="shared" si="68"/>
        <v>3</v>
      </c>
      <c r="P277" s="115">
        <f t="shared" si="69"/>
        <v>1</v>
      </c>
      <c r="R277" s="115">
        <f t="shared" si="70"/>
        <v>1</v>
      </c>
      <c r="S277" s="115">
        <f t="shared" si="71"/>
        <v>0</v>
      </c>
      <c r="T277" s="115">
        <f t="shared" si="72"/>
        <v>0</v>
      </c>
      <c r="U277" s="115">
        <f t="shared" si="73"/>
        <v>0</v>
      </c>
      <c r="V277" s="115">
        <f t="shared" si="74"/>
        <v>0</v>
      </c>
      <c r="W277" s="115">
        <f t="shared" si="75"/>
        <v>0</v>
      </c>
      <c r="X277" s="115">
        <f t="shared" si="76"/>
        <v>1</v>
      </c>
      <c r="Y277" s="115">
        <f t="shared" si="77"/>
        <v>0</v>
      </c>
      <c r="Z277" s="115">
        <f t="shared" si="78"/>
        <v>0</v>
      </c>
      <c r="AA277" s="115">
        <f t="shared" si="79"/>
        <v>1</v>
      </c>
      <c r="AB277" s="115">
        <f t="shared" si="80"/>
        <v>0</v>
      </c>
      <c r="AC277" s="115">
        <f t="shared" si="81"/>
        <v>0</v>
      </c>
      <c r="AF277" s="115">
        <f t="shared" si="82"/>
        <v>3</v>
      </c>
      <c r="AG277" s="115">
        <f t="shared" si="83"/>
        <v>3</v>
      </c>
      <c r="AH277" s="115" t="str">
        <f t="shared" si="84"/>
        <v>Correct</v>
      </c>
      <c r="AJ277" s="115" t="s">
        <v>83</v>
      </c>
      <c r="AK277" s="115">
        <v>20</v>
      </c>
      <c r="AL277" s="115" t="s">
        <v>181</v>
      </c>
      <c r="AM277" s="115" t="s">
        <v>239</v>
      </c>
      <c r="AO277" s="115" t="s">
        <v>91</v>
      </c>
      <c r="AQ277" s="115" t="s">
        <v>96</v>
      </c>
      <c r="AR277" s="115" t="s">
        <v>94</v>
      </c>
      <c r="AS277" s="115" t="s">
        <v>98</v>
      </c>
      <c r="AT277" s="115" t="s">
        <v>91</v>
      </c>
      <c r="AU277" s="115" t="s">
        <v>91</v>
      </c>
    </row>
    <row r="278" spans="1:47">
      <c r="A278" s="115">
        <v>6985121339</v>
      </c>
      <c r="B278" s="115" t="s">
        <v>41</v>
      </c>
      <c r="H278" s="115" t="s">
        <v>46</v>
      </c>
      <c r="K278" s="115" t="s">
        <v>49</v>
      </c>
      <c r="O278" s="115">
        <f t="shared" si="68"/>
        <v>3</v>
      </c>
      <c r="P278" s="115">
        <f t="shared" si="69"/>
        <v>1</v>
      </c>
      <c r="R278" s="115">
        <f t="shared" si="70"/>
        <v>1</v>
      </c>
      <c r="S278" s="115">
        <f t="shared" si="71"/>
        <v>0</v>
      </c>
      <c r="T278" s="115">
        <f t="shared" si="72"/>
        <v>0</v>
      </c>
      <c r="U278" s="115">
        <f t="shared" si="73"/>
        <v>0</v>
      </c>
      <c r="V278" s="115">
        <f t="shared" si="74"/>
        <v>0</v>
      </c>
      <c r="W278" s="115">
        <f t="shared" si="75"/>
        <v>0</v>
      </c>
      <c r="X278" s="115">
        <f t="shared" si="76"/>
        <v>1</v>
      </c>
      <c r="Y278" s="115">
        <f t="shared" si="77"/>
        <v>0</v>
      </c>
      <c r="Z278" s="115">
        <f t="shared" si="78"/>
        <v>0</v>
      </c>
      <c r="AA278" s="115">
        <f t="shared" si="79"/>
        <v>1</v>
      </c>
      <c r="AB278" s="115">
        <f t="shared" si="80"/>
        <v>0</v>
      </c>
      <c r="AC278" s="115">
        <f t="shared" si="81"/>
        <v>0</v>
      </c>
      <c r="AF278" s="115">
        <f t="shared" si="82"/>
        <v>3</v>
      </c>
      <c r="AG278" s="115">
        <f t="shared" si="83"/>
        <v>3</v>
      </c>
      <c r="AH278" s="115" t="str">
        <f t="shared" si="84"/>
        <v>Correct</v>
      </c>
      <c r="AJ278" s="115" t="s">
        <v>99</v>
      </c>
      <c r="AK278" s="115">
        <v>66</v>
      </c>
      <c r="AL278" s="115" t="s">
        <v>181</v>
      </c>
      <c r="AM278" s="115" t="s">
        <v>237</v>
      </c>
      <c r="AN278" s="115" t="s">
        <v>85</v>
      </c>
      <c r="AO278" s="115" t="s">
        <v>86</v>
      </c>
      <c r="AP278" s="115" t="s">
        <v>87</v>
      </c>
      <c r="AR278" s="115" t="s">
        <v>94</v>
      </c>
      <c r="AS278" s="115" t="s">
        <v>98</v>
      </c>
      <c r="AU278" s="115" t="s">
        <v>86</v>
      </c>
    </row>
    <row r="279" spans="1:47">
      <c r="A279" s="115">
        <v>7011000416</v>
      </c>
      <c r="H279" s="115" t="s">
        <v>46</v>
      </c>
      <c r="K279" s="115" t="s">
        <v>49</v>
      </c>
      <c r="O279" s="115">
        <f t="shared" si="68"/>
        <v>2</v>
      </c>
      <c r="P279" s="115">
        <f t="shared" si="69"/>
        <v>1.5</v>
      </c>
      <c r="R279" s="115">
        <f t="shared" si="70"/>
        <v>0</v>
      </c>
      <c r="S279" s="115">
        <f t="shared" si="71"/>
        <v>0</v>
      </c>
      <c r="T279" s="115">
        <f t="shared" si="72"/>
        <v>0</v>
      </c>
      <c r="U279" s="115">
        <f t="shared" si="73"/>
        <v>0</v>
      </c>
      <c r="V279" s="115">
        <f t="shared" si="74"/>
        <v>0</v>
      </c>
      <c r="W279" s="115">
        <f t="shared" si="75"/>
        <v>0</v>
      </c>
      <c r="X279" s="115">
        <f t="shared" si="76"/>
        <v>1</v>
      </c>
      <c r="Y279" s="115">
        <f t="shared" si="77"/>
        <v>0</v>
      </c>
      <c r="Z279" s="115">
        <f t="shared" si="78"/>
        <v>0</v>
      </c>
      <c r="AA279" s="115">
        <f t="shared" si="79"/>
        <v>1</v>
      </c>
      <c r="AB279" s="115">
        <f t="shared" si="80"/>
        <v>0</v>
      </c>
      <c r="AC279" s="115">
        <f t="shared" si="81"/>
        <v>0</v>
      </c>
      <c r="AF279" s="115">
        <f t="shared" si="82"/>
        <v>2</v>
      </c>
      <c r="AG279" s="115">
        <f t="shared" si="83"/>
        <v>2</v>
      </c>
      <c r="AH279" s="115" t="str">
        <f t="shared" si="84"/>
        <v>Correct</v>
      </c>
      <c r="AJ279" s="115" t="s">
        <v>99</v>
      </c>
      <c r="AK279" s="115">
        <v>47</v>
      </c>
      <c r="AL279" s="115" t="s">
        <v>84</v>
      </c>
      <c r="AM279" s="115" t="s">
        <v>129</v>
      </c>
      <c r="AN279" s="115" t="s">
        <v>85</v>
      </c>
      <c r="AO279" s="115" t="s">
        <v>86</v>
      </c>
      <c r="AP279" s="115" t="s">
        <v>87</v>
      </c>
      <c r="AQ279" s="115" t="s">
        <v>88</v>
      </c>
      <c r="AR279" s="115" t="s">
        <v>111</v>
      </c>
      <c r="AS279" s="115" t="s">
        <v>90</v>
      </c>
      <c r="AT279" s="115" t="s">
        <v>91</v>
      </c>
      <c r="AU279" s="115" t="s">
        <v>91</v>
      </c>
    </row>
    <row r="280" spans="1:47">
      <c r="A280" s="115">
        <v>6985151171</v>
      </c>
      <c r="B280" s="115" t="s">
        <v>41</v>
      </c>
      <c r="H280" s="115" t="s">
        <v>46</v>
      </c>
      <c r="K280" s="115" t="s">
        <v>49</v>
      </c>
      <c r="O280" s="115">
        <f t="shared" si="68"/>
        <v>3</v>
      </c>
      <c r="P280" s="115">
        <f t="shared" si="69"/>
        <v>1</v>
      </c>
      <c r="R280" s="115">
        <f t="shared" si="70"/>
        <v>1</v>
      </c>
      <c r="S280" s="115">
        <f t="shared" si="71"/>
        <v>0</v>
      </c>
      <c r="T280" s="115">
        <f t="shared" si="72"/>
        <v>0</v>
      </c>
      <c r="U280" s="115">
        <f t="shared" si="73"/>
        <v>0</v>
      </c>
      <c r="V280" s="115">
        <f t="shared" si="74"/>
        <v>0</v>
      </c>
      <c r="W280" s="115">
        <f t="shared" si="75"/>
        <v>0</v>
      </c>
      <c r="X280" s="115">
        <f t="shared" si="76"/>
        <v>1</v>
      </c>
      <c r="Y280" s="115">
        <f t="shared" si="77"/>
        <v>0</v>
      </c>
      <c r="Z280" s="115">
        <f t="shared" si="78"/>
        <v>0</v>
      </c>
      <c r="AA280" s="115">
        <f t="shared" si="79"/>
        <v>1</v>
      </c>
      <c r="AB280" s="115">
        <f t="shared" si="80"/>
        <v>0</v>
      </c>
      <c r="AC280" s="115">
        <f t="shared" si="81"/>
        <v>0</v>
      </c>
      <c r="AF280" s="115">
        <f t="shared" si="82"/>
        <v>3</v>
      </c>
      <c r="AG280" s="115">
        <f t="shared" si="83"/>
        <v>3</v>
      </c>
      <c r="AH280" s="115" t="str">
        <f t="shared" si="84"/>
        <v>Correct</v>
      </c>
      <c r="AJ280" s="115" t="s">
        <v>116</v>
      </c>
      <c r="AL280" s="115" t="s">
        <v>181</v>
      </c>
      <c r="AM280" s="115" t="s">
        <v>237</v>
      </c>
      <c r="AO280" s="115" t="s">
        <v>86</v>
      </c>
      <c r="AP280" s="115" t="s">
        <v>87</v>
      </c>
      <c r="AQ280" s="115" t="s">
        <v>93</v>
      </c>
      <c r="AR280" s="115" t="s">
        <v>111</v>
      </c>
      <c r="AS280" s="115" t="s">
        <v>106</v>
      </c>
      <c r="AT280" s="115" t="s">
        <v>86</v>
      </c>
      <c r="AU280" s="115" t="s">
        <v>86</v>
      </c>
    </row>
    <row r="281" spans="1:47">
      <c r="A281" s="115">
        <v>6985459932</v>
      </c>
      <c r="B281" s="115" t="s">
        <v>41</v>
      </c>
      <c r="H281" s="115" t="s">
        <v>46</v>
      </c>
      <c r="K281" s="115" t="s">
        <v>49</v>
      </c>
      <c r="O281" s="115">
        <f t="shared" si="68"/>
        <v>3</v>
      </c>
      <c r="P281" s="115">
        <f t="shared" si="69"/>
        <v>1</v>
      </c>
      <c r="R281" s="115">
        <f t="shared" si="70"/>
        <v>1</v>
      </c>
      <c r="S281" s="115">
        <f t="shared" si="71"/>
        <v>0</v>
      </c>
      <c r="T281" s="115">
        <f t="shared" si="72"/>
        <v>0</v>
      </c>
      <c r="U281" s="115">
        <f t="shared" si="73"/>
        <v>0</v>
      </c>
      <c r="V281" s="115">
        <f t="shared" si="74"/>
        <v>0</v>
      </c>
      <c r="W281" s="115">
        <f t="shared" si="75"/>
        <v>0</v>
      </c>
      <c r="X281" s="115">
        <f t="shared" si="76"/>
        <v>1</v>
      </c>
      <c r="Y281" s="115">
        <f t="shared" si="77"/>
        <v>0</v>
      </c>
      <c r="Z281" s="115">
        <f t="shared" si="78"/>
        <v>0</v>
      </c>
      <c r="AA281" s="115">
        <f t="shared" si="79"/>
        <v>1</v>
      </c>
      <c r="AB281" s="115">
        <f t="shared" si="80"/>
        <v>0</v>
      </c>
      <c r="AC281" s="115">
        <f t="shared" si="81"/>
        <v>0</v>
      </c>
      <c r="AF281" s="115">
        <f t="shared" si="82"/>
        <v>3</v>
      </c>
      <c r="AG281" s="115">
        <f t="shared" si="83"/>
        <v>3</v>
      </c>
      <c r="AH281" s="115" t="str">
        <f t="shared" si="84"/>
        <v>Correct</v>
      </c>
      <c r="AJ281" s="115" t="s">
        <v>83</v>
      </c>
      <c r="AK281" s="115">
        <v>64</v>
      </c>
      <c r="AL281" s="115" t="s">
        <v>181</v>
      </c>
      <c r="AM281" s="115" t="s">
        <v>239</v>
      </c>
      <c r="AN281" s="115" t="s">
        <v>85</v>
      </c>
      <c r="AO281" s="115" t="s">
        <v>86</v>
      </c>
      <c r="AP281" s="115" t="s">
        <v>87</v>
      </c>
      <c r="AQ281" s="115" t="s">
        <v>104</v>
      </c>
      <c r="AR281" s="115" t="s">
        <v>111</v>
      </c>
      <c r="AS281" s="115" t="s">
        <v>90</v>
      </c>
      <c r="AT281" s="115" t="s">
        <v>91</v>
      </c>
      <c r="AU281" s="115" t="s">
        <v>86</v>
      </c>
    </row>
    <row r="282" spans="1:47">
      <c r="A282" s="115">
        <v>6985413172</v>
      </c>
      <c r="B282" s="115" t="s">
        <v>41</v>
      </c>
      <c r="H282" s="115" t="s">
        <v>46</v>
      </c>
      <c r="K282" s="115" t="s">
        <v>49</v>
      </c>
      <c r="O282" s="115">
        <f t="shared" si="68"/>
        <v>3</v>
      </c>
      <c r="P282" s="115">
        <f t="shared" si="69"/>
        <v>1</v>
      </c>
      <c r="R282" s="115">
        <f t="shared" si="70"/>
        <v>1</v>
      </c>
      <c r="S282" s="115">
        <f t="shared" si="71"/>
        <v>0</v>
      </c>
      <c r="T282" s="115">
        <f t="shared" si="72"/>
        <v>0</v>
      </c>
      <c r="U282" s="115">
        <f t="shared" si="73"/>
        <v>0</v>
      </c>
      <c r="V282" s="115">
        <f t="shared" si="74"/>
        <v>0</v>
      </c>
      <c r="W282" s="115">
        <f t="shared" si="75"/>
        <v>0</v>
      </c>
      <c r="X282" s="115">
        <f t="shared" si="76"/>
        <v>1</v>
      </c>
      <c r="Y282" s="115">
        <f t="shared" si="77"/>
        <v>0</v>
      </c>
      <c r="Z282" s="115">
        <f t="shared" si="78"/>
        <v>0</v>
      </c>
      <c r="AA282" s="115">
        <f t="shared" si="79"/>
        <v>1</v>
      </c>
      <c r="AB282" s="115">
        <f t="shared" si="80"/>
        <v>0</v>
      </c>
      <c r="AC282" s="115">
        <f t="shared" si="81"/>
        <v>0</v>
      </c>
      <c r="AF282" s="115">
        <f t="shared" si="82"/>
        <v>3</v>
      </c>
      <c r="AG282" s="115">
        <f t="shared" si="83"/>
        <v>3</v>
      </c>
      <c r="AH282" s="115" t="str">
        <f t="shared" si="84"/>
        <v>Correct</v>
      </c>
      <c r="AJ282" s="115" t="s">
        <v>99</v>
      </c>
      <c r="AK282" s="115">
        <v>68</v>
      </c>
      <c r="AL282" s="115" t="s">
        <v>181</v>
      </c>
      <c r="AM282" s="115" t="s">
        <v>212</v>
      </c>
      <c r="AN282" s="115" t="s">
        <v>85</v>
      </c>
      <c r="AO282" s="115" t="s">
        <v>86</v>
      </c>
      <c r="AP282" s="115" t="s">
        <v>87</v>
      </c>
      <c r="AQ282" s="115" t="s">
        <v>101</v>
      </c>
      <c r="AR282" s="115" t="s">
        <v>102</v>
      </c>
      <c r="AS282" s="115" t="s">
        <v>106</v>
      </c>
      <c r="AT282" s="115" t="s">
        <v>91</v>
      </c>
      <c r="AU282" s="115" t="s">
        <v>86</v>
      </c>
    </row>
    <row r="283" spans="1:47">
      <c r="A283" s="115">
        <v>7045759762</v>
      </c>
      <c r="D283" s="115" t="s">
        <v>43</v>
      </c>
      <c r="G283" s="115" t="s">
        <v>39</v>
      </c>
      <c r="H283" s="115" t="s">
        <v>46</v>
      </c>
      <c r="K283" s="115" t="s">
        <v>49</v>
      </c>
      <c r="O283" s="115">
        <f t="shared" si="68"/>
        <v>4</v>
      </c>
      <c r="P283" s="115">
        <f t="shared" si="69"/>
        <v>0.75</v>
      </c>
      <c r="R283" s="115">
        <f t="shared" si="70"/>
        <v>0</v>
      </c>
      <c r="S283" s="115">
        <f t="shared" si="71"/>
        <v>0</v>
      </c>
      <c r="T283" s="115">
        <f t="shared" si="72"/>
        <v>0.75</v>
      </c>
      <c r="U283" s="115">
        <f t="shared" si="73"/>
        <v>0</v>
      </c>
      <c r="V283" s="115">
        <f t="shared" si="74"/>
        <v>0</v>
      </c>
      <c r="W283" s="115">
        <f t="shared" si="75"/>
        <v>0.75</v>
      </c>
      <c r="X283" s="115">
        <f t="shared" si="76"/>
        <v>0.75</v>
      </c>
      <c r="Y283" s="115">
        <f t="shared" si="77"/>
        <v>0</v>
      </c>
      <c r="Z283" s="115">
        <f t="shared" si="78"/>
        <v>0</v>
      </c>
      <c r="AA283" s="115">
        <f t="shared" si="79"/>
        <v>0.75</v>
      </c>
      <c r="AB283" s="115">
        <f t="shared" si="80"/>
        <v>0</v>
      </c>
      <c r="AC283" s="115">
        <f t="shared" si="81"/>
        <v>0</v>
      </c>
      <c r="AF283" s="115">
        <f t="shared" si="82"/>
        <v>3</v>
      </c>
      <c r="AG283" s="115">
        <f t="shared" si="83"/>
        <v>4</v>
      </c>
      <c r="AH283" s="115" t="str">
        <f t="shared" si="84"/>
        <v>Correct</v>
      </c>
      <c r="AJ283" s="115" t="s">
        <v>83</v>
      </c>
      <c r="AK283" s="115">
        <v>13</v>
      </c>
      <c r="AL283" s="115" t="s">
        <v>181</v>
      </c>
      <c r="AM283" s="115" t="s">
        <v>190</v>
      </c>
      <c r="AN283" s="115" t="s">
        <v>85</v>
      </c>
      <c r="AO283" s="115" t="s">
        <v>91</v>
      </c>
      <c r="AP283" s="115" t="s">
        <v>137</v>
      </c>
      <c r="AR283" s="115" t="s">
        <v>105</v>
      </c>
      <c r="AS283" s="115" t="s">
        <v>95</v>
      </c>
      <c r="AT283" s="115" t="s">
        <v>91</v>
      </c>
      <c r="AU283" s="115" t="s">
        <v>91</v>
      </c>
    </row>
    <row r="284" spans="1:47">
      <c r="A284" s="115">
        <v>7011315205</v>
      </c>
      <c r="B284" s="115" t="s">
        <v>41</v>
      </c>
      <c r="C284" s="115" t="s">
        <v>42</v>
      </c>
      <c r="D284" s="115" t="s">
        <v>43</v>
      </c>
      <c r="E284" s="115" t="s">
        <v>44</v>
      </c>
      <c r="H284" s="115" t="s">
        <v>46</v>
      </c>
      <c r="K284" s="115" t="s">
        <v>49</v>
      </c>
      <c r="O284" s="115">
        <f t="shared" si="68"/>
        <v>6</v>
      </c>
      <c r="P284" s="115">
        <f t="shared" si="69"/>
        <v>0.5</v>
      </c>
      <c r="R284" s="115">
        <f t="shared" si="70"/>
        <v>0.5</v>
      </c>
      <c r="S284" s="115">
        <f t="shared" si="71"/>
        <v>0.5</v>
      </c>
      <c r="T284" s="115">
        <f t="shared" si="72"/>
        <v>0.5</v>
      </c>
      <c r="U284" s="115">
        <f t="shared" si="73"/>
        <v>0.5</v>
      </c>
      <c r="V284" s="115">
        <f t="shared" si="74"/>
        <v>0</v>
      </c>
      <c r="W284" s="115">
        <f t="shared" si="75"/>
        <v>0</v>
      </c>
      <c r="X284" s="115">
        <f t="shared" si="76"/>
        <v>0.5</v>
      </c>
      <c r="Y284" s="115">
        <f t="shared" si="77"/>
        <v>0</v>
      </c>
      <c r="Z284" s="115">
        <f t="shared" si="78"/>
        <v>0</v>
      </c>
      <c r="AA284" s="115">
        <f t="shared" si="79"/>
        <v>0.5</v>
      </c>
      <c r="AB284" s="115">
        <f t="shared" si="80"/>
        <v>0</v>
      </c>
      <c r="AC284" s="115">
        <f t="shared" si="81"/>
        <v>0</v>
      </c>
      <c r="AF284" s="115">
        <f t="shared" si="82"/>
        <v>3</v>
      </c>
      <c r="AG284" s="115">
        <f t="shared" si="83"/>
        <v>6</v>
      </c>
      <c r="AH284" s="115" t="str">
        <f t="shared" si="84"/>
        <v>Correct</v>
      </c>
      <c r="AJ284" s="115" t="s">
        <v>83</v>
      </c>
      <c r="AK284" s="115">
        <v>68</v>
      </c>
      <c r="AL284" s="115" t="s">
        <v>181</v>
      </c>
      <c r="AM284" s="115" t="s">
        <v>228</v>
      </c>
      <c r="AN284" s="115" t="s">
        <v>92</v>
      </c>
      <c r="AO284" s="115" t="s">
        <v>86</v>
      </c>
      <c r="AP284" s="115" t="s">
        <v>87</v>
      </c>
      <c r="AQ284" s="115" t="s">
        <v>96</v>
      </c>
      <c r="AR284" s="115" t="s">
        <v>89</v>
      </c>
      <c r="AS284" s="115" t="s">
        <v>106</v>
      </c>
      <c r="AT284" s="115" t="s">
        <v>91</v>
      </c>
      <c r="AU284" s="115" t="s">
        <v>91</v>
      </c>
    </row>
    <row r="285" spans="1:47">
      <c r="A285" s="115">
        <v>5586741329</v>
      </c>
      <c r="B285" s="115" t="s">
        <v>41</v>
      </c>
      <c r="H285" s="115" t="s">
        <v>46</v>
      </c>
      <c r="K285" s="115" t="s">
        <v>49</v>
      </c>
      <c r="O285" s="115">
        <f t="shared" si="68"/>
        <v>3</v>
      </c>
      <c r="P285" s="115">
        <f t="shared" si="69"/>
        <v>1</v>
      </c>
      <c r="R285" s="115">
        <f t="shared" si="70"/>
        <v>1</v>
      </c>
      <c r="S285" s="115">
        <f t="shared" si="71"/>
        <v>0</v>
      </c>
      <c r="T285" s="115">
        <f t="shared" si="72"/>
        <v>0</v>
      </c>
      <c r="U285" s="115">
        <f t="shared" si="73"/>
        <v>0</v>
      </c>
      <c r="V285" s="115">
        <f t="shared" si="74"/>
        <v>0</v>
      </c>
      <c r="W285" s="115">
        <f t="shared" si="75"/>
        <v>0</v>
      </c>
      <c r="X285" s="115">
        <f t="shared" si="76"/>
        <v>1</v>
      </c>
      <c r="Y285" s="115">
        <f t="shared" si="77"/>
        <v>0</v>
      </c>
      <c r="Z285" s="115">
        <f t="shared" si="78"/>
        <v>0</v>
      </c>
      <c r="AA285" s="115">
        <f t="shared" si="79"/>
        <v>1</v>
      </c>
      <c r="AB285" s="115">
        <f t="shared" si="80"/>
        <v>0</v>
      </c>
      <c r="AC285" s="115">
        <f t="shared" si="81"/>
        <v>0</v>
      </c>
      <c r="AF285" s="115">
        <f t="shared" si="82"/>
        <v>3</v>
      </c>
      <c r="AG285" s="115">
        <f t="shared" si="83"/>
        <v>3</v>
      </c>
      <c r="AH285" s="115" t="str">
        <f t="shared" si="84"/>
        <v>Correct</v>
      </c>
      <c r="AJ285" s="115" t="s">
        <v>83</v>
      </c>
      <c r="AK285" s="115">
        <v>76</v>
      </c>
      <c r="AL285" s="115" t="s">
        <v>181</v>
      </c>
      <c r="AM285" s="115" t="s">
        <v>211</v>
      </c>
      <c r="AN285" s="115" t="s">
        <v>85</v>
      </c>
      <c r="AO285" s="115" t="s">
        <v>86</v>
      </c>
      <c r="AP285" s="115" t="s">
        <v>87</v>
      </c>
      <c r="AQ285" s="115" t="s">
        <v>100</v>
      </c>
      <c r="AR285" s="115" t="s">
        <v>102</v>
      </c>
      <c r="AS285" s="115" t="s">
        <v>106</v>
      </c>
      <c r="AT285" s="115" t="s">
        <v>91</v>
      </c>
      <c r="AU285" s="115" t="s">
        <v>91</v>
      </c>
    </row>
    <row r="286" spans="1:47">
      <c r="A286" s="115">
        <v>7020346947</v>
      </c>
      <c r="E286" s="115" t="s">
        <v>44</v>
      </c>
      <c r="H286" s="115" t="s">
        <v>46</v>
      </c>
      <c r="K286" s="115" t="s">
        <v>49</v>
      </c>
      <c r="O286" s="115">
        <f t="shared" si="68"/>
        <v>3</v>
      </c>
      <c r="P286" s="115">
        <f t="shared" si="69"/>
        <v>1</v>
      </c>
      <c r="R286" s="115">
        <f t="shared" si="70"/>
        <v>0</v>
      </c>
      <c r="S286" s="115">
        <f t="shared" si="71"/>
        <v>0</v>
      </c>
      <c r="T286" s="115">
        <f t="shared" si="72"/>
        <v>0</v>
      </c>
      <c r="U286" s="115">
        <f t="shared" si="73"/>
        <v>1</v>
      </c>
      <c r="V286" s="115">
        <f t="shared" si="74"/>
        <v>0</v>
      </c>
      <c r="W286" s="115">
        <f t="shared" si="75"/>
        <v>0</v>
      </c>
      <c r="X286" s="115">
        <f t="shared" si="76"/>
        <v>1</v>
      </c>
      <c r="Y286" s="115">
        <f t="shared" si="77"/>
        <v>0</v>
      </c>
      <c r="Z286" s="115">
        <f t="shared" si="78"/>
        <v>0</v>
      </c>
      <c r="AA286" s="115">
        <f t="shared" si="79"/>
        <v>1</v>
      </c>
      <c r="AB286" s="115">
        <f t="shared" si="80"/>
        <v>0</v>
      </c>
      <c r="AC286" s="115">
        <f t="shared" si="81"/>
        <v>0</v>
      </c>
      <c r="AF286" s="115">
        <f t="shared" si="82"/>
        <v>3</v>
      </c>
      <c r="AG286" s="115">
        <f t="shared" si="83"/>
        <v>3</v>
      </c>
      <c r="AH286" s="115" t="str">
        <f t="shared" si="84"/>
        <v>Correct</v>
      </c>
      <c r="AJ286" s="115" t="s">
        <v>99</v>
      </c>
      <c r="AK286" s="115">
        <v>49</v>
      </c>
      <c r="AL286" s="115" t="s">
        <v>181</v>
      </c>
      <c r="AM286" s="115" t="s">
        <v>189</v>
      </c>
      <c r="AN286" s="115" t="s">
        <v>85</v>
      </c>
      <c r="AO286" s="115" t="s">
        <v>86</v>
      </c>
      <c r="AP286" s="115" t="s">
        <v>87</v>
      </c>
      <c r="AQ286" s="115" t="s">
        <v>93</v>
      </c>
      <c r="AR286" s="115" t="s">
        <v>94</v>
      </c>
      <c r="AS286" s="115" t="s">
        <v>90</v>
      </c>
      <c r="AT286" s="115" t="s">
        <v>91</v>
      </c>
      <c r="AU286" s="115" t="s">
        <v>91</v>
      </c>
    </row>
    <row r="287" spans="1:47">
      <c r="A287" s="115">
        <v>7044864721</v>
      </c>
      <c r="C287" s="115" t="s">
        <v>42</v>
      </c>
      <c r="E287" s="115" t="s">
        <v>44</v>
      </c>
      <c r="H287" s="115" t="s">
        <v>46</v>
      </c>
      <c r="K287" s="115" t="s">
        <v>49</v>
      </c>
      <c r="O287" s="115">
        <f t="shared" si="68"/>
        <v>4</v>
      </c>
      <c r="P287" s="115">
        <f t="shared" si="69"/>
        <v>0.75</v>
      </c>
      <c r="R287" s="115">
        <f t="shared" si="70"/>
        <v>0</v>
      </c>
      <c r="S287" s="115">
        <f t="shared" si="71"/>
        <v>0.75</v>
      </c>
      <c r="T287" s="115">
        <f t="shared" si="72"/>
        <v>0</v>
      </c>
      <c r="U287" s="115">
        <f t="shared" si="73"/>
        <v>0.75</v>
      </c>
      <c r="V287" s="115">
        <f t="shared" si="74"/>
        <v>0</v>
      </c>
      <c r="W287" s="115">
        <f t="shared" si="75"/>
        <v>0</v>
      </c>
      <c r="X287" s="115">
        <f t="shared" si="76"/>
        <v>0.75</v>
      </c>
      <c r="Y287" s="115">
        <f t="shared" si="77"/>
        <v>0</v>
      </c>
      <c r="Z287" s="115">
        <f t="shared" si="78"/>
        <v>0</v>
      </c>
      <c r="AA287" s="115">
        <f t="shared" si="79"/>
        <v>0.75</v>
      </c>
      <c r="AB287" s="115">
        <f t="shared" si="80"/>
        <v>0</v>
      </c>
      <c r="AC287" s="115">
        <f t="shared" si="81"/>
        <v>0</v>
      </c>
      <c r="AF287" s="115">
        <f t="shared" si="82"/>
        <v>3</v>
      </c>
      <c r="AG287" s="115">
        <f t="shared" si="83"/>
        <v>4</v>
      </c>
      <c r="AH287" s="115" t="str">
        <f t="shared" si="84"/>
        <v>Correct</v>
      </c>
      <c r="AJ287" s="115" t="s">
        <v>83</v>
      </c>
      <c r="AK287" s="115">
        <v>63</v>
      </c>
      <c r="AL287" s="115" t="s">
        <v>181</v>
      </c>
      <c r="AM287" s="115" t="s">
        <v>228</v>
      </c>
      <c r="AO287" s="115" t="s">
        <v>86</v>
      </c>
      <c r="AP287" s="115" t="s">
        <v>87</v>
      </c>
      <c r="AR287" s="115" t="s">
        <v>109</v>
      </c>
      <c r="AS287" s="115" t="s">
        <v>90</v>
      </c>
      <c r="AT287" s="115" t="s">
        <v>91</v>
      </c>
      <c r="AU287" s="115" t="s">
        <v>91</v>
      </c>
    </row>
    <row r="288" spans="1:47">
      <c r="A288" s="115">
        <v>6985456800</v>
      </c>
      <c r="E288" s="115" t="s">
        <v>44</v>
      </c>
      <c r="H288" s="115" t="s">
        <v>46</v>
      </c>
      <c r="K288" s="115" t="s">
        <v>49</v>
      </c>
      <c r="O288" s="115">
        <f t="shared" si="68"/>
        <v>3</v>
      </c>
      <c r="P288" s="115">
        <f t="shared" si="69"/>
        <v>1</v>
      </c>
      <c r="R288" s="115">
        <f t="shared" si="70"/>
        <v>0</v>
      </c>
      <c r="S288" s="115">
        <f t="shared" si="71"/>
        <v>0</v>
      </c>
      <c r="T288" s="115">
        <f t="shared" si="72"/>
        <v>0</v>
      </c>
      <c r="U288" s="115">
        <f t="shared" si="73"/>
        <v>1</v>
      </c>
      <c r="V288" s="115">
        <f t="shared" si="74"/>
        <v>0</v>
      </c>
      <c r="W288" s="115">
        <f t="shared" si="75"/>
        <v>0</v>
      </c>
      <c r="X288" s="115">
        <f t="shared" si="76"/>
        <v>1</v>
      </c>
      <c r="Y288" s="115">
        <f t="shared" si="77"/>
        <v>0</v>
      </c>
      <c r="Z288" s="115">
        <f t="shared" si="78"/>
        <v>0</v>
      </c>
      <c r="AA288" s="115">
        <f t="shared" si="79"/>
        <v>1</v>
      </c>
      <c r="AB288" s="115">
        <f t="shared" si="80"/>
        <v>0</v>
      </c>
      <c r="AC288" s="115">
        <f t="shared" si="81"/>
        <v>0</v>
      </c>
      <c r="AF288" s="115">
        <f t="shared" si="82"/>
        <v>3</v>
      </c>
      <c r="AG288" s="115">
        <f t="shared" si="83"/>
        <v>3</v>
      </c>
      <c r="AH288" s="115" t="str">
        <f t="shared" si="84"/>
        <v>Correct</v>
      </c>
      <c r="AJ288" s="115" t="s">
        <v>83</v>
      </c>
      <c r="AK288" s="115">
        <v>19</v>
      </c>
      <c r="AL288" s="115" t="s">
        <v>181</v>
      </c>
      <c r="AN288" s="115" t="s">
        <v>85</v>
      </c>
      <c r="AO288" s="115" t="s">
        <v>91</v>
      </c>
      <c r="AP288" s="115" t="s">
        <v>108</v>
      </c>
      <c r="AQ288" s="115" t="s">
        <v>88</v>
      </c>
      <c r="AR288" s="115" t="s">
        <v>94</v>
      </c>
      <c r="AS288" s="115" t="s">
        <v>95</v>
      </c>
      <c r="AT288" s="115" t="s">
        <v>91</v>
      </c>
      <c r="AU288" s="115" t="s">
        <v>91</v>
      </c>
    </row>
    <row r="289" spans="1:47">
      <c r="A289" s="115">
        <v>7008108640</v>
      </c>
      <c r="H289" s="115" t="s">
        <v>46</v>
      </c>
      <c r="K289" s="115" t="s">
        <v>49</v>
      </c>
      <c r="O289" s="115">
        <f t="shared" si="68"/>
        <v>2</v>
      </c>
      <c r="P289" s="115">
        <f t="shared" si="69"/>
        <v>1.5</v>
      </c>
      <c r="R289" s="115">
        <f t="shared" si="70"/>
        <v>0</v>
      </c>
      <c r="S289" s="115">
        <f t="shared" si="71"/>
        <v>0</v>
      </c>
      <c r="T289" s="115">
        <f t="shared" si="72"/>
        <v>0</v>
      </c>
      <c r="U289" s="115">
        <f t="shared" si="73"/>
        <v>0</v>
      </c>
      <c r="V289" s="115">
        <f t="shared" si="74"/>
        <v>0</v>
      </c>
      <c r="W289" s="115">
        <f t="shared" si="75"/>
        <v>0</v>
      </c>
      <c r="X289" s="115">
        <f t="shared" si="76"/>
        <v>1</v>
      </c>
      <c r="Y289" s="115">
        <f t="shared" si="77"/>
        <v>0</v>
      </c>
      <c r="Z289" s="115">
        <f t="shared" si="78"/>
        <v>0</v>
      </c>
      <c r="AA289" s="115">
        <f t="shared" si="79"/>
        <v>1</v>
      </c>
      <c r="AB289" s="115">
        <f t="shared" si="80"/>
        <v>0</v>
      </c>
      <c r="AC289" s="115">
        <f t="shared" si="81"/>
        <v>0</v>
      </c>
      <c r="AF289" s="115">
        <f t="shared" si="82"/>
        <v>2</v>
      </c>
      <c r="AG289" s="115">
        <f t="shared" si="83"/>
        <v>2</v>
      </c>
      <c r="AH289" s="115" t="str">
        <f t="shared" si="84"/>
        <v>Correct</v>
      </c>
      <c r="AJ289" s="115" t="s">
        <v>83</v>
      </c>
      <c r="AK289" s="115">
        <v>43</v>
      </c>
      <c r="AL289" s="115" t="s">
        <v>181</v>
      </c>
      <c r="AM289" s="115" t="s">
        <v>436</v>
      </c>
      <c r="AN289" s="115" t="s">
        <v>85</v>
      </c>
      <c r="AO289" s="115" t="s">
        <v>86</v>
      </c>
      <c r="AP289" s="115" t="s">
        <v>87</v>
      </c>
      <c r="AQ289" s="115" t="s">
        <v>88</v>
      </c>
      <c r="AR289" s="115" t="s">
        <v>111</v>
      </c>
      <c r="AS289" s="115" t="s">
        <v>90</v>
      </c>
      <c r="AT289" s="115" t="s">
        <v>91</v>
      </c>
      <c r="AU289" s="115" t="s">
        <v>91</v>
      </c>
    </row>
    <row r="290" spans="1:47">
      <c r="A290" s="115">
        <v>7020346733</v>
      </c>
      <c r="B290" s="115" t="s">
        <v>41</v>
      </c>
      <c r="H290" s="115" t="s">
        <v>46</v>
      </c>
      <c r="K290" s="115" t="s">
        <v>49</v>
      </c>
      <c r="O290" s="115">
        <f t="shared" si="68"/>
        <v>3</v>
      </c>
      <c r="P290" s="115">
        <f t="shared" si="69"/>
        <v>1</v>
      </c>
      <c r="R290" s="115">
        <f t="shared" si="70"/>
        <v>1</v>
      </c>
      <c r="S290" s="115">
        <f t="shared" si="71"/>
        <v>0</v>
      </c>
      <c r="T290" s="115">
        <f t="shared" si="72"/>
        <v>0</v>
      </c>
      <c r="U290" s="115">
        <f t="shared" si="73"/>
        <v>0</v>
      </c>
      <c r="V290" s="115">
        <f t="shared" si="74"/>
        <v>0</v>
      </c>
      <c r="W290" s="115">
        <f t="shared" si="75"/>
        <v>0</v>
      </c>
      <c r="X290" s="115">
        <f t="shared" si="76"/>
        <v>1</v>
      </c>
      <c r="Y290" s="115">
        <f t="shared" si="77"/>
        <v>0</v>
      </c>
      <c r="Z290" s="115">
        <f t="shared" si="78"/>
        <v>0</v>
      </c>
      <c r="AA290" s="115">
        <f t="shared" si="79"/>
        <v>1</v>
      </c>
      <c r="AB290" s="115">
        <f t="shared" si="80"/>
        <v>0</v>
      </c>
      <c r="AC290" s="115">
        <f t="shared" si="81"/>
        <v>0</v>
      </c>
      <c r="AF290" s="115">
        <f t="shared" si="82"/>
        <v>3</v>
      </c>
      <c r="AG290" s="115">
        <f t="shared" si="83"/>
        <v>3</v>
      </c>
      <c r="AH290" s="115" t="str">
        <f t="shared" si="84"/>
        <v>Correct</v>
      </c>
      <c r="AJ290" s="115" t="s">
        <v>99</v>
      </c>
      <c r="AK290" s="115">
        <v>19</v>
      </c>
      <c r="AL290" s="115" t="s">
        <v>181</v>
      </c>
      <c r="AN290" s="115" t="s">
        <v>85</v>
      </c>
      <c r="AO290" s="115" t="s">
        <v>91</v>
      </c>
      <c r="AP290" s="115" t="s">
        <v>87</v>
      </c>
      <c r="AQ290" s="115" t="s">
        <v>93</v>
      </c>
      <c r="AR290" s="115" t="s">
        <v>102</v>
      </c>
      <c r="AS290" s="115" t="s">
        <v>90</v>
      </c>
      <c r="AT290" s="115" t="s">
        <v>91</v>
      </c>
      <c r="AU290" s="115" t="s">
        <v>91</v>
      </c>
    </row>
    <row r="291" spans="1:47">
      <c r="A291" s="115">
        <v>6985135030</v>
      </c>
      <c r="B291" s="115" t="s">
        <v>41</v>
      </c>
      <c r="H291" s="115" t="s">
        <v>46</v>
      </c>
      <c r="K291" s="115" t="s">
        <v>49</v>
      </c>
      <c r="O291" s="115">
        <f t="shared" si="68"/>
        <v>3</v>
      </c>
      <c r="P291" s="115">
        <f t="shared" si="69"/>
        <v>1</v>
      </c>
      <c r="R291" s="115">
        <f t="shared" si="70"/>
        <v>1</v>
      </c>
      <c r="S291" s="115">
        <f t="shared" si="71"/>
        <v>0</v>
      </c>
      <c r="T291" s="115">
        <f t="shared" si="72"/>
        <v>0</v>
      </c>
      <c r="U291" s="115">
        <f t="shared" si="73"/>
        <v>0</v>
      </c>
      <c r="V291" s="115">
        <f t="shared" si="74"/>
        <v>0</v>
      </c>
      <c r="W291" s="115">
        <f t="shared" si="75"/>
        <v>0</v>
      </c>
      <c r="X291" s="115">
        <f t="shared" si="76"/>
        <v>1</v>
      </c>
      <c r="Y291" s="115">
        <f t="shared" si="77"/>
        <v>0</v>
      </c>
      <c r="Z291" s="115">
        <f t="shared" si="78"/>
        <v>0</v>
      </c>
      <c r="AA291" s="115">
        <f t="shared" si="79"/>
        <v>1</v>
      </c>
      <c r="AB291" s="115">
        <f t="shared" si="80"/>
        <v>0</v>
      </c>
      <c r="AC291" s="115">
        <f t="shared" si="81"/>
        <v>0</v>
      </c>
      <c r="AF291" s="115">
        <f t="shared" si="82"/>
        <v>3</v>
      </c>
      <c r="AG291" s="115">
        <f t="shared" si="83"/>
        <v>3</v>
      </c>
      <c r="AH291" s="115" t="str">
        <f t="shared" si="84"/>
        <v>Correct</v>
      </c>
      <c r="AJ291" s="115" t="s">
        <v>83</v>
      </c>
      <c r="AK291" s="115">
        <v>35</v>
      </c>
      <c r="AL291" s="115" t="s">
        <v>181</v>
      </c>
      <c r="AM291" s="115" t="s">
        <v>186</v>
      </c>
      <c r="AN291" s="115" t="s">
        <v>92</v>
      </c>
      <c r="AO291" s="115" t="s">
        <v>86</v>
      </c>
      <c r="AP291" s="115" t="s">
        <v>116</v>
      </c>
      <c r="AQ291" s="115" t="s">
        <v>93</v>
      </c>
      <c r="AR291" s="115" t="s">
        <v>102</v>
      </c>
      <c r="AS291" s="115" t="s">
        <v>95</v>
      </c>
      <c r="AT291" s="115" t="s">
        <v>91</v>
      </c>
      <c r="AU291" s="115" t="s">
        <v>91</v>
      </c>
    </row>
    <row r="292" spans="1:47">
      <c r="A292" s="115">
        <v>7045785081</v>
      </c>
      <c r="C292" s="115" t="s">
        <v>42</v>
      </c>
      <c r="H292" s="115" t="s">
        <v>46</v>
      </c>
      <c r="K292" s="115" t="s">
        <v>49</v>
      </c>
      <c r="O292" s="115">
        <f t="shared" si="68"/>
        <v>3</v>
      </c>
      <c r="P292" s="115">
        <f t="shared" si="69"/>
        <v>1</v>
      </c>
      <c r="R292" s="115">
        <f t="shared" si="70"/>
        <v>0</v>
      </c>
      <c r="S292" s="115">
        <f t="shared" si="71"/>
        <v>1</v>
      </c>
      <c r="T292" s="115">
        <f t="shared" si="72"/>
        <v>0</v>
      </c>
      <c r="U292" s="115">
        <f t="shared" si="73"/>
        <v>0</v>
      </c>
      <c r="V292" s="115">
        <f t="shared" si="74"/>
        <v>0</v>
      </c>
      <c r="W292" s="115">
        <f t="shared" si="75"/>
        <v>0</v>
      </c>
      <c r="X292" s="115">
        <f t="shared" si="76"/>
        <v>1</v>
      </c>
      <c r="Y292" s="115">
        <f t="shared" si="77"/>
        <v>0</v>
      </c>
      <c r="Z292" s="115">
        <f t="shared" si="78"/>
        <v>0</v>
      </c>
      <c r="AA292" s="115">
        <f t="shared" si="79"/>
        <v>1</v>
      </c>
      <c r="AB292" s="115">
        <f t="shared" si="80"/>
        <v>0</v>
      </c>
      <c r="AC292" s="115">
        <f t="shared" si="81"/>
        <v>0</v>
      </c>
      <c r="AF292" s="115">
        <f t="shared" si="82"/>
        <v>3</v>
      </c>
      <c r="AG292" s="115">
        <f t="shared" si="83"/>
        <v>3</v>
      </c>
      <c r="AH292" s="115" t="str">
        <f t="shared" si="84"/>
        <v>Correct</v>
      </c>
      <c r="AJ292" s="115" t="s">
        <v>83</v>
      </c>
      <c r="AK292" s="115">
        <v>22</v>
      </c>
      <c r="AL292" s="115" t="s">
        <v>432</v>
      </c>
      <c r="AN292" s="115" t="s">
        <v>97</v>
      </c>
      <c r="AO292" s="115" t="s">
        <v>86</v>
      </c>
      <c r="AP292" s="115" t="s">
        <v>87</v>
      </c>
      <c r="AQ292" s="115" t="s">
        <v>93</v>
      </c>
      <c r="AR292" s="115" t="s">
        <v>94</v>
      </c>
      <c r="AS292" s="115" t="s">
        <v>95</v>
      </c>
      <c r="AT292" s="115" t="s">
        <v>91</v>
      </c>
      <c r="AU292" s="115" t="s">
        <v>91</v>
      </c>
    </row>
    <row r="293" spans="1:47">
      <c r="A293" s="115">
        <v>6985154904</v>
      </c>
      <c r="B293" s="115" t="s">
        <v>41</v>
      </c>
      <c r="C293" s="115" t="s">
        <v>42</v>
      </c>
      <c r="H293" s="115" t="s">
        <v>46</v>
      </c>
      <c r="K293" s="115" t="s">
        <v>49</v>
      </c>
      <c r="O293" s="115">
        <f t="shared" si="68"/>
        <v>4</v>
      </c>
      <c r="P293" s="115">
        <f t="shared" si="69"/>
        <v>0.75</v>
      </c>
      <c r="R293" s="115">
        <f t="shared" si="70"/>
        <v>0.75</v>
      </c>
      <c r="S293" s="115">
        <f t="shared" si="71"/>
        <v>0.75</v>
      </c>
      <c r="T293" s="115">
        <f t="shared" si="72"/>
        <v>0</v>
      </c>
      <c r="U293" s="115">
        <f t="shared" si="73"/>
        <v>0</v>
      </c>
      <c r="V293" s="115">
        <f t="shared" si="74"/>
        <v>0</v>
      </c>
      <c r="W293" s="115">
        <f t="shared" si="75"/>
        <v>0</v>
      </c>
      <c r="X293" s="115">
        <f t="shared" si="76"/>
        <v>0.75</v>
      </c>
      <c r="Y293" s="115">
        <f t="shared" si="77"/>
        <v>0</v>
      </c>
      <c r="Z293" s="115">
        <f t="shared" si="78"/>
        <v>0</v>
      </c>
      <c r="AA293" s="115">
        <f t="shared" si="79"/>
        <v>0.75</v>
      </c>
      <c r="AB293" s="115">
        <f t="shared" si="80"/>
        <v>0</v>
      </c>
      <c r="AC293" s="115">
        <f t="shared" si="81"/>
        <v>0</v>
      </c>
      <c r="AF293" s="115">
        <f t="shared" si="82"/>
        <v>3</v>
      </c>
      <c r="AG293" s="115">
        <f t="shared" si="83"/>
        <v>4</v>
      </c>
      <c r="AH293" s="115" t="str">
        <f t="shared" si="84"/>
        <v>Correct</v>
      </c>
      <c r="AJ293" s="115" t="s">
        <v>99</v>
      </c>
      <c r="AK293" s="115">
        <v>26</v>
      </c>
      <c r="AL293" s="115" t="s">
        <v>181</v>
      </c>
      <c r="AN293" s="115" t="s">
        <v>107</v>
      </c>
      <c r="AO293" s="115" t="s">
        <v>86</v>
      </c>
      <c r="AP293" s="115" t="s">
        <v>87</v>
      </c>
      <c r="AQ293" s="115" t="s">
        <v>93</v>
      </c>
      <c r="AR293" s="115" t="s">
        <v>94</v>
      </c>
      <c r="AS293" s="115" t="s">
        <v>90</v>
      </c>
      <c r="AT293" s="115" t="s">
        <v>91</v>
      </c>
      <c r="AU293" s="115" t="s">
        <v>91</v>
      </c>
    </row>
    <row r="294" spans="1:47">
      <c r="A294" s="115">
        <v>6985155386</v>
      </c>
      <c r="B294" s="115" t="s">
        <v>41</v>
      </c>
      <c r="H294" s="115" t="s">
        <v>46</v>
      </c>
      <c r="K294" s="115" t="s">
        <v>49</v>
      </c>
      <c r="O294" s="115">
        <f t="shared" si="68"/>
        <v>3</v>
      </c>
      <c r="P294" s="115">
        <f t="shared" si="69"/>
        <v>1</v>
      </c>
      <c r="R294" s="115">
        <f t="shared" si="70"/>
        <v>1</v>
      </c>
      <c r="S294" s="115">
        <f t="shared" si="71"/>
        <v>0</v>
      </c>
      <c r="T294" s="115">
        <f t="shared" si="72"/>
        <v>0</v>
      </c>
      <c r="U294" s="115">
        <f t="shared" si="73"/>
        <v>0</v>
      </c>
      <c r="V294" s="115">
        <f t="shared" si="74"/>
        <v>0</v>
      </c>
      <c r="W294" s="115">
        <f t="shared" si="75"/>
        <v>0</v>
      </c>
      <c r="X294" s="115">
        <f t="shared" si="76"/>
        <v>1</v>
      </c>
      <c r="Y294" s="115">
        <f t="shared" si="77"/>
        <v>0</v>
      </c>
      <c r="Z294" s="115">
        <f t="shared" si="78"/>
        <v>0</v>
      </c>
      <c r="AA294" s="115">
        <f t="shared" si="79"/>
        <v>1</v>
      </c>
      <c r="AB294" s="115">
        <f t="shared" si="80"/>
        <v>0</v>
      </c>
      <c r="AC294" s="115">
        <f t="shared" si="81"/>
        <v>0</v>
      </c>
      <c r="AF294" s="115">
        <f t="shared" si="82"/>
        <v>3</v>
      </c>
      <c r="AG294" s="115">
        <f t="shared" si="83"/>
        <v>3</v>
      </c>
      <c r="AH294" s="115" t="str">
        <f t="shared" si="84"/>
        <v>Correct</v>
      </c>
      <c r="AJ294" s="115" t="s">
        <v>83</v>
      </c>
      <c r="AK294" s="115">
        <v>67</v>
      </c>
      <c r="AL294" s="115" t="s">
        <v>181</v>
      </c>
      <c r="AN294" s="115" t="s">
        <v>85</v>
      </c>
      <c r="AO294" s="115" t="s">
        <v>86</v>
      </c>
      <c r="AP294" s="115" t="s">
        <v>87</v>
      </c>
      <c r="AQ294" s="115" t="s">
        <v>93</v>
      </c>
      <c r="AR294" s="115" t="s">
        <v>109</v>
      </c>
      <c r="AS294" s="115" t="s">
        <v>106</v>
      </c>
      <c r="AT294" s="115" t="s">
        <v>91</v>
      </c>
      <c r="AU294" s="115" t="s">
        <v>91</v>
      </c>
    </row>
    <row r="295" spans="1:47">
      <c r="A295" s="115">
        <v>7045764300</v>
      </c>
      <c r="H295" s="115" t="s">
        <v>46</v>
      </c>
      <c r="K295" s="115" t="s">
        <v>49</v>
      </c>
      <c r="O295" s="115">
        <f t="shared" si="68"/>
        <v>2</v>
      </c>
      <c r="P295" s="115">
        <f t="shared" si="69"/>
        <v>1.5</v>
      </c>
      <c r="R295" s="115">
        <f t="shared" si="70"/>
        <v>0</v>
      </c>
      <c r="S295" s="115">
        <f t="shared" si="71"/>
        <v>0</v>
      </c>
      <c r="T295" s="115">
        <f t="shared" si="72"/>
        <v>0</v>
      </c>
      <c r="U295" s="115">
        <f t="shared" si="73"/>
        <v>0</v>
      </c>
      <c r="V295" s="115">
        <f t="shared" si="74"/>
        <v>0</v>
      </c>
      <c r="W295" s="115">
        <f t="shared" si="75"/>
        <v>0</v>
      </c>
      <c r="X295" s="115">
        <f t="shared" si="76"/>
        <v>1</v>
      </c>
      <c r="Y295" s="115">
        <f t="shared" si="77"/>
        <v>0</v>
      </c>
      <c r="Z295" s="115">
        <f t="shared" si="78"/>
        <v>0</v>
      </c>
      <c r="AA295" s="115">
        <f t="shared" si="79"/>
        <v>1</v>
      </c>
      <c r="AB295" s="115">
        <f t="shared" si="80"/>
        <v>0</v>
      </c>
      <c r="AC295" s="115">
        <f t="shared" si="81"/>
        <v>0</v>
      </c>
      <c r="AF295" s="115">
        <f t="shared" si="82"/>
        <v>2</v>
      </c>
      <c r="AG295" s="115">
        <f t="shared" si="83"/>
        <v>2</v>
      </c>
      <c r="AH295" s="115" t="str">
        <f t="shared" si="84"/>
        <v>Correct</v>
      </c>
      <c r="AJ295" s="115" t="s">
        <v>83</v>
      </c>
      <c r="AK295" s="115">
        <v>49</v>
      </c>
      <c r="AL295" s="115" t="s">
        <v>181</v>
      </c>
      <c r="AM295" s="115" t="s">
        <v>186</v>
      </c>
      <c r="AN295" s="115" t="s">
        <v>85</v>
      </c>
      <c r="AO295" s="115" t="s">
        <v>86</v>
      </c>
      <c r="AP295" s="115" t="s">
        <v>87</v>
      </c>
      <c r="AQ295" s="115" t="s">
        <v>104</v>
      </c>
      <c r="AR295" s="115" t="s">
        <v>94</v>
      </c>
      <c r="AS295" s="115" t="s">
        <v>90</v>
      </c>
      <c r="AT295" s="115" t="s">
        <v>91</v>
      </c>
      <c r="AU295" s="115" t="s">
        <v>91</v>
      </c>
    </row>
    <row r="296" spans="1:47">
      <c r="A296" s="115">
        <v>7020355649</v>
      </c>
      <c r="B296" s="115" t="s">
        <v>41</v>
      </c>
      <c r="H296" s="115" t="s">
        <v>46</v>
      </c>
      <c r="K296" s="115" t="s">
        <v>49</v>
      </c>
      <c r="O296" s="115">
        <f t="shared" si="68"/>
        <v>3</v>
      </c>
      <c r="P296" s="115">
        <f t="shared" si="69"/>
        <v>1</v>
      </c>
      <c r="R296" s="115">
        <f t="shared" si="70"/>
        <v>1</v>
      </c>
      <c r="S296" s="115">
        <f t="shared" si="71"/>
        <v>0</v>
      </c>
      <c r="T296" s="115">
        <f t="shared" si="72"/>
        <v>0</v>
      </c>
      <c r="U296" s="115">
        <f t="shared" si="73"/>
        <v>0</v>
      </c>
      <c r="V296" s="115">
        <f t="shared" si="74"/>
        <v>0</v>
      </c>
      <c r="W296" s="115">
        <f t="shared" si="75"/>
        <v>0</v>
      </c>
      <c r="X296" s="115">
        <f t="shared" si="76"/>
        <v>1</v>
      </c>
      <c r="Y296" s="115">
        <f t="shared" si="77"/>
        <v>0</v>
      </c>
      <c r="Z296" s="115">
        <f t="shared" si="78"/>
        <v>0</v>
      </c>
      <c r="AA296" s="115">
        <f t="shared" si="79"/>
        <v>1</v>
      </c>
      <c r="AB296" s="115">
        <f t="shared" si="80"/>
        <v>0</v>
      </c>
      <c r="AC296" s="115">
        <f t="shared" si="81"/>
        <v>0</v>
      </c>
      <c r="AF296" s="115">
        <f t="shared" si="82"/>
        <v>3</v>
      </c>
      <c r="AG296" s="115">
        <f t="shared" si="83"/>
        <v>3</v>
      </c>
      <c r="AH296" s="115" t="str">
        <f t="shared" si="84"/>
        <v>Correct</v>
      </c>
      <c r="AJ296" s="115" t="s">
        <v>83</v>
      </c>
      <c r="AK296" s="115">
        <v>52</v>
      </c>
      <c r="AL296" s="115" t="s">
        <v>181</v>
      </c>
      <c r="AN296" s="115" t="s">
        <v>97</v>
      </c>
      <c r="AO296" s="115" t="s">
        <v>86</v>
      </c>
      <c r="AP296" s="115" t="s">
        <v>87</v>
      </c>
      <c r="AQ296" s="115" t="s">
        <v>100</v>
      </c>
      <c r="AR296" s="115" t="s">
        <v>89</v>
      </c>
      <c r="AS296" s="115" t="s">
        <v>90</v>
      </c>
      <c r="AT296" s="115" t="s">
        <v>91</v>
      </c>
      <c r="AU296" s="115" t="s">
        <v>91</v>
      </c>
    </row>
    <row r="297" spans="1:47">
      <c r="A297" s="115">
        <v>7020570042</v>
      </c>
      <c r="B297" s="115" t="s">
        <v>41</v>
      </c>
      <c r="D297" s="115" t="s">
        <v>43</v>
      </c>
      <c r="H297" s="115" t="s">
        <v>46</v>
      </c>
      <c r="K297" s="115" t="s">
        <v>49</v>
      </c>
      <c r="O297" s="115">
        <f t="shared" si="68"/>
        <v>4</v>
      </c>
      <c r="P297" s="115">
        <f t="shared" si="69"/>
        <v>0.75</v>
      </c>
      <c r="R297" s="115">
        <f t="shared" si="70"/>
        <v>0.75</v>
      </c>
      <c r="S297" s="115">
        <f t="shared" si="71"/>
        <v>0</v>
      </c>
      <c r="T297" s="115">
        <f t="shared" si="72"/>
        <v>0.75</v>
      </c>
      <c r="U297" s="115">
        <f t="shared" si="73"/>
        <v>0</v>
      </c>
      <c r="V297" s="115">
        <f t="shared" si="74"/>
        <v>0</v>
      </c>
      <c r="W297" s="115">
        <f t="shared" si="75"/>
        <v>0</v>
      </c>
      <c r="X297" s="115">
        <f t="shared" si="76"/>
        <v>0.75</v>
      </c>
      <c r="Y297" s="115">
        <f t="shared" si="77"/>
        <v>0</v>
      </c>
      <c r="Z297" s="115">
        <f t="shared" si="78"/>
        <v>0</v>
      </c>
      <c r="AA297" s="115">
        <f t="shared" si="79"/>
        <v>0.75</v>
      </c>
      <c r="AB297" s="115">
        <f t="shared" si="80"/>
        <v>0</v>
      </c>
      <c r="AC297" s="115">
        <f t="shared" si="81"/>
        <v>0</v>
      </c>
      <c r="AF297" s="115">
        <f t="shared" si="82"/>
        <v>3</v>
      </c>
      <c r="AG297" s="115">
        <f t="shared" si="83"/>
        <v>4</v>
      </c>
      <c r="AH297" s="115" t="str">
        <f t="shared" si="84"/>
        <v>Correct</v>
      </c>
      <c r="AJ297" s="115" t="s">
        <v>83</v>
      </c>
      <c r="AK297" s="115">
        <v>30</v>
      </c>
      <c r="AL297" s="115" t="s">
        <v>84</v>
      </c>
      <c r="AM297" s="115" t="s">
        <v>136</v>
      </c>
      <c r="AO297" s="115" t="s">
        <v>91</v>
      </c>
      <c r="AP297" s="115" t="s">
        <v>108</v>
      </c>
      <c r="AR297" s="115" t="s">
        <v>89</v>
      </c>
      <c r="AS297" s="115" t="s">
        <v>113</v>
      </c>
      <c r="AT297" s="115" t="s">
        <v>91</v>
      </c>
      <c r="AU297" s="115" t="s">
        <v>91</v>
      </c>
    </row>
    <row r="298" spans="1:47">
      <c r="A298" s="115">
        <v>6985467875</v>
      </c>
      <c r="H298" s="115" t="s">
        <v>46</v>
      </c>
      <c r="K298" s="115" t="s">
        <v>49</v>
      </c>
      <c r="O298" s="115">
        <f t="shared" si="68"/>
        <v>2</v>
      </c>
      <c r="P298" s="115">
        <f t="shared" si="69"/>
        <v>1.5</v>
      </c>
      <c r="R298" s="115">
        <f t="shared" si="70"/>
        <v>0</v>
      </c>
      <c r="S298" s="115">
        <f t="shared" si="71"/>
        <v>0</v>
      </c>
      <c r="T298" s="115">
        <f t="shared" si="72"/>
        <v>0</v>
      </c>
      <c r="U298" s="115">
        <f t="shared" si="73"/>
        <v>0</v>
      </c>
      <c r="V298" s="115">
        <f t="shared" si="74"/>
        <v>0</v>
      </c>
      <c r="W298" s="115">
        <f t="shared" si="75"/>
        <v>0</v>
      </c>
      <c r="X298" s="115">
        <f t="shared" si="76"/>
        <v>1</v>
      </c>
      <c r="Y298" s="115">
        <f t="shared" si="77"/>
        <v>0</v>
      </c>
      <c r="Z298" s="115">
        <f t="shared" si="78"/>
        <v>0</v>
      </c>
      <c r="AA298" s="115">
        <f t="shared" si="79"/>
        <v>1</v>
      </c>
      <c r="AB298" s="115">
        <f t="shared" si="80"/>
        <v>0</v>
      </c>
      <c r="AC298" s="115">
        <f t="shared" si="81"/>
        <v>0</v>
      </c>
      <c r="AF298" s="115">
        <f t="shared" si="82"/>
        <v>2</v>
      </c>
      <c r="AG298" s="115">
        <f t="shared" si="83"/>
        <v>2</v>
      </c>
      <c r="AH298" s="115" t="str">
        <f t="shared" si="84"/>
        <v>Correct</v>
      </c>
      <c r="AJ298" s="115" t="s">
        <v>83</v>
      </c>
      <c r="AK298" s="115">
        <v>40</v>
      </c>
      <c r="AL298" s="115" t="s">
        <v>181</v>
      </c>
      <c r="AM298" s="115" t="s">
        <v>222</v>
      </c>
      <c r="AN298" s="115" t="s">
        <v>114</v>
      </c>
      <c r="AO298" s="115" t="s">
        <v>91</v>
      </c>
      <c r="AP298" s="115" t="s">
        <v>108</v>
      </c>
      <c r="AQ298" s="115" t="s">
        <v>96</v>
      </c>
      <c r="AR298" s="115" t="s">
        <v>112</v>
      </c>
      <c r="AS298" s="115" t="s">
        <v>90</v>
      </c>
      <c r="AT298" s="115" t="s">
        <v>91</v>
      </c>
      <c r="AU298" s="115" t="s">
        <v>91</v>
      </c>
    </row>
    <row r="299" spans="1:47">
      <c r="A299" s="115">
        <v>6985450944</v>
      </c>
      <c r="H299" s="115" t="s">
        <v>46</v>
      </c>
      <c r="K299" s="115" t="s">
        <v>49</v>
      </c>
      <c r="O299" s="115">
        <f t="shared" si="68"/>
        <v>2</v>
      </c>
      <c r="P299" s="115">
        <f t="shared" si="69"/>
        <v>1.5</v>
      </c>
      <c r="R299" s="115">
        <f t="shared" si="70"/>
        <v>0</v>
      </c>
      <c r="S299" s="115">
        <f t="shared" si="71"/>
        <v>0</v>
      </c>
      <c r="T299" s="115">
        <f t="shared" si="72"/>
        <v>0</v>
      </c>
      <c r="U299" s="115">
        <f t="shared" si="73"/>
        <v>0</v>
      </c>
      <c r="V299" s="115">
        <f t="shared" si="74"/>
        <v>0</v>
      </c>
      <c r="W299" s="115">
        <f t="shared" si="75"/>
        <v>0</v>
      </c>
      <c r="X299" s="115">
        <f t="shared" si="76"/>
        <v>1</v>
      </c>
      <c r="Y299" s="115">
        <f t="shared" si="77"/>
        <v>0</v>
      </c>
      <c r="Z299" s="115">
        <f t="shared" si="78"/>
        <v>0</v>
      </c>
      <c r="AA299" s="115">
        <f t="shared" si="79"/>
        <v>1</v>
      </c>
      <c r="AB299" s="115">
        <f t="shared" si="80"/>
        <v>0</v>
      </c>
      <c r="AC299" s="115">
        <f t="shared" si="81"/>
        <v>0</v>
      </c>
      <c r="AF299" s="115">
        <f t="shared" si="82"/>
        <v>2</v>
      </c>
      <c r="AG299" s="115">
        <f t="shared" si="83"/>
        <v>2</v>
      </c>
      <c r="AH299" s="115" t="str">
        <f t="shared" si="84"/>
        <v>Correct</v>
      </c>
      <c r="AJ299" s="115" t="s">
        <v>83</v>
      </c>
      <c r="AK299" s="115">
        <v>40</v>
      </c>
      <c r="AL299" s="115" t="s">
        <v>181</v>
      </c>
      <c r="AM299" s="115" t="s">
        <v>222</v>
      </c>
      <c r="AN299" s="115" t="s">
        <v>114</v>
      </c>
      <c r="AO299" s="115" t="s">
        <v>91</v>
      </c>
      <c r="AP299" s="115" t="s">
        <v>108</v>
      </c>
      <c r="AQ299" s="115" t="s">
        <v>96</v>
      </c>
      <c r="AR299" s="115" t="s">
        <v>112</v>
      </c>
      <c r="AS299" s="115" t="s">
        <v>90</v>
      </c>
      <c r="AT299" s="115" t="s">
        <v>91</v>
      </c>
      <c r="AU299" s="115" t="s">
        <v>91</v>
      </c>
    </row>
    <row r="300" spans="1:47">
      <c r="A300" s="115">
        <v>7020353660</v>
      </c>
      <c r="C300" s="115" t="s">
        <v>42</v>
      </c>
      <c r="E300" s="115" t="s">
        <v>44</v>
      </c>
      <c r="H300" s="115" t="s">
        <v>46</v>
      </c>
      <c r="K300" s="115" t="s">
        <v>49</v>
      </c>
      <c r="O300" s="115">
        <f t="shared" si="68"/>
        <v>4</v>
      </c>
      <c r="P300" s="115">
        <f t="shared" si="69"/>
        <v>0.75</v>
      </c>
      <c r="R300" s="115">
        <f t="shared" si="70"/>
        <v>0</v>
      </c>
      <c r="S300" s="115">
        <f t="shared" si="71"/>
        <v>0.75</v>
      </c>
      <c r="T300" s="115">
        <f t="shared" si="72"/>
        <v>0</v>
      </c>
      <c r="U300" s="115">
        <f t="shared" si="73"/>
        <v>0.75</v>
      </c>
      <c r="V300" s="115">
        <f t="shared" si="74"/>
        <v>0</v>
      </c>
      <c r="W300" s="115">
        <f t="shared" si="75"/>
        <v>0</v>
      </c>
      <c r="X300" s="115">
        <f t="shared" si="76"/>
        <v>0.75</v>
      </c>
      <c r="Y300" s="115">
        <f t="shared" si="77"/>
        <v>0</v>
      </c>
      <c r="Z300" s="115">
        <f t="shared" si="78"/>
        <v>0</v>
      </c>
      <c r="AA300" s="115">
        <f t="shared" si="79"/>
        <v>0.75</v>
      </c>
      <c r="AB300" s="115">
        <f t="shared" si="80"/>
        <v>0</v>
      </c>
      <c r="AC300" s="115">
        <f t="shared" si="81"/>
        <v>0</v>
      </c>
      <c r="AF300" s="115">
        <f t="shared" si="82"/>
        <v>3</v>
      </c>
      <c r="AG300" s="115">
        <f t="shared" si="83"/>
        <v>4</v>
      </c>
      <c r="AH300" s="115" t="str">
        <f t="shared" si="84"/>
        <v>Correct</v>
      </c>
      <c r="AJ300" s="115" t="s">
        <v>99</v>
      </c>
      <c r="AK300" s="115">
        <v>25</v>
      </c>
      <c r="AL300" s="115" t="s">
        <v>181</v>
      </c>
      <c r="AM300" s="115" t="s">
        <v>207</v>
      </c>
      <c r="AN300" s="115" t="s">
        <v>85</v>
      </c>
      <c r="AO300" s="115" t="s">
        <v>86</v>
      </c>
      <c r="AP300" s="115" t="s">
        <v>87</v>
      </c>
      <c r="AQ300" s="115" t="s">
        <v>96</v>
      </c>
      <c r="AR300" s="115" t="s">
        <v>102</v>
      </c>
      <c r="AS300" s="115" t="s">
        <v>90</v>
      </c>
      <c r="AT300" s="115" t="s">
        <v>91</v>
      </c>
      <c r="AU300" s="115" t="s">
        <v>91</v>
      </c>
    </row>
    <row r="301" spans="1:47">
      <c r="A301" s="115">
        <v>7020348715</v>
      </c>
      <c r="G301" s="115" t="s">
        <v>39</v>
      </c>
      <c r="H301" s="115" t="s">
        <v>46</v>
      </c>
      <c r="K301" s="115" t="s">
        <v>49</v>
      </c>
      <c r="O301" s="115">
        <f t="shared" si="68"/>
        <v>3</v>
      </c>
      <c r="P301" s="115">
        <f t="shared" si="69"/>
        <v>1</v>
      </c>
      <c r="R301" s="115">
        <f t="shared" si="70"/>
        <v>0</v>
      </c>
      <c r="S301" s="115">
        <f t="shared" si="71"/>
        <v>0</v>
      </c>
      <c r="T301" s="115">
        <f t="shared" si="72"/>
        <v>0</v>
      </c>
      <c r="U301" s="115">
        <f t="shared" si="73"/>
        <v>0</v>
      </c>
      <c r="V301" s="115">
        <f t="shared" si="74"/>
        <v>0</v>
      </c>
      <c r="W301" s="115">
        <f t="shared" si="75"/>
        <v>1</v>
      </c>
      <c r="X301" s="115">
        <f t="shared" si="76"/>
        <v>1</v>
      </c>
      <c r="Y301" s="115">
        <f t="shared" si="77"/>
        <v>0</v>
      </c>
      <c r="Z301" s="115">
        <f t="shared" si="78"/>
        <v>0</v>
      </c>
      <c r="AA301" s="115">
        <f t="shared" si="79"/>
        <v>1</v>
      </c>
      <c r="AB301" s="115">
        <f t="shared" si="80"/>
        <v>0</v>
      </c>
      <c r="AC301" s="115">
        <f t="shared" si="81"/>
        <v>0</v>
      </c>
      <c r="AF301" s="115">
        <f t="shared" si="82"/>
        <v>3</v>
      </c>
      <c r="AG301" s="115">
        <f t="shared" si="83"/>
        <v>3</v>
      </c>
      <c r="AH301" s="115" t="str">
        <f t="shared" si="84"/>
        <v>Correct</v>
      </c>
      <c r="AJ301" s="115" t="s">
        <v>99</v>
      </c>
      <c r="AK301" s="115">
        <v>31</v>
      </c>
      <c r="AL301" s="115" t="s">
        <v>181</v>
      </c>
      <c r="AM301" s="115" t="s">
        <v>207</v>
      </c>
      <c r="AN301" s="115" t="s">
        <v>107</v>
      </c>
      <c r="AO301" s="115" t="s">
        <v>91</v>
      </c>
      <c r="AP301" s="115" t="s">
        <v>87</v>
      </c>
      <c r="AQ301" s="115" t="s">
        <v>101</v>
      </c>
      <c r="AR301" s="115" t="s">
        <v>94</v>
      </c>
      <c r="AS301" s="115" t="s">
        <v>90</v>
      </c>
      <c r="AT301" s="115" t="s">
        <v>91</v>
      </c>
      <c r="AU301" s="115" t="s">
        <v>91</v>
      </c>
    </row>
    <row r="302" spans="1:47">
      <c r="A302" s="115">
        <v>7020358017</v>
      </c>
      <c r="C302" s="115" t="s">
        <v>42</v>
      </c>
      <c r="D302" s="115" t="s">
        <v>43</v>
      </c>
      <c r="E302" s="115" t="s">
        <v>44</v>
      </c>
      <c r="H302" s="115" t="s">
        <v>46</v>
      </c>
      <c r="K302" s="115" t="s">
        <v>49</v>
      </c>
      <c r="O302" s="115">
        <f t="shared" si="68"/>
        <v>5</v>
      </c>
      <c r="P302" s="115">
        <f t="shared" si="69"/>
        <v>0.6</v>
      </c>
      <c r="R302" s="115">
        <f t="shared" si="70"/>
        <v>0</v>
      </c>
      <c r="S302" s="115">
        <f t="shared" si="71"/>
        <v>0.6</v>
      </c>
      <c r="T302" s="115">
        <f t="shared" si="72"/>
        <v>0.6</v>
      </c>
      <c r="U302" s="115">
        <f t="shared" si="73"/>
        <v>0.6</v>
      </c>
      <c r="V302" s="115">
        <f t="shared" si="74"/>
        <v>0</v>
      </c>
      <c r="W302" s="115">
        <f t="shared" si="75"/>
        <v>0</v>
      </c>
      <c r="X302" s="115">
        <f t="shared" si="76"/>
        <v>0.6</v>
      </c>
      <c r="Y302" s="115">
        <f t="shared" si="77"/>
        <v>0</v>
      </c>
      <c r="Z302" s="115">
        <f t="shared" si="78"/>
        <v>0</v>
      </c>
      <c r="AA302" s="115">
        <f t="shared" si="79"/>
        <v>0.6</v>
      </c>
      <c r="AB302" s="115">
        <f t="shared" si="80"/>
        <v>0</v>
      </c>
      <c r="AC302" s="115">
        <f t="shared" si="81"/>
        <v>0</v>
      </c>
      <c r="AF302" s="115">
        <f t="shared" si="82"/>
        <v>3</v>
      </c>
      <c r="AG302" s="115">
        <f t="shared" si="83"/>
        <v>5</v>
      </c>
      <c r="AH302" s="115" t="str">
        <f t="shared" si="84"/>
        <v>Correct</v>
      </c>
      <c r="AJ302" s="115" t="s">
        <v>83</v>
      </c>
      <c r="AK302" s="115">
        <v>27</v>
      </c>
      <c r="AL302" s="115" t="s">
        <v>181</v>
      </c>
      <c r="AM302" s="115" t="s">
        <v>189</v>
      </c>
      <c r="AN302" s="115" t="s">
        <v>85</v>
      </c>
      <c r="AO302" s="115" t="s">
        <v>86</v>
      </c>
      <c r="AP302" s="115" t="s">
        <v>87</v>
      </c>
      <c r="AQ302" s="115" t="s">
        <v>93</v>
      </c>
      <c r="AR302" s="115" t="s">
        <v>94</v>
      </c>
      <c r="AS302" s="115" t="s">
        <v>90</v>
      </c>
      <c r="AT302" s="115" t="s">
        <v>91</v>
      </c>
      <c r="AU302" s="115" t="s">
        <v>91</v>
      </c>
    </row>
    <row r="303" spans="1:47">
      <c r="A303" s="115">
        <v>6984051275</v>
      </c>
      <c r="E303" s="115" t="s">
        <v>44</v>
      </c>
      <c r="H303" s="115" t="s">
        <v>46</v>
      </c>
      <c r="K303" s="115" t="s">
        <v>49</v>
      </c>
      <c r="O303" s="115">
        <f t="shared" si="68"/>
        <v>3</v>
      </c>
      <c r="P303" s="115">
        <f t="shared" si="69"/>
        <v>1</v>
      </c>
      <c r="R303" s="115">
        <f t="shared" si="70"/>
        <v>0</v>
      </c>
      <c r="S303" s="115">
        <f t="shared" si="71"/>
        <v>0</v>
      </c>
      <c r="T303" s="115">
        <f t="shared" si="72"/>
        <v>0</v>
      </c>
      <c r="U303" s="115">
        <f t="shared" si="73"/>
        <v>1</v>
      </c>
      <c r="V303" s="115">
        <f t="shared" si="74"/>
        <v>0</v>
      </c>
      <c r="W303" s="115">
        <f t="shared" si="75"/>
        <v>0</v>
      </c>
      <c r="X303" s="115">
        <f t="shared" si="76"/>
        <v>1</v>
      </c>
      <c r="Y303" s="115">
        <f t="shared" si="77"/>
        <v>0</v>
      </c>
      <c r="Z303" s="115">
        <f t="shared" si="78"/>
        <v>0</v>
      </c>
      <c r="AA303" s="115">
        <f t="shared" si="79"/>
        <v>1</v>
      </c>
      <c r="AB303" s="115">
        <f t="shared" si="80"/>
        <v>0</v>
      </c>
      <c r="AC303" s="115">
        <f t="shared" si="81"/>
        <v>0</v>
      </c>
      <c r="AF303" s="115">
        <f t="shared" si="82"/>
        <v>3</v>
      </c>
      <c r="AG303" s="115">
        <f t="shared" si="83"/>
        <v>3</v>
      </c>
      <c r="AH303" s="115" t="str">
        <f t="shared" si="84"/>
        <v>Correct</v>
      </c>
      <c r="AJ303" s="115" t="s">
        <v>83</v>
      </c>
      <c r="AK303" s="115">
        <v>23</v>
      </c>
      <c r="AL303" s="115" t="s">
        <v>181</v>
      </c>
      <c r="AM303" s="115" t="s">
        <v>239</v>
      </c>
      <c r="AN303" s="115" t="s">
        <v>85</v>
      </c>
      <c r="AO303" s="115" t="s">
        <v>86</v>
      </c>
      <c r="AP303" s="115" t="s">
        <v>87</v>
      </c>
      <c r="AQ303" s="115" t="s">
        <v>88</v>
      </c>
      <c r="AR303" s="115" t="s">
        <v>89</v>
      </c>
      <c r="AS303" s="115" t="s">
        <v>90</v>
      </c>
    </row>
    <row r="304" spans="1:47">
      <c r="A304" s="115">
        <v>7011091652</v>
      </c>
      <c r="B304" s="115" t="s">
        <v>41</v>
      </c>
      <c r="H304" s="115" t="s">
        <v>46</v>
      </c>
      <c r="K304" s="115" t="s">
        <v>49</v>
      </c>
      <c r="O304" s="115">
        <f t="shared" si="68"/>
        <v>3</v>
      </c>
      <c r="P304" s="115">
        <f t="shared" si="69"/>
        <v>1</v>
      </c>
      <c r="R304" s="115">
        <f t="shared" si="70"/>
        <v>1</v>
      </c>
      <c r="S304" s="115">
        <f t="shared" si="71"/>
        <v>0</v>
      </c>
      <c r="T304" s="115">
        <f t="shared" si="72"/>
        <v>0</v>
      </c>
      <c r="U304" s="115">
        <f t="shared" si="73"/>
        <v>0</v>
      </c>
      <c r="V304" s="115">
        <f t="shared" si="74"/>
        <v>0</v>
      </c>
      <c r="W304" s="115">
        <f t="shared" si="75"/>
        <v>0</v>
      </c>
      <c r="X304" s="115">
        <f t="shared" si="76"/>
        <v>1</v>
      </c>
      <c r="Y304" s="115">
        <f t="shared" si="77"/>
        <v>0</v>
      </c>
      <c r="Z304" s="115">
        <f t="shared" si="78"/>
        <v>0</v>
      </c>
      <c r="AA304" s="115">
        <f t="shared" si="79"/>
        <v>1</v>
      </c>
      <c r="AB304" s="115">
        <f t="shared" si="80"/>
        <v>0</v>
      </c>
      <c r="AC304" s="115">
        <f t="shared" si="81"/>
        <v>0</v>
      </c>
      <c r="AF304" s="115">
        <f t="shared" si="82"/>
        <v>3</v>
      </c>
      <c r="AG304" s="115">
        <f t="shared" si="83"/>
        <v>3</v>
      </c>
      <c r="AH304" s="115" t="str">
        <f t="shared" si="84"/>
        <v>Correct</v>
      </c>
      <c r="AJ304" s="115" t="s">
        <v>99</v>
      </c>
      <c r="AK304" s="115">
        <v>38</v>
      </c>
      <c r="AL304" s="115" t="s">
        <v>84</v>
      </c>
      <c r="AM304" s="115" t="s">
        <v>146</v>
      </c>
      <c r="AN304" s="115" t="s">
        <v>97</v>
      </c>
      <c r="AO304" s="115" t="s">
        <v>86</v>
      </c>
      <c r="AP304" s="115" t="s">
        <v>87</v>
      </c>
      <c r="AQ304" s="115" t="s">
        <v>100</v>
      </c>
      <c r="AR304" s="115" t="s">
        <v>89</v>
      </c>
      <c r="AS304" s="115" t="s">
        <v>90</v>
      </c>
      <c r="AT304" s="115" t="s">
        <v>91</v>
      </c>
      <c r="AU304" s="115" t="s">
        <v>91</v>
      </c>
    </row>
    <row r="305" spans="1:47">
      <c r="A305" s="115">
        <v>6985473409</v>
      </c>
      <c r="C305" s="115" t="s">
        <v>42</v>
      </c>
      <c r="E305" s="115" t="s">
        <v>44</v>
      </c>
      <c r="H305" s="115" t="s">
        <v>46</v>
      </c>
      <c r="K305" s="115" t="s">
        <v>49</v>
      </c>
      <c r="O305" s="115">
        <f t="shared" si="68"/>
        <v>4</v>
      </c>
      <c r="P305" s="115">
        <f t="shared" si="69"/>
        <v>0.75</v>
      </c>
      <c r="R305" s="115">
        <f t="shared" si="70"/>
        <v>0</v>
      </c>
      <c r="S305" s="115">
        <f t="shared" si="71"/>
        <v>0.75</v>
      </c>
      <c r="T305" s="115">
        <f t="shared" si="72"/>
        <v>0</v>
      </c>
      <c r="U305" s="115">
        <f t="shared" si="73"/>
        <v>0.75</v>
      </c>
      <c r="V305" s="115">
        <f t="shared" si="74"/>
        <v>0</v>
      </c>
      <c r="W305" s="115">
        <f t="shared" si="75"/>
        <v>0</v>
      </c>
      <c r="X305" s="115">
        <f t="shared" si="76"/>
        <v>0.75</v>
      </c>
      <c r="Y305" s="115">
        <f t="shared" si="77"/>
        <v>0</v>
      </c>
      <c r="Z305" s="115">
        <f t="shared" si="78"/>
        <v>0</v>
      </c>
      <c r="AA305" s="115">
        <f t="shared" si="79"/>
        <v>0.75</v>
      </c>
      <c r="AB305" s="115">
        <f t="shared" si="80"/>
        <v>0</v>
      </c>
      <c r="AC305" s="115">
        <f t="shared" si="81"/>
        <v>0</v>
      </c>
      <c r="AF305" s="115">
        <f t="shared" si="82"/>
        <v>3</v>
      </c>
      <c r="AG305" s="115">
        <f t="shared" si="83"/>
        <v>4</v>
      </c>
      <c r="AH305" s="115" t="str">
        <f t="shared" si="84"/>
        <v>Correct</v>
      </c>
      <c r="AJ305" s="115" t="s">
        <v>99</v>
      </c>
      <c r="AK305" s="115">
        <v>42</v>
      </c>
      <c r="AL305" s="115" t="s">
        <v>181</v>
      </c>
      <c r="AN305" s="115" t="s">
        <v>97</v>
      </c>
      <c r="AO305" s="115" t="s">
        <v>86</v>
      </c>
      <c r="AQ305" s="115" t="s">
        <v>88</v>
      </c>
      <c r="AR305" s="115" t="s">
        <v>120</v>
      </c>
      <c r="AS305" s="115" t="s">
        <v>90</v>
      </c>
      <c r="AT305" s="115" t="s">
        <v>91</v>
      </c>
      <c r="AU305" s="115" t="s">
        <v>91</v>
      </c>
    </row>
    <row r="306" spans="1:47">
      <c r="A306" s="115">
        <v>7044846374</v>
      </c>
      <c r="B306" s="115" t="s">
        <v>41</v>
      </c>
      <c r="H306" s="115" t="s">
        <v>46</v>
      </c>
      <c r="K306" s="115" t="s">
        <v>49</v>
      </c>
      <c r="O306" s="115">
        <f t="shared" si="68"/>
        <v>3</v>
      </c>
      <c r="P306" s="115">
        <f t="shared" si="69"/>
        <v>1</v>
      </c>
      <c r="R306" s="115">
        <f t="shared" si="70"/>
        <v>1</v>
      </c>
      <c r="S306" s="115">
        <f t="shared" si="71"/>
        <v>0</v>
      </c>
      <c r="T306" s="115">
        <f t="shared" si="72"/>
        <v>0</v>
      </c>
      <c r="U306" s="115">
        <f t="shared" si="73"/>
        <v>0</v>
      </c>
      <c r="V306" s="115">
        <f t="shared" si="74"/>
        <v>0</v>
      </c>
      <c r="W306" s="115">
        <f t="shared" si="75"/>
        <v>0</v>
      </c>
      <c r="X306" s="115">
        <f t="shared" si="76"/>
        <v>1</v>
      </c>
      <c r="Y306" s="115">
        <f t="shared" si="77"/>
        <v>0</v>
      </c>
      <c r="Z306" s="115">
        <f t="shared" si="78"/>
        <v>0</v>
      </c>
      <c r="AA306" s="115">
        <f t="shared" si="79"/>
        <v>1</v>
      </c>
      <c r="AB306" s="115">
        <f t="shared" si="80"/>
        <v>0</v>
      </c>
      <c r="AC306" s="115">
        <f t="shared" si="81"/>
        <v>0</v>
      </c>
      <c r="AF306" s="115">
        <f t="shared" si="82"/>
        <v>3</v>
      </c>
      <c r="AG306" s="115">
        <f t="shared" si="83"/>
        <v>3</v>
      </c>
      <c r="AH306" s="115" t="str">
        <f t="shared" si="84"/>
        <v>Correct</v>
      </c>
      <c r="AJ306" s="115" t="s">
        <v>83</v>
      </c>
      <c r="AK306" s="115">
        <v>29</v>
      </c>
      <c r="AL306" s="115" t="s">
        <v>84</v>
      </c>
      <c r="AM306" s="115" t="s">
        <v>453</v>
      </c>
      <c r="AN306" s="115" t="s">
        <v>92</v>
      </c>
      <c r="AO306" s="115" t="s">
        <v>86</v>
      </c>
      <c r="AP306" s="115" t="s">
        <v>182</v>
      </c>
      <c r="AQ306" s="115" t="s">
        <v>96</v>
      </c>
      <c r="AR306" s="115" t="s">
        <v>89</v>
      </c>
      <c r="AS306" s="115" t="s">
        <v>90</v>
      </c>
      <c r="AT306" s="115" t="s">
        <v>117</v>
      </c>
      <c r="AU306" s="115" t="s">
        <v>91</v>
      </c>
    </row>
    <row r="307" spans="1:47">
      <c r="A307" s="115">
        <v>7011535201</v>
      </c>
      <c r="B307" s="115" t="s">
        <v>41</v>
      </c>
      <c r="H307" s="115" t="s">
        <v>46</v>
      </c>
      <c r="K307" s="115" t="s">
        <v>49</v>
      </c>
      <c r="O307" s="115">
        <f t="shared" si="68"/>
        <v>3</v>
      </c>
      <c r="P307" s="115">
        <f t="shared" si="69"/>
        <v>1</v>
      </c>
      <c r="R307" s="115">
        <f t="shared" si="70"/>
        <v>1</v>
      </c>
      <c r="S307" s="115">
        <f t="shared" si="71"/>
        <v>0</v>
      </c>
      <c r="T307" s="115">
        <f t="shared" si="72"/>
        <v>0</v>
      </c>
      <c r="U307" s="115">
        <f t="shared" si="73"/>
        <v>0</v>
      </c>
      <c r="V307" s="115">
        <f t="shared" si="74"/>
        <v>0</v>
      </c>
      <c r="W307" s="115">
        <f t="shared" si="75"/>
        <v>0</v>
      </c>
      <c r="X307" s="115">
        <f t="shared" si="76"/>
        <v>1</v>
      </c>
      <c r="Y307" s="115">
        <f t="shared" si="77"/>
        <v>0</v>
      </c>
      <c r="Z307" s="115">
        <f t="shared" si="78"/>
        <v>0</v>
      </c>
      <c r="AA307" s="115">
        <f t="shared" si="79"/>
        <v>1</v>
      </c>
      <c r="AB307" s="115">
        <f t="shared" si="80"/>
        <v>0</v>
      </c>
      <c r="AC307" s="115">
        <f t="shared" si="81"/>
        <v>0</v>
      </c>
      <c r="AF307" s="115">
        <f t="shared" si="82"/>
        <v>3</v>
      </c>
      <c r="AG307" s="115">
        <f t="shared" si="83"/>
        <v>3</v>
      </c>
      <c r="AH307" s="115" t="str">
        <f t="shared" si="84"/>
        <v>Correct</v>
      </c>
      <c r="AJ307" s="115" t="s">
        <v>83</v>
      </c>
      <c r="AK307" s="115">
        <v>81</v>
      </c>
      <c r="AL307" s="115" t="s">
        <v>84</v>
      </c>
      <c r="AN307" s="115" t="s">
        <v>97</v>
      </c>
      <c r="AP307" s="115" t="s">
        <v>87</v>
      </c>
      <c r="AQ307" s="115" t="s">
        <v>100</v>
      </c>
      <c r="AR307" s="115" t="s">
        <v>94</v>
      </c>
      <c r="AS307" s="115" t="s">
        <v>106</v>
      </c>
      <c r="AT307" s="115" t="s">
        <v>91</v>
      </c>
      <c r="AU307" s="115" t="s">
        <v>91</v>
      </c>
    </row>
    <row r="308" spans="1:47">
      <c r="A308" s="115">
        <v>7020349553</v>
      </c>
      <c r="B308" s="115" t="s">
        <v>41</v>
      </c>
      <c r="F308" s="115" t="s">
        <v>45</v>
      </c>
      <c r="H308" s="115" t="s">
        <v>46</v>
      </c>
      <c r="K308" s="115" t="s">
        <v>49</v>
      </c>
      <c r="O308" s="115">
        <f t="shared" si="68"/>
        <v>4</v>
      </c>
      <c r="P308" s="115">
        <f t="shared" si="69"/>
        <v>0.75</v>
      </c>
      <c r="R308" s="115">
        <f t="shared" si="70"/>
        <v>0.75</v>
      </c>
      <c r="S308" s="115">
        <f t="shared" si="71"/>
        <v>0</v>
      </c>
      <c r="T308" s="115">
        <f t="shared" si="72"/>
        <v>0</v>
      </c>
      <c r="U308" s="115">
        <f t="shared" si="73"/>
        <v>0</v>
      </c>
      <c r="V308" s="115">
        <f t="shared" si="74"/>
        <v>0.75</v>
      </c>
      <c r="W308" s="115">
        <f t="shared" si="75"/>
        <v>0</v>
      </c>
      <c r="X308" s="115">
        <f t="shared" si="76"/>
        <v>0.75</v>
      </c>
      <c r="Y308" s="115">
        <f t="shared" si="77"/>
        <v>0</v>
      </c>
      <c r="Z308" s="115">
        <f t="shared" si="78"/>
        <v>0</v>
      </c>
      <c r="AA308" s="115">
        <f t="shared" si="79"/>
        <v>0.75</v>
      </c>
      <c r="AB308" s="115">
        <f t="shared" si="80"/>
        <v>0</v>
      </c>
      <c r="AC308" s="115">
        <f t="shared" si="81"/>
        <v>0</v>
      </c>
      <c r="AF308" s="115">
        <f t="shared" si="82"/>
        <v>3</v>
      </c>
      <c r="AG308" s="115">
        <f t="shared" si="83"/>
        <v>4</v>
      </c>
      <c r="AH308" s="115" t="str">
        <f t="shared" si="84"/>
        <v>Correct</v>
      </c>
      <c r="AJ308" s="115" t="s">
        <v>99</v>
      </c>
      <c r="AK308" s="115">
        <v>25</v>
      </c>
      <c r="AL308" s="115" t="s">
        <v>181</v>
      </c>
      <c r="AM308" s="115" t="s">
        <v>207</v>
      </c>
      <c r="AN308" s="115" t="s">
        <v>85</v>
      </c>
      <c r="AO308" s="115" t="s">
        <v>86</v>
      </c>
      <c r="AP308" s="115" t="s">
        <v>87</v>
      </c>
      <c r="AQ308" s="115" t="s">
        <v>88</v>
      </c>
      <c r="AR308" s="115" t="s">
        <v>94</v>
      </c>
      <c r="AS308" s="115" t="s">
        <v>90</v>
      </c>
      <c r="AT308" s="115" t="s">
        <v>91</v>
      </c>
      <c r="AU308" s="115" t="s">
        <v>91</v>
      </c>
    </row>
    <row r="309" spans="1:47">
      <c r="A309" s="115">
        <v>6985472460</v>
      </c>
      <c r="B309" s="115" t="s">
        <v>41</v>
      </c>
      <c r="F309" s="115" t="s">
        <v>45</v>
      </c>
      <c r="G309" s="115" t="s">
        <v>39</v>
      </c>
      <c r="H309" s="115" t="s">
        <v>46</v>
      </c>
      <c r="K309" s="115" t="s">
        <v>49</v>
      </c>
      <c r="O309" s="115">
        <f t="shared" si="68"/>
        <v>5</v>
      </c>
      <c r="P309" s="115">
        <f t="shared" si="69"/>
        <v>0.6</v>
      </c>
      <c r="R309" s="115">
        <f t="shared" si="70"/>
        <v>0.6</v>
      </c>
      <c r="S309" s="115">
        <f t="shared" si="71"/>
        <v>0</v>
      </c>
      <c r="T309" s="115">
        <f t="shared" si="72"/>
        <v>0</v>
      </c>
      <c r="U309" s="115">
        <f t="shared" si="73"/>
        <v>0</v>
      </c>
      <c r="V309" s="115">
        <f t="shared" si="74"/>
        <v>0.6</v>
      </c>
      <c r="W309" s="115">
        <f t="shared" si="75"/>
        <v>0.6</v>
      </c>
      <c r="X309" s="115">
        <f t="shared" si="76"/>
        <v>0.6</v>
      </c>
      <c r="Y309" s="115">
        <f t="shared" si="77"/>
        <v>0</v>
      </c>
      <c r="Z309" s="115">
        <f t="shared" si="78"/>
        <v>0</v>
      </c>
      <c r="AA309" s="115">
        <f t="shared" si="79"/>
        <v>0.6</v>
      </c>
      <c r="AB309" s="115">
        <f t="shared" si="80"/>
        <v>0</v>
      </c>
      <c r="AC309" s="115">
        <f t="shared" si="81"/>
        <v>0</v>
      </c>
      <c r="AF309" s="115">
        <f t="shared" si="82"/>
        <v>3</v>
      </c>
      <c r="AG309" s="115">
        <f t="shared" si="83"/>
        <v>5</v>
      </c>
      <c r="AH309" s="115" t="str">
        <f t="shared" si="84"/>
        <v>Correct</v>
      </c>
      <c r="AJ309" s="115" t="s">
        <v>99</v>
      </c>
      <c r="AK309" s="115">
        <v>50</v>
      </c>
      <c r="AL309" s="115" t="s">
        <v>181</v>
      </c>
      <c r="AM309" s="115" t="s">
        <v>479</v>
      </c>
      <c r="AN309" s="115" t="s">
        <v>85</v>
      </c>
      <c r="AO309" s="115" t="s">
        <v>91</v>
      </c>
      <c r="AP309" s="115" t="s">
        <v>108</v>
      </c>
      <c r="AQ309" s="115" t="s">
        <v>93</v>
      </c>
      <c r="AR309" s="115" t="s">
        <v>105</v>
      </c>
      <c r="AS309" s="115" t="s">
        <v>98</v>
      </c>
      <c r="AT309" s="115" t="s">
        <v>91</v>
      </c>
      <c r="AU309" s="115" t="s">
        <v>91</v>
      </c>
    </row>
    <row r="310" spans="1:47">
      <c r="A310" s="115">
        <v>7020350944</v>
      </c>
      <c r="E310" s="115" t="s">
        <v>44</v>
      </c>
      <c r="H310" s="115" t="s">
        <v>46</v>
      </c>
      <c r="K310" s="115" t="s">
        <v>49</v>
      </c>
      <c r="O310" s="115">
        <f t="shared" si="68"/>
        <v>3</v>
      </c>
      <c r="P310" s="115">
        <f t="shared" si="69"/>
        <v>1</v>
      </c>
      <c r="R310" s="115">
        <f t="shared" si="70"/>
        <v>0</v>
      </c>
      <c r="S310" s="115">
        <f t="shared" si="71"/>
        <v>0</v>
      </c>
      <c r="T310" s="115">
        <f t="shared" si="72"/>
        <v>0</v>
      </c>
      <c r="U310" s="115">
        <f t="shared" si="73"/>
        <v>1</v>
      </c>
      <c r="V310" s="115">
        <f t="shared" si="74"/>
        <v>0</v>
      </c>
      <c r="W310" s="115">
        <f t="shared" si="75"/>
        <v>0</v>
      </c>
      <c r="X310" s="115">
        <f t="shared" si="76"/>
        <v>1</v>
      </c>
      <c r="Y310" s="115">
        <f t="shared" si="77"/>
        <v>0</v>
      </c>
      <c r="Z310" s="115">
        <f t="shared" si="78"/>
        <v>0</v>
      </c>
      <c r="AA310" s="115">
        <f t="shared" si="79"/>
        <v>1</v>
      </c>
      <c r="AB310" s="115">
        <f t="shared" si="80"/>
        <v>0</v>
      </c>
      <c r="AC310" s="115">
        <f t="shared" si="81"/>
        <v>0</v>
      </c>
      <c r="AF310" s="115">
        <f t="shared" si="82"/>
        <v>3</v>
      </c>
      <c r="AG310" s="115">
        <f t="shared" si="83"/>
        <v>3</v>
      </c>
      <c r="AH310" s="115" t="str">
        <f t="shared" si="84"/>
        <v>Correct</v>
      </c>
      <c r="AJ310" s="115" t="s">
        <v>99</v>
      </c>
      <c r="AK310" s="115">
        <v>59</v>
      </c>
      <c r="AL310" s="115" t="s">
        <v>84</v>
      </c>
      <c r="AM310" s="115" t="s">
        <v>124</v>
      </c>
      <c r="AN310" s="115" t="s">
        <v>97</v>
      </c>
      <c r="AP310" s="115" t="s">
        <v>87</v>
      </c>
      <c r="AQ310" s="115" t="s">
        <v>93</v>
      </c>
      <c r="AR310" s="115" t="s">
        <v>102</v>
      </c>
      <c r="AT310" s="115" t="s">
        <v>91</v>
      </c>
      <c r="AU310" s="115" t="s">
        <v>86</v>
      </c>
    </row>
    <row r="311" spans="1:47">
      <c r="A311" s="115">
        <v>7020342438</v>
      </c>
      <c r="B311" s="115" t="s">
        <v>41</v>
      </c>
      <c r="C311" s="115" t="s">
        <v>42</v>
      </c>
      <c r="E311" s="115" t="s">
        <v>44</v>
      </c>
      <c r="H311" s="115" t="s">
        <v>46</v>
      </c>
      <c r="K311" s="115" t="s">
        <v>49</v>
      </c>
      <c r="O311" s="115">
        <f t="shared" si="68"/>
        <v>5</v>
      </c>
      <c r="P311" s="115">
        <f t="shared" si="69"/>
        <v>0.6</v>
      </c>
      <c r="R311" s="115">
        <f t="shared" si="70"/>
        <v>0.6</v>
      </c>
      <c r="S311" s="115">
        <f t="shared" si="71"/>
        <v>0.6</v>
      </c>
      <c r="T311" s="115">
        <f t="shared" si="72"/>
        <v>0</v>
      </c>
      <c r="U311" s="115">
        <f t="shared" si="73"/>
        <v>0.6</v>
      </c>
      <c r="V311" s="115">
        <f t="shared" si="74"/>
        <v>0</v>
      </c>
      <c r="W311" s="115">
        <f t="shared" si="75"/>
        <v>0</v>
      </c>
      <c r="X311" s="115">
        <f t="shared" si="76"/>
        <v>0.6</v>
      </c>
      <c r="Y311" s="115">
        <f t="shared" si="77"/>
        <v>0</v>
      </c>
      <c r="Z311" s="115">
        <f t="shared" si="78"/>
        <v>0</v>
      </c>
      <c r="AA311" s="115">
        <f t="shared" si="79"/>
        <v>0.6</v>
      </c>
      <c r="AB311" s="115">
        <f t="shared" si="80"/>
        <v>0</v>
      </c>
      <c r="AC311" s="115">
        <f t="shared" si="81"/>
        <v>0</v>
      </c>
      <c r="AF311" s="115">
        <f t="shared" si="82"/>
        <v>3</v>
      </c>
      <c r="AG311" s="115">
        <f t="shared" si="83"/>
        <v>5</v>
      </c>
      <c r="AH311" s="115" t="str">
        <f t="shared" si="84"/>
        <v>Correct</v>
      </c>
      <c r="AJ311" s="115" t="s">
        <v>83</v>
      </c>
      <c r="AL311" s="115" t="s">
        <v>181</v>
      </c>
      <c r="AM311" s="115" t="s">
        <v>232</v>
      </c>
      <c r="AN311" s="115" t="s">
        <v>85</v>
      </c>
      <c r="AO311" s="115" t="s">
        <v>86</v>
      </c>
      <c r="AP311" s="115" t="s">
        <v>139</v>
      </c>
      <c r="AQ311" s="115" t="s">
        <v>96</v>
      </c>
      <c r="AR311" s="115" t="s">
        <v>94</v>
      </c>
    </row>
    <row r="312" spans="1:47">
      <c r="A312" s="115">
        <v>6985443785</v>
      </c>
      <c r="G312" s="115" t="s">
        <v>39</v>
      </c>
      <c r="H312" s="115" t="s">
        <v>46</v>
      </c>
      <c r="K312" s="115" t="s">
        <v>49</v>
      </c>
      <c r="O312" s="115">
        <f t="shared" si="68"/>
        <v>3</v>
      </c>
      <c r="P312" s="115">
        <f t="shared" si="69"/>
        <v>1</v>
      </c>
      <c r="R312" s="115">
        <f t="shared" si="70"/>
        <v>0</v>
      </c>
      <c r="S312" s="115">
        <f t="shared" si="71"/>
        <v>0</v>
      </c>
      <c r="T312" s="115">
        <f t="shared" si="72"/>
        <v>0</v>
      </c>
      <c r="U312" s="115">
        <f t="shared" si="73"/>
        <v>0</v>
      </c>
      <c r="V312" s="115">
        <f t="shared" si="74"/>
        <v>0</v>
      </c>
      <c r="W312" s="115">
        <f t="shared" si="75"/>
        <v>1</v>
      </c>
      <c r="X312" s="115">
        <f t="shared" si="76"/>
        <v>1</v>
      </c>
      <c r="Y312" s="115">
        <f t="shared" si="77"/>
        <v>0</v>
      </c>
      <c r="Z312" s="115">
        <f t="shared" si="78"/>
        <v>0</v>
      </c>
      <c r="AA312" s="115">
        <f t="shared" si="79"/>
        <v>1</v>
      </c>
      <c r="AB312" s="115">
        <f t="shared" si="80"/>
        <v>0</v>
      </c>
      <c r="AC312" s="115">
        <f t="shared" si="81"/>
        <v>0</v>
      </c>
      <c r="AF312" s="115">
        <f t="shared" si="82"/>
        <v>3</v>
      </c>
      <c r="AG312" s="115">
        <f t="shared" si="83"/>
        <v>3</v>
      </c>
      <c r="AH312" s="115" t="str">
        <f t="shared" si="84"/>
        <v>Correct</v>
      </c>
      <c r="AJ312" s="115" t="s">
        <v>83</v>
      </c>
      <c r="AK312" s="115">
        <v>72</v>
      </c>
      <c r="AL312" s="115" t="s">
        <v>84</v>
      </c>
      <c r="AM312" s="115" t="s">
        <v>159</v>
      </c>
      <c r="AN312" s="115" t="s">
        <v>85</v>
      </c>
      <c r="AO312" s="115" t="s">
        <v>86</v>
      </c>
      <c r="AP312" s="115" t="s">
        <v>87</v>
      </c>
      <c r="AR312" s="115" t="s">
        <v>89</v>
      </c>
      <c r="AS312" s="115" t="s">
        <v>106</v>
      </c>
      <c r="AT312" s="115" t="s">
        <v>91</v>
      </c>
      <c r="AU312" s="115" t="s">
        <v>86</v>
      </c>
    </row>
    <row r="313" spans="1:47">
      <c r="A313" s="115">
        <v>6985121805</v>
      </c>
      <c r="E313" s="115" t="s">
        <v>44</v>
      </c>
      <c r="H313" s="115" t="s">
        <v>46</v>
      </c>
      <c r="K313" s="115" t="s">
        <v>49</v>
      </c>
      <c r="O313" s="115">
        <f t="shared" si="68"/>
        <v>3</v>
      </c>
      <c r="P313" s="115">
        <f t="shared" si="69"/>
        <v>1</v>
      </c>
      <c r="R313" s="115">
        <f t="shared" si="70"/>
        <v>0</v>
      </c>
      <c r="S313" s="115">
        <f t="shared" si="71"/>
        <v>0</v>
      </c>
      <c r="T313" s="115">
        <f t="shared" si="72"/>
        <v>0</v>
      </c>
      <c r="U313" s="115">
        <f t="shared" si="73"/>
        <v>1</v>
      </c>
      <c r="V313" s="115">
        <f t="shared" si="74"/>
        <v>0</v>
      </c>
      <c r="W313" s="115">
        <f t="shared" si="75"/>
        <v>0</v>
      </c>
      <c r="X313" s="115">
        <f t="shared" si="76"/>
        <v>1</v>
      </c>
      <c r="Y313" s="115">
        <f t="shared" si="77"/>
        <v>0</v>
      </c>
      <c r="Z313" s="115">
        <f t="shared" si="78"/>
        <v>0</v>
      </c>
      <c r="AA313" s="115">
        <f t="shared" si="79"/>
        <v>1</v>
      </c>
      <c r="AB313" s="115">
        <f t="shared" si="80"/>
        <v>0</v>
      </c>
      <c r="AC313" s="115">
        <f t="shared" si="81"/>
        <v>0</v>
      </c>
      <c r="AF313" s="115">
        <f t="shared" si="82"/>
        <v>3</v>
      </c>
      <c r="AG313" s="115">
        <f t="shared" si="83"/>
        <v>3</v>
      </c>
      <c r="AH313" s="115" t="str">
        <f t="shared" si="84"/>
        <v>Correct</v>
      </c>
      <c r="AJ313" s="115" t="s">
        <v>83</v>
      </c>
      <c r="AK313" s="115">
        <v>54</v>
      </c>
      <c r="AL313" s="115" t="s">
        <v>181</v>
      </c>
      <c r="AM313" s="115" t="s">
        <v>215</v>
      </c>
      <c r="AN313" s="115" t="s">
        <v>85</v>
      </c>
      <c r="AO313" s="115" t="s">
        <v>86</v>
      </c>
      <c r="AP313" s="115" t="s">
        <v>87</v>
      </c>
      <c r="AQ313" s="115" t="s">
        <v>93</v>
      </c>
      <c r="AR313" s="115" t="s">
        <v>89</v>
      </c>
      <c r="AS313" s="115" t="s">
        <v>90</v>
      </c>
      <c r="AT313" s="115" t="s">
        <v>91</v>
      </c>
      <c r="AU313" s="115" t="s">
        <v>91</v>
      </c>
    </row>
    <row r="314" spans="1:47">
      <c r="A314" s="115">
        <v>7020355873</v>
      </c>
      <c r="B314" s="115" t="s">
        <v>41</v>
      </c>
      <c r="H314" s="115" t="s">
        <v>46</v>
      </c>
      <c r="K314" s="115" t="s">
        <v>49</v>
      </c>
      <c r="O314" s="115">
        <f t="shared" si="68"/>
        <v>3</v>
      </c>
      <c r="P314" s="115">
        <f t="shared" si="69"/>
        <v>1</v>
      </c>
      <c r="R314" s="115">
        <f t="shared" si="70"/>
        <v>1</v>
      </c>
      <c r="S314" s="115">
        <f t="shared" si="71"/>
        <v>0</v>
      </c>
      <c r="T314" s="115">
        <f t="shared" si="72"/>
        <v>0</v>
      </c>
      <c r="U314" s="115">
        <f t="shared" si="73"/>
        <v>0</v>
      </c>
      <c r="V314" s="115">
        <f t="shared" si="74"/>
        <v>0</v>
      </c>
      <c r="W314" s="115">
        <f t="shared" si="75"/>
        <v>0</v>
      </c>
      <c r="X314" s="115">
        <f t="shared" si="76"/>
        <v>1</v>
      </c>
      <c r="Y314" s="115">
        <f t="shared" si="77"/>
        <v>0</v>
      </c>
      <c r="Z314" s="115">
        <f t="shared" si="78"/>
        <v>0</v>
      </c>
      <c r="AA314" s="115">
        <f t="shared" si="79"/>
        <v>1</v>
      </c>
      <c r="AB314" s="115">
        <f t="shared" si="80"/>
        <v>0</v>
      </c>
      <c r="AC314" s="115">
        <f t="shared" si="81"/>
        <v>0</v>
      </c>
      <c r="AF314" s="115">
        <f t="shared" si="82"/>
        <v>3</v>
      </c>
      <c r="AG314" s="115">
        <f t="shared" si="83"/>
        <v>3</v>
      </c>
      <c r="AH314" s="115" t="str">
        <f t="shared" si="84"/>
        <v>Correct</v>
      </c>
      <c r="AJ314" s="115" t="s">
        <v>99</v>
      </c>
      <c r="AK314" s="115">
        <v>61</v>
      </c>
      <c r="AL314" s="115" t="s">
        <v>181</v>
      </c>
      <c r="AM314" s="115" t="s">
        <v>206</v>
      </c>
      <c r="AN314" s="115" t="s">
        <v>85</v>
      </c>
      <c r="AO314" s="115" t="s">
        <v>86</v>
      </c>
      <c r="AP314" s="115" t="s">
        <v>87</v>
      </c>
      <c r="AQ314" s="115" t="s">
        <v>93</v>
      </c>
      <c r="AR314" s="115" t="s">
        <v>94</v>
      </c>
      <c r="AS314" s="115" t="s">
        <v>113</v>
      </c>
      <c r="AT314" s="115" t="s">
        <v>91</v>
      </c>
      <c r="AU314" s="115" t="s">
        <v>91</v>
      </c>
    </row>
    <row r="315" spans="1:47">
      <c r="A315" s="115">
        <v>7044865350</v>
      </c>
      <c r="B315" s="115" t="s">
        <v>41</v>
      </c>
      <c r="H315" s="115" t="s">
        <v>46</v>
      </c>
      <c r="K315" s="115" t="s">
        <v>49</v>
      </c>
      <c r="O315" s="115">
        <f t="shared" si="68"/>
        <v>3</v>
      </c>
      <c r="P315" s="115">
        <f t="shared" si="69"/>
        <v>1</v>
      </c>
      <c r="R315" s="115">
        <f t="shared" si="70"/>
        <v>1</v>
      </c>
      <c r="S315" s="115">
        <f t="shared" si="71"/>
        <v>0</v>
      </c>
      <c r="T315" s="115">
        <f t="shared" si="72"/>
        <v>0</v>
      </c>
      <c r="U315" s="115">
        <f t="shared" si="73"/>
        <v>0</v>
      </c>
      <c r="V315" s="115">
        <f t="shared" si="74"/>
        <v>0</v>
      </c>
      <c r="W315" s="115">
        <f t="shared" si="75"/>
        <v>0</v>
      </c>
      <c r="X315" s="115">
        <f t="shared" si="76"/>
        <v>1</v>
      </c>
      <c r="Y315" s="115">
        <f t="shared" si="77"/>
        <v>0</v>
      </c>
      <c r="Z315" s="115">
        <f t="shared" si="78"/>
        <v>0</v>
      </c>
      <c r="AA315" s="115">
        <f t="shared" si="79"/>
        <v>1</v>
      </c>
      <c r="AB315" s="115">
        <f t="shared" si="80"/>
        <v>0</v>
      </c>
      <c r="AC315" s="115">
        <f t="shared" si="81"/>
        <v>0</v>
      </c>
      <c r="AF315" s="115">
        <f t="shared" si="82"/>
        <v>3</v>
      </c>
      <c r="AG315" s="115">
        <f t="shared" si="83"/>
        <v>3</v>
      </c>
      <c r="AH315" s="115" t="str">
        <f t="shared" si="84"/>
        <v>Correct</v>
      </c>
      <c r="AJ315" s="115" t="s">
        <v>83</v>
      </c>
      <c r="AK315" s="115">
        <v>56</v>
      </c>
      <c r="AL315" s="115" t="s">
        <v>84</v>
      </c>
      <c r="AM315" s="115" t="s">
        <v>138</v>
      </c>
      <c r="AN315" s="115" t="s">
        <v>97</v>
      </c>
      <c r="AO315" s="115" t="s">
        <v>86</v>
      </c>
      <c r="AP315" s="115" t="s">
        <v>87</v>
      </c>
      <c r="AQ315" s="115" t="s">
        <v>100</v>
      </c>
      <c r="AR315" s="115" t="s">
        <v>89</v>
      </c>
      <c r="AS315" s="115" t="s">
        <v>98</v>
      </c>
      <c r="AT315" s="115" t="s">
        <v>91</v>
      </c>
      <c r="AU315" s="115" t="s">
        <v>91</v>
      </c>
    </row>
    <row r="316" spans="1:47">
      <c r="A316" s="115">
        <v>5609561457</v>
      </c>
      <c r="C316" s="115" t="s">
        <v>42</v>
      </c>
      <c r="H316" s="115" t="s">
        <v>46</v>
      </c>
      <c r="K316" s="115" t="s">
        <v>49</v>
      </c>
      <c r="O316" s="115">
        <f t="shared" si="68"/>
        <v>3</v>
      </c>
      <c r="P316" s="115">
        <f t="shared" si="69"/>
        <v>1</v>
      </c>
      <c r="R316" s="115">
        <f t="shared" si="70"/>
        <v>0</v>
      </c>
      <c r="S316" s="115">
        <f t="shared" si="71"/>
        <v>1</v>
      </c>
      <c r="T316" s="115">
        <f t="shared" si="72"/>
        <v>0</v>
      </c>
      <c r="U316" s="115">
        <f t="shared" si="73"/>
        <v>0</v>
      </c>
      <c r="V316" s="115">
        <f t="shared" si="74"/>
        <v>0</v>
      </c>
      <c r="W316" s="115">
        <f t="shared" si="75"/>
        <v>0</v>
      </c>
      <c r="X316" s="115">
        <f t="shared" si="76"/>
        <v>1</v>
      </c>
      <c r="Y316" s="115">
        <f t="shared" si="77"/>
        <v>0</v>
      </c>
      <c r="Z316" s="115">
        <f t="shared" si="78"/>
        <v>0</v>
      </c>
      <c r="AA316" s="115">
        <f t="shared" si="79"/>
        <v>1</v>
      </c>
      <c r="AB316" s="115">
        <f t="shared" si="80"/>
        <v>0</v>
      </c>
      <c r="AC316" s="115">
        <f t="shared" si="81"/>
        <v>0</v>
      </c>
      <c r="AF316" s="115">
        <f t="shared" si="82"/>
        <v>3</v>
      </c>
      <c r="AG316" s="115">
        <f t="shared" si="83"/>
        <v>3</v>
      </c>
      <c r="AH316" s="115" t="str">
        <f t="shared" si="84"/>
        <v>Correct</v>
      </c>
      <c r="AJ316" s="115" t="s">
        <v>83</v>
      </c>
      <c r="AK316" s="115">
        <v>29</v>
      </c>
      <c r="AL316" s="115" t="s">
        <v>181</v>
      </c>
      <c r="AM316" s="115" t="s">
        <v>189</v>
      </c>
      <c r="AN316" s="115" t="s">
        <v>85</v>
      </c>
      <c r="AO316" s="115" t="s">
        <v>86</v>
      </c>
      <c r="AP316" s="115" t="s">
        <v>87</v>
      </c>
      <c r="AQ316" s="115" t="s">
        <v>101</v>
      </c>
      <c r="AR316" s="115" t="s">
        <v>111</v>
      </c>
      <c r="AS316" s="115" t="s">
        <v>90</v>
      </c>
      <c r="AT316" s="115" t="s">
        <v>91</v>
      </c>
      <c r="AU316" s="115" t="s">
        <v>91</v>
      </c>
    </row>
    <row r="317" spans="1:47">
      <c r="A317" s="115">
        <v>7020347904</v>
      </c>
      <c r="K317" s="115" t="s">
        <v>49</v>
      </c>
      <c r="O317" s="115">
        <f t="shared" si="68"/>
        <v>1</v>
      </c>
      <c r="P317" s="115">
        <f t="shared" si="69"/>
        <v>3</v>
      </c>
      <c r="R317" s="115">
        <f t="shared" si="70"/>
        <v>0</v>
      </c>
      <c r="S317" s="115">
        <f t="shared" si="71"/>
        <v>0</v>
      </c>
      <c r="T317" s="115">
        <f t="shared" si="72"/>
        <v>0</v>
      </c>
      <c r="U317" s="115">
        <f t="shared" si="73"/>
        <v>0</v>
      </c>
      <c r="V317" s="115">
        <f t="shared" si="74"/>
        <v>0</v>
      </c>
      <c r="W317" s="115">
        <f t="shared" si="75"/>
        <v>0</v>
      </c>
      <c r="X317" s="115">
        <f t="shared" si="76"/>
        <v>0</v>
      </c>
      <c r="Y317" s="115">
        <f t="shared" si="77"/>
        <v>0</v>
      </c>
      <c r="Z317" s="115">
        <f t="shared" si="78"/>
        <v>0</v>
      </c>
      <c r="AA317" s="115">
        <f t="shared" si="79"/>
        <v>1</v>
      </c>
      <c r="AB317" s="115">
        <f t="shared" si="80"/>
        <v>0</v>
      </c>
      <c r="AC317" s="115">
        <f t="shared" si="81"/>
        <v>0</v>
      </c>
      <c r="AF317" s="115">
        <f t="shared" si="82"/>
        <v>1</v>
      </c>
      <c r="AG317" s="115">
        <f t="shared" si="83"/>
        <v>1</v>
      </c>
      <c r="AH317" s="115" t="str">
        <f t="shared" si="84"/>
        <v>Correct</v>
      </c>
      <c r="AJ317" s="115" t="s">
        <v>83</v>
      </c>
      <c r="AK317" s="115">
        <v>28</v>
      </c>
      <c r="AL317" s="115" t="s">
        <v>181</v>
      </c>
      <c r="AN317" s="115" t="s">
        <v>85</v>
      </c>
      <c r="AO317" s="115" t="s">
        <v>86</v>
      </c>
      <c r="AP317" s="115" t="s">
        <v>87</v>
      </c>
      <c r="AR317" s="115" t="s">
        <v>102</v>
      </c>
      <c r="AS317" s="115" t="s">
        <v>98</v>
      </c>
      <c r="AT317" s="115" t="s">
        <v>91</v>
      </c>
      <c r="AU317" s="115" t="s">
        <v>91</v>
      </c>
    </row>
    <row r="318" spans="1:47">
      <c r="A318" s="115">
        <v>7020342683</v>
      </c>
      <c r="C318" s="115" t="s">
        <v>42</v>
      </c>
      <c r="G318" s="115" t="s">
        <v>39</v>
      </c>
      <c r="K318" s="115" t="s">
        <v>49</v>
      </c>
      <c r="O318" s="115">
        <f t="shared" si="68"/>
        <v>3</v>
      </c>
      <c r="P318" s="115">
        <f t="shared" si="69"/>
        <v>1</v>
      </c>
      <c r="R318" s="115">
        <f t="shared" si="70"/>
        <v>0</v>
      </c>
      <c r="S318" s="115">
        <f t="shared" si="71"/>
        <v>1</v>
      </c>
      <c r="T318" s="115">
        <f t="shared" si="72"/>
        <v>0</v>
      </c>
      <c r="U318" s="115">
        <f t="shared" si="73"/>
        <v>0</v>
      </c>
      <c r="V318" s="115">
        <f t="shared" si="74"/>
        <v>0</v>
      </c>
      <c r="W318" s="115">
        <f t="shared" si="75"/>
        <v>1</v>
      </c>
      <c r="X318" s="115">
        <f t="shared" si="76"/>
        <v>0</v>
      </c>
      <c r="Y318" s="115">
        <f t="shared" si="77"/>
        <v>0</v>
      </c>
      <c r="Z318" s="115">
        <f t="shared" si="78"/>
        <v>0</v>
      </c>
      <c r="AA318" s="115">
        <f t="shared" si="79"/>
        <v>1</v>
      </c>
      <c r="AB318" s="115">
        <f t="shared" si="80"/>
        <v>0</v>
      </c>
      <c r="AC318" s="115">
        <f t="shared" si="81"/>
        <v>0</v>
      </c>
      <c r="AF318" s="115">
        <f t="shared" si="82"/>
        <v>3</v>
      </c>
      <c r="AG318" s="115">
        <f t="shared" si="83"/>
        <v>3</v>
      </c>
      <c r="AH318" s="115" t="str">
        <f t="shared" si="84"/>
        <v>Correct</v>
      </c>
      <c r="AJ318" s="115" t="s">
        <v>99</v>
      </c>
      <c r="AK318" s="115">
        <v>17</v>
      </c>
      <c r="AL318" s="115" t="s">
        <v>181</v>
      </c>
      <c r="AM318" s="115" t="s">
        <v>207</v>
      </c>
      <c r="AN318" s="115" t="s">
        <v>85</v>
      </c>
      <c r="AP318" s="115" t="s">
        <v>87</v>
      </c>
      <c r="AR318" s="115" t="s">
        <v>112</v>
      </c>
      <c r="AS318" s="115" t="s">
        <v>98</v>
      </c>
      <c r="AT318" s="115" t="s">
        <v>91</v>
      </c>
      <c r="AU318" s="115" t="s">
        <v>91</v>
      </c>
    </row>
    <row r="319" spans="1:47">
      <c r="A319" s="115">
        <v>7020349293</v>
      </c>
      <c r="C319" s="115" t="s">
        <v>42</v>
      </c>
      <c r="E319" s="115" t="s">
        <v>44</v>
      </c>
      <c r="F319" s="115" t="s">
        <v>45</v>
      </c>
      <c r="G319" s="115" t="s">
        <v>39</v>
      </c>
      <c r="K319" s="115" t="s">
        <v>49</v>
      </c>
      <c r="O319" s="115">
        <f t="shared" si="68"/>
        <v>5</v>
      </c>
      <c r="P319" s="115">
        <f t="shared" si="69"/>
        <v>0.6</v>
      </c>
      <c r="R319" s="115">
        <f t="shared" si="70"/>
        <v>0</v>
      </c>
      <c r="S319" s="115">
        <f t="shared" si="71"/>
        <v>0.6</v>
      </c>
      <c r="T319" s="115">
        <f t="shared" si="72"/>
        <v>0</v>
      </c>
      <c r="U319" s="115">
        <f t="shared" si="73"/>
        <v>0.6</v>
      </c>
      <c r="V319" s="115">
        <f t="shared" si="74"/>
        <v>0.6</v>
      </c>
      <c r="W319" s="115">
        <f t="shared" si="75"/>
        <v>0.6</v>
      </c>
      <c r="X319" s="115">
        <f t="shared" si="76"/>
        <v>0</v>
      </c>
      <c r="Y319" s="115">
        <f t="shared" si="77"/>
        <v>0</v>
      </c>
      <c r="Z319" s="115">
        <f t="shared" si="78"/>
        <v>0</v>
      </c>
      <c r="AA319" s="115">
        <f t="shared" si="79"/>
        <v>0.6</v>
      </c>
      <c r="AB319" s="115">
        <f t="shared" si="80"/>
        <v>0</v>
      </c>
      <c r="AC319" s="115">
        <f t="shared" si="81"/>
        <v>0</v>
      </c>
      <c r="AF319" s="115">
        <f t="shared" si="82"/>
        <v>3</v>
      </c>
      <c r="AG319" s="115">
        <f t="shared" si="83"/>
        <v>5</v>
      </c>
      <c r="AH319" s="115" t="str">
        <f t="shared" si="84"/>
        <v>Correct</v>
      </c>
      <c r="AJ319" s="115" t="s">
        <v>83</v>
      </c>
      <c r="AK319" s="115">
        <v>37</v>
      </c>
      <c r="AL319" s="115" t="s">
        <v>181</v>
      </c>
      <c r="AM319" s="115" t="s">
        <v>193</v>
      </c>
      <c r="AN319" s="115" t="s">
        <v>85</v>
      </c>
      <c r="AO319" s="115" t="s">
        <v>86</v>
      </c>
      <c r="AP319" s="115" t="s">
        <v>87</v>
      </c>
      <c r="AQ319" s="115" t="s">
        <v>101</v>
      </c>
      <c r="AR319" s="115" t="s">
        <v>94</v>
      </c>
      <c r="AS319" s="115" t="s">
        <v>90</v>
      </c>
      <c r="AT319" s="115" t="s">
        <v>91</v>
      </c>
      <c r="AU319" s="115" t="s">
        <v>91</v>
      </c>
    </row>
    <row r="320" spans="1:47">
      <c r="A320" s="115">
        <v>6985412326</v>
      </c>
      <c r="E320" s="115" t="s">
        <v>44</v>
      </c>
      <c r="F320" s="115" t="s">
        <v>45</v>
      </c>
      <c r="K320" s="115" t="s">
        <v>49</v>
      </c>
      <c r="O320" s="115">
        <f t="shared" si="68"/>
        <v>3</v>
      </c>
      <c r="P320" s="115">
        <f t="shared" si="69"/>
        <v>1</v>
      </c>
      <c r="R320" s="115">
        <f t="shared" si="70"/>
        <v>0</v>
      </c>
      <c r="S320" s="115">
        <f t="shared" si="71"/>
        <v>0</v>
      </c>
      <c r="T320" s="115">
        <f t="shared" si="72"/>
        <v>0</v>
      </c>
      <c r="U320" s="115">
        <f t="shared" si="73"/>
        <v>1</v>
      </c>
      <c r="V320" s="115">
        <f t="shared" si="74"/>
        <v>1</v>
      </c>
      <c r="W320" s="115">
        <f t="shared" si="75"/>
        <v>0</v>
      </c>
      <c r="X320" s="115">
        <f t="shared" si="76"/>
        <v>0</v>
      </c>
      <c r="Y320" s="115">
        <f t="shared" si="77"/>
        <v>0</v>
      </c>
      <c r="Z320" s="115">
        <f t="shared" si="78"/>
        <v>0</v>
      </c>
      <c r="AA320" s="115">
        <f t="shared" si="79"/>
        <v>1</v>
      </c>
      <c r="AB320" s="115">
        <f t="shared" si="80"/>
        <v>0</v>
      </c>
      <c r="AC320" s="115">
        <f t="shared" si="81"/>
        <v>0</v>
      </c>
      <c r="AF320" s="115">
        <f t="shared" si="82"/>
        <v>3</v>
      </c>
      <c r="AG320" s="115">
        <f t="shared" si="83"/>
        <v>3</v>
      </c>
      <c r="AH320" s="115" t="str">
        <f t="shared" si="84"/>
        <v>Correct</v>
      </c>
      <c r="AJ320" s="115" t="s">
        <v>99</v>
      </c>
      <c r="AK320" s="115">
        <v>77</v>
      </c>
      <c r="AL320" s="115" t="s">
        <v>181</v>
      </c>
      <c r="AN320" s="115" t="s">
        <v>85</v>
      </c>
      <c r="AP320" s="115" t="s">
        <v>87</v>
      </c>
      <c r="AQ320" s="115" t="s">
        <v>101</v>
      </c>
      <c r="AR320" s="115" t="s">
        <v>102</v>
      </c>
      <c r="AS320" s="115" t="s">
        <v>106</v>
      </c>
      <c r="AT320" s="115" t="s">
        <v>91</v>
      </c>
    </row>
    <row r="321" spans="1:47">
      <c r="A321" s="115">
        <v>7020353843</v>
      </c>
      <c r="C321" s="115" t="s">
        <v>42</v>
      </c>
      <c r="D321" s="115" t="s">
        <v>43</v>
      </c>
      <c r="K321" s="115" t="s">
        <v>49</v>
      </c>
      <c r="O321" s="115">
        <f t="shared" si="68"/>
        <v>3</v>
      </c>
      <c r="P321" s="115">
        <f t="shared" si="69"/>
        <v>1</v>
      </c>
      <c r="R321" s="115">
        <f t="shared" si="70"/>
        <v>0</v>
      </c>
      <c r="S321" s="115">
        <f t="shared" si="71"/>
        <v>1</v>
      </c>
      <c r="T321" s="115">
        <f t="shared" si="72"/>
        <v>1</v>
      </c>
      <c r="U321" s="115">
        <f t="shared" si="73"/>
        <v>0</v>
      </c>
      <c r="V321" s="115">
        <f t="shared" si="74"/>
        <v>0</v>
      </c>
      <c r="W321" s="115">
        <f t="shared" si="75"/>
        <v>0</v>
      </c>
      <c r="X321" s="115">
        <f t="shared" si="76"/>
        <v>0</v>
      </c>
      <c r="Y321" s="115">
        <f t="shared" si="77"/>
        <v>0</v>
      </c>
      <c r="Z321" s="115">
        <f t="shared" si="78"/>
        <v>0</v>
      </c>
      <c r="AA321" s="115">
        <f t="shared" si="79"/>
        <v>1</v>
      </c>
      <c r="AB321" s="115">
        <f t="shared" si="80"/>
        <v>0</v>
      </c>
      <c r="AC321" s="115">
        <f t="shared" si="81"/>
        <v>0</v>
      </c>
      <c r="AF321" s="115">
        <f t="shared" si="82"/>
        <v>3</v>
      </c>
      <c r="AG321" s="115">
        <f t="shared" si="83"/>
        <v>3</v>
      </c>
      <c r="AH321" s="115" t="str">
        <f t="shared" si="84"/>
        <v>Correct</v>
      </c>
      <c r="AJ321" s="115" t="s">
        <v>99</v>
      </c>
      <c r="AK321" s="115">
        <v>29</v>
      </c>
      <c r="AL321" s="115" t="s">
        <v>181</v>
      </c>
      <c r="AM321" s="115" t="s">
        <v>207</v>
      </c>
      <c r="AN321" s="115" t="s">
        <v>85</v>
      </c>
      <c r="AO321" s="115" t="s">
        <v>86</v>
      </c>
      <c r="AP321" s="115" t="s">
        <v>87</v>
      </c>
      <c r="AQ321" s="115" t="s">
        <v>104</v>
      </c>
      <c r="AR321" s="115" t="s">
        <v>89</v>
      </c>
      <c r="AS321" s="115" t="s">
        <v>113</v>
      </c>
      <c r="AU321" s="115" t="s">
        <v>91</v>
      </c>
    </row>
    <row r="322" spans="1:47">
      <c r="A322" s="115">
        <v>5587387013</v>
      </c>
      <c r="E322" s="115" t="s">
        <v>44</v>
      </c>
      <c r="G322" s="115" t="s">
        <v>39</v>
      </c>
      <c r="K322" s="115" t="s">
        <v>49</v>
      </c>
      <c r="O322" s="115">
        <f t="shared" ref="O322:O385" si="85">COUNTA(B322:N322)</f>
        <v>3</v>
      </c>
      <c r="P322" s="115">
        <f t="shared" ref="P322:P385" si="86">3/O322</f>
        <v>1</v>
      </c>
      <c r="R322" s="115">
        <f t="shared" ref="R322:R385" si="87">IF($O322&lt;3,IF($B322=$B$1,1,0),IF($B322=$B$1,$P322,0))</f>
        <v>0</v>
      </c>
      <c r="S322" s="115">
        <f t="shared" ref="S322:S385" si="88">IF($O322&lt;3,IF($C322=$C$1,1,0),IF($C322=$C$1,$P322,0))</f>
        <v>0</v>
      </c>
      <c r="T322" s="115">
        <f t="shared" ref="T322:T385" si="89">IF($O322&lt;3,IF($D322=$D$1,1,0),IF($D322=$D$1,$P322,0))</f>
        <v>0</v>
      </c>
      <c r="U322" s="115">
        <f t="shared" ref="U322:U385" si="90">IF($O322&lt;3,IF($E322=$E$1,1,0),IF($E322=$E$1,$P322,0))</f>
        <v>1</v>
      </c>
      <c r="V322" s="115">
        <f t="shared" ref="V322:V385" si="91">IF($O322&lt;3,IF($F322=$F$1,1,0),IF($F322=$F$1,$P322,0))</f>
        <v>0</v>
      </c>
      <c r="W322" s="115">
        <f t="shared" ref="W322:W385" si="92">IF($O322&lt;3,IF($G322=$G$1,1,0),IF($G322=$G$1,$P322,0))</f>
        <v>1</v>
      </c>
      <c r="X322" s="115">
        <f t="shared" ref="X322:X385" si="93">IF($O322&lt;3,IF($H322=$H$1,1,0),IF($H322=$H$1,$P322,0))</f>
        <v>0</v>
      </c>
      <c r="Y322" s="115">
        <f t="shared" ref="Y322:Y385" si="94">IF($O322&lt;3,IF($I322=$I$1,1,0),IF($I322=$I$1,$P322,0))</f>
        <v>0</v>
      </c>
      <c r="Z322" s="115">
        <f t="shared" ref="Z322:Z385" si="95">IF($O322&lt;3,IF($J322=$J$1,1,0),IF($J322=$J$1,$P322,0))</f>
        <v>0</v>
      </c>
      <c r="AA322" s="115">
        <f t="shared" ref="AA322:AA385" si="96">IF($O322&lt;3,IF($K322=$K$1,1,0),IF($K322=$K$1,$P322,0))</f>
        <v>1</v>
      </c>
      <c r="AB322" s="115">
        <f t="shared" ref="AB322:AB385" si="97">IF($O322&lt;3,IF($L322=$L$1,1,0),IF($L322=$L$1,$P322,0))</f>
        <v>0</v>
      </c>
      <c r="AC322" s="115">
        <f t="shared" ref="AC322:AC385" si="98">IF($O322&lt;3,IF($M322=$M$1,1,0),IF($M322=$M$1,$P322,0))</f>
        <v>0</v>
      </c>
      <c r="AF322" s="115">
        <f t="shared" ref="AF322:AF385" si="99">SUM(R322:AD322)</f>
        <v>3</v>
      </c>
      <c r="AG322" s="115">
        <f t="shared" ref="AG322:AG385" si="100">O322</f>
        <v>3</v>
      </c>
      <c r="AH322" s="115" t="str">
        <f t="shared" ref="AH322:AH385" si="101">IF(AF322=AG322,"Correct",IF(AF322=3,"Correct","Wrong"))</f>
        <v>Correct</v>
      </c>
      <c r="AJ322" s="115" t="s">
        <v>83</v>
      </c>
      <c r="AK322" s="115">
        <v>60</v>
      </c>
      <c r="AL322" s="115" t="s">
        <v>181</v>
      </c>
      <c r="AM322" s="115" t="s">
        <v>234</v>
      </c>
      <c r="AN322" s="115" t="s">
        <v>85</v>
      </c>
      <c r="AO322" s="115" t="s">
        <v>86</v>
      </c>
      <c r="AP322" s="115" t="s">
        <v>87</v>
      </c>
      <c r="AQ322" s="115" t="s">
        <v>88</v>
      </c>
      <c r="AR322" s="115" t="s">
        <v>89</v>
      </c>
      <c r="AS322" s="115" t="s">
        <v>90</v>
      </c>
      <c r="AT322" s="115" t="s">
        <v>91</v>
      </c>
      <c r="AU322" s="115" t="s">
        <v>91</v>
      </c>
    </row>
    <row r="323" spans="1:47">
      <c r="A323" s="115">
        <v>6985449480</v>
      </c>
      <c r="B323" s="115" t="s">
        <v>41</v>
      </c>
      <c r="K323" s="115" t="s">
        <v>49</v>
      </c>
      <c r="O323" s="115">
        <f t="shared" si="85"/>
        <v>2</v>
      </c>
      <c r="P323" s="115">
        <f t="shared" si="86"/>
        <v>1.5</v>
      </c>
      <c r="R323" s="115">
        <f t="shared" si="87"/>
        <v>1</v>
      </c>
      <c r="S323" s="115">
        <f t="shared" si="88"/>
        <v>0</v>
      </c>
      <c r="T323" s="115">
        <f t="shared" si="89"/>
        <v>0</v>
      </c>
      <c r="U323" s="115">
        <f t="shared" si="90"/>
        <v>0</v>
      </c>
      <c r="V323" s="115">
        <f t="shared" si="91"/>
        <v>0</v>
      </c>
      <c r="W323" s="115">
        <f t="shared" si="92"/>
        <v>0</v>
      </c>
      <c r="X323" s="115">
        <f t="shared" si="93"/>
        <v>0</v>
      </c>
      <c r="Y323" s="115">
        <f t="shared" si="94"/>
        <v>0</v>
      </c>
      <c r="Z323" s="115">
        <f t="shared" si="95"/>
        <v>0</v>
      </c>
      <c r="AA323" s="115">
        <f t="shared" si="96"/>
        <v>1</v>
      </c>
      <c r="AB323" s="115">
        <f t="shared" si="97"/>
        <v>0</v>
      </c>
      <c r="AC323" s="115">
        <f t="shared" si="98"/>
        <v>0</v>
      </c>
      <c r="AF323" s="115">
        <f t="shared" si="99"/>
        <v>2</v>
      </c>
      <c r="AG323" s="115">
        <f t="shared" si="100"/>
        <v>2</v>
      </c>
      <c r="AH323" s="115" t="str">
        <f t="shared" si="101"/>
        <v>Correct</v>
      </c>
      <c r="AJ323" s="115" t="s">
        <v>83</v>
      </c>
      <c r="AK323" s="115">
        <v>50</v>
      </c>
      <c r="AL323" s="115" t="s">
        <v>181</v>
      </c>
      <c r="AM323" s="115" t="s">
        <v>239</v>
      </c>
      <c r="AN323" s="115" t="s">
        <v>85</v>
      </c>
      <c r="AO323" s="115" t="s">
        <v>91</v>
      </c>
      <c r="AP323" s="115" t="s">
        <v>137</v>
      </c>
      <c r="AQ323" s="115" t="s">
        <v>96</v>
      </c>
      <c r="AR323" s="115" t="s">
        <v>109</v>
      </c>
      <c r="AS323" s="115" t="s">
        <v>90</v>
      </c>
      <c r="AT323" s="115" t="s">
        <v>91</v>
      </c>
      <c r="AU323" s="115" t="s">
        <v>91</v>
      </c>
    </row>
    <row r="324" spans="1:47">
      <c r="A324" s="115">
        <v>5584572447</v>
      </c>
      <c r="F324" s="115" t="s">
        <v>45</v>
      </c>
      <c r="G324" s="115" t="s">
        <v>39</v>
      </c>
      <c r="K324" s="115" t="s">
        <v>49</v>
      </c>
      <c r="O324" s="115">
        <f t="shared" si="85"/>
        <v>3</v>
      </c>
      <c r="P324" s="115">
        <f t="shared" si="86"/>
        <v>1</v>
      </c>
      <c r="R324" s="115">
        <f t="shared" si="87"/>
        <v>0</v>
      </c>
      <c r="S324" s="115">
        <f t="shared" si="88"/>
        <v>0</v>
      </c>
      <c r="T324" s="115">
        <f t="shared" si="89"/>
        <v>0</v>
      </c>
      <c r="U324" s="115">
        <f t="shared" si="90"/>
        <v>0</v>
      </c>
      <c r="V324" s="115">
        <f t="shared" si="91"/>
        <v>1</v>
      </c>
      <c r="W324" s="115">
        <f t="shared" si="92"/>
        <v>1</v>
      </c>
      <c r="X324" s="115">
        <f t="shared" si="93"/>
        <v>0</v>
      </c>
      <c r="Y324" s="115">
        <f t="shared" si="94"/>
        <v>0</v>
      </c>
      <c r="Z324" s="115">
        <f t="shared" si="95"/>
        <v>0</v>
      </c>
      <c r="AA324" s="115">
        <f t="shared" si="96"/>
        <v>1</v>
      </c>
      <c r="AB324" s="115">
        <f t="shared" si="97"/>
        <v>0</v>
      </c>
      <c r="AC324" s="115">
        <f t="shared" si="98"/>
        <v>0</v>
      </c>
      <c r="AF324" s="115">
        <f t="shared" si="99"/>
        <v>3</v>
      </c>
      <c r="AG324" s="115">
        <f t="shared" si="100"/>
        <v>3</v>
      </c>
      <c r="AH324" s="115" t="str">
        <f t="shared" si="101"/>
        <v>Correct</v>
      </c>
      <c r="AJ324" s="115" t="s">
        <v>83</v>
      </c>
      <c r="AK324" s="115">
        <v>57</v>
      </c>
      <c r="AL324" s="115" t="s">
        <v>181</v>
      </c>
      <c r="AM324" s="115" t="s">
        <v>246</v>
      </c>
      <c r="AN324" s="115" t="s">
        <v>97</v>
      </c>
      <c r="AO324" s="115" t="s">
        <v>86</v>
      </c>
      <c r="AP324" s="115" t="s">
        <v>87</v>
      </c>
      <c r="AQ324" s="115" t="s">
        <v>101</v>
      </c>
      <c r="AR324" s="115" t="s">
        <v>111</v>
      </c>
      <c r="AS324" s="115" t="s">
        <v>90</v>
      </c>
      <c r="AT324" s="115" t="s">
        <v>91</v>
      </c>
      <c r="AU324" s="115" t="s">
        <v>91</v>
      </c>
    </row>
    <row r="325" spans="1:47">
      <c r="A325" s="115">
        <v>6985123429</v>
      </c>
      <c r="E325" s="115" t="s">
        <v>44</v>
      </c>
      <c r="G325" s="115" t="s">
        <v>39</v>
      </c>
      <c r="K325" s="115" t="s">
        <v>49</v>
      </c>
      <c r="O325" s="115">
        <f t="shared" si="85"/>
        <v>3</v>
      </c>
      <c r="P325" s="115">
        <f t="shared" si="86"/>
        <v>1</v>
      </c>
      <c r="R325" s="115">
        <f t="shared" si="87"/>
        <v>0</v>
      </c>
      <c r="S325" s="115">
        <f t="shared" si="88"/>
        <v>0</v>
      </c>
      <c r="T325" s="115">
        <f t="shared" si="89"/>
        <v>0</v>
      </c>
      <c r="U325" s="115">
        <f t="shared" si="90"/>
        <v>1</v>
      </c>
      <c r="V325" s="115">
        <f t="shared" si="91"/>
        <v>0</v>
      </c>
      <c r="W325" s="115">
        <f t="shared" si="92"/>
        <v>1</v>
      </c>
      <c r="X325" s="115">
        <f t="shared" si="93"/>
        <v>0</v>
      </c>
      <c r="Y325" s="115">
        <f t="shared" si="94"/>
        <v>0</v>
      </c>
      <c r="Z325" s="115">
        <f t="shared" si="95"/>
        <v>0</v>
      </c>
      <c r="AA325" s="115">
        <f t="shared" si="96"/>
        <v>1</v>
      </c>
      <c r="AB325" s="115">
        <f t="shared" si="97"/>
        <v>0</v>
      </c>
      <c r="AC325" s="115">
        <f t="shared" si="98"/>
        <v>0</v>
      </c>
      <c r="AF325" s="115">
        <f t="shared" si="99"/>
        <v>3</v>
      </c>
      <c r="AG325" s="115">
        <f t="shared" si="100"/>
        <v>3</v>
      </c>
      <c r="AH325" s="115" t="str">
        <f t="shared" si="101"/>
        <v>Correct</v>
      </c>
      <c r="AJ325" s="115" t="s">
        <v>99</v>
      </c>
      <c r="AL325" s="115" t="s">
        <v>181</v>
      </c>
      <c r="AM325" s="115" t="s">
        <v>208</v>
      </c>
      <c r="AN325" s="115" t="s">
        <v>85</v>
      </c>
      <c r="AO325" s="115" t="s">
        <v>86</v>
      </c>
      <c r="AP325" s="115" t="s">
        <v>87</v>
      </c>
      <c r="AQ325" s="115" t="s">
        <v>101</v>
      </c>
      <c r="AR325" s="115" t="s">
        <v>102</v>
      </c>
      <c r="AS325" s="115" t="s">
        <v>106</v>
      </c>
      <c r="AT325" s="115" t="s">
        <v>91</v>
      </c>
      <c r="AU325" s="115" t="s">
        <v>91</v>
      </c>
    </row>
    <row r="326" spans="1:47">
      <c r="A326" s="115">
        <v>7020354806</v>
      </c>
      <c r="E326" s="115" t="s">
        <v>44</v>
      </c>
      <c r="G326" s="115" t="s">
        <v>39</v>
      </c>
      <c r="K326" s="115" t="s">
        <v>49</v>
      </c>
      <c r="O326" s="115">
        <f t="shared" si="85"/>
        <v>3</v>
      </c>
      <c r="P326" s="115">
        <f t="shared" si="86"/>
        <v>1</v>
      </c>
      <c r="R326" s="115">
        <f t="shared" si="87"/>
        <v>0</v>
      </c>
      <c r="S326" s="115">
        <f t="shared" si="88"/>
        <v>0</v>
      </c>
      <c r="T326" s="115">
        <f t="shared" si="89"/>
        <v>0</v>
      </c>
      <c r="U326" s="115">
        <f t="shared" si="90"/>
        <v>1</v>
      </c>
      <c r="V326" s="115">
        <f t="shared" si="91"/>
        <v>0</v>
      </c>
      <c r="W326" s="115">
        <f t="shared" si="92"/>
        <v>1</v>
      </c>
      <c r="X326" s="115">
        <f t="shared" si="93"/>
        <v>0</v>
      </c>
      <c r="Y326" s="115">
        <f t="shared" si="94"/>
        <v>0</v>
      </c>
      <c r="Z326" s="115">
        <f t="shared" si="95"/>
        <v>0</v>
      </c>
      <c r="AA326" s="115">
        <f t="shared" si="96"/>
        <v>1</v>
      </c>
      <c r="AB326" s="115">
        <f t="shared" si="97"/>
        <v>0</v>
      </c>
      <c r="AC326" s="115">
        <f t="shared" si="98"/>
        <v>0</v>
      </c>
      <c r="AF326" s="115">
        <f t="shared" si="99"/>
        <v>3</v>
      </c>
      <c r="AG326" s="115">
        <f t="shared" si="100"/>
        <v>3</v>
      </c>
      <c r="AH326" s="115" t="str">
        <f t="shared" si="101"/>
        <v>Correct</v>
      </c>
      <c r="AJ326" s="115" t="s">
        <v>99</v>
      </c>
      <c r="AK326" s="115">
        <v>24</v>
      </c>
      <c r="AL326" s="115" t="s">
        <v>181</v>
      </c>
      <c r="AM326" s="115" t="s">
        <v>193</v>
      </c>
      <c r="AN326" s="115" t="s">
        <v>85</v>
      </c>
      <c r="AO326" s="115" t="s">
        <v>86</v>
      </c>
      <c r="AP326" s="115" t="s">
        <v>87</v>
      </c>
      <c r="AQ326" s="115" t="s">
        <v>93</v>
      </c>
      <c r="AR326" s="115" t="s">
        <v>102</v>
      </c>
      <c r="AS326" s="115" t="s">
        <v>98</v>
      </c>
      <c r="AU326" s="115" t="s">
        <v>91</v>
      </c>
    </row>
    <row r="327" spans="1:47">
      <c r="A327" s="115">
        <v>5584529079</v>
      </c>
      <c r="C327" s="115" t="s">
        <v>42</v>
      </c>
      <c r="E327" s="115" t="s">
        <v>44</v>
      </c>
      <c r="K327" s="115" t="s">
        <v>49</v>
      </c>
      <c r="O327" s="115">
        <f t="shared" si="85"/>
        <v>3</v>
      </c>
      <c r="P327" s="115">
        <f t="shared" si="86"/>
        <v>1</v>
      </c>
      <c r="R327" s="115">
        <f t="shared" si="87"/>
        <v>0</v>
      </c>
      <c r="S327" s="115">
        <f t="shared" si="88"/>
        <v>1</v>
      </c>
      <c r="T327" s="115">
        <f t="shared" si="89"/>
        <v>0</v>
      </c>
      <c r="U327" s="115">
        <f t="shared" si="90"/>
        <v>1</v>
      </c>
      <c r="V327" s="115">
        <f t="shared" si="91"/>
        <v>0</v>
      </c>
      <c r="W327" s="115">
        <f t="shared" si="92"/>
        <v>0</v>
      </c>
      <c r="X327" s="115">
        <f t="shared" si="93"/>
        <v>0</v>
      </c>
      <c r="Y327" s="115">
        <f t="shared" si="94"/>
        <v>0</v>
      </c>
      <c r="Z327" s="115">
        <f t="shared" si="95"/>
        <v>0</v>
      </c>
      <c r="AA327" s="115">
        <f t="shared" si="96"/>
        <v>1</v>
      </c>
      <c r="AB327" s="115">
        <f t="shared" si="97"/>
        <v>0</v>
      </c>
      <c r="AC327" s="115">
        <f t="shared" si="98"/>
        <v>0</v>
      </c>
      <c r="AF327" s="115">
        <f t="shared" si="99"/>
        <v>3</v>
      </c>
      <c r="AG327" s="115">
        <f t="shared" si="100"/>
        <v>3</v>
      </c>
      <c r="AH327" s="115" t="str">
        <f t="shared" si="101"/>
        <v>Correct</v>
      </c>
      <c r="AJ327" s="115" t="s">
        <v>99</v>
      </c>
      <c r="AK327" s="115">
        <v>48</v>
      </c>
      <c r="AL327" s="115" t="s">
        <v>84</v>
      </c>
      <c r="AM327" s="115" t="s">
        <v>153</v>
      </c>
      <c r="AN327" s="115" t="s">
        <v>107</v>
      </c>
      <c r="AO327" s="115" t="s">
        <v>91</v>
      </c>
      <c r="AP327" s="115" t="s">
        <v>137</v>
      </c>
      <c r="AQ327" s="115" t="s">
        <v>88</v>
      </c>
      <c r="AR327" s="115" t="s">
        <v>89</v>
      </c>
      <c r="AS327" s="115" t="s">
        <v>90</v>
      </c>
      <c r="AT327" s="115" t="s">
        <v>91</v>
      </c>
      <c r="AU327" s="115" t="s">
        <v>91</v>
      </c>
    </row>
    <row r="328" spans="1:47">
      <c r="A328" s="115">
        <v>7020353025</v>
      </c>
      <c r="C328" s="115" t="s">
        <v>42</v>
      </c>
      <c r="E328" s="115" t="s">
        <v>44</v>
      </c>
      <c r="K328" s="115" t="s">
        <v>49</v>
      </c>
      <c r="O328" s="115">
        <f t="shared" si="85"/>
        <v>3</v>
      </c>
      <c r="P328" s="115">
        <f t="shared" si="86"/>
        <v>1</v>
      </c>
      <c r="R328" s="115">
        <f t="shared" si="87"/>
        <v>0</v>
      </c>
      <c r="S328" s="115">
        <f t="shared" si="88"/>
        <v>1</v>
      </c>
      <c r="T328" s="115">
        <f t="shared" si="89"/>
        <v>0</v>
      </c>
      <c r="U328" s="115">
        <f t="shared" si="90"/>
        <v>1</v>
      </c>
      <c r="V328" s="115">
        <f t="shared" si="91"/>
        <v>0</v>
      </c>
      <c r="W328" s="115">
        <f t="shared" si="92"/>
        <v>0</v>
      </c>
      <c r="X328" s="115">
        <f t="shared" si="93"/>
        <v>0</v>
      </c>
      <c r="Y328" s="115">
        <f t="shared" si="94"/>
        <v>0</v>
      </c>
      <c r="Z328" s="115">
        <f t="shared" si="95"/>
        <v>0</v>
      </c>
      <c r="AA328" s="115">
        <f t="shared" si="96"/>
        <v>1</v>
      </c>
      <c r="AB328" s="115">
        <f t="shared" si="97"/>
        <v>0</v>
      </c>
      <c r="AC328" s="115">
        <f t="shared" si="98"/>
        <v>0</v>
      </c>
      <c r="AF328" s="115">
        <f t="shared" si="99"/>
        <v>3</v>
      </c>
      <c r="AG328" s="115">
        <f t="shared" si="100"/>
        <v>3</v>
      </c>
      <c r="AH328" s="115" t="str">
        <f t="shared" si="101"/>
        <v>Correct</v>
      </c>
      <c r="AJ328" s="115" t="s">
        <v>99</v>
      </c>
      <c r="AK328" s="115">
        <v>52</v>
      </c>
      <c r="AL328" s="115" t="s">
        <v>181</v>
      </c>
      <c r="AM328" s="115" t="s">
        <v>189</v>
      </c>
      <c r="AN328" s="115" t="s">
        <v>85</v>
      </c>
      <c r="AO328" s="115" t="s">
        <v>86</v>
      </c>
      <c r="AP328" s="115" t="s">
        <v>87</v>
      </c>
      <c r="AQ328" s="115" t="s">
        <v>93</v>
      </c>
      <c r="AR328" s="115" t="s">
        <v>94</v>
      </c>
      <c r="AS328" s="115" t="s">
        <v>90</v>
      </c>
      <c r="AT328" s="115" t="s">
        <v>91</v>
      </c>
      <c r="AU328" s="115" t="s">
        <v>91</v>
      </c>
    </row>
    <row r="329" spans="1:47">
      <c r="A329" s="115">
        <v>5584582904</v>
      </c>
      <c r="F329" s="115" t="s">
        <v>45</v>
      </c>
      <c r="G329" s="115" t="s">
        <v>39</v>
      </c>
      <c r="K329" s="115" t="s">
        <v>49</v>
      </c>
      <c r="O329" s="115">
        <f t="shared" si="85"/>
        <v>3</v>
      </c>
      <c r="P329" s="115">
        <f t="shared" si="86"/>
        <v>1</v>
      </c>
      <c r="R329" s="115">
        <f t="shared" si="87"/>
        <v>0</v>
      </c>
      <c r="S329" s="115">
        <f t="shared" si="88"/>
        <v>0</v>
      </c>
      <c r="T329" s="115">
        <f t="shared" si="89"/>
        <v>0</v>
      </c>
      <c r="U329" s="115">
        <f t="shared" si="90"/>
        <v>0</v>
      </c>
      <c r="V329" s="115">
        <f t="shared" si="91"/>
        <v>1</v>
      </c>
      <c r="W329" s="115">
        <f t="shared" si="92"/>
        <v>1</v>
      </c>
      <c r="X329" s="115">
        <f t="shared" si="93"/>
        <v>0</v>
      </c>
      <c r="Y329" s="115">
        <f t="shared" si="94"/>
        <v>0</v>
      </c>
      <c r="Z329" s="115">
        <f t="shared" si="95"/>
        <v>0</v>
      </c>
      <c r="AA329" s="115">
        <f t="shared" si="96"/>
        <v>1</v>
      </c>
      <c r="AB329" s="115">
        <f t="shared" si="97"/>
        <v>0</v>
      </c>
      <c r="AC329" s="115">
        <f t="shared" si="98"/>
        <v>0</v>
      </c>
      <c r="AF329" s="115">
        <f t="shared" si="99"/>
        <v>3</v>
      </c>
      <c r="AG329" s="115">
        <f t="shared" si="100"/>
        <v>3</v>
      </c>
      <c r="AH329" s="115" t="str">
        <f t="shared" si="101"/>
        <v>Correct</v>
      </c>
      <c r="AJ329" s="115" t="s">
        <v>83</v>
      </c>
      <c r="AK329" s="115">
        <v>38</v>
      </c>
      <c r="AL329" s="115" t="s">
        <v>181</v>
      </c>
      <c r="AM329" s="115" t="s">
        <v>202</v>
      </c>
      <c r="AN329" s="115" t="s">
        <v>97</v>
      </c>
      <c r="AO329" s="115" t="s">
        <v>86</v>
      </c>
      <c r="AP329" s="115" t="s">
        <v>87</v>
      </c>
      <c r="AQ329" s="115" t="s">
        <v>96</v>
      </c>
      <c r="AR329" s="115" t="s">
        <v>109</v>
      </c>
      <c r="AS329" s="115" t="s">
        <v>90</v>
      </c>
      <c r="AT329" s="115" t="s">
        <v>91</v>
      </c>
      <c r="AU329" s="115" t="s">
        <v>91</v>
      </c>
    </row>
    <row r="330" spans="1:47">
      <c r="A330" s="115">
        <v>7020348431</v>
      </c>
      <c r="B330" s="115" t="s">
        <v>41</v>
      </c>
      <c r="E330" s="115" t="s">
        <v>44</v>
      </c>
      <c r="K330" s="115" t="s">
        <v>49</v>
      </c>
      <c r="O330" s="115">
        <f t="shared" si="85"/>
        <v>3</v>
      </c>
      <c r="P330" s="115">
        <f t="shared" si="86"/>
        <v>1</v>
      </c>
      <c r="R330" s="115">
        <f t="shared" si="87"/>
        <v>1</v>
      </c>
      <c r="S330" s="115">
        <f t="shared" si="88"/>
        <v>0</v>
      </c>
      <c r="T330" s="115">
        <f t="shared" si="89"/>
        <v>0</v>
      </c>
      <c r="U330" s="115">
        <f t="shared" si="90"/>
        <v>1</v>
      </c>
      <c r="V330" s="115">
        <f t="shared" si="91"/>
        <v>0</v>
      </c>
      <c r="W330" s="115">
        <f t="shared" si="92"/>
        <v>0</v>
      </c>
      <c r="X330" s="115">
        <f t="shared" si="93"/>
        <v>0</v>
      </c>
      <c r="Y330" s="115">
        <f t="shared" si="94"/>
        <v>0</v>
      </c>
      <c r="Z330" s="115">
        <f t="shared" si="95"/>
        <v>0</v>
      </c>
      <c r="AA330" s="115">
        <f t="shared" si="96"/>
        <v>1</v>
      </c>
      <c r="AB330" s="115">
        <f t="shared" si="97"/>
        <v>0</v>
      </c>
      <c r="AC330" s="115">
        <f t="shared" si="98"/>
        <v>0</v>
      </c>
      <c r="AF330" s="115">
        <f t="shared" si="99"/>
        <v>3</v>
      </c>
      <c r="AG330" s="115">
        <f t="shared" si="100"/>
        <v>3</v>
      </c>
      <c r="AH330" s="115" t="str">
        <f t="shared" si="101"/>
        <v>Correct</v>
      </c>
      <c r="AJ330" s="115" t="s">
        <v>99</v>
      </c>
      <c r="AK330" s="115">
        <v>18</v>
      </c>
      <c r="AL330" s="115" t="s">
        <v>181</v>
      </c>
      <c r="AM330" s="115" t="s">
        <v>232</v>
      </c>
      <c r="AN330" s="115" t="s">
        <v>97</v>
      </c>
      <c r="AO330" s="115" t="s">
        <v>91</v>
      </c>
      <c r="AP330" s="115" t="s">
        <v>87</v>
      </c>
      <c r="AR330" s="115" t="s">
        <v>112</v>
      </c>
      <c r="AU330" s="115" t="s">
        <v>91</v>
      </c>
    </row>
    <row r="331" spans="1:47">
      <c r="A331" s="115">
        <v>5609427879</v>
      </c>
      <c r="C331" s="115" t="s">
        <v>42</v>
      </c>
      <c r="E331" s="115" t="s">
        <v>44</v>
      </c>
      <c r="K331" s="115" t="s">
        <v>49</v>
      </c>
      <c r="O331" s="115">
        <f t="shared" si="85"/>
        <v>3</v>
      </c>
      <c r="P331" s="115">
        <f t="shared" si="86"/>
        <v>1</v>
      </c>
      <c r="R331" s="115">
        <f t="shared" si="87"/>
        <v>0</v>
      </c>
      <c r="S331" s="115">
        <f t="shared" si="88"/>
        <v>1</v>
      </c>
      <c r="T331" s="115">
        <f t="shared" si="89"/>
        <v>0</v>
      </c>
      <c r="U331" s="115">
        <f t="shared" si="90"/>
        <v>1</v>
      </c>
      <c r="V331" s="115">
        <f t="shared" si="91"/>
        <v>0</v>
      </c>
      <c r="W331" s="115">
        <f t="shared" si="92"/>
        <v>0</v>
      </c>
      <c r="X331" s="115">
        <f t="shared" si="93"/>
        <v>0</v>
      </c>
      <c r="Y331" s="115">
        <f t="shared" si="94"/>
        <v>0</v>
      </c>
      <c r="Z331" s="115">
        <f t="shared" si="95"/>
        <v>0</v>
      </c>
      <c r="AA331" s="115">
        <f t="shared" si="96"/>
        <v>1</v>
      </c>
      <c r="AB331" s="115">
        <f t="shared" si="97"/>
        <v>0</v>
      </c>
      <c r="AC331" s="115">
        <f t="shared" si="98"/>
        <v>0</v>
      </c>
      <c r="AF331" s="115">
        <f t="shared" si="99"/>
        <v>3</v>
      </c>
      <c r="AG331" s="115">
        <f t="shared" si="100"/>
        <v>3</v>
      </c>
      <c r="AH331" s="115" t="str">
        <f t="shared" si="101"/>
        <v>Correct</v>
      </c>
      <c r="AJ331" s="115" t="s">
        <v>83</v>
      </c>
      <c r="AK331" s="115">
        <v>26</v>
      </c>
      <c r="AL331" s="115" t="s">
        <v>181</v>
      </c>
      <c r="AM331" s="115" t="s">
        <v>183</v>
      </c>
      <c r="AN331" s="115" t="s">
        <v>85</v>
      </c>
      <c r="AO331" s="115" t="s">
        <v>86</v>
      </c>
      <c r="AP331" s="115" t="s">
        <v>87</v>
      </c>
      <c r="AQ331" s="115" t="s">
        <v>101</v>
      </c>
      <c r="AR331" s="115" t="s">
        <v>111</v>
      </c>
      <c r="AS331" s="115" t="s">
        <v>90</v>
      </c>
      <c r="AT331" s="115" t="s">
        <v>91</v>
      </c>
      <c r="AU331" s="115" t="s">
        <v>91</v>
      </c>
    </row>
    <row r="332" spans="1:47">
      <c r="A332" s="115">
        <v>7020567583</v>
      </c>
      <c r="K332" s="115" t="s">
        <v>49</v>
      </c>
      <c r="O332" s="115">
        <f t="shared" si="85"/>
        <v>1</v>
      </c>
      <c r="P332" s="115">
        <f t="shared" si="86"/>
        <v>3</v>
      </c>
      <c r="R332" s="115">
        <f t="shared" si="87"/>
        <v>0</v>
      </c>
      <c r="S332" s="115">
        <f t="shared" si="88"/>
        <v>0</v>
      </c>
      <c r="T332" s="115">
        <f t="shared" si="89"/>
        <v>0</v>
      </c>
      <c r="U332" s="115">
        <f t="shared" si="90"/>
        <v>0</v>
      </c>
      <c r="V332" s="115">
        <f t="shared" si="91"/>
        <v>0</v>
      </c>
      <c r="W332" s="115">
        <f t="shared" si="92"/>
        <v>0</v>
      </c>
      <c r="X332" s="115">
        <f t="shared" si="93"/>
        <v>0</v>
      </c>
      <c r="Y332" s="115">
        <f t="shared" si="94"/>
        <v>0</v>
      </c>
      <c r="Z332" s="115">
        <f t="shared" si="95"/>
        <v>0</v>
      </c>
      <c r="AA332" s="115">
        <f t="shared" si="96"/>
        <v>1</v>
      </c>
      <c r="AB332" s="115">
        <f t="shared" si="97"/>
        <v>0</v>
      </c>
      <c r="AC332" s="115">
        <f t="shared" si="98"/>
        <v>0</v>
      </c>
      <c r="AF332" s="115">
        <f t="shared" si="99"/>
        <v>1</v>
      </c>
      <c r="AG332" s="115">
        <f t="shared" si="100"/>
        <v>1</v>
      </c>
      <c r="AH332" s="115" t="str">
        <f t="shared" si="101"/>
        <v>Correct</v>
      </c>
      <c r="AJ332" s="115" t="s">
        <v>83</v>
      </c>
      <c r="AK332" s="115">
        <v>22</v>
      </c>
      <c r="AL332" s="115" t="s">
        <v>84</v>
      </c>
      <c r="AO332" s="115" t="s">
        <v>91</v>
      </c>
      <c r="AP332" s="115" t="s">
        <v>108</v>
      </c>
      <c r="AR332" s="115" t="s">
        <v>112</v>
      </c>
      <c r="AS332" s="115" t="s">
        <v>103</v>
      </c>
      <c r="AT332" s="115" t="s">
        <v>91</v>
      </c>
      <c r="AU332" s="115" t="s">
        <v>91</v>
      </c>
    </row>
    <row r="333" spans="1:47">
      <c r="A333" s="115">
        <v>5584549205</v>
      </c>
      <c r="B333" s="115" t="s">
        <v>41</v>
      </c>
      <c r="K333" s="115" t="s">
        <v>49</v>
      </c>
      <c r="O333" s="115">
        <f t="shared" si="85"/>
        <v>2</v>
      </c>
      <c r="P333" s="115">
        <f t="shared" si="86"/>
        <v>1.5</v>
      </c>
      <c r="R333" s="115">
        <f t="shared" si="87"/>
        <v>1</v>
      </c>
      <c r="S333" s="115">
        <f t="shared" si="88"/>
        <v>0</v>
      </c>
      <c r="T333" s="115">
        <f t="shared" si="89"/>
        <v>0</v>
      </c>
      <c r="U333" s="115">
        <f t="shared" si="90"/>
        <v>0</v>
      </c>
      <c r="V333" s="115">
        <f t="shared" si="91"/>
        <v>0</v>
      </c>
      <c r="W333" s="115">
        <f t="shared" si="92"/>
        <v>0</v>
      </c>
      <c r="X333" s="115">
        <f t="shared" si="93"/>
        <v>0</v>
      </c>
      <c r="Y333" s="115">
        <f t="shared" si="94"/>
        <v>0</v>
      </c>
      <c r="Z333" s="115">
        <f t="shared" si="95"/>
        <v>0</v>
      </c>
      <c r="AA333" s="115">
        <f t="shared" si="96"/>
        <v>1</v>
      </c>
      <c r="AB333" s="115">
        <f t="shared" si="97"/>
        <v>0</v>
      </c>
      <c r="AC333" s="115">
        <f t="shared" si="98"/>
        <v>0</v>
      </c>
      <c r="AF333" s="115">
        <f t="shared" si="99"/>
        <v>2</v>
      </c>
      <c r="AG333" s="115">
        <f t="shared" si="100"/>
        <v>2</v>
      </c>
      <c r="AH333" s="115" t="str">
        <f t="shared" si="101"/>
        <v>Correct</v>
      </c>
      <c r="AJ333" s="115" t="s">
        <v>83</v>
      </c>
      <c r="AK333" s="115">
        <v>57</v>
      </c>
      <c r="AL333" s="115" t="s">
        <v>181</v>
      </c>
      <c r="AM333" s="115" t="s">
        <v>437</v>
      </c>
      <c r="AN333" s="115" t="s">
        <v>85</v>
      </c>
      <c r="AO333" s="115" t="s">
        <v>86</v>
      </c>
      <c r="AP333" s="115" t="s">
        <v>87</v>
      </c>
      <c r="AQ333" s="115" t="s">
        <v>101</v>
      </c>
      <c r="AR333" s="115" t="s">
        <v>89</v>
      </c>
      <c r="AS333" s="115" t="s">
        <v>90</v>
      </c>
      <c r="AT333" s="115" t="s">
        <v>91</v>
      </c>
      <c r="AU333" s="115" t="s">
        <v>91</v>
      </c>
    </row>
    <row r="334" spans="1:47">
      <c r="A334" s="115">
        <v>5609438209</v>
      </c>
      <c r="C334" s="115" t="s">
        <v>42</v>
      </c>
      <c r="E334" s="115" t="s">
        <v>44</v>
      </c>
      <c r="K334" s="115" t="s">
        <v>49</v>
      </c>
      <c r="O334" s="115">
        <f t="shared" si="85"/>
        <v>3</v>
      </c>
      <c r="P334" s="115">
        <f t="shared" si="86"/>
        <v>1</v>
      </c>
      <c r="R334" s="115">
        <f t="shared" si="87"/>
        <v>0</v>
      </c>
      <c r="S334" s="115">
        <f t="shared" si="88"/>
        <v>1</v>
      </c>
      <c r="T334" s="115">
        <f t="shared" si="89"/>
        <v>0</v>
      </c>
      <c r="U334" s="115">
        <f t="shared" si="90"/>
        <v>1</v>
      </c>
      <c r="V334" s="115">
        <f t="shared" si="91"/>
        <v>0</v>
      </c>
      <c r="W334" s="115">
        <f t="shared" si="92"/>
        <v>0</v>
      </c>
      <c r="X334" s="115">
        <f t="shared" si="93"/>
        <v>0</v>
      </c>
      <c r="Y334" s="115">
        <f t="shared" si="94"/>
        <v>0</v>
      </c>
      <c r="Z334" s="115">
        <f t="shared" si="95"/>
        <v>0</v>
      </c>
      <c r="AA334" s="115">
        <f t="shared" si="96"/>
        <v>1</v>
      </c>
      <c r="AB334" s="115">
        <f t="shared" si="97"/>
        <v>0</v>
      </c>
      <c r="AC334" s="115">
        <f t="shared" si="98"/>
        <v>0</v>
      </c>
      <c r="AF334" s="115">
        <f t="shared" si="99"/>
        <v>3</v>
      </c>
      <c r="AG334" s="115">
        <f t="shared" si="100"/>
        <v>3</v>
      </c>
      <c r="AH334" s="115" t="str">
        <f t="shared" si="101"/>
        <v>Correct</v>
      </c>
      <c r="AJ334" s="115" t="s">
        <v>83</v>
      </c>
      <c r="AK334" s="115">
        <v>46</v>
      </c>
      <c r="AL334" s="115" t="s">
        <v>181</v>
      </c>
      <c r="AM334" s="115" t="s">
        <v>426</v>
      </c>
      <c r="AN334" s="115" t="s">
        <v>85</v>
      </c>
      <c r="AO334" s="115" t="s">
        <v>86</v>
      </c>
      <c r="AP334" s="115" t="s">
        <v>87</v>
      </c>
      <c r="AQ334" s="115" t="s">
        <v>96</v>
      </c>
      <c r="AR334" s="115" t="s">
        <v>89</v>
      </c>
      <c r="AS334" s="115" t="s">
        <v>90</v>
      </c>
      <c r="AT334" s="115" t="s">
        <v>91</v>
      </c>
      <c r="AU334" s="115" t="s">
        <v>91</v>
      </c>
    </row>
    <row r="335" spans="1:47">
      <c r="A335" s="115">
        <v>5584894638</v>
      </c>
      <c r="G335" s="115" t="s">
        <v>39</v>
      </c>
      <c r="K335" s="115" t="s">
        <v>49</v>
      </c>
      <c r="O335" s="115">
        <f t="shared" si="85"/>
        <v>2</v>
      </c>
      <c r="P335" s="115">
        <f t="shared" si="86"/>
        <v>1.5</v>
      </c>
      <c r="R335" s="115">
        <f t="shared" si="87"/>
        <v>0</v>
      </c>
      <c r="S335" s="115">
        <f t="shared" si="88"/>
        <v>0</v>
      </c>
      <c r="T335" s="115">
        <f t="shared" si="89"/>
        <v>0</v>
      </c>
      <c r="U335" s="115">
        <f t="shared" si="90"/>
        <v>0</v>
      </c>
      <c r="V335" s="115">
        <f t="shared" si="91"/>
        <v>0</v>
      </c>
      <c r="W335" s="115">
        <f t="shared" si="92"/>
        <v>1</v>
      </c>
      <c r="X335" s="115">
        <f t="shared" si="93"/>
        <v>0</v>
      </c>
      <c r="Y335" s="115">
        <f t="shared" si="94"/>
        <v>0</v>
      </c>
      <c r="Z335" s="115">
        <f t="shared" si="95"/>
        <v>0</v>
      </c>
      <c r="AA335" s="115">
        <f t="shared" si="96"/>
        <v>1</v>
      </c>
      <c r="AB335" s="115">
        <f t="shared" si="97"/>
        <v>0</v>
      </c>
      <c r="AC335" s="115">
        <f t="shared" si="98"/>
        <v>0</v>
      </c>
      <c r="AF335" s="115">
        <f t="shared" si="99"/>
        <v>2</v>
      </c>
      <c r="AG335" s="115">
        <f t="shared" si="100"/>
        <v>2</v>
      </c>
      <c r="AH335" s="115" t="str">
        <f t="shared" si="101"/>
        <v>Correct</v>
      </c>
      <c r="AJ335" s="115" t="s">
        <v>83</v>
      </c>
      <c r="AK335" s="115">
        <v>64</v>
      </c>
      <c r="AL335" s="115" t="s">
        <v>181</v>
      </c>
      <c r="AM335" s="115" t="s">
        <v>442</v>
      </c>
      <c r="AN335" s="115" t="s">
        <v>85</v>
      </c>
      <c r="AO335" s="115" t="s">
        <v>86</v>
      </c>
      <c r="AP335" s="115" t="s">
        <v>87</v>
      </c>
      <c r="AQ335" s="115" t="s">
        <v>101</v>
      </c>
      <c r="AR335" s="115" t="s">
        <v>89</v>
      </c>
      <c r="AS335" s="115" t="s">
        <v>90</v>
      </c>
      <c r="AT335" s="115" t="s">
        <v>91</v>
      </c>
      <c r="AU335" s="115" t="s">
        <v>91</v>
      </c>
    </row>
    <row r="336" spans="1:47">
      <c r="A336" s="115">
        <v>7045791736</v>
      </c>
      <c r="C336" s="115" t="s">
        <v>42</v>
      </c>
      <c r="G336" s="115" t="s">
        <v>39</v>
      </c>
      <c r="K336" s="115" t="s">
        <v>49</v>
      </c>
      <c r="O336" s="115">
        <f t="shared" si="85"/>
        <v>3</v>
      </c>
      <c r="P336" s="115">
        <f t="shared" si="86"/>
        <v>1</v>
      </c>
      <c r="R336" s="115">
        <f t="shared" si="87"/>
        <v>0</v>
      </c>
      <c r="S336" s="115">
        <f t="shared" si="88"/>
        <v>1</v>
      </c>
      <c r="T336" s="115">
        <f t="shared" si="89"/>
        <v>0</v>
      </c>
      <c r="U336" s="115">
        <f t="shared" si="90"/>
        <v>0</v>
      </c>
      <c r="V336" s="115">
        <f t="shared" si="91"/>
        <v>0</v>
      </c>
      <c r="W336" s="115">
        <f t="shared" si="92"/>
        <v>1</v>
      </c>
      <c r="X336" s="115">
        <f t="shared" si="93"/>
        <v>0</v>
      </c>
      <c r="Y336" s="115">
        <f t="shared" si="94"/>
        <v>0</v>
      </c>
      <c r="Z336" s="115">
        <f t="shared" si="95"/>
        <v>0</v>
      </c>
      <c r="AA336" s="115">
        <f t="shared" si="96"/>
        <v>1</v>
      </c>
      <c r="AB336" s="115">
        <f t="shared" si="97"/>
        <v>0</v>
      </c>
      <c r="AC336" s="115">
        <f t="shared" si="98"/>
        <v>0</v>
      </c>
      <c r="AF336" s="115">
        <f t="shared" si="99"/>
        <v>3</v>
      </c>
      <c r="AG336" s="115">
        <f t="shared" si="100"/>
        <v>3</v>
      </c>
      <c r="AH336" s="115" t="str">
        <f t="shared" si="101"/>
        <v>Correct</v>
      </c>
      <c r="AJ336" s="115" t="s">
        <v>83</v>
      </c>
      <c r="AK336" s="115">
        <v>59</v>
      </c>
      <c r="AL336" s="115" t="s">
        <v>181</v>
      </c>
      <c r="AM336" s="115" t="s">
        <v>194</v>
      </c>
      <c r="AN336" s="115" t="s">
        <v>85</v>
      </c>
      <c r="AO336" s="115" t="s">
        <v>86</v>
      </c>
      <c r="AP336" s="115" t="s">
        <v>87</v>
      </c>
      <c r="AQ336" s="115" t="s">
        <v>100</v>
      </c>
      <c r="AR336" s="115" t="s">
        <v>94</v>
      </c>
      <c r="AS336" s="115" t="s">
        <v>90</v>
      </c>
      <c r="AT336" s="115" t="s">
        <v>91</v>
      </c>
      <c r="AU336" s="115" t="s">
        <v>91</v>
      </c>
    </row>
    <row r="337" spans="1:47">
      <c r="A337" s="115">
        <v>7045791498</v>
      </c>
      <c r="C337" s="115" t="s">
        <v>42</v>
      </c>
      <c r="G337" s="115" t="s">
        <v>39</v>
      </c>
      <c r="K337" s="115" t="s">
        <v>49</v>
      </c>
      <c r="O337" s="115">
        <f t="shared" si="85"/>
        <v>3</v>
      </c>
      <c r="P337" s="115">
        <f t="shared" si="86"/>
        <v>1</v>
      </c>
      <c r="R337" s="115">
        <f t="shared" si="87"/>
        <v>0</v>
      </c>
      <c r="S337" s="115">
        <f t="shared" si="88"/>
        <v>1</v>
      </c>
      <c r="T337" s="115">
        <f t="shared" si="89"/>
        <v>0</v>
      </c>
      <c r="U337" s="115">
        <f t="shared" si="90"/>
        <v>0</v>
      </c>
      <c r="V337" s="115">
        <f t="shared" si="91"/>
        <v>0</v>
      </c>
      <c r="W337" s="115">
        <f t="shared" si="92"/>
        <v>1</v>
      </c>
      <c r="X337" s="115">
        <f t="shared" si="93"/>
        <v>0</v>
      </c>
      <c r="Y337" s="115">
        <f t="shared" si="94"/>
        <v>0</v>
      </c>
      <c r="Z337" s="115">
        <f t="shared" si="95"/>
        <v>0</v>
      </c>
      <c r="AA337" s="115">
        <f t="shared" si="96"/>
        <v>1</v>
      </c>
      <c r="AB337" s="115">
        <f t="shared" si="97"/>
        <v>0</v>
      </c>
      <c r="AC337" s="115">
        <f t="shared" si="98"/>
        <v>0</v>
      </c>
      <c r="AF337" s="115">
        <f t="shared" si="99"/>
        <v>3</v>
      </c>
      <c r="AG337" s="115">
        <f t="shared" si="100"/>
        <v>3</v>
      </c>
      <c r="AH337" s="115" t="str">
        <f t="shared" si="101"/>
        <v>Correct</v>
      </c>
      <c r="AJ337" s="115" t="s">
        <v>83</v>
      </c>
      <c r="AK337" s="115">
        <v>59</v>
      </c>
      <c r="AL337" s="115" t="s">
        <v>181</v>
      </c>
    </row>
    <row r="338" spans="1:47">
      <c r="A338" s="115">
        <v>6985427143</v>
      </c>
      <c r="C338" s="115" t="s">
        <v>42</v>
      </c>
      <c r="D338" s="115" t="s">
        <v>43</v>
      </c>
      <c r="K338" s="115" t="s">
        <v>49</v>
      </c>
      <c r="O338" s="115">
        <f t="shared" si="85"/>
        <v>3</v>
      </c>
      <c r="P338" s="115">
        <f t="shared" si="86"/>
        <v>1</v>
      </c>
      <c r="R338" s="115">
        <f t="shared" si="87"/>
        <v>0</v>
      </c>
      <c r="S338" s="115">
        <f t="shared" si="88"/>
        <v>1</v>
      </c>
      <c r="T338" s="115">
        <f t="shared" si="89"/>
        <v>1</v>
      </c>
      <c r="U338" s="115">
        <f t="shared" si="90"/>
        <v>0</v>
      </c>
      <c r="V338" s="115">
        <f t="shared" si="91"/>
        <v>0</v>
      </c>
      <c r="W338" s="115">
        <f t="shared" si="92"/>
        <v>0</v>
      </c>
      <c r="X338" s="115">
        <f t="shared" si="93"/>
        <v>0</v>
      </c>
      <c r="Y338" s="115">
        <f t="shared" si="94"/>
        <v>0</v>
      </c>
      <c r="Z338" s="115">
        <f t="shared" si="95"/>
        <v>0</v>
      </c>
      <c r="AA338" s="115">
        <f t="shared" si="96"/>
        <v>1</v>
      </c>
      <c r="AB338" s="115">
        <f t="shared" si="97"/>
        <v>0</v>
      </c>
      <c r="AC338" s="115">
        <f t="shared" si="98"/>
        <v>0</v>
      </c>
      <c r="AF338" s="115">
        <f t="shared" si="99"/>
        <v>3</v>
      </c>
      <c r="AG338" s="115">
        <f t="shared" si="100"/>
        <v>3</v>
      </c>
      <c r="AH338" s="115" t="str">
        <f t="shared" si="101"/>
        <v>Correct</v>
      </c>
      <c r="AJ338" s="115" t="s">
        <v>99</v>
      </c>
      <c r="AK338" s="115">
        <v>74</v>
      </c>
      <c r="AL338" s="115" t="s">
        <v>84</v>
      </c>
      <c r="AM338" s="115" t="s">
        <v>133</v>
      </c>
      <c r="AN338" s="115" t="s">
        <v>107</v>
      </c>
      <c r="AO338" s="115" t="s">
        <v>91</v>
      </c>
      <c r="AP338" s="115" t="s">
        <v>137</v>
      </c>
      <c r="AQ338" s="115" t="s">
        <v>93</v>
      </c>
      <c r="AR338" s="115" t="s">
        <v>89</v>
      </c>
      <c r="AS338" s="115" t="s">
        <v>106</v>
      </c>
      <c r="AT338" s="115" t="s">
        <v>91</v>
      </c>
      <c r="AU338" s="115" t="s">
        <v>91</v>
      </c>
    </row>
    <row r="339" spans="1:47">
      <c r="A339" s="115">
        <v>5588587137</v>
      </c>
      <c r="K339" s="115" t="s">
        <v>49</v>
      </c>
      <c r="O339" s="115">
        <f t="shared" si="85"/>
        <v>1</v>
      </c>
      <c r="P339" s="115">
        <f t="shared" si="86"/>
        <v>3</v>
      </c>
      <c r="R339" s="115">
        <f t="shared" si="87"/>
        <v>0</v>
      </c>
      <c r="S339" s="115">
        <f t="shared" si="88"/>
        <v>0</v>
      </c>
      <c r="T339" s="115">
        <f t="shared" si="89"/>
        <v>0</v>
      </c>
      <c r="U339" s="115">
        <f t="shared" si="90"/>
        <v>0</v>
      </c>
      <c r="V339" s="115">
        <f t="shared" si="91"/>
        <v>0</v>
      </c>
      <c r="W339" s="115">
        <f t="shared" si="92"/>
        <v>0</v>
      </c>
      <c r="X339" s="115">
        <f t="shared" si="93"/>
        <v>0</v>
      </c>
      <c r="Y339" s="115">
        <f t="shared" si="94"/>
        <v>0</v>
      </c>
      <c r="Z339" s="115">
        <f t="shared" si="95"/>
        <v>0</v>
      </c>
      <c r="AA339" s="115">
        <f t="shared" si="96"/>
        <v>1</v>
      </c>
      <c r="AB339" s="115">
        <f t="shared" si="97"/>
        <v>0</v>
      </c>
      <c r="AC339" s="115">
        <f t="shared" si="98"/>
        <v>0</v>
      </c>
      <c r="AF339" s="115">
        <f t="shared" si="99"/>
        <v>1</v>
      </c>
      <c r="AG339" s="115">
        <f t="shared" si="100"/>
        <v>1</v>
      </c>
      <c r="AH339" s="115" t="str">
        <f t="shared" si="101"/>
        <v>Correct</v>
      </c>
      <c r="AJ339" s="115" t="s">
        <v>99</v>
      </c>
      <c r="AK339" s="115">
        <v>26</v>
      </c>
      <c r="AL339" s="115" t="s">
        <v>84</v>
      </c>
      <c r="AM339" s="115" t="s">
        <v>138</v>
      </c>
      <c r="AN339" s="115" t="s">
        <v>85</v>
      </c>
      <c r="AO339" s="115" t="s">
        <v>86</v>
      </c>
      <c r="AP339" s="115" t="s">
        <v>87</v>
      </c>
      <c r="AQ339" s="115" t="s">
        <v>104</v>
      </c>
      <c r="AR339" s="115" t="s">
        <v>114</v>
      </c>
      <c r="AS339" s="115" t="s">
        <v>90</v>
      </c>
      <c r="AT339" s="115" t="s">
        <v>91</v>
      </c>
      <c r="AU339" s="115" t="s">
        <v>91</v>
      </c>
    </row>
    <row r="340" spans="1:47">
      <c r="A340" s="115">
        <v>5584858360</v>
      </c>
      <c r="C340" s="115" t="s">
        <v>42</v>
      </c>
      <c r="G340" s="115" t="s">
        <v>39</v>
      </c>
      <c r="K340" s="115" t="s">
        <v>49</v>
      </c>
      <c r="O340" s="115">
        <f t="shared" si="85"/>
        <v>3</v>
      </c>
      <c r="P340" s="115">
        <f t="shared" si="86"/>
        <v>1</v>
      </c>
      <c r="R340" s="115">
        <f t="shared" si="87"/>
        <v>0</v>
      </c>
      <c r="S340" s="115">
        <f t="shared" si="88"/>
        <v>1</v>
      </c>
      <c r="T340" s="115">
        <f t="shared" si="89"/>
        <v>0</v>
      </c>
      <c r="U340" s="115">
        <f t="shared" si="90"/>
        <v>0</v>
      </c>
      <c r="V340" s="115">
        <f t="shared" si="91"/>
        <v>0</v>
      </c>
      <c r="W340" s="115">
        <f t="shared" si="92"/>
        <v>1</v>
      </c>
      <c r="X340" s="115">
        <f t="shared" si="93"/>
        <v>0</v>
      </c>
      <c r="Y340" s="115">
        <f t="shared" si="94"/>
        <v>0</v>
      </c>
      <c r="Z340" s="115">
        <f t="shared" si="95"/>
        <v>0</v>
      </c>
      <c r="AA340" s="115">
        <f t="shared" si="96"/>
        <v>1</v>
      </c>
      <c r="AB340" s="115">
        <f t="shared" si="97"/>
        <v>0</v>
      </c>
      <c r="AC340" s="115">
        <f t="shared" si="98"/>
        <v>0</v>
      </c>
      <c r="AF340" s="115">
        <f t="shared" si="99"/>
        <v>3</v>
      </c>
      <c r="AG340" s="115">
        <f t="shared" si="100"/>
        <v>3</v>
      </c>
      <c r="AH340" s="115" t="str">
        <f t="shared" si="101"/>
        <v>Correct</v>
      </c>
      <c r="AJ340" s="115" t="s">
        <v>99</v>
      </c>
      <c r="AK340" s="115">
        <v>41</v>
      </c>
      <c r="AL340" s="115" t="s">
        <v>181</v>
      </c>
      <c r="AM340" s="115" t="s">
        <v>232</v>
      </c>
      <c r="AN340" s="115" t="s">
        <v>97</v>
      </c>
      <c r="AO340" s="115" t="s">
        <v>86</v>
      </c>
      <c r="AP340" s="115" t="s">
        <v>87</v>
      </c>
      <c r="AQ340" s="115" t="s">
        <v>88</v>
      </c>
      <c r="AR340" s="115" t="s">
        <v>111</v>
      </c>
      <c r="AS340" s="115" t="s">
        <v>90</v>
      </c>
      <c r="AT340" s="115" t="s">
        <v>91</v>
      </c>
      <c r="AU340" s="115" t="s">
        <v>91</v>
      </c>
    </row>
    <row r="341" spans="1:47">
      <c r="A341" s="115">
        <v>7020340522</v>
      </c>
      <c r="C341" s="115" t="s">
        <v>42</v>
      </c>
      <c r="E341" s="115" t="s">
        <v>44</v>
      </c>
      <c r="K341" s="115" t="s">
        <v>49</v>
      </c>
      <c r="O341" s="115">
        <f t="shared" si="85"/>
        <v>3</v>
      </c>
      <c r="P341" s="115">
        <f t="shared" si="86"/>
        <v>1</v>
      </c>
      <c r="R341" s="115">
        <f t="shared" si="87"/>
        <v>0</v>
      </c>
      <c r="S341" s="115">
        <f t="shared" si="88"/>
        <v>1</v>
      </c>
      <c r="T341" s="115">
        <f t="shared" si="89"/>
        <v>0</v>
      </c>
      <c r="U341" s="115">
        <f t="shared" si="90"/>
        <v>1</v>
      </c>
      <c r="V341" s="115">
        <f t="shared" si="91"/>
        <v>0</v>
      </c>
      <c r="W341" s="115">
        <f t="shared" si="92"/>
        <v>0</v>
      </c>
      <c r="X341" s="115">
        <f t="shared" si="93"/>
        <v>0</v>
      </c>
      <c r="Y341" s="115">
        <f t="shared" si="94"/>
        <v>0</v>
      </c>
      <c r="Z341" s="115">
        <f t="shared" si="95"/>
        <v>0</v>
      </c>
      <c r="AA341" s="115">
        <f t="shared" si="96"/>
        <v>1</v>
      </c>
      <c r="AB341" s="115">
        <f t="shared" si="97"/>
        <v>0</v>
      </c>
      <c r="AC341" s="115">
        <f t="shared" si="98"/>
        <v>0</v>
      </c>
      <c r="AF341" s="115">
        <f t="shared" si="99"/>
        <v>3</v>
      </c>
      <c r="AG341" s="115">
        <f t="shared" si="100"/>
        <v>3</v>
      </c>
      <c r="AH341" s="115" t="str">
        <f t="shared" si="101"/>
        <v>Correct</v>
      </c>
      <c r="AJ341" s="115" t="s">
        <v>99</v>
      </c>
      <c r="AK341" s="115">
        <v>32</v>
      </c>
      <c r="AL341" s="115" t="s">
        <v>181</v>
      </c>
      <c r="AM341" s="115" t="s">
        <v>221</v>
      </c>
      <c r="AN341" s="115" t="s">
        <v>85</v>
      </c>
      <c r="AO341" s="115" t="s">
        <v>86</v>
      </c>
      <c r="AP341" s="115" t="s">
        <v>87</v>
      </c>
      <c r="AQ341" s="115" t="s">
        <v>104</v>
      </c>
      <c r="AR341" s="115" t="s">
        <v>94</v>
      </c>
      <c r="AS341" s="115" t="s">
        <v>98</v>
      </c>
      <c r="AT341" s="115" t="s">
        <v>91</v>
      </c>
    </row>
    <row r="342" spans="1:47">
      <c r="A342" s="115">
        <v>7020355271</v>
      </c>
      <c r="C342" s="115" t="s">
        <v>42</v>
      </c>
      <c r="E342" s="115" t="s">
        <v>44</v>
      </c>
      <c r="K342" s="115" t="s">
        <v>49</v>
      </c>
      <c r="O342" s="115">
        <f t="shared" si="85"/>
        <v>3</v>
      </c>
      <c r="P342" s="115">
        <f t="shared" si="86"/>
        <v>1</v>
      </c>
      <c r="R342" s="115">
        <f t="shared" si="87"/>
        <v>0</v>
      </c>
      <c r="S342" s="115">
        <f t="shared" si="88"/>
        <v>1</v>
      </c>
      <c r="T342" s="115">
        <f t="shared" si="89"/>
        <v>0</v>
      </c>
      <c r="U342" s="115">
        <f t="shared" si="90"/>
        <v>1</v>
      </c>
      <c r="V342" s="115">
        <f t="shared" si="91"/>
        <v>0</v>
      </c>
      <c r="W342" s="115">
        <f t="shared" si="92"/>
        <v>0</v>
      </c>
      <c r="X342" s="115">
        <f t="shared" si="93"/>
        <v>0</v>
      </c>
      <c r="Y342" s="115">
        <f t="shared" si="94"/>
        <v>0</v>
      </c>
      <c r="Z342" s="115">
        <f t="shared" si="95"/>
        <v>0</v>
      </c>
      <c r="AA342" s="115">
        <f t="shared" si="96"/>
        <v>1</v>
      </c>
      <c r="AB342" s="115">
        <f t="shared" si="97"/>
        <v>0</v>
      </c>
      <c r="AC342" s="115">
        <f t="shared" si="98"/>
        <v>0</v>
      </c>
      <c r="AF342" s="115">
        <f t="shared" si="99"/>
        <v>3</v>
      </c>
      <c r="AG342" s="115">
        <f t="shared" si="100"/>
        <v>3</v>
      </c>
      <c r="AH342" s="115" t="str">
        <f t="shared" si="101"/>
        <v>Correct</v>
      </c>
      <c r="AJ342" s="115" t="s">
        <v>83</v>
      </c>
      <c r="AK342" s="115">
        <v>47</v>
      </c>
      <c r="AL342" s="115" t="s">
        <v>181</v>
      </c>
      <c r="AM342" s="115" t="s">
        <v>189</v>
      </c>
      <c r="AN342" s="115" t="s">
        <v>97</v>
      </c>
      <c r="AO342" s="115" t="s">
        <v>91</v>
      </c>
      <c r="AP342" s="115" t="s">
        <v>87</v>
      </c>
      <c r="AQ342" s="115" t="s">
        <v>93</v>
      </c>
      <c r="AR342" s="115" t="s">
        <v>89</v>
      </c>
      <c r="AS342" s="115" t="s">
        <v>113</v>
      </c>
      <c r="AT342" s="115" t="s">
        <v>91</v>
      </c>
      <c r="AU342" s="115" t="s">
        <v>91</v>
      </c>
    </row>
    <row r="343" spans="1:47">
      <c r="A343" s="115">
        <v>7008115331</v>
      </c>
      <c r="B343" s="115" t="s">
        <v>41</v>
      </c>
      <c r="F343" s="115" t="s">
        <v>45</v>
      </c>
      <c r="K343" s="115" t="s">
        <v>49</v>
      </c>
      <c r="O343" s="115">
        <f t="shared" si="85"/>
        <v>3</v>
      </c>
      <c r="P343" s="115">
        <f t="shared" si="86"/>
        <v>1</v>
      </c>
      <c r="R343" s="115">
        <f t="shared" si="87"/>
        <v>1</v>
      </c>
      <c r="S343" s="115">
        <f t="shared" si="88"/>
        <v>0</v>
      </c>
      <c r="T343" s="115">
        <f t="shared" si="89"/>
        <v>0</v>
      </c>
      <c r="U343" s="115">
        <f t="shared" si="90"/>
        <v>0</v>
      </c>
      <c r="V343" s="115">
        <f t="shared" si="91"/>
        <v>1</v>
      </c>
      <c r="W343" s="115">
        <f t="shared" si="92"/>
        <v>0</v>
      </c>
      <c r="X343" s="115">
        <f t="shared" si="93"/>
        <v>0</v>
      </c>
      <c r="Y343" s="115">
        <f t="shared" si="94"/>
        <v>0</v>
      </c>
      <c r="Z343" s="115">
        <f t="shared" si="95"/>
        <v>0</v>
      </c>
      <c r="AA343" s="115">
        <f t="shared" si="96"/>
        <v>1</v>
      </c>
      <c r="AB343" s="115">
        <f t="shared" si="97"/>
        <v>0</v>
      </c>
      <c r="AC343" s="115">
        <f t="shared" si="98"/>
        <v>0</v>
      </c>
      <c r="AF343" s="115">
        <f t="shared" si="99"/>
        <v>3</v>
      </c>
      <c r="AG343" s="115">
        <f t="shared" si="100"/>
        <v>3</v>
      </c>
      <c r="AH343" s="115" t="str">
        <f t="shared" si="101"/>
        <v>Correct</v>
      </c>
      <c r="AJ343" s="115" t="s">
        <v>83</v>
      </c>
      <c r="AK343" s="115">
        <v>32</v>
      </c>
      <c r="AL343" s="115" t="s">
        <v>84</v>
      </c>
      <c r="AM343" s="115" t="s">
        <v>126</v>
      </c>
      <c r="AN343" s="115" t="s">
        <v>92</v>
      </c>
      <c r="AO343" s="115" t="s">
        <v>86</v>
      </c>
      <c r="AP343" s="115" t="s">
        <v>116</v>
      </c>
      <c r="AQ343" s="115" t="s">
        <v>101</v>
      </c>
      <c r="AR343" s="115" t="s">
        <v>111</v>
      </c>
      <c r="AS343" s="115" t="s">
        <v>90</v>
      </c>
      <c r="AT343" s="115" t="s">
        <v>91</v>
      </c>
      <c r="AU343" s="115" t="s">
        <v>91</v>
      </c>
    </row>
    <row r="344" spans="1:47">
      <c r="A344" s="115">
        <v>7045758181</v>
      </c>
      <c r="F344" s="115" t="s">
        <v>45</v>
      </c>
      <c r="G344" s="115" t="s">
        <v>39</v>
      </c>
      <c r="K344" s="115" t="s">
        <v>49</v>
      </c>
      <c r="O344" s="115">
        <f t="shared" si="85"/>
        <v>3</v>
      </c>
      <c r="P344" s="115">
        <f t="shared" si="86"/>
        <v>1</v>
      </c>
      <c r="R344" s="115">
        <f t="shared" si="87"/>
        <v>0</v>
      </c>
      <c r="S344" s="115">
        <f t="shared" si="88"/>
        <v>0</v>
      </c>
      <c r="T344" s="115">
        <f t="shared" si="89"/>
        <v>0</v>
      </c>
      <c r="U344" s="115">
        <f t="shared" si="90"/>
        <v>0</v>
      </c>
      <c r="V344" s="115">
        <f t="shared" si="91"/>
        <v>1</v>
      </c>
      <c r="W344" s="115">
        <f t="shared" si="92"/>
        <v>1</v>
      </c>
      <c r="X344" s="115">
        <f t="shared" si="93"/>
        <v>0</v>
      </c>
      <c r="Y344" s="115">
        <f t="shared" si="94"/>
        <v>0</v>
      </c>
      <c r="Z344" s="115">
        <f t="shared" si="95"/>
        <v>0</v>
      </c>
      <c r="AA344" s="115">
        <f t="shared" si="96"/>
        <v>1</v>
      </c>
      <c r="AB344" s="115">
        <f t="shared" si="97"/>
        <v>0</v>
      </c>
      <c r="AC344" s="115">
        <f t="shared" si="98"/>
        <v>0</v>
      </c>
      <c r="AF344" s="115">
        <f t="shared" si="99"/>
        <v>3</v>
      </c>
      <c r="AG344" s="115">
        <f t="shared" si="100"/>
        <v>3</v>
      </c>
      <c r="AH344" s="115" t="str">
        <f t="shared" si="101"/>
        <v>Correct</v>
      </c>
      <c r="AJ344" s="115" t="s">
        <v>83</v>
      </c>
      <c r="AK344" s="115">
        <v>70</v>
      </c>
      <c r="AL344" s="115" t="s">
        <v>181</v>
      </c>
      <c r="AM344" s="115" t="s">
        <v>237</v>
      </c>
      <c r="AN344" s="115" t="s">
        <v>97</v>
      </c>
      <c r="AO344" s="115" t="s">
        <v>86</v>
      </c>
      <c r="AP344" s="115" t="s">
        <v>87</v>
      </c>
      <c r="AQ344" s="115" t="s">
        <v>104</v>
      </c>
      <c r="AR344" s="115" t="s">
        <v>114</v>
      </c>
      <c r="AS344" s="115" t="s">
        <v>90</v>
      </c>
      <c r="AT344" s="115" t="s">
        <v>117</v>
      </c>
      <c r="AU344" s="115" t="s">
        <v>86</v>
      </c>
    </row>
    <row r="345" spans="1:47">
      <c r="A345" s="115">
        <v>7011090217</v>
      </c>
      <c r="C345" s="115" t="s">
        <v>42</v>
      </c>
      <c r="E345" s="115" t="s">
        <v>44</v>
      </c>
      <c r="K345" s="115" t="s">
        <v>49</v>
      </c>
      <c r="O345" s="115">
        <f t="shared" si="85"/>
        <v>3</v>
      </c>
      <c r="P345" s="115">
        <f t="shared" si="86"/>
        <v>1</v>
      </c>
      <c r="R345" s="115">
        <f t="shared" si="87"/>
        <v>0</v>
      </c>
      <c r="S345" s="115">
        <f t="shared" si="88"/>
        <v>1</v>
      </c>
      <c r="T345" s="115">
        <f t="shared" si="89"/>
        <v>0</v>
      </c>
      <c r="U345" s="115">
        <f t="shared" si="90"/>
        <v>1</v>
      </c>
      <c r="V345" s="115">
        <f t="shared" si="91"/>
        <v>0</v>
      </c>
      <c r="W345" s="115">
        <f t="shared" si="92"/>
        <v>0</v>
      </c>
      <c r="X345" s="115">
        <f t="shared" si="93"/>
        <v>0</v>
      </c>
      <c r="Y345" s="115">
        <f t="shared" si="94"/>
        <v>0</v>
      </c>
      <c r="Z345" s="115">
        <f t="shared" si="95"/>
        <v>0</v>
      </c>
      <c r="AA345" s="115">
        <f t="shared" si="96"/>
        <v>1</v>
      </c>
      <c r="AB345" s="115">
        <f t="shared" si="97"/>
        <v>0</v>
      </c>
      <c r="AC345" s="115">
        <f t="shared" si="98"/>
        <v>0</v>
      </c>
      <c r="AF345" s="115">
        <f t="shared" si="99"/>
        <v>3</v>
      </c>
      <c r="AG345" s="115">
        <f t="shared" si="100"/>
        <v>3</v>
      </c>
      <c r="AH345" s="115" t="str">
        <f t="shared" si="101"/>
        <v>Correct</v>
      </c>
      <c r="AJ345" s="115" t="s">
        <v>83</v>
      </c>
      <c r="AK345" s="115">
        <v>48</v>
      </c>
      <c r="AL345" s="115" t="s">
        <v>181</v>
      </c>
      <c r="AM345" s="115" t="s">
        <v>243</v>
      </c>
      <c r="AN345" s="115" t="s">
        <v>107</v>
      </c>
      <c r="AO345" s="115" t="s">
        <v>91</v>
      </c>
      <c r="AP345" s="115" t="s">
        <v>435</v>
      </c>
      <c r="AQ345" s="115" t="s">
        <v>101</v>
      </c>
      <c r="AR345" s="115" t="s">
        <v>111</v>
      </c>
      <c r="AS345" s="115" t="s">
        <v>90</v>
      </c>
      <c r="AT345" s="115" t="s">
        <v>91</v>
      </c>
      <c r="AU345" s="115" t="s">
        <v>91</v>
      </c>
    </row>
    <row r="346" spans="1:47">
      <c r="A346" s="115">
        <v>7007930163</v>
      </c>
      <c r="C346" s="115" t="s">
        <v>42</v>
      </c>
      <c r="E346" s="115" t="s">
        <v>44</v>
      </c>
      <c r="K346" s="115" t="s">
        <v>49</v>
      </c>
      <c r="O346" s="115">
        <f t="shared" si="85"/>
        <v>3</v>
      </c>
      <c r="P346" s="115">
        <f t="shared" si="86"/>
        <v>1</v>
      </c>
      <c r="R346" s="115">
        <f t="shared" si="87"/>
        <v>0</v>
      </c>
      <c r="S346" s="115">
        <f t="shared" si="88"/>
        <v>1</v>
      </c>
      <c r="T346" s="115">
        <f t="shared" si="89"/>
        <v>0</v>
      </c>
      <c r="U346" s="115">
        <f t="shared" si="90"/>
        <v>1</v>
      </c>
      <c r="V346" s="115">
        <f t="shared" si="91"/>
        <v>0</v>
      </c>
      <c r="W346" s="115">
        <f t="shared" si="92"/>
        <v>0</v>
      </c>
      <c r="X346" s="115">
        <f t="shared" si="93"/>
        <v>0</v>
      </c>
      <c r="Y346" s="115">
        <f t="shared" si="94"/>
        <v>0</v>
      </c>
      <c r="Z346" s="115">
        <f t="shared" si="95"/>
        <v>0</v>
      </c>
      <c r="AA346" s="115">
        <f t="shared" si="96"/>
        <v>1</v>
      </c>
      <c r="AB346" s="115">
        <f t="shared" si="97"/>
        <v>0</v>
      </c>
      <c r="AC346" s="115">
        <f t="shared" si="98"/>
        <v>0</v>
      </c>
      <c r="AF346" s="115">
        <f t="shared" si="99"/>
        <v>3</v>
      </c>
      <c r="AG346" s="115">
        <f t="shared" si="100"/>
        <v>3</v>
      </c>
      <c r="AH346" s="115" t="str">
        <f t="shared" si="101"/>
        <v>Correct</v>
      </c>
      <c r="AJ346" s="115" t="s">
        <v>83</v>
      </c>
      <c r="AL346" s="115" t="s">
        <v>84</v>
      </c>
      <c r="AM346" s="115" t="s">
        <v>135</v>
      </c>
      <c r="AN346" s="115" t="s">
        <v>85</v>
      </c>
      <c r="AO346" s="115" t="s">
        <v>86</v>
      </c>
      <c r="AP346" s="115" t="s">
        <v>87</v>
      </c>
      <c r="AQ346" s="115" t="s">
        <v>93</v>
      </c>
      <c r="AR346" s="115" t="s">
        <v>102</v>
      </c>
      <c r="AS346" s="115" t="s">
        <v>106</v>
      </c>
      <c r="AU346" s="115" t="s">
        <v>86</v>
      </c>
    </row>
    <row r="347" spans="1:47">
      <c r="A347" s="115">
        <v>7044849752</v>
      </c>
      <c r="B347" s="115" t="s">
        <v>41</v>
      </c>
      <c r="D347" s="115" t="s">
        <v>43</v>
      </c>
      <c r="K347" s="115" t="s">
        <v>49</v>
      </c>
      <c r="O347" s="115">
        <f t="shared" si="85"/>
        <v>3</v>
      </c>
      <c r="P347" s="115">
        <f t="shared" si="86"/>
        <v>1</v>
      </c>
      <c r="R347" s="115">
        <f t="shared" si="87"/>
        <v>1</v>
      </c>
      <c r="S347" s="115">
        <f t="shared" si="88"/>
        <v>0</v>
      </c>
      <c r="T347" s="115">
        <f t="shared" si="89"/>
        <v>1</v>
      </c>
      <c r="U347" s="115">
        <f t="shared" si="90"/>
        <v>0</v>
      </c>
      <c r="V347" s="115">
        <f t="shared" si="91"/>
        <v>0</v>
      </c>
      <c r="W347" s="115">
        <f t="shared" si="92"/>
        <v>0</v>
      </c>
      <c r="X347" s="115">
        <f t="shared" si="93"/>
        <v>0</v>
      </c>
      <c r="Y347" s="115">
        <f t="shared" si="94"/>
        <v>0</v>
      </c>
      <c r="Z347" s="115">
        <f t="shared" si="95"/>
        <v>0</v>
      </c>
      <c r="AA347" s="115">
        <f t="shared" si="96"/>
        <v>1</v>
      </c>
      <c r="AB347" s="115">
        <f t="shared" si="97"/>
        <v>0</v>
      </c>
      <c r="AC347" s="115">
        <f t="shared" si="98"/>
        <v>0</v>
      </c>
      <c r="AF347" s="115">
        <f t="shared" si="99"/>
        <v>3</v>
      </c>
      <c r="AG347" s="115">
        <f t="shared" si="100"/>
        <v>3</v>
      </c>
      <c r="AH347" s="115" t="str">
        <f t="shared" si="101"/>
        <v>Correct</v>
      </c>
      <c r="AJ347" s="115" t="s">
        <v>83</v>
      </c>
      <c r="AK347" s="115">
        <v>88</v>
      </c>
      <c r="AL347" s="115" t="s">
        <v>84</v>
      </c>
      <c r="AM347" s="115" t="s">
        <v>138</v>
      </c>
      <c r="AN347" s="115" t="s">
        <v>85</v>
      </c>
      <c r="AP347" s="115" t="s">
        <v>87</v>
      </c>
      <c r="AQ347" s="115" t="s">
        <v>104</v>
      </c>
      <c r="AR347" s="115" t="s">
        <v>112</v>
      </c>
      <c r="AS347" s="115" t="s">
        <v>106</v>
      </c>
      <c r="AT347" s="115" t="s">
        <v>91</v>
      </c>
      <c r="AU347" s="115" t="s">
        <v>86</v>
      </c>
    </row>
    <row r="348" spans="1:47">
      <c r="A348" s="115">
        <v>6985445844</v>
      </c>
      <c r="K348" s="115" t="s">
        <v>49</v>
      </c>
      <c r="O348" s="115">
        <f t="shared" si="85"/>
        <v>1</v>
      </c>
      <c r="P348" s="115">
        <f t="shared" si="86"/>
        <v>3</v>
      </c>
      <c r="R348" s="115">
        <f t="shared" si="87"/>
        <v>0</v>
      </c>
      <c r="S348" s="115">
        <f t="shared" si="88"/>
        <v>0</v>
      </c>
      <c r="T348" s="115">
        <f t="shared" si="89"/>
        <v>0</v>
      </c>
      <c r="U348" s="115">
        <f t="shared" si="90"/>
        <v>0</v>
      </c>
      <c r="V348" s="115">
        <f t="shared" si="91"/>
        <v>0</v>
      </c>
      <c r="W348" s="115">
        <f t="shared" si="92"/>
        <v>0</v>
      </c>
      <c r="X348" s="115">
        <f t="shared" si="93"/>
        <v>0</v>
      </c>
      <c r="Y348" s="115">
        <f t="shared" si="94"/>
        <v>0</v>
      </c>
      <c r="Z348" s="115">
        <f t="shared" si="95"/>
        <v>0</v>
      </c>
      <c r="AA348" s="115">
        <f t="shared" si="96"/>
        <v>1</v>
      </c>
      <c r="AB348" s="115">
        <f t="shared" si="97"/>
        <v>0</v>
      </c>
      <c r="AC348" s="115">
        <f t="shared" si="98"/>
        <v>0</v>
      </c>
      <c r="AF348" s="115">
        <f t="shared" si="99"/>
        <v>1</v>
      </c>
      <c r="AG348" s="115">
        <f t="shared" si="100"/>
        <v>1</v>
      </c>
      <c r="AH348" s="115" t="str">
        <f t="shared" si="101"/>
        <v>Correct</v>
      </c>
      <c r="AJ348" s="115" t="s">
        <v>83</v>
      </c>
      <c r="AK348" s="115">
        <v>35</v>
      </c>
      <c r="AL348" s="115" t="s">
        <v>181</v>
      </c>
      <c r="AM348" s="115" t="s">
        <v>193</v>
      </c>
      <c r="AN348" s="115" t="s">
        <v>114</v>
      </c>
      <c r="AO348" s="115" t="s">
        <v>86</v>
      </c>
      <c r="AP348" s="115" t="s">
        <v>87</v>
      </c>
      <c r="AQ348" s="115" t="s">
        <v>100</v>
      </c>
      <c r="AR348" s="115" t="s">
        <v>89</v>
      </c>
      <c r="AS348" s="115" t="s">
        <v>90</v>
      </c>
      <c r="AT348" s="115" t="s">
        <v>91</v>
      </c>
      <c r="AU348" s="115" t="s">
        <v>91</v>
      </c>
    </row>
    <row r="349" spans="1:47">
      <c r="A349" s="115">
        <v>7007932350</v>
      </c>
      <c r="C349" s="115" t="s">
        <v>42</v>
      </c>
      <c r="E349" s="115" t="s">
        <v>44</v>
      </c>
      <c r="K349" s="115" t="s">
        <v>49</v>
      </c>
      <c r="O349" s="115">
        <f t="shared" si="85"/>
        <v>3</v>
      </c>
      <c r="P349" s="115">
        <f t="shared" si="86"/>
        <v>1</v>
      </c>
      <c r="R349" s="115">
        <f t="shared" si="87"/>
        <v>0</v>
      </c>
      <c r="S349" s="115">
        <f t="shared" si="88"/>
        <v>1</v>
      </c>
      <c r="T349" s="115">
        <f t="shared" si="89"/>
        <v>0</v>
      </c>
      <c r="U349" s="115">
        <f t="shared" si="90"/>
        <v>1</v>
      </c>
      <c r="V349" s="115">
        <f t="shared" si="91"/>
        <v>0</v>
      </c>
      <c r="W349" s="115">
        <f t="shared" si="92"/>
        <v>0</v>
      </c>
      <c r="X349" s="115">
        <f t="shared" si="93"/>
        <v>0</v>
      </c>
      <c r="Y349" s="115">
        <f t="shared" si="94"/>
        <v>0</v>
      </c>
      <c r="Z349" s="115">
        <f t="shared" si="95"/>
        <v>0</v>
      </c>
      <c r="AA349" s="115">
        <f t="shared" si="96"/>
        <v>1</v>
      </c>
      <c r="AB349" s="115">
        <f t="shared" si="97"/>
        <v>0</v>
      </c>
      <c r="AC349" s="115">
        <f t="shared" si="98"/>
        <v>0</v>
      </c>
      <c r="AF349" s="115">
        <f t="shared" si="99"/>
        <v>3</v>
      </c>
      <c r="AG349" s="115">
        <f t="shared" si="100"/>
        <v>3</v>
      </c>
      <c r="AH349" s="115" t="str">
        <f t="shared" si="101"/>
        <v>Correct</v>
      </c>
      <c r="AJ349" s="115" t="s">
        <v>83</v>
      </c>
      <c r="AK349" s="115">
        <v>57</v>
      </c>
      <c r="AL349" s="115" t="s">
        <v>84</v>
      </c>
      <c r="AM349" s="115" t="s">
        <v>124</v>
      </c>
      <c r="AN349" s="115" t="s">
        <v>85</v>
      </c>
      <c r="AO349" s="115" t="s">
        <v>86</v>
      </c>
      <c r="AP349" s="115" t="s">
        <v>87</v>
      </c>
      <c r="AQ349" s="115" t="s">
        <v>93</v>
      </c>
      <c r="AR349" s="115" t="s">
        <v>102</v>
      </c>
      <c r="AS349" s="115" t="s">
        <v>90</v>
      </c>
      <c r="AT349" s="115" t="s">
        <v>91</v>
      </c>
      <c r="AU349" s="115" t="s">
        <v>86</v>
      </c>
    </row>
    <row r="350" spans="1:47">
      <c r="A350" s="115">
        <v>7020345822</v>
      </c>
      <c r="C350" s="115" t="s">
        <v>42</v>
      </c>
      <c r="E350" s="115" t="s">
        <v>44</v>
      </c>
      <c r="K350" s="115" t="s">
        <v>49</v>
      </c>
      <c r="O350" s="115">
        <f t="shared" si="85"/>
        <v>3</v>
      </c>
      <c r="P350" s="115">
        <f t="shared" si="86"/>
        <v>1</v>
      </c>
      <c r="R350" s="115">
        <f t="shared" si="87"/>
        <v>0</v>
      </c>
      <c r="S350" s="115">
        <f t="shared" si="88"/>
        <v>1</v>
      </c>
      <c r="T350" s="115">
        <f t="shared" si="89"/>
        <v>0</v>
      </c>
      <c r="U350" s="115">
        <f t="shared" si="90"/>
        <v>1</v>
      </c>
      <c r="V350" s="115">
        <f t="shared" si="91"/>
        <v>0</v>
      </c>
      <c r="W350" s="115">
        <f t="shared" si="92"/>
        <v>0</v>
      </c>
      <c r="X350" s="115">
        <f t="shared" si="93"/>
        <v>0</v>
      </c>
      <c r="Y350" s="115">
        <f t="shared" si="94"/>
        <v>0</v>
      </c>
      <c r="Z350" s="115">
        <f t="shared" si="95"/>
        <v>0</v>
      </c>
      <c r="AA350" s="115">
        <f t="shared" si="96"/>
        <v>1</v>
      </c>
      <c r="AB350" s="115">
        <f t="shared" si="97"/>
        <v>0</v>
      </c>
      <c r="AC350" s="115">
        <f t="shared" si="98"/>
        <v>0</v>
      </c>
      <c r="AF350" s="115">
        <f t="shared" si="99"/>
        <v>3</v>
      </c>
      <c r="AG350" s="115">
        <f t="shared" si="100"/>
        <v>3</v>
      </c>
      <c r="AH350" s="115" t="str">
        <f t="shared" si="101"/>
        <v>Correct</v>
      </c>
      <c r="AJ350" s="115" t="s">
        <v>99</v>
      </c>
      <c r="AK350" s="115">
        <v>33</v>
      </c>
      <c r="AL350" s="115" t="s">
        <v>181</v>
      </c>
      <c r="AM350" s="115" t="s">
        <v>215</v>
      </c>
      <c r="AN350" s="115" t="s">
        <v>85</v>
      </c>
      <c r="AO350" s="115" t="s">
        <v>86</v>
      </c>
      <c r="AP350" s="115" t="s">
        <v>87</v>
      </c>
      <c r="AR350" s="115" t="s">
        <v>89</v>
      </c>
      <c r="AS350" s="115" t="s">
        <v>113</v>
      </c>
      <c r="AT350" s="115" t="s">
        <v>91</v>
      </c>
      <c r="AU350" s="115" t="s">
        <v>91</v>
      </c>
    </row>
    <row r="351" spans="1:47">
      <c r="A351" s="115">
        <v>7045753184</v>
      </c>
      <c r="B351" s="115" t="s">
        <v>41</v>
      </c>
      <c r="C351" s="115" t="s">
        <v>42</v>
      </c>
      <c r="K351" s="115" t="s">
        <v>49</v>
      </c>
      <c r="O351" s="115">
        <f t="shared" si="85"/>
        <v>3</v>
      </c>
      <c r="P351" s="115">
        <f t="shared" si="86"/>
        <v>1</v>
      </c>
      <c r="R351" s="115">
        <f t="shared" si="87"/>
        <v>1</v>
      </c>
      <c r="S351" s="115">
        <f t="shared" si="88"/>
        <v>1</v>
      </c>
      <c r="T351" s="115">
        <f t="shared" si="89"/>
        <v>0</v>
      </c>
      <c r="U351" s="115">
        <f t="shared" si="90"/>
        <v>0</v>
      </c>
      <c r="V351" s="115">
        <f t="shared" si="91"/>
        <v>0</v>
      </c>
      <c r="W351" s="115">
        <f t="shared" si="92"/>
        <v>0</v>
      </c>
      <c r="X351" s="115">
        <f t="shared" si="93"/>
        <v>0</v>
      </c>
      <c r="Y351" s="115">
        <f t="shared" si="94"/>
        <v>0</v>
      </c>
      <c r="Z351" s="115">
        <f t="shared" si="95"/>
        <v>0</v>
      </c>
      <c r="AA351" s="115">
        <f t="shared" si="96"/>
        <v>1</v>
      </c>
      <c r="AB351" s="115">
        <f t="shared" si="97"/>
        <v>0</v>
      </c>
      <c r="AC351" s="115">
        <f t="shared" si="98"/>
        <v>0</v>
      </c>
      <c r="AF351" s="115">
        <f t="shared" si="99"/>
        <v>3</v>
      </c>
      <c r="AG351" s="115">
        <f t="shared" si="100"/>
        <v>3</v>
      </c>
      <c r="AH351" s="115" t="str">
        <f t="shared" si="101"/>
        <v>Correct</v>
      </c>
      <c r="AJ351" s="115" t="s">
        <v>99</v>
      </c>
      <c r="AK351" s="115">
        <v>55</v>
      </c>
      <c r="AL351" s="115" t="s">
        <v>181</v>
      </c>
      <c r="AM351" s="115" t="s">
        <v>183</v>
      </c>
      <c r="AN351" s="115" t="s">
        <v>85</v>
      </c>
      <c r="AO351" s="115" t="s">
        <v>86</v>
      </c>
      <c r="AP351" s="115" t="s">
        <v>87</v>
      </c>
      <c r="AQ351" s="115" t="s">
        <v>100</v>
      </c>
      <c r="AR351" s="115" t="s">
        <v>111</v>
      </c>
      <c r="AS351" s="115" t="s">
        <v>90</v>
      </c>
      <c r="AT351" s="115" t="s">
        <v>91</v>
      </c>
      <c r="AU351" s="115" t="s">
        <v>86</v>
      </c>
    </row>
    <row r="352" spans="1:47">
      <c r="A352" s="115">
        <v>5609484168</v>
      </c>
      <c r="C352" s="115" t="s">
        <v>42</v>
      </c>
      <c r="G352" s="115" t="s">
        <v>39</v>
      </c>
      <c r="K352" s="115" t="s">
        <v>49</v>
      </c>
      <c r="O352" s="115">
        <f t="shared" si="85"/>
        <v>3</v>
      </c>
      <c r="P352" s="115">
        <f t="shared" si="86"/>
        <v>1</v>
      </c>
      <c r="R352" s="115">
        <f t="shared" si="87"/>
        <v>0</v>
      </c>
      <c r="S352" s="115">
        <f t="shared" si="88"/>
        <v>1</v>
      </c>
      <c r="T352" s="115">
        <f t="shared" si="89"/>
        <v>0</v>
      </c>
      <c r="U352" s="115">
        <f t="shared" si="90"/>
        <v>0</v>
      </c>
      <c r="V352" s="115">
        <f t="shared" si="91"/>
        <v>0</v>
      </c>
      <c r="W352" s="115">
        <f t="shared" si="92"/>
        <v>1</v>
      </c>
      <c r="X352" s="115">
        <f t="shared" si="93"/>
        <v>0</v>
      </c>
      <c r="Y352" s="115">
        <f t="shared" si="94"/>
        <v>0</v>
      </c>
      <c r="Z352" s="115">
        <f t="shared" si="95"/>
        <v>0</v>
      </c>
      <c r="AA352" s="115">
        <f t="shared" si="96"/>
        <v>1</v>
      </c>
      <c r="AB352" s="115">
        <f t="shared" si="97"/>
        <v>0</v>
      </c>
      <c r="AC352" s="115">
        <f t="shared" si="98"/>
        <v>0</v>
      </c>
      <c r="AF352" s="115">
        <f t="shared" si="99"/>
        <v>3</v>
      </c>
      <c r="AG352" s="115">
        <f t="shared" si="100"/>
        <v>3</v>
      </c>
      <c r="AH352" s="115" t="str">
        <f t="shared" si="101"/>
        <v>Correct</v>
      </c>
      <c r="AJ352" s="115" t="s">
        <v>99</v>
      </c>
      <c r="AK352" s="115">
        <v>64</v>
      </c>
      <c r="AL352" s="115" t="s">
        <v>181</v>
      </c>
      <c r="AM352" s="115" t="s">
        <v>244</v>
      </c>
      <c r="AN352" s="115" t="s">
        <v>114</v>
      </c>
      <c r="AO352" s="115" t="s">
        <v>86</v>
      </c>
      <c r="AP352" s="115" t="s">
        <v>87</v>
      </c>
      <c r="AQ352" s="115" t="s">
        <v>104</v>
      </c>
      <c r="AR352" s="115" t="s">
        <v>89</v>
      </c>
      <c r="AS352" s="115" t="s">
        <v>90</v>
      </c>
      <c r="AT352" s="115" t="s">
        <v>91</v>
      </c>
      <c r="AU352" s="115" t="s">
        <v>91</v>
      </c>
    </row>
    <row r="353" spans="1:47">
      <c r="A353" s="115">
        <v>7020346224</v>
      </c>
      <c r="C353" s="115" t="s">
        <v>42</v>
      </c>
      <c r="E353" s="115" t="s">
        <v>44</v>
      </c>
      <c r="K353" s="115" t="s">
        <v>49</v>
      </c>
      <c r="O353" s="115">
        <f t="shared" si="85"/>
        <v>3</v>
      </c>
      <c r="P353" s="115">
        <f t="shared" si="86"/>
        <v>1</v>
      </c>
      <c r="R353" s="115">
        <f t="shared" si="87"/>
        <v>0</v>
      </c>
      <c r="S353" s="115">
        <f t="shared" si="88"/>
        <v>1</v>
      </c>
      <c r="T353" s="115">
        <f t="shared" si="89"/>
        <v>0</v>
      </c>
      <c r="U353" s="115">
        <f t="shared" si="90"/>
        <v>1</v>
      </c>
      <c r="V353" s="115">
        <f t="shared" si="91"/>
        <v>0</v>
      </c>
      <c r="W353" s="115">
        <f t="shared" si="92"/>
        <v>0</v>
      </c>
      <c r="X353" s="115">
        <f t="shared" si="93"/>
        <v>0</v>
      </c>
      <c r="Y353" s="115">
        <f t="shared" si="94"/>
        <v>0</v>
      </c>
      <c r="Z353" s="115">
        <f t="shared" si="95"/>
        <v>0</v>
      </c>
      <c r="AA353" s="115">
        <f t="shared" si="96"/>
        <v>1</v>
      </c>
      <c r="AB353" s="115">
        <f t="shared" si="97"/>
        <v>0</v>
      </c>
      <c r="AC353" s="115">
        <f t="shared" si="98"/>
        <v>0</v>
      </c>
      <c r="AF353" s="115">
        <f t="shared" si="99"/>
        <v>3</v>
      </c>
      <c r="AG353" s="115">
        <f t="shared" si="100"/>
        <v>3</v>
      </c>
      <c r="AH353" s="115" t="str">
        <f t="shared" si="101"/>
        <v>Correct</v>
      </c>
      <c r="AJ353" s="115" t="s">
        <v>99</v>
      </c>
      <c r="AK353" s="115">
        <v>39</v>
      </c>
      <c r="AL353" s="115" t="s">
        <v>181</v>
      </c>
      <c r="AM353" s="115" t="s">
        <v>229</v>
      </c>
      <c r="AN353" s="115" t="s">
        <v>97</v>
      </c>
      <c r="AO353" s="115" t="s">
        <v>86</v>
      </c>
      <c r="AP353" s="115" t="s">
        <v>87</v>
      </c>
      <c r="AQ353" s="115" t="s">
        <v>93</v>
      </c>
      <c r="AR353" s="115" t="s">
        <v>102</v>
      </c>
      <c r="AS353" s="115" t="s">
        <v>98</v>
      </c>
      <c r="AU353" s="115" t="s">
        <v>86</v>
      </c>
    </row>
    <row r="354" spans="1:47">
      <c r="A354" s="115">
        <v>5589084363</v>
      </c>
      <c r="E354" s="115" t="s">
        <v>44</v>
      </c>
      <c r="K354" s="115" t="s">
        <v>49</v>
      </c>
      <c r="O354" s="115">
        <f t="shared" si="85"/>
        <v>2</v>
      </c>
      <c r="P354" s="115">
        <f t="shared" si="86"/>
        <v>1.5</v>
      </c>
      <c r="R354" s="115">
        <f t="shared" si="87"/>
        <v>0</v>
      </c>
      <c r="S354" s="115">
        <f t="shared" si="88"/>
        <v>0</v>
      </c>
      <c r="T354" s="115">
        <f t="shared" si="89"/>
        <v>0</v>
      </c>
      <c r="U354" s="115">
        <f t="shared" si="90"/>
        <v>1</v>
      </c>
      <c r="V354" s="115">
        <f t="shared" si="91"/>
        <v>0</v>
      </c>
      <c r="W354" s="115">
        <f t="shared" si="92"/>
        <v>0</v>
      </c>
      <c r="X354" s="115">
        <f t="shared" si="93"/>
        <v>0</v>
      </c>
      <c r="Y354" s="115">
        <f t="shared" si="94"/>
        <v>0</v>
      </c>
      <c r="Z354" s="115">
        <f t="shared" si="95"/>
        <v>0</v>
      </c>
      <c r="AA354" s="115">
        <f t="shared" si="96"/>
        <v>1</v>
      </c>
      <c r="AB354" s="115">
        <f t="shared" si="97"/>
        <v>0</v>
      </c>
      <c r="AC354" s="115">
        <f t="shared" si="98"/>
        <v>0</v>
      </c>
      <c r="AF354" s="115">
        <f t="shared" si="99"/>
        <v>2</v>
      </c>
      <c r="AG354" s="115">
        <f t="shared" si="100"/>
        <v>2</v>
      </c>
      <c r="AH354" s="115" t="str">
        <f t="shared" si="101"/>
        <v>Correct</v>
      </c>
      <c r="AJ354" s="115" t="s">
        <v>83</v>
      </c>
      <c r="AK354" s="115">
        <v>39</v>
      </c>
      <c r="AL354" s="115" t="s">
        <v>181</v>
      </c>
      <c r="AM354" s="115" t="s">
        <v>243</v>
      </c>
      <c r="AN354" s="115" t="s">
        <v>85</v>
      </c>
      <c r="AO354" s="115" t="s">
        <v>86</v>
      </c>
      <c r="AP354" s="115" t="s">
        <v>87</v>
      </c>
      <c r="AQ354" s="115" t="s">
        <v>101</v>
      </c>
      <c r="AR354" s="115" t="s">
        <v>111</v>
      </c>
      <c r="AS354" s="115" t="s">
        <v>90</v>
      </c>
      <c r="AT354" s="115" t="s">
        <v>91</v>
      </c>
      <c r="AU354" s="115" t="s">
        <v>91</v>
      </c>
    </row>
    <row r="355" spans="1:47">
      <c r="A355" s="115">
        <v>5584582940</v>
      </c>
      <c r="C355" s="115" t="s">
        <v>42</v>
      </c>
      <c r="D355" s="115" t="s">
        <v>43</v>
      </c>
      <c r="K355" s="115" t="s">
        <v>49</v>
      </c>
      <c r="O355" s="115">
        <f t="shared" si="85"/>
        <v>3</v>
      </c>
      <c r="P355" s="115">
        <f t="shared" si="86"/>
        <v>1</v>
      </c>
      <c r="R355" s="115">
        <f t="shared" si="87"/>
        <v>0</v>
      </c>
      <c r="S355" s="115">
        <f t="shared" si="88"/>
        <v>1</v>
      </c>
      <c r="T355" s="115">
        <f t="shared" si="89"/>
        <v>1</v>
      </c>
      <c r="U355" s="115">
        <f t="shared" si="90"/>
        <v>0</v>
      </c>
      <c r="V355" s="115">
        <f t="shared" si="91"/>
        <v>0</v>
      </c>
      <c r="W355" s="115">
        <f t="shared" si="92"/>
        <v>0</v>
      </c>
      <c r="X355" s="115">
        <f t="shared" si="93"/>
        <v>0</v>
      </c>
      <c r="Y355" s="115">
        <f t="shared" si="94"/>
        <v>0</v>
      </c>
      <c r="Z355" s="115">
        <f t="shared" si="95"/>
        <v>0</v>
      </c>
      <c r="AA355" s="115">
        <f t="shared" si="96"/>
        <v>1</v>
      </c>
      <c r="AB355" s="115">
        <f t="shared" si="97"/>
        <v>0</v>
      </c>
      <c r="AC355" s="115">
        <f t="shared" si="98"/>
        <v>0</v>
      </c>
      <c r="AF355" s="115">
        <f t="shared" si="99"/>
        <v>3</v>
      </c>
      <c r="AG355" s="115">
        <f t="shared" si="100"/>
        <v>3</v>
      </c>
      <c r="AH355" s="115" t="str">
        <f t="shared" si="101"/>
        <v>Correct</v>
      </c>
      <c r="AJ355" s="115" t="s">
        <v>83</v>
      </c>
      <c r="AK355" s="115">
        <v>34</v>
      </c>
      <c r="AL355" s="115" t="s">
        <v>181</v>
      </c>
      <c r="AM355" s="115" t="s">
        <v>209</v>
      </c>
      <c r="AN355" s="115" t="s">
        <v>85</v>
      </c>
      <c r="AO355" s="115" t="s">
        <v>86</v>
      </c>
      <c r="AP355" s="115" t="s">
        <v>87</v>
      </c>
      <c r="AQ355" s="115" t="s">
        <v>100</v>
      </c>
      <c r="AR355" s="115" t="s">
        <v>111</v>
      </c>
      <c r="AS355" s="115" t="s">
        <v>90</v>
      </c>
      <c r="AT355" s="115" t="s">
        <v>91</v>
      </c>
      <c r="AU355" s="115" t="s">
        <v>91</v>
      </c>
    </row>
    <row r="356" spans="1:47">
      <c r="A356" s="115">
        <v>7007924577</v>
      </c>
      <c r="E356" s="115" t="s">
        <v>44</v>
      </c>
      <c r="K356" s="115" t="s">
        <v>49</v>
      </c>
      <c r="O356" s="115">
        <f t="shared" si="85"/>
        <v>2</v>
      </c>
      <c r="P356" s="115">
        <f t="shared" si="86"/>
        <v>1.5</v>
      </c>
      <c r="R356" s="115">
        <f t="shared" si="87"/>
        <v>0</v>
      </c>
      <c r="S356" s="115">
        <f t="shared" si="88"/>
        <v>0</v>
      </c>
      <c r="T356" s="115">
        <f t="shared" si="89"/>
        <v>0</v>
      </c>
      <c r="U356" s="115">
        <f t="shared" si="90"/>
        <v>1</v>
      </c>
      <c r="V356" s="115">
        <f t="shared" si="91"/>
        <v>0</v>
      </c>
      <c r="W356" s="115">
        <f t="shared" si="92"/>
        <v>0</v>
      </c>
      <c r="X356" s="115">
        <f t="shared" si="93"/>
        <v>0</v>
      </c>
      <c r="Y356" s="115">
        <f t="shared" si="94"/>
        <v>0</v>
      </c>
      <c r="Z356" s="115">
        <f t="shared" si="95"/>
        <v>0</v>
      </c>
      <c r="AA356" s="115">
        <f t="shared" si="96"/>
        <v>1</v>
      </c>
      <c r="AB356" s="115">
        <f t="shared" si="97"/>
        <v>0</v>
      </c>
      <c r="AC356" s="115">
        <f t="shared" si="98"/>
        <v>0</v>
      </c>
      <c r="AF356" s="115">
        <f t="shared" si="99"/>
        <v>2</v>
      </c>
      <c r="AG356" s="115">
        <f t="shared" si="100"/>
        <v>2</v>
      </c>
      <c r="AH356" s="115" t="str">
        <f t="shared" si="101"/>
        <v>Correct</v>
      </c>
      <c r="AJ356" s="115" t="s">
        <v>83</v>
      </c>
      <c r="AK356" s="115">
        <v>63</v>
      </c>
      <c r="AL356" s="115" t="s">
        <v>84</v>
      </c>
      <c r="AM356" s="115" t="s">
        <v>160</v>
      </c>
      <c r="AN356" s="115" t="s">
        <v>97</v>
      </c>
      <c r="AO356" s="115" t="s">
        <v>86</v>
      </c>
      <c r="AP356" s="115" t="s">
        <v>87</v>
      </c>
      <c r="AQ356" s="115" t="s">
        <v>93</v>
      </c>
      <c r="AR356" s="115" t="s">
        <v>105</v>
      </c>
      <c r="AT356" s="115" t="s">
        <v>86</v>
      </c>
      <c r="AU356" s="115" t="s">
        <v>91</v>
      </c>
    </row>
    <row r="357" spans="1:47">
      <c r="A357" s="115">
        <v>7020571786</v>
      </c>
      <c r="K357" s="115" t="s">
        <v>49</v>
      </c>
      <c r="O357" s="115">
        <f t="shared" si="85"/>
        <v>1</v>
      </c>
      <c r="P357" s="115">
        <f t="shared" si="86"/>
        <v>3</v>
      </c>
      <c r="R357" s="115">
        <f t="shared" si="87"/>
        <v>0</v>
      </c>
      <c r="S357" s="115">
        <f t="shared" si="88"/>
        <v>0</v>
      </c>
      <c r="T357" s="115">
        <f t="shared" si="89"/>
        <v>0</v>
      </c>
      <c r="U357" s="115">
        <f t="shared" si="90"/>
        <v>0</v>
      </c>
      <c r="V357" s="115">
        <f t="shared" si="91"/>
        <v>0</v>
      </c>
      <c r="W357" s="115">
        <f t="shared" si="92"/>
        <v>0</v>
      </c>
      <c r="X357" s="115">
        <f t="shared" si="93"/>
        <v>0</v>
      </c>
      <c r="Y357" s="115">
        <f t="shared" si="94"/>
        <v>0</v>
      </c>
      <c r="Z357" s="115">
        <f t="shared" si="95"/>
        <v>0</v>
      </c>
      <c r="AA357" s="115">
        <f t="shared" si="96"/>
        <v>1</v>
      </c>
      <c r="AB357" s="115">
        <f t="shared" si="97"/>
        <v>0</v>
      </c>
      <c r="AC357" s="115">
        <f t="shared" si="98"/>
        <v>0</v>
      </c>
      <c r="AF357" s="115">
        <f t="shared" si="99"/>
        <v>1</v>
      </c>
      <c r="AG357" s="115">
        <f t="shared" si="100"/>
        <v>1</v>
      </c>
      <c r="AH357" s="115" t="str">
        <f t="shared" si="101"/>
        <v>Correct</v>
      </c>
      <c r="AJ357" s="115" t="s">
        <v>83</v>
      </c>
      <c r="AK357" s="115">
        <v>80</v>
      </c>
      <c r="AL357" s="115" t="s">
        <v>84</v>
      </c>
      <c r="AO357" s="115" t="s">
        <v>91</v>
      </c>
      <c r="AP357" s="115" t="s">
        <v>108</v>
      </c>
      <c r="AR357" s="115" t="s">
        <v>112</v>
      </c>
      <c r="AS357" s="115" t="s">
        <v>106</v>
      </c>
      <c r="AT357" s="115" t="s">
        <v>86</v>
      </c>
      <c r="AU357" s="115" t="s">
        <v>86</v>
      </c>
    </row>
    <row r="358" spans="1:47">
      <c r="A358" s="115">
        <v>5597107369</v>
      </c>
      <c r="C358" s="115" t="s">
        <v>42</v>
      </c>
      <c r="D358" s="115" t="s">
        <v>43</v>
      </c>
      <c r="K358" s="115" t="s">
        <v>49</v>
      </c>
      <c r="O358" s="115">
        <f t="shared" si="85"/>
        <v>3</v>
      </c>
      <c r="P358" s="115">
        <f t="shared" si="86"/>
        <v>1</v>
      </c>
      <c r="R358" s="115">
        <f t="shared" si="87"/>
        <v>0</v>
      </c>
      <c r="S358" s="115">
        <f t="shared" si="88"/>
        <v>1</v>
      </c>
      <c r="T358" s="115">
        <f t="shared" si="89"/>
        <v>1</v>
      </c>
      <c r="U358" s="115">
        <f t="shared" si="90"/>
        <v>0</v>
      </c>
      <c r="V358" s="115">
        <f t="shared" si="91"/>
        <v>0</v>
      </c>
      <c r="W358" s="115">
        <f t="shared" si="92"/>
        <v>0</v>
      </c>
      <c r="X358" s="115">
        <f t="shared" si="93"/>
        <v>0</v>
      </c>
      <c r="Y358" s="115">
        <f t="shared" si="94"/>
        <v>0</v>
      </c>
      <c r="Z358" s="115">
        <f t="shared" si="95"/>
        <v>0</v>
      </c>
      <c r="AA358" s="115">
        <f t="shared" si="96"/>
        <v>1</v>
      </c>
      <c r="AB358" s="115">
        <f t="shared" si="97"/>
        <v>0</v>
      </c>
      <c r="AC358" s="115">
        <f t="shared" si="98"/>
        <v>0</v>
      </c>
      <c r="AF358" s="115">
        <f t="shared" si="99"/>
        <v>3</v>
      </c>
      <c r="AG358" s="115">
        <f t="shared" si="100"/>
        <v>3</v>
      </c>
      <c r="AH358" s="115" t="str">
        <f t="shared" si="101"/>
        <v>Correct</v>
      </c>
      <c r="AJ358" s="115" t="s">
        <v>83</v>
      </c>
      <c r="AK358" s="115">
        <v>29</v>
      </c>
      <c r="AL358" s="115" t="s">
        <v>84</v>
      </c>
      <c r="AM358" s="115" t="s">
        <v>155</v>
      </c>
      <c r="AN358" s="115" t="s">
        <v>85</v>
      </c>
      <c r="AO358" s="115" t="s">
        <v>86</v>
      </c>
      <c r="AP358" s="115" t="s">
        <v>87</v>
      </c>
      <c r="AQ358" s="115" t="s">
        <v>88</v>
      </c>
      <c r="AR358" s="115" t="s">
        <v>120</v>
      </c>
      <c r="AS358" s="115" t="s">
        <v>90</v>
      </c>
      <c r="AT358" s="115" t="s">
        <v>91</v>
      </c>
      <c r="AU358" s="115" t="s">
        <v>91</v>
      </c>
    </row>
    <row r="359" spans="1:47">
      <c r="A359" s="115">
        <v>7044861411</v>
      </c>
      <c r="B359" s="115" t="s">
        <v>41</v>
      </c>
      <c r="E359" s="115" t="s">
        <v>44</v>
      </c>
      <c r="K359" s="115" t="s">
        <v>49</v>
      </c>
      <c r="O359" s="115">
        <f t="shared" si="85"/>
        <v>3</v>
      </c>
      <c r="P359" s="115">
        <f t="shared" si="86"/>
        <v>1</v>
      </c>
      <c r="R359" s="115">
        <f t="shared" si="87"/>
        <v>1</v>
      </c>
      <c r="S359" s="115">
        <f t="shared" si="88"/>
        <v>0</v>
      </c>
      <c r="T359" s="115">
        <f t="shared" si="89"/>
        <v>0</v>
      </c>
      <c r="U359" s="115">
        <f t="shared" si="90"/>
        <v>1</v>
      </c>
      <c r="V359" s="115">
        <f t="shared" si="91"/>
        <v>0</v>
      </c>
      <c r="W359" s="115">
        <f t="shared" si="92"/>
        <v>0</v>
      </c>
      <c r="X359" s="115">
        <f t="shared" si="93"/>
        <v>0</v>
      </c>
      <c r="Y359" s="115">
        <f t="shared" si="94"/>
        <v>0</v>
      </c>
      <c r="Z359" s="115">
        <f t="shared" si="95"/>
        <v>0</v>
      </c>
      <c r="AA359" s="115">
        <f t="shared" si="96"/>
        <v>1</v>
      </c>
      <c r="AB359" s="115">
        <f t="shared" si="97"/>
        <v>0</v>
      </c>
      <c r="AC359" s="115">
        <f t="shared" si="98"/>
        <v>0</v>
      </c>
      <c r="AF359" s="115">
        <f t="shared" si="99"/>
        <v>3</v>
      </c>
      <c r="AG359" s="115">
        <f t="shared" si="100"/>
        <v>3</v>
      </c>
      <c r="AH359" s="115" t="str">
        <f t="shared" si="101"/>
        <v>Correct</v>
      </c>
      <c r="AJ359" s="115" t="s">
        <v>83</v>
      </c>
      <c r="AK359" s="115">
        <v>59</v>
      </c>
      <c r="AL359" s="115" t="s">
        <v>181</v>
      </c>
      <c r="AM359" s="115" t="s">
        <v>190</v>
      </c>
      <c r="AN359" s="115" t="s">
        <v>85</v>
      </c>
      <c r="AO359" s="115" t="s">
        <v>86</v>
      </c>
      <c r="AP359" s="115" t="s">
        <v>87</v>
      </c>
      <c r="AQ359" s="115" t="s">
        <v>96</v>
      </c>
      <c r="AR359" s="115" t="s">
        <v>94</v>
      </c>
      <c r="AS359" s="115" t="s">
        <v>90</v>
      </c>
      <c r="AT359" s="115" t="s">
        <v>91</v>
      </c>
      <c r="AU359" s="115" t="s">
        <v>91</v>
      </c>
    </row>
    <row r="360" spans="1:47">
      <c r="A360" s="115">
        <v>5587091515</v>
      </c>
      <c r="C360" s="115" t="s">
        <v>42</v>
      </c>
      <c r="E360" s="115" t="s">
        <v>44</v>
      </c>
      <c r="K360" s="115" t="s">
        <v>49</v>
      </c>
      <c r="O360" s="115">
        <f t="shared" si="85"/>
        <v>3</v>
      </c>
      <c r="P360" s="115">
        <f t="shared" si="86"/>
        <v>1</v>
      </c>
      <c r="R360" s="115">
        <f t="shared" si="87"/>
        <v>0</v>
      </c>
      <c r="S360" s="115">
        <f t="shared" si="88"/>
        <v>1</v>
      </c>
      <c r="T360" s="115">
        <f t="shared" si="89"/>
        <v>0</v>
      </c>
      <c r="U360" s="115">
        <f t="shared" si="90"/>
        <v>1</v>
      </c>
      <c r="V360" s="115">
        <f t="shared" si="91"/>
        <v>0</v>
      </c>
      <c r="W360" s="115">
        <f t="shared" si="92"/>
        <v>0</v>
      </c>
      <c r="X360" s="115">
        <f t="shared" si="93"/>
        <v>0</v>
      </c>
      <c r="Y360" s="115">
        <f t="shared" si="94"/>
        <v>0</v>
      </c>
      <c r="Z360" s="115">
        <f t="shared" si="95"/>
        <v>0</v>
      </c>
      <c r="AA360" s="115">
        <f t="shared" si="96"/>
        <v>1</v>
      </c>
      <c r="AB360" s="115">
        <f t="shared" si="97"/>
        <v>0</v>
      </c>
      <c r="AC360" s="115">
        <f t="shared" si="98"/>
        <v>0</v>
      </c>
      <c r="AF360" s="115">
        <f t="shared" si="99"/>
        <v>3</v>
      </c>
      <c r="AG360" s="115">
        <f t="shared" si="100"/>
        <v>3</v>
      </c>
      <c r="AH360" s="115" t="str">
        <f t="shared" si="101"/>
        <v>Correct</v>
      </c>
      <c r="AJ360" s="115" t="s">
        <v>83</v>
      </c>
      <c r="AK360" s="115">
        <v>54</v>
      </c>
      <c r="AL360" s="115" t="s">
        <v>181</v>
      </c>
      <c r="AM360" s="115" t="s">
        <v>183</v>
      </c>
      <c r="AN360" s="115" t="s">
        <v>85</v>
      </c>
      <c r="AO360" s="115" t="s">
        <v>86</v>
      </c>
      <c r="AP360" s="115" t="s">
        <v>87</v>
      </c>
      <c r="AQ360" s="115" t="s">
        <v>101</v>
      </c>
      <c r="AR360" s="115" t="s">
        <v>102</v>
      </c>
      <c r="AS360" s="115" t="s">
        <v>98</v>
      </c>
      <c r="AT360" s="115" t="s">
        <v>91</v>
      </c>
      <c r="AU360" s="115" t="s">
        <v>91</v>
      </c>
    </row>
    <row r="361" spans="1:47">
      <c r="A361" s="115">
        <v>7020568006</v>
      </c>
      <c r="C361" s="115" t="s">
        <v>42</v>
      </c>
      <c r="E361" s="115" t="s">
        <v>44</v>
      </c>
      <c r="K361" s="115" t="s">
        <v>49</v>
      </c>
      <c r="O361" s="115">
        <f t="shared" si="85"/>
        <v>3</v>
      </c>
      <c r="P361" s="115">
        <f t="shared" si="86"/>
        <v>1</v>
      </c>
      <c r="R361" s="115">
        <f t="shared" si="87"/>
        <v>0</v>
      </c>
      <c r="S361" s="115">
        <f t="shared" si="88"/>
        <v>1</v>
      </c>
      <c r="T361" s="115">
        <f t="shared" si="89"/>
        <v>0</v>
      </c>
      <c r="U361" s="115">
        <f t="shared" si="90"/>
        <v>1</v>
      </c>
      <c r="V361" s="115">
        <f t="shared" si="91"/>
        <v>0</v>
      </c>
      <c r="W361" s="115">
        <f t="shared" si="92"/>
        <v>0</v>
      </c>
      <c r="X361" s="115">
        <f t="shared" si="93"/>
        <v>0</v>
      </c>
      <c r="Y361" s="115">
        <f t="shared" si="94"/>
        <v>0</v>
      </c>
      <c r="Z361" s="115">
        <f t="shared" si="95"/>
        <v>0</v>
      </c>
      <c r="AA361" s="115">
        <f t="shared" si="96"/>
        <v>1</v>
      </c>
      <c r="AB361" s="115">
        <f t="shared" si="97"/>
        <v>0</v>
      </c>
      <c r="AC361" s="115">
        <f t="shared" si="98"/>
        <v>0</v>
      </c>
      <c r="AF361" s="115">
        <f t="shared" si="99"/>
        <v>3</v>
      </c>
      <c r="AG361" s="115">
        <f t="shared" si="100"/>
        <v>3</v>
      </c>
      <c r="AH361" s="115" t="str">
        <f t="shared" si="101"/>
        <v>Correct</v>
      </c>
      <c r="AJ361" s="115" t="s">
        <v>83</v>
      </c>
      <c r="AK361" s="115">
        <v>30</v>
      </c>
      <c r="AL361" s="115" t="s">
        <v>84</v>
      </c>
      <c r="AN361" s="115" t="s">
        <v>107</v>
      </c>
      <c r="AO361" s="115" t="s">
        <v>86</v>
      </c>
      <c r="AP361" s="115" t="s">
        <v>87</v>
      </c>
      <c r="AQ361" s="115" t="s">
        <v>93</v>
      </c>
      <c r="AR361" s="115" t="s">
        <v>94</v>
      </c>
      <c r="AS361" s="115" t="s">
        <v>90</v>
      </c>
      <c r="AT361" s="115" t="s">
        <v>91</v>
      </c>
    </row>
    <row r="362" spans="1:47">
      <c r="A362" s="115">
        <v>7020349658</v>
      </c>
      <c r="K362" s="115" t="s">
        <v>49</v>
      </c>
      <c r="O362" s="115">
        <f t="shared" si="85"/>
        <v>1</v>
      </c>
      <c r="P362" s="115">
        <f t="shared" si="86"/>
        <v>3</v>
      </c>
      <c r="R362" s="115">
        <f t="shared" si="87"/>
        <v>0</v>
      </c>
      <c r="S362" s="115">
        <f t="shared" si="88"/>
        <v>0</v>
      </c>
      <c r="T362" s="115">
        <f t="shared" si="89"/>
        <v>0</v>
      </c>
      <c r="U362" s="115">
        <f t="shared" si="90"/>
        <v>0</v>
      </c>
      <c r="V362" s="115">
        <f t="shared" si="91"/>
        <v>0</v>
      </c>
      <c r="W362" s="115">
        <f t="shared" si="92"/>
        <v>0</v>
      </c>
      <c r="X362" s="115">
        <f t="shared" si="93"/>
        <v>0</v>
      </c>
      <c r="Y362" s="115">
        <f t="shared" si="94"/>
        <v>0</v>
      </c>
      <c r="Z362" s="115">
        <f t="shared" si="95"/>
        <v>0</v>
      </c>
      <c r="AA362" s="115">
        <f t="shared" si="96"/>
        <v>1</v>
      </c>
      <c r="AB362" s="115">
        <f t="shared" si="97"/>
        <v>0</v>
      </c>
      <c r="AC362" s="115">
        <f t="shared" si="98"/>
        <v>0</v>
      </c>
      <c r="AF362" s="115">
        <f t="shared" si="99"/>
        <v>1</v>
      </c>
      <c r="AG362" s="115">
        <f t="shared" si="100"/>
        <v>1</v>
      </c>
      <c r="AH362" s="115" t="str">
        <f t="shared" si="101"/>
        <v>Correct</v>
      </c>
      <c r="AJ362" s="115" t="s">
        <v>83</v>
      </c>
      <c r="AK362" s="115">
        <v>47</v>
      </c>
      <c r="AL362" s="115" t="s">
        <v>181</v>
      </c>
      <c r="AM362" s="115" t="s">
        <v>192</v>
      </c>
      <c r="AN362" s="115" t="s">
        <v>85</v>
      </c>
      <c r="AO362" s="115" t="s">
        <v>86</v>
      </c>
      <c r="AP362" s="115" t="s">
        <v>87</v>
      </c>
      <c r="AQ362" s="115" t="s">
        <v>101</v>
      </c>
      <c r="AR362" s="115" t="s">
        <v>94</v>
      </c>
      <c r="AS362" s="115" t="s">
        <v>103</v>
      </c>
      <c r="AT362" s="115" t="s">
        <v>91</v>
      </c>
      <c r="AU362" s="115" t="s">
        <v>91</v>
      </c>
    </row>
    <row r="363" spans="1:47">
      <c r="A363" s="115">
        <v>6985157939</v>
      </c>
      <c r="K363" s="115" t="s">
        <v>49</v>
      </c>
      <c r="O363" s="115">
        <f t="shared" si="85"/>
        <v>1</v>
      </c>
      <c r="P363" s="115">
        <f t="shared" si="86"/>
        <v>3</v>
      </c>
      <c r="R363" s="115">
        <f t="shared" si="87"/>
        <v>0</v>
      </c>
      <c r="S363" s="115">
        <f t="shared" si="88"/>
        <v>0</v>
      </c>
      <c r="T363" s="115">
        <f t="shared" si="89"/>
        <v>0</v>
      </c>
      <c r="U363" s="115">
        <f t="shared" si="90"/>
        <v>0</v>
      </c>
      <c r="V363" s="115">
        <f t="shared" si="91"/>
        <v>0</v>
      </c>
      <c r="W363" s="115">
        <f t="shared" si="92"/>
        <v>0</v>
      </c>
      <c r="X363" s="115">
        <f t="shared" si="93"/>
        <v>0</v>
      </c>
      <c r="Y363" s="115">
        <f t="shared" si="94"/>
        <v>0</v>
      </c>
      <c r="Z363" s="115">
        <f t="shared" si="95"/>
        <v>0</v>
      </c>
      <c r="AA363" s="115">
        <f t="shared" si="96"/>
        <v>1</v>
      </c>
      <c r="AB363" s="115">
        <f t="shared" si="97"/>
        <v>0</v>
      </c>
      <c r="AC363" s="115">
        <f t="shared" si="98"/>
        <v>0</v>
      </c>
      <c r="AF363" s="115">
        <f t="shared" si="99"/>
        <v>1</v>
      </c>
      <c r="AG363" s="115">
        <f t="shared" si="100"/>
        <v>1</v>
      </c>
      <c r="AH363" s="115" t="str">
        <f t="shared" si="101"/>
        <v>Correct</v>
      </c>
      <c r="AJ363" s="115" t="s">
        <v>83</v>
      </c>
      <c r="AK363" s="115">
        <v>32</v>
      </c>
      <c r="AL363" s="115" t="s">
        <v>181</v>
      </c>
      <c r="AM363" s="115" t="s">
        <v>236</v>
      </c>
      <c r="AO363" s="115" t="s">
        <v>91</v>
      </c>
      <c r="AP363" s="115" t="s">
        <v>137</v>
      </c>
      <c r="AQ363" s="115" t="s">
        <v>100</v>
      </c>
      <c r="AR363" s="115" t="s">
        <v>89</v>
      </c>
      <c r="AS363" s="115" t="s">
        <v>90</v>
      </c>
      <c r="AT363" s="115" t="s">
        <v>91</v>
      </c>
      <c r="AU363" s="115" t="s">
        <v>91</v>
      </c>
    </row>
    <row r="364" spans="1:47">
      <c r="A364" s="115">
        <v>6984063911</v>
      </c>
      <c r="K364" s="115" t="s">
        <v>49</v>
      </c>
      <c r="O364" s="115">
        <f t="shared" si="85"/>
        <v>1</v>
      </c>
      <c r="P364" s="115">
        <f t="shared" si="86"/>
        <v>3</v>
      </c>
      <c r="R364" s="115">
        <f t="shared" si="87"/>
        <v>0</v>
      </c>
      <c r="S364" s="115">
        <f t="shared" si="88"/>
        <v>0</v>
      </c>
      <c r="T364" s="115">
        <f t="shared" si="89"/>
        <v>0</v>
      </c>
      <c r="U364" s="115">
        <f t="shared" si="90"/>
        <v>0</v>
      </c>
      <c r="V364" s="115">
        <f t="shared" si="91"/>
        <v>0</v>
      </c>
      <c r="W364" s="115">
        <f t="shared" si="92"/>
        <v>0</v>
      </c>
      <c r="X364" s="115">
        <f t="shared" si="93"/>
        <v>0</v>
      </c>
      <c r="Y364" s="115">
        <f t="shared" si="94"/>
        <v>0</v>
      </c>
      <c r="Z364" s="115">
        <f t="shared" si="95"/>
        <v>0</v>
      </c>
      <c r="AA364" s="115">
        <f t="shared" si="96"/>
        <v>1</v>
      </c>
      <c r="AB364" s="115">
        <f t="shared" si="97"/>
        <v>0</v>
      </c>
      <c r="AC364" s="115">
        <f t="shared" si="98"/>
        <v>0</v>
      </c>
      <c r="AF364" s="115">
        <f t="shared" si="99"/>
        <v>1</v>
      </c>
      <c r="AG364" s="115">
        <f t="shared" si="100"/>
        <v>1</v>
      </c>
      <c r="AH364" s="115" t="str">
        <f t="shared" si="101"/>
        <v>Correct</v>
      </c>
      <c r="AJ364" s="115" t="s">
        <v>83</v>
      </c>
      <c r="AK364" s="115">
        <v>32</v>
      </c>
      <c r="AL364" s="115" t="s">
        <v>181</v>
      </c>
    </row>
    <row r="365" spans="1:47">
      <c r="A365" s="115">
        <v>7044861110</v>
      </c>
      <c r="E365" s="115" t="s">
        <v>44</v>
      </c>
      <c r="K365" s="115" t="s">
        <v>49</v>
      </c>
      <c r="O365" s="115">
        <f t="shared" si="85"/>
        <v>2</v>
      </c>
      <c r="P365" s="115">
        <f t="shared" si="86"/>
        <v>1.5</v>
      </c>
      <c r="R365" s="115">
        <f t="shared" si="87"/>
        <v>0</v>
      </c>
      <c r="S365" s="115">
        <f t="shared" si="88"/>
        <v>0</v>
      </c>
      <c r="T365" s="115">
        <f t="shared" si="89"/>
        <v>0</v>
      </c>
      <c r="U365" s="115">
        <f t="shared" si="90"/>
        <v>1</v>
      </c>
      <c r="V365" s="115">
        <f t="shared" si="91"/>
        <v>0</v>
      </c>
      <c r="W365" s="115">
        <f t="shared" si="92"/>
        <v>0</v>
      </c>
      <c r="X365" s="115">
        <f t="shared" si="93"/>
        <v>0</v>
      </c>
      <c r="Y365" s="115">
        <f t="shared" si="94"/>
        <v>0</v>
      </c>
      <c r="Z365" s="115">
        <f t="shared" si="95"/>
        <v>0</v>
      </c>
      <c r="AA365" s="115">
        <f t="shared" si="96"/>
        <v>1</v>
      </c>
      <c r="AB365" s="115">
        <f t="shared" si="97"/>
        <v>0</v>
      </c>
      <c r="AC365" s="115">
        <f t="shared" si="98"/>
        <v>0</v>
      </c>
      <c r="AF365" s="115">
        <f t="shared" si="99"/>
        <v>2</v>
      </c>
      <c r="AG365" s="115">
        <f t="shared" si="100"/>
        <v>2</v>
      </c>
      <c r="AH365" s="115" t="str">
        <f t="shared" si="101"/>
        <v>Correct</v>
      </c>
      <c r="AJ365" s="115" t="s">
        <v>99</v>
      </c>
      <c r="AK365" s="115">
        <v>71</v>
      </c>
      <c r="AL365" s="115" t="s">
        <v>84</v>
      </c>
      <c r="AM365" s="115" t="s">
        <v>138</v>
      </c>
      <c r="AN365" s="115" t="s">
        <v>85</v>
      </c>
      <c r="AO365" s="115" t="s">
        <v>86</v>
      </c>
      <c r="AP365" s="115" t="s">
        <v>87</v>
      </c>
      <c r="AQ365" s="115" t="s">
        <v>101</v>
      </c>
      <c r="AR365" s="115" t="s">
        <v>89</v>
      </c>
      <c r="AS365" s="115" t="s">
        <v>106</v>
      </c>
      <c r="AT365" s="115" t="s">
        <v>91</v>
      </c>
      <c r="AU365" s="115" t="s">
        <v>91</v>
      </c>
    </row>
    <row r="366" spans="1:47">
      <c r="A366" s="115">
        <v>6985460355</v>
      </c>
      <c r="C366" s="115" t="s">
        <v>42</v>
      </c>
      <c r="E366" s="115" t="s">
        <v>44</v>
      </c>
      <c r="K366" s="115" t="s">
        <v>49</v>
      </c>
      <c r="O366" s="115">
        <f t="shared" si="85"/>
        <v>3</v>
      </c>
      <c r="P366" s="115">
        <f t="shared" si="86"/>
        <v>1</v>
      </c>
      <c r="R366" s="115">
        <f t="shared" si="87"/>
        <v>0</v>
      </c>
      <c r="S366" s="115">
        <f t="shared" si="88"/>
        <v>1</v>
      </c>
      <c r="T366" s="115">
        <f t="shared" si="89"/>
        <v>0</v>
      </c>
      <c r="U366" s="115">
        <f t="shared" si="90"/>
        <v>1</v>
      </c>
      <c r="V366" s="115">
        <f t="shared" si="91"/>
        <v>0</v>
      </c>
      <c r="W366" s="115">
        <f t="shared" si="92"/>
        <v>0</v>
      </c>
      <c r="X366" s="115">
        <f t="shared" si="93"/>
        <v>0</v>
      </c>
      <c r="Y366" s="115">
        <f t="shared" si="94"/>
        <v>0</v>
      </c>
      <c r="Z366" s="115">
        <f t="shared" si="95"/>
        <v>0</v>
      </c>
      <c r="AA366" s="115">
        <f t="shared" si="96"/>
        <v>1</v>
      </c>
      <c r="AB366" s="115">
        <f t="shared" si="97"/>
        <v>0</v>
      </c>
      <c r="AC366" s="115">
        <f t="shared" si="98"/>
        <v>0</v>
      </c>
      <c r="AF366" s="115">
        <f t="shared" si="99"/>
        <v>3</v>
      </c>
      <c r="AG366" s="115">
        <f t="shared" si="100"/>
        <v>3</v>
      </c>
      <c r="AH366" s="115" t="str">
        <f t="shared" si="101"/>
        <v>Correct</v>
      </c>
      <c r="AJ366" s="115" t="s">
        <v>99</v>
      </c>
      <c r="AK366" s="115">
        <v>49</v>
      </c>
      <c r="AL366" s="115" t="s">
        <v>181</v>
      </c>
      <c r="AM366" s="115" t="s">
        <v>439</v>
      </c>
      <c r="AN366" s="115" t="s">
        <v>85</v>
      </c>
      <c r="AO366" s="115" t="s">
        <v>86</v>
      </c>
      <c r="AQ366" s="115" t="s">
        <v>101</v>
      </c>
      <c r="AR366" s="115" t="s">
        <v>89</v>
      </c>
      <c r="AS366" s="115" t="s">
        <v>90</v>
      </c>
      <c r="AT366" s="115" t="s">
        <v>91</v>
      </c>
      <c r="AU366" s="115" t="s">
        <v>91</v>
      </c>
    </row>
    <row r="367" spans="1:47">
      <c r="A367" s="115">
        <v>5586971605</v>
      </c>
      <c r="E367" s="115" t="s">
        <v>44</v>
      </c>
      <c r="F367" s="115" t="s">
        <v>45</v>
      </c>
      <c r="K367" s="115" t="s">
        <v>49</v>
      </c>
      <c r="O367" s="115">
        <f t="shared" si="85"/>
        <v>3</v>
      </c>
      <c r="P367" s="115">
        <f t="shared" si="86"/>
        <v>1</v>
      </c>
      <c r="R367" s="115">
        <f t="shared" si="87"/>
        <v>0</v>
      </c>
      <c r="S367" s="115">
        <f t="shared" si="88"/>
        <v>0</v>
      </c>
      <c r="T367" s="115">
        <f t="shared" si="89"/>
        <v>0</v>
      </c>
      <c r="U367" s="115">
        <f t="shared" si="90"/>
        <v>1</v>
      </c>
      <c r="V367" s="115">
        <f t="shared" si="91"/>
        <v>1</v>
      </c>
      <c r="W367" s="115">
        <f t="shared" si="92"/>
        <v>0</v>
      </c>
      <c r="X367" s="115">
        <f t="shared" si="93"/>
        <v>0</v>
      </c>
      <c r="Y367" s="115">
        <f t="shared" si="94"/>
        <v>0</v>
      </c>
      <c r="Z367" s="115">
        <f t="shared" si="95"/>
        <v>0</v>
      </c>
      <c r="AA367" s="115">
        <f t="shared" si="96"/>
        <v>1</v>
      </c>
      <c r="AB367" s="115">
        <f t="shared" si="97"/>
        <v>0</v>
      </c>
      <c r="AC367" s="115">
        <f t="shared" si="98"/>
        <v>0</v>
      </c>
      <c r="AF367" s="115">
        <f t="shared" si="99"/>
        <v>3</v>
      </c>
      <c r="AG367" s="115">
        <f t="shared" si="100"/>
        <v>3</v>
      </c>
      <c r="AH367" s="115" t="str">
        <f t="shared" si="101"/>
        <v>Correct</v>
      </c>
      <c r="AJ367" s="115" t="s">
        <v>83</v>
      </c>
      <c r="AK367" s="115">
        <v>62</v>
      </c>
      <c r="AL367" s="115" t="s">
        <v>181</v>
      </c>
      <c r="AM367" s="115" t="s">
        <v>183</v>
      </c>
      <c r="AN367" s="115" t="s">
        <v>85</v>
      </c>
      <c r="AO367" s="115" t="s">
        <v>86</v>
      </c>
      <c r="AP367" s="115" t="s">
        <v>87</v>
      </c>
      <c r="AQ367" s="115" t="s">
        <v>88</v>
      </c>
      <c r="AR367" s="115" t="s">
        <v>111</v>
      </c>
      <c r="AS367" s="115" t="s">
        <v>90</v>
      </c>
      <c r="AT367" s="115" t="s">
        <v>91</v>
      </c>
      <c r="AU367" s="115" t="s">
        <v>91</v>
      </c>
    </row>
    <row r="368" spans="1:47">
      <c r="A368" s="115">
        <v>6985720012</v>
      </c>
      <c r="C368" s="115" t="s">
        <v>42</v>
      </c>
      <c r="E368" s="115" t="s">
        <v>44</v>
      </c>
      <c r="K368" s="115" t="s">
        <v>49</v>
      </c>
      <c r="O368" s="115">
        <f t="shared" si="85"/>
        <v>3</v>
      </c>
      <c r="P368" s="115">
        <f t="shared" si="86"/>
        <v>1</v>
      </c>
      <c r="R368" s="115">
        <f t="shared" si="87"/>
        <v>0</v>
      </c>
      <c r="S368" s="115">
        <f t="shared" si="88"/>
        <v>1</v>
      </c>
      <c r="T368" s="115">
        <f t="shared" si="89"/>
        <v>0</v>
      </c>
      <c r="U368" s="115">
        <f t="shared" si="90"/>
        <v>1</v>
      </c>
      <c r="V368" s="115">
        <f t="shared" si="91"/>
        <v>0</v>
      </c>
      <c r="W368" s="115">
        <f t="shared" si="92"/>
        <v>0</v>
      </c>
      <c r="X368" s="115">
        <f t="shared" si="93"/>
        <v>0</v>
      </c>
      <c r="Y368" s="115">
        <f t="shared" si="94"/>
        <v>0</v>
      </c>
      <c r="Z368" s="115">
        <f t="shared" si="95"/>
        <v>0</v>
      </c>
      <c r="AA368" s="115">
        <f t="shared" si="96"/>
        <v>1</v>
      </c>
      <c r="AB368" s="115">
        <f t="shared" si="97"/>
        <v>0</v>
      </c>
      <c r="AC368" s="115">
        <f t="shared" si="98"/>
        <v>0</v>
      </c>
      <c r="AF368" s="115">
        <f t="shared" si="99"/>
        <v>3</v>
      </c>
      <c r="AG368" s="115">
        <f t="shared" si="100"/>
        <v>3</v>
      </c>
      <c r="AH368" s="115" t="str">
        <f t="shared" si="101"/>
        <v>Correct</v>
      </c>
      <c r="AJ368" s="115" t="s">
        <v>99</v>
      </c>
      <c r="AK368" s="115">
        <v>36</v>
      </c>
      <c r="AL368" s="115" t="s">
        <v>181</v>
      </c>
      <c r="AN368" s="115" t="s">
        <v>85</v>
      </c>
      <c r="AQ368" s="115" t="s">
        <v>101</v>
      </c>
      <c r="AR368" s="115" t="s">
        <v>102</v>
      </c>
      <c r="AS368" s="115" t="s">
        <v>90</v>
      </c>
      <c r="AT368" s="115" t="s">
        <v>91</v>
      </c>
      <c r="AU368" s="115" t="s">
        <v>91</v>
      </c>
    </row>
    <row r="369" spans="1:47">
      <c r="A369" s="115">
        <v>6985466249</v>
      </c>
      <c r="D369" s="115" t="s">
        <v>43</v>
      </c>
      <c r="K369" s="115" t="s">
        <v>49</v>
      </c>
      <c r="O369" s="115">
        <f t="shared" si="85"/>
        <v>2</v>
      </c>
      <c r="P369" s="115">
        <f t="shared" si="86"/>
        <v>1.5</v>
      </c>
      <c r="R369" s="115">
        <f t="shared" si="87"/>
        <v>0</v>
      </c>
      <c r="S369" s="115">
        <f t="shared" si="88"/>
        <v>0</v>
      </c>
      <c r="T369" s="115">
        <f t="shared" si="89"/>
        <v>1</v>
      </c>
      <c r="U369" s="115">
        <f t="shared" si="90"/>
        <v>0</v>
      </c>
      <c r="V369" s="115">
        <f t="shared" si="91"/>
        <v>0</v>
      </c>
      <c r="W369" s="115">
        <f t="shared" si="92"/>
        <v>0</v>
      </c>
      <c r="X369" s="115">
        <f t="shared" si="93"/>
        <v>0</v>
      </c>
      <c r="Y369" s="115">
        <f t="shared" si="94"/>
        <v>0</v>
      </c>
      <c r="Z369" s="115">
        <f t="shared" si="95"/>
        <v>0</v>
      </c>
      <c r="AA369" s="115">
        <f t="shared" si="96"/>
        <v>1</v>
      </c>
      <c r="AB369" s="115">
        <f t="shared" si="97"/>
        <v>0</v>
      </c>
      <c r="AC369" s="115">
        <f t="shared" si="98"/>
        <v>0</v>
      </c>
      <c r="AF369" s="115">
        <f t="shared" si="99"/>
        <v>2</v>
      </c>
      <c r="AG369" s="115">
        <f t="shared" si="100"/>
        <v>2</v>
      </c>
      <c r="AH369" s="115" t="str">
        <f t="shared" si="101"/>
        <v>Correct</v>
      </c>
      <c r="AJ369" s="115" t="s">
        <v>99</v>
      </c>
      <c r="AK369" s="115">
        <v>59</v>
      </c>
      <c r="AL369" s="115" t="s">
        <v>181</v>
      </c>
      <c r="AM369" s="115" t="s">
        <v>219</v>
      </c>
      <c r="AN369" s="115" t="s">
        <v>85</v>
      </c>
      <c r="AQ369" s="115" t="s">
        <v>104</v>
      </c>
      <c r="AR369" s="115" t="s">
        <v>94</v>
      </c>
      <c r="AS369" s="115" t="s">
        <v>113</v>
      </c>
      <c r="AT369" s="115" t="s">
        <v>91</v>
      </c>
      <c r="AU369" s="115" t="s">
        <v>91</v>
      </c>
    </row>
    <row r="370" spans="1:47">
      <c r="A370" s="115">
        <v>6985441868</v>
      </c>
      <c r="K370" s="115" t="s">
        <v>49</v>
      </c>
      <c r="O370" s="115">
        <f t="shared" si="85"/>
        <v>1</v>
      </c>
      <c r="P370" s="115">
        <f t="shared" si="86"/>
        <v>3</v>
      </c>
      <c r="R370" s="115">
        <f t="shared" si="87"/>
        <v>0</v>
      </c>
      <c r="S370" s="115">
        <f t="shared" si="88"/>
        <v>0</v>
      </c>
      <c r="T370" s="115">
        <f t="shared" si="89"/>
        <v>0</v>
      </c>
      <c r="U370" s="115">
        <f t="shared" si="90"/>
        <v>0</v>
      </c>
      <c r="V370" s="115">
        <f t="shared" si="91"/>
        <v>0</v>
      </c>
      <c r="W370" s="115">
        <f t="shared" si="92"/>
        <v>0</v>
      </c>
      <c r="X370" s="115">
        <f t="shared" si="93"/>
        <v>0</v>
      </c>
      <c r="Y370" s="115">
        <f t="shared" si="94"/>
        <v>0</v>
      </c>
      <c r="Z370" s="115">
        <f t="shared" si="95"/>
        <v>0</v>
      </c>
      <c r="AA370" s="115">
        <f t="shared" si="96"/>
        <v>1</v>
      </c>
      <c r="AB370" s="115">
        <f t="shared" si="97"/>
        <v>0</v>
      </c>
      <c r="AC370" s="115">
        <f t="shared" si="98"/>
        <v>0</v>
      </c>
      <c r="AF370" s="115">
        <f t="shared" si="99"/>
        <v>1</v>
      </c>
      <c r="AG370" s="115">
        <f t="shared" si="100"/>
        <v>1</v>
      </c>
      <c r="AH370" s="115" t="str">
        <f t="shared" si="101"/>
        <v>Correct</v>
      </c>
      <c r="AJ370" s="115" t="s">
        <v>99</v>
      </c>
      <c r="AK370" s="115">
        <v>59</v>
      </c>
      <c r="AL370" s="115" t="s">
        <v>84</v>
      </c>
      <c r="AM370" s="115" t="s">
        <v>160</v>
      </c>
      <c r="AN370" s="115" t="s">
        <v>85</v>
      </c>
      <c r="AO370" s="115" t="s">
        <v>86</v>
      </c>
      <c r="AP370" s="115" t="s">
        <v>87</v>
      </c>
      <c r="AR370" s="115" t="s">
        <v>102</v>
      </c>
      <c r="AS370" s="115" t="s">
        <v>90</v>
      </c>
      <c r="AT370" s="115" t="s">
        <v>91</v>
      </c>
      <c r="AU370" s="115" t="s">
        <v>86</v>
      </c>
    </row>
    <row r="371" spans="1:47">
      <c r="A371" s="115">
        <v>7020350176</v>
      </c>
      <c r="D371" s="115" t="s">
        <v>43</v>
      </c>
      <c r="E371" s="115" t="s">
        <v>44</v>
      </c>
      <c r="K371" s="115" t="s">
        <v>49</v>
      </c>
      <c r="O371" s="115">
        <f t="shared" si="85"/>
        <v>3</v>
      </c>
      <c r="P371" s="115">
        <f t="shared" si="86"/>
        <v>1</v>
      </c>
      <c r="R371" s="115">
        <f t="shared" si="87"/>
        <v>0</v>
      </c>
      <c r="S371" s="115">
        <f t="shared" si="88"/>
        <v>0</v>
      </c>
      <c r="T371" s="115">
        <f t="shared" si="89"/>
        <v>1</v>
      </c>
      <c r="U371" s="115">
        <f t="shared" si="90"/>
        <v>1</v>
      </c>
      <c r="V371" s="115">
        <f t="shared" si="91"/>
        <v>0</v>
      </c>
      <c r="W371" s="115">
        <f t="shared" si="92"/>
        <v>0</v>
      </c>
      <c r="X371" s="115">
        <f t="shared" si="93"/>
        <v>0</v>
      </c>
      <c r="Y371" s="115">
        <f t="shared" si="94"/>
        <v>0</v>
      </c>
      <c r="Z371" s="115">
        <f t="shared" si="95"/>
        <v>0</v>
      </c>
      <c r="AA371" s="115">
        <f t="shared" si="96"/>
        <v>1</v>
      </c>
      <c r="AB371" s="115">
        <f t="shared" si="97"/>
        <v>0</v>
      </c>
      <c r="AC371" s="115">
        <f t="shared" si="98"/>
        <v>0</v>
      </c>
      <c r="AF371" s="115">
        <f t="shared" si="99"/>
        <v>3</v>
      </c>
      <c r="AG371" s="115">
        <f t="shared" si="100"/>
        <v>3</v>
      </c>
      <c r="AH371" s="115" t="str">
        <f t="shared" si="101"/>
        <v>Correct</v>
      </c>
      <c r="AJ371" s="115" t="s">
        <v>99</v>
      </c>
      <c r="AK371" s="115">
        <v>22</v>
      </c>
      <c r="AL371" s="115" t="s">
        <v>181</v>
      </c>
      <c r="AM371" s="115" t="s">
        <v>440</v>
      </c>
      <c r="AN371" s="115" t="s">
        <v>85</v>
      </c>
      <c r="AO371" s="115" t="s">
        <v>86</v>
      </c>
      <c r="AP371" s="115" t="s">
        <v>87</v>
      </c>
      <c r="AQ371" s="115" t="s">
        <v>96</v>
      </c>
      <c r="AR371" s="115" t="s">
        <v>112</v>
      </c>
      <c r="AS371" s="115" t="s">
        <v>98</v>
      </c>
      <c r="AT371" s="115" t="s">
        <v>91</v>
      </c>
      <c r="AU371" s="115" t="s">
        <v>91</v>
      </c>
    </row>
    <row r="372" spans="1:47">
      <c r="A372" s="115">
        <v>5584638926</v>
      </c>
      <c r="B372" s="115" t="s">
        <v>41</v>
      </c>
      <c r="G372" s="115" t="s">
        <v>39</v>
      </c>
      <c r="K372" s="115" t="s">
        <v>49</v>
      </c>
      <c r="O372" s="115">
        <f t="shared" si="85"/>
        <v>3</v>
      </c>
      <c r="P372" s="115">
        <f t="shared" si="86"/>
        <v>1</v>
      </c>
      <c r="R372" s="115">
        <f t="shared" si="87"/>
        <v>1</v>
      </c>
      <c r="S372" s="115">
        <f t="shared" si="88"/>
        <v>0</v>
      </c>
      <c r="T372" s="115">
        <f t="shared" si="89"/>
        <v>0</v>
      </c>
      <c r="U372" s="115">
        <f t="shared" si="90"/>
        <v>0</v>
      </c>
      <c r="V372" s="115">
        <f t="shared" si="91"/>
        <v>0</v>
      </c>
      <c r="W372" s="115">
        <f t="shared" si="92"/>
        <v>1</v>
      </c>
      <c r="X372" s="115">
        <f t="shared" si="93"/>
        <v>0</v>
      </c>
      <c r="Y372" s="115">
        <f t="shared" si="94"/>
        <v>0</v>
      </c>
      <c r="Z372" s="115">
        <f t="shared" si="95"/>
        <v>0</v>
      </c>
      <c r="AA372" s="115">
        <f t="shared" si="96"/>
        <v>1</v>
      </c>
      <c r="AB372" s="115">
        <f t="shared" si="97"/>
        <v>0</v>
      </c>
      <c r="AC372" s="115">
        <f t="shared" si="98"/>
        <v>0</v>
      </c>
      <c r="AF372" s="115">
        <f t="shared" si="99"/>
        <v>3</v>
      </c>
      <c r="AG372" s="115">
        <f t="shared" si="100"/>
        <v>3</v>
      </c>
      <c r="AH372" s="115" t="str">
        <f t="shared" si="101"/>
        <v>Correct</v>
      </c>
      <c r="AJ372" s="115" t="s">
        <v>83</v>
      </c>
      <c r="AK372" s="115">
        <v>52</v>
      </c>
      <c r="AL372" s="115" t="s">
        <v>181</v>
      </c>
      <c r="AM372" s="115" t="s">
        <v>185</v>
      </c>
      <c r="AN372" s="115" t="s">
        <v>97</v>
      </c>
      <c r="AO372" s="115" t="s">
        <v>86</v>
      </c>
      <c r="AP372" s="115" t="s">
        <v>87</v>
      </c>
      <c r="AQ372" s="115" t="s">
        <v>88</v>
      </c>
      <c r="AR372" s="115" t="s">
        <v>94</v>
      </c>
      <c r="AS372" s="115" t="s">
        <v>90</v>
      </c>
      <c r="AT372" s="115" t="s">
        <v>91</v>
      </c>
      <c r="AU372" s="115" t="s">
        <v>91</v>
      </c>
    </row>
    <row r="373" spans="1:47">
      <c r="A373" s="115">
        <v>7020354320</v>
      </c>
      <c r="C373" s="115" t="s">
        <v>42</v>
      </c>
      <c r="E373" s="115" t="s">
        <v>44</v>
      </c>
      <c r="K373" s="115" t="s">
        <v>49</v>
      </c>
      <c r="O373" s="115">
        <f t="shared" si="85"/>
        <v>3</v>
      </c>
      <c r="P373" s="115">
        <f t="shared" si="86"/>
        <v>1</v>
      </c>
      <c r="R373" s="115">
        <f t="shared" si="87"/>
        <v>0</v>
      </c>
      <c r="S373" s="115">
        <f t="shared" si="88"/>
        <v>1</v>
      </c>
      <c r="T373" s="115">
        <f t="shared" si="89"/>
        <v>0</v>
      </c>
      <c r="U373" s="115">
        <f t="shared" si="90"/>
        <v>1</v>
      </c>
      <c r="V373" s="115">
        <f t="shared" si="91"/>
        <v>0</v>
      </c>
      <c r="W373" s="115">
        <f t="shared" si="92"/>
        <v>0</v>
      </c>
      <c r="X373" s="115">
        <f t="shared" si="93"/>
        <v>0</v>
      </c>
      <c r="Y373" s="115">
        <f t="shared" si="94"/>
        <v>0</v>
      </c>
      <c r="Z373" s="115">
        <f t="shared" si="95"/>
        <v>0</v>
      </c>
      <c r="AA373" s="115">
        <f t="shared" si="96"/>
        <v>1</v>
      </c>
      <c r="AB373" s="115">
        <f t="shared" si="97"/>
        <v>0</v>
      </c>
      <c r="AC373" s="115">
        <f t="shared" si="98"/>
        <v>0</v>
      </c>
      <c r="AF373" s="115">
        <f t="shared" si="99"/>
        <v>3</v>
      </c>
      <c r="AG373" s="115">
        <f t="shared" si="100"/>
        <v>3</v>
      </c>
      <c r="AH373" s="115" t="str">
        <f t="shared" si="101"/>
        <v>Correct</v>
      </c>
      <c r="AJ373" s="115" t="s">
        <v>99</v>
      </c>
      <c r="AK373" s="115">
        <v>18</v>
      </c>
      <c r="AL373" s="115" t="s">
        <v>181</v>
      </c>
      <c r="AM373" s="115" t="s">
        <v>207</v>
      </c>
      <c r="AN373" s="115" t="s">
        <v>85</v>
      </c>
      <c r="AO373" s="115" t="s">
        <v>86</v>
      </c>
      <c r="AP373" s="115" t="s">
        <v>87</v>
      </c>
      <c r="AQ373" s="115" t="s">
        <v>96</v>
      </c>
      <c r="AR373" s="115" t="s">
        <v>112</v>
      </c>
      <c r="AS373" s="115" t="s">
        <v>98</v>
      </c>
      <c r="AT373" s="115" t="s">
        <v>91</v>
      </c>
      <c r="AU373" s="115" t="s">
        <v>86</v>
      </c>
    </row>
    <row r="374" spans="1:47">
      <c r="A374" s="115">
        <v>7020351874</v>
      </c>
      <c r="C374" s="115" t="s">
        <v>42</v>
      </c>
      <c r="E374" s="115" t="s">
        <v>44</v>
      </c>
      <c r="K374" s="115" t="s">
        <v>49</v>
      </c>
      <c r="O374" s="115">
        <f t="shared" si="85"/>
        <v>3</v>
      </c>
      <c r="P374" s="115">
        <f t="shared" si="86"/>
        <v>1</v>
      </c>
      <c r="R374" s="115">
        <f t="shared" si="87"/>
        <v>0</v>
      </c>
      <c r="S374" s="115">
        <f t="shared" si="88"/>
        <v>1</v>
      </c>
      <c r="T374" s="115">
        <f t="shared" si="89"/>
        <v>0</v>
      </c>
      <c r="U374" s="115">
        <f t="shared" si="90"/>
        <v>1</v>
      </c>
      <c r="V374" s="115">
        <f t="shared" si="91"/>
        <v>0</v>
      </c>
      <c r="W374" s="115">
        <f t="shared" si="92"/>
        <v>0</v>
      </c>
      <c r="X374" s="115">
        <f t="shared" si="93"/>
        <v>0</v>
      </c>
      <c r="Y374" s="115">
        <f t="shared" si="94"/>
        <v>0</v>
      </c>
      <c r="Z374" s="115">
        <f t="shared" si="95"/>
        <v>0</v>
      </c>
      <c r="AA374" s="115">
        <f t="shared" si="96"/>
        <v>1</v>
      </c>
      <c r="AB374" s="115">
        <f t="shared" si="97"/>
        <v>0</v>
      </c>
      <c r="AC374" s="115">
        <f t="shared" si="98"/>
        <v>0</v>
      </c>
      <c r="AF374" s="115">
        <f t="shared" si="99"/>
        <v>3</v>
      </c>
      <c r="AG374" s="115">
        <f t="shared" si="100"/>
        <v>3</v>
      </c>
      <c r="AH374" s="115" t="str">
        <f t="shared" si="101"/>
        <v>Correct</v>
      </c>
      <c r="AJ374" s="115" t="s">
        <v>99</v>
      </c>
      <c r="AK374" s="115">
        <v>17</v>
      </c>
      <c r="AL374" s="115" t="s">
        <v>181</v>
      </c>
      <c r="AM374" s="115" t="s">
        <v>219</v>
      </c>
      <c r="AN374" s="115" t="s">
        <v>107</v>
      </c>
      <c r="AO374" s="115" t="s">
        <v>91</v>
      </c>
      <c r="AP374" s="115" t="s">
        <v>87</v>
      </c>
      <c r="AQ374" s="115" t="s">
        <v>101</v>
      </c>
      <c r="AR374" s="115" t="s">
        <v>112</v>
      </c>
      <c r="AS374" s="115" t="s">
        <v>95</v>
      </c>
      <c r="AT374" s="115" t="s">
        <v>91</v>
      </c>
      <c r="AU374" s="115" t="s">
        <v>91</v>
      </c>
    </row>
    <row r="375" spans="1:47">
      <c r="A375" s="115">
        <v>7020348079</v>
      </c>
      <c r="E375" s="115" t="s">
        <v>44</v>
      </c>
      <c r="K375" s="115" t="s">
        <v>49</v>
      </c>
      <c r="O375" s="115">
        <f t="shared" si="85"/>
        <v>2</v>
      </c>
      <c r="P375" s="115">
        <f t="shared" si="86"/>
        <v>1.5</v>
      </c>
      <c r="R375" s="115">
        <f t="shared" si="87"/>
        <v>0</v>
      </c>
      <c r="S375" s="115">
        <f t="shared" si="88"/>
        <v>0</v>
      </c>
      <c r="T375" s="115">
        <f t="shared" si="89"/>
        <v>0</v>
      </c>
      <c r="U375" s="115">
        <f t="shared" si="90"/>
        <v>1</v>
      </c>
      <c r="V375" s="115">
        <f t="shared" si="91"/>
        <v>0</v>
      </c>
      <c r="W375" s="115">
        <f t="shared" si="92"/>
        <v>0</v>
      </c>
      <c r="X375" s="115">
        <f t="shared" si="93"/>
        <v>0</v>
      </c>
      <c r="Y375" s="115">
        <f t="shared" si="94"/>
        <v>0</v>
      </c>
      <c r="Z375" s="115">
        <f t="shared" si="95"/>
        <v>0</v>
      </c>
      <c r="AA375" s="115">
        <f t="shared" si="96"/>
        <v>1</v>
      </c>
      <c r="AB375" s="115">
        <f t="shared" si="97"/>
        <v>0</v>
      </c>
      <c r="AC375" s="115">
        <f t="shared" si="98"/>
        <v>0</v>
      </c>
      <c r="AF375" s="115">
        <f t="shared" si="99"/>
        <v>2</v>
      </c>
      <c r="AG375" s="115">
        <f t="shared" si="100"/>
        <v>2</v>
      </c>
      <c r="AH375" s="115" t="str">
        <f t="shared" si="101"/>
        <v>Correct</v>
      </c>
      <c r="AJ375" s="115" t="s">
        <v>99</v>
      </c>
      <c r="AK375" s="115">
        <v>20</v>
      </c>
      <c r="AL375" s="115" t="s">
        <v>181</v>
      </c>
      <c r="AM375" s="115" t="s">
        <v>207</v>
      </c>
      <c r="AN375" s="115" t="s">
        <v>107</v>
      </c>
      <c r="AO375" s="115" t="s">
        <v>91</v>
      </c>
      <c r="AP375" s="115" t="s">
        <v>467</v>
      </c>
      <c r="AQ375" s="115" t="s">
        <v>93</v>
      </c>
      <c r="AR375" s="115" t="s">
        <v>94</v>
      </c>
      <c r="AS375" s="115" t="s">
        <v>90</v>
      </c>
      <c r="AT375" s="115" t="s">
        <v>91</v>
      </c>
      <c r="AU375" s="115" t="s">
        <v>91</v>
      </c>
    </row>
    <row r="376" spans="1:47">
      <c r="A376" s="115">
        <v>7020348079</v>
      </c>
      <c r="E376" s="115" t="s">
        <v>44</v>
      </c>
      <c r="K376" s="115" t="s">
        <v>49</v>
      </c>
      <c r="O376" s="115">
        <f t="shared" si="85"/>
        <v>2</v>
      </c>
      <c r="P376" s="115">
        <f t="shared" si="86"/>
        <v>1.5</v>
      </c>
      <c r="R376" s="115">
        <f t="shared" si="87"/>
        <v>0</v>
      </c>
      <c r="S376" s="115">
        <f t="shared" si="88"/>
        <v>0</v>
      </c>
      <c r="T376" s="115">
        <f t="shared" si="89"/>
        <v>0</v>
      </c>
      <c r="U376" s="115">
        <f t="shared" si="90"/>
        <v>1</v>
      </c>
      <c r="V376" s="115">
        <f t="shared" si="91"/>
        <v>0</v>
      </c>
      <c r="W376" s="115">
        <f t="shared" si="92"/>
        <v>0</v>
      </c>
      <c r="X376" s="115">
        <f t="shared" si="93"/>
        <v>0</v>
      </c>
      <c r="Y376" s="115">
        <f t="shared" si="94"/>
        <v>0</v>
      </c>
      <c r="Z376" s="115">
        <f t="shared" si="95"/>
        <v>0</v>
      </c>
      <c r="AA376" s="115">
        <f t="shared" si="96"/>
        <v>1</v>
      </c>
      <c r="AB376" s="115">
        <f t="shared" si="97"/>
        <v>0</v>
      </c>
      <c r="AC376" s="115">
        <f t="shared" si="98"/>
        <v>0</v>
      </c>
      <c r="AF376" s="115">
        <f t="shared" si="99"/>
        <v>2</v>
      </c>
      <c r="AG376" s="115">
        <f t="shared" si="100"/>
        <v>2</v>
      </c>
      <c r="AH376" s="115" t="str">
        <f t="shared" si="101"/>
        <v>Correct</v>
      </c>
      <c r="AJ376" s="115" t="s">
        <v>99</v>
      </c>
      <c r="AK376" s="115">
        <v>20</v>
      </c>
      <c r="AL376" s="115" t="s">
        <v>181</v>
      </c>
      <c r="AM376" s="115" t="s">
        <v>207</v>
      </c>
      <c r="AN376" s="115" t="s">
        <v>107</v>
      </c>
      <c r="AO376" s="115" t="s">
        <v>91</v>
      </c>
      <c r="AP376" s="115" t="s">
        <v>475</v>
      </c>
      <c r="AQ376" s="115" t="s">
        <v>93</v>
      </c>
      <c r="AR376" s="115" t="s">
        <v>94</v>
      </c>
      <c r="AS376" s="115" t="s">
        <v>90</v>
      </c>
      <c r="AT376" s="115" t="s">
        <v>91</v>
      </c>
      <c r="AU376" s="115" t="s">
        <v>91</v>
      </c>
    </row>
    <row r="377" spans="1:47">
      <c r="A377" s="115">
        <v>7045793721</v>
      </c>
      <c r="C377" s="115" t="s">
        <v>42</v>
      </c>
      <c r="D377" s="115" t="s">
        <v>43</v>
      </c>
      <c r="K377" s="115" t="s">
        <v>49</v>
      </c>
      <c r="O377" s="115">
        <f t="shared" si="85"/>
        <v>3</v>
      </c>
      <c r="P377" s="115">
        <f t="shared" si="86"/>
        <v>1</v>
      </c>
      <c r="R377" s="115">
        <f t="shared" si="87"/>
        <v>0</v>
      </c>
      <c r="S377" s="115">
        <f t="shared" si="88"/>
        <v>1</v>
      </c>
      <c r="T377" s="115">
        <f t="shared" si="89"/>
        <v>1</v>
      </c>
      <c r="U377" s="115">
        <f t="shared" si="90"/>
        <v>0</v>
      </c>
      <c r="V377" s="115">
        <f t="shared" si="91"/>
        <v>0</v>
      </c>
      <c r="W377" s="115">
        <f t="shared" si="92"/>
        <v>0</v>
      </c>
      <c r="X377" s="115">
        <f t="shared" si="93"/>
        <v>0</v>
      </c>
      <c r="Y377" s="115">
        <f t="shared" si="94"/>
        <v>0</v>
      </c>
      <c r="Z377" s="115">
        <f t="shared" si="95"/>
        <v>0</v>
      </c>
      <c r="AA377" s="115">
        <f t="shared" si="96"/>
        <v>1</v>
      </c>
      <c r="AB377" s="115">
        <f t="shared" si="97"/>
        <v>0</v>
      </c>
      <c r="AC377" s="115">
        <f t="shared" si="98"/>
        <v>0</v>
      </c>
      <c r="AF377" s="115">
        <f t="shared" si="99"/>
        <v>3</v>
      </c>
      <c r="AG377" s="115">
        <f t="shared" si="100"/>
        <v>3</v>
      </c>
      <c r="AH377" s="115" t="str">
        <f t="shared" si="101"/>
        <v>Correct</v>
      </c>
      <c r="AJ377" s="115" t="s">
        <v>83</v>
      </c>
      <c r="AK377" s="115">
        <v>52</v>
      </c>
      <c r="AL377" s="115" t="s">
        <v>181</v>
      </c>
      <c r="AM377" s="115" t="s">
        <v>208</v>
      </c>
      <c r="AN377" s="115" t="s">
        <v>85</v>
      </c>
      <c r="AO377" s="115" t="s">
        <v>86</v>
      </c>
      <c r="AP377" s="115" t="s">
        <v>87</v>
      </c>
      <c r="AQ377" s="115" t="s">
        <v>88</v>
      </c>
      <c r="AR377" s="115" t="s">
        <v>111</v>
      </c>
      <c r="AS377" s="115" t="s">
        <v>90</v>
      </c>
      <c r="AT377" s="115" t="s">
        <v>91</v>
      </c>
      <c r="AU377" s="115" t="s">
        <v>91</v>
      </c>
    </row>
    <row r="378" spans="1:47">
      <c r="A378" s="115">
        <v>7020346866</v>
      </c>
      <c r="C378" s="115" t="s">
        <v>42</v>
      </c>
      <c r="G378" s="115" t="s">
        <v>39</v>
      </c>
      <c r="K378" s="115" t="s">
        <v>49</v>
      </c>
      <c r="O378" s="115">
        <f t="shared" si="85"/>
        <v>3</v>
      </c>
      <c r="P378" s="115">
        <f t="shared" si="86"/>
        <v>1</v>
      </c>
      <c r="R378" s="115">
        <f t="shared" si="87"/>
        <v>0</v>
      </c>
      <c r="S378" s="115">
        <f t="shared" si="88"/>
        <v>1</v>
      </c>
      <c r="T378" s="115">
        <f t="shared" si="89"/>
        <v>0</v>
      </c>
      <c r="U378" s="115">
        <f t="shared" si="90"/>
        <v>0</v>
      </c>
      <c r="V378" s="115">
        <f t="shared" si="91"/>
        <v>0</v>
      </c>
      <c r="W378" s="115">
        <f t="shared" si="92"/>
        <v>1</v>
      </c>
      <c r="X378" s="115">
        <f t="shared" si="93"/>
        <v>0</v>
      </c>
      <c r="Y378" s="115">
        <f t="shared" si="94"/>
        <v>0</v>
      </c>
      <c r="Z378" s="115">
        <f t="shared" si="95"/>
        <v>0</v>
      </c>
      <c r="AA378" s="115">
        <f t="shared" si="96"/>
        <v>1</v>
      </c>
      <c r="AB378" s="115">
        <f t="shared" si="97"/>
        <v>0</v>
      </c>
      <c r="AC378" s="115">
        <f t="shared" si="98"/>
        <v>0</v>
      </c>
      <c r="AF378" s="115">
        <f t="shared" si="99"/>
        <v>3</v>
      </c>
      <c r="AG378" s="115">
        <f t="shared" si="100"/>
        <v>3</v>
      </c>
      <c r="AH378" s="115" t="str">
        <f t="shared" si="101"/>
        <v>Correct</v>
      </c>
      <c r="AJ378" s="115" t="s">
        <v>83</v>
      </c>
      <c r="AK378" s="115">
        <v>31</v>
      </c>
      <c r="AL378" s="115" t="s">
        <v>181</v>
      </c>
      <c r="AN378" s="115" t="s">
        <v>85</v>
      </c>
      <c r="AO378" s="115" t="s">
        <v>86</v>
      </c>
      <c r="AP378" s="115" t="s">
        <v>87</v>
      </c>
      <c r="AQ378" s="115" t="s">
        <v>93</v>
      </c>
      <c r="AR378" s="115" t="s">
        <v>89</v>
      </c>
      <c r="AS378" s="115" t="s">
        <v>98</v>
      </c>
      <c r="AT378" s="115" t="s">
        <v>91</v>
      </c>
      <c r="AU378" s="115" t="s">
        <v>91</v>
      </c>
    </row>
    <row r="379" spans="1:47">
      <c r="A379" s="115">
        <v>7020353395</v>
      </c>
      <c r="C379" s="115" t="s">
        <v>42</v>
      </c>
      <c r="K379" s="115" t="s">
        <v>49</v>
      </c>
      <c r="O379" s="115">
        <f t="shared" si="85"/>
        <v>2</v>
      </c>
      <c r="P379" s="115">
        <f t="shared" si="86"/>
        <v>1.5</v>
      </c>
      <c r="R379" s="115">
        <f t="shared" si="87"/>
        <v>0</v>
      </c>
      <c r="S379" s="115">
        <f t="shared" si="88"/>
        <v>1</v>
      </c>
      <c r="T379" s="115">
        <f t="shared" si="89"/>
        <v>0</v>
      </c>
      <c r="U379" s="115">
        <f t="shared" si="90"/>
        <v>0</v>
      </c>
      <c r="V379" s="115">
        <f t="shared" si="91"/>
        <v>0</v>
      </c>
      <c r="W379" s="115">
        <f t="shared" si="92"/>
        <v>0</v>
      </c>
      <c r="X379" s="115">
        <f t="shared" si="93"/>
        <v>0</v>
      </c>
      <c r="Y379" s="115">
        <f t="shared" si="94"/>
        <v>0</v>
      </c>
      <c r="Z379" s="115">
        <f t="shared" si="95"/>
        <v>0</v>
      </c>
      <c r="AA379" s="115">
        <f t="shared" si="96"/>
        <v>1</v>
      </c>
      <c r="AB379" s="115">
        <f t="shared" si="97"/>
        <v>0</v>
      </c>
      <c r="AC379" s="115">
        <f t="shared" si="98"/>
        <v>0</v>
      </c>
      <c r="AF379" s="115">
        <f t="shared" si="99"/>
        <v>2</v>
      </c>
      <c r="AG379" s="115">
        <f t="shared" si="100"/>
        <v>2</v>
      </c>
      <c r="AH379" s="115" t="str">
        <f t="shared" si="101"/>
        <v>Correct</v>
      </c>
      <c r="AJ379" s="115" t="s">
        <v>99</v>
      </c>
      <c r="AK379" s="115">
        <v>34</v>
      </c>
      <c r="AL379" s="115" t="s">
        <v>181</v>
      </c>
      <c r="AM379" s="115" t="s">
        <v>223</v>
      </c>
      <c r="AN379" s="115" t="s">
        <v>97</v>
      </c>
      <c r="AO379" s="115" t="s">
        <v>86</v>
      </c>
      <c r="AP379" s="115" t="s">
        <v>87</v>
      </c>
      <c r="AQ379" s="115" t="s">
        <v>93</v>
      </c>
      <c r="AR379" s="115" t="s">
        <v>94</v>
      </c>
      <c r="AS379" s="115" t="s">
        <v>98</v>
      </c>
      <c r="AT379" s="115" t="s">
        <v>91</v>
      </c>
      <c r="AU379" s="115" t="s">
        <v>91</v>
      </c>
    </row>
    <row r="380" spans="1:47">
      <c r="A380" s="115">
        <v>7045786308</v>
      </c>
      <c r="B380" s="115" t="s">
        <v>41</v>
      </c>
      <c r="E380" s="115" t="s">
        <v>44</v>
      </c>
      <c r="K380" s="115" t="s">
        <v>49</v>
      </c>
      <c r="O380" s="115">
        <f t="shared" si="85"/>
        <v>3</v>
      </c>
      <c r="P380" s="115">
        <f t="shared" si="86"/>
        <v>1</v>
      </c>
      <c r="R380" s="115">
        <f t="shared" si="87"/>
        <v>1</v>
      </c>
      <c r="S380" s="115">
        <f t="shared" si="88"/>
        <v>0</v>
      </c>
      <c r="T380" s="115">
        <f t="shared" si="89"/>
        <v>0</v>
      </c>
      <c r="U380" s="115">
        <f t="shared" si="90"/>
        <v>1</v>
      </c>
      <c r="V380" s="115">
        <f t="shared" si="91"/>
        <v>0</v>
      </c>
      <c r="W380" s="115">
        <f t="shared" si="92"/>
        <v>0</v>
      </c>
      <c r="X380" s="115">
        <f t="shared" si="93"/>
        <v>0</v>
      </c>
      <c r="Y380" s="115">
        <f t="shared" si="94"/>
        <v>0</v>
      </c>
      <c r="Z380" s="115">
        <f t="shared" si="95"/>
        <v>0</v>
      </c>
      <c r="AA380" s="115">
        <f t="shared" si="96"/>
        <v>1</v>
      </c>
      <c r="AB380" s="115">
        <f t="shared" si="97"/>
        <v>0</v>
      </c>
      <c r="AC380" s="115">
        <f t="shared" si="98"/>
        <v>0</v>
      </c>
      <c r="AF380" s="115">
        <f t="shared" si="99"/>
        <v>3</v>
      </c>
      <c r="AG380" s="115">
        <f t="shared" si="100"/>
        <v>3</v>
      </c>
      <c r="AH380" s="115" t="str">
        <f t="shared" si="101"/>
        <v>Correct</v>
      </c>
      <c r="AJ380" s="115" t="s">
        <v>83</v>
      </c>
      <c r="AL380" s="115" t="s">
        <v>181</v>
      </c>
      <c r="AM380" s="115" t="s">
        <v>190</v>
      </c>
      <c r="AN380" s="115" t="s">
        <v>85</v>
      </c>
      <c r="AO380" s="115" t="s">
        <v>86</v>
      </c>
      <c r="AP380" s="115" t="s">
        <v>87</v>
      </c>
      <c r="AQ380" s="115" t="s">
        <v>100</v>
      </c>
      <c r="AR380" s="115" t="s">
        <v>94</v>
      </c>
      <c r="AS380" s="115" t="s">
        <v>106</v>
      </c>
      <c r="AT380" s="115" t="s">
        <v>91</v>
      </c>
      <c r="AU380" s="115" t="s">
        <v>86</v>
      </c>
    </row>
    <row r="381" spans="1:47">
      <c r="A381" s="115">
        <v>7011078879</v>
      </c>
      <c r="G381" s="115" t="s">
        <v>39</v>
      </c>
      <c r="K381" s="115" t="s">
        <v>49</v>
      </c>
      <c r="O381" s="115">
        <f t="shared" si="85"/>
        <v>2</v>
      </c>
      <c r="P381" s="115">
        <f t="shared" si="86"/>
        <v>1.5</v>
      </c>
      <c r="R381" s="115">
        <f t="shared" si="87"/>
        <v>0</v>
      </c>
      <c r="S381" s="115">
        <f t="shared" si="88"/>
        <v>0</v>
      </c>
      <c r="T381" s="115">
        <f t="shared" si="89"/>
        <v>0</v>
      </c>
      <c r="U381" s="115">
        <f t="shared" si="90"/>
        <v>0</v>
      </c>
      <c r="V381" s="115">
        <f t="shared" si="91"/>
        <v>0</v>
      </c>
      <c r="W381" s="115">
        <f t="shared" si="92"/>
        <v>1</v>
      </c>
      <c r="X381" s="115">
        <f t="shared" si="93"/>
        <v>0</v>
      </c>
      <c r="Y381" s="115">
        <f t="shared" si="94"/>
        <v>0</v>
      </c>
      <c r="Z381" s="115">
        <f t="shared" si="95"/>
        <v>0</v>
      </c>
      <c r="AA381" s="115">
        <f t="shared" si="96"/>
        <v>1</v>
      </c>
      <c r="AB381" s="115">
        <f t="shared" si="97"/>
        <v>0</v>
      </c>
      <c r="AC381" s="115">
        <f t="shared" si="98"/>
        <v>0</v>
      </c>
      <c r="AF381" s="115">
        <f t="shared" si="99"/>
        <v>2</v>
      </c>
      <c r="AG381" s="115">
        <f t="shared" si="100"/>
        <v>2</v>
      </c>
      <c r="AH381" s="115" t="str">
        <f t="shared" si="101"/>
        <v>Correct</v>
      </c>
      <c r="AJ381" s="115" t="s">
        <v>83</v>
      </c>
      <c r="AK381" s="115">
        <v>42</v>
      </c>
      <c r="AL381" s="115" t="s">
        <v>84</v>
      </c>
      <c r="AM381" s="115" t="s">
        <v>138</v>
      </c>
      <c r="AN381" s="115" t="s">
        <v>85</v>
      </c>
      <c r="AO381" s="115" t="s">
        <v>86</v>
      </c>
      <c r="AP381" s="115" t="s">
        <v>87</v>
      </c>
      <c r="AR381" s="115" t="s">
        <v>89</v>
      </c>
      <c r="AS381" s="115" t="s">
        <v>90</v>
      </c>
      <c r="AT381" s="115" t="s">
        <v>91</v>
      </c>
      <c r="AU381" s="115" t="s">
        <v>91</v>
      </c>
    </row>
    <row r="382" spans="1:47">
      <c r="A382" s="115">
        <v>7044844527</v>
      </c>
      <c r="B382" s="115" t="s">
        <v>41</v>
      </c>
      <c r="C382" s="115" t="s">
        <v>42</v>
      </c>
      <c r="K382" s="115" t="s">
        <v>49</v>
      </c>
      <c r="O382" s="115">
        <f t="shared" si="85"/>
        <v>3</v>
      </c>
      <c r="P382" s="115">
        <f t="shared" si="86"/>
        <v>1</v>
      </c>
      <c r="R382" s="115">
        <f t="shared" si="87"/>
        <v>1</v>
      </c>
      <c r="S382" s="115">
        <f t="shared" si="88"/>
        <v>1</v>
      </c>
      <c r="T382" s="115">
        <f t="shared" si="89"/>
        <v>0</v>
      </c>
      <c r="U382" s="115">
        <f t="shared" si="90"/>
        <v>0</v>
      </c>
      <c r="V382" s="115">
        <f t="shared" si="91"/>
        <v>0</v>
      </c>
      <c r="W382" s="115">
        <f t="shared" si="92"/>
        <v>0</v>
      </c>
      <c r="X382" s="115">
        <f t="shared" si="93"/>
        <v>0</v>
      </c>
      <c r="Y382" s="115">
        <f t="shared" si="94"/>
        <v>0</v>
      </c>
      <c r="Z382" s="115">
        <f t="shared" si="95"/>
        <v>0</v>
      </c>
      <c r="AA382" s="115">
        <f t="shared" si="96"/>
        <v>1</v>
      </c>
      <c r="AB382" s="115">
        <f t="shared" si="97"/>
        <v>0</v>
      </c>
      <c r="AC382" s="115">
        <f t="shared" si="98"/>
        <v>0</v>
      </c>
      <c r="AF382" s="115">
        <f t="shared" si="99"/>
        <v>3</v>
      </c>
      <c r="AG382" s="115">
        <f t="shared" si="100"/>
        <v>3</v>
      </c>
      <c r="AH382" s="115" t="str">
        <f t="shared" si="101"/>
        <v>Correct</v>
      </c>
      <c r="AJ382" s="115" t="s">
        <v>99</v>
      </c>
      <c r="AK382" s="115">
        <v>31</v>
      </c>
      <c r="AL382" s="115" t="s">
        <v>181</v>
      </c>
      <c r="AM382" s="115" t="s">
        <v>436</v>
      </c>
      <c r="AN382" s="115" t="s">
        <v>85</v>
      </c>
      <c r="AO382" s="115" t="s">
        <v>86</v>
      </c>
      <c r="AP382" s="115" t="s">
        <v>87</v>
      </c>
      <c r="AQ382" s="115" t="s">
        <v>88</v>
      </c>
      <c r="AR382" s="115" t="s">
        <v>94</v>
      </c>
      <c r="AS382" s="115" t="s">
        <v>103</v>
      </c>
      <c r="AT382" s="115" t="s">
        <v>91</v>
      </c>
    </row>
    <row r="383" spans="1:47">
      <c r="A383" s="115">
        <v>6985720384</v>
      </c>
      <c r="K383" s="115" t="s">
        <v>49</v>
      </c>
      <c r="O383" s="115">
        <f t="shared" si="85"/>
        <v>1</v>
      </c>
      <c r="P383" s="115">
        <f t="shared" si="86"/>
        <v>3</v>
      </c>
      <c r="R383" s="115">
        <f t="shared" si="87"/>
        <v>0</v>
      </c>
      <c r="S383" s="115">
        <f t="shared" si="88"/>
        <v>0</v>
      </c>
      <c r="T383" s="115">
        <f t="shared" si="89"/>
        <v>0</v>
      </c>
      <c r="U383" s="115">
        <f t="shared" si="90"/>
        <v>0</v>
      </c>
      <c r="V383" s="115">
        <f t="shared" si="91"/>
        <v>0</v>
      </c>
      <c r="W383" s="115">
        <f t="shared" si="92"/>
        <v>0</v>
      </c>
      <c r="X383" s="115">
        <f t="shared" si="93"/>
        <v>0</v>
      </c>
      <c r="Y383" s="115">
        <f t="shared" si="94"/>
        <v>0</v>
      </c>
      <c r="Z383" s="115">
        <f t="shared" si="95"/>
        <v>0</v>
      </c>
      <c r="AA383" s="115">
        <f t="shared" si="96"/>
        <v>1</v>
      </c>
      <c r="AB383" s="115">
        <f t="shared" si="97"/>
        <v>0</v>
      </c>
      <c r="AC383" s="115">
        <f t="shared" si="98"/>
        <v>0</v>
      </c>
      <c r="AF383" s="115">
        <f t="shared" si="99"/>
        <v>1</v>
      </c>
      <c r="AG383" s="115">
        <f t="shared" si="100"/>
        <v>1</v>
      </c>
      <c r="AH383" s="115" t="str">
        <f t="shared" si="101"/>
        <v>Correct</v>
      </c>
      <c r="AJ383" s="115" t="s">
        <v>83</v>
      </c>
      <c r="AK383" s="115">
        <v>46</v>
      </c>
      <c r="AL383" s="115" t="s">
        <v>181</v>
      </c>
      <c r="AM383" s="115" t="s">
        <v>433</v>
      </c>
      <c r="AN383" s="115" t="s">
        <v>85</v>
      </c>
      <c r="AO383" s="115" t="s">
        <v>86</v>
      </c>
      <c r="AQ383" s="115" t="s">
        <v>101</v>
      </c>
      <c r="AR383" s="115" t="s">
        <v>89</v>
      </c>
      <c r="AT383" s="115" t="s">
        <v>91</v>
      </c>
      <c r="AU383" s="115" t="s">
        <v>91</v>
      </c>
    </row>
    <row r="384" spans="1:47">
      <c r="A384" s="115">
        <v>7020356811</v>
      </c>
      <c r="C384" s="115" t="s">
        <v>42</v>
      </c>
      <c r="E384" s="115" t="s">
        <v>44</v>
      </c>
      <c r="K384" s="115" t="s">
        <v>49</v>
      </c>
      <c r="O384" s="115">
        <f t="shared" si="85"/>
        <v>3</v>
      </c>
      <c r="P384" s="115">
        <f t="shared" si="86"/>
        <v>1</v>
      </c>
      <c r="R384" s="115">
        <f t="shared" si="87"/>
        <v>0</v>
      </c>
      <c r="S384" s="115">
        <f t="shared" si="88"/>
        <v>1</v>
      </c>
      <c r="T384" s="115">
        <f t="shared" si="89"/>
        <v>0</v>
      </c>
      <c r="U384" s="115">
        <f t="shared" si="90"/>
        <v>1</v>
      </c>
      <c r="V384" s="115">
        <f t="shared" si="91"/>
        <v>0</v>
      </c>
      <c r="W384" s="115">
        <f t="shared" si="92"/>
        <v>0</v>
      </c>
      <c r="X384" s="115">
        <f t="shared" si="93"/>
        <v>0</v>
      </c>
      <c r="Y384" s="115">
        <f t="shared" si="94"/>
        <v>0</v>
      </c>
      <c r="Z384" s="115">
        <f t="shared" si="95"/>
        <v>0</v>
      </c>
      <c r="AA384" s="115">
        <f t="shared" si="96"/>
        <v>1</v>
      </c>
      <c r="AB384" s="115">
        <f t="shared" si="97"/>
        <v>0</v>
      </c>
      <c r="AC384" s="115">
        <f t="shared" si="98"/>
        <v>0</v>
      </c>
      <c r="AF384" s="115">
        <f t="shared" si="99"/>
        <v>3</v>
      </c>
      <c r="AG384" s="115">
        <f t="shared" si="100"/>
        <v>3</v>
      </c>
      <c r="AH384" s="115" t="str">
        <f t="shared" si="101"/>
        <v>Correct</v>
      </c>
      <c r="AJ384" s="115" t="s">
        <v>99</v>
      </c>
      <c r="AK384" s="115">
        <v>25</v>
      </c>
      <c r="AL384" s="115" t="s">
        <v>181</v>
      </c>
      <c r="AM384" s="115" t="s">
        <v>206</v>
      </c>
      <c r="AN384" s="115" t="s">
        <v>107</v>
      </c>
      <c r="AO384" s="115" t="s">
        <v>91</v>
      </c>
      <c r="AP384" s="115" t="s">
        <v>465</v>
      </c>
      <c r="AQ384" s="115" t="s">
        <v>93</v>
      </c>
      <c r="AR384" s="115" t="s">
        <v>94</v>
      </c>
      <c r="AS384" s="115" t="s">
        <v>90</v>
      </c>
      <c r="AT384" s="115" t="s">
        <v>117</v>
      </c>
      <c r="AU384" s="115" t="s">
        <v>91</v>
      </c>
    </row>
    <row r="385" spans="1:47">
      <c r="A385" s="115">
        <v>7020356811</v>
      </c>
      <c r="C385" s="115" t="s">
        <v>42</v>
      </c>
      <c r="E385" s="115" t="s">
        <v>44</v>
      </c>
      <c r="K385" s="115" t="s">
        <v>49</v>
      </c>
      <c r="O385" s="115">
        <f t="shared" si="85"/>
        <v>3</v>
      </c>
      <c r="P385" s="115">
        <f t="shared" si="86"/>
        <v>1</v>
      </c>
      <c r="R385" s="115">
        <f t="shared" si="87"/>
        <v>0</v>
      </c>
      <c r="S385" s="115">
        <f t="shared" si="88"/>
        <v>1</v>
      </c>
      <c r="T385" s="115">
        <f t="shared" si="89"/>
        <v>0</v>
      </c>
      <c r="U385" s="115">
        <f t="shared" si="90"/>
        <v>1</v>
      </c>
      <c r="V385" s="115">
        <f t="shared" si="91"/>
        <v>0</v>
      </c>
      <c r="W385" s="115">
        <f t="shared" si="92"/>
        <v>0</v>
      </c>
      <c r="X385" s="115">
        <f t="shared" si="93"/>
        <v>0</v>
      </c>
      <c r="Y385" s="115">
        <f t="shared" si="94"/>
        <v>0</v>
      </c>
      <c r="Z385" s="115">
        <f t="shared" si="95"/>
        <v>0</v>
      </c>
      <c r="AA385" s="115">
        <f t="shared" si="96"/>
        <v>1</v>
      </c>
      <c r="AB385" s="115">
        <f t="shared" si="97"/>
        <v>0</v>
      </c>
      <c r="AC385" s="115">
        <f t="shared" si="98"/>
        <v>0</v>
      </c>
      <c r="AF385" s="115">
        <f t="shared" si="99"/>
        <v>3</v>
      </c>
      <c r="AG385" s="115">
        <f t="shared" si="100"/>
        <v>3</v>
      </c>
      <c r="AH385" s="115" t="str">
        <f t="shared" si="101"/>
        <v>Correct</v>
      </c>
      <c r="AJ385" s="115" t="s">
        <v>99</v>
      </c>
      <c r="AK385" s="115">
        <v>25</v>
      </c>
      <c r="AL385" s="115" t="s">
        <v>181</v>
      </c>
      <c r="AM385" s="115" t="s">
        <v>206</v>
      </c>
      <c r="AN385" s="115" t="s">
        <v>107</v>
      </c>
      <c r="AO385" s="115" t="s">
        <v>91</v>
      </c>
      <c r="AP385" s="115" t="s">
        <v>497</v>
      </c>
      <c r="AQ385" s="115" t="s">
        <v>93</v>
      </c>
      <c r="AR385" s="115" t="s">
        <v>94</v>
      </c>
      <c r="AS385" s="115" t="s">
        <v>90</v>
      </c>
      <c r="AT385" s="115" t="s">
        <v>117</v>
      </c>
      <c r="AU385" s="115" t="s">
        <v>91</v>
      </c>
    </row>
    <row r="386" spans="1:47">
      <c r="A386" s="115">
        <v>7020340302</v>
      </c>
      <c r="F386" s="115" t="s">
        <v>45</v>
      </c>
      <c r="K386" s="115" t="s">
        <v>49</v>
      </c>
      <c r="O386" s="115">
        <f t="shared" ref="O386:O449" si="102">COUNTA(B386:N386)</f>
        <v>2</v>
      </c>
      <c r="P386" s="115">
        <f t="shared" ref="P386:P449" si="103">3/O386</f>
        <v>1.5</v>
      </c>
      <c r="R386" s="115">
        <f t="shared" ref="R386:R449" si="104">IF($O386&lt;3,IF($B386=$B$1,1,0),IF($B386=$B$1,$P386,0))</f>
        <v>0</v>
      </c>
      <c r="S386" s="115">
        <f t="shared" ref="S386:S449" si="105">IF($O386&lt;3,IF($C386=$C$1,1,0),IF($C386=$C$1,$P386,0))</f>
        <v>0</v>
      </c>
      <c r="T386" s="115">
        <f t="shared" ref="T386:T449" si="106">IF($O386&lt;3,IF($D386=$D$1,1,0),IF($D386=$D$1,$P386,0))</f>
        <v>0</v>
      </c>
      <c r="U386" s="115">
        <f t="shared" ref="U386:U449" si="107">IF($O386&lt;3,IF($E386=$E$1,1,0),IF($E386=$E$1,$P386,0))</f>
        <v>0</v>
      </c>
      <c r="V386" s="115">
        <f t="shared" ref="V386:V449" si="108">IF($O386&lt;3,IF($F386=$F$1,1,0),IF($F386=$F$1,$P386,0))</f>
        <v>1</v>
      </c>
      <c r="W386" s="115">
        <f t="shared" ref="W386:W449" si="109">IF($O386&lt;3,IF($G386=$G$1,1,0),IF($G386=$G$1,$P386,0))</f>
        <v>0</v>
      </c>
      <c r="X386" s="115">
        <f t="shared" ref="X386:X449" si="110">IF($O386&lt;3,IF($H386=$H$1,1,0),IF($H386=$H$1,$P386,0))</f>
        <v>0</v>
      </c>
      <c r="Y386" s="115">
        <f t="shared" ref="Y386:Y449" si="111">IF($O386&lt;3,IF($I386=$I$1,1,0),IF($I386=$I$1,$P386,0))</f>
        <v>0</v>
      </c>
      <c r="Z386" s="115">
        <f t="shared" ref="Z386:Z449" si="112">IF($O386&lt;3,IF($J386=$J$1,1,0),IF($J386=$J$1,$P386,0))</f>
        <v>0</v>
      </c>
      <c r="AA386" s="115">
        <f t="shared" ref="AA386:AA449" si="113">IF($O386&lt;3,IF($K386=$K$1,1,0),IF($K386=$K$1,$P386,0))</f>
        <v>1</v>
      </c>
      <c r="AB386" s="115">
        <f t="shared" ref="AB386:AB449" si="114">IF($O386&lt;3,IF($L386=$L$1,1,0),IF($L386=$L$1,$P386,0))</f>
        <v>0</v>
      </c>
      <c r="AC386" s="115">
        <f t="shared" ref="AC386:AC449" si="115">IF($O386&lt;3,IF($M386=$M$1,1,0),IF($M386=$M$1,$P386,0))</f>
        <v>0</v>
      </c>
      <c r="AF386" s="115">
        <f t="shared" ref="AF386:AF449" si="116">SUM(R386:AD386)</f>
        <v>2</v>
      </c>
      <c r="AG386" s="115">
        <f t="shared" ref="AG386:AG449" si="117">O386</f>
        <v>2</v>
      </c>
      <c r="AH386" s="115" t="str">
        <f t="shared" ref="AH386:AH449" si="118">IF(AF386=AG386,"Correct",IF(AF386=3,"Correct","Wrong"))</f>
        <v>Correct</v>
      </c>
      <c r="AJ386" s="115" t="s">
        <v>83</v>
      </c>
      <c r="AK386" s="115">
        <v>51</v>
      </c>
      <c r="AL386" s="115" t="s">
        <v>181</v>
      </c>
      <c r="AM386" s="115" t="s">
        <v>207</v>
      </c>
      <c r="AN386" s="115" t="s">
        <v>85</v>
      </c>
      <c r="AO386" s="115" t="s">
        <v>86</v>
      </c>
      <c r="AP386" s="115" t="s">
        <v>87</v>
      </c>
      <c r="AQ386" s="115" t="s">
        <v>100</v>
      </c>
      <c r="AR386" s="115" t="s">
        <v>89</v>
      </c>
      <c r="AS386" s="115" t="s">
        <v>90</v>
      </c>
      <c r="AT386" s="115" t="s">
        <v>91</v>
      </c>
      <c r="AU386" s="115" t="s">
        <v>91</v>
      </c>
    </row>
    <row r="387" spans="1:47">
      <c r="A387" s="115">
        <v>6985471899</v>
      </c>
      <c r="K387" s="115" t="s">
        <v>49</v>
      </c>
      <c r="O387" s="115">
        <f t="shared" si="102"/>
        <v>1</v>
      </c>
      <c r="P387" s="115">
        <f t="shared" si="103"/>
        <v>3</v>
      </c>
      <c r="R387" s="115">
        <f t="shared" si="104"/>
        <v>0</v>
      </c>
      <c r="S387" s="115">
        <f t="shared" si="105"/>
        <v>0</v>
      </c>
      <c r="T387" s="115">
        <f t="shared" si="106"/>
        <v>0</v>
      </c>
      <c r="U387" s="115">
        <f t="shared" si="107"/>
        <v>0</v>
      </c>
      <c r="V387" s="115">
        <f t="shared" si="108"/>
        <v>0</v>
      </c>
      <c r="W387" s="115">
        <f t="shared" si="109"/>
        <v>0</v>
      </c>
      <c r="X387" s="115">
        <f t="shared" si="110"/>
        <v>0</v>
      </c>
      <c r="Y387" s="115">
        <f t="shared" si="111"/>
        <v>0</v>
      </c>
      <c r="Z387" s="115">
        <f t="shared" si="112"/>
        <v>0</v>
      </c>
      <c r="AA387" s="115">
        <f t="shared" si="113"/>
        <v>1</v>
      </c>
      <c r="AB387" s="115">
        <f t="shared" si="114"/>
        <v>0</v>
      </c>
      <c r="AC387" s="115">
        <f t="shared" si="115"/>
        <v>0</v>
      </c>
      <c r="AF387" s="115">
        <f t="shared" si="116"/>
        <v>1</v>
      </c>
      <c r="AG387" s="115">
        <f t="shared" si="117"/>
        <v>1</v>
      </c>
      <c r="AH387" s="115" t="str">
        <f t="shared" si="118"/>
        <v>Correct</v>
      </c>
      <c r="AJ387" s="115" t="s">
        <v>83</v>
      </c>
      <c r="AK387" s="115">
        <v>62</v>
      </c>
      <c r="AN387" s="115" t="s">
        <v>85</v>
      </c>
      <c r="AO387" s="115" t="s">
        <v>86</v>
      </c>
      <c r="AQ387" s="115" t="s">
        <v>101</v>
      </c>
      <c r="AR387" s="115" t="s">
        <v>89</v>
      </c>
      <c r="AS387" s="115" t="s">
        <v>113</v>
      </c>
      <c r="AT387" s="115" t="s">
        <v>91</v>
      </c>
      <c r="AU387" s="115" t="s">
        <v>91</v>
      </c>
    </row>
    <row r="388" spans="1:47">
      <c r="A388" s="115">
        <v>7020340749</v>
      </c>
      <c r="E388" s="115" t="s">
        <v>44</v>
      </c>
      <c r="K388" s="115" t="s">
        <v>49</v>
      </c>
      <c r="O388" s="115">
        <f t="shared" si="102"/>
        <v>2</v>
      </c>
      <c r="P388" s="115">
        <f t="shared" si="103"/>
        <v>1.5</v>
      </c>
      <c r="R388" s="115">
        <f t="shared" si="104"/>
        <v>0</v>
      </c>
      <c r="S388" s="115">
        <f t="shared" si="105"/>
        <v>0</v>
      </c>
      <c r="T388" s="115">
        <f t="shared" si="106"/>
        <v>0</v>
      </c>
      <c r="U388" s="115">
        <f t="shared" si="107"/>
        <v>1</v>
      </c>
      <c r="V388" s="115">
        <f t="shared" si="108"/>
        <v>0</v>
      </c>
      <c r="W388" s="115">
        <f t="shared" si="109"/>
        <v>0</v>
      </c>
      <c r="X388" s="115">
        <f t="shared" si="110"/>
        <v>0</v>
      </c>
      <c r="Y388" s="115">
        <f t="shared" si="111"/>
        <v>0</v>
      </c>
      <c r="Z388" s="115">
        <f t="shared" si="112"/>
        <v>0</v>
      </c>
      <c r="AA388" s="115">
        <f t="shared" si="113"/>
        <v>1</v>
      </c>
      <c r="AB388" s="115">
        <f t="shared" si="114"/>
        <v>0</v>
      </c>
      <c r="AC388" s="115">
        <f t="shared" si="115"/>
        <v>0</v>
      </c>
      <c r="AF388" s="115">
        <f t="shared" si="116"/>
        <v>2</v>
      </c>
      <c r="AG388" s="115">
        <f t="shared" si="117"/>
        <v>2</v>
      </c>
      <c r="AH388" s="115" t="str">
        <f t="shared" si="118"/>
        <v>Correct</v>
      </c>
      <c r="AJ388" s="115" t="s">
        <v>99</v>
      </c>
      <c r="AK388" s="115">
        <v>27</v>
      </c>
      <c r="AL388" s="115" t="s">
        <v>181</v>
      </c>
      <c r="AM388" s="115" t="s">
        <v>183</v>
      </c>
      <c r="AN388" s="115" t="s">
        <v>85</v>
      </c>
      <c r="AO388" s="115" t="s">
        <v>86</v>
      </c>
      <c r="AP388" s="115" t="s">
        <v>87</v>
      </c>
      <c r="AQ388" s="115" t="s">
        <v>93</v>
      </c>
      <c r="AR388" s="115" t="s">
        <v>102</v>
      </c>
      <c r="AS388" s="115" t="s">
        <v>90</v>
      </c>
      <c r="AT388" s="115" t="s">
        <v>86</v>
      </c>
      <c r="AU388" s="115" t="s">
        <v>91</v>
      </c>
    </row>
    <row r="389" spans="1:47">
      <c r="A389" s="115">
        <v>6985461855</v>
      </c>
      <c r="K389" s="115" t="s">
        <v>49</v>
      </c>
      <c r="O389" s="115">
        <f t="shared" si="102"/>
        <v>1</v>
      </c>
      <c r="P389" s="115">
        <f t="shared" si="103"/>
        <v>3</v>
      </c>
      <c r="R389" s="115">
        <f t="shared" si="104"/>
        <v>0</v>
      </c>
      <c r="S389" s="115">
        <f t="shared" si="105"/>
        <v>0</v>
      </c>
      <c r="T389" s="115">
        <f t="shared" si="106"/>
        <v>0</v>
      </c>
      <c r="U389" s="115">
        <f t="shared" si="107"/>
        <v>0</v>
      </c>
      <c r="V389" s="115">
        <f t="shared" si="108"/>
        <v>0</v>
      </c>
      <c r="W389" s="115">
        <f t="shared" si="109"/>
        <v>0</v>
      </c>
      <c r="X389" s="115">
        <f t="shared" si="110"/>
        <v>0</v>
      </c>
      <c r="Y389" s="115">
        <f t="shared" si="111"/>
        <v>0</v>
      </c>
      <c r="Z389" s="115">
        <f t="shared" si="112"/>
        <v>0</v>
      </c>
      <c r="AA389" s="115">
        <f t="shared" si="113"/>
        <v>1</v>
      </c>
      <c r="AB389" s="115">
        <f t="shared" si="114"/>
        <v>0</v>
      </c>
      <c r="AC389" s="115">
        <f t="shared" si="115"/>
        <v>0</v>
      </c>
      <c r="AF389" s="115">
        <f t="shared" si="116"/>
        <v>1</v>
      </c>
      <c r="AG389" s="115">
        <f t="shared" si="117"/>
        <v>1</v>
      </c>
      <c r="AH389" s="115" t="str">
        <f t="shared" si="118"/>
        <v>Correct</v>
      </c>
      <c r="AJ389" s="115" t="s">
        <v>83</v>
      </c>
      <c r="AK389" s="115">
        <v>39</v>
      </c>
      <c r="AL389" s="115" t="s">
        <v>181</v>
      </c>
      <c r="AM389" s="115" t="s">
        <v>239</v>
      </c>
      <c r="AN389" s="115" t="s">
        <v>85</v>
      </c>
      <c r="AO389" s="115" t="s">
        <v>86</v>
      </c>
      <c r="AP389" s="115" t="s">
        <v>116</v>
      </c>
      <c r="AQ389" s="115" t="s">
        <v>93</v>
      </c>
      <c r="AR389" s="115" t="s">
        <v>94</v>
      </c>
      <c r="AS389" s="115" t="s">
        <v>113</v>
      </c>
      <c r="AT389" s="115" t="s">
        <v>91</v>
      </c>
      <c r="AU389" s="115" t="s">
        <v>91</v>
      </c>
    </row>
    <row r="390" spans="1:47">
      <c r="A390" s="115">
        <v>6982474682</v>
      </c>
      <c r="K390" s="115" t="s">
        <v>49</v>
      </c>
      <c r="O390" s="115">
        <f t="shared" si="102"/>
        <v>1</v>
      </c>
      <c r="P390" s="115">
        <f t="shared" si="103"/>
        <v>3</v>
      </c>
      <c r="R390" s="115">
        <f t="shared" si="104"/>
        <v>0</v>
      </c>
      <c r="S390" s="115">
        <f t="shared" si="105"/>
        <v>0</v>
      </c>
      <c r="T390" s="115">
        <f t="shared" si="106"/>
        <v>0</v>
      </c>
      <c r="U390" s="115">
        <f t="shared" si="107"/>
        <v>0</v>
      </c>
      <c r="V390" s="115">
        <f t="shared" si="108"/>
        <v>0</v>
      </c>
      <c r="W390" s="115">
        <f t="shared" si="109"/>
        <v>0</v>
      </c>
      <c r="X390" s="115">
        <f t="shared" si="110"/>
        <v>0</v>
      </c>
      <c r="Y390" s="115">
        <f t="shared" si="111"/>
        <v>0</v>
      </c>
      <c r="Z390" s="115">
        <f t="shared" si="112"/>
        <v>0</v>
      </c>
      <c r="AA390" s="115">
        <f t="shared" si="113"/>
        <v>1</v>
      </c>
      <c r="AB390" s="115">
        <f t="shared" si="114"/>
        <v>0</v>
      </c>
      <c r="AC390" s="115">
        <f t="shared" si="115"/>
        <v>0</v>
      </c>
      <c r="AF390" s="115">
        <f t="shared" si="116"/>
        <v>1</v>
      </c>
      <c r="AG390" s="115">
        <f t="shared" si="117"/>
        <v>1</v>
      </c>
      <c r="AH390" s="115" t="str">
        <f t="shared" si="118"/>
        <v>Correct</v>
      </c>
      <c r="AJ390" s="115" t="s">
        <v>99</v>
      </c>
      <c r="AK390" s="115">
        <v>58</v>
      </c>
      <c r="AL390" s="115" t="s">
        <v>181</v>
      </c>
      <c r="AM390" s="115" t="s">
        <v>433</v>
      </c>
      <c r="AN390" s="115" t="s">
        <v>85</v>
      </c>
      <c r="AO390" s="115" t="s">
        <v>86</v>
      </c>
      <c r="AP390" s="115" t="s">
        <v>87</v>
      </c>
      <c r="AQ390" s="115" t="s">
        <v>101</v>
      </c>
      <c r="AR390" s="115" t="s">
        <v>89</v>
      </c>
      <c r="AS390" s="115" t="s">
        <v>90</v>
      </c>
      <c r="AT390" s="115" t="s">
        <v>91</v>
      </c>
      <c r="AU390" s="115" t="s">
        <v>91</v>
      </c>
    </row>
    <row r="391" spans="1:47">
      <c r="A391" s="115">
        <v>5607587056</v>
      </c>
      <c r="H391" s="115" t="s">
        <v>46</v>
      </c>
      <c r="O391" s="115">
        <f t="shared" si="102"/>
        <v>1</v>
      </c>
      <c r="P391" s="115">
        <f t="shared" si="103"/>
        <v>3</v>
      </c>
      <c r="R391" s="115">
        <f t="shared" si="104"/>
        <v>0</v>
      </c>
      <c r="S391" s="115">
        <f t="shared" si="105"/>
        <v>0</v>
      </c>
      <c r="T391" s="115">
        <f t="shared" si="106"/>
        <v>0</v>
      </c>
      <c r="U391" s="115">
        <f t="shared" si="107"/>
        <v>0</v>
      </c>
      <c r="V391" s="115">
        <f t="shared" si="108"/>
        <v>0</v>
      </c>
      <c r="W391" s="115">
        <f t="shared" si="109"/>
        <v>0</v>
      </c>
      <c r="X391" s="115">
        <f t="shared" si="110"/>
        <v>1</v>
      </c>
      <c r="Y391" s="115">
        <f t="shared" si="111"/>
        <v>0</v>
      </c>
      <c r="Z391" s="115">
        <f t="shared" si="112"/>
        <v>0</v>
      </c>
      <c r="AA391" s="115">
        <f t="shared" si="113"/>
        <v>0</v>
      </c>
      <c r="AB391" s="115">
        <f t="shared" si="114"/>
        <v>0</v>
      </c>
      <c r="AC391" s="115">
        <f t="shared" si="115"/>
        <v>0</v>
      </c>
      <c r="AF391" s="115">
        <f t="shared" si="116"/>
        <v>1</v>
      </c>
      <c r="AG391" s="115">
        <f t="shared" si="117"/>
        <v>1</v>
      </c>
      <c r="AH391" s="115" t="str">
        <f t="shared" si="118"/>
        <v>Correct</v>
      </c>
      <c r="AJ391" s="115"/>
    </row>
    <row r="392" spans="1:47">
      <c r="A392" s="115">
        <v>5580488384</v>
      </c>
      <c r="B392" s="115" t="s">
        <v>41</v>
      </c>
      <c r="E392" s="115" t="s">
        <v>44</v>
      </c>
      <c r="H392" s="115" t="s">
        <v>46</v>
      </c>
      <c r="O392" s="115">
        <f t="shared" si="102"/>
        <v>3</v>
      </c>
      <c r="P392" s="115">
        <f t="shared" si="103"/>
        <v>1</v>
      </c>
      <c r="R392" s="115">
        <f t="shared" si="104"/>
        <v>1</v>
      </c>
      <c r="S392" s="115">
        <f t="shared" si="105"/>
        <v>0</v>
      </c>
      <c r="T392" s="115">
        <f t="shared" si="106"/>
        <v>0</v>
      </c>
      <c r="U392" s="115">
        <f t="shared" si="107"/>
        <v>1</v>
      </c>
      <c r="V392" s="115">
        <f t="shared" si="108"/>
        <v>0</v>
      </c>
      <c r="W392" s="115">
        <f t="shared" si="109"/>
        <v>0</v>
      </c>
      <c r="X392" s="115">
        <f t="shared" si="110"/>
        <v>1</v>
      </c>
      <c r="Y392" s="115">
        <f t="shared" si="111"/>
        <v>0</v>
      </c>
      <c r="Z392" s="115">
        <f t="shared" si="112"/>
        <v>0</v>
      </c>
      <c r="AA392" s="115">
        <f t="shared" si="113"/>
        <v>0</v>
      </c>
      <c r="AB392" s="115">
        <f t="shared" si="114"/>
        <v>0</v>
      </c>
      <c r="AC392" s="115">
        <f t="shared" si="115"/>
        <v>0</v>
      </c>
      <c r="AF392" s="115">
        <f t="shared" si="116"/>
        <v>3</v>
      </c>
      <c r="AG392" s="115">
        <f t="shared" si="117"/>
        <v>3</v>
      </c>
      <c r="AH392" s="115" t="str">
        <f t="shared" si="118"/>
        <v>Correct</v>
      </c>
      <c r="AJ392" s="115" t="s">
        <v>83</v>
      </c>
      <c r="AK392" s="115">
        <v>51</v>
      </c>
      <c r="AL392" s="115" t="s">
        <v>432</v>
      </c>
      <c r="AN392" s="115" t="s">
        <v>85</v>
      </c>
      <c r="AO392" s="115" t="s">
        <v>86</v>
      </c>
      <c r="AP392" s="115" t="s">
        <v>108</v>
      </c>
      <c r="AQ392" s="115" t="s">
        <v>93</v>
      </c>
      <c r="AR392" s="115" t="s">
        <v>111</v>
      </c>
      <c r="AS392" s="115" t="s">
        <v>90</v>
      </c>
      <c r="AT392" s="115" t="s">
        <v>86</v>
      </c>
    </row>
    <row r="393" spans="1:47">
      <c r="A393" s="115">
        <v>5606236702</v>
      </c>
      <c r="E393" s="115" t="s">
        <v>44</v>
      </c>
      <c r="F393" s="115" t="s">
        <v>45</v>
      </c>
      <c r="H393" s="115" t="s">
        <v>46</v>
      </c>
      <c r="O393" s="115">
        <f t="shared" si="102"/>
        <v>3</v>
      </c>
      <c r="P393" s="115">
        <f t="shared" si="103"/>
        <v>1</v>
      </c>
      <c r="R393" s="115">
        <f t="shared" si="104"/>
        <v>0</v>
      </c>
      <c r="S393" s="115">
        <f t="shared" si="105"/>
        <v>0</v>
      </c>
      <c r="T393" s="115">
        <f t="shared" si="106"/>
        <v>0</v>
      </c>
      <c r="U393" s="115">
        <f t="shared" si="107"/>
        <v>1</v>
      </c>
      <c r="V393" s="115">
        <f t="shared" si="108"/>
        <v>1</v>
      </c>
      <c r="W393" s="115">
        <f t="shared" si="109"/>
        <v>0</v>
      </c>
      <c r="X393" s="115">
        <f t="shared" si="110"/>
        <v>1</v>
      </c>
      <c r="Y393" s="115">
        <f t="shared" si="111"/>
        <v>0</v>
      </c>
      <c r="Z393" s="115">
        <f t="shared" si="112"/>
        <v>0</v>
      </c>
      <c r="AA393" s="115">
        <f t="shared" si="113"/>
        <v>0</v>
      </c>
      <c r="AB393" s="115">
        <f t="shared" si="114"/>
        <v>0</v>
      </c>
      <c r="AC393" s="115">
        <f t="shared" si="115"/>
        <v>0</v>
      </c>
      <c r="AF393" s="115">
        <f t="shared" si="116"/>
        <v>3</v>
      </c>
      <c r="AG393" s="115">
        <f t="shared" si="117"/>
        <v>3</v>
      </c>
      <c r="AH393" s="115" t="str">
        <f t="shared" si="118"/>
        <v>Correct</v>
      </c>
      <c r="AJ393" s="115" t="s">
        <v>99</v>
      </c>
      <c r="AK393" s="115">
        <v>19</v>
      </c>
      <c r="AL393" s="115" t="s">
        <v>181</v>
      </c>
      <c r="AM393" s="115" t="s">
        <v>202</v>
      </c>
    </row>
    <row r="394" spans="1:47">
      <c r="A394" s="115">
        <v>5607839426</v>
      </c>
      <c r="C394" s="115" t="s">
        <v>42</v>
      </c>
      <c r="E394" s="115" t="s">
        <v>44</v>
      </c>
      <c r="H394" s="115" t="s">
        <v>46</v>
      </c>
      <c r="O394" s="115">
        <f t="shared" si="102"/>
        <v>3</v>
      </c>
      <c r="P394" s="115">
        <f t="shared" si="103"/>
        <v>1</v>
      </c>
      <c r="R394" s="115">
        <f t="shared" si="104"/>
        <v>0</v>
      </c>
      <c r="S394" s="115">
        <f t="shared" si="105"/>
        <v>1</v>
      </c>
      <c r="T394" s="115">
        <f t="shared" si="106"/>
        <v>0</v>
      </c>
      <c r="U394" s="115">
        <f t="shared" si="107"/>
        <v>1</v>
      </c>
      <c r="V394" s="115">
        <f t="shared" si="108"/>
        <v>0</v>
      </c>
      <c r="W394" s="115">
        <f t="shared" si="109"/>
        <v>0</v>
      </c>
      <c r="X394" s="115">
        <f t="shared" si="110"/>
        <v>1</v>
      </c>
      <c r="Y394" s="115">
        <f t="shared" si="111"/>
        <v>0</v>
      </c>
      <c r="Z394" s="115">
        <f t="shared" si="112"/>
        <v>0</v>
      </c>
      <c r="AA394" s="115">
        <f t="shared" si="113"/>
        <v>0</v>
      </c>
      <c r="AB394" s="115">
        <f t="shared" si="114"/>
        <v>0</v>
      </c>
      <c r="AC394" s="115">
        <f t="shared" si="115"/>
        <v>0</v>
      </c>
      <c r="AF394" s="115">
        <f t="shared" si="116"/>
        <v>3</v>
      </c>
      <c r="AG394" s="115">
        <f t="shared" si="117"/>
        <v>3</v>
      </c>
      <c r="AH394" s="115" t="str">
        <f t="shared" si="118"/>
        <v>Correct</v>
      </c>
      <c r="AJ394" s="115" t="s">
        <v>83</v>
      </c>
      <c r="AK394" s="115">
        <v>15</v>
      </c>
      <c r="AL394" s="115" t="s">
        <v>84</v>
      </c>
      <c r="AM394" s="115" t="s">
        <v>142</v>
      </c>
      <c r="AN394" s="115" t="s">
        <v>107</v>
      </c>
      <c r="AO394" s="115" t="s">
        <v>86</v>
      </c>
      <c r="AP394" s="115" t="s">
        <v>108</v>
      </c>
      <c r="AQ394" s="115" t="s">
        <v>104</v>
      </c>
      <c r="AR394" s="115" t="s">
        <v>109</v>
      </c>
      <c r="AS394" s="115" t="s">
        <v>95</v>
      </c>
      <c r="AT394" s="115" t="s">
        <v>86</v>
      </c>
    </row>
    <row r="395" spans="1:47">
      <c r="A395" s="115">
        <v>5578863161</v>
      </c>
      <c r="B395" s="115" t="s">
        <v>41</v>
      </c>
      <c r="D395" s="115" t="s">
        <v>43</v>
      </c>
      <c r="H395" s="115" t="s">
        <v>46</v>
      </c>
      <c r="O395" s="115">
        <f t="shared" si="102"/>
        <v>3</v>
      </c>
      <c r="P395" s="115">
        <f t="shared" si="103"/>
        <v>1</v>
      </c>
      <c r="R395" s="115">
        <f t="shared" si="104"/>
        <v>1</v>
      </c>
      <c r="S395" s="115">
        <f t="shared" si="105"/>
        <v>0</v>
      </c>
      <c r="T395" s="115">
        <f t="shared" si="106"/>
        <v>1</v>
      </c>
      <c r="U395" s="115">
        <f t="shared" si="107"/>
        <v>0</v>
      </c>
      <c r="V395" s="115">
        <f t="shared" si="108"/>
        <v>0</v>
      </c>
      <c r="W395" s="115">
        <f t="shared" si="109"/>
        <v>0</v>
      </c>
      <c r="X395" s="115">
        <f t="shared" si="110"/>
        <v>1</v>
      </c>
      <c r="Y395" s="115">
        <f t="shared" si="111"/>
        <v>0</v>
      </c>
      <c r="Z395" s="115">
        <f t="shared" si="112"/>
        <v>0</v>
      </c>
      <c r="AA395" s="115">
        <f t="shared" si="113"/>
        <v>0</v>
      </c>
      <c r="AB395" s="115">
        <f t="shared" si="114"/>
        <v>0</v>
      </c>
      <c r="AC395" s="115">
        <f t="shared" si="115"/>
        <v>0</v>
      </c>
      <c r="AF395" s="115">
        <f t="shared" si="116"/>
        <v>3</v>
      </c>
      <c r="AG395" s="115">
        <f t="shared" si="117"/>
        <v>3</v>
      </c>
      <c r="AH395" s="115" t="str">
        <f t="shared" si="118"/>
        <v>Correct</v>
      </c>
      <c r="AJ395" s="115" t="s">
        <v>83</v>
      </c>
      <c r="AK395" s="115">
        <v>18</v>
      </c>
      <c r="AL395" s="115" t="s">
        <v>84</v>
      </c>
      <c r="AM395" s="115" t="s">
        <v>453</v>
      </c>
      <c r="AN395" s="115" t="s">
        <v>97</v>
      </c>
      <c r="AO395" s="115" t="s">
        <v>91</v>
      </c>
      <c r="AP395" s="115" t="s">
        <v>108</v>
      </c>
      <c r="AQ395" s="115" t="s">
        <v>88</v>
      </c>
      <c r="AR395" s="115" t="s">
        <v>102</v>
      </c>
      <c r="AS395" s="115" t="s">
        <v>95</v>
      </c>
      <c r="AT395" s="115" t="s">
        <v>86</v>
      </c>
    </row>
    <row r="396" spans="1:47">
      <c r="A396" s="115">
        <v>5580250339</v>
      </c>
      <c r="D396" s="115" t="s">
        <v>43</v>
      </c>
      <c r="E396" s="115" t="s">
        <v>44</v>
      </c>
      <c r="H396" s="115" t="s">
        <v>46</v>
      </c>
      <c r="O396" s="115">
        <f t="shared" si="102"/>
        <v>3</v>
      </c>
      <c r="P396" s="115">
        <f t="shared" si="103"/>
        <v>1</v>
      </c>
      <c r="R396" s="115">
        <f t="shared" si="104"/>
        <v>0</v>
      </c>
      <c r="S396" s="115">
        <f t="shared" si="105"/>
        <v>0</v>
      </c>
      <c r="T396" s="115">
        <f t="shared" si="106"/>
        <v>1</v>
      </c>
      <c r="U396" s="115">
        <f t="shared" si="107"/>
        <v>1</v>
      </c>
      <c r="V396" s="115">
        <f t="shared" si="108"/>
        <v>0</v>
      </c>
      <c r="W396" s="115">
        <f t="shared" si="109"/>
        <v>0</v>
      </c>
      <c r="X396" s="115">
        <f t="shared" si="110"/>
        <v>1</v>
      </c>
      <c r="Y396" s="115">
        <f t="shared" si="111"/>
        <v>0</v>
      </c>
      <c r="Z396" s="115">
        <f t="shared" si="112"/>
        <v>0</v>
      </c>
      <c r="AA396" s="115">
        <f t="shared" si="113"/>
        <v>0</v>
      </c>
      <c r="AB396" s="115">
        <f t="shared" si="114"/>
        <v>0</v>
      </c>
      <c r="AC396" s="115">
        <f t="shared" si="115"/>
        <v>0</v>
      </c>
      <c r="AF396" s="115">
        <f t="shared" si="116"/>
        <v>3</v>
      </c>
      <c r="AG396" s="115">
        <f t="shared" si="117"/>
        <v>3</v>
      </c>
      <c r="AH396" s="115" t="str">
        <f t="shared" si="118"/>
        <v>Correct</v>
      </c>
      <c r="AJ396" s="115"/>
    </row>
    <row r="397" spans="1:47">
      <c r="A397" s="115">
        <v>5604375105</v>
      </c>
      <c r="B397" s="115" t="s">
        <v>41</v>
      </c>
      <c r="C397" s="115" t="s">
        <v>42</v>
      </c>
      <c r="H397" s="115" t="s">
        <v>46</v>
      </c>
      <c r="O397" s="115">
        <f t="shared" si="102"/>
        <v>3</v>
      </c>
      <c r="P397" s="115">
        <f t="shared" si="103"/>
        <v>1</v>
      </c>
      <c r="R397" s="115">
        <f t="shared" si="104"/>
        <v>1</v>
      </c>
      <c r="S397" s="115">
        <f t="shared" si="105"/>
        <v>1</v>
      </c>
      <c r="T397" s="115">
        <f t="shared" si="106"/>
        <v>0</v>
      </c>
      <c r="U397" s="115">
        <f t="shared" si="107"/>
        <v>0</v>
      </c>
      <c r="V397" s="115">
        <f t="shared" si="108"/>
        <v>0</v>
      </c>
      <c r="W397" s="115">
        <f t="shared" si="109"/>
        <v>0</v>
      </c>
      <c r="X397" s="115">
        <f t="shared" si="110"/>
        <v>1</v>
      </c>
      <c r="Y397" s="115">
        <f t="shared" si="111"/>
        <v>0</v>
      </c>
      <c r="Z397" s="115">
        <f t="shared" si="112"/>
        <v>0</v>
      </c>
      <c r="AA397" s="115">
        <f t="shared" si="113"/>
        <v>0</v>
      </c>
      <c r="AB397" s="115">
        <f t="shared" si="114"/>
        <v>0</v>
      </c>
      <c r="AC397" s="115">
        <f t="shared" si="115"/>
        <v>0</v>
      </c>
      <c r="AF397" s="115">
        <f t="shared" si="116"/>
        <v>3</v>
      </c>
      <c r="AG397" s="115">
        <f t="shared" si="117"/>
        <v>3</v>
      </c>
      <c r="AH397" s="115" t="str">
        <f t="shared" si="118"/>
        <v>Correct</v>
      </c>
      <c r="AJ397" s="115"/>
    </row>
    <row r="398" spans="1:47">
      <c r="A398" s="115">
        <v>5580702893</v>
      </c>
      <c r="B398" s="115" t="s">
        <v>41</v>
      </c>
      <c r="E398" s="115" t="s">
        <v>44</v>
      </c>
      <c r="H398" s="115" t="s">
        <v>46</v>
      </c>
      <c r="O398" s="115">
        <f t="shared" si="102"/>
        <v>3</v>
      </c>
      <c r="P398" s="115">
        <f t="shared" si="103"/>
        <v>1</v>
      </c>
      <c r="R398" s="115">
        <f t="shared" si="104"/>
        <v>1</v>
      </c>
      <c r="S398" s="115">
        <f t="shared" si="105"/>
        <v>0</v>
      </c>
      <c r="T398" s="115">
        <f t="shared" si="106"/>
        <v>0</v>
      </c>
      <c r="U398" s="115">
        <f t="shared" si="107"/>
        <v>1</v>
      </c>
      <c r="V398" s="115">
        <f t="shared" si="108"/>
        <v>0</v>
      </c>
      <c r="W398" s="115">
        <f t="shared" si="109"/>
        <v>0</v>
      </c>
      <c r="X398" s="115">
        <f t="shared" si="110"/>
        <v>1</v>
      </c>
      <c r="Y398" s="115">
        <f t="shared" si="111"/>
        <v>0</v>
      </c>
      <c r="Z398" s="115">
        <f t="shared" si="112"/>
        <v>0</v>
      </c>
      <c r="AA398" s="115">
        <f t="shared" si="113"/>
        <v>0</v>
      </c>
      <c r="AB398" s="115">
        <f t="shared" si="114"/>
        <v>0</v>
      </c>
      <c r="AC398" s="115">
        <f t="shared" si="115"/>
        <v>0</v>
      </c>
      <c r="AF398" s="115">
        <f t="shared" si="116"/>
        <v>3</v>
      </c>
      <c r="AG398" s="115">
        <f t="shared" si="117"/>
        <v>3</v>
      </c>
      <c r="AH398" s="115" t="str">
        <f t="shared" si="118"/>
        <v>Correct</v>
      </c>
      <c r="AJ398" s="115" t="s">
        <v>83</v>
      </c>
      <c r="AK398" s="115">
        <v>17</v>
      </c>
      <c r="AL398" s="115" t="s">
        <v>181</v>
      </c>
    </row>
    <row r="399" spans="1:47">
      <c r="A399" s="115">
        <v>6982461297</v>
      </c>
      <c r="C399" s="115" t="s">
        <v>42</v>
      </c>
      <c r="D399" s="115" t="s">
        <v>43</v>
      </c>
      <c r="E399" s="115" t="s">
        <v>44</v>
      </c>
      <c r="F399" s="115" t="s">
        <v>45</v>
      </c>
      <c r="H399" s="115" t="s">
        <v>46</v>
      </c>
      <c r="I399" s="115" t="s">
        <v>47</v>
      </c>
      <c r="J399" s="115" t="s">
        <v>48</v>
      </c>
      <c r="O399" s="115">
        <f t="shared" si="102"/>
        <v>7</v>
      </c>
      <c r="P399" s="115">
        <f t="shared" si="103"/>
        <v>0.42857142857142855</v>
      </c>
      <c r="R399" s="115">
        <f t="shared" si="104"/>
        <v>0</v>
      </c>
      <c r="S399" s="115">
        <f t="shared" si="105"/>
        <v>0.42857142857142855</v>
      </c>
      <c r="T399" s="115">
        <f t="shared" si="106"/>
        <v>0.42857142857142855</v>
      </c>
      <c r="U399" s="115">
        <f t="shared" si="107"/>
        <v>0.42857142857142855</v>
      </c>
      <c r="V399" s="115">
        <f t="shared" si="108"/>
        <v>0.42857142857142855</v>
      </c>
      <c r="W399" s="115">
        <f t="shared" si="109"/>
        <v>0</v>
      </c>
      <c r="X399" s="115">
        <f t="shared" si="110"/>
        <v>0.42857142857142855</v>
      </c>
      <c r="Y399" s="115">
        <f t="shared" si="111"/>
        <v>0.42857142857142855</v>
      </c>
      <c r="Z399" s="115">
        <f t="shared" si="112"/>
        <v>0.42857142857142855</v>
      </c>
      <c r="AA399" s="115">
        <f t="shared" si="113"/>
        <v>0</v>
      </c>
      <c r="AB399" s="115">
        <f t="shared" si="114"/>
        <v>0</v>
      </c>
      <c r="AC399" s="115">
        <f t="shared" si="115"/>
        <v>0</v>
      </c>
      <c r="AF399" s="115">
        <f t="shared" si="116"/>
        <v>2.9999999999999996</v>
      </c>
      <c r="AG399" s="115">
        <f t="shared" si="117"/>
        <v>7</v>
      </c>
      <c r="AH399" s="115" t="str">
        <f t="shared" si="118"/>
        <v>Correct</v>
      </c>
      <c r="AJ399" s="115" t="s">
        <v>99</v>
      </c>
      <c r="AK399" s="115">
        <v>40</v>
      </c>
      <c r="AL399" s="115" t="s">
        <v>181</v>
      </c>
      <c r="AN399" s="115" t="s">
        <v>97</v>
      </c>
      <c r="AP399" s="115" t="s">
        <v>485</v>
      </c>
      <c r="AQ399" s="115" t="s">
        <v>96</v>
      </c>
      <c r="AR399" s="115" t="s">
        <v>102</v>
      </c>
      <c r="AS399" s="115" t="s">
        <v>90</v>
      </c>
      <c r="AT399" s="115" t="s">
        <v>91</v>
      </c>
      <c r="AU399" s="115" t="s">
        <v>91</v>
      </c>
    </row>
    <row r="400" spans="1:47">
      <c r="A400" s="115">
        <v>5610221451</v>
      </c>
      <c r="H400" s="115" t="s">
        <v>46</v>
      </c>
      <c r="I400" s="115" t="s">
        <v>47</v>
      </c>
      <c r="J400" s="115" t="s">
        <v>48</v>
      </c>
      <c r="O400" s="115">
        <f t="shared" si="102"/>
        <v>3</v>
      </c>
      <c r="P400" s="115">
        <f t="shared" si="103"/>
        <v>1</v>
      </c>
      <c r="R400" s="115">
        <f t="shared" si="104"/>
        <v>0</v>
      </c>
      <c r="S400" s="115">
        <f t="shared" si="105"/>
        <v>0</v>
      </c>
      <c r="T400" s="115">
        <f t="shared" si="106"/>
        <v>0</v>
      </c>
      <c r="U400" s="115">
        <f t="shared" si="107"/>
        <v>0</v>
      </c>
      <c r="V400" s="115">
        <f t="shared" si="108"/>
        <v>0</v>
      </c>
      <c r="W400" s="115">
        <f t="shared" si="109"/>
        <v>0</v>
      </c>
      <c r="X400" s="115">
        <f t="shared" si="110"/>
        <v>1</v>
      </c>
      <c r="Y400" s="115">
        <f t="shared" si="111"/>
        <v>1</v>
      </c>
      <c r="Z400" s="115">
        <f t="shared" si="112"/>
        <v>1</v>
      </c>
      <c r="AA400" s="115">
        <f t="shared" si="113"/>
        <v>0</v>
      </c>
      <c r="AB400" s="115">
        <f t="shared" si="114"/>
        <v>0</v>
      </c>
      <c r="AC400" s="115">
        <f t="shared" si="115"/>
        <v>0</v>
      </c>
      <c r="AF400" s="115">
        <f t="shared" si="116"/>
        <v>3</v>
      </c>
      <c r="AG400" s="115">
        <f t="shared" si="117"/>
        <v>3</v>
      </c>
      <c r="AH400" s="115" t="str">
        <f t="shared" si="118"/>
        <v>Correct</v>
      </c>
      <c r="AJ400" s="115" t="s">
        <v>83</v>
      </c>
      <c r="AK400" s="115">
        <v>50</v>
      </c>
      <c r="AL400" s="115" t="s">
        <v>181</v>
      </c>
      <c r="AM400" s="115" t="s">
        <v>205</v>
      </c>
      <c r="AN400" s="115" t="s">
        <v>97</v>
      </c>
      <c r="AO400" s="115" t="s">
        <v>86</v>
      </c>
      <c r="AP400" s="115" t="s">
        <v>87</v>
      </c>
      <c r="AQ400" s="115" t="s">
        <v>100</v>
      </c>
      <c r="AR400" s="115" t="s">
        <v>89</v>
      </c>
      <c r="AS400" s="115" t="s">
        <v>90</v>
      </c>
      <c r="AT400" s="115" t="s">
        <v>91</v>
      </c>
      <c r="AU400" s="115" t="s">
        <v>91</v>
      </c>
    </row>
    <row r="401" spans="1:47">
      <c r="A401" s="115">
        <v>5597845595</v>
      </c>
      <c r="F401" s="115" t="s">
        <v>45</v>
      </c>
      <c r="I401" s="115" t="s">
        <v>47</v>
      </c>
      <c r="J401" s="115" t="s">
        <v>48</v>
      </c>
      <c r="O401" s="115">
        <f t="shared" si="102"/>
        <v>3</v>
      </c>
      <c r="P401" s="115">
        <f t="shared" si="103"/>
        <v>1</v>
      </c>
      <c r="R401" s="115">
        <f t="shared" si="104"/>
        <v>0</v>
      </c>
      <c r="S401" s="115">
        <f t="shared" si="105"/>
        <v>0</v>
      </c>
      <c r="T401" s="115">
        <f t="shared" si="106"/>
        <v>0</v>
      </c>
      <c r="U401" s="115">
        <f t="shared" si="107"/>
        <v>0</v>
      </c>
      <c r="V401" s="115">
        <f t="shared" si="108"/>
        <v>1</v>
      </c>
      <c r="W401" s="115">
        <f t="shared" si="109"/>
        <v>0</v>
      </c>
      <c r="X401" s="115">
        <f t="shared" si="110"/>
        <v>0</v>
      </c>
      <c r="Y401" s="115">
        <f t="shared" si="111"/>
        <v>1</v>
      </c>
      <c r="Z401" s="115">
        <f t="shared" si="112"/>
        <v>1</v>
      </c>
      <c r="AA401" s="115">
        <f t="shared" si="113"/>
        <v>0</v>
      </c>
      <c r="AB401" s="115">
        <f t="shared" si="114"/>
        <v>0</v>
      </c>
      <c r="AC401" s="115">
        <f t="shared" si="115"/>
        <v>0</v>
      </c>
      <c r="AF401" s="115">
        <f t="shared" si="116"/>
        <v>3</v>
      </c>
      <c r="AG401" s="115">
        <f t="shared" si="117"/>
        <v>3</v>
      </c>
      <c r="AH401" s="115" t="str">
        <f t="shared" si="118"/>
        <v>Correct</v>
      </c>
      <c r="AJ401" s="115"/>
    </row>
    <row r="402" spans="1:47">
      <c r="A402" s="115">
        <v>7020565222</v>
      </c>
      <c r="C402" s="115" t="s">
        <v>42</v>
      </c>
      <c r="E402" s="115" t="s">
        <v>44</v>
      </c>
      <c r="I402" s="115" t="s">
        <v>47</v>
      </c>
      <c r="J402" s="115" t="s">
        <v>48</v>
      </c>
      <c r="O402" s="115">
        <f t="shared" si="102"/>
        <v>4</v>
      </c>
      <c r="P402" s="115">
        <f t="shared" si="103"/>
        <v>0.75</v>
      </c>
      <c r="R402" s="115">
        <f t="shared" si="104"/>
        <v>0</v>
      </c>
      <c r="S402" s="115">
        <f t="shared" si="105"/>
        <v>0.75</v>
      </c>
      <c r="T402" s="115">
        <f t="shared" si="106"/>
        <v>0</v>
      </c>
      <c r="U402" s="115">
        <f t="shared" si="107"/>
        <v>0.75</v>
      </c>
      <c r="V402" s="115">
        <f t="shared" si="108"/>
        <v>0</v>
      </c>
      <c r="W402" s="115">
        <f t="shared" si="109"/>
        <v>0</v>
      </c>
      <c r="X402" s="115">
        <f t="shared" si="110"/>
        <v>0</v>
      </c>
      <c r="Y402" s="115">
        <f t="shared" si="111"/>
        <v>0.75</v>
      </c>
      <c r="Z402" s="115">
        <f t="shared" si="112"/>
        <v>0.75</v>
      </c>
      <c r="AA402" s="115">
        <f t="shared" si="113"/>
        <v>0</v>
      </c>
      <c r="AB402" s="115">
        <f t="shared" si="114"/>
        <v>0</v>
      </c>
      <c r="AC402" s="115">
        <f t="shared" si="115"/>
        <v>0</v>
      </c>
      <c r="AF402" s="115">
        <f t="shared" si="116"/>
        <v>3</v>
      </c>
      <c r="AG402" s="115">
        <f t="shared" si="117"/>
        <v>4</v>
      </c>
      <c r="AH402" s="115" t="str">
        <f t="shared" si="118"/>
        <v>Correct</v>
      </c>
      <c r="AJ402" s="115" t="s">
        <v>83</v>
      </c>
      <c r="AK402" s="115">
        <v>61</v>
      </c>
      <c r="AL402" s="115" t="s">
        <v>181</v>
      </c>
      <c r="AM402" s="115" t="s">
        <v>464</v>
      </c>
      <c r="AN402" s="115" t="s">
        <v>97</v>
      </c>
      <c r="AO402" s="115" t="s">
        <v>86</v>
      </c>
      <c r="AP402" s="115" t="s">
        <v>87</v>
      </c>
      <c r="AQ402" s="115" t="s">
        <v>88</v>
      </c>
      <c r="AR402" s="115" t="s">
        <v>94</v>
      </c>
      <c r="AS402" s="115" t="s">
        <v>90</v>
      </c>
      <c r="AT402" s="115" t="s">
        <v>91</v>
      </c>
      <c r="AU402" s="115" t="s">
        <v>91</v>
      </c>
    </row>
    <row r="403" spans="1:47">
      <c r="A403" s="115">
        <v>6982458448</v>
      </c>
      <c r="C403" s="115" t="s">
        <v>42</v>
      </c>
      <c r="I403" s="115" t="s">
        <v>47</v>
      </c>
      <c r="J403" s="115" t="s">
        <v>48</v>
      </c>
      <c r="O403" s="115">
        <f t="shared" si="102"/>
        <v>3</v>
      </c>
      <c r="P403" s="115">
        <f t="shared" si="103"/>
        <v>1</v>
      </c>
      <c r="R403" s="115">
        <f t="shared" si="104"/>
        <v>0</v>
      </c>
      <c r="S403" s="115">
        <f t="shared" si="105"/>
        <v>1</v>
      </c>
      <c r="T403" s="115">
        <f t="shared" si="106"/>
        <v>0</v>
      </c>
      <c r="U403" s="115">
        <f t="shared" si="107"/>
        <v>0</v>
      </c>
      <c r="V403" s="115">
        <f t="shared" si="108"/>
        <v>0</v>
      </c>
      <c r="W403" s="115">
        <f t="shared" si="109"/>
        <v>0</v>
      </c>
      <c r="X403" s="115">
        <f t="shared" si="110"/>
        <v>0</v>
      </c>
      <c r="Y403" s="115">
        <f t="shared" si="111"/>
        <v>1</v>
      </c>
      <c r="Z403" s="115">
        <f t="shared" si="112"/>
        <v>1</v>
      </c>
      <c r="AA403" s="115">
        <f t="shared" si="113"/>
        <v>0</v>
      </c>
      <c r="AB403" s="115">
        <f t="shared" si="114"/>
        <v>0</v>
      </c>
      <c r="AC403" s="115">
        <f t="shared" si="115"/>
        <v>0</v>
      </c>
      <c r="AF403" s="115">
        <f t="shared" si="116"/>
        <v>3</v>
      </c>
      <c r="AG403" s="115">
        <f t="shared" si="117"/>
        <v>3</v>
      </c>
      <c r="AH403" s="115" t="str">
        <f t="shared" si="118"/>
        <v>Correct</v>
      </c>
      <c r="AJ403" s="115" t="s">
        <v>83</v>
      </c>
      <c r="AK403" s="115">
        <v>57</v>
      </c>
      <c r="AL403" s="115" t="s">
        <v>181</v>
      </c>
      <c r="AM403" s="115" t="s">
        <v>195</v>
      </c>
      <c r="AN403" s="115" t="s">
        <v>85</v>
      </c>
      <c r="AO403" s="115" t="s">
        <v>86</v>
      </c>
      <c r="AP403" s="115" t="s">
        <v>87</v>
      </c>
      <c r="AQ403" s="115" t="s">
        <v>101</v>
      </c>
      <c r="AR403" s="115" t="s">
        <v>111</v>
      </c>
      <c r="AS403" s="115" t="s">
        <v>90</v>
      </c>
      <c r="AT403" s="115" t="s">
        <v>91</v>
      </c>
      <c r="AU403" s="115" t="s">
        <v>91</v>
      </c>
    </row>
    <row r="404" spans="1:47">
      <c r="A404" s="115">
        <v>6985189816</v>
      </c>
      <c r="B404" s="115" t="s">
        <v>41</v>
      </c>
      <c r="I404" s="115" t="s">
        <v>47</v>
      </c>
      <c r="J404" s="115" t="s">
        <v>48</v>
      </c>
      <c r="O404" s="115">
        <f t="shared" si="102"/>
        <v>3</v>
      </c>
      <c r="P404" s="115">
        <f t="shared" si="103"/>
        <v>1</v>
      </c>
      <c r="R404" s="115">
        <f t="shared" si="104"/>
        <v>1</v>
      </c>
      <c r="S404" s="115">
        <f t="shared" si="105"/>
        <v>0</v>
      </c>
      <c r="T404" s="115">
        <f t="shared" si="106"/>
        <v>0</v>
      </c>
      <c r="U404" s="115">
        <f t="shared" si="107"/>
        <v>0</v>
      </c>
      <c r="V404" s="115">
        <f t="shared" si="108"/>
        <v>0</v>
      </c>
      <c r="W404" s="115">
        <f t="shared" si="109"/>
        <v>0</v>
      </c>
      <c r="X404" s="115">
        <f t="shared" si="110"/>
        <v>0</v>
      </c>
      <c r="Y404" s="115">
        <f t="shared" si="111"/>
        <v>1</v>
      </c>
      <c r="Z404" s="115">
        <f t="shared" si="112"/>
        <v>1</v>
      </c>
      <c r="AA404" s="115">
        <f t="shared" si="113"/>
        <v>0</v>
      </c>
      <c r="AB404" s="115">
        <f t="shared" si="114"/>
        <v>0</v>
      </c>
      <c r="AC404" s="115">
        <f t="shared" si="115"/>
        <v>0</v>
      </c>
      <c r="AF404" s="115">
        <f t="shared" si="116"/>
        <v>3</v>
      </c>
      <c r="AG404" s="115">
        <f t="shared" si="117"/>
        <v>3</v>
      </c>
      <c r="AH404" s="115" t="str">
        <f t="shared" si="118"/>
        <v>Correct</v>
      </c>
      <c r="AJ404" s="115" t="s">
        <v>99</v>
      </c>
      <c r="AK404" s="115">
        <v>55</v>
      </c>
      <c r="AL404" s="115" t="s">
        <v>181</v>
      </c>
      <c r="AN404" s="115" t="s">
        <v>85</v>
      </c>
      <c r="AP404" s="115" t="s">
        <v>87</v>
      </c>
      <c r="AQ404" s="115" t="s">
        <v>100</v>
      </c>
      <c r="AR404" s="115" t="s">
        <v>102</v>
      </c>
      <c r="AS404" s="115" t="s">
        <v>90</v>
      </c>
      <c r="AT404" s="115" t="s">
        <v>91</v>
      </c>
      <c r="AU404" s="115" t="s">
        <v>91</v>
      </c>
    </row>
    <row r="405" spans="1:47">
      <c r="A405" s="115">
        <v>5579206559</v>
      </c>
      <c r="J405" s="115" t="s">
        <v>48</v>
      </c>
      <c r="O405" s="115">
        <f t="shared" si="102"/>
        <v>1</v>
      </c>
      <c r="P405" s="115">
        <f t="shared" si="103"/>
        <v>3</v>
      </c>
      <c r="R405" s="115">
        <f t="shared" si="104"/>
        <v>0</v>
      </c>
      <c r="S405" s="115">
        <f t="shared" si="105"/>
        <v>0</v>
      </c>
      <c r="T405" s="115">
        <f t="shared" si="106"/>
        <v>0</v>
      </c>
      <c r="U405" s="115">
        <f t="shared" si="107"/>
        <v>0</v>
      </c>
      <c r="V405" s="115">
        <f t="shared" si="108"/>
        <v>0</v>
      </c>
      <c r="W405" s="115">
        <f t="shared" si="109"/>
        <v>0</v>
      </c>
      <c r="X405" s="115">
        <f t="shared" si="110"/>
        <v>0</v>
      </c>
      <c r="Y405" s="115">
        <f t="shared" si="111"/>
        <v>0</v>
      </c>
      <c r="Z405" s="115">
        <f t="shared" si="112"/>
        <v>1</v>
      </c>
      <c r="AA405" s="115">
        <f t="shared" si="113"/>
        <v>0</v>
      </c>
      <c r="AB405" s="115">
        <f t="shared" si="114"/>
        <v>0</v>
      </c>
      <c r="AC405" s="115">
        <f t="shared" si="115"/>
        <v>0</v>
      </c>
      <c r="AF405" s="115">
        <f t="shared" si="116"/>
        <v>1</v>
      </c>
      <c r="AG405" s="115">
        <f t="shared" si="117"/>
        <v>1</v>
      </c>
      <c r="AH405" s="115" t="str">
        <f t="shared" si="118"/>
        <v>Correct</v>
      </c>
      <c r="AJ405" s="115" t="s">
        <v>99</v>
      </c>
      <c r="AK405" s="115">
        <v>41</v>
      </c>
      <c r="AL405" s="115" t="s">
        <v>84</v>
      </c>
      <c r="AM405" s="115" t="s">
        <v>463</v>
      </c>
      <c r="AN405" s="115" t="s">
        <v>85</v>
      </c>
      <c r="AO405" s="115" t="s">
        <v>91</v>
      </c>
      <c r="AP405" s="115" t="s">
        <v>108</v>
      </c>
      <c r="AQ405" s="115" t="s">
        <v>93</v>
      </c>
      <c r="AR405" s="115" t="s">
        <v>102</v>
      </c>
      <c r="AS405" s="115" t="s">
        <v>90</v>
      </c>
      <c r="AT405" s="115" t="s">
        <v>91</v>
      </c>
    </row>
    <row r="406" spans="1:47">
      <c r="A406" s="115">
        <v>5611079722</v>
      </c>
      <c r="D406" s="115" t="s">
        <v>43</v>
      </c>
      <c r="E406" s="115" t="s">
        <v>44</v>
      </c>
      <c r="J406" s="115" t="s">
        <v>48</v>
      </c>
      <c r="O406" s="115">
        <f t="shared" si="102"/>
        <v>3</v>
      </c>
      <c r="P406" s="115">
        <f t="shared" si="103"/>
        <v>1</v>
      </c>
      <c r="R406" s="115">
        <f t="shared" si="104"/>
        <v>0</v>
      </c>
      <c r="S406" s="115">
        <f t="shared" si="105"/>
        <v>0</v>
      </c>
      <c r="T406" s="115">
        <f t="shared" si="106"/>
        <v>1</v>
      </c>
      <c r="U406" s="115">
        <f t="shared" si="107"/>
        <v>1</v>
      </c>
      <c r="V406" s="115">
        <f t="shared" si="108"/>
        <v>0</v>
      </c>
      <c r="W406" s="115">
        <f t="shared" si="109"/>
        <v>0</v>
      </c>
      <c r="X406" s="115">
        <f t="shared" si="110"/>
        <v>0</v>
      </c>
      <c r="Y406" s="115">
        <f t="shared" si="111"/>
        <v>0</v>
      </c>
      <c r="Z406" s="115">
        <f t="shared" si="112"/>
        <v>1</v>
      </c>
      <c r="AA406" s="115">
        <f t="shared" si="113"/>
        <v>0</v>
      </c>
      <c r="AB406" s="115">
        <f t="shared" si="114"/>
        <v>0</v>
      </c>
      <c r="AC406" s="115">
        <f t="shared" si="115"/>
        <v>0</v>
      </c>
      <c r="AF406" s="115">
        <f t="shared" si="116"/>
        <v>3</v>
      </c>
      <c r="AG406" s="115">
        <f t="shared" si="117"/>
        <v>3</v>
      </c>
      <c r="AH406" s="115" t="str">
        <f t="shared" si="118"/>
        <v>Correct</v>
      </c>
      <c r="AJ406" s="115" t="s">
        <v>83</v>
      </c>
      <c r="AK406" s="115">
        <v>24</v>
      </c>
      <c r="AL406" s="115" t="s">
        <v>432</v>
      </c>
      <c r="AN406" s="115" t="s">
        <v>443</v>
      </c>
      <c r="AO406" s="115" t="s">
        <v>91</v>
      </c>
      <c r="AP406" s="115" t="s">
        <v>108</v>
      </c>
      <c r="AQ406" s="115" t="s">
        <v>93</v>
      </c>
      <c r="AR406" s="115" t="s">
        <v>105</v>
      </c>
      <c r="AS406" s="115" t="s">
        <v>90</v>
      </c>
      <c r="AT406" s="115" t="s">
        <v>91</v>
      </c>
    </row>
    <row r="407" spans="1:47">
      <c r="A407" s="115">
        <v>5580852569</v>
      </c>
      <c r="F407" s="115" t="s">
        <v>45</v>
      </c>
      <c r="H407" s="115" t="s">
        <v>46</v>
      </c>
      <c r="J407" s="115" t="s">
        <v>48</v>
      </c>
      <c r="O407" s="115">
        <f t="shared" si="102"/>
        <v>3</v>
      </c>
      <c r="P407" s="115">
        <f t="shared" si="103"/>
        <v>1</v>
      </c>
      <c r="R407" s="115">
        <f t="shared" si="104"/>
        <v>0</v>
      </c>
      <c r="S407" s="115">
        <f t="shared" si="105"/>
        <v>0</v>
      </c>
      <c r="T407" s="115">
        <f t="shared" si="106"/>
        <v>0</v>
      </c>
      <c r="U407" s="115">
        <f t="shared" si="107"/>
        <v>0</v>
      </c>
      <c r="V407" s="115">
        <f t="shared" si="108"/>
        <v>1</v>
      </c>
      <c r="W407" s="115">
        <f t="shared" si="109"/>
        <v>0</v>
      </c>
      <c r="X407" s="115">
        <f t="shared" si="110"/>
        <v>1</v>
      </c>
      <c r="Y407" s="115">
        <f t="shared" si="111"/>
        <v>0</v>
      </c>
      <c r="Z407" s="115">
        <f t="shared" si="112"/>
        <v>1</v>
      </c>
      <c r="AA407" s="115">
        <f t="shared" si="113"/>
        <v>0</v>
      </c>
      <c r="AB407" s="115">
        <f t="shared" si="114"/>
        <v>0</v>
      </c>
      <c r="AC407" s="115">
        <f t="shared" si="115"/>
        <v>0</v>
      </c>
      <c r="AF407" s="115">
        <f t="shared" si="116"/>
        <v>3</v>
      </c>
      <c r="AG407" s="115">
        <f t="shared" si="117"/>
        <v>3</v>
      </c>
      <c r="AH407" s="115" t="str">
        <f t="shared" si="118"/>
        <v>Correct</v>
      </c>
      <c r="AJ407" s="115" t="s">
        <v>99</v>
      </c>
      <c r="AK407" s="115">
        <v>44</v>
      </c>
      <c r="AL407" s="115" t="s">
        <v>432</v>
      </c>
      <c r="AN407" s="115" t="s">
        <v>107</v>
      </c>
      <c r="AO407" s="115" t="s">
        <v>91</v>
      </c>
      <c r="AP407" s="115" t="s">
        <v>108</v>
      </c>
      <c r="AQ407" s="115" t="s">
        <v>104</v>
      </c>
      <c r="AR407" s="115" t="s">
        <v>102</v>
      </c>
      <c r="AS407" s="115" t="s">
        <v>90</v>
      </c>
      <c r="AT407" s="115" t="s">
        <v>91</v>
      </c>
    </row>
    <row r="408" spans="1:47">
      <c r="A408" s="115">
        <v>5589772482</v>
      </c>
      <c r="C408" s="115" t="s">
        <v>42</v>
      </c>
      <c r="E408" s="115" t="s">
        <v>44</v>
      </c>
      <c r="J408" s="115" t="s">
        <v>48</v>
      </c>
      <c r="O408" s="115">
        <f t="shared" si="102"/>
        <v>3</v>
      </c>
      <c r="P408" s="115">
        <f t="shared" si="103"/>
        <v>1</v>
      </c>
      <c r="R408" s="115">
        <f t="shared" si="104"/>
        <v>0</v>
      </c>
      <c r="S408" s="115">
        <f t="shared" si="105"/>
        <v>1</v>
      </c>
      <c r="T408" s="115">
        <f t="shared" si="106"/>
        <v>0</v>
      </c>
      <c r="U408" s="115">
        <f t="shared" si="107"/>
        <v>1</v>
      </c>
      <c r="V408" s="115">
        <f t="shared" si="108"/>
        <v>0</v>
      </c>
      <c r="W408" s="115">
        <f t="shared" si="109"/>
        <v>0</v>
      </c>
      <c r="X408" s="115">
        <f t="shared" si="110"/>
        <v>0</v>
      </c>
      <c r="Y408" s="115">
        <f t="shared" si="111"/>
        <v>0</v>
      </c>
      <c r="Z408" s="115">
        <f t="shared" si="112"/>
        <v>1</v>
      </c>
      <c r="AA408" s="115">
        <f t="shared" si="113"/>
        <v>0</v>
      </c>
      <c r="AB408" s="115">
        <f t="shared" si="114"/>
        <v>0</v>
      </c>
      <c r="AC408" s="115">
        <f t="shared" si="115"/>
        <v>0</v>
      </c>
      <c r="AF408" s="115">
        <f t="shared" si="116"/>
        <v>3</v>
      </c>
      <c r="AG408" s="115">
        <f t="shared" si="117"/>
        <v>3</v>
      </c>
      <c r="AH408" s="115" t="str">
        <f t="shared" si="118"/>
        <v>Correct</v>
      </c>
      <c r="AJ408" s="115" t="s">
        <v>83</v>
      </c>
      <c r="AK408" s="115">
        <v>62</v>
      </c>
      <c r="AL408" s="115" t="s">
        <v>84</v>
      </c>
      <c r="AM408" s="115" t="s">
        <v>123</v>
      </c>
      <c r="AN408" s="115" t="s">
        <v>97</v>
      </c>
      <c r="AO408" s="115" t="s">
        <v>86</v>
      </c>
      <c r="AP408" s="115" t="s">
        <v>87</v>
      </c>
      <c r="AQ408" s="115" t="s">
        <v>88</v>
      </c>
      <c r="AR408" s="115" t="s">
        <v>89</v>
      </c>
      <c r="AS408" s="115" t="s">
        <v>106</v>
      </c>
      <c r="AT408" s="115" t="s">
        <v>91</v>
      </c>
    </row>
    <row r="409" spans="1:47">
      <c r="A409" s="115">
        <v>5610658518</v>
      </c>
      <c r="D409" s="115" t="s">
        <v>43</v>
      </c>
      <c r="F409" s="115" t="s">
        <v>45</v>
      </c>
      <c r="J409" s="115" t="s">
        <v>48</v>
      </c>
      <c r="O409" s="115">
        <f t="shared" si="102"/>
        <v>3</v>
      </c>
      <c r="P409" s="115">
        <f t="shared" si="103"/>
        <v>1</v>
      </c>
      <c r="R409" s="115">
        <f t="shared" si="104"/>
        <v>0</v>
      </c>
      <c r="S409" s="115">
        <f t="shared" si="105"/>
        <v>0</v>
      </c>
      <c r="T409" s="115">
        <f t="shared" si="106"/>
        <v>1</v>
      </c>
      <c r="U409" s="115">
        <f t="shared" si="107"/>
        <v>0</v>
      </c>
      <c r="V409" s="115">
        <f t="shared" si="108"/>
        <v>1</v>
      </c>
      <c r="W409" s="115">
        <f t="shared" si="109"/>
        <v>0</v>
      </c>
      <c r="X409" s="115">
        <f t="shared" si="110"/>
        <v>0</v>
      </c>
      <c r="Y409" s="115">
        <f t="shared" si="111"/>
        <v>0</v>
      </c>
      <c r="Z409" s="115">
        <f t="shared" si="112"/>
        <v>1</v>
      </c>
      <c r="AA409" s="115">
        <f t="shared" si="113"/>
        <v>0</v>
      </c>
      <c r="AB409" s="115">
        <f t="shared" si="114"/>
        <v>0</v>
      </c>
      <c r="AC409" s="115">
        <f t="shared" si="115"/>
        <v>0</v>
      </c>
      <c r="AF409" s="115">
        <f t="shared" si="116"/>
        <v>3</v>
      </c>
      <c r="AG409" s="115">
        <f t="shared" si="117"/>
        <v>3</v>
      </c>
      <c r="AH409" s="115" t="str">
        <f t="shared" si="118"/>
        <v>Correct</v>
      </c>
      <c r="AJ409" s="115"/>
    </row>
    <row r="410" spans="1:47">
      <c r="A410" s="115">
        <v>5595572976</v>
      </c>
      <c r="B410" s="115" t="s">
        <v>41</v>
      </c>
      <c r="H410" s="115" t="s">
        <v>46</v>
      </c>
      <c r="J410" s="115" t="s">
        <v>48</v>
      </c>
      <c r="O410" s="115">
        <f t="shared" si="102"/>
        <v>3</v>
      </c>
      <c r="P410" s="115">
        <f t="shared" si="103"/>
        <v>1</v>
      </c>
      <c r="R410" s="115">
        <f t="shared" si="104"/>
        <v>1</v>
      </c>
      <c r="S410" s="115">
        <f t="shared" si="105"/>
        <v>0</v>
      </c>
      <c r="T410" s="115">
        <f t="shared" si="106"/>
        <v>0</v>
      </c>
      <c r="U410" s="115">
        <f t="shared" si="107"/>
        <v>0</v>
      </c>
      <c r="V410" s="115">
        <f t="shared" si="108"/>
        <v>0</v>
      </c>
      <c r="W410" s="115">
        <f t="shared" si="109"/>
        <v>0</v>
      </c>
      <c r="X410" s="115">
        <f t="shared" si="110"/>
        <v>1</v>
      </c>
      <c r="Y410" s="115">
        <f t="shared" si="111"/>
        <v>0</v>
      </c>
      <c r="Z410" s="115">
        <f t="shared" si="112"/>
        <v>1</v>
      </c>
      <c r="AA410" s="115">
        <f t="shared" si="113"/>
        <v>0</v>
      </c>
      <c r="AB410" s="115">
        <f t="shared" si="114"/>
        <v>0</v>
      </c>
      <c r="AC410" s="115">
        <f t="shared" si="115"/>
        <v>0</v>
      </c>
      <c r="AF410" s="115">
        <f t="shared" si="116"/>
        <v>3</v>
      </c>
      <c r="AG410" s="115">
        <f t="shared" si="117"/>
        <v>3</v>
      </c>
      <c r="AH410" s="115" t="str">
        <f t="shared" si="118"/>
        <v>Correct</v>
      </c>
      <c r="AJ410" s="115" t="s">
        <v>83</v>
      </c>
      <c r="AK410" s="115">
        <v>18</v>
      </c>
      <c r="AL410" s="115" t="s">
        <v>84</v>
      </c>
    </row>
    <row r="411" spans="1:47">
      <c r="A411" s="115">
        <v>5591435525</v>
      </c>
      <c r="B411" s="115" t="s">
        <v>41</v>
      </c>
      <c r="H411" s="115" t="s">
        <v>46</v>
      </c>
      <c r="J411" s="115" t="s">
        <v>48</v>
      </c>
      <c r="O411" s="115">
        <f t="shared" si="102"/>
        <v>3</v>
      </c>
      <c r="P411" s="115">
        <f t="shared" si="103"/>
        <v>1</v>
      </c>
      <c r="R411" s="115">
        <f t="shared" si="104"/>
        <v>1</v>
      </c>
      <c r="S411" s="115">
        <f t="shared" si="105"/>
        <v>0</v>
      </c>
      <c r="T411" s="115">
        <f t="shared" si="106"/>
        <v>0</v>
      </c>
      <c r="U411" s="115">
        <f t="shared" si="107"/>
        <v>0</v>
      </c>
      <c r="V411" s="115">
        <f t="shared" si="108"/>
        <v>0</v>
      </c>
      <c r="W411" s="115">
        <f t="shared" si="109"/>
        <v>0</v>
      </c>
      <c r="X411" s="115">
        <f t="shared" si="110"/>
        <v>1</v>
      </c>
      <c r="Y411" s="115">
        <f t="shared" si="111"/>
        <v>0</v>
      </c>
      <c r="Z411" s="115">
        <f t="shared" si="112"/>
        <v>1</v>
      </c>
      <c r="AA411" s="115">
        <f t="shared" si="113"/>
        <v>0</v>
      </c>
      <c r="AB411" s="115">
        <f t="shared" si="114"/>
        <v>0</v>
      </c>
      <c r="AC411" s="115">
        <f t="shared" si="115"/>
        <v>0</v>
      </c>
      <c r="AF411" s="115">
        <f t="shared" si="116"/>
        <v>3</v>
      </c>
      <c r="AG411" s="115">
        <f t="shared" si="117"/>
        <v>3</v>
      </c>
      <c r="AH411" s="115" t="str">
        <f t="shared" si="118"/>
        <v>Correct</v>
      </c>
      <c r="AJ411" s="115" t="s">
        <v>83</v>
      </c>
      <c r="AK411" s="115">
        <v>21</v>
      </c>
      <c r="AL411" s="115" t="s">
        <v>432</v>
      </c>
    </row>
    <row r="412" spans="1:47">
      <c r="A412" s="115">
        <v>5599268498</v>
      </c>
      <c r="E412" s="115" t="s">
        <v>44</v>
      </c>
      <c r="H412" s="115" t="s">
        <v>46</v>
      </c>
      <c r="J412" s="115" t="s">
        <v>48</v>
      </c>
      <c r="O412" s="115">
        <f t="shared" si="102"/>
        <v>3</v>
      </c>
      <c r="P412" s="115">
        <f t="shared" si="103"/>
        <v>1</v>
      </c>
      <c r="R412" s="115">
        <f t="shared" si="104"/>
        <v>0</v>
      </c>
      <c r="S412" s="115">
        <f t="shared" si="105"/>
        <v>0</v>
      </c>
      <c r="T412" s="115">
        <f t="shared" si="106"/>
        <v>0</v>
      </c>
      <c r="U412" s="115">
        <f t="shared" si="107"/>
        <v>1</v>
      </c>
      <c r="V412" s="115">
        <f t="shared" si="108"/>
        <v>0</v>
      </c>
      <c r="W412" s="115">
        <f t="shared" si="109"/>
        <v>0</v>
      </c>
      <c r="X412" s="115">
        <f t="shared" si="110"/>
        <v>1</v>
      </c>
      <c r="Y412" s="115">
        <f t="shared" si="111"/>
        <v>0</v>
      </c>
      <c r="Z412" s="115">
        <f t="shared" si="112"/>
        <v>1</v>
      </c>
      <c r="AA412" s="115">
        <f t="shared" si="113"/>
        <v>0</v>
      </c>
      <c r="AB412" s="115">
        <f t="shared" si="114"/>
        <v>0</v>
      </c>
      <c r="AC412" s="115">
        <f t="shared" si="115"/>
        <v>0</v>
      </c>
      <c r="AF412" s="115">
        <f t="shared" si="116"/>
        <v>3</v>
      </c>
      <c r="AG412" s="115">
        <f t="shared" si="117"/>
        <v>3</v>
      </c>
      <c r="AH412" s="115" t="str">
        <f t="shared" si="118"/>
        <v>Correct</v>
      </c>
      <c r="AJ412" s="115" t="s">
        <v>83</v>
      </c>
      <c r="AK412" s="115">
        <v>49</v>
      </c>
      <c r="AL412" s="115" t="s">
        <v>84</v>
      </c>
      <c r="AM412" s="115" t="s">
        <v>444</v>
      </c>
      <c r="AN412" s="115" t="s">
        <v>85</v>
      </c>
      <c r="AO412" s="115" t="s">
        <v>91</v>
      </c>
      <c r="AP412" s="115" t="s">
        <v>108</v>
      </c>
      <c r="AQ412" s="115" t="s">
        <v>96</v>
      </c>
      <c r="AR412" s="115" t="s">
        <v>102</v>
      </c>
      <c r="AS412" s="115" t="s">
        <v>113</v>
      </c>
      <c r="AT412" s="115" t="s">
        <v>86</v>
      </c>
    </row>
    <row r="413" spans="1:47">
      <c r="A413" s="115">
        <v>5595782365</v>
      </c>
      <c r="F413" s="115" t="s">
        <v>45</v>
      </c>
      <c r="H413" s="115" t="s">
        <v>46</v>
      </c>
      <c r="J413" s="115" t="s">
        <v>48</v>
      </c>
      <c r="O413" s="115">
        <f t="shared" si="102"/>
        <v>3</v>
      </c>
      <c r="P413" s="115">
        <f t="shared" si="103"/>
        <v>1</v>
      </c>
      <c r="R413" s="115">
        <f t="shared" si="104"/>
        <v>0</v>
      </c>
      <c r="S413" s="115">
        <f t="shared" si="105"/>
        <v>0</v>
      </c>
      <c r="T413" s="115">
        <f t="shared" si="106"/>
        <v>0</v>
      </c>
      <c r="U413" s="115">
        <f t="shared" si="107"/>
        <v>0</v>
      </c>
      <c r="V413" s="115">
        <f t="shared" si="108"/>
        <v>1</v>
      </c>
      <c r="W413" s="115">
        <f t="shared" si="109"/>
        <v>0</v>
      </c>
      <c r="X413" s="115">
        <f t="shared" si="110"/>
        <v>1</v>
      </c>
      <c r="Y413" s="115">
        <f t="shared" si="111"/>
        <v>0</v>
      </c>
      <c r="Z413" s="115">
        <f t="shared" si="112"/>
        <v>1</v>
      </c>
      <c r="AA413" s="115">
        <f t="shared" si="113"/>
        <v>0</v>
      </c>
      <c r="AB413" s="115">
        <f t="shared" si="114"/>
        <v>0</v>
      </c>
      <c r="AC413" s="115">
        <f t="shared" si="115"/>
        <v>0</v>
      </c>
      <c r="AF413" s="115">
        <f t="shared" si="116"/>
        <v>3</v>
      </c>
      <c r="AG413" s="115">
        <f t="shared" si="117"/>
        <v>3</v>
      </c>
      <c r="AH413" s="115" t="str">
        <f t="shared" si="118"/>
        <v>Correct</v>
      </c>
      <c r="AJ413" s="115"/>
    </row>
    <row r="414" spans="1:47">
      <c r="A414" s="115">
        <v>7044842447</v>
      </c>
      <c r="C414" s="115" t="s">
        <v>42</v>
      </c>
      <c r="E414" s="115" t="s">
        <v>44</v>
      </c>
      <c r="H414" s="115" t="s">
        <v>46</v>
      </c>
      <c r="J414" s="115" t="s">
        <v>48</v>
      </c>
      <c r="O414" s="115">
        <f t="shared" si="102"/>
        <v>4</v>
      </c>
      <c r="P414" s="115">
        <f t="shared" si="103"/>
        <v>0.75</v>
      </c>
      <c r="R414" s="115">
        <f t="shared" si="104"/>
        <v>0</v>
      </c>
      <c r="S414" s="115">
        <f t="shared" si="105"/>
        <v>0.75</v>
      </c>
      <c r="T414" s="115">
        <f t="shared" si="106"/>
        <v>0</v>
      </c>
      <c r="U414" s="115">
        <f t="shared" si="107"/>
        <v>0.75</v>
      </c>
      <c r="V414" s="115">
        <f t="shared" si="108"/>
        <v>0</v>
      </c>
      <c r="W414" s="115">
        <f t="shared" si="109"/>
        <v>0</v>
      </c>
      <c r="X414" s="115">
        <f t="shared" si="110"/>
        <v>0.75</v>
      </c>
      <c r="Y414" s="115">
        <f t="shared" si="111"/>
        <v>0</v>
      </c>
      <c r="Z414" s="115">
        <f t="shared" si="112"/>
        <v>0.75</v>
      </c>
      <c r="AA414" s="115">
        <f t="shared" si="113"/>
        <v>0</v>
      </c>
      <c r="AB414" s="115">
        <f t="shared" si="114"/>
        <v>0</v>
      </c>
      <c r="AC414" s="115">
        <f t="shared" si="115"/>
        <v>0</v>
      </c>
      <c r="AF414" s="115">
        <f t="shared" si="116"/>
        <v>3</v>
      </c>
      <c r="AG414" s="115">
        <f t="shared" si="117"/>
        <v>4</v>
      </c>
      <c r="AH414" s="115" t="str">
        <f t="shared" si="118"/>
        <v>Correct</v>
      </c>
      <c r="AJ414" s="115" t="s">
        <v>83</v>
      </c>
      <c r="AK414" s="115">
        <v>19</v>
      </c>
      <c r="AL414" s="115" t="s">
        <v>181</v>
      </c>
      <c r="AM414" s="115" t="s">
        <v>220</v>
      </c>
      <c r="AN414" s="115" t="s">
        <v>85</v>
      </c>
      <c r="AO414" s="115" t="s">
        <v>86</v>
      </c>
      <c r="AP414" s="115" t="s">
        <v>87</v>
      </c>
      <c r="AQ414" s="115" t="s">
        <v>100</v>
      </c>
      <c r="AR414" s="115" t="s">
        <v>102</v>
      </c>
      <c r="AS414" s="115" t="s">
        <v>95</v>
      </c>
      <c r="AT414" s="115" t="s">
        <v>91</v>
      </c>
      <c r="AU414" s="115" t="s">
        <v>91</v>
      </c>
    </row>
    <row r="415" spans="1:47">
      <c r="A415" s="115">
        <v>7045782626</v>
      </c>
      <c r="H415" s="115" t="s">
        <v>46</v>
      </c>
      <c r="J415" s="115" t="s">
        <v>48</v>
      </c>
      <c r="O415" s="115">
        <f t="shared" si="102"/>
        <v>2</v>
      </c>
      <c r="P415" s="115">
        <f t="shared" si="103"/>
        <v>1.5</v>
      </c>
      <c r="R415" s="115">
        <f t="shared" si="104"/>
        <v>0</v>
      </c>
      <c r="S415" s="115">
        <f t="shared" si="105"/>
        <v>0</v>
      </c>
      <c r="T415" s="115">
        <f t="shared" si="106"/>
        <v>0</v>
      </c>
      <c r="U415" s="115">
        <f t="shared" si="107"/>
        <v>0</v>
      </c>
      <c r="V415" s="115">
        <f t="shared" si="108"/>
        <v>0</v>
      </c>
      <c r="W415" s="115">
        <f t="shared" si="109"/>
        <v>0</v>
      </c>
      <c r="X415" s="115">
        <f t="shared" si="110"/>
        <v>1</v>
      </c>
      <c r="Y415" s="115">
        <f t="shared" si="111"/>
        <v>0</v>
      </c>
      <c r="Z415" s="115">
        <f t="shared" si="112"/>
        <v>1</v>
      </c>
      <c r="AA415" s="115">
        <f t="shared" si="113"/>
        <v>0</v>
      </c>
      <c r="AB415" s="115">
        <f t="shared" si="114"/>
        <v>0</v>
      </c>
      <c r="AC415" s="115">
        <f t="shared" si="115"/>
        <v>0</v>
      </c>
      <c r="AF415" s="115">
        <f t="shared" si="116"/>
        <v>2</v>
      </c>
      <c r="AG415" s="115">
        <f t="shared" si="117"/>
        <v>2</v>
      </c>
      <c r="AH415" s="115" t="str">
        <f t="shared" si="118"/>
        <v>Correct</v>
      </c>
      <c r="AJ415" s="115" t="s">
        <v>99</v>
      </c>
      <c r="AK415" s="115">
        <v>65</v>
      </c>
      <c r="AL415" s="115" t="s">
        <v>181</v>
      </c>
      <c r="AM415" s="115" t="s">
        <v>186</v>
      </c>
      <c r="AN415" s="115" t="s">
        <v>85</v>
      </c>
      <c r="AO415" s="115" t="s">
        <v>86</v>
      </c>
      <c r="AP415" s="115" t="s">
        <v>87</v>
      </c>
      <c r="AR415" s="115" t="s">
        <v>120</v>
      </c>
      <c r="AS415" s="115" t="s">
        <v>106</v>
      </c>
      <c r="AT415" s="115" t="s">
        <v>91</v>
      </c>
      <c r="AU415" s="115" t="s">
        <v>91</v>
      </c>
    </row>
    <row r="416" spans="1:47">
      <c r="A416" s="115">
        <v>5587008069</v>
      </c>
      <c r="B416" s="115" t="s">
        <v>41</v>
      </c>
      <c r="H416" s="115" t="s">
        <v>46</v>
      </c>
      <c r="J416" s="115" t="s">
        <v>48</v>
      </c>
      <c r="O416" s="115">
        <f t="shared" si="102"/>
        <v>3</v>
      </c>
      <c r="P416" s="115">
        <f t="shared" si="103"/>
        <v>1</v>
      </c>
      <c r="R416" s="115">
        <f t="shared" si="104"/>
        <v>1</v>
      </c>
      <c r="S416" s="115">
        <f t="shared" si="105"/>
        <v>0</v>
      </c>
      <c r="T416" s="115">
        <f t="shared" si="106"/>
        <v>0</v>
      </c>
      <c r="U416" s="115">
        <f t="shared" si="107"/>
        <v>0</v>
      </c>
      <c r="V416" s="115">
        <f t="shared" si="108"/>
        <v>0</v>
      </c>
      <c r="W416" s="115">
        <f t="shared" si="109"/>
        <v>0</v>
      </c>
      <c r="X416" s="115">
        <f t="shared" si="110"/>
        <v>1</v>
      </c>
      <c r="Y416" s="115">
        <f t="shared" si="111"/>
        <v>0</v>
      </c>
      <c r="Z416" s="115">
        <f t="shared" si="112"/>
        <v>1</v>
      </c>
      <c r="AA416" s="115">
        <f t="shared" si="113"/>
        <v>0</v>
      </c>
      <c r="AB416" s="115">
        <f t="shared" si="114"/>
        <v>0</v>
      </c>
      <c r="AC416" s="115">
        <f t="shared" si="115"/>
        <v>0</v>
      </c>
      <c r="AF416" s="115">
        <f t="shared" si="116"/>
        <v>3</v>
      </c>
      <c r="AG416" s="115">
        <f t="shared" si="117"/>
        <v>3</v>
      </c>
      <c r="AH416" s="115" t="str">
        <f t="shared" si="118"/>
        <v>Correct</v>
      </c>
      <c r="AJ416" s="115" t="s">
        <v>83</v>
      </c>
      <c r="AK416" s="115">
        <v>53</v>
      </c>
      <c r="AL416" s="115" t="s">
        <v>181</v>
      </c>
      <c r="AM416" s="115" t="s">
        <v>437</v>
      </c>
      <c r="AN416" s="115" t="s">
        <v>85</v>
      </c>
      <c r="AO416" s="115" t="s">
        <v>86</v>
      </c>
      <c r="AP416" s="115" t="s">
        <v>87</v>
      </c>
      <c r="AQ416" s="115" t="s">
        <v>101</v>
      </c>
      <c r="AR416" s="115" t="s">
        <v>111</v>
      </c>
      <c r="AS416" s="115" t="s">
        <v>90</v>
      </c>
      <c r="AT416" s="115" t="s">
        <v>91</v>
      </c>
      <c r="AU416" s="115" t="s">
        <v>91</v>
      </c>
    </row>
    <row r="417" spans="1:47">
      <c r="A417" s="115">
        <v>7011313922</v>
      </c>
      <c r="D417" s="115" t="s">
        <v>43</v>
      </c>
      <c r="H417" s="115" t="s">
        <v>46</v>
      </c>
      <c r="J417" s="115" t="s">
        <v>48</v>
      </c>
      <c r="O417" s="115">
        <f t="shared" si="102"/>
        <v>3</v>
      </c>
      <c r="P417" s="115">
        <f t="shared" si="103"/>
        <v>1</v>
      </c>
      <c r="R417" s="115">
        <f t="shared" si="104"/>
        <v>0</v>
      </c>
      <c r="S417" s="115">
        <f t="shared" si="105"/>
        <v>0</v>
      </c>
      <c r="T417" s="115">
        <f t="shared" si="106"/>
        <v>1</v>
      </c>
      <c r="U417" s="115">
        <f t="shared" si="107"/>
        <v>0</v>
      </c>
      <c r="V417" s="115">
        <f t="shared" si="108"/>
        <v>0</v>
      </c>
      <c r="W417" s="115">
        <f t="shared" si="109"/>
        <v>0</v>
      </c>
      <c r="X417" s="115">
        <f t="shared" si="110"/>
        <v>1</v>
      </c>
      <c r="Y417" s="115">
        <f t="shared" si="111"/>
        <v>0</v>
      </c>
      <c r="Z417" s="115">
        <f t="shared" si="112"/>
        <v>1</v>
      </c>
      <c r="AA417" s="115">
        <f t="shared" si="113"/>
        <v>0</v>
      </c>
      <c r="AB417" s="115">
        <f t="shared" si="114"/>
        <v>0</v>
      </c>
      <c r="AC417" s="115">
        <f t="shared" si="115"/>
        <v>0</v>
      </c>
      <c r="AF417" s="115">
        <f t="shared" si="116"/>
        <v>3</v>
      </c>
      <c r="AG417" s="115">
        <f t="shared" si="117"/>
        <v>3</v>
      </c>
      <c r="AH417" s="115" t="str">
        <f t="shared" si="118"/>
        <v>Correct</v>
      </c>
      <c r="AJ417" s="115" t="s">
        <v>99</v>
      </c>
      <c r="AK417" s="115">
        <v>47</v>
      </c>
      <c r="AL417" s="115" t="s">
        <v>84</v>
      </c>
      <c r="AM417" s="115" t="s">
        <v>129</v>
      </c>
      <c r="AN417" s="115" t="s">
        <v>85</v>
      </c>
      <c r="AO417" s="115" t="s">
        <v>86</v>
      </c>
      <c r="AP417" s="115" t="s">
        <v>87</v>
      </c>
      <c r="AQ417" s="115" t="s">
        <v>88</v>
      </c>
      <c r="AR417" s="115" t="s">
        <v>111</v>
      </c>
      <c r="AS417" s="115" t="s">
        <v>90</v>
      </c>
      <c r="AT417" s="115" t="s">
        <v>91</v>
      </c>
      <c r="AU417" s="115" t="s">
        <v>91</v>
      </c>
    </row>
    <row r="418" spans="1:47">
      <c r="A418" s="115">
        <v>7045769603</v>
      </c>
      <c r="B418" s="115" t="s">
        <v>41</v>
      </c>
      <c r="H418" s="115" t="s">
        <v>46</v>
      </c>
      <c r="J418" s="115" t="s">
        <v>48</v>
      </c>
      <c r="O418" s="115">
        <f t="shared" si="102"/>
        <v>3</v>
      </c>
      <c r="P418" s="115">
        <f t="shared" si="103"/>
        <v>1</v>
      </c>
      <c r="R418" s="115">
        <f t="shared" si="104"/>
        <v>1</v>
      </c>
      <c r="S418" s="115">
        <f t="shared" si="105"/>
        <v>0</v>
      </c>
      <c r="T418" s="115">
        <f t="shared" si="106"/>
        <v>0</v>
      </c>
      <c r="U418" s="115">
        <f t="shared" si="107"/>
        <v>0</v>
      </c>
      <c r="V418" s="115">
        <f t="shared" si="108"/>
        <v>0</v>
      </c>
      <c r="W418" s="115">
        <f t="shared" si="109"/>
        <v>0</v>
      </c>
      <c r="X418" s="115">
        <f t="shared" si="110"/>
        <v>1</v>
      </c>
      <c r="Y418" s="115">
        <f t="shared" si="111"/>
        <v>0</v>
      </c>
      <c r="Z418" s="115">
        <f t="shared" si="112"/>
        <v>1</v>
      </c>
      <c r="AA418" s="115">
        <f t="shared" si="113"/>
        <v>0</v>
      </c>
      <c r="AB418" s="115">
        <f t="shared" si="114"/>
        <v>0</v>
      </c>
      <c r="AC418" s="115">
        <f t="shared" si="115"/>
        <v>0</v>
      </c>
      <c r="AF418" s="115">
        <f t="shared" si="116"/>
        <v>3</v>
      </c>
      <c r="AG418" s="115">
        <f t="shared" si="117"/>
        <v>3</v>
      </c>
      <c r="AH418" s="115" t="str">
        <f t="shared" si="118"/>
        <v>Correct</v>
      </c>
      <c r="AJ418" s="115" t="s">
        <v>99</v>
      </c>
      <c r="AK418" s="115">
        <v>73</v>
      </c>
      <c r="AL418" s="115" t="s">
        <v>181</v>
      </c>
      <c r="AM418" s="115" t="s">
        <v>206</v>
      </c>
      <c r="AN418" s="115" t="s">
        <v>85</v>
      </c>
      <c r="AP418" s="115" t="s">
        <v>87</v>
      </c>
      <c r="AQ418" s="115" t="s">
        <v>101</v>
      </c>
      <c r="AR418" s="115" t="s">
        <v>102</v>
      </c>
      <c r="AS418" s="115" t="s">
        <v>106</v>
      </c>
      <c r="AT418" s="115" t="s">
        <v>91</v>
      </c>
      <c r="AU418" s="115" t="s">
        <v>86</v>
      </c>
    </row>
    <row r="419" spans="1:47">
      <c r="A419" s="115">
        <v>7007926596</v>
      </c>
      <c r="B419" s="115" t="s">
        <v>41</v>
      </c>
      <c r="H419" s="115" t="s">
        <v>46</v>
      </c>
      <c r="J419" s="115" t="s">
        <v>48</v>
      </c>
      <c r="O419" s="115">
        <f t="shared" si="102"/>
        <v>3</v>
      </c>
      <c r="P419" s="115">
        <f t="shared" si="103"/>
        <v>1</v>
      </c>
      <c r="R419" s="115">
        <f t="shared" si="104"/>
        <v>1</v>
      </c>
      <c r="S419" s="115">
        <f t="shared" si="105"/>
        <v>0</v>
      </c>
      <c r="T419" s="115">
        <f t="shared" si="106"/>
        <v>0</v>
      </c>
      <c r="U419" s="115">
        <f t="shared" si="107"/>
        <v>0</v>
      </c>
      <c r="V419" s="115">
        <f t="shared" si="108"/>
        <v>0</v>
      </c>
      <c r="W419" s="115">
        <f t="shared" si="109"/>
        <v>0</v>
      </c>
      <c r="X419" s="115">
        <f t="shared" si="110"/>
        <v>1</v>
      </c>
      <c r="Y419" s="115">
        <f t="shared" si="111"/>
        <v>0</v>
      </c>
      <c r="Z419" s="115">
        <f t="shared" si="112"/>
        <v>1</v>
      </c>
      <c r="AA419" s="115">
        <f t="shared" si="113"/>
        <v>0</v>
      </c>
      <c r="AB419" s="115">
        <f t="shared" si="114"/>
        <v>0</v>
      </c>
      <c r="AC419" s="115">
        <f t="shared" si="115"/>
        <v>0</v>
      </c>
      <c r="AF419" s="115">
        <f t="shared" si="116"/>
        <v>3</v>
      </c>
      <c r="AG419" s="115">
        <f t="shared" si="117"/>
        <v>3</v>
      </c>
      <c r="AH419" s="115" t="str">
        <f t="shared" si="118"/>
        <v>Correct</v>
      </c>
      <c r="AJ419" s="115" t="s">
        <v>99</v>
      </c>
      <c r="AK419" s="115">
        <v>72</v>
      </c>
      <c r="AL419" s="115" t="s">
        <v>84</v>
      </c>
      <c r="AM419" s="115" t="s">
        <v>135</v>
      </c>
      <c r="AN419" s="115" t="s">
        <v>85</v>
      </c>
      <c r="AO419" s="115" t="s">
        <v>86</v>
      </c>
      <c r="AP419" s="115" t="s">
        <v>87</v>
      </c>
      <c r="AQ419" s="115" t="s">
        <v>101</v>
      </c>
      <c r="AR419" s="115" t="s">
        <v>89</v>
      </c>
      <c r="AS419" s="115" t="s">
        <v>106</v>
      </c>
      <c r="AT419" s="115" t="s">
        <v>91</v>
      </c>
      <c r="AU419" s="115" t="s">
        <v>86</v>
      </c>
    </row>
    <row r="420" spans="1:47">
      <c r="A420" s="115">
        <v>7011091941</v>
      </c>
      <c r="C420" s="115" t="s">
        <v>42</v>
      </c>
      <c r="H420" s="115" t="s">
        <v>46</v>
      </c>
      <c r="J420" s="115" t="s">
        <v>48</v>
      </c>
      <c r="O420" s="115">
        <f t="shared" si="102"/>
        <v>3</v>
      </c>
      <c r="P420" s="115">
        <f t="shared" si="103"/>
        <v>1</v>
      </c>
      <c r="R420" s="115">
        <f t="shared" si="104"/>
        <v>0</v>
      </c>
      <c r="S420" s="115">
        <f t="shared" si="105"/>
        <v>1</v>
      </c>
      <c r="T420" s="115">
        <f t="shared" si="106"/>
        <v>0</v>
      </c>
      <c r="U420" s="115">
        <f t="shared" si="107"/>
        <v>0</v>
      </c>
      <c r="V420" s="115">
        <f t="shared" si="108"/>
        <v>0</v>
      </c>
      <c r="W420" s="115">
        <f t="shared" si="109"/>
        <v>0</v>
      </c>
      <c r="X420" s="115">
        <f t="shared" si="110"/>
        <v>1</v>
      </c>
      <c r="Y420" s="115">
        <f t="shared" si="111"/>
        <v>0</v>
      </c>
      <c r="Z420" s="115">
        <f t="shared" si="112"/>
        <v>1</v>
      </c>
      <c r="AA420" s="115">
        <f t="shared" si="113"/>
        <v>0</v>
      </c>
      <c r="AB420" s="115">
        <f t="shared" si="114"/>
        <v>0</v>
      </c>
      <c r="AC420" s="115">
        <f t="shared" si="115"/>
        <v>0</v>
      </c>
      <c r="AF420" s="115">
        <f t="shared" si="116"/>
        <v>3</v>
      </c>
      <c r="AG420" s="115">
        <f t="shared" si="117"/>
        <v>3</v>
      </c>
      <c r="AH420" s="115" t="str">
        <f t="shared" si="118"/>
        <v>Correct</v>
      </c>
      <c r="AJ420" s="115" t="s">
        <v>83</v>
      </c>
      <c r="AK420" s="115">
        <v>30</v>
      </c>
      <c r="AL420" s="115" t="s">
        <v>84</v>
      </c>
      <c r="AM420" s="115" t="s">
        <v>121</v>
      </c>
      <c r="AN420" s="115" t="s">
        <v>92</v>
      </c>
      <c r="AO420" s="115" t="s">
        <v>86</v>
      </c>
      <c r="AQ420" s="115" t="s">
        <v>100</v>
      </c>
      <c r="AR420" s="115" t="s">
        <v>111</v>
      </c>
      <c r="AS420" s="115" t="s">
        <v>90</v>
      </c>
      <c r="AT420" s="115" t="s">
        <v>91</v>
      </c>
      <c r="AU420" s="115" t="s">
        <v>91</v>
      </c>
    </row>
    <row r="421" spans="1:47">
      <c r="A421" s="115">
        <v>5587412949</v>
      </c>
      <c r="C421" s="115" t="s">
        <v>42</v>
      </c>
      <c r="H421" s="115" t="s">
        <v>46</v>
      </c>
      <c r="J421" s="115" t="s">
        <v>48</v>
      </c>
      <c r="O421" s="115">
        <f t="shared" si="102"/>
        <v>3</v>
      </c>
      <c r="P421" s="115">
        <f t="shared" si="103"/>
        <v>1</v>
      </c>
      <c r="R421" s="115">
        <f t="shared" si="104"/>
        <v>0</v>
      </c>
      <c r="S421" s="115">
        <f t="shared" si="105"/>
        <v>1</v>
      </c>
      <c r="T421" s="115">
        <f t="shared" si="106"/>
        <v>0</v>
      </c>
      <c r="U421" s="115">
        <f t="shared" si="107"/>
        <v>0</v>
      </c>
      <c r="V421" s="115">
        <f t="shared" si="108"/>
        <v>0</v>
      </c>
      <c r="W421" s="115">
        <f t="shared" si="109"/>
        <v>0</v>
      </c>
      <c r="X421" s="115">
        <f t="shared" si="110"/>
        <v>1</v>
      </c>
      <c r="Y421" s="115">
        <f t="shared" si="111"/>
        <v>0</v>
      </c>
      <c r="Z421" s="115">
        <f t="shared" si="112"/>
        <v>1</v>
      </c>
      <c r="AA421" s="115">
        <f t="shared" si="113"/>
        <v>0</v>
      </c>
      <c r="AB421" s="115">
        <f t="shared" si="114"/>
        <v>0</v>
      </c>
      <c r="AC421" s="115">
        <f t="shared" si="115"/>
        <v>0</v>
      </c>
      <c r="AF421" s="115">
        <f t="shared" si="116"/>
        <v>3</v>
      </c>
      <c r="AG421" s="115">
        <f t="shared" si="117"/>
        <v>3</v>
      </c>
      <c r="AH421" s="115" t="str">
        <f t="shared" si="118"/>
        <v>Correct</v>
      </c>
      <c r="AJ421" s="115" t="s">
        <v>99</v>
      </c>
      <c r="AK421" s="115">
        <v>37</v>
      </c>
      <c r="AL421" s="115" t="s">
        <v>181</v>
      </c>
      <c r="AM421" s="115" t="s">
        <v>436</v>
      </c>
      <c r="AN421" s="115" t="s">
        <v>85</v>
      </c>
      <c r="AO421" s="115" t="s">
        <v>86</v>
      </c>
      <c r="AP421" s="115" t="s">
        <v>87</v>
      </c>
      <c r="AQ421" s="115" t="s">
        <v>101</v>
      </c>
      <c r="AR421" s="115" t="s">
        <v>89</v>
      </c>
      <c r="AS421" s="115" t="s">
        <v>90</v>
      </c>
      <c r="AT421" s="115" t="s">
        <v>91</v>
      </c>
      <c r="AU421" s="115" t="s">
        <v>91</v>
      </c>
    </row>
    <row r="422" spans="1:47">
      <c r="A422" s="115">
        <v>7044843782</v>
      </c>
      <c r="B422" s="115" t="s">
        <v>41</v>
      </c>
      <c r="H422" s="115" t="s">
        <v>46</v>
      </c>
      <c r="J422" s="115" t="s">
        <v>48</v>
      </c>
      <c r="O422" s="115">
        <f t="shared" si="102"/>
        <v>3</v>
      </c>
      <c r="P422" s="115">
        <f t="shared" si="103"/>
        <v>1</v>
      </c>
      <c r="R422" s="115">
        <f t="shared" si="104"/>
        <v>1</v>
      </c>
      <c r="S422" s="115">
        <f t="shared" si="105"/>
        <v>0</v>
      </c>
      <c r="T422" s="115">
        <f t="shared" si="106"/>
        <v>0</v>
      </c>
      <c r="U422" s="115">
        <f t="shared" si="107"/>
        <v>0</v>
      </c>
      <c r="V422" s="115">
        <f t="shared" si="108"/>
        <v>0</v>
      </c>
      <c r="W422" s="115">
        <f t="shared" si="109"/>
        <v>0</v>
      </c>
      <c r="X422" s="115">
        <f t="shared" si="110"/>
        <v>1</v>
      </c>
      <c r="Y422" s="115">
        <f t="shared" si="111"/>
        <v>0</v>
      </c>
      <c r="Z422" s="115">
        <f t="shared" si="112"/>
        <v>1</v>
      </c>
      <c r="AA422" s="115">
        <f t="shared" si="113"/>
        <v>0</v>
      </c>
      <c r="AB422" s="115">
        <f t="shared" si="114"/>
        <v>0</v>
      </c>
      <c r="AC422" s="115">
        <f t="shared" si="115"/>
        <v>0</v>
      </c>
      <c r="AF422" s="115">
        <f t="shared" si="116"/>
        <v>3</v>
      </c>
      <c r="AG422" s="115">
        <f t="shared" si="117"/>
        <v>3</v>
      </c>
      <c r="AH422" s="115" t="str">
        <f t="shared" si="118"/>
        <v>Correct</v>
      </c>
      <c r="AJ422" s="115" t="s">
        <v>83</v>
      </c>
      <c r="AK422" s="115">
        <v>21</v>
      </c>
      <c r="AL422" s="115" t="s">
        <v>84</v>
      </c>
      <c r="AM422" s="115" t="s">
        <v>165</v>
      </c>
      <c r="AN422" s="115" t="s">
        <v>97</v>
      </c>
      <c r="AO422" s="115" t="s">
        <v>86</v>
      </c>
      <c r="AP422" s="115" t="s">
        <v>87</v>
      </c>
      <c r="AQ422" s="115" t="s">
        <v>88</v>
      </c>
      <c r="AR422" s="115" t="s">
        <v>94</v>
      </c>
      <c r="AS422" s="115" t="s">
        <v>90</v>
      </c>
      <c r="AT422" s="115" t="s">
        <v>91</v>
      </c>
      <c r="AU422" s="115" t="s">
        <v>91</v>
      </c>
    </row>
    <row r="423" spans="1:47">
      <c r="A423" s="115">
        <v>7045787624</v>
      </c>
      <c r="F423" s="115" t="s">
        <v>45</v>
      </c>
      <c r="H423" s="115" t="s">
        <v>46</v>
      </c>
      <c r="J423" s="115" t="s">
        <v>48</v>
      </c>
      <c r="O423" s="115">
        <f t="shared" si="102"/>
        <v>3</v>
      </c>
      <c r="P423" s="115">
        <f t="shared" si="103"/>
        <v>1</v>
      </c>
      <c r="R423" s="115">
        <f t="shared" si="104"/>
        <v>0</v>
      </c>
      <c r="S423" s="115">
        <f t="shared" si="105"/>
        <v>0</v>
      </c>
      <c r="T423" s="115">
        <f t="shared" si="106"/>
        <v>0</v>
      </c>
      <c r="U423" s="115">
        <f t="shared" si="107"/>
        <v>0</v>
      </c>
      <c r="V423" s="115">
        <f t="shared" si="108"/>
        <v>1</v>
      </c>
      <c r="W423" s="115">
        <f t="shared" si="109"/>
        <v>0</v>
      </c>
      <c r="X423" s="115">
        <f t="shared" si="110"/>
        <v>1</v>
      </c>
      <c r="Y423" s="115">
        <f t="shared" si="111"/>
        <v>0</v>
      </c>
      <c r="Z423" s="115">
        <f t="shared" si="112"/>
        <v>1</v>
      </c>
      <c r="AA423" s="115">
        <f t="shared" si="113"/>
        <v>0</v>
      </c>
      <c r="AB423" s="115">
        <f t="shared" si="114"/>
        <v>0</v>
      </c>
      <c r="AC423" s="115">
        <f t="shared" si="115"/>
        <v>0</v>
      </c>
      <c r="AF423" s="115">
        <f t="shared" si="116"/>
        <v>3</v>
      </c>
      <c r="AG423" s="115">
        <f t="shared" si="117"/>
        <v>3</v>
      </c>
      <c r="AH423" s="115" t="str">
        <f t="shared" si="118"/>
        <v>Correct</v>
      </c>
      <c r="AJ423" s="115" t="s">
        <v>83</v>
      </c>
      <c r="AK423" s="115">
        <v>65</v>
      </c>
      <c r="AL423" s="115" t="s">
        <v>181</v>
      </c>
      <c r="AM423" s="115" t="s">
        <v>191</v>
      </c>
      <c r="AO423" s="115" t="s">
        <v>91</v>
      </c>
      <c r="AP423" s="115" t="s">
        <v>87</v>
      </c>
      <c r="AQ423" s="115" t="s">
        <v>101</v>
      </c>
      <c r="AR423" s="115" t="s">
        <v>94</v>
      </c>
      <c r="AS423" s="115" t="s">
        <v>106</v>
      </c>
      <c r="AT423" s="115" t="s">
        <v>91</v>
      </c>
      <c r="AU423" s="115" t="s">
        <v>91</v>
      </c>
    </row>
    <row r="424" spans="1:47">
      <c r="A424" s="115">
        <v>6982471854</v>
      </c>
      <c r="B424" s="115" t="s">
        <v>41</v>
      </c>
      <c r="H424" s="115" t="s">
        <v>46</v>
      </c>
      <c r="J424" s="115" t="s">
        <v>48</v>
      </c>
      <c r="O424" s="115">
        <f t="shared" si="102"/>
        <v>3</v>
      </c>
      <c r="P424" s="115">
        <f t="shared" si="103"/>
        <v>1</v>
      </c>
      <c r="R424" s="115">
        <f t="shared" si="104"/>
        <v>1</v>
      </c>
      <c r="S424" s="115">
        <f t="shared" si="105"/>
        <v>0</v>
      </c>
      <c r="T424" s="115">
        <f t="shared" si="106"/>
        <v>0</v>
      </c>
      <c r="U424" s="115">
        <f t="shared" si="107"/>
        <v>0</v>
      </c>
      <c r="V424" s="115">
        <f t="shared" si="108"/>
        <v>0</v>
      </c>
      <c r="W424" s="115">
        <f t="shared" si="109"/>
        <v>0</v>
      </c>
      <c r="X424" s="115">
        <f t="shared" si="110"/>
        <v>1</v>
      </c>
      <c r="Y424" s="115">
        <f t="shared" si="111"/>
        <v>0</v>
      </c>
      <c r="Z424" s="115">
        <f t="shared" si="112"/>
        <v>1</v>
      </c>
      <c r="AA424" s="115">
        <f t="shared" si="113"/>
        <v>0</v>
      </c>
      <c r="AB424" s="115">
        <f t="shared" si="114"/>
        <v>0</v>
      </c>
      <c r="AC424" s="115">
        <f t="shared" si="115"/>
        <v>0</v>
      </c>
      <c r="AF424" s="115">
        <f t="shared" si="116"/>
        <v>3</v>
      </c>
      <c r="AG424" s="115">
        <f t="shared" si="117"/>
        <v>3</v>
      </c>
      <c r="AH424" s="115" t="str">
        <f t="shared" si="118"/>
        <v>Correct</v>
      </c>
      <c r="AJ424" s="115" t="s">
        <v>99</v>
      </c>
      <c r="AK424" s="115">
        <v>67</v>
      </c>
      <c r="AL424" s="115" t="s">
        <v>181</v>
      </c>
      <c r="AM424" s="115" t="s">
        <v>232</v>
      </c>
      <c r="AN424" s="115" t="s">
        <v>85</v>
      </c>
      <c r="AO424" s="115" t="s">
        <v>86</v>
      </c>
      <c r="AP424" s="115" t="s">
        <v>87</v>
      </c>
      <c r="AQ424" s="115" t="s">
        <v>88</v>
      </c>
      <c r="AR424" s="115" t="s">
        <v>102</v>
      </c>
      <c r="AS424" s="115" t="s">
        <v>90</v>
      </c>
      <c r="AT424" s="115" t="s">
        <v>91</v>
      </c>
      <c r="AU424" s="115" t="s">
        <v>91</v>
      </c>
    </row>
    <row r="425" spans="1:47">
      <c r="A425" s="115">
        <v>7020352212</v>
      </c>
      <c r="C425" s="115" t="s">
        <v>42</v>
      </c>
      <c r="H425" s="115" t="s">
        <v>46</v>
      </c>
      <c r="J425" s="115" t="s">
        <v>48</v>
      </c>
      <c r="O425" s="115">
        <f t="shared" si="102"/>
        <v>3</v>
      </c>
      <c r="P425" s="115">
        <f t="shared" si="103"/>
        <v>1</v>
      </c>
      <c r="R425" s="115">
        <f t="shared" si="104"/>
        <v>0</v>
      </c>
      <c r="S425" s="115">
        <f t="shared" si="105"/>
        <v>1</v>
      </c>
      <c r="T425" s="115">
        <f t="shared" si="106"/>
        <v>0</v>
      </c>
      <c r="U425" s="115">
        <f t="shared" si="107"/>
        <v>0</v>
      </c>
      <c r="V425" s="115">
        <f t="shared" si="108"/>
        <v>0</v>
      </c>
      <c r="W425" s="115">
        <f t="shared" si="109"/>
        <v>0</v>
      </c>
      <c r="X425" s="115">
        <f t="shared" si="110"/>
        <v>1</v>
      </c>
      <c r="Y425" s="115">
        <f t="shared" si="111"/>
        <v>0</v>
      </c>
      <c r="Z425" s="115">
        <f t="shared" si="112"/>
        <v>1</v>
      </c>
      <c r="AA425" s="115">
        <f t="shared" si="113"/>
        <v>0</v>
      </c>
      <c r="AB425" s="115">
        <f t="shared" si="114"/>
        <v>0</v>
      </c>
      <c r="AC425" s="115">
        <f t="shared" si="115"/>
        <v>0</v>
      </c>
      <c r="AF425" s="115">
        <f t="shared" si="116"/>
        <v>3</v>
      </c>
      <c r="AG425" s="115">
        <f t="shared" si="117"/>
        <v>3</v>
      </c>
      <c r="AH425" s="115" t="str">
        <f t="shared" si="118"/>
        <v>Correct</v>
      </c>
      <c r="AJ425" s="115" t="s">
        <v>99</v>
      </c>
      <c r="AK425" s="115">
        <v>43</v>
      </c>
      <c r="AL425" s="115" t="s">
        <v>181</v>
      </c>
      <c r="AM425" s="115" t="s">
        <v>191</v>
      </c>
      <c r="AN425" s="115" t="s">
        <v>85</v>
      </c>
      <c r="AO425" s="115" t="s">
        <v>91</v>
      </c>
      <c r="AP425" s="115" t="s">
        <v>137</v>
      </c>
      <c r="AQ425" s="115" t="s">
        <v>93</v>
      </c>
      <c r="AR425" s="115" t="s">
        <v>102</v>
      </c>
      <c r="AS425" s="115" t="s">
        <v>106</v>
      </c>
      <c r="AT425" s="115" t="s">
        <v>91</v>
      </c>
      <c r="AU425" s="115" t="s">
        <v>91</v>
      </c>
    </row>
    <row r="426" spans="1:47">
      <c r="A426" s="115">
        <v>7010997133</v>
      </c>
      <c r="B426" s="115" t="s">
        <v>41</v>
      </c>
      <c r="H426" s="115" t="s">
        <v>46</v>
      </c>
      <c r="J426" s="115" t="s">
        <v>48</v>
      </c>
      <c r="O426" s="115">
        <f t="shared" si="102"/>
        <v>3</v>
      </c>
      <c r="P426" s="115">
        <f t="shared" si="103"/>
        <v>1</v>
      </c>
      <c r="R426" s="115">
        <f t="shared" si="104"/>
        <v>1</v>
      </c>
      <c r="S426" s="115">
        <f t="shared" si="105"/>
        <v>0</v>
      </c>
      <c r="T426" s="115">
        <f t="shared" si="106"/>
        <v>0</v>
      </c>
      <c r="U426" s="115">
        <f t="shared" si="107"/>
        <v>0</v>
      </c>
      <c r="V426" s="115">
        <f t="shared" si="108"/>
        <v>0</v>
      </c>
      <c r="W426" s="115">
        <f t="shared" si="109"/>
        <v>0</v>
      </c>
      <c r="X426" s="115">
        <f t="shared" si="110"/>
        <v>1</v>
      </c>
      <c r="Y426" s="115">
        <f t="shared" si="111"/>
        <v>0</v>
      </c>
      <c r="Z426" s="115">
        <f t="shared" si="112"/>
        <v>1</v>
      </c>
      <c r="AA426" s="115">
        <f t="shared" si="113"/>
        <v>0</v>
      </c>
      <c r="AB426" s="115">
        <f t="shared" si="114"/>
        <v>0</v>
      </c>
      <c r="AC426" s="115">
        <f t="shared" si="115"/>
        <v>0</v>
      </c>
      <c r="AF426" s="115">
        <f t="shared" si="116"/>
        <v>3</v>
      </c>
      <c r="AG426" s="115">
        <f t="shared" si="117"/>
        <v>3</v>
      </c>
      <c r="AH426" s="115" t="str">
        <f t="shared" si="118"/>
        <v>Correct</v>
      </c>
      <c r="AJ426" s="115" t="s">
        <v>99</v>
      </c>
      <c r="AK426" s="115">
        <v>73</v>
      </c>
      <c r="AL426" s="115" t="s">
        <v>84</v>
      </c>
      <c r="AM426" s="115" t="s">
        <v>123</v>
      </c>
      <c r="AN426" s="115" t="s">
        <v>85</v>
      </c>
      <c r="AO426" s="115" t="s">
        <v>86</v>
      </c>
      <c r="AP426" s="115" t="s">
        <v>87</v>
      </c>
      <c r="AQ426" s="115" t="s">
        <v>101</v>
      </c>
      <c r="AR426" s="115" t="s">
        <v>111</v>
      </c>
      <c r="AS426" s="115" t="s">
        <v>106</v>
      </c>
      <c r="AT426" s="115" t="s">
        <v>91</v>
      </c>
      <c r="AU426" s="115" t="s">
        <v>91</v>
      </c>
    </row>
    <row r="427" spans="1:47">
      <c r="A427" s="115">
        <v>7011540265</v>
      </c>
      <c r="H427" s="115" t="s">
        <v>46</v>
      </c>
      <c r="J427" s="115" t="s">
        <v>48</v>
      </c>
      <c r="O427" s="115">
        <f t="shared" si="102"/>
        <v>2</v>
      </c>
      <c r="P427" s="115">
        <f t="shared" si="103"/>
        <v>1.5</v>
      </c>
      <c r="R427" s="115">
        <f t="shared" si="104"/>
        <v>0</v>
      </c>
      <c r="S427" s="115">
        <f t="shared" si="105"/>
        <v>0</v>
      </c>
      <c r="T427" s="115">
        <f t="shared" si="106"/>
        <v>0</v>
      </c>
      <c r="U427" s="115">
        <f t="shared" si="107"/>
        <v>0</v>
      </c>
      <c r="V427" s="115">
        <f t="shared" si="108"/>
        <v>0</v>
      </c>
      <c r="W427" s="115">
        <f t="shared" si="109"/>
        <v>0</v>
      </c>
      <c r="X427" s="115">
        <f t="shared" si="110"/>
        <v>1</v>
      </c>
      <c r="Y427" s="115">
        <f t="shared" si="111"/>
        <v>0</v>
      </c>
      <c r="Z427" s="115">
        <f t="shared" si="112"/>
        <v>1</v>
      </c>
      <c r="AA427" s="115">
        <f t="shared" si="113"/>
        <v>0</v>
      </c>
      <c r="AB427" s="115">
        <f t="shared" si="114"/>
        <v>0</v>
      </c>
      <c r="AC427" s="115">
        <f t="shared" si="115"/>
        <v>0</v>
      </c>
      <c r="AF427" s="115">
        <f t="shared" si="116"/>
        <v>2</v>
      </c>
      <c r="AG427" s="115">
        <f t="shared" si="117"/>
        <v>2</v>
      </c>
      <c r="AH427" s="115" t="str">
        <f t="shared" si="118"/>
        <v>Correct</v>
      </c>
      <c r="AJ427" s="115" t="s">
        <v>83</v>
      </c>
      <c r="AK427" s="115">
        <v>62</v>
      </c>
      <c r="AL427" s="115" t="s">
        <v>84</v>
      </c>
      <c r="AM427" s="115" t="s">
        <v>143</v>
      </c>
      <c r="AN427" s="115" t="s">
        <v>85</v>
      </c>
      <c r="AO427" s="115" t="s">
        <v>91</v>
      </c>
      <c r="AP427" s="115" t="s">
        <v>108</v>
      </c>
      <c r="AQ427" s="115" t="s">
        <v>100</v>
      </c>
      <c r="AR427" s="115" t="s">
        <v>89</v>
      </c>
      <c r="AS427" s="115" t="s">
        <v>113</v>
      </c>
      <c r="AT427" s="115" t="s">
        <v>86</v>
      </c>
    </row>
    <row r="428" spans="1:47">
      <c r="A428" s="115">
        <v>7007931422</v>
      </c>
      <c r="B428" s="115" t="s">
        <v>41</v>
      </c>
      <c r="H428" s="115" t="s">
        <v>46</v>
      </c>
      <c r="J428" s="115" t="s">
        <v>48</v>
      </c>
      <c r="O428" s="115">
        <f t="shared" si="102"/>
        <v>3</v>
      </c>
      <c r="P428" s="115">
        <f t="shared" si="103"/>
        <v>1</v>
      </c>
      <c r="R428" s="115">
        <f t="shared" si="104"/>
        <v>1</v>
      </c>
      <c r="S428" s="115">
        <f t="shared" si="105"/>
        <v>0</v>
      </c>
      <c r="T428" s="115">
        <f t="shared" si="106"/>
        <v>0</v>
      </c>
      <c r="U428" s="115">
        <f t="shared" si="107"/>
        <v>0</v>
      </c>
      <c r="V428" s="115">
        <f t="shared" si="108"/>
        <v>0</v>
      </c>
      <c r="W428" s="115">
        <f t="shared" si="109"/>
        <v>0</v>
      </c>
      <c r="X428" s="115">
        <f t="shared" si="110"/>
        <v>1</v>
      </c>
      <c r="Y428" s="115">
        <f t="shared" si="111"/>
        <v>0</v>
      </c>
      <c r="Z428" s="115">
        <f t="shared" si="112"/>
        <v>1</v>
      </c>
      <c r="AA428" s="115">
        <f t="shared" si="113"/>
        <v>0</v>
      </c>
      <c r="AB428" s="115">
        <f t="shared" si="114"/>
        <v>0</v>
      </c>
      <c r="AC428" s="115">
        <f t="shared" si="115"/>
        <v>0</v>
      </c>
      <c r="AF428" s="115">
        <f t="shared" si="116"/>
        <v>3</v>
      </c>
      <c r="AG428" s="115">
        <f t="shared" si="117"/>
        <v>3</v>
      </c>
      <c r="AH428" s="115" t="str">
        <f t="shared" si="118"/>
        <v>Correct</v>
      </c>
      <c r="AJ428" s="115" t="s">
        <v>99</v>
      </c>
      <c r="AK428" s="115">
        <v>73</v>
      </c>
      <c r="AL428" s="115" t="s">
        <v>84</v>
      </c>
      <c r="AM428" s="115" t="s">
        <v>156</v>
      </c>
      <c r="AN428" s="115" t="s">
        <v>85</v>
      </c>
      <c r="AP428" s="115" t="s">
        <v>87</v>
      </c>
      <c r="AQ428" s="115" t="s">
        <v>100</v>
      </c>
      <c r="AR428" s="115" t="s">
        <v>89</v>
      </c>
      <c r="AS428" s="115" t="s">
        <v>106</v>
      </c>
      <c r="AT428" s="115" t="s">
        <v>91</v>
      </c>
      <c r="AU428" s="115" t="s">
        <v>91</v>
      </c>
    </row>
    <row r="429" spans="1:47">
      <c r="A429" s="115">
        <v>7020339300</v>
      </c>
      <c r="C429" s="115" t="s">
        <v>42</v>
      </c>
      <c r="H429" s="115" t="s">
        <v>46</v>
      </c>
      <c r="J429" s="115" t="s">
        <v>48</v>
      </c>
      <c r="O429" s="115">
        <f t="shared" si="102"/>
        <v>3</v>
      </c>
      <c r="P429" s="115">
        <f t="shared" si="103"/>
        <v>1</v>
      </c>
      <c r="R429" s="115">
        <f t="shared" si="104"/>
        <v>0</v>
      </c>
      <c r="S429" s="115">
        <f t="shared" si="105"/>
        <v>1</v>
      </c>
      <c r="T429" s="115">
        <f t="shared" si="106"/>
        <v>0</v>
      </c>
      <c r="U429" s="115">
        <f t="shared" si="107"/>
        <v>0</v>
      </c>
      <c r="V429" s="115">
        <f t="shared" si="108"/>
        <v>0</v>
      </c>
      <c r="W429" s="115">
        <f t="shared" si="109"/>
        <v>0</v>
      </c>
      <c r="X429" s="115">
        <f t="shared" si="110"/>
        <v>1</v>
      </c>
      <c r="Y429" s="115">
        <f t="shared" si="111"/>
        <v>0</v>
      </c>
      <c r="Z429" s="115">
        <f t="shared" si="112"/>
        <v>1</v>
      </c>
      <c r="AA429" s="115">
        <f t="shared" si="113"/>
        <v>0</v>
      </c>
      <c r="AB429" s="115">
        <f t="shared" si="114"/>
        <v>0</v>
      </c>
      <c r="AC429" s="115">
        <f t="shared" si="115"/>
        <v>0</v>
      </c>
      <c r="AF429" s="115">
        <f t="shared" si="116"/>
        <v>3</v>
      </c>
      <c r="AG429" s="115">
        <f t="shared" si="117"/>
        <v>3</v>
      </c>
      <c r="AH429" s="115" t="str">
        <f t="shared" si="118"/>
        <v>Correct</v>
      </c>
      <c r="AJ429" s="115" t="s">
        <v>83</v>
      </c>
      <c r="AK429" s="115">
        <v>50</v>
      </c>
      <c r="AL429" s="115" t="s">
        <v>84</v>
      </c>
      <c r="AM429" s="115" t="s">
        <v>156</v>
      </c>
      <c r="AN429" s="115" t="s">
        <v>97</v>
      </c>
      <c r="AO429" s="115" t="s">
        <v>86</v>
      </c>
      <c r="AP429" s="115" t="s">
        <v>87</v>
      </c>
      <c r="AQ429" s="115" t="s">
        <v>88</v>
      </c>
      <c r="AR429" s="115" t="s">
        <v>111</v>
      </c>
      <c r="AS429" s="115" t="s">
        <v>90</v>
      </c>
      <c r="AT429" s="115" t="s">
        <v>91</v>
      </c>
      <c r="AU429" s="115" t="s">
        <v>91</v>
      </c>
    </row>
    <row r="430" spans="1:47">
      <c r="A430" s="115">
        <v>7007923382</v>
      </c>
      <c r="H430" s="115" t="s">
        <v>46</v>
      </c>
      <c r="J430" s="115" t="s">
        <v>48</v>
      </c>
      <c r="O430" s="115">
        <f t="shared" si="102"/>
        <v>2</v>
      </c>
      <c r="P430" s="115">
        <f t="shared" si="103"/>
        <v>1.5</v>
      </c>
      <c r="R430" s="115">
        <f t="shared" si="104"/>
        <v>0</v>
      </c>
      <c r="S430" s="115">
        <f t="shared" si="105"/>
        <v>0</v>
      </c>
      <c r="T430" s="115">
        <f t="shared" si="106"/>
        <v>0</v>
      </c>
      <c r="U430" s="115">
        <f t="shared" si="107"/>
        <v>0</v>
      </c>
      <c r="V430" s="115">
        <f t="shared" si="108"/>
        <v>0</v>
      </c>
      <c r="W430" s="115">
        <f t="shared" si="109"/>
        <v>0</v>
      </c>
      <c r="X430" s="115">
        <f t="shared" si="110"/>
        <v>1</v>
      </c>
      <c r="Y430" s="115">
        <f t="shared" si="111"/>
        <v>0</v>
      </c>
      <c r="Z430" s="115">
        <f t="shared" si="112"/>
        <v>1</v>
      </c>
      <c r="AA430" s="115">
        <f t="shared" si="113"/>
        <v>0</v>
      </c>
      <c r="AB430" s="115">
        <f t="shared" si="114"/>
        <v>0</v>
      </c>
      <c r="AC430" s="115">
        <f t="shared" si="115"/>
        <v>0</v>
      </c>
      <c r="AF430" s="115">
        <f t="shared" si="116"/>
        <v>2</v>
      </c>
      <c r="AG430" s="115">
        <f t="shared" si="117"/>
        <v>2</v>
      </c>
      <c r="AH430" s="115" t="str">
        <f t="shared" si="118"/>
        <v>Correct</v>
      </c>
      <c r="AJ430" s="115" t="s">
        <v>83</v>
      </c>
      <c r="AK430" s="115">
        <v>61</v>
      </c>
      <c r="AL430" s="115" t="s">
        <v>84</v>
      </c>
      <c r="AM430" s="115" t="s">
        <v>158</v>
      </c>
      <c r="AN430" s="115" t="s">
        <v>92</v>
      </c>
      <c r="AO430" s="115" t="s">
        <v>86</v>
      </c>
      <c r="AP430" s="115" t="s">
        <v>435</v>
      </c>
      <c r="AQ430" s="115" t="s">
        <v>101</v>
      </c>
      <c r="AR430" s="115" t="s">
        <v>89</v>
      </c>
      <c r="AS430" s="115" t="s">
        <v>103</v>
      </c>
      <c r="AT430" s="115" t="s">
        <v>91</v>
      </c>
      <c r="AU430" s="115" t="s">
        <v>91</v>
      </c>
    </row>
    <row r="431" spans="1:47">
      <c r="A431" s="115">
        <v>6985447395</v>
      </c>
      <c r="B431" s="115" t="s">
        <v>41</v>
      </c>
      <c r="H431" s="115" t="s">
        <v>46</v>
      </c>
      <c r="J431" s="115" t="s">
        <v>48</v>
      </c>
      <c r="O431" s="115">
        <f t="shared" si="102"/>
        <v>3</v>
      </c>
      <c r="P431" s="115">
        <f t="shared" si="103"/>
        <v>1</v>
      </c>
      <c r="R431" s="115">
        <f t="shared" si="104"/>
        <v>1</v>
      </c>
      <c r="S431" s="115">
        <f t="shared" si="105"/>
        <v>0</v>
      </c>
      <c r="T431" s="115">
        <f t="shared" si="106"/>
        <v>0</v>
      </c>
      <c r="U431" s="115">
        <f t="shared" si="107"/>
        <v>0</v>
      </c>
      <c r="V431" s="115">
        <f t="shared" si="108"/>
        <v>0</v>
      </c>
      <c r="W431" s="115">
        <f t="shared" si="109"/>
        <v>0</v>
      </c>
      <c r="X431" s="115">
        <f t="shared" si="110"/>
        <v>1</v>
      </c>
      <c r="Y431" s="115">
        <f t="shared" si="111"/>
        <v>0</v>
      </c>
      <c r="Z431" s="115">
        <f t="shared" si="112"/>
        <v>1</v>
      </c>
      <c r="AA431" s="115">
        <f t="shared" si="113"/>
        <v>0</v>
      </c>
      <c r="AB431" s="115">
        <f t="shared" si="114"/>
        <v>0</v>
      </c>
      <c r="AC431" s="115">
        <f t="shared" si="115"/>
        <v>0</v>
      </c>
      <c r="AF431" s="115">
        <f t="shared" si="116"/>
        <v>3</v>
      </c>
      <c r="AG431" s="115">
        <f t="shared" si="117"/>
        <v>3</v>
      </c>
      <c r="AH431" s="115" t="str">
        <f t="shared" si="118"/>
        <v>Correct</v>
      </c>
      <c r="AJ431" s="115" t="s">
        <v>83</v>
      </c>
      <c r="AK431" s="115">
        <v>66</v>
      </c>
      <c r="AL431" s="115" t="s">
        <v>181</v>
      </c>
      <c r="AM431" s="115" t="s">
        <v>193</v>
      </c>
      <c r="AN431" s="115" t="s">
        <v>85</v>
      </c>
      <c r="AO431" s="115" t="s">
        <v>86</v>
      </c>
      <c r="AP431" s="115" t="s">
        <v>87</v>
      </c>
      <c r="AQ431" s="115" t="s">
        <v>100</v>
      </c>
      <c r="AR431" s="115" t="s">
        <v>102</v>
      </c>
      <c r="AS431" s="115" t="s">
        <v>106</v>
      </c>
      <c r="AT431" s="115" t="s">
        <v>91</v>
      </c>
      <c r="AU431" s="115" t="s">
        <v>91</v>
      </c>
    </row>
    <row r="432" spans="1:47">
      <c r="A432" s="115">
        <v>7010999921</v>
      </c>
      <c r="F432" s="115" t="s">
        <v>45</v>
      </c>
      <c r="H432" s="115" t="s">
        <v>46</v>
      </c>
      <c r="J432" s="115" t="s">
        <v>48</v>
      </c>
      <c r="O432" s="115">
        <f t="shared" si="102"/>
        <v>3</v>
      </c>
      <c r="P432" s="115">
        <f t="shared" si="103"/>
        <v>1</v>
      </c>
      <c r="R432" s="115">
        <f t="shared" si="104"/>
        <v>0</v>
      </c>
      <c r="S432" s="115">
        <f t="shared" si="105"/>
        <v>0</v>
      </c>
      <c r="T432" s="115">
        <f t="shared" si="106"/>
        <v>0</v>
      </c>
      <c r="U432" s="115">
        <f t="shared" si="107"/>
        <v>0</v>
      </c>
      <c r="V432" s="115">
        <f t="shared" si="108"/>
        <v>1</v>
      </c>
      <c r="W432" s="115">
        <f t="shared" si="109"/>
        <v>0</v>
      </c>
      <c r="X432" s="115">
        <f t="shared" si="110"/>
        <v>1</v>
      </c>
      <c r="Y432" s="115">
        <f t="shared" si="111"/>
        <v>0</v>
      </c>
      <c r="Z432" s="115">
        <f t="shared" si="112"/>
        <v>1</v>
      </c>
      <c r="AA432" s="115">
        <f t="shared" si="113"/>
        <v>0</v>
      </c>
      <c r="AB432" s="115">
        <f t="shared" si="114"/>
        <v>0</v>
      </c>
      <c r="AC432" s="115">
        <f t="shared" si="115"/>
        <v>0</v>
      </c>
      <c r="AF432" s="115">
        <f t="shared" si="116"/>
        <v>3</v>
      </c>
      <c r="AG432" s="115">
        <f t="shared" si="117"/>
        <v>3</v>
      </c>
      <c r="AH432" s="115" t="str">
        <f t="shared" si="118"/>
        <v>Correct</v>
      </c>
      <c r="AJ432" s="115" t="s">
        <v>83</v>
      </c>
      <c r="AK432" s="115">
        <v>70</v>
      </c>
      <c r="AL432" s="115" t="s">
        <v>84</v>
      </c>
      <c r="AM432" s="115" t="s">
        <v>129</v>
      </c>
      <c r="AN432" s="115" t="s">
        <v>85</v>
      </c>
      <c r="AP432" s="115" t="s">
        <v>108</v>
      </c>
      <c r="AQ432" s="115" t="s">
        <v>101</v>
      </c>
      <c r="AR432" s="115" t="s">
        <v>89</v>
      </c>
      <c r="AS432" s="115" t="s">
        <v>106</v>
      </c>
      <c r="AT432" s="115" t="s">
        <v>91</v>
      </c>
      <c r="AU432" s="115" t="s">
        <v>86</v>
      </c>
    </row>
    <row r="433" spans="1:47">
      <c r="A433" s="115">
        <v>7007923701</v>
      </c>
      <c r="F433" s="115" t="s">
        <v>45</v>
      </c>
      <c r="H433" s="115" t="s">
        <v>46</v>
      </c>
      <c r="J433" s="115" t="s">
        <v>48</v>
      </c>
      <c r="O433" s="115">
        <f t="shared" si="102"/>
        <v>3</v>
      </c>
      <c r="P433" s="115">
        <f t="shared" si="103"/>
        <v>1</v>
      </c>
      <c r="R433" s="115">
        <f t="shared" si="104"/>
        <v>0</v>
      </c>
      <c r="S433" s="115">
        <f t="shared" si="105"/>
        <v>0</v>
      </c>
      <c r="T433" s="115">
        <f t="shared" si="106"/>
        <v>0</v>
      </c>
      <c r="U433" s="115">
        <f t="shared" si="107"/>
        <v>0</v>
      </c>
      <c r="V433" s="115">
        <f t="shared" si="108"/>
        <v>1</v>
      </c>
      <c r="W433" s="115">
        <f t="shared" si="109"/>
        <v>0</v>
      </c>
      <c r="X433" s="115">
        <f t="shared" si="110"/>
        <v>1</v>
      </c>
      <c r="Y433" s="115">
        <f t="shared" si="111"/>
        <v>0</v>
      </c>
      <c r="Z433" s="115">
        <f t="shared" si="112"/>
        <v>1</v>
      </c>
      <c r="AA433" s="115">
        <f t="shared" si="113"/>
        <v>0</v>
      </c>
      <c r="AB433" s="115">
        <f t="shared" si="114"/>
        <v>0</v>
      </c>
      <c r="AC433" s="115">
        <f t="shared" si="115"/>
        <v>0</v>
      </c>
      <c r="AF433" s="115">
        <f t="shared" si="116"/>
        <v>3</v>
      </c>
      <c r="AG433" s="115">
        <f t="shared" si="117"/>
        <v>3</v>
      </c>
      <c r="AH433" s="115" t="str">
        <f t="shared" si="118"/>
        <v>Correct</v>
      </c>
      <c r="AJ433" s="115" t="s">
        <v>83</v>
      </c>
      <c r="AK433" s="115">
        <v>60</v>
      </c>
      <c r="AL433" s="115" t="s">
        <v>84</v>
      </c>
      <c r="AM433" s="115" t="s">
        <v>141</v>
      </c>
      <c r="AN433" s="115" t="s">
        <v>92</v>
      </c>
      <c r="AO433" s="115" t="s">
        <v>86</v>
      </c>
      <c r="AP433" s="115" t="s">
        <v>116</v>
      </c>
      <c r="AQ433" s="115" t="s">
        <v>101</v>
      </c>
      <c r="AR433" s="115" t="s">
        <v>89</v>
      </c>
      <c r="AS433" s="115" t="s">
        <v>113</v>
      </c>
      <c r="AT433" s="115" t="s">
        <v>91</v>
      </c>
      <c r="AU433" s="115" t="s">
        <v>91</v>
      </c>
    </row>
    <row r="434" spans="1:47">
      <c r="A434" s="115">
        <v>6985433409</v>
      </c>
      <c r="C434" s="115" t="s">
        <v>42</v>
      </c>
      <c r="H434" s="115" t="s">
        <v>46</v>
      </c>
      <c r="J434" s="115" t="s">
        <v>48</v>
      </c>
      <c r="O434" s="115">
        <f t="shared" si="102"/>
        <v>3</v>
      </c>
      <c r="P434" s="115">
        <f t="shared" si="103"/>
        <v>1</v>
      </c>
      <c r="R434" s="115">
        <f t="shared" si="104"/>
        <v>0</v>
      </c>
      <c r="S434" s="115">
        <f t="shared" si="105"/>
        <v>1</v>
      </c>
      <c r="T434" s="115">
        <f t="shared" si="106"/>
        <v>0</v>
      </c>
      <c r="U434" s="115">
        <f t="shared" si="107"/>
        <v>0</v>
      </c>
      <c r="V434" s="115">
        <f t="shared" si="108"/>
        <v>0</v>
      </c>
      <c r="W434" s="115">
        <f t="shared" si="109"/>
        <v>0</v>
      </c>
      <c r="X434" s="115">
        <f t="shared" si="110"/>
        <v>1</v>
      </c>
      <c r="Y434" s="115">
        <f t="shared" si="111"/>
        <v>0</v>
      </c>
      <c r="Z434" s="115">
        <f t="shared" si="112"/>
        <v>1</v>
      </c>
      <c r="AA434" s="115">
        <f t="shared" si="113"/>
        <v>0</v>
      </c>
      <c r="AB434" s="115">
        <f t="shared" si="114"/>
        <v>0</v>
      </c>
      <c r="AC434" s="115">
        <f t="shared" si="115"/>
        <v>0</v>
      </c>
      <c r="AF434" s="115">
        <f t="shared" si="116"/>
        <v>3</v>
      </c>
      <c r="AG434" s="115">
        <f t="shared" si="117"/>
        <v>3</v>
      </c>
      <c r="AH434" s="115" t="str">
        <f t="shared" si="118"/>
        <v>Correct</v>
      </c>
      <c r="AJ434" s="115" t="s">
        <v>99</v>
      </c>
      <c r="AK434" s="115">
        <v>72</v>
      </c>
      <c r="AL434" s="115" t="s">
        <v>84</v>
      </c>
      <c r="AM434" s="115" t="s">
        <v>480</v>
      </c>
      <c r="AN434" s="115" t="s">
        <v>85</v>
      </c>
      <c r="AO434" s="115" t="s">
        <v>86</v>
      </c>
      <c r="AP434" s="115" t="s">
        <v>87</v>
      </c>
      <c r="AQ434" s="115" t="s">
        <v>88</v>
      </c>
      <c r="AR434" s="115" t="s">
        <v>89</v>
      </c>
      <c r="AS434" s="115" t="s">
        <v>106</v>
      </c>
      <c r="AT434" s="115" t="s">
        <v>91</v>
      </c>
      <c r="AU434" s="115" t="s">
        <v>86</v>
      </c>
    </row>
    <row r="435" spans="1:47">
      <c r="A435" s="115">
        <v>6985472999</v>
      </c>
      <c r="D435" s="115" t="s">
        <v>43</v>
      </c>
      <c r="E435" s="115" t="s">
        <v>44</v>
      </c>
      <c r="H435" s="115" t="s">
        <v>46</v>
      </c>
      <c r="J435" s="115" t="s">
        <v>48</v>
      </c>
      <c r="O435" s="115">
        <f t="shared" si="102"/>
        <v>4</v>
      </c>
      <c r="P435" s="115">
        <f t="shared" si="103"/>
        <v>0.75</v>
      </c>
      <c r="R435" s="115">
        <f t="shared" si="104"/>
        <v>0</v>
      </c>
      <c r="S435" s="115">
        <f t="shared" si="105"/>
        <v>0</v>
      </c>
      <c r="T435" s="115">
        <f t="shared" si="106"/>
        <v>0.75</v>
      </c>
      <c r="U435" s="115">
        <f t="shared" si="107"/>
        <v>0.75</v>
      </c>
      <c r="V435" s="115">
        <f t="shared" si="108"/>
        <v>0</v>
      </c>
      <c r="W435" s="115">
        <f t="shared" si="109"/>
        <v>0</v>
      </c>
      <c r="X435" s="115">
        <f t="shared" si="110"/>
        <v>0.75</v>
      </c>
      <c r="Y435" s="115">
        <f t="shared" si="111"/>
        <v>0</v>
      </c>
      <c r="Z435" s="115">
        <f t="shared" si="112"/>
        <v>0.75</v>
      </c>
      <c r="AA435" s="115">
        <f t="shared" si="113"/>
        <v>0</v>
      </c>
      <c r="AB435" s="115">
        <f t="shared" si="114"/>
        <v>0</v>
      </c>
      <c r="AC435" s="115">
        <f t="shared" si="115"/>
        <v>0</v>
      </c>
      <c r="AF435" s="115">
        <f t="shared" si="116"/>
        <v>3</v>
      </c>
      <c r="AG435" s="115">
        <f t="shared" si="117"/>
        <v>4</v>
      </c>
      <c r="AH435" s="115" t="str">
        <f t="shared" si="118"/>
        <v>Correct</v>
      </c>
      <c r="AJ435" s="115" t="s">
        <v>83</v>
      </c>
      <c r="AK435" s="115">
        <v>29</v>
      </c>
      <c r="AL435" s="115" t="s">
        <v>181</v>
      </c>
      <c r="AM435" s="115" t="s">
        <v>239</v>
      </c>
      <c r="AN435" s="115" t="s">
        <v>85</v>
      </c>
      <c r="AO435" s="115" t="s">
        <v>91</v>
      </c>
      <c r="AP435" s="115" t="s">
        <v>137</v>
      </c>
      <c r="AQ435" s="115" t="s">
        <v>100</v>
      </c>
      <c r="AR435" s="115" t="s">
        <v>89</v>
      </c>
      <c r="AS435" s="115" t="s">
        <v>90</v>
      </c>
      <c r="AT435" s="115" t="s">
        <v>91</v>
      </c>
      <c r="AU435" s="115" t="s">
        <v>91</v>
      </c>
    </row>
    <row r="436" spans="1:47">
      <c r="A436" s="115">
        <v>7020563481</v>
      </c>
      <c r="B436" s="115" t="s">
        <v>41</v>
      </c>
      <c r="H436" s="115" t="s">
        <v>46</v>
      </c>
      <c r="J436" s="115" t="s">
        <v>48</v>
      </c>
      <c r="O436" s="115">
        <f t="shared" si="102"/>
        <v>3</v>
      </c>
      <c r="P436" s="115">
        <f t="shared" si="103"/>
        <v>1</v>
      </c>
      <c r="R436" s="115">
        <f t="shared" si="104"/>
        <v>1</v>
      </c>
      <c r="S436" s="115">
        <f t="shared" si="105"/>
        <v>0</v>
      </c>
      <c r="T436" s="115">
        <f t="shared" si="106"/>
        <v>0</v>
      </c>
      <c r="U436" s="115">
        <f t="shared" si="107"/>
        <v>0</v>
      </c>
      <c r="V436" s="115">
        <f t="shared" si="108"/>
        <v>0</v>
      </c>
      <c r="W436" s="115">
        <f t="shared" si="109"/>
        <v>0</v>
      </c>
      <c r="X436" s="115">
        <f t="shared" si="110"/>
        <v>1</v>
      </c>
      <c r="Y436" s="115">
        <f t="shared" si="111"/>
        <v>0</v>
      </c>
      <c r="Z436" s="115">
        <f t="shared" si="112"/>
        <v>1</v>
      </c>
      <c r="AA436" s="115">
        <f t="shared" si="113"/>
        <v>0</v>
      </c>
      <c r="AB436" s="115">
        <f t="shared" si="114"/>
        <v>0</v>
      </c>
      <c r="AC436" s="115">
        <f t="shared" si="115"/>
        <v>0</v>
      </c>
      <c r="AF436" s="115">
        <f t="shared" si="116"/>
        <v>3</v>
      </c>
      <c r="AG436" s="115">
        <f t="shared" si="117"/>
        <v>3</v>
      </c>
      <c r="AH436" s="115" t="str">
        <f t="shared" si="118"/>
        <v>Correct</v>
      </c>
      <c r="AJ436" s="115" t="s">
        <v>83</v>
      </c>
      <c r="AK436" s="115">
        <v>79</v>
      </c>
      <c r="AL436" s="115" t="s">
        <v>181</v>
      </c>
      <c r="AM436" s="115" t="s">
        <v>208</v>
      </c>
      <c r="AN436" s="115" t="s">
        <v>85</v>
      </c>
      <c r="AO436" s="115" t="s">
        <v>86</v>
      </c>
      <c r="AP436" s="115" t="s">
        <v>87</v>
      </c>
      <c r="AQ436" s="115" t="s">
        <v>101</v>
      </c>
      <c r="AR436" s="115" t="s">
        <v>94</v>
      </c>
      <c r="AS436" s="115" t="s">
        <v>106</v>
      </c>
      <c r="AT436" s="115" t="s">
        <v>91</v>
      </c>
      <c r="AU436" s="115" t="s">
        <v>91</v>
      </c>
    </row>
    <row r="437" spans="1:47">
      <c r="A437" s="115">
        <v>6984052193</v>
      </c>
      <c r="E437" s="115" t="s">
        <v>44</v>
      </c>
      <c r="H437" s="115" t="s">
        <v>46</v>
      </c>
      <c r="J437" s="115" t="s">
        <v>48</v>
      </c>
      <c r="O437" s="115">
        <f t="shared" si="102"/>
        <v>3</v>
      </c>
      <c r="P437" s="115">
        <f t="shared" si="103"/>
        <v>1</v>
      </c>
      <c r="R437" s="115">
        <f t="shared" si="104"/>
        <v>0</v>
      </c>
      <c r="S437" s="115">
        <f t="shared" si="105"/>
        <v>0</v>
      </c>
      <c r="T437" s="115">
        <f t="shared" si="106"/>
        <v>0</v>
      </c>
      <c r="U437" s="115">
        <f t="shared" si="107"/>
        <v>1</v>
      </c>
      <c r="V437" s="115">
        <f t="shared" si="108"/>
        <v>0</v>
      </c>
      <c r="W437" s="115">
        <f t="shared" si="109"/>
        <v>0</v>
      </c>
      <c r="X437" s="115">
        <f t="shared" si="110"/>
        <v>1</v>
      </c>
      <c r="Y437" s="115">
        <f t="shared" si="111"/>
        <v>0</v>
      </c>
      <c r="Z437" s="115">
        <f t="shared" si="112"/>
        <v>1</v>
      </c>
      <c r="AA437" s="115">
        <f t="shared" si="113"/>
        <v>0</v>
      </c>
      <c r="AB437" s="115">
        <f t="shared" si="114"/>
        <v>0</v>
      </c>
      <c r="AC437" s="115">
        <f t="shared" si="115"/>
        <v>0</v>
      </c>
      <c r="AF437" s="115">
        <f t="shared" si="116"/>
        <v>3</v>
      </c>
      <c r="AG437" s="115">
        <f t="shared" si="117"/>
        <v>3</v>
      </c>
      <c r="AH437" s="115" t="str">
        <f t="shared" si="118"/>
        <v>Correct</v>
      </c>
      <c r="AJ437" s="115" t="s">
        <v>83</v>
      </c>
      <c r="AK437" s="115">
        <v>62</v>
      </c>
      <c r="AL437" s="115" t="s">
        <v>181</v>
      </c>
      <c r="AM437" s="115" t="s">
        <v>222</v>
      </c>
      <c r="AN437" s="115" t="s">
        <v>85</v>
      </c>
      <c r="AO437" s="115" t="s">
        <v>86</v>
      </c>
      <c r="AP437" s="115" t="s">
        <v>87</v>
      </c>
      <c r="AQ437" s="115" t="s">
        <v>101</v>
      </c>
      <c r="AR437" s="115" t="s">
        <v>111</v>
      </c>
      <c r="AS437" s="115" t="s">
        <v>90</v>
      </c>
      <c r="AT437" s="115" t="s">
        <v>91</v>
      </c>
      <c r="AU437" s="115" t="s">
        <v>91</v>
      </c>
    </row>
    <row r="438" spans="1:47">
      <c r="A438" s="115">
        <v>6988277088</v>
      </c>
      <c r="D438" s="115" t="s">
        <v>43</v>
      </c>
      <c r="H438" s="115" t="s">
        <v>46</v>
      </c>
      <c r="J438" s="115" t="s">
        <v>48</v>
      </c>
      <c r="O438" s="115">
        <f t="shared" si="102"/>
        <v>3</v>
      </c>
      <c r="P438" s="115">
        <f t="shared" si="103"/>
        <v>1</v>
      </c>
      <c r="R438" s="115">
        <f t="shared" si="104"/>
        <v>0</v>
      </c>
      <c r="S438" s="115">
        <f t="shared" si="105"/>
        <v>0</v>
      </c>
      <c r="T438" s="115">
        <f t="shared" si="106"/>
        <v>1</v>
      </c>
      <c r="U438" s="115">
        <f t="shared" si="107"/>
        <v>0</v>
      </c>
      <c r="V438" s="115">
        <f t="shared" si="108"/>
        <v>0</v>
      </c>
      <c r="W438" s="115">
        <f t="shared" si="109"/>
        <v>0</v>
      </c>
      <c r="X438" s="115">
        <f t="shared" si="110"/>
        <v>1</v>
      </c>
      <c r="Y438" s="115">
        <f t="shared" si="111"/>
        <v>0</v>
      </c>
      <c r="Z438" s="115">
        <f t="shared" si="112"/>
        <v>1</v>
      </c>
      <c r="AA438" s="115">
        <f t="shared" si="113"/>
        <v>0</v>
      </c>
      <c r="AB438" s="115">
        <f t="shared" si="114"/>
        <v>0</v>
      </c>
      <c r="AC438" s="115">
        <f t="shared" si="115"/>
        <v>0</v>
      </c>
      <c r="AF438" s="115">
        <f t="shared" si="116"/>
        <v>3</v>
      </c>
      <c r="AG438" s="115">
        <f t="shared" si="117"/>
        <v>3</v>
      </c>
      <c r="AH438" s="115" t="str">
        <f t="shared" si="118"/>
        <v>Correct</v>
      </c>
      <c r="AJ438" s="115" t="s">
        <v>99</v>
      </c>
      <c r="AK438" s="115">
        <v>57</v>
      </c>
      <c r="AL438" s="115" t="s">
        <v>84</v>
      </c>
      <c r="AM438" s="115" t="s">
        <v>135</v>
      </c>
      <c r="AN438" s="115" t="s">
        <v>85</v>
      </c>
      <c r="AO438" s="115" t="s">
        <v>86</v>
      </c>
      <c r="AP438" s="115" t="s">
        <v>87</v>
      </c>
      <c r="AQ438" s="115" t="s">
        <v>100</v>
      </c>
      <c r="AR438" s="115" t="s">
        <v>89</v>
      </c>
      <c r="AS438" s="115" t="s">
        <v>113</v>
      </c>
      <c r="AT438" s="115" t="s">
        <v>91</v>
      </c>
      <c r="AU438" s="115" t="s">
        <v>91</v>
      </c>
    </row>
    <row r="439" spans="1:47">
      <c r="A439" s="115">
        <v>7044854212</v>
      </c>
      <c r="E439" s="115" t="s">
        <v>44</v>
      </c>
      <c r="H439" s="115" t="s">
        <v>46</v>
      </c>
      <c r="J439" s="115" t="s">
        <v>48</v>
      </c>
      <c r="O439" s="115">
        <f t="shared" si="102"/>
        <v>3</v>
      </c>
      <c r="P439" s="115">
        <f t="shared" si="103"/>
        <v>1</v>
      </c>
      <c r="R439" s="115">
        <f t="shared" si="104"/>
        <v>0</v>
      </c>
      <c r="S439" s="115">
        <f t="shared" si="105"/>
        <v>0</v>
      </c>
      <c r="T439" s="115">
        <f t="shared" si="106"/>
        <v>0</v>
      </c>
      <c r="U439" s="115">
        <f t="shared" si="107"/>
        <v>1</v>
      </c>
      <c r="V439" s="115">
        <f t="shared" si="108"/>
        <v>0</v>
      </c>
      <c r="W439" s="115">
        <f t="shared" si="109"/>
        <v>0</v>
      </c>
      <c r="X439" s="115">
        <f t="shared" si="110"/>
        <v>1</v>
      </c>
      <c r="Y439" s="115">
        <f t="shared" si="111"/>
        <v>0</v>
      </c>
      <c r="Z439" s="115">
        <f t="shared" si="112"/>
        <v>1</v>
      </c>
      <c r="AA439" s="115">
        <f t="shared" si="113"/>
        <v>0</v>
      </c>
      <c r="AB439" s="115">
        <f t="shared" si="114"/>
        <v>0</v>
      </c>
      <c r="AC439" s="115">
        <f t="shared" si="115"/>
        <v>0</v>
      </c>
      <c r="AF439" s="115">
        <f t="shared" si="116"/>
        <v>3</v>
      </c>
      <c r="AG439" s="115">
        <f t="shared" si="117"/>
        <v>3</v>
      </c>
      <c r="AH439" s="115" t="str">
        <f t="shared" si="118"/>
        <v>Correct</v>
      </c>
      <c r="AJ439" s="115" t="s">
        <v>83</v>
      </c>
      <c r="AK439" s="115">
        <v>47</v>
      </c>
      <c r="AL439" s="115" t="s">
        <v>84</v>
      </c>
      <c r="AM439" s="115" t="s">
        <v>133</v>
      </c>
      <c r="AN439" s="115" t="s">
        <v>92</v>
      </c>
      <c r="AQ439" s="115" t="s">
        <v>96</v>
      </c>
      <c r="AR439" s="115" t="s">
        <v>89</v>
      </c>
      <c r="AS439" s="115" t="s">
        <v>113</v>
      </c>
      <c r="AT439" s="115" t="s">
        <v>91</v>
      </c>
    </row>
    <row r="440" spans="1:47">
      <c r="A440" s="115">
        <v>7020571607</v>
      </c>
      <c r="H440" s="115" t="s">
        <v>46</v>
      </c>
      <c r="J440" s="115" t="s">
        <v>48</v>
      </c>
      <c r="O440" s="115">
        <f t="shared" si="102"/>
        <v>2</v>
      </c>
      <c r="P440" s="115">
        <f t="shared" si="103"/>
        <v>1.5</v>
      </c>
      <c r="R440" s="115">
        <f t="shared" si="104"/>
        <v>0</v>
      </c>
      <c r="S440" s="115">
        <f t="shared" si="105"/>
        <v>0</v>
      </c>
      <c r="T440" s="115">
        <f t="shared" si="106"/>
        <v>0</v>
      </c>
      <c r="U440" s="115">
        <f t="shared" si="107"/>
        <v>0</v>
      </c>
      <c r="V440" s="115">
        <f t="shared" si="108"/>
        <v>0</v>
      </c>
      <c r="W440" s="115">
        <f t="shared" si="109"/>
        <v>0</v>
      </c>
      <c r="X440" s="115">
        <f t="shared" si="110"/>
        <v>1</v>
      </c>
      <c r="Y440" s="115">
        <f t="shared" si="111"/>
        <v>0</v>
      </c>
      <c r="Z440" s="115">
        <f t="shared" si="112"/>
        <v>1</v>
      </c>
      <c r="AA440" s="115">
        <f t="shared" si="113"/>
        <v>0</v>
      </c>
      <c r="AB440" s="115">
        <f t="shared" si="114"/>
        <v>0</v>
      </c>
      <c r="AC440" s="115">
        <f t="shared" si="115"/>
        <v>0</v>
      </c>
      <c r="AF440" s="115">
        <f t="shared" si="116"/>
        <v>2</v>
      </c>
      <c r="AG440" s="115">
        <f t="shared" si="117"/>
        <v>2</v>
      </c>
      <c r="AH440" s="115" t="str">
        <f t="shared" si="118"/>
        <v>Correct</v>
      </c>
      <c r="AJ440" s="115" t="s">
        <v>99</v>
      </c>
      <c r="AK440" s="115">
        <v>29</v>
      </c>
      <c r="AL440" s="115" t="s">
        <v>84</v>
      </c>
      <c r="AM440" s="115" t="s">
        <v>135</v>
      </c>
      <c r="AO440" s="115" t="s">
        <v>91</v>
      </c>
      <c r="AP440" s="115" t="s">
        <v>108</v>
      </c>
      <c r="AQ440" s="115" t="s">
        <v>93</v>
      </c>
      <c r="AR440" s="115" t="s">
        <v>105</v>
      </c>
      <c r="AS440" s="115" t="s">
        <v>113</v>
      </c>
      <c r="AT440" s="115" t="s">
        <v>91</v>
      </c>
      <c r="AU440" s="115" t="s">
        <v>91</v>
      </c>
    </row>
    <row r="441" spans="1:47">
      <c r="A441" s="115">
        <v>7011087608</v>
      </c>
      <c r="B441" s="115" t="s">
        <v>41</v>
      </c>
      <c r="H441" s="115" t="s">
        <v>46</v>
      </c>
      <c r="J441" s="115" t="s">
        <v>48</v>
      </c>
      <c r="O441" s="115">
        <f t="shared" si="102"/>
        <v>3</v>
      </c>
      <c r="P441" s="115">
        <f t="shared" si="103"/>
        <v>1</v>
      </c>
      <c r="R441" s="115">
        <f t="shared" si="104"/>
        <v>1</v>
      </c>
      <c r="S441" s="115">
        <f t="shared" si="105"/>
        <v>0</v>
      </c>
      <c r="T441" s="115">
        <f t="shared" si="106"/>
        <v>0</v>
      </c>
      <c r="U441" s="115">
        <f t="shared" si="107"/>
        <v>0</v>
      </c>
      <c r="V441" s="115">
        <f t="shared" si="108"/>
        <v>0</v>
      </c>
      <c r="W441" s="115">
        <f t="shared" si="109"/>
        <v>0</v>
      </c>
      <c r="X441" s="115">
        <f t="shared" si="110"/>
        <v>1</v>
      </c>
      <c r="Y441" s="115">
        <f t="shared" si="111"/>
        <v>0</v>
      </c>
      <c r="Z441" s="115">
        <f t="shared" si="112"/>
        <v>1</v>
      </c>
      <c r="AA441" s="115">
        <f t="shared" si="113"/>
        <v>0</v>
      </c>
      <c r="AB441" s="115">
        <f t="shared" si="114"/>
        <v>0</v>
      </c>
      <c r="AC441" s="115">
        <f t="shared" si="115"/>
        <v>0</v>
      </c>
      <c r="AF441" s="115">
        <f t="shared" si="116"/>
        <v>3</v>
      </c>
      <c r="AG441" s="115">
        <f t="shared" si="117"/>
        <v>3</v>
      </c>
      <c r="AH441" s="115" t="str">
        <f t="shared" si="118"/>
        <v>Correct</v>
      </c>
      <c r="AJ441" s="115" t="s">
        <v>83</v>
      </c>
      <c r="AK441" s="115">
        <v>35</v>
      </c>
      <c r="AL441" s="115" t="s">
        <v>84</v>
      </c>
      <c r="AM441" s="115" t="s">
        <v>471</v>
      </c>
      <c r="AO441" s="115" t="s">
        <v>91</v>
      </c>
      <c r="AQ441" s="115" t="s">
        <v>101</v>
      </c>
      <c r="AR441" s="115" t="s">
        <v>89</v>
      </c>
      <c r="AS441" s="115" t="s">
        <v>90</v>
      </c>
      <c r="AT441" s="115" t="s">
        <v>91</v>
      </c>
      <c r="AU441" s="115" t="s">
        <v>91</v>
      </c>
    </row>
    <row r="442" spans="1:47">
      <c r="A442" s="115">
        <v>7020343435</v>
      </c>
      <c r="C442" s="115" t="s">
        <v>42</v>
      </c>
      <c r="H442" s="115" t="s">
        <v>46</v>
      </c>
      <c r="J442" s="115" t="s">
        <v>48</v>
      </c>
      <c r="O442" s="115">
        <f t="shared" si="102"/>
        <v>3</v>
      </c>
      <c r="P442" s="115">
        <f t="shared" si="103"/>
        <v>1</v>
      </c>
      <c r="R442" s="115">
        <f t="shared" si="104"/>
        <v>0</v>
      </c>
      <c r="S442" s="115">
        <f t="shared" si="105"/>
        <v>1</v>
      </c>
      <c r="T442" s="115">
        <f t="shared" si="106"/>
        <v>0</v>
      </c>
      <c r="U442" s="115">
        <f t="shared" si="107"/>
        <v>0</v>
      </c>
      <c r="V442" s="115">
        <f t="shared" si="108"/>
        <v>0</v>
      </c>
      <c r="W442" s="115">
        <f t="shared" si="109"/>
        <v>0</v>
      </c>
      <c r="X442" s="115">
        <f t="shared" si="110"/>
        <v>1</v>
      </c>
      <c r="Y442" s="115">
        <f t="shared" si="111"/>
        <v>0</v>
      </c>
      <c r="Z442" s="115">
        <f t="shared" si="112"/>
        <v>1</v>
      </c>
      <c r="AA442" s="115">
        <f t="shared" si="113"/>
        <v>0</v>
      </c>
      <c r="AB442" s="115">
        <f t="shared" si="114"/>
        <v>0</v>
      </c>
      <c r="AC442" s="115">
        <f t="shared" si="115"/>
        <v>0</v>
      </c>
      <c r="AF442" s="115">
        <f t="shared" si="116"/>
        <v>3</v>
      </c>
      <c r="AG442" s="115">
        <f t="shared" si="117"/>
        <v>3</v>
      </c>
      <c r="AH442" s="115" t="str">
        <f t="shared" si="118"/>
        <v>Correct</v>
      </c>
      <c r="AJ442" s="115" t="s">
        <v>83</v>
      </c>
      <c r="AK442" s="115">
        <v>36</v>
      </c>
      <c r="AL442" s="115" t="s">
        <v>181</v>
      </c>
      <c r="AM442" s="115" t="s">
        <v>434</v>
      </c>
      <c r="AN442" s="115" t="s">
        <v>92</v>
      </c>
      <c r="AO442" s="115" t="s">
        <v>91</v>
      </c>
      <c r="AP442" s="115" t="s">
        <v>87</v>
      </c>
      <c r="AQ442" s="115" t="s">
        <v>93</v>
      </c>
      <c r="AR442" s="115" t="s">
        <v>111</v>
      </c>
      <c r="AS442" s="115" t="s">
        <v>95</v>
      </c>
      <c r="AT442" s="115" t="s">
        <v>91</v>
      </c>
      <c r="AU442" s="115" t="s">
        <v>91</v>
      </c>
    </row>
    <row r="443" spans="1:47">
      <c r="A443" s="115">
        <v>7044860409</v>
      </c>
      <c r="D443" s="115" t="s">
        <v>43</v>
      </c>
      <c r="H443" s="115" t="s">
        <v>46</v>
      </c>
      <c r="J443" s="115" t="s">
        <v>48</v>
      </c>
      <c r="O443" s="115">
        <f t="shared" si="102"/>
        <v>3</v>
      </c>
      <c r="P443" s="115">
        <f t="shared" si="103"/>
        <v>1</v>
      </c>
      <c r="R443" s="115">
        <f t="shared" si="104"/>
        <v>0</v>
      </c>
      <c r="S443" s="115">
        <f t="shared" si="105"/>
        <v>0</v>
      </c>
      <c r="T443" s="115">
        <f t="shared" si="106"/>
        <v>1</v>
      </c>
      <c r="U443" s="115">
        <f t="shared" si="107"/>
        <v>0</v>
      </c>
      <c r="V443" s="115">
        <f t="shared" si="108"/>
        <v>0</v>
      </c>
      <c r="W443" s="115">
        <f t="shared" si="109"/>
        <v>0</v>
      </c>
      <c r="X443" s="115">
        <f t="shared" si="110"/>
        <v>1</v>
      </c>
      <c r="Y443" s="115">
        <f t="shared" si="111"/>
        <v>0</v>
      </c>
      <c r="Z443" s="115">
        <f t="shared" si="112"/>
        <v>1</v>
      </c>
      <c r="AA443" s="115">
        <f t="shared" si="113"/>
        <v>0</v>
      </c>
      <c r="AB443" s="115">
        <f t="shared" si="114"/>
        <v>0</v>
      </c>
      <c r="AC443" s="115">
        <f t="shared" si="115"/>
        <v>0</v>
      </c>
      <c r="AF443" s="115">
        <f t="shared" si="116"/>
        <v>3</v>
      </c>
      <c r="AG443" s="115">
        <f t="shared" si="117"/>
        <v>3</v>
      </c>
      <c r="AH443" s="115" t="str">
        <f t="shared" si="118"/>
        <v>Correct</v>
      </c>
      <c r="AJ443" s="115" t="s">
        <v>99</v>
      </c>
      <c r="AK443" s="115">
        <v>61</v>
      </c>
      <c r="AL443" s="115" t="s">
        <v>84</v>
      </c>
      <c r="AM443" s="115" t="s">
        <v>138</v>
      </c>
      <c r="AN443" s="115" t="s">
        <v>85</v>
      </c>
      <c r="AO443" s="115" t="s">
        <v>86</v>
      </c>
      <c r="AP443" s="115" t="s">
        <v>87</v>
      </c>
      <c r="AQ443" s="115" t="s">
        <v>100</v>
      </c>
      <c r="AR443" s="115" t="s">
        <v>102</v>
      </c>
      <c r="AS443" s="115" t="s">
        <v>90</v>
      </c>
      <c r="AT443" s="115" t="s">
        <v>91</v>
      </c>
      <c r="AU443" s="115" t="s">
        <v>91</v>
      </c>
    </row>
    <row r="444" spans="1:47">
      <c r="A444" s="115">
        <v>7044855874</v>
      </c>
      <c r="F444" s="115" t="s">
        <v>45</v>
      </c>
      <c r="H444" s="115" t="s">
        <v>46</v>
      </c>
      <c r="J444" s="115" t="s">
        <v>48</v>
      </c>
      <c r="O444" s="115">
        <f t="shared" si="102"/>
        <v>3</v>
      </c>
      <c r="P444" s="115">
        <f t="shared" si="103"/>
        <v>1</v>
      </c>
      <c r="R444" s="115">
        <f t="shared" si="104"/>
        <v>0</v>
      </c>
      <c r="S444" s="115">
        <f t="shared" si="105"/>
        <v>0</v>
      </c>
      <c r="T444" s="115">
        <f t="shared" si="106"/>
        <v>0</v>
      </c>
      <c r="U444" s="115">
        <f t="shared" si="107"/>
        <v>0</v>
      </c>
      <c r="V444" s="115">
        <f t="shared" si="108"/>
        <v>1</v>
      </c>
      <c r="W444" s="115">
        <f t="shared" si="109"/>
        <v>0</v>
      </c>
      <c r="X444" s="115">
        <f t="shared" si="110"/>
        <v>1</v>
      </c>
      <c r="Y444" s="115">
        <f t="shared" si="111"/>
        <v>0</v>
      </c>
      <c r="Z444" s="115">
        <f t="shared" si="112"/>
        <v>1</v>
      </c>
      <c r="AA444" s="115">
        <f t="shared" si="113"/>
        <v>0</v>
      </c>
      <c r="AB444" s="115">
        <f t="shared" si="114"/>
        <v>0</v>
      </c>
      <c r="AC444" s="115">
        <f t="shared" si="115"/>
        <v>0</v>
      </c>
      <c r="AF444" s="115">
        <f t="shared" si="116"/>
        <v>3</v>
      </c>
      <c r="AG444" s="115">
        <f t="shared" si="117"/>
        <v>3</v>
      </c>
      <c r="AH444" s="115" t="str">
        <f t="shared" si="118"/>
        <v>Correct</v>
      </c>
      <c r="AJ444" s="115" t="s">
        <v>99</v>
      </c>
      <c r="AK444" s="115">
        <v>78</v>
      </c>
      <c r="AL444" s="115" t="s">
        <v>84</v>
      </c>
      <c r="AM444" s="115" t="s">
        <v>492</v>
      </c>
      <c r="AN444" s="115" t="s">
        <v>85</v>
      </c>
      <c r="AO444" s="115" t="s">
        <v>86</v>
      </c>
      <c r="AP444" s="115" t="s">
        <v>87</v>
      </c>
      <c r="AQ444" s="115" t="s">
        <v>88</v>
      </c>
      <c r="AR444" s="115" t="s">
        <v>120</v>
      </c>
      <c r="AS444" s="115" t="s">
        <v>90</v>
      </c>
      <c r="AT444" s="115" t="s">
        <v>91</v>
      </c>
      <c r="AU444" s="115" t="s">
        <v>86</v>
      </c>
    </row>
    <row r="445" spans="1:47">
      <c r="A445" s="115">
        <v>7011001992</v>
      </c>
      <c r="B445" s="115" t="s">
        <v>41</v>
      </c>
      <c r="H445" s="115" t="s">
        <v>46</v>
      </c>
      <c r="J445" s="115" t="s">
        <v>48</v>
      </c>
      <c r="O445" s="115">
        <f t="shared" si="102"/>
        <v>3</v>
      </c>
      <c r="P445" s="115">
        <f t="shared" si="103"/>
        <v>1</v>
      </c>
      <c r="R445" s="115">
        <f t="shared" si="104"/>
        <v>1</v>
      </c>
      <c r="S445" s="115">
        <f t="shared" si="105"/>
        <v>0</v>
      </c>
      <c r="T445" s="115">
        <f t="shared" si="106"/>
        <v>0</v>
      </c>
      <c r="U445" s="115">
        <f t="shared" si="107"/>
        <v>0</v>
      </c>
      <c r="V445" s="115">
        <f t="shared" si="108"/>
        <v>0</v>
      </c>
      <c r="W445" s="115">
        <f t="shared" si="109"/>
        <v>0</v>
      </c>
      <c r="X445" s="115">
        <f t="shared" si="110"/>
        <v>1</v>
      </c>
      <c r="Y445" s="115">
        <f t="shared" si="111"/>
        <v>0</v>
      </c>
      <c r="Z445" s="115">
        <f t="shared" si="112"/>
        <v>1</v>
      </c>
      <c r="AA445" s="115">
        <f t="shared" si="113"/>
        <v>0</v>
      </c>
      <c r="AB445" s="115">
        <f t="shared" si="114"/>
        <v>0</v>
      </c>
      <c r="AC445" s="115">
        <f t="shared" si="115"/>
        <v>0</v>
      </c>
      <c r="AF445" s="115">
        <f t="shared" si="116"/>
        <v>3</v>
      </c>
      <c r="AG445" s="115">
        <f t="shared" si="117"/>
        <v>3</v>
      </c>
      <c r="AH445" s="115" t="str">
        <f t="shared" si="118"/>
        <v>Correct</v>
      </c>
      <c r="AJ445" s="115" t="s">
        <v>83</v>
      </c>
      <c r="AK445" s="115">
        <v>62</v>
      </c>
      <c r="AL445" s="115" t="s">
        <v>432</v>
      </c>
      <c r="AN445" s="115" t="s">
        <v>85</v>
      </c>
      <c r="AO445" s="115" t="s">
        <v>86</v>
      </c>
      <c r="AP445" s="115" t="s">
        <v>87</v>
      </c>
      <c r="AQ445" s="115" t="s">
        <v>88</v>
      </c>
      <c r="AR445" s="115" t="s">
        <v>109</v>
      </c>
      <c r="AS445" s="115" t="s">
        <v>90</v>
      </c>
      <c r="AT445" s="115" t="s">
        <v>91</v>
      </c>
      <c r="AU445" s="115" t="s">
        <v>91</v>
      </c>
    </row>
    <row r="446" spans="1:47">
      <c r="A446" s="115">
        <v>5586916166</v>
      </c>
      <c r="B446" s="115" t="s">
        <v>41</v>
      </c>
      <c r="H446" s="115" t="s">
        <v>46</v>
      </c>
      <c r="J446" s="115" t="s">
        <v>48</v>
      </c>
      <c r="O446" s="115">
        <f t="shared" si="102"/>
        <v>3</v>
      </c>
      <c r="P446" s="115">
        <f t="shared" si="103"/>
        <v>1</v>
      </c>
      <c r="R446" s="115">
        <f t="shared" si="104"/>
        <v>1</v>
      </c>
      <c r="S446" s="115">
        <f t="shared" si="105"/>
        <v>0</v>
      </c>
      <c r="T446" s="115">
        <f t="shared" si="106"/>
        <v>0</v>
      </c>
      <c r="U446" s="115">
        <f t="shared" si="107"/>
        <v>0</v>
      </c>
      <c r="V446" s="115">
        <f t="shared" si="108"/>
        <v>0</v>
      </c>
      <c r="W446" s="115">
        <f t="shared" si="109"/>
        <v>0</v>
      </c>
      <c r="X446" s="115">
        <f t="shared" si="110"/>
        <v>1</v>
      </c>
      <c r="Y446" s="115">
        <f t="shared" si="111"/>
        <v>0</v>
      </c>
      <c r="Z446" s="115">
        <f t="shared" si="112"/>
        <v>1</v>
      </c>
      <c r="AA446" s="115">
        <f t="shared" si="113"/>
        <v>0</v>
      </c>
      <c r="AB446" s="115">
        <f t="shared" si="114"/>
        <v>0</v>
      </c>
      <c r="AC446" s="115">
        <f t="shared" si="115"/>
        <v>0</v>
      </c>
      <c r="AF446" s="115">
        <f t="shared" si="116"/>
        <v>3</v>
      </c>
      <c r="AG446" s="115">
        <f t="shared" si="117"/>
        <v>3</v>
      </c>
      <c r="AH446" s="115" t="str">
        <f t="shared" si="118"/>
        <v>Correct</v>
      </c>
      <c r="AJ446" s="115" t="s">
        <v>83</v>
      </c>
      <c r="AK446" s="115">
        <v>43</v>
      </c>
      <c r="AL446" s="115" t="s">
        <v>181</v>
      </c>
      <c r="AM446" s="115" t="s">
        <v>183</v>
      </c>
      <c r="AN446" s="115" t="s">
        <v>85</v>
      </c>
      <c r="AO446" s="115" t="s">
        <v>86</v>
      </c>
      <c r="AP446" s="115" t="s">
        <v>87</v>
      </c>
      <c r="AQ446" s="115" t="s">
        <v>100</v>
      </c>
      <c r="AR446" s="115" t="s">
        <v>89</v>
      </c>
      <c r="AS446" s="115" t="s">
        <v>90</v>
      </c>
      <c r="AT446" s="115" t="s">
        <v>91</v>
      </c>
      <c r="AU446" s="115" t="s">
        <v>91</v>
      </c>
    </row>
    <row r="447" spans="1:47">
      <c r="A447" s="115">
        <v>7011080953</v>
      </c>
      <c r="H447" s="115" t="s">
        <v>46</v>
      </c>
      <c r="J447" s="115" t="s">
        <v>48</v>
      </c>
      <c r="O447" s="115">
        <f t="shared" si="102"/>
        <v>2</v>
      </c>
      <c r="P447" s="115">
        <f t="shared" si="103"/>
        <v>1.5</v>
      </c>
      <c r="R447" s="115">
        <f t="shared" si="104"/>
        <v>0</v>
      </c>
      <c r="S447" s="115">
        <f t="shared" si="105"/>
        <v>0</v>
      </c>
      <c r="T447" s="115">
        <f t="shared" si="106"/>
        <v>0</v>
      </c>
      <c r="U447" s="115">
        <f t="shared" si="107"/>
        <v>0</v>
      </c>
      <c r="V447" s="115">
        <f t="shared" si="108"/>
        <v>0</v>
      </c>
      <c r="W447" s="115">
        <f t="shared" si="109"/>
        <v>0</v>
      </c>
      <c r="X447" s="115">
        <f t="shared" si="110"/>
        <v>1</v>
      </c>
      <c r="Y447" s="115">
        <f t="shared" si="111"/>
        <v>0</v>
      </c>
      <c r="Z447" s="115">
        <f t="shared" si="112"/>
        <v>1</v>
      </c>
      <c r="AA447" s="115">
        <f t="shared" si="113"/>
        <v>0</v>
      </c>
      <c r="AB447" s="115">
        <f t="shared" si="114"/>
        <v>0</v>
      </c>
      <c r="AC447" s="115">
        <f t="shared" si="115"/>
        <v>0</v>
      </c>
      <c r="AF447" s="115">
        <f t="shared" si="116"/>
        <v>2</v>
      </c>
      <c r="AG447" s="115">
        <f t="shared" si="117"/>
        <v>2</v>
      </c>
      <c r="AH447" s="115" t="str">
        <f t="shared" si="118"/>
        <v>Correct</v>
      </c>
      <c r="AJ447" s="115" t="s">
        <v>83</v>
      </c>
      <c r="AK447" s="115">
        <v>48</v>
      </c>
      <c r="AL447" s="115" t="s">
        <v>84</v>
      </c>
      <c r="AM447" s="115" t="s">
        <v>131</v>
      </c>
      <c r="AN447" s="115" t="s">
        <v>85</v>
      </c>
      <c r="AO447" s="115" t="s">
        <v>86</v>
      </c>
      <c r="AP447" s="115" t="s">
        <v>87</v>
      </c>
      <c r="AQ447" s="115" t="s">
        <v>88</v>
      </c>
      <c r="AR447" s="115" t="s">
        <v>89</v>
      </c>
      <c r="AS447" s="115" t="s">
        <v>90</v>
      </c>
      <c r="AT447" s="115" t="s">
        <v>91</v>
      </c>
      <c r="AU447" s="115" t="s">
        <v>91</v>
      </c>
    </row>
    <row r="448" spans="1:47">
      <c r="A448" s="115">
        <v>6985113756</v>
      </c>
      <c r="F448" s="115" t="s">
        <v>45</v>
      </c>
      <c r="H448" s="115" t="s">
        <v>46</v>
      </c>
      <c r="J448" s="115" t="s">
        <v>48</v>
      </c>
      <c r="O448" s="115">
        <f t="shared" si="102"/>
        <v>3</v>
      </c>
      <c r="P448" s="115">
        <f t="shared" si="103"/>
        <v>1</v>
      </c>
      <c r="R448" s="115">
        <f t="shared" si="104"/>
        <v>0</v>
      </c>
      <c r="S448" s="115">
        <f t="shared" si="105"/>
        <v>0</v>
      </c>
      <c r="T448" s="115">
        <f t="shared" si="106"/>
        <v>0</v>
      </c>
      <c r="U448" s="115">
        <f t="shared" si="107"/>
        <v>0</v>
      </c>
      <c r="V448" s="115">
        <f t="shared" si="108"/>
        <v>1</v>
      </c>
      <c r="W448" s="115">
        <f t="shared" si="109"/>
        <v>0</v>
      </c>
      <c r="X448" s="115">
        <f t="shared" si="110"/>
        <v>1</v>
      </c>
      <c r="Y448" s="115">
        <f t="shared" si="111"/>
        <v>0</v>
      </c>
      <c r="Z448" s="115">
        <f t="shared" si="112"/>
        <v>1</v>
      </c>
      <c r="AA448" s="115">
        <f t="shared" si="113"/>
        <v>0</v>
      </c>
      <c r="AB448" s="115">
        <f t="shared" si="114"/>
        <v>0</v>
      </c>
      <c r="AC448" s="115">
        <f t="shared" si="115"/>
        <v>0</v>
      </c>
      <c r="AF448" s="115">
        <f t="shared" si="116"/>
        <v>3</v>
      </c>
      <c r="AG448" s="115">
        <f t="shared" si="117"/>
        <v>3</v>
      </c>
      <c r="AH448" s="115" t="str">
        <f t="shared" si="118"/>
        <v>Correct</v>
      </c>
      <c r="AJ448" s="115" t="s">
        <v>83</v>
      </c>
      <c r="AK448" s="115">
        <v>61</v>
      </c>
      <c r="AL448" s="115" t="s">
        <v>181</v>
      </c>
      <c r="AM448" s="115" t="s">
        <v>190</v>
      </c>
      <c r="AN448" s="115" t="s">
        <v>85</v>
      </c>
      <c r="AO448" s="115" t="s">
        <v>86</v>
      </c>
      <c r="AP448" s="115" t="s">
        <v>87</v>
      </c>
      <c r="AQ448" s="115" t="s">
        <v>93</v>
      </c>
      <c r="AR448" s="115" t="s">
        <v>94</v>
      </c>
      <c r="AS448" s="115" t="s">
        <v>90</v>
      </c>
      <c r="AT448" s="115" t="s">
        <v>91</v>
      </c>
    </row>
    <row r="449" spans="1:47">
      <c r="A449" s="115">
        <v>7044863002</v>
      </c>
      <c r="C449" s="115" t="s">
        <v>42</v>
      </c>
      <c r="H449" s="115" t="s">
        <v>46</v>
      </c>
      <c r="J449" s="115" t="s">
        <v>48</v>
      </c>
      <c r="O449" s="115">
        <f t="shared" si="102"/>
        <v>3</v>
      </c>
      <c r="P449" s="115">
        <f t="shared" si="103"/>
        <v>1</v>
      </c>
      <c r="R449" s="115">
        <f t="shared" si="104"/>
        <v>0</v>
      </c>
      <c r="S449" s="115">
        <f t="shared" si="105"/>
        <v>1</v>
      </c>
      <c r="T449" s="115">
        <f t="shared" si="106"/>
        <v>0</v>
      </c>
      <c r="U449" s="115">
        <f t="shared" si="107"/>
        <v>0</v>
      </c>
      <c r="V449" s="115">
        <f t="shared" si="108"/>
        <v>0</v>
      </c>
      <c r="W449" s="115">
        <f t="shared" si="109"/>
        <v>0</v>
      </c>
      <c r="X449" s="115">
        <f t="shared" si="110"/>
        <v>1</v>
      </c>
      <c r="Y449" s="115">
        <f t="shared" si="111"/>
        <v>0</v>
      </c>
      <c r="Z449" s="115">
        <f t="shared" si="112"/>
        <v>1</v>
      </c>
      <c r="AA449" s="115">
        <f t="shared" si="113"/>
        <v>0</v>
      </c>
      <c r="AB449" s="115">
        <f t="shared" si="114"/>
        <v>0</v>
      </c>
      <c r="AC449" s="115">
        <f t="shared" si="115"/>
        <v>0</v>
      </c>
      <c r="AF449" s="115">
        <f t="shared" si="116"/>
        <v>3</v>
      </c>
      <c r="AG449" s="115">
        <f t="shared" si="117"/>
        <v>3</v>
      </c>
      <c r="AH449" s="115" t="str">
        <f t="shared" si="118"/>
        <v>Correct</v>
      </c>
      <c r="AJ449" s="115" t="s">
        <v>99</v>
      </c>
      <c r="AK449" s="115">
        <v>72</v>
      </c>
      <c r="AL449" s="115" t="s">
        <v>181</v>
      </c>
      <c r="AM449" s="115" t="s">
        <v>190</v>
      </c>
      <c r="AN449" s="115" t="s">
        <v>85</v>
      </c>
      <c r="AP449" s="115" t="s">
        <v>87</v>
      </c>
      <c r="AQ449" s="115" t="s">
        <v>96</v>
      </c>
      <c r="AR449" s="115" t="s">
        <v>94</v>
      </c>
      <c r="AS449" s="115" t="s">
        <v>106</v>
      </c>
      <c r="AT449" s="115" t="s">
        <v>117</v>
      </c>
    </row>
    <row r="450" spans="1:47">
      <c r="A450" s="115">
        <v>7010993757</v>
      </c>
      <c r="H450" s="115" t="s">
        <v>46</v>
      </c>
      <c r="J450" s="115" t="s">
        <v>48</v>
      </c>
      <c r="O450" s="115">
        <f t="shared" ref="O450:O513" si="119">COUNTA(B450:N450)</f>
        <v>2</v>
      </c>
      <c r="P450" s="115">
        <f t="shared" ref="P450:P513" si="120">3/O450</f>
        <v>1.5</v>
      </c>
      <c r="R450" s="115">
        <f t="shared" ref="R450:R513" si="121">IF($O450&lt;3,IF($B450=$B$1,1,0),IF($B450=$B$1,$P450,0))</f>
        <v>0</v>
      </c>
      <c r="S450" s="115">
        <f t="shared" ref="S450:S513" si="122">IF($O450&lt;3,IF($C450=$C$1,1,0),IF($C450=$C$1,$P450,0))</f>
        <v>0</v>
      </c>
      <c r="T450" s="115">
        <f t="shared" ref="T450:T513" si="123">IF($O450&lt;3,IF($D450=$D$1,1,0),IF($D450=$D$1,$P450,0))</f>
        <v>0</v>
      </c>
      <c r="U450" s="115">
        <f t="shared" ref="U450:U513" si="124">IF($O450&lt;3,IF($E450=$E$1,1,0),IF($E450=$E$1,$P450,0))</f>
        <v>0</v>
      </c>
      <c r="V450" s="115">
        <f t="shared" ref="V450:V513" si="125">IF($O450&lt;3,IF($F450=$F$1,1,0),IF($F450=$F$1,$P450,0))</f>
        <v>0</v>
      </c>
      <c r="W450" s="115">
        <f t="shared" ref="W450:W513" si="126">IF($O450&lt;3,IF($G450=$G$1,1,0),IF($G450=$G$1,$P450,0))</f>
        <v>0</v>
      </c>
      <c r="X450" s="115">
        <f t="shared" ref="X450:X513" si="127">IF($O450&lt;3,IF($H450=$H$1,1,0),IF($H450=$H$1,$P450,0))</f>
        <v>1</v>
      </c>
      <c r="Y450" s="115">
        <f t="shared" ref="Y450:Y513" si="128">IF($O450&lt;3,IF($I450=$I$1,1,0),IF($I450=$I$1,$P450,0))</f>
        <v>0</v>
      </c>
      <c r="Z450" s="115">
        <f t="shared" ref="Z450:Z513" si="129">IF($O450&lt;3,IF($J450=$J$1,1,0),IF($J450=$J$1,$P450,0))</f>
        <v>1</v>
      </c>
      <c r="AA450" s="115">
        <f t="shared" ref="AA450:AA513" si="130">IF($O450&lt;3,IF($K450=$K$1,1,0),IF($K450=$K$1,$P450,0))</f>
        <v>0</v>
      </c>
      <c r="AB450" s="115">
        <f t="shared" ref="AB450:AB513" si="131">IF($O450&lt;3,IF($L450=$L$1,1,0),IF($L450=$L$1,$P450,0))</f>
        <v>0</v>
      </c>
      <c r="AC450" s="115">
        <f t="shared" ref="AC450:AC513" si="132">IF($O450&lt;3,IF($M450=$M$1,1,0),IF($M450=$M$1,$P450,0))</f>
        <v>0</v>
      </c>
      <c r="AF450" s="115">
        <f t="shared" ref="AF450:AF513" si="133">SUM(R450:AD450)</f>
        <v>2</v>
      </c>
      <c r="AG450" s="115">
        <f t="shared" ref="AG450:AG513" si="134">O450</f>
        <v>2</v>
      </c>
      <c r="AH450" s="115" t="str">
        <f t="shared" ref="AH450:AH513" si="135">IF(AF450=AG450,"Correct",IF(AF450=3,"Correct","Wrong"))</f>
        <v>Correct</v>
      </c>
      <c r="AJ450" s="115" t="s">
        <v>83</v>
      </c>
      <c r="AL450" s="115" t="s">
        <v>84</v>
      </c>
      <c r="AM450" s="115" t="s">
        <v>127</v>
      </c>
      <c r="AN450" s="115" t="s">
        <v>85</v>
      </c>
      <c r="AO450" s="115" t="s">
        <v>86</v>
      </c>
      <c r="AP450" s="115" t="s">
        <v>87</v>
      </c>
      <c r="AR450" s="115" t="s">
        <v>111</v>
      </c>
      <c r="AS450" s="115" t="s">
        <v>106</v>
      </c>
      <c r="AT450" s="115" t="s">
        <v>91</v>
      </c>
      <c r="AU450" s="115" t="s">
        <v>86</v>
      </c>
    </row>
    <row r="451" spans="1:47">
      <c r="A451" s="115">
        <v>7044848984</v>
      </c>
      <c r="D451" s="115" t="s">
        <v>43</v>
      </c>
      <c r="E451" s="115" t="s">
        <v>44</v>
      </c>
      <c r="H451" s="115" t="s">
        <v>46</v>
      </c>
      <c r="J451" s="115" t="s">
        <v>48</v>
      </c>
      <c r="O451" s="115">
        <f t="shared" si="119"/>
        <v>4</v>
      </c>
      <c r="P451" s="115">
        <f t="shared" si="120"/>
        <v>0.75</v>
      </c>
      <c r="R451" s="115">
        <f t="shared" si="121"/>
        <v>0</v>
      </c>
      <c r="S451" s="115">
        <f t="shared" si="122"/>
        <v>0</v>
      </c>
      <c r="T451" s="115">
        <f t="shared" si="123"/>
        <v>0.75</v>
      </c>
      <c r="U451" s="115">
        <f t="shared" si="124"/>
        <v>0.75</v>
      </c>
      <c r="V451" s="115">
        <f t="shared" si="125"/>
        <v>0</v>
      </c>
      <c r="W451" s="115">
        <f t="shared" si="126"/>
        <v>0</v>
      </c>
      <c r="X451" s="115">
        <f t="shared" si="127"/>
        <v>0.75</v>
      </c>
      <c r="Y451" s="115">
        <f t="shared" si="128"/>
        <v>0</v>
      </c>
      <c r="Z451" s="115">
        <f t="shared" si="129"/>
        <v>0.75</v>
      </c>
      <c r="AA451" s="115">
        <f t="shared" si="130"/>
        <v>0</v>
      </c>
      <c r="AB451" s="115">
        <f t="shared" si="131"/>
        <v>0</v>
      </c>
      <c r="AC451" s="115">
        <f t="shared" si="132"/>
        <v>0</v>
      </c>
      <c r="AF451" s="115">
        <f t="shared" si="133"/>
        <v>3</v>
      </c>
      <c r="AG451" s="115">
        <f t="shared" si="134"/>
        <v>4</v>
      </c>
      <c r="AH451" s="115" t="str">
        <f t="shared" si="135"/>
        <v>Correct</v>
      </c>
      <c r="AJ451" s="115" t="s">
        <v>83</v>
      </c>
      <c r="AK451" s="115">
        <v>70</v>
      </c>
      <c r="AL451" s="115" t="s">
        <v>181</v>
      </c>
      <c r="AM451" s="115" t="s">
        <v>188</v>
      </c>
      <c r="AN451" s="115" t="s">
        <v>85</v>
      </c>
      <c r="AO451" s="115" t="s">
        <v>86</v>
      </c>
      <c r="AP451" s="115" t="s">
        <v>87</v>
      </c>
      <c r="AQ451" s="115" t="s">
        <v>100</v>
      </c>
      <c r="AR451" s="115" t="s">
        <v>89</v>
      </c>
      <c r="AS451" s="115" t="s">
        <v>90</v>
      </c>
      <c r="AT451" s="115" t="s">
        <v>91</v>
      </c>
      <c r="AU451" s="115" t="s">
        <v>91</v>
      </c>
    </row>
    <row r="452" spans="1:47">
      <c r="A452" s="115">
        <v>6984056785</v>
      </c>
      <c r="C452" s="115" t="s">
        <v>42</v>
      </c>
      <c r="H452" s="115" t="s">
        <v>46</v>
      </c>
      <c r="J452" s="115" t="s">
        <v>48</v>
      </c>
      <c r="O452" s="115">
        <f t="shared" si="119"/>
        <v>3</v>
      </c>
      <c r="P452" s="115">
        <f t="shared" si="120"/>
        <v>1</v>
      </c>
      <c r="R452" s="115">
        <f t="shared" si="121"/>
        <v>0</v>
      </c>
      <c r="S452" s="115">
        <f t="shared" si="122"/>
        <v>1</v>
      </c>
      <c r="T452" s="115">
        <f t="shared" si="123"/>
        <v>0</v>
      </c>
      <c r="U452" s="115">
        <f t="shared" si="124"/>
        <v>0</v>
      </c>
      <c r="V452" s="115">
        <f t="shared" si="125"/>
        <v>0</v>
      </c>
      <c r="W452" s="115">
        <f t="shared" si="126"/>
        <v>0</v>
      </c>
      <c r="X452" s="115">
        <f t="shared" si="127"/>
        <v>1</v>
      </c>
      <c r="Y452" s="115">
        <f t="shared" si="128"/>
        <v>0</v>
      </c>
      <c r="Z452" s="115">
        <f t="shared" si="129"/>
        <v>1</v>
      </c>
      <c r="AA452" s="115">
        <f t="shared" si="130"/>
        <v>0</v>
      </c>
      <c r="AB452" s="115">
        <f t="shared" si="131"/>
        <v>0</v>
      </c>
      <c r="AC452" s="115">
        <f t="shared" si="132"/>
        <v>0</v>
      </c>
      <c r="AF452" s="115">
        <f t="shared" si="133"/>
        <v>3</v>
      </c>
      <c r="AG452" s="115">
        <f t="shared" si="134"/>
        <v>3</v>
      </c>
      <c r="AH452" s="115" t="str">
        <f t="shared" si="135"/>
        <v>Correct</v>
      </c>
      <c r="AJ452" s="115" t="s">
        <v>83</v>
      </c>
      <c r="AK452" s="115">
        <v>74</v>
      </c>
      <c r="AL452" s="115" t="s">
        <v>181</v>
      </c>
      <c r="AM452" s="115" t="s">
        <v>206</v>
      </c>
      <c r="AN452" s="115" t="s">
        <v>85</v>
      </c>
      <c r="AO452" s="115" t="s">
        <v>86</v>
      </c>
      <c r="AP452" s="115" t="s">
        <v>87</v>
      </c>
      <c r="AQ452" s="115" t="s">
        <v>104</v>
      </c>
      <c r="AR452" s="115" t="s">
        <v>112</v>
      </c>
      <c r="AS452" s="115" t="s">
        <v>106</v>
      </c>
      <c r="AT452" s="115" t="s">
        <v>91</v>
      </c>
      <c r="AU452" s="115" t="s">
        <v>86</v>
      </c>
    </row>
    <row r="453" spans="1:47">
      <c r="A453" s="115">
        <v>7011315518</v>
      </c>
      <c r="B453" s="115" t="s">
        <v>41</v>
      </c>
      <c r="H453" s="115" t="s">
        <v>46</v>
      </c>
      <c r="J453" s="115" t="s">
        <v>48</v>
      </c>
      <c r="O453" s="115">
        <f t="shared" si="119"/>
        <v>3</v>
      </c>
      <c r="P453" s="115">
        <f t="shared" si="120"/>
        <v>1</v>
      </c>
      <c r="R453" s="115">
        <f t="shared" si="121"/>
        <v>1</v>
      </c>
      <c r="S453" s="115">
        <f t="shared" si="122"/>
        <v>0</v>
      </c>
      <c r="T453" s="115">
        <f t="shared" si="123"/>
        <v>0</v>
      </c>
      <c r="U453" s="115">
        <f t="shared" si="124"/>
        <v>0</v>
      </c>
      <c r="V453" s="115">
        <f t="shared" si="125"/>
        <v>0</v>
      </c>
      <c r="W453" s="115">
        <f t="shared" si="126"/>
        <v>0</v>
      </c>
      <c r="X453" s="115">
        <f t="shared" si="127"/>
        <v>1</v>
      </c>
      <c r="Y453" s="115">
        <f t="shared" si="128"/>
        <v>0</v>
      </c>
      <c r="Z453" s="115">
        <f t="shared" si="129"/>
        <v>1</v>
      </c>
      <c r="AA453" s="115">
        <f t="shared" si="130"/>
        <v>0</v>
      </c>
      <c r="AB453" s="115">
        <f t="shared" si="131"/>
        <v>0</v>
      </c>
      <c r="AC453" s="115">
        <f t="shared" si="132"/>
        <v>0</v>
      </c>
      <c r="AF453" s="115">
        <f t="shared" si="133"/>
        <v>3</v>
      </c>
      <c r="AG453" s="115">
        <f t="shared" si="134"/>
        <v>3</v>
      </c>
      <c r="AH453" s="115" t="str">
        <f t="shared" si="135"/>
        <v>Correct</v>
      </c>
      <c r="AJ453" s="115" t="s">
        <v>99</v>
      </c>
      <c r="AK453" s="115">
        <v>78</v>
      </c>
      <c r="AL453" s="115" t="s">
        <v>181</v>
      </c>
      <c r="AM453" s="115" t="s">
        <v>208</v>
      </c>
      <c r="AN453" s="115" t="s">
        <v>85</v>
      </c>
      <c r="AP453" s="115" t="s">
        <v>87</v>
      </c>
      <c r="AS453" s="115" t="s">
        <v>106</v>
      </c>
      <c r="AT453" s="115" t="s">
        <v>91</v>
      </c>
      <c r="AU453" s="115" t="s">
        <v>91</v>
      </c>
    </row>
    <row r="454" spans="1:47">
      <c r="A454" s="115">
        <v>7044860127</v>
      </c>
      <c r="H454" s="115" t="s">
        <v>46</v>
      </c>
      <c r="J454" s="115" t="s">
        <v>48</v>
      </c>
      <c r="O454" s="115">
        <f t="shared" si="119"/>
        <v>2</v>
      </c>
      <c r="P454" s="115">
        <f t="shared" si="120"/>
        <v>1.5</v>
      </c>
      <c r="R454" s="115">
        <f t="shared" si="121"/>
        <v>0</v>
      </c>
      <c r="S454" s="115">
        <f t="shared" si="122"/>
        <v>0</v>
      </c>
      <c r="T454" s="115">
        <f t="shared" si="123"/>
        <v>0</v>
      </c>
      <c r="U454" s="115">
        <f t="shared" si="124"/>
        <v>0</v>
      </c>
      <c r="V454" s="115">
        <f t="shared" si="125"/>
        <v>0</v>
      </c>
      <c r="W454" s="115">
        <f t="shared" si="126"/>
        <v>0</v>
      </c>
      <c r="X454" s="115">
        <f t="shared" si="127"/>
        <v>1</v>
      </c>
      <c r="Y454" s="115">
        <f t="shared" si="128"/>
        <v>0</v>
      </c>
      <c r="Z454" s="115">
        <f t="shared" si="129"/>
        <v>1</v>
      </c>
      <c r="AA454" s="115">
        <f t="shared" si="130"/>
        <v>0</v>
      </c>
      <c r="AB454" s="115">
        <f t="shared" si="131"/>
        <v>0</v>
      </c>
      <c r="AC454" s="115">
        <f t="shared" si="132"/>
        <v>0</v>
      </c>
      <c r="AF454" s="115">
        <f t="shared" si="133"/>
        <v>2</v>
      </c>
      <c r="AG454" s="115">
        <f t="shared" si="134"/>
        <v>2</v>
      </c>
      <c r="AH454" s="115" t="str">
        <f t="shared" si="135"/>
        <v>Correct</v>
      </c>
      <c r="AJ454" s="115" t="s">
        <v>99</v>
      </c>
      <c r="AK454" s="115">
        <v>78</v>
      </c>
      <c r="AL454" s="115" t="s">
        <v>84</v>
      </c>
      <c r="AM454" s="115" t="s">
        <v>138</v>
      </c>
      <c r="AN454" s="115" t="s">
        <v>85</v>
      </c>
      <c r="AQ454" s="115" t="s">
        <v>101</v>
      </c>
      <c r="AS454" s="115" t="s">
        <v>90</v>
      </c>
      <c r="AT454" s="115" t="s">
        <v>91</v>
      </c>
      <c r="AU454" s="115" t="s">
        <v>91</v>
      </c>
    </row>
    <row r="455" spans="1:47">
      <c r="A455" s="115">
        <v>7044859540</v>
      </c>
      <c r="H455" s="115" t="s">
        <v>46</v>
      </c>
      <c r="J455" s="115" t="s">
        <v>48</v>
      </c>
      <c r="O455" s="115">
        <f t="shared" si="119"/>
        <v>2</v>
      </c>
      <c r="P455" s="115">
        <f t="shared" si="120"/>
        <v>1.5</v>
      </c>
      <c r="R455" s="115">
        <f t="shared" si="121"/>
        <v>0</v>
      </c>
      <c r="S455" s="115">
        <f t="shared" si="122"/>
        <v>0</v>
      </c>
      <c r="T455" s="115">
        <f t="shared" si="123"/>
        <v>0</v>
      </c>
      <c r="U455" s="115">
        <f t="shared" si="124"/>
        <v>0</v>
      </c>
      <c r="V455" s="115">
        <f t="shared" si="125"/>
        <v>0</v>
      </c>
      <c r="W455" s="115">
        <f t="shared" si="126"/>
        <v>0</v>
      </c>
      <c r="X455" s="115">
        <f t="shared" si="127"/>
        <v>1</v>
      </c>
      <c r="Y455" s="115">
        <f t="shared" si="128"/>
        <v>0</v>
      </c>
      <c r="Z455" s="115">
        <f t="shared" si="129"/>
        <v>1</v>
      </c>
      <c r="AA455" s="115">
        <f t="shared" si="130"/>
        <v>0</v>
      </c>
      <c r="AB455" s="115">
        <f t="shared" si="131"/>
        <v>0</v>
      </c>
      <c r="AC455" s="115">
        <f t="shared" si="132"/>
        <v>0</v>
      </c>
      <c r="AF455" s="115">
        <f t="shared" si="133"/>
        <v>2</v>
      </c>
      <c r="AG455" s="115">
        <f t="shared" si="134"/>
        <v>2</v>
      </c>
      <c r="AH455" s="115" t="str">
        <f t="shared" si="135"/>
        <v>Correct</v>
      </c>
      <c r="AJ455" s="115" t="s">
        <v>99</v>
      </c>
      <c r="AK455" s="115">
        <v>68</v>
      </c>
      <c r="AL455" s="115" t="s">
        <v>181</v>
      </c>
      <c r="AM455" s="115" t="s">
        <v>227</v>
      </c>
      <c r="AN455" s="115" t="s">
        <v>85</v>
      </c>
      <c r="AO455" s="115" t="s">
        <v>86</v>
      </c>
      <c r="AP455" s="115" t="s">
        <v>87</v>
      </c>
      <c r="AQ455" s="115" t="s">
        <v>101</v>
      </c>
      <c r="AR455" s="115" t="s">
        <v>111</v>
      </c>
      <c r="AS455" s="115" t="s">
        <v>106</v>
      </c>
      <c r="AT455" s="115" t="s">
        <v>91</v>
      </c>
      <c r="AU455" s="115" t="s">
        <v>91</v>
      </c>
    </row>
    <row r="456" spans="1:47">
      <c r="A456" s="115">
        <v>6985462490</v>
      </c>
      <c r="D456" s="115" t="s">
        <v>43</v>
      </c>
      <c r="H456" s="115" t="s">
        <v>46</v>
      </c>
      <c r="J456" s="115" t="s">
        <v>48</v>
      </c>
      <c r="O456" s="115">
        <f t="shared" si="119"/>
        <v>3</v>
      </c>
      <c r="P456" s="115">
        <f t="shared" si="120"/>
        <v>1</v>
      </c>
      <c r="R456" s="115">
        <f t="shared" si="121"/>
        <v>0</v>
      </c>
      <c r="S456" s="115">
        <f t="shared" si="122"/>
        <v>0</v>
      </c>
      <c r="T456" s="115">
        <f t="shared" si="123"/>
        <v>1</v>
      </c>
      <c r="U456" s="115">
        <f t="shared" si="124"/>
        <v>0</v>
      </c>
      <c r="V456" s="115">
        <f t="shared" si="125"/>
        <v>0</v>
      </c>
      <c r="W456" s="115">
        <f t="shared" si="126"/>
        <v>0</v>
      </c>
      <c r="X456" s="115">
        <f t="shared" si="127"/>
        <v>1</v>
      </c>
      <c r="Y456" s="115">
        <f t="shared" si="128"/>
        <v>0</v>
      </c>
      <c r="Z456" s="115">
        <f t="shared" si="129"/>
        <v>1</v>
      </c>
      <c r="AA456" s="115">
        <f t="shared" si="130"/>
        <v>0</v>
      </c>
      <c r="AB456" s="115">
        <f t="shared" si="131"/>
        <v>0</v>
      </c>
      <c r="AC456" s="115">
        <f t="shared" si="132"/>
        <v>0</v>
      </c>
      <c r="AF456" s="115">
        <f t="shared" si="133"/>
        <v>3</v>
      </c>
      <c r="AG456" s="115">
        <f t="shared" si="134"/>
        <v>3</v>
      </c>
      <c r="AH456" s="115" t="str">
        <f t="shared" si="135"/>
        <v>Correct</v>
      </c>
      <c r="AJ456" s="115" t="s">
        <v>99</v>
      </c>
      <c r="AK456" s="115">
        <v>69</v>
      </c>
      <c r="AL456" s="115" t="s">
        <v>181</v>
      </c>
      <c r="AM456" s="115" t="s">
        <v>221</v>
      </c>
      <c r="AN456" s="115" t="s">
        <v>85</v>
      </c>
      <c r="AQ456" s="115" t="s">
        <v>88</v>
      </c>
      <c r="AR456" s="115" t="s">
        <v>111</v>
      </c>
      <c r="AS456" s="115" t="s">
        <v>113</v>
      </c>
      <c r="AT456" s="115" t="s">
        <v>91</v>
      </c>
      <c r="AU456" s="115" t="s">
        <v>91</v>
      </c>
    </row>
    <row r="457" spans="1:47">
      <c r="A457" s="115">
        <v>7011087933</v>
      </c>
      <c r="H457" s="115" t="s">
        <v>46</v>
      </c>
      <c r="J457" s="115" t="s">
        <v>48</v>
      </c>
      <c r="O457" s="115">
        <f t="shared" si="119"/>
        <v>2</v>
      </c>
      <c r="P457" s="115">
        <f t="shared" si="120"/>
        <v>1.5</v>
      </c>
      <c r="R457" s="115">
        <f t="shared" si="121"/>
        <v>0</v>
      </c>
      <c r="S457" s="115">
        <f t="shared" si="122"/>
        <v>0</v>
      </c>
      <c r="T457" s="115">
        <f t="shared" si="123"/>
        <v>0</v>
      </c>
      <c r="U457" s="115">
        <f t="shared" si="124"/>
        <v>0</v>
      </c>
      <c r="V457" s="115">
        <f t="shared" si="125"/>
        <v>0</v>
      </c>
      <c r="W457" s="115">
        <f t="shared" si="126"/>
        <v>0</v>
      </c>
      <c r="X457" s="115">
        <f t="shared" si="127"/>
        <v>1</v>
      </c>
      <c r="Y457" s="115">
        <f t="shared" si="128"/>
        <v>0</v>
      </c>
      <c r="Z457" s="115">
        <f t="shared" si="129"/>
        <v>1</v>
      </c>
      <c r="AA457" s="115">
        <f t="shared" si="130"/>
        <v>0</v>
      </c>
      <c r="AB457" s="115">
        <f t="shared" si="131"/>
        <v>0</v>
      </c>
      <c r="AC457" s="115">
        <f t="shared" si="132"/>
        <v>0</v>
      </c>
      <c r="AF457" s="115">
        <f t="shared" si="133"/>
        <v>2</v>
      </c>
      <c r="AG457" s="115">
        <f t="shared" si="134"/>
        <v>2</v>
      </c>
      <c r="AH457" s="115" t="str">
        <f t="shared" si="135"/>
        <v>Correct</v>
      </c>
      <c r="AJ457" s="115" t="s">
        <v>83</v>
      </c>
      <c r="AK457" s="115">
        <v>50</v>
      </c>
      <c r="AL457" s="115" t="s">
        <v>84</v>
      </c>
      <c r="AM457" s="115" t="s">
        <v>136</v>
      </c>
      <c r="AN457" s="115" t="s">
        <v>97</v>
      </c>
      <c r="AO457" s="115" t="s">
        <v>86</v>
      </c>
      <c r="AP457" s="115" t="s">
        <v>87</v>
      </c>
      <c r="AQ457" s="115" t="s">
        <v>101</v>
      </c>
      <c r="AR457" s="115" t="s">
        <v>94</v>
      </c>
      <c r="AS457" s="115" t="s">
        <v>90</v>
      </c>
      <c r="AT457" s="115" t="s">
        <v>91</v>
      </c>
      <c r="AU457" s="115" t="s">
        <v>91</v>
      </c>
    </row>
    <row r="458" spans="1:47">
      <c r="A458" s="115">
        <v>7011091359</v>
      </c>
      <c r="H458" s="115" t="s">
        <v>46</v>
      </c>
      <c r="J458" s="115" t="s">
        <v>48</v>
      </c>
      <c r="O458" s="115">
        <f t="shared" si="119"/>
        <v>2</v>
      </c>
      <c r="P458" s="115">
        <f t="shared" si="120"/>
        <v>1.5</v>
      </c>
      <c r="R458" s="115">
        <f t="shared" si="121"/>
        <v>0</v>
      </c>
      <c r="S458" s="115">
        <f t="shared" si="122"/>
        <v>0</v>
      </c>
      <c r="T458" s="115">
        <f t="shared" si="123"/>
        <v>0</v>
      </c>
      <c r="U458" s="115">
        <f t="shared" si="124"/>
        <v>0</v>
      </c>
      <c r="V458" s="115">
        <f t="shared" si="125"/>
        <v>0</v>
      </c>
      <c r="W458" s="115">
        <f t="shared" si="126"/>
        <v>0</v>
      </c>
      <c r="X458" s="115">
        <f t="shared" si="127"/>
        <v>1</v>
      </c>
      <c r="Y458" s="115">
        <f t="shared" si="128"/>
        <v>0</v>
      </c>
      <c r="Z458" s="115">
        <f t="shared" si="129"/>
        <v>1</v>
      </c>
      <c r="AA458" s="115">
        <f t="shared" si="130"/>
        <v>0</v>
      </c>
      <c r="AB458" s="115">
        <f t="shared" si="131"/>
        <v>0</v>
      </c>
      <c r="AC458" s="115">
        <f t="shared" si="132"/>
        <v>0</v>
      </c>
      <c r="AF458" s="115">
        <f t="shared" si="133"/>
        <v>2</v>
      </c>
      <c r="AG458" s="115">
        <f t="shared" si="134"/>
        <v>2</v>
      </c>
      <c r="AH458" s="115" t="str">
        <f t="shared" si="135"/>
        <v>Correct</v>
      </c>
      <c r="AJ458" s="115" t="s">
        <v>83</v>
      </c>
      <c r="AK458" s="115">
        <v>48</v>
      </c>
      <c r="AL458" s="115" t="s">
        <v>84</v>
      </c>
      <c r="AM458" s="115" t="s">
        <v>126</v>
      </c>
      <c r="AO458" s="115" t="s">
        <v>91</v>
      </c>
      <c r="AP458" s="115" t="s">
        <v>137</v>
      </c>
      <c r="AQ458" s="115" t="s">
        <v>104</v>
      </c>
      <c r="AR458" s="115" t="s">
        <v>89</v>
      </c>
      <c r="AS458" s="115" t="s">
        <v>90</v>
      </c>
      <c r="AT458" s="115" t="s">
        <v>91</v>
      </c>
      <c r="AU458" s="115" t="s">
        <v>91</v>
      </c>
    </row>
    <row r="459" spans="1:47">
      <c r="A459" s="115">
        <v>7045786734</v>
      </c>
      <c r="B459" s="115" t="s">
        <v>41</v>
      </c>
      <c r="H459" s="115" t="s">
        <v>46</v>
      </c>
      <c r="J459" s="115" t="s">
        <v>48</v>
      </c>
      <c r="O459" s="115">
        <f t="shared" si="119"/>
        <v>3</v>
      </c>
      <c r="P459" s="115">
        <f t="shared" si="120"/>
        <v>1</v>
      </c>
      <c r="R459" s="115">
        <f t="shared" si="121"/>
        <v>1</v>
      </c>
      <c r="S459" s="115">
        <f t="shared" si="122"/>
        <v>0</v>
      </c>
      <c r="T459" s="115">
        <f t="shared" si="123"/>
        <v>0</v>
      </c>
      <c r="U459" s="115">
        <f t="shared" si="124"/>
        <v>0</v>
      </c>
      <c r="V459" s="115">
        <f t="shared" si="125"/>
        <v>0</v>
      </c>
      <c r="W459" s="115">
        <f t="shared" si="126"/>
        <v>0</v>
      </c>
      <c r="X459" s="115">
        <f t="shared" si="127"/>
        <v>1</v>
      </c>
      <c r="Y459" s="115">
        <f t="shared" si="128"/>
        <v>0</v>
      </c>
      <c r="Z459" s="115">
        <f t="shared" si="129"/>
        <v>1</v>
      </c>
      <c r="AA459" s="115">
        <f t="shared" si="130"/>
        <v>0</v>
      </c>
      <c r="AB459" s="115">
        <f t="shared" si="131"/>
        <v>0</v>
      </c>
      <c r="AC459" s="115">
        <f t="shared" si="132"/>
        <v>0</v>
      </c>
      <c r="AF459" s="115">
        <f t="shared" si="133"/>
        <v>3</v>
      </c>
      <c r="AG459" s="115">
        <f t="shared" si="134"/>
        <v>3</v>
      </c>
      <c r="AH459" s="115" t="str">
        <f t="shared" si="135"/>
        <v>Correct</v>
      </c>
      <c r="AJ459" s="115" t="s">
        <v>83</v>
      </c>
      <c r="AK459" s="115">
        <v>61</v>
      </c>
      <c r="AL459" s="115" t="s">
        <v>181</v>
      </c>
      <c r="AM459" s="115" t="s">
        <v>241</v>
      </c>
      <c r="AN459" s="115" t="s">
        <v>85</v>
      </c>
      <c r="AO459" s="115" t="s">
        <v>86</v>
      </c>
      <c r="AP459" s="115" t="s">
        <v>87</v>
      </c>
      <c r="AQ459" s="115" t="s">
        <v>88</v>
      </c>
      <c r="AR459" s="115" t="s">
        <v>89</v>
      </c>
      <c r="AS459" s="115" t="s">
        <v>106</v>
      </c>
      <c r="AT459" s="115" t="s">
        <v>91</v>
      </c>
      <c r="AU459" s="115" t="s">
        <v>91</v>
      </c>
    </row>
    <row r="460" spans="1:47">
      <c r="A460" s="115">
        <v>6985442441</v>
      </c>
      <c r="H460" s="115" t="s">
        <v>46</v>
      </c>
      <c r="J460" s="115" t="s">
        <v>48</v>
      </c>
      <c r="O460" s="115">
        <f t="shared" si="119"/>
        <v>2</v>
      </c>
      <c r="P460" s="115">
        <f t="shared" si="120"/>
        <v>1.5</v>
      </c>
      <c r="R460" s="115">
        <f t="shared" si="121"/>
        <v>0</v>
      </c>
      <c r="S460" s="115">
        <f t="shared" si="122"/>
        <v>0</v>
      </c>
      <c r="T460" s="115">
        <f t="shared" si="123"/>
        <v>0</v>
      </c>
      <c r="U460" s="115">
        <f t="shared" si="124"/>
        <v>0</v>
      </c>
      <c r="V460" s="115">
        <f t="shared" si="125"/>
        <v>0</v>
      </c>
      <c r="W460" s="115">
        <f t="shared" si="126"/>
        <v>0</v>
      </c>
      <c r="X460" s="115">
        <f t="shared" si="127"/>
        <v>1</v>
      </c>
      <c r="Y460" s="115">
        <f t="shared" si="128"/>
        <v>0</v>
      </c>
      <c r="Z460" s="115">
        <f t="shared" si="129"/>
        <v>1</v>
      </c>
      <c r="AA460" s="115">
        <f t="shared" si="130"/>
        <v>0</v>
      </c>
      <c r="AB460" s="115">
        <f t="shared" si="131"/>
        <v>0</v>
      </c>
      <c r="AC460" s="115">
        <f t="shared" si="132"/>
        <v>0</v>
      </c>
      <c r="AF460" s="115">
        <f t="shared" si="133"/>
        <v>2</v>
      </c>
      <c r="AG460" s="115">
        <f t="shared" si="134"/>
        <v>2</v>
      </c>
      <c r="AH460" s="115" t="str">
        <f t="shared" si="135"/>
        <v>Correct</v>
      </c>
      <c r="AJ460" s="115" t="s">
        <v>83</v>
      </c>
      <c r="AK460" s="115">
        <v>72</v>
      </c>
      <c r="AL460" s="115" t="s">
        <v>84</v>
      </c>
      <c r="AM460" s="115" t="s">
        <v>156</v>
      </c>
      <c r="AN460" s="115" t="s">
        <v>85</v>
      </c>
      <c r="AR460" s="115" t="s">
        <v>111</v>
      </c>
      <c r="AS460" s="115" t="s">
        <v>106</v>
      </c>
      <c r="AT460" s="115" t="s">
        <v>91</v>
      </c>
      <c r="AU460" s="115" t="s">
        <v>91</v>
      </c>
    </row>
    <row r="461" spans="1:47">
      <c r="A461" s="115">
        <v>7008116058</v>
      </c>
      <c r="D461" s="115" t="s">
        <v>43</v>
      </c>
      <c r="H461" s="115" t="s">
        <v>46</v>
      </c>
      <c r="J461" s="115" t="s">
        <v>48</v>
      </c>
      <c r="O461" s="115">
        <f t="shared" si="119"/>
        <v>3</v>
      </c>
      <c r="P461" s="115">
        <f t="shared" si="120"/>
        <v>1</v>
      </c>
      <c r="R461" s="115">
        <f t="shared" si="121"/>
        <v>0</v>
      </c>
      <c r="S461" s="115">
        <f t="shared" si="122"/>
        <v>0</v>
      </c>
      <c r="T461" s="115">
        <f t="shared" si="123"/>
        <v>1</v>
      </c>
      <c r="U461" s="115">
        <f t="shared" si="124"/>
        <v>0</v>
      </c>
      <c r="V461" s="115">
        <f t="shared" si="125"/>
        <v>0</v>
      </c>
      <c r="W461" s="115">
        <f t="shared" si="126"/>
        <v>0</v>
      </c>
      <c r="X461" s="115">
        <f t="shared" si="127"/>
        <v>1</v>
      </c>
      <c r="Y461" s="115">
        <f t="shared" si="128"/>
        <v>0</v>
      </c>
      <c r="Z461" s="115">
        <f t="shared" si="129"/>
        <v>1</v>
      </c>
      <c r="AA461" s="115">
        <f t="shared" si="130"/>
        <v>0</v>
      </c>
      <c r="AB461" s="115">
        <f t="shared" si="131"/>
        <v>0</v>
      </c>
      <c r="AC461" s="115">
        <f t="shared" si="132"/>
        <v>0</v>
      </c>
      <c r="AF461" s="115">
        <f t="shared" si="133"/>
        <v>3</v>
      </c>
      <c r="AG461" s="115">
        <f t="shared" si="134"/>
        <v>3</v>
      </c>
      <c r="AH461" s="115" t="str">
        <f t="shared" si="135"/>
        <v>Correct</v>
      </c>
      <c r="AJ461" s="115" t="s">
        <v>83</v>
      </c>
      <c r="AK461" s="115">
        <v>48</v>
      </c>
      <c r="AL461" s="115" t="s">
        <v>181</v>
      </c>
      <c r="AM461" s="115" t="s">
        <v>208</v>
      </c>
      <c r="AN461" s="115" t="s">
        <v>85</v>
      </c>
      <c r="AO461" s="115" t="s">
        <v>86</v>
      </c>
      <c r="AP461" s="115" t="s">
        <v>87</v>
      </c>
      <c r="AQ461" s="115" t="s">
        <v>101</v>
      </c>
      <c r="AR461" s="115" t="s">
        <v>89</v>
      </c>
      <c r="AS461" s="115" t="s">
        <v>90</v>
      </c>
      <c r="AT461" s="115" t="s">
        <v>91</v>
      </c>
      <c r="AU461" s="115" t="s">
        <v>91</v>
      </c>
    </row>
    <row r="462" spans="1:47">
      <c r="A462" s="115">
        <v>5586998287</v>
      </c>
      <c r="F462" s="115" t="s">
        <v>45</v>
      </c>
      <c r="H462" s="115" t="s">
        <v>46</v>
      </c>
      <c r="J462" s="115" t="s">
        <v>48</v>
      </c>
      <c r="O462" s="115">
        <f t="shared" si="119"/>
        <v>3</v>
      </c>
      <c r="P462" s="115">
        <f t="shared" si="120"/>
        <v>1</v>
      </c>
      <c r="R462" s="115">
        <f t="shared" si="121"/>
        <v>0</v>
      </c>
      <c r="S462" s="115">
        <f t="shared" si="122"/>
        <v>0</v>
      </c>
      <c r="T462" s="115">
        <f t="shared" si="123"/>
        <v>0</v>
      </c>
      <c r="U462" s="115">
        <f t="shared" si="124"/>
        <v>0</v>
      </c>
      <c r="V462" s="115">
        <f t="shared" si="125"/>
        <v>1</v>
      </c>
      <c r="W462" s="115">
        <f t="shared" si="126"/>
        <v>0</v>
      </c>
      <c r="X462" s="115">
        <f t="shared" si="127"/>
        <v>1</v>
      </c>
      <c r="Y462" s="115">
        <f t="shared" si="128"/>
        <v>0</v>
      </c>
      <c r="Z462" s="115">
        <f t="shared" si="129"/>
        <v>1</v>
      </c>
      <c r="AA462" s="115">
        <f t="shared" si="130"/>
        <v>0</v>
      </c>
      <c r="AB462" s="115">
        <f t="shared" si="131"/>
        <v>0</v>
      </c>
      <c r="AC462" s="115">
        <f t="shared" si="132"/>
        <v>0</v>
      </c>
      <c r="AF462" s="115">
        <f t="shared" si="133"/>
        <v>3</v>
      </c>
      <c r="AG462" s="115">
        <f t="shared" si="134"/>
        <v>3</v>
      </c>
      <c r="AH462" s="115" t="str">
        <f t="shared" si="135"/>
        <v>Correct</v>
      </c>
      <c r="AJ462" s="115" t="s">
        <v>83</v>
      </c>
      <c r="AK462" s="115">
        <v>39</v>
      </c>
      <c r="AL462" s="115" t="s">
        <v>181</v>
      </c>
      <c r="AM462" s="115" t="s">
        <v>199</v>
      </c>
      <c r="AN462" s="115" t="s">
        <v>85</v>
      </c>
      <c r="AO462" s="115" t="s">
        <v>86</v>
      </c>
      <c r="AP462" s="115" t="s">
        <v>87</v>
      </c>
      <c r="AQ462" s="115" t="s">
        <v>88</v>
      </c>
      <c r="AR462" s="115" t="s">
        <v>111</v>
      </c>
      <c r="AS462" s="115" t="s">
        <v>103</v>
      </c>
      <c r="AT462" s="115" t="s">
        <v>91</v>
      </c>
      <c r="AU462" s="115" t="s">
        <v>91</v>
      </c>
    </row>
    <row r="463" spans="1:47">
      <c r="A463" s="115">
        <v>7045765204</v>
      </c>
      <c r="E463" s="115" t="s">
        <v>44</v>
      </c>
      <c r="H463" s="115" t="s">
        <v>46</v>
      </c>
      <c r="J463" s="115" t="s">
        <v>48</v>
      </c>
      <c r="O463" s="115">
        <f t="shared" si="119"/>
        <v>3</v>
      </c>
      <c r="P463" s="115">
        <f t="shared" si="120"/>
        <v>1</v>
      </c>
      <c r="R463" s="115">
        <f t="shared" si="121"/>
        <v>0</v>
      </c>
      <c r="S463" s="115">
        <f t="shared" si="122"/>
        <v>0</v>
      </c>
      <c r="T463" s="115">
        <f t="shared" si="123"/>
        <v>0</v>
      </c>
      <c r="U463" s="115">
        <f t="shared" si="124"/>
        <v>1</v>
      </c>
      <c r="V463" s="115">
        <f t="shared" si="125"/>
        <v>0</v>
      </c>
      <c r="W463" s="115">
        <f t="shared" si="126"/>
        <v>0</v>
      </c>
      <c r="X463" s="115">
        <f t="shared" si="127"/>
        <v>1</v>
      </c>
      <c r="Y463" s="115">
        <f t="shared" si="128"/>
        <v>0</v>
      </c>
      <c r="Z463" s="115">
        <f t="shared" si="129"/>
        <v>1</v>
      </c>
      <c r="AA463" s="115">
        <f t="shared" si="130"/>
        <v>0</v>
      </c>
      <c r="AB463" s="115">
        <f t="shared" si="131"/>
        <v>0</v>
      </c>
      <c r="AC463" s="115">
        <f t="shared" si="132"/>
        <v>0</v>
      </c>
      <c r="AF463" s="115">
        <f t="shared" si="133"/>
        <v>3</v>
      </c>
      <c r="AG463" s="115">
        <f t="shared" si="134"/>
        <v>3</v>
      </c>
      <c r="AH463" s="115" t="str">
        <f t="shared" si="135"/>
        <v>Correct</v>
      </c>
      <c r="AJ463" s="115" t="s">
        <v>83</v>
      </c>
      <c r="AK463" s="115">
        <v>69</v>
      </c>
      <c r="AL463" s="115" t="s">
        <v>181</v>
      </c>
      <c r="AM463" s="115" t="s">
        <v>208</v>
      </c>
      <c r="AN463" s="115" t="s">
        <v>85</v>
      </c>
      <c r="AO463" s="115" t="s">
        <v>86</v>
      </c>
      <c r="AP463" s="115" t="s">
        <v>87</v>
      </c>
      <c r="AQ463" s="115" t="s">
        <v>101</v>
      </c>
      <c r="AR463" s="115" t="s">
        <v>102</v>
      </c>
      <c r="AS463" s="115" t="s">
        <v>106</v>
      </c>
      <c r="AT463" s="115" t="s">
        <v>91</v>
      </c>
      <c r="AU463" s="115" t="s">
        <v>86</v>
      </c>
    </row>
    <row r="464" spans="1:47">
      <c r="A464" s="115">
        <v>7044852224</v>
      </c>
      <c r="H464" s="115" t="s">
        <v>46</v>
      </c>
      <c r="J464" s="115" t="s">
        <v>48</v>
      </c>
      <c r="O464" s="115">
        <f t="shared" si="119"/>
        <v>2</v>
      </c>
      <c r="P464" s="115">
        <f t="shared" si="120"/>
        <v>1.5</v>
      </c>
      <c r="R464" s="115">
        <f t="shared" si="121"/>
        <v>0</v>
      </c>
      <c r="S464" s="115">
        <f t="shared" si="122"/>
        <v>0</v>
      </c>
      <c r="T464" s="115">
        <f t="shared" si="123"/>
        <v>0</v>
      </c>
      <c r="U464" s="115">
        <f t="shared" si="124"/>
        <v>0</v>
      </c>
      <c r="V464" s="115">
        <f t="shared" si="125"/>
        <v>0</v>
      </c>
      <c r="W464" s="115">
        <f t="shared" si="126"/>
        <v>0</v>
      </c>
      <c r="X464" s="115">
        <f t="shared" si="127"/>
        <v>1</v>
      </c>
      <c r="Y464" s="115">
        <f t="shared" si="128"/>
        <v>0</v>
      </c>
      <c r="Z464" s="115">
        <f t="shared" si="129"/>
        <v>1</v>
      </c>
      <c r="AA464" s="115">
        <f t="shared" si="130"/>
        <v>0</v>
      </c>
      <c r="AB464" s="115">
        <f t="shared" si="131"/>
        <v>0</v>
      </c>
      <c r="AC464" s="115">
        <f t="shared" si="132"/>
        <v>0</v>
      </c>
      <c r="AF464" s="115">
        <f t="shared" si="133"/>
        <v>2</v>
      </c>
      <c r="AG464" s="115">
        <f t="shared" si="134"/>
        <v>2</v>
      </c>
      <c r="AH464" s="115" t="str">
        <f t="shared" si="135"/>
        <v>Correct</v>
      </c>
      <c r="AJ464" s="115" t="s">
        <v>83</v>
      </c>
      <c r="AK464" s="115">
        <v>71</v>
      </c>
      <c r="AL464" s="115" t="s">
        <v>84</v>
      </c>
      <c r="AM464" s="115" t="s">
        <v>152</v>
      </c>
      <c r="AN464" s="115" t="s">
        <v>85</v>
      </c>
      <c r="AO464" s="115" t="s">
        <v>86</v>
      </c>
      <c r="AP464" s="115" t="s">
        <v>87</v>
      </c>
      <c r="AQ464" s="115" t="s">
        <v>100</v>
      </c>
      <c r="AR464" s="115" t="s">
        <v>94</v>
      </c>
      <c r="AS464" s="115" t="s">
        <v>106</v>
      </c>
      <c r="AT464" s="115" t="s">
        <v>91</v>
      </c>
      <c r="AU464" s="115" t="s">
        <v>91</v>
      </c>
    </row>
    <row r="465" spans="1:47">
      <c r="A465" s="115">
        <v>7020563839</v>
      </c>
      <c r="D465" s="115" t="s">
        <v>43</v>
      </c>
      <c r="H465" s="115" t="s">
        <v>46</v>
      </c>
      <c r="J465" s="115" t="s">
        <v>48</v>
      </c>
      <c r="O465" s="115">
        <f t="shared" si="119"/>
        <v>3</v>
      </c>
      <c r="P465" s="115">
        <f t="shared" si="120"/>
        <v>1</v>
      </c>
      <c r="R465" s="115">
        <f t="shared" si="121"/>
        <v>0</v>
      </c>
      <c r="S465" s="115">
        <f t="shared" si="122"/>
        <v>0</v>
      </c>
      <c r="T465" s="115">
        <f t="shared" si="123"/>
        <v>1</v>
      </c>
      <c r="U465" s="115">
        <f t="shared" si="124"/>
        <v>0</v>
      </c>
      <c r="V465" s="115">
        <f t="shared" si="125"/>
        <v>0</v>
      </c>
      <c r="W465" s="115">
        <f t="shared" si="126"/>
        <v>0</v>
      </c>
      <c r="X465" s="115">
        <f t="shared" si="127"/>
        <v>1</v>
      </c>
      <c r="Y465" s="115">
        <f t="shared" si="128"/>
        <v>0</v>
      </c>
      <c r="Z465" s="115">
        <f t="shared" si="129"/>
        <v>1</v>
      </c>
      <c r="AA465" s="115">
        <f t="shared" si="130"/>
        <v>0</v>
      </c>
      <c r="AB465" s="115">
        <f t="shared" si="131"/>
        <v>0</v>
      </c>
      <c r="AC465" s="115">
        <f t="shared" si="132"/>
        <v>0</v>
      </c>
      <c r="AF465" s="115">
        <f t="shared" si="133"/>
        <v>3</v>
      </c>
      <c r="AG465" s="115">
        <f t="shared" si="134"/>
        <v>3</v>
      </c>
      <c r="AH465" s="115" t="str">
        <f t="shared" si="135"/>
        <v>Correct</v>
      </c>
      <c r="AJ465" s="115" t="s">
        <v>83</v>
      </c>
      <c r="AK465" s="115">
        <v>59</v>
      </c>
      <c r="AL465" s="115" t="s">
        <v>181</v>
      </c>
      <c r="AM465" s="115" t="s">
        <v>192</v>
      </c>
      <c r="AN465" s="115" t="s">
        <v>85</v>
      </c>
      <c r="AO465" s="115" t="s">
        <v>86</v>
      </c>
      <c r="AP465" s="115" t="s">
        <v>87</v>
      </c>
      <c r="AQ465" s="115" t="s">
        <v>101</v>
      </c>
      <c r="AR465" s="115" t="s">
        <v>89</v>
      </c>
      <c r="AS465" s="115" t="s">
        <v>90</v>
      </c>
      <c r="AT465" s="115" t="s">
        <v>91</v>
      </c>
      <c r="AU465" s="115" t="s">
        <v>91</v>
      </c>
    </row>
    <row r="466" spans="1:47">
      <c r="A466" s="115">
        <v>7044855632</v>
      </c>
      <c r="B466" s="115" t="s">
        <v>41</v>
      </c>
      <c r="H466" s="115" t="s">
        <v>46</v>
      </c>
      <c r="J466" s="115" t="s">
        <v>48</v>
      </c>
      <c r="O466" s="115">
        <f t="shared" si="119"/>
        <v>3</v>
      </c>
      <c r="P466" s="115">
        <f t="shared" si="120"/>
        <v>1</v>
      </c>
      <c r="R466" s="115">
        <f t="shared" si="121"/>
        <v>1</v>
      </c>
      <c r="S466" s="115">
        <f t="shared" si="122"/>
        <v>0</v>
      </c>
      <c r="T466" s="115">
        <f t="shared" si="123"/>
        <v>0</v>
      </c>
      <c r="U466" s="115">
        <f t="shared" si="124"/>
        <v>0</v>
      </c>
      <c r="V466" s="115">
        <f t="shared" si="125"/>
        <v>0</v>
      </c>
      <c r="W466" s="115">
        <f t="shared" si="126"/>
        <v>0</v>
      </c>
      <c r="X466" s="115">
        <f t="shared" si="127"/>
        <v>1</v>
      </c>
      <c r="Y466" s="115">
        <f t="shared" si="128"/>
        <v>0</v>
      </c>
      <c r="Z466" s="115">
        <f t="shared" si="129"/>
        <v>1</v>
      </c>
      <c r="AA466" s="115">
        <f t="shared" si="130"/>
        <v>0</v>
      </c>
      <c r="AB466" s="115">
        <f t="shared" si="131"/>
        <v>0</v>
      </c>
      <c r="AC466" s="115">
        <f t="shared" si="132"/>
        <v>0</v>
      </c>
      <c r="AF466" s="115">
        <f t="shared" si="133"/>
        <v>3</v>
      </c>
      <c r="AG466" s="115">
        <f t="shared" si="134"/>
        <v>3</v>
      </c>
      <c r="AH466" s="115" t="str">
        <f t="shared" si="135"/>
        <v>Correct</v>
      </c>
      <c r="AJ466" s="115" t="s">
        <v>83</v>
      </c>
      <c r="AK466" s="115">
        <v>41</v>
      </c>
      <c r="AL466" s="115" t="s">
        <v>84</v>
      </c>
      <c r="AM466" s="115" t="s">
        <v>491</v>
      </c>
      <c r="AN466" s="115" t="s">
        <v>92</v>
      </c>
      <c r="AO466" s="115" t="s">
        <v>86</v>
      </c>
      <c r="AP466" s="115" t="s">
        <v>498</v>
      </c>
      <c r="AQ466" s="115" t="s">
        <v>104</v>
      </c>
      <c r="AR466" s="115" t="s">
        <v>94</v>
      </c>
      <c r="AS466" s="115" t="s">
        <v>113</v>
      </c>
      <c r="AT466" s="115" t="s">
        <v>91</v>
      </c>
      <c r="AU466" s="115" t="s">
        <v>91</v>
      </c>
    </row>
    <row r="467" spans="1:47">
      <c r="A467" s="115">
        <v>6988287392</v>
      </c>
      <c r="C467" s="115" t="s">
        <v>42</v>
      </c>
      <c r="H467" s="115" t="s">
        <v>46</v>
      </c>
      <c r="J467" s="115" t="s">
        <v>48</v>
      </c>
      <c r="O467" s="115">
        <f t="shared" si="119"/>
        <v>3</v>
      </c>
      <c r="P467" s="115">
        <f t="shared" si="120"/>
        <v>1</v>
      </c>
      <c r="R467" s="115">
        <f t="shared" si="121"/>
        <v>0</v>
      </c>
      <c r="S467" s="115">
        <f t="shared" si="122"/>
        <v>1</v>
      </c>
      <c r="T467" s="115">
        <f t="shared" si="123"/>
        <v>0</v>
      </c>
      <c r="U467" s="115">
        <f t="shared" si="124"/>
        <v>0</v>
      </c>
      <c r="V467" s="115">
        <f t="shared" si="125"/>
        <v>0</v>
      </c>
      <c r="W467" s="115">
        <f t="shared" si="126"/>
        <v>0</v>
      </c>
      <c r="X467" s="115">
        <f t="shared" si="127"/>
        <v>1</v>
      </c>
      <c r="Y467" s="115">
        <f t="shared" si="128"/>
        <v>0</v>
      </c>
      <c r="Z467" s="115">
        <f t="shared" si="129"/>
        <v>1</v>
      </c>
      <c r="AA467" s="115">
        <f t="shared" si="130"/>
        <v>0</v>
      </c>
      <c r="AB467" s="115">
        <f t="shared" si="131"/>
        <v>0</v>
      </c>
      <c r="AC467" s="115">
        <f t="shared" si="132"/>
        <v>0</v>
      </c>
      <c r="AF467" s="115">
        <f t="shared" si="133"/>
        <v>3</v>
      </c>
      <c r="AG467" s="115">
        <f t="shared" si="134"/>
        <v>3</v>
      </c>
      <c r="AH467" s="115" t="str">
        <f t="shared" si="135"/>
        <v>Correct</v>
      </c>
      <c r="AJ467" s="115" t="s">
        <v>83</v>
      </c>
      <c r="AK467" s="115">
        <v>54</v>
      </c>
      <c r="AL467" s="115" t="s">
        <v>432</v>
      </c>
      <c r="AN467" s="115" t="s">
        <v>97</v>
      </c>
      <c r="AO467" s="115" t="s">
        <v>86</v>
      </c>
      <c r="AP467" s="115" t="s">
        <v>87</v>
      </c>
      <c r="AQ467" s="115" t="s">
        <v>88</v>
      </c>
      <c r="AR467" s="115" t="s">
        <v>94</v>
      </c>
      <c r="AS467" s="115" t="s">
        <v>90</v>
      </c>
      <c r="AT467" s="115" t="s">
        <v>91</v>
      </c>
      <c r="AU467" s="115" t="s">
        <v>91</v>
      </c>
    </row>
    <row r="468" spans="1:47">
      <c r="A468" s="115">
        <v>7020564988</v>
      </c>
      <c r="H468" s="115" t="s">
        <v>46</v>
      </c>
      <c r="J468" s="115" t="s">
        <v>48</v>
      </c>
      <c r="O468" s="115">
        <f t="shared" si="119"/>
        <v>2</v>
      </c>
      <c r="P468" s="115">
        <f t="shared" si="120"/>
        <v>1.5</v>
      </c>
      <c r="R468" s="115">
        <f t="shared" si="121"/>
        <v>0</v>
      </c>
      <c r="S468" s="115">
        <f t="shared" si="122"/>
        <v>0</v>
      </c>
      <c r="T468" s="115">
        <f t="shared" si="123"/>
        <v>0</v>
      </c>
      <c r="U468" s="115">
        <f t="shared" si="124"/>
        <v>0</v>
      </c>
      <c r="V468" s="115">
        <f t="shared" si="125"/>
        <v>0</v>
      </c>
      <c r="W468" s="115">
        <f t="shared" si="126"/>
        <v>0</v>
      </c>
      <c r="X468" s="115">
        <f t="shared" si="127"/>
        <v>1</v>
      </c>
      <c r="Y468" s="115">
        <f t="shared" si="128"/>
        <v>0</v>
      </c>
      <c r="Z468" s="115">
        <f t="shared" si="129"/>
        <v>1</v>
      </c>
      <c r="AA468" s="115">
        <f t="shared" si="130"/>
        <v>0</v>
      </c>
      <c r="AB468" s="115">
        <f t="shared" si="131"/>
        <v>0</v>
      </c>
      <c r="AC468" s="115">
        <f t="shared" si="132"/>
        <v>0</v>
      </c>
      <c r="AF468" s="115">
        <f t="shared" si="133"/>
        <v>2</v>
      </c>
      <c r="AG468" s="115">
        <f t="shared" si="134"/>
        <v>2</v>
      </c>
      <c r="AH468" s="115" t="str">
        <f t="shared" si="135"/>
        <v>Correct</v>
      </c>
      <c r="AJ468" s="115" t="s">
        <v>99</v>
      </c>
      <c r="AK468" s="115">
        <v>32</v>
      </c>
      <c r="AL468" s="115" t="s">
        <v>181</v>
      </c>
      <c r="AM468" s="115" t="s">
        <v>192</v>
      </c>
      <c r="AN468" s="115" t="s">
        <v>85</v>
      </c>
      <c r="AO468" s="115" t="s">
        <v>86</v>
      </c>
      <c r="AP468" s="115" t="s">
        <v>87</v>
      </c>
      <c r="AR468" s="115" t="s">
        <v>89</v>
      </c>
      <c r="AS468" s="115" t="s">
        <v>90</v>
      </c>
      <c r="AT468" s="115" t="s">
        <v>91</v>
      </c>
      <c r="AU468" s="115" t="s">
        <v>91</v>
      </c>
    </row>
    <row r="469" spans="1:47">
      <c r="A469" s="115">
        <v>5609481052</v>
      </c>
      <c r="C469" s="115" t="s">
        <v>42</v>
      </c>
      <c r="E469" s="115" t="s">
        <v>44</v>
      </c>
      <c r="J469" s="115" t="s">
        <v>48</v>
      </c>
      <c r="O469" s="115">
        <f t="shared" si="119"/>
        <v>3</v>
      </c>
      <c r="P469" s="115">
        <f t="shared" si="120"/>
        <v>1</v>
      </c>
      <c r="R469" s="115">
        <f t="shared" si="121"/>
        <v>0</v>
      </c>
      <c r="S469" s="115">
        <f t="shared" si="122"/>
        <v>1</v>
      </c>
      <c r="T469" s="115">
        <f t="shared" si="123"/>
        <v>0</v>
      </c>
      <c r="U469" s="115">
        <f t="shared" si="124"/>
        <v>1</v>
      </c>
      <c r="V469" s="115">
        <f t="shared" si="125"/>
        <v>0</v>
      </c>
      <c r="W469" s="115">
        <f t="shared" si="126"/>
        <v>0</v>
      </c>
      <c r="X469" s="115">
        <f t="shared" si="127"/>
        <v>0</v>
      </c>
      <c r="Y469" s="115">
        <f t="shared" si="128"/>
        <v>0</v>
      </c>
      <c r="Z469" s="115">
        <f t="shared" si="129"/>
        <v>1</v>
      </c>
      <c r="AA469" s="115">
        <f t="shared" si="130"/>
        <v>0</v>
      </c>
      <c r="AB469" s="115">
        <f t="shared" si="131"/>
        <v>0</v>
      </c>
      <c r="AC469" s="115">
        <f t="shared" si="132"/>
        <v>0</v>
      </c>
      <c r="AF469" s="115">
        <f t="shared" si="133"/>
        <v>3</v>
      </c>
      <c r="AG469" s="115">
        <f t="shared" si="134"/>
        <v>3</v>
      </c>
      <c r="AH469" s="115" t="str">
        <f t="shared" si="135"/>
        <v>Correct</v>
      </c>
      <c r="AJ469" s="115" t="s">
        <v>83</v>
      </c>
      <c r="AK469" s="115">
        <v>64</v>
      </c>
      <c r="AL469" s="115" t="s">
        <v>181</v>
      </c>
      <c r="AM469" s="115" t="s">
        <v>209</v>
      </c>
      <c r="AN469" s="115" t="s">
        <v>85</v>
      </c>
      <c r="AO469" s="115" t="s">
        <v>86</v>
      </c>
      <c r="AP469" s="115" t="s">
        <v>87</v>
      </c>
      <c r="AQ469" s="115" t="s">
        <v>88</v>
      </c>
      <c r="AR469" s="115" t="s">
        <v>111</v>
      </c>
      <c r="AS469" s="115" t="s">
        <v>90</v>
      </c>
      <c r="AT469" s="115" t="s">
        <v>91</v>
      </c>
      <c r="AU469" s="115" t="s">
        <v>91</v>
      </c>
    </row>
    <row r="470" spans="1:47">
      <c r="A470" s="115">
        <v>7045757888</v>
      </c>
      <c r="C470" s="115" t="s">
        <v>42</v>
      </c>
      <c r="D470" s="115" t="s">
        <v>43</v>
      </c>
      <c r="E470" s="115" t="s">
        <v>44</v>
      </c>
      <c r="J470" s="115" t="s">
        <v>48</v>
      </c>
      <c r="O470" s="115">
        <f t="shared" si="119"/>
        <v>4</v>
      </c>
      <c r="P470" s="115">
        <f t="shared" si="120"/>
        <v>0.75</v>
      </c>
      <c r="R470" s="115">
        <f t="shared" si="121"/>
        <v>0</v>
      </c>
      <c r="S470" s="115">
        <f t="shared" si="122"/>
        <v>0.75</v>
      </c>
      <c r="T470" s="115">
        <f t="shared" si="123"/>
        <v>0.75</v>
      </c>
      <c r="U470" s="115">
        <f t="shared" si="124"/>
        <v>0.75</v>
      </c>
      <c r="V470" s="115">
        <f t="shared" si="125"/>
        <v>0</v>
      </c>
      <c r="W470" s="115">
        <f t="shared" si="126"/>
        <v>0</v>
      </c>
      <c r="X470" s="115">
        <f t="shared" si="127"/>
        <v>0</v>
      </c>
      <c r="Y470" s="115">
        <f t="shared" si="128"/>
        <v>0</v>
      </c>
      <c r="Z470" s="115">
        <f t="shared" si="129"/>
        <v>0.75</v>
      </c>
      <c r="AA470" s="115">
        <f t="shared" si="130"/>
        <v>0</v>
      </c>
      <c r="AB470" s="115">
        <f t="shared" si="131"/>
        <v>0</v>
      </c>
      <c r="AC470" s="115">
        <f t="shared" si="132"/>
        <v>0</v>
      </c>
      <c r="AF470" s="115">
        <f t="shared" si="133"/>
        <v>3</v>
      </c>
      <c r="AG470" s="115">
        <f t="shared" si="134"/>
        <v>4</v>
      </c>
      <c r="AH470" s="115" t="str">
        <f t="shared" si="135"/>
        <v>Correct</v>
      </c>
      <c r="AJ470" s="115" t="s">
        <v>83</v>
      </c>
      <c r="AK470" s="115">
        <v>63</v>
      </c>
      <c r="AL470" s="115" t="s">
        <v>181</v>
      </c>
      <c r="AM470" s="115" t="s">
        <v>240</v>
      </c>
      <c r="AN470" s="115" t="s">
        <v>107</v>
      </c>
      <c r="AO470" s="115" t="s">
        <v>91</v>
      </c>
      <c r="AP470" s="115" t="s">
        <v>87</v>
      </c>
      <c r="AR470" s="115" t="s">
        <v>94</v>
      </c>
      <c r="AS470" s="115" t="s">
        <v>106</v>
      </c>
      <c r="AT470" s="115" t="s">
        <v>86</v>
      </c>
    </row>
    <row r="471" spans="1:47">
      <c r="A471" s="115">
        <v>5609565410</v>
      </c>
      <c r="C471" s="115" t="s">
        <v>42</v>
      </c>
      <c r="D471" s="115" t="s">
        <v>43</v>
      </c>
      <c r="J471" s="115" t="s">
        <v>48</v>
      </c>
      <c r="O471" s="115">
        <f t="shared" si="119"/>
        <v>3</v>
      </c>
      <c r="P471" s="115">
        <f t="shared" si="120"/>
        <v>1</v>
      </c>
      <c r="R471" s="115">
        <f t="shared" si="121"/>
        <v>0</v>
      </c>
      <c r="S471" s="115">
        <f t="shared" si="122"/>
        <v>1</v>
      </c>
      <c r="T471" s="115">
        <f t="shared" si="123"/>
        <v>1</v>
      </c>
      <c r="U471" s="115">
        <f t="shared" si="124"/>
        <v>0</v>
      </c>
      <c r="V471" s="115">
        <f t="shared" si="125"/>
        <v>0</v>
      </c>
      <c r="W471" s="115">
        <f t="shared" si="126"/>
        <v>0</v>
      </c>
      <c r="X471" s="115">
        <f t="shared" si="127"/>
        <v>0</v>
      </c>
      <c r="Y471" s="115">
        <f t="shared" si="128"/>
        <v>0</v>
      </c>
      <c r="Z471" s="115">
        <f t="shared" si="129"/>
        <v>1</v>
      </c>
      <c r="AA471" s="115">
        <f t="shared" si="130"/>
        <v>0</v>
      </c>
      <c r="AB471" s="115">
        <f t="shared" si="131"/>
        <v>0</v>
      </c>
      <c r="AC471" s="115">
        <f t="shared" si="132"/>
        <v>0</v>
      </c>
      <c r="AF471" s="115">
        <f t="shared" si="133"/>
        <v>3</v>
      </c>
      <c r="AG471" s="115">
        <f t="shared" si="134"/>
        <v>3</v>
      </c>
      <c r="AH471" s="115" t="str">
        <f t="shared" si="135"/>
        <v>Correct</v>
      </c>
      <c r="AJ471" s="115" t="s">
        <v>99</v>
      </c>
      <c r="AK471" s="115">
        <v>77</v>
      </c>
      <c r="AL471" s="115" t="s">
        <v>181</v>
      </c>
      <c r="AM471" s="115" t="s">
        <v>429</v>
      </c>
      <c r="AN471" s="115" t="s">
        <v>114</v>
      </c>
      <c r="AO471" s="115" t="s">
        <v>86</v>
      </c>
      <c r="AP471" s="115" t="s">
        <v>87</v>
      </c>
      <c r="AQ471" s="115" t="s">
        <v>101</v>
      </c>
      <c r="AR471" s="115" t="s">
        <v>89</v>
      </c>
      <c r="AS471" s="115" t="s">
        <v>90</v>
      </c>
      <c r="AT471" s="115" t="s">
        <v>91</v>
      </c>
      <c r="AU471" s="115" t="s">
        <v>91</v>
      </c>
    </row>
    <row r="472" spans="1:47">
      <c r="A472" s="115">
        <v>6984048160</v>
      </c>
      <c r="B472" s="115" t="s">
        <v>41</v>
      </c>
      <c r="D472" s="115" t="s">
        <v>43</v>
      </c>
      <c r="G472" s="115" t="s">
        <v>39</v>
      </c>
      <c r="J472" s="115" t="s">
        <v>48</v>
      </c>
      <c r="O472" s="115">
        <f t="shared" si="119"/>
        <v>4</v>
      </c>
      <c r="P472" s="115">
        <f t="shared" si="120"/>
        <v>0.75</v>
      </c>
      <c r="R472" s="115">
        <f t="shared" si="121"/>
        <v>0.75</v>
      </c>
      <c r="S472" s="115">
        <f t="shared" si="122"/>
        <v>0</v>
      </c>
      <c r="T472" s="115">
        <f t="shared" si="123"/>
        <v>0.75</v>
      </c>
      <c r="U472" s="115">
        <f t="shared" si="124"/>
        <v>0</v>
      </c>
      <c r="V472" s="115">
        <f t="shared" si="125"/>
        <v>0</v>
      </c>
      <c r="W472" s="115">
        <f t="shared" si="126"/>
        <v>0.75</v>
      </c>
      <c r="X472" s="115">
        <f t="shared" si="127"/>
        <v>0</v>
      </c>
      <c r="Y472" s="115">
        <f t="shared" si="128"/>
        <v>0</v>
      </c>
      <c r="Z472" s="115">
        <f t="shared" si="129"/>
        <v>0.75</v>
      </c>
      <c r="AA472" s="115">
        <f t="shared" si="130"/>
        <v>0</v>
      </c>
      <c r="AB472" s="115">
        <f t="shared" si="131"/>
        <v>0</v>
      </c>
      <c r="AC472" s="115">
        <f t="shared" si="132"/>
        <v>0</v>
      </c>
      <c r="AF472" s="115">
        <f t="shared" si="133"/>
        <v>3</v>
      </c>
      <c r="AG472" s="115">
        <f t="shared" si="134"/>
        <v>4</v>
      </c>
      <c r="AH472" s="115" t="str">
        <f t="shared" si="135"/>
        <v>Correct</v>
      </c>
      <c r="AJ472" s="115" t="s">
        <v>83</v>
      </c>
      <c r="AK472" s="115">
        <v>75</v>
      </c>
      <c r="AL472" s="115" t="s">
        <v>181</v>
      </c>
      <c r="AM472" s="115" t="s">
        <v>211</v>
      </c>
      <c r="AN472" s="115" t="s">
        <v>85</v>
      </c>
      <c r="AP472" s="115" t="s">
        <v>87</v>
      </c>
      <c r="AQ472" s="115" t="s">
        <v>96</v>
      </c>
      <c r="AR472" s="115" t="s">
        <v>94</v>
      </c>
      <c r="AS472" s="115" t="s">
        <v>106</v>
      </c>
      <c r="AT472" s="115" t="s">
        <v>91</v>
      </c>
      <c r="AU472" s="115" t="s">
        <v>91</v>
      </c>
    </row>
    <row r="473" spans="1:47">
      <c r="A473" s="115">
        <v>7011079197</v>
      </c>
      <c r="G473" s="115" t="s">
        <v>39</v>
      </c>
      <c r="J473" s="115" t="s">
        <v>48</v>
      </c>
      <c r="O473" s="115">
        <f t="shared" si="119"/>
        <v>2</v>
      </c>
      <c r="P473" s="115">
        <f t="shared" si="120"/>
        <v>1.5</v>
      </c>
      <c r="R473" s="115">
        <f t="shared" si="121"/>
        <v>0</v>
      </c>
      <c r="S473" s="115">
        <f t="shared" si="122"/>
        <v>0</v>
      </c>
      <c r="T473" s="115">
        <f t="shared" si="123"/>
        <v>0</v>
      </c>
      <c r="U473" s="115">
        <f t="shared" si="124"/>
        <v>0</v>
      </c>
      <c r="V473" s="115">
        <f t="shared" si="125"/>
        <v>0</v>
      </c>
      <c r="W473" s="115">
        <f t="shared" si="126"/>
        <v>1</v>
      </c>
      <c r="X473" s="115">
        <f t="shared" si="127"/>
        <v>0</v>
      </c>
      <c r="Y473" s="115">
        <f t="shared" si="128"/>
        <v>0</v>
      </c>
      <c r="Z473" s="115">
        <f t="shared" si="129"/>
        <v>1</v>
      </c>
      <c r="AA473" s="115">
        <f t="shared" si="130"/>
        <v>0</v>
      </c>
      <c r="AB473" s="115">
        <f t="shared" si="131"/>
        <v>0</v>
      </c>
      <c r="AC473" s="115">
        <f t="shared" si="132"/>
        <v>0</v>
      </c>
      <c r="AF473" s="115">
        <f t="shared" si="133"/>
        <v>2</v>
      </c>
      <c r="AG473" s="115">
        <f t="shared" si="134"/>
        <v>2</v>
      </c>
      <c r="AH473" s="115" t="str">
        <f t="shared" si="135"/>
        <v>Correct</v>
      </c>
      <c r="AJ473" s="115" t="s">
        <v>83</v>
      </c>
      <c r="AK473" s="115">
        <v>64</v>
      </c>
      <c r="AL473" s="115" t="s">
        <v>181</v>
      </c>
      <c r="AM473" s="115" t="s">
        <v>206</v>
      </c>
      <c r="AN473" s="115" t="s">
        <v>85</v>
      </c>
      <c r="AO473" s="115" t="s">
        <v>86</v>
      </c>
      <c r="AP473" s="115" t="s">
        <v>87</v>
      </c>
      <c r="AR473" s="115" t="s">
        <v>89</v>
      </c>
      <c r="AS473" s="115" t="s">
        <v>90</v>
      </c>
      <c r="AT473" s="115" t="s">
        <v>91</v>
      </c>
      <c r="AU473" s="115" t="s">
        <v>91</v>
      </c>
    </row>
    <row r="474" spans="1:47">
      <c r="A474" s="115">
        <v>6988280569</v>
      </c>
      <c r="B474" s="115" t="s">
        <v>41</v>
      </c>
      <c r="F474" s="115" t="s">
        <v>45</v>
      </c>
      <c r="G474" s="115" t="s">
        <v>39</v>
      </c>
      <c r="J474" s="115" t="s">
        <v>48</v>
      </c>
      <c r="O474" s="115">
        <f t="shared" si="119"/>
        <v>4</v>
      </c>
      <c r="P474" s="115">
        <f t="shared" si="120"/>
        <v>0.75</v>
      </c>
      <c r="R474" s="115">
        <f t="shared" si="121"/>
        <v>0.75</v>
      </c>
      <c r="S474" s="115">
        <f t="shared" si="122"/>
        <v>0</v>
      </c>
      <c r="T474" s="115">
        <f t="shared" si="123"/>
        <v>0</v>
      </c>
      <c r="U474" s="115">
        <f t="shared" si="124"/>
        <v>0</v>
      </c>
      <c r="V474" s="115">
        <f t="shared" si="125"/>
        <v>0.75</v>
      </c>
      <c r="W474" s="115">
        <f t="shared" si="126"/>
        <v>0.75</v>
      </c>
      <c r="X474" s="115">
        <f t="shared" si="127"/>
        <v>0</v>
      </c>
      <c r="Y474" s="115">
        <f t="shared" si="128"/>
        <v>0</v>
      </c>
      <c r="Z474" s="115">
        <f t="shared" si="129"/>
        <v>0.75</v>
      </c>
      <c r="AA474" s="115">
        <f t="shared" si="130"/>
        <v>0</v>
      </c>
      <c r="AB474" s="115">
        <f t="shared" si="131"/>
        <v>0</v>
      </c>
      <c r="AC474" s="115">
        <f t="shared" si="132"/>
        <v>0</v>
      </c>
      <c r="AF474" s="115">
        <f t="shared" si="133"/>
        <v>3</v>
      </c>
      <c r="AG474" s="115">
        <f t="shared" si="134"/>
        <v>4</v>
      </c>
      <c r="AH474" s="115" t="str">
        <f t="shared" si="135"/>
        <v>Correct</v>
      </c>
      <c r="AJ474" s="115" t="s">
        <v>83</v>
      </c>
      <c r="AK474" s="115">
        <v>68</v>
      </c>
      <c r="AL474" s="115" t="s">
        <v>84</v>
      </c>
      <c r="AM474" s="115" t="s">
        <v>128</v>
      </c>
      <c r="AN474" s="115" t="s">
        <v>107</v>
      </c>
      <c r="AO474" s="115" t="s">
        <v>86</v>
      </c>
      <c r="AP474" s="115" t="s">
        <v>87</v>
      </c>
      <c r="AQ474" s="115" t="s">
        <v>96</v>
      </c>
      <c r="AR474" s="115" t="s">
        <v>89</v>
      </c>
      <c r="AS474" s="115" t="s">
        <v>106</v>
      </c>
      <c r="AT474" s="115" t="s">
        <v>91</v>
      </c>
      <c r="AU474" s="115" t="s">
        <v>86</v>
      </c>
    </row>
    <row r="475" spans="1:47">
      <c r="A475" s="115">
        <v>7007914634</v>
      </c>
      <c r="B475" s="115" t="s">
        <v>41</v>
      </c>
      <c r="C475" s="115" t="s">
        <v>42</v>
      </c>
      <c r="J475" s="115" t="s">
        <v>48</v>
      </c>
      <c r="O475" s="115">
        <f t="shared" si="119"/>
        <v>3</v>
      </c>
      <c r="P475" s="115">
        <f t="shared" si="120"/>
        <v>1</v>
      </c>
      <c r="R475" s="115">
        <f t="shared" si="121"/>
        <v>1</v>
      </c>
      <c r="S475" s="115">
        <f t="shared" si="122"/>
        <v>1</v>
      </c>
      <c r="T475" s="115">
        <f t="shared" si="123"/>
        <v>0</v>
      </c>
      <c r="U475" s="115">
        <f t="shared" si="124"/>
        <v>0</v>
      </c>
      <c r="V475" s="115">
        <f t="shared" si="125"/>
        <v>0</v>
      </c>
      <c r="W475" s="115">
        <f t="shared" si="126"/>
        <v>0</v>
      </c>
      <c r="X475" s="115">
        <f t="shared" si="127"/>
        <v>0</v>
      </c>
      <c r="Y475" s="115">
        <f t="shared" si="128"/>
        <v>0</v>
      </c>
      <c r="Z475" s="115">
        <f t="shared" si="129"/>
        <v>1</v>
      </c>
      <c r="AA475" s="115">
        <f t="shared" si="130"/>
        <v>0</v>
      </c>
      <c r="AB475" s="115">
        <f t="shared" si="131"/>
        <v>0</v>
      </c>
      <c r="AC475" s="115">
        <f t="shared" si="132"/>
        <v>0</v>
      </c>
      <c r="AF475" s="115">
        <f t="shared" si="133"/>
        <v>3</v>
      </c>
      <c r="AG475" s="115">
        <f t="shared" si="134"/>
        <v>3</v>
      </c>
      <c r="AH475" s="115" t="str">
        <f t="shared" si="135"/>
        <v>Correct</v>
      </c>
      <c r="AJ475" s="115" t="s">
        <v>83</v>
      </c>
      <c r="AK475" s="115">
        <v>31</v>
      </c>
      <c r="AL475" s="115" t="s">
        <v>84</v>
      </c>
      <c r="AM475" s="115" t="s">
        <v>146</v>
      </c>
      <c r="AO475" s="115" t="s">
        <v>91</v>
      </c>
      <c r="AP475" s="115" t="s">
        <v>137</v>
      </c>
      <c r="AQ475" s="115" t="s">
        <v>93</v>
      </c>
      <c r="AR475" s="115" t="s">
        <v>109</v>
      </c>
      <c r="AS475" s="115" t="s">
        <v>90</v>
      </c>
      <c r="AT475" s="115" t="s">
        <v>86</v>
      </c>
      <c r="AU475" s="115" t="s">
        <v>91</v>
      </c>
    </row>
    <row r="476" spans="1:47">
      <c r="A476" s="115">
        <v>7045793996</v>
      </c>
      <c r="F476" s="115" t="s">
        <v>45</v>
      </c>
      <c r="J476" s="115" t="s">
        <v>48</v>
      </c>
      <c r="O476" s="115">
        <f t="shared" si="119"/>
        <v>2</v>
      </c>
      <c r="P476" s="115">
        <f t="shared" si="120"/>
        <v>1.5</v>
      </c>
      <c r="R476" s="115">
        <f t="shared" si="121"/>
        <v>0</v>
      </c>
      <c r="S476" s="115">
        <f t="shared" si="122"/>
        <v>0</v>
      </c>
      <c r="T476" s="115">
        <f t="shared" si="123"/>
        <v>0</v>
      </c>
      <c r="U476" s="115">
        <f t="shared" si="124"/>
        <v>0</v>
      </c>
      <c r="V476" s="115">
        <f t="shared" si="125"/>
        <v>1</v>
      </c>
      <c r="W476" s="115">
        <f t="shared" si="126"/>
        <v>0</v>
      </c>
      <c r="X476" s="115">
        <f t="shared" si="127"/>
        <v>0</v>
      </c>
      <c r="Y476" s="115">
        <f t="shared" si="128"/>
        <v>0</v>
      </c>
      <c r="Z476" s="115">
        <f t="shared" si="129"/>
        <v>1</v>
      </c>
      <c r="AA476" s="115">
        <f t="shared" si="130"/>
        <v>0</v>
      </c>
      <c r="AB476" s="115">
        <f t="shared" si="131"/>
        <v>0</v>
      </c>
      <c r="AC476" s="115">
        <f t="shared" si="132"/>
        <v>0</v>
      </c>
      <c r="AF476" s="115">
        <f t="shared" si="133"/>
        <v>2</v>
      </c>
      <c r="AG476" s="115">
        <f t="shared" si="134"/>
        <v>2</v>
      </c>
      <c r="AH476" s="115" t="str">
        <f t="shared" si="135"/>
        <v>Correct</v>
      </c>
      <c r="AJ476" s="115" t="s">
        <v>99</v>
      </c>
      <c r="AK476" s="115">
        <v>53</v>
      </c>
      <c r="AL476" s="115" t="s">
        <v>181</v>
      </c>
      <c r="AM476" s="115" t="s">
        <v>208</v>
      </c>
      <c r="AN476" s="115" t="s">
        <v>85</v>
      </c>
      <c r="AO476" s="115" t="s">
        <v>91</v>
      </c>
      <c r="AQ476" s="115" t="s">
        <v>88</v>
      </c>
      <c r="AR476" s="115" t="s">
        <v>94</v>
      </c>
      <c r="AS476" s="115" t="s">
        <v>90</v>
      </c>
      <c r="AT476" s="115" t="s">
        <v>91</v>
      </c>
      <c r="AU476" s="115" t="s">
        <v>91</v>
      </c>
    </row>
    <row r="477" spans="1:47">
      <c r="A477" s="115">
        <v>7020352783</v>
      </c>
      <c r="B477" s="115" t="s">
        <v>41</v>
      </c>
      <c r="C477" s="115" t="s">
        <v>42</v>
      </c>
      <c r="J477" s="115" t="s">
        <v>48</v>
      </c>
      <c r="O477" s="115">
        <f t="shared" si="119"/>
        <v>3</v>
      </c>
      <c r="P477" s="115">
        <f t="shared" si="120"/>
        <v>1</v>
      </c>
      <c r="R477" s="115">
        <f t="shared" si="121"/>
        <v>1</v>
      </c>
      <c r="S477" s="115">
        <f t="shared" si="122"/>
        <v>1</v>
      </c>
      <c r="T477" s="115">
        <f t="shared" si="123"/>
        <v>0</v>
      </c>
      <c r="U477" s="115">
        <f t="shared" si="124"/>
        <v>0</v>
      </c>
      <c r="V477" s="115">
        <f t="shared" si="125"/>
        <v>0</v>
      </c>
      <c r="W477" s="115">
        <f t="shared" si="126"/>
        <v>0</v>
      </c>
      <c r="X477" s="115">
        <f t="shared" si="127"/>
        <v>0</v>
      </c>
      <c r="Y477" s="115">
        <f t="shared" si="128"/>
        <v>0</v>
      </c>
      <c r="Z477" s="115">
        <f t="shared" si="129"/>
        <v>1</v>
      </c>
      <c r="AA477" s="115">
        <f t="shared" si="130"/>
        <v>0</v>
      </c>
      <c r="AB477" s="115">
        <f t="shared" si="131"/>
        <v>0</v>
      </c>
      <c r="AC477" s="115">
        <f t="shared" si="132"/>
        <v>0</v>
      </c>
      <c r="AF477" s="115">
        <f t="shared" si="133"/>
        <v>3</v>
      </c>
      <c r="AG477" s="115">
        <f t="shared" si="134"/>
        <v>3</v>
      </c>
      <c r="AH477" s="115" t="str">
        <f t="shared" si="135"/>
        <v>Correct</v>
      </c>
      <c r="AJ477" s="115" t="s">
        <v>99</v>
      </c>
      <c r="AK477" s="115">
        <v>18</v>
      </c>
      <c r="AL477" s="115" t="s">
        <v>181</v>
      </c>
      <c r="AM477" s="115" t="s">
        <v>440</v>
      </c>
      <c r="AN477" s="115" t="s">
        <v>85</v>
      </c>
      <c r="AO477" s="115" t="s">
        <v>86</v>
      </c>
      <c r="AP477" s="115" t="s">
        <v>87</v>
      </c>
      <c r="AQ477" s="115" t="s">
        <v>88</v>
      </c>
      <c r="AR477" s="115" t="s">
        <v>102</v>
      </c>
      <c r="AS477" s="115" t="s">
        <v>113</v>
      </c>
      <c r="AT477" s="115" t="s">
        <v>91</v>
      </c>
      <c r="AU477" s="115" t="s">
        <v>91</v>
      </c>
    </row>
    <row r="478" spans="1:47">
      <c r="A478" s="115">
        <v>7045769068</v>
      </c>
      <c r="J478" s="115" t="s">
        <v>48</v>
      </c>
      <c r="O478" s="115">
        <f t="shared" si="119"/>
        <v>1</v>
      </c>
      <c r="P478" s="115">
        <f t="shared" si="120"/>
        <v>3</v>
      </c>
      <c r="R478" s="115">
        <f t="shared" si="121"/>
        <v>0</v>
      </c>
      <c r="S478" s="115">
        <f t="shared" si="122"/>
        <v>0</v>
      </c>
      <c r="T478" s="115">
        <f t="shared" si="123"/>
        <v>0</v>
      </c>
      <c r="U478" s="115">
        <f t="shared" si="124"/>
        <v>0</v>
      </c>
      <c r="V478" s="115">
        <f t="shared" si="125"/>
        <v>0</v>
      </c>
      <c r="W478" s="115">
        <f t="shared" si="126"/>
        <v>0</v>
      </c>
      <c r="X478" s="115">
        <f t="shared" si="127"/>
        <v>0</v>
      </c>
      <c r="Y478" s="115">
        <f t="shared" si="128"/>
        <v>0</v>
      </c>
      <c r="Z478" s="115">
        <f t="shared" si="129"/>
        <v>1</v>
      </c>
      <c r="AA478" s="115">
        <f t="shared" si="130"/>
        <v>0</v>
      </c>
      <c r="AB478" s="115">
        <f t="shared" si="131"/>
        <v>0</v>
      </c>
      <c r="AC478" s="115">
        <f t="shared" si="132"/>
        <v>0</v>
      </c>
      <c r="AF478" s="115">
        <f t="shared" si="133"/>
        <v>1</v>
      </c>
      <c r="AG478" s="115">
        <f t="shared" si="134"/>
        <v>1</v>
      </c>
      <c r="AH478" s="115" t="str">
        <f t="shared" si="135"/>
        <v>Correct</v>
      </c>
      <c r="AJ478" s="115" t="s">
        <v>83</v>
      </c>
      <c r="AK478" s="115">
        <v>66</v>
      </c>
      <c r="AL478" s="115" t="s">
        <v>181</v>
      </c>
      <c r="AM478" s="115" t="s">
        <v>203</v>
      </c>
      <c r="AN478" s="115" t="s">
        <v>85</v>
      </c>
      <c r="AO478" s="115" t="s">
        <v>86</v>
      </c>
      <c r="AP478" s="115" t="s">
        <v>87</v>
      </c>
      <c r="AQ478" s="115" t="s">
        <v>101</v>
      </c>
      <c r="AR478" s="115" t="s">
        <v>94</v>
      </c>
      <c r="AS478" s="115" t="s">
        <v>106</v>
      </c>
      <c r="AT478" s="115" t="s">
        <v>91</v>
      </c>
      <c r="AU478" s="115" t="s">
        <v>91</v>
      </c>
    </row>
    <row r="479" spans="1:47">
      <c r="A479" s="115">
        <v>7045760342</v>
      </c>
      <c r="B479" s="115" t="s">
        <v>41</v>
      </c>
      <c r="C479" s="115" t="s">
        <v>42</v>
      </c>
      <c r="J479" s="115" t="s">
        <v>48</v>
      </c>
      <c r="O479" s="115">
        <f t="shared" si="119"/>
        <v>3</v>
      </c>
      <c r="P479" s="115">
        <f t="shared" si="120"/>
        <v>1</v>
      </c>
      <c r="R479" s="115">
        <f t="shared" si="121"/>
        <v>1</v>
      </c>
      <c r="S479" s="115">
        <f t="shared" si="122"/>
        <v>1</v>
      </c>
      <c r="T479" s="115">
        <f t="shared" si="123"/>
        <v>0</v>
      </c>
      <c r="U479" s="115">
        <f t="shared" si="124"/>
        <v>0</v>
      </c>
      <c r="V479" s="115">
        <f t="shared" si="125"/>
        <v>0</v>
      </c>
      <c r="W479" s="115">
        <f t="shared" si="126"/>
        <v>0</v>
      </c>
      <c r="X479" s="115">
        <f t="shared" si="127"/>
        <v>0</v>
      </c>
      <c r="Y479" s="115">
        <f t="shared" si="128"/>
        <v>0</v>
      </c>
      <c r="Z479" s="115">
        <f t="shared" si="129"/>
        <v>1</v>
      </c>
      <c r="AA479" s="115">
        <f t="shared" si="130"/>
        <v>0</v>
      </c>
      <c r="AB479" s="115">
        <f t="shared" si="131"/>
        <v>0</v>
      </c>
      <c r="AC479" s="115">
        <f t="shared" si="132"/>
        <v>0</v>
      </c>
      <c r="AF479" s="115">
        <f t="shared" si="133"/>
        <v>3</v>
      </c>
      <c r="AG479" s="115">
        <f t="shared" si="134"/>
        <v>3</v>
      </c>
      <c r="AH479" s="115" t="str">
        <f t="shared" si="135"/>
        <v>Correct</v>
      </c>
      <c r="AJ479" s="115" t="s">
        <v>83</v>
      </c>
      <c r="AK479" s="115">
        <v>60</v>
      </c>
      <c r="AL479" s="115" t="s">
        <v>181</v>
      </c>
      <c r="AM479" s="115" t="s">
        <v>238</v>
      </c>
      <c r="AN479" s="115" t="s">
        <v>97</v>
      </c>
      <c r="AP479" s="115" t="s">
        <v>87</v>
      </c>
      <c r="AQ479" s="115" t="s">
        <v>104</v>
      </c>
      <c r="AR479" s="115" t="s">
        <v>94</v>
      </c>
      <c r="AS479" s="115" t="s">
        <v>106</v>
      </c>
      <c r="AT479" s="115" t="s">
        <v>91</v>
      </c>
      <c r="AU479" s="115" t="s">
        <v>91</v>
      </c>
    </row>
    <row r="480" spans="1:47">
      <c r="A480" s="115">
        <v>7045794249</v>
      </c>
      <c r="C480" s="115" t="s">
        <v>42</v>
      </c>
      <c r="J480" s="115" t="s">
        <v>48</v>
      </c>
      <c r="O480" s="115">
        <f t="shared" si="119"/>
        <v>2</v>
      </c>
      <c r="P480" s="115">
        <f t="shared" si="120"/>
        <v>1.5</v>
      </c>
      <c r="R480" s="115">
        <f t="shared" si="121"/>
        <v>0</v>
      </c>
      <c r="S480" s="115">
        <f t="shared" si="122"/>
        <v>1</v>
      </c>
      <c r="T480" s="115">
        <f t="shared" si="123"/>
        <v>0</v>
      </c>
      <c r="U480" s="115">
        <f t="shared" si="124"/>
        <v>0</v>
      </c>
      <c r="V480" s="115">
        <f t="shared" si="125"/>
        <v>0</v>
      </c>
      <c r="W480" s="115">
        <f t="shared" si="126"/>
        <v>0</v>
      </c>
      <c r="X480" s="115">
        <f t="shared" si="127"/>
        <v>0</v>
      </c>
      <c r="Y480" s="115">
        <f t="shared" si="128"/>
        <v>0</v>
      </c>
      <c r="Z480" s="115">
        <f t="shared" si="129"/>
        <v>1</v>
      </c>
      <c r="AA480" s="115">
        <f t="shared" si="130"/>
        <v>0</v>
      </c>
      <c r="AB480" s="115">
        <f t="shared" si="131"/>
        <v>0</v>
      </c>
      <c r="AC480" s="115">
        <f t="shared" si="132"/>
        <v>0</v>
      </c>
      <c r="AF480" s="115">
        <f t="shared" si="133"/>
        <v>2</v>
      </c>
      <c r="AG480" s="115">
        <f t="shared" si="134"/>
        <v>2</v>
      </c>
      <c r="AH480" s="115" t="str">
        <f t="shared" si="135"/>
        <v>Correct</v>
      </c>
      <c r="AJ480" s="115" t="s">
        <v>83</v>
      </c>
      <c r="AK480" s="115">
        <v>43</v>
      </c>
      <c r="AL480" s="115" t="s">
        <v>84</v>
      </c>
      <c r="AM480" s="115" t="s">
        <v>149</v>
      </c>
      <c r="AN480" s="115" t="s">
        <v>85</v>
      </c>
      <c r="AO480" s="115" t="s">
        <v>86</v>
      </c>
      <c r="AP480" s="115" t="s">
        <v>87</v>
      </c>
      <c r="AQ480" s="115" t="s">
        <v>100</v>
      </c>
      <c r="AR480" s="115" t="s">
        <v>111</v>
      </c>
      <c r="AS480" s="115" t="s">
        <v>90</v>
      </c>
      <c r="AT480" s="115" t="s">
        <v>91</v>
      </c>
      <c r="AU480" s="115" t="s">
        <v>91</v>
      </c>
    </row>
    <row r="481" spans="1:47">
      <c r="A481" s="115">
        <v>7011273685</v>
      </c>
      <c r="J481" s="115" t="s">
        <v>48</v>
      </c>
      <c r="O481" s="115">
        <f t="shared" si="119"/>
        <v>1</v>
      </c>
      <c r="P481" s="115">
        <f t="shared" si="120"/>
        <v>3</v>
      </c>
      <c r="R481" s="115">
        <f t="shared" si="121"/>
        <v>0</v>
      </c>
      <c r="S481" s="115">
        <f t="shared" si="122"/>
        <v>0</v>
      </c>
      <c r="T481" s="115">
        <f t="shared" si="123"/>
        <v>0</v>
      </c>
      <c r="U481" s="115">
        <f t="shared" si="124"/>
        <v>0</v>
      </c>
      <c r="V481" s="115">
        <f t="shared" si="125"/>
        <v>0</v>
      </c>
      <c r="W481" s="115">
        <f t="shared" si="126"/>
        <v>0</v>
      </c>
      <c r="X481" s="115">
        <f t="shared" si="127"/>
        <v>0</v>
      </c>
      <c r="Y481" s="115">
        <f t="shared" si="128"/>
        <v>0</v>
      </c>
      <c r="Z481" s="115">
        <f t="shared" si="129"/>
        <v>1</v>
      </c>
      <c r="AA481" s="115">
        <f t="shared" si="130"/>
        <v>0</v>
      </c>
      <c r="AB481" s="115">
        <f t="shared" si="131"/>
        <v>0</v>
      </c>
      <c r="AC481" s="115">
        <f t="shared" si="132"/>
        <v>0</v>
      </c>
      <c r="AF481" s="115">
        <f t="shared" si="133"/>
        <v>1</v>
      </c>
      <c r="AG481" s="115">
        <f t="shared" si="134"/>
        <v>1</v>
      </c>
      <c r="AH481" s="115" t="str">
        <f t="shared" si="135"/>
        <v>Correct</v>
      </c>
      <c r="AJ481" s="115" t="s">
        <v>83</v>
      </c>
      <c r="AK481" s="115">
        <v>43</v>
      </c>
      <c r="AL481" s="115" t="s">
        <v>84</v>
      </c>
      <c r="AM481" s="115" t="s">
        <v>126</v>
      </c>
      <c r="AN481" s="115" t="s">
        <v>97</v>
      </c>
      <c r="AO481" s="115" t="s">
        <v>86</v>
      </c>
      <c r="AP481" s="115" t="s">
        <v>468</v>
      </c>
      <c r="AQ481" s="115" t="s">
        <v>100</v>
      </c>
      <c r="AR481" s="115" t="s">
        <v>89</v>
      </c>
      <c r="AS481" s="115" t="s">
        <v>90</v>
      </c>
      <c r="AU481" s="115" t="s">
        <v>91</v>
      </c>
    </row>
    <row r="482" spans="1:47">
      <c r="A482" s="115">
        <v>6985148931</v>
      </c>
      <c r="C482" s="115" t="s">
        <v>42</v>
      </c>
      <c r="J482" s="115" t="s">
        <v>48</v>
      </c>
      <c r="O482" s="115">
        <f t="shared" si="119"/>
        <v>2</v>
      </c>
      <c r="P482" s="115">
        <f t="shared" si="120"/>
        <v>1.5</v>
      </c>
      <c r="R482" s="115">
        <f t="shared" si="121"/>
        <v>0</v>
      </c>
      <c r="S482" s="115">
        <f t="shared" si="122"/>
        <v>1</v>
      </c>
      <c r="T482" s="115">
        <f t="shared" si="123"/>
        <v>0</v>
      </c>
      <c r="U482" s="115">
        <f t="shared" si="124"/>
        <v>0</v>
      </c>
      <c r="V482" s="115">
        <f t="shared" si="125"/>
        <v>0</v>
      </c>
      <c r="W482" s="115">
        <f t="shared" si="126"/>
        <v>0</v>
      </c>
      <c r="X482" s="115">
        <f t="shared" si="127"/>
        <v>0</v>
      </c>
      <c r="Y482" s="115">
        <f t="shared" si="128"/>
        <v>0</v>
      </c>
      <c r="Z482" s="115">
        <f t="shared" si="129"/>
        <v>1</v>
      </c>
      <c r="AA482" s="115">
        <f t="shared" si="130"/>
        <v>0</v>
      </c>
      <c r="AB482" s="115">
        <f t="shared" si="131"/>
        <v>0</v>
      </c>
      <c r="AC482" s="115">
        <f t="shared" si="132"/>
        <v>0</v>
      </c>
      <c r="AF482" s="115">
        <f t="shared" si="133"/>
        <v>2</v>
      </c>
      <c r="AG482" s="115">
        <f t="shared" si="134"/>
        <v>2</v>
      </c>
      <c r="AH482" s="115" t="str">
        <f t="shared" si="135"/>
        <v>Correct</v>
      </c>
      <c r="AJ482" s="115" t="s">
        <v>99</v>
      </c>
      <c r="AK482" s="115">
        <v>45</v>
      </c>
      <c r="AL482" s="115" t="s">
        <v>181</v>
      </c>
      <c r="AN482" s="115" t="s">
        <v>97</v>
      </c>
      <c r="AO482" s="115" t="s">
        <v>86</v>
      </c>
      <c r="AP482" s="115" t="s">
        <v>87</v>
      </c>
      <c r="AQ482" s="115" t="s">
        <v>93</v>
      </c>
      <c r="AR482" s="115" t="s">
        <v>102</v>
      </c>
      <c r="AS482" s="115" t="s">
        <v>90</v>
      </c>
      <c r="AT482" s="115" t="s">
        <v>86</v>
      </c>
      <c r="AU482" s="115" t="s">
        <v>91</v>
      </c>
    </row>
    <row r="483" spans="1:47">
      <c r="A483" s="115">
        <v>7045784878</v>
      </c>
      <c r="B483" s="115" t="s">
        <v>41</v>
      </c>
      <c r="F483" s="115" t="s">
        <v>45</v>
      </c>
      <c r="J483" s="115" t="s">
        <v>48</v>
      </c>
      <c r="O483" s="115">
        <f t="shared" si="119"/>
        <v>3</v>
      </c>
      <c r="P483" s="115">
        <f t="shared" si="120"/>
        <v>1</v>
      </c>
      <c r="R483" s="115">
        <f t="shared" si="121"/>
        <v>1</v>
      </c>
      <c r="S483" s="115">
        <f t="shared" si="122"/>
        <v>0</v>
      </c>
      <c r="T483" s="115">
        <f t="shared" si="123"/>
        <v>0</v>
      </c>
      <c r="U483" s="115">
        <f t="shared" si="124"/>
        <v>0</v>
      </c>
      <c r="V483" s="115">
        <f t="shared" si="125"/>
        <v>1</v>
      </c>
      <c r="W483" s="115">
        <f t="shared" si="126"/>
        <v>0</v>
      </c>
      <c r="X483" s="115">
        <f t="shared" si="127"/>
        <v>0</v>
      </c>
      <c r="Y483" s="115">
        <f t="shared" si="128"/>
        <v>0</v>
      </c>
      <c r="Z483" s="115">
        <f t="shared" si="129"/>
        <v>1</v>
      </c>
      <c r="AA483" s="115">
        <f t="shared" si="130"/>
        <v>0</v>
      </c>
      <c r="AB483" s="115">
        <f t="shared" si="131"/>
        <v>0</v>
      </c>
      <c r="AC483" s="115">
        <f t="shared" si="132"/>
        <v>0</v>
      </c>
      <c r="AF483" s="115">
        <f t="shared" si="133"/>
        <v>3</v>
      </c>
      <c r="AG483" s="115">
        <f t="shared" si="134"/>
        <v>3</v>
      </c>
      <c r="AH483" s="115" t="str">
        <f t="shared" si="135"/>
        <v>Correct</v>
      </c>
      <c r="AJ483" s="115" t="s">
        <v>83</v>
      </c>
      <c r="AK483" s="115">
        <v>58</v>
      </c>
      <c r="AL483" s="115" t="s">
        <v>181</v>
      </c>
      <c r="AM483" s="115" t="s">
        <v>206</v>
      </c>
      <c r="AN483" s="115" t="s">
        <v>85</v>
      </c>
      <c r="AO483" s="115" t="s">
        <v>86</v>
      </c>
      <c r="AP483" s="115" t="s">
        <v>87</v>
      </c>
      <c r="AQ483" s="115" t="s">
        <v>101</v>
      </c>
      <c r="AR483" s="115" t="s">
        <v>102</v>
      </c>
      <c r="AS483" s="115" t="s">
        <v>90</v>
      </c>
      <c r="AT483" s="115" t="s">
        <v>91</v>
      </c>
      <c r="AU483" s="115" t="s">
        <v>91</v>
      </c>
    </row>
    <row r="484" spans="1:47">
      <c r="A484" s="115">
        <v>6984057591</v>
      </c>
      <c r="B484" s="115" t="s">
        <v>41</v>
      </c>
      <c r="D484" s="115" t="s">
        <v>43</v>
      </c>
      <c r="E484" s="115" t="s">
        <v>44</v>
      </c>
      <c r="J484" s="115" t="s">
        <v>48</v>
      </c>
      <c r="O484" s="115">
        <f t="shared" si="119"/>
        <v>4</v>
      </c>
      <c r="P484" s="115">
        <f t="shared" si="120"/>
        <v>0.75</v>
      </c>
      <c r="R484" s="115">
        <f t="shared" si="121"/>
        <v>0.75</v>
      </c>
      <c r="S484" s="115">
        <f t="shared" si="122"/>
        <v>0</v>
      </c>
      <c r="T484" s="115">
        <f t="shared" si="123"/>
        <v>0.75</v>
      </c>
      <c r="U484" s="115">
        <f t="shared" si="124"/>
        <v>0.75</v>
      </c>
      <c r="V484" s="115">
        <f t="shared" si="125"/>
        <v>0</v>
      </c>
      <c r="W484" s="115">
        <f t="shared" si="126"/>
        <v>0</v>
      </c>
      <c r="X484" s="115">
        <f t="shared" si="127"/>
        <v>0</v>
      </c>
      <c r="Y484" s="115">
        <f t="shared" si="128"/>
        <v>0</v>
      </c>
      <c r="Z484" s="115">
        <f t="shared" si="129"/>
        <v>0.75</v>
      </c>
      <c r="AA484" s="115">
        <f t="shared" si="130"/>
        <v>0</v>
      </c>
      <c r="AB484" s="115">
        <f t="shared" si="131"/>
        <v>0</v>
      </c>
      <c r="AC484" s="115">
        <f t="shared" si="132"/>
        <v>0</v>
      </c>
      <c r="AF484" s="115">
        <f t="shared" si="133"/>
        <v>3</v>
      </c>
      <c r="AG484" s="115">
        <f t="shared" si="134"/>
        <v>4</v>
      </c>
      <c r="AH484" s="115" t="str">
        <f t="shared" si="135"/>
        <v>Correct</v>
      </c>
      <c r="AJ484" s="115" t="s">
        <v>83</v>
      </c>
      <c r="AK484" s="115">
        <v>23</v>
      </c>
      <c r="AL484" s="115" t="s">
        <v>181</v>
      </c>
      <c r="AM484" s="115" t="s">
        <v>206</v>
      </c>
      <c r="AN484" s="115" t="s">
        <v>85</v>
      </c>
      <c r="AO484" s="115" t="s">
        <v>91</v>
      </c>
      <c r="AP484" s="115" t="s">
        <v>137</v>
      </c>
      <c r="AQ484" s="115" t="s">
        <v>100</v>
      </c>
      <c r="AR484" s="115" t="s">
        <v>94</v>
      </c>
      <c r="AS484" s="115" t="s">
        <v>90</v>
      </c>
      <c r="AU484" s="115" t="s">
        <v>91</v>
      </c>
    </row>
    <row r="485" spans="1:47">
      <c r="A485" s="115">
        <v>7011538670</v>
      </c>
      <c r="C485" s="115" t="s">
        <v>42</v>
      </c>
      <c r="E485" s="115" t="s">
        <v>44</v>
      </c>
      <c r="J485" s="115" t="s">
        <v>48</v>
      </c>
      <c r="O485" s="115">
        <f t="shared" si="119"/>
        <v>3</v>
      </c>
      <c r="P485" s="115">
        <f t="shared" si="120"/>
        <v>1</v>
      </c>
      <c r="R485" s="115">
        <f t="shared" si="121"/>
        <v>0</v>
      </c>
      <c r="S485" s="115">
        <f t="shared" si="122"/>
        <v>1</v>
      </c>
      <c r="T485" s="115">
        <f t="shared" si="123"/>
        <v>0</v>
      </c>
      <c r="U485" s="115">
        <f t="shared" si="124"/>
        <v>1</v>
      </c>
      <c r="V485" s="115">
        <f t="shared" si="125"/>
        <v>0</v>
      </c>
      <c r="W485" s="115">
        <f t="shared" si="126"/>
        <v>0</v>
      </c>
      <c r="X485" s="115">
        <f t="shared" si="127"/>
        <v>0</v>
      </c>
      <c r="Y485" s="115">
        <f t="shared" si="128"/>
        <v>0</v>
      </c>
      <c r="Z485" s="115">
        <f t="shared" si="129"/>
        <v>1</v>
      </c>
      <c r="AA485" s="115">
        <f t="shared" si="130"/>
        <v>0</v>
      </c>
      <c r="AB485" s="115">
        <f t="shared" si="131"/>
        <v>0</v>
      </c>
      <c r="AC485" s="115">
        <f t="shared" si="132"/>
        <v>0</v>
      </c>
      <c r="AF485" s="115">
        <f t="shared" si="133"/>
        <v>3</v>
      </c>
      <c r="AG485" s="115">
        <f t="shared" si="134"/>
        <v>3</v>
      </c>
      <c r="AH485" s="115" t="str">
        <f t="shared" si="135"/>
        <v>Correct</v>
      </c>
      <c r="AJ485" s="115" t="s">
        <v>99</v>
      </c>
      <c r="AK485" s="115">
        <v>66</v>
      </c>
      <c r="AL485" s="115" t="s">
        <v>181</v>
      </c>
      <c r="AM485" s="115" t="s">
        <v>214</v>
      </c>
      <c r="AO485" s="115" t="s">
        <v>91</v>
      </c>
      <c r="AP485" s="115" t="s">
        <v>137</v>
      </c>
      <c r="AQ485" s="115" t="s">
        <v>100</v>
      </c>
      <c r="AR485" s="115" t="s">
        <v>89</v>
      </c>
      <c r="AS485" s="115" t="s">
        <v>106</v>
      </c>
      <c r="AT485" s="115" t="s">
        <v>91</v>
      </c>
      <c r="AU485" s="115" t="s">
        <v>86</v>
      </c>
    </row>
    <row r="486" spans="1:47">
      <c r="A486" s="115">
        <v>5586944551</v>
      </c>
      <c r="C486" s="115" t="s">
        <v>42</v>
      </c>
      <c r="E486" s="115" t="s">
        <v>44</v>
      </c>
      <c r="J486" s="115" t="s">
        <v>48</v>
      </c>
      <c r="O486" s="115">
        <f t="shared" si="119"/>
        <v>3</v>
      </c>
      <c r="P486" s="115">
        <f t="shared" si="120"/>
        <v>1</v>
      </c>
      <c r="R486" s="115">
        <f t="shared" si="121"/>
        <v>0</v>
      </c>
      <c r="S486" s="115">
        <f t="shared" si="122"/>
        <v>1</v>
      </c>
      <c r="T486" s="115">
        <f t="shared" si="123"/>
        <v>0</v>
      </c>
      <c r="U486" s="115">
        <f t="shared" si="124"/>
        <v>1</v>
      </c>
      <c r="V486" s="115">
        <f t="shared" si="125"/>
        <v>0</v>
      </c>
      <c r="W486" s="115">
        <f t="shared" si="126"/>
        <v>0</v>
      </c>
      <c r="X486" s="115">
        <f t="shared" si="127"/>
        <v>0</v>
      </c>
      <c r="Y486" s="115">
        <f t="shared" si="128"/>
        <v>0</v>
      </c>
      <c r="Z486" s="115">
        <f t="shared" si="129"/>
        <v>1</v>
      </c>
      <c r="AA486" s="115">
        <f t="shared" si="130"/>
        <v>0</v>
      </c>
      <c r="AB486" s="115">
        <f t="shared" si="131"/>
        <v>0</v>
      </c>
      <c r="AC486" s="115">
        <f t="shared" si="132"/>
        <v>0</v>
      </c>
      <c r="AF486" s="115">
        <f t="shared" si="133"/>
        <v>3</v>
      </c>
      <c r="AG486" s="115">
        <f t="shared" si="134"/>
        <v>3</v>
      </c>
      <c r="AH486" s="115" t="str">
        <f t="shared" si="135"/>
        <v>Correct</v>
      </c>
      <c r="AJ486" s="115" t="s">
        <v>83</v>
      </c>
      <c r="AK486" s="115">
        <v>31</v>
      </c>
      <c r="AL486" s="115" t="s">
        <v>181</v>
      </c>
      <c r="AM486" s="115" t="s">
        <v>438</v>
      </c>
      <c r="AN486" s="115" t="s">
        <v>85</v>
      </c>
      <c r="AO486" s="115" t="s">
        <v>86</v>
      </c>
      <c r="AP486" s="115" t="s">
        <v>87</v>
      </c>
      <c r="AQ486" s="115" t="s">
        <v>104</v>
      </c>
      <c r="AR486" s="115" t="s">
        <v>111</v>
      </c>
      <c r="AS486" s="115" t="s">
        <v>90</v>
      </c>
      <c r="AT486" s="115" t="s">
        <v>91</v>
      </c>
      <c r="AU486" s="115" t="s">
        <v>91</v>
      </c>
    </row>
    <row r="487" spans="1:47">
      <c r="A487" s="115">
        <v>7044861779</v>
      </c>
      <c r="C487" s="115" t="s">
        <v>42</v>
      </c>
      <c r="D487" s="115" t="s">
        <v>43</v>
      </c>
      <c r="J487" s="115" t="s">
        <v>48</v>
      </c>
      <c r="O487" s="115">
        <f t="shared" si="119"/>
        <v>3</v>
      </c>
      <c r="P487" s="115">
        <f t="shared" si="120"/>
        <v>1</v>
      </c>
      <c r="R487" s="115">
        <f t="shared" si="121"/>
        <v>0</v>
      </c>
      <c r="S487" s="115">
        <f t="shared" si="122"/>
        <v>1</v>
      </c>
      <c r="T487" s="115">
        <f t="shared" si="123"/>
        <v>1</v>
      </c>
      <c r="U487" s="115">
        <f t="shared" si="124"/>
        <v>0</v>
      </c>
      <c r="V487" s="115">
        <f t="shared" si="125"/>
        <v>0</v>
      </c>
      <c r="W487" s="115">
        <f t="shared" si="126"/>
        <v>0</v>
      </c>
      <c r="X487" s="115">
        <f t="shared" si="127"/>
        <v>0</v>
      </c>
      <c r="Y487" s="115">
        <f t="shared" si="128"/>
        <v>0</v>
      </c>
      <c r="Z487" s="115">
        <f t="shared" si="129"/>
        <v>1</v>
      </c>
      <c r="AA487" s="115">
        <f t="shared" si="130"/>
        <v>0</v>
      </c>
      <c r="AB487" s="115">
        <f t="shared" si="131"/>
        <v>0</v>
      </c>
      <c r="AC487" s="115">
        <f t="shared" si="132"/>
        <v>0</v>
      </c>
      <c r="AF487" s="115">
        <f t="shared" si="133"/>
        <v>3</v>
      </c>
      <c r="AG487" s="115">
        <f t="shared" si="134"/>
        <v>3</v>
      </c>
      <c r="AH487" s="115" t="str">
        <f t="shared" si="135"/>
        <v>Correct</v>
      </c>
      <c r="AJ487" s="115" t="s">
        <v>83</v>
      </c>
      <c r="AK487" s="115">
        <v>64</v>
      </c>
      <c r="AL487" s="115" t="s">
        <v>181</v>
      </c>
      <c r="AM487" s="115" t="s">
        <v>208</v>
      </c>
      <c r="AN487" s="115" t="s">
        <v>85</v>
      </c>
      <c r="AO487" s="115" t="s">
        <v>86</v>
      </c>
      <c r="AP487" s="115" t="s">
        <v>87</v>
      </c>
      <c r="AQ487" s="115" t="s">
        <v>101</v>
      </c>
      <c r="AR487" s="115" t="s">
        <v>89</v>
      </c>
      <c r="AS487" s="115" t="s">
        <v>90</v>
      </c>
      <c r="AT487" s="115" t="s">
        <v>91</v>
      </c>
      <c r="AU487" s="115" t="s">
        <v>91</v>
      </c>
    </row>
    <row r="488" spans="1:47">
      <c r="A488" s="115">
        <v>6984048699</v>
      </c>
      <c r="J488" s="115" t="s">
        <v>48</v>
      </c>
      <c r="O488" s="115">
        <f t="shared" si="119"/>
        <v>1</v>
      </c>
      <c r="P488" s="115">
        <f t="shared" si="120"/>
        <v>3</v>
      </c>
      <c r="R488" s="115">
        <f t="shared" si="121"/>
        <v>0</v>
      </c>
      <c r="S488" s="115">
        <f t="shared" si="122"/>
        <v>0</v>
      </c>
      <c r="T488" s="115">
        <f t="shared" si="123"/>
        <v>0</v>
      </c>
      <c r="U488" s="115">
        <f t="shared" si="124"/>
        <v>0</v>
      </c>
      <c r="V488" s="115">
        <f t="shared" si="125"/>
        <v>0</v>
      </c>
      <c r="W488" s="115">
        <f t="shared" si="126"/>
        <v>0</v>
      </c>
      <c r="X488" s="115">
        <f t="shared" si="127"/>
        <v>0</v>
      </c>
      <c r="Y488" s="115">
        <f t="shared" si="128"/>
        <v>0</v>
      </c>
      <c r="Z488" s="115">
        <f t="shared" si="129"/>
        <v>1</v>
      </c>
      <c r="AA488" s="115">
        <f t="shared" si="130"/>
        <v>0</v>
      </c>
      <c r="AB488" s="115">
        <f t="shared" si="131"/>
        <v>0</v>
      </c>
      <c r="AC488" s="115">
        <f t="shared" si="132"/>
        <v>0</v>
      </c>
      <c r="AF488" s="115">
        <f t="shared" si="133"/>
        <v>1</v>
      </c>
      <c r="AG488" s="115">
        <f t="shared" si="134"/>
        <v>1</v>
      </c>
      <c r="AH488" s="115" t="str">
        <f t="shared" si="135"/>
        <v>Correct</v>
      </c>
      <c r="AJ488" s="115" t="s">
        <v>83</v>
      </c>
      <c r="AK488" s="115">
        <v>62</v>
      </c>
      <c r="AL488" s="115" t="s">
        <v>181</v>
      </c>
      <c r="AM488" s="115" t="s">
        <v>222</v>
      </c>
      <c r="AN488" s="115" t="s">
        <v>85</v>
      </c>
      <c r="AO488" s="115" t="s">
        <v>86</v>
      </c>
      <c r="AP488" s="115" t="s">
        <v>87</v>
      </c>
      <c r="AQ488" s="115" t="s">
        <v>93</v>
      </c>
      <c r="AR488" s="115" t="s">
        <v>94</v>
      </c>
      <c r="AS488" s="115" t="s">
        <v>103</v>
      </c>
      <c r="AT488" s="115" t="s">
        <v>91</v>
      </c>
      <c r="AU488" s="115" t="s">
        <v>91</v>
      </c>
    </row>
    <row r="489" spans="1:47">
      <c r="A489" s="115">
        <v>7008109110</v>
      </c>
      <c r="B489" s="115" t="s">
        <v>41</v>
      </c>
      <c r="C489" s="115" t="s">
        <v>42</v>
      </c>
      <c r="J489" s="115" t="s">
        <v>48</v>
      </c>
      <c r="O489" s="115">
        <f t="shared" si="119"/>
        <v>3</v>
      </c>
      <c r="P489" s="115">
        <f t="shared" si="120"/>
        <v>1</v>
      </c>
      <c r="R489" s="115">
        <f t="shared" si="121"/>
        <v>1</v>
      </c>
      <c r="S489" s="115">
        <f t="shared" si="122"/>
        <v>1</v>
      </c>
      <c r="T489" s="115">
        <f t="shared" si="123"/>
        <v>0</v>
      </c>
      <c r="U489" s="115">
        <f t="shared" si="124"/>
        <v>0</v>
      </c>
      <c r="V489" s="115">
        <f t="shared" si="125"/>
        <v>0</v>
      </c>
      <c r="W489" s="115">
        <f t="shared" si="126"/>
        <v>0</v>
      </c>
      <c r="X489" s="115">
        <f t="shared" si="127"/>
        <v>0</v>
      </c>
      <c r="Y489" s="115">
        <f t="shared" si="128"/>
        <v>0</v>
      </c>
      <c r="Z489" s="115">
        <f t="shared" si="129"/>
        <v>1</v>
      </c>
      <c r="AA489" s="115">
        <f t="shared" si="130"/>
        <v>0</v>
      </c>
      <c r="AB489" s="115">
        <f t="shared" si="131"/>
        <v>0</v>
      </c>
      <c r="AC489" s="115">
        <f t="shared" si="132"/>
        <v>0</v>
      </c>
      <c r="AF489" s="115">
        <f t="shared" si="133"/>
        <v>3</v>
      </c>
      <c r="AG489" s="115">
        <f t="shared" si="134"/>
        <v>3</v>
      </c>
      <c r="AH489" s="115" t="str">
        <f t="shared" si="135"/>
        <v>Correct</v>
      </c>
      <c r="AJ489" s="115" t="s">
        <v>83</v>
      </c>
      <c r="AK489" s="115">
        <v>67</v>
      </c>
      <c r="AL489" s="115" t="s">
        <v>181</v>
      </c>
      <c r="AM489" s="115" t="s">
        <v>440</v>
      </c>
      <c r="AN489" s="115" t="s">
        <v>85</v>
      </c>
      <c r="AO489" s="115" t="s">
        <v>86</v>
      </c>
      <c r="AP489" s="115" t="s">
        <v>87</v>
      </c>
      <c r="AQ489" s="115" t="s">
        <v>93</v>
      </c>
      <c r="AR489" s="115" t="s">
        <v>102</v>
      </c>
      <c r="AS489" s="115" t="s">
        <v>106</v>
      </c>
      <c r="AT489" s="115" t="s">
        <v>86</v>
      </c>
      <c r="AU489" s="115" t="s">
        <v>86</v>
      </c>
    </row>
    <row r="490" spans="1:47">
      <c r="A490" s="115">
        <v>7007924926</v>
      </c>
      <c r="D490" s="115" t="s">
        <v>43</v>
      </c>
      <c r="E490" s="115" t="s">
        <v>44</v>
      </c>
      <c r="J490" s="115" t="s">
        <v>48</v>
      </c>
      <c r="O490" s="115">
        <f t="shared" si="119"/>
        <v>3</v>
      </c>
      <c r="P490" s="115">
        <f t="shared" si="120"/>
        <v>1</v>
      </c>
      <c r="R490" s="115">
        <f t="shared" si="121"/>
        <v>0</v>
      </c>
      <c r="S490" s="115">
        <f t="shared" si="122"/>
        <v>0</v>
      </c>
      <c r="T490" s="115">
        <f t="shared" si="123"/>
        <v>1</v>
      </c>
      <c r="U490" s="115">
        <f t="shared" si="124"/>
        <v>1</v>
      </c>
      <c r="V490" s="115">
        <f t="shared" si="125"/>
        <v>0</v>
      </c>
      <c r="W490" s="115">
        <f t="shared" si="126"/>
        <v>0</v>
      </c>
      <c r="X490" s="115">
        <f t="shared" si="127"/>
        <v>0</v>
      </c>
      <c r="Y490" s="115">
        <f t="shared" si="128"/>
        <v>0</v>
      </c>
      <c r="Z490" s="115">
        <f t="shared" si="129"/>
        <v>1</v>
      </c>
      <c r="AA490" s="115">
        <f t="shared" si="130"/>
        <v>0</v>
      </c>
      <c r="AB490" s="115">
        <f t="shared" si="131"/>
        <v>0</v>
      </c>
      <c r="AC490" s="115">
        <f t="shared" si="132"/>
        <v>0</v>
      </c>
      <c r="AF490" s="115">
        <f t="shared" si="133"/>
        <v>3</v>
      </c>
      <c r="AG490" s="115">
        <f t="shared" si="134"/>
        <v>3</v>
      </c>
      <c r="AH490" s="115" t="str">
        <f t="shared" si="135"/>
        <v>Correct</v>
      </c>
      <c r="AJ490" s="115" t="s">
        <v>99</v>
      </c>
      <c r="AK490" s="115">
        <v>55</v>
      </c>
      <c r="AL490" s="115" t="s">
        <v>84</v>
      </c>
      <c r="AM490" s="115" t="s">
        <v>146</v>
      </c>
      <c r="AN490" s="115" t="s">
        <v>92</v>
      </c>
      <c r="AO490" s="115" t="s">
        <v>86</v>
      </c>
      <c r="AP490" s="115" t="s">
        <v>87</v>
      </c>
      <c r="AQ490" s="115" t="s">
        <v>93</v>
      </c>
      <c r="AR490" s="115" t="s">
        <v>89</v>
      </c>
      <c r="AS490" s="115" t="s">
        <v>90</v>
      </c>
      <c r="AT490" s="115" t="s">
        <v>86</v>
      </c>
      <c r="AU490" s="115" t="s">
        <v>91</v>
      </c>
    </row>
    <row r="491" spans="1:47">
      <c r="A491" s="115">
        <v>6985147017</v>
      </c>
      <c r="B491" s="115" t="s">
        <v>41</v>
      </c>
      <c r="E491" s="115" t="s">
        <v>44</v>
      </c>
      <c r="J491" s="115" t="s">
        <v>48</v>
      </c>
      <c r="O491" s="115">
        <f t="shared" si="119"/>
        <v>3</v>
      </c>
      <c r="P491" s="115">
        <f t="shared" si="120"/>
        <v>1</v>
      </c>
      <c r="R491" s="115">
        <f t="shared" si="121"/>
        <v>1</v>
      </c>
      <c r="S491" s="115">
        <f t="shared" si="122"/>
        <v>0</v>
      </c>
      <c r="T491" s="115">
        <f t="shared" si="123"/>
        <v>0</v>
      </c>
      <c r="U491" s="115">
        <f t="shared" si="124"/>
        <v>1</v>
      </c>
      <c r="V491" s="115">
        <f t="shared" si="125"/>
        <v>0</v>
      </c>
      <c r="W491" s="115">
        <f t="shared" si="126"/>
        <v>0</v>
      </c>
      <c r="X491" s="115">
        <f t="shared" si="127"/>
        <v>0</v>
      </c>
      <c r="Y491" s="115">
        <f t="shared" si="128"/>
        <v>0</v>
      </c>
      <c r="Z491" s="115">
        <f t="shared" si="129"/>
        <v>1</v>
      </c>
      <c r="AA491" s="115">
        <f t="shared" si="130"/>
        <v>0</v>
      </c>
      <c r="AB491" s="115">
        <f t="shared" si="131"/>
        <v>0</v>
      </c>
      <c r="AC491" s="115">
        <f t="shared" si="132"/>
        <v>0</v>
      </c>
      <c r="AF491" s="115">
        <f t="shared" si="133"/>
        <v>3</v>
      </c>
      <c r="AG491" s="115">
        <f t="shared" si="134"/>
        <v>3</v>
      </c>
      <c r="AH491" s="115" t="str">
        <f t="shared" si="135"/>
        <v>Correct</v>
      </c>
      <c r="AJ491" s="115" t="s">
        <v>99</v>
      </c>
      <c r="AK491" s="115">
        <v>66</v>
      </c>
      <c r="AL491" s="115" t="s">
        <v>181</v>
      </c>
      <c r="AM491" s="115" t="s">
        <v>238</v>
      </c>
      <c r="AN491" s="115" t="s">
        <v>85</v>
      </c>
      <c r="AO491" s="115" t="s">
        <v>86</v>
      </c>
      <c r="AP491" s="115" t="s">
        <v>87</v>
      </c>
      <c r="AQ491" s="115" t="s">
        <v>93</v>
      </c>
      <c r="AR491" s="115" t="s">
        <v>102</v>
      </c>
      <c r="AS491" s="115" t="s">
        <v>106</v>
      </c>
      <c r="AT491" s="115" t="s">
        <v>91</v>
      </c>
      <c r="AU491" s="115" t="s">
        <v>91</v>
      </c>
    </row>
    <row r="492" spans="1:47">
      <c r="A492" s="115">
        <v>5588383503</v>
      </c>
      <c r="C492" s="115" t="s">
        <v>42</v>
      </c>
      <c r="D492" s="115" t="s">
        <v>43</v>
      </c>
      <c r="J492" s="115" t="s">
        <v>48</v>
      </c>
      <c r="O492" s="115">
        <f t="shared" si="119"/>
        <v>3</v>
      </c>
      <c r="P492" s="115">
        <f t="shared" si="120"/>
        <v>1</v>
      </c>
      <c r="R492" s="115">
        <f t="shared" si="121"/>
        <v>0</v>
      </c>
      <c r="S492" s="115">
        <f t="shared" si="122"/>
        <v>1</v>
      </c>
      <c r="T492" s="115">
        <f t="shared" si="123"/>
        <v>1</v>
      </c>
      <c r="U492" s="115">
        <f t="shared" si="124"/>
        <v>0</v>
      </c>
      <c r="V492" s="115">
        <f t="shared" si="125"/>
        <v>0</v>
      </c>
      <c r="W492" s="115">
        <f t="shared" si="126"/>
        <v>0</v>
      </c>
      <c r="X492" s="115">
        <f t="shared" si="127"/>
        <v>0</v>
      </c>
      <c r="Y492" s="115">
        <f t="shared" si="128"/>
        <v>0</v>
      </c>
      <c r="Z492" s="115">
        <f t="shared" si="129"/>
        <v>1</v>
      </c>
      <c r="AA492" s="115">
        <f t="shared" si="130"/>
        <v>0</v>
      </c>
      <c r="AB492" s="115">
        <f t="shared" si="131"/>
        <v>0</v>
      </c>
      <c r="AC492" s="115">
        <f t="shared" si="132"/>
        <v>0</v>
      </c>
      <c r="AF492" s="115">
        <f t="shared" si="133"/>
        <v>3</v>
      </c>
      <c r="AG492" s="115">
        <f t="shared" si="134"/>
        <v>3</v>
      </c>
      <c r="AH492" s="115" t="str">
        <f t="shared" si="135"/>
        <v>Correct</v>
      </c>
      <c r="AJ492" s="115" t="s">
        <v>83</v>
      </c>
      <c r="AK492" s="115">
        <v>50</v>
      </c>
      <c r="AL492" s="115" t="s">
        <v>181</v>
      </c>
      <c r="AM492" s="115" t="s">
        <v>246</v>
      </c>
      <c r="AN492" s="115" t="s">
        <v>97</v>
      </c>
      <c r="AO492" s="115" t="s">
        <v>86</v>
      </c>
      <c r="AP492" s="115" t="s">
        <v>87</v>
      </c>
      <c r="AQ492" s="115" t="s">
        <v>101</v>
      </c>
      <c r="AR492" s="115" t="s">
        <v>102</v>
      </c>
      <c r="AS492" s="115" t="s">
        <v>95</v>
      </c>
      <c r="AT492" s="115" t="s">
        <v>91</v>
      </c>
      <c r="AU492" s="115" t="s">
        <v>91</v>
      </c>
    </row>
    <row r="493" spans="1:47">
      <c r="A493" s="115">
        <v>7011000184</v>
      </c>
      <c r="J493" s="115" t="s">
        <v>48</v>
      </c>
      <c r="O493" s="115">
        <f t="shared" si="119"/>
        <v>1</v>
      </c>
      <c r="P493" s="115">
        <f t="shared" si="120"/>
        <v>3</v>
      </c>
      <c r="R493" s="115">
        <f t="shared" si="121"/>
        <v>0</v>
      </c>
      <c r="S493" s="115">
        <f t="shared" si="122"/>
        <v>0</v>
      </c>
      <c r="T493" s="115">
        <f t="shared" si="123"/>
        <v>0</v>
      </c>
      <c r="U493" s="115">
        <f t="shared" si="124"/>
        <v>0</v>
      </c>
      <c r="V493" s="115">
        <f t="shared" si="125"/>
        <v>0</v>
      </c>
      <c r="W493" s="115">
        <f t="shared" si="126"/>
        <v>0</v>
      </c>
      <c r="X493" s="115">
        <f t="shared" si="127"/>
        <v>0</v>
      </c>
      <c r="Y493" s="115">
        <f t="shared" si="128"/>
        <v>0</v>
      </c>
      <c r="Z493" s="115">
        <f t="shared" si="129"/>
        <v>1</v>
      </c>
      <c r="AA493" s="115">
        <f t="shared" si="130"/>
        <v>0</v>
      </c>
      <c r="AB493" s="115">
        <f t="shared" si="131"/>
        <v>0</v>
      </c>
      <c r="AC493" s="115">
        <f t="shared" si="132"/>
        <v>0</v>
      </c>
      <c r="AF493" s="115">
        <f t="shared" si="133"/>
        <v>1</v>
      </c>
      <c r="AG493" s="115">
        <f t="shared" si="134"/>
        <v>1</v>
      </c>
      <c r="AH493" s="115" t="str">
        <f t="shared" si="135"/>
        <v>Correct</v>
      </c>
      <c r="AJ493" s="115" t="s">
        <v>83</v>
      </c>
      <c r="AK493" s="115">
        <v>67</v>
      </c>
      <c r="AL493" s="115" t="s">
        <v>84</v>
      </c>
      <c r="AM493" s="115" t="s">
        <v>163</v>
      </c>
      <c r="AP493" s="115" t="s">
        <v>87</v>
      </c>
      <c r="AQ493" s="115" t="s">
        <v>100</v>
      </c>
      <c r="AR493" s="115" t="s">
        <v>89</v>
      </c>
      <c r="AS493" s="115" t="s">
        <v>106</v>
      </c>
      <c r="AT493" s="115" t="s">
        <v>91</v>
      </c>
      <c r="AU493" s="115" t="s">
        <v>91</v>
      </c>
    </row>
    <row r="494" spans="1:47">
      <c r="A494" s="115">
        <v>6985427817</v>
      </c>
      <c r="B494" s="115" t="s">
        <v>41</v>
      </c>
      <c r="J494" s="115" t="s">
        <v>48</v>
      </c>
      <c r="O494" s="115">
        <f t="shared" si="119"/>
        <v>2</v>
      </c>
      <c r="P494" s="115">
        <f t="shared" si="120"/>
        <v>1.5</v>
      </c>
      <c r="R494" s="115">
        <f t="shared" si="121"/>
        <v>1</v>
      </c>
      <c r="S494" s="115">
        <f t="shared" si="122"/>
        <v>0</v>
      </c>
      <c r="T494" s="115">
        <f t="shared" si="123"/>
        <v>0</v>
      </c>
      <c r="U494" s="115">
        <f t="shared" si="124"/>
        <v>0</v>
      </c>
      <c r="V494" s="115">
        <f t="shared" si="125"/>
        <v>0</v>
      </c>
      <c r="W494" s="115">
        <f t="shared" si="126"/>
        <v>0</v>
      </c>
      <c r="X494" s="115">
        <f t="shared" si="127"/>
        <v>0</v>
      </c>
      <c r="Y494" s="115">
        <f t="shared" si="128"/>
        <v>0</v>
      </c>
      <c r="Z494" s="115">
        <f t="shared" si="129"/>
        <v>1</v>
      </c>
      <c r="AA494" s="115">
        <f t="shared" si="130"/>
        <v>0</v>
      </c>
      <c r="AB494" s="115">
        <f t="shared" si="131"/>
        <v>0</v>
      </c>
      <c r="AC494" s="115">
        <f t="shared" si="132"/>
        <v>0</v>
      </c>
      <c r="AF494" s="115">
        <f t="shared" si="133"/>
        <v>2</v>
      </c>
      <c r="AG494" s="115">
        <f t="shared" si="134"/>
        <v>2</v>
      </c>
      <c r="AH494" s="115" t="str">
        <f t="shared" si="135"/>
        <v>Correct</v>
      </c>
      <c r="AJ494" s="115" t="s">
        <v>83</v>
      </c>
      <c r="AK494" s="115">
        <v>65</v>
      </c>
      <c r="AL494" s="115" t="s">
        <v>84</v>
      </c>
      <c r="AM494" s="115" t="s">
        <v>481</v>
      </c>
      <c r="AN494" s="115" t="s">
        <v>85</v>
      </c>
      <c r="AO494" s="115" t="s">
        <v>86</v>
      </c>
      <c r="AP494" s="115" t="s">
        <v>87</v>
      </c>
      <c r="AQ494" s="115" t="s">
        <v>100</v>
      </c>
      <c r="AR494" s="115" t="s">
        <v>89</v>
      </c>
      <c r="AS494" s="115" t="s">
        <v>106</v>
      </c>
      <c r="AT494" s="115" t="s">
        <v>91</v>
      </c>
      <c r="AU494" s="115" t="s">
        <v>91</v>
      </c>
    </row>
    <row r="495" spans="1:47">
      <c r="A495" s="115">
        <v>7010998289</v>
      </c>
      <c r="J495" s="115" t="s">
        <v>48</v>
      </c>
      <c r="O495" s="115">
        <f t="shared" si="119"/>
        <v>1</v>
      </c>
      <c r="P495" s="115">
        <f t="shared" si="120"/>
        <v>3</v>
      </c>
      <c r="R495" s="115">
        <f t="shared" si="121"/>
        <v>0</v>
      </c>
      <c r="S495" s="115">
        <f t="shared" si="122"/>
        <v>0</v>
      </c>
      <c r="T495" s="115">
        <f t="shared" si="123"/>
        <v>0</v>
      </c>
      <c r="U495" s="115">
        <f t="shared" si="124"/>
        <v>0</v>
      </c>
      <c r="V495" s="115">
        <f t="shared" si="125"/>
        <v>0</v>
      </c>
      <c r="W495" s="115">
        <f t="shared" si="126"/>
        <v>0</v>
      </c>
      <c r="X495" s="115">
        <f t="shared" si="127"/>
        <v>0</v>
      </c>
      <c r="Y495" s="115">
        <f t="shared" si="128"/>
        <v>0</v>
      </c>
      <c r="Z495" s="115">
        <f t="shared" si="129"/>
        <v>1</v>
      </c>
      <c r="AA495" s="115">
        <f t="shared" si="130"/>
        <v>0</v>
      </c>
      <c r="AB495" s="115">
        <f t="shared" si="131"/>
        <v>0</v>
      </c>
      <c r="AC495" s="115">
        <f t="shared" si="132"/>
        <v>0</v>
      </c>
      <c r="AF495" s="115">
        <f t="shared" si="133"/>
        <v>1</v>
      </c>
      <c r="AG495" s="115">
        <f t="shared" si="134"/>
        <v>1</v>
      </c>
      <c r="AH495" s="115" t="str">
        <f t="shared" si="135"/>
        <v>Correct</v>
      </c>
      <c r="AJ495" s="115" t="s">
        <v>83</v>
      </c>
      <c r="AK495" s="115">
        <v>52</v>
      </c>
      <c r="AL495" s="115" t="s">
        <v>84</v>
      </c>
      <c r="AM495" s="115" t="s">
        <v>129</v>
      </c>
      <c r="AN495" s="115" t="s">
        <v>85</v>
      </c>
      <c r="AO495" s="115" t="s">
        <v>86</v>
      </c>
      <c r="AP495" s="115" t="s">
        <v>87</v>
      </c>
      <c r="AQ495" s="115" t="s">
        <v>104</v>
      </c>
      <c r="AR495" s="115" t="s">
        <v>102</v>
      </c>
      <c r="AS495" s="115" t="s">
        <v>90</v>
      </c>
      <c r="AT495" s="115" t="s">
        <v>91</v>
      </c>
      <c r="AU495" s="115" t="s">
        <v>91</v>
      </c>
    </row>
    <row r="496" spans="1:47">
      <c r="A496" s="115">
        <v>6985454266</v>
      </c>
      <c r="C496" s="115" t="s">
        <v>42</v>
      </c>
      <c r="J496" s="115" t="s">
        <v>48</v>
      </c>
      <c r="O496" s="115">
        <f t="shared" si="119"/>
        <v>2</v>
      </c>
      <c r="P496" s="115">
        <f t="shared" si="120"/>
        <v>1.5</v>
      </c>
      <c r="R496" s="115">
        <f t="shared" si="121"/>
        <v>0</v>
      </c>
      <c r="S496" s="115">
        <f t="shared" si="122"/>
        <v>1</v>
      </c>
      <c r="T496" s="115">
        <f t="shared" si="123"/>
        <v>0</v>
      </c>
      <c r="U496" s="115">
        <f t="shared" si="124"/>
        <v>0</v>
      </c>
      <c r="V496" s="115">
        <f t="shared" si="125"/>
        <v>0</v>
      </c>
      <c r="W496" s="115">
        <f t="shared" si="126"/>
        <v>0</v>
      </c>
      <c r="X496" s="115">
        <f t="shared" si="127"/>
        <v>0</v>
      </c>
      <c r="Y496" s="115">
        <f t="shared" si="128"/>
        <v>0</v>
      </c>
      <c r="Z496" s="115">
        <f t="shared" si="129"/>
        <v>1</v>
      </c>
      <c r="AA496" s="115">
        <f t="shared" si="130"/>
        <v>0</v>
      </c>
      <c r="AB496" s="115">
        <f t="shared" si="131"/>
        <v>0</v>
      </c>
      <c r="AC496" s="115">
        <f t="shared" si="132"/>
        <v>0</v>
      </c>
      <c r="AF496" s="115">
        <f t="shared" si="133"/>
        <v>2</v>
      </c>
      <c r="AG496" s="115">
        <f t="shared" si="134"/>
        <v>2</v>
      </c>
      <c r="AH496" s="115" t="str">
        <f t="shared" si="135"/>
        <v>Correct</v>
      </c>
      <c r="AJ496" s="115" t="s">
        <v>99</v>
      </c>
      <c r="AK496" s="115">
        <v>59</v>
      </c>
      <c r="AL496" s="115" t="s">
        <v>181</v>
      </c>
      <c r="AN496" s="115" t="s">
        <v>85</v>
      </c>
      <c r="AO496" s="115" t="s">
        <v>86</v>
      </c>
      <c r="AP496" s="115" t="s">
        <v>87</v>
      </c>
      <c r="AQ496" s="115" t="s">
        <v>96</v>
      </c>
      <c r="AR496" s="115" t="s">
        <v>89</v>
      </c>
      <c r="AS496" s="115" t="s">
        <v>106</v>
      </c>
      <c r="AT496" s="115" t="s">
        <v>91</v>
      </c>
      <c r="AU496" s="115" t="s">
        <v>86</v>
      </c>
    </row>
    <row r="497" spans="1:47">
      <c r="A497" s="115">
        <v>7007914290</v>
      </c>
      <c r="F497" s="115" t="s">
        <v>45</v>
      </c>
      <c r="J497" s="115" t="s">
        <v>48</v>
      </c>
      <c r="O497" s="115">
        <f t="shared" si="119"/>
        <v>2</v>
      </c>
      <c r="P497" s="115">
        <f t="shared" si="120"/>
        <v>1.5</v>
      </c>
      <c r="R497" s="115">
        <f t="shared" si="121"/>
        <v>0</v>
      </c>
      <c r="S497" s="115">
        <f t="shared" si="122"/>
        <v>0</v>
      </c>
      <c r="T497" s="115">
        <f t="shared" si="123"/>
        <v>0</v>
      </c>
      <c r="U497" s="115">
        <f t="shared" si="124"/>
        <v>0</v>
      </c>
      <c r="V497" s="115">
        <f t="shared" si="125"/>
        <v>1</v>
      </c>
      <c r="W497" s="115">
        <f t="shared" si="126"/>
        <v>0</v>
      </c>
      <c r="X497" s="115">
        <f t="shared" si="127"/>
        <v>0</v>
      </c>
      <c r="Y497" s="115">
        <f t="shared" si="128"/>
        <v>0</v>
      </c>
      <c r="Z497" s="115">
        <f t="shared" si="129"/>
        <v>1</v>
      </c>
      <c r="AA497" s="115">
        <f t="shared" si="130"/>
        <v>0</v>
      </c>
      <c r="AB497" s="115">
        <f t="shared" si="131"/>
        <v>0</v>
      </c>
      <c r="AC497" s="115">
        <f t="shared" si="132"/>
        <v>0</v>
      </c>
      <c r="AF497" s="115">
        <f t="shared" si="133"/>
        <v>2</v>
      </c>
      <c r="AG497" s="115">
        <f t="shared" si="134"/>
        <v>2</v>
      </c>
      <c r="AH497" s="115" t="str">
        <f t="shared" si="135"/>
        <v>Correct</v>
      </c>
      <c r="AJ497" s="115" t="s">
        <v>83</v>
      </c>
      <c r="AK497" s="115">
        <v>89</v>
      </c>
      <c r="AL497" s="115" t="s">
        <v>84</v>
      </c>
      <c r="AM497" s="115" t="s">
        <v>160</v>
      </c>
      <c r="AN497" s="115" t="s">
        <v>85</v>
      </c>
      <c r="AO497" s="115" t="s">
        <v>86</v>
      </c>
      <c r="AP497" s="115" t="s">
        <v>87</v>
      </c>
      <c r="AQ497" s="115" t="s">
        <v>93</v>
      </c>
      <c r="AR497" s="115" t="s">
        <v>112</v>
      </c>
      <c r="AS497" s="115" t="s">
        <v>106</v>
      </c>
      <c r="AT497" s="115" t="s">
        <v>91</v>
      </c>
      <c r="AU497" s="115" t="s">
        <v>86</v>
      </c>
    </row>
    <row r="498" spans="1:47">
      <c r="A498" s="115">
        <v>7045770957</v>
      </c>
      <c r="E498" s="115" t="s">
        <v>44</v>
      </c>
      <c r="J498" s="115" t="s">
        <v>48</v>
      </c>
      <c r="O498" s="115">
        <f t="shared" si="119"/>
        <v>2</v>
      </c>
      <c r="P498" s="115">
        <f t="shared" si="120"/>
        <v>1.5</v>
      </c>
      <c r="R498" s="115">
        <f t="shared" si="121"/>
        <v>0</v>
      </c>
      <c r="S498" s="115">
        <f t="shared" si="122"/>
        <v>0</v>
      </c>
      <c r="T498" s="115">
        <f t="shared" si="123"/>
        <v>0</v>
      </c>
      <c r="U498" s="115">
        <f t="shared" si="124"/>
        <v>1</v>
      </c>
      <c r="V498" s="115">
        <f t="shared" si="125"/>
        <v>0</v>
      </c>
      <c r="W498" s="115">
        <f t="shared" si="126"/>
        <v>0</v>
      </c>
      <c r="X498" s="115">
        <f t="shared" si="127"/>
        <v>0</v>
      </c>
      <c r="Y498" s="115">
        <f t="shared" si="128"/>
        <v>0</v>
      </c>
      <c r="Z498" s="115">
        <f t="shared" si="129"/>
        <v>1</v>
      </c>
      <c r="AA498" s="115">
        <f t="shared" si="130"/>
        <v>0</v>
      </c>
      <c r="AB498" s="115">
        <f t="shared" si="131"/>
        <v>0</v>
      </c>
      <c r="AC498" s="115">
        <f t="shared" si="132"/>
        <v>0</v>
      </c>
      <c r="AF498" s="115">
        <f t="shared" si="133"/>
        <v>2</v>
      </c>
      <c r="AG498" s="115">
        <f t="shared" si="134"/>
        <v>2</v>
      </c>
      <c r="AH498" s="115" t="str">
        <f t="shared" si="135"/>
        <v>Correct</v>
      </c>
      <c r="AJ498" s="115" t="s">
        <v>83</v>
      </c>
      <c r="AK498" s="115">
        <v>70</v>
      </c>
      <c r="AL498" s="115" t="s">
        <v>181</v>
      </c>
      <c r="AM498" s="115" t="s">
        <v>241</v>
      </c>
      <c r="AN498" s="115" t="s">
        <v>85</v>
      </c>
      <c r="AO498" s="115" t="s">
        <v>86</v>
      </c>
      <c r="AP498" s="115" t="s">
        <v>87</v>
      </c>
      <c r="AQ498" s="115" t="s">
        <v>100</v>
      </c>
      <c r="AR498" s="115" t="s">
        <v>94</v>
      </c>
      <c r="AS498" s="115" t="s">
        <v>106</v>
      </c>
      <c r="AT498" s="115" t="s">
        <v>91</v>
      </c>
      <c r="AU498" s="115" t="s">
        <v>91</v>
      </c>
    </row>
    <row r="499" spans="1:47">
      <c r="A499" s="115">
        <v>7011001664</v>
      </c>
      <c r="B499" s="115" t="s">
        <v>41</v>
      </c>
      <c r="G499" s="115" t="s">
        <v>39</v>
      </c>
      <c r="J499" s="115" t="s">
        <v>48</v>
      </c>
      <c r="O499" s="115">
        <f t="shared" si="119"/>
        <v>3</v>
      </c>
      <c r="P499" s="115">
        <f t="shared" si="120"/>
        <v>1</v>
      </c>
      <c r="R499" s="115">
        <f t="shared" si="121"/>
        <v>1</v>
      </c>
      <c r="S499" s="115">
        <f t="shared" si="122"/>
        <v>0</v>
      </c>
      <c r="T499" s="115">
        <f t="shared" si="123"/>
        <v>0</v>
      </c>
      <c r="U499" s="115">
        <f t="shared" si="124"/>
        <v>0</v>
      </c>
      <c r="V499" s="115">
        <f t="shared" si="125"/>
        <v>0</v>
      </c>
      <c r="W499" s="115">
        <f t="shared" si="126"/>
        <v>1</v>
      </c>
      <c r="X499" s="115">
        <f t="shared" si="127"/>
        <v>0</v>
      </c>
      <c r="Y499" s="115">
        <f t="shared" si="128"/>
        <v>0</v>
      </c>
      <c r="Z499" s="115">
        <f t="shared" si="129"/>
        <v>1</v>
      </c>
      <c r="AA499" s="115">
        <f t="shared" si="130"/>
        <v>0</v>
      </c>
      <c r="AB499" s="115">
        <f t="shared" si="131"/>
        <v>0</v>
      </c>
      <c r="AC499" s="115">
        <f t="shared" si="132"/>
        <v>0</v>
      </c>
      <c r="AF499" s="115">
        <f t="shared" si="133"/>
        <v>3</v>
      </c>
      <c r="AG499" s="115">
        <f t="shared" si="134"/>
        <v>3</v>
      </c>
      <c r="AH499" s="115" t="str">
        <f t="shared" si="135"/>
        <v>Correct</v>
      </c>
      <c r="AJ499" s="115" t="s">
        <v>83</v>
      </c>
      <c r="AK499" s="115">
        <v>65</v>
      </c>
      <c r="AL499" s="115" t="s">
        <v>84</v>
      </c>
      <c r="AM499" s="115" t="s">
        <v>131</v>
      </c>
      <c r="AN499" s="115" t="s">
        <v>85</v>
      </c>
      <c r="AP499" s="115" t="s">
        <v>87</v>
      </c>
      <c r="AQ499" s="115" t="s">
        <v>88</v>
      </c>
      <c r="AR499" s="115" t="s">
        <v>111</v>
      </c>
      <c r="AS499" s="115" t="s">
        <v>90</v>
      </c>
      <c r="AT499" s="115" t="s">
        <v>91</v>
      </c>
      <c r="AU499" s="115" t="s">
        <v>91</v>
      </c>
    </row>
    <row r="500" spans="1:47">
      <c r="A500" s="115">
        <v>6988289403</v>
      </c>
      <c r="C500" s="115" t="s">
        <v>42</v>
      </c>
      <c r="G500" s="115" t="s">
        <v>39</v>
      </c>
      <c r="J500" s="115" t="s">
        <v>48</v>
      </c>
      <c r="O500" s="115">
        <f t="shared" si="119"/>
        <v>3</v>
      </c>
      <c r="P500" s="115">
        <f t="shared" si="120"/>
        <v>1</v>
      </c>
      <c r="R500" s="115">
        <f t="shared" si="121"/>
        <v>0</v>
      </c>
      <c r="S500" s="115">
        <f t="shared" si="122"/>
        <v>1</v>
      </c>
      <c r="T500" s="115">
        <f t="shared" si="123"/>
        <v>0</v>
      </c>
      <c r="U500" s="115">
        <f t="shared" si="124"/>
        <v>0</v>
      </c>
      <c r="V500" s="115">
        <f t="shared" si="125"/>
        <v>0</v>
      </c>
      <c r="W500" s="115">
        <f t="shared" si="126"/>
        <v>1</v>
      </c>
      <c r="X500" s="115">
        <f t="shared" si="127"/>
        <v>0</v>
      </c>
      <c r="Y500" s="115">
        <f t="shared" si="128"/>
        <v>0</v>
      </c>
      <c r="Z500" s="115">
        <f t="shared" si="129"/>
        <v>1</v>
      </c>
      <c r="AA500" s="115">
        <f t="shared" si="130"/>
        <v>0</v>
      </c>
      <c r="AB500" s="115">
        <f t="shared" si="131"/>
        <v>0</v>
      </c>
      <c r="AC500" s="115">
        <f t="shared" si="132"/>
        <v>0</v>
      </c>
      <c r="AF500" s="115">
        <f t="shared" si="133"/>
        <v>3</v>
      </c>
      <c r="AG500" s="115">
        <f t="shared" si="134"/>
        <v>3</v>
      </c>
      <c r="AH500" s="115" t="str">
        <f t="shared" si="135"/>
        <v>Correct</v>
      </c>
      <c r="AJ500" s="115" t="s">
        <v>99</v>
      </c>
      <c r="AK500" s="115">
        <v>28</v>
      </c>
      <c r="AL500" s="115" t="s">
        <v>84</v>
      </c>
      <c r="AM500" s="115" t="s">
        <v>140</v>
      </c>
      <c r="AN500" s="115" t="s">
        <v>85</v>
      </c>
      <c r="AO500" s="115" t="s">
        <v>86</v>
      </c>
      <c r="AP500" s="115" t="s">
        <v>475</v>
      </c>
      <c r="AQ500" s="115" t="s">
        <v>101</v>
      </c>
      <c r="AR500" s="115" t="s">
        <v>94</v>
      </c>
      <c r="AS500" s="115" t="s">
        <v>113</v>
      </c>
      <c r="AT500" s="115" t="s">
        <v>91</v>
      </c>
      <c r="AU500" s="115" t="s">
        <v>91</v>
      </c>
    </row>
    <row r="501" spans="1:47">
      <c r="A501" s="115">
        <v>5584917497</v>
      </c>
      <c r="D501" s="115" t="s">
        <v>43</v>
      </c>
      <c r="E501" s="115" t="s">
        <v>44</v>
      </c>
      <c r="J501" s="115" t="s">
        <v>48</v>
      </c>
      <c r="O501" s="115">
        <f t="shared" si="119"/>
        <v>3</v>
      </c>
      <c r="P501" s="115">
        <f t="shared" si="120"/>
        <v>1</v>
      </c>
      <c r="R501" s="115">
        <f t="shared" si="121"/>
        <v>0</v>
      </c>
      <c r="S501" s="115">
        <f t="shared" si="122"/>
        <v>0</v>
      </c>
      <c r="T501" s="115">
        <f t="shared" si="123"/>
        <v>1</v>
      </c>
      <c r="U501" s="115">
        <f t="shared" si="124"/>
        <v>1</v>
      </c>
      <c r="V501" s="115">
        <f t="shared" si="125"/>
        <v>0</v>
      </c>
      <c r="W501" s="115">
        <f t="shared" si="126"/>
        <v>0</v>
      </c>
      <c r="X501" s="115">
        <f t="shared" si="127"/>
        <v>0</v>
      </c>
      <c r="Y501" s="115">
        <f t="shared" si="128"/>
        <v>0</v>
      </c>
      <c r="Z501" s="115">
        <f t="shared" si="129"/>
        <v>1</v>
      </c>
      <c r="AA501" s="115">
        <f t="shared" si="130"/>
        <v>0</v>
      </c>
      <c r="AB501" s="115">
        <f t="shared" si="131"/>
        <v>0</v>
      </c>
      <c r="AC501" s="115">
        <f t="shared" si="132"/>
        <v>0</v>
      </c>
      <c r="AF501" s="115">
        <f t="shared" si="133"/>
        <v>3</v>
      </c>
      <c r="AG501" s="115">
        <f t="shared" si="134"/>
        <v>3</v>
      </c>
      <c r="AH501" s="115" t="str">
        <f t="shared" si="135"/>
        <v>Correct</v>
      </c>
      <c r="AJ501" s="115" t="s">
        <v>99</v>
      </c>
      <c r="AK501" s="115">
        <v>58</v>
      </c>
      <c r="AL501" s="115" t="s">
        <v>181</v>
      </c>
      <c r="AM501" s="115" t="s">
        <v>219</v>
      </c>
      <c r="AN501" s="115" t="s">
        <v>85</v>
      </c>
      <c r="AO501" s="115" t="s">
        <v>86</v>
      </c>
      <c r="AP501" s="115" t="s">
        <v>87</v>
      </c>
      <c r="AQ501" s="115" t="s">
        <v>100</v>
      </c>
      <c r="AR501" s="115" t="s">
        <v>112</v>
      </c>
      <c r="AS501" s="115" t="s">
        <v>113</v>
      </c>
      <c r="AT501" s="115" t="s">
        <v>91</v>
      </c>
      <c r="AU501" s="115" t="s">
        <v>91</v>
      </c>
    </row>
    <row r="502" spans="1:47">
      <c r="A502" s="115">
        <v>5586468248</v>
      </c>
      <c r="C502" s="115" t="s">
        <v>42</v>
      </c>
      <c r="G502" s="115" t="s">
        <v>39</v>
      </c>
      <c r="J502" s="115" t="s">
        <v>48</v>
      </c>
      <c r="O502" s="115">
        <f t="shared" si="119"/>
        <v>3</v>
      </c>
      <c r="P502" s="115">
        <f t="shared" si="120"/>
        <v>1</v>
      </c>
      <c r="R502" s="115">
        <f t="shared" si="121"/>
        <v>0</v>
      </c>
      <c r="S502" s="115">
        <f t="shared" si="122"/>
        <v>1</v>
      </c>
      <c r="T502" s="115">
        <f t="shared" si="123"/>
        <v>0</v>
      </c>
      <c r="U502" s="115">
        <f t="shared" si="124"/>
        <v>0</v>
      </c>
      <c r="V502" s="115">
        <f t="shared" si="125"/>
        <v>0</v>
      </c>
      <c r="W502" s="115">
        <f t="shared" si="126"/>
        <v>1</v>
      </c>
      <c r="X502" s="115">
        <f t="shared" si="127"/>
        <v>0</v>
      </c>
      <c r="Y502" s="115">
        <f t="shared" si="128"/>
        <v>0</v>
      </c>
      <c r="Z502" s="115">
        <f t="shared" si="129"/>
        <v>1</v>
      </c>
      <c r="AA502" s="115">
        <f t="shared" si="130"/>
        <v>0</v>
      </c>
      <c r="AB502" s="115">
        <f t="shared" si="131"/>
        <v>0</v>
      </c>
      <c r="AC502" s="115">
        <f t="shared" si="132"/>
        <v>0</v>
      </c>
      <c r="AF502" s="115">
        <f t="shared" si="133"/>
        <v>3</v>
      </c>
      <c r="AG502" s="115">
        <f t="shared" si="134"/>
        <v>3</v>
      </c>
      <c r="AH502" s="115" t="str">
        <f t="shared" si="135"/>
        <v>Correct</v>
      </c>
      <c r="AJ502" s="115" t="s">
        <v>99</v>
      </c>
      <c r="AK502" s="115">
        <v>48</v>
      </c>
      <c r="AL502" s="115" t="s">
        <v>84</v>
      </c>
      <c r="AM502" s="115" t="s">
        <v>172</v>
      </c>
      <c r="AN502" s="115" t="s">
        <v>85</v>
      </c>
      <c r="AO502" s="115" t="s">
        <v>91</v>
      </c>
      <c r="AP502" s="115" t="s">
        <v>108</v>
      </c>
      <c r="AQ502" s="115" t="s">
        <v>101</v>
      </c>
      <c r="AR502" s="115" t="s">
        <v>89</v>
      </c>
      <c r="AS502" s="115" t="s">
        <v>90</v>
      </c>
      <c r="AT502" s="115" t="s">
        <v>91</v>
      </c>
      <c r="AU502" s="115" t="s">
        <v>91</v>
      </c>
    </row>
    <row r="503" spans="1:47">
      <c r="A503" s="115">
        <v>7045789790</v>
      </c>
      <c r="C503" s="115" t="s">
        <v>42</v>
      </c>
      <c r="G503" s="115" t="s">
        <v>39</v>
      </c>
      <c r="J503" s="115" t="s">
        <v>48</v>
      </c>
      <c r="O503" s="115">
        <f t="shared" si="119"/>
        <v>3</v>
      </c>
      <c r="P503" s="115">
        <f t="shared" si="120"/>
        <v>1</v>
      </c>
      <c r="R503" s="115">
        <f t="shared" si="121"/>
        <v>0</v>
      </c>
      <c r="S503" s="115">
        <f t="shared" si="122"/>
        <v>1</v>
      </c>
      <c r="T503" s="115">
        <f t="shared" si="123"/>
        <v>0</v>
      </c>
      <c r="U503" s="115">
        <f t="shared" si="124"/>
        <v>0</v>
      </c>
      <c r="V503" s="115">
        <f t="shared" si="125"/>
        <v>0</v>
      </c>
      <c r="W503" s="115">
        <f t="shared" si="126"/>
        <v>1</v>
      </c>
      <c r="X503" s="115">
        <f t="shared" si="127"/>
        <v>0</v>
      </c>
      <c r="Y503" s="115">
        <f t="shared" si="128"/>
        <v>0</v>
      </c>
      <c r="Z503" s="115">
        <f t="shared" si="129"/>
        <v>1</v>
      </c>
      <c r="AA503" s="115">
        <f t="shared" si="130"/>
        <v>0</v>
      </c>
      <c r="AB503" s="115">
        <f t="shared" si="131"/>
        <v>0</v>
      </c>
      <c r="AC503" s="115">
        <f t="shared" si="132"/>
        <v>0</v>
      </c>
      <c r="AF503" s="115">
        <f t="shared" si="133"/>
        <v>3</v>
      </c>
      <c r="AG503" s="115">
        <f t="shared" si="134"/>
        <v>3</v>
      </c>
      <c r="AH503" s="115" t="str">
        <f t="shared" si="135"/>
        <v>Correct</v>
      </c>
      <c r="AJ503" s="115" t="s">
        <v>83</v>
      </c>
      <c r="AK503" s="115">
        <v>60</v>
      </c>
      <c r="AL503" s="115" t="s">
        <v>181</v>
      </c>
      <c r="AM503" s="115" t="s">
        <v>203</v>
      </c>
      <c r="AN503" s="115" t="s">
        <v>85</v>
      </c>
      <c r="AO503" s="115" t="s">
        <v>86</v>
      </c>
      <c r="AP503" s="115" t="s">
        <v>137</v>
      </c>
      <c r="AQ503" s="115" t="s">
        <v>101</v>
      </c>
      <c r="AR503" s="115" t="s">
        <v>89</v>
      </c>
      <c r="AS503" s="115" t="s">
        <v>106</v>
      </c>
      <c r="AT503" s="115" t="s">
        <v>91</v>
      </c>
      <c r="AU503" s="115" t="s">
        <v>91</v>
      </c>
    </row>
    <row r="504" spans="1:47">
      <c r="A504" s="115">
        <v>6988281250</v>
      </c>
      <c r="B504" s="115" t="s">
        <v>41</v>
      </c>
      <c r="E504" s="115" t="s">
        <v>44</v>
      </c>
      <c r="J504" s="115" t="s">
        <v>48</v>
      </c>
      <c r="O504" s="115">
        <f t="shared" si="119"/>
        <v>3</v>
      </c>
      <c r="P504" s="115">
        <f t="shared" si="120"/>
        <v>1</v>
      </c>
      <c r="R504" s="115">
        <f t="shared" si="121"/>
        <v>1</v>
      </c>
      <c r="S504" s="115">
        <f t="shared" si="122"/>
        <v>0</v>
      </c>
      <c r="T504" s="115">
        <f t="shared" si="123"/>
        <v>0</v>
      </c>
      <c r="U504" s="115">
        <f t="shared" si="124"/>
        <v>1</v>
      </c>
      <c r="V504" s="115">
        <f t="shared" si="125"/>
        <v>0</v>
      </c>
      <c r="W504" s="115">
        <f t="shared" si="126"/>
        <v>0</v>
      </c>
      <c r="X504" s="115">
        <f t="shared" si="127"/>
        <v>0</v>
      </c>
      <c r="Y504" s="115">
        <f t="shared" si="128"/>
        <v>0</v>
      </c>
      <c r="Z504" s="115">
        <f t="shared" si="129"/>
        <v>1</v>
      </c>
      <c r="AA504" s="115">
        <f t="shared" si="130"/>
        <v>0</v>
      </c>
      <c r="AB504" s="115">
        <f t="shared" si="131"/>
        <v>0</v>
      </c>
      <c r="AC504" s="115">
        <f t="shared" si="132"/>
        <v>0</v>
      </c>
      <c r="AF504" s="115">
        <f t="shared" si="133"/>
        <v>3</v>
      </c>
      <c r="AG504" s="115">
        <f t="shared" si="134"/>
        <v>3</v>
      </c>
      <c r="AH504" s="115" t="str">
        <f t="shared" si="135"/>
        <v>Correct</v>
      </c>
      <c r="AJ504" s="115" t="s">
        <v>99</v>
      </c>
      <c r="AK504" s="115">
        <v>65</v>
      </c>
      <c r="AL504" s="115" t="s">
        <v>84</v>
      </c>
      <c r="AM504" s="115" t="s">
        <v>168</v>
      </c>
      <c r="AN504" s="115" t="s">
        <v>92</v>
      </c>
      <c r="AP504" s="115" t="s">
        <v>477</v>
      </c>
      <c r="AQ504" s="115" t="s">
        <v>101</v>
      </c>
      <c r="AR504" s="115" t="s">
        <v>111</v>
      </c>
      <c r="AS504" s="115" t="s">
        <v>106</v>
      </c>
      <c r="AT504" s="115" t="s">
        <v>91</v>
      </c>
      <c r="AU504" s="115" t="s">
        <v>91</v>
      </c>
    </row>
    <row r="505" spans="1:47">
      <c r="A505" s="115">
        <v>7044860628</v>
      </c>
      <c r="J505" s="115" t="s">
        <v>48</v>
      </c>
      <c r="O505" s="115">
        <f t="shared" si="119"/>
        <v>1</v>
      </c>
      <c r="P505" s="115">
        <f t="shared" si="120"/>
        <v>3</v>
      </c>
      <c r="R505" s="115">
        <f t="shared" si="121"/>
        <v>0</v>
      </c>
      <c r="S505" s="115">
        <f t="shared" si="122"/>
        <v>0</v>
      </c>
      <c r="T505" s="115">
        <f t="shared" si="123"/>
        <v>0</v>
      </c>
      <c r="U505" s="115">
        <f t="shared" si="124"/>
        <v>0</v>
      </c>
      <c r="V505" s="115">
        <f t="shared" si="125"/>
        <v>0</v>
      </c>
      <c r="W505" s="115">
        <f t="shared" si="126"/>
        <v>0</v>
      </c>
      <c r="X505" s="115">
        <f t="shared" si="127"/>
        <v>0</v>
      </c>
      <c r="Y505" s="115">
        <f t="shared" si="128"/>
        <v>0</v>
      </c>
      <c r="Z505" s="115">
        <f t="shared" si="129"/>
        <v>1</v>
      </c>
      <c r="AA505" s="115">
        <f t="shared" si="130"/>
        <v>0</v>
      </c>
      <c r="AB505" s="115">
        <f t="shared" si="131"/>
        <v>0</v>
      </c>
      <c r="AC505" s="115">
        <f t="shared" si="132"/>
        <v>0</v>
      </c>
      <c r="AF505" s="115">
        <f t="shared" si="133"/>
        <v>1</v>
      </c>
      <c r="AG505" s="115">
        <f t="shared" si="134"/>
        <v>1</v>
      </c>
      <c r="AH505" s="115" t="str">
        <f t="shared" si="135"/>
        <v>Correct</v>
      </c>
      <c r="AJ505" s="115" t="s">
        <v>83</v>
      </c>
      <c r="AK505" s="115">
        <v>60</v>
      </c>
      <c r="AL505" s="115" t="s">
        <v>84</v>
      </c>
      <c r="AM505" s="115" t="s">
        <v>138</v>
      </c>
      <c r="AN505" s="115" t="s">
        <v>85</v>
      </c>
      <c r="AP505" s="115" t="s">
        <v>87</v>
      </c>
      <c r="AQ505" s="115" t="s">
        <v>100</v>
      </c>
      <c r="AR505" s="115" t="s">
        <v>112</v>
      </c>
      <c r="AS505" s="115" t="s">
        <v>103</v>
      </c>
      <c r="AT505" s="115" t="s">
        <v>91</v>
      </c>
      <c r="AU505" s="115" t="s">
        <v>91</v>
      </c>
    </row>
    <row r="506" spans="1:47">
      <c r="A506" s="115">
        <v>7011089646</v>
      </c>
      <c r="J506" s="115" t="s">
        <v>48</v>
      </c>
      <c r="O506" s="115">
        <f t="shared" si="119"/>
        <v>1</v>
      </c>
      <c r="P506" s="115">
        <f t="shared" si="120"/>
        <v>3</v>
      </c>
      <c r="R506" s="115">
        <f t="shared" si="121"/>
        <v>0</v>
      </c>
      <c r="S506" s="115">
        <f t="shared" si="122"/>
        <v>0</v>
      </c>
      <c r="T506" s="115">
        <f t="shared" si="123"/>
        <v>0</v>
      </c>
      <c r="U506" s="115">
        <f t="shared" si="124"/>
        <v>0</v>
      </c>
      <c r="V506" s="115">
        <f t="shared" si="125"/>
        <v>0</v>
      </c>
      <c r="W506" s="115">
        <f t="shared" si="126"/>
        <v>0</v>
      </c>
      <c r="X506" s="115">
        <f t="shared" si="127"/>
        <v>0</v>
      </c>
      <c r="Y506" s="115">
        <f t="shared" si="128"/>
        <v>0</v>
      </c>
      <c r="Z506" s="115">
        <f t="shared" si="129"/>
        <v>1</v>
      </c>
      <c r="AA506" s="115">
        <f t="shared" si="130"/>
        <v>0</v>
      </c>
      <c r="AB506" s="115">
        <f t="shared" si="131"/>
        <v>0</v>
      </c>
      <c r="AC506" s="115">
        <f t="shared" si="132"/>
        <v>0</v>
      </c>
      <c r="AF506" s="115">
        <f t="shared" si="133"/>
        <v>1</v>
      </c>
      <c r="AG506" s="115">
        <f t="shared" si="134"/>
        <v>1</v>
      </c>
      <c r="AH506" s="115" t="str">
        <f t="shared" si="135"/>
        <v>Correct</v>
      </c>
      <c r="AJ506" s="115" t="s">
        <v>83</v>
      </c>
      <c r="AK506" s="115">
        <v>64</v>
      </c>
      <c r="AL506" s="115" t="s">
        <v>84</v>
      </c>
      <c r="AN506" s="115" t="s">
        <v>85</v>
      </c>
      <c r="AP506" s="115" t="s">
        <v>87</v>
      </c>
      <c r="AQ506" s="115" t="s">
        <v>104</v>
      </c>
      <c r="AR506" s="115" t="s">
        <v>102</v>
      </c>
      <c r="AS506" s="115" t="s">
        <v>90</v>
      </c>
      <c r="AT506" s="115" t="s">
        <v>91</v>
      </c>
      <c r="AU506" s="115" t="s">
        <v>91</v>
      </c>
    </row>
    <row r="507" spans="1:47">
      <c r="A507" s="115">
        <v>6982467521</v>
      </c>
      <c r="C507" s="115" t="s">
        <v>42</v>
      </c>
      <c r="J507" s="115" t="s">
        <v>48</v>
      </c>
      <c r="O507" s="115">
        <f t="shared" si="119"/>
        <v>2</v>
      </c>
      <c r="P507" s="115">
        <f t="shared" si="120"/>
        <v>1.5</v>
      </c>
      <c r="R507" s="115">
        <f t="shared" si="121"/>
        <v>0</v>
      </c>
      <c r="S507" s="115">
        <f t="shared" si="122"/>
        <v>1</v>
      </c>
      <c r="T507" s="115">
        <f t="shared" si="123"/>
        <v>0</v>
      </c>
      <c r="U507" s="115">
        <f t="shared" si="124"/>
        <v>0</v>
      </c>
      <c r="V507" s="115">
        <f t="shared" si="125"/>
        <v>0</v>
      </c>
      <c r="W507" s="115">
        <f t="shared" si="126"/>
        <v>0</v>
      </c>
      <c r="X507" s="115">
        <f t="shared" si="127"/>
        <v>0</v>
      </c>
      <c r="Y507" s="115">
        <f t="shared" si="128"/>
        <v>0</v>
      </c>
      <c r="Z507" s="115">
        <f t="shared" si="129"/>
        <v>1</v>
      </c>
      <c r="AA507" s="115">
        <f t="shared" si="130"/>
        <v>0</v>
      </c>
      <c r="AB507" s="115">
        <f t="shared" si="131"/>
        <v>0</v>
      </c>
      <c r="AC507" s="115">
        <f t="shared" si="132"/>
        <v>0</v>
      </c>
      <c r="AF507" s="115">
        <f t="shared" si="133"/>
        <v>2</v>
      </c>
      <c r="AG507" s="115">
        <f t="shared" si="134"/>
        <v>2</v>
      </c>
      <c r="AH507" s="115" t="str">
        <f t="shared" si="135"/>
        <v>Correct</v>
      </c>
      <c r="AJ507" s="115" t="s">
        <v>99</v>
      </c>
      <c r="AK507" s="115">
        <v>55</v>
      </c>
      <c r="AL507" s="115" t="s">
        <v>181</v>
      </c>
      <c r="AM507" s="115" t="s">
        <v>211</v>
      </c>
      <c r="AN507" s="115" t="s">
        <v>107</v>
      </c>
      <c r="AO507" s="115" t="s">
        <v>86</v>
      </c>
      <c r="AQ507" s="115" t="s">
        <v>101</v>
      </c>
      <c r="AR507" s="115" t="s">
        <v>94</v>
      </c>
      <c r="AS507" s="115" t="s">
        <v>113</v>
      </c>
      <c r="AT507" s="115" t="s">
        <v>91</v>
      </c>
      <c r="AU507" s="115" t="s">
        <v>91</v>
      </c>
    </row>
    <row r="508" spans="1:47">
      <c r="A508" s="115">
        <v>7045758702</v>
      </c>
      <c r="C508" s="115" t="s">
        <v>42</v>
      </c>
      <c r="E508" s="115" t="s">
        <v>44</v>
      </c>
      <c r="J508" s="115" t="s">
        <v>48</v>
      </c>
      <c r="O508" s="115">
        <f t="shared" si="119"/>
        <v>3</v>
      </c>
      <c r="P508" s="115">
        <f t="shared" si="120"/>
        <v>1</v>
      </c>
      <c r="R508" s="115">
        <f t="shared" si="121"/>
        <v>0</v>
      </c>
      <c r="S508" s="115">
        <f t="shared" si="122"/>
        <v>1</v>
      </c>
      <c r="T508" s="115">
        <f t="shared" si="123"/>
        <v>0</v>
      </c>
      <c r="U508" s="115">
        <f t="shared" si="124"/>
        <v>1</v>
      </c>
      <c r="V508" s="115">
        <f t="shared" si="125"/>
        <v>0</v>
      </c>
      <c r="W508" s="115">
        <f t="shared" si="126"/>
        <v>0</v>
      </c>
      <c r="X508" s="115">
        <f t="shared" si="127"/>
        <v>0</v>
      </c>
      <c r="Y508" s="115">
        <f t="shared" si="128"/>
        <v>0</v>
      </c>
      <c r="Z508" s="115">
        <f t="shared" si="129"/>
        <v>1</v>
      </c>
      <c r="AA508" s="115">
        <f t="shared" si="130"/>
        <v>0</v>
      </c>
      <c r="AB508" s="115">
        <f t="shared" si="131"/>
        <v>0</v>
      </c>
      <c r="AC508" s="115">
        <f t="shared" si="132"/>
        <v>0</v>
      </c>
      <c r="AF508" s="115">
        <f t="shared" si="133"/>
        <v>3</v>
      </c>
      <c r="AG508" s="115">
        <f t="shared" si="134"/>
        <v>3</v>
      </c>
      <c r="AH508" s="115" t="str">
        <f t="shared" si="135"/>
        <v>Correct</v>
      </c>
      <c r="AJ508" s="115" t="s">
        <v>83</v>
      </c>
      <c r="AK508" s="115">
        <v>98</v>
      </c>
      <c r="AL508" s="115" t="s">
        <v>181</v>
      </c>
      <c r="AM508" s="115" t="s">
        <v>219</v>
      </c>
      <c r="AN508" s="115" t="s">
        <v>85</v>
      </c>
      <c r="AO508" s="115" t="s">
        <v>86</v>
      </c>
      <c r="AP508" s="115" t="s">
        <v>87</v>
      </c>
      <c r="AQ508" s="115" t="s">
        <v>101</v>
      </c>
      <c r="AR508" s="115" t="s">
        <v>114</v>
      </c>
      <c r="AS508" s="115" t="s">
        <v>106</v>
      </c>
      <c r="AT508" s="115" t="s">
        <v>91</v>
      </c>
      <c r="AU508" s="115" t="s">
        <v>86</v>
      </c>
    </row>
    <row r="509" spans="1:47">
      <c r="A509" s="115">
        <v>6985470348</v>
      </c>
      <c r="B509" s="115" t="s">
        <v>41</v>
      </c>
      <c r="F509" s="115" t="s">
        <v>45</v>
      </c>
      <c r="J509" s="115" t="s">
        <v>48</v>
      </c>
      <c r="O509" s="115">
        <f t="shared" si="119"/>
        <v>3</v>
      </c>
      <c r="P509" s="115">
        <f t="shared" si="120"/>
        <v>1</v>
      </c>
      <c r="R509" s="115">
        <f t="shared" si="121"/>
        <v>1</v>
      </c>
      <c r="S509" s="115">
        <f t="shared" si="122"/>
        <v>0</v>
      </c>
      <c r="T509" s="115">
        <f t="shared" si="123"/>
        <v>0</v>
      </c>
      <c r="U509" s="115">
        <f t="shared" si="124"/>
        <v>0</v>
      </c>
      <c r="V509" s="115">
        <f t="shared" si="125"/>
        <v>1</v>
      </c>
      <c r="W509" s="115">
        <f t="shared" si="126"/>
        <v>0</v>
      </c>
      <c r="X509" s="115">
        <f t="shared" si="127"/>
        <v>0</v>
      </c>
      <c r="Y509" s="115">
        <f t="shared" si="128"/>
        <v>0</v>
      </c>
      <c r="Z509" s="115">
        <f t="shared" si="129"/>
        <v>1</v>
      </c>
      <c r="AA509" s="115">
        <f t="shared" si="130"/>
        <v>0</v>
      </c>
      <c r="AB509" s="115">
        <f t="shared" si="131"/>
        <v>0</v>
      </c>
      <c r="AC509" s="115">
        <f t="shared" si="132"/>
        <v>0</v>
      </c>
      <c r="AF509" s="115">
        <f t="shared" si="133"/>
        <v>3</v>
      </c>
      <c r="AG509" s="115">
        <f t="shared" si="134"/>
        <v>3</v>
      </c>
      <c r="AH509" s="115" t="str">
        <f t="shared" si="135"/>
        <v>Correct</v>
      </c>
      <c r="AJ509" s="115" t="s">
        <v>99</v>
      </c>
      <c r="AK509" s="115">
        <v>75</v>
      </c>
      <c r="AL509" s="115" t="s">
        <v>181</v>
      </c>
      <c r="AM509" s="115" t="s">
        <v>222</v>
      </c>
      <c r="AN509" s="115" t="s">
        <v>85</v>
      </c>
      <c r="AO509" s="115" t="s">
        <v>86</v>
      </c>
      <c r="AP509" s="115" t="s">
        <v>87</v>
      </c>
      <c r="AQ509" s="115" t="s">
        <v>100</v>
      </c>
      <c r="AR509" s="115" t="s">
        <v>89</v>
      </c>
      <c r="AS509" s="115" t="s">
        <v>106</v>
      </c>
      <c r="AT509" s="115" t="s">
        <v>91</v>
      </c>
      <c r="AU509" s="115" t="s">
        <v>91</v>
      </c>
    </row>
    <row r="510" spans="1:47">
      <c r="A510" s="115">
        <v>7044857149</v>
      </c>
      <c r="B510" s="115" t="s">
        <v>41</v>
      </c>
      <c r="G510" s="115" t="s">
        <v>39</v>
      </c>
      <c r="J510" s="115" t="s">
        <v>48</v>
      </c>
      <c r="O510" s="115">
        <f t="shared" si="119"/>
        <v>3</v>
      </c>
      <c r="P510" s="115">
        <f t="shared" si="120"/>
        <v>1</v>
      </c>
      <c r="R510" s="115">
        <f t="shared" si="121"/>
        <v>1</v>
      </c>
      <c r="S510" s="115">
        <f t="shared" si="122"/>
        <v>0</v>
      </c>
      <c r="T510" s="115">
        <f t="shared" si="123"/>
        <v>0</v>
      </c>
      <c r="U510" s="115">
        <f t="shared" si="124"/>
        <v>0</v>
      </c>
      <c r="V510" s="115">
        <f t="shared" si="125"/>
        <v>0</v>
      </c>
      <c r="W510" s="115">
        <f t="shared" si="126"/>
        <v>1</v>
      </c>
      <c r="X510" s="115">
        <f t="shared" si="127"/>
        <v>0</v>
      </c>
      <c r="Y510" s="115">
        <f t="shared" si="128"/>
        <v>0</v>
      </c>
      <c r="Z510" s="115">
        <f t="shared" si="129"/>
        <v>1</v>
      </c>
      <c r="AA510" s="115">
        <f t="shared" si="130"/>
        <v>0</v>
      </c>
      <c r="AB510" s="115">
        <f t="shared" si="131"/>
        <v>0</v>
      </c>
      <c r="AC510" s="115">
        <f t="shared" si="132"/>
        <v>0</v>
      </c>
      <c r="AF510" s="115">
        <f t="shared" si="133"/>
        <v>3</v>
      </c>
      <c r="AG510" s="115">
        <f t="shared" si="134"/>
        <v>3</v>
      </c>
      <c r="AH510" s="115" t="str">
        <f t="shared" si="135"/>
        <v>Correct</v>
      </c>
      <c r="AJ510" s="115" t="s">
        <v>99</v>
      </c>
      <c r="AK510" s="115">
        <v>87</v>
      </c>
      <c r="AL510" s="115" t="s">
        <v>84</v>
      </c>
      <c r="AM510" s="115" t="s">
        <v>490</v>
      </c>
      <c r="AN510" s="115" t="s">
        <v>85</v>
      </c>
      <c r="AO510" s="115" t="s">
        <v>86</v>
      </c>
      <c r="AQ510" s="115" t="s">
        <v>88</v>
      </c>
      <c r="AR510" s="115" t="s">
        <v>120</v>
      </c>
      <c r="AS510" s="115" t="s">
        <v>106</v>
      </c>
      <c r="AT510" s="115" t="s">
        <v>91</v>
      </c>
      <c r="AU510" s="115" t="s">
        <v>86</v>
      </c>
    </row>
    <row r="511" spans="1:47">
      <c r="A511" s="115">
        <v>7044845730</v>
      </c>
      <c r="B511" s="115" t="s">
        <v>41</v>
      </c>
      <c r="J511" s="115" t="s">
        <v>48</v>
      </c>
      <c r="O511" s="115">
        <f t="shared" si="119"/>
        <v>2</v>
      </c>
      <c r="P511" s="115">
        <f t="shared" si="120"/>
        <v>1.5</v>
      </c>
      <c r="R511" s="115">
        <f t="shared" si="121"/>
        <v>1</v>
      </c>
      <c r="S511" s="115">
        <f t="shared" si="122"/>
        <v>0</v>
      </c>
      <c r="T511" s="115">
        <f t="shared" si="123"/>
        <v>0</v>
      </c>
      <c r="U511" s="115">
        <f t="shared" si="124"/>
        <v>0</v>
      </c>
      <c r="V511" s="115">
        <f t="shared" si="125"/>
        <v>0</v>
      </c>
      <c r="W511" s="115">
        <f t="shared" si="126"/>
        <v>0</v>
      </c>
      <c r="X511" s="115">
        <f t="shared" si="127"/>
        <v>0</v>
      </c>
      <c r="Y511" s="115">
        <f t="shared" si="128"/>
        <v>0</v>
      </c>
      <c r="Z511" s="115">
        <f t="shared" si="129"/>
        <v>1</v>
      </c>
      <c r="AA511" s="115">
        <f t="shared" si="130"/>
        <v>0</v>
      </c>
      <c r="AB511" s="115">
        <f t="shared" si="131"/>
        <v>0</v>
      </c>
      <c r="AC511" s="115">
        <f t="shared" si="132"/>
        <v>0</v>
      </c>
      <c r="AF511" s="115">
        <f t="shared" si="133"/>
        <v>2</v>
      </c>
      <c r="AG511" s="115">
        <f t="shared" si="134"/>
        <v>2</v>
      </c>
      <c r="AH511" s="115" t="str">
        <f t="shared" si="135"/>
        <v>Correct</v>
      </c>
      <c r="AJ511" s="115" t="s">
        <v>83</v>
      </c>
      <c r="AK511" s="115">
        <v>70</v>
      </c>
      <c r="AL511" s="115" t="s">
        <v>84</v>
      </c>
      <c r="AM511" s="115" t="s">
        <v>176</v>
      </c>
      <c r="AN511" s="115" t="s">
        <v>92</v>
      </c>
      <c r="AP511" s="115" t="s">
        <v>87</v>
      </c>
      <c r="AQ511" s="115" t="s">
        <v>101</v>
      </c>
      <c r="AR511" s="115" t="s">
        <v>111</v>
      </c>
      <c r="AS511" s="115" t="s">
        <v>106</v>
      </c>
      <c r="AT511" s="115" t="s">
        <v>91</v>
      </c>
      <c r="AU511" s="115" t="s">
        <v>91</v>
      </c>
    </row>
    <row r="512" spans="1:47">
      <c r="A512" s="115">
        <v>7045761108</v>
      </c>
      <c r="D512" s="115" t="s">
        <v>43</v>
      </c>
      <c r="J512" s="115" t="s">
        <v>48</v>
      </c>
      <c r="O512" s="115">
        <f t="shared" si="119"/>
        <v>2</v>
      </c>
      <c r="P512" s="115">
        <f t="shared" si="120"/>
        <v>1.5</v>
      </c>
      <c r="R512" s="115">
        <f t="shared" si="121"/>
        <v>0</v>
      </c>
      <c r="S512" s="115">
        <f t="shared" si="122"/>
        <v>0</v>
      </c>
      <c r="T512" s="115">
        <f t="shared" si="123"/>
        <v>1</v>
      </c>
      <c r="U512" s="115">
        <f t="shared" si="124"/>
        <v>0</v>
      </c>
      <c r="V512" s="115">
        <f t="shared" si="125"/>
        <v>0</v>
      </c>
      <c r="W512" s="115">
        <f t="shared" si="126"/>
        <v>0</v>
      </c>
      <c r="X512" s="115">
        <f t="shared" si="127"/>
        <v>0</v>
      </c>
      <c r="Y512" s="115">
        <f t="shared" si="128"/>
        <v>0</v>
      </c>
      <c r="Z512" s="115">
        <f t="shared" si="129"/>
        <v>1</v>
      </c>
      <c r="AA512" s="115">
        <f t="shared" si="130"/>
        <v>0</v>
      </c>
      <c r="AB512" s="115">
        <f t="shared" si="131"/>
        <v>0</v>
      </c>
      <c r="AC512" s="115">
        <f t="shared" si="132"/>
        <v>0</v>
      </c>
      <c r="AF512" s="115">
        <f t="shared" si="133"/>
        <v>2</v>
      </c>
      <c r="AG512" s="115">
        <f t="shared" si="134"/>
        <v>2</v>
      </c>
      <c r="AH512" s="115" t="str">
        <f t="shared" si="135"/>
        <v>Correct</v>
      </c>
      <c r="AJ512" s="115" t="s">
        <v>83</v>
      </c>
      <c r="AK512" s="115">
        <v>75</v>
      </c>
      <c r="AL512" s="115" t="s">
        <v>181</v>
      </c>
      <c r="AM512" s="115" t="s">
        <v>195</v>
      </c>
      <c r="AO512" s="115" t="s">
        <v>86</v>
      </c>
      <c r="AP512" s="115" t="s">
        <v>87</v>
      </c>
      <c r="AQ512" s="115" t="s">
        <v>100</v>
      </c>
      <c r="AR512" s="115" t="s">
        <v>111</v>
      </c>
      <c r="AS512" s="115" t="s">
        <v>106</v>
      </c>
      <c r="AT512" s="115" t="s">
        <v>91</v>
      </c>
      <c r="AU512" s="115" t="s">
        <v>91</v>
      </c>
    </row>
    <row r="513" spans="1:47">
      <c r="A513" s="115">
        <v>7045755397</v>
      </c>
      <c r="J513" s="115" t="s">
        <v>48</v>
      </c>
      <c r="O513" s="115">
        <f t="shared" si="119"/>
        <v>1</v>
      </c>
      <c r="P513" s="115">
        <f t="shared" si="120"/>
        <v>3</v>
      </c>
      <c r="R513" s="115">
        <f t="shared" si="121"/>
        <v>0</v>
      </c>
      <c r="S513" s="115">
        <f t="shared" si="122"/>
        <v>0</v>
      </c>
      <c r="T513" s="115">
        <f t="shared" si="123"/>
        <v>0</v>
      </c>
      <c r="U513" s="115">
        <f t="shared" si="124"/>
        <v>0</v>
      </c>
      <c r="V513" s="115">
        <f t="shared" si="125"/>
        <v>0</v>
      </c>
      <c r="W513" s="115">
        <f t="shared" si="126"/>
        <v>0</v>
      </c>
      <c r="X513" s="115">
        <f t="shared" si="127"/>
        <v>0</v>
      </c>
      <c r="Y513" s="115">
        <f t="shared" si="128"/>
        <v>0</v>
      </c>
      <c r="Z513" s="115">
        <f t="shared" si="129"/>
        <v>1</v>
      </c>
      <c r="AA513" s="115">
        <f t="shared" si="130"/>
        <v>0</v>
      </c>
      <c r="AB513" s="115">
        <f t="shared" si="131"/>
        <v>0</v>
      </c>
      <c r="AC513" s="115">
        <f t="shared" si="132"/>
        <v>0</v>
      </c>
      <c r="AF513" s="115">
        <f t="shared" si="133"/>
        <v>1</v>
      </c>
      <c r="AG513" s="115">
        <f t="shared" si="134"/>
        <v>1</v>
      </c>
      <c r="AH513" s="115" t="str">
        <f t="shared" si="135"/>
        <v>Correct</v>
      </c>
      <c r="AJ513" s="115" t="s">
        <v>83</v>
      </c>
      <c r="AK513" s="115">
        <v>53</v>
      </c>
      <c r="AL513" s="115" t="s">
        <v>181</v>
      </c>
      <c r="AM513" s="115" t="s">
        <v>210</v>
      </c>
      <c r="AN513" s="115" t="s">
        <v>85</v>
      </c>
      <c r="AO513" s="115" t="s">
        <v>86</v>
      </c>
      <c r="AP513" s="115" t="s">
        <v>87</v>
      </c>
      <c r="AQ513" s="115" t="s">
        <v>88</v>
      </c>
      <c r="AR513" s="115" t="s">
        <v>111</v>
      </c>
      <c r="AS513" s="115" t="s">
        <v>90</v>
      </c>
      <c r="AT513" s="115" t="s">
        <v>91</v>
      </c>
      <c r="AU513" s="115" t="s">
        <v>91</v>
      </c>
    </row>
    <row r="514" spans="1:47">
      <c r="A514" s="115">
        <v>7045764558</v>
      </c>
      <c r="B514" s="115" t="s">
        <v>41</v>
      </c>
      <c r="J514" s="115" t="s">
        <v>48</v>
      </c>
      <c r="O514" s="115">
        <f t="shared" ref="O514:O577" si="136">COUNTA(B514:N514)</f>
        <v>2</v>
      </c>
      <c r="P514" s="115">
        <f t="shared" ref="P514:P577" si="137">3/O514</f>
        <v>1.5</v>
      </c>
      <c r="R514" s="115">
        <f t="shared" ref="R514:R577" si="138">IF($O514&lt;3,IF($B514=$B$1,1,0),IF($B514=$B$1,$P514,0))</f>
        <v>1</v>
      </c>
      <c r="S514" s="115">
        <f t="shared" ref="S514:S577" si="139">IF($O514&lt;3,IF($C514=$C$1,1,0),IF($C514=$C$1,$P514,0))</f>
        <v>0</v>
      </c>
      <c r="T514" s="115">
        <f t="shared" ref="T514:T577" si="140">IF($O514&lt;3,IF($D514=$D$1,1,0),IF($D514=$D$1,$P514,0))</f>
        <v>0</v>
      </c>
      <c r="U514" s="115">
        <f t="shared" ref="U514:U577" si="141">IF($O514&lt;3,IF($E514=$E$1,1,0),IF($E514=$E$1,$P514,0))</f>
        <v>0</v>
      </c>
      <c r="V514" s="115">
        <f t="shared" ref="V514:V577" si="142">IF($O514&lt;3,IF($F514=$F$1,1,0),IF($F514=$F$1,$P514,0))</f>
        <v>0</v>
      </c>
      <c r="W514" s="115">
        <f t="shared" ref="W514:W577" si="143">IF($O514&lt;3,IF($G514=$G$1,1,0),IF($G514=$G$1,$P514,0))</f>
        <v>0</v>
      </c>
      <c r="X514" s="115">
        <f t="shared" ref="X514:X577" si="144">IF($O514&lt;3,IF($H514=$H$1,1,0),IF($H514=$H$1,$P514,0))</f>
        <v>0</v>
      </c>
      <c r="Y514" s="115">
        <f t="shared" ref="Y514:Y577" si="145">IF($O514&lt;3,IF($I514=$I$1,1,0),IF($I514=$I$1,$P514,0))</f>
        <v>0</v>
      </c>
      <c r="Z514" s="115">
        <f t="shared" ref="Z514:Z577" si="146">IF($O514&lt;3,IF($J514=$J$1,1,0),IF($J514=$J$1,$P514,0))</f>
        <v>1</v>
      </c>
      <c r="AA514" s="115">
        <f t="shared" ref="AA514:AA577" si="147">IF($O514&lt;3,IF($K514=$K$1,1,0),IF($K514=$K$1,$P514,0))</f>
        <v>0</v>
      </c>
      <c r="AB514" s="115">
        <f t="shared" ref="AB514:AB577" si="148">IF($O514&lt;3,IF($L514=$L$1,1,0),IF($L514=$L$1,$P514,0))</f>
        <v>0</v>
      </c>
      <c r="AC514" s="115">
        <f t="shared" ref="AC514:AC577" si="149">IF($O514&lt;3,IF($M514=$M$1,1,0),IF($M514=$M$1,$P514,0))</f>
        <v>0</v>
      </c>
      <c r="AF514" s="115">
        <f t="shared" ref="AF514:AF577" si="150">SUM(R514:AD514)</f>
        <v>2</v>
      </c>
      <c r="AG514" s="115">
        <f t="shared" ref="AG514:AG577" si="151">O514</f>
        <v>2</v>
      </c>
      <c r="AH514" s="115" t="str">
        <f t="shared" ref="AH514:AH577" si="152">IF(AF514=AG514,"Correct",IF(AF514=3,"Correct","Wrong"))</f>
        <v>Correct</v>
      </c>
      <c r="AJ514" s="115" t="s">
        <v>83</v>
      </c>
      <c r="AK514" s="115">
        <v>77</v>
      </c>
      <c r="AL514" s="115" t="s">
        <v>181</v>
      </c>
      <c r="AM514" s="115" t="s">
        <v>220</v>
      </c>
      <c r="AN514" s="115" t="s">
        <v>85</v>
      </c>
      <c r="AO514" s="115" t="s">
        <v>86</v>
      </c>
      <c r="AP514" s="115" t="s">
        <v>87</v>
      </c>
      <c r="AQ514" s="115" t="s">
        <v>96</v>
      </c>
      <c r="AR514" s="115" t="s">
        <v>102</v>
      </c>
      <c r="AS514" s="115" t="s">
        <v>106</v>
      </c>
      <c r="AT514" s="115" t="s">
        <v>91</v>
      </c>
      <c r="AU514" s="115" t="s">
        <v>86</v>
      </c>
    </row>
    <row r="515" spans="1:47">
      <c r="A515" s="115">
        <v>7044852441</v>
      </c>
      <c r="B515" s="115" t="s">
        <v>41</v>
      </c>
      <c r="J515" s="115" t="s">
        <v>48</v>
      </c>
      <c r="O515" s="115">
        <f t="shared" si="136"/>
        <v>2</v>
      </c>
      <c r="P515" s="115">
        <f t="shared" si="137"/>
        <v>1.5</v>
      </c>
      <c r="R515" s="115">
        <f t="shared" si="138"/>
        <v>1</v>
      </c>
      <c r="S515" s="115">
        <f t="shared" si="139"/>
        <v>0</v>
      </c>
      <c r="T515" s="115">
        <f t="shared" si="140"/>
        <v>0</v>
      </c>
      <c r="U515" s="115">
        <f t="shared" si="141"/>
        <v>0</v>
      </c>
      <c r="V515" s="115">
        <f t="shared" si="142"/>
        <v>0</v>
      </c>
      <c r="W515" s="115">
        <f t="shared" si="143"/>
        <v>0</v>
      </c>
      <c r="X515" s="115">
        <f t="shared" si="144"/>
        <v>0</v>
      </c>
      <c r="Y515" s="115">
        <f t="shared" si="145"/>
        <v>0</v>
      </c>
      <c r="Z515" s="115">
        <f t="shared" si="146"/>
        <v>1</v>
      </c>
      <c r="AA515" s="115">
        <f t="shared" si="147"/>
        <v>0</v>
      </c>
      <c r="AB515" s="115">
        <f t="shared" si="148"/>
        <v>0</v>
      </c>
      <c r="AC515" s="115">
        <f t="shared" si="149"/>
        <v>0</v>
      </c>
      <c r="AF515" s="115">
        <f t="shared" si="150"/>
        <v>2</v>
      </c>
      <c r="AG515" s="115">
        <f t="shared" si="151"/>
        <v>2</v>
      </c>
      <c r="AH515" s="115" t="str">
        <f t="shared" si="152"/>
        <v>Correct</v>
      </c>
      <c r="AJ515" s="115" t="s">
        <v>83</v>
      </c>
      <c r="AK515" s="115">
        <v>67</v>
      </c>
      <c r="AL515" s="115" t="s">
        <v>84</v>
      </c>
      <c r="AM515" s="115" t="s">
        <v>152</v>
      </c>
      <c r="AN515" s="115" t="s">
        <v>85</v>
      </c>
      <c r="AO515" s="115" t="s">
        <v>86</v>
      </c>
      <c r="AP515" s="115" t="s">
        <v>87</v>
      </c>
      <c r="AQ515" s="115" t="s">
        <v>93</v>
      </c>
      <c r="AR515" s="115" t="s">
        <v>94</v>
      </c>
      <c r="AS515" s="115" t="s">
        <v>106</v>
      </c>
      <c r="AT515" s="115" t="s">
        <v>91</v>
      </c>
      <c r="AU515" s="115" t="s">
        <v>86</v>
      </c>
    </row>
    <row r="516" spans="1:47">
      <c r="A516" s="115">
        <v>7045772328</v>
      </c>
      <c r="B516" s="115" t="s">
        <v>41</v>
      </c>
      <c r="C516" s="115" t="s">
        <v>42</v>
      </c>
      <c r="J516" s="115" t="s">
        <v>48</v>
      </c>
      <c r="O516" s="115">
        <f t="shared" si="136"/>
        <v>3</v>
      </c>
      <c r="P516" s="115">
        <f t="shared" si="137"/>
        <v>1</v>
      </c>
      <c r="R516" s="115">
        <f t="shared" si="138"/>
        <v>1</v>
      </c>
      <c r="S516" s="115">
        <f t="shared" si="139"/>
        <v>1</v>
      </c>
      <c r="T516" s="115">
        <f t="shared" si="140"/>
        <v>0</v>
      </c>
      <c r="U516" s="115">
        <f t="shared" si="141"/>
        <v>0</v>
      </c>
      <c r="V516" s="115">
        <f t="shared" si="142"/>
        <v>0</v>
      </c>
      <c r="W516" s="115">
        <f t="shared" si="143"/>
        <v>0</v>
      </c>
      <c r="X516" s="115">
        <f t="shared" si="144"/>
        <v>0</v>
      </c>
      <c r="Y516" s="115">
        <f t="shared" si="145"/>
        <v>0</v>
      </c>
      <c r="Z516" s="115">
        <f t="shared" si="146"/>
        <v>1</v>
      </c>
      <c r="AA516" s="115">
        <f t="shared" si="147"/>
        <v>0</v>
      </c>
      <c r="AB516" s="115">
        <f t="shared" si="148"/>
        <v>0</v>
      </c>
      <c r="AC516" s="115">
        <f t="shared" si="149"/>
        <v>0</v>
      </c>
      <c r="AF516" s="115">
        <f t="shared" si="150"/>
        <v>3</v>
      </c>
      <c r="AG516" s="115">
        <f t="shared" si="151"/>
        <v>3</v>
      </c>
      <c r="AH516" s="115" t="str">
        <f t="shared" si="152"/>
        <v>Correct</v>
      </c>
      <c r="AJ516" s="115" t="s">
        <v>83</v>
      </c>
      <c r="AK516" s="115">
        <v>54</v>
      </c>
      <c r="AL516" s="115" t="s">
        <v>181</v>
      </c>
      <c r="AM516" s="115" t="s">
        <v>196</v>
      </c>
      <c r="AN516" s="115" t="s">
        <v>85</v>
      </c>
      <c r="AO516" s="115" t="s">
        <v>86</v>
      </c>
      <c r="AP516" s="115" t="s">
        <v>87</v>
      </c>
      <c r="AQ516" s="115" t="s">
        <v>104</v>
      </c>
      <c r="AR516" s="115" t="s">
        <v>89</v>
      </c>
      <c r="AS516" s="115" t="s">
        <v>106</v>
      </c>
      <c r="AT516" s="115" t="s">
        <v>91</v>
      </c>
      <c r="AU516" s="115" t="s">
        <v>86</v>
      </c>
    </row>
    <row r="517" spans="1:47">
      <c r="A517" s="115">
        <v>7011080736</v>
      </c>
      <c r="B517" s="115" t="s">
        <v>41</v>
      </c>
      <c r="F517" s="115" t="s">
        <v>45</v>
      </c>
      <c r="J517" s="115" t="s">
        <v>48</v>
      </c>
      <c r="O517" s="115">
        <f t="shared" si="136"/>
        <v>3</v>
      </c>
      <c r="P517" s="115">
        <f t="shared" si="137"/>
        <v>1</v>
      </c>
      <c r="R517" s="115">
        <f t="shared" si="138"/>
        <v>1</v>
      </c>
      <c r="S517" s="115">
        <f t="shared" si="139"/>
        <v>0</v>
      </c>
      <c r="T517" s="115">
        <f t="shared" si="140"/>
        <v>0</v>
      </c>
      <c r="U517" s="115">
        <f t="shared" si="141"/>
        <v>0</v>
      </c>
      <c r="V517" s="115">
        <f t="shared" si="142"/>
        <v>1</v>
      </c>
      <c r="W517" s="115">
        <f t="shared" si="143"/>
        <v>0</v>
      </c>
      <c r="X517" s="115">
        <f t="shared" si="144"/>
        <v>0</v>
      </c>
      <c r="Y517" s="115">
        <f t="shared" si="145"/>
        <v>0</v>
      </c>
      <c r="Z517" s="115">
        <f t="shared" si="146"/>
        <v>1</v>
      </c>
      <c r="AA517" s="115">
        <f t="shared" si="147"/>
        <v>0</v>
      </c>
      <c r="AB517" s="115">
        <f t="shared" si="148"/>
        <v>0</v>
      </c>
      <c r="AC517" s="115">
        <f t="shared" si="149"/>
        <v>0</v>
      </c>
      <c r="AF517" s="115">
        <f t="shared" si="150"/>
        <v>3</v>
      </c>
      <c r="AG517" s="115">
        <f t="shared" si="151"/>
        <v>3</v>
      </c>
      <c r="AH517" s="115" t="str">
        <f t="shared" si="152"/>
        <v>Correct</v>
      </c>
      <c r="AJ517" s="115" t="s">
        <v>83</v>
      </c>
      <c r="AK517" s="115">
        <v>53</v>
      </c>
      <c r="AL517" s="115" t="s">
        <v>181</v>
      </c>
      <c r="AM517" s="115" t="s">
        <v>221</v>
      </c>
      <c r="AN517" s="115" t="s">
        <v>85</v>
      </c>
      <c r="AO517" s="115" t="s">
        <v>86</v>
      </c>
      <c r="AP517" s="115" t="s">
        <v>87</v>
      </c>
      <c r="AQ517" s="115" t="s">
        <v>88</v>
      </c>
      <c r="AR517" s="115" t="s">
        <v>89</v>
      </c>
      <c r="AS517" s="115" t="s">
        <v>90</v>
      </c>
      <c r="AT517" s="115" t="s">
        <v>91</v>
      </c>
      <c r="AU517" s="115" t="s">
        <v>91</v>
      </c>
    </row>
    <row r="518" spans="1:47">
      <c r="A518" s="115">
        <v>7044862120</v>
      </c>
      <c r="B518" s="115" t="s">
        <v>41</v>
      </c>
      <c r="C518" s="115" t="s">
        <v>42</v>
      </c>
      <c r="J518" s="115" t="s">
        <v>48</v>
      </c>
      <c r="O518" s="115">
        <f t="shared" si="136"/>
        <v>3</v>
      </c>
      <c r="P518" s="115">
        <f t="shared" si="137"/>
        <v>1</v>
      </c>
      <c r="R518" s="115">
        <f t="shared" si="138"/>
        <v>1</v>
      </c>
      <c r="S518" s="115">
        <f t="shared" si="139"/>
        <v>1</v>
      </c>
      <c r="T518" s="115">
        <f t="shared" si="140"/>
        <v>0</v>
      </c>
      <c r="U518" s="115">
        <f t="shared" si="141"/>
        <v>0</v>
      </c>
      <c r="V518" s="115">
        <f t="shared" si="142"/>
        <v>0</v>
      </c>
      <c r="W518" s="115">
        <f t="shared" si="143"/>
        <v>0</v>
      </c>
      <c r="X518" s="115">
        <f t="shared" si="144"/>
        <v>0</v>
      </c>
      <c r="Y518" s="115">
        <f t="shared" si="145"/>
        <v>0</v>
      </c>
      <c r="Z518" s="115">
        <f t="shared" si="146"/>
        <v>1</v>
      </c>
      <c r="AA518" s="115">
        <f t="shared" si="147"/>
        <v>0</v>
      </c>
      <c r="AB518" s="115">
        <f t="shared" si="148"/>
        <v>0</v>
      </c>
      <c r="AC518" s="115">
        <f t="shared" si="149"/>
        <v>0</v>
      </c>
      <c r="AF518" s="115">
        <f t="shared" si="150"/>
        <v>3</v>
      </c>
      <c r="AG518" s="115">
        <f t="shared" si="151"/>
        <v>3</v>
      </c>
      <c r="AH518" s="115" t="str">
        <f t="shared" si="152"/>
        <v>Correct</v>
      </c>
      <c r="AJ518" s="115" t="s">
        <v>83</v>
      </c>
      <c r="AK518" s="115">
        <v>71</v>
      </c>
      <c r="AL518" s="115" t="s">
        <v>181</v>
      </c>
      <c r="AM518" s="115" t="s">
        <v>238</v>
      </c>
      <c r="AN518" s="115" t="s">
        <v>85</v>
      </c>
      <c r="AO518" s="115" t="s">
        <v>86</v>
      </c>
      <c r="AP518" s="115" t="s">
        <v>87</v>
      </c>
      <c r="AQ518" s="115" t="s">
        <v>101</v>
      </c>
      <c r="AR518" s="115" t="s">
        <v>102</v>
      </c>
      <c r="AS518" s="115" t="s">
        <v>106</v>
      </c>
      <c r="AT518" s="115" t="s">
        <v>91</v>
      </c>
      <c r="AU518" s="115" t="s">
        <v>86</v>
      </c>
    </row>
    <row r="519" spans="1:47">
      <c r="A519" s="115">
        <v>7045790768</v>
      </c>
      <c r="J519" s="115" t="s">
        <v>48</v>
      </c>
      <c r="O519" s="115">
        <f t="shared" si="136"/>
        <v>1</v>
      </c>
      <c r="P519" s="115">
        <f t="shared" si="137"/>
        <v>3</v>
      </c>
      <c r="R519" s="115">
        <f t="shared" si="138"/>
        <v>0</v>
      </c>
      <c r="S519" s="115">
        <f t="shared" si="139"/>
        <v>0</v>
      </c>
      <c r="T519" s="115">
        <f t="shared" si="140"/>
        <v>0</v>
      </c>
      <c r="U519" s="115">
        <f t="shared" si="141"/>
        <v>0</v>
      </c>
      <c r="V519" s="115">
        <f t="shared" si="142"/>
        <v>0</v>
      </c>
      <c r="W519" s="115">
        <f t="shared" si="143"/>
        <v>0</v>
      </c>
      <c r="X519" s="115">
        <f t="shared" si="144"/>
        <v>0</v>
      </c>
      <c r="Y519" s="115">
        <f t="shared" si="145"/>
        <v>0</v>
      </c>
      <c r="Z519" s="115">
        <f t="shared" si="146"/>
        <v>1</v>
      </c>
      <c r="AA519" s="115">
        <f t="shared" si="147"/>
        <v>0</v>
      </c>
      <c r="AB519" s="115">
        <f t="shared" si="148"/>
        <v>0</v>
      </c>
      <c r="AC519" s="115">
        <f t="shared" si="149"/>
        <v>0</v>
      </c>
      <c r="AF519" s="115">
        <f t="shared" si="150"/>
        <v>1</v>
      </c>
      <c r="AG519" s="115">
        <f t="shared" si="151"/>
        <v>1</v>
      </c>
      <c r="AH519" s="115" t="str">
        <f t="shared" si="152"/>
        <v>Correct</v>
      </c>
      <c r="AJ519" s="115" t="s">
        <v>83</v>
      </c>
      <c r="AK519" s="115">
        <v>84</v>
      </c>
      <c r="AL519" s="115" t="s">
        <v>181</v>
      </c>
      <c r="AM519" s="115" t="s">
        <v>190</v>
      </c>
      <c r="AN519" s="115" t="s">
        <v>85</v>
      </c>
      <c r="AO519" s="115" t="s">
        <v>86</v>
      </c>
      <c r="AP519" s="115" t="s">
        <v>139</v>
      </c>
      <c r="AQ519" s="115" t="s">
        <v>104</v>
      </c>
      <c r="AR519" s="115" t="s">
        <v>102</v>
      </c>
      <c r="AS519" s="115" t="s">
        <v>106</v>
      </c>
      <c r="AT519" s="115" t="s">
        <v>91</v>
      </c>
      <c r="AU519" s="115" t="s">
        <v>91</v>
      </c>
    </row>
    <row r="520" spans="1:47">
      <c r="A520" s="115">
        <v>7045768707</v>
      </c>
      <c r="D520" s="115" t="s">
        <v>43</v>
      </c>
      <c r="J520" s="115" t="s">
        <v>48</v>
      </c>
      <c r="O520" s="115">
        <f t="shared" si="136"/>
        <v>2</v>
      </c>
      <c r="P520" s="115">
        <f t="shared" si="137"/>
        <v>1.5</v>
      </c>
      <c r="R520" s="115">
        <f t="shared" si="138"/>
        <v>0</v>
      </c>
      <c r="S520" s="115">
        <f t="shared" si="139"/>
        <v>0</v>
      </c>
      <c r="T520" s="115">
        <f t="shared" si="140"/>
        <v>1</v>
      </c>
      <c r="U520" s="115">
        <f t="shared" si="141"/>
        <v>0</v>
      </c>
      <c r="V520" s="115">
        <f t="shared" si="142"/>
        <v>0</v>
      </c>
      <c r="W520" s="115">
        <f t="shared" si="143"/>
        <v>0</v>
      </c>
      <c r="X520" s="115">
        <f t="shared" si="144"/>
        <v>0</v>
      </c>
      <c r="Y520" s="115">
        <f t="shared" si="145"/>
        <v>0</v>
      </c>
      <c r="Z520" s="115">
        <f t="shared" si="146"/>
        <v>1</v>
      </c>
      <c r="AA520" s="115">
        <f t="shared" si="147"/>
        <v>0</v>
      </c>
      <c r="AB520" s="115">
        <f t="shared" si="148"/>
        <v>0</v>
      </c>
      <c r="AC520" s="115">
        <f t="shared" si="149"/>
        <v>0</v>
      </c>
      <c r="AF520" s="115">
        <f t="shared" si="150"/>
        <v>2</v>
      </c>
      <c r="AG520" s="115">
        <f t="shared" si="151"/>
        <v>2</v>
      </c>
      <c r="AH520" s="115" t="str">
        <f t="shared" si="152"/>
        <v>Correct</v>
      </c>
      <c r="AJ520" s="115" t="s">
        <v>99</v>
      </c>
      <c r="AK520" s="115">
        <v>84</v>
      </c>
      <c r="AL520" s="115" t="s">
        <v>181</v>
      </c>
      <c r="AM520" s="115" t="s">
        <v>227</v>
      </c>
      <c r="AN520" s="115" t="s">
        <v>85</v>
      </c>
      <c r="AO520" s="115" t="s">
        <v>86</v>
      </c>
      <c r="AP520" s="115" t="s">
        <v>87</v>
      </c>
      <c r="AQ520" s="115" t="s">
        <v>88</v>
      </c>
      <c r="AR520" s="115" t="s">
        <v>94</v>
      </c>
      <c r="AS520" s="115" t="s">
        <v>106</v>
      </c>
      <c r="AT520" s="115" t="s">
        <v>91</v>
      </c>
      <c r="AU520" s="115" t="s">
        <v>91</v>
      </c>
    </row>
    <row r="521" spans="1:47">
      <c r="A521" s="115">
        <v>6988292853</v>
      </c>
      <c r="J521" s="115" t="s">
        <v>48</v>
      </c>
      <c r="O521" s="115">
        <f t="shared" si="136"/>
        <v>1</v>
      </c>
      <c r="P521" s="115">
        <f t="shared" si="137"/>
        <v>3</v>
      </c>
      <c r="R521" s="115">
        <f t="shared" si="138"/>
        <v>0</v>
      </c>
      <c r="S521" s="115">
        <f t="shared" si="139"/>
        <v>0</v>
      </c>
      <c r="T521" s="115">
        <f t="shared" si="140"/>
        <v>0</v>
      </c>
      <c r="U521" s="115">
        <f t="shared" si="141"/>
        <v>0</v>
      </c>
      <c r="V521" s="115">
        <f t="shared" si="142"/>
        <v>0</v>
      </c>
      <c r="W521" s="115">
        <f t="shared" si="143"/>
        <v>0</v>
      </c>
      <c r="X521" s="115">
        <f t="shared" si="144"/>
        <v>0</v>
      </c>
      <c r="Y521" s="115">
        <f t="shared" si="145"/>
        <v>0</v>
      </c>
      <c r="Z521" s="115">
        <f t="shared" si="146"/>
        <v>1</v>
      </c>
      <c r="AA521" s="115">
        <f t="shared" si="147"/>
        <v>0</v>
      </c>
      <c r="AB521" s="115">
        <f t="shared" si="148"/>
        <v>0</v>
      </c>
      <c r="AC521" s="115">
        <f t="shared" si="149"/>
        <v>0</v>
      </c>
      <c r="AF521" s="115">
        <f t="shared" si="150"/>
        <v>1</v>
      </c>
      <c r="AG521" s="115">
        <f t="shared" si="151"/>
        <v>1</v>
      </c>
      <c r="AH521" s="115" t="str">
        <f t="shared" si="152"/>
        <v>Correct</v>
      </c>
      <c r="AJ521" s="115" t="s">
        <v>83</v>
      </c>
      <c r="AK521" s="115">
        <v>75</v>
      </c>
      <c r="AL521" s="115" t="s">
        <v>84</v>
      </c>
      <c r="AM521" s="115" t="s">
        <v>149</v>
      </c>
      <c r="AN521" s="115" t="s">
        <v>85</v>
      </c>
      <c r="AO521" s="115" t="s">
        <v>91</v>
      </c>
      <c r="AP521" s="115" t="s">
        <v>87</v>
      </c>
      <c r="AQ521" s="115" t="s">
        <v>101</v>
      </c>
      <c r="AR521" s="115" t="s">
        <v>109</v>
      </c>
      <c r="AS521" s="115" t="s">
        <v>106</v>
      </c>
      <c r="AU521" s="115" t="s">
        <v>86</v>
      </c>
    </row>
    <row r="522" spans="1:47">
      <c r="A522" s="115">
        <v>6985187636</v>
      </c>
      <c r="B522" s="115" t="s">
        <v>41</v>
      </c>
      <c r="E522" s="115" t="s">
        <v>44</v>
      </c>
      <c r="J522" s="115" t="s">
        <v>48</v>
      </c>
      <c r="O522" s="115">
        <f t="shared" si="136"/>
        <v>3</v>
      </c>
      <c r="P522" s="115">
        <f t="shared" si="137"/>
        <v>1</v>
      </c>
      <c r="R522" s="115">
        <f t="shared" si="138"/>
        <v>1</v>
      </c>
      <c r="S522" s="115">
        <f t="shared" si="139"/>
        <v>0</v>
      </c>
      <c r="T522" s="115">
        <f t="shared" si="140"/>
        <v>0</v>
      </c>
      <c r="U522" s="115">
        <f t="shared" si="141"/>
        <v>1</v>
      </c>
      <c r="V522" s="115">
        <f t="shared" si="142"/>
        <v>0</v>
      </c>
      <c r="W522" s="115">
        <f t="shared" si="143"/>
        <v>0</v>
      </c>
      <c r="X522" s="115">
        <f t="shared" si="144"/>
        <v>0</v>
      </c>
      <c r="Y522" s="115">
        <f t="shared" si="145"/>
        <v>0</v>
      </c>
      <c r="Z522" s="115">
        <f t="shared" si="146"/>
        <v>1</v>
      </c>
      <c r="AA522" s="115">
        <f t="shared" si="147"/>
        <v>0</v>
      </c>
      <c r="AB522" s="115">
        <f t="shared" si="148"/>
        <v>0</v>
      </c>
      <c r="AC522" s="115">
        <f t="shared" si="149"/>
        <v>0</v>
      </c>
      <c r="AF522" s="115">
        <f t="shared" si="150"/>
        <v>3</v>
      </c>
      <c r="AG522" s="115">
        <f t="shared" si="151"/>
        <v>3</v>
      </c>
      <c r="AH522" s="115" t="str">
        <f t="shared" si="152"/>
        <v>Correct</v>
      </c>
      <c r="AJ522" s="115" t="s">
        <v>99</v>
      </c>
      <c r="AK522" s="115">
        <v>71</v>
      </c>
      <c r="AL522" s="115" t="s">
        <v>181</v>
      </c>
      <c r="AM522" s="115" t="s">
        <v>433</v>
      </c>
      <c r="AN522" s="115" t="s">
        <v>85</v>
      </c>
      <c r="AO522" s="115" t="s">
        <v>86</v>
      </c>
      <c r="AP522" s="115" t="s">
        <v>87</v>
      </c>
      <c r="AR522" s="115" t="s">
        <v>111</v>
      </c>
      <c r="AS522" s="115" t="s">
        <v>106</v>
      </c>
      <c r="AT522" s="115" t="s">
        <v>91</v>
      </c>
      <c r="AU522" s="115" t="s">
        <v>91</v>
      </c>
    </row>
    <row r="523" spans="1:47">
      <c r="A523" s="115">
        <v>7044864023</v>
      </c>
      <c r="B523" s="115" t="s">
        <v>41</v>
      </c>
      <c r="J523" s="115" t="s">
        <v>48</v>
      </c>
      <c r="O523" s="115">
        <f t="shared" si="136"/>
        <v>2</v>
      </c>
      <c r="P523" s="115">
        <f t="shared" si="137"/>
        <v>1.5</v>
      </c>
      <c r="R523" s="115">
        <f t="shared" si="138"/>
        <v>1</v>
      </c>
      <c r="S523" s="115">
        <f t="shared" si="139"/>
        <v>0</v>
      </c>
      <c r="T523" s="115">
        <f t="shared" si="140"/>
        <v>0</v>
      </c>
      <c r="U523" s="115">
        <f t="shared" si="141"/>
        <v>0</v>
      </c>
      <c r="V523" s="115">
        <f t="shared" si="142"/>
        <v>0</v>
      </c>
      <c r="W523" s="115">
        <f t="shared" si="143"/>
        <v>0</v>
      </c>
      <c r="X523" s="115">
        <f t="shared" si="144"/>
        <v>0</v>
      </c>
      <c r="Y523" s="115">
        <f t="shared" si="145"/>
        <v>0</v>
      </c>
      <c r="Z523" s="115">
        <f t="shared" si="146"/>
        <v>1</v>
      </c>
      <c r="AA523" s="115">
        <f t="shared" si="147"/>
        <v>0</v>
      </c>
      <c r="AB523" s="115">
        <f t="shared" si="148"/>
        <v>0</v>
      </c>
      <c r="AC523" s="115">
        <f t="shared" si="149"/>
        <v>0</v>
      </c>
      <c r="AF523" s="115">
        <f t="shared" si="150"/>
        <v>2</v>
      </c>
      <c r="AG523" s="115">
        <f t="shared" si="151"/>
        <v>2</v>
      </c>
      <c r="AH523" s="115" t="str">
        <f t="shared" si="152"/>
        <v>Correct</v>
      </c>
      <c r="AJ523" s="115" t="s">
        <v>83</v>
      </c>
      <c r="AK523" s="115">
        <v>68</v>
      </c>
      <c r="AL523" s="115" t="s">
        <v>181</v>
      </c>
      <c r="AM523" s="115" t="s">
        <v>208</v>
      </c>
      <c r="AN523" s="115" t="s">
        <v>85</v>
      </c>
      <c r="AO523" s="115" t="s">
        <v>86</v>
      </c>
      <c r="AP523" s="115" t="s">
        <v>87</v>
      </c>
      <c r="AR523" s="115" t="s">
        <v>111</v>
      </c>
      <c r="AS523" s="115" t="s">
        <v>106</v>
      </c>
      <c r="AT523" s="115" t="s">
        <v>91</v>
      </c>
      <c r="AU523" s="115" t="s">
        <v>91</v>
      </c>
    </row>
    <row r="524" spans="1:47">
      <c r="A524" s="115">
        <v>5587457598</v>
      </c>
      <c r="C524" s="115" t="s">
        <v>42</v>
      </c>
      <c r="E524" s="115" t="s">
        <v>44</v>
      </c>
      <c r="J524" s="115" t="s">
        <v>48</v>
      </c>
      <c r="O524" s="115">
        <f t="shared" si="136"/>
        <v>3</v>
      </c>
      <c r="P524" s="115">
        <f t="shared" si="137"/>
        <v>1</v>
      </c>
      <c r="R524" s="115">
        <f t="shared" si="138"/>
        <v>0</v>
      </c>
      <c r="S524" s="115">
        <f t="shared" si="139"/>
        <v>1</v>
      </c>
      <c r="T524" s="115">
        <f t="shared" si="140"/>
        <v>0</v>
      </c>
      <c r="U524" s="115">
        <f t="shared" si="141"/>
        <v>1</v>
      </c>
      <c r="V524" s="115">
        <f t="shared" si="142"/>
        <v>0</v>
      </c>
      <c r="W524" s="115">
        <f t="shared" si="143"/>
        <v>0</v>
      </c>
      <c r="X524" s="115">
        <f t="shared" si="144"/>
        <v>0</v>
      </c>
      <c r="Y524" s="115">
        <f t="shared" si="145"/>
        <v>0</v>
      </c>
      <c r="Z524" s="115">
        <f t="shared" si="146"/>
        <v>1</v>
      </c>
      <c r="AA524" s="115">
        <f t="shared" si="147"/>
        <v>0</v>
      </c>
      <c r="AB524" s="115">
        <f t="shared" si="148"/>
        <v>0</v>
      </c>
      <c r="AC524" s="115">
        <f t="shared" si="149"/>
        <v>0</v>
      </c>
      <c r="AF524" s="115">
        <f t="shared" si="150"/>
        <v>3</v>
      </c>
      <c r="AG524" s="115">
        <f t="shared" si="151"/>
        <v>3</v>
      </c>
      <c r="AH524" s="115" t="str">
        <f t="shared" si="152"/>
        <v>Correct</v>
      </c>
      <c r="AJ524" s="115" t="s">
        <v>83</v>
      </c>
      <c r="AK524" s="115">
        <v>52</v>
      </c>
      <c r="AL524" s="115" t="s">
        <v>181</v>
      </c>
      <c r="AM524" s="115" t="s">
        <v>215</v>
      </c>
      <c r="AN524" s="115" t="s">
        <v>85</v>
      </c>
      <c r="AO524" s="115" t="s">
        <v>86</v>
      </c>
      <c r="AP524" s="115" t="s">
        <v>87</v>
      </c>
      <c r="AQ524" s="115" t="s">
        <v>101</v>
      </c>
      <c r="AR524" s="115" t="s">
        <v>89</v>
      </c>
      <c r="AS524" s="115" t="s">
        <v>90</v>
      </c>
      <c r="AT524" s="115" t="s">
        <v>91</v>
      </c>
      <c r="AU524" s="115" t="s">
        <v>91</v>
      </c>
    </row>
    <row r="525" spans="1:47">
      <c r="A525" s="115">
        <v>7045790517</v>
      </c>
      <c r="B525" s="115" t="s">
        <v>41</v>
      </c>
      <c r="F525" s="115" t="s">
        <v>45</v>
      </c>
      <c r="J525" s="115" t="s">
        <v>48</v>
      </c>
      <c r="O525" s="115">
        <f t="shared" si="136"/>
        <v>3</v>
      </c>
      <c r="P525" s="115">
        <f t="shared" si="137"/>
        <v>1</v>
      </c>
      <c r="R525" s="115">
        <f t="shared" si="138"/>
        <v>1</v>
      </c>
      <c r="S525" s="115">
        <f t="shared" si="139"/>
        <v>0</v>
      </c>
      <c r="T525" s="115">
        <f t="shared" si="140"/>
        <v>0</v>
      </c>
      <c r="U525" s="115">
        <f t="shared" si="141"/>
        <v>0</v>
      </c>
      <c r="V525" s="115">
        <f t="shared" si="142"/>
        <v>1</v>
      </c>
      <c r="W525" s="115">
        <f t="shared" si="143"/>
        <v>0</v>
      </c>
      <c r="X525" s="115">
        <f t="shared" si="144"/>
        <v>0</v>
      </c>
      <c r="Y525" s="115">
        <f t="shared" si="145"/>
        <v>0</v>
      </c>
      <c r="Z525" s="115">
        <f t="shared" si="146"/>
        <v>1</v>
      </c>
      <c r="AA525" s="115">
        <f t="shared" si="147"/>
        <v>0</v>
      </c>
      <c r="AB525" s="115">
        <f t="shared" si="148"/>
        <v>0</v>
      </c>
      <c r="AC525" s="115">
        <f t="shared" si="149"/>
        <v>0</v>
      </c>
      <c r="AF525" s="115">
        <f t="shared" si="150"/>
        <v>3</v>
      </c>
      <c r="AG525" s="115">
        <f t="shared" si="151"/>
        <v>3</v>
      </c>
      <c r="AH525" s="115" t="str">
        <f t="shared" si="152"/>
        <v>Correct</v>
      </c>
      <c r="AJ525" s="115" t="s">
        <v>83</v>
      </c>
      <c r="AK525" s="115">
        <v>78</v>
      </c>
      <c r="AL525" s="115" t="s">
        <v>181</v>
      </c>
      <c r="AM525" s="115" t="s">
        <v>184</v>
      </c>
      <c r="AN525" s="115" t="s">
        <v>85</v>
      </c>
      <c r="AP525" s="115" t="s">
        <v>87</v>
      </c>
      <c r="AR525" s="115" t="s">
        <v>112</v>
      </c>
      <c r="AS525" s="115" t="s">
        <v>106</v>
      </c>
      <c r="AT525" s="115" t="s">
        <v>91</v>
      </c>
      <c r="AU525" s="115" t="s">
        <v>86</v>
      </c>
    </row>
    <row r="526" spans="1:47">
      <c r="A526" s="115">
        <v>6985431544</v>
      </c>
      <c r="J526" s="115" t="s">
        <v>48</v>
      </c>
      <c r="O526" s="115">
        <f t="shared" si="136"/>
        <v>1</v>
      </c>
      <c r="P526" s="115">
        <f t="shared" si="137"/>
        <v>3</v>
      </c>
      <c r="R526" s="115">
        <f t="shared" si="138"/>
        <v>0</v>
      </c>
      <c r="S526" s="115">
        <f t="shared" si="139"/>
        <v>0</v>
      </c>
      <c r="T526" s="115">
        <f t="shared" si="140"/>
        <v>0</v>
      </c>
      <c r="U526" s="115">
        <f t="shared" si="141"/>
        <v>0</v>
      </c>
      <c r="V526" s="115">
        <f t="shared" si="142"/>
        <v>0</v>
      </c>
      <c r="W526" s="115">
        <f t="shared" si="143"/>
        <v>0</v>
      </c>
      <c r="X526" s="115">
        <f t="shared" si="144"/>
        <v>0</v>
      </c>
      <c r="Y526" s="115">
        <f t="shared" si="145"/>
        <v>0</v>
      </c>
      <c r="Z526" s="115">
        <f t="shared" si="146"/>
        <v>1</v>
      </c>
      <c r="AA526" s="115">
        <f t="shared" si="147"/>
        <v>0</v>
      </c>
      <c r="AB526" s="115">
        <f t="shared" si="148"/>
        <v>0</v>
      </c>
      <c r="AC526" s="115">
        <f t="shared" si="149"/>
        <v>0</v>
      </c>
      <c r="AF526" s="115">
        <f t="shared" si="150"/>
        <v>1</v>
      </c>
      <c r="AG526" s="115">
        <f t="shared" si="151"/>
        <v>1</v>
      </c>
      <c r="AH526" s="115" t="str">
        <f t="shared" si="152"/>
        <v>Correct</v>
      </c>
      <c r="AJ526" s="115" t="s">
        <v>83</v>
      </c>
      <c r="AK526" s="115">
        <v>63</v>
      </c>
      <c r="AL526" s="115" t="s">
        <v>84</v>
      </c>
      <c r="AM526" s="115" t="s">
        <v>127</v>
      </c>
      <c r="AN526" s="115" t="s">
        <v>85</v>
      </c>
      <c r="AO526" s="115" t="s">
        <v>86</v>
      </c>
      <c r="AQ526" s="115" t="s">
        <v>88</v>
      </c>
      <c r="AR526" s="115" t="s">
        <v>111</v>
      </c>
      <c r="AS526" s="115" t="s">
        <v>106</v>
      </c>
      <c r="AT526" s="115" t="s">
        <v>91</v>
      </c>
      <c r="AU526" s="115" t="s">
        <v>91</v>
      </c>
    </row>
    <row r="527" spans="1:47">
      <c r="A527" s="115">
        <v>6982456846</v>
      </c>
      <c r="J527" s="115" t="s">
        <v>48</v>
      </c>
      <c r="O527" s="115">
        <f t="shared" si="136"/>
        <v>1</v>
      </c>
      <c r="P527" s="115">
        <f t="shared" si="137"/>
        <v>3</v>
      </c>
      <c r="R527" s="115">
        <f t="shared" si="138"/>
        <v>0</v>
      </c>
      <c r="S527" s="115">
        <f t="shared" si="139"/>
        <v>0</v>
      </c>
      <c r="T527" s="115">
        <f t="shared" si="140"/>
        <v>0</v>
      </c>
      <c r="U527" s="115">
        <f t="shared" si="141"/>
        <v>0</v>
      </c>
      <c r="V527" s="115">
        <f t="shared" si="142"/>
        <v>0</v>
      </c>
      <c r="W527" s="115">
        <f t="shared" si="143"/>
        <v>0</v>
      </c>
      <c r="X527" s="115">
        <f t="shared" si="144"/>
        <v>0</v>
      </c>
      <c r="Y527" s="115">
        <f t="shared" si="145"/>
        <v>0</v>
      </c>
      <c r="Z527" s="115">
        <f t="shared" si="146"/>
        <v>1</v>
      </c>
      <c r="AA527" s="115">
        <f t="shared" si="147"/>
        <v>0</v>
      </c>
      <c r="AB527" s="115">
        <f t="shared" si="148"/>
        <v>0</v>
      </c>
      <c r="AC527" s="115">
        <f t="shared" si="149"/>
        <v>0</v>
      </c>
      <c r="AF527" s="115">
        <f t="shared" si="150"/>
        <v>1</v>
      </c>
      <c r="AG527" s="115">
        <f t="shared" si="151"/>
        <v>1</v>
      </c>
      <c r="AH527" s="115" t="str">
        <f t="shared" si="152"/>
        <v>Correct</v>
      </c>
      <c r="AJ527" s="115" t="s">
        <v>83</v>
      </c>
      <c r="AK527" s="115">
        <v>56</v>
      </c>
      <c r="AL527" s="115" t="s">
        <v>181</v>
      </c>
      <c r="AM527" s="115" t="s">
        <v>241</v>
      </c>
      <c r="AN527" s="115" t="s">
        <v>92</v>
      </c>
      <c r="AO527" s="115" t="s">
        <v>86</v>
      </c>
      <c r="AP527" s="115" t="s">
        <v>116</v>
      </c>
      <c r="AQ527" s="115" t="s">
        <v>96</v>
      </c>
      <c r="AR527" s="115" t="s">
        <v>89</v>
      </c>
      <c r="AS527" s="115" t="s">
        <v>98</v>
      </c>
      <c r="AT527" s="115" t="s">
        <v>91</v>
      </c>
      <c r="AU527" s="115" t="s">
        <v>86</v>
      </c>
    </row>
    <row r="528" spans="1:47">
      <c r="A528" s="115">
        <v>7007929536</v>
      </c>
      <c r="J528" s="115" t="s">
        <v>48</v>
      </c>
      <c r="O528" s="115">
        <f t="shared" si="136"/>
        <v>1</v>
      </c>
      <c r="P528" s="115">
        <f t="shared" si="137"/>
        <v>3</v>
      </c>
      <c r="R528" s="115">
        <f t="shared" si="138"/>
        <v>0</v>
      </c>
      <c r="S528" s="115">
        <f t="shared" si="139"/>
        <v>0</v>
      </c>
      <c r="T528" s="115">
        <f t="shared" si="140"/>
        <v>0</v>
      </c>
      <c r="U528" s="115">
        <f t="shared" si="141"/>
        <v>0</v>
      </c>
      <c r="V528" s="115">
        <f t="shared" si="142"/>
        <v>0</v>
      </c>
      <c r="W528" s="115">
        <f t="shared" si="143"/>
        <v>0</v>
      </c>
      <c r="X528" s="115">
        <f t="shared" si="144"/>
        <v>0</v>
      </c>
      <c r="Y528" s="115">
        <f t="shared" si="145"/>
        <v>0</v>
      </c>
      <c r="Z528" s="115">
        <f t="shared" si="146"/>
        <v>1</v>
      </c>
      <c r="AA528" s="115">
        <f t="shared" si="147"/>
        <v>0</v>
      </c>
      <c r="AB528" s="115">
        <f t="shared" si="148"/>
        <v>0</v>
      </c>
      <c r="AC528" s="115">
        <f t="shared" si="149"/>
        <v>0</v>
      </c>
      <c r="AF528" s="115">
        <f t="shared" si="150"/>
        <v>1</v>
      </c>
      <c r="AG528" s="115">
        <f t="shared" si="151"/>
        <v>1</v>
      </c>
      <c r="AH528" s="115" t="str">
        <f t="shared" si="152"/>
        <v>Correct</v>
      </c>
      <c r="AJ528" s="115" t="s">
        <v>99</v>
      </c>
      <c r="AK528" s="115">
        <v>61</v>
      </c>
      <c r="AL528" s="115" t="s">
        <v>84</v>
      </c>
      <c r="AM528" s="115" t="s">
        <v>168</v>
      </c>
      <c r="AN528" s="115" t="s">
        <v>85</v>
      </c>
      <c r="AO528" s="115" t="s">
        <v>86</v>
      </c>
      <c r="AP528" s="115" t="s">
        <v>87</v>
      </c>
      <c r="AQ528" s="115" t="s">
        <v>88</v>
      </c>
      <c r="AR528" s="115" t="s">
        <v>89</v>
      </c>
      <c r="AS528" s="115" t="s">
        <v>90</v>
      </c>
      <c r="AT528" s="115" t="s">
        <v>91</v>
      </c>
      <c r="AU528" s="115" t="s">
        <v>91</v>
      </c>
    </row>
    <row r="529" spans="1:47">
      <c r="A529" s="115">
        <v>6988277523</v>
      </c>
      <c r="F529" s="115" t="s">
        <v>45</v>
      </c>
      <c r="G529" s="115" t="s">
        <v>39</v>
      </c>
      <c r="J529" s="115" t="s">
        <v>48</v>
      </c>
      <c r="O529" s="115">
        <f t="shared" si="136"/>
        <v>3</v>
      </c>
      <c r="P529" s="115">
        <f t="shared" si="137"/>
        <v>1</v>
      </c>
      <c r="R529" s="115">
        <f t="shared" si="138"/>
        <v>0</v>
      </c>
      <c r="S529" s="115">
        <f t="shared" si="139"/>
        <v>0</v>
      </c>
      <c r="T529" s="115">
        <f t="shared" si="140"/>
        <v>0</v>
      </c>
      <c r="U529" s="115">
        <f t="shared" si="141"/>
        <v>0</v>
      </c>
      <c r="V529" s="115">
        <f t="shared" si="142"/>
        <v>1</v>
      </c>
      <c r="W529" s="115">
        <f t="shared" si="143"/>
        <v>1</v>
      </c>
      <c r="X529" s="115">
        <f t="shared" si="144"/>
        <v>0</v>
      </c>
      <c r="Y529" s="115">
        <f t="shared" si="145"/>
        <v>0</v>
      </c>
      <c r="Z529" s="115">
        <f t="shared" si="146"/>
        <v>1</v>
      </c>
      <c r="AA529" s="115">
        <f t="shared" si="147"/>
        <v>0</v>
      </c>
      <c r="AB529" s="115">
        <f t="shared" si="148"/>
        <v>0</v>
      </c>
      <c r="AC529" s="115">
        <f t="shared" si="149"/>
        <v>0</v>
      </c>
      <c r="AF529" s="115">
        <f t="shared" si="150"/>
        <v>3</v>
      </c>
      <c r="AG529" s="115">
        <f t="shared" si="151"/>
        <v>3</v>
      </c>
      <c r="AH529" s="115" t="str">
        <f t="shared" si="152"/>
        <v>Correct</v>
      </c>
      <c r="AJ529" s="115" t="s">
        <v>83</v>
      </c>
      <c r="AK529" s="115">
        <v>88</v>
      </c>
      <c r="AL529" s="115" t="s">
        <v>84</v>
      </c>
      <c r="AM529" s="115" t="s">
        <v>168</v>
      </c>
      <c r="AN529" s="115" t="s">
        <v>85</v>
      </c>
      <c r="AO529" s="115" t="s">
        <v>86</v>
      </c>
      <c r="AP529" s="115" t="s">
        <v>87</v>
      </c>
      <c r="AQ529" s="115" t="s">
        <v>93</v>
      </c>
      <c r="AR529" s="115" t="s">
        <v>102</v>
      </c>
      <c r="AS529" s="115" t="s">
        <v>106</v>
      </c>
      <c r="AT529" s="115" t="s">
        <v>91</v>
      </c>
      <c r="AU529" s="115" t="s">
        <v>91</v>
      </c>
    </row>
    <row r="530" spans="1:47">
      <c r="A530" s="115">
        <v>7045791218</v>
      </c>
      <c r="C530" s="115" t="s">
        <v>42</v>
      </c>
      <c r="E530" s="115" t="s">
        <v>44</v>
      </c>
      <c r="J530" s="115" t="s">
        <v>48</v>
      </c>
      <c r="O530" s="115">
        <f t="shared" si="136"/>
        <v>3</v>
      </c>
      <c r="P530" s="115">
        <f t="shared" si="137"/>
        <v>1</v>
      </c>
      <c r="R530" s="115">
        <f t="shared" si="138"/>
        <v>0</v>
      </c>
      <c r="S530" s="115">
        <f t="shared" si="139"/>
        <v>1</v>
      </c>
      <c r="T530" s="115">
        <f t="shared" si="140"/>
        <v>0</v>
      </c>
      <c r="U530" s="115">
        <f t="shared" si="141"/>
        <v>1</v>
      </c>
      <c r="V530" s="115">
        <f t="shared" si="142"/>
        <v>0</v>
      </c>
      <c r="W530" s="115">
        <f t="shared" si="143"/>
        <v>0</v>
      </c>
      <c r="X530" s="115">
        <f t="shared" si="144"/>
        <v>0</v>
      </c>
      <c r="Y530" s="115">
        <f t="shared" si="145"/>
        <v>0</v>
      </c>
      <c r="Z530" s="115">
        <f t="shared" si="146"/>
        <v>1</v>
      </c>
      <c r="AA530" s="115">
        <f t="shared" si="147"/>
        <v>0</v>
      </c>
      <c r="AB530" s="115">
        <f t="shared" si="148"/>
        <v>0</v>
      </c>
      <c r="AC530" s="115">
        <f t="shared" si="149"/>
        <v>0</v>
      </c>
      <c r="AF530" s="115">
        <f t="shared" si="150"/>
        <v>3</v>
      </c>
      <c r="AG530" s="115">
        <f t="shared" si="151"/>
        <v>3</v>
      </c>
      <c r="AH530" s="115" t="str">
        <f t="shared" si="152"/>
        <v>Correct</v>
      </c>
      <c r="AJ530" s="115" t="s">
        <v>83</v>
      </c>
      <c r="AK530" s="115">
        <v>55</v>
      </c>
      <c r="AL530" s="115" t="s">
        <v>181</v>
      </c>
      <c r="AM530" s="115" t="s">
        <v>241</v>
      </c>
      <c r="AN530" s="115" t="s">
        <v>85</v>
      </c>
      <c r="AO530" s="115" t="s">
        <v>86</v>
      </c>
      <c r="AP530" s="115" t="s">
        <v>87</v>
      </c>
      <c r="AQ530" s="115" t="s">
        <v>88</v>
      </c>
      <c r="AR530" s="115" t="s">
        <v>89</v>
      </c>
      <c r="AS530" s="115" t="s">
        <v>90</v>
      </c>
      <c r="AT530" s="115" t="s">
        <v>91</v>
      </c>
      <c r="AU530" s="115" t="s">
        <v>91</v>
      </c>
    </row>
    <row r="531" spans="1:47">
      <c r="A531" s="115">
        <v>7010997687</v>
      </c>
      <c r="D531" s="115" t="s">
        <v>43</v>
      </c>
      <c r="J531" s="115" t="s">
        <v>48</v>
      </c>
      <c r="O531" s="115">
        <f t="shared" si="136"/>
        <v>2</v>
      </c>
      <c r="P531" s="115">
        <f t="shared" si="137"/>
        <v>1.5</v>
      </c>
      <c r="R531" s="115">
        <f t="shared" si="138"/>
        <v>0</v>
      </c>
      <c r="S531" s="115">
        <f t="shared" si="139"/>
        <v>0</v>
      </c>
      <c r="T531" s="115">
        <f t="shared" si="140"/>
        <v>1</v>
      </c>
      <c r="U531" s="115">
        <f t="shared" si="141"/>
        <v>0</v>
      </c>
      <c r="V531" s="115">
        <f t="shared" si="142"/>
        <v>0</v>
      </c>
      <c r="W531" s="115">
        <f t="shared" si="143"/>
        <v>0</v>
      </c>
      <c r="X531" s="115">
        <f t="shared" si="144"/>
        <v>0</v>
      </c>
      <c r="Y531" s="115">
        <f t="shared" si="145"/>
        <v>0</v>
      </c>
      <c r="Z531" s="115">
        <f t="shared" si="146"/>
        <v>1</v>
      </c>
      <c r="AA531" s="115">
        <f t="shared" si="147"/>
        <v>0</v>
      </c>
      <c r="AB531" s="115">
        <f t="shared" si="148"/>
        <v>0</v>
      </c>
      <c r="AC531" s="115">
        <f t="shared" si="149"/>
        <v>0</v>
      </c>
      <c r="AF531" s="115">
        <f t="shared" si="150"/>
        <v>2</v>
      </c>
      <c r="AG531" s="115">
        <f t="shared" si="151"/>
        <v>2</v>
      </c>
      <c r="AH531" s="115" t="str">
        <f t="shared" si="152"/>
        <v>Correct</v>
      </c>
      <c r="AJ531" s="115" t="s">
        <v>99</v>
      </c>
      <c r="AK531" s="115">
        <v>78</v>
      </c>
      <c r="AL531" s="115" t="s">
        <v>84</v>
      </c>
      <c r="AM531" s="115" t="s">
        <v>129</v>
      </c>
      <c r="AN531" s="115" t="s">
        <v>85</v>
      </c>
      <c r="AP531" s="115" t="s">
        <v>87</v>
      </c>
      <c r="AQ531" s="115" t="s">
        <v>96</v>
      </c>
      <c r="AR531" s="115" t="s">
        <v>111</v>
      </c>
      <c r="AS531" s="115" t="s">
        <v>106</v>
      </c>
      <c r="AT531" s="115" t="s">
        <v>91</v>
      </c>
      <c r="AU531" s="115" t="s">
        <v>86</v>
      </c>
    </row>
    <row r="532" spans="1:47">
      <c r="A532" s="115">
        <v>6985413545</v>
      </c>
      <c r="J532" s="115" t="s">
        <v>48</v>
      </c>
      <c r="O532" s="115">
        <f t="shared" si="136"/>
        <v>1</v>
      </c>
      <c r="P532" s="115">
        <f t="shared" si="137"/>
        <v>3</v>
      </c>
      <c r="R532" s="115">
        <f t="shared" si="138"/>
        <v>0</v>
      </c>
      <c r="S532" s="115">
        <f t="shared" si="139"/>
        <v>0</v>
      </c>
      <c r="T532" s="115">
        <f t="shared" si="140"/>
        <v>0</v>
      </c>
      <c r="U532" s="115">
        <f t="shared" si="141"/>
        <v>0</v>
      </c>
      <c r="V532" s="115">
        <f t="shared" si="142"/>
        <v>0</v>
      </c>
      <c r="W532" s="115">
        <f t="shared" si="143"/>
        <v>0</v>
      </c>
      <c r="X532" s="115">
        <f t="shared" si="144"/>
        <v>0</v>
      </c>
      <c r="Y532" s="115">
        <f t="shared" si="145"/>
        <v>0</v>
      </c>
      <c r="Z532" s="115">
        <f t="shared" si="146"/>
        <v>1</v>
      </c>
      <c r="AA532" s="115">
        <f t="shared" si="147"/>
        <v>0</v>
      </c>
      <c r="AB532" s="115">
        <f t="shared" si="148"/>
        <v>0</v>
      </c>
      <c r="AC532" s="115">
        <f t="shared" si="149"/>
        <v>0</v>
      </c>
      <c r="AF532" s="115">
        <f t="shared" si="150"/>
        <v>1</v>
      </c>
      <c r="AG532" s="115">
        <f t="shared" si="151"/>
        <v>1</v>
      </c>
      <c r="AH532" s="115" t="str">
        <f t="shared" si="152"/>
        <v>Correct</v>
      </c>
      <c r="AJ532" s="115" t="s">
        <v>83</v>
      </c>
      <c r="AK532" s="115">
        <v>57</v>
      </c>
      <c r="AL532" s="115" t="s">
        <v>181</v>
      </c>
      <c r="AM532" s="115" t="s">
        <v>434</v>
      </c>
      <c r="AN532" s="115" t="s">
        <v>85</v>
      </c>
      <c r="AO532" s="115" t="s">
        <v>86</v>
      </c>
      <c r="AP532" s="115" t="s">
        <v>87</v>
      </c>
      <c r="AQ532" s="115" t="s">
        <v>88</v>
      </c>
      <c r="AR532" s="115" t="s">
        <v>120</v>
      </c>
      <c r="AS532" s="115" t="s">
        <v>90</v>
      </c>
      <c r="AT532" s="115" t="s">
        <v>91</v>
      </c>
      <c r="AU532" s="115" t="s">
        <v>91</v>
      </c>
    </row>
    <row r="533" spans="1:47">
      <c r="A533" s="115">
        <v>6988291632</v>
      </c>
      <c r="C533" s="115" t="s">
        <v>42</v>
      </c>
      <c r="E533" s="115" t="s">
        <v>44</v>
      </c>
      <c r="J533" s="115" t="s">
        <v>48</v>
      </c>
      <c r="O533" s="115">
        <f t="shared" si="136"/>
        <v>3</v>
      </c>
      <c r="P533" s="115">
        <f t="shared" si="137"/>
        <v>1</v>
      </c>
      <c r="R533" s="115">
        <f t="shared" si="138"/>
        <v>0</v>
      </c>
      <c r="S533" s="115">
        <f t="shared" si="139"/>
        <v>1</v>
      </c>
      <c r="T533" s="115">
        <f t="shared" si="140"/>
        <v>0</v>
      </c>
      <c r="U533" s="115">
        <f t="shared" si="141"/>
        <v>1</v>
      </c>
      <c r="V533" s="115">
        <f t="shared" si="142"/>
        <v>0</v>
      </c>
      <c r="W533" s="115">
        <f t="shared" si="143"/>
        <v>0</v>
      </c>
      <c r="X533" s="115">
        <f t="shared" si="144"/>
        <v>0</v>
      </c>
      <c r="Y533" s="115">
        <f t="shared" si="145"/>
        <v>0</v>
      </c>
      <c r="Z533" s="115">
        <f t="shared" si="146"/>
        <v>1</v>
      </c>
      <c r="AA533" s="115">
        <f t="shared" si="147"/>
        <v>0</v>
      </c>
      <c r="AB533" s="115">
        <f t="shared" si="148"/>
        <v>0</v>
      </c>
      <c r="AC533" s="115">
        <f t="shared" si="149"/>
        <v>0</v>
      </c>
      <c r="AF533" s="115">
        <f t="shared" si="150"/>
        <v>3</v>
      </c>
      <c r="AG533" s="115">
        <f t="shared" si="151"/>
        <v>3</v>
      </c>
      <c r="AH533" s="115" t="str">
        <f t="shared" si="152"/>
        <v>Correct</v>
      </c>
      <c r="AJ533" s="115" t="s">
        <v>83</v>
      </c>
      <c r="AK533" s="115">
        <v>74</v>
      </c>
      <c r="AL533" s="115" t="s">
        <v>84</v>
      </c>
      <c r="AN533" s="115" t="s">
        <v>85</v>
      </c>
      <c r="AO533" s="115" t="s">
        <v>86</v>
      </c>
      <c r="AP533" s="115" t="s">
        <v>87</v>
      </c>
      <c r="AQ533" s="115" t="s">
        <v>101</v>
      </c>
      <c r="AR533" s="115" t="s">
        <v>111</v>
      </c>
      <c r="AS533" s="115" t="s">
        <v>106</v>
      </c>
      <c r="AT533" s="115" t="s">
        <v>91</v>
      </c>
      <c r="AU533" s="115" t="s">
        <v>91</v>
      </c>
    </row>
    <row r="534" spans="1:47">
      <c r="A534" s="115">
        <v>6985161485</v>
      </c>
      <c r="B534" s="115" t="s">
        <v>41</v>
      </c>
      <c r="E534" s="115" t="s">
        <v>44</v>
      </c>
      <c r="J534" s="115" t="s">
        <v>48</v>
      </c>
      <c r="O534" s="115">
        <f t="shared" si="136"/>
        <v>3</v>
      </c>
      <c r="P534" s="115">
        <f t="shared" si="137"/>
        <v>1</v>
      </c>
      <c r="R534" s="115">
        <f t="shared" si="138"/>
        <v>1</v>
      </c>
      <c r="S534" s="115">
        <f t="shared" si="139"/>
        <v>0</v>
      </c>
      <c r="T534" s="115">
        <f t="shared" si="140"/>
        <v>0</v>
      </c>
      <c r="U534" s="115">
        <f t="shared" si="141"/>
        <v>1</v>
      </c>
      <c r="V534" s="115">
        <f t="shared" si="142"/>
        <v>0</v>
      </c>
      <c r="W534" s="115">
        <f t="shared" si="143"/>
        <v>0</v>
      </c>
      <c r="X534" s="115">
        <f t="shared" si="144"/>
        <v>0</v>
      </c>
      <c r="Y534" s="115">
        <f t="shared" si="145"/>
        <v>0</v>
      </c>
      <c r="Z534" s="115">
        <f t="shared" si="146"/>
        <v>1</v>
      </c>
      <c r="AA534" s="115">
        <f t="shared" si="147"/>
        <v>0</v>
      </c>
      <c r="AB534" s="115">
        <f t="shared" si="148"/>
        <v>0</v>
      </c>
      <c r="AC534" s="115">
        <f t="shared" si="149"/>
        <v>0</v>
      </c>
      <c r="AF534" s="115">
        <f t="shared" si="150"/>
        <v>3</v>
      </c>
      <c r="AG534" s="115">
        <f t="shared" si="151"/>
        <v>3</v>
      </c>
      <c r="AH534" s="115" t="str">
        <f t="shared" si="152"/>
        <v>Correct</v>
      </c>
      <c r="AJ534" s="115" t="s">
        <v>83</v>
      </c>
      <c r="AK534" s="115">
        <v>38</v>
      </c>
      <c r="AL534" s="115" t="s">
        <v>181</v>
      </c>
      <c r="AM534" s="115" t="s">
        <v>222</v>
      </c>
      <c r="AN534" s="115" t="s">
        <v>92</v>
      </c>
      <c r="AO534" s="115" t="s">
        <v>86</v>
      </c>
      <c r="AP534" s="115" t="s">
        <v>157</v>
      </c>
      <c r="AQ534" s="115" t="s">
        <v>101</v>
      </c>
      <c r="AR534" s="115" t="s">
        <v>102</v>
      </c>
      <c r="AS534" s="115" t="s">
        <v>90</v>
      </c>
      <c r="AT534" s="115" t="s">
        <v>91</v>
      </c>
      <c r="AU534" s="115" t="s">
        <v>91</v>
      </c>
    </row>
    <row r="535" spans="1:47">
      <c r="A535" s="115">
        <v>6988288965</v>
      </c>
      <c r="G535" s="115" t="s">
        <v>39</v>
      </c>
      <c r="J535" s="115" t="s">
        <v>48</v>
      </c>
      <c r="O535" s="115">
        <f t="shared" si="136"/>
        <v>2</v>
      </c>
      <c r="P535" s="115">
        <f t="shared" si="137"/>
        <v>1.5</v>
      </c>
      <c r="R535" s="115">
        <f t="shared" si="138"/>
        <v>0</v>
      </c>
      <c r="S535" s="115">
        <f t="shared" si="139"/>
        <v>0</v>
      </c>
      <c r="T535" s="115">
        <f t="shared" si="140"/>
        <v>0</v>
      </c>
      <c r="U535" s="115">
        <f t="shared" si="141"/>
        <v>0</v>
      </c>
      <c r="V535" s="115">
        <f t="shared" si="142"/>
        <v>0</v>
      </c>
      <c r="W535" s="115">
        <f t="shared" si="143"/>
        <v>1</v>
      </c>
      <c r="X535" s="115">
        <f t="shared" si="144"/>
        <v>0</v>
      </c>
      <c r="Y535" s="115">
        <f t="shared" si="145"/>
        <v>0</v>
      </c>
      <c r="Z535" s="115">
        <f t="shared" si="146"/>
        <v>1</v>
      </c>
      <c r="AA535" s="115">
        <f t="shared" si="147"/>
        <v>0</v>
      </c>
      <c r="AB535" s="115">
        <f t="shared" si="148"/>
        <v>0</v>
      </c>
      <c r="AC535" s="115">
        <f t="shared" si="149"/>
        <v>0</v>
      </c>
      <c r="AF535" s="115">
        <f t="shared" si="150"/>
        <v>2</v>
      </c>
      <c r="AG535" s="115">
        <f t="shared" si="151"/>
        <v>2</v>
      </c>
      <c r="AH535" s="115" t="str">
        <f t="shared" si="152"/>
        <v>Correct</v>
      </c>
      <c r="AJ535" s="115" t="s">
        <v>83</v>
      </c>
      <c r="AK535" s="115">
        <v>66</v>
      </c>
      <c r="AL535" s="115" t="s">
        <v>84</v>
      </c>
      <c r="AM535" s="115" t="s">
        <v>476</v>
      </c>
      <c r="AN535" s="115" t="s">
        <v>85</v>
      </c>
      <c r="AO535" s="115" t="s">
        <v>86</v>
      </c>
      <c r="AQ535" s="115" t="s">
        <v>96</v>
      </c>
      <c r="AR535" s="115" t="s">
        <v>111</v>
      </c>
      <c r="AS535" s="115" t="s">
        <v>106</v>
      </c>
      <c r="AT535" s="115" t="s">
        <v>91</v>
      </c>
      <c r="AU535" s="115" t="s">
        <v>91</v>
      </c>
    </row>
    <row r="536" spans="1:47">
      <c r="A536" s="115">
        <v>7011537014</v>
      </c>
      <c r="J536" s="115" t="s">
        <v>48</v>
      </c>
      <c r="O536" s="115">
        <f t="shared" si="136"/>
        <v>1</v>
      </c>
      <c r="P536" s="115">
        <f t="shared" si="137"/>
        <v>3</v>
      </c>
      <c r="R536" s="115">
        <f t="shared" si="138"/>
        <v>0</v>
      </c>
      <c r="S536" s="115">
        <f t="shared" si="139"/>
        <v>0</v>
      </c>
      <c r="T536" s="115">
        <f t="shared" si="140"/>
        <v>0</v>
      </c>
      <c r="U536" s="115">
        <f t="shared" si="141"/>
        <v>0</v>
      </c>
      <c r="V536" s="115">
        <f t="shared" si="142"/>
        <v>0</v>
      </c>
      <c r="W536" s="115">
        <f t="shared" si="143"/>
        <v>0</v>
      </c>
      <c r="X536" s="115">
        <f t="shared" si="144"/>
        <v>0</v>
      </c>
      <c r="Y536" s="115">
        <f t="shared" si="145"/>
        <v>0</v>
      </c>
      <c r="Z536" s="115">
        <f t="shared" si="146"/>
        <v>1</v>
      </c>
      <c r="AA536" s="115">
        <f t="shared" si="147"/>
        <v>0</v>
      </c>
      <c r="AB536" s="115">
        <f t="shared" si="148"/>
        <v>0</v>
      </c>
      <c r="AC536" s="115">
        <f t="shared" si="149"/>
        <v>0</v>
      </c>
      <c r="AF536" s="115">
        <f t="shared" si="150"/>
        <v>1</v>
      </c>
      <c r="AG536" s="115">
        <f t="shared" si="151"/>
        <v>1</v>
      </c>
      <c r="AH536" s="115" t="str">
        <f t="shared" si="152"/>
        <v>Correct</v>
      </c>
      <c r="AJ536" s="115" t="s">
        <v>83</v>
      </c>
      <c r="AK536" s="115">
        <v>65</v>
      </c>
      <c r="AL536" s="115" t="s">
        <v>181</v>
      </c>
      <c r="AM536" s="115" t="s">
        <v>208</v>
      </c>
      <c r="AN536" s="115" t="s">
        <v>85</v>
      </c>
      <c r="AO536" s="115" t="s">
        <v>86</v>
      </c>
      <c r="AP536" s="115" t="s">
        <v>87</v>
      </c>
      <c r="AQ536" s="115" t="s">
        <v>101</v>
      </c>
      <c r="AR536" s="115" t="s">
        <v>102</v>
      </c>
      <c r="AS536" s="115" t="s">
        <v>106</v>
      </c>
      <c r="AT536" s="115" t="s">
        <v>91</v>
      </c>
      <c r="AU536" s="115" t="s">
        <v>91</v>
      </c>
    </row>
    <row r="537" spans="1:47">
      <c r="A537" s="115">
        <v>6984058457</v>
      </c>
      <c r="J537" s="115" t="s">
        <v>48</v>
      </c>
      <c r="O537" s="115">
        <f t="shared" si="136"/>
        <v>1</v>
      </c>
      <c r="P537" s="115">
        <f t="shared" si="137"/>
        <v>3</v>
      </c>
      <c r="R537" s="115">
        <f t="shared" si="138"/>
        <v>0</v>
      </c>
      <c r="S537" s="115">
        <f t="shared" si="139"/>
        <v>0</v>
      </c>
      <c r="T537" s="115">
        <f t="shared" si="140"/>
        <v>0</v>
      </c>
      <c r="U537" s="115">
        <f t="shared" si="141"/>
        <v>0</v>
      </c>
      <c r="V537" s="115">
        <f t="shared" si="142"/>
        <v>0</v>
      </c>
      <c r="W537" s="115">
        <f t="shared" si="143"/>
        <v>0</v>
      </c>
      <c r="X537" s="115">
        <f t="shared" si="144"/>
        <v>0</v>
      </c>
      <c r="Y537" s="115">
        <f t="shared" si="145"/>
        <v>0</v>
      </c>
      <c r="Z537" s="115">
        <f t="shared" si="146"/>
        <v>1</v>
      </c>
      <c r="AA537" s="115">
        <f t="shared" si="147"/>
        <v>0</v>
      </c>
      <c r="AB537" s="115">
        <f t="shared" si="148"/>
        <v>0</v>
      </c>
      <c r="AC537" s="115">
        <f t="shared" si="149"/>
        <v>0</v>
      </c>
      <c r="AF537" s="115">
        <f t="shared" si="150"/>
        <v>1</v>
      </c>
      <c r="AG537" s="115">
        <f t="shared" si="151"/>
        <v>1</v>
      </c>
      <c r="AH537" s="115" t="str">
        <f t="shared" si="152"/>
        <v>Correct</v>
      </c>
      <c r="AJ537" s="115" t="s">
        <v>83</v>
      </c>
      <c r="AK537" s="115">
        <v>56</v>
      </c>
      <c r="AL537" s="115" t="s">
        <v>181</v>
      </c>
      <c r="AM537" s="115" t="s">
        <v>190</v>
      </c>
      <c r="AN537" s="115" t="s">
        <v>85</v>
      </c>
      <c r="AO537" s="115" t="s">
        <v>86</v>
      </c>
      <c r="AP537" s="115" t="s">
        <v>87</v>
      </c>
      <c r="AQ537" s="115" t="s">
        <v>88</v>
      </c>
      <c r="AR537" s="115" t="s">
        <v>94</v>
      </c>
      <c r="AS537" s="115" t="s">
        <v>90</v>
      </c>
      <c r="AT537" s="115" t="s">
        <v>91</v>
      </c>
      <c r="AU537" s="115" t="s">
        <v>91</v>
      </c>
    </row>
    <row r="538" spans="1:47">
      <c r="A538" s="115">
        <v>7045795683</v>
      </c>
      <c r="E538" s="115" t="s">
        <v>44</v>
      </c>
      <c r="J538" s="115" t="s">
        <v>48</v>
      </c>
      <c r="O538" s="115">
        <f t="shared" si="136"/>
        <v>2</v>
      </c>
      <c r="P538" s="115">
        <f t="shared" si="137"/>
        <v>1.5</v>
      </c>
      <c r="R538" s="115">
        <f t="shared" si="138"/>
        <v>0</v>
      </c>
      <c r="S538" s="115">
        <f t="shared" si="139"/>
        <v>0</v>
      </c>
      <c r="T538" s="115">
        <f t="shared" si="140"/>
        <v>0</v>
      </c>
      <c r="U538" s="115">
        <f t="shared" si="141"/>
        <v>1</v>
      </c>
      <c r="V538" s="115">
        <f t="shared" si="142"/>
        <v>0</v>
      </c>
      <c r="W538" s="115">
        <f t="shared" si="143"/>
        <v>0</v>
      </c>
      <c r="X538" s="115">
        <f t="shared" si="144"/>
        <v>0</v>
      </c>
      <c r="Y538" s="115">
        <f t="shared" si="145"/>
        <v>0</v>
      </c>
      <c r="Z538" s="115">
        <f t="shared" si="146"/>
        <v>1</v>
      </c>
      <c r="AA538" s="115">
        <f t="shared" si="147"/>
        <v>0</v>
      </c>
      <c r="AB538" s="115">
        <f t="shared" si="148"/>
        <v>0</v>
      </c>
      <c r="AC538" s="115">
        <f t="shared" si="149"/>
        <v>0</v>
      </c>
      <c r="AF538" s="115">
        <f t="shared" si="150"/>
        <v>2</v>
      </c>
      <c r="AG538" s="115">
        <f t="shared" si="151"/>
        <v>2</v>
      </c>
      <c r="AH538" s="115" t="str">
        <f t="shared" si="152"/>
        <v>Correct</v>
      </c>
      <c r="AJ538" s="115" t="s">
        <v>83</v>
      </c>
      <c r="AL538" s="115" t="s">
        <v>181</v>
      </c>
      <c r="AM538" s="115" t="s">
        <v>206</v>
      </c>
      <c r="AN538" s="115" t="s">
        <v>85</v>
      </c>
      <c r="AO538" s="115" t="s">
        <v>86</v>
      </c>
      <c r="AP538" s="115" t="s">
        <v>87</v>
      </c>
      <c r="AQ538" s="115" t="s">
        <v>101</v>
      </c>
      <c r="AR538" s="115" t="s">
        <v>94</v>
      </c>
      <c r="AS538" s="115" t="s">
        <v>106</v>
      </c>
      <c r="AT538" s="115" t="s">
        <v>91</v>
      </c>
      <c r="AU538" s="115" t="s">
        <v>91</v>
      </c>
    </row>
    <row r="539" spans="1:47">
      <c r="A539" s="115">
        <v>6988285453</v>
      </c>
      <c r="B539" s="115" t="s">
        <v>41</v>
      </c>
      <c r="J539" s="115" t="s">
        <v>48</v>
      </c>
      <c r="O539" s="115">
        <f t="shared" si="136"/>
        <v>2</v>
      </c>
      <c r="P539" s="115">
        <f t="shared" si="137"/>
        <v>1.5</v>
      </c>
      <c r="R539" s="115">
        <f t="shared" si="138"/>
        <v>1</v>
      </c>
      <c r="S539" s="115">
        <f t="shared" si="139"/>
        <v>0</v>
      </c>
      <c r="T539" s="115">
        <f t="shared" si="140"/>
        <v>0</v>
      </c>
      <c r="U539" s="115">
        <f t="shared" si="141"/>
        <v>0</v>
      </c>
      <c r="V539" s="115">
        <f t="shared" si="142"/>
        <v>0</v>
      </c>
      <c r="W539" s="115">
        <f t="shared" si="143"/>
        <v>0</v>
      </c>
      <c r="X539" s="115">
        <f t="shared" si="144"/>
        <v>0</v>
      </c>
      <c r="Y539" s="115">
        <f t="shared" si="145"/>
        <v>0</v>
      </c>
      <c r="Z539" s="115">
        <f t="shared" si="146"/>
        <v>1</v>
      </c>
      <c r="AA539" s="115">
        <f t="shared" si="147"/>
        <v>0</v>
      </c>
      <c r="AB539" s="115">
        <f t="shared" si="148"/>
        <v>0</v>
      </c>
      <c r="AC539" s="115">
        <f t="shared" si="149"/>
        <v>0</v>
      </c>
      <c r="AF539" s="115">
        <f t="shared" si="150"/>
        <v>2</v>
      </c>
      <c r="AG539" s="115">
        <f t="shared" si="151"/>
        <v>2</v>
      </c>
      <c r="AH539" s="115" t="str">
        <f t="shared" si="152"/>
        <v>Correct</v>
      </c>
      <c r="AJ539" s="115" t="s">
        <v>83</v>
      </c>
      <c r="AK539" s="115">
        <v>72</v>
      </c>
      <c r="AL539" s="115" t="s">
        <v>84</v>
      </c>
      <c r="AM539" s="115" t="s">
        <v>169</v>
      </c>
      <c r="AN539" s="115" t="s">
        <v>85</v>
      </c>
      <c r="AO539" s="115" t="s">
        <v>86</v>
      </c>
      <c r="AP539" s="115" t="s">
        <v>87</v>
      </c>
      <c r="AR539" s="115" t="s">
        <v>102</v>
      </c>
      <c r="AS539" s="115" t="s">
        <v>106</v>
      </c>
      <c r="AT539" s="115" t="s">
        <v>91</v>
      </c>
      <c r="AU539" s="115" t="s">
        <v>86</v>
      </c>
    </row>
    <row r="540" spans="1:47">
      <c r="A540" s="115">
        <v>7011001125</v>
      </c>
      <c r="B540" s="115" t="s">
        <v>41</v>
      </c>
      <c r="J540" s="115" t="s">
        <v>48</v>
      </c>
      <c r="O540" s="115">
        <f t="shared" si="136"/>
        <v>2</v>
      </c>
      <c r="P540" s="115">
        <f t="shared" si="137"/>
        <v>1.5</v>
      </c>
      <c r="R540" s="115">
        <f t="shared" si="138"/>
        <v>1</v>
      </c>
      <c r="S540" s="115">
        <f t="shared" si="139"/>
        <v>0</v>
      </c>
      <c r="T540" s="115">
        <f t="shared" si="140"/>
        <v>0</v>
      </c>
      <c r="U540" s="115">
        <f t="shared" si="141"/>
        <v>0</v>
      </c>
      <c r="V540" s="115">
        <f t="shared" si="142"/>
        <v>0</v>
      </c>
      <c r="W540" s="115">
        <f t="shared" si="143"/>
        <v>0</v>
      </c>
      <c r="X540" s="115">
        <f t="shared" si="144"/>
        <v>0</v>
      </c>
      <c r="Y540" s="115">
        <f t="shared" si="145"/>
        <v>0</v>
      </c>
      <c r="Z540" s="115">
        <f t="shared" si="146"/>
        <v>1</v>
      </c>
      <c r="AA540" s="115">
        <f t="shared" si="147"/>
        <v>0</v>
      </c>
      <c r="AB540" s="115">
        <f t="shared" si="148"/>
        <v>0</v>
      </c>
      <c r="AC540" s="115">
        <f t="shared" si="149"/>
        <v>0</v>
      </c>
      <c r="AF540" s="115">
        <f t="shared" si="150"/>
        <v>2</v>
      </c>
      <c r="AG540" s="115">
        <f t="shared" si="151"/>
        <v>2</v>
      </c>
      <c r="AH540" s="115" t="str">
        <f t="shared" si="152"/>
        <v>Correct</v>
      </c>
      <c r="AJ540" s="115" t="s">
        <v>99</v>
      </c>
      <c r="AK540" s="115">
        <v>74</v>
      </c>
      <c r="AL540" s="115" t="s">
        <v>84</v>
      </c>
      <c r="AM540" s="115" t="s">
        <v>127</v>
      </c>
      <c r="AN540" s="115" t="s">
        <v>85</v>
      </c>
      <c r="AP540" s="115" t="s">
        <v>87</v>
      </c>
      <c r="AQ540" s="115" t="s">
        <v>101</v>
      </c>
      <c r="AR540" s="115" t="s">
        <v>109</v>
      </c>
      <c r="AS540" s="115" t="s">
        <v>106</v>
      </c>
      <c r="AT540" s="115" t="s">
        <v>91</v>
      </c>
      <c r="AU540" s="115" t="s">
        <v>86</v>
      </c>
    </row>
    <row r="541" spans="1:47">
      <c r="A541" s="115">
        <v>7045755170</v>
      </c>
      <c r="E541" s="115" t="s">
        <v>44</v>
      </c>
      <c r="J541" s="115" t="s">
        <v>48</v>
      </c>
      <c r="O541" s="115">
        <f t="shared" si="136"/>
        <v>2</v>
      </c>
      <c r="P541" s="115">
        <f t="shared" si="137"/>
        <v>1.5</v>
      </c>
      <c r="R541" s="115">
        <f t="shared" si="138"/>
        <v>0</v>
      </c>
      <c r="S541" s="115">
        <f t="shared" si="139"/>
        <v>0</v>
      </c>
      <c r="T541" s="115">
        <f t="shared" si="140"/>
        <v>0</v>
      </c>
      <c r="U541" s="115">
        <f t="shared" si="141"/>
        <v>1</v>
      </c>
      <c r="V541" s="115">
        <f t="shared" si="142"/>
        <v>0</v>
      </c>
      <c r="W541" s="115">
        <f t="shared" si="143"/>
        <v>0</v>
      </c>
      <c r="X541" s="115">
        <f t="shared" si="144"/>
        <v>0</v>
      </c>
      <c r="Y541" s="115">
        <f t="shared" si="145"/>
        <v>0</v>
      </c>
      <c r="Z541" s="115">
        <f t="shared" si="146"/>
        <v>1</v>
      </c>
      <c r="AA541" s="115">
        <f t="shared" si="147"/>
        <v>0</v>
      </c>
      <c r="AB541" s="115">
        <f t="shared" si="148"/>
        <v>0</v>
      </c>
      <c r="AC541" s="115">
        <f t="shared" si="149"/>
        <v>0</v>
      </c>
      <c r="AF541" s="115">
        <f t="shared" si="150"/>
        <v>2</v>
      </c>
      <c r="AG541" s="115">
        <f t="shared" si="151"/>
        <v>2</v>
      </c>
      <c r="AH541" s="115" t="str">
        <f t="shared" si="152"/>
        <v>Correct</v>
      </c>
      <c r="AJ541" s="115" t="s">
        <v>83</v>
      </c>
      <c r="AK541" s="115">
        <v>19</v>
      </c>
      <c r="AL541" s="115" t="s">
        <v>181</v>
      </c>
      <c r="AM541" s="115" t="s">
        <v>210</v>
      </c>
      <c r="AN541" s="115" t="s">
        <v>85</v>
      </c>
      <c r="AO541" s="115" t="s">
        <v>86</v>
      </c>
      <c r="AP541" s="115" t="s">
        <v>87</v>
      </c>
      <c r="AQ541" s="115" t="s">
        <v>88</v>
      </c>
      <c r="AR541" s="115" t="s">
        <v>94</v>
      </c>
      <c r="AS541" s="115" t="s">
        <v>90</v>
      </c>
      <c r="AT541" s="115" t="s">
        <v>91</v>
      </c>
      <c r="AU541" s="115" t="s">
        <v>91</v>
      </c>
    </row>
    <row r="542" spans="1:47">
      <c r="A542" s="115">
        <v>6988292134</v>
      </c>
      <c r="B542" s="115" t="s">
        <v>41</v>
      </c>
      <c r="J542" s="115" t="s">
        <v>48</v>
      </c>
      <c r="O542" s="115">
        <f t="shared" si="136"/>
        <v>2</v>
      </c>
      <c r="P542" s="115">
        <f t="shared" si="137"/>
        <v>1.5</v>
      </c>
      <c r="R542" s="115">
        <f t="shared" si="138"/>
        <v>1</v>
      </c>
      <c r="S542" s="115">
        <f t="shared" si="139"/>
        <v>0</v>
      </c>
      <c r="T542" s="115">
        <f t="shared" si="140"/>
        <v>0</v>
      </c>
      <c r="U542" s="115">
        <f t="shared" si="141"/>
        <v>0</v>
      </c>
      <c r="V542" s="115">
        <f t="shared" si="142"/>
        <v>0</v>
      </c>
      <c r="W542" s="115">
        <f t="shared" si="143"/>
        <v>0</v>
      </c>
      <c r="X542" s="115">
        <f t="shared" si="144"/>
        <v>0</v>
      </c>
      <c r="Y542" s="115">
        <f t="shared" si="145"/>
        <v>0</v>
      </c>
      <c r="Z542" s="115">
        <f t="shared" si="146"/>
        <v>1</v>
      </c>
      <c r="AA542" s="115">
        <f t="shared" si="147"/>
        <v>0</v>
      </c>
      <c r="AB542" s="115">
        <f t="shared" si="148"/>
        <v>0</v>
      </c>
      <c r="AC542" s="115">
        <f t="shared" si="149"/>
        <v>0</v>
      </c>
      <c r="AF542" s="115">
        <f t="shared" si="150"/>
        <v>2</v>
      </c>
      <c r="AG542" s="115">
        <f t="shared" si="151"/>
        <v>2</v>
      </c>
      <c r="AH542" s="115" t="str">
        <f t="shared" si="152"/>
        <v>Correct</v>
      </c>
      <c r="AJ542" s="115" t="s">
        <v>83</v>
      </c>
      <c r="AK542" s="115">
        <v>66</v>
      </c>
      <c r="AL542" s="115" t="s">
        <v>84</v>
      </c>
      <c r="AM542" s="115" t="s">
        <v>149</v>
      </c>
      <c r="AO542" s="115" t="s">
        <v>86</v>
      </c>
      <c r="AR542" s="115" t="s">
        <v>89</v>
      </c>
      <c r="AS542" s="115" t="s">
        <v>106</v>
      </c>
      <c r="AT542" s="115" t="s">
        <v>91</v>
      </c>
      <c r="AU542" s="115" t="s">
        <v>91</v>
      </c>
    </row>
    <row r="543" spans="1:47">
      <c r="A543" s="115">
        <v>5586907280</v>
      </c>
      <c r="G543" s="115" t="s">
        <v>39</v>
      </c>
      <c r="J543" s="115" t="s">
        <v>48</v>
      </c>
      <c r="O543" s="115">
        <f t="shared" si="136"/>
        <v>2</v>
      </c>
      <c r="P543" s="115">
        <f t="shared" si="137"/>
        <v>1.5</v>
      </c>
      <c r="R543" s="115">
        <f t="shared" si="138"/>
        <v>0</v>
      </c>
      <c r="S543" s="115">
        <f t="shared" si="139"/>
        <v>0</v>
      </c>
      <c r="T543" s="115">
        <f t="shared" si="140"/>
        <v>0</v>
      </c>
      <c r="U543" s="115">
        <f t="shared" si="141"/>
        <v>0</v>
      </c>
      <c r="V543" s="115">
        <f t="shared" si="142"/>
        <v>0</v>
      </c>
      <c r="W543" s="115">
        <f t="shared" si="143"/>
        <v>1</v>
      </c>
      <c r="X543" s="115">
        <f t="shared" si="144"/>
        <v>0</v>
      </c>
      <c r="Y543" s="115">
        <f t="shared" si="145"/>
        <v>0</v>
      </c>
      <c r="Z543" s="115">
        <f t="shared" si="146"/>
        <v>1</v>
      </c>
      <c r="AA543" s="115">
        <f t="shared" si="147"/>
        <v>0</v>
      </c>
      <c r="AB543" s="115">
        <f t="shared" si="148"/>
        <v>0</v>
      </c>
      <c r="AC543" s="115">
        <f t="shared" si="149"/>
        <v>0</v>
      </c>
      <c r="AF543" s="115">
        <f t="shared" si="150"/>
        <v>2</v>
      </c>
      <c r="AG543" s="115">
        <f t="shared" si="151"/>
        <v>2</v>
      </c>
      <c r="AH543" s="115" t="str">
        <f t="shared" si="152"/>
        <v>Correct</v>
      </c>
      <c r="AJ543" s="115" t="s">
        <v>99</v>
      </c>
      <c r="AK543" s="115">
        <v>50</v>
      </c>
      <c r="AL543" s="115" t="s">
        <v>181</v>
      </c>
      <c r="AM543" s="115" t="s">
        <v>207</v>
      </c>
      <c r="AN543" s="115" t="s">
        <v>85</v>
      </c>
      <c r="AO543" s="115" t="s">
        <v>86</v>
      </c>
      <c r="AP543" s="115" t="s">
        <v>87</v>
      </c>
      <c r="AQ543" s="115" t="s">
        <v>88</v>
      </c>
      <c r="AR543" s="115" t="s">
        <v>89</v>
      </c>
      <c r="AS543" s="115" t="s">
        <v>90</v>
      </c>
      <c r="AT543" s="115" t="s">
        <v>91</v>
      </c>
      <c r="AU543" s="115" t="s">
        <v>91</v>
      </c>
    </row>
    <row r="544" spans="1:47">
      <c r="A544" s="115">
        <v>6985440338</v>
      </c>
      <c r="B544" s="115" t="s">
        <v>41</v>
      </c>
      <c r="J544" s="115" t="s">
        <v>48</v>
      </c>
      <c r="O544" s="115">
        <f t="shared" si="136"/>
        <v>2</v>
      </c>
      <c r="P544" s="115">
        <f t="shared" si="137"/>
        <v>1.5</v>
      </c>
      <c r="R544" s="115">
        <f t="shared" si="138"/>
        <v>1</v>
      </c>
      <c r="S544" s="115">
        <f t="shared" si="139"/>
        <v>0</v>
      </c>
      <c r="T544" s="115">
        <f t="shared" si="140"/>
        <v>0</v>
      </c>
      <c r="U544" s="115">
        <f t="shared" si="141"/>
        <v>0</v>
      </c>
      <c r="V544" s="115">
        <f t="shared" si="142"/>
        <v>0</v>
      </c>
      <c r="W544" s="115">
        <f t="shared" si="143"/>
        <v>0</v>
      </c>
      <c r="X544" s="115">
        <f t="shared" si="144"/>
        <v>0</v>
      </c>
      <c r="Y544" s="115">
        <f t="shared" si="145"/>
        <v>0</v>
      </c>
      <c r="Z544" s="115">
        <f t="shared" si="146"/>
        <v>1</v>
      </c>
      <c r="AA544" s="115">
        <f t="shared" si="147"/>
        <v>0</v>
      </c>
      <c r="AB544" s="115">
        <f t="shared" si="148"/>
        <v>0</v>
      </c>
      <c r="AC544" s="115">
        <f t="shared" si="149"/>
        <v>0</v>
      </c>
      <c r="AF544" s="115">
        <f t="shared" si="150"/>
        <v>2</v>
      </c>
      <c r="AG544" s="115">
        <f t="shared" si="151"/>
        <v>2</v>
      </c>
      <c r="AH544" s="115" t="str">
        <f t="shared" si="152"/>
        <v>Correct</v>
      </c>
      <c r="AJ544" s="115" t="s">
        <v>83</v>
      </c>
      <c r="AK544" s="115">
        <v>80</v>
      </c>
      <c r="AL544" s="115" t="s">
        <v>84</v>
      </c>
      <c r="AM544" s="115" t="s">
        <v>152</v>
      </c>
      <c r="AN544" s="115" t="s">
        <v>85</v>
      </c>
      <c r="AP544" s="115" t="s">
        <v>87</v>
      </c>
      <c r="AQ544" s="115" t="s">
        <v>96</v>
      </c>
      <c r="AR544" s="115" t="s">
        <v>102</v>
      </c>
      <c r="AS544" s="115" t="s">
        <v>106</v>
      </c>
      <c r="AT544" s="115" t="s">
        <v>91</v>
      </c>
      <c r="AU544" s="115" t="s">
        <v>86</v>
      </c>
    </row>
    <row r="545" spans="1:47">
      <c r="A545" s="115">
        <v>7044858325</v>
      </c>
      <c r="J545" s="115" t="s">
        <v>48</v>
      </c>
      <c r="O545" s="115">
        <f t="shared" si="136"/>
        <v>1</v>
      </c>
      <c r="P545" s="115">
        <f t="shared" si="137"/>
        <v>3</v>
      </c>
      <c r="R545" s="115">
        <f t="shared" si="138"/>
        <v>0</v>
      </c>
      <c r="S545" s="115">
        <f t="shared" si="139"/>
        <v>0</v>
      </c>
      <c r="T545" s="115">
        <f t="shared" si="140"/>
        <v>0</v>
      </c>
      <c r="U545" s="115">
        <f t="shared" si="141"/>
        <v>0</v>
      </c>
      <c r="V545" s="115">
        <f t="shared" si="142"/>
        <v>0</v>
      </c>
      <c r="W545" s="115">
        <f t="shared" si="143"/>
        <v>0</v>
      </c>
      <c r="X545" s="115">
        <f t="shared" si="144"/>
        <v>0</v>
      </c>
      <c r="Y545" s="115">
        <f t="shared" si="145"/>
        <v>0</v>
      </c>
      <c r="Z545" s="115">
        <f t="shared" si="146"/>
        <v>1</v>
      </c>
      <c r="AA545" s="115">
        <f t="shared" si="147"/>
        <v>0</v>
      </c>
      <c r="AB545" s="115">
        <f t="shared" si="148"/>
        <v>0</v>
      </c>
      <c r="AC545" s="115">
        <f t="shared" si="149"/>
        <v>0</v>
      </c>
      <c r="AF545" s="115">
        <f t="shared" si="150"/>
        <v>1</v>
      </c>
      <c r="AG545" s="115">
        <f t="shared" si="151"/>
        <v>1</v>
      </c>
      <c r="AH545" s="115" t="str">
        <f t="shared" si="152"/>
        <v>Correct</v>
      </c>
      <c r="AJ545" s="115" t="s">
        <v>83</v>
      </c>
      <c r="AK545" s="115">
        <v>68</v>
      </c>
      <c r="AL545" s="115" t="s">
        <v>181</v>
      </c>
      <c r="AM545" s="115" t="s">
        <v>227</v>
      </c>
      <c r="AN545" s="115" t="s">
        <v>85</v>
      </c>
      <c r="AP545" s="115" t="s">
        <v>87</v>
      </c>
      <c r="AQ545" s="115" t="s">
        <v>101</v>
      </c>
      <c r="AR545" s="115" t="s">
        <v>89</v>
      </c>
      <c r="AS545" s="115" t="s">
        <v>106</v>
      </c>
      <c r="AT545" s="115" t="s">
        <v>91</v>
      </c>
      <c r="AU545" s="115" t="s">
        <v>91</v>
      </c>
    </row>
    <row r="546" spans="1:47">
      <c r="A546" s="115">
        <v>7020345397</v>
      </c>
      <c r="D546" s="115" t="s">
        <v>43</v>
      </c>
      <c r="F546" s="115" t="s">
        <v>45</v>
      </c>
      <c r="J546" s="115" t="s">
        <v>48</v>
      </c>
      <c r="O546" s="115">
        <f t="shared" si="136"/>
        <v>3</v>
      </c>
      <c r="P546" s="115">
        <f t="shared" si="137"/>
        <v>1</v>
      </c>
      <c r="R546" s="115">
        <f t="shared" si="138"/>
        <v>0</v>
      </c>
      <c r="S546" s="115">
        <f t="shared" si="139"/>
        <v>0</v>
      </c>
      <c r="T546" s="115">
        <f t="shared" si="140"/>
        <v>1</v>
      </c>
      <c r="U546" s="115">
        <f t="shared" si="141"/>
        <v>0</v>
      </c>
      <c r="V546" s="115">
        <f t="shared" si="142"/>
        <v>1</v>
      </c>
      <c r="W546" s="115">
        <f t="shared" si="143"/>
        <v>0</v>
      </c>
      <c r="X546" s="115">
        <f t="shared" si="144"/>
        <v>0</v>
      </c>
      <c r="Y546" s="115">
        <f t="shared" si="145"/>
        <v>0</v>
      </c>
      <c r="Z546" s="115">
        <f t="shared" si="146"/>
        <v>1</v>
      </c>
      <c r="AA546" s="115">
        <f t="shared" si="147"/>
        <v>0</v>
      </c>
      <c r="AB546" s="115">
        <f t="shared" si="148"/>
        <v>0</v>
      </c>
      <c r="AC546" s="115">
        <f t="shared" si="149"/>
        <v>0</v>
      </c>
      <c r="AF546" s="115">
        <f t="shared" si="150"/>
        <v>3</v>
      </c>
      <c r="AG546" s="115">
        <f t="shared" si="151"/>
        <v>3</v>
      </c>
      <c r="AH546" s="115" t="str">
        <f t="shared" si="152"/>
        <v>Correct</v>
      </c>
      <c r="AJ546" s="115" t="s">
        <v>83</v>
      </c>
      <c r="AK546" s="115">
        <v>35</v>
      </c>
      <c r="AL546" s="115" t="s">
        <v>181</v>
      </c>
      <c r="AM546" s="115" t="s">
        <v>440</v>
      </c>
      <c r="AN546" s="115" t="s">
        <v>85</v>
      </c>
      <c r="AO546" s="115" t="s">
        <v>86</v>
      </c>
      <c r="AP546" s="115" t="s">
        <v>87</v>
      </c>
      <c r="AQ546" s="115" t="s">
        <v>100</v>
      </c>
      <c r="AR546" s="115" t="s">
        <v>94</v>
      </c>
      <c r="AS546" s="115" t="s">
        <v>90</v>
      </c>
      <c r="AT546" s="115" t="s">
        <v>91</v>
      </c>
    </row>
    <row r="547" spans="1:47">
      <c r="A547" s="115">
        <v>6982457714</v>
      </c>
      <c r="B547" s="115" t="s">
        <v>41</v>
      </c>
      <c r="F547" s="115" t="s">
        <v>45</v>
      </c>
      <c r="J547" s="115" t="s">
        <v>48</v>
      </c>
      <c r="O547" s="115">
        <f t="shared" si="136"/>
        <v>3</v>
      </c>
      <c r="P547" s="115">
        <f t="shared" si="137"/>
        <v>1</v>
      </c>
      <c r="R547" s="115">
        <f t="shared" si="138"/>
        <v>1</v>
      </c>
      <c r="S547" s="115">
        <f t="shared" si="139"/>
        <v>0</v>
      </c>
      <c r="T547" s="115">
        <f t="shared" si="140"/>
        <v>0</v>
      </c>
      <c r="U547" s="115">
        <f t="shared" si="141"/>
        <v>0</v>
      </c>
      <c r="V547" s="115">
        <f t="shared" si="142"/>
        <v>1</v>
      </c>
      <c r="W547" s="115">
        <f t="shared" si="143"/>
        <v>0</v>
      </c>
      <c r="X547" s="115">
        <f t="shared" si="144"/>
        <v>0</v>
      </c>
      <c r="Y547" s="115">
        <f t="shared" si="145"/>
        <v>0</v>
      </c>
      <c r="Z547" s="115">
        <f t="shared" si="146"/>
        <v>1</v>
      </c>
      <c r="AA547" s="115">
        <f t="shared" si="147"/>
        <v>0</v>
      </c>
      <c r="AB547" s="115">
        <f t="shared" si="148"/>
        <v>0</v>
      </c>
      <c r="AC547" s="115">
        <f t="shared" si="149"/>
        <v>0</v>
      </c>
      <c r="AF547" s="115">
        <f t="shared" si="150"/>
        <v>3</v>
      </c>
      <c r="AG547" s="115">
        <f t="shared" si="151"/>
        <v>3</v>
      </c>
      <c r="AH547" s="115" t="str">
        <f t="shared" si="152"/>
        <v>Correct</v>
      </c>
      <c r="AJ547" s="115" t="s">
        <v>99</v>
      </c>
      <c r="AK547" s="115">
        <v>48</v>
      </c>
      <c r="AL547" s="115" t="s">
        <v>181</v>
      </c>
      <c r="AM547" s="115" t="s">
        <v>184</v>
      </c>
      <c r="AP547" s="115" t="s">
        <v>108</v>
      </c>
      <c r="AT547" s="115" t="s">
        <v>91</v>
      </c>
    </row>
    <row r="548" spans="1:47">
      <c r="A548" s="115">
        <v>7020357592</v>
      </c>
      <c r="B548" s="115" t="s">
        <v>41</v>
      </c>
      <c r="H548" s="115" t="s">
        <v>46</v>
      </c>
      <c r="I548" s="115" t="s">
        <v>47</v>
      </c>
      <c r="O548" s="115">
        <f t="shared" si="136"/>
        <v>3</v>
      </c>
      <c r="P548" s="115">
        <f t="shared" si="137"/>
        <v>1</v>
      </c>
      <c r="R548" s="115">
        <f t="shared" si="138"/>
        <v>1</v>
      </c>
      <c r="S548" s="115">
        <f t="shared" si="139"/>
        <v>0</v>
      </c>
      <c r="T548" s="115">
        <f t="shared" si="140"/>
        <v>0</v>
      </c>
      <c r="U548" s="115">
        <f t="shared" si="141"/>
        <v>0</v>
      </c>
      <c r="V548" s="115">
        <f t="shared" si="142"/>
        <v>0</v>
      </c>
      <c r="W548" s="115">
        <f t="shared" si="143"/>
        <v>0</v>
      </c>
      <c r="X548" s="115">
        <f t="shared" si="144"/>
        <v>1</v>
      </c>
      <c r="Y548" s="115">
        <f t="shared" si="145"/>
        <v>1</v>
      </c>
      <c r="Z548" s="115">
        <f t="shared" si="146"/>
        <v>0</v>
      </c>
      <c r="AA548" s="115">
        <f t="shared" si="147"/>
        <v>0</v>
      </c>
      <c r="AB548" s="115">
        <f t="shared" si="148"/>
        <v>0</v>
      </c>
      <c r="AC548" s="115">
        <f t="shared" si="149"/>
        <v>0</v>
      </c>
      <c r="AF548" s="115">
        <f t="shared" si="150"/>
        <v>3</v>
      </c>
      <c r="AG548" s="115">
        <f t="shared" si="151"/>
        <v>3</v>
      </c>
      <c r="AH548" s="115" t="str">
        <f t="shared" si="152"/>
        <v>Correct</v>
      </c>
      <c r="AJ548" s="115" t="s">
        <v>99</v>
      </c>
      <c r="AK548" s="115">
        <v>56</v>
      </c>
      <c r="AL548" s="115" t="s">
        <v>181</v>
      </c>
      <c r="AO548" s="115" t="s">
        <v>86</v>
      </c>
      <c r="AQ548" s="115" t="s">
        <v>96</v>
      </c>
      <c r="AR548" s="115" t="s">
        <v>112</v>
      </c>
      <c r="AS548" s="115" t="s">
        <v>90</v>
      </c>
      <c r="AT548" s="115" t="s">
        <v>91</v>
      </c>
    </row>
    <row r="549" spans="1:47">
      <c r="A549" s="115">
        <v>6985114934</v>
      </c>
      <c r="D549" s="115" t="s">
        <v>43</v>
      </c>
      <c r="H549" s="115" t="s">
        <v>46</v>
      </c>
      <c r="I549" s="115" t="s">
        <v>47</v>
      </c>
      <c r="O549" s="115">
        <f t="shared" si="136"/>
        <v>3</v>
      </c>
      <c r="P549" s="115">
        <f t="shared" si="137"/>
        <v>1</v>
      </c>
      <c r="R549" s="115">
        <f t="shared" si="138"/>
        <v>0</v>
      </c>
      <c r="S549" s="115">
        <f t="shared" si="139"/>
        <v>0</v>
      </c>
      <c r="T549" s="115">
        <f t="shared" si="140"/>
        <v>1</v>
      </c>
      <c r="U549" s="115">
        <f t="shared" si="141"/>
        <v>0</v>
      </c>
      <c r="V549" s="115">
        <f t="shared" si="142"/>
        <v>0</v>
      </c>
      <c r="W549" s="115">
        <f t="shared" si="143"/>
        <v>0</v>
      </c>
      <c r="X549" s="115">
        <f t="shared" si="144"/>
        <v>1</v>
      </c>
      <c r="Y549" s="115">
        <f t="shared" si="145"/>
        <v>1</v>
      </c>
      <c r="Z549" s="115">
        <f t="shared" si="146"/>
        <v>0</v>
      </c>
      <c r="AA549" s="115">
        <f t="shared" si="147"/>
        <v>0</v>
      </c>
      <c r="AB549" s="115">
        <f t="shared" si="148"/>
        <v>0</v>
      </c>
      <c r="AC549" s="115">
        <f t="shared" si="149"/>
        <v>0</v>
      </c>
      <c r="AF549" s="115">
        <f t="shared" si="150"/>
        <v>3</v>
      </c>
      <c r="AG549" s="115">
        <f t="shared" si="151"/>
        <v>3</v>
      </c>
      <c r="AH549" s="115" t="str">
        <f t="shared" si="152"/>
        <v>Correct</v>
      </c>
      <c r="AJ549" s="115" t="s">
        <v>99</v>
      </c>
      <c r="AK549" s="115">
        <v>66</v>
      </c>
      <c r="AL549" s="115" t="s">
        <v>181</v>
      </c>
      <c r="AM549" s="115" t="s">
        <v>206</v>
      </c>
      <c r="AN549" s="115" t="s">
        <v>85</v>
      </c>
      <c r="AO549" s="115" t="s">
        <v>86</v>
      </c>
      <c r="AP549" s="115" t="s">
        <v>87</v>
      </c>
      <c r="AQ549" s="115" t="s">
        <v>100</v>
      </c>
      <c r="AR549" s="115" t="s">
        <v>89</v>
      </c>
      <c r="AS549" s="115" t="s">
        <v>113</v>
      </c>
      <c r="AT549" s="115" t="s">
        <v>91</v>
      </c>
      <c r="AU549" s="115" t="s">
        <v>91</v>
      </c>
    </row>
    <row r="550" spans="1:47">
      <c r="A550" s="115">
        <v>7045763386</v>
      </c>
      <c r="B550" s="115" t="s">
        <v>41</v>
      </c>
      <c r="H550" s="115" t="s">
        <v>46</v>
      </c>
      <c r="I550" s="115" t="s">
        <v>47</v>
      </c>
      <c r="O550" s="115">
        <f t="shared" si="136"/>
        <v>3</v>
      </c>
      <c r="P550" s="115">
        <f t="shared" si="137"/>
        <v>1</v>
      </c>
      <c r="R550" s="115">
        <f t="shared" si="138"/>
        <v>1</v>
      </c>
      <c r="S550" s="115">
        <f t="shared" si="139"/>
        <v>0</v>
      </c>
      <c r="T550" s="115">
        <f t="shared" si="140"/>
        <v>0</v>
      </c>
      <c r="U550" s="115">
        <f t="shared" si="141"/>
        <v>0</v>
      </c>
      <c r="V550" s="115">
        <f t="shared" si="142"/>
        <v>0</v>
      </c>
      <c r="W550" s="115">
        <f t="shared" si="143"/>
        <v>0</v>
      </c>
      <c r="X550" s="115">
        <f t="shared" si="144"/>
        <v>1</v>
      </c>
      <c r="Y550" s="115">
        <f t="shared" si="145"/>
        <v>1</v>
      </c>
      <c r="Z550" s="115">
        <f t="shared" si="146"/>
        <v>0</v>
      </c>
      <c r="AA550" s="115">
        <f t="shared" si="147"/>
        <v>0</v>
      </c>
      <c r="AB550" s="115">
        <f t="shared" si="148"/>
        <v>0</v>
      </c>
      <c r="AC550" s="115">
        <f t="shared" si="149"/>
        <v>0</v>
      </c>
      <c r="AF550" s="115">
        <f t="shared" si="150"/>
        <v>3</v>
      </c>
      <c r="AG550" s="115">
        <f t="shared" si="151"/>
        <v>3</v>
      </c>
      <c r="AH550" s="115" t="str">
        <f t="shared" si="152"/>
        <v>Correct</v>
      </c>
      <c r="AJ550" s="115" t="s">
        <v>83</v>
      </c>
      <c r="AK550" s="115">
        <v>67</v>
      </c>
      <c r="AL550" s="115" t="s">
        <v>181</v>
      </c>
      <c r="AM550" s="115" t="s">
        <v>488</v>
      </c>
      <c r="AN550" s="115" t="s">
        <v>85</v>
      </c>
      <c r="AO550" s="115" t="s">
        <v>86</v>
      </c>
      <c r="AP550" s="115" t="s">
        <v>139</v>
      </c>
      <c r="AR550" s="115" t="s">
        <v>94</v>
      </c>
      <c r="AS550" s="115" t="s">
        <v>113</v>
      </c>
      <c r="AT550" s="115" t="s">
        <v>91</v>
      </c>
    </row>
    <row r="551" spans="1:47">
      <c r="A551" s="115">
        <v>6985420381</v>
      </c>
      <c r="E551" s="115" t="s">
        <v>44</v>
      </c>
      <c r="H551" s="115" t="s">
        <v>46</v>
      </c>
      <c r="I551" s="115" t="s">
        <v>47</v>
      </c>
      <c r="O551" s="115">
        <f t="shared" si="136"/>
        <v>3</v>
      </c>
      <c r="P551" s="115">
        <f t="shared" si="137"/>
        <v>1</v>
      </c>
      <c r="R551" s="115">
        <f t="shared" si="138"/>
        <v>0</v>
      </c>
      <c r="S551" s="115">
        <f t="shared" si="139"/>
        <v>0</v>
      </c>
      <c r="T551" s="115">
        <f t="shared" si="140"/>
        <v>0</v>
      </c>
      <c r="U551" s="115">
        <f t="shared" si="141"/>
        <v>1</v>
      </c>
      <c r="V551" s="115">
        <f t="shared" si="142"/>
        <v>0</v>
      </c>
      <c r="W551" s="115">
        <f t="shared" si="143"/>
        <v>0</v>
      </c>
      <c r="X551" s="115">
        <f t="shared" si="144"/>
        <v>1</v>
      </c>
      <c r="Y551" s="115">
        <f t="shared" si="145"/>
        <v>1</v>
      </c>
      <c r="Z551" s="115">
        <f t="shared" si="146"/>
        <v>0</v>
      </c>
      <c r="AA551" s="115">
        <f t="shared" si="147"/>
        <v>0</v>
      </c>
      <c r="AB551" s="115">
        <f t="shared" si="148"/>
        <v>0</v>
      </c>
      <c r="AC551" s="115">
        <f t="shared" si="149"/>
        <v>0</v>
      </c>
      <c r="AF551" s="115">
        <f t="shared" si="150"/>
        <v>3</v>
      </c>
      <c r="AG551" s="115">
        <f t="shared" si="151"/>
        <v>3</v>
      </c>
      <c r="AH551" s="115" t="str">
        <f t="shared" si="152"/>
        <v>Correct</v>
      </c>
      <c r="AJ551" s="115" t="s">
        <v>83</v>
      </c>
      <c r="AK551" s="115">
        <v>72</v>
      </c>
      <c r="AL551" s="115" t="s">
        <v>181</v>
      </c>
      <c r="AM551" s="115" t="s">
        <v>235</v>
      </c>
      <c r="AN551" s="115" t="s">
        <v>85</v>
      </c>
      <c r="AO551" s="115" t="s">
        <v>86</v>
      </c>
      <c r="AP551" s="115" t="s">
        <v>87</v>
      </c>
      <c r="AQ551" s="115" t="s">
        <v>101</v>
      </c>
      <c r="AR551" s="115" t="s">
        <v>111</v>
      </c>
      <c r="AS551" s="115" t="s">
        <v>106</v>
      </c>
      <c r="AT551" s="115" t="s">
        <v>91</v>
      </c>
      <c r="AU551" s="115" t="s">
        <v>86</v>
      </c>
    </row>
    <row r="552" spans="1:47">
      <c r="A552" s="115">
        <v>5600535605</v>
      </c>
      <c r="F552" s="115" t="s">
        <v>45</v>
      </c>
      <c r="H552" s="115" t="s">
        <v>46</v>
      </c>
      <c r="I552" s="115" t="s">
        <v>47</v>
      </c>
      <c r="O552" s="115">
        <f t="shared" si="136"/>
        <v>3</v>
      </c>
      <c r="P552" s="115">
        <f t="shared" si="137"/>
        <v>1</v>
      </c>
      <c r="R552" s="115">
        <f t="shared" si="138"/>
        <v>0</v>
      </c>
      <c r="S552" s="115">
        <f t="shared" si="139"/>
        <v>0</v>
      </c>
      <c r="T552" s="115">
        <f t="shared" si="140"/>
        <v>0</v>
      </c>
      <c r="U552" s="115">
        <f t="shared" si="141"/>
        <v>0</v>
      </c>
      <c r="V552" s="115">
        <f t="shared" si="142"/>
        <v>1</v>
      </c>
      <c r="W552" s="115">
        <f t="shared" si="143"/>
        <v>0</v>
      </c>
      <c r="X552" s="115">
        <f t="shared" si="144"/>
        <v>1</v>
      </c>
      <c r="Y552" s="115">
        <f t="shared" si="145"/>
        <v>1</v>
      </c>
      <c r="Z552" s="115">
        <f t="shared" si="146"/>
        <v>0</v>
      </c>
      <c r="AA552" s="115">
        <f t="shared" si="147"/>
        <v>0</v>
      </c>
      <c r="AB552" s="115">
        <f t="shared" si="148"/>
        <v>0</v>
      </c>
      <c r="AC552" s="115">
        <f t="shared" si="149"/>
        <v>0</v>
      </c>
      <c r="AF552" s="115">
        <f t="shared" si="150"/>
        <v>3</v>
      </c>
      <c r="AG552" s="115">
        <f t="shared" si="151"/>
        <v>3</v>
      </c>
      <c r="AH552" s="115" t="str">
        <f t="shared" si="152"/>
        <v>Correct</v>
      </c>
      <c r="AJ552" s="115" t="s">
        <v>83</v>
      </c>
      <c r="AK552" s="115">
        <v>56</v>
      </c>
      <c r="AL552" s="115" t="s">
        <v>432</v>
      </c>
    </row>
    <row r="553" spans="1:47">
      <c r="A553" s="115">
        <v>7045784577</v>
      </c>
      <c r="B553" s="115" t="s">
        <v>41</v>
      </c>
      <c r="H553" s="115" t="s">
        <v>46</v>
      </c>
      <c r="I553" s="115" t="s">
        <v>47</v>
      </c>
      <c r="O553" s="115">
        <f t="shared" si="136"/>
        <v>3</v>
      </c>
      <c r="P553" s="115">
        <f t="shared" si="137"/>
        <v>1</v>
      </c>
      <c r="R553" s="115">
        <f t="shared" si="138"/>
        <v>1</v>
      </c>
      <c r="S553" s="115">
        <f t="shared" si="139"/>
        <v>0</v>
      </c>
      <c r="T553" s="115">
        <f t="shared" si="140"/>
        <v>0</v>
      </c>
      <c r="U553" s="115">
        <f t="shared" si="141"/>
        <v>0</v>
      </c>
      <c r="V553" s="115">
        <f t="shared" si="142"/>
        <v>0</v>
      </c>
      <c r="W553" s="115">
        <f t="shared" si="143"/>
        <v>0</v>
      </c>
      <c r="X553" s="115">
        <f t="shared" si="144"/>
        <v>1</v>
      </c>
      <c r="Y553" s="115">
        <f t="shared" si="145"/>
        <v>1</v>
      </c>
      <c r="Z553" s="115">
        <f t="shared" si="146"/>
        <v>0</v>
      </c>
      <c r="AA553" s="115">
        <f t="shared" si="147"/>
        <v>0</v>
      </c>
      <c r="AB553" s="115">
        <f t="shared" si="148"/>
        <v>0</v>
      </c>
      <c r="AC553" s="115">
        <f t="shared" si="149"/>
        <v>0</v>
      </c>
      <c r="AF553" s="115">
        <f t="shared" si="150"/>
        <v>3</v>
      </c>
      <c r="AG553" s="115">
        <f t="shared" si="151"/>
        <v>3</v>
      </c>
      <c r="AH553" s="115" t="str">
        <f t="shared" si="152"/>
        <v>Correct</v>
      </c>
      <c r="AJ553" s="115" t="s">
        <v>83</v>
      </c>
      <c r="AK553" s="115">
        <v>67</v>
      </c>
      <c r="AL553" s="115" t="s">
        <v>181</v>
      </c>
      <c r="AM553" s="115" t="s">
        <v>240</v>
      </c>
      <c r="AN553" s="115" t="s">
        <v>85</v>
      </c>
      <c r="AO553" s="115" t="s">
        <v>86</v>
      </c>
      <c r="AP553" s="115" t="s">
        <v>87</v>
      </c>
      <c r="AQ553" s="115" t="s">
        <v>101</v>
      </c>
      <c r="AR553" s="115" t="s">
        <v>109</v>
      </c>
      <c r="AS553" s="115" t="s">
        <v>90</v>
      </c>
      <c r="AT553" s="115" t="s">
        <v>91</v>
      </c>
      <c r="AU553" s="115" t="s">
        <v>91</v>
      </c>
    </row>
    <row r="554" spans="1:47">
      <c r="A554" s="115">
        <v>7045765475</v>
      </c>
      <c r="B554" s="115" t="s">
        <v>41</v>
      </c>
      <c r="H554" s="115" t="s">
        <v>46</v>
      </c>
      <c r="I554" s="115" t="s">
        <v>47</v>
      </c>
      <c r="O554" s="115">
        <f t="shared" si="136"/>
        <v>3</v>
      </c>
      <c r="P554" s="115">
        <f t="shared" si="137"/>
        <v>1</v>
      </c>
      <c r="R554" s="115">
        <f t="shared" si="138"/>
        <v>1</v>
      </c>
      <c r="S554" s="115">
        <f t="shared" si="139"/>
        <v>0</v>
      </c>
      <c r="T554" s="115">
        <f t="shared" si="140"/>
        <v>0</v>
      </c>
      <c r="U554" s="115">
        <f t="shared" si="141"/>
        <v>0</v>
      </c>
      <c r="V554" s="115">
        <f t="shared" si="142"/>
        <v>0</v>
      </c>
      <c r="W554" s="115">
        <f t="shared" si="143"/>
        <v>0</v>
      </c>
      <c r="X554" s="115">
        <f t="shared" si="144"/>
        <v>1</v>
      </c>
      <c r="Y554" s="115">
        <f t="shared" si="145"/>
        <v>1</v>
      </c>
      <c r="Z554" s="115">
        <f t="shared" si="146"/>
        <v>0</v>
      </c>
      <c r="AA554" s="115">
        <f t="shared" si="147"/>
        <v>0</v>
      </c>
      <c r="AB554" s="115">
        <f t="shared" si="148"/>
        <v>0</v>
      </c>
      <c r="AC554" s="115">
        <f t="shared" si="149"/>
        <v>0</v>
      </c>
      <c r="AF554" s="115">
        <f t="shared" si="150"/>
        <v>3</v>
      </c>
      <c r="AG554" s="115">
        <f t="shared" si="151"/>
        <v>3</v>
      </c>
      <c r="AH554" s="115" t="str">
        <f t="shared" si="152"/>
        <v>Correct</v>
      </c>
      <c r="AJ554" s="115" t="s">
        <v>83</v>
      </c>
      <c r="AK554" s="115">
        <v>81</v>
      </c>
      <c r="AL554" s="115" t="s">
        <v>181</v>
      </c>
      <c r="AM554" s="115" t="s">
        <v>208</v>
      </c>
      <c r="AN554" s="115" t="s">
        <v>85</v>
      </c>
      <c r="AP554" s="115" t="s">
        <v>87</v>
      </c>
      <c r="AR554" s="115" t="s">
        <v>109</v>
      </c>
      <c r="AS554" s="115" t="s">
        <v>106</v>
      </c>
      <c r="AT554" s="115" t="s">
        <v>91</v>
      </c>
      <c r="AU554" s="115" t="s">
        <v>91</v>
      </c>
    </row>
    <row r="555" spans="1:47">
      <c r="A555" s="115">
        <v>5596702455</v>
      </c>
      <c r="E555" s="115" t="s">
        <v>44</v>
      </c>
      <c r="H555" s="115" t="s">
        <v>46</v>
      </c>
      <c r="I555" s="115" t="s">
        <v>47</v>
      </c>
      <c r="O555" s="115">
        <f t="shared" si="136"/>
        <v>3</v>
      </c>
      <c r="P555" s="115">
        <f t="shared" si="137"/>
        <v>1</v>
      </c>
      <c r="R555" s="115">
        <f t="shared" si="138"/>
        <v>0</v>
      </c>
      <c r="S555" s="115">
        <f t="shared" si="139"/>
        <v>0</v>
      </c>
      <c r="T555" s="115">
        <f t="shared" si="140"/>
        <v>0</v>
      </c>
      <c r="U555" s="115">
        <f t="shared" si="141"/>
        <v>1</v>
      </c>
      <c r="V555" s="115">
        <f t="shared" si="142"/>
        <v>0</v>
      </c>
      <c r="W555" s="115">
        <f t="shared" si="143"/>
        <v>0</v>
      </c>
      <c r="X555" s="115">
        <f t="shared" si="144"/>
        <v>1</v>
      </c>
      <c r="Y555" s="115">
        <f t="shared" si="145"/>
        <v>1</v>
      </c>
      <c r="Z555" s="115">
        <f t="shared" si="146"/>
        <v>0</v>
      </c>
      <c r="AA555" s="115">
        <f t="shared" si="147"/>
        <v>0</v>
      </c>
      <c r="AB555" s="115">
        <f t="shared" si="148"/>
        <v>0</v>
      </c>
      <c r="AC555" s="115">
        <f t="shared" si="149"/>
        <v>0</v>
      </c>
      <c r="AF555" s="115">
        <f t="shared" si="150"/>
        <v>3</v>
      </c>
      <c r="AG555" s="115">
        <f t="shared" si="151"/>
        <v>3</v>
      </c>
      <c r="AH555" s="115" t="str">
        <f t="shared" si="152"/>
        <v>Correct</v>
      </c>
      <c r="AJ555" s="115" t="s">
        <v>83</v>
      </c>
      <c r="AK555" s="115">
        <v>45</v>
      </c>
      <c r="AL555" s="115" t="s">
        <v>432</v>
      </c>
    </row>
    <row r="556" spans="1:47">
      <c r="A556" s="115">
        <v>5606376890</v>
      </c>
      <c r="B556" s="115" t="s">
        <v>41</v>
      </c>
      <c r="H556" s="115" t="s">
        <v>46</v>
      </c>
      <c r="I556" s="115" t="s">
        <v>47</v>
      </c>
      <c r="O556" s="115">
        <f t="shared" si="136"/>
        <v>3</v>
      </c>
      <c r="P556" s="115">
        <f t="shared" si="137"/>
        <v>1</v>
      </c>
      <c r="R556" s="115">
        <f t="shared" si="138"/>
        <v>1</v>
      </c>
      <c r="S556" s="115">
        <f t="shared" si="139"/>
        <v>0</v>
      </c>
      <c r="T556" s="115">
        <f t="shared" si="140"/>
        <v>0</v>
      </c>
      <c r="U556" s="115">
        <f t="shared" si="141"/>
        <v>0</v>
      </c>
      <c r="V556" s="115">
        <f t="shared" si="142"/>
        <v>0</v>
      </c>
      <c r="W556" s="115">
        <f t="shared" si="143"/>
        <v>0</v>
      </c>
      <c r="X556" s="115">
        <f t="shared" si="144"/>
        <v>1</v>
      </c>
      <c r="Y556" s="115">
        <f t="shared" si="145"/>
        <v>1</v>
      </c>
      <c r="Z556" s="115">
        <f t="shared" si="146"/>
        <v>0</v>
      </c>
      <c r="AA556" s="115">
        <f t="shared" si="147"/>
        <v>0</v>
      </c>
      <c r="AB556" s="115">
        <f t="shared" si="148"/>
        <v>0</v>
      </c>
      <c r="AC556" s="115">
        <f t="shared" si="149"/>
        <v>0</v>
      </c>
      <c r="AF556" s="115">
        <f t="shared" si="150"/>
        <v>3</v>
      </c>
      <c r="AG556" s="115">
        <f t="shared" si="151"/>
        <v>3</v>
      </c>
      <c r="AH556" s="115" t="str">
        <f t="shared" si="152"/>
        <v>Correct</v>
      </c>
      <c r="AJ556" s="115" t="s">
        <v>99</v>
      </c>
      <c r="AK556" s="115">
        <v>9</v>
      </c>
      <c r="AL556" s="115" t="s">
        <v>432</v>
      </c>
    </row>
    <row r="557" spans="1:47">
      <c r="A557" s="115">
        <v>5578377495</v>
      </c>
      <c r="D557" s="115" t="s">
        <v>43</v>
      </c>
      <c r="G557" s="115" t="s">
        <v>39</v>
      </c>
      <c r="I557" s="115" t="s">
        <v>47</v>
      </c>
      <c r="O557" s="115">
        <f t="shared" si="136"/>
        <v>3</v>
      </c>
      <c r="P557" s="115">
        <f t="shared" si="137"/>
        <v>1</v>
      </c>
      <c r="R557" s="115">
        <f t="shared" si="138"/>
        <v>0</v>
      </c>
      <c r="S557" s="115">
        <f t="shared" si="139"/>
        <v>0</v>
      </c>
      <c r="T557" s="115">
        <f t="shared" si="140"/>
        <v>1</v>
      </c>
      <c r="U557" s="115">
        <f t="shared" si="141"/>
        <v>0</v>
      </c>
      <c r="V557" s="115">
        <f t="shared" si="142"/>
        <v>0</v>
      </c>
      <c r="W557" s="115">
        <f t="shared" si="143"/>
        <v>1</v>
      </c>
      <c r="X557" s="115">
        <f t="shared" si="144"/>
        <v>0</v>
      </c>
      <c r="Y557" s="115">
        <f t="shared" si="145"/>
        <v>1</v>
      </c>
      <c r="Z557" s="115">
        <f t="shared" si="146"/>
        <v>0</v>
      </c>
      <c r="AA557" s="115">
        <f t="shared" si="147"/>
        <v>0</v>
      </c>
      <c r="AB557" s="115">
        <f t="shared" si="148"/>
        <v>0</v>
      </c>
      <c r="AC557" s="115">
        <f t="shared" si="149"/>
        <v>0</v>
      </c>
      <c r="AF557" s="115">
        <f t="shared" si="150"/>
        <v>3</v>
      </c>
      <c r="AG557" s="115">
        <f t="shared" si="151"/>
        <v>3</v>
      </c>
      <c r="AH557" s="115" t="str">
        <f t="shared" si="152"/>
        <v>Correct</v>
      </c>
      <c r="AJ557" s="115"/>
    </row>
    <row r="558" spans="1:47">
      <c r="A558" s="115">
        <v>5593492196</v>
      </c>
      <c r="B558" s="115" t="s">
        <v>41</v>
      </c>
      <c r="D558" s="115" t="s">
        <v>43</v>
      </c>
      <c r="I558" s="115" t="s">
        <v>47</v>
      </c>
      <c r="O558" s="115">
        <f t="shared" si="136"/>
        <v>3</v>
      </c>
      <c r="P558" s="115">
        <f t="shared" si="137"/>
        <v>1</v>
      </c>
      <c r="R558" s="115">
        <f t="shared" si="138"/>
        <v>1</v>
      </c>
      <c r="S558" s="115">
        <f t="shared" si="139"/>
        <v>0</v>
      </c>
      <c r="T558" s="115">
        <f t="shared" si="140"/>
        <v>1</v>
      </c>
      <c r="U558" s="115">
        <f t="shared" si="141"/>
        <v>0</v>
      </c>
      <c r="V558" s="115">
        <f t="shared" si="142"/>
        <v>0</v>
      </c>
      <c r="W558" s="115">
        <f t="shared" si="143"/>
        <v>0</v>
      </c>
      <c r="X558" s="115">
        <f t="shared" si="144"/>
        <v>0</v>
      </c>
      <c r="Y558" s="115">
        <f t="shared" si="145"/>
        <v>1</v>
      </c>
      <c r="Z558" s="115">
        <f t="shared" si="146"/>
        <v>0</v>
      </c>
      <c r="AA558" s="115">
        <f t="shared" si="147"/>
        <v>0</v>
      </c>
      <c r="AB558" s="115">
        <f t="shared" si="148"/>
        <v>0</v>
      </c>
      <c r="AC558" s="115">
        <f t="shared" si="149"/>
        <v>0</v>
      </c>
      <c r="AF558" s="115">
        <f t="shared" si="150"/>
        <v>3</v>
      </c>
      <c r="AG558" s="115">
        <f t="shared" si="151"/>
        <v>3</v>
      </c>
      <c r="AH558" s="115" t="str">
        <f t="shared" si="152"/>
        <v>Correct</v>
      </c>
      <c r="AJ558" s="115" t="s">
        <v>99</v>
      </c>
      <c r="AK558" s="115">
        <v>13</v>
      </c>
      <c r="AL558" s="115" t="s">
        <v>181</v>
      </c>
      <c r="AM558" s="115" t="s">
        <v>237</v>
      </c>
      <c r="AN558" s="115" t="s">
        <v>85</v>
      </c>
      <c r="AO558" s="115" t="s">
        <v>86</v>
      </c>
      <c r="AP558" s="115" t="s">
        <v>108</v>
      </c>
      <c r="AQ558" s="115" t="s">
        <v>93</v>
      </c>
      <c r="AR558" s="115" t="s">
        <v>89</v>
      </c>
      <c r="AS558" s="115" t="s">
        <v>113</v>
      </c>
      <c r="AT558" s="115" t="s">
        <v>91</v>
      </c>
    </row>
    <row r="559" spans="1:47">
      <c r="A559" s="115">
        <v>5606378583</v>
      </c>
      <c r="B559" s="115" t="s">
        <v>41</v>
      </c>
      <c r="I559" s="115" t="s">
        <v>47</v>
      </c>
      <c r="O559" s="115">
        <f t="shared" si="136"/>
        <v>2</v>
      </c>
      <c r="P559" s="115">
        <f t="shared" si="137"/>
        <v>1.5</v>
      </c>
      <c r="R559" s="115">
        <f t="shared" si="138"/>
        <v>1</v>
      </c>
      <c r="S559" s="115">
        <f t="shared" si="139"/>
        <v>0</v>
      </c>
      <c r="T559" s="115">
        <f t="shared" si="140"/>
        <v>0</v>
      </c>
      <c r="U559" s="115">
        <f t="shared" si="141"/>
        <v>0</v>
      </c>
      <c r="V559" s="115">
        <f t="shared" si="142"/>
        <v>0</v>
      </c>
      <c r="W559" s="115">
        <f t="shared" si="143"/>
        <v>0</v>
      </c>
      <c r="X559" s="115">
        <f t="shared" si="144"/>
        <v>0</v>
      </c>
      <c r="Y559" s="115">
        <f t="shared" si="145"/>
        <v>1</v>
      </c>
      <c r="Z559" s="115">
        <f t="shared" si="146"/>
        <v>0</v>
      </c>
      <c r="AA559" s="115">
        <f t="shared" si="147"/>
        <v>0</v>
      </c>
      <c r="AB559" s="115">
        <f t="shared" si="148"/>
        <v>0</v>
      </c>
      <c r="AC559" s="115">
        <f t="shared" si="149"/>
        <v>0</v>
      </c>
      <c r="AF559" s="115">
        <f t="shared" si="150"/>
        <v>2</v>
      </c>
      <c r="AG559" s="115">
        <f t="shared" si="151"/>
        <v>2</v>
      </c>
      <c r="AH559" s="115" t="str">
        <f t="shared" si="152"/>
        <v>Correct</v>
      </c>
      <c r="AJ559" s="115" t="s">
        <v>99</v>
      </c>
      <c r="AK559" s="115">
        <v>9</v>
      </c>
      <c r="AL559" s="115" t="s">
        <v>432</v>
      </c>
      <c r="AN559" s="115" t="s">
        <v>107</v>
      </c>
      <c r="AO559" s="115" t="s">
        <v>86</v>
      </c>
      <c r="AP559" s="115" t="s">
        <v>108</v>
      </c>
      <c r="AQ559" s="115" t="s">
        <v>96</v>
      </c>
      <c r="AR559" s="115" t="s">
        <v>102</v>
      </c>
      <c r="AS559" s="115" t="s">
        <v>95</v>
      </c>
      <c r="AT559" s="115" t="s">
        <v>86</v>
      </c>
    </row>
    <row r="560" spans="1:47">
      <c r="A560" s="115">
        <v>5587188345</v>
      </c>
      <c r="C560" s="115" t="s">
        <v>42</v>
      </c>
      <c r="G560" s="115" t="s">
        <v>39</v>
      </c>
      <c r="I560" s="115" t="s">
        <v>47</v>
      </c>
      <c r="O560" s="115">
        <f t="shared" si="136"/>
        <v>3</v>
      </c>
      <c r="P560" s="115">
        <f t="shared" si="137"/>
        <v>1</v>
      </c>
      <c r="R560" s="115">
        <f t="shared" si="138"/>
        <v>0</v>
      </c>
      <c r="S560" s="115">
        <f t="shared" si="139"/>
        <v>1</v>
      </c>
      <c r="T560" s="115">
        <f t="shared" si="140"/>
        <v>0</v>
      </c>
      <c r="U560" s="115">
        <f t="shared" si="141"/>
        <v>0</v>
      </c>
      <c r="V560" s="115">
        <f t="shared" si="142"/>
        <v>0</v>
      </c>
      <c r="W560" s="115">
        <f t="shared" si="143"/>
        <v>1</v>
      </c>
      <c r="X560" s="115">
        <f t="shared" si="144"/>
        <v>0</v>
      </c>
      <c r="Y560" s="115">
        <f t="shared" si="145"/>
        <v>1</v>
      </c>
      <c r="Z560" s="115">
        <f t="shared" si="146"/>
        <v>0</v>
      </c>
      <c r="AA560" s="115">
        <f t="shared" si="147"/>
        <v>0</v>
      </c>
      <c r="AB560" s="115">
        <f t="shared" si="148"/>
        <v>0</v>
      </c>
      <c r="AC560" s="115">
        <f t="shared" si="149"/>
        <v>0</v>
      </c>
      <c r="AF560" s="115">
        <f t="shared" si="150"/>
        <v>3</v>
      </c>
      <c r="AG560" s="115">
        <f t="shared" si="151"/>
        <v>3</v>
      </c>
      <c r="AH560" s="115" t="str">
        <f t="shared" si="152"/>
        <v>Correct</v>
      </c>
      <c r="AJ560" s="115" t="s">
        <v>83</v>
      </c>
      <c r="AK560" s="115">
        <v>55</v>
      </c>
      <c r="AL560" s="115" t="s">
        <v>84</v>
      </c>
      <c r="AM560" s="115" t="s">
        <v>138</v>
      </c>
    </row>
    <row r="561" spans="1:47">
      <c r="A561" s="115">
        <v>5582939586</v>
      </c>
      <c r="E561" s="115" t="s">
        <v>44</v>
      </c>
      <c r="G561" s="115" t="s">
        <v>39</v>
      </c>
      <c r="I561" s="115" t="s">
        <v>47</v>
      </c>
      <c r="O561" s="115">
        <f t="shared" si="136"/>
        <v>3</v>
      </c>
      <c r="P561" s="115">
        <f t="shared" si="137"/>
        <v>1</v>
      </c>
      <c r="R561" s="115">
        <f t="shared" si="138"/>
        <v>0</v>
      </c>
      <c r="S561" s="115">
        <f t="shared" si="139"/>
        <v>0</v>
      </c>
      <c r="T561" s="115">
        <f t="shared" si="140"/>
        <v>0</v>
      </c>
      <c r="U561" s="115">
        <f t="shared" si="141"/>
        <v>1</v>
      </c>
      <c r="V561" s="115">
        <f t="shared" si="142"/>
        <v>0</v>
      </c>
      <c r="W561" s="115">
        <f t="shared" si="143"/>
        <v>1</v>
      </c>
      <c r="X561" s="115">
        <f t="shared" si="144"/>
        <v>0</v>
      </c>
      <c r="Y561" s="115">
        <f t="shared" si="145"/>
        <v>1</v>
      </c>
      <c r="Z561" s="115">
        <f t="shared" si="146"/>
        <v>0</v>
      </c>
      <c r="AA561" s="115">
        <f t="shared" si="147"/>
        <v>0</v>
      </c>
      <c r="AB561" s="115">
        <f t="shared" si="148"/>
        <v>0</v>
      </c>
      <c r="AC561" s="115">
        <f t="shared" si="149"/>
        <v>0</v>
      </c>
      <c r="AF561" s="115">
        <f t="shared" si="150"/>
        <v>3</v>
      </c>
      <c r="AG561" s="115">
        <f t="shared" si="151"/>
        <v>3</v>
      </c>
      <c r="AH561" s="115" t="str">
        <f t="shared" si="152"/>
        <v>Correct</v>
      </c>
      <c r="AJ561" s="115" t="s">
        <v>83</v>
      </c>
      <c r="AK561" s="115">
        <v>73</v>
      </c>
      <c r="AL561" s="115" t="s">
        <v>181</v>
      </c>
      <c r="AM561" s="115" t="s">
        <v>226</v>
      </c>
      <c r="AN561" s="115" t="s">
        <v>85</v>
      </c>
      <c r="AO561" s="115" t="s">
        <v>86</v>
      </c>
      <c r="AP561" s="115" t="s">
        <v>87</v>
      </c>
      <c r="AQ561" s="115" t="s">
        <v>96</v>
      </c>
      <c r="AR561" s="115" t="s">
        <v>94</v>
      </c>
      <c r="AS561" s="115" t="s">
        <v>106</v>
      </c>
      <c r="AT561" s="115" t="s">
        <v>91</v>
      </c>
      <c r="AU561" s="115" t="s">
        <v>86</v>
      </c>
    </row>
    <row r="562" spans="1:47">
      <c r="A562" s="115">
        <v>5587093240</v>
      </c>
      <c r="C562" s="115" t="s">
        <v>42</v>
      </c>
      <c r="E562" s="115" t="s">
        <v>44</v>
      </c>
      <c r="I562" s="115" t="s">
        <v>47</v>
      </c>
      <c r="O562" s="115">
        <f t="shared" si="136"/>
        <v>3</v>
      </c>
      <c r="P562" s="115">
        <f t="shared" si="137"/>
        <v>1</v>
      </c>
      <c r="R562" s="115">
        <f t="shared" si="138"/>
        <v>0</v>
      </c>
      <c r="S562" s="115">
        <f t="shared" si="139"/>
        <v>1</v>
      </c>
      <c r="T562" s="115">
        <f t="shared" si="140"/>
        <v>0</v>
      </c>
      <c r="U562" s="115">
        <f t="shared" si="141"/>
        <v>1</v>
      </c>
      <c r="V562" s="115">
        <f t="shared" si="142"/>
        <v>0</v>
      </c>
      <c r="W562" s="115">
        <f t="shared" si="143"/>
        <v>0</v>
      </c>
      <c r="X562" s="115">
        <f t="shared" si="144"/>
        <v>0</v>
      </c>
      <c r="Y562" s="115">
        <f t="shared" si="145"/>
        <v>1</v>
      </c>
      <c r="Z562" s="115">
        <f t="shared" si="146"/>
        <v>0</v>
      </c>
      <c r="AA562" s="115">
        <f t="shared" si="147"/>
        <v>0</v>
      </c>
      <c r="AB562" s="115">
        <f t="shared" si="148"/>
        <v>0</v>
      </c>
      <c r="AC562" s="115">
        <f t="shared" si="149"/>
        <v>0</v>
      </c>
      <c r="AF562" s="115">
        <f t="shared" si="150"/>
        <v>3</v>
      </c>
      <c r="AG562" s="115">
        <f t="shared" si="151"/>
        <v>3</v>
      </c>
      <c r="AH562" s="115" t="str">
        <f t="shared" si="152"/>
        <v>Correct</v>
      </c>
      <c r="AJ562" s="115" t="s">
        <v>83</v>
      </c>
      <c r="AK562" s="115">
        <v>36</v>
      </c>
      <c r="AL562" s="115" t="s">
        <v>181</v>
      </c>
      <c r="AM562" s="115" t="s">
        <v>190</v>
      </c>
      <c r="AN562" s="115" t="s">
        <v>85</v>
      </c>
      <c r="AO562" s="115" t="s">
        <v>86</v>
      </c>
      <c r="AP562" s="115" t="s">
        <v>87</v>
      </c>
      <c r="AQ562" s="115" t="s">
        <v>88</v>
      </c>
      <c r="AR562" s="115" t="s">
        <v>111</v>
      </c>
      <c r="AS562" s="115" t="s">
        <v>90</v>
      </c>
      <c r="AT562" s="115" t="s">
        <v>91</v>
      </c>
      <c r="AU562" s="115" t="s">
        <v>91</v>
      </c>
    </row>
    <row r="563" spans="1:47">
      <c r="A563" s="115">
        <v>6985142158</v>
      </c>
      <c r="D563" s="115" t="s">
        <v>43</v>
      </c>
      <c r="E563" s="115" t="s">
        <v>44</v>
      </c>
      <c r="I563" s="115" t="s">
        <v>47</v>
      </c>
      <c r="O563" s="115">
        <f t="shared" si="136"/>
        <v>3</v>
      </c>
      <c r="P563" s="115">
        <f t="shared" si="137"/>
        <v>1</v>
      </c>
      <c r="R563" s="115">
        <f t="shared" si="138"/>
        <v>0</v>
      </c>
      <c r="S563" s="115">
        <f t="shared" si="139"/>
        <v>0</v>
      </c>
      <c r="T563" s="115">
        <f t="shared" si="140"/>
        <v>1</v>
      </c>
      <c r="U563" s="115">
        <f t="shared" si="141"/>
        <v>1</v>
      </c>
      <c r="V563" s="115">
        <f t="shared" si="142"/>
        <v>0</v>
      </c>
      <c r="W563" s="115">
        <f t="shared" si="143"/>
        <v>0</v>
      </c>
      <c r="X563" s="115">
        <f t="shared" si="144"/>
        <v>0</v>
      </c>
      <c r="Y563" s="115">
        <f t="shared" si="145"/>
        <v>1</v>
      </c>
      <c r="Z563" s="115">
        <f t="shared" si="146"/>
        <v>0</v>
      </c>
      <c r="AA563" s="115">
        <f t="shared" si="147"/>
        <v>0</v>
      </c>
      <c r="AB563" s="115">
        <f t="shared" si="148"/>
        <v>0</v>
      </c>
      <c r="AC563" s="115">
        <f t="shared" si="149"/>
        <v>0</v>
      </c>
      <c r="AF563" s="115">
        <f t="shared" si="150"/>
        <v>3</v>
      </c>
      <c r="AG563" s="115">
        <f t="shared" si="151"/>
        <v>3</v>
      </c>
      <c r="AH563" s="115" t="str">
        <f t="shared" si="152"/>
        <v>Correct</v>
      </c>
      <c r="AJ563" s="115" t="s">
        <v>99</v>
      </c>
      <c r="AK563" s="115">
        <v>34</v>
      </c>
      <c r="AL563" s="115" t="s">
        <v>181</v>
      </c>
      <c r="AM563" s="115" t="s">
        <v>237</v>
      </c>
      <c r="AN563" s="115" t="s">
        <v>97</v>
      </c>
      <c r="AP563" s="115" t="s">
        <v>482</v>
      </c>
      <c r="AQ563" s="115" t="s">
        <v>100</v>
      </c>
      <c r="AR563" s="115" t="s">
        <v>112</v>
      </c>
      <c r="AS563" s="115" t="s">
        <v>98</v>
      </c>
      <c r="AT563" s="115" t="s">
        <v>86</v>
      </c>
      <c r="AU563" s="115" t="s">
        <v>86</v>
      </c>
    </row>
    <row r="564" spans="1:47">
      <c r="A564" s="115">
        <v>7045783316</v>
      </c>
      <c r="C564" s="115" t="s">
        <v>42</v>
      </c>
      <c r="E564" s="115" t="s">
        <v>44</v>
      </c>
      <c r="I564" s="115" t="s">
        <v>47</v>
      </c>
      <c r="O564" s="115">
        <f t="shared" si="136"/>
        <v>3</v>
      </c>
      <c r="P564" s="115">
        <f t="shared" si="137"/>
        <v>1</v>
      </c>
      <c r="R564" s="115">
        <f t="shared" si="138"/>
        <v>0</v>
      </c>
      <c r="S564" s="115">
        <f t="shared" si="139"/>
        <v>1</v>
      </c>
      <c r="T564" s="115">
        <f t="shared" si="140"/>
        <v>0</v>
      </c>
      <c r="U564" s="115">
        <f t="shared" si="141"/>
        <v>1</v>
      </c>
      <c r="V564" s="115">
        <f t="shared" si="142"/>
        <v>0</v>
      </c>
      <c r="W564" s="115">
        <f t="shared" si="143"/>
        <v>0</v>
      </c>
      <c r="X564" s="115">
        <f t="shared" si="144"/>
        <v>0</v>
      </c>
      <c r="Y564" s="115">
        <f t="shared" si="145"/>
        <v>1</v>
      </c>
      <c r="Z564" s="115">
        <f t="shared" si="146"/>
        <v>0</v>
      </c>
      <c r="AA564" s="115">
        <f t="shared" si="147"/>
        <v>0</v>
      </c>
      <c r="AB564" s="115">
        <f t="shared" si="148"/>
        <v>0</v>
      </c>
      <c r="AC564" s="115">
        <f t="shared" si="149"/>
        <v>0</v>
      </c>
      <c r="AF564" s="115">
        <f t="shared" si="150"/>
        <v>3</v>
      </c>
      <c r="AG564" s="115">
        <f t="shared" si="151"/>
        <v>3</v>
      </c>
      <c r="AH564" s="115" t="str">
        <f t="shared" si="152"/>
        <v>Correct</v>
      </c>
      <c r="AJ564" s="115" t="s">
        <v>83</v>
      </c>
      <c r="AK564" s="115">
        <v>73</v>
      </c>
      <c r="AL564" s="115" t="s">
        <v>181</v>
      </c>
      <c r="AM564" s="115" t="s">
        <v>193</v>
      </c>
      <c r="AN564" s="115" t="s">
        <v>85</v>
      </c>
      <c r="AO564" s="115" t="s">
        <v>86</v>
      </c>
      <c r="AP564" s="115" t="s">
        <v>87</v>
      </c>
      <c r="AR564" s="115" t="s">
        <v>89</v>
      </c>
      <c r="AS564" s="115" t="s">
        <v>106</v>
      </c>
      <c r="AT564" s="115" t="s">
        <v>91</v>
      </c>
      <c r="AU564" s="115" t="s">
        <v>91</v>
      </c>
    </row>
    <row r="565" spans="1:47">
      <c r="A565" s="115">
        <v>5585113804</v>
      </c>
      <c r="C565" s="115" t="s">
        <v>42</v>
      </c>
      <c r="E565" s="115" t="s">
        <v>44</v>
      </c>
      <c r="I565" s="115" t="s">
        <v>47</v>
      </c>
      <c r="O565" s="115">
        <f t="shared" si="136"/>
        <v>3</v>
      </c>
      <c r="P565" s="115">
        <f t="shared" si="137"/>
        <v>1</v>
      </c>
      <c r="R565" s="115">
        <f t="shared" si="138"/>
        <v>0</v>
      </c>
      <c r="S565" s="115">
        <f t="shared" si="139"/>
        <v>1</v>
      </c>
      <c r="T565" s="115">
        <f t="shared" si="140"/>
        <v>0</v>
      </c>
      <c r="U565" s="115">
        <f t="shared" si="141"/>
        <v>1</v>
      </c>
      <c r="V565" s="115">
        <f t="shared" si="142"/>
        <v>0</v>
      </c>
      <c r="W565" s="115">
        <f t="shared" si="143"/>
        <v>0</v>
      </c>
      <c r="X565" s="115">
        <f t="shared" si="144"/>
        <v>0</v>
      </c>
      <c r="Y565" s="115">
        <f t="shared" si="145"/>
        <v>1</v>
      </c>
      <c r="Z565" s="115">
        <f t="shared" si="146"/>
        <v>0</v>
      </c>
      <c r="AA565" s="115">
        <f t="shared" si="147"/>
        <v>0</v>
      </c>
      <c r="AB565" s="115">
        <f t="shared" si="148"/>
        <v>0</v>
      </c>
      <c r="AC565" s="115">
        <f t="shared" si="149"/>
        <v>0</v>
      </c>
      <c r="AF565" s="115">
        <f t="shared" si="150"/>
        <v>3</v>
      </c>
      <c r="AG565" s="115">
        <f t="shared" si="151"/>
        <v>3</v>
      </c>
      <c r="AH565" s="115" t="str">
        <f t="shared" si="152"/>
        <v>Correct</v>
      </c>
      <c r="AJ565" s="115" t="s">
        <v>83</v>
      </c>
      <c r="AK565" s="115">
        <v>72</v>
      </c>
      <c r="AL565" s="115" t="s">
        <v>181</v>
      </c>
      <c r="AM565" s="115" t="s">
        <v>244</v>
      </c>
      <c r="AN565" s="115" t="s">
        <v>85</v>
      </c>
      <c r="AO565" s="115" t="s">
        <v>86</v>
      </c>
      <c r="AP565" s="115" t="s">
        <v>87</v>
      </c>
      <c r="AQ565" s="115" t="s">
        <v>101</v>
      </c>
      <c r="AR565" s="115" t="s">
        <v>111</v>
      </c>
      <c r="AS565" s="115" t="s">
        <v>106</v>
      </c>
      <c r="AT565" s="115" t="s">
        <v>91</v>
      </c>
      <c r="AU565" s="115" t="s">
        <v>91</v>
      </c>
    </row>
    <row r="566" spans="1:47">
      <c r="A566" s="115">
        <v>6985185713</v>
      </c>
      <c r="B566" s="115" t="s">
        <v>41</v>
      </c>
      <c r="I566" s="115" t="s">
        <v>47</v>
      </c>
      <c r="O566" s="115">
        <f t="shared" si="136"/>
        <v>2</v>
      </c>
      <c r="P566" s="115">
        <f t="shared" si="137"/>
        <v>1.5</v>
      </c>
      <c r="R566" s="115">
        <f t="shared" si="138"/>
        <v>1</v>
      </c>
      <c r="S566" s="115">
        <f t="shared" si="139"/>
        <v>0</v>
      </c>
      <c r="T566" s="115">
        <f t="shared" si="140"/>
        <v>0</v>
      </c>
      <c r="U566" s="115">
        <f t="shared" si="141"/>
        <v>0</v>
      </c>
      <c r="V566" s="115">
        <f t="shared" si="142"/>
        <v>0</v>
      </c>
      <c r="W566" s="115">
        <f t="shared" si="143"/>
        <v>0</v>
      </c>
      <c r="X566" s="115">
        <f t="shared" si="144"/>
        <v>0</v>
      </c>
      <c r="Y566" s="115">
        <f t="shared" si="145"/>
        <v>1</v>
      </c>
      <c r="Z566" s="115">
        <f t="shared" si="146"/>
        <v>0</v>
      </c>
      <c r="AA566" s="115">
        <f t="shared" si="147"/>
        <v>0</v>
      </c>
      <c r="AB566" s="115">
        <f t="shared" si="148"/>
        <v>0</v>
      </c>
      <c r="AC566" s="115">
        <f t="shared" si="149"/>
        <v>0</v>
      </c>
      <c r="AF566" s="115">
        <f t="shared" si="150"/>
        <v>2</v>
      </c>
      <c r="AG566" s="115">
        <f t="shared" si="151"/>
        <v>2</v>
      </c>
      <c r="AH566" s="115" t="str">
        <f t="shared" si="152"/>
        <v>Correct</v>
      </c>
      <c r="AJ566" s="115" t="s">
        <v>83</v>
      </c>
      <c r="AL566" s="115" t="s">
        <v>181</v>
      </c>
      <c r="AM566" s="115" t="s">
        <v>215</v>
      </c>
      <c r="AN566" s="115" t="s">
        <v>97</v>
      </c>
      <c r="AP566" s="115" t="s">
        <v>87</v>
      </c>
      <c r="AS566" s="115" t="s">
        <v>90</v>
      </c>
      <c r="AT566" s="115" t="s">
        <v>91</v>
      </c>
      <c r="AU566" s="115" t="s">
        <v>91</v>
      </c>
    </row>
    <row r="567" spans="1:47">
      <c r="A567" s="115">
        <v>7008107483</v>
      </c>
      <c r="C567" s="115" t="s">
        <v>42</v>
      </c>
      <c r="F567" s="115" t="s">
        <v>45</v>
      </c>
      <c r="I567" s="115" t="s">
        <v>47</v>
      </c>
      <c r="O567" s="115">
        <f t="shared" si="136"/>
        <v>3</v>
      </c>
      <c r="P567" s="115">
        <f t="shared" si="137"/>
        <v>1</v>
      </c>
      <c r="R567" s="115">
        <f t="shared" si="138"/>
        <v>0</v>
      </c>
      <c r="S567" s="115">
        <f t="shared" si="139"/>
        <v>1</v>
      </c>
      <c r="T567" s="115">
        <f t="shared" si="140"/>
        <v>0</v>
      </c>
      <c r="U567" s="115">
        <f t="shared" si="141"/>
        <v>0</v>
      </c>
      <c r="V567" s="115">
        <f t="shared" si="142"/>
        <v>1</v>
      </c>
      <c r="W567" s="115">
        <f t="shared" si="143"/>
        <v>0</v>
      </c>
      <c r="X567" s="115">
        <f t="shared" si="144"/>
        <v>0</v>
      </c>
      <c r="Y567" s="115">
        <f t="shared" si="145"/>
        <v>1</v>
      </c>
      <c r="Z567" s="115">
        <f t="shared" si="146"/>
        <v>0</v>
      </c>
      <c r="AA567" s="115">
        <f t="shared" si="147"/>
        <v>0</v>
      </c>
      <c r="AB567" s="115">
        <f t="shared" si="148"/>
        <v>0</v>
      </c>
      <c r="AC567" s="115">
        <f t="shared" si="149"/>
        <v>0</v>
      </c>
      <c r="AF567" s="115">
        <f t="shared" si="150"/>
        <v>3</v>
      </c>
      <c r="AG567" s="115">
        <f t="shared" si="151"/>
        <v>3</v>
      </c>
      <c r="AH567" s="115" t="str">
        <f t="shared" si="152"/>
        <v>Correct</v>
      </c>
      <c r="AJ567" s="115" t="s">
        <v>99</v>
      </c>
      <c r="AK567" s="115">
        <v>94</v>
      </c>
      <c r="AL567" s="115" t="s">
        <v>84</v>
      </c>
      <c r="AN567" s="115" t="s">
        <v>85</v>
      </c>
      <c r="AO567" s="115" t="s">
        <v>86</v>
      </c>
      <c r="AP567" s="115" t="s">
        <v>87</v>
      </c>
      <c r="AR567" s="115" t="s">
        <v>111</v>
      </c>
      <c r="AS567" s="115" t="s">
        <v>106</v>
      </c>
      <c r="AT567" s="115" t="s">
        <v>91</v>
      </c>
      <c r="AU567" s="115" t="s">
        <v>91</v>
      </c>
    </row>
    <row r="568" spans="1:47">
      <c r="A568" s="115">
        <v>7020348946</v>
      </c>
      <c r="B568" s="115" t="s">
        <v>41</v>
      </c>
      <c r="C568" s="115" t="s">
        <v>42</v>
      </c>
      <c r="D568" s="115" t="s">
        <v>43</v>
      </c>
      <c r="E568" s="115" t="s">
        <v>44</v>
      </c>
      <c r="G568" s="115" t="s">
        <v>39</v>
      </c>
      <c r="I568" s="115" t="s">
        <v>47</v>
      </c>
      <c r="O568" s="115">
        <f t="shared" si="136"/>
        <v>6</v>
      </c>
      <c r="P568" s="115">
        <f t="shared" si="137"/>
        <v>0.5</v>
      </c>
      <c r="R568" s="115">
        <f t="shared" si="138"/>
        <v>0.5</v>
      </c>
      <c r="S568" s="115">
        <f t="shared" si="139"/>
        <v>0.5</v>
      </c>
      <c r="T568" s="115">
        <f t="shared" si="140"/>
        <v>0.5</v>
      </c>
      <c r="U568" s="115">
        <f t="shared" si="141"/>
        <v>0.5</v>
      </c>
      <c r="V568" s="115">
        <f t="shared" si="142"/>
        <v>0</v>
      </c>
      <c r="W568" s="115">
        <f t="shared" si="143"/>
        <v>0.5</v>
      </c>
      <c r="X568" s="115">
        <f t="shared" si="144"/>
        <v>0</v>
      </c>
      <c r="Y568" s="115">
        <f t="shared" si="145"/>
        <v>0.5</v>
      </c>
      <c r="Z568" s="115">
        <f t="shared" si="146"/>
        <v>0</v>
      </c>
      <c r="AA568" s="115">
        <f t="shared" si="147"/>
        <v>0</v>
      </c>
      <c r="AB568" s="115">
        <f t="shared" si="148"/>
        <v>0</v>
      </c>
      <c r="AC568" s="115">
        <f t="shared" si="149"/>
        <v>0</v>
      </c>
      <c r="AF568" s="115">
        <f t="shared" si="150"/>
        <v>3</v>
      </c>
      <c r="AG568" s="115">
        <f t="shared" si="151"/>
        <v>6</v>
      </c>
      <c r="AH568" s="115" t="str">
        <f t="shared" si="152"/>
        <v>Correct</v>
      </c>
      <c r="AJ568" s="115" t="s">
        <v>99</v>
      </c>
      <c r="AK568" s="115">
        <v>34</v>
      </c>
      <c r="AL568" s="115" t="s">
        <v>181</v>
      </c>
      <c r="AN568" s="115" t="s">
        <v>85</v>
      </c>
      <c r="AO568" s="115" t="s">
        <v>86</v>
      </c>
      <c r="AP568" s="115" t="s">
        <v>87</v>
      </c>
      <c r="AQ568" s="115" t="s">
        <v>93</v>
      </c>
    </row>
    <row r="569" spans="1:47">
      <c r="A569" s="115">
        <v>7045754626</v>
      </c>
      <c r="I569" s="115" t="s">
        <v>47</v>
      </c>
      <c r="O569" s="115">
        <f t="shared" si="136"/>
        <v>1</v>
      </c>
      <c r="P569" s="115">
        <f t="shared" si="137"/>
        <v>3</v>
      </c>
      <c r="R569" s="115">
        <f t="shared" si="138"/>
        <v>0</v>
      </c>
      <c r="S569" s="115">
        <f t="shared" si="139"/>
        <v>0</v>
      </c>
      <c r="T569" s="115">
        <f t="shared" si="140"/>
        <v>0</v>
      </c>
      <c r="U569" s="115">
        <f t="shared" si="141"/>
        <v>0</v>
      </c>
      <c r="V569" s="115">
        <f t="shared" si="142"/>
        <v>0</v>
      </c>
      <c r="W569" s="115">
        <f t="shared" si="143"/>
        <v>0</v>
      </c>
      <c r="X569" s="115">
        <f t="shared" si="144"/>
        <v>0</v>
      </c>
      <c r="Y569" s="115">
        <f t="shared" si="145"/>
        <v>1</v>
      </c>
      <c r="Z569" s="115">
        <f t="shared" si="146"/>
        <v>0</v>
      </c>
      <c r="AA569" s="115">
        <f t="shared" si="147"/>
        <v>0</v>
      </c>
      <c r="AB569" s="115">
        <f t="shared" si="148"/>
        <v>0</v>
      </c>
      <c r="AC569" s="115">
        <f t="shared" si="149"/>
        <v>0</v>
      </c>
      <c r="AF569" s="115">
        <f t="shared" si="150"/>
        <v>1</v>
      </c>
      <c r="AG569" s="115">
        <f t="shared" si="151"/>
        <v>1</v>
      </c>
      <c r="AH569" s="115" t="str">
        <f t="shared" si="152"/>
        <v>Correct</v>
      </c>
      <c r="AJ569" s="115" t="s">
        <v>83</v>
      </c>
      <c r="AK569" s="115">
        <v>47</v>
      </c>
      <c r="AL569" s="115" t="s">
        <v>181</v>
      </c>
      <c r="AM569" s="115" t="s">
        <v>478</v>
      </c>
      <c r="AN569" s="115" t="s">
        <v>85</v>
      </c>
      <c r="AO569" s="115" t="s">
        <v>86</v>
      </c>
      <c r="AP569" s="115" t="s">
        <v>87</v>
      </c>
      <c r="AQ569" s="115" t="s">
        <v>88</v>
      </c>
      <c r="AR569" s="115" t="s">
        <v>111</v>
      </c>
      <c r="AS569" s="115" t="s">
        <v>90</v>
      </c>
      <c r="AT569" s="115" t="s">
        <v>91</v>
      </c>
      <c r="AU569" s="115" t="s">
        <v>91</v>
      </c>
    </row>
    <row r="570" spans="1:47">
      <c r="A570" s="115">
        <v>7011541797</v>
      </c>
      <c r="B570" s="115" t="s">
        <v>41</v>
      </c>
      <c r="I570" s="115" t="s">
        <v>47</v>
      </c>
      <c r="O570" s="115">
        <f t="shared" si="136"/>
        <v>2</v>
      </c>
      <c r="P570" s="115">
        <f t="shared" si="137"/>
        <v>1.5</v>
      </c>
      <c r="R570" s="115">
        <f t="shared" si="138"/>
        <v>1</v>
      </c>
      <c r="S570" s="115">
        <f t="shared" si="139"/>
        <v>0</v>
      </c>
      <c r="T570" s="115">
        <f t="shared" si="140"/>
        <v>0</v>
      </c>
      <c r="U570" s="115">
        <f t="shared" si="141"/>
        <v>0</v>
      </c>
      <c r="V570" s="115">
        <f t="shared" si="142"/>
        <v>0</v>
      </c>
      <c r="W570" s="115">
        <f t="shared" si="143"/>
        <v>0</v>
      </c>
      <c r="X570" s="115">
        <f t="shared" si="144"/>
        <v>0</v>
      </c>
      <c r="Y570" s="115">
        <f t="shared" si="145"/>
        <v>1</v>
      </c>
      <c r="Z570" s="115">
        <f t="shared" si="146"/>
        <v>0</v>
      </c>
      <c r="AA570" s="115">
        <f t="shared" si="147"/>
        <v>0</v>
      </c>
      <c r="AB570" s="115">
        <f t="shared" si="148"/>
        <v>0</v>
      </c>
      <c r="AC570" s="115">
        <f t="shared" si="149"/>
        <v>0</v>
      </c>
      <c r="AF570" s="115">
        <f t="shared" si="150"/>
        <v>2</v>
      </c>
      <c r="AG570" s="115">
        <f t="shared" si="151"/>
        <v>2</v>
      </c>
      <c r="AH570" s="115" t="str">
        <f t="shared" si="152"/>
        <v>Correct</v>
      </c>
      <c r="AJ570" s="115" t="s">
        <v>83</v>
      </c>
      <c r="AK570" s="115">
        <v>64</v>
      </c>
      <c r="AL570" s="115" t="s">
        <v>181</v>
      </c>
      <c r="AM570" s="115" t="s">
        <v>224</v>
      </c>
      <c r="AN570" s="115" t="s">
        <v>85</v>
      </c>
      <c r="AO570" s="115" t="s">
        <v>86</v>
      </c>
      <c r="AP570" s="115" t="s">
        <v>87</v>
      </c>
      <c r="AQ570" s="115" t="s">
        <v>88</v>
      </c>
      <c r="AR570" s="115" t="s">
        <v>102</v>
      </c>
      <c r="AS570" s="115" t="s">
        <v>90</v>
      </c>
      <c r="AT570" s="115" t="s">
        <v>91</v>
      </c>
      <c r="AU570" s="115" t="s">
        <v>91</v>
      </c>
    </row>
    <row r="571" spans="1:47">
      <c r="A571" s="115">
        <v>7044856191</v>
      </c>
      <c r="B571" s="115" t="s">
        <v>41</v>
      </c>
      <c r="E571" s="115" t="s">
        <v>44</v>
      </c>
      <c r="G571" s="115" t="s">
        <v>39</v>
      </c>
      <c r="H571" s="115" t="s">
        <v>46</v>
      </c>
      <c r="O571" s="115">
        <f t="shared" si="136"/>
        <v>4</v>
      </c>
      <c r="P571" s="115">
        <f t="shared" si="137"/>
        <v>0.75</v>
      </c>
      <c r="R571" s="115">
        <f t="shared" si="138"/>
        <v>0.75</v>
      </c>
      <c r="S571" s="115">
        <f t="shared" si="139"/>
        <v>0</v>
      </c>
      <c r="T571" s="115">
        <f t="shared" si="140"/>
        <v>0</v>
      </c>
      <c r="U571" s="115">
        <f t="shared" si="141"/>
        <v>0.75</v>
      </c>
      <c r="V571" s="115">
        <f t="shared" si="142"/>
        <v>0</v>
      </c>
      <c r="W571" s="115">
        <f t="shared" si="143"/>
        <v>0.75</v>
      </c>
      <c r="X571" s="115">
        <f t="shared" si="144"/>
        <v>0.75</v>
      </c>
      <c r="Y571" s="115">
        <f t="shared" si="145"/>
        <v>0</v>
      </c>
      <c r="Z571" s="115">
        <f t="shared" si="146"/>
        <v>0</v>
      </c>
      <c r="AA571" s="115">
        <f t="shared" si="147"/>
        <v>0</v>
      </c>
      <c r="AB571" s="115">
        <f t="shared" si="148"/>
        <v>0</v>
      </c>
      <c r="AC571" s="115">
        <f t="shared" si="149"/>
        <v>0</v>
      </c>
      <c r="AF571" s="115">
        <f t="shared" si="150"/>
        <v>3</v>
      </c>
      <c r="AG571" s="115">
        <f t="shared" si="151"/>
        <v>4</v>
      </c>
      <c r="AH571" s="115" t="str">
        <f t="shared" si="152"/>
        <v>Correct</v>
      </c>
      <c r="AJ571" s="115" t="s">
        <v>83</v>
      </c>
      <c r="AK571" s="115">
        <v>74</v>
      </c>
      <c r="AL571" s="115" t="s">
        <v>84</v>
      </c>
      <c r="AM571" s="115" t="s">
        <v>491</v>
      </c>
      <c r="AN571" s="115" t="s">
        <v>85</v>
      </c>
      <c r="AP571" s="115" t="s">
        <v>87</v>
      </c>
      <c r="AR571" s="115" t="s">
        <v>89</v>
      </c>
      <c r="AS571" s="115" t="s">
        <v>106</v>
      </c>
      <c r="AT571" s="115" t="s">
        <v>91</v>
      </c>
      <c r="AU571" s="115" t="s">
        <v>91</v>
      </c>
    </row>
    <row r="572" spans="1:47">
      <c r="A572" s="115">
        <v>6985148226</v>
      </c>
      <c r="B572" s="115" t="s">
        <v>41</v>
      </c>
      <c r="G572" s="115" t="s">
        <v>39</v>
      </c>
      <c r="H572" s="115" t="s">
        <v>46</v>
      </c>
      <c r="O572" s="115">
        <f t="shared" si="136"/>
        <v>3</v>
      </c>
      <c r="P572" s="115">
        <f t="shared" si="137"/>
        <v>1</v>
      </c>
      <c r="R572" s="115">
        <f t="shared" si="138"/>
        <v>1</v>
      </c>
      <c r="S572" s="115">
        <f t="shared" si="139"/>
        <v>0</v>
      </c>
      <c r="T572" s="115">
        <f t="shared" si="140"/>
        <v>0</v>
      </c>
      <c r="U572" s="115">
        <f t="shared" si="141"/>
        <v>0</v>
      </c>
      <c r="V572" s="115">
        <f t="shared" si="142"/>
        <v>0</v>
      </c>
      <c r="W572" s="115">
        <f t="shared" si="143"/>
        <v>1</v>
      </c>
      <c r="X572" s="115">
        <f t="shared" si="144"/>
        <v>1</v>
      </c>
      <c r="Y572" s="115">
        <f t="shared" si="145"/>
        <v>0</v>
      </c>
      <c r="Z572" s="115">
        <f t="shared" si="146"/>
        <v>0</v>
      </c>
      <c r="AA572" s="115">
        <f t="shared" si="147"/>
        <v>0</v>
      </c>
      <c r="AB572" s="115">
        <f t="shared" si="148"/>
        <v>0</v>
      </c>
      <c r="AC572" s="115">
        <f t="shared" si="149"/>
        <v>0</v>
      </c>
      <c r="AF572" s="115">
        <f t="shared" si="150"/>
        <v>3</v>
      </c>
      <c r="AG572" s="115">
        <f t="shared" si="151"/>
        <v>3</v>
      </c>
      <c r="AH572" s="115" t="str">
        <f t="shared" si="152"/>
        <v>Correct</v>
      </c>
      <c r="AJ572" s="115" t="s">
        <v>83</v>
      </c>
      <c r="AL572" s="115" t="s">
        <v>181</v>
      </c>
      <c r="AM572" s="115" t="s">
        <v>190</v>
      </c>
      <c r="AN572" s="115" t="s">
        <v>85</v>
      </c>
      <c r="AO572" s="115" t="s">
        <v>86</v>
      </c>
      <c r="AP572" s="115" t="s">
        <v>87</v>
      </c>
      <c r="AQ572" s="115" t="s">
        <v>93</v>
      </c>
      <c r="AR572" s="115" t="s">
        <v>89</v>
      </c>
      <c r="AT572" s="115" t="s">
        <v>91</v>
      </c>
      <c r="AU572" s="115" t="s">
        <v>91</v>
      </c>
    </row>
    <row r="573" spans="1:47">
      <c r="A573" s="115">
        <v>6985124139</v>
      </c>
      <c r="C573" s="115" t="s">
        <v>42</v>
      </c>
      <c r="G573" s="115" t="s">
        <v>39</v>
      </c>
      <c r="H573" s="115" t="s">
        <v>46</v>
      </c>
      <c r="O573" s="115">
        <f t="shared" si="136"/>
        <v>3</v>
      </c>
      <c r="P573" s="115">
        <f t="shared" si="137"/>
        <v>1</v>
      </c>
      <c r="R573" s="115">
        <f t="shared" si="138"/>
        <v>0</v>
      </c>
      <c r="S573" s="115">
        <f t="shared" si="139"/>
        <v>1</v>
      </c>
      <c r="T573" s="115">
        <f t="shared" si="140"/>
        <v>0</v>
      </c>
      <c r="U573" s="115">
        <f t="shared" si="141"/>
        <v>0</v>
      </c>
      <c r="V573" s="115">
        <f t="shared" si="142"/>
        <v>0</v>
      </c>
      <c r="W573" s="115">
        <f t="shared" si="143"/>
        <v>1</v>
      </c>
      <c r="X573" s="115">
        <f t="shared" si="144"/>
        <v>1</v>
      </c>
      <c r="Y573" s="115">
        <f t="shared" si="145"/>
        <v>0</v>
      </c>
      <c r="Z573" s="115">
        <f t="shared" si="146"/>
        <v>0</v>
      </c>
      <c r="AA573" s="115">
        <f t="shared" si="147"/>
        <v>0</v>
      </c>
      <c r="AB573" s="115">
        <f t="shared" si="148"/>
        <v>0</v>
      </c>
      <c r="AC573" s="115">
        <f t="shared" si="149"/>
        <v>0</v>
      </c>
      <c r="AF573" s="115">
        <f t="shared" si="150"/>
        <v>3</v>
      </c>
      <c r="AG573" s="115">
        <f t="shared" si="151"/>
        <v>3</v>
      </c>
      <c r="AH573" s="115" t="str">
        <f t="shared" si="152"/>
        <v>Correct</v>
      </c>
      <c r="AJ573" s="115" t="s">
        <v>83</v>
      </c>
      <c r="AK573" s="115">
        <v>30</v>
      </c>
      <c r="AL573" s="115" t="s">
        <v>181</v>
      </c>
      <c r="AN573" s="115" t="s">
        <v>85</v>
      </c>
      <c r="AO573" s="115" t="s">
        <v>91</v>
      </c>
      <c r="AP573" s="115" t="s">
        <v>87</v>
      </c>
      <c r="AQ573" s="115" t="s">
        <v>96</v>
      </c>
      <c r="AR573" s="115" t="s">
        <v>109</v>
      </c>
      <c r="AS573" s="115" t="s">
        <v>90</v>
      </c>
      <c r="AT573" s="115" t="s">
        <v>91</v>
      </c>
      <c r="AU573" s="115" t="s">
        <v>91</v>
      </c>
    </row>
    <row r="574" spans="1:47">
      <c r="A574" s="115">
        <v>6985437825</v>
      </c>
      <c r="B574" s="115" t="s">
        <v>41</v>
      </c>
      <c r="C574" s="115" t="s">
        <v>42</v>
      </c>
      <c r="G574" s="115" t="s">
        <v>39</v>
      </c>
      <c r="H574" s="115" t="s">
        <v>46</v>
      </c>
      <c r="O574" s="115">
        <f t="shared" si="136"/>
        <v>4</v>
      </c>
      <c r="P574" s="115">
        <f t="shared" si="137"/>
        <v>0.75</v>
      </c>
      <c r="R574" s="115">
        <f t="shared" si="138"/>
        <v>0.75</v>
      </c>
      <c r="S574" s="115">
        <f t="shared" si="139"/>
        <v>0.75</v>
      </c>
      <c r="T574" s="115">
        <f t="shared" si="140"/>
        <v>0</v>
      </c>
      <c r="U574" s="115">
        <f t="shared" si="141"/>
        <v>0</v>
      </c>
      <c r="V574" s="115">
        <f t="shared" si="142"/>
        <v>0</v>
      </c>
      <c r="W574" s="115">
        <f t="shared" si="143"/>
        <v>0.75</v>
      </c>
      <c r="X574" s="115">
        <f t="shared" si="144"/>
        <v>0.75</v>
      </c>
      <c r="Y574" s="115">
        <f t="shared" si="145"/>
        <v>0</v>
      </c>
      <c r="Z574" s="115">
        <f t="shared" si="146"/>
        <v>0</v>
      </c>
      <c r="AA574" s="115">
        <f t="shared" si="147"/>
        <v>0</v>
      </c>
      <c r="AB574" s="115">
        <f t="shared" si="148"/>
        <v>0</v>
      </c>
      <c r="AC574" s="115">
        <f t="shared" si="149"/>
        <v>0</v>
      </c>
      <c r="AF574" s="115">
        <f t="shared" si="150"/>
        <v>3</v>
      </c>
      <c r="AG574" s="115">
        <f t="shared" si="151"/>
        <v>4</v>
      </c>
      <c r="AH574" s="115" t="str">
        <f t="shared" si="152"/>
        <v>Correct</v>
      </c>
      <c r="AJ574" s="115" t="s">
        <v>83</v>
      </c>
      <c r="AK574" s="115">
        <v>72</v>
      </c>
      <c r="AL574" s="115" t="s">
        <v>84</v>
      </c>
      <c r="AM574" s="115" t="s">
        <v>123</v>
      </c>
      <c r="AN574" s="115" t="s">
        <v>85</v>
      </c>
      <c r="AO574" s="115" t="s">
        <v>86</v>
      </c>
      <c r="AP574" s="115" t="s">
        <v>87</v>
      </c>
      <c r="AQ574" s="115" t="s">
        <v>96</v>
      </c>
      <c r="AR574" s="115" t="s">
        <v>102</v>
      </c>
      <c r="AS574" s="115" t="s">
        <v>106</v>
      </c>
      <c r="AT574" s="115" t="s">
        <v>91</v>
      </c>
      <c r="AU574" s="115" t="s">
        <v>86</v>
      </c>
    </row>
    <row r="575" spans="1:47">
      <c r="A575" s="115">
        <v>5584565513</v>
      </c>
      <c r="B575" s="115" t="s">
        <v>41</v>
      </c>
      <c r="G575" s="115" t="s">
        <v>39</v>
      </c>
      <c r="H575" s="115" t="s">
        <v>46</v>
      </c>
      <c r="O575" s="115">
        <f t="shared" si="136"/>
        <v>3</v>
      </c>
      <c r="P575" s="115">
        <f t="shared" si="137"/>
        <v>1</v>
      </c>
      <c r="R575" s="115">
        <f t="shared" si="138"/>
        <v>1</v>
      </c>
      <c r="S575" s="115">
        <f t="shared" si="139"/>
        <v>0</v>
      </c>
      <c r="T575" s="115">
        <f t="shared" si="140"/>
        <v>0</v>
      </c>
      <c r="U575" s="115">
        <f t="shared" si="141"/>
        <v>0</v>
      </c>
      <c r="V575" s="115">
        <f t="shared" si="142"/>
        <v>0</v>
      </c>
      <c r="W575" s="115">
        <f t="shared" si="143"/>
        <v>1</v>
      </c>
      <c r="X575" s="115">
        <f t="shared" si="144"/>
        <v>1</v>
      </c>
      <c r="Y575" s="115">
        <f t="shared" si="145"/>
        <v>0</v>
      </c>
      <c r="Z575" s="115">
        <f t="shared" si="146"/>
        <v>0</v>
      </c>
      <c r="AA575" s="115">
        <f t="shared" si="147"/>
        <v>0</v>
      </c>
      <c r="AB575" s="115">
        <f t="shared" si="148"/>
        <v>0</v>
      </c>
      <c r="AC575" s="115">
        <f t="shared" si="149"/>
        <v>0</v>
      </c>
      <c r="AF575" s="115">
        <f t="shared" si="150"/>
        <v>3</v>
      </c>
      <c r="AG575" s="115">
        <f t="shared" si="151"/>
        <v>3</v>
      </c>
      <c r="AH575" s="115" t="str">
        <f t="shared" si="152"/>
        <v>Correct</v>
      </c>
      <c r="AJ575" s="115" t="s">
        <v>83</v>
      </c>
      <c r="AK575" s="115">
        <v>34</v>
      </c>
      <c r="AL575" s="115" t="s">
        <v>181</v>
      </c>
      <c r="AM575" s="115" t="s">
        <v>429</v>
      </c>
      <c r="AN575" s="115" t="s">
        <v>85</v>
      </c>
      <c r="AO575" s="115" t="s">
        <v>91</v>
      </c>
      <c r="AP575" s="115" t="s">
        <v>87</v>
      </c>
      <c r="AQ575" s="115" t="s">
        <v>104</v>
      </c>
      <c r="AR575" s="115" t="s">
        <v>102</v>
      </c>
      <c r="AS575" s="115" t="s">
        <v>90</v>
      </c>
      <c r="AT575" s="115" t="s">
        <v>91</v>
      </c>
      <c r="AU575" s="115" t="s">
        <v>91</v>
      </c>
    </row>
    <row r="576" spans="1:47">
      <c r="A576" s="115">
        <v>5587028148</v>
      </c>
      <c r="C576" s="115" t="s">
        <v>42</v>
      </c>
      <c r="G576" s="115" t="s">
        <v>39</v>
      </c>
      <c r="H576" s="115" t="s">
        <v>46</v>
      </c>
      <c r="O576" s="115">
        <f t="shared" si="136"/>
        <v>3</v>
      </c>
      <c r="P576" s="115">
        <f t="shared" si="137"/>
        <v>1</v>
      </c>
      <c r="R576" s="115">
        <f t="shared" si="138"/>
        <v>0</v>
      </c>
      <c r="S576" s="115">
        <f t="shared" si="139"/>
        <v>1</v>
      </c>
      <c r="T576" s="115">
        <f t="shared" si="140"/>
        <v>0</v>
      </c>
      <c r="U576" s="115">
        <f t="shared" si="141"/>
        <v>0</v>
      </c>
      <c r="V576" s="115">
        <f t="shared" si="142"/>
        <v>0</v>
      </c>
      <c r="W576" s="115">
        <f t="shared" si="143"/>
        <v>1</v>
      </c>
      <c r="X576" s="115">
        <f t="shared" si="144"/>
        <v>1</v>
      </c>
      <c r="Y576" s="115">
        <f t="shared" si="145"/>
        <v>0</v>
      </c>
      <c r="Z576" s="115">
        <f t="shared" si="146"/>
        <v>0</v>
      </c>
      <c r="AA576" s="115">
        <f t="shared" si="147"/>
        <v>0</v>
      </c>
      <c r="AB576" s="115">
        <f t="shared" si="148"/>
        <v>0</v>
      </c>
      <c r="AC576" s="115">
        <f t="shared" si="149"/>
        <v>0</v>
      </c>
      <c r="AF576" s="115">
        <f t="shared" si="150"/>
        <v>3</v>
      </c>
      <c r="AG576" s="115">
        <f t="shared" si="151"/>
        <v>3</v>
      </c>
      <c r="AH576" s="115" t="str">
        <f t="shared" si="152"/>
        <v>Correct</v>
      </c>
      <c r="AJ576" s="115" t="s">
        <v>83</v>
      </c>
      <c r="AK576" s="115">
        <v>61</v>
      </c>
      <c r="AL576" s="115" t="s">
        <v>181</v>
      </c>
      <c r="AM576" s="115" t="s">
        <v>190</v>
      </c>
      <c r="AN576" s="115" t="s">
        <v>85</v>
      </c>
      <c r="AO576" s="115" t="s">
        <v>86</v>
      </c>
      <c r="AP576" s="115" t="s">
        <v>87</v>
      </c>
      <c r="AQ576" s="115" t="s">
        <v>93</v>
      </c>
      <c r="AR576" s="115" t="s">
        <v>89</v>
      </c>
      <c r="AS576" s="115" t="s">
        <v>90</v>
      </c>
      <c r="AT576" s="115" t="s">
        <v>91</v>
      </c>
      <c r="AU576" s="115" t="s">
        <v>91</v>
      </c>
    </row>
    <row r="577" spans="1:47">
      <c r="A577" s="115">
        <v>5586909887</v>
      </c>
      <c r="E577" s="115" t="s">
        <v>44</v>
      </c>
      <c r="G577" s="115" t="s">
        <v>39</v>
      </c>
      <c r="H577" s="115" t="s">
        <v>46</v>
      </c>
      <c r="O577" s="115">
        <f t="shared" si="136"/>
        <v>3</v>
      </c>
      <c r="P577" s="115">
        <f t="shared" si="137"/>
        <v>1</v>
      </c>
      <c r="R577" s="115">
        <f t="shared" si="138"/>
        <v>0</v>
      </c>
      <c r="S577" s="115">
        <f t="shared" si="139"/>
        <v>0</v>
      </c>
      <c r="T577" s="115">
        <f t="shared" si="140"/>
        <v>0</v>
      </c>
      <c r="U577" s="115">
        <f t="shared" si="141"/>
        <v>1</v>
      </c>
      <c r="V577" s="115">
        <f t="shared" si="142"/>
        <v>0</v>
      </c>
      <c r="W577" s="115">
        <f t="shared" si="143"/>
        <v>1</v>
      </c>
      <c r="X577" s="115">
        <f t="shared" si="144"/>
        <v>1</v>
      </c>
      <c r="Y577" s="115">
        <f t="shared" si="145"/>
        <v>0</v>
      </c>
      <c r="Z577" s="115">
        <f t="shared" si="146"/>
        <v>0</v>
      </c>
      <c r="AA577" s="115">
        <f t="shared" si="147"/>
        <v>0</v>
      </c>
      <c r="AB577" s="115">
        <f t="shared" si="148"/>
        <v>0</v>
      </c>
      <c r="AC577" s="115">
        <f t="shared" si="149"/>
        <v>0</v>
      </c>
      <c r="AF577" s="115">
        <f t="shared" si="150"/>
        <v>3</v>
      </c>
      <c r="AG577" s="115">
        <f t="shared" si="151"/>
        <v>3</v>
      </c>
      <c r="AH577" s="115" t="str">
        <f t="shared" si="152"/>
        <v>Correct</v>
      </c>
      <c r="AJ577" s="115" t="s">
        <v>83</v>
      </c>
      <c r="AK577" s="115">
        <v>47</v>
      </c>
      <c r="AL577" s="115" t="s">
        <v>181</v>
      </c>
      <c r="AM577" s="115" t="s">
        <v>426</v>
      </c>
      <c r="AN577" s="115" t="s">
        <v>85</v>
      </c>
      <c r="AO577" s="115" t="s">
        <v>91</v>
      </c>
      <c r="AP577" s="115" t="s">
        <v>137</v>
      </c>
      <c r="AQ577" s="115" t="s">
        <v>101</v>
      </c>
      <c r="AR577" s="115" t="s">
        <v>109</v>
      </c>
      <c r="AS577" s="115" t="s">
        <v>90</v>
      </c>
      <c r="AT577" s="115" t="s">
        <v>91</v>
      </c>
      <c r="AU577" s="115" t="s">
        <v>91</v>
      </c>
    </row>
    <row r="578" spans="1:47">
      <c r="A578" s="115">
        <v>5584406091</v>
      </c>
      <c r="C578" s="115" t="s">
        <v>42</v>
      </c>
      <c r="F578" s="115" t="s">
        <v>45</v>
      </c>
      <c r="H578" s="115" t="s">
        <v>46</v>
      </c>
      <c r="O578" s="115">
        <f t="shared" ref="O578:O641" si="153">COUNTA(B578:N578)</f>
        <v>3</v>
      </c>
      <c r="P578" s="115">
        <f t="shared" ref="P578:P641" si="154">3/O578</f>
        <v>1</v>
      </c>
      <c r="R578" s="115">
        <f t="shared" ref="R578:R641" si="155">IF($O578&lt;3,IF($B578=$B$1,1,0),IF($B578=$B$1,$P578,0))</f>
        <v>0</v>
      </c>
      <c r="S578" s="115">
        <f t="shared" ref="S578:S641" si="156">IF($O578&lt;3,IF($C578=$C$1,1,0),IF($C578=$C$1,$P578,0))</f>
        <v>1</v>
      </c>
      <c r="T578" s="115">
        <f t="shared" ref="T578:T641" si="157">IF($O578&lt;3,IF($D578=$D$1,1,0),IF($D578=$D$1,$P578,0))</f>
        <v>0</v>
      </c>
      <c r="U578" s="115">
        <f t="shared" ref="U578:U641" si="158">IF($O578&lt;3,IF($E578=$E$1,1,0),IF($E578=$E$1,$P578,0))</f>
        <v>0</v>
      </c>
      <c r="V578" s="115">
        <f t="shared" ref="V578:V641" si="159">IF($O578&lt;3,IF($F578=$F$1,1,0),IF($F578=$F$1,$P578,0))</f>
        <v>1</v>
      </c>
      <c r="W578" s="115">
        <f t="shared" ref="W578:W641" si="160">IF($O578&lt;3,IF($G578=$G$1,1,0),IF($G578=$G$1,$P578,0))</f>
        <v>0</v>
      </c>
      <c r="X578" s="115">
        <f t="shared" ref="X578:X641" si="161">IF($O578&lt;3,IF($H578=$H$1,1,0),IF($H578=$H$1,$P578,0))</f>
        <v>1</v>
      </c>
      <c r="Y578" s="115">
        <f t="shared" ref="Y578:Y641" si="162">IF($O578&lt;3,IF($I578=$I$1,1,0),IF($I578=$I$1,$P578,0))</f>
        <v>0</v>
      </c>
      <c r="Z578" s="115">
        <f t="shared" ref="Z578:Z641" si="163">IF($O578&lt;3,IF($J578=$J$1,1,0),IF($J578=$J$1,$P578,0))</f>
        <v>0</v>
      </c>
      <c r="AA578" s="115">
        <f t="shared" ref="AA578:AA641" si="164">IF($O578&lt;3,IF($K578=$K$1,1,0),IF($K578=$K$1,$P578,0))</f>
        <v>0</v>
      </c>
      <c r="AB578" s="115">
        <f t="shared" ref="AB578:AB641" si="165">IF($O578&lt;3,IF($L578=$L$1,1,0),IF($L578=$L$1,$P578,0))</f>
        <v>0</v>
      </c>
      <c r="AC578" s="115">
        <f t="shared" ref="AC578:AC641" si="166">IF($O578&lt;3,IF($M578=$M$1,1,0),IF($M578=$M$1,$P578,0))</f>
        <v>0</v>
      </c>
      <c r="AF578" s="115">
        <f t="shared" ref="AF578:AF641" si="167">SUM(R578:AD578)</f>
        <v>3</v>
      </c>
      <c r="AG578" s="115">
        <f t="shared" ref="AG578:AG641" si="168">O578</f>
        <v>3</v>
      </c>
      <c r="AH578" s="115" t="str">
        <f t="shared" ref="AH578:AH641" si="169">IF(AF578=AG578,"Correct",IF(AF578=3,"Correct","Wrong"))</f>
        <v>Correct</v>
      </c>
      <c r="AJ578" s="115" t="s">
        <v>83</v>
      </c>
      <c r="AK578" s="115">
        <v>42</v>
      </c>
      <c r="AL578" s="115" t="s">
        <v>181</v>
      </c>
      <c r="AM578" s="115" t="s">
        <v>218</v>
      </c>
      <c r="AN578" s="115" t="s">
        <v>85</v>
      </c>
      <c r="AO578" s="115" t="s">
        <v>86</v>
      </c>
      <c r="AP578" s="115" t="s">
        <v>87</v>
      </c>
      <c r="AQ578" s="115" t="s">
        <v>101</v>
      </c>
      <c r="AR578" s="115" t="s">
        <v>111</v>
      </c>
      <c r="AS578" s="115" t="s">
        <v>90</v>
      </c>
      <c r="AT578" s="115" t="s">
        <v>91</v>
      </c>
      <c r="AU578" s="115" t="s">
        <v>91</v>
      </c>
    </row>
    <row r="579" spans="1:47">
      <c r="A579" s="115">
        <v>7010994591</v>
      </c>
      <c r="F579" s="115" t="s">
        <v>45</v>
      </c>
      <c r="G579" s="115" t="s">
        <v>39</v>
      </c>
      <c r="H579" s="115" t="s">
        <v>46</v>
      </c>
      <c r="O579" s="115">
        <f t="shared" si="153"/>
        <v>3</v>
      </c>
      <c r="P579" s="115">
        <f t="shared" si="154"/>
        <v>1</v>
      </c>
      <c r="R579" s="115">
        <f t="shared" si="155"/>
        <v>0</v>
      </c>
      <c r="S579" s="115">
        <f t="shared" si="156"/>
        <v>0</v>
      </c>
      <c r="T579" s="115">
        <f t="shared" si="157"/>
        <v>0</v>
      </c>
      <c r="U579" s="115">
        <f t="shared" si="158"/>
        <v>0</v>
      </c>
      <c r="V579" s="115">
        <f t="shared" si="159"/>
        <v>1</v>
      </c>
      <c r="W579" s="115">
        <f t="shared" si="160"/>
        <v>1</v>
      </c>
      <c r="X579" s="115">
        <f t="shared" si="161"/>
        <v>1</v>
      </c>
      <c r="Y579" s="115">
        <f t="shared" si="162"/>
        <v>0</v>
      </c>
      <c r="Z579" s="115">
        <f t="shared" si="163"/>
        <v>0</v>
      </c>
      <c r="AA579" s="115">
        <f t="shared" si="164"/>
        <v>0</v>
      </c>
      <c r="AB579" s="115">
        <f t="shared" si="165"/>
        <v>0</v>
      </c>
      <c r="AC579" s="115">
        <f t="shared" si="166"/>
        <v>0</v>
      </c>
      <c r="AF579" s="115">
        <f t="shared" si="167"/>
        <v>3</v>
      </c>
      <c r="AG579" s="115">
        <f t="shared" si="168"/>
        <v>3</v>
      </c>
      <c r="AH579" s="115" t="str">
        <f t="shared" si="169"/>
        <v>Correct</v>
      </c>
      <c r="AJ579" s="115" t="s">
        <v>99</v>
      </c>
      <c r="AK579" s="115">
        <v>72</v>
      </c>
      <c r="AL579" s="115" t="s">
        <v>84</v>
      </c>
      <c r="AM579" s="115" t="s">
        <v>123</v>
      </c>
      <c r="AN579" s="115" t="s">
        <v>85</v>
      </c>
      <c r="AP579" s="115" t="s">
        <v>87</v>
      </c>
      <c r="AR579" s="115" t="s">
        <v>89</v>
      </c>
      <c r="AS579" s="115" t="s">
        <v>106</v>
      </c>
      <c r="AT579" s="115" t="s">
        <v>91</v>
      </c>
      <c r="AU579" s="115" t="s">
        <v>86</v>
      </c>
    </row>
    <row r="580" spans="1:47">
      <c r="A580" s="115">
        <v>6985475347</v>
      </c>
      <c r="B580" s="115" t="s">
        <v>41</v>
      </c>
      <c r="G580" s="115" t="s">
        <v>39</v>
      </c>
      <c r="H580" s="115" t="s">
        <v>46</v>
      </c>
      <c r="O580" s="115">
        <f t="shared" si="153"/>
        <v>3</v>
      </c>
      <c r="P580" s="115">
        <f t="shared" si="154"/>
        <v>1</v>
      </c>
      <c r="R580" s="115">
        <f t="shared" si="155"/>
        <v>1</v>
      </c>
      <c r="S580" s="115">
        <f t="shared" si="156"/>
        <v>0</v>
      </c>
      <c r="T580" s="115">
        <f t="shared" si="157"/>
        <v>0</v>
      </c>
      <c r="U580" s="115">
        <f t="shared" si="158"/>
        <v>0</v>
      </c>
      <c r="V580" s="115">
        <f t="shared" si="159"/>
        <v>0</v>
      </c>
      <c r="W580" s="115">
        <f t="shared" si="160"/>
        <v>1</v>
      </c>
      <c r="X580" s="115">
        <f t="shared" si="161"/>
        <v>1</v>
      </c>
      <c r="Y580" s="115">
        <f t="shared" si="162"/>
        <v>0</v>
      </c>
      <c r="Z580" s="115">
        <f t="shared" si="163"/>
        <v>0</v>
      </c>
      <c r="AA580" s="115">
        <f t="shared" si="164"/>
        <v>0</v>
      </c>
      <c r="AB580" s="115">
        <f t="shared" si="165"/>
        <v>0</v>
      </c>
      <c r="AC580" s="115">
        <f t="shared" si="166"/>
        <v>0</v>
      </c>
      <c r="AF580" s="115">
        <f t="shared" si="167"/>
        <v>3</v>
      </c>
      <c r="AG580" s="115">
        <f t="shared" si="168"/>
        <v>3</v>
      </c>
      <c r="AH580" s="115" t="str">
        <f t="shared" si="169"/>
        <v>Correct</v>
      </c>
      <c r="AJ580" s="115" t="s">
        <v>83</v>
      </c>
      <c r="AK580" s="115">
        <v>57</v>
      </c>
      <c r="AL580" s="115" t="s">
        <v>181</v>
      </c>
      <c r="AN580" s="115" t="s">
        <v>85</v>
      </c>
      <c r="AO580" s="115" t="s">
        <v>86</v>
      </c>
      <c r="AQ580" s="115" t="s">
        <v>93</v>
      </c>
      <c r="AR580" s="115" t="s">
        <v>89</v>
      </c>
      <c r="AU580" s="115" t="s">
        <v>86</v>
      </c>
    </row>
    <row r="581" spans="1:47">
      <c r="A581" s="115">
        <v>5586714913</v>
      </c>
      <c r="C581" s="115" t="s">
        <v>42</v>
      </c>
      <c r="E581" s="115" t="s">
        <v>44</v>
      </c>
      <c r="H581" s="115" t="s">
        <v>46</v>
      </c>
      <c r="O581" s="115">
        <f t="shared" si="153"/>
        <v>3</v>
      </c>
      <c r="P581" s="115">
        <f t="shared" si="154"/>
        <v>1</v>
      </c>
      <c r="R581" s="115">
        <f t="shared" si="155"/>
        <v>0</v>
      </c>
      <c r="S581" s="115">
        <f t="shared" si="156"/>
        <v>1</v>
      </c>
      <c r="T581" s="115">
        <f t="shared" si="157"/>
        <v>0</v>
      </c>
      <c r="U581" s="115">
        <f t="shared" si="158"/>
        <v>1</v>
      </c>
      <c r="V581" s="115">
        <f t="shared" si="159"/>
        <v>0</v>
      </c>
      <c r="W581" s="115">
        <f t="shared" si="160"/>
        <v>0</v>
      </c>
      <c r="X581" s="115">
        <f t="shared" si="161"/>
        <v>1</v>
      </c>
      <c r="Y581" s="115">
        <f t="shared" si="162"/>
        <v>0</v>
      </c>
      <c r="Z581" s="115">
        <f t="shared" si="163"/>
        <v>0</v>
      </c>
      <c r="AA581" s="115">
        <f t="shared" si="164"/>
        <v>0</v>
      </c>
      <c r="AB581" s="115">
        <f t="shared" si="165"/>
        <v>0</v>
      </c>
      <c r="AC581" s="115">
        <f t="shared" si="166"/>
        <v>0</v>
      </c>
      <c r="AF581" s="115">
        <f t="shared" si="167"/>
        <v>3</v>
      </c>
      <c r="AG581" s="115">
        <f t="shared" si="168"/>
        <v>3</v>
      </c>
      <c r="AH581" s="115" t="str">
        <f t="shared" si="169"/>
        <v>Correct</v>
      </c>
      <c r="AJ581" s="115" t="s">
        <v>83</v>
      </c>
      <c r="AK581" s="115">
        <v>41</v>
      </c>
      <c r="AL581" s="115" t="s">
        <v>181</v>
      </c>
      <c r="AM581" s="115" t="s">
        <v>230</v>
      </c>
      <c r="AN581" s="115" t="s">
        <v>85</v>
      </c>
      <c r="AO581" s="115" t="s">
        <v>86</v>
      </c>
      <c r="AP581" s="115" t="s">
        <v>87</v>
      </c>
      <c r="AQ581" s="115" t="s">
        <v>88</v>
      </c>
      <c r="AR581" s="115" t="s">
        <v>120</v>
      </c>
      <c r="AS581" s="115" t="s">
        <v>90</v>
      </c>
      <c r="AT581" s="115" t="s">
        <v>91</v>
      </c>
      <c r="AU581" s="115" t="s">
        <v>91</v>
      </c>
    </row>
    <row r="582" spans="1:47">
      <c r="A582" s="115">
        <v>6982455597</v>
      </c>
      <c r="E582" s="115" t="s">
        <v>44</v>
      </c>
      <c r="F582" s="115" t="s">
        <v>45</v>
      </c>
      <c r="H582" s="115" t="s">
        <v>46</v>
      </c>
      <c r="O582" s="115">
        <f t="shared" si="153"/>
        <v>3</v>
      </c>
      <c r="P582" s="115">
        <f t="shared" si="154"/>
        <v>1</v>
      </c>
      <c r="R582" s="115">
        <f t="shared" si="155"/>
        <v>0</v>
      </c>
      <c r="S582" s="115">
        <f t="shared" si="156"/>
        <v>0</v>
      </c>
      <c r="T582" s="115">
        <f t="shared" si="157"/>
        <v>0</v>
      </c>
      <c r="U582" s="115">
        <f t="shared" si="158"/>
        <v>1</v>
      </c>
      <c r="V582" s="115">
        <f t="shared" si="159"/>
        <v>1</v>
      </c>
      <c r="W582" s="115">
        <f t="shared" si="160"/>
        <v>0</v>
      </c>
      <c r="X582" s="115">
        <f t="shared" si="161"/>
        <v>1</v>
      </c>
      <c r="Y582" s="115">
        <f t="shared" si="162"/>
        <v>0</v>
      </c>
      <c r="Z582" s="115">
        <f t="shared" si="163"/>
        <v>0</v>
      </c>
      <c r="AA582" s="115">
        <f t="shared" si="164"/>
        <v>0</v>
      </c>
      <c r="AB582" s="115">
        <f t="shared" si="165"/>
        <v>0</v>
      </c>
      <c r="AC582" s="115">
        <f t="shared" si="166"/>
        <v>0</v>
      </c>
      <c r="AF582" s="115">
        <f t="shared" si="167"/>
        <v>3</v>
      </c>
      <c r="AG582" s="115">
        <f t="shared" si="168"/>
        <v>3</v>
      </c>
      <c r="AH582" s="115" t="str">
        <f t="shared" si="169"/>
        <v>Correct</v>
      </c>
      <c r="AJ582" s="115" t="s">
        <v>83</v>
      </c>
      <c r="AK582" s="115">
        <v>52</v>
      </c>
      <c r="AL582" s="115" t="s">
        <v>181</v>
      </c>
      <c r="AM582" s="115" t="s">
        <v>196</v>
      </c>
      <c r="AN582" s="115" t="s">
        <v>85</v>
      </c>
      <c r="AO582" s="115" t="s">
        <v>86</v>
      </c>
      <c r="AP582" s="115" t="s">
        <v>87</v>
      </c>
      <c r="AQ582" s="115" t="s">
        <v>101</v>
      </c>
      <c r="AR582" s="115" t="s">
        <v>94</v>
      </c>
      <c r="AS582" s="115" t="s">
        <v>90</v>
      </c>
      <c r="AT582" s="115" t="s">
        <v>91</v>
      </c>
      <c r="AU582" s="115" t="s">
        <v>91</v>
      </c>
    </row>
    <row r="583" spans="1:47">
      <c r="A583" s="115">
        <v>5584904294</v>
      </c>
      <c r="B583" s="115" t="s">
        <v>41</v>
      </c>
      <c r="G583" s="115" t="s">
        <v>39</v>
      </c>
      <c r="H583" s="115" t="s">
        <v>46</v>
      </c>
      <c r="O583" s="115">
        <f t="shared" si="153"/>
        <v>3</v>
      </c>
      <c r="P583" s="115">
        <f t="shared" si="154"/>
        <v>1</v>
      </c>
      <c r="R583" s="115">
        <f t="shared" si="155"/>
        <v>1</v>
      </c>
      <c r="S583" s="115">
        <f t="shared" si="156"/>
        <v>0</v>
      </c>
      <c r="T583" s="115">
        <f t="shared" si="157"/>
        <v>0</v>
      </c>
      <c r="U583" s="115">
        <f t="shared" si="158"/>
        <v>0</v>
      </c>
      <c r="V583" s="115">
        <f t="shared" si="159"/>
        <v>0</v>
      </c>
      <c r="W583" s="115">
        <f t="shared" si="160"/>
        <v>1</v>
      </c>
      <c r="X583" s="115">
        <f t="shared" si="161"/>
        <v>1</v>
      </c>
      <c r="Y583" s="115">
        <f t="shared" si="162"/>
        <v>0</v>
      </c>
      <c r="Z583" s="115">
        <f t="shared" si="163"/>
        <v>0</v>
      </c>
      <c r="AA583" s="115">
        <f t="shared" si="164"/>
        <v>0</v>
      </c>
      <c r="AB583" s="115">
        <f t="shared" si="165"/>
        <v>0</v>
      </c>
      <c r="AC583" s="115">
        <f t="shared" si="166"/>
        <v>0</v>
      </c>
      <c r="AF583" s="115">
        <f t="shared" si="167"/>
        <v>3</v>
      </c>
      <c r="AG583" s="115">
        <f t="shared" si="168"/>
        <v>3</v>
      </c>
      <c r="AH583" s="115" t="str">
        <f t="shared" si="169"/>
        <v>Correct</v>
      </c>
      <c r="AJ583" s="115" t="s">
        <v>83</v>
      </c>
      <c r="AK583" s="115">
        <v>24</v>
      </c>
      <c r="AL583" s="115" t="s">
        <v>181</v>
      </c>
      <c r="AM583" s="115" t="s">
        <v>228</v>
      </c>
      <c r="AN583" s="115" t="s">
        <v>97</v>
      </c>
      <c r="AO583" s="115" t="s">
        <v>86</v>
      </c>
      <c r="AP583" s="115" t="s">
        <v>87</v>
      </c>
      <c r="AQ583" s="115" t="s">
        <v>96</v>
      </c>
      <c r="AR583" s="115" t="s">
        <v>94</v>
      </c>
      <c r="AS583" s="115" t="s">
        <v>90</v>
      </c>
      <c r="AT583" s="115" t="s">
        <v>91</v>
      </c>
      <c r="AU583" s="115" t="s">
        <v>91</v>
      </c>
    </row>
    <row r="584" spans="1:47">
      <c r="A584" s="115">
        <v>6982466165</v>
      </c>
      <c r="B584" s="115" t="s">
        <v>41</v>
      </c>
      <c r="E584" s="115" t="s">
        <v>44</v>
      </c>
      <c r="H584" s="115" t="s">
        <v>46</v>
      </c>
      <c r="O584" s="115">
        <f t="shared" si="153"/>
        <v>3</v>
      </c>
      <c r="P584" s="115">
        <f t="shared" si="154"/>
        <v>1</v>
      </c>
      <c r="R584" s="115">
        <f t="shared" si="155"/>
        <v>1</v>
      </c>
      <c r="S584" s="115">
        <f t="shared" si="156"/>
        <v>0</v>
      </c>
      <c r="T584" s="115">
        <f t="shared" si="157"/>
        <v>0</v>
      </c>
      <c r="U584" s="115">
        <f t="shared" si="158"/>
        <v>1</v>
      </c>
      <c r="V584" s="115">
        <f t="shared" si="159"/>
        <v>0</v>
      </c>
      <c r="W584" s="115">
        <f t="shared" si="160"/>
        <v>0</v>
      </c>
      <c r="X584" s="115">
        <f t="shared" si="161"/>
        <v>1</v>
      </c>
      <c r="Y584" s="115">
        <f t="shared" si="162"/>
        <v>0</v>
      </c>
      <c r="Z584" s="115">
        <f t="shared" si="163"/>
        <v>0</v>
      </c>
      <c r="AA584" s="115">
        <f t="shared" si="164"/>
        <v>0</v>
      </c>
      <c r="AB584" s="115">
        <f t="shared" si="165"/>
        <v>0</v>
      </c>
      <c r="AC584" s="115">
        <f t="shared" si="166"/>
        <v>0</v>
      </c>
      <c r="AF584" s="115">
        <f t="shared" si="167"/>
        <v>3</v>
      </c>
      <c r="AG584" s="115">
        <f t="shared" si="168"/>
        <v>3</v>
      </c>
      <c r="AH584" s="115" t="str">
        <f t="shared" si="169"/>
        <v>Correct</v>
      </c>
      <c r="AJ584" s="115" t="s">
        <v>83</v>
      </c>
      <c r="AK584" s="115">
        <v>55</v>
      </c>
      <c r="AL584" s="115" t="s">
        <v>181</v>
      </c>
      <c r="AM584" s="115" t="s">
        <v>215</v>
      </c>
      <c r="AO584" s="115" t="s">
        <v>91</v>
      </c>
      <c r="AP584" s="115" t="s">
        <v>108</v>
      </c>
      <c r="AQ584" s="115" t="s">
        <v>101</v>
      </c>
      <c r="AR584" s="115" t="s">
        <v>120</v>
      </c>
      <c r="AS584" s="115" t="s">
        <v>103</v>
      </c>
      <c r="AT584" s="115" t="s">
        <v>91</v>
      </c>
      <c r="AU584" s="115" t="s">
        <v>91</v>
      </c>
    </row>
    <row r="585" spans="1:47">
      <c r="A585" s="115">
        <v>6985717909</v>
      </c>
      <c r="C585" s="115" t="s">
        <v>42</v>
      </c>
      <c r="E585" s="115" t="s">
        <v>44</v>
      </c>
      <c r="H585" s="115" t="s">
        <v>46</v>
      </c>
      <c r="O585" s="115">
        <f t="shared" si="153"/>
        <v>3</v>
      </c>
      <c r="P585" s="115">
        <f t="shared" si="154"/>
        <v>1</v>
      </c>
      <c r="R585" s="115">
        <f t="shared" si="155"/>
        <v>0</v>
      </c>
      <c r="S585" s="115">
        <f t="shared" si="156"/>
        <v>1</v>
      </c>
      <c r="T585" s="115">
        <f t="shared" si="157"/>
        <v>0</v>
      </c>
      <c r="U585" s="115">
        <f t="shared" si="158"/>
        <v>1</v>
      </c>
      <c r="V585" s="115">
        <f t="shared" si="159"/>
        <v>0</v>
      </c>
      <c r="W585" s="115">
        <f t="shared" si="160"/>
        <v>0</v>
      </c>
      <c r="X585" s="115">
        <f t="shared" si="161"/>
        <v>1</v>
      </c>
      <c r="Y585" s="115">
        <f t="shared" si="162"/>
        <v>0</v>
      </c>
      <c r="Z585" s="115">
        <f t="shared" si="163"/>
        <v>0</v>
      </c>
      <c r="AA585" s="115">
        <f t="shared" si="164"/>
        <v>0</v>
      </c>
      <c r="AB585" s="115">
        <f t="shared" si="165"/>
        <v>0</v>
      </c>
      <c r="AC585" s="115">
        <f t="shared" si="166"/>
        <v>0</v>
      </c>
      <c r="AF585" s="115">
        <f t="shared" si="167"/>
        <v>3</v>
      </c>
      <c r="AG585" s="115">
        <f t="shared" si="168"/>
        <v>3</v>
      </c>
      <c r="AH585" s="115" t="str">
        <f t="shared" si="169"/>
        <v>Correct</v>
      </c>
      <c r="AJ585" s="115" t="s">
        <v>99</v>
      </c>
      <c r="AK585" s="115">
        <v>25</v>
      </c>
      <c r="AL585" s="115" t="s">
        <v>181</v>
      </c>
      <c r="AM585" s="115" t="s">
        <v>193</v>
      </c>
      <c r="AN585" s="115" t="s">
        <v>85</v>
      </c>
      <c r="AO585" s="115" t="s">
        <v>86</v>
      </c>
      <c r="AP585" s="115" t="s">
        <v>87</v>
      </c>
      <c r="AQ585" s="115" t="s">
        <v>88</v>
      </c>
      <c r="AR585" s="115" t="s">
        <v>94</v>
      </c>
      <c r="AS585" s="115" t="s">
        <v>90</v>
      </c>
      <c r="AT585" s="115" t="s">
        <v>91</v>
      </c>
      <c r="AU585" s="115" t="s">
        <v>91</v>
      </c>
    </row>
    <row r="586" spans="1:47">
      <c r="A586" s="115">
        <v>7020563668</v>
      </c>
      <c r="H586" s="115" t="s">
        <v>46</v>
      </c>
      <c r="O586" s="115">
        <f t="shared" si="153"/>
        <v>1</v>
      </c>
      <c r="P586" s="115">
        <f t="shared" si="154"/>
        <v>3</v>
      </c>
      <c r="R586" s="115">
        <f t="shared" si="155"/>
        <v>0</v>
      </c>
      <c r="S586" s="115">
        <f t="shared" si="156"/>
        <v>0</v>
      </c>
      <c r="T586" s="115">
        <f t="shared" si="157"/>
        <v>0</v>
      </c>
      <c r="U586" s="115">
        <f t="shared" si="158"/>
        <v>0</v>
      </c>
      <c r="V586" s="115">
        <f t="shared" si="159"/>
        <v>0</v>
      </c>
      <c r="W586" s="115">
        <f t="shared" si="160"/>
        <v>0</v>
      </c>
      <c r="X586" s="115">
        <f t="shared" si="161"/>
        <v>1</v>
      </c>
      <c r="Y586" s="115">
        <f t="shared" si="162"/>
        <v>0</v>
      </c>
      <c r="Z586" s="115">
        <f t="shared" si="163"/>
        <v>0</v>
      </c>
      <c r="AA586" s="115">
        <f t="shared" si="164"/>
        <v>0</v>
      </c>
      <c r="AB586" s="115">
        <f t="shared" si="165"/>
        <v>0</v>
      </c>
      <c r="AC586" s="115">
        <f t="shared" si="166"/>
        <v>0</v>
      </c>
      <c r="AF586" s="115">
        <f t="shared" si="167"/>
        <v>1</v>
      </c>
      <c r="AG586" s="115">
        <f t="shared" si="168"/>
        <v>1</v>
      </c>
      <c r="AH586" s="115" t="str">
        <f t="shared" si="169"/>
        <v>Correct</v>
      </c>
      <c r="AJ586" s="115" t="s">
        <v>99</v>
      </c>
      <c r="AK586" s="115">
        <v>46</v>
      </c>
      <c r="AL586" s="115" t="s">
        <v>181</v>
      </c>
      <c r="AM586" s="115" t="s">
        <v>198</v>
      </c>
      <c r="AN586" s="115" t="s">
        <v>85</v>
      </c>
      <c r="AO586" s="115" t="s">
        <v>86</v>
      </c>
      <c r="AP586" s="115" t="s">
        <v>87</v>
      </c>
      <c r="AQ586" s="115" t="s">
        <v>88</v>
      </c>
      <c r="AR586" s="115" t="s">
        <v>120</v>
      </c>
      <c r="AS586" s="115" t="s">
        <v>90</v>
      </c>
      <c r="AT586" s="115" t="s">
        <v>91</v>
      </c>
      <c r="AU586" s="115" t="s">
        <v>91</v>
      </c>
    </row>
    <row r="587" spans="1:47">
      <c r="A587" s="115">
        <v>5586742409</v>
      </c>
      <c r="B587" s="115" t="s">
        <v>41</v>
      </c>
      <c r="D587" s="115" t="s">
        <v>43</v>
      </c>
      <c r="H587" s="115" t="s">
        <v>46</v>
      </c>
      <c r="O587" s="115">
        <f t="shared" si="153"/>
        <v>3</v>
      </c>
      <c r="P587" s="115">
        <f t="shared" si="154"/>
        <v>1</v>
      </c>
      <c r="R587" s="115">
        <f t="shared" si="155"/>
        <v>1</v>
      </c>
      <c r="S587" s="115">
        <f t="shared" si="156"/>
        <v>0</v>
      </c>
      <c r="T587" s="115">
        <f t="shared" si="157"/>
        <v>1</v>
      </c>
      <c r="U587" s="115">
        <f t="shared" si="158"/>
        <v>0</v>
      </c>
      <c r="V587" s="115">
        <f t="shared" si="159"/>
        <v>0</v>
      </c>
      <c r="W587" s="115">
        <f t="shared" si="160"/>
        <v>0</v>
      </c>
      <c r="X587" s="115">
        <f t="shared" si="161"/>
        <v>1</v>
      </c>
      <c r="Y587" s="115">
        <f t="shared" si="162"/>
        <v>0</v>
      </c>
      <c r="Z587" s="115">
        <f t="shared" si="163"/>
        <v>0</v>
      </c>
      <c r="AA587" s="115">
        <f t="shared" si="164"/>
        <v>0</v>
      </c>
      <c r="AB587" s="115">
        <f t="shared" si="165"/>
        <v>0</v>
      </c>
      <c r="AC587" s="115">
        <f t="shared" si="166"/>
        <v>0</v>
      </c>
      <c r="AF587" s="115">
        <f t="shared" si="167"/>
        <v>3</v>
      </c>
      <c r="AG587" s="115">
        <f t="shared" si="168"/>
        <v>3</v>
      </c>
      <c r="AH587" s="115" t="str">
        <f t="shared" si="169"/>
        <v>Correct</v>
      </c>
      <c r="AJ587" s="115" t="s">
        <v>83</v>
      </c>
      <c r="AK587" s="115">
        <v>76</v>
      </c>
      <c r="AL587" s="115" t="s">
        <v>181</v>
      </c>
      <c r="AM587" s="115" t="s">
        <v>211</v>
      </c>
      <c r="AN587" s="115" t="s">
        <v>85</v>
      </c>
      <c r="AO587" s="115" t="s">
        <v>86</v>
      </c>
      <c r="AP587" s="115" t="s">
        <v>87</v>
      </c>
      <c r="AQ587" s="115" t="s">
        <v>93</v>
      </c>
      <c r="AR587" s="115" t="s">
        <v>102</v>
      </c>
      <c r="AS587" s="115" t="s">
        <v>106</v>
      </c>
      <c r="AT587" s="115" t="s">
        <v>91</v>
      </c>
      <c r="AU587" s="115" t="s">
        <v>91</v>
      </c>
    </row>
    <row r="588" spans="1:47">
      <c r="A588" s="115">
        <v>7011536108</v>
      </c>
      <c r="H588" s="115" t="s">
        <v>46</v>
      </c>
      <c r="O588" s="115">
        <f t="shared" si="153"/>
        <v>1</v>
      </c>
      <c r="P588" s="115">
        <f t="shared" si="154"/>
        <v>3</v>
      </c>
      <c r="R588" s="115">
        <f t="shared" si="155"/>
        <v>0</v>
      </c>
      <c r="S588" s="115">
        <f t="shared" si="156"/>
        <v>0</v>
      </c>
      <c r="T588" s="115">
        <f t="shared" si="157"/>
        <v>0</v>
      </c>
      <c r="U588" s="115">
        <f t="shared" si="158"/>
        <v>0</v>
      </c>
      <c r="V588" s="115">
        <f t="shared" si="159"/>
        <v>0</v>
      </c>
      <c r="W588" s="115">
        <f t="shared" si="160"/>
        <v>0</v>
      </c>
      <c r="X588" s="115">
        <f t="shared" si="161"/>
        <v>1</v>
      </c>
      <c r="Y588" s="115">
        <f t="shared" si="162"/>
        <v>0</v>
      </c>
      <c r="Z588" s="115">
        <f t="shared" si="163"/>
        <v>0</v>
      </c>
      <c r="AA588" s="115">
        <f t="shared" si="164"/>
        <v>0</v>
      </c>
      <c r="AB588" s="115">
        <f t="shared" si="165"/>
        <v>0</v>
      </c>
      <c r="AC588" s="115">
        <f t="shared" si="166"/>
        <v>0</v>
      </c>
      <c r="AF588" s="115">
        <f t="shared" si="167"/>
        <v>1</v>
      </c>
      <c r="AG588" s="115">
        <f t="shared" si="168"/>
        <v>1</v>
      </c>
      <c r="AH588" s="115" t="str">
        <f t="shared" si="169"/>
        <v>Correct</v>
      </c>
      <c r="AJ588" s="115" t="s">
        <v>99</v>
      </c>
      <c r="AK588" s="115">
        <v>73</v>
      </c>
      <c r="AL588" s="115" t="s">
        <v>181</v>
      </c>
      <c r="AM588" s="115" t="s">
        <v>230</v>
      </c>
      <c r="AN588" s="115" t="s">
        <v>85</v>
      </c>
      <c r="AO588" s="115" t="s">
        <v>86</v>
      </c>
      <c r="AP588" s="115" t="s">
        <v>87</v>
      </c>
      <c r="AQ588" s="115" t="s">
        <v>88</v>
      </c>
      <c r="AR588" s="115" t="s">
        <v>94</v>
      </c>
      <c r="AS588" s="115" t="s">
        <v>106</v>
      </c>
      <c r="AT588" s="115" t="s">
        <v>91</v>
      </c>
      <c r="AU588" s="115" t="s">
        <v>91</v>
      </c>
    </row>
    <row r="589" spans="1:47">
      <c r="A589" s="115">
        <v>7020344450</v>
      </c>
      <c r="C589" s="115" t="s">
        <v>42</v>
      </c>
      <c r="F589" s="115" t="s">
        <v>45</v>
      </c>
      <c r="H589" s="115" t="s">
        <v>46</v>
      </c>
      <c r="O589" s="115">
        <f t="shared" si="153"/>
        <v>3</v>
      </c>
      <c r="P589" s="115">
        <f t="shared" si="154"/>
        <v>1</v>
      </c>
      <c r="R589" s="115">
        <f t="shared" si="155"/>
        <v>0</v>
      </c>
      <c r="S589" s="115">
        <f t="shared" si="156"/>
        <v>1</v>
      </c>
      <c r="T589" s="115">
        <f t="shared" si="157"/>
        <v>0</v>
      </c>
      <c r="U589" s="115">
        <f t="shared" si="158"/>
        <v>0</v>
      </c>
      <c r="V589" s="115">
        <f t="shared" si="159"/>
        <v>1</v>
      </c>
      <c r="W589" s="115">
        <f t="shared" si="160"/>
        <v>0</v>
      </c>
      <c r="X589" s="115">
        <f t="shared" si="161"/>
        <v>1</v>
      </c>
      <c r="Y589" s="115">
        <f t="shared" si="162"/>
        <v>0</v>
      </c>
      <c r="Z589" s="115">
        <f t="shared" si="163"/>
        <v>0</v>
      </c>
      <c r="AA589" s="115">
        <f t="shared" si="164"/>
        <v>0</v>
      </c>
      <c r="AB589" s="115">
        <f t="shared" si="165"/>
        <v>0</v>
      </c>
      <c r="AC589" s="115">
        <f t="shared" si="166"/>
        <v>0</v>
      </c>
      <c r="AF589" s="115">
        <f t="shared" si="167"/>
        <v>3</v>
      </c>
      <c r="AG589" s="115">
        <f t="shared" si="168"/>
        <v>3</v>
      </c>
      <c r="AH589" s="115" t="str">
        <f t="shared" si="169"/>
        <v>Correct</v>
      </c>
      <c r="AJ589" s="115" t="s">
        <v>83</v>
      </c>
      <c r="AK589" s="115">
        <v>30</v>
      </c>
      <c r="AL589" s="115" t="s">
        <v>84</v>
      </c>
      <c r="AM589" s="115" t="s">
        <v>138</v>
      </c>
      <c r="AN589" s="115" t="s">
        <v>85</v>
      </c>
      <c r="AO589" s="115" t="s">
        <v>86</v>
      </c>
      <c r="AP589" s="115" t="s">
        <v>87</v>
      </c>
      <c r="AQ589" s="115" t="s">
        <v>96</v>
      </c>
      <c r="AR589" s="115" t="s">
        <v>94</v>
      </c>
      <c r="AS589" s="115" t="s">
        <v>98</v>
      </c>
      <c r="AT589" s="115" t="s">
        <v>91</v>
      </c>
      <c r="AU589" s="115" t="s">
        <v>91</v>
      </c>
    </row>
    <row r="590" spans="1:47">
      <c r="A590" s="115">
        <v>7020344450</v>
      </c>
      <c r="C590" s="115" t="s">
        <v>42</v>
      </c>
      <c r="F590" s="115" t="s">
        <v>45</v>
      </c>
      <c r="H590" s="115" t="s">
        <v>46</v>
      </c>
      <c r="O590" s="115">
        <f t="shared" si="153"/>
        <v>3</v>
      </c>
      <c r="P590" s="115">
        <f t="shared" si="154"/>
        <v>1</v>
      </c>
      <c r="R590" s="115">
        <f t="shared" si="155"/>
        <v>0</v>
      </c>
      <c r="S590" s="115">
        <f t="shared" si="156"/>
        <v>1</v>
      </c>
      <c r="T590" s="115">
        <f t="shared" si="157"/>
        <v>0</v>
      </c>
      <c r="U590" s="115">
        <f t="shared" si="158"/>
        <v>0</v>
      </c>
      <c r="V590" s="115">
        <f t="shared" si="159"/>
        <v>1</v>
      </c>
      <c r="W590" s="115">
        <f t="shared" si="160"/>
        <v>0</v>
      </c>
      <c r="X590" s="115">
        <f t="shared" si="161"/>
        <v>1</v>
      </c>
      <c r="Y590" s="115">
        <f t="shared" si="162"/>
        <v>0</v>
      </c>
      <c r="Z590" s="115">
        <f t="shared" si="163"/>
        <v>0</v>
      </c>
      <c r="AA590" s="115">
        <f t="shared" si="164"/>
        <v>0</v>
      </c>
      <c r="AB590" s="115">
        <f t="shared" si="165"/>
        <v>0</v>
      </c>
      <c r="AC590" s="115">
        <f t="shared" si="166"/>
        <v>0</v>
      </c>
      <c r="AF590" s="115">
        <f t="shared" si="167"/>
        <v>3</v>
      </c>
      <c r="AG590" s="115">
        <f t="shared" si="168"/>
        <v>3</v>
      </c>
      <c r="AH590" s="115" t="str">
        <f t="shared" si="169"/>
        <v>Correct</v>
      </c>
      <c r="AJ590" s="115" t="s">
        <v>83</v>
      </c>
      <c r="AK590" s="115">
        <v>30</v>
      </c>
      <c r="AL590" s="115" t="s">
        <v>84</v>
      </c>
      <c r="AM590" s="115" t="s">
        <v>496</v>
      </c>
      <c r="AN590" s="115" t="s">
        <v>85</v>
      </c>
      <c r="AO590" s="115" t="s">
        <v>86</v>
      </c>
      <c r="AP590" s="115" t="s">
        <v>87</v>
      </c>
      <c r="AQ590" s="115" t="s">
        <v>96</v>
      </c>
      <c r="AR590" s="115" t="s">
        <v>94</v>
      </c>
      <c r="AS590" s="115" t="s">
        <v>98</v>
      </c>
      <c r="AT590" s="115" t="s">
        <v>91</v>
      </c>
      <c r="AU590" s="115" t="s">
        <v>91</v>
      </c>
    </row>
    <row r="591" spans="1:47">
      <c r="A591" s="115">
        <v>7045772808</v>
      </c>
      <c r="B591" s="115" t="s">
        <v>41</v>
      </c>
      <c r="G591" s="115" t="s">
        <v>39</v>
      </c>
      <c r="H591" s="115" t="s">
        <v>46</v>
      </c>
      <c r="O591" s="115">
        <f t="shared" si="153"/>
        <v>3</v>
      </c>
      <c r="P591" s="115">
        <f t="shared" si="154"/>
        <v>1</v>
      </c>
      <c r="R591" s="115">
        <f t="shared" si="155"/>
        <v>1</v>
      </c>
      <c r="S591" s="115">
        <f t="shared" si="156"/>
        <v>0</v>
      </c>
      <c r="T591" s="115">
        <f t="shared" si="157"/>
        <v>0</v>
      </c>
      <c r="U591" s="115">
        <f t="shared" si="158"/>
        <v>0</v>
      </c>
      <c r="V591" s="115">
        <f t="shared" si="159"/>
        <v>0</v>
      </c>
      <c r="W591" s="115">
        <f t="shared" si="160"/>
        <v>1</v>
      </c>
      <c r="X591" s="115">
        <f t="shared" si="161"/>
        <v>1</v>
      </c>
      <c r="Y591" s="115">
        <f t="shared" si="162"/>
        <v>0</v>
      </c>
      <c r="Z591" s="115">
        <f t="shared" si="163"/>
        <v>0</v>
      </c>
      <c r="AA591" s="115">
        <f t="shared" si="164"/>
        <v>0</v>
      </c>
      <c r="AB591" s="115">
        <f t="shared" si="165"/>
        <v>0</v>
      </c>
      <c r="AC591" s="115">
        <f t="shared" si="166"/>
        <v>0</v>
      </c>
      <c r="AF591" s="115">
        <f t="shared" si="167"/>
        <v>3</v>
      </c>
      <c r="AG591" s="115">
        <f t="shared" si="168"/>
        <v>3</v>
      </c>
      <c r="AH591" s="115" t="str">
        <f t="shared" si="169"/>
        <v>Correct</v>
      </c>
      <c r="AJ591" s="115" t="s">
        <v>83</v>
      </c>
      <c r="AK591" s="115">
        <v>78</v>
      </c>
      <c r="AL591" s="115" t="s">
        <v>181</v>
      </c>
      <c r="AM591" s="115" t="s">
        <v>206</v>
      </c>
      <c r="AN591" s="115" t="s">
        <v>97</v>
      </c>
      <c r="AO591" s="115" t="s">
        <v>86</v>
      </c>
      <c r="AP591" s="115" t="s">
        <v>87</v>
      </c>
      <c r="AQ591" s="115" t="s">
        <v>100</v>
      </c>
      <c r="AR591" s="115" t="s">
        <v>94</v>
      </c>
      <c r="AS591" s="115" t="s">
        <v>106</v>
      </c>
      <c r="AT591" s="115" t="s">
        <v>91</v>
      </c>
      <c r="AU591" s="115" t="s">
        <v>91</v>
      </c>
    </row>
    <row r="592" spans="1:47">
      <c r="A592" s="115">
        <v>5584607085</v>
      </c>
      <c r="B592" s="115" t="s">
        <v>41</v>
      </c>
      <c r="C592" s="115" t="s">
        <v>42</v>
      </c>
      <c r="H592" s="115" t="s">
        <v>46</v>
      </c>
      <c r="O592" s="115">
        <f t="shared" si="153"/>
        <v>3</v>
      </c>
      <c r="P592" s="115">
        <f t="shared" si="154"/>
        <v>1</v>
      </c>
      <c r="R592" s="115">
        <f t="shared" si="155"/>
        <v>1</v>
      </c>
      <c r="S592" s="115">
        <f t="shared" si="156"/>
        <v>1</v>
      </c>
      <c r="T592" s="115">
        <f t="shared" si="157"/>
        <v>0</v>
      </c>
      <c r="U592" s="115">
        <f t="shared" si="158"/>
        <v>0</v>
      </c>
      <c r="V592" s="115">
        <f t="shared" si="159"/>
        <v>0</v>
      </c>
      <c r="W592" s="115">
        <f t="shared" si="160"/>
        <v>0</v>
      </c>
      <c r="X592" s="115">
        <f t="shared" si="161"/>
        <v>1</v>
      </c>
      <c r="Y592" s="115">
        <f t="shared" si="162"/>
        <v>0</v>
      </c>
      <c r="Z592" s="115">
        <f t="shared" si="163"/>
        <v>0</v>
      </c>
      <c r="AA592" s="115">
        <f t="shared" si="164"/>
        <v>0</v>
      </c>
      <c r="AB592" s="115">
        <f t="shared" si="165"/>
        <v>0</v>
      </c>
      <c r="AC592" s="115">
        <f t="shared" si="166"/>
        <v>0</v>
      </c>
      <c r="AF592" s="115">
        <f t="shared" si="167"/>
        <v>3</v>
      </c>
      <c r="AG592" s="115">
        <f t="shared" si="168"/>
        <v>3</v>
      </c>
      <c r="AH592" s="115" t="str">
        <f t="shared" si="169"/>
        <v>Correct</v>
      </c>
      <c r="AJ592" s="115" t="s">
        <v>83</v>
      </c>
      <c r="AK592" s="115">
        <v>56</v>
      </c>
      <c r="AL592" s="115" t="s">
        <v>181</v>
      </c>
      <c r="AM592" s="115" t="s">
        <v>243</v>
      </c>
      <c r="AN592" s="115" t="s">
        <v>85</v>
      </c>
      <c r="AO592" s="115" t="s">
        <v>86</v>
      </c>
      <c r="AP592" s="115" t="s">
        <v>87</v>
      </c>
      <c r="AQ592" s="115" t="s">
        <v>100</v>
      </c>
      <c r="AR592" s="115" t="s">
        <v>109</v>
      </c>
      <c r="AS592" s="115" t="s">
        <v>90</v>
      </c>
      <c r="AT592" s="115" t="s">
        <v>91</v>
      </c>
      <c r="AU592" s="115" t="s">
        <v>91</v>
      </c>
    </row>
    <row r="593" spans="1:47">
      <c r="A593" s="115">
        <v>7007912600</v>
      </c>
      <c r="D593" s="115" t="s">
        <v>43</v>
      </c>
      <c r="G593" s="115" t="s">
        <v>39</v>
      </c>
      <c r="H593" s="115" t="s">
        <v>46</v>
      </c>
      <c r="O593" s="115">
        <f t="shared" si="153"/>
        <v>3</v>
      </c>
      <c r="P593" s="115">
        <f t="shared" si="154"/>
        <v>1</v>
      </c>
      <c r="R593" s="115">
        <f t="shared" si="155"/>
        <v>0</v>
      </c>
      <c r="S593" s="115">
        <f t="shared" si="156"/>
        <v>0</v>
      </c>
      <c r="T593" s="115">
        <f t="shared" si="157"/>
        <v>1</v>
      </c>
      <c r="U593" s="115">
        <f t="shared" si="158"/>
        <v>0</v>
      </c>
      <c r="V593" s="115">
        <f t="shared" si="159"/>
        <v>0</v>
      </c>
      <c r="W593" s="115">
        <f t="shared" si="160"/>
        <v>1</v>
      </c>
      <c r="X593" s="115">
        <f t="shared" si="161"/>
        <v>1</v>
      </c>
      <c r="Y593" s="115">
        <f t="shared" si="162"/>
        <v>0</v>
      </c>
      <c r="Z593" s="115">
        <f t="shared" si="163"/>
        <v>0</v>
      </c>
      <c r="AA593" s="115">
        <f t="shared" si="164"/>
        <v>0</v>
      </c>
      <c r="AB593" s="115">
        <f t="shared" si="165"/>
        <v>0</v>
      </c>
      <c r="AC593" s="115">
        <f t="shared" si="166"/>
        <v>0</v>
      </c>
      <c r="AF593" s="115">
        <f t="shared" si="167"/>
        <v>3</v>
      </c>
      <c r="AG593" s="115">
        <f t="shared" si="168"/>
        <v>3</v>
      </c>
      <c r="AH593" s="115" t="str">
        <f t="shared" si="169"/>
        <v>Correct</v>
      </c>
      <c r="AJ593" s="115" t="s">
        <v>83</v>
      </c>
      <c r="AK593" s="115">
        <v>79</v>
      </c>
      <c r="AL593" s="115" t="s">
        <v>181</v>
      </c>
      <c r="AN593" s="115" t="s">
        <v>92</v>
      </c>
      <c r="AO593" s="115" t="s">
        <v>86</v>
      </c>
      <c r="AP593" s="115" t="s">
        <v>87</v>
      </c>
      <c r="AQ593" s="115" t="s">
        <v>104</v>
      </c>
      <c r="AR593" s="115" t="s">
        <v>102</v>
      </c>
      <c r="AS593" s="115" t="s">
        <v>106</v>
      </c>
      <c r="AT593" s="115" t="s">
        <v>91</v>
      </c>
      <c r="AU593" s="115" t="s">
        <v>86</v>
      </c>
    </row>
    <row r="594" spans="1:47">
      <c r="A594" s="115">
        <v>5609627970</v>
      </c>
      <c r="F594" s="115" t="s">
        <v>45</v>
      </c>
      <c r="G594" s="115" t="s">
        <v>39</v>
      </c>
      <c r="H594" s="115" t="s">
        <v>46</v>
      </c>
      <c r="O594" s="115">
        <f t="shared" si="153"/>
        <v>3</v>
      </c>
      <c r="P594" s="115">
        <f t="shared" si="154"/>
        <v>1</v>
      </c>
      <c r="R594" s="115">
        <f t="shared" si="155"/>
        <v>0</v>
      </c>
      <c r="S594" s="115">
        <f t="shared" si="156"/>
        <v>0</v>
      </c>
      <c r="T594" s="115">
        <f t="shared" si="157"/>
        <v>0</v>
      </c>
      <c r="U594" s="115">
        <f t="shared" si="158"/>
        <v>0</v>
      </c>
      <c r="V594" s="115">
        <f t="shared" si="159"/>
        <v>1</v>
      </c>
      <c r="W594" s="115">
        <f t="shared" si="160"/>
        <v>1</v>
      </c>
      <c r="X594" s="115">
        <f t="shared" si="161"/>
        <v>1</v>
      </c>
      <c r="Y594" s="115">
        <f t="shared" si="162"/>
        <v>0</v>
      </c>
      <c r="Z594" s="115">
        <f t="shared" si="163"/>
        <v>0</v>
      </c>
      <c r="AA594" s="115">
        <f t="shared" si="164"/>
        <v>0</v>
      </c>
      <c r="AB594" s="115">
        <f t="shared" si="165"/>
        <v>0</v>
      </c>
      <c r="AC594" s="115">
        <f t="shared" si="166"/>
        <v>0</v>
      </c>
      <c r="AF594" s="115">
        <f t="shared" si="167"/>
        <v>3</v>
      </c>
      <c r="AG594" s="115">
        <f t="shared" si="168"/>
        <v>3</v>
      </c>
      <c r="AH594" s="115" t="str">
        <f t="shared" si="169"/>
        <v>Correct</v>
      </c>
      <c r="AJ594" s="115" t="s">
        <v>83</v>
      </c>
      <c r="AK594" s="115">
        <v>50</v>
      </c>
      <c r="AL594" s="115" t="s">
        <v>181</v>
      </c>
      <c r="AM594" s="115" t="s">
        <v>193</v>
      </c>
      <c r="AN594" s="115" t="s">
        <v>85</v>
      </c>
      <c r="AO594" s="115" t="s">
        <v>86</v>
      </c>
      <c r="AP594" s="115" t="s">
        <v>87</v>
      </c>
      <c r="AQ594" s="115" t="s">
        <v>101</v>
      </c>
      <c r="AR594" s="115" t="s">
        <v>89</v>
      </c>
      <c r="AS594" s="115" t="s">
        <v>90</v>
      </c>
      <c r="AT594" s="115" t="s">
        <v>91</v>
      </c>
      <c r="AU594" s="115" t="s">
        <v>91</v>
      </c>
    </row>
    <row r="595" spans="1:47">
      <c r="A595" s="115">
        <v>5584934127</v>
      </c>
      <c r="E595" s="115" t="s">
        <v>44</v>
      </c>
      <c r="H595" s="115" t="s">
        <v>46</v>
      </c>
      <c r="O595" s="115">
        <f t="shared" si="153"/>
        <v>2</v>
      </c>
      <c r="P595" s="115">
        <f t="shared" si="154"/>
        <v>1.5</v>
      </c>
      <c r="R595" s="115">
        <f t="shared" si="155"/>
        <v>0</v>
      </c>
      <c r="S595" s="115">
        <f t="shared" si="156"/>
        <v>0</v>
      </c>
      <c r="T595" s="115">
        <f t="shared" si="157"/>
        <v>0</v>
      </c>
      <c r="U595" s="115">
        <f t="shared" si="158"/>
        <v>1</v>
      </c>
      <c r="V595" s="115">
        <f t="shared" si="159"/>
        <v>0</v>
      </c>
      <c r="W595" s="115">
        <f t="shared" si="160"/>
        <v>0</v>
      </c>
      <c r="X595" s="115">
        <f t="shared" si="161"/>
        <v>1</v>
      </c>
      <c r="Y595" s="115">
        <f t="shared" si="162"/>
        <v>0</v>
      </c>
      <c r="Z595" s="115">
        <f t="shared" si="163"/>
        <v>0</v>
      </c>
      <c r="AA595" s="115">
        <f t="shared" si="164"/>
        <v>0</v>
      </c>
      <c r="AB595" s="115">
        <f t="shared" si="165"/>
        <v>0</v>
      </c>
      <c r="AC595" s="115">
        <f t="shared" si="166"/>
        <v>0</v>
      </c>
      <c r="AF595" s="115">
        <f t="shared" si="167"/>
        <v>2</v>
      </c>
      <c r="AG595" s="115">
        <f t="shared" si="168"/>
        <v>2</v>
      </c>
      <c r="AH595" s="115" t="str">
        <f t="shared" si="169"/>
        <v>Correct</v>
      </c>
      <c r="AJ595" s="115" t="s">
        <v>83</v>
      </c>
      <c r="AK595" s="115">
        <v>56</v>
      </c>
      <c r="AL595" s="115" t="s">
        <v>181</v>
      </c>
      <c r="AM595" s="115" t="s">
        <v>207</v>
      </c>
      <c r="AN595" s="115" t="s">
        <v>114</v>
      </c>
      <c r="AO595" s="115" t="s">
        <v>91</v>
      </c>
      <c r="AP595" s="115" t="s">
        <v>137</v>
      </c>
      <c r="AQ595" s="115" t="s">
        <v>101</v>
      </c>
      <c r="AR595" s="115" t="s">
        <v>89</v>
      </c>
      <c r="AS595" s="115" t="s">
        <v>90</v>
      </c>
      <c r="AT595" s="115" t="s">
        <v>91</v>
      </c>
      <c r="AU595" s="115" t="s">
        <v>91</v>
      </c>
    </row>
    <row r="596" spans="1:47">
      <c r="A596" s="115">
        <v>7020358167</v>
      </c>
      <c r="H596" s="115" t="s">
        <v>46</v>
      </c>
      <c r="O596" s="115">
        <f t="shared" si="153"/>
        <v>1</v>
      </c>
      <c r="P596" s="115">
        <f t="shared" si="154"/>
        <v>3</v>
      </c>
      <c r="R596" s="115">
        <f t="shared" si="155"/>
        <v>0</v>
      </c>
      <c r="S596" s="115">
        <f t="shared" si="156"/>
        <v>0</v>
      </c>
      <c r="T596" s="115">
        <f t="shared" si="157"/>
        <v>0</v>
      </c>
      <c r="U596" s="115">
        <f t="shared" si="158"/>
        <v>0</v>
      </c>
      <c r="V596" s="115">
        <f t="shared" si="159"/>
        <v>0</v>
      </c>
      <c r="W596" s="115">
        <f t="shared" si="160"/>
        <v>0</v>
      </c>
      <c r="X596" s="115">
        <f t="shared" si="161"/>
        <v>1</v>
      </c>
      <c r="Y596" s="115">
        <f t="shared" si="162"/>
        <v>0</v>
      </c>
      <c r="Z596" s="115">
        <f t="shared" si="163"/>
        <v>0</v>
      </c>
      <c r="AA596" s="115">
        <f t="shared" si="164"/>
        <v>0</v>
      </c>
      <c r="AB596" s="115">
        <f t="shared" si="165"/>
        <v>0</v>
      </c>
      <c r="AC596" s="115">
        <f t="shared" si="166"/>
        <v>0</v>
      </c>
      <c r="AF596" s="115">
        <f t="shared" si="167"/>
        <v>1</v>
      </c>
      <c r="AG596" s="115">
        <f t="shared" si="168"/>
        <v>1</v>
      </c>
      <c r="AH596" s="115" t="str">
        <f t="shared" si="169"/>
        <v>Correct</v>
      </c>
      <c r="AJ596" s="115" t="s">
        <v>99</v>
      </c>
      <c r="AK596" s="115">
        <v>22</v>
      </c>
      <c r="AL596" s="115" t="s">
        <v>181</v>
      </c>
      <c r="AM596" s="115" t="s">
        <v>222</v>
      </c>
      <c r="AN596" s="115" t="s">
        <v>107</v>
      </c>
      <c r="AO596" s="115" t="s">
        <v>91</v>
      </c>
      <c r="AP596" s="115" t="s">
        <v>87</v>
      </c>
      <c r="AQ596" s="115" t="s">
        <v>104</v>
      </c>
      <c r="AR596" s="115" t="s">
        <v>102</v>
      </c>
      <c r="AS596" s="115" t="s">
        <v>90</v>
      </c>
      <c r="AT596" s="115" t="s">
        <v>91</v>
      </c>
      <c r="AU596" s="115" t="s">
        <v>91</v>
      </c>
    </row>
    <row r="597" spans="1:47">
      <c r="A597" s="115">
        <v>7045776774</v>
      </c>
      <c r="B597" s="115" t="s">
        <v>41</v>
      </c>
      <c r="F597" s="115" t="s">
        <v>45</v>
      </c>
      <c r="H597" s="115" t="s">
        <v>46</v>
      </c>
      <c r="O597" s="115">
        <f t="shared" si="153"/>
        <v>3</v>
      </c>
      <c r="P597" s="115">
        <f t="shared" si="154"/>
        <v>1</v>
      </c>
      <c r="R597" s="115">
        <f t="shared" si="155"/>
        <v>1</v>
      </c>
      <c r="S597" s="115">
        <f t="shared" si="156"/>
        <v>0</v>
      </c>
      <c r="T597" s="115">
        <f t="shared" si="157"/>
        <v>0</v>
      </c>
      <c r="U597" s="115">
        <f t="shared" si="158"/>
        <v>0</v>
      </c>
      <c r="V597" s="115">
        <f t="shared" si="159"/>
        <v>1</v>
      </c>
      <c r="W597" s="115">
        <f t="shared" si="160"/>
        <v>0</v>
      </c>
      <c r="X597" s="115">
        <f t="shared" si="161"/>
        <v>1</v>
      </c>
      <c r="Y597" s="115">
        <f t="shared" si="162"/>
        <v>0</v>
      </c>
      <c r="Z597" s="115">
        <f t="shared" si="163"/>
        <v>0</v>
      </c>
      <c r="AA597" s="115">
        <f t="shared" si="164"/>
        <v>0</v>
      </c>
      <c r="AB597" s="115">
        <f t="shared" si="165"/>
        <v>0</v>
      </c>
      <c r="AC597" s="115">
        <f t="shared" si="166"/>
        <v>0</v>
      </c>
      <c r="AF597" s="115">
        <f t="shared" si="167"/>
        <v>3</v>
      </c>
      <c r="AG597" s="115">
        <f t="shared" si="168"/>
        <v>3</v>
      </c>
      <c r="AH597" s="115" t="str">
        <f t="shared" si="169"/>
        <v>Correct</v>
      </c>
      <c r="AJ597" s="115" t="s">
        <v>83</v>
      </c>
      <c r="AK597" s="115">
        <v>68</v>
      </c>
      <c r="AL597" s="115" t="s">
        <v>181</v>
      </c>
      <c r="AM597" s="115" t="s">
        <v>240</v>
      </c>
      <c r="AN597" s="115" t="s">
        <v>85</v>
      </c>
      <c r="AO597" s="115" t="s">
        <v>86</v>
      </c>
      <c r="AP597" s="115" t="s">
        <v>87</v>
      </c>
      <c r="AQ597" s="115" t="s">
        <v>104</v>
      </c>
      <c r="AR597" s="115" t="s">
        <v>102</v>
      </c>
      <c r="AS597" s="115" t="s">
        <v>106</v>
      </c>
      <c r="AT597" s="115" t="s">
        <v>91</v>
      </c>
      <c r="AU597" s="115" t="s">
        <v>86</v>
      </c>
    </row>
    <row r="598" spans="1:47">
      <c r="A598" s="115">
        <v>7020567357</v>
      </c>
      <c r="B598" s="115" t="s">
        <v>41</v>
      </c>
      <c r="C598" s="115" t="s">
        <v>42</v>
      </c>
      <c r="H598" s="115" t="s">
        <v>46</v>
      </c>
      <c r="O598" s="115">
        <f t="shared" si="153"/>
        <v>3</v>
      </c>
      <c r="P598" s="115">
        <f t="shared" si="154"/>
        <v>1</v>
      </c>
      <c r="R598" s="115">
        <f t="shared" si="155"/>
        <v>1</v>
      </c>
      <c r="S598" s="115">
        <f t="shared" si="156"/>
        <v>1</v>
      </c>
      <c r="T598" s="115">
        <f t="shared" si="157"/>
        <v>0</v>
      </c>
      <c r="U598" s="115">
        <f t="shared" si="158"/>
        <v>0</v>
      </c>
      <c r="V598" s="115">
        <f t="shared" si="159"/>
        <v>0</v>
      </c>
      <c r="W598" s="115">
        <f t="shared" si="160"/>
        <v>0</v>
      </c>
      <c r="X598" s="115">
        <f t="shared" si="161"/>
        <v>1</v>
      </c>
      <c r="Y598" s="115">
        <f t="shared" si="162"/>
        <v>0</v>
      </c>
      <c r="Z598" s="115">
        <f t="shared" si="163"/>
        <v>0</v>
      </c>
      <c r="AA598" s="115">
        <f t="shared" si="164"/>
        <v>0</v>
      </c>
      <c r="AB598" s="115">
        <f t="shared" si="165"/>
        <v>0</v>
      </c>
      <c r="AC598" s="115">
        <f t="shared" si="166"/>
        <v>0</v>
      </c>
      <c r="AF598" s="115">
        <f t="shared" si="167"/>
        <v>3</v>
      </c>
      <c r="AG598" s="115">
        <f t="shared" si="168"/>
        <v>3</v>
      </c>
      <c r="AH598" s="115" t="str">
        <f t="shared" si="169"/>
        <v>Correct</v>
      </c>
      <c r="AJ598" s="115" t="s">
        <v>83</v>
      </c>
      <c r="AK598" s="115">
        <v>23</v>
      </c>
      <c r="AL598" s="115" t="s">
        <v>84</v>
      </c>
      <c r="AM598" s="115" t="s">
        <v>146</v>
      </c>
      <c r="AO598" s="115" t="s">
        <v>91</v>
      </c>
      <c r="AP598" s="115" t="s">
        <v>108</v>
      </c>
      <c r="AQ598" s="115" t="s">
        <v>93</v>
      </c>
      <c r="AR598" s="115" t="s">
        <v>111</v>
      </c>
      <c r="AS598" s="115" t="s">
        <v>90</v>
      </c>
      <c r="AT598" s="115" t="s">
        <v>91</v>
      </c>
      <c r="AU598" s="115" t="s">
        <v>91</v>
      </c>
    </row>
    <row r="599" spans="1:47">
      <c r="A599" s="115">
        <v>5585297107</v>
      </c>
      <c r="C599" s="115" t="s">
        <v>42</v>
      </c>
      <c r="E599" s="115" t="s">
        <v>44</v>
      </c>
      <c r="H599" s="115" t="s">
        <v>46</v>
      </c>
      <c r="O599" s="115">
        <f t="shared" si="153"/>
        <v>3</v>
      </c>
      <c r="P599" s="115">
        <f t="shared" si="154"/>
        <v>1</v>
      </c>
      <c r="R599" s="115">
        <f t="shared" si="155"/>
        <v>0</v>
      </c>
      <c r="S599" s="115">
        <f t="shared" si="156"/>
        <v>1</v>
      </c>
      <c r="T599" s="115">
        <f t="shared" si="157"/>
        <v>0</v>
      </c>
      <c r="U599" s="115">
        <f t="shared" si="158"/>
        <v>1</v>
      </c>
      <c r="V599" s="115">
        <f t="shared" si="159"/>
        <v>0</v>
      </c>
      <c r="W599" s="115">
        <f t="shared" si="160"/>
        <v>0</v>
      </c>
      <c r="X599" s="115">
        <f t="shared" si="161"/>
        <v>1</v>
      </c>
      <c r="Y599" s="115">
        <f t="shared" si="162"/>
        <v>0</v>
      </c>
      <c r="Z599" s="115">
        <f t="shared" si="163"/>
        <v>0</v>
      </c>
      <c r="AA599" s="115">
        <f t="shared" si="164"/>
        <v>0</v>
      </c>
      <c r="AB599" s="115">
        <f t="shared" si="165"/>
        <v>0</v>
      </c>
      <c r="AC599" s="115">
        <f t="shared" si="166"/>
        <v>0</v>
      </c>
      <c r="AF599" s="115">
        <f t="shared" si="167"/>
        <v>3</v>
      </c>
      <c r="AG599" s="115">
        <f t="shared" si="168"/>
        <v>3</v>
      </c>
      <c r="AH599" s="115" t="str">
        <f t="shared" si="169"/>
        <v>Correct</v>
      </c>
      <c r="AJ599" s="115" t="s">
        <v>83</v>
      </c>
      <c r="AK599" s="115">
        <v>39</v>
      </c>
      <c r="AL599" s="115" t="s">
        <v>181</v>
      </c>
      <c r="AM599" s="115" t="s">
        <v>211</v>
      </c>
      <c r="AN599" s="115" t="s">
        <v>85</v>
      </c>
      <c r="AO599" s="115" t="s">
        <v>86</v>
      </c>
      <c r="AP599" s="115" t="s">
        <v>87</v>
      </c>
      <c r="AQ599" s="115" t="s">
        <v>101</v>
      </c>
      <c r="AR599" s="115" t="s">
        <v>111</v>
      </c>
      <c r="AS599" s="115" t="s">
        <v>90</v>
      </c>
      <c r="AT599" s="115" t="s">
        <v>91</v>
      </c>
      <c r="AU599" s="115" t="s">
        <v>91</v>
      </c>
    </row>
    <row r="600" spans="1:47">
      <c r="A600" s="115">
        <v>6984050143</v>
      </c>
      <c r="B600" s="115" t="s">
        <v>41</v>
      </c>
      <c r="H600" s="115" t="s">
        <v>46</v>
      </c>
      <c r="O600" s="115">
        <f t="shared" si="153"/>
        <v>2</v>
      </c>
      <c r="P600" s="115">
        <f t="shared" si="154"/>
        <v>1.5</v>
      </c>
      <c r="R600" s="115">
        <f t="shared" si="155"/>
        <v>1</v>
      </c>
      <c r="S600" s="115">
        <f t="shared" si="156"/>
        <v>0</v>
      </c>
      <c r="T600" s="115">
        <f t="shared" si="157"/>
        <v>0</v>
      </c>
      <c r="U600" s="115">
        <f t="shared" si="158"/>
        <v>0</v>
      </c>
      <c r="V600" s="115">
        <f t="shared" si="159"/>
        <v>0</v>
      </c>
      <c r="W600" s="115">
        <f t="shared" si="160"/>
        <v>0</v>
      </c>
      <c r="X600" s="115">
        <f t="shared" si="161"/>
        <v>1</v>
      </c>
      <c r="Y600" s="115">
        <f t="shared" si="162"/>
        <v>0</v>
      </c>
      <c r="Z600" s="115">
        <f t="shared" si="163"/>
        <v>0</v>
      </c>
      <c r="AA600" s="115">
        <f t="shared" si="164"/>
        <v>0</v>
      </c>
      <c r="AB600" s="115">
        <f t="shared" si="165"/>
        <v>0</v>
      </c>
      <c r="AC600" s="115">
        <f t="shared" si="166"/>
        <v>0</v>
      </c>
      <c r="AF600" s="115">
        <f t="shared" si="167"/>
        <v>2</v>
      </c>
      <c r="AG600" s="115">
        <f t="shared" si="168"/>
        <v>2</v>
      </c>
      <c r="AH600" s="115" t="str">
        <f t="shared" si="169"/>
        <v>Correct</v>
      </c>
      <c r="AJ600" s="115" t="s">
        <v>83</v>
      </c>
      <c r="AK600" s="115">
        <v>71</v>
      </c>
      <c r="AL600" s="115" t="s">
        <v>181</v>
      </c>
      <c r="AM600" s="115" t="s">
        <v>213</v>
      </c>
      <c r="AN600" s="115" t="s">
        <v>85</v>
      </c>
      <c r="AO600" s="115" t="s">
        <v>86</v>
      </c>
      <c r="AQ600" s="115" t="s">
        <v>96</v>
      </c>
      <c r="AR600" s="115" t="s">
        <v>89</v>
      </c>
      <c r="AS600" s="115" t="s">
        <v>106</v>
      </c>
      <c r="AT600" s="115" t="s">
        <v>91</v>
      </c>
      <c r="AU600" s="115" t="s">
        <v>91</v>
      </c>
    </row>
    <row r="601" spans="1:47">
      <c r="A601" s="115">
        <v>7045762910</v>
      </c>
      <c r="B601" s="115" t="s">
        <v>41</v>
      </c>
      <c r="C601" s="115" t="s">
        <v>42</v>
      </c>
      <c r="H601" s="115" t="s">
        <v>46</v>
      </c>
      <c r="O601" s="115">
        <f t="shared" si="153"/>
        <v>3</v>
      </c>
      <c r="P601" s="115">
        <f t="shared" si="154"/>
        <v>1</v>
      </c>
      <c r="R601" s="115">
        <f t="shared" si="155"/>
        <v>1</v>
      </c>
      <c r="S601" s="115">
        <f t="shared" si="156"/>
        <v>1</v>
      </c>
      <c r="T601" s="115">
        <f t="shared" si="157"/>
        <v>0</v>
      </c>
      <c r="U601" s="115">
        <f t="shared" si="158"/>
        <v>0</v>
      </c>
      <c r="V601" s="115">
        <f t="shared" si="159"/>
        <v>0</v>
      </c>
      <c r="W601" s="115">
        <f t="shared" si="160"/>
        <v>0</v>
      </c>
      <c r="X601" s="115">
        <f t="shared" si="161"/>
        <v>1</v>
      </c>
      <c r="Y601" s="115">
        <f t="shared" si="162"/>
        <v>0</v>
      </c>
      <c r="Z601" s="115">
        <f t="shared" si="163"/>
        <v>0</v>
      </c>
      <c r="AA601" s="115">
        <f t="shared" si="164"/>
        <v>0</v>
      </c>
      <c r="AB601" s="115">
        <f t="shared" si="165"/>
        <v>0</v>
      </c>
      <c r="AC601" s="115">
        <f t="shared" si="166"/>
        <v>0</v>
      </c>
      <c r="AF601" s="115">
        <f t="shared" si="167"/>
        <v>3</v>
      </c>
      <c r="AG601" s="115">
        <f t="shared" si="168"/>
        <v>3</v>
      </c>
      <c r="AH601" s="115" t="str">
        <f t="shared" si="169"/>
        <v>Correct</v>
      </c>
      <c r="AJ601" s="115" t="s">
        <v>99</v>
      </c>
      <c r="AK601" s="115">
        <v>77</v>
      </c>
      <c r="AL601" s="115" t="s">
        <v>181</v>
      </c>
      <c r="AM601" s="115" t="s">
        <v>202</v>
      </c>
      <c r="AN601" s="115" t="s">
        <v>85</v>
      </c>
      <c r="AO601" s="115" t="s">
        <v>86</v>
      </c>
      <c r="AP601" s="115" t="s">
        <v>87</v>
      </c>
      <c r="AQ601" s="115" t="s">
        <v>100</v>
      </c>
      <c r="AR601" s="115" t="s">
        <v>109</v>
      </c>
      <c r="AS601" s="115" t="s">
        <v>106</v>
      </c>
      <c r="AT601" s="115" t="s">
        <v>91</v>
      </c>
      <c r="AU601" s="115" t="s">
        <v>91</v>
      </c>
    </row>
    <row r="602" spans="1:47">
      <c r="A602" s="115">
        <v>7011537252</v>
      </c>
      <c r="B602" s="115" t="s">
        <v>41</v>
      </c>
      <c r="E602" s="115" t="s">
        <v>44</v>
      </c>
      <c r="H602" s="115" t="s">
        <v>46</v>
      </c>
      <c r="O602" s="115">
        <f t="shared" si="153"/>
        <v>3</v>
      </c>
      <c r="P602" s="115">
        <f t="shared" si="154"/>
        <v>1</v>
      </c>
      <c r="R602" s="115">
        <f t="shared" si="155"/>
        <v>1</v>
      </c>
      <c r="S602" s="115">
        <f t="shared" si="156"/>
        <v>0</v>
      </c>
      <c r="T602" s="115">
        <f t="shared" si="157"/>
        <v>0</v>
      </c>
      <c r="U602" s="115">
        <f t="shared" si="158"/>
        <v>1</v>
      </c>
      <c r="V602" s="115">
        <f t="shared" si="159"/>
        <v>0</v>
      </c>
      <c r="W602" s="115">
        <f t="shared" si="160"/>
        <v>0</v>
      </c>
      <c r="X602" s="115">
        <f t="shared" si="161"/>
        <v>1</v>
      </c>
      <c r="Y602" s="115">
        <f t="shared" si="162"/>
        <v>0</v>
      </c>
      <c r="Z602" s="115">
        <f t="shared" si="163"/>
        <v>0</v>
      </c>
      <c r="AA602" s="115">
        <f t="shared" si="164"/>
        <v>0</v>
      </c>
      <c r="AB602" s="115">
        <f t="shared" si="165"/>
        <v>0</v>
      </c>
      <c r="AC602" s="115">
        <f t="shared" si="166"/>
        <v>0</v>
      </c>
      <c r="AF602" s="115">
        <f t="shared" si="167"/>
        <v>3</v>
      </c>
      <c r="AG602" s="115">
        <f t="shared" si="168"/>
        <v>3</v>
      </c>
      <c r="AH602" s="115" t="str">
        <f t="shared" si="169"/>
        <v>Correct</v>
      </c>
      <c r="AJ602" s="115" t="s">
        <v>83</v>
      </c>
      <c r="AK602" s="115">
        <v>69</v>
      </c>
      <c r="AL602" s="115" t="s">
        <v>181</v>
      </c>
      <c r="AM602" s="115" t="s">
        <v>208</v>
      </c>
      <c r="AN602" s="115" t="s">
        <v>85</v>
      </c>
      <c r="AO602" s="115" t="s">
        <v>86</v>
      </c>
      <c r="AP602" s="115" t="s">
        <v>87</v>
      </c>
      <c r="AQ602" s="115" t="s">
        <v>93</v>
      </c>
      <c r="AR602" s="115" t="s">
        <v>94</v>
      </c>
      <c r="AS602" s="115" t="s">
        <v>106</v>
      </c>
      <c r="AT602" s="115" t="s">
        <v>91</v>
      </c>
      <c r="AU602" s="115" t="s">
        <v>91</v>
      </c>
    </row>
    <row r="603" spans="1:47">
      <c r="A603" s="115">
        <v>7020569703</v>
      </c>
      <c r="F603" s="115" t="s">
        <v>45</v>
      </c>
      <c r="G603" s="115" t="s">
        <v>39</v>
      </c>
      <c r="H603" s="115" t="s">
        <v>46</v>
      </c>
      <c r="O603" s="115">
        <f t="shared" si="153"/>
        <v>3</v>
      </c>
      <c r="P603" s="115">
        <f t="shared" si="154"/>
        <v>1</v>
      </c>
      <c r="R603" s="115">
        <f t="shared" si="155"/>
        <v>0</v>
      </c>
      <c r="S603" s="115">
        <f t="shared" si="156"/>
        <v>0</v>
      </c>
      <c r="T603" s="115">
        <f t="shared" si="157"/>
        <v>0</v>
      </c>
      <c r="U603" s="115">
        <f t="shared" si="158"/>
        <v>0</v>
      </c>
      <c r="V603" s="115">
        <f t="shared" si="159"/>
        <v>1</v>
      </c>
      <c r="W603" s="115">
        <f t="shared" si="160"/>
        <v>1</v>
      </c>
      <c r="X603" s="115">
        <f t="shared" si="161"/>
        <v>1</v>
      </c>
      <c r="Y603" s="115">
        <f t="shared" si="162"/>
        <v>0</v>
      </c>
      <c r="Z603" s="115">
        <f t="shared" si="163"/>
        <v>0</v>
      </c>
      <c r="AA603" s="115">
        <f t="shared" si="164"/>
        <v>0</v>
      </c>
      <c r="AB603" s="115">
        <f t="shared" si="165"/>
        <v>0</v>
      </c>
      <c r="AC603" s="115">
        <f t="shared" si="166"/>
        <v>0</v>
      </c>
      <c r="AF603" s="115">
        <f t="shared" si="167"/>
        <v>3</v>
      </c>
      <c r="AG603" s="115">
        <f t="shared" si="168"/>
        <v>3</v>
      </c>
      <c r="AH603" s="115" t="str">
        <f t="shared" si="169"/>
        <v>Correct</v>
      </c>
      <c r="AJ603" s="115" t="s">
        <v>83</v>
      </c>
      <c r="AL603" s="115" t="s">
        <v>84</v>
      </c>
      <c r="AM603" s="115" t="s">
        <v>146</v>
      </c>
      <c r="AO603" s="115" t="s">
        <v>91</v>
      </c>
      <c r="AP603" s="115" t="s">
        <v>108</v>
      </c>
      <c r="AQ603" s="115" t="s">
        <v>104</v>
      </c>
      <c r="AR603" s="115" t="s">
        <v>89</v>
      </c>
      <c r="AS603" s="115" t="s">
        <v>103</v>
      </c>
      <c r="AT603" s="115" t="s">
        <v>91</v>
      </c>
      <c r="AU603" s="115" t="s">
        <v>86</v>
      </c>
    </row>
    <row r="604" spans="1:47">
      <c r="A604" s="115">
        <v>5584532235</v>
      </c>
      <c r="B604" s="115" t="s">
        <v>41</v>
      </c>
      <c r="E604" s="115" t="s">
        <v>44</v>
      </c>
      <c r="H604" s="115" t="s">
        <v>46</v>
      </c>
      <c r="O604" s="115">
        <f t="shared" si="153"/>
        <v>3</v>
      </c>
      <c r="P604" s="115">
        <f t="shared" si="154"/>
        <v>1</v>
      </c>
      <c r="R604" s="115">
        <f t="shared" si="155"/>
        <v>1</v>
      </c>
      <c r="S604" s="115">
        <f t="shared" si="156"/>
        <v>0</v>
      </c>
      <c r="T604" s="115">
        <f t="shared" si="157"/>
        <v>0</v>
      </c>
      <c r="U604" s="115">
        <f t="shared" si="158"/>
        <v>1</v>
      </c>
      <c r="V604" s="115">
        <f t="shared" si="159"/>
        <v>0</v>
      </c>
      <c r="W604" s="115">
        <f t="shared" si="160"/>
        <v>0</v>
      </c>
      <c r="X604" s="115">
        <f t="shared" si="161"/>
        <v>1</v>
      </c>
      <c r="Y604" s="115">
        <f t="shared" si="162"/>
        <v>0</v>
      </c>
      <c r="Z604" s="115">
        <f t="shared" si="163"/>
        <v>0</v>
      </c>
      <c r="AA604" s="115">
        <f t="shared" si="164"/>
        <v>0</v>
      </c>
      <c r="AB604" s="115">
        <f t="shared" si="165"/>
        <v>0</v>
      </c>
      <c r="AC604" s="115">
        <f t="shared" si="166"/>
        <v>0</v>
      </c>
      <c r="AF604" s="115">
        <f t="shared" si="167"/>
        <v>3</v>
      </c>
      <c r="AG604" s="115">
        <f t="shared" si="168"/>
        <v>3</v>
      </c>
      <c r="AH604" s="115" t="str">
        <f t="shared" si="169"/>
        <v>Correct</v>
      </c>
      <c r="AJ604" s="115" t="s">
        <v>83</v>
      </c>
      <c r="AK604" s="115">
        <v>36</v>
      </c>
      <c r="AL604" s="115" t="s">
        <v>181</v>
      </c>
      <c r="AM604" s="115" t="s">
        <v>204</v>
      </c>
      <c r="AN604" s="115" t="s">
        <v>92</v>
      </c>
      <c r="AO604" s="115" t="s">
        <v>86</v>
      </c>
      <c r="AP604" s="115" t="s">
        <v>87</v>
      </c>
      <c r="AQ604" s="115" t="s">
        <v>88</v>
      </c>
      <c r="AR604" s="115" t="s">
        <v>120</v>
      </c>
      <c r="AS604" s="115" t="s">
        <v>90</v>
      </c>
      <c r="AT604" s="115" t="s">
        <v>91</v>
      </c>
      <c r="AU604" s="115" t="s">
        <v>91</v>
      </c>
    </row>
    <row r="605" spans="1:47">
      <c r="A605" s="115">
        <v>7045767996</v>
      </c>
      <c r="C605" s="115" t="s">
        <v>42</v>
      </c>
      <c r="E605" s="115" t="s">
        <v>44</v>
      </c>
      <c r="H605" s="115" t="s">
        <v>46</v>
      </c>
      <c r="O605" s="115">
        <f t="shared" si="153"/>
        <v>3</v>
      </c>
      <c r="P605" s="115">
        <f t="shared" si="154"/>
        <v>1</v>
      </c>
      <c r="R605" s="115">
        <f t="shared" si="155"/>
        <v>0</v>
      </c>
      <c r="S605" s="115">
        <f t="shared" si="156"/>
        <v>1</v>
      </c>
      <c r="T605" s="115">
        <f t="shared" si="157"/>
        <v>0</v>
      </c>
      <c r="U605" s="115">
        <f t="shared" si="158"/>
        <v>1</v>
      </c>
      <c r="V605" s="115">
        <f t="shared" si="159"/>
        <v>0</v>
      </c>
      <c r="W605" s="115">
        <f t="shared" si="160"/>
        <v>0</v>
      </c>
      <c r="X605" s="115">
        <f t="shared" si="161"/>
        <v>1</v>
      </c>
      <c r="Y605" s="115">
        <f t="shared" si="162"/>
        <v>0</v>
      </c>
      <c r="Z605" s="115">
        <f t="shared" si="163"/>
        <v>0</v>
      </c>
      <c r="AA605" s="115">
        <f t="shared" si="164"/>
        <v>0</v>
      </c>
      <c r="AB605" s="115">
        <f t="shared" si="165"/>
        <v>0</v>
      </c>
      <c r="AC605" s="115">
        <f t="shared" si="166"/>
        <v>0</v>
      </c>
      <c r="AF605" s="115">
        <f t="shared" si="167"/>
        <v>3</v>
      </c>
      <c r="AG605" s="115">
        <f t="shared" si="168"/>
        <v>3</v>
      </c>
      <c r="AH605" s="115" t="str">
        <f t="shared" si="169"/>
        <v>Correct</v>
      </c>
      <c r="AJ605" s="115" t="s">
        <v>83</v>
      </c>
      <c r="AL605" s="115" t="s">
        <v>181</v>
      </c>
      <c r="AM605" s="115" t="s">
        <v>206</v>
      </c>
      <c r="AN605" s="115" t="s">
        <v>97</v>
      </c>
      <c r="AQ605" s="115" t="s">
        <v>101</v>
      </c>
      <c r="AR605" s="115" t="s">
        <v>89</v>
      </c>
      <c r="AS605" s="115" t="s">
        <v>90</v>
      </c>
      <c r="AT605" s="115" t="s">
        <v>91</v>
      </c>
      <c r="AU605" s="115" t="s">
        <v>91</v>
      </c>
    </row>
    <row r="606" spans="1:47">
      <c r="A606" s="115">
        <v>7045763694</v>
      </c>
      <c r="B606" s="115" t="s">
        <v>41</v>
      </c>
      <c r="H606" s="115" t="s">
        <v>46</v>
      </c>
      <c r="O606" s="115">
        <f t="shared" si="153"/>
        <v>2</v>
      </c>
      <c r="P606" s="115">
        <f t="shared" si="154"/>
        <v>1.5</v>
      </c>
      <c r="R606" s="115">
        <f t="shared" si="155"/>
        <v>1</v>
      </c>
      <c r="S606" s="115">
        <f t="shared" si="156"/>
        <v>0</v>
      </c>
      <c r="T606" s="115">
        <f t="shared" si="157"/>
        <v>0</v>
      </c>
      <c r="U606" s="115">
        <f t="shared" si="158"/>
        <v>0</v>
      </c>
      <c r="V606" s="115">
        <f t="shared" si="159"/>
        <v>0</v>
      </c>
      <c r="W606" s="115">
        <f t="shared" si="160"/>
        <v>0</v>
      </c>
      <c r="X606" s="115">
        <f t="shared" si="161"/>
        <v>1</v>
      </c>
      <c r="Y606" s="115">
        <f t="shared" si="162"/>
        <v>0</v>
      </c>
      <c r="Z606" s="115">
        <f t="shared" si="163"/>
        <v>0</v>
      </c>
      <c r="AA606" s="115">
        <f t="shared" si="164"/>
        <v>0</v>
      </c>
      <c r="AB606" s="115">
        <f t="shared" si="165"/>
        <v>0</v>
      </c>
      <c r="AC606" s="115">
        <f t="shared" si="166"/>
        <v>0</v>
      </c>
      <c r="AF606" s="115">
        <f t="shared" si="167"/>
        <v>2</v>
      </c>
      <c r="AG606" s="115">
        <f t="shared" si="168"/>
        <v>2</v>
      </c>
      <c r="AH606" s="115" t="str">
        <f t="shared" si="169"/>
        <v>Correct</v>
      </c>
      <c r="AJ606" s="115" t="s">
        <v>83</v>
      </c>
      <c r="AK606" s="115">
        <v>87</v>
      </c>
      <c r="AL606" s="115" t="s">
        <v>181</v>
      </c>
      <c r="AM606" s="115" t="s">
        <v>220</v>
      </c>
      <c r="AN606" s="115" t="s">
        <v>85</v>
      </c>
      <c r="AO606" s="115" t="s">
        <v>86</v>
      </c>
      <c r="AP606" s="115" t="s">
        <v>87</v>
      </c>
      <c r="AQ606" s="115" t="s">
        <v>100</v>
      </c>
      <c r="AR606" s="115" t="s">
        <v>111</v>
      </c>
      <c r="AS606" s="115" t="s">
        <v>106</v>
      </c>
      <c r="AT606" s="115" t="s">
        <v>91</v>
      </c>
      <c r="AU606" s="115" t="s">
        <v>86</v>
      </c>
    </row>
    <row r="607" spans="1:47">
      <c r="A607" s="115">
        <v>7007916088</v>
      </c>
      <c r="B607" s="115" t="s">
        <v>41</v>
      </c>
      <c r="C607" s="115" t="s">
        <v>42</v>
      </c>
      <c r="H607" s="115" t="s">
        <v>46</v>
      </c>
      <c r="O607" s="115">
        <f t="shared" si="153"/>
        <v>3</v>
      </c>
      <c r="P607" s="115">
        <f t="shared" si="154"/>
        <v>1</v>
      </c>
      <c r="R607" s="115">
        <f t="shared" si="155"/>
        <v>1</v>
      </c>
      <c r="S607" s="115">
        <f t="shared" si="156"/>
        <v>1</v>
      </c>
      <c r="T607" s="115">
        <f t="shared" si="157"/>
        <v>0</v>
      </c>
      <c r="U607" s="115">
        <f t="shared" si="158"/>
        <v>0</v>
      </c>
      <c r="V607" s="115">
        <f t="shared" si="159"/>
        <v>0</v>
      </c>
      <c r="W607" s="115">
        <f t="shared" si="160"/>
        <v>0</v>
      </c>
      <c r="X607" s="115">
        <f t="shared" si="161"/>
        <v>1</v>
      </c>
      <c r="Y607" s="115">
        <f t="shared" si="162"/>
        <v>0</v>
      </c>
      <c r="Z607" s="115">
        <f t="shared" si="163"/>
        <v>0</v>
      </c>
      <c r="AA607" s="115">
        <f t="shared" si="164"/>
        <v>0</v>
      </c>
      <c r="AB607" s="115">
        <f t="shared" si="165"/>
        <v>0</v>
      </c>
      <c r="AC607" s="115">
        <f t="shared" si="166"/>
        <v>0</v>
      </c>
      <c r="AF607" s="115">
        <f t="shared" si="167"/>
        <v>3</v>
      </c>
      <c r="AG607" s="115">
        <f t="shared" si="168"/>
        <v>3</v>
      </c>
      <c r="AH607" s="115" t="str">
        <f t="shared" si="169"/>
        <v>Correct</v>
      </c>
      <c r="AJ607" s="115" t="s">
        <v>83</v>
      </c>
      <c r="AK607" s="115">
        <v>67</v>
      </c>
      <c r="AL607" s="115" t="s">
        <v>84</v>
      </c>
      <c r="AM607" s="115" t="s">
        <v>152</v>
      </c>
      <c r="AN607" s="115" t="s">
        <v>85</v>
      </c>
      <c r="AO607" s="115" t="s">
        <v>86</v>
      </c>
      <c r="AP607" s="115" t="s">
        <v>87</v>
      </c>
      <c r="AQ607" s="115" t="s">
        <v>101</v>
      </c>
      <c r="AR607" s="115" t="s">
        <v>89</v>
      </c>
      <c r="AS607" s="115" t="s">
        <v>106</v>
      </c>
      <c r="AT607" s="115" t="s">
        <v>86</v>
      </c>
      <c r="AU607" s="115" t="s">
        <v>91</v>
      </c>
    </row>
    <row r="608" spans="1:47">
      <c r="A608" s="115">
        <v>7007932034</v>
      </c>
      <c r="H608" s="115" t="s">
        <v>46</v>
      </c>
      <c r="O608" s="115">
        <f t="shared" si="153"/>
        <v>1</v>
      </c>
      <c r="P608" s="115">
        <f t="shared" si="154"/>
        <v>3</v>
      </c>
      <c r="R608" s="115">
        <f t="shared" si="155"/>
        <v>0</v>
      </c>
      <c r="S608" s="115">
        <f t="shared" si="156"/>
        <v>0</v>
      </c>
      <c r="T608" s="115">
        <f t="shared" si="157"/>
        <v>0</v>
      </c>
      <c r="U608" s="115">
        <f t="shared" si="158"/>
        <v>0</v>
      </c>
      <c r="V608" s="115">
        <f t="shared" si="159"/>
        <v>0</v>
      </c>
      <c r="W608" s="115">
        <f t="shared" si="160"/>
        <v>0</v>
      </c>
      <c r="X608" s="115">
        <f t="shared" si="161"/>
        <v>1</v>
      </c>
      <c r="Y608" s="115">
        <f t="shared" si="162"/>
        <v>0</v>
      </c>
      <c r="Z608" s="115">
        <f t="shared" si="163"/>
        <v>0</v>
      </c>
      <c r="AA608" s="115">
        <f t="shared" si="164"/>
        <v>0</v>
      </c>
      <c r="AB608" s="115">
        <f t="shared" si="165"/>
        <v>0</v>
      </c>
      <c r="AC608" s="115">
        <f t="shared" si="166"/>
        <v>0</v>
      </c>
      <c r="AF608" s="115">
        <f t="shared" si="167"/>
        <v>1</v>
      </c>
      <c r="AG608" s="115">
        <f t="shared" si="168"/>
        <v>1</v>
      </c>
      <c r="AH608" s="115" t="str">
        <f t="shared" si="169"/>
        <v>Correct</v>
      </c>
      <c r="AJ608" s="115" t="s">
        <v>99</v>
      </c>
      <c r="AK608" s="115">
        <v>22</v>
      </c>
      <c r="AL608" s="115" t="s">
        <v>84</v>
      </c>
      <c r="AM608" s="115" t="s">
        <v>124</v>
      </c>
      <c r="AN608" s="115" t="s">
        <v>107</v>
      </c>
      <c r="AO608" s="115" t="s">
        <v>91</v>
      </c>
      <c r="AP608" s="115" t="s">
        <v>137</v>
      </c>
      <c r="AQ608" s="115" t="s">
        <v>93</v>
      </c>
      <c r="AR608" s="115" t="s">
        <v>94</v>
      </c>
      <c r="AS608" s="115" t="s">
        <v>90</v>
      </c>
      <c r="AT608" s="115" t="s">
        <v>91</v>
      </c>
      <c r="AU608" s="115" t="s">
        <v>91</v>
      </c>
    </row>
    <row r="609" spans="1:47">
      <c r="A609" s="115">
        <v>6985414982</v>
      </c>
      <c r="B609" s="115" t="s">
        <v>41</v>
      </c>
      <c r="C609" s="115" t="s">
        <v>42</v>
      </c>
      <c r="H609" s="115" t="s">
        <v>46</v>
      </c>
      <c r="O609" s="115">
        <f t="shared" si="153"/>
        <v>3</v>
      </c>
      <c r="P609" s="115">
        <f t="shared" si="154"/>
        <v>1</v>
      </c>
      <c r="R609" s="115">
        <f t="shared" si="155"/>
        <v>1</v>
      </c>
      <c r="S609" s="115">
        <f t="shared" si="156"/>
        <v>1</v>
      </c>
      <c r="T609" s="115">
        <f t="shared" si="157"/>
        <v>0</v>
      </c>
      <c r="U609" s="115">
        <f t="shared" si="158"/>
        <v>0</v>
      </c>
      <c r="V609" s="115">
        <f t="shared" si="159"/>
        <v>0</v>
      </c>
      <c r="W609" s="115">
        <f t="shared" si="160"/>
        <v>0</v>
      </c>
      <c r="X609" s="115">
        <f t="shared" si="161"/>
        <v>1</v>
      </c>
      <c r="Y609" s="115">
        <f t="shared" si="162"/>
        <v>0</v>
      </c>
      <c r="Z609" s="115">
        <f t="shared" si="163"/>
        <v>0</v>
      </c>
      <c r="AA609" s="115">
        <f t="shared" si="164"/>
        <v>0</v>
      </c>
      <c r="AB609" s="115">
        <f t="shared" si="165"/>
        <v>0</v>
      </c>
      <c r="AC609" s="115">
        <f t="shared" si="166"/>
        <v>0</v>
      </c>
      <c r="AF609" s="115">
        <f t="shared" si="167"/>
        <v>3</v>
      </c>
      <c r="AG609" s="115">
        <f t="shared" si="168"/>
        <v>3</v>
      </c>
      <c r="AH609" s="115" t="str">
        <f t="shared" si="169"/>
        <v>Correct</v>
      </c>
      <c r="AJ609" s="115" t="s">
        <v>83</v>
      </c>
      <c r="AK609" s="115">
        <v>79</v>
      </c>
      <c r="AL609" s="115" t="s">
        <v>181</v>
      </c>
      <c r="AM609" s="115" t="s">
        <v>189</v>
      </c>
      <c r="AN609" s="115" t="s">
        <v>85</v>
      </c>
      <c r="AO609" s="115" t="s">
        <v>86</v>
      </c>
      <c r="AP609" s="115" t="s">
        <v>87</v>
      </c>
      <c r="AQ609" s="115" t="s">
        <v>93</v>
      </c>
      <c r="AR609" s="115" t="s">
        <v>94</v>
      </c>
      <c r="AS609" s="115" t="s">
        <v>106</v>
      </c>
      <c r="AT609" s="115" t="s">
        <v>91</v>
      </c>
      <c r="AU609" s="115" t="s">
        <v>86</v>
      </c>
    </row>
    <row r="610" spans="1:47">
      <c r="A610" s="115">
        <v>6988286980</v>
      </c>
      <c r="H610" s="115" t="s">
        <v>46</v>
      </c>
      <c r="O610" s="115">
        <f t="shared" si="153"/>
        <v>1</v>
      </c>
      <c r="P610" s="115">
        <f t="shared" si="154"/>
        <v>3</v>
      </c>
      <c r="R610" s="115">
        <f t="shared" si="155"/>
        <v>0</v>
      </c>
      <c r="S610" s="115">
        <f t="shared" si="156"/>
        <v>0</v>
      </c>
      <c r="T610" s="115">
        <f t="shared" si="157"/>
        <v>0</v>
      </c>
      <c r="U610" s="115">
        <f t="shared" si="158"/>
        <v>0</v>
      </c>
      <c r="V610" s="115">
        <f t="shared" si="159"/>
        <v>0</v>
      </c>
      <c r="W610" s="115">
        <f t="shared" si="160"/>
        <v>0</v>
      </c>
      <c r="X610" s="115">
        <f t="shared" si="161"/>
        <v>1</v>
      </c>
      <c r="Y610" s="115">
        <f t="shared" si="162"/>
        <v>0</v>
      </c>
      <c r="Z610" s="115">
        <f t="shared" si="163"/>
        <v>0</v>
      </c>
      <c r="AA610" s="115">
        <f t="shared" si="164"/>
        <v>0</v>
      </c>
      <c r="AB610" s="115">
        <f t="shared" si="165"/>
        <v>0</v>
      </c>
      <c r="AC610" s="115">
        <f t="shared" si="166"/>
        <v>0</v>
      </c>
      <c r="AF610" s="115">
        <f t="shared" si="167"/>
        <v>1</v>
      </c>
      <c r="AG610" s="115">
        <f t="shared" si="168"/>
        <v>1</v>
      </c>
      <c r="AH610" s="115" t="str">
        <f t="shared" si="169"/>
        <v>Correct</v>
      </c>
      <c r="AJ610" s="115" t="s">
        <v>99</v>
      </c>
      <c r="AK610" s="115">
        <v>69</v>
      </c>
      <c r="AL610" s="115" t="s">
        <v>84</v>
      </c>
      <c r="AM610" s="115" t="s">
        <v>165</v>
      </c>
      <c r="AN610" s="115" t="s">
        <v>85</v>
      </c>
      <c r="AP610" s="115" t="s">
        <v>87</v>
      </c>
      <c r="AQ610" s="115" t="s">
        <v>101</v>
      </c>
      <c r="AR610" s="115" t="s">
        <v>94</v>
      </c>
      <c r="AS610" s="115" t="s">
        <v>106</v>
      </c>
      <c r="AT610" s="115" t="s">
        <v>91</v>
      </c>
      <c r="AU610" s="115" t="s">
        <v>91</v>
      </c>
    </row>
    <row r="611" spans="1:47">
      <c r="A611" s="115">
        <v>7020570459</v>
      </c>
      <c r="H611" s="115" t="s">
        <v>46</v>
      </c>
      <c r="O611" s="115">
        <f t="shared" si="153"/>
        <v>1</v>
      </c>
      <c r="P611" s="115">
        <f t="shared" si="154"/>
        <v>3</v>
      </c>
      <c r="R611" s="115">
        <f t="shared" si="155"/>
        <v>0</v>
      </c>
      <c r="S611" s="115">
        <f t="shared" si="156"/>
        <v>0</v>
      </c>
      <c r="T611" s="115">
        <f t="shared" si="157"/>
        <v>0</v>
      </c>
      <c r="U611" s="115">
        <f t="shared" si="158"/>
        <v>0</v>
      </c>
      <c r="V611" s="115">
        <f t="shared" si="159"/>
        <v>0</v>
      </c>
      <c r="W611" s="115">
        <f t="shared" si="160"/>
        <v>0</v>
      </c>
      <c r="X611" s="115">
        <f t="shared" si="161"/>
        <v>1</v>
      </c>
      <c r="Y611" s="115">
        <f t="shared" si="162"/>
        <v>0</v>
      </c>
      <c r="Z611" s="115">
        <f t="shared" si="163"/>
        <v>0</v>
      </c>
      <c r="AA611" s="115">
        <f t="shared" si="164"/>
        <v>0</v>
      </c>
      <c r="AB611" s="115">
        <f t="shared" si="165"/>
        <v>0</v>
      </c>
      <c r="AC611" s="115">
        <f t="shared" si="166"/>
        <v>0</v>
      </c>
      <c r="AF611" s="115">
        <f t="shared" si="167"/>
        <v>1</v>
      </c>
      <c r="AG611" s="115">
        <f t="shared" si="168"/>
        <v>1</v>
      </c>
      <c r="AH611" s="115" t="str">
        <f t="shared" si="169"/>
        <v>Correct</v>
      </c>
      <c r="AJ611" s="115" t="s">
        <v>99</v>
      </c>
      <c r="AK611" s="115">
        <v>40</v>
      </c>
      <c r="AL611" s="115" t="s">
        <v>84</v>
      </c>
      <c r="AM611" s="115" t="s">
        <v>126</v>
      </c>
      <c r="AN611" s="115" t="s">
        <v>85</v>
      </c>
      <c r="AO611" s="115" t="s">
        <v>91</v>
      </c>
      <c r="AP611" s="115" t="s">
        <v>137</v>
      </c>
      <c r="AQ611" s="115" t="s">
        <v>104</v>
      </c>
      <c r="AR611" s="115" t="s">
        <v>94</v>
      </c>
      <c r="AS611" s="115" t="s">
        <v>90</v>
      </c>
      <c r="AT611" s="115" t="s">
        <v>91</v>
      </c>
      <c r="AU611" s="115" t="s">
        <v>91</v>
      </c>
    </row>
    <row r="612" spans="1:47">
      <c r="A612" s="115">
        <v>7020356275</v>
      </c>
      <c r="B612" s="115" t="s">
        <v>41</v>
      </c>
      <c r="D612" s="115" t="s">
        <v>43</v>
      </c>
      <c r="H612" s="115" t="s">
        <v>46</v>
      </c>
      <c r="O612" s="115">
        <f t="shared" si="153"/>
        <v>3</v>
      </c>
      <c r="P612" s="115">
        <f t="shared" si="154"/>
        <v>1</v>
      </c>
      <c r="R612" s="115">
        <f t="shared" si="155"/>
        <v>1</v>
      </c>
      <c r="S612" s="115">
        <f t="shared" si="156"/>
        <v>0</v>
      </c>
      <c r="T612" s="115">
        <f t="shared" si="157"/>
        <v>1</v>
      </c>
      <c r="U612" s="115">
        <f t="shared" si="158"/>
        <v>0</v>
      </c>
      <c r="V612" s="115">
        <f t="shared" si="159"/>
        <v>0</v>
      </c>
      <c r="W612" s="115">
        <f t="shared" si="160"/>
        <v>0</v>
      </c>
      <c r="X612" s="115">
        <f t="shared" si="161"/>
        <v>1</v>
      </c>
      <c r="Y612" s="115">
        <f t="shared" si="162"/>
        <v>0</v>
      </c>
      <c r="Z612" s="115">
        <f t="shared" si="163"/>
        <v>0</v>
      </c>
      <c r="AA612" s="115">
        <f t="shared" si="164"/>
        <v>0</v>
      </c>
      <c r="AB612" s="115">
        <f t="shared" si="165"/>
        <v>0</v>
      </c>
      <c r="AC612" s="115">
        <f t="shared" si="166"/>
        <v>0</v>
      </c>
      <c r="AF612" s="115">
        <f t="shared" si="167"/>
        <v>3</v>
      </c>
      <c r="AG612" s="115">
        <f t="shared" si="168"/>
        <v>3</v>
      </c>
      <c r="AH612" s="115" t="str">
        <f t="shared" si="169"/>
        <v>Correct</v>
      </c>
      <c r="AJ612" s="115" t="s">
        <v>83</v>
      </c>
      <c r="AK612" s="115">
        <v>61</v>
      </c>
      <c r="AL612" s="115" t="s">
        <v>181</v>
      </c>
      <c r="AM612" s="115" t="s">
        <v>188</v>
      </c>
      <c r="AN612" s="115" t="s">
        <v>85</v>
      </c>
      <c r="AO612" s="115" t="s">
        <v>86</v>
      </c>
      <c r="AP612" s="115" t="s">
        <v>87</v>
      </c>
      <c r="AR612" s="115" t="s">
        <v>102</v>
      </c>
      <c r="AS612" s="115" t="s">
        <v>90</v>
      </c>
      <c r="AT612" s="115" t="s">
        <v>86</v>
      </c>
      <c r="AU612" s="115" t="s">
        <v>91</v>
      </c>
    </row>
    <row r="613" spans="1:47">
      <c r="A613" s="115">
        <v>6984049357</v>
      </c>
      <c r="B613" s="115" t="s">
        <v>41</v>
      </c>
      <c r="D613" s="115" t="s">
        <v>43</v>
      </c>
      <c r="G613" s="115" t="s">
        <v>39</v>
      </c>
      <c r="H613" s="115" t="s">
        <v>46</v>
      </c>
      <c r="O613" s="115">
        <f t="shared" si="153"/>
        <v>4</v>
      </c>
      <c r="P613" s="115">
        <f t="shared" si="154"/>
        <v>0.75</v>
      </c>
      <c r="R613" s="115">
        <f t="shared" si="155"/>
        <v>0.75</v>
      </c>
      <c r="S613" s="115">
        <f t="shared" si="156"/>
        <v>0</v>
      </c>
      <c r="T613" s="115">
        <f t="shared" si="157"/>
        <v>0.75</v>
      </c>
      <c r="U613" s="115">
        <f t="shared" si="158"/>
        <v>0</v>
      </c>
      <c r="V613" s="115">
        <f t="shared" si="159"/>
        <v>0</v>
      </c>
      <c r="W613" s="115">
        <f t="shared" si="160"/>
        <v>0.75</v>
      </c>
      <c r="X613" s="115">
        <f t="shared" si="161"/>
        <v>0.75</v>
      </c>
      <c r="Y613" s="115">
        <f t="shared" si="162"/>
        <v>0</v>
      </c>
      <c r="Z613" s="115">
        <f t="shared" si="163"/>
        <v>0</v>
      </c>
      <c r="AA613" s="115">
        <f t="shared" si="164"/>
        <v>0</v>
      </c>
      <c r="AB613" s="115">
        <f t="shared" si="165"/>
        <v>0</v>
      </c>
      <c r="AC613" s="115">
        <f t="shared" si="166"/>
        <v>0</v>
      </c>
      <c r="AF613" s="115">
        <f t="shared" si="167"/>
        <v>3</v>
      </c>
      <c r="AG613" s="115">
        <f t="shared" si="168"/>
        <v>4</v>
      </c>
      <c r="AH613" s="115" t="str">
        <f t="shared" si="169"/>
        <v>Correct</v>
      </c>
      <c r="AJ613" s="115" t="s">
        <v>99</v>
      </c>
      <c r="AK613" s="115">
        <v>59</v>
      </c>
      <c r="AL613" s="115" t="s">
        <v>181</v>
      </c>
      <c r="AM613" s="115" t="s">
        <v>193</v>
      </c>
      <c r="AN613" s="115" t="s">
        <v>85</v>
      </c>
      <c r="AO613" s="115" t="s">
        <v>86</v>
      </c>
      <c r="AP613" s="115" t="s">
        <v>87</v>
      </c>
      <c r="AQ613" s="115" t="s">
        <v>93</v>
      </c>
      <c r="AR613" s="115" t="s">
        <v>94</v>
      </c>
      <c r="AT613" s="115" t="s">
        <v>91</v>
      </c>
      <c r="AU613" s="115" t="s">
        <v>86</v>
      </c>
    </row>
    <row r="614" spans="1:47">
      <c r="A614" s="115">
        <v>6985133798</v>
      </c>
      <c r="E614" s="115" t="s">
        <v>44</v>
      </c>
      <c r="H614" s="115" t="s">
        <v>46</v>
      </c>
      <c r="O614" s="115">
        <f t="shared" si="153"/>
        <v>2</v>
      </c>
      <c r="P614" s="115">
        <f t="shared" si="154"/>
        <v>1.5</v>
      </c>
      <c r="R614" s="115">
        <f t="shared" si="155"/>
        <v>0</v>
      </c>
      <c r="S614" s="115">
        <f t="shared" si="156"/>
        <v>0</v>
      </c>
      <c r="T614" s="115">
        <f t="shared" si="157"/>
        <v>0</v>
      </c>
      <c r="U614" s="115">
        <f t="shared" si="158"/>
        <v>1</v>
      </c>
      <c r="V614" s="115">
        <f t="shared" si="159"/>
        <v>0</v>
      </c>
      <c r="W614" s="115">
        <f t="shared" si="160"/>
        <v>0</v>
      </c>
      <c r="X614" s="115">
        <f t="shared" si="161"/>
        <v>1</v>
      </c>
      <c r="Y614" s="115">
        <f t="shared" si="162"/>
        <v>0</v>
      </c>
      <c r="Z614" s="115">
        <f t="shared" si="163"/>
        <v>0</v>
      </c>
      <c r="AA614" s="115">
        <f t="shared" si="164"/>
        <v>0</v>
      </c>
      <c r="AB614" s="115">
        <f t="shared" si="165"/>
        <v>0</v>
      </c>
      <c r="AC614" s="115">
        <f t="shared" si="166"/>
        <v>0</v>
      </c>
      <c r="AF614" s="115">
        <f t="shared" si="167"/>
        <v>2</v>
      </c>
      <c r="AG614" s="115">
        <f t="shared" si="168"/>
        <v>2</v>
      </c>
      <c r="AH614" s="115" t="str">
        <f t="shared" si="169"/>
        <v>Correct</v>
      </c>
      <c r="AJ614" s="115" t="s">
        <v>83</v>
      </c>
      <c r="AK614" s="115">
        <v>27</v>
      </c>
      <c r="AL614" s="115" t="s">
        <v>181</v>
      </c>
      <c r="AM614" s="115" t="s">
        <v>228</v>
      </c>
      <c r="AO614" s="115" t="s">
        <v>91</v>
      </c>
      <c r="AP614" s="115" t="s">
        <v>108</v>
      </c>
      <c r="AQ614" s="115" t="s">
        <v>93</v>
      </c>
      <c r="AR614" s="115" t="s">
        <v>102</v>
      </c>
      <c r="AS614" s="115" t="s">
        <v>90</v>
      </c>
      <c r="AT614" s="115" t="s">
        <v>91</v>
      </c>
    </row>
    <row r="615" spans="1:47">
      <c r="A615" s="115">
        <v>7010996635</v>
      </c>
      <c r="B615" s="115" t="s">
        <v>41</v>
      </c>
      <c r="C615" s="115" t="s">
        <v>42</v>
      </c>
      <c r="G615" s="115" t="s">
        <v>39</v>
      </c>
      <c r="H615" s="115" t="s">
        <v>46</v>
      </c>
      <c r="O615" s="115">
        <f t="shared" si="153"/>
        <v>4</v>
      </c>
      <c r="P615" s="115">
        <f t="shared" si="154"/>
        <v>0.75</v>
      </c>
      <c r="R615" s="115">
        <f t="shared" si="155"/>
        <v>0.75</v>
      </c>
      <c r="S615" s="115">
        <f t="shared" si="156"/>
        <v>0.75</v>
      </c>
      <c r="T615" s="115">
        <f t="shared" si="157"/>
        <v>0</v>
      </c>
      <c r="U615" s="115">
        <f t="shared" si="158"/>
        <v>0</v>
      </c>
      <c r="V615" s="115">
        <f t="shared" si="159"/>
        <v>0</v>
      </c>
      <c r="W615" s="115">
        <f t="shared" si="160"/>
        <v>0.75</v>
      </c>
      <c r="X615" s="115">
        <f t="shared" si="161"/>
        <v>0.75</v>
      </c>
      <c r="Y615" s="115">
        <f t="shared" si="162"/>
        <v>0</v>
      </c>
      <c r="Z615" s="115">
        <f t="shared" si="163"/>
        <v>0</v>
      </c>
      <c r="AA615" s="115">
        <f t="shared" si="164"/>
        <v>0</v>
      </c>
      <c r="AB615" s="115">
        <f t="shared" si="165"/>
        <v>0</v>
      </c>
      <c r="AC615" s="115">
        <f t="shared" si="166"/>
        <v>0</v>
      </c>
      <c r="AF615" s="115">
        <f t="shared" si="167"/>
        <v>3</v>
      </c>
      <c r="AG615" s="115">
        <f t="shared" si="168"/>
        <v>4</v>
      </c>
      <c r="AH615" s="115" t="str">
        <f t="shared" si="169"/>
        <v>Correct</v>
      </c>
      <c r="AJ615" s="115" t="s">
        <v>83</v>
      </c>
      <c r="AK615" s="115">
        <v>69</v>
      </c>
      <c r="AL615" s="115" t="s">
        <v>84</v>
      </c>
      <c r="AM615" s="115" t="s">
        <v>123</v>
      </c>
      <c r="AN615" s="115" t="s">
        <v>85</v>
      </c>
      <c r="AO615" s="115" t="s">
        <v>86</v>
      </c>
      <c r="AP615" s="115" t="s">
        <v>87</v>
      </c>
      <c r="AQ615" s="115" t="s">
        <v>101</v>
      </c>
      <c r="AR615" s="115" t="s">
        <v>102</v>
      </c>
      <c r="AS615" s="115" t="s">
        <v>106</v>
      </c>
      <c r="AT615" s="115" t="s">
        <v>91</v>
      </c>
      <c r="AU615" s="115" t="s">
        <v>91</v>
      </c>
    </row>
    <row r="616" spans="1:47">
      <c r="A616" s="115">
        <v>7045773962</v>
      </c>
      <c r="C616" s="115" t="s">
        <v>42</v>
      </c>
      <c r="F616" s="115" t="s">
        <v>45</v>
      </c>
      <c r="H616" s="115" t="s">
        <v>46</v>
      </c>
      <c r="O616" s="115">
        <f t="shared" si="153"/>
        <v>3</v>
      </c>
      <c r="P616" s="115">
        <f t="shared" si="154"/>
        <v>1</v>
      </c>
      <c r="R616" s="115">
        <f t="shared" si="155"/>
        <v>0</v>
      </c>
      <c r="S616" s="115">
        <f t="shared" si="156"/>
        <v>1</v>
      </c>
      <c r="T616" s="115">
        <f t="shared" si="157"/>
        <v>0</v>
      </c>
      <c r="U616" s="115">
        <f t="shared" si="158"/>
        <v>0</v>
      </c>
      <c r="V616" s="115">
        <f t="shared" si="159"/>
        <v>1</v>
      </c>
      <c r="W616" s="115">
        <f t="shared" si="160"/>
        <v>0</v>
      </c>
      <c r="X616" s="115">
        <f t="shared" si="161"/>
        <v>1</v>
      </c>
      <c r="Y616" s="115">
        <f t="shared" si="162"/>
        <v>0</v>
      </c>
      <c r="Z616" s="115">
        <f t="shared" si="163"/>
        <v>0</v>
      </c>
      <c r="AA616" s="115">
        <f t="shared" si="164"/>
        <v>0</v>
      </c>
      <c r="AB616" s="115">
        <f t="shared" si="165"/>
        <v>0</v>
      </c>
      <c r="AC616" s="115">
        <f t="shared" si="166"/>
        <v>0</v>
      </c>
      <c r="AF616" s="115">
        <f t="shared" si="167"/>
        <v>3</v>
      </c>
      <c r="AG616" s="115">
        <f t="shared" si="168"/>
        <v>3</v>
      </c>
      <c r="AH616" s="115" t="str">
        <f t="shared" si="169"/>
        <v>Correct</v>
      </c>
      <c r="AJ616" s="115" t="s">
        <v>83</v>
      </c>
      <c r="AK616" s="115">
        <v>69</v>
      </c>
      <c r="AL616" s="115" t="s">
        <v>181</v>
      </c>
      <c r="AM616" s="115" t="s">
        <v>466</v>
      </c>
      <c r="AN616" s="115" t="s">
        <v>85</v>
      </c>
      <c r="AO616" s="115" t="s">
        <v>86</v>
      </c>
      <c r="AP616" s="115" t="s">
        <v>87</v>
      </c>
      <c r="AQ616" s="115" t="s">
        <v>100</v>
      </c>
      <c r="AR616" s="115" t="s">
        <v>111</v>
      </c>
      <c r="AS616" s="115" t="s">
        <v>106</v>
      </c>
      <c r="AT616" s="115" t="s">
        <v>91</v>
      </c>
      <c r="AU616" s="115" t="s">
        <v>91</v>
      </c>
    </row>
    <row r="617" spans="1:47">
      <c r="A617" s="115">
        <v>7020350390</v>
      </c>
      <c r="C617" s="115" t="s">
        <v>42</v>
      </c>
      <c r="H617" s="115" t="s">
        <v>46</v>
      </c>
      <c r="O617" s="115">
        <f t="shared" si="153"/>
        <v>2</v>
      </c>
      <c r="P617" s="115">
        <f t="shared" si="154"/>
        <v>1.5</v>
      </c>
      <c r="R617" s="115">
        <f t="shared" si="155"/>
        <v>0</v>
      </c>
      <c r="S617" s="115">
        <f t="shared" si="156"/>
        <v>1</v>
      </c>
      <c r="T617" s="115">
        <f t="shared" si="157"/>
        <v>0</v>
      </c>
      <c r="U617" s="115">
        <f t="shared" si="158"/>
        <v>0</v>
      </c>
      <c r="V617" s="115">
        <f t="shared" si="159"/>
        <v>0</v>
      </c>
      <c r="W617" s="115">
        <f t="shared" si="160"/>
        <v>0</v>
      </c>
      <c r="X617" s="115">
        <f t="shared" si="161"/>
        <v>1</v>
      </c>
      <c r="Y617" s="115">
        <f t="shared" si="162"/>
        <v>0</v>
      </c>
      <c r="Z617" s="115">
        <f t="shared" si="163"/>
        <v>0</v>
      </c>
      <c r="AA617" s="115">
        <f t="shared" si="164"/>
        <v>0</v>
      </c>
      <c r="AB617" s="115">
        <f t="shared" si="165"/>
        <v>0</v>
      </c>
      <c r="AC617" s="115">
        <f t="shared" si="166"/>
        <v>0</v>
      </c>
      <c r="AF617" s="115">
        <f t="shared" si="167"/>
        <v>2</v>
      </c>
      <c r="AG617" s="115">
        <f t="shared" si="168"/>
        <v>2</v>
      </c>
      <c r="AH617" s="115" t="str">
        <f t="shared" si="169"/>
        <v>Correct</v>
      </c>
      <c r="AJ617" s="115" t="s">
        <v>83</v>
      </c>
      <c r="AK617" s="115">
        <v>23</v>
      </c>
      <c r="AL617" s="115" t="s">
        <v>181</v>
      </c>
      <c r="AM617" s="115" t="s">
        <v>242</v>
      </c>
      <c r="AN617" s="115" t="s">
        <v>85</v>
      </c>
      <c r="AO617" s="115" t="s">
        <v>86</v>
      </c>
      <c r="AP617" s="115" t="s">
        <v>87</v>
      </c>
      <c r="AQ617" s="115" t="s">
        <v>93</v>
      </c>
      <c r="AR617" s="115" t="s">
        <v>89</v>
      </c>
      <c r="AS617" s="115" t="s">
        <v>98</v>
      </c>
      <c r="AT617" s="115" t="s">
        <v>91</v>
      </c>
      <c r="AU617" s="115" t="s">
        <v>91</v>
      </c>
    </row>
    <row r="618" spans="1:47">
      <c r="A618" s="115">
        <v>6985464211</v>
      </c>
      <c r="C618" s="115" t="s">
        <v>42</v>
      </c>
      <c r="E618" s="115" t="s">
        <v>44</v>
      </c>
      <c r="H618" s="115" t="s">
        <v>46</v>
      </c>
      <c r="O618" s="115">
        <f t="shared" si="153"/>
        <v>3</v>
      </c>
      <c r="P618" s="115">
        <f t="shared" si="154"/>
        <v>1</v>
      </c>
      <c r="R618" s="115">
        <f t="shared" si="155"/>
        <v>0</v>
      </c>
      <c r="S618" s="115">
        <f t="shared" si="156"/>
        <v>1</v>
      </c>
      <c r="T618" s="115">
        <f t="shared" si="157"/>
        <v>0</v>
      </c>
      <c r="U618" s="115">
        <f t="shared" si="158"/>
        <v>1</v>
      </c>
      <c r="V618" s="115">
        <f t="shared" si="159"/>
        <v>0</v>
      </c>
      <c r="W618" s="115">
        <f t="shared" si="160"/>
        <v>0</v>
      </c>
      <c r="X618" s="115">
        <f t="shared" si="161"/>
        <v>1</v>
      </c>
      <c r="Y618" s="115">
        <f t="shared" si="162"/>
        <v>0</v>
      </c>
      <c r="Z618" s="115">
        <f t="shared" si="163"/>
        <v>0</v>
      </c>
      <c r="AA618" s="115">
        <f t="shared" si="164"/>
        <v>0</v>
      </c>
      <c r="AB618" s="115">
        <f t="shared" si="165"/>
        <v>0</v>
      </c>
      <c r="AC618" s="115">
        <f t="shared" si="166"/>
        <v>0</v>
      </c>
      <c r="AF618" s="115">
        <f t="shared" si="167"/>
        <v>3</v>
      </c>
      <c r="AG618" s="115">
        <f t="shared" si="168"/>
        <v>3</v>
      </c>
      <c r="AH618" s="115" t="str">
        <f t="shared" si="169"/>
        <v>Correct</v>
      </c>
      <c r="AJ618" s="115" t="s">
        <v>99</v>
      </c>
      <c r="AK618" s="115">
        <v>29</v>
      </c>
      <c r="AL618" s="115" t="s">
        <v>181</v>
      </c>
      <c r="AM618" s="115" t="s">
        <v>222</v>
      </c>
      <c r="AN618" s="115" t="s">
        <v>85</v>
      </c>
      <c r="AO618" s="115" t="s">
        <v>86</v>
      </c>
      <c r="AP618" s="115" t="s">
        <v>87</v>
      </c>
      <c r="AQ618" s="115" t="s">
        <v>104</v>
      </c>
      <c r="AR618" s="115" t="s">
        <v>94</v>
      </c>
      <c r="AS618" s="115" t="s">
        <v>90</v>
      </c>
      <c r="AT618" s="115" t="s">
        <v>91</v>
      </c>
      <c r="AU618" s="115" t="s">
        <v>91</v>
      </c>
    </row>
    <row r="619" spans="1:47">
      <c r="A619" s="115">
        <v>6982469395</v>
      </c>
      <c r="B619" s="115" t="s">
        <v>41</v>
      </c>
      <c r="D619" s="115" t="s">
        <v>43</v>
      </c>
      <c r="H619" s="115" t="s">
        <v>46</v>
      </c>
      <c r="O619" s="115">
        <f t="shared" si="153"/>
        <v>3</v>
      </c>
      <c r="P619" s="115">
        <f t="shared" si="154"/>
        <v>1</v>
      </c>
      <c r="R619" s="115">
        <f t="shared" si="155"/>
        <v>1</v>
      </c>
      <c r="S619" s="115">
        <f t="shared" si="156"/>
        <v>0</v>
      </c>
      <c r="T619" s="115">
        <f t="shared" si="157"/>
        <v>1</v>
      </c>
      <c r="U619" s="115">
        <f t="shared" si="158"/>
        <v>0</v>
      </c>
      <c r="V619" s="115">
        <f t="shared" si="159"/>
        <v>0</v>
      </c>
      <c r="W619" s="115">
        <f t="shared" si="160"/>
        <v>0</v>
      </c>
      <c r="X619" s="115">
        <f t="shared" si="161"/>
        <v>1</v>
      </c>
      <c r="Y619" s="115">
        <f t="shared" si="162"/>
        <v>0</v>
      </c>
      <c r="Z619" s="115">
        <f t="shared" si="163"/>
        <v>0</v>
      </c>
      <c r="AA619" s="115">
        <f t="shared" si="164"/>
        <v>0</v>
      </c>
      <c r="AB619" s="115">
        <f t="shared" si="165"/>
        <v>0</v>
      </c>
      <c r="AC619" s="115">
        <f t="shared" si="166"/>
        <v>0</v>
      </c>
      <c r="AF619" s="115">
        <f t="shared" si="167"/>
        <v>3</v>
      </c>
      <c r="AG619" s="115">
        <f t="shared" si="168"/>
        <v>3</v>
      </c>
      <c r="AH619" s="115" t="str">
        <f t="shared" si="169"/>
        <v>Correct</v>
      </c>
      <c r="AJ619" s="115" t="s">
        <v>99</v>
      </c>
      <c r="AK619" s="115">
        <v>67</v>
      </c>
      <c r="AL619" s="115" t="s">
        <v>181</v>
      </c>
      <c r="AM619" s="115" t="s">
        <v>429</v>
      </c>
      <c r="AN619" s="115" t="s">
        <v>85</v>
      </c>
      <c r="AO619" s="115" t="s">
        <v>86</v>
      </c>
      <c r="AQ619" s="115" t="s">
        <v>101</v>
      </c>
      <c r="AR619" s="115" t="s">
        <v>89</v>
      </c>
      <c r="AS619" s="115" t="s">
        <v>90</v>
      </c>
      <c r="AT619" s="115" t="s">
        <v>91</v>
      </c>
      <c r="AU619" s="115" t="s">
        <v>86</v>
      </c>
    </row>
    <row r="620" spans="1:47">
      <c r="A620" s="115">
        <v>6982467032</v>
      </c>
      <c r="B620" s="115" t="s">
        <v>41</v>
      </c>
      <c r="D620" s="115" t="s">
        <v>43</v>
      </c>
      <c r="H620" s="115" t="s">
        <v>46</v>
      </c>
      <c r="O620" s="115">
        <f t="shared" si="153"/>
        <v>3</v>
      </c>
      <c r="P620" s="115">
        <f t="shared" si="154"/>
        <v>1</v>
      </c>
      <c r="R620" s="115">
        <f t="shared" si="155"/>
        <v>1</v>
      </c>
      <c r="S620" s="115">
        <f t="shared" si="156"/>
        <v>0</v>
      </c>
      <c r="T620" s="115">
        <f t="shared" si="157"/>
        <v>1</v>
      </c>
      <c r="U620" s="115">
        <f t="shared" si="158"/>
        <v>0</v>
      </c>
      <c r="V620" s="115">
        <f t="shared" si="159"/>
        <v>0</v>
      </c>
      <c r="W620" s="115">
        <f t="shared" si="160"/>
        <v>0</v>
      </c>
      <c r="X620" s="115">
        <f t="shared" si="161"/>
        <v>1</v>
      </c>
      <c r="Y620" s="115">
        <f t="shared" si="162"/>
        <v>0</v>
      </c>
      <c r="Z620" s="115">
        <f t="shared" si="163"/>
        <v>0</v>
      </c>
      <c r="AA620" s="115">
        <f t="shared" si="164"/>
        <v>0</v>
      </c>
      <c r="AB620" s="115">
        <f t="shared" si="165"/>
        <v>0</v>
      </c>
      <c r="AC620" s="115">
        <f t="shared" si="166"/>
        <v>0</v>
      </c>
      <c r="AF620" s="115">
        <f t="shared" si="167"/>
        <v>3</v>
      </c>
      <c r="AG620" s="115">
        <f t="shared" si="168"/>
        <v>3</v>
      </c>
      <c r="AH620" s="115" t="str">
        <f t="shared" si="169"/>
        <v>Correct</v>
      </c>
      <c r="AJ620" s="115" t="s">
        <v>99</v>
      </c>
      <c r="AK620" s="115">
        <v>67</v>
      </c>
      <c r="AL620" s="115" t="s">
        <v>181</v>
      </c>
      <c r="AN620" s="115" t="s">
        <v>85</v>
      </c>
      <c r="AO620" s="115" t="s">
        <v>86</v>
      </c>
      <c r="AP620" s="115" t="s">
        <v>87</v>
      </c>
      <c r="AQ620" s="115" t="s">
        <v>101</v>
      </c>
      <c r="AR620" s="115" t="s">
        <v>89</v>
      </c>
      <c r="AS620" s="115" t="s">
        <v>90</v>
      </c>
      <c r="AT620" s="115" t="s">
        <v>91</v>
      </c>
      <c r="AU620" s="115" t="s">
        <v>86</v>
      </c>
    </row>
    <row r="621" spans="1:47">
      <c r="A621" s="115">
        <v>7011088159</v>
      </c>
      <c r="C621" s="115" t="s">
        <v>42</v>
      </c>
      <c r="E621" s="115" t="s">
        <v>44</v>
      </c>
      <c r="H621" s="115" t="s">
        <v>46</v>
      </c>
      <c r="O621" s="115">
        <f t="shared" si="153"/>
        <v>3</v>
      </c>
      <c r="P621" s="115">
        <f t="shared" si="154"/>
        <v>1</v>
      </c>
      <c r="R621" s="115">
        <f t="shared" si="155"/>
        <v>0</v>
      </c>
      <c r="S621" s="115">
        <f t="shared" si="156"/>
        <v>1</v>
      </c>
      <c r="T621" s="115">
        <f t="shared" si="157"/>
        <v>0</v>
      </c>
      <c r="U621" s="115">
        <f t="shared" si="158"/>
        <v>1</v>
      </c>
      <c r="V621" s="115">
        <f t="shared" si="159"/>
        <v>0</v>
      </c>
      <c r="W621" s="115">
        <f t="shared" si="160"/>
        <v>0</v>
      </c>
      <c r="X621" s="115">
        <f t="shared" si="161"/>
        <v>1</v>
      </c>
      <c r="Y621" s="115">
        <f t="shared" si="162"/>
        <v>0</v>
      </c>
      <c r="Z621" s="115">
        <f t="shared" si="163"/>
        <v>0</v>
      </c>
      <c r="AA621" s="115">
        <f t="shared" si="164"/>
        <v>0</v>
      </c>
      <c r="AB621" s="115">
        <f t="shared" si="165"/>
        <v>0</v>
      </c>
      <c r="AC621" s="115">
        <f t="shared" si="166"/>
        <v>0</v>
      </c>
      <c r="AF621" s="115">
        <f t="shared" si="167"/>
        <v>3</v>
      </c>
      <c r="AG621" s="115">
        <f t="shared" si="168"/>
        <v>3</v>
      </c>
      <c r="AH621" s="115" t="str">
        <f t="shared" si="169"/>
        <v>Correct</v>
      </c>
      <c r="AJ621" s="115" t="s">
        <v>83</v>
      </c>
      <c r="AK621" s="115">
        <v>35</v>
      </c>
      <c r="AL621" s="115" t="s">
        <v>84</v>
      </c>
      <c r="AM621" s="115" t="s">
        <v>470</v>
      </c>
      <c r="AN621" s="115" t="s">
        <v>85</v>
      </c>
      <c r="AP621" s="115" t="s">
        <v>87</v>
      </c>
      <c r="AQ621" s="115" t="s">
        <v>96</v>
      </c>
      <c r="AR621" s="115" t="s">
        <v>94</v>
      </c>
      <c r="AS621" s="115" t="s">
        <v>90</v>
      </c>
      <c r="AT621" s="115" t="s">
        <v>91</v>
      </c>
      <c r="AU621" s="115" t="s">
        <v>91</v>
      </c>
    </row>
    <row r="622" spans="1:47">
      <c r="A622" s="115">
        <v>6985189342</v>
      </c>
      <c r="B622" s="115" t="s">
        <v>41</v>
      </c>
      <c r="E622" s="115" t="s">
        <v>44</v>
      </c>
      <c r="H622" s="115" t="s">
        <v>46</v>
      </c>
      <c r="O622" s="115">
        <f t="shared" si="153"/>
        <v>3</v>
      </c>
      <c r="P622" s="115">
        <f t="shared" si="154"/>
        <v>1</v>
      </c>
      <c r="R622" s="115">
        <f t="shared" si="155"/>
        <v>1</v>
      </c>
      <c r="S622" s="115">
        <f t="shared" si="156"/>
        <v>0</v>
      </c>
      <c r="T622" s="115">
        <f t="shared" si="157"/>
        <v>0</v>
      </c>
      <c r="U622" s="115">
        <f t="shared" si="158"/>
        <v>1</v>
      </c>
      <c r="V622" s="115">
        <f t="shared" si="159"/>
        <v>0</v>
      </c>
      <c r="W622" s="115">
        <f t="shared" si="160"/>
        <v>0</v>
      </c>
      <c r="X622" s="115">
        <f t="shared" si="161"/>
        <v>1</v>
      </c>
      <c r="Y622" s="115">
        <f t="shared" si="162"/>
        <v>0</v>
      </c>
      <c r="Z622" s="115">
        <f t="shared" si="163"/>
        <v>0</v>
      </c>
      <c r="AA622" s="115">
        <f t="shared" si="164"/>
        <v>0</v>
      </c>
      <c r="AB622" s="115">
        <f t="shared" si="165"/>
        <v>0</v>
      </c>
      <c r="AC622" s="115">
        <f t="shared" si="166"/>
        <v>0</v>
      </c>
      <c r="AF622" s="115">
        <f t="shared" si="167"/>
        <v>3</v>
      </c>
      <c r="AG622" s="115">
        <f t="shared" si="168"/>
        <v>3</v>
      </c>
      <c r="AH622" s="115" t="str">
        <f t="shared" si="169"/>
        <v>Correct</v>
      </c>
      <c r="AJ622" s="115" t="s">
        <v>99</v>
      </c>
      <c r="AK622" s="115">
        <v>68</v>
      </c>
      <c r="AL622" s="115" t="s">
        <v>181</v>
      </c>
      <c r="AM622" s="115" t="s">
        <v>222</v>
      </c>
      <c r="AN622" s="115" t="s">
        <v>97</v>
      </c>
      <c r="AR622" s="115" t="s">
        <v>94</v>
      </c>
      <c r="AS622" s="115" t="s">
        <v>106</v>
      </c>
      <c r="AT622" s="115" t="s">
        <v>91</v>
      </c>
      <c r="AU622" s="115" t="s">
        <v>91</v>
      </c>
    </row>
    <row r="623" spans="1:47">
      <c r="A623" s="115">
        <v>7044856550</v>
      </c>
      <c r="B623" s="115" t="s">
        <v>41</v>
      </c>
      <c r="G623" s="115" t="s">
        <v>39</v>
      </c>
      <c r="H623" s="115" t="s">
        <v>46</v>
      </c>
      <c r="O623" s="115">
        <f t="shared" si="153"/>
        <v>3</v>
      </c>
      <c r="P623" s="115">
        <f t="shared" si="154"/>
        <v>1</v>
      </c>
      <c r="R623" s="115">
        <f t="shared" si="155"/>
        <v>1</v>
      </c>
      <c r="S623" s="115">
        <f t="shared" si="156"/>
        <v>0</v>
      </c>
      <c r="T623" s="115">
        <f t="shared" si="157"/>
        <v>0</v>
      </c>
      <c r="U623" s="115">
        <f t="shared" si="158"/>
        <v>0</v>
      </c>
      <c r="V623" s="115">
        <f t="shared" si="159"/>
        <v>0</v>
      </c>
      <c r="W623" s="115">
        <f t="shared" si="160"/>
        <v>1</v>
      </c>
      <c r="X623" s="115">
        <f t="shared" si="161"/>
        <v>1</v>
      </c>
      <c r="Y623" s="115">
        <f t="shared" si="162"/>
        <v>0</v>
      </c>
      <c r="Z623" s="115">
        <f t="shared" si="163"/>
        <v>0</v>
      </c>
      <c r="AA623" s="115">
        <f t="shared" si="164"/>
        <v>0</v>
      </c>
      <c r="AB623" s="115">
        <f t="shared" si="165"/>
        <v>0</v>
      </c>
      <c r="AC623" s="115">
        <f t="shared" si="166"/>
        <v>0</v>
      </c>
      <c r="AF623" s="115">
        <f t="shared" si="167"/>
        <v>3</v>
      </c>
      <c r="AG623" s="115">
        <f t="shared" si="168"/>
        <v>3</v>
      </c>
      <c r="AH623" s="115" t="str">
        <f t="shared" si="169"/>
        <v>Correct</v>
      </c>
      <c r="AJ623" s="115" t="s">
        <v>83</v>
      </c>
      <c r="AK623" s="115">
        <v>71</v>
      </c>
      <c r="AL623" s="115" t="s">
        <v>84</v>
      </c>
      <c r="AM623" s="115" t="s">
        <v>143</v>
      </c>
      <c r="AN623" s="115" t="s">
        <v>97</v>
      </c>
      <c r="AO623" s="115" t="s">
        <v>86</v>
      </c>
      <c r="AP623" s="115" t="s">
        <v>87</v>
      </c>
      <c r="AQ623" s="115" t="s">
        <v>93</v>
      </c>
      <c r="AR623" s="115" t="s">
        <v>111</v>
      </c>
      <c r="AS623" s="115" t="s">
        <v>106</v>
      </c>
      <c r="AT623" s="115" t="s">
        <v>91</v>
      </c>
      <c r="AU623" s="115" t="s">
        <v>86</v>
      </c>
    </row>
    <row r="624" spans="1:47">
      <c r="A624" s="115">
        <v>7020339896</v>
      </c>
      <c r="B624" s="115" t="s">
        <v>41</v>
      </c>
      <c r="E624" s="115" t="s">
        <v>44</v>
      </c>
      <c r="F624" s="115" t="s">
        <v>45</v>
      </c>
      <c r="H624" s="115" t="s">
        <v>46</v>
      </c>
      <c r="O624" s="115">
        <f t="shared" si="153"/>
        <v>4</v>
      </c>
      <c r="P624" s="115">
        <f t="shared" si="154"/>
        <v>0.75</v>
      </c>
      <c r="R624" s="115">
        <f t="shared" si="155"/>
        <v>0.75</v>
      </c>
      <c r="S624" s="115">
        <f t="shared" si="156"/>
        <v>0</v>
      </c>
      <c r="T624" s="115">
        <f t="shared" si="157"/>
        <v>0</v>
      </c>
      <c r="U624" s="115">
        <f t="shared" si="158"/>
        <v>0.75</v>
      </c>
      <c r="V624" s="115">
        <f t="shared" si="159"/>
        <v>0.75</v>
      </c>
      <c r="W624" s="115">
        <f t="shared" si="160"/>
        <v>0</v>
      </c>
      <c r="X624" s="115">
        <f t="shared" si="161"/>
        <v>0.75</v>
      </c>
      <c r="Y624" s="115">
        <f t="shared" si="162"/>
        <v>0</v>
      </c>
      <c r="Z624" s="115">
        <f t="shared" si="163"/>
        <v>0</v>
      </c>
      <c r="AA624" s="115">
        <f t="shared" si="164"/>
        <v>0</v>
      </c>
      <c r="AB624" s="115">
        <f t="shared" si="165"/>
        <v>0</v>
      </c>
      <c r="AC624" s="115">
        <f t="shared" si="166"/>
        <v>0</v>
      </c>
      <c r="AF624" s="115">
        <f t="shared" si="167"/>
        <v>3</v>
      </c>
      <c r="AG624" s="115">
        <f t="shared" si="168"/>
        <v>4</v>
      </c>
      <c r="AH624" s="115" t="str">
        <f t="shared" si="169"/>
        <v>Correct</v>
      </c>
      <c r="AJ624" s="115" t="s">
        <v>83</v>
      </c>
      <c r="AK624" s="115">
        <v>26</v>
      </c>
      <c r="AL624" s="115" t="s">
        <v>84</v>
      </c>
      <c r="AM624" s="115" t="s">
        <v>165</v>
      </c>
      <c r="AN624" s="115" t="s">
        <v>97</v>
      </c>
      <c r="AO624" s="115" t="s">
        <v>86</v>
      </c>
      <c r="AP624" s="115" t="s">
        <v>87</v>
      </c>
      <c r="AQ624" s="115" t="s">
        <v>88</v>
      </c>
      <c r="AR624" s="115" t="s">
        <v>89</v>
      </c>
      <c r="AS624" s="115" t="s">
        <v>90</v>
      </c>
      <c r="AT624" s="115" t="s">
        <v>91</v>
      </c>
      <c r="AU624" s="115" t="s">
        <v>91</v>
      </c>
    </row>
    <row r="625" spans="1:47">
      <c r="A625" s="115">
        <v>7011000636</v>
      </c>
      <c r="H625" s="115" t="s">
        <v>46</v>
      </c>
      <c r="O625" s="115">
        <f t="shared" si="153"/>
        <v>1</v>
      </c>
      <c r="P625" s="115">
        <f t="shared" si="154"/>
        <v>3</v>
      </c>
      <c r="R625" s="115">
        <f t="shared" si="155"/>
        <v>0</v>
      </c>
      <c r="S625" s="115">
        <f t="shared" si="156"/>
        <v>0</v>
      </c>
      <c r="T625" s="115">
        <f t="shared" si="157"/>
        <v>0</v>
      </c>
      <c r="U625" s="115">
        <f t="shared" si="158"/>
        <v>0</v>
      </c>
      <c r="V625" s="115">
        <f t="shared" si="159"/>
        <v>0</v>
      </c>
      <c r="W625" s="115">
        <f t="shared" si="160"/>
        <v>0</v>
      </c>
      <c r="X625" s="115">
        <f t="shared" si="161"/>
        <v>1</v>
      </c>
      <c r="Y625" s="115">
        <f t="shared" si="162"/>
        <v>0</v>
      </c>
      <c r="Z625" s="115">
        <f t="shared" si="163"/>
        <v>0</v>
      </c>
      <c r="AA625" s="115">
        <f t="shared" si="164"/>
        <v>0</v>
      </c>
      <c r="AB625" s="115">
        <f t="shared" si="165"/>
        <v>0</v>
      </c>
      <c r="AC625" s="115">
        <f t="shared" si="166"/>
        <v>0</v>
      </c>
      <c r="AF625" s="115">
        <f t="shared" si="167"/>
        <v>1</v>
      </c>
      <c r="AG625" s="115">
        <f t="shared" si="168"/>
        <v>1</v>
      </c>
      <c r="AH625" s="115" t="str">
        <f t="shared" si="169"/>
        <v>Correct</v>
      </c>
      <c r="AJ625" s="115" t="s">
        <v>83</v>
      </c>
      <c r="AK625" s="115">
        <v>56</v>
      </c>
      <c r="AL625" s="115" t="s">
        <v>84</v>
      </c>
      <c r="AM625" s="115" t="s">
        <v>129</v>
      </c>
      <c r="AN625" s="115" t="s">
        <v>85</v>
      </c>
      <c r="AP625" s="115" t="s">
        <v>87</v>
      </c>
      <c r="AR625" s="115" t="s">
        <v>89</v>
      </c>
      <c r="AS625" s="115" t="s">
        <v>90</v>
      </c>
      <c r="AT625" s="115" t="s">
        <v>91</v>
      </c>
      <c r="AU625" s="115" t="s">
        <v>91</v>
      </c>
    </row>
    <row r="626" spans="1:47">
      <c r="A626" s="115">
        <v>7044858127</v>
      </c>
      <c r="E626" s="115" t="s">
        <v>44</v>
      </c>
      <c r="H626" s="115" t="s">
        <v>46</v>
      </c>
      <c r="O626" s="115">
        <f t="shared" si="153"/>
        <v>2</v>
      </c>
      <c r="P626" s="115">
        <f t="shared" si="154"/>
        <v>1.5</v>
      </c>
      <c r="R626" s="115">
        <f t="shared" si="155"/>
        <v>0</v>
      </c>
      <c r="S626" s="115">
        <f t="shared" si="156"/>
        <v>0</v>
      </c>
      <c r="T626" s="115">
        <f t="shared" si="157"/>
        <v>0</v>
      </c>
      <c r="U626" s="115">
        <f t="shared" si="158"/>
        <v>1</v>
      </c>
      <c r="V626" s="115">
        <f t="shared" si="159"/>
        <v>0</v>
      </c>
      <c r="W626" s="115">
        <f t="shared" si="160"/>
        <v>0</v>
      </c>
      <c r="X626" s="115">
        <f t="shared" si="161"/>
        <v>1</v>
      </c>
      <c r="Y626" s="115">
        <f t="shared" si="162"/>
        <v>0</v>
      </c>
      <c r="Z626" s="115">
        <f t="shared" si="163"/>
        <v>0</v>
      </c>
      <c r="AA626" s="115">
        <f t="shared" si="164"/>
        <v>0</v>
      </c>
      <c r="AB626" s="115">
        <f t="shared" si="165"/>
        <v>0</v>
      </c>
      <c r="AC626" s="115">
        <f t="shared" si="166"/>
        <v>0</v>
      </c>
      <c r="AF626" s="115">
        <f t="shared" si="167"/>
        <v>2</v>
      </c>
      <c r="AG626" s="115">
        <f t="shared" si="168"/>
        <v>2</v>
      </c>
      <c r="AH626" s="115" t="str">
        <f t="shared" si="169"/>
        <v>Correct</v>
      </c>
      <c r="AJ626" s="115" t="s">
        <v>83</v>
      </c>
      <c r="AK626" s="115">
        <v>57</v>
      </c>
      <c r="AL626" s="115" t="s">
        <v>84</v>
      </c>
      <c r="AM626" s="115" t="s">
        <v>143</v>
      </c>
      <c r="AN626" s="115" t="s">
        <v>97</v>
      </c>
      <c r="AO626" s="115" t="s">
        <v>86</v>
      </c>
      <c r="AP626" s="115" t="s">
        <v>87</v>
      </c>
      <c r="AQ626" s="115" t="s">
        <v>100</v>
      </c>
      <c r="AR626" s="115" t="s">
        <v>89</v>
      </c>
      <c r="AS626" s="115" t="s">
        <v>106</v>
      </c>
      <c r="AT626" s="115" t="s">
        <v>91</v>
      </c>
      <c r="AU626" s="115" t="s">
        <v>91</v>
      </c>
    </row>
    <row r="627" spans="1:47">
      <c r="A627" s="115">
        <v>7011537776</v>
      </c>
      <c r="H627" s="115" t="s">
        <v>46</v>
      </c>
      <c r="O627" s="115">
        <f t="shared" si="153"/>
        <v>1</v>
      </c>
      <c r="P627" s="115">
        <f t="shared" si="154"/>
        <v>3</v>
      </c>
      <c r="R627" s="115">
        <f t="shared" si="155"/>
        <v>0</v>
      </c>
      <c r="S627" s="115">
        <f t="shared" si="156"/>
        <v>0</v>
      </c>
      <c r="T627" s="115">
        <f t="shared" si="157"/>
        <v>0</v>
      </c>
      <c r="U627" s="115">
        <f t="shared" si="158"/>
        <v>0</v>
      </c>
      <c r="V627" s="115">
        <f t="shared" si="159"/>
        <v>0</v>
      </c>
      <c r="W627" s="115">
        <f t="shared" si="160"/>
        <v>0</v>
      </c>
      <c r="X627" s="115">
        <f t="shared" si="161"/>
        <v>1</v>
      </c>
      <c r="Y627" s="115">
        <f t="shared" si="162"/>
        <v>0</v>
      </c>
      <c r="Z627" s="115">
        <f t="shared" si="163"/>
        <v>0</v>
      </c>
      <c r="AA627" s="115">
        <f t="shared" si="164"/>
        <v>0</v>
      </c>
      <c r="AB627" s="115">
        <f t="shared" si="165"/>
        <v>0</v>
      </c>
      <c r="AC627" s="115">
        <f t="shared" si="166"/>
        <v>0</v>
      </c>
      <c r="AF627" s="115">
        <f t="shared" si="167"/>
        <v>1</v>
      </c>
      <c r="AG627" s="115">
        <f t="shared" si="168"/>
        <v>1</v>
      </c>
      <c r="AH627" s="115" t="str">
        <f t="shared" si="169"/>
        <v>Correct</v>
      </c>
      <c r="AJ627" s="115" t="s">
        <v>83</v>
      </c>
      <c r="AK627" s="115">
        <v>59</v>
      </c>
      <c r="AL627" s="115" t="s">
        <v>181</v>
      </c>
      <c r="AM627" s="115" t="s">
        <v>206</v>
      </c>
      <c r="AN627" s="115" t="s">
        <v>85</v>
      </c>
      <c r="AO627" s="115" t="s">
        <v>86</v>
      </c>
      <c r="AP627" s="115" t="s">
        <v>87</v>
      </c>
      <c r="AQ627" s="115" t="s">
        <v>100</v>
      </c>
      <c r="AR627" s="115" t="s">
        <v>111</v>
      </c>
      <c r="AS627" s="115" t="s">
        <v>113</v>
      </c>
      <c r="AT627" s="115" t="s">
        <v>86</v>
      </c>
      <c r="AU627" s="115" t="s">
        <v>91</v>
      </c>
    </row>
    <row r="628" spans="1:47">
      <c r="A628" s="115">
        <v>6984051630</v>
      </c>
      <c r="H628" s="115" t="s">
        <v>46</v>
      </c>
      <c r="O628" s="115">
        <f t="shared" si="153"/>
        <v>1</v>
      </c>
      <c r="P628" s="115">
        <f t="shared" si="154"/>
        <v>3</v>
      </c>
      <c r="R628" s="115">
        <f t="shared" si="155"/>
        <v>0</v>
      </c>
      <c r="S628" s="115">
        <f t="shared" si="156"/>
        <v>0</v>
      </c>
      <c r="T628" s="115">
        <f t="shared" si="157"/>
        <v>0</v>
      </c>
      <c r="U628" s="115">
        <f t="shared" si="158"/>
        <v>0</v>
      </c>
      <c r="V628" s="115">
        <f t="shared" si="159"/>
        <v>0</v>
      </c>
      <c r="W628" s="115">
        <f t="shared" si="160"/>
        <v>0</v>
      </c>
      <c r="X628" s="115">
        <f t="shared" si="161"/>
        <v>1</v>
      </c>
      <c r="Y628" s="115">
        <f t="shared" si="162"/>
        <v>0</v>
      </c>
      <c r="Z628" s="115">
        <f t="shared" si="163"/>
        <v>0</v>
      </c>
      <c r="AA628" s="115">
        <f t="shared" si="164"/>
        <v>0</v>
      </c>
      <c r="AB628" s="115">
        <f t="shared" si="165"/>
        <v>0</v>
      </c>
      <c r="AC628" s="115">
        <f t="shared" si="166"/>
        <v>0</v>
      </c>
      <c r="AF628" s="115">
        <f t="shared" si="167"/>
        <v>1</v>
      </c>
      <c r="AG628" s="115">
        <f t="shared" si="168"/>
        <v>1</v>
      </c>
      <c r="AH628" s="115" t="str">
        <f t="shared" si="169"/>
        <v>Correct</v>
      </c>
      <c r="AJ628" s="115" t="s">
        <v>99</v>
      </c>
      <c r="AK628" s="115">
        <v>58</v>
      </c>
      <c r="AL628" s="115" t="s">
        <v>181</v>
      </c>
      <c r="AM628" s="115" t="s">
        <v>221</v>
      </c>
      <c r="AN628" s="115" t="s">
        <v>85</v>
      </c>
      <c r="AO628" s="115" t="s">
        <v>86</v>
      </c>
      <c r="AP628" s="115" t="s">
        <v>87</v>
      </c>
      <c r="AQ628" s="115" t="s">
        <v>88</v>
      </c>
      <c r="AR628" s="115" t="s">
        <v>89</v>
      </c>
      <c r="AS628" s="115" t="s">
        <v>90</v>
      </c>
      <c r="AT628" s="115" t="s">
        <v>91</v>
      </c>
      <c r="AU628" s="115" t="s">
        <v>91</v>
      </c>
    </row>
    <row r="629" spans="1:47">
      <c r="A629" s="115">
        <v>6985473955</v>
      </c>
      <c r="B629" s="115" t="s">
        <v>41</v>
      </c>
      <c r="F629" s="115" t="s">
        <v>45</v>
      </c>
      <c r="H629" s="115" t="s">
        <v>46</v>
      </c>
      <c r="O629" s="115">
        <f t="shared" si="153"/>
        <v>3</v>
      </c>
      <c r="P629" s="115">
        <f t="shared" si="154"/>
        <v>1</v>
      </c>
      <c r="R629" s="115">
        <f t="shared" si="155"/>
        <v>1</v>
      </c>
      <c r="S629" s="115">
        <f t="shared" si="156"/>
        <v>0</v>
      </c>
      <c r="T629" s="115">
        <f t="shared" si="157"/>
        <v>0</v>
      </c>
      <c r="U629" s="115">
        <f t="shared" si="158"/>
        <v>0</v>
      </c>
      <c r="V629" s="115">
        <f t="shared" si="159"/>
        <v>1</v>
      </c>
      <c r="W629" s="115">
        <f t="shared" si="160"/>
        <v>0</v>
      </c>
      <c r="X629" s="115">
        <f t="shared" si="161"/>
        <v>1</v>
      </c>
      <c r="Y629" s="115">
        <f t="shared" si="162"/>
        <v>0</v>
      </c>
      <c r="Z629" s="115">
        <f t="shared" si="163"/>
        <v>0</v>
      </c>
      <c r="AA629" s="115">
        <f t="shared" si="164"/>
        <v>0</v>
      </c>
      <c r="AB629" s="115">
        <f t="shared" si="165"/>
        <v>0</v>
      </c>
      <c r="AC629" s="115">
        <f t="shared" si="166"/>
        <v>0</v>
      </c>
      <c r="AF629" s="115">
        <f t="shared" si="167"/>
        <v>3</v>
      </c>
      <c r="AG629" s="115">
        <f t="shared" si="168"/>
        <v>3</v>
      </c>
      <c r="AH629" s="115" t="str">
        <f t="shared" si="169"/>
        <v>Correct</v>
      </c>
      <c r="AJ629" s="115" t="s">
        <v>83</v>
      </c>
      <c r="AK629" s="115">
        <v>46</v>
      </c>
      <c r="AL629" s="115" t="s">
        <v>181</v>
      </c>
      <c r="AM629" s="115" t="s">
        <v>439</v>
      </c>
      <c r="AN629" s="115" t="s">
        <v>85</v>
      </c>
      <c r="AO629" s="115" t="s">
        <v>91</v>
      </c>
      <c r="AP629" s="115" t="s">
        <v>459</v>
      </c>
      <c r="AQ629" s="115" t="s">
        <v>100</v>
      </c>
      <c r="AR629" s="115" t="s">
        <v>102</v>
      </c>
      <c r="AS629" s="115" t="s">
        <v>98</v>
      </c>
      <c r="AU629" s="115" t="s">
        <v>91</v>
      </c>
    </row>
    <row r="630" spans="1:47">
      <c r="A630" s="115">
        <v>7045795153</v>
      </c>
      <c r="B630" s="115" t="s">
        <v>41</v>
      </c>
      <c r="C630" s="115" t="s">
        <v>42</v>
      </c>
      <c r="G630" s="115" t="s">
        <v>39</v>
      </c>
      <c r="H630" s="115" t="s">
        <v>46</v>
      </c>
      <c r="O630" s="115">
        <f t="shared" si="153"/>
        <v>4</v>
      </c>
      <c r="P630" s="115">
        <f t="shared" si="154"/>
        <v>0.75</v>
      </c>
      <c r="R630" s="115">
        <f t="shared" si="155"/>
        <v>0.75</v>
      </c>
      <c r="S630" s="115">
        <f t="shared" si="156"/>
        <v>0.75</v>
      </c>
      <c r="T630" s="115">
        <f t="shared" si="157"/>
        <v>0</v>
      </c>
      <c r="U630" s="115">
        <f t="shared" si="158"/>
        <v>0</v>
      </c>
      <c r="V630" s="115">
        <f t="shared" si="159"/>
        <v>0</v>
      </c>
      <c r="W630" s="115">
        <f t="shared" si="160"/>
        <v>0.75</v>
      </c>
      <c r="X630" s="115">
        <f t="shared" si="161"/>
        <v>0.75</v>
      </c>
      <c r="Y630" s="115">
        <f t="shared" si="162"/>
        <v>0</v>
      </c>
      <c r="Z630" s="115">
        <f t="shared" si="163"/>
        <v>0</v>
      </c>
      <c r="AA630" s="115">
        <f t="shared" si="164"/>
        <v>0</v>
      </c>
      <c r="AB630" s="115">
        <f t="shared" si="165"/>
        <v>0</v>
      </c>
      <c r="AC630" s="115">
        <f t="shared" si="166"/>
        <v>0</v>
      </c>
      <c r="AF630" s="115">
        <f t="shared" si="167"/>
        <v>3</v>
      </c>
      <c r="AG630" s="115">
        <f t="shared" si="168"/>
        <v>4</v>
      </c>
      <c r="AH630" s="115" t="str">
        <f t="shared" si="169"/>
        <v>Correct</v>
      </c>
      <c r="AJ630" s="115" t="s">
        <v>83</v>
      </c>
      <c r="AK630" s="115">
        <v>80</v>
      </c>
      <c r="AL630" s="115" t="s">
        <v>181</v>
      </c>
      <c r="AM630" s="115" t="s">
        <v>194</v>
      </c>
      <c r="AN630" s="115" t="s">
        <v>85</v>
      </c>
      <c r="AO630" s="115" t="s">
        <v>86</v>
      </c>
      <c r="AP630" s="115" t="s">
        <v>87</v>
      </c>
      <c r="AQ630" s="115" t="s">
        <v>93</v>
      </c>
      <c r="AR630" s="115" t="s">
        <v>102</v>
      </c>
      <c r="AS630" s="115" t="s">
        <v>106</v>
      </c>
      <c r="AT630" s="115" t="s">
        <v>91</v>
      </c>
      <c r="AU630" s="115" t="s">
        <v>91</v>
      </c>
    </row>
    <row r="631" spans="1:47">
      <c r="A631" s="115">
        <v>7045790301</v>
      </c>
      <c r="C631" s="115" t="s">
        <v>42</v>
      </c>
      <c r="H631" s="115" t="s">
        <v>46</v>
      </c>
      <c r="O631" s="115">
        <f t="shared" si="153"/>
        <v>2</v>
      </c>
      <c r="P631" s="115">
        <f t="shared" si="154"/>
        <v>1.5</v>
      </c>
      <c r="R631" s="115">
        <f t="shared" si="155"/>
        <v>0</v>
      </c>
      <c r="S631" s="115">
        <f t="shared" si="156"/>
        <v>1</v>
      </c>
      <c r="T631" s="115">
        <f t="shared" si="157"/>
        <v>0</v>
      </c>
      <c r="U631" s="115">
        <f t="shared" si="158"/>
        <v>0</v>
      </c>
      <c r="V631" s="115">
        <f t="shared" si="159"/>
        <v>0</v>
      </c>
      <c r="W631" s="115">
        <f t="shared" si="160"/>
        <v>0</v>
      </c>
      <c r="X631" s="115">
        <f t="shared" si="161"/>
        <v>1</v>
      </c>
      <c r="Y631" s="115">
        <f t="shared" si="162"/>
        <v>0</v>
      </c>
      <c r="Z631" s="115">
        <f t="shared" si="163"/>
        <v>0</v>
      </c>
      <c r="AA631" s="115">
        <f t="shared" si="164"/>
        <v>0</v>
      </c>
      <c r="AB631" s="115">
        <f t="shared" si="165"/>
        <v>0</v>
      </c>
      <c r="AC631" s="115">
        <f t="shared" si="166"/>
        <v>0</v>
      </c>
      <c r="AF631" s="115">
        <f t="shared" si="167"/>
        <v>2</v>
      </c>
      <c r="AG631" s="115">
        <f t="shared" si="168"/>
        <v>2</v>
      </c>
      <c r="AH631" s="115" t="str">
        <f t="shared" si="169"/>
        <v>Correct</v>
      </c>
      <c r="AJ631" s="115" t="s">
        <v>83</v>
      </c>
      <c r="AK631" s="115">
        <v>30</v>
      </c>
      <c r="AL631" s="115" t="s">
        <v>181</v>
      </c>
      <c r="AM631" s="115" t="s">
        <v>438</v>
      </c>
      <c r="AO631" s="115" t="s">
        <v>86</v>
      </c>
      <c r="AP631" s="115" t="s">
        <v>87</v>
      </c>
      <c r="AQ631" s="115" t="s">
        <v>101</v>
      </c>
      <c r="AR631" s="115" t="s">
        <v>111</v>
      </c>
      <c r="AS631" s="115" t="s">
        <v>90</v>
      </c>
      <c r="AT631" s="115" t="s">
        <v>91</v>
      </c>
      <c r="AU631" s="115" t="s">
        <v>91</v>
      </c>
    </row>
    <row r="632" spans="1:47">
      <c r="A632" s="115">
        <v>6985455358</v>
      </c>
      <c r="C632" s="115" t="s">
        <v>42</v>
      </c>
      <c r="H632" s="115" t="s">
        <v>46</v>
      </c>
      <c r="O632" s="115">
        <f t="shared" si="153"/>
        <v>2</v>
      </c>
      <c r="P632" s="115">
        <f t="shared" si="154"/>
        <v>1.5</v>
      </c>
      <c r="R632" s="115">
        <f t="shared" si="155"/>
        <v>0</v>
      </c>
      <c r="S632" s="115">
        <f t="shared" si="156"/>
        <v>1</v>
      </c>
      <c r="T632" s="115">
        <f t="shared" si="157"/>
        <v>0</v>
      </c>
      <c r="U632" s="115">
        <f t="shared" si="158"/>
        <v>0</v>
      </c>
      <c r="V632" s="115">
        <f t="shared" si="159"/>
        <v>0</v>
      </c>
      <c r="W632" s="115">
        <f t="shared" si="160"/>
        <v>0</v>
      </c>
      <c r="X632" s="115">
        <f t="shared" si="161"/>
        <v>1</v>
      </c>
      <c r="Y632" s="115">
        <f t="shared" si="162"/>
        <v>0</v>
      </c>
      <c r="Z632" s="115">
        <f t="shared" si="163"/>
        <v>0</v>
      </c>
      <c r="AA632" s="115">
        <f t="shared" si="164"/>
        <v>0</v>
      </c>
      <c r="AB632" s="115">
        <f t="shared" si="165"/>
        <v>0</v>
      </c>
      <c r="AC632" s="115">
        <f t="shared" si="166"/>
        <v>0</v>
      </c>
      <c r="AF632" s="115">
        <f t="shared" si="167"/>
        <v>2</v>
      </c>
      <c r="AG632" s="115">
        <f t="shared" si="168"/>
        <v>2</v>
      </c>
      <c r="AH632" s="115" t="str">
        <f t="shared" si="169"/>
        <v>Correct</v>
      </c>
      <c r="AJ632" s="115" t="s">
        <v>83</v>
      </c>
      <c r="AK632" s="115">
        <v>21</v>
      </c>
      <c r="AL632" s="115" t="s">
        <v>181</v>
      </c>
      <c r="AM632" s="115" t="s">
        <v>479</v>
      </c>
      <c r="AN632" s="115" t="s">
        <v>85</v>
      </c>
      <c r="AO632" s="115" t="s">
        <v>86</v>
      </c>
      <c r="AP632" s="115" t="s">
        <v>87</v>
      </c>
      <c r="AQ632" s="115" t="s">
        <v>100</v>
      </c>
      <c r="AR632" s="115" t="s">
        <v>94</v>
      </c>
      <c r="AS632" s="115" t="s">
        <v>95</v>
      </c>
      <c r="AT632" s="115" t="s">
        <v>91</v>
      </c>
      <c r="AU632" s="115" t="s">
        <v>91</v>
      </c>
    </row>
    <row r="633" spans="1:47">
      <c r="A633" s="115">
        <v>7044857434</v>
      </c>
      <c r="B633" s="115" t="s">
        <v>41</v>
      </c>
      <c r="C633" s="115" t="s">
        <v>42</v>
      </c>
      <c r="H633" s="115" t="s">
        <v>46</v>
      </c>
      <c r="O633" s="115">
        <f t="shared" si="153"/>
        <v>3</v>
      </c>
      <c r="P633" s="115">
        <f t="shared" si="154"/>
        <v>1</v>
      </c>
      <c r="R633" s="115">
        <f t="shared" si="155"/>
        <v>1</v>
      </c>
      <c r="S633" s="115">
        <f t="shared" si="156"/>
        <v>1</v>
      </c>
      <c r="T633" s="115">
        <f t="shared" si="157"/>
        <v>0</v>
      </c>
      <c r="U633" s="115">
        <f t="shared" si="158"/>
        <v>0</v>
      </c>
      <c r="V633" s="115">
        <f t="shared" si="159"/>
        <v>0</v>
      </c>
      <c r="W633" s="115">
        <f t="shared" si="160"/>
        <v>0</v>
      </c>
      <c r="X633" s="115">
        <f t="shared" si="161"/>
        <v>1</v>
      </c>
      <c r="Y633" s="115">
        <f t="shared" si="162"/>
        <v>0</v>
      </c>
      <c r="Z633" s="115">
        <f t="shared" si="163"/>
        <v>0</v>
      </c>
      <c r="AA633" s="115">
        <f t="shared" si="164"/>
        <v>0</v>
      </c>
      <c r="AB633" s="115">
        <f t="shared" si="165"/>
        <v>0</v>
      </c>
      <c r="AC633" s="115">
        <f t="shared" si="166"/>
        <v>0</v>
      </c>
      <c r="AF633" s="115">
        <f t="shared" si="167"/>
        <v>3</v>
      </c>
      <c r="AG633" s="115">
        <f t="shared" si="168"/>
        <v>3</v>
      </c>
      <c r="AH633" s="115" t="str">
        <f t="shared" si="169"/>
        <v>Correct</v>
      </c>
      <c r="AJ633" s="115" t="s">
        <v>83</v>
      </c>
      <c r="AK633" s="115">
        <v>62</v>
      </c>
      <c r="AL633" s="115" t="s">
        <v>84</v>
      </c>
      <c r="AM633" s="115" t="s">
        <v>149</v>
      </c>
      <c r="AO633" s="115" t="s">
        <v>91</v>
      </c>
      <c r="AP633" s="115" t="s">
        <v>87</v>
      </c>
      <c r="AQ633" s="115" t="s">
        <v>101</v>
      </c>
      <c r="AR633" s="115" t="s">
        <v>89</v>
      </c>
      <c r="AS633" s="115" t="s">
        <v>90</v>
      </c>
      <c r="AT633" s="115" t="s">
        <v>91</v>
      </c>
      <c r="AU633" s="115" t="s">
        <v>91</v>
      </c>
    </row>
    <row r="634" spans="1:47">
      <c r="A634" s="115">
        <v>7010997371</v>
      </c>
      <c r="B634" s="115" t="s">
        <v>41</v>
      </c>
      <c r="H634" s="115" t="s">
        <v>46</v>
      </c>
      <c r="O634" s="115">
        <f t="shared" si="153"/>
        <v>2</v>
      </c>
      <c r="P634" s="115">
        <f t="shared" si="154"/>
        <v>1.5</v>
      </c>
      <c r="R634" s="115">
        <f t="shared" si="155"/>
        <v>1</v>
      </c>
      <c r="S634" s="115">
        <f t="shared" si="156"/>
        <v>0</v>
      </c>
      <c r="T634" s="115">
        <f t="shared" si="157"/>
        <v>0</v>
      </c>
      <c r="U634" s="115">
        <f t="shared" si="158"/>
        <v>0</v>
      </c>
      <c r="V634" s="115">
        <f t="shared" si="159"/>
        <v>0</v>
      </c>
      <c r="W634" s="115">
        <f t="shared" si="160"/>
        <v>0</v>
      </c>
      <c r="X634" s="115">
        <f t="shared" si="161"/>
        <v>1</v>
      </c>
      <c r="Y634" s="115">
        <f t="shared" si="162"/>
        <v>0</v>
      </c>
      <c r="Z634" s="115">
        <f t="shared" si="163"/>
        <v>0</v>
      </c>
      <c r="AA634" s="115">
        <f t="shared" si="164"/>
        <v>0</v>
      </c>
      <c r="AB634" s="115">
        <f t="shared" si="165"/>
        <v>0</v>
      </c>
      <c r="AC634" s="115">
        <f t="shared" si="166"/>
        <v>0</v>
      </c>
      <c r="AF634" s="115">
        <f t="shared" si="167"/>
        <v>2</v>
      </c>
      <c r="AG634" s="115">
        <f t="shared" si="168"/>
        <v>2</v>
      </c>
      <c r="AH634" s="115" t="str">
        <f t="shared" si="169"/>
        <v>Correct</v>
      </c>
      <c r="AJ634" s="115" t="s">
        <v>83</v>
      </c>
      <c r="AL634" s="115" t="s">
        <v>84</v>
      </c>
      <c r="AM634" s="115" t="s">
        <v>129</v>
      </c>
      <c r="AN634" s="115" t="s">
        <v>85</v>
      </c>
      <c r="AO634" s="115" t="s">
        <v>86</v>
      </c>
      <c r="AP634" s="115" t="s">
        <v>87</v>
      </c>
      <c r="AQ634" s="115" t="s">
        <v>100</v>
      </c>
      <c r="AR634" s="115" t="s">
        <v>102</v>
      </c>
      <c r="AS634" s="115" t="s">
        <v>106</v>
      </c>
      <c r="AT634" s="115" t="s">
        <v>91</v>
      </c>
      <c r="AU634" s="115" t="s">
        <v>91</v>
      </c>
    </row>
    <row r="635" spans="1:47">
      <c r="A635" s="115">
        <v>7011536353</v>
      </c>
      <c r="C635" s="115" t="s">
        <v>42</v>
      </c>
      <c r="F635" s="115" t="s">
        <v>45</v>
      </c>
      <c r="H635" s="115" t="s">
        <v>46</v>
      </c>
      <c r="O635" s="115">
        <f t="shared" si="153"/>
        <v>3</v>
      </c>
      <c r="P635" s="115">
        <f t="shared" si="154"/>
        <v>1</v>
      </c>
      <c r="R635" s="115">
        <f t="shared" si="155"/>
        <v>0</v>
      </c>
      <c r="S635" s="115">
        <f t="shared" si="156"/>
        <v>1</v>
      </c>
      <c r="T635" s="115">
        <f t="shared" si="157"/>
        <v>0</v>
      </c>
      <c r="U635" s="115">
        <f t="shared" si="158"/>
        <v>0</v>
      </c>
      <c r="V635" s="115">
        <f t="shared" si="159"/>
        <v>1</v>
      </c>
      <c r="W635" s="115">
        <f t="shared" si="160"/>
        <v>0</v>
      </c>
      <c r="X635" s="115">
        <f t="shared" si="161"/>
        <v>1</v>
      </c>
      <c r="Y635" s="115">
        <f t="shared" si="162"/>
        <v>0</v>
      </c>
      <c r="Z635" s="115">
        <f t="shared" si="163"/>
        <v>0</v>
      </c>
      <c r="AA635" s="115">
        <f t="shared" si="164"/>
        <v>0</v>
      </c>
      <c r="AB635" s="115">
        <f t="shared" si="165"/>
        <v>0</v>
      </c>
      <c r="AC635" s="115">
        <f t="shared" si="166"/>
        <v>0</v>
      </c>
      <c r="AF635" s="115">
        <f t="shared" si="167"/>
        <v>3</v>
      </c>
      <c r="AG635" s="115">
        <f t="shared" si="168"/>
        <v>3</v>
      </c>
      <c r="AH635" s="115" t="str">
        <f t="shared" si="169"/>
        <v>Correct</v>
      </c>
      <c r="AJ635" s="115" t="s">
        <v>99</v>
      </c>
      <c r="AK635" s="115">
        <v>69</v>
      </c>
      <c r="AL635" s="115" t="s">
        <v>181</v>
      </c>
      <c r="AM635" s="115" t="s">
        <v>208</v>
      </c>
      <c r="AN635" s="115" t="s">
        <v>85</v>
      </c>
      <c r="AO635" s="115" t="s">
        <v>86</v>
      </c>
      <c r="AP635" s="115" t="s">
        <v>87</v>
      </c>
      <c r="AQ635" s="115" t="s">
        <v>101</v>
      </c>
      <c r="AR635" s="115" t="s">
        <v>89</v>
      </c>
      <c r="AS635" s="115" t="s">
        <v>106</v>
      </c>
      <c r="AT635" s="115" t="s">
        <v>91</v>
      </c>
      <c r="AU635" s="115" t="s">
        <v>91</v>
      </c>
    </row>
    <row r="636" spans="1:47">
      <c r="A636" s="115">
        <v>7007930413</v>
      </c>
      <c r="H636" s="115" t="s">
        <v>46</v>
      </c>
      <c r="O636" s="115">
        <f t="shared" si="153"/>
        <v>1</v>
      </c>
      <c r="P636" s="115">
        <f t="shared" si="154"/>
        <v>3</v>
      </c>
      <c r="R636" s="115">
        <f t="shared" si="155"/>
        <v>0</v>
      </c>
      <c r="S636" s="115">
        <f t="shared" si="156"/>
        <v>0</v>
      </c>
      <c r="T636" s="115">
        <f t="shared" si="157"/>
        <v>0</v>
      </c>
      <c r="U636" s="115">
        <f t="shared" si="158"/>
        <v>0</v>
      </c>
      <c r="V636" s="115">
        <f t="shared" si="159"/>
        <v>0</v>
      </c>
      <c r="W636" s="115">
        <f t="shared" si="160"/>
        <v>0</v>
      </c>
      <c r="X636" s="115">
        <f t="shared" si="161"/>
        <v>1</v>
      </c>
      <c r="Y636" s="115">
        <f t="shared" si="162"/>
        <v>0</v>
      </c>
      <c r="Z636" s="115">
        <f t="shared" si="163"/>
        <v>0</v>
      </c>
      <c r="AA636" s="115">
        <f t="shared" si="164"/>
        <v>0</v>
      </c>
      <c r="AB636" s="115">
        <f t="shared" si="165"/>
        <v>0</v>
      </c>
      <c r="AC636" s="115">
        <f t="shared" si="166"/>
        <v>0</v>
      </c>
      <c r="AF636" s="115">
        <f t="shared" si="167"/>
        <v>1</v>
      </c>
      <c r="AG636" s="115">
        <f t="shared" si="168"/>
        <v>1</v>
      </c>
      <c r="AH636" s="115" t="str">
        <f t="shared" si="169"/>
        <v>Correct</v>
      </c>
      <c r="AJ636" s="115" t="s">
        <v>99</v>
      </c>
      <c r="AK636" s="115">
        <v>70</v>
      </c>
      <c r="AL636" s="115" t="s">
        <v>84</v>
      </c>
      <c r="AM636" s="115" t="s">
        <v>135</v>
      </c>
      <c r="AN636" s="115" t="s">
        <v>85</v>
      </c>
      <c r="AO636" s="115" t="s">
        <v>86</v>
      </c>
      <c r="AP636" s="115" t="s">
        <v>87</v>
      </c>
      <c r="AQ636" s="115" t="s">
        <v>101</v>
      </c>
      <c r="AR636" s="115" t="s">
        <v>94</v>
      </c>
      <c r="AS636" s="115" t="s">
        <v>106</v>
      </c>
      <c r="AT636" s="115" t="s">
        <v>91</v>
      </c>
      <c r="AU636" s="115" t="s">
        <v>91</v>
      </c>
    </row>
    <row r="637" spans="1:47">
      <c r="A637" s="115">
        <v>6985469932</v>
      </c>
      <c r="E637" s="115" t="s">
        <v>44</v>
      </c>
      <c r="G637" s="115" t="s">
        <v>39</v>
      </c>
      <c r="H637" s="115" t="s">
        <v>46</v>
      </c>
      <c r="O637" s="115">
        <f t="shared" si="153"/>
        <v>3</v>
      </c>
      <c r="P637" s="115">
        <f t="shared" si="154"/>
        <v>1</v>
      </c>
      <c r="R637" s="115">
        <f t="shared" si="155"/>
        <v>0</v>
      </c>
      <c r="S637" s="115">
        <f t="shared" si="156"/>
        <v>0</v>
      </c>
      <c r="T637" s="115">
        <f t="shared" si="157"/>
        <v>0</v>
      </c>
      <c r="U637" s="115">
        <f t="shared" si="158"/>
        <v>1</v>
      </c>
      <c r="V637" s="115">
        <f t="shared" si="159"/>
        <v>0</v>
      </c>
      <c r="W637" s="115">
        <f t="shared" si="160"/>
        <v>1</v>
      </c>
      <c r="X637" s="115">
        <f t="shared" si="161"/>
        <v>1</v>
      </c>
      <c r="Y637" s="115">
        <f t="shared" si="162"/>
        <v>0</v>
      </c>
      <c r="Z637" s="115">
        <f t="shared" si="163"/>
        <v>0</v>
      </c>
      <c r="AA637" s="115">
        <f t="shared" si="164"/>
        <v>0</v>
      </c>
      <c r="AB637" s="115">
        <f t="shared" si="165"/>
        <v>0</v>
      </c>
      <c r="AC637" s="115">
        <f t="shared" si="166"/>
        <v>0</v>
      </c>
      <c r="AF637" s="115">
        <f t="shared" si="167"/>
        <v>3</v>
      </c>
      <c r="AG637" s="115">
        <f t="shared" si="168"/>
        <v>3</v>
      </c>
      <c r="AH637" s="115" t="str">
        <f t="shared" si="169"/>
        <v>Correct</v>
      </c>
      <c r="AJ637" s="115" t="s">
        <v>83</v>
      </c>
      <c r="AK637" s="115">
        <v>59</v>
      </c>
      <c r="AL637" s="115" t="s">
        <v>181</v>
      </c>
      <c r="AM637" s="115" t="s">
        <v>222</v>
      </c>
      <c r="AN637" s="115" t="s">
        <v>85</v>
      </c>
      <c r="AO637" s="115" t="s">
        <v>86</v>
      </c>
      <c r="AP637" s="115" t="s">
        <v>87</v>
      </c>
      <c r="AQ637" s="115" t="s">
        <v>88</v>
      </c>
      <c r="AR637" s="115" t="s">
        <v>111</v>
      </c>
      <c r="AS637" s="115" t="s">
        <v>90</v>
      </c>
      <c r="AT637" s="115" t="s">
        <v>91</v>
      </c>
      <c r="AU637" s="115" t="s">
        <v>91</v>
      </c>
    </row>
    <row r="638" spans="1:47">
      <c r="A638" s="115">
        <v>6985442933</v>
      </c>
      <c r="B638" s="115" t="s">
        <v>41</v>
      </c>
      <c r="H638" s="115" t="s">
        <v>46</v>
      </c>
      <c r="O638" s="115">
        <f t="shared" si="153"/>
        <v>2</v>
      </c>
      <c r="P638" s="115">
        <f t="shared" si="154"/>
        <v>1.5</v>
      </c>
      <c r="R638" s="115">
        <f t="shared" si="155"/>
        <v>1</v>
      </c>
      <c r="S638" s="115">
        <f t="shared" si="156"/>
        <v>0</v>
      </c>
      <c r="T638" s="115">
        <f t="shared" si="157"/>
        <v>0</v>
      </c>
      <c r="U638" s="115">
        <f t="shared" si="158"/>
        <v>0</v>
      </c>
      <c r="V638" s="115">
        <f t="shared" si="159"/>
        <v>0</v>
      </c>
      <c r="W638" s="115">
        <f t="shared" si="160"/>
        <v>0</v>
      </c>
      <c r="X638" s="115">
        <f t="shared" si="161"/>
        <v>1</v>
      </c>
      <c r="Y638" s="115">
        <f t="shared" si="162"/>
        <v>0</v>
      </c>
      <c r="Z638" s="115">
        <f t="shared" si="163"/>
        <v>0</v>
      </c>
      <c r="AA638" s="115">
        <f t="shared" si="164"/>
        <v>0</v>
      </c>
      <c r="AB638" s="115">
        <f t="shared" si="165"/>
        <v>0</v>
      </c>
      <c r="AC638" s="115">
        <f t="shared" si="166"/>
        <v>0</v>
      </c>
      <c r="AF638" s="115">
        <f t="shared" si="167"/>
        <v>2</v>
      </c>
      <c r="AG638" s="115">
        <f t="shared" si="168"/>
        <v>2</v>
      </c>
      <c r="AH638" s="115" t="str">
        <f t="shared" si="169"/>
        <v>Correct</v>
      </c>
      <c r="AJ638" s="115" t="s">
        <v>83</v>
      </c>
      <c r="AK638" s="115">
        <v>70</v>
      </c>
      <c r="AL638" s="115" t="s">
        <v>84</v>
      </c>
      <c r="AM638" s="115" t="s">
        <v>147</v>
      </c>
      <c r="AN638" s="115" t="s">
        <v>85</v>
      </c>
      <c r="AO638" s="115" t="s">
        <v>86</v>
      </c>
      <c r="AP638" s="115" t="s">
        <v>87</v>
      </c>
      <c r="AQ638" s="115" t="s">
        <v>100</v>
      </c>
      <c r="AR638" s="115" t="s">
        <v>102</v>
      </c>
      <c r="AS638" s="115" t="s">
        <v>90</v>
      </c>
      <c r="AT638" s="115" t="s">
        <v>91</v>
      </c>
      <c r="AU638" s="115" t="s">
        <v>91</v>
      </c>
    </row>
    <row r="639" spans="1:47">
      <c r="A639" s="115">
        <v>7020572570</v>
      </c>
      <c r="H639" s="115" t="s">
        <v>46</v>
      </c>
      <c r="O639" s="115">
        <f t="shared" si="153"/>
        <v>1</v>
      </c>
      <c r="P639" s="115">
        <f t="shared" si="154"/>
        <v>3</v>
      </c>
      <c r="R639" s="115">
        <f t="shared" si="155"/>
        <v>0</v>
      </c>
      <c r="S639" s="115">
        <f t="shared" si="156"/>
        <v>0</v>
      </c>
      <c r="T639" s="115">
        <f t="shared" si="157"/>
        <v>0</v>
      </c>
      <c r="U639" s="115">
        <f t="shared" si="158"/>
        <v>0</v>
      </c>
      <c r="V639" s="115">
        <f t="shared" si="159"/>
        <v>0</v>
      </c>
      <c r="W639" s="115">
        <f t="shared" si="160"/>
        <v>0</v>
      </c>
      <c r="X639" s="115">
        <f t="shared" si="161"/>
        <v>1</v>
      </c>
      <c r="Y639" s="115">
        <f t="shared" si="162"/>
        <v>0</v>
      </c>
      <c r="Z639" s="115">
        <f t="shared" si="163"/>
        <v>0</v>
      </c>
      <c r="AA639" s="115">
        <f t="shared" si="164"/>
        <v>0</v>
      </c>
      <c r="AB639" s="115">
        <f t="shared" si="165"/>
        <v>0</v>
      </c>
      <c r="AC639" s="115">
        <f t="shared" si="166"/>
        <v>0</v>
      </c>
      <c r="AF639" s="115">
        <f t="shared" si="167"/>
        <v>1</v>
      </c>
      <c r="AG639" s="115">
        <f t="shared" si="168"/>
        <v>1</v>
      </c>
      <c r="AH639" s="115" t="str">
        <f t="shared" si="169"/>
        <v>Correct</v>
      </c>
      <c r="AJ639" s="115" t="s">
        <v>99</v>
      </c>
      <c r="AK639" s="115">
        <v>57</v>
      </c>
      <c r="AL639" s="115" t="s">
        <v>84</v>
      </c>
      <c r="AM639" s="115" t="s">
        <v>146</v>
      </c>
      <c r="AN639" s="115" t="s">
        <v>97</v>
      </c>
      <c r="AO639" s="115" t="s">
        <v>86</v>
      </c>
      <c r="AP639" s="115" t="s">
        <v>87</v>
      </c>
      <c r="AR639" s="115" t="s">
        <v>89</v>
      </c>
      <c r="AS639" s="115" t="s">
        <v>113</v>
      </c>
      <c r="AT639" s="115" t="s">
        <v>91</v>
      </c>
      <c r="AU639" s="115" t="s">
        <v>91</v>
      </c>
    </row>
    <row r="640" spans="1:47">
      <c r="A640" s="115">
        <v>5585279303</v>
      </c>
      <c r="H640" s="115" t="s">
        <v>46</v>
      </c>
      <c r="O640" s="115">
        <f t="shared" si="153"/>
        <v>1</v>
      </c>
      <c r="P640" s="115">
        <f t="shared" si="154"/>
        <v>3</v>
      </c>
      <c r="R640" s="115">
        <f t="shared" si="155"/>
        <v>0</v>
      </c>
      <c r="S640" s="115">
        <f t="shared" si="156"/>
        <v>0</v>
      </c>
      <c r="T640" s="115">
        <f t="shared" si="157"/>
        <v>0</v>
      </c>
      <c r="U640" s="115">
        <f t="shared" si="158"/>
        <v>0</v>
      </c>
      <c r="V640" s="115">
        <f t="shared" si="159"/>
        <v>0</v>
      </c>
      <c r="W640" s="115">
        <f t="shared" si="160"/>
        <v>0</v>
      </c>
      <c r="X640" s="115">
        <f t="shared" si="161"/>
        <v>1</v>
      </c>
      <c r="Y640" s="115">
        <f t="shared" si="162"/>
        <v>0</v>
      </c>
      <c r="Z640" s="115">
        <f t="shared" si="163"/>
        <v>0</v>
      </c>
      <c r="AA640" s="115">
        <f t="shared" si="164"/>
        <v>0</v>
      </c>
      <c r="AB640" s="115">
        <f t="shared" si="165"/>
        <v>0</v>
      </c>
      <c r="AC640" s="115">
        <f t="shared" si="166"/>
        <v>0</v>
      </c>
      <c r="AF640" s="115">
        <f t="shared" si="167"/>
        <v>1</v>
      </c>
      <c r="AG640" s="115">
        <f t="shared" si="168"/>
        <v>1</v>
      </c>
      <c r="AH640" s="115" t="str">
        <f t="shared" si="169"/>
        <v>Correct</v>
      </c>
      <c r="AJ640" s="115" t="s">
        <v>99</v>
      </c>
      <c r="AK640" s="115">
        <v>56</v>
      </c>
      <c r="AL640" s="115" t="s">
        <v>181</v>
      </c>
      <c r="AM640" s="115" t="s">
        <v>214</v>
      </c>
      <c r="AN640" s="115" t="s">
        <v>114</v>
      </c>
      <c r="AO640" s="115" t="s">
        <v>91</v>
      </c>
      <c r="AP640" s="115" t="s">
        <v>137</v>
      </c>
      <c r="AQ640" s="115" t="s">
        <v>100</v>
      </c>
      <c r="AR640" s="115" t="s">
        <v>102</v>
      </c>
      <c r="AS640" s="115" t="s">
        <v>90</v>
      </c>
      <c r="AT640" s="115" t="s">
        <v>91</v>
      </c>
      <c r="AU640" s="115" t="s">
        <v>86</v>
      </c>
    </row>
    <row r="641" spans="1:47">
      <c r="A641" s="115">
        <v>5587485186</v>
      </c>
      <c r="B641" s="115" t="s">
        <v>41</v>
      </c>
      <c r="D641" s="115" t="s">
        <v>43</v>
      </c>
      <c r="H641" s="115" t="s">
        <v>46</v>
      </c>
      <c r="O641" s="115">
        <f t="shared" si="153"/>
        <v>3</v>
      </c>
      <c r="P641" s="115">
        <f t="shared" si="154"/>
        <v>1</v>
      </c>
      <c r="R641" s="115">
        <f t="shared" si="155"/>
        <v>1</v>
      </c>
      <c r="S641" s="115">
        <f t="shared" si="156"/>
        <v>0</v>
      </c>
      <c r="T641" s="115">
        <f t="shared" si="157"/>
        <v>1</v>
      </c>
      <c r="U641" s="115">
        <f t="shared" si="158"/>
        <v>0</v>
      </c>
      <c r="V641" s="115">
        <f t="shared" si="159"/>
        <v>0</v>
      </c>
      <c r="W641" s="115">
        <f t="shared" si="160"/>
        <v>0</v>
      </c>
      <c r="X641" s="115">
        <f t="shared" si="161"/>
        <v>1</v>
      </c>
      <c r="Y641" s="115">
        <f t="shared" si="162"/>
        <v>0</v>
      </c>
      <c r="Z641" s="115">
        <f t="shared" si="163"/>
        <v>0</v>
      </c>
      <c r="AA641" s="115">
        <f t="shared" si="164"/>
        <v>0</v>
      </c>
      <c r="AB641" s="115">
        <f t="shared" si="165"/>
        <v>0</v>
      </c>
      <c r="AC641" s="115">
        <f t="shared" si="166"/>
        <v>0</v>
      </c>
      <c r="AF641" s="115">
        <f t="shared" si="167"/>
        <v>3</v>
      </c>
      <c r="AG641" s="115">
        <f t="shared" si="168"/>
        <v>3</v>
      </c>
      <c r="AH641" s="115" t="str">
        <f t="shared" si="169"/>
        <v>Correct</v>
      </c>
      <c r="AJ641" s="115" t="s">
        <v>99</v>
      </c>
      <c r="AK641" s="115">
        <v>41</v>
      </c>
      <c r="AL641" s="115" t="s">
        <v>181</v>
      </c>
      <c r="AM641" s="115" t="s">
        <v>183</v>
      </c>
      <c r="AN641" s="115" t="s">
        <v>85</v>
      </c>
      <c r="AO641" s="115" t="s">
        <v>86</v>
      </c>
      <c r="AP641" s="115" t="s">
        <v>435</v>
      </c>
      <c r="AQ641" s="115" t="s">
        <v>88</v>
      </c>
      <c r="AR641" s="115" t="s">
        <v>89</v>
      </c>
      <c r="AS641" s="115" t="s">
        <v>90</v>
      </c>
      <c r="AT641" s="115" t="s">
        <v>91</v>
      </c>
      <c r="AU641" s="115" t="s">
        <v>91</v>
      </c>
    </row>
    <row r="642" spans="1:47">
      <c r="A642" s="115">
        <v>7020339035</v>
      </c>
      <c r="B642" s="115" t="s">
        <v>41</v>
      </c>
      <c r="H642" s="115" t="s">
        <v>46</v>
      </c>
      <c r="O642" s="115">
        <f t="shared" ref="O642:O705" si="170">COUNTA(B642:N642)</f>
        <v>2</v>
      </c>
      <c r="P642" s="115">
        <f t="shared" ref="P642:P705" si="171">3/O642</f>
        <v>1.5</v>
      </c>
      <c r="R642" s="115">
        <f t="shared" ref="R642:R705" si="172">IF($O642&lt;3,IF($B642=$B$1,1,0),IF($B642=$B$1,$P642,0))</f>
        <v>1</v>
      </c>
      <c r="S642" s="115">
        <f t="shared" ref="S642:S705" si="173">IF($O642&lt;3,IF($C642=$C$1,1,0),IF($C642=$C$1,$P642,0))</f>
        <v>0</v>
      </c>
      <c r="T642" s="115">
        <f t="shared" ref="T642:T705" si="174">IF($O642&lt;3,IF($D642=$D$1,1,0),IF($D642=$D$1,$P642,0))</f>
        <v>0</v>
      </c>
      <c r="U642" s="115">
        <f t="shared" ref="U642:U705" si="175">IF($O642&lt;3,IF($E642=$E$1,1,0),IF($E642=$E$1,$P642,0))</f>
        <v>0</v>
      </c>
      <c r="V642" s="115">
        <f t="shared" ref="V642:V705" si="176">IF($O642&lt;3,IF($F642=$F$1,1,0),IF($F642=$F$1,$P642,0))</f>
        <v>0</v>
      </c>
      <c r="W642" s="115">
        <f t="shared" ref="W642:W705" si="177">IF($O642&lt;3,IF($G642=$G$1,1,0),IF($G642=$G$1,$P642,0))</f>
        <v>0</v>
      </c>
      <c r="X642" s="115">
        <f t="shared" ref="X642:X705" si="178">IF($O642&lt;3,IF($H642=$H$1,1,0),IF($H642=$H$1,$P642,0))</f>
        <v>1</v>
      </c>
      <c r="Y642" s="115">
        <f t="shared" ref="Y642:Y705" si="179">IF($O642&lt;3,IF($I642=$I$1,1,0),IF($I642=$I$1,$P642,0))</f>
        <v>0</v>
      </c>
      <c r="Z642" s="115">
        <f t="shared" ref="Z642:Z705" si="180">IF($O642&lt;3,IF($J642=$J$1,1,0),IF($J642=$J$1,$P642,0))</f>
        <v>0</v>
      </c>
      <c r="AA642" s="115">
        <f t="shared" ref="AA642:AA705" si="181">IF($O642&lt;3,IF($K642=$K$1,1,0),IF($K642=$K$1,$P642,0))</f>
        <v>0</v>
      </c>
      <c r="AB642" s="115">
        <f t="shared" ref="AB642:AB705" si="182">IF($O642&lt;3,IF($L642=$L$1,1,0),IF($L642=$L$1,$P642,0))</f>
        <v>0</v>
      </c>
      <c r="AC642" s="115">
        <f t="shared" ref="AC642:AC705" si="183">IF($O642&lt;3,IF($M642=$M$1,1,0),IF($M642=$M$1,$P642,0))</f>
        <v>0</v>
      </c>
      <c r="AF642" s="115">
        <f t="shared" ref="AF642:AF705" si="184">SUM(R642:AD642)</f>
        <v>2</v>
      </c>
      <c r="AG642" s="115">
        <f t="shared" ref="AG642:AG705" si="185">O642</f>
        <v>2</v>
      </c>
      <c r="AH642" s="115" t="str">
        <f t="shared" ref="AH642:AH705" si="186">IF(AF642=AG642,"Correct",IF(AF642=3,"Correct","Wrong"))</f>
        <v>Correct</v>
      </c>
      <c r="AJ642" s="115" t="s">
        <v>83</v>
      </c>
      <c r="AK642" s="115">
        <v>14</v>
      </c>
      <c r="AL642" s="115" t="s">
        <v>84</v>
      </c>
      <c r="AN642" s="115" t="s">
        <v>97</v>
      </c>
      <c r="AO642" s="115" t="s">
        <v>86</v>
      </c>
      <c r="AP642" s="115" t="s">
        <v>137</v>
      </c>
      <c r="AQ642" s="115" t="s">
        <v>96</v>
      </c>
      <c r="AR642" s="115" t="s">
        <v>105</v>
      </c>
      <c r="AS642" s="115" t="s">
        <v>95</v>
      </c>
      <c r="AT642" s="115" t="s">
        <v>91</v>
      </c>
      <c r="AU642" s="115" t="s">
        <v>91</v>
      </c>
    </row>
    <row r="643" spans="1:47">
      <c r="A643" s="115">
        <v>6985131855</v>
      </c>
      <c r="B643" s="115" t="s">
        <v>41</v>
      </c>
      <c r="H643" s="115" t="s">
        <v>46</v>
      </c>
      <c r="O643" s="115">
        <f t="shared" si="170"/>
        <v>2</v>
      </c>
      <c r="P643" s="115">
        <f t="shared" si="171"/>
        <v>1.5</v>
      </c>
      <c r="R643" s="115">
        <f t="shared" si="172"/>
        <v>1</v>
      </c>
      <c r="S643" s="115">
        <f t="shared" si="173"/>
        <v>0</v>
      </c>
      <c r="T643" s="115">
        <f t="shared" si="174"/>
        <v>0</v>
      </c>
      <c r="U643" s="115">
        <f t="shared" si="175"/>
        <v>0</v>
      </c>
      <c r="V643" s="115">
        <f t="shared" si="176"/>
        <v>0</v>
      </c>
      <c r="W643" s="115">
        <f t="shared" si="177"/>
        <v>0</v>
      </c>
      <c r="X643" s="115">
        <f t="shared" si="178"/>
        <v>1</v>
      </c>
      <c r="Y643" s="115">
        <f t="shared" si="179"/>
        <v>0</v>
      </c>
      <c r="Z643" s="115">
        <f t="shared" si="180"/>
        <v>0</v>
      </c>
      <c r="AA643" s="115">
        <f t="shared" si="181"/>
        <v>0</v>
      </c>
      <c r="AB643" s="115">
        <f t="shared" si="182"/>
        <v>0</v>
      </c>
      <c r="AC643" s="115">
        <f t="shared" si="183"/>
        <v>0</v>
      </c>
      <c r="AF643" s="115">
        <f t="shared" si="184"/>
        <v>2</v>
      </c>
      <c r="AG643" s="115">
        <f t="shared" si="185"/>
        <v>2</v>
      </c>
      <c r="AH643" s="115" t="str">
        <f t="shared" si="186"/>
        <v>Correct</v>
      </c>
      <c r="AJ643" s="115" t="s">
        <v>99</v>
      </c>
      <c r="AK643" s="115">
        <v>36</v>
      </c>
      <c r="AL643" s="115" t="s">
        <v>181</v>
      </c>
      <c r="AM643" s="115" t="s">
        <v>191</v>
      </c>
      <c r="AN643" s="115" t="s">
        <v>114</v>
      </c>
      <c r="AO643" s="115" t="s">
        <v>91</v>
      </c>
      <c r="AP643" s="115" t="s">
        <v>108</v>
      </c>
      <c r="AR643" s="115" t="s">
        <v>102</v>
      </c>
      <c r="AS643" s="115" t="s">
        <v>90</v>
      </c>
      <c r="AT643" s="115" t="s">
        <v>86</v>
      </c>
      <c r="AU643" s="115" t="s">
        <v>86</v>
      </c>
    </row>
    <row r="644" spans="1:47">
      <c r="A644" s="115">
        <v>7010995309</v>
      </c>
      <c r="H644" s="115" t="s">
        <v>46</v>
      </c>
      <c r="O644" s="115">
        <f t="shared" si="170"/>
        <v>1</v>
      </c>
      <c r="P644" s="115">
        <f t="shared" si="171"/>
        <v>3</v>
      </c>
      <c r="R644" s="115">
        <f t="shared" si="172"/>
        <v>0</v>
      </c>
      <c r="S644" s="115">
        <f t="shared" si="173"/>
        <v>0</v>
      </c>
      <c r="T644" s="115">
        <f t="shared" si="174"/>
        <v>0</v>
      </c>
      <c r="U644" s="115">
        <f t="shared" si="175"/>
        <v>0</v>
      </c>
      <c r="V644" s="115">
        <f t="shared" si="176"/>
        <v>0</v>
      </c>
      <c r="W644" s="115">
        <f t="shared" si="177"/>
        <v>0</v>
      </c>
      <c r="X644" s="115">
        <f t="shared" si="178"/>
        <v>1</v>
      </c>
      <c r="Y644" s="115">
        <f t="shared" si="179"/>
        <v>0</v>
      </c>
      <c r="Z644" s="115">
        <f t="shared" si="180"/>
        <v>0</v>
      </c>
      <c r="AA644" s="115">
        <f t="shared" si="181"/>
        <v>0</v>
      </c>
      <c r="AB644" s="115">
        <f t="shared" si="182"/>
        <v>0</v>
      </c>
      <c r="AC644" s="115">
        <f t="shared" si="183"/>
        <v>0</v>
      </c>
      <c r="AF644" s="115">
        <f t="shared" si="184"/>
        <v>1</v>
      </c>
      <c r="AG644" s="115">
        <f t="shared" si="185"/>
        <v>1</v>
      </c>
      <c r="AH644" s="115" t="str">
        <f t="shared" si="186"/>
        <v>Correct</v>
      </c>
      <c r="AJ644" s="115" t="s">
        <v>99</v>
      </c>
      <c r="AK644" s="115">
        <v>61</v>
      </c>
      <c r="AL644" s="115" t="s">
        <v>84</v>
      </c>
      <c r="AM644" s="115" t="s">
        <v>123</v>
      </c>
      <c r="AN644" s="115" t="s">
        <v>85</v>
      </c>
      <c r="AO644" s="115" t="s">
        <v>86</v>
      </c>
      <c r="AP644" s="115" t="s">
        <v>87</v>
      </c>
      <c r="AQ644" s="115" t="s">
        <v>101</v>
      </c>
      <c r="AR644" s="115" t="s">
        <v>94</v>
      </c>
      <c r="AS644" s="115" t="s">
        <v>90</v>
      </c>
      <c r="AT644" s="115" t="s">
        <v>91</v>
      </c>
      <c r="AU644" s="115" t="s">
        <v>91</v>
      </c>
    </row>
    <row r="645" spans="1:47">
      <c r="A645" s="115">
        <v>7020572839</v>
      </c>
      <c r="B645" s="115" t="s">
        <v>41</v>
      </c>
      <c r="F645" s="115" t="s">
        <v>45</v>
      </c>
      <c r="H645" s="115" t="s">
        <v>46</v>
      </c>
      <c r="O645" s="115">
        <f t="shared" si="170"/>
        <v>3</v>
      </c>
      <c r="P645" s="115">
        <f t="shared" si="171"/>
        <v>1</v>
      </c>
      <c r="R645" s="115">
        <f t="shared" si="172"/>
        <v>1</v>
      </c>
      <c r="S645" s="115">
        <f t="shared" si="173"/>
        <v>0</v>
      </c>
      <c r="T645" s="115">
        <f t="shared" si="174"/>
        <v>0</v>
      </c>
      <c r="U645" s="115">
        <f t="shared" si="175"/>
        <v>0</v>
      </c>
      <c r="V645" s="115">
        <f t="shared" si="176"/>
        <v>1</v>
      </c>
      <c r="W645" s="115">
        <f t="shared" si="177"/>
        <v>0</v>
      </c>
      <c r="X645" s="115">
        <f t="shared" si="178"/>
        <v>1</v>
      </c>
      <c r="Y645" s="115">
        <f t="shared" si="179"/>
        <v>0</v>
      </c>
      <c r="Z645" s="115">
        <f t="shared" si="180"/>
        <v>0</v>
      </c>
      <c r="AA645" s="115">
        <f t="shared" si="181"/>
        <v>0</v>
      </c>
      <c r="AB645" s="115">
        <f t="shared" si="182"/>
        <v>0</v>
      </c>
      <c r="AC645" s="115">
        <f t="shared" si="183"/>
        <v>0</v>
      </c>
      <c r="AF645" s="115">
        <f t="shared" si="184"/>
        <v>3</v>
      </c>
      <c r="AG645" s="115">
        <f t="shared" si="185"/>
        <v>3</v>
      </c>
      <c r="AH645" s="115" t="str">
        <f t="shared" si="186"/>
        <v>Correct</v>
      </c>
      <c r="AJ645" s="115" t="s">
        <v>83</v>
      </c>
      <c r="AK645" s="115">
        <v>44</v>
      </c>
      <c r="AL645" s="115" t="s">
        <v>84</v>
      </c>
      <c r="AM645" s="115" t="s">
        <v>160</v>
      </c>
      <c r="AO645" s="115" t="s">
        <v>91</v>
      </c>
      <c r="AP645" s="115" t="s">
        <v>137</v>
      </c>
      <c r="AQ645" s="115" t="s">
        <v>104</v>
      </c>
      <c r="AS645" s="115" t="s">
        <v>113</v>
      </c>
      <c r="AT645" s="115" t="s">
        <v>91</v>
      </c>
      <c r="AU645" s="115" t="s">
        <v>91</v>
      </c>
    </row>
    <row r="646" spans="1:47">
      <c r="A646" s="115">
        <v>5585083426</v>
      </c>
      <c r="C646" s="115" t="s">
        <v>42</v>
      </c>
      <c r="H646" s="115" t="s">
        <v>46</v>
      </c>
      <c r="O646" s="115">
        <f t="shared" si="170"/>
        <v>2</v>
      </c>
      <c r="P646" s="115">
        <f t="shared" si="171"/>
        <v>1.5</v>
      </c>
      <c r="R646" s="115">
        <f t="shared" si="172"/>
        <v>0</v>
      </c>
      <c r="S646" s="115">
        <f t="shared" si="173"/>
        <v>1</v>
      </c>
      <c r="T646" s="115">
        <f t="shared" si="174"/>
        <v>0</v>
      </c>
      <c r="U646" s="115">
        <f t="shared" si="175"/>
        <v>0</v>
      </c>
      <c r="V646" s="115">
        <f t="shared" si="176"/>
        <v>0</v>
      </c>
      <c r="W646" s="115">
        <f t="shared" si="177"/>
        <v>0</v>
      </c>
      <c r="X646" s="115">
        <f t="shared" si="178"/>
        <v>1</v>
      </c>
      <c r="Y646" s="115">
        <f t="shared" si="179"/>
        <v>0</v>
      </c>
      <c r="Z646" s="115">
        <f t="shared" si="180"/>
        <v>0</v>
      </c>
      <c r="AA646" s="115">
        <f t="shared" si="181"/>
        <v>0</v>
      </c>
      <c r="AB646" s="115">
        <f t="shared" si="182"/>
        <v>0</v>
      </c>
      <c r="AC646" s="115">
        <f t="shared" si="183"/>
        <v>0</v>
      </c>
      <c r="AF646" s="115">
        <f t="shared" si="184"/>
        <v>2</v>
      </c>
      <c r="AG646" s="115">
        <f t="shared" si="185"/>
        <v>2</v>
      </c>
      <c r="AH646" s="115" t="str">
        <f t="shared" si="186"/>
        <v>Correct</v>
      </c>
      <c r="AJ646" s="115" t="s">
        <v>99</v>
      </c>
      <c r="AK646" s="115">
        <v>42</v>
      </c>
      <c r="AL646" s="115" t="s">
        <v>181</v>
      </c>
      <c r="AM646" s="115" t="s">
        <v>214</v>
      </c>
      <c r="AN646" s="115" t="s">
        <v>85</v>
      </c>
      <c r="AO646" s="115" t="s">
        <v>86</v>
      </c>
      <c r="AP646" s="115" t="s">
        <v>87</v>
      </c>
      <c r="AQ646" s="115" t="s">
        <v>88</v>
      </c>
      <c r="AR646" s="115" t="s">
        <v>111</v>
      </c>
      <c r="AS646" s="115" t="s">
        <v>90</v>
      </c>
      <c r="AT646" s="115" t="s">
        <v>91</v>
      </c>
      <c r="AU646" s="115" t="s">
        <v>91</v>
      </c>
    </row>
    <row r="647" spans="1:47">
      <c r="A647" s="115">
        <v>5606496349</v>
      </c>
      <c r="E647" s="115" t="s">
        <v>44</v>
      </c>
      <c r="F647" s="115" t="s">
        <v>45</v>
      </c>
      <c r="H647" s="115" t="s">
        <v>46</v>
      </c>
      <c r="O647" s="115">
        <f t="shared" si="170"/>
        <v>3</v>
      </c>
      <c r="P647" s="115">
        <f t="shared" si="171"/>
        <v>1</v>
      </c>
      <c r="R647" s="115">
        <f t="shared" si="172"/>
        <v>0</v>
      </c>
      <c r="S647" s="115">
        <f t="shared" si="173"/>
        <v>0</v>
      </c>
      <c r="T647" s="115">
        <f t="shared" si="174"/>
        <v>0</v>
      </c>
      <c r="U647" s="115">
        <f t="shared" si="175"/>
        <v>1</v>
      </c>
      <c r="V647" s="115">
        <f t="shared" si="176"/>
        <v>1</v>
      </c>
      <c r="W647" s="115">
        <f t="shared" si="177"/>
        <v>0</v>
      </c>
      <c r="X647" s="115">
        <f t="shared" si="178"/>
        <v>1</v>
      </c>
      <c r="Y647" s="115">
        <f t="shared" si="179"/>
        <v>0</v>
      </c>
      <c r="Z647" s="115">
        <f t="shared" si="180"/>
        <v>0</v>
      </c>
      <c r="AA647" s="115">
        <f t="shared" si="181"/>
        <v>0</v>
      </c>
      <c r="AB647" s="115">
        <f t="shared" si="182"/>
        <v>0</v>
      </c>
      <c r="AC647" s="115">
        <f t="shared" si="183"/>
        <v>0</v>
      </c>
      <c r="AF647" s="115">
        <f t="shared" si="184"/>
        <v>3</v>
      </c>
      <c r="AG647" s="115">
        <f t="shared" si="185"/>
        <v>3</v>
      </c>
      <c r="AH647" s="115" t="str">
        <f t="shared" si="186"/>
        <v>Correct</v>
      </c>
      <c r="AJ647" s="115" t="s">
        <v>83</v>
      </c>
      <c r="AK647" s="115">
        <v>30</v>
      </c>
      <c r="AL647" s="115" t="s">
        <v>181</v>
      </c>
      <c r="AM647" s="115" t="s">
        <v>431</v>
      </c>
      <c r="AN647" s="115" t="s">
        <v>85</v>
      </c>
      <c r="AO647" s="115" t="s">
        <v>86</v>
      </c>
      <c r="AP647" s="115" t="s">
        <v>87</v>
      </c>
      <c r="AQ647" s="115" t="s">
        <v>88</v>
      </c>
      <c r="AR647" s="115" t="s">
        <v>120</v>
      </c>
      <c r="AS647" s="115" t="s">
        <v>90</v>
      </c>
      <c r="AT647" s="115" t="s">
        <v>91</v>
      </c>
      <c r="AU647" s="115" t="s">
        <v>91</v>
      </c>
    </row>
    <row r="648" spans="1:47">
      <c r="A648" s="115">
        <v>5597534714</v>
      </c>
      <c r="B648" s="115" t="s">
        <v>41</v>
      </c>
      <c r="C648" s="115" t="s">
        <v>42</v>
      </c>
      <c r="H648" s="115" t="s">
        <v>46</v>
      </c>
      <c r="O648" s="115">
        <f t="shared" si="170"/>
        <v>3</v>
      </c>
      <c r="P648" s="115">
        <f t="shared" si="171"/>
        <v>1</v>
      </c>
      <c r="R648" s="115">
        <f t="shared" si="172"/>
        <v>1</v>
      </c>
      <c r="S648" s="115">
        <f t="shared" si="173"/>
        <v>1</v>
      </c>
      <c r="T648" s="115">
        <f t="shared" si="174"/>
        <v>0</v>
      </c>
      <c r="U648" s="115">
        <f t="shared" si="175"/>
        <v>0</v>
      </c>
      <c r="V648" s="115">
        <f t="shared" si="176"/>
        <v>0</v>
      </c>
      <c r="W648" s="115">
        <f t="shared" si="177"/>
        <v>0</v>
      </c>
      <c r="X648" s="115">
        <f t="shared" si="178"/>
        <v>1</v>
      </c>
      <c r="Y648" s="115">
        <f t="shared" si="179"/>
        <v>0</v>
      </c>
      <c r="Z648" s="115">
        <f t="shared" si="180"/>
        <v>0</v>
      </c>
      <c r="AA648" s="115">
        <f t="shared" si="181"/>
        <v>0</v>
      </c>
      <c r="AB648" s="115">
        <f t="shared" si="182"/>
        <v>0</v>
      </c>
      <c r="AC648" s="115">
        <f t="shared" si="183"/>
        <v>0</v>
      </c>
      <c r="AF648" s="115">
        <f t="shared" si="184"/>
        <v>3</v>
      </c>
      <c r="AG648" s="115">
        <f t="shared" si="185"/>
        <v>3</v>
      </c>
      <c r="AH648" s="115" t="str">
        <f t="shared" si="186"/>
        <v>Correct</v>
      </c>
      <c r="AJ648" s="115" t="s">
        <v>99</v>
      </c>
      <c r="AK648" s="115">
        <v>41</v>
      </c>
      <c r="AL648" s="115" t="s">
        <v>181</v>
      </c>
      <c r="AM648" s="115" t="s">
        <v>433</v>
      </c>
      <c r="AN648" s="115" t="s">
        <v>85</v>
      </c>
      <c r="AO648" s="115" t="s">
        <v>86</v>
      </c>
      <c r="AP648" s="115" t="s">
        <v>87</v>
      </c>
      <c r="AQ648" s="115" t="s">
        <v>88</v>
      </c>
      <c r="AR648" s="115" t="s">
        <v>111</v>
      </c>
      <c r="AS648" s="115" t="s">
        <v>90</v>
      </c>
      <c r="AT648" s="115" t="s">
        <v>91</v>
      </c>
      <c r="AU648" s="115" t="s">
        <v>91</v>
      </c>
    </row>
    <row r="649" spans="1:47">
      <c r="A649" s="115">
        <v>6985145748</v>
      </c>
      <c r="B649" s="115" t="s">
        <v>41</v>
      </c>
      <c r="G649" s="115" t="s">
        <v>39</v>
      </c>
      <c r="H649" s="115" t="s">
        <v>46</v>
      </c>
      <c r="O649" s="115">
        <f t="shared" si="170"/>
        <v>3</v>
      </c>
      <c r="P649" s="115">
        <f t="shared" si="171"/>
        <v>1</v>
      </c>
      <c r="R649" s="115">
        <f t="shared" si="172"/>
        <v>1</v>
      </c>
      <c r="S649" s="115">
        <f t="shared" si="173"/>
        <v>0</v>
      </c>
      <c r="T649" s="115">
        <f t="shared" si="174"/>
        <v>0</v>
      </c>
      <c r="U649" s="115">
        <f t="shared" si="175"/>
        <v>0</v>
      </c>
      <c r="V649" s="115">
        <f t="shared" si="176"/>
        <v>0</v>
      </c>
      <c r="W649" s="115">
        <f t="shared" si="177"/>
        <v>1</v>
      </c>
      <c r="X649" s="115">
        <f t="shared" si="178"/>
        <v>1</v>
      </c>
      <c r="Y649" s="115">
        <f t="shared" si="179"/>
        <v>0</v>
      </c>
      <c r="Z649" s="115">
        <f t="shared" si="180"/>
        <v>0</v>
      </c>
      <c r="AA649" s="115">
        <f t="shared" si="181"/>
        <v>0</v>
      </c>
      <c r="AB649" s="115">
        <f t="shared" si="182"/>
        <v>0</v>
      </c>
      <c r="AC649" s="115">
        <f t="shared" si="183"/>
        <v>0</v>
      </c>
      <c r="AF649" s="115">
        <f t="shared" si="184"/>
        <v>3</v>
      </c>
      <c r="AG649" s="115">
        <f t="shared" si="185"/>
        <v>3</v>
      </c>
      <c r="AH649" s="115" t="str">
        <f t="shared" si="186"/>
        <v>Correct</v>
      </c>
      <c r="AJ649" s="115" t="s">
        <v>83</v>
      </c>
      <c r="AK649" s="115">
        <v>64</v>
      </c>
      <c r="AL649" s="115" t="s">
        <v>181</v>
      </c>
      <c r="AN649" s="115" t="s">
        <v>85</v>
      </c>
      <c r="AO649" s="115" t="s">
        <v>86</v>
      </c>
      <c r="AP649" s="115" t="s">
        <v>87</v>
      </c>
      <c r="AR649" s="115" t="s">
        <v>102</v>
      </c>
      <c r="AS649" s="115" t="s">
        <v>106</v>
      </c>
      <c r="AT649" s="115" t="s">
        <v>91</v>
      </c>
      <c r="AU649" s="115" t="s">
        <v>86</v>
      </c>
    </row>
    <row r="650" spans="1:47">
      <c r="A650" s="115">
        <v>7010995942</v>
      </c>
      <c r="C650" s="115" t="s">
        <v>42</v>
      </c>
      <c r="E650" s="115" t="s">
        <v>44</v>
      </c>
      <c r="H650" s="115" t="s">
        <v>46</v>
      </c>
      <c r="O650" s="115">
        <f t="shared" si="170"/>
        <v>3</v>
      </c>
      <c r="P650" s="115">
        <f t="shared" si="171"/>
        <v>1</v>
      </c>
      <c r="R650" s="115">
        <f t="shared" si="172"/>
        <v>0</v>
      </c>
      <c r="S650" s="115">
        <f t="shared" si="173"/>
        <v>1</v>
      </c>
      <c r="T650" s="115">
        <f t="shared" si="174"/>
        <v>0</v>
      </c>
      <c r="U650" s="115">
        <f t="shared" si="175"/>
        <v>1</v>
      </c>
      <c r="V650" s="115">
        <f t="shared" si="176"/>
        <v>0</v>
      </c>
      <c r="W650" s="115">
        <f t="shared" si="177"/>
        <v>0</v>
      </c>
      <c r="X650" s="115">
        <f t="shared" si="178"/>
        <v>1</v>
      </c>
      <c r="Y650" s="115">
        <f t="shared" si="179"/>
        <v>0</v>
      </c>
      <c r="Z650" s="115">
        <f t="shared" si="180"/>
        <v>0</v>
      </c>
      <c r="AA650" s="115">
        <f t="shared" si="181"/>
        <v>0</v>
      </c>
      <c r="AB650" s="115">
        <f t="shared" si="182"/>
        <v>0</v>
      </c>
      <c r="AC650" s="115">
        <f t="shared" si="183"/>
        <v>0</v>
      </c>
      <c r="AF650" s="115">
        <f t="shared" si="184"/>
        <v>3</v>
      </c>
      <c r="AG650" s="115">
        <f t="shared" si="185"/>
        <v>3</v>
      </c>
      <c r="AH650" s="115" t="str">
        <f t="shared" si="186"/>
        <v>Correct</v>
      </c>
      <c r="AJ650" s="115" t="s">
        <v>83</v>
      </c>
      <c r="AK650" s="115">
        <v>70</v>
      </c>
      <c r="AL650" s="115" t="s">
        <v>84</v>
      </c>
      <c r="AM650" s="115" t="s">
        <v>123</v>
      </c>
      <c r="AN650" s="115" t="s">
        <v>85</v>
      </c>
      <c r="AO650" s="115" t="s">
        <v>86</v>
      </c>
      <c r="AP650" s="115" t="s">
        <v>87</v>
      </c>
      <c r="AQ650" s="115" t="s">
        <v>101</v>
      </c>
      <c r="AR650" s="115" t="s">
        <v>111</v>
      </c>
      <c r="AS650" s="115" t="s">
        <v>106</v>
      </c>
      <c r="AT650" s="115" t="s">
        <v>91</v>
      </c>
      <c r="AU650" s="115" t="s">
        <v>91</v>
      </c>
    </row>
    <row r="651" spans="1:47">
      <c r="A651" s="115">
        <v>6985418483</v>
      </c>
      <c r="H651" s="115" t="s">
        <v>46</v>
      </c>
      <c r="O651" s="115">
        <f t="shared" si="170"/>
        <v>1</v>
      </c>
      <c r="P651" s="115">
        <f t="shared" si="171"/>
        <v>3</v>
      </c>
      <c r="R651" s="115">
        <f t="shared" si="172"/>
        <v>0</v>
      </c>
      <c r="S651" s="115">
        <f t="shared" si="173"/>
        <v>0</v>
      </c>
      <c r="T651" s="115">
        <f t="shared" si="174"/>
        <v>0</v>
      </c>
      <c r="U651" s="115">
        <f t="shared" si="175"/>
        <v>0</v>
      </c>
      <c r="V651" s="115">
        <f t="shared" si="176"/>
        <v>0</v>
      </c>
      <c r="W651" s="115">
        <f t="shared" si="177"/>
        <v>0</v>
      </c>
      <c r="X651" s="115">
        <f t="shared" si="178"/>
        <v>1</v>
      </c>
      <c r="Y651" s="115">
        <f t="shared" si="179"/>
        <v>0</v>
      </c>
      <c r="Z651" s="115">
        <f t="shared" si="180"/>
        <v>0</v>
      </c>
      <c r="AA651" s="115">
        <f t="shared" si="181"/>
        <v>0</v>
      </c>
      <c r="AB651" s="115">
        <f t="shared" si="182"/>
        <v>0</v>
      </c>
      <c r="AC651" s="115">
        <f t="shared" si="183"/>
        <v>0</v>
      </c>
      <c r="AF651" s="115">
        <f t="shared" si="184"/>
        <v>1</v>
      </c>
      <c r="AG651" s="115">
        <f t="shared" si="185"/>
        <v>1</v>
      </c>
      <c r="AH651" s="115" t="str">
        <f t="shared" si="186"/>
        <v>Correct</v>
      </c>
      <c r="AJ651" s="115" t="s">
        <v>99</v>
      </c>
      <c r="AK651" s="115">
        <v>61</v>
      </c>
      <c r="AL651" s="115" t="s">
        <v>181</v>
      </c>
      <c r="AM651" s="115" t="s">
        <v>183</v>
      </c>
      <c r="AN651" s="115" t="s">
        <v>85</v>
      </c>
      <c r="AO651" s="115" t="s">
        <v>86</v>
      </c>
      <c r="AP651" s="115" t="s">
        <v>87</v>
      </c>
      <c r="AQ651" s="115" t="s">
        <v>101</v>
      </c>
      <c r="AR651" s="115" t="s">
        <v>94</v>
      </c>
      <c r="AS651" s="115" t="s">
        <v>113</v>
      </c>
      <c r="AT651" s="115" t="s">
        <v>91</v>
      </c>
      <c r="AU651" s="115" t="s">
        <v>91</v>
      </c>
    </row>
    <row r="652" spans="1:47">
      <c r="A652" s="115">
        <v>7045760855</v>
      </c>
      <c r="C652" s="115" t="s">
        <v>42</v>
      </c>
      <c r="D652" s="115" t="s">
        <v>43</v>
      </c>
      <c r="H652" s="115" t="s">
        <v>46</v>
      </c>
      <c r="O652" s="115">
        <f t="shared" si="170"/>
        <v>3</v>
      </c>
      <c r="P652" s="115">
        <f t="shared" si="171"/>
        <v>1</v>
      </c>
      <c r="R652" s="115">
        <f t="shared" si="172"/>
        <v>0</v>
      </c>
      <c r="S652" s="115">
        <f t="shared" si="173"/>
        <v>1</v>
      </c>
      <c r="T652" s="115">
        <f t="shared" si="174"/>
        <v>1</v>
      </c>
      <c r="U652" s="115">
        <f t="shared" si="175"/>
        <v>0</v>
      </c>
      <c r="V652" s="115">
        <f t="shared" si="176"/>
        <v>0</v>
      </c>
      <c r="W652" s="115">
        <f t="shared" si="177"/>
        <v>0</v>
      </c>
      <c r="X652" s="115">
        <f t="shared" si="178"/>
        <v>1</v>
      </c>
      <c r="Y652" s="115">
        <f t="shared" si="179"/>
        <v>0</v>
      </c>
      <c r="Z652" s="115">
        <f t="shared" si="180"/>
        <v>0</v>
      </c>
      <c r="AA652" s="115">
        <f t="shared" si="181"/>
        <v>0</v>
      </c>
      <c r="AB652" s="115">
        <f t="shared" si="182"/>
        <v>0</v>
      </c>
      <c r="AC652" s="115">
        <f t="shared" si="183"/>
        <v>0</v>
      </c>
      <c r="AF652" s="115">
        <f t="shared" si="184"/>
        <v>3</v>
      </c>
      <c r="AG652" s="115">
        <f t="shared" si="185"/>
        <v>3</v>
      </c>
      <c r="AH652" s="115" t="str">
        <f t="shared" si="186"/>
        <v>Correct</v>
      </c>
      <c r="AJ652" s="115" t="s">
        <v>83</v>
      </c>
      <c r="AK652" s="115">
        <v>64</v>
      </c>
      <c r="AL652" s="115" t="s">
        <v>181</v>
      </c>
      <c r="AM652" s="115" t="s">
        <v>194</v>
      </c>
      <c r="AN652" s="115" t="s">
        <v>97</v>
      </c>
      <c r="AO652" s="115" t="s">
        <v>86</v>
      </c>
      <c r="AP652" s="115" t="s">
        <v>87</v>
      </c>
      <c r="AQ652" s="115" t="s">
        <v>96</v>
      </c>
      <c r="AR652" s="115" t="s">
        <v>94</v>
      </c>
      <c r="AS652" s="115" t="s">
        <v>98</v>
      </c>
      <c r="AT652" s="115" t="s">
        <v>91</v>
      </c>
      <c r="AU652" s="115" t="s">
        <v>91</v>
      </c>
    </row>
    <row r="653" spans="1:47">
      <c r="A653" s="115">
        <v>5587040461</v>
      </c>
      <c r="B653" s="115" t="s">
        <v>41</v>
      </c>
      <c r="F653" s="115" t="s">
        <v>45</v>
      </c>
      <c r="H653" s="115" t="s">
        <v>46</v>
      </c>
      <c r="O653" s="115">
        <f t="shared" si="170"/>
        <v>3</v>
      </c>
      <c r="P653" s="115">
        <f t="shared" si="171"/>
        <v>1</v>
      </c>
      <c r="R653" s="115">
        <f t="shared" si="172"/>
        <v>1</v>
      </c>
      <c r="S653" s="115">
        <f t="shared" si="173"/>
        <v>0</v>
      </c>
      <c r="T653" s="115">
        <f t="shared" si="174"/>
        <v>0</v>
      </c>
      <c r="U653" s="115">
        <f t="shared" si="175"/>
        <v>0</v>
      </c>
      <c r="V653" s="115">
        <f t="shared" si="176"/>
        <v>1</v>
      </c>
      <c r="W653" s="115">
        <f t="shared" si="177"/>
        <v>0</v>
      </c>
      <c r="X653" s="115">
        <f t="shared" si="178"/>
        <v>1</v>
      </c>
      <c r="Y653" s="115">
        <f t="shared" si="179"/>
        <v>0</v>
      </c>
      <c r="Z653" s="115">
        <f t="shared" si="180"/>
        <v>0</v>
      </c>
      <c r="AA653" s="115">
        <f t="shared" si="181"/>
        <v>0</v>
      </c>
      <c r="AB653" s="115">
        <f t="shared" si="182"/>
        <v>0</v>
      </c>
      <c r="AC653" s="115">
        <f t="shared" si="183"/>
        <v>0</v>
      </c>
      <c r="AF653" s="115">
        <f t="shared" si="184"/>
        <v>3</v>
      </c>
      <c r="AG653" s="115">
        <f t="shared" si="185"/>
        <v>3</v>
      </c>
      <c r="AH653" s="115" t="str">
        <f t="shared" si="186"/>
        <v>Correct</v>
      </c>
      <c r="AJ653" s="115" t="s">
        <v>83</v>
      </c>
      <c r="AK653" s="115">
        <v>57</v>
      </c>
      <c r="AL653" s="115" t="s">
        <v>84</v>
      </c>
      <c r="AM653" s="115" t="s">
        <v>131</v>
      </c>
      <c r="AN653" s="115" t="s">
        <v>85</v>
      </c>
      <c r="AO653" s="115" t="s">
        <v>86</v>
      </c>
      <c r="AP653" s="115" t="s">
        <v>87</v>
      </c>
      <c r="AQ653" s="115" t="s">
        <v>88</v>
      </c>
      <c r="AR653" s="115" t="s">
        <v>111</v>
      </c>
      <c r="AS653" s="115" t="s">
        <v>90</v>
      </c>
      <c r="AT653" s="115" t="s">
        <v>91</v>
      </c>
      <c r="AU653" s="115" t="s">
        <v>91</v>
      </c>
    </row>
    <row r="654" spans="1:47">
      <c r="A654" s="115">
        <v>7045780203</v>
      </c>
      <c r="C654" s="115" t="s">
        <v>42</v>
      </c>
      <c r="E654" s="115" t="s">
        <v>44</v>
      </c>
      <c r="H654" s="115" t="s">
        <v>46</v>
      </c>
      <c r="O654" s="115">
        <f t="shared" si="170"/>
        <v>3</v>
      </c>
      <c r="P654" s="115">
        <f t="shared" si="171"/>
        <v>1</v>
      </c>
      <c r="R654" s="115">
        <f t="shared" si="172"/>
        <v>0</v>
      </c>
      <c r="S654" s="115">
        <f t="shared" si="173"/>
        <v>1</v>
      </c>
      <c r="T654" s="115">
        <f t="shared" si="174"/>
        <v>0</v>
      </c>
      <c r="U654" s="115">
        <f t="shared" si="175"/>
        <v>1</v>
      </c>
      <c r="V654" s="115">
        <f t="shared" si="176"/>
        <v>0</v>
      </c>
      <c r="W654" s="115">
        <f t="shared" si="177"/>
        <v>0</v>
      </c>
      <c r="X654" s="115">
        <f t="shared" si="178"/>
        <v>1</v>
      </c>
      <c r="Y654" s="115">
        <f t="shared" si="179"/>
        <v>0</v>
      </c>
      <c r="Z654" s="115">
        <f t="shared" si="180"/>
        <v>0</v>
      </c>
      <c r="AA654" s="115">
        <f t="shared" si="181"/>
        <v>0</v>
      </c>
      <c r="AB654" s="115">
        <f t="shared" si="182"/>
        <v>0</v>
      </c>
      <c r="AC654" s="115">
        <f t="shared" si="183"/>
        <v>0</v>
      </c>
      <c r="AF654" s="115">
        <f t="shared" si="184"/>
        <v>3</v>
      </c>
      <c r="AG654" s="115">
        <f t="shared" si="185"/>
        <v>3</v>
      </c>
      <c r="AH654" s="115" t="str">
        <f t="shared" si="186"/>
        <v>Correct</v>
      </c>
      <c r="AJ654" s="115" t="s">
        <v>83</v>
      </c>
      <c r="AK654" s="115">
        <v>83</v>
      </c>
      <c r="AL654" s="115" t="s">
        <v>181</v>
      </c>
      <c r="AM654" s="115" t="s">
        <v>230</v>
      </c>
      <c r="AN654" s="115" t="s">
        <v>85</v>
      </c>
      <c r="AO654" s="115" t="s">
        <v>86</v>
      </c>
      <c r="AP654" s="115" t="s">
        <v>87</v>
      </c>
      <c r="AQ654" s="115" t="s">
        <v>88</v>
      </c>
      <c r="AR654" s="115" t="s">
        <v>111</v>
      </c>
      <c r="AS654" s="115" t="s">
        <v>106</v>
      </c>
      <c r="AT654" s="115" t="s">
        <v>91</v>
      </c>
      <c r="AU654" s="115" t="s">
        <v>91</v>
      </c>
    </row>
    <row r="655" spans="1:47">
      <c r="A655" s="115">
        <v>7044858642</v>
      </c>
      <c r="B655" s="115" t="s">
        <v>41</v>
      </c>
      <c r="E655" s="115" t="s">
        <v>44</v>
      </c>
      <c r="H655" s="115" t="s">
        <v>46</v>
      </c>
      <c r="O655" s="115">
        <f t="shared" si="170"/>
        <v>3</v>
      </c>
      <c r="P655" s="115">
        <f t="shared" si="171"/>
        <v>1</v>
      </c>
      <c r="R655" s="115">
        <f t="shared" si="172"/>
        <v>1</v>
      </c>
      <c r="S655" s="115">
        <f t="shared" si="173"/>
        <v>0</v>
      </c>
      <c r="T655" s="115">
        <f t="shared" si="174"/>
        <v>0</v>
      </c>
      <c r="U655" s="115">
        <f t="shared" si="175"/>
        <v>1</v>
      </c>
      <c r="V655" s="115">
        <f t="shared" si="176"/>
        <v>0</v>
      </c>
      <c r="W655" s="115">
        <f t="shared" si="177"/>
        <v>0</v>
      </c>
      <c r="X655" s="115">
        <f t="shared" si="178"/>
        <v>1</v>
      </c>
      <c r="Y655" s="115">
        <f t="shared" si="179"/>
        <v>0</v>
      </c>
      <c r="Z655" s="115">
        <f t="shared" si="180"/>
        <v>0</v>
      </c>
      <c r="AA655" s="115">
        <f t="shared" si="181"/>
        <v>0</v>
      </c>
      <c r="AB655" s="115">
        <f t="shared" si="182"/>
        <v>0</v>
      </c>
      <c r="AC655" s="115">
        <f t="shared" si="183"/>
        <v>0</v>
      </c>
      <c r="AF655" s="115">
        <f t="shared" si="184"/>
        <v>3</v>
      </c>
      <c r="AG655" s="115">
        <f t="shared" si="185"/>
        <v>3</v>
      </c>
      <c r="AH655" s="115" t="str">
        <f t="shared" si="186"/>
        <v>Correct</v>
      </c>
      <c r="AJ655" s="115" t="s">
        <v>83</v>
      </c>
      <c r="AK655" s="115">
        <v>61</v>
      </c>
      <c r="AL655" s="115" t="s">
        <v>181</v>
      </c>
      <c r="AM655" s="115" t="s">
        <v>489</v>
      </c>
      <c r="AN655" s="115" t="s">
        <v>92</v>
      </c>
      <c r="AO655" s="115" t="s">
        <v>86</v>
      </c>
      <c r="AP655" s="115" t="s">
        <v>87</v>
      </c>
      <c r="AQ655" s="115" t="s">
        <v>100</v>
      </c>
      <c r="AR655" s="115" t="s">
        <v>89</v>
      </c>
      <c r="AS655" s="115" t="s">
        <v>106</v>
      </c>
      <c r="AT655" s="115" t="s">
        <v>91</v>
      </c>
      <c r="AU655" s="115" t="s">
        <v>91</v>
      </c>
    </row>
    <row r="656" spans="1:47">
      <c r="A656" s="115">
        <v>5587041624</v>
      </c>
      <c r="F656" s="115" t="s">
        <v>45</v>
      </c>
      <c r="G656" s="115" t="s">
        <v>39</v>
      </c>
      <c r="H656" s="115" t="s">
        <v>46</v>
      </c>
      <c r="O656" s="115">
        <f t="shared" si="170"/>
        <v>3</v>
      </c>
      <c r="P656" s="115">
        <f t="shared" si="171"/>
        <v>1</v>
      </c>
      <c r="R656" s="115">
        <f t="shared" si="172"/>
        <v>0</v>
      </c>
      <c r="S656" s="115">
        <f t="shared" si="173"/>
        <v>0</v>
      </c>
      <c r="T656" s="115">
        <f t="shared" si="174"/>
        <v>0</v>
      </c>
      <c r="U656" s="115">
        <f t="shared" si="175"/>
        <v>0</v>
      </c>
      <c r="V656" s="115">
        <f t="shared" si="176"/>
        <v>1</v>
      </c>
      <c r="W656" s="115">
        <f t="shared" si="177"/>
        <v>1</v>
      </c>
      <c r="X656" s="115">
        <f t="shared" si="178"/>
        <v>1</v>
      </c>
      <c r="Y656" s="115">
        <f t="shared" si="179"/>
        <v>0</v>
      </c>
      <c r="Z656" s="115">
        <f t="shared" si="180"/>
        <v>0</v>
      </c>
      <c r="AA656" s="115">
        <f t="shared" si="181"/>
        <v>0</v>
      </c>
      <c r="AB656" s="115">
        <f t="shared" si="182"/>
        <v>0</v>
      </c>
      <c r="AC656" s="115">
        <f t="shared" si="183"/>
        <v>0</v>
      </c>
      <c r="AF656" s="115">
        <f t="shared" si="184"/>
        <v>3</v>
      </c>
      <c r="AG656" s="115">
        <f t="shared" si="185"/>
        <v>3</v>
      </c>
      <c r="AH656" s="115" t="str">
        <f t="shared" si="186"/>
        <v>Correct</v>
      </c>
      <c r="AJ656" s="115" t="s">
        <v>83</v>
      </c>
      <c r="AK656" s="115">
        <v>32</v>
      </c>
      <c r="AL656" s="115" t="s">
        <v>181</v>
      </c>
      <c r="AM656" s="115" t="s">
        <v>183</v>
      </c>
      <c r="AN656" s="115" t="s">
        <v>85</v>
      </c>
      <c r="AO656" s="115" t="s">
        <v>86</v>
      </c>
      <c r="AP656" s="115" t="s">
        <v>137</v>
      </c>
      <c r="AQ656" s="115" t="s">
        <v>100</v>
      </c>
      <c r="AR656" s="115" t="s">
        <v>89</v>
      </c>
      <c r="AS656" s="115" t="s">
        <v>90</v>
      </c>
      <c r="AT656" s="115" t="s">
        <v>91</v>
      </c>
      <c r="AU656" s="115" t="s">
        <v>91</v>
      </c>
    </row>
    <row r="657" spans="1:47">
      <c r="A657" s="115">
        <v>5585620585</v>
      </c>
      <c r="F657" s="115" t="s">
        <v>45</v>
      </c>
      <c r="H657" s="115" t="s">
        <v>46</v>
      </c>
      <c r="O657" s="115">
        <f t="shared" si="170"/>
        <v>2</v>
      </c>
      <c r="P657" s="115">
        <f t="shared" si="171"/>
        <v>1.5</v>
      </c>
      <c r="R657" s="115">
        <f t="shared" si="172"/>
        <v>0</v>
      </c>
      <c r="S657" s="115">
        <f t="shared" si="173"/>
        <v>0</v>
      </c>
      <c r="T657" s="115">
        <f t="shared" si="174"/>
        <v>0</v>
      </c>
      <c r="U657" s="115">
        <f t="shared" si="175"/>
        <v>0</v>
      </c>
      <c r="V657" s="115">
        <f t="shared" si="176"/>
        <v>1</v>
      </c>
      <c r="W657" s="115">
        <f t="shared" si="177"/>
        <v>0</v>
      </c>
      <c r="X657" s="115">
        <f t="shared" si="178"/>
        <v>1</v>
      </c>
      <c r="Y657" s="115">
        <f t="shared" si="179"/>
        <v>0</v>
      </c>
      <c r="Z657" s="115">
        <f t="shared" si="180"/>
        <v>0</v>
      </c>
      <c r="AA657" s="115">
        <f t="shared" si="181"/>
        <v>0</v>
      </c>
      <c r="AB657" s="115">
        <f t="shared" si="182"/>
        <v>0</v>
      </c>
      <c r="AC657" s="115">
        <f t="shared" si="183"/>
        <v>0</v>
      </c>
      <c r="AF657" s="115">
        <f t="shared" si="184"/>
        <v>2</v>
      </c>
      <c r="AG657" s="115">
        <f t="shared" si="185"/>
        <v>2</v>
      </c>
      <c r="AH657" s="115" t="str">
        <f t="shared" si="186"/>
        <v>Correct</v>
      </c>
      <c r="AJ657" s="115" t="s">
        <v>83</v>
      </c>
      <c r="AK657" s="115">
        <v>58</v>
      </c>
      <c r="AL657" s="115" t="s">
        <v>181</v>
      </c>
      <c r="AM657" s="115" t="s">
        <v>237</v>
      </c>
      <c r="AN657" s="115" t="s">
        <v>85</v>
      </c>
      <c r="AO657" s="115" t="s">
        <v>86</v>
      </c>
      <c r="AP657" s="115" t="s">
        <v>87</v>
      </c>
      <c r="AQ657" s="115" t="s">
        <v>100</v>
      </c>
      <c r="AR657" s="115" t="s">
        <v>111</v>
      </c>
      <c r="AS657" s="115" t="s">
        <v>113</v>
      </c>
      <c r="AT657" s="115" t="s">
        <v>91</v>
      </c>
      <c r="AU657" s="115" t="s">
        <v>91</v>
      </c>
    </row>
    <row r="658" spans="1:47">
      <c r="A658" s="115">
        <v>7010996171</v>
      </c>
      <c r="B658" s="115" t="s">
        <v>41</v>
      </c>
      <c r="F658" s="115" t="s">
        <v>45</v>
      </c>
      <c r="H658" s="115" t="s">
        <v>46</v>
      </c>
      <c r="O658" s="115">
        <f t="shared" si="170"/>
        <v>3</v>
      </c>
      <c r="P658" s="115">
        <f t="shared" si="171"/>
        <v>1</v>
      </c>
      <c r="R658" s="115">
        <f t="shared" si="172"/>
        <v>1</v>
      </c>
      <c r="S658" s="115">
        <f t="shared" si="173"/>
        <v>0</v>
      </c>
      <c r="T658" s="115">
        <f t="shared" si="174"/>
        <v>0</v>
      </c>
      <c r="U658" s="115">
        <f t="shared" si="175"/>
        <v>0</v>
      </c>
      <c r="V658" s="115">
        <f t="shared" si="176"/>
        <v>1</v>
      </c>
      <c r="W658" s="115">
        <f t="shared" si="177"/>
        <v>0</v>
      </c>
      <c r="X658" s="115">
        <f t="shared" si="178"/>
        <v>1</v>
      </c>
      <c r="Y658" s="115">
        <f t="shared" si="179"/>
        <v>0</v>
      </c>
      <c r="Z658" s="115">
        <f t="shared" si="180"/>
        <v>0</v>
      </c>
      <c r="AA658" s="115">
        <f t="shared" si="181"/>
        <v>0</v>
      </c>
      <c r="AB658" s="115">
        <f t="shared" si="182"/>
        <v>0</v>
      </c>
      <c r="AC658" s="115">
        <f t="shared" si="183"/>
        <v>0</v>
      </c>
      <c r="AF658" s="115">
        <f t="shared" si="184"/>
        <v>3</v>
      </c>
      <c r="AG658" s="115">
        <f t="shared" si="185"/>
        <v>3</v>
      </c>
      <c r="AH658" s="115" t="str">
        <f t="shared" si="186"/>
        <v>Correct</v>
      </c>
      <c r="AJ658" s="115" t="s">
        <v>99</v>
      </c>
      <c r="AK658" s="115">
        <v>55</v>
      </c>
      <c r="AL658" s="115" t="s">
        <v>84</v>
      </c>
      <c r="AM658" s="115" t="s">
        <v>123</v>
      </c>
      <c r="AN658" s="115" t="s">
        <v>85</v>
      </c>
      <c r="AO658" s="115" t="s">
        <v>86</v>
      </c>
      <c r="AP658" s="115" t="s">
        <v>87</v>
      </c>
      <c r="AQ658" s="115" t="s">
        <v>101</v>
      </c>
      <c r="AR658" s="115" t="s">
        <v>89</v>
      </c>
      <c r="AS658" s="115" t="s">
        <v>90</v>
      </c>
      <c r="AT658" s="115" t="s">
        <v>91</v>
      </c>
      <c r="AU658" s="115" t="s">
        <v>91</v>
      </c>
    </row>
    <row r="659" spans="1:47">
      <c r="A659" s="115">
        <v>7011542039</v>
      </c>
      <c r="C659" s="115" t="s">
        <v>42</v>
      </c>
      <c r="F659" s="115" t="s">
        <v>45</v>
      </c>
      <c r="H659" s="115" t="s">
        <v>46</v>
      </c>
      <c r="O659" s="115">
        <f t="shared" si="170"/>
        <v>3</v>
      </c>
      <c r="P659" s="115">
        <f t="shared" si="171"/>
        <v>1</v>
      </c>
      <c r="R659" s="115">
        <f t="shared" si="172"/>
        <v>0</v>
      </c>
      <c r="S659" s="115">
        <f t="shared" si="173"/>
        <v>1</v>
      </c>
      <c r="T659" s="115">
        <f t="shared" si="174"/>
        <v>0</v>
      </c>
      <c r="U659" s="115">
        <f t="shared" si="175"/>
        <v>0</v>
      </c>
      <c r="V659" s="115">
        <f t="shared" si="176"/>
        <v>1</v>
      </c>
      <c r="W659" s="115">
        <f t="shared" si="177"/>
        <v>0</v>
      </c>
      <c r="X659" s="115">
        <f t="shared" si="178"/>
        <v>1</v>
      </c>
      <c r="Y659" s="115">
        <f t="shared" si="179"/>
        <v>0</v>
      </c>
      <c r="Z659" s="115">
        <f t="shared" si="180"/>
        <v>0</v>
      </c>
      <c r="AA659" s="115">
        <f t="shared" si="181"/>
        <v>0</v>
      </c>
      <c r="AB659" s="115">
        <f t="shared" si="182"/>
        <v>0</v>
      </c>
      <c r="AC659" s="115">
        <f t="shared" si="183"/>
        <v>0</v>
      </c>
      <c r="AF659" s="115">
        <f t="shared" si="184"/>
        <v>3</v>
      </c>
      <c r="AG659" s="115">
        <f t="shared" si="185"/>
        <v>3</v>
      </c>
      <c r="AH659" s="115" t="str">
        <f t="shared" si="186"/>
        <v>Correct</v>
      </c>
      <c r="AJ659" s="115" t="s">
        <v>83</v>
      </c>
      <c r="AK659" s="115">
        <v>35</v>
      </c>
      <c r="AL659" s="115" t="s">
        <v>181</v>
      </c>
      <c r="AM659" s="115" t="s">
        <v>190</v>
      </c>
      <c r="AN659" s="115" t="s">
        <v>85</v>
      </c>
      <c r="AO659" s="115" t="s">
        <v>91</v>
      </c>
      <c r="AP659" s="115" t="s">
        <v>137</v>
      </c>
      <c r="AQ659" s="115" t="s">
        <v>100</v>
      </c>
      <c r="AR659" s="115" t="s">
        <v>89</v>
      </c>
      <c r="AS659" s="115" t="s">
        <v>90</v>
      </c>
      <c r="AT659" s="115" t="s">
        <v>91</v>
      </c>
      <c r="AU659" s="115" t="s">
        <v>91</v>
      </c>
    </row>
    <row r="660" spans="1:47">
      <c r="A660" s="115">
        <v>6985162090</v>
      </c>
      <c r="B660" s="115" t="s">
        <v>41</v>
      </c>
      <c r="E660" s="115" t="s">
        <v>44</v>
      </c>
      <c r="H660" s="115" t="s">
        <v>46</v>
      </c>
      <c r="O660" s="115">
        <f t="shared" si="170"/>
        <v>3</v>
      </c>
      <c r="P660" s="115">
        <f t="shared" si="171"/>
        <v>1</v>
      </c>
      <c r="R660" s="115">
        <f t="shared" si="172"/>
        <v>1</v>
      </c>
      <c r="S660" s="115">
        <f t="shared" si="173"/>
        <v>0</v>
      </c>
      <c r="T660" s="115">
        <f t="shared" si="174"/>
        <v>0</v>
      </c>
      <c r="U660" s="115">
        <f t="shared" si="175"/>
        <v>1</v>
      </c>
      <c r="V660" s="115">
        <f t="shared" si="176"/>
        <v>0</v>
      </c>
      <c r="W660" s="115">
        <f t="shared" si="177"/>
        <v>0</v>
      </c>
      <c r="X660" s="115">
        <f t="shared" si="178"/>
        <v>1</v>
      </c>
      <c r="Y660" s="115">
        <f t="shared" si="179"/>
        <v>0</v>
      </c>
      <c r="Z660" s="115">
        <f t="shared" si="180"/>
        <v>0</v>
      </c>
      <c r="AA660" s="115">
        <f t="shared" si="181"/>
        <v>0</v>
      </c>
      <c r="AB660" s="115">
        <f t="shared" si="182"/>
        <v>0</v>
      </c>
      <c r="AC660" s="115">
        <f t="shared" si="183"/>
        <v>0</v>
      </c>
      <c r="AF660" s="115">
        <f t="shared" si="184"/>
        <v>3</v>
      </c>
      <c r="AG660" s="115">
        <f t="shared" si="185"/>
        <v>3</v>
      </c>
      <c r="AH660" s="115" t="str">
        <f t="shared" si="186"/>
        <v>Correct</v>
      </c>
      <c r="AJ660" s="115" t="s">
        <v>99</v>
      </c>
      <c r="AK660" s="115">
        <v>19</v>
      </c>
      <c r="AL660" s="115" t="s">
        <v>181</v>
      </c>
      <c r="AM660" s="115" t="s">
        <v>222</v>
      </c>
      <c r="AN660" s="115" t="s">
        <v>85</v>
      </c>
      <c r="AO660" s="115" t="s">
        <v>86</v>
      </c>
      <c r="AP660" s="115" t="s">
        <v>87</v>
      </c>
      <c r="AQ660" s="115" t="s">
        <v>101</v>
      </c>
      <c r="AR660" s="115" t="s">
        <v>94</v>
      </c>
      <c r="AS660" s="115" t="s">
        <v>90</v>
      </c>
      <c r="AT660" s="115" t="s">
        <v>91</v>
      </c>
      <c r="AU660" s="115" t="s">
        <v>91</v>
      </c>
    </row>
    <row r="661" spans="1:47">
      <c r="A661" s="115">
        <v>5609481059</v>
      </c>
      <c r="E661" s="115" t="s">
        <v>44</v>
      </c>
      <c r="H661" s="115" t="s">
        <v>46</v>
      </c>
      <c r="O661" s="115">
        <f t="shared" si="170"/>
        <v>2</v>
      </c>
      <c r="P661" s="115">
        <f t="shared" si="171"/>
        <v>1.5</v>
      </c>
      <c r="R661" s="115">
        <f t="shared" si="172"/>
        <v>0</v>
      </c>
      <c r="S661" s="115">
        <f t="shared" si="173"/>
        <v>0</v>
      </c>
      <c r="T661" s="115">
        <f t="shared" si="174"/>
        <v>0</v>
      </c>
      <c r="U661" s="115">
        <f t="shared" si="175"/>
        <v>1</v>
      </c>
      <c r="V661" s="115">
        <f t="shared" si="176"/>
        <v>0</v>
      </c>
      <c r="W661" s="115">
        <f t="shared" si="177"/>
        <v>0</v>
      </c>
      <c r="X661" s="115">
        <f t="shared" si="178"/>
        <v>1</v>
      </c>
      <c r="Y661" s="115">
        <f t="shared" si="179"/>
        <v>0</v>
      </c>
      <c r="Z661" s="115">
        <f t="shared" si="180"/>
        <v>0</v>
      </c>
      <c r="AA661" s="115">
        <f t="shared" si="181"/>
        <v>0</v>
      </c>
      <c r="AB661" s="115">
        <f t="shared" si="182"/>
        <v>0</v>
      </c>
      <c r="AC661" s="115">
        <f t="shared" si="183"/>
        <v>0</v>
      </c>
      <c r="AF661" s="115">
        <f t="shared" si="184"/>
        <v>2</v>
      </c>
      <c r="AG661" s="115">
        <f t="shared" si="185"/>
        <v>2</v>
      </c>
      <c r="AH661" s="115" t="str">
        <f t="shared" si="186"/>
        <v>Correct</v>
      </c>
      <c r="AJ661" s="115" t="s">
        <v>99</v>
      </c>
      <c r="AK661" s="115">
        <v>51</v>
      </c>
      <c r="AL661" s="115" t="s">
        <v>181</v>
      </c>
      <c r="AM661" s="115" t="s">
        <v>234</v>
      </c>
      <c r="AN661" s="115" t="s">
        <v>85</v>
      </c>
      <c r="AO661" s="115" t="s">
        <v>86</v>
      </c>
      <c r="AP661" s="115" t="s">
        <v>87</v>
      </c>
      <c r="AQ661" s="115" t="s">
        <v>101</v>
      </c>
      <c r="AR661" s="115" t="s">
        <v>89</v>
      </c>
      <c r="AS661" s="115" t="s">
        <v>90</v>
      </c>
      <c r="AT661" s="115" t="s">
        <v>91</v>
      </c>
      <c r="AU661" s="115" t="s">
        <v>91</v>
      </c>
    </row>
    <row r="662" spans="1:47">
      <c r="A662" s="115">
        <v>7011002288</v>
      </c>
      <c r="E662" s="115" t="s">
        <v>44</v>
      </c>
      <c r="H662" s="115" t="s">
        <v>46</v>
      </c>
      <c r="O662" s="115">
        <f t="shared" si="170"/>
        <v>2</v>
      </c>
      <c r="P662" s="115">
        <f t="shared" si="171"/>
        <v>1.5</v>
      </c>
      <c r="R662" s="115">
        <f t="shared" si="172"/>
        <v>0</v>
      </c>
      <c r="S662" s="115">
        <f t="shared" si="173"/>
        <v>0</v>
      </c>
      <c r="T662" s="115">
        <f t="shared" si="174"/>
        <v>0</v>
      </c>
      <c r="U662" s="115">
        <f t="shared" si="175"/>
        <v>1</v>
      </c>
      <c r="V662" s="115">
        <f t="shared" si="176"/>
        <v>0</v>
      </c>
      <c r="W662" s="115">
        <f t="shared" si="177"/>
        <v>0</v>
      </c>
      <c r="X662" s="115">
        <f t="shared" si="178"/>
        <v>1</v>
      </c>
      <c r="Y662" s="115">
        <f t="shared" si="179"/>
        <v>0</v>
      </c>
      <c r="Z662" s="115">
        <f t="shared" si="180"/>
        <v>0</v>
      </c>
      <c r="AA662" s="115">
        <f t="shared" si="181"/>
        <v>0</v>
      </c>
      <c r="AB662" s="115">
        <f t="shared" si="182"/>
        <v>0</v>
      </c>
      <c r="AC662" s="115">
        <f t="shared" si="183"/>
        <v>0</v>
      </c>
      <c r="AF662" s="115">
        <f t="shared" si="184"/>
        <v>2</v>
      </c>
      <c r="AG662" s="115">
        <f t="shared" si="185"/>
        <v>2</v>
      </c>
      <c r="AH662" s="115" t="str">
        <f t="shared" si="186"/>
        <v>Correct</v>
      </c>
      <c r="AJ662" s="115"/>
      <c r="AK662" s="115">
        <v>50</v>
      </c>
      <c r="AL662" s="115" t="s">
        <v>84</v>
      </c>
      <c r="AM662" s="115" t="s">
        <v>123</v>
      </c>
      <c r="AN662" s="115" t="s">
        <v>85</v>
      </c>
      <c r="AO662" s="115" t="s">
        <v>86</v>
      </c>
      <c r="AP662" s="115" t="s">
        <v>87</v>
      </c>
      <c r="AQ662" s="115" t="s">
        <v>104</v>
      </c>
      <c r="AR662" s="115" t="s">
        <v>89</v>
      </c>
      <c r="AS662" s="115" t="s">
        <v>90</v>
      </c>
      <c r="AU662" s="115" t="s">
        <v>91</v>
      </c>
    </row>
    <row r="663" spans="1:47">
      <c r="A663" s="115">
        <v>7011272140</v>
      </c>
      <c r="H663" s="115" t="s">
        <v>46</v>
      </c>
      <c r="O663" s="115">
        <f t="shared" si="170"/>
        <v>1</v>
      </c>
      <c r="P663" s="115">
        <f t="shared" si="171"/>
        <v>3</v>
      </c>
      <c r="R663" s="115">
        <f t="shared" si="172"/>
        <v>0</v>
      </c>
      <c r="S663" s="115">
        <f t="shared" si="173"/>
        <v>0</v>
      </c>
      <c r="T663" s="115">
        <f t="shared" si="174"/>
        <v>0</v>
      </c>
      <c r="U663" s="115">
        <f t="shared" si="175"/>
        <v>0</v>
      </c>
      <c r="V663" s="115">
        <f t="shared" si="176"/>
        <v>0</v>
      </c>
      <c r="W663" s="115">
        <f t="shared" si="177"/>
        <v>0</v>
      </c>
      <c r="X663" s="115">
        <f t="shared" si="178"/>
        <v>1</v>
      </c>
      <c r="Y663" s="115">
        <f t="shared" si="179"/>
        <v>0</v>
      </c>
      <c r="Z663" s="115">
        <f t="shared" si="180"/>
        <v>0</v>
      </c>
      <c r="AA663" s="115">
        <f t="shared" si="181"/>
        <v>0</v>
      </c>
      <c r="AB663" s="115">
        <f t="shared" si="182"/>
        <v>0</v>
      </c>
      <c r="AC663" s="115">
        <f t="shared" si="183"/>
        <v>0</v>
      </c>
      <c r="AF663" s="115">
        <f t="shared" si="184"/>
        <v>1</v>
      </c>
      <c r="AG663" s="115">
        <f t="shared" si="185"/>
        <v>1</v>
      </c>
      <c r="AH663" s="115" t="str">
        <f t="shared" si="186"/>
        <v>Correct</v>
      </c>
      <c r="AJ663" s="115" t="s">
        <v>99</v>
      </c>
      <c r="AK663" s="115">
        <v>70</v>
      </c>
      <c r="AL663" s="115" t="s">
        <v>84</v>
      </c>
      <c r="AM663" s="115" t="s">
        <v>126</v>
      </c>
      <c r="AP663" s="115" t="s">
        <v>116</v>
      </c>
      <c r="AQ663" s="115" t="s">
        <v>101</v>
      </c>
      <c r="AR663" s="115" t="s">
        <v>111</v>
      </c>
      <c r="AS663" s="115" t="s">
        <v>106</v>
      </c>
      <c r="AT663" s="115" t="s">
        <v>91</v>
      </c>
      <c r="AU663" s="115" t="s">
        <v>91</v>
      </c>
    </row>
    <row r="664" spans="1:47">
      <c r="A664" s="115">
        <v>7020343838</v>
      </c>
      <c r="H664" s="115" t="s">
        <v>46</v>
      </c>
      <c r="O664" s="115">
        <f t="shared" si="170"/>
        <v>1</v>
      </c>
      <c r="P664" s="115">
        <f t="shared" si="171"/>
        <v>3</v>
      </c>
      <c r="R664" s="115">
        <f t="shared" si="172"/>
        <v>0</v>
      </c>
      <c r="S664" s="115">
        <f t="shared" si="173"/>
        <v>0</v>
      </c>
      <c r="T664" s="115">
        <f t="shared" si="174"/>
        <v>0</v>
      </c>
      <c r="U664" s="115">
        <f t="shared" si="175"/>
        <v>0</v>
      </c>
      <c r="V664" s="115">
        <f t="shared" si="176"/>
        <v>0</v>
      </c>
      <c r="W664" s="115">
        <f t="shared" si="177"/>
        <v>0</v>
      </c>
      <c r="X664" s="115">
        <f t="shared" si="178"/>
        <v>1</v>
      </c>
      <c r="Y664" s="115">
        <f t="shared" si="179"/>
        <v>0</v>
      </c>
      <c r="Z664" s="115">
        <f t="shared" si="180"/>
        <v>0</v>
      </c>
      <c r="AA664" s="115">
        <f t="shared" si="181"/>
        <v>0</v>
      </c>
      <c r="AB664" s="115">
        <f t="shared" si="182"/>
        <v>0</v>
      </c>
      <c r="AC664" s="115">
        <f t="shared" si="183"/>
        <v>0</v>
      </c>
      <c r="AF664" s="115">
        <f t="shared" si="184"/>
        <v>1</v>
      </c>
      <c r="AG664" s="115">
        <f t="shared" si="185"/>
        <v>1</v>
      </c>
      <c r="AH664" s="115" t="str">
        <f t="shared" si="186"/>
        <v>Correct</v>
      </c>
      <c r="AJ664" s="115" t="s">
        <v>83</v>
      </c>
      <c r="AK664" s="115">
        <v>14</v>
      </c>
      <c r="AL664" s="115" t="s">
        <v>181</v>
      </c>
      <c r="AM664" s="115" t="s">
        <v>207</v>
      </c>
      <c r="AN664" s="115" t="s">
        <v>85</v>
      </c>
      <c r="AO664" s="115" t="s">
        <v>86</v>
      </c>
      <c r="AP664" s="115" t="s">
        <v>87</v>
      </c>
      <c r="AR664" s="115" t="s">
        <v>112</v>
      </c>
      <c r="AS664" s="115" t="s">
        <v>95</v>
      </c>
      <c r="AT664" s="115" t="s">
        <v>91</v>
      </c>
      <c r="AU664" s="115" t="s">
        <v>91</v>
      </c>
    </row>
    <row r="665" spans="1:47">
      <c r="A665" s="115">
        <v>6985158756</v>
      </c>
      <c r="E665" s="115" t="s">
        <v>44</v>
      </c>
      <c r="H665" s="115" t="s">
        <v>46</v>
      </c>
      <c r="O665" s="115">
        <f t="shared" si="170"/>
        <v>2</v>
      </c>
      <c r="P665" s="115">
        <f t="shared" si="171"/>
        <v>1.5</v>
      </c>
      <c r="R665" s="115">
        <f t="shared" si="172"/>
        <v>0</v>
      </c>
      <c r="S665" s="115">
        <f t="shared" si="173"/>
        <v>0</v>
      </c>
      <c r="T665" s="115">
        <f t="shared" si="174"/>
        <v>0</v>
      </c>
      <c r="U665" s="115">
        <f t="shared" si="175"/>
        <v>1</v>
      </c>
      <c r="V665" s="115">
        <f t="shared" si="176"/>
        <v>0</v>
      </c>
      <c r="W665" s="115">
        <f t="shared" si="177"/>
        <v>0</v>
      </c>
      <c r="X665" s="115">
        <f t="shared" si="178"/>
        <v>1</v>
      </c>
      <c r="Y665" s="115">
        <f t="shared" si="179"/>
        <v>0</v>
      </c>
      <c r="Z665" s="115">
        <f t="shared" si="180"/>
        <v>0</v>
      </c>
      <c r="AA665" s="115">
        <f t="shared" si="181"/>
        <v>0</v>
      </c>
      <c r="AB665" s="115">
        <f t="shared" si="182"/>
        <v>0</v>
      </c>
      <c r="AC665" s="115">
        <f t="shared" si="183"/>
        <v>0</v>
      </c>
      <c r="AF665" s="115">
        <f t="shared" si="184"/>
        <v>2</v>
      </c>
      <c r="AG665" s="115">
        <f t="shared" si="185"/>
        <v>2</v>
      </c>
      <c r="AH665" s="115" t="str">
        <f t="shared" si="186"/>
        <v>Correct</v>
      </c>
      <c r="AJ665" s="115" t="s">
        <v>83</v>
      </c>
      <c r="AK665" s="115">
        <v>59</v>
      </c>
      <c r="AL665" s="115" t="s">
        <v>181</v>
      </c>
      <c r="AM665" s="115" t="s">
        <v>199</v>
      </c>
      <c r="AN665" s="115" t="s">
        <v>85</v>
      </c>
      <c r="AO665" s="115" t="s">
        <v>86</v>
      </c>
      <c r="AP665" s="115" t="s">
        <v>87</v>
      </c>
      <c r="AR665" s="115" t="s">
        <v>94</v>
      </c>
      <c r="AS665" s="115" t="s">
        <v>113</v>
      </c>
      <c r="AT665" s="115" t="s">
        <v>91</v>
      </c>
      <c r="AU665" s="115" t="s">
        <v>91</v>
      </c>
    </row>
    <row r="666" spans="1:47">
      <c r="A666" s="115">
        <v>5610754126</v>
      </c>
      <c r="B666" s="115" t="s">
        <v>41</v>
      </c>
      <c r="F666" s="115" t="s">
        <v>45</v>
      </c>
      <c r="H666" s="115" t="s">
        <v>46</v>
      </c>
      <c r="O666" s="115">
        <f t="shared" si="170"/>
        <v>3</v>
      </c>
      <c r="P666" s="115">
        <f t="shared" si="171"/>
        <v>1</v>
      </c>
      <c r="R666" s="115">
        <f t="shared" si="172"/>
        <v>1</v>
      </c>
      <c r="S666" s="115">
        <f t="shared" si="173"/>
        <v>0</v>
      </c>
      <c r="T666" s="115">
        <f t="shared" si="174"/>
        <v>0</v>
      </c>
      <c r="U666" s="115">
        <f t="shared" si="175"/>
        <v>0</v>
      </c>
      <c r="V666" s="115">
        <f t="shared" si="176"/>
        <v>1</v>
      </c>
      <c r="W666" s="115">
        <f t="shared" si="177"/>
        <v>0</v>
      </c>
      <c r="X666" s="115">
        <f t="shared" si="178"/>
        <v>1</v>
      </c>
      <c r="Y666" s="115">
        <f t="shared" si="179"/>
        <v>0</v>
      </c>
      <c r="Z666" s="115">
        <f t="shared" si="180"/>
        <v>0</v>
      </c>
      <c r="AA666" s="115">
        <f t="shared" si="181"/>
        <v>0</v>
      </c>
      <c r="AB666" s="115">
        <f t="shared" si="182"/>
        <v>0</v>
      </c>
      <c r="AC666" s="115">
        <f t="shared" si="183"/>
        <v>0</v>
      </c>
      <c r="AF666" s="115">
        <f t="shared" si="184"/>
        <v>3</v>
      </c>
      <c r="AG666" s="115">
        <f t="shared" si="185"/>
        <v>3</v>
      </c>
      <c r="AH666" s="115" t="str">
        <f t="shared" si="186"/>
        <v>Correct</v>
      </c>
      <c r="AJ666" s="115" t="s">
        <v>83</v>
      </c>
      <c r="AK666" s="115">
        <v>41</v>
      </c>
      <c r="AL666" s="115" t="s">
        <v>181</v>
      </c>
      <c r="AM666" s="115" t="s">
        <v>205</v>
      </c>
      <c r="AN666" s="115" t="s">
        <v>97</v>
      </c>
      <c r="AO666" s="115" t="s">
        <v>86</v>
      </c>
      <c r="AP666" s="115" t="s">
        <v>87</v>
      </c>
      <c r="AQ666" s="115" t="s">
        <v>101</v>
      </c>
      <c r="AR666" s="115" t="s">
        <v>94</v>
      </c>
      <c r="AS666" s="115" t="s">
        <v>90</v>
      </c>
      <c r="AT666" s="115" t="s">
        <v>91</v>
      </c>
      <c r="AU666" s="115" t="s">
        <v>91</v>
      </c>
    </row>
    <row r="667" spans="1:47">
      <c r="A667" s="115">
        <v>7045770683</v>
      </c>
      <c r="B667" s="115" t="s">
        <v>41</v>
      </c>
      <c r="C667" s="115" t="s">
        <v>42</v>
      </c>
      <c r="H667" s="115" t="s">
        <v>46</v>
      </c>
      <c r="O667" s="115">
        <f t="shared" si="170"/>
        <v>3</v>
      </c>
      <c r="P667" s="115">
        <f t="shared" si="171"/>
        <v>1</v>
      </c>
      <c r="R667" s="115">
        <f t="shared" si="172"/>
        <v>1</v>
      </c>
      <c r="S667" s="115">
        <f t="shared" si="173"/>
        <v>1</v>
      </c>
      <c r="T667" s="115">
        <f t="shared" si="174"/>
        <v>0</v>
      </c>
      <c r="U667" s="115">
        <f t="shared" si="175"/>
        <v>0</v>
      </c>
      <c r="V667" s="115">
        <f t="shared" si="176"/>
        <v>0</v>
      </c>
      <c r="W667" s="115">
        <f t="shared" si="177"/>
        <v>0</v>
      </c>
      <c r="X667" s="115">
        <f t="shared" si="178"/>
        <v>1</v>
      </c>
      <c r="Y667" s="115">
        <f t="shared" si="179"/>
        <v>0</v>
      </c>
      <c r="Z667" s="115">
        <f t="shared" si="180"/>
        <v>0</v>
      </c>
      <c r="AA667" s="115">
        <f t="shared" si="181"/>
        <v>0</v>
      </c>
      <c r="AB667" s="115">
        <f t="shared" si="182"/>
        <v>0</v>
      </c>
      <c r="AC667" s="115">
        <f t="shared" si="183"/>
        <v>0</v>
      </c>
      <c r="AF667" s="115">
        <f t="shared" si="184"/>
        <v>3</v>
      </c>
      <c r="AG667" s="115">
        <f t="shared" si="185"/>
        <v>3</v>
      </c>
      <c r="AH667" s="115" t="str">
        <f t="shared" si="186"/>
        <v>Correct</v>
      </c>
      <c r="AJ667" s="115" t="s">
        <v>83</v>
      </c>
      <c r="AK667" s="115">
        <v>34</v>
      </c>
      <c r="AL667" s="115" t="s">
        <v>181</v>
      </c>
      <c r="AM667" s="115" t="s">
        <v>241</v>
      </c>
      <c r="AN667" s="115" t="s">
        <v>85</v>
      </c>
      <c r="AO667" s="115" t="s">
        <v>91</v>
      </c>
      <c r="AP667" s="115" t="s">
        <v>87</v>
      </c>
      <c r="AQ667" s="115" t="s">
        <v>88</v>
      </c>
      <c r="AR667" s="115" t="s">
        <v>89</v>
      </c>
      <c r="AS667" s="115" t="s">
        <v>103</v>
      </c>
      <c r="AT667" s="115" t="s">
        <v>91</v>
      </c>
      <c r="AU667" s="115" t="s">
        <v>91</v>
      </c>
    </row>
    <row r="668" spans="1:47">
      <c r="A668" s="115">
        <v>7020348211</v>
      </c>
      <c r="C668" s="115" t="s">
        <v>42</v>
      </c>
      <c r="F668" s="115" t="s">
        <v>45</v>
      </c>
      <c r="H668" s="115" t="s">
        <v>46</v>
      </c>
      <c r="O668" s="115">
        <f t="shared" si="170"/>
        <v>3</v>
      </c>
      <c r="P668" s="115">
        <f t="shared" si="171"/>
        <v>1</v>
      </c>
      <c r="R668" s="115">
        <f t="shared" si="172"/>
        <v>0</v>
      </c>
      <c r="S668" s="115">
        <f t="shared" si="173"/>
        <v>1</v>
      </c>
      <c r="T668" s="115">
        <f t="shared" si="174"/>
        <v>0</v>
      </c>
      <c r="U668" s="115">
        <f t="shared" si="175"/>
        <v>0</v>
      </c>
      <c r="V668" s="115">
        <f t="shared" si="176"/>
        <v>1</v>
      </c>
      <c r="W668" s="115">
        <f t="shared" si="177"/>
        <v>0</v>
      </c>
      <c r="X668" s="115">
        <f t="shared" si="178"/>
        <v>1</v>
      </c>
      <c r="Y668" s="115">
        <f t="shared" si="179"/>
        <v>0</v>
      </c>
      <c r="Z668" s="115">
        <f t="shared" si="180"/>
        <v>0</v>
      </c>
      <c r="AA668" s="115">
        <f t="shared" si="181"/>
        <v>0</v>
      </c>
      <c r="AB668" s="115">
        <f t="shared" si="182"/>
        <v>0</v>
      </c>
      <c r="AC668" s="115">
        <f t="shared" si="183"/>
        <v>0</v>
      </c>
      <c r="AF668" s="115">
        <f t="shared" si="184"/>
        <v>3</v>
      </c>
      <c r="AG668" s="115">
        <f t="shared" si="185"/>
        <v>3</v>
      </c>
      <c r="AH668" s="115" t="str">
        <f t="shared" si="186"/>
        <v>Correct</v>
      </c>
      <c r="AJ668" s="115" t="s">
        <v>83</v>
      </c>
      <c r="AK668" s="115">
        <v>47</v>
      </c>
      <c r="AL668" s="115" t="s">
        <v>181</v>
      </c>
      <c r="AM668" s="115" t="s">
        <v>223</v>
      </c>
      <c r="AN668" s="115" t="s">
        <v>85</v>
      </c>
      <c r="AO668" s="115" t="s">
        <v>86</v>
      </c>
      <c r="AP668" s="115" t="s">
        <v>87</v>
      </c>
      <c r="AQ668" s="115" t="s">
        <v>93</v>
      </c>
      <c r="AR668" s="115" t="s">
        <v>102</v>
      </c>
      <c r="AS668" s="115" t="s">
        <v>103</v>
      </c>
      <c r="AT668" s="115" t="s">
        <v>91</v>
      </c>
      <c r="AU668" s="115" t="s">
        <v>91</v>
      </c>
    </row>
    <row r="669" spans="1:47">
      <c r="A669" s="115">
        <v>6985419055</v>
      </c>
      <c r="C669" s="115" t="s">
        <v>42</v>
      </c>
      <c r="E669" s="115" t="s">
        <v>44</v>
      </c>
      <c r="H669" s="115" t="s">
        <v>46</v>
      </c>
      <c r="O669" s="115">
        <f t="shared" si="170"/>
        <v>3</v>
      </c>
      <c r="P669" s="115">
        <f t="shared" si="171"/>
        <v>1</v>
      </c>
      <c r="R669" s="115">
        <f t="shared" si="172"/>
        <v>0</v>
      </c>
      <c r="S669" s="115">
        <f t="shared" si="173"/>
        <v>1</v>
      </c>
      <c r="T669" s="115">
        <f t="shared" si="174"/>
        <v>0</v>
      </c>
      <c r="U669" s="115">
        <f t="shared" si="175"/>
        <v>1</v>
      </c>
      <c r="V669" s="115">
        <f t="shared" si="176"/>
        <v>0</v>
      </c>
      <c r="W669" s="115">
        <f t="shared" si="177"/>
        <v>0</v>
      </c>
      <c r="X669" s="115">
        <f t="shared" si="178"/>
        <v>1</v>
      </c>
      <c r="Y669" s="115">
        <f t="shared" si="179"/>
        <v>0</v>
      </c>
      <c r="Z669" s="115">
        <f t="shared" si="180"/>
        <v>0</v>
      </c>
      <c r="AA669" s="115">
        <f t="shared" si="181"/>
        <v>0</v>
      </c>
      <c r="AB669" s="115">
        <f t="shared" si="182"/>
        <v>0</v>
      </c>
      <c r="AC669" s="115">
        <f t="shared" si="183"/>
        <v>0</v>
      </c>
      <c r="AF669" s="115">
        <f t="shared" si="184"/>
        <v>3</v>
      </c>
      <c r="AG669" s="115">
        <f t="shared" si="185"/>
        <v>3</v>
      </c>
      <c r="AH669" s="115" t="str">
        <f t="shared" si="186"/>
        <v>Correct</v>
      </c>
      <c r="AJ669" s="115" t="s">
        <v>99</v>
      </c>
      <c r="AK669" s="115">
        <v>69</v>
      </c>
      <c r="AL669" s="115" t="s">
        <v>181</v>
      </c>
      <c r="AM669" s="115" t="s">
        <v>441</v>
      </c>
      <c r="AN669" s="115" t="s">
        <v>85</v>
      </c>
      <c r="AO669" s="115" t="s">
        <v>86</v>
      </c>
      <c r="AP669" s="115" t="s">
        <v>87</v>
      </c>
      <c r="AQ669" s="115" t="s">
        <v>88</v>
      </c>
      <c r="AR669" s="115" t="s">
        <v>111</v>
      </c>
      <c r="AS669" s="115" t="s">
        <v>106</v>
      </c>
      <c r="AT669" s="115" t="s">
        <v>91</v>
      </c>
      <c r="AU669" s="115" t="s">
        <v>91</v>
      </c>
    </row>
    <row r="670" spans="1:47">
      <c r="A670" s="115">
        <v>7007931069</v>
      </c>
      <c r="B670" s="115" t="s">
        <v>41</v>
      </c>
      <c r="C670" s="115" t="s">
        <v>42</v>
      </c>
      <c r="H670" s="115" t="s">
        <v>46</v>
      </c>
      <c r="O670" s="115">
        <f t="shared" si="170"/>
        <v>3</v>
      </c>
      <c r="P670" s="115">
        <f t="shared" si="171"/>
        <v>1</v>
      </c>
      <c r="R670" s="115">
        <f t="shared" si="172"/>
        <v>1</v>
      </c>
      <c r="S670" s="115">
        <f t="shared" si="173"/>
        <v>1</v>
      </c>
      <c r="T670" s="115">
        <f t="shared" si="174"/>
        <v>0</v>
      </c>
      <c r="U670" s="115">
        <f t="shared" si="175"/>
        <v>0</v>
      </c>
      <c r="V670" s="115">
        <f t="shared" si="176"/>
        <v>0</v>
      </c>
      <c r="W670" s="115">
        <f t="shared" si="177"/>
        <v>0</v>
      </c>
      <c r="X670" s="115">
        <f t="shared" si="178"/>
        <v>1</v>
      </c>
      <c r="Y670" s="115">
        <f t="shared" si="179"/>
        <v>0</v>
      </c>
      <c r="Z670" s="115">
        <f t="shared" si="180"/>
        <v>0</v>
      </c>
      <c r="AA670" s="115">
        <f t="shared" si="181"/>
        <v>0</v>
      </c>
      <c r="AB670" s="115">
        <f t="shared" si="182"/>
        <v>0</v>
      </c>
      <c r="AC670" s="115">
        <f t="shared" si="183"/>
        <v>0</v>
      </c>
      <c r="AF670" s="115">
        <f t="shared" si="184"/>
        <v>3</v>
      </c>
      <c r="AG670" s="115">
        <f t="shared" si="185"/>
        <v>3</v>
      </c>
      <c r="AH670" s="115" t="str">
        <f t="shared" si="186"/>
        <v>Correct</v>
      </c>
      <c r="AJ670" s="115" t="s">
        <v>99</v>
      </c>
      <c r="AK670" s="115">
        <v>47</v>
      </c>
      <c r="AL670" s="115" t="s">
        <v>84</v>
      </c>
      <c r="AM670" s="115" t="s">
        <v>167</v>
      </c>
      <c r="AN670" s="115" t="s">
        <v>85</v>
      </c>
      <c r="AP670" s="115" t="s">
        <v>139</v>
      </c>
      <c r="AQ670" s="115" t="s">
        <v>88</v>
      </c>
      <c r="AR670" s="115" t="s">
        <v>89</v>
      </c>
      <c r="AS670" s="115" t="s">
        <v>98</v>
      </c>
      <c r="AT670" s="115" t="s">
        <v>91</v>
      </c>
      <c r="AU670" s="115" t="s">
        <v>91</v>
      </c>
    </row>
    <row r="671" spans="1:47">
      <c r="A671" s="115">
        <v>5585100577</v>
      </c>
      <c r="C671" s="115" t="s">
        <v>42</v>
      </c>
      <c r="F671" s="115" t="s">
        <v>45</v>
      </c>
      <c r="H671" s="115" t="s">
        <v>46</v>
      </c>
      <c r="O671" s="115">
        <f t="shared" si="170"/>
        <v>3</v>
      </c>
      <c r="P671" s="115">
        <f t="shared" si="171"/>
        <v>1</v>
      </c>
      <c r="R671" s="115">
        <f t="shared" si="172"/>
        <v>0</v>
      </c>
      <c r="S671" s="115">
        <f t="shared" si="173"/>
        <v>1</v>
      </c>
      <c r="T671" s="115">
        <f t="shared" si="174"/>
        <v>0</v>
      </c>
      <c r="U671" s="115">
        <f t="shared" si="175"/>
        <v>0</v>
      </c>
      <c r="V671" s="115">
        <f t="shared" si="176"/>
        <v>1</v>
      </c>
      <c r="W671" s="115">
        <f t="shared" si="177"/>
        <v>0</v>
      </c>
      <c r="X671" s="115">
        <f t="shared" si="178"/>
        <v>1</v>
      </c>
      <c r="Y671" s="115">
        <f t="shared" si="179"/>
        <v>0</v>
      </c>
      <c r="Z671" s="115">
        <f t="shared" si="180"/>
        <v>0</v>
      </c>
      <c r="AA671" s="115">
        <f t="shared" si="181"/>
        <v>0</v>
      </c>
      <c r="AB671" s="115">
        <f t="shared" si="182"/>
        <v>0</v>
      </c>
      <c r="AC671" s="115">
        <f t="shared" si="183"/>
        <v>0</v>
      </c>
      <c r="AF671" s="115">
        <f t="shared" si="184"/>
        <v>3</v>
      </c>
      <c r="AG671" s="115">
        <f t="shared" si="185"/>
        <v>3</v>
      </c>
      <c r="AH671" s="115" t="str">
        <f t="shared" si="186"/>
        <v>Correct</v>
      </c>
      <c r="AJ671" s="115" t="s">
        <v>83</v>
      </c>
      <c r="AK671" s="115">
        <v>61</v>
      </c>
      <c r="AL671" s="115" t="s">
        <v>181</v>
      </c>
      <c r="AM671" s="115" t="s">
        <v>183</v>
      </c>
      <c r="AN671" s="115" t="s">
        <v>85</v>
      </c>
      <c r="AO671" s="115" t="s">
        <v>86</v>
      </c>
      <c r="AP671" s="115" t="s">
        <v>87</v>
      </c>
      <c r="AQ671" s="115" t="s">
        <v>88</v>
      </c>
      <c r="AR671" s="115" t="s">
        <v>111</v>
      </c>
      <c r="AS671" s="115" t="s">
        <v>90</v>
      </c>
      <c r="AT671" s="115" t="s">
        <v>91</v>
      </c>
      <c r="AU671" s="115" t="s">
        <v>91</v>
      </c>
    </row>
    <row r="672" spans="1:47">
      <c r="A672" s="115">
        <v>7044862661</v>
      </c>
      <c r="C672" s="115" t="s">
        <v>42</v>
      </c>
      <c r="F672" s="115" t="s">
        <v>45</v>
      </c>
      <c r="H672" s="115" t="s">
        <v>46</v>
      </c>
      <c r="O672" s="115">
        <f t="shared" si="170"/>
        <v>3</v>
      </c>
      <c r="P672" s="115">
        <f t="shared" si="171"/>
        <v>1</v>
      </c>
      <c r="R672" s="115">
        <f t="shared" si="172"/>
        <v>0</v>
      </c>
      <c r="S672" s="115">
        <f t="shared" si="173"/>
        <v>1</v>
      </c>
      <c r="T672" s="115">
        <f t="shared" si="174"/>
        <v>0</v>
      </c>
      <c r="U672" s="115">
        <f t="shared" si="175"/>
        <v>0</v>
      </c>
      <c r="V672" s="115">
        <f t="shared" si="176"/>
        <v>1</v>
      </c>
      <c r="W672" s="115">
        <f t="shared" si="177"/>
        <v>0</v>
      </c>
      <c r="X672" s="115">
        <f t="shared" si="178"/>
        <v>1</v>
      </c>
      <c r="Y672" s="115">
        <f t="shared" si="179"/>
        <v>0</v>
      </c>
      <c r="Z672" s="115">
        <f t="shared" si="180"/>
        <v>0</v>
      </c>
      <c r="AA672" s="115">
        <f t="shared" si="181"/>
        <v>0</v>
      </c>
      <c r="AB672" s="115">
        <f t="shared" si="182"/>
        <v>0</v>
      </c>
      <c r="AC672" s="115">
        <f t="shared" si="183"/>
        <v>0</v>
      </c>
      <c r="AF672" s="115">
        <f t="shared" si="184"/>
        <v>3</v>
      </c>
      <c r="AG672" s="115">
        <f t="shared" si="185"/>
        <v>3</v>
      </c>
      <c r="AH672" s="115" t="str">
        <f t="shared" si="186"/>
        <v>Correct</v>
      </c>
      <c r="AJ672" s="115" t="s">
        <v>83</v>
      </c>
      <c r="AK672" s="115">
        <v>75</v>
      </c>
      <c r="AL672" s="115" t="s">
        <v>181</v>
      </c>
      <c r="AM672" s="115" t="s">
        <v>190</v>
      </c>
      <c r="AN672" s="115" t="s">
        <v>85</v>
      </c>
      <c r="AP672" s="115" t="s">
        <v>87</v>
      </c>
      <c r="AQ672" s="115" t="s">
        <v>100</v>
      </c>
      <c r="AR672" s="115" t="s">
        <v>89</v>
      </c>
      <c r="AS672" s="115" t="s">
        <v>106</v>
      </c>
      <c r="AT672" s="115" t="s">
        <v>91</v>
      </c>
      <c r="AU672" s="115" t="s">
        <v>91</v>
      </c>
    </row>
    <row r="673" spans="1:47">
      <c r="A673" s="115">
        <v>6985430928</v>
      </c>
      <c r="B673" s="115" t="s">
        <v>41</v>
      </c>
      <c r="F673" s="115" t="s">
        <v>45</v>
      </c>
      <c r="H673" s="115" t="s">
        <v>46</v>
      </c>
      <c r="O673" s="115">
        <f t="shared" si="170"/>
        <v>3</v>
      </c>
      <c r="P673" s="115">
        <f t="shared" si="171"/>
        <v>1</v>
      </c>
      <c r="R673" s="115">
        <f t="shared" si="172"/>
        <v>1</v>
      </c>
      <c r="S673" s="115">
        <f t="shared" si="173"/>
        <v>0</v>
      </c>
      <c r="T673" s="115">
        <f t="shared" si="174"/>
        <v>0</v>
      </c>
      <c r="U673" s="115">
        <f t="shared" si="175"/>
        <v>0</v>
      </c>
      <c r="V673" s="115">
        <f t="shared" si="176"/>
        <v>1</v>
      </c>
      <c r="W673" s="115">
        <f t="shared" si="177"/>
        <v>0</v>
      </c>
      <c r="X673" s="115">
        <f t="shared" si="178"/>
        <v>1</v>
      </c>
      <c r="Y673" s="115">
        <f t="shared" si="179"/>
        <v>0</v>
      </c>
      <c r="Z673" s="115">
        <f t="shared" si="180"/>
        <v>0</v>
      </c>
      <c r="AA673" s="115">
        <f t="shared" si="181"/>
        <v>0</v>
      </c>
      <c r="AB673" s="115">
        <f t="shared" si="182"/>
        <v>0</v>
      </c>
      <c r="AC673" s="115">
        <f t="shared" si="183"/>
        <v>0</v>
      </c>
      <c r="AF673" s="115">
        <f t="shared" si="184"/>
        <v>3</v>
      </c>
      <c r="AG673" s="115">
        <f t="shared" si="185"/>
        <v>3</v>
      </c>
      <c r="AH673" s="115" t="str">
        <f t="shared" si="186"/>
        <v>Correct</v>
      </c>
      <c r="AJ673" s="115" t="s">
        <v>83</v>
      </c>
      <c r="AK673" s="115">
        <v>67</v>
      </c>
      <c r="AL673" s="115" t="s">
        <v>84</v>
      </c>
      <c r="AM673" s="115" t="s">
        <v>150</v>
      </c>
      <c r="AN673" s="115" t="s">
        <v>85</v>
      </c>
      <c r="AO673" s="115" t="s">
        <v>86</v>
      </c>
      <c r="AP673" s="115" t="s">
        <v>87</v>
      </c>
      <c r="AR673" s="115" t="s">
        <v>94</v>
      </c>
      <c r="AS673" s="115" t="s">
        <v>106</v>
      </c>
      <c r="AT673" s="115" t="s">
        <v>91</v>
      </c>
      <c r="AU673" s="115" t="s">
        <v>91</v>
      </c>
    </row>
    <row r="674" spans="1:47">
      <c r="A674" s="115">
        <v>7010995536</v>
      </c>
      <c r="B674" s="115" t="s">
        <v>41</v>
      </c>
      <c r="C674" s="115" t="s">
        <v>42</v>
      </c>
      <c r="H674" s="115" t="s">
        <v>46</v>
      </c>
      <c r="O674" s="115">
        <f t="shared" si="170"/>
        <v>3</v>
      </c>
      <c r="P674" s="115">
        <f t="shared" si="171"/>
        <v>1</v>
      </c>
      <c r="R674" s="115">
        <f t="shared" si="172"/>
        <v>1</v>
      </c>
      <c r="S674" s="115">
        <f t="shared" si="173"/>
        <v>1</v>
      </c>
      <c r="T674" s="115">
        <f t="shared" si="174"/>
        <v>0</v>
      </c>
      <c r="U674" s="115">
        <f t="shared" si="175"/>
        <v>0</v>
      </c>
      <c r="V674" s="115">
        <f t="shared" si="176"/>
        <v>0</v>
      </c>
      <c r="W674" s="115">
        <f t="shared" si="177"/>
        <v>0</v>
      </c>
      <c r="X674" s="115">
        <f t="shared" si="178"/>
        <v>1</v>
      </c>
      <c r="Y674" s="115">
        <f t="shared" si="179"/>
        <v>0</v>
      </c>
      <c r="Z674" s="115">
        <f t="shared" si="180"/>
        <v>0</v>
      </c>
      <c r="AA674" s="115">
        <f t="shared" si="181"/>
        <v>0</v>
      </c>
      <c r="AB674" s="115">
        <f t="shared" si="182"/>
        <v>0</v>
      </c>
      <c r="AC674" s="115">
        <f t="shared" si="183"/>
        <v>0</v>
      </c>
      <c r="AF674" s="115">
        <f t="shared" si="184"/>
        <v>3</v>
      </c>
      <c r="AG674" s="115">
        <f t="shared" si="185"/>
        <v>3</v>
      </c>
      <c r="AH674" s="115" t="str">
        <f t="shared" si="186"/>
        <v>Correct</v>
      </c>
      <c r="AJ674" s="115" t="s">
        <v>83</v>
      </c>
      <c r="AL674" s="115" t="s">
        <v>84</v>
      </c>
      <c r="AM674" s="115" t="s">
        <v>123</v>
      </c>
      <c r="AN674" s="115" t="s">
        <v>85</v>
      </c>
      <c r="AO674" s="115" t="s">
        <v>86</v>
      </c>
      <c r="AP674" s="115" t="s">
        <v>87</v>
      </c>
      <c r="AQ674" s="115" t="s">
        <v>101</v>
      </c>
      <c r="AR674" s="115" t="s">
        <v>89</v>
      </c>
      <c r="AS674" s="115" t="s">
        <v>106</v>
      </c>
      <c r="AT674" s="115" t="s">
        <v>91</v>
      </c>
      <c r="AU674" s="115" t="s">
        <v>91</v>
      </c>
    </row>
    <row r="675" spans="1:47">
      <c r="A675" s="115">
        <v>5584187235</v>
      </c>
      <c r="B675" s="115" t="s">
        <v>41</v>
      </c>
      <c r="D675" s="115" t="s">
        <v>43</v>
      </c>
      <c r="H675" s="115" t="s">
        <v>46</v>
      </c>
      <c r="O675" s="115">
        <f t="shared" si="170"/>
        <v>3</v>
      </c>
      <c r="P675" s="115">
        <f t="shared" si="171"/>
        <v>1</v>
      </c>
      <c r="R675" s="115">
        <f t="shared" si="172"/>
        <v>1</v>
      </c>
      <c r="S675" s="115">
        <f t="shared" si="173"/>
        <v>0</v>
      </c>
      <c r="T675" s="115">
        <f t="shared" si="174"/>
        <v>1</v>
      </c>
      <c r="U675" s="115">
        <f t="shared" si="175"/>
        <v>0</v>
      </c>
      <c r="V675" s="115">
        <f t="shared" si="176"/>
        <v>0</v>
      </c>
      <c r="W675" s="115">
        <f t="shared" si="177"/>
        <v>0</v>
      </c>
      <c r="X675" s="115">
        <f t="shared" si="178"/>
        <v>1</v>
      </c>
      <c r="Y675" s="115">
        <f t="shared" si="179"/>
        <v>0</v>
      </c>
      <c r="Z675" s="115">
        <f t="shared" si="180"/>
        <v>0</v>
      </c>
      <c r="AA675" s="115">
        <f t="shared" si="181"/>
        <v>0</v>
      </c>
      <c r="AB675" s="115">
        <f t="shared" si="182"/>
        <v>0</v>
      </c>
      <c r="AC675" s="115">
        <f t="shared" si="183"/>
        <v>0</v>
      </c>
      <c r="AF675" s="115">
        <f t="shared" si="184"/>
        <v>3</v>
      </c>
      <c r="AG675" s="115">
        <f t="shared" si="185"/>
        <v>3</v>
      </c>
      <c r="AH675" s="115" t="str">
        <f t="shared" si="186"/>
        <v>Correct</v>
      </c>
      <c r="AJ675" s="115" t="s">
        <v>83</v>
      </c>
      <c r="AK675" s="115">
        <v>59</v>
      </c>
      <c r="AL675" s="115" t="s">
        <v>181</v>
      </c>
      <c r="AM675" s="115" t="s">
        <v>204</v>
      </c>
      <c r="AN675" s="115" t="s">
        <v>85</v>
      </c>
      <c r="AO675" s="115" t="s">
        <v>86</v>
      </c>
      <c r="AP675" s="115" t="s">
        <v>87</v>
      </c>
      <c r="AQ675" s="115" t="s">
        <v>88</v>
      </c>
      <c r="AR675" s="115" t="s">
        <v>89</v>
      </c>
      <c r="AS675" s="115" t="s">
        <v>90</v>
      </c>
      <c r="AT675" s="115" t="s">
        <v>91</v>
      </c>
      <c r="AU675" s="115" t="s">
        <v>91</v>
      </c>
    </row>
    <row r="676" spans="1:47">
      <c r="A676" s="115">
        <v>7011081896</v>
      </c>
      <c r="B676" s="115" t="s">
        <v>41</v>
      </c>
      <c r="F676" s="115" t="s">
        <v>45</v>
      </c>
      <c r="H676" s="115" t="s">
        <v>46</v>
      </c>
      <c r="O676" s="115">
        <f t="shared" si="170"/>
        <v>3</v>
      </c>
      <c r="P676" s="115">
        <f t="shared" si="171"/>
        <v>1</v>
      </c>
      <c r="R676" s="115">
        <f t="shared" si="172"/>
        <v>1</v>
      </c>
      <c r="S676" s="115">
        <f t="shared" si="173"/>
        <v>0</v>
      </c>
      <c r="T676" s="115">
        <f t="shared" si="174"/>
        <v>0</v>
      </c>
      <c r="U676" s="115">
        <f t="shared" si="175"/>
        <v>0</v>
      </c>
      <c r="V676" s="115">
        <f t="shared" si="176"/>
        <v>1</v>
      </c>
      <c r="W676" s="115">
        <f t="shared" si="177"/>
        <v>0</v>
      </c>
      <c r="X676" s="115">
        <f t="shared" si="178"/>
        <v>1</v>
      </c>
      <c r="Y676" s="115">
        <f t="shared" si="179"/>
        <v>0</v>
      </c>
      <c r="Z676" s="115">
        <f t="shared" si="180"/>
        <v>0</v>
      </c>
      <c r="AA676" s="115">
        <f t="shared" si="181"/>
        <v>0</v>
      </c>
      <c r="AB676" s="115">
        <f t="shared" si="182"/>
        <v>0</v>
      </c>
      <c r="AC676" s="115">
        <f t="shared" si="183"/>
        <v>0</v>
      </c>
      <c r="AF676" s="115">
        <f t="shared" si="184"/>
        <v>3</v>
      </c>
      <c r="AG676" s="115">
        <f t="shared" si="185"/>
        <v>3</v>
      </c>
      <c r="AH676" s="115" t="str">
        <f t="shared" si="186"/>
        <v>Correct</v>
      </c>
      <c r="AJ676" s="115" t="s">
        <v>83</v>
      </c>
      <c r="AK676" s="115">
        <v>27</v>
      </c>
      <c r="AL676" s="115" t="s">
        <v>84</v>
      </c>
      <c r="AM676" s="115" t="s">
        <v>156</v>
      </c>
      <c r="AN676" s="115" t="s">
        <v>92</v>
      </c>
      <c r="AO676" s="115" t="s">
        <v>86</v>
      </c>
      <c r="AP676" s="115" t="s">
        <v>161</v>
      </c>
      <c r="AQ676" s="115" t="s">
        <v>88</v>
      </c>
      <c r="AR676" s="115" t="s">
        <v>89</v>
      </c>
      <c r="AS676" s="115" t="s">
        <v>90</v>
      </c>
      <c r="AT676" s="115" t="s">
        <v>91</v>
      </c>
      <c r="AU676" s="115" t="s">
        <v>91</v>
      </c>
    </row>
    <row r="677" spans="1:47">
      <c r="A677" s="115">
        <v>6985432740</v>
      </c>
      <c r="H677" s="115" t="s">
        <v>46</v>
      </c>
      <c r="O677" s="115">
        <f t="shared" si="170"/>
        <v>1</v>
      </c>
      <c r="P677" s="115">
        <f t="shared" si="171"/>
        <v>3</v>
      </c>
      <c r="R677" s="115">
        <f t="shared" si="172"/>
        <v>0</v>
      </c>
      <c r="S677" s="115">
        <f t="shared" si="173"/>
        <v>0</v>
      </c>
      <c r="T677" s="115">
        <f t="shared" si="174"/>
        <v>0</v>
      </c>
      <c r="U677" s="115">
        <f t="shared" si="175"/>
        <v>0</v>
      </c>
      <c r="V677" s="115">
        <f t="shared" si="176"/>
        <v>0</v>
      </c>
      <c r="W677" s="115">
        <f t="shared" si="177"/>
        <v>0</v>
      </c>
      <c r="X677" s="115">
        <f t="shared" si="178"/>
        <v>1</v>
      </c>
      <c r="Y677" s="115">
        <f t="shared" si="179"/>
        <v>0</v>
      </c>
      <c r="Z677" s="115">
        <f t="shared" si="180"/>
        <v>0</v>
      </c>
      <c r="AA677" s="115">
        <f t="shared" si="181"/>
        <v>0</v>
      </c>
      <c r="AB677" s="115">
        <f t="shared" si="182"/>
        <v>0</v>
      </c>
      <c r="AC677" s="115">
        <f t="shared" si="183"/>
        <v>0</v>
      </c>
      <c r="AF677" s="115">
        <f t="shared" si="184"/>
        <v>1</v>
      </c>
      <c r="AG677" s="115">
        <f t="shared" si="185"/>
        <v>1</v>
      </c>
      <c r="AH677" s="115" t="str">
        <f t="shared" si="186"/>
        <v>Correct</v>
      </c>
      <c r="AJ677" s="115" t="s">
        <v>83</v>
      </c>
      <c r="AK677" s="115">
        <v>71</v>
      </c>
      <c r="AL677" s="115" t="s">
        <v>84</v>
      </c>
      <c r="AM677" s="115" t="s">
        <v>123</v>
      </c>
      <c r="AN677" s="115" t="s">
        <v>85</v>
      </c>
      <c r="AO677" s="115" t="s">
        <v>86</v>
      </c>
      <c r="AP677" s="115" t="s">
        <v>87</v>
      </c>
      <c r="AR677" s="115" t="s">
        <v>89</v>
      </c>
      <c r="AS677" s="115" t="s">
        <v>106</v>
      </c>
      <c r="AT677" s="115" t="s">
        <v>91</v>
      </c>
      <c r="AU677" s="115" t="s">
        <v>86</v>
      </c>
    </row>
    <row r="678" spans="1:47">
      <c r="A678" s="115">
        <v>7045794685</v>
      </c>
      <c r="H678" s="115" t="s">
        <v>46</v>
      </c>
      <c r="O678" s="115">
        <f t="shared" si="170"/>
        <v>1</v>
      </c>
      <c r="P678" s="115">
        <f t="shared" si="171"/>
        <v>3</v>
      </c>
      <c r="R678" s="115">
        <f t="shared" si="172"/>
        <v>0</v>
      </c>
      <c r="S678" s="115">
        <f t="shared" si="173"/>
        <v>0</v>
      </c>
      <c r="T678" s="115">
        <f t="shared" si="174"/>
        <v>0</v>
      </c>
      <c r="U678" s="115">
        <f t="shared" si="175"/>
        <v>0</v>
      </c>
      <c r="V678" s="115">
        <f t="shared" si="176"/>
        <v>0</v>
      </c>
      <c r="W678" s="115">
        <f t="shared" si="177"/>
        <v>0</v>
      </c>
      <c r="X678" s="115">
        <f t="shared" si="178"/>
        <v>1</v>
      </c>
      <c r="Y678" s="115">
        <f t="shared" si="179"/>
        <v>0</v>
      </c>
      <c r="Z678" s="115">
        <f t="shared" si="180"/>
        <v>0</v>
      </c>
      <c r="AA678" s="115">
        <f t="shared" si="181"/>
        <v>0</v>
      </c>
      <c r="AB678" s="115">
        <f t="shared" si="182"/>
        <v>0</v>
      </c>
      <c r="AC678" s="115">
        <f t="shared" si="183"/>
        <v>0</v>
      </c>
      <c r="AF678" s="115">
        <f t="shared" si="184"/>
        <v>1</v>
      </c>
      <c r="AG678" s="115">
        <f t="shared" si="185"/>
        <v>1</v>
      </c>
      <c r="AH678" s="115" t="str">
        <f t="shared" si="186"/>
        <v>Correct</v>
      </c>
      <c r="AJ678" s="115" t="s">
        <v>83</v>
      </c>
      <c r="AK678" s="115">
        <v>86</v>
      </c>
      <c r="AL678" s="115" t="s">
        <v>181</v>
      </c>
      <c r="AM678" s="115" t="s">
        <v>208</v>
      </c>
      <c r="AN678" s="115" t="s">
        <v>85</v>
      </c>
      <c r="AO678" s="115" t="s">
        <v>86</v>
      </c>
      <c r="AP678" s="115" t="s">
        <v>87</v>
      </c>
      <c r="AQ678" s="115" t="s">
        <v>100</v>
      </c>
      <c r="AR678" s="115" t="s">
        <v>94</v>
      </c>
      <c r="AS678" s="115" t="s">
        <v>106</v>
      </c>
      <c r="AT678" s="115" t="s">
        <v>91</v>
      </c>
    </row>
    <row r="679" spans="1:47">
      <c r="A679" s="115">
        <v>7020357091</v>
      </c>
      <c r="B679" s="115" t="s">
        <v>41</v>
      </c>
      <c r="H679" s="115" t="s">
        <v>46</v>
      </c>
      <c r="O679" s="115">
        <f t="shared" si="170"/>
        <v>2</v>
      </c>
      <c r="P679" s="115">
        <f t="shared" si="171"/>
        <v>1.5</v>
      </c>
      <c r="R679" s="115">
        <f t="shared" si="172"/>
        <v>1</v>
      </c>
      <c r="S679" s="115">
        <f t="shared" si="173"/>
        <v>0</v>
      </c>
      <c r="T679" s="115">
        <f t="shared" si="174"/>
        <v>0</v>
      </c>
      <c r="U679" s="115">
        <f t="shared" si="175"/>
        <v>0</v>
      </c>
      <c r="V679" s="115">
        <f t="shared" si="176"/>
        <v>0</v>
      </c>
      <c r="W679" s="115">
        <f t="shared" si="177"/>
        <v>0</v>
      </c>
      <c r="X679" s="115">
        <f t="shared" si="178"/>
        <v>1</v>
      </c>
      <c r="Y679" s="115">
        <f t="shared" si="179"/>
        <v>0</v>
      </c>
      <c r="Z679" s="115">
        <f t="shared" si="180"/>
        <v>0</v>
      </c>
      <c r="AA679" s="115">
        <f t="shared" si="181"/>
        <v>0</v>
      </c>
      <c r="AB679" s="115">
        <f t="shared" si="182"/>
        <v>0</v>
      </c>
      <c r="AC679" s="115">
        <f t="shared" si="183"/>
        <v>0</v>
      </c>
      <c r="AF679" s="115">
        <f t="shared" si="184"/>
        <v>2</v>
      </c>
      <c r="AG679" s="115">
        <f t="shared" si="185"/>
        <v>2</v>
      </c>
      <c r="AH679" s="115" t="str">
        <f t="shared" si="186"/>
        <v>Correct</v>
      </c>
      <c r="AJ679" s="115" t="s">
        <v>83</v>
      </c>
      <c r="AK679" s="115">
        <v>59</v>
      </c>
      <c r="AL679" s="115" t="s">
        <v>181</v>
      </c>
      <c r="AN679" s="115" t="s">
        <v>85</v>
      </c>
      <c r="AO679" s="115" t="s">
        <v>86</v>
      </c>
      <c r="AP679" s="115" t="s">
        <v>87</v>
      </c>
      <c r="AQ679" s="115" t="s">
        <v>101</v>
      </c>
      <c r="AR679" s="115" t="s">
        <v>94</v>
      </c>
      <c r="AS679" s="115" t="s">
        <v>90</v>
      </c>
      <c r="AT679" s="115" t="s">
        <v>91</v>
      </c>
      <c r="AU679" s="115" t="s">
        <v>91</v>
      </c>
    </row>
    <row r="680" spans="1:47">
      <c r="A680" s="115">
        <v>7007926253</v>
      </c>
      <c r="G680" s="115" t="s">
        <v>39</v>
      </c>
      <c r="H680" s="115" t="s">
        <v>46</v>
      </c>
      <c r="O680" s="115">
        <f t="shared" si="170"/>
        <v>2</v>
      </c>
      <c r="P680" s="115">
        <f t="shared" si="171"/>
        <v>1.5</v>
      </c>
      <c r="R680" s="115">
        <f t="shared" si="172"/>
        <v>0</v>
      </c>
      <c r="S680" s="115">
        <f t="shared" si="173"/>
        <v>0</v>
      </c>
      <c r="T680" s="115">
        <f t="shared" si="174"/>
        <v>0</v>
      </c>
      <c r="U680" s="115">
        <f t="shared" si="175"/>
        <v>0</v>
      </c>
      <c r="V680" s="115">
        <f t="shared" si="176"/>
        <v>0</v>
      </c>
      <c r="W680" s="115">
        <f t="shared" si="177"/>
        <v>1</v>
      </c>
      <c r="X680" s="115">
        <f t="shared" si="178"/>
        <v>1</v>
      </c>
      <c r="Y680" s="115">
        <f t="shared" si="179"/>
        <v>0</v>
      </c>
      <c r="Z680" s="115">
        <f t="shared" si="180"/>
        <v>0</v>
      </c>
      <c r="AA680" s="115">
        <f t="shared" si="181"/>
        <v>0</v>
      </c>
      <c r="AB680" s="115">
        <f t="shared" si="182"/>
        <v>0</v>
      </c>
      <c r="AC680" s="115">
        <f t="shared" si="183"/>
        <v>0</v>
      </c>
      <c r="AF680" s="115">
        <f t="shared" si="184"/>
        <v>2</v>
      </c>
      <c r="AG680" s="115">
        <f t="shared" si="185"/>
        <v>2</v>
      </c>
      <c r="AH680" s="115" t="str">
        <f t="shared" si="186"/>
        <v>Correct</v>
      </c>
      <c r="AJ680" s="115" t="s">
        <v>83</v>
      </c>
      <c r="AK680" s="115">
        <v>62</v>
      </c>
      <c r="AL680" s="115" t="s">
        <v>181</v>
      </c>
      <c r="AM680" s="115" t="s">
        <v>268</v>
      </c>
      <c r="AN680" s="115" t="s">
        <v>85</v>
      </c>
      <c r="AP680" s="115" t="s">
        <v>87</v>
      </c>
      <c r="AR680" s="115" t="s">
        <v>89</v>
      </c>
      <c r="AS680" s="115" t="s">
        <v>106</v>
      </c>
      <c r="AT680" s="115" t="s">
        <v>91</v>
      </c>
      <c r="AU680" s="115" t="s">
        <v>91</v>
      </c>
    </row>
    <row r="681" spans="1:47">
      <c r="A681" s="115">
        <v>7020351188</v>
      </c>
      <c r="H681" s="115" t="s">
        <v>46</v>
      </c>
      <c r="O681" s="115">
        <f t="shared" si="170"/>
        <v>1</v>
      </c>
      <c r="P681" s="115">
        <f t="shared" si="171"/>
        <v>3</v>
      </c>
      <c r="R681" s="115">
        <f t="shared" si="172"/>
        <v>0</v>
      </c>
      <c r="S681" s="115">
        <f t="shared" si="173"/>
        <v>0</v>
      </c>
      <c r="T681" s="115">
        <f t="shared" si="174"/>
        <v>0</v>
      </c>
      <c r="U681" s="115">
        <f t="shared" si="175"/>
        <v>0</v>
      </c>
      <c r="V681" s="115">
        <f t="shared" si="176"/>
        <v>0</v>
      </c>
      <c r="W681" s="115">
        <f t="shared" si="177"/>
        <v>0</v>
      </c>
      <c r="X681" s="115">
        <f t="shared" si="178"/>
        <v>1</v>
      </c>
      <c r="Y681" s="115">
        <f t="shared" si="179"/>
        <v>0</v>
      </c>
      <c r="Z681" s="115">
        <f t="shared" si="180"/>
        <v>0</v>
      </c>
      <c r="AA681" s="115">
        <f t="shared" si="181"/>
        <v>0</v>
      </c>
      <c r="AB681" s="115">
        <f t="shared" si="182"/>
        <v>0</v>
      </c>
      <c r="AC681" s="115">
        <f t="shared" si="183"/>
        <v>0</v>
      </c>
      <c r="AF681" s="115">
        <f t="shared" si="184"/>
        <v>1</v>
      </c>
      <c r="AG681" s="115">
        <f t="shared" si="185"/>
        <v>1</v>
      </c>
      <c r="AH681" s="115" t="str">
        <f t="shared" si="186"/>
        <v>Correct</v>
      </c>
      <c r="AJ681" s="115" t="s">
        <v>99</v>
      </c>
      <c r="AK681" s="115">
        <v>27</v>
      </c>
      <c r="AL681" s="115" t="s">
        <v>181</v>
      </c>
      <c r="AM681" s="115" t="s">
        <v>221</v>
      </c>
      <c r="AN681" s="115" t="s">
        <v>85</v>
      </c>
      <c r="AO681" s="115" t="s">
        <v>86</v>
      </c>
      <c r="AP681" s="115" t="s">
        <v>87</v>
      </c>
      <c r="AQ681" s="115" t="s">
        <v>100</v>
      </c>
      <c r="AR681" s="115" t="s">
        <v>102</v>
      </c>
      <c r="AS681" s="115" t="s">
        <v>90</v>
      </c>
      <c r="AT681" s="115" t="s">
        <v>86</v>
      </c>
      <c r="AU681" s="115" t="s">
        <v>91</v>
      </c>
    </row>
    <row r="682" spans="1:47">
      <c r="A682" s="115">
        <v>7007915541</v>
      </c>
      <c r="B682" s="115" t="s">
        <v>41</v>
      </c>
      <c r="D682" s="115" t="s">
        <v>43</v>
      </c>
      <c r="H682" s="115" t="s">
        <v>46</v>
      </c>
      <c r="O682" s="115">
        <f t="shared" si="170"/>
        <v>3</v>
      </c>
      <c r="P682" s="115">
        <f t="shared" si="171"/>
        <v>1</v>
      </c>
      <c r="R682" s="115">
        <f t="shared" si="172"/>
        <v>1</v>
      </c>
      <c r="S682" s="115">
        <f t="shared" si="173"/>
        <v>0</v>
      </c>
      <c r="T682" s="115">
        <f t="shared" si="174"/>
        <v>1</v>
      </c>
      <c r="U682" s="115">
        <f t="shared" si="175"/>
        <v>0</v>
      </c>
      <c r="V682" s="115">
        <f t="shared" si="176"/>
        <v>0</v>
      </c>
      <c r="W682" s="115">
        <f t="shared" si="177"/>
        <v>0</v>
      </c>
      <c r="X682" s="115">
        <f t="shared" si="178"/>
        <v>1</v>
      </c>
      <c r="Y682" s="115">
        <f t="shared" si="179"/>
        <v>0</v>
      </c>
      <c r="Z682" s="115">
        <f t="shared" si="180"/>
        <v>0</v>
      </c>
      <c r="AA682" s="115">
        <f t="shared" si="181"/>
        <v>0</v>
      </c>
      <c r="AB682" s="115">
        <f t="shared" si="182"/>
        <v>0</v>
      </c>
      <c r="AC682" s="115">
        <f t="shared" si="183"/>
        <v>0</v>
      </c>
      <c r="AF682" s="115">
        <f t="shared" si="184"/>
        <v>3</v>
      </c>
      <c r="AG682" s="115">
        <f t="shared" si="185"/>
        <v>3</v>
      </c>
      <c r="AH682" s="115" t="str">
        <f t="shared" si="186"/>
        <v>Correct</v>
      </c>
      <c r="AJ682" s="115" t="s">
        <v>99</v>
      </c>
      <c r="AK682" s="115">
        <v>69</v>
      </c>
      <c r="AL682" s="115" t="s">
        <v>84</v>
      </c>
      <c r="AM682" s="115" t="s">
        <v>474</v>
      </c>
      <c r="AN682" s="115" t="s">
        <v>85</v>
      </c>
      <c r="AO682" s="115" t="s">
        <v>86</v>
      </c>
      <c r="AP682" s="115" t="s">
        <v>87</v>
      </c>
      <c r="AQ682" s="115" t="s">
        <v>100</v>
      </c>
      <c r="AR682" s="115" t="s">
        <v>89</v>
      </c>
      <c r="AS682" s="115" t="s">
        <v>106</v>
      </c>
      <c r="AT682" s="115" t="s">
        <v>91</v>
      </c>
      <c r="AU682" s="115" t="s">
        <v>91</v>
      </c>
    </row>
    <row r="683" spans="1:47">
      <c r="A683" s="115">
        <v>7007932583</v>
      </c>
      <c r="H683" s="115" t="s">
        <v>46</v>
      </c>
      <c r="O683" s="115">
        <f t="shared" si="170"/>
        <v>1</v>
      </c>
      <c r="P683" s="115">
        <f t="shared" si="171"/>
        <v>3</v>
      </c>
      <c r="R683" s="115">
        <f t="shared" si="172"/>
        <v>0</v>
      </c>
      <c r="S683" s="115">
        <f t="shared" si="173"/>
        <v>0</v>
      </c>
      <c r="T683" s="115">
        <f t="shared" si="174"/>
        <v>0</v>
      </c>
      <c r="U683" s="115">
        <f t="shared" si="175"/>
        <v>0</v>
      </c>
      <c r="V683" s="115">
        <f t="shared" si="176"/>
        <v>0</v>
      </c>
      <c r="W683" s="115">
        <f t="shared" si="177"/>
        <v>0</v>
      </c>
      <c r="X683" s="115">
        <f t="shared" si="178"/>
        <v>1</v>
      </c>
      <c r="Y683" s="115">
        <f t="shared" si="179"/>
        <v>0</v>
      </c>
      <c r="Z683" s="115">
        <f t="shared" si="180"/>
        <v>0</v>
      </c>
      <c r="AA683" s="115">
        <f t="shared" si="181"/>
        <v>0</v>
      </c>
      <c r="AB683" s="115">
        <f t="shared" si="182"/>
        <v>0</v>
      </c>
      <c r="AC683" s="115">
        <f t="shared" si="183"/>
        <v>0</v>
      </c>
      <c r="AF683" s="115">
        <f t="shared" si="184"/>
        <v>1</v>
      </c>
      <c r="AG683" s="115">
        <f t="shared" si="185"/>
        <v>1</v>
      </c>
      <c r="AH683" s="115" t="str">
        <f t="shared" si="186"/>
        <v>Correct</v>
      </c>
      <c r="AJ683" s="115" t="s">
        <v>99</v>
      </c>
      <c r="AK683" s="115">
        <v>70</v>
      </c>
      <c r="AL683" s="115" t="s">
        <v>84</v>
      </c>
      <c r="AM683" s="115" t="s">
        <v>124</v>
      </c>
      <c r="AN683" s="115" t="s">
        <v>85</v>
      </c>
      <c r="AP683" s="115" t="s">
        <v>87</v>
      </c>
      <c r="AR683" s="115" t="s">
        <v>89</v>
      </c>
      <c r="AS683" s="115" t="s">
        <v>106</v>
      </c>
      <c r="AT683" s="115" t="s">
        <v>91</v>
      </c>
      <c r="AU683" s="115" t="s">
        <v>91</v>
      </c>
    </row>
    <row r="684" spans="1:47">
      <c r="A684" s="115">
        <v>7045775443</v>
      </c>
      <c r="B684" s="115" t="s">
        <v>41</v>
      </c>
      <c r="H684" s="115" t="s">
        <v>46</v>
      </c>
      <c r="O684" s="115">
        <f t="shared" si="170"/>
        <v>2</v>
      </c>
      <c r="P684" s="115">
        <f t="shared" si="171"/>
        <v>1.5</v>
      </c>
      <c r="R684" s="115">
        <f t="shared" si="172"/>
        <v>1</v>
      </c>
      <c r="S684" s="115">
        <f t="shared" si="173"/>
        <v>0</v>
      </c>
      <c r="T684" s="115">
        <f t="shared" si="174"/>
        <v>0</v>
      </c>
      <c r="U684" s="115">
        <f t="shared" si="175"/>
        <v>0</v>
      </c>
      <c r="V684" s="115">
        <f t="shared" si="176"/>
        <v>0</v>
      </c>
      <c r="W684" s="115">
        <f t="shared" si="177"/>
        <v>0</v>
      </c>
      <c r="X684" s="115">
        <f t="shared" si="178"/>
        <v>1</v>
      </c>
      <c r="Y684" s="115">
        <f t="shared" si="179"/>
        <v>0</v>
      </c>
      <c r="Z684" s="115">
        <f t="shared" si="180"/>
        <v>0</v>
      </c>
      <c r="AA684" s="115">
        <f t="shared" si="181"/>
        <v>0</v>
      </c>
      <c r="AB684" s="115">
        <f t="shared" si="182"/>
        <v>0</v>
      </c>
      <c r="AC684" s="115">
        <f t="shared" si="183"/>
        <v>0</v>
      </c>
      <c r="AF684" s="115">
        <f t="shared" si="184"/>
        <v>2</v>
      </c>
      <c r="AG684" s="115">
        <f t="shared" si="185"/>
        <v>2</v>
      </c>
      <c r="AH684" s="115" t="str">
        <f t="shared" si="186"/>
        <v>Correct</v>
      </c>
      <c r="AJ684" s="115" t="s">
        <v>83</v>
      </c>
      <c r="AK684" s="115">
        <v>71</v>
      </c>
      <c r="AL684" s="115" t="s">
        <v>181</v>
      </c>
      <c r="AM684" s="115" t="s">
        <v>184</v>
      </c>
      <c r="AN684" s="115" t="s">
        <v>85</v>
      </c>
      <c r="AO684" s="115" t="s">
        <v>86</v>
      </c>
      <c r="AP684" s="115" t="s">
        <v>87</v>
      </c>
      <c r="AQ684" s="115" t="s">
        <v>96</v>
      </c>
      <c r="AR684" s="115" t="s">
        <v>94</v>
      </c>
      <c r="AS684" s="115" t="s">
        <v>106</v>
      </c>
      <c r="AT684" s="115" t="s">
        <v>91</v>
      </c>
      <c r="AU684" s="115" t="s">
        <v>91</v>
      </c>
    </row>
    <row r="685" spans="1:47">
      <c r="A685" s="115">
        <v>6985416610</v>
      </c>
      <c r="D685" s="115" t="s">
        <v>43</v>
      </c>
      <c r="H685" s="115" t="s">
        <v>46</v>
      </c>
      <c r="O685" s="115">
        <f t="shared" si="170"/>
        <v>2</v>
      </c>
      <c r="P685" s="115">
        <f t="shared" si="171"/>
        <v>1.5</v>
      </c>
      <c r="R685" s="115">
        <f t="shared" si="172"/>
        <v>0</v>
      </c>
      <c r="S685" s="115">
        <f t="shared" si="173"/>
        <v>0</v>
      </c>
      <c r="T685" s="115">
        <f t="shared" si="174"/>
        <v>1</v>
      </c>
      <c r="U685" s="115">
        <f t="shared" si="175"/>
        <v>0</v>
      </c>
      <c r="V685" s="115">
        <f t="shared" si="176"/>
        <v>0</v>
      </c>
      <c r="W685" s="115">
        <f t="shared" si="177"/>
        <v>0</v>
      </c>
      <c r="X685" s="115">
        <f t="shared" si="178"/>
        <v>1</v>
      </c>
      <c r="Y685" s="115">
        <f t="shared" si="179"/>
        <v>0</v>
      </c>
      <c r="Z685" s="115">
        <f t="shared" si="180"/>
        <v>0</v>
      </c>
      <c r="AA685" s="115">
        <f t="shared" si="181"/>
        <v>0</v>
      </c>
      <c r="AB685" s="115">
        <f t="shared" si="182"/>
        <v>0</v>
      </c>
      <c r="AC685" s="115">
        <f t="shared" si="183"/>
        <v>0</v>
      </c>
      <c r="AF685" s="115">
        <f t="shared" si="184"/>
        <v>2</v>
      </c>
      <c r="AG685" s="115">
        <f t="shared" si="185"/>
        <v>2</v>
      </c>
      <c r="AH685" s="115" t="str">
        <f t="shared" si="186"/>
        <v>Correct</v>
      </c>
      <c r="AJ685" s="115" t="s">
        <v>99</v>
      </c>
      <c r="AK685" s="115">
        <v>80</v>
      </c>
      <c r="AL685" s="115" t="s">
        <v>181</v>
      </c>
      <c r="AM685" s="115" t="s">
        <v>199</v>
      </c>
      <c r="AN685" s="115" t="s">
        <v>85</v>
      </c>
      <c r="AO685" s="115" t="s">
        <v>86</v>
      </c>
      <c r="AQ685" s="115" t="s">
        <v>100</v>
      </c>
      <c r="AR685" s="115" t="s">
        <v>89</v>
      </c>
      <c r="AS685" s="115" t="s">
        <v>106</v>
      </c>
      <c r="AT685" s="115" t="s">
        <v>91</v>
      </c>
      <c r="AU685" s="115" t="s">
        <v>91</v>
      </c>
    </row>
    <row r="686" spans="1:47">
      <c r="A686" s="115">
        <v>7011082383</v>
      </c>
      <c r="H686" s="115" t="s">
        <v>46</v>
      </c>
      <c r="O686" s="115">
        <f t="shared" si="170"/>
        <v>1</v>
      </c>
      <c r="P686" s="115">
        <f t="shared" si="171"/>
        <v>3</v>
      </c>
      <c r="R686" s="115">
        <f t="shared" si="172"/>
        <v>0</v>
      </c>
      <c r="S686" s="115">
        <f t="shared" si="173"/>
        <v>0</v>
      </c>
      <c r="T686" s="115">
        <f t="shared" si="174"/>
        <v>0</v>
      </c>
      <c r="U686" s="115">
        <f t="shared" si="175"/>
        <v>0</v>
      </c>
      <c r="V686" s="115">
        <f t="shared" si="176"/>
        <v>0</v>
      </c>
      <c r="W686" s="115">
        <f t="shared" si="177"/>
        <v>0</v>
      </c>
      <c r="X686" s="115">
        <f t="shared" si="178"/>
        <v>1</v>
      </c>
      <c r="Y686" s="115">
        <f t="shared" si="179"/>
        <v>0</v>
      </c>
      <c r="Z686" s="115">
        <f t="shared" si="180"/>
        <v>0</v>
      </c>
      <c r="AA686" s="115">
        <f t="shared" si="181"/>
        <v>0</v>
      </c>
      <c r="AB686" s="115">
        <f t="shared" si="182"/>
        <v>0</v>
      </c>
      <c r="AC686" s="115">
        <f t="shared" si="183"/>
        <v>0</v>
      </c>
      <c r="AF686" s="115">
        <f t="shared" si="184"/>
        <v>1</v>
      </c>
      <c r="AG686" s="115">
        <f t="shared" si="185"/>
        <v>1</v>
      </c>
      <c r="AH686" s="115" t="str">
        <f t="shared" si="186"/>
        <v>Correct</v>
      </c>
      <c r="AJ686" s="115" t="s">
        <v>83</v>
      </c>
      <c r="AK686" s="115">
        <v>26</v>
      </c>
      <c r="AL686" s="115" t="s">
        <v>84</v>
      </c>
      <c r="AM686" s="115" t="s">
        <v>153</v>
      </c>
      <c r="AN686" s="115" t="s">
        <v>85</v>
      </c>
      <c r="AO686" s="115" t="s">
        <v>91</v>
      </c>
      <c r="AP686" s="115" t="s">
        <v>87</v>
      </c>
      <c r="AQ686" s="115" t="s">
        <v>101</v>
      </c>
      <c r="AR686" s="115" t="s">
        <v>114</v>
      </c>
      <c r="AS686" s="115" t="s">
        <v>90</v>
      </c>
      <c r="AT686" s="115" t="s">
        <v>91</v>
      </c>
      <c r="AU686" s="115" t="s">
        <v>91</v>
      </c>
    </row>
    <row r="687" spans="1:47">
      <c r="A687" s="115">
        <v>7020570767</v>
      </c>
      <c r="H687" s="115" t="s">
        <v>46</v>
      </c>
      <c r="O687" s="115">
        <f t="shared" si="170"/>
        <v>1</v>
      </c>
      <c r="P687" s="115">
        <f t="shared" si="171"/>
        <v>3</v>
      </c>
      <c r="R687" s="115">
        <f t="shared" si="172"/>
        <v>0</v>
      </c>
      <c r="S687" s="115">
        <f t="shared" si="173"/>
        <v>0</v>
      </c>
      <c r="T687" s="115">
        <f t="shared" si="174"/>
        <v>0</v>
      </c>
      <c r="U687" s="115">
        <f t="shared" si="175"/>
        <v>0</v>
      </c>
      <c r="V687" s="115">
        <f t="shared" si="176"/>
        <v>0</v>
      </c>
      <c r="W687" s="115">
        <f t="shared" si="177"/>
        <v>0</v>
      </c>
      <c r="X687" s="115">
        <f t="shared" si="178"/>
        <v>1</v>
      </c>
      <c r="Y687" s="115">
        <f t="shared" si="179"/>
        <v>0</v>
      </c>
      <c r="Z687" s="115">
        <f t="shared" si="180"/>
        <v>0</v>
      </c>
      <c r="AA687" s="115">
        <f t="shared" si="181"/>
        <v>0</v>
      </c>
      <c r="AB687" s="115">
        <f t="shared" si="182"/>
        <v>0</v>
      </c>
      <c r="AC687" s="115">
        <f t="shared" si="183"/>
        <v>0</v>
      </c>
      <c r="AF687" s="115">
        <f t="shared" si="184"/>
        <v>1</v>
      </c>
      <c r="AG687" s="115">
        <f t="shared" si="185"/>
        <v>1</v>
      </c>
      <c r="AH687" s="115" t="str">
        <f t="shared" si="186"/>
        <v>Correct</v>
      </c>
      <c r="AJ687" s="115" t="s">
        <v>83</v>
      </c>
      <c r="AK687" s="115">
        <v>35</v>
      </c>
      <c r="AL687" s="115" t="s">
        <v>84</v>
      </c>
      <c r="AM687" s="115" t="s">
        <v>135</v>
      </c>
      <c r="AO687" s="115" t="s">
        <v>91</v>
      </c>
      <c r="AP687" s="115" t="s">
        <v>108</v>
      </c>
      <c r="AQ687" s="115" t="s">
        <v>93</v>
      </c>
      <c r="AR687" s="115" t="s">
        <v>112</v>
      </c>
      <c r="AS687" s="115" t="s">
        <v>98</v>
      </c>
      <c r="AT687" s="115" t="s">
        <v>86</v>
      </c>
      <c r="AU687" s="115" t="s">
        <v>86</v>
      </c>
    </row>
    <row r="688" spans="1:47">
      <c r="A688" s="115">
        <v>7007918307</v>
      </c>
      <c r="H688" s="115" t="s">
        <v>46</v>
      </c>
      <c r="O688" s="115">
        <f t="shared" si="170"/>
        <v>1</v>
      </c>
      <c r="P688" s="115">
        <f t="shared" si="171"/>
        <v>3</v>
      </c>
      <c r="R688" s="115">
        <f t="shared" si="172"/>
        <v>0</v>
      </c>
      <c r="S688" s="115">
        <f t="shared" si="173"/>
        <v>0</v>
      </c>
      <c r="T688" s="115">
        <f t="shared" si="174"/>
        <v>0</v>
      </c>
      <c r="U688" s="115">
        <f t="shared" si="175"/>
        <v>0</v>
      </c>
      <c r="V688" s="115">
        <f t="shared" si="176"/>
        <v>0</v>
      </c>
      <c r="W688" s="115">
        <f t="shared" si="177"/>
        <v>0</v>
      </c>
      <c r="X688" s="115">
        <f t="shared" si="178"/>
        <v>1</v>
      </c>
      <c r="Y688" s="115">
        <f t="shared" si="179"/>
        <v>0</v>
      </c>
      <c r="Z688" s="115">
        <f t="shared" si="180"/>
        <v>0</v>
      </c>
      <c r="AA688" s="115">
        <f t="shared" si="181"/>
        <v>0</v>
      </c>
      <c r="AB688" s="115">
        <f t="shared" si="182"/>
        <v>0</v>
      </c>
      <c r="AC688" s="115">
        <f t="shared" si="183"/>
        <v>0</v>
      </c>
      <c r="AF688" s="115">
        <f t="shared" si="184"/>
        <v>1</v>
      </c>
      <c r="AG688" s="115">
        <f t="shared" si="185"/>
        <v>1</v>
      </c>
      <c r="AH688" s="115" t="str">
        <f t="shared" si="186"/>
        <v>Correct</v>
      </c>
      <c r="AJ688" s="115" t="s">
        <v>83</v>
      </c>
      <c r="AK688" s="115">
        <v>68</v>
      </c>
      <c r="AL688" s="115" t="s">
        <v>84</v>
      </c>
      <c r="AM688" s="115" t="s">
        <v>152</v>
      </c>
      <c r="AN688" s="115" t="s">
        <v>92</v>
      </c>
      <c r="AO688" s="115" t="s">
        <v>86</v>
      </c>
      <c r="AP688" s="115" t="s">
        <v>87</v>
      </c>
      <c r="AQ688" s="115" t="s">
        <v>104</v>
      </c>
      <c r="AR688" s="115" t="s">
        <v>89</v>
      </c>
      <c r="AS688" s="115" t="s">
        <v>106</v>
      </c>
      <c r="AU688" s="115" t="s">
        <v>91</v>
      </c>
    </row>
    <row r="689" spans="1:47">
      <c r="A689" s="115">
        <v>5584544200</v>
      </c>
      <c r="C689" s="115" t="s">
        <v>42</v>
      </c>
      <c r="F689" s="115" t="s">
        <v>45</v>
      </c>
      <c r="H689" s="115" t="s">
        <v>46</v>
      </c>
      <c r="O689" s="115">
        <f t="shared" si="170"/>
        <v>3</v>
      </c>
      <c r="P689" s="115">
        <f t="shared" si="171"/>
        <v>1</v>
      </c>
      <c r="R689" s="115">
        <f t="shared" si="172"/>
        <v>0</v>
      </c>
      <c r="S689" s="115">
        <f t="shared" si="173"/>
        <v>1</v>
      </c>
      <c r="T689" s="115">
        <f t="shared" si="174"/>
        <v>0</v>
      </c>
      <c r="U689" s="115">
        <f t="shared" si="175"/>
        <v>0</v>
      </c>
      <c r="V689" s="115">
        <f t="shared" si="176"/>
        <v>1</v>
      </c>
      <c r="W689" s="115">
        <f t="shared" si="177"/>
        <v>0</v>
      </c>
      <c r="X689" s="115">
        <f t="shared" si="178"/>
        <v>1</v>
      </c>
      <c r="Y689" s="115">
        <f t="shared" si="179"/>
        <v>0</v>
      </c>
      <c r="Z689" s="115">
        <f t="shared" si="180"/>
        <v>0</v>
      </c>
      <c r="AA689" s="115">
        <f t="shared" si="181"/>
        <v>0</v>
      </c>
      <c r="AB689" s="115">
        <f t="shared" si="182"/>
        <v>0</v>
      </c>
      <c r="AC689" s="115">
        <f t="shared" si="183"/>
        <v>0</v>
      </c>
      <c r="AF689" s="115">
        <f t="shared" si="184"/>
        <v>3</v>
      </c>
      <c r="AG689" s="115">
        <f t="shared" si="185"/>
        <v>3</v>
      </c>
      <c r="AH689" s="115" t="str">
        <f t="shared" si="186"/>
        <v>Correct</v>
      </c>
      <c r="AJ689" s="115" t="s">
        <v>99</v>
      </c>
      <c r="AK689" s="115">
        <v>59</v>
      </c>
      <c r="AL689" s="115" t="s">
        <v>181</v>
      </c>
      <c r="AM689" s="115" t="s">
        <v>441</v>
      </c>
      <c r="AN689" s="115" t="s">
        <v>85</v>
      </c>
      <c r="AO689" s="115" t="s">
        <v>86</v>
      </c>
      <c r="AP689" s="115" t="s">
        <v>87</v>
      </c>
      <c r="AQ689" s="115" t="s">
        <v>101</v>
      </c>
      <c r="AR689" s="115" t="s">
        <v>89</v>
      </c>
      <c r="AS689" s="115" t="s">
        <v>90</v>
      </c>
      <c r="AT689" s="115" t="s">
        <v>91</v>
      </c>
      <c r="AU689" s="115" t="s">
        <v>91</v>
      </c>
    </row>
    <row r="690" spans="1:47">
      <c r="A690" s="115">
        <v>6985147466</v>
      </c>
      <c r="B690" s="115" t="s">
        <v>41</v>
      </c>
      <c r="H690" s="115" t="s">
        <v>46</v>
      </c>
      <c r="O690" s="115">
        <f t="shared" si="170"/>
        <v>2</v>
      </c>
      <c r="P690" s="115">
        <f t="shared" si="171"/>
        <v>1.5</v>
      </c>
      <c r="R690" s="115">
        <f t="shared" si="172"/>
        <v>1</v>
      </c>
      <c r="S690" s="115">
        <f t="shared" si="173"/>
        <v>0</v>
      </c>
      <c r="T690" s="115">
        <f t="shared" si="174"/>
        <v>0</v>
      </c>
      <c r="U690" s="115">
        <f t="shared" si="175"/>
        <v>0</v>
      </c>
      <c r="V690" s="115">
        <f t="shared" si="176"/>
        <v>0</v>
      </c>
      <c r="W690" s="115">
        <f t="shared" si="177"/>
        <v>0</v>
      </c>
      <c r="X690" s="115">
        <f t="shared" si="178"/>
        <v>1</v>
      </c>
      <c r="Y690" s="115">
        <f t="shared" si="179"/>
        <v>0</v>
      </c>
      <c r="Z690" s="115">
        <f t="shared" si="180"/>
        <v>0</v>
      </c>
      <c r="AA690" s="115">
        <f t="shared" si="181"/>
        <v>0</v>
      </c>
      <c r="AB690" s="115">
        <f t="shared" si="182"/>
        <v>0</v>
      </c>
      <c r="AC690" s="115">
        <f t="shared" si="183"/>
        <v>0</v>
      </c>
      <c r="AF690" s="115">
        <f t="shared" si="184"/>
        <v>2</v>
      </c>
      <c r="AG690" s="115">
        <f t="shared" si="185"/>
        <v>2</v>
      </c>
      <c r="AH690" s="115" t="str">
        <f t="shared" si="186"/>
        <v>Correct</v>
      </c>
      <c r="AJ690" s="115" t="s">
        <v>83</v>
      </c>
      <c r="AK690" s="115">
        <v>65</v>
      </c>
      <c r="AL690" s="115" t="s">
        <v>181</v>
      </c>
      <c r="AM690" s="115" t="s">
        <v>208</v>
      </c>
      <c r="AO690" s="115" t="s">
        <v>86</v>
      </c>
      <c r="AP690" s="115" t="s">
        <v>87</v>
      </c>
      <c r="AQ690" s="115" t="s">
        <v>93</v>
      </c>
      <c r="AR690" s="115" t="s">
        <v>102</v>
      </c>
      <c r="AS690" s="115" t="s">
        <v>106</v>
      </c>
      <c r="AT690" s="115" t="s">
        <v>91</v>
      </c>
      <c r="AU690" s="115" t="s">
        <v>86</v>
      </c>
    </row>
    <row r="691" spans="1:47">
      <c r="A691" s="115">
        <v>5586910646</v>
      </c>
      <c r="B691" s="115" t="s">
        <v>41</v>
      </c>
      <c r="F691" s="115" t="s">
        <v>45</v>
      </c>
      <c r="H691" s="115" t="s">
        <v>46</v>
      </c>
      <c r="O691" s="115">
        <f t="shared" si="170"/>
        <v>3</v>
      </c>
      <c r="P691" s="115">
        <f t="shared" si="171"/>
        <v>1</v>
      </c>
      <c r="R691" s="115">
        <f t="shared" si="172"/>
        <v>1</v>
      </c>
      <c r="S691" s="115">
        <f t="shared" si="173"/>
        <v>0</v>
      </c>
      <c r="T691" s="115">
        <f t="shared" si="174"/>
        <v>0</v>
      </c>
      <c r="U691" s="115">
        <f t="shared" si="175"/>
        <v>0</v>
      </c>
      <c r="V691" s="115">
        <f t="shared" si="176"/>
        <v>1</v>
      </c>
      <c r="W691" s="115">
        <f t="shared" si="177"/>
        <v>0</v>
      </c>
      <c r="X691" s="115">
        <f t="shared" si="178"/>
        <v>1</v>
      </c>
      <c r="Y691" s="115">
        <f t="shared" si="179"/>
        <v>0</v>
      </c>
      <c r="Z691" s="115">
        <f t="shared" si="180"/>
        <v>0</v>
      </c>
      <c r="AA691" s="115">
        <f t="shared" si="181"/>
        <v>0</v>
      </c>
      <c r="AB691" s="115">
        <f t="shared" si="182"/>
        <v>0</v>
      </c>
      <c r="AC691" s="115">
        <f t="shared" si="183"/>
        <v>0</v>
      </c>
      <c r="AF691" s="115">
        <f t="shared" si="184"/>
        <v>3</v>
      </c>
      <c r="AG691" s="115">
        <f t="shared" si="185"/>
        <v>3</v>
      </c>
      <c r="AH691" s="115" t="str">
        <f t="shared" si="186"/>
        <v>Correct</v>
      </c>
      <c r="AJ691" s="115" t="s">
        <v>83</v>
      </c>
      <c r="AK691" s="115">
        <v>42</v>
      </c>
      <c r="AL691" s="115" t="s">
        <v>181</v>
      </c>
      <c r="AM691" s="115" t="s">
        <v>232</v>
      </c>
      <c r="AN691" s="115" t="s">
        <v>85</v>
      </c>
      <c r="AO691" s="115" t="s">
        <v>86</v>
      </c>
      <c r="AP691" s="115" t="s">
        <v>87</v>
      </c>
      <c r="AQ691" s="115" t="s">
        <v>88</v>
      </c>
      <c r="AR691" s="115" t="s">
        <v>89</v>
      </c>
      <c r="AS691" s="115" t="s">
        <v>90</v>
      </c>
      <c r="AT691" s="115" t="s">
        <v>91</v>
      </c>
      <c r="AU691" s="115" t="s">
        <v>91</v>
      </c>
    </row>
    <row r="692" spans="1:47">
      <c r="A692" s="115">
        <v>7020572225</v>
      </c>
      <c r="H692" s="115" t="s">
        <v>46</v>
      </c>
      <c r="O692" s="115">
        <f t="shared" si="170"/>
        <v>1</v>
      </c>
      <c r="P692" s="115">
        <f t="shared" si="171"/>
        <v>3</v>
      </c>
      <c r="R692" s="115">
        <f t="shared" si="172"/>
        <v>0</v>
      </c>
      <c r="S692" s="115">
        <f t="shared" si="173"/>
        <v>0</v>
      </c>
      <c r="T692" s="115">
        <f t="shared" si="174"/>
        <v>0</v>
      </c>
      <c r="U692" s="115">
        <f t="shared" si="175"/>
        <v>0</v>
      </c>
      <c r="V692" s="115">
        <f t="shared" si="176"/>
        <v>0</v>
      </c>
      <c r="W692" s="115">
        <f t="shared" si="177"/>
        <v>0</v>
      </c>
      <c r="X692" s="115">
        <f t="shared" si="178"/>
        <v>1</v>
      </c>
      <c r="Y692" s="115">
        <f t="shared" si="179"/>
        <v>0</v>
      </c>
      <c r="Z692" s="115">
        <f t="shared" si="180"/>
        <v>0</v>
      </c>
      <c r="AA692" s="115">
        <f t="shared" si="181"/>
        <v>0</v>
      </c>
      <c r="AB692" s="115">
        <f t="shared" si="182"/>
        <v>0</v>
      </c>
      <c r="AC692" s="115">
        <f t="shared" si="183"/>
        <v>0</v>
      </c>
      <c r="AF692" s="115">
        <f t="shared" si="184"/>
        <v>1</v>
      </c>
      <c r="AG692" s="115">
        <f t="shared" si="185"/>
        <v>1</v>
      </c>
      <c r="AH692" s="115" t="str">
        <f t="shared" si="186"/>
        <v>Correct</v>
      </c>
      <c r="AJ692" s="115" t="s">
        <v>83</v>
      </c>
      <c r="AK692" s="115">
        <v>49</v>
      </c>
      <c r="AL692" s="115" t="s">
        <v>84</v>
      </c>
      <c r="AM692" s="115" t="s">
        <v>146</v>
      </c>
      <c r="AO692" s="115" t="s">
        <v>91</v>
      </c>
      <c r="AP692" s="115" t="s">
        <v>87</v>
      </c>
      <c r="AQ692" s="115" t="s">
        <v>96</v>
      </c>
      <c r="AR692" s="115" t="s">
        <v>112</v>
      </c>
      <c r="AS692" s="115" t="s">
        <v>90</v>
      </c>
      <c r="AT692" s="115" t="s">
        <v>86</v>
      </c>
      <c r="AU692" s="115" t="s">
        <v>86</v>
      </c>
    </row>
    <row r="693" spans="1:47">
      <c r="A693" s="115">
        <v>6985141692</v>
      </c>
      <c r="C693" s="115" t="s">
        <v>42</v>
      </c>
      <c r="H693" s="115" t="s">
        <v>46</v>
      </c>
      <c r="O693" s="115">
        <f t="shared" si="170"/>
        <v>2</v>
      </c>
      <c r="P693" s="115">
        <f t="shared" si="171"/>
        <v>1.5</v>
      </c>
      <c r="R693" s="115">
        <f t="shared" si="172"/>
        <v>0</v>
      </c>
      <c r="S693" s="115">
        <f t="shared" si="173"/>
        <v>1</v>
      </c>
      <c r="T693" s="115">
        <f t="shared" si="174"/>
        <v>0</v>
      </c>
      <c r="U693" s="115">
        <f t="shared" si="175"/>
        <v>0</v>
      </c>
      <c r="V693" s="115">
        <f t="shared" si="176"/>
        <v>0</v>
      </c>
      <c r="W693" s="115">
        <f t="shared" si="177"/>
        <v>0</v>
      </c>
      <c r="X693" s="115">
        <f t="shared" si="178"/>
        <v>1</v>
      </c>
      <c r="Y693" s="115">
        <f t="shared" si="179"/>
        <v>0</v>
      </c>
      <c r="Z693" s="115">
        <f t="shared" si="180"/>
        <v>0</v>
      </c>
      <c r="AA693" s="115">
        <f t="shared" si="181"/>
        <v>0</v>
      </c>
      <c r="AB693" s="115">
        <f t="shared" si="182"/>
        <v>0</v>
      </c>
      <c r="AC693" s="115">
        <f t="shared" si="183"/>
        <v>0</v>
      </c>
      <c r="AF693" s="115">
        <f t="shared" si="184"/>
        <v>2</v>
      </c>
      <c r="AG693" s="115">
        <f t="shared" si="185"/>
        <v>2</v>
      </c>
      <c r="AH693" s="115" t="str">
        <f t="shared" si="186"/>
        <v>Correct</v>
      </c>
      <c r="AJ693" s="115" t="s">
        <v>83</v>
      </c>
      <c r="AK693" s="115">
        <v>24</v>
      </c>
      <c r="AL693" s="115" t="s">
        <v>181</v>
      </c>
      <c r="AM693" s="115" t="s">
        <v>194</v>
      </c>
      <c r="AP693" s="115" t="s">
        <v>108</v>
      </c>
      <c r="AQ693" s="115" t="s">
        <v>96</v>
      </c>
      <c r="AR693" s="115" t="s">
        <v>94</v>
      </c>
      <c r="AS693" s="115" t="s">
        <v>113</v>
      </c>
      <c r="AT693" s="115" t="s">
        <v>91</v>
      </c>
      <c r="AU693" s="115" t="s">
        <v>91</v>
      </c>
    </row>
    <row r="694" spans="1:47">
      <c r="A694" s="115">
        <v>5609483908</v>
      </c>
      <c r="B694" s="115" t="s">
        <v>41</v>
      </c>
      <c r="C694" s="115" t="s">
        <v>42</v>
      </c>
      <c r="H694" s="115" t="s">
        <v>46</v>
      </c>
      <c r="O694" s="115">
        <f t="shared" si="170"/>
        <v>3</v>
      </c>
      <c r="P694" s="115">
        <f t="shared" si="171"/>
        <v>1</v>
      </c>
      <c r="R694" s="115">
        <f t="shared" si="172"/>
        <v>1</v>
      </c>
      <c r="S694" s="115">
        <f t="shared" si="173"/>
        <v>1</v>
      </c>
      <c r="T694" s="115">
        <f t="shared" si="174"/>
        <v>0</v>
      </c>
      <c r="U694" s="115">
        <f t="shared" si="175"/>
        <v>0</v>
      </c>
      <c r="V694" s="115">
        <f t="shared" si="176"/>
        <v>0</v>
      </c>
      <c r="W694" s="115">
        <f t="shared" si="177"/>
        <v>0</v>
      </c>
      <c r="X694" s="115">
        <f t="shared" si="178"/>
        <v>1</v>
      </c>
      <c r="Y694" s="115">
        <f t="shared" si="179"/>
        <v>0</v>
      </c>
      <c r="Z694" s="115">
        <f t="shared" si="180"/>
        <v>0</v>
      </c>
      <c r="AA694" s="115">
        <f t="shared" si="181"/>
        <v>0</v>
      </c>
      <c r="AB694" s="115">
        <f t="shared" si="182"/>
        <v>0</v>
      </c>
      <c r="AC694" s="115">
        <f t="shared" si="183"/>
        <v>0</v>
      </c>
      <c r="AF694" s="115">
        <f t="shared" si="184"/>
        <v>3</v>
      </c>
      <c r="AG694" s="115">
        <f t="shared" si="185"/>
        <v>3</v>
      </c>
      <c r="AH694" s="115" t="str">
        <f t="shared" si="186"/>
        <v>Correct</v>
      </c>
      <c r="AJ694" s="115" t="s">
        <v>83</v>
      </c>
      <c r="AK694" s="115">
        <v>61</v>
      </c>
      <c r="AL694" s="115" t="s">
        <v>181</v>
      </c>
      <c r="AM694" s="115" t="s">
        <v>206</v>
      </c>
      <c r="AN694" s="115" t="s">
        <v>85</v>
      </c>
      <c r="AO694" s="115" t="s">
        <v>86</v>
      </c>
      <c r="AP694" s="115" t="s">
        <v>87</v>
      </c>
      <c r="AQ694" s="115" t="s">
        <v>101</v>
      </c>
      <c r="AR694" s="115" t="s">
        <v>89</v>
      </c>
      <c r="AS694" s="115" t="s">
        <v>90</v>
      </c>
      <c r="AT694" s="115" t="s">
        <v>91</v>
      </c>
      <c r="AU694" s="115" t="s">
        <v>91</v>
      </c>
    </row>
    <row r="695" spans="1:47">
      <c r="A695" s="115">
        <v>5578850187</v>
      </c>
      <c r="C695" s="115" t="s">
        <v>42</v>
      </c>
      <c r="D695" s="115" t="s">
        <v>43</v>
      </c>
      <c r="H695" s="115" t="s">
        <v>46</v>
      </c>
      <c r="O695" s="115">
        <f t="shared" si="170"/>
        <v>3</v>
      </c>
      <c r="P695" s="115">
        <f t="shared" si="171"/>
        <v>1</v>
      </c>
      <c r="R695" s="115">
        <f t="shared" si="172"/>
        <v>0</v>
      </c>
      <c r="S695" s="115">
        <f t="shared" si="173"/>
        <v>1</v>
      </c>
      <c r="T695" s="115">
        <f t="shared" si="174"/>
        <v>1</v>
      </c>
      <c r="U695" s="115">
        <f t="shared" si="175"/>
        <v>0</v>
      </c>
      <c r="V695" s="115">
        <f t="shared" si="176"/>
        <v>0</v>
      </c>
      <c r="W695" s="115">
        <f t="shared" si="177"/>
        <v>0</v>
      </c>
      <c r="X695" s="115">
        <f t="shared" si="178"/>
        <v>1</v>
      </c>
      <c r="Y695" s="115">
        <f t="shared" si="179"/>
        <v>0</v>
      </c>
      <c r="Z695" s="115">
        <f t="shared" si="180"/>
        <v>0</v>
      </c>
      <c r="AA695" s="115">
        <f t="shared" si="181"/>
        <v>0</v>
      </c>
      <c r="AB695" s="115">
        <f t="shared" si="182"/>
        <v>0</v>
      </c>
      <c r="AC695" s="115">
        <f t="shared" si="183"/>
        <v>0</v>
      </c>
      <c r="AF695" s="115">
        <f t="shared" si="184"/>
        <v>3</v>
      </c>
      <c r="AG695" s="115">
        <f t="shared" si="185"/>
        <v>3</v>
      </c>
      <c r="AH695" s="115" t="str">
        <f t="shared" si="186"/>
        <v>Correct</v>
      </c>
      <c r="AJ695" s="115" t="s">
        <v>83</v>
      </c>
      <c r="AK695" s="115">
        <v>58</v>
      </c>
      <c r="AL695" s="115" t="s">
        <v>181</v>
      </c>
      <c r="AM695" s="115" t="s">
        <v>198</v>
      </c>
      <c r="AN695" s="115" t="s">
        <v>85</v>
      </c>
      <c r="AO695" s="115" t="s">
        <v>86</v>
      </c>
      <c r="AP695" s="115" t="s">
        <v>87</v>
      </c>
      <c r="AQ695" s="115" t="s">
        <v>88</v>
      </c>
      <c r="AR695" s="115" t="s">
        <v>120</v>
      </c>
      <c r="AS695" s="115" t="s">
        <v>90</v>
      </c>
      <c r="AT695" s="115" t="s">
        <v>91</v>
      </c>
      <c r="AU695" s="115" t="s">
        <v>91</v>
      </c>
    </row>
    <row r="696" spans="1:47">
      <c r="A696" s="115">
        <v>7045788173</v>
      </c>
      <c r="B696" s="115" t="s">
        <v>41</v>
      </c>
      <c r="H696" s="115" t="s">
        <v>46</v>
      </c>
      <c r="O696" s="115">
        <f t="shared" si="170"/>
        <v>2</v>
      </c>
      <c r="P696" s="115">
        <f t="shared" si="171"/>
        <v>1.5</v>
      </c>
      <c r="R696" s="115">
        <f t="shared" si="172"/>
        <v>1</v>
      </c>
      <c r="S696" s="115">
        <f t="shared" si="173"/>
        <v>0</v>
      </c>
      <c r="T696" s="115">
        <f t="shared" si="174"/>
        <v>0</v>
      </c>
      <c r="U696" s="115">
        <f t="shared" si="175"/>
        <v>0</v>
      </c>
      <c r="V696" s="115">
        <f t="shared" si="176"/>
        <v>0</v>
      </c>
      <c r="W696" s="115">
        <f t="shared" si="177"/>
        <v>0</v>
      </c>
      <c r="X696" s="115">
        <f t="shared" si="178"/>
        <v>1</v>
      </c>
      <c r="Y696" s="115">
        <f t="shared" si="179"/>
        <v>0</v>
      </c>
      <c r="Z696" s="115">
        <f t="shared" si="180"/>
        <v>0</v>
      </c>
      <c r="AA696" s="115">
        <f t="shared" si="181"/>
        <v>0</v>
      </c>
      <c r="AB696" s="115">
        <f t="shared" si="182"/>
        <v>0</v>
      </c>
      <c r="AC696" s="115">
        <f t="shared" si="183"/>
        <v>0</v>
      </c>
      <c r="AF696" s="115">
        <f t="shared" si="184"/>
        <v>2</v>
      </c>
      <c r="AG696" s="115">
        <f t="shared" si="185"/>
        <v>2</v>
      </c>
      <c r="AH696" s="115" t="str">
        <f t="shared" si="186"/>
        <v>Correct</v>
      </c>
      <c r="AJ696" s="115" t="s">
        <v>83</v>
      </c>
      <c r="AK696" s="115">
        <v>76</v>
      </c>
      <c r="AL696" s="115" t="s">
        <v>181</v>
      </c>
      <c r="AM696" s="115" t="s">
        <v>426</v>
      </c>
      <c r="AN696" s="115" t="s">
        <v>85</v>
      </c>
      <c r="AO696" s="115" t="s">
        <v>86</v>
      </c>
      <c r="AP696" s="115" t="s">
        <v>87</v>
      </c>
      <c r="AQ696" s="115" t="s">
        <v>101</v>
      </c>
      <c r="AR696" s="115" t="s">
        <v>89</v>
      </c>
      <c r="AS696" s="115" t="s">
        <v>106</v>
      </c>
      <c r="AT696" s="115" t="s">
        <v>91</v>
      </c>
      <c r="AU696" s="115" t="s">
        <v>91</v>
      </c>
    </row>
    <row r="697" spans="1:47">
      <c r="A697" s="115">
        <v>7020345313</v>
      </c>
      <c r="D697" s="115" t="s">
        <v>43</v>
      </c>
      <c r="E697" s="115" t="s">
        <v>44</v>
      </c>
      <c r="H697" s="115" t="s">
        <v>46</v>
      </c>
      <c r="O697" s="115">
        <f t="shared" si="170"/>
        <v>3</v>
      </c>
      <c r="P697" s="115">
        <f t="shared" si="171"/>
        <v>1</v>
      </c>
      <c r="R697" s="115">
        <f t="shared" si="172"/>
        <v>0</v>
      </c>
      <c r="S697" s="115">
        <f t="shared" si="173"/>
        <v>0</v>
      </c>
      <c r="T697" s="115">
        <f t="shared" si="174"/>
        <v>1</v>
      </c>
      <c r="U697" s="115">
        <f t="shared" si="175"/>
        <v>1</v>
      </c>
      <c r="V697" s="115">
        <f t="shared" si="176"/>
        <v>0</v>
      </c>
      <c r="W697" s="115">
        <f t="shared" si="177"/>
        <v>0</v>
      </c>
      <c r="X697" s="115">
        <f t="shared" si="178"/>
        <v>1</v>
      </c>
      <c r="Y697" s="115">
        <f t="shared" si="179"/>
        <v>0</v>
      </c>
      <c r="Z697" s="115">
        <f t="shared" si="180"/>
        <v>0</v>
      </c>
      <c r="AA697" s="115">
        <f t="shared" si="181"/>
        <v>0</v>
      </c>
      <c r="AB697" s="115">
        <f t="shared" si="182"/>
        <v>0</v>
      </c>
      <c r="AC697" s="115">
        <f t="shared" si="183"/>
        <v>0</v>
      </c>
      <c r="AF697" s="115">
        <f t="shared" si="184"/>
        <v>3</v>
      </c>
      <c r="AG697" s="115">
        <f t="shared" si="185"/>
        <v>3</v>
      </c>
      <c r="AH697" s="115" t="str">
        <f t="shared" si="186"/>
        <v>Correct</v>
      </c>
      <c r="AJ697" s="115" t="s">
        <v>83</v>
      </c>
      <c r="AK697" s="115">
        <v>58</v>
      </c>
      <c r="AL697" s="115" t="s">
        <v>181</v>
      </c>
      <c r="AM697" s="115" t="s">
        <v>221</v>
      </c>
      <c r="AN697" s="115" t="s">
        <v>85</v>
      </c>
      <c r="AO697" s="115" t="s">
        <v>86</v>
      </c>
      <c r="AP697" s="115" t="s">
        <v>87</v>
      </c>
      <c r="AQ697" s="115" t="s">
        <v>96</v>
      </c>
      <c r="AR697" s="115" t="s">
        <v>102</v>
      </c>
      <c r="AS697" s="115" t="s">
        <v>90</v>
      </c>
      <c r="AT697" s="115" t="s">
        <v>91</v>
      </c>
      <c r="AU697" s="115" t="s">
        <v>91</v>
      </c>
    </row>
    <row r="698" spans="1:47">
      <c r="A698" s="115">
        <v>7045793252</v>
      </c>
      <c r="B698" s="115" t="s">
        <v>41</v>
      </c>
      <c r="F698" s="115" t="s">
        <v>45</v>
      </c>
      <c r="H698" s="115" t="s">
        <v>46</v>
      </c>
      <c r="O698" s="115">
        <f t="shared" si="170"/>
        <v>3</v>
      </c>
      <c r="P698" s="115">
        <f t="shared" si="171"/>
        <v>1</v>
      </c>
      <c r="R698" s="115">
        <f t="shared" si="172"/>
        <v>1</v>
      </c>
      <c r="S698" s="115">
        <f t="shared" si="173"/>
        <v>0</v>
      </c>
      <c r="T698" s="115">
        <f t="shared" si="174"/>
        <v>0</v>
      </c>
      <c r="U698" s="115">
        <f t="shared" si="175"/>
        <v>0</v>
      </c>
      <c r="V698" s="115">
        <f t="shared" si="176"/>
        <v>1</v>
      </c>
      <c r="W698" s="115">
        <f t="shared" si="177"/>
        <v>0</v>
      </c>
      <c r="X698" s="115">
        <f t="shared" si="178"/>
        <v>1</v>
      </c>
      <c r="Y698" s="115">
        <f t="shared" si="179"/>
        <v>0</v>
      </c>
      <c r="Z698" s="115">
        <f t="shared" si="180"/>
        <v>0</v>
      </c>
      <c r="AA698" s="115">
        <f t="shared" si="181"/>
        <v>0</v>
      </c>
      <c r="AB698" s="115">
        <f t="shared" si="182"/>
        <v>0</v>
      </c>
      <c r="AC698" s="115">
        <f t="shared" si="183"/>
        <v>0</v>
      </c>
      <c r="AF698" s="115">
        <f t="shared" si="184"/>
        <v>3</v>
      </c>
      <c r="AG698" s="115">
        <f t="shared" si="185"/>
        <v>3</v>
      </c>
      <c r="AH698" s="115" t="str">
        <f t="shared" si="186"/>
        <v>Correct</v>
      </c>
      <c r="AJ698" s="115" t="s">
        <v>83</v>
      </c>
      <c r="AK698" s="115">
        <v>73</v>
      </c>
      <c r="AL698" s="115" t="s">
        <v>181</v>
      </c>
      <c r="AM698" s="115" t="s">
        <v>220</v>
      </c>
      <c r="AN698" s="115" t="s">
        <v>107</v>
      </c>
      <c r="AO698" s="115" t="s">
        <v>86</v>
      </c>
      <c r="AP698" s="115" t="s">
        <v>87</v>
      </c>
      <c r="AQ698" s="115" t="s">
        <v>104</v>
      </c>
      <c r="AR698" s="115" t="s">
        <v>89</v>
      </c>
      <c r="AS698" s="115" t="s">
        <v>106</v>
      </c>
      <c r="AT698" s="115" t="s">
        <v>91</v>
      </c>
      <c r="AU698" s="115" t="s">
        <v>91</v>
      </c>
    </row>
    <row r="699" spans="1:47">
      <c r="A699" s="115">
        <v>6985138750</v>
      </c>
      <c r="B699" s="115" t="s">
        <v>41</v>
      </c>
      <c r="H699" s="115" t="s">
        <v>46</v>
      </c>
      <c r="O699" s="115">
        <f t="shared" si="170"/>
        <v>2</v>
      </c>
      <c r="P699" s="115">
        <f t="shared" si="171"/>
        <v>1.5</v>
      </c>
      <c r="R699" s="115">
        <f t="shared" si="172"/>
        <v>1</v>
      </c>
      <c r="S699" s="115">
        <f t="shared" si="173"/>
        <v>0</v>
      </c>
      <c r="T699" s="115">
        <f t="shared" si="174"/>
        <v>0</v>
      </c>
      <c r="U699" s="115">
        <f t="shared" si="175"/>
        <v>0</v>
      </c>
      <c r="V699" s="115">
        <f t="shared" si="176"/>
        <v>0</v>
      </c>
      <c r="W699" s="115">
        <f t="shared" si="177"/>
        <v>0</v>
      </c>
      <c r="X699" s="115">
        <f t="shared" si="178"/>
        <v>1</v>
      </c>
      <c r="Y699" s="115">
        <f t="shared" si="179"/>
        <v>0</v>
      </c>
      <c r="Z699" s="115">
        <f t="shared" si="180"/>
        <v>0</v>
      </c>
      <c r="AA699" s="115">
        <f t="shared" si="181"/>
        <v>0</v>
      </c>
      <c r="AB699" s="115">
        <f t="shared" si="182"/>
        <v>0</v>
      </c>
      <c r="AC699" s="115">
        <f t="shared" si="183"/>
        <v>0</v>
      </c>
      <c r="AF699" s="115">
        <f t="shared" si="184"/>
        <v>2</v>
      </c>
      <c r="AG699" s="115">
        <f t="shared" si="185"/>
        <v>2</v>
      </c>
      <c r="AH699" s="115" t="str">
        <f t="shared" si="186"/>
        <v>Correct</v>
      </c>
      <c r="AJ699" s="115" t="s">
        <v>83</v>
      </c>
      <c r="AL699" s="115" t="s">
        <v>181</v>
      </c>
      <c r="AM699" s="115" t="s">
        <v>228</v>
      </c>
      <c r="AO699" s="115" t="s">
        <v>91</v>
      </c>
      <c r="AP699" s="115" t="s">
        <v>108</v>
      </c>
      <c r="AQ699" s="115" t="s">
        <v>93</v>
      </c>
      <c r="AR699" s="115" t="s">
        <v>112</v>
      </c>
      <c r="AS699" s="115" t="s">
        <v>98</v>
      </c>
      <c r="AT699" s="115" t="s">
        <v>86</v>
      </c>
    </row>
    <row r="700" spans="1:47">
      <c r="A700" s="115">
        <v>7011539944</v>
      </c>
      <c r="H700" s="115" t="s">
        <v>46</v>
      </c>
      <c r="O700" s="115">
        <f t="shared" si="170"/>
        <v>1</v>
      </c>
      <c r="P700" s="115">
        <f t="shared" si="171"/>
        <v>3</v>
      </c>
      <c r="R700" s="115">
        <f t="shared" si="172"/>
        <v>0</v>
      </c>
      <c r="S700" s="115">
        <f t="shared" si="173"/>
        <v>0</v>
      </c>
      <c r="T700" s="115">
        <f t="shared" si="174"/>
        <v>0</v>
      </c>
      <c r="U700" s="115">
        <f t="shared" si="175"/>
        <v>0</v>
      </c>
      <c r="V700" s="115">
        <f t="shared" si="176"/>
        <v>0</v>
      </c>
      <c r="W700" s="115">
        <f t="shared" si="177"/>
        <v>0</v>
      </c>
      <c r="X700" s="115">
        <f t="shared" si="178"/>
        <v>1</v>
      </c>
      <c r="Y700" s="115">
        <f t="shared" si="179"/>
        <v>0</v>
      </c>
      <c r="Z700" s="115">
        <f t="shared" si="180"/>
        <v>0</v>
      </c>
      <c r="AA700" s="115">
        <f t="shared" si="181"/>
        <v>0</v>
      </c>
      <c r="AB700" s="115">
        <f t="shared" si="182"/>
        <v>0</v>
      </c>
      <c r="AC700" s="115">
        <f t="shared" si="183"/>
        <v>0</v>
      </c>
      <c r="AF700" s="115">
        <f t="shared" si="184"/>
        <v>1</v>
      </c>
      <c r="AG700" s="115">
        <f t="shared" si="185"/>
        <v>1</v>
      </c>
      <c r="AH700" s="115" t="str">
        <f t="shared" si="186"/>
        <v>Correct</v>
      </c>
      <c r="AJ700" s="115" t="s">
        <v>83</v>
      </c>
      <c r="AK700" s="115">
        <v>78</v>
      </c>
      <c r="AL700" s="115" t="s">
        <v>84</v>
      </c>
      <c r="AM700" s="115" t="s">
        <v>143</v>
      </c>
      <c r="AN700" s="115" t="s">
        <v>85</v>
      </c>
      <c r="AO700" s="115" t="s">
        <v>91</v>
      </c>
      <c r="AQ700" s="115" t="s">
        <v>93</v>
      </c>
      <c r="AS700" s="115" t="s">
        <v>106</v>
      </c>
      <c r="AT700" s="115" t="s">
        <v>91</v>
      </c>
    </row>
    <row r="701" spans="1:47">
      <c r="A701" s="115">
        <v>6984056183</v>
      </c>
      <c r="B701" s="115" t="s">
        <v>41</v>
      </c>
      <c r="E701" s="115" t="s">
        <v>44</v>
      </c>
      <c r="H701" s="115" t="s">
        <v>46</v>
      </c>
      <c r="O701" s="115">
        <f t="shared" si="170"/>
        <v>3</v>
      </c>
      <c r="P701" s="115">
        <f t="shared" si="171"/>
        <v>1</v>
      </c>
      <c r="R701" s="115">
        <f t="shared" si="172"/>
        <v>1</v>
      </c>
      <c r="S701" s="115">
        <f t="shared" si="173"/>
        <v>0</v>
      </c>
      <c r="T701" s="115">
        <f t="shared" si="174"/>
        <v>0</v>
      </c>
      <c r="U701" s="115">
        <f t="shared" si="175"/>
        <v>1</v>
      </c>
      <c r="V701" s="115">
        <f t="shared" si="176"/>
        <v>0</v>
      </c>
      <c r="W701" s="115">
        <f t="shared" si="177"/>
        <v>0</v>
      </c>
      <c r="X701" s="115">
        <f t="shared" si="178"/>
        <v>1</v>
      </c>
      <c r="Y701" s="115">
        <f t="shared" si="179"/>
        <v>0</v>
      </c>
      <c r="Z701" s="115">
        <f t="shared" si="180"/>
        <v>0</v>
      </c>
      <c r="AA701" s="115">
        <f t="shared" si="181"/>
        <v>0</v>
      </c>
      <c r="AB701" s="115">
        <f t="shared" si="182"/>
        <v>0</v>
      </c>
      <c r="AC701" s="115">
        <f t="shared" si="183"/>
        <v>0</v>
      </c>
      <c r="AF701" s="115">
        <f t="shared" si="184"/>
        <v>3</v>
      </c>
      <c r="AG701" s="115">
        <f t="shared" si="185"/>
        <v>3</v>
      </c>
      <c r="AH701" s="115" t="str">
        <f t="shared" si="186"/>
        <v>Correct</v>
      </c>
      <c r="AJ701" s="115" t="s">
        <v>99</v>
      </c>
      <c r="AK701" s="115">
        <v>65</v>
      </c>
      <c r="AL701" s="115" t="s">
        <v>181</v>
      </c>
      <c r="AM701" s="115" t="s">
        <v>231</v>
      </c>
    </row>
    <row r="702" spans="1:47">
      <c r="A702" s="115">
        <v>6985434928</v>
      </c>
      <c r="H702" s="115" t="s">
        <v>46</v>
      </c>
      <c r="O702" s="115">
        <f t="shared" si="170"/>
        <v>1</v>
      </c>
      <c r="P702" s="115">
        <f t="shared" si="171"/>
        <v>3</v>
      </c>
      <c r="R702" s="115">
        <f t="shared" si="172"/>
        <v>0</v>
      </c>
      <c r="S702" s="115">
        <f t="shared" si="173"/>
        <v>0</v>
      </c>
      <c r="T702" s="115">
        <f t="shared" si="174"/>
        <v>0</v>
      </c>
      <c r="U702" s="115">
        <f t="shared" si="175"/>
        <v>0</v>
      </c>
      <c r="V702" s="115">
        <f t="shared" si="176"/>
        <v>0</v>
      </c>
      <c r="W702" s="115">
        <f t="shared" si="177"/>
        <v>0</v>
      </c>
      <c r="X702" s="115">
        <f t="shared" si="178"/>
        <v>1</v>
      </c>
      <c r="Y702" s="115">
        <f t="shared" si="179"/>
        <v>0</v>
      </c>
      <c r="Z702" s="115">
        <f t="shared" si="180"/>
        <v>0</v>
      </c>
      <c r="AA702" s="115">
        <f t="shared" si="181"/>
        <v>0</v>
      </c>
      <c r="AB702" s="115">
        <f t="shared" si="182"/>
        <v>0</v>
      </c>
      <c r="AC702" s="115">
        <f t="shared" si="183"/>
        <v>0</v>
      </c>
      <c r="AF702" s="115">
        <f t="shared" si="184"/>
        <v>1</v>
      </c>
      <c r="AG702" s="115">
        <f t="shared" si="185"/>
        <v>1</v>
      </c>
      <c r="AH702" s="115" t="str">
        <f t="shared" si="186"/>
        <v>Correct</v>
      </c>
      <c r="AJ702" s="115" t="s">
        <v>99</v>
      </c>
      <c r="AK702" s="115">
        <v>69</v>
      </c>
      <c r="AL702" s="115" t="s">
        <v>84</v>
      </c>
      <c r="AM702" s="115" t="s">
        <v>123</v>
      </c>
      <c r="AN702" s="115" t="s">
        <v>85</v>
      </c>
      <c r="AO702" s="115" t="s">
        <v>86</v>
      </c>
      <c r="AP702" s="115" t="s">
        <v>87</v>
      </c>
      <c r="AR702" s="115" t="s">
        <v>89</v>
      </c>
      <c r="AS702" s="115" t="s">
        <v>106</v>
      </c>
      <c r="AT702" s="115" t="s">
        <v>91</v>
      </c>
      <c r="AU702" s="115" t="s">
        <v>86</v>
      </c>
    </row>
    <row r="703" spans="1:47">
      <c r="A703" s="115">
        <v>6985139982</v>
      </c>
      <c r="H703" s="115" t="s">
        <v>46</v>
      </c>
      <c r="O703" s="115">
        <f t="shared" si="170"/>
        <v>1</v>
      </c>
      <c r="P703" s="115">
        <f t="shared" si="171"/>
        <v>3</v>
      </c>
      <c r="R703" s="115">
        <f t="shared" si="172"/>
        <v>0</v>
      </c>
      <c r="S703" s="115">
        <f t="shared" si="173"/>
        <v>0</v>
      </c>
      <c r="T703" s="115">
        <f t="shared" si="174"/>
        <v>0</v>
      </c>
      <c r="U703" s="115">
        <f t="shared" si="175"/>
        <v>0</v>
      </c>
      <c r="V703" s="115">
        <f t="shared" si="176"/>
        <v>0</v>
      </c>
      <c r="W703" s="115">
        <f t="shared" si="177"/>
        <v>0</v>
      </c>
      <c r="X703" s="115">
        <f t="shared" si="178"/>
        <v>1</v>
      </c>
      <c r="Y703" s="115">
        <f t="shared" si="179"/>
        <v>0</v>
      </c>
      <c r="Z703" s="115">
        <f t="shared" si="180"/>
        <v>0</v>
      </c>
      <c r="AA703" s="115">
        <f t="shared" si="181"/>
        <v>0</v>
      </c>
      <c r="AB703" s="115">
        <f t="shared" si="182"/>
        <v>0</v>
      </c>
      <c r="AC703" s="115">
        <f t="shared" si="183"/>
        <v>0</v>
      </c>
      <c r="AF703" s="115">
        <f t="shared" si="184"/>
        <v>1</v>
      </c>
      <c r="AG703" s="115">
        <f t="shared" si="185"/>
        <v>1</v>
      </c>
      <c r="AH703" s="115" t="str">
        <f t="shared" si="186"/>
        <v>Correct</v>
      </c>
      <c r="AJ703" s="115" t="s">
        <v>99</v>
      </c>
      <c r="AK703" s="115">
        <v>63</v>
      </c>
      <c r="AL703" s="115" t="s">
        <v>181</v>
      </c>
      <c r="AM703" s="115" t="s">
        <v>186</v>
      </c>
      <c r="AN703" s="115" t="s">
        <v>97</v>
      </c>
      <c r="AO703" s="115" t="s">
        <v>86</v>
      </c>
      <c r="AP703" s="115" t="s">
        <v>87</v>
      </c>
      <c r="AQ703" s="115" t="s">
        <v>104</v>
      </c>
      <c r="AR703" s="115" t="s">
        <v>89</v>
      </c>
      <c r="AS703" s="115" t="s">
        <v>113</v>
      </c>
      <c r="AT703" s="115" t="s">
        <v>117</v>
      </c>
      <c r="AU703" s="115" t="s">
        <v>91</v>
      </c>
    </row>
    <row r="704" spans="1:47">
      <c r="A704" s="115">
        <v>7045795390</v>
      </c>
      <c r="B704" s="115" t="s">
        <v>41</v>
      </c>
      <c r="C704" s="115" t="s">
        <v>42</v>
      </c>
      <c r="H704" s="115" t="s">
        <v>46</v>
      </c>
      <c r="O704" s="115">
        <f t="shared" si="170"/>
        <v>3</v>
      </c>
      <c r="P704" s="115">
        <f t="shared" si="171"/>
        <v>1</v>
      </c>
      <c r="R704" s="115">
        <f t="shared" si="172"/>
        <v>1</v>
      </c>
      <c r="S704" s="115">
        <f t="shared" si="173"/>
        <v>1</v>
      </c>
      <c r="T704" s="115">
        <f t="shared" si="174"/>
        <v>0</v>
      </c>
      <c r="U704" s="115">
        <f t="shared" si="175"/>
        <v>0</v>
      </c>
      <c r="V704" s="115">
        <f t="shared" si="176"/>
        <v>0</v>
      </c>
      <c r="W704" s="115">
        <f t="shared" si="177"/>
        <v>0</v>
      </c>
      <c r="X704" s="115">
        <f t="shared" si="178"/>
        <v>1</v>
      </c>
      <c r="Y704" s="115">
        <f t="shared" si="179"/>
        <v>0</v>
      </c>
      <c r="Z704" s="115">
        <f t="shared" si="180"/>
        <v>0</v>
      </c>
      <c r="AA704" s="115">
        <f t="shared" si="181"/>
        <v>0</v>
      </c>
      <c r="AB704" s="115">
        <f t="shared" si="182"/>
        <v>0</v>
      </c>
      <c r="AC704" s="115">
        <f t="shared" si="183"/>
        <v>0</v>
      </c>
      <c r="AF704" s="115">
        <f t="shared" si="184"/>
        <v>3</v>
      </c>
      <c r="AG704" s="115">
        <f t="shared" si="185"/>
        <v>3</v>
      </c>
      <c r="AH704" s="115" t="str">
        <f t="shared" si="186"/>
        <v>Correct</v>
      </c>
      <c r="AJ704" s="115" t="s">
        <v>83</v>
      </c>
      <c r="AL704" s="115" t="s">
        <v>181</v>
      </c>
      <c r="AM704" s="115" t="s">
        <v>231</v>
      </c>
      <c r="AN704" s="115" t="s">
        <v>85</v>
      </c>
      <c r="AO704" s="115" t="s">
        <v>86</v>
      </c>
      <c r="AP704" s="115" t="s">
        <v>87</v>
      </c>
      <c r="AR704" s="115" t="s">
        <v>109</v>
      </c>
      <c r="AS704" s="115" t="s">
        <v>106</v>
      </c>
      <c r="AT704" s="115" t="s">
        <v>91</v>
      </c>
      <c r="AU704" s="115" t="s">
        <v>86</v>
      </c>
    </row>
    <row r="705" spans="1:47">
      <c r="A705" s="115">
        <v>7010996909</v>
      </c>
      <c r="B705" s="115" t="s">
        <v>41</v>
      </c>
      <c r="C705" s="115" t="s">
        <v>42</v>
      </c>
      <c r="G705" s="115" t="s">
        <v>39</v>
      </c>
      <c r="H705" s="115" t="s">
        <v>46</v>
      </c>
      <c r="O705" s="115">
        <f t="shared" si="170"/>
        <v>4</v>
      </c>
      <c r="P705" s="115">
        <f t="shared" si="171"/>
        <v>0.75</v>
      </c>
      <c r="R705" s="115">
        <f t="shared" si="172"/>
        <v>0.75</v>
      </c>
      <c r="S705" s="115">
        <f t="shared" si="173"/>
        <v>0.75</v>
      </c>
      <c r="T705" s="115">
        <f t="shared" si="174"/>
        <v>0</v>
      </c>
      <c r="U705" s="115">
        <f t="shared" si="175"/>
        <v>0</v>
      </c>
      <c r="V705" s="115">
        <f t="shared" si="176"/>
        <v>0</v>
      </c>
      <c r="W705" s="115">
        <f t="shared" si="177"/>
        <v>0.75</v>
      </c>
      <c r="X705" s="115">
        <f t="shared" si="178"/>
        <v>0.75</v>
      </c>
      <c r="Y705" s="115">
        <f t="shared" si="179"/>
        <v>0</v>
      </c>
      <c r="Z705" s="115">
        <f t="shared" si="180"/>
        <v>0</v>
      </c>
      <c r="AA705" s="115">
        <f t="shared" si="181"/>
        <v>0</v>
      </c>
      <c r="AB705" s="115">
        <f t="shared" si="182"/>
        <v>0</v>
      </c>
      <c r="AC705" s="115">
        <f t="shared" si="183"/>
        <v>0</v>
      </c>
      <c r="AF705" s="115">
        <f t="shared" si="184"/>
        <v>3</v>
      </c>
      <c r="AG705" s="115">
        <f t="shared" si="185"/>
        <v>4</v>
      </c>
      <c r="AH705" s="115" t="str">
        <f t="shared" si="186"/>
        <v>Correct</v>
      </c>
      <c r="AJ705" s="115" t="s">
        <v>83</v>
      </c>
      <c r="AK705" s="115">
        <v>79</v>
      </c>
      <c r="AL705" s="115" t="s">
        <v>84</v>
      </c>
      <c r="AM705" s="115" t="s">
        <v>123</v>
      </c>
      <c r="AN705" s="115" t="s">
        <v>85</v>
      </c>
      <c r="AO705" s="115" t="s">
        <v>86</v>
      </c>
      <c r="AP705" s="115" t="s">
        <v>87</v>
      </c>
      <c r="AQ705" s="115" t="s">
        <v>96</v>
      </c>
      <c r="AR705" s="115" t="s">
        <v>102</v>
      </c>
      <c r="AS705" s="115" t="s">
        <v>106</v>
      </c>
      <c r="AT705" s="115" t="s">
        <v>91</v>
      </c>
      <c r="AU705" s="115" t="s">
        <v>91</v>
      </c>
    </row>
    <row r="706" spans="1:47">
      <c r="A706" s="115">
        <v>5587431245</v>
      </c>
      <c r="B706" s="115" t="s">
        <v>41</v>
      </c>
      <c r="F706" s="115" t="s">
        <v>45</v>
      </c>
      <c r="H706" s="115" t="s">
        <v>46</v>
      </c>
      <c r="O706" s="115">
        <f t="shared" ref="O706:O769" si="187">COUNTA(B706:N706)</f>
        <v>3</v>
      </c>
      <c r="P706" s="115">
        <f t="shared" ref="P706:P769" si="188">3/O706</f>
        <v>1</v>
      </c>
      <c r="R706" s="115">
        <f t="shared" ref="R706:R769" si="189">IF($O706&lt;3,IF($B706=$B$1,1,0),IF($B706=$B$1,$P706,0))</f>
        <v>1</v>
      </c>
      <c r="S706" s="115">
        <f t="shared" ref="S706:S769" si="190">IF($O706&lt;3,IF($C706=$C$1,1,0),IF($C706=$C$1,$P706,0))</f>
        <v>0</v>
      </c>
      <c r="T706" s="115">
        <f t="shared" ref="T706:T769" si="191">IF($O706&lt;3,IF($D706=$D$1,1,0),IF($D706=$D$1,$P706,0))</f>
        <v>0</v>
      </c>
      <c r="U706" s="115">
        <f t="shared" ref="U706:U769" si="192">IF($O706&lt;3,IF($E706=$E$1,1,0),IF($E706=$E$1,$P706,0))</f>
        <v>0</v>
      </c>
      <c r="V706" s="115">
        <f t="shared" ref="V706:V769" si="193">IF($O706&lt;3,IF($F706=$F$1,1,0),IF($F706=$F$1,$P706,0))</f>
        <v>1</v>
      </c>
      <c r="W706" s="115">
        <f t="shared" ref="W706:W769" si="194">IF($O706&lt;3,IF($G706=$G$1,1,0),IF($G706=$G$1,$P706,0))</f>
        <v>0</v>
      </c>
      <c r="X706" s="115">
        <f t="shared" ref="X706:X769" si="195">IF($O706&lt;3,IF($H706=$H$1,1,0),IF($H706=$H$1,$P706,0))</f>
        <v>1</v>
      </c>
      <c r="Y706" s="115">
        <f t="shared" ref="Y706:Y769" si="196">IF($O706&lt;3,IF($I706=$I$1,1,0),IF($I706=$I$1,$P706,0))</f>
        <v>0</v>
      </c>
      <c r="Z706" s="115">
        <f t="shared" ref="Z706:Z769" si="197">IF($O706&lt;3,IF($J706=$J$1,1,0),IF($J706=$J$1,$P706,0))</f>
        <v>0</v>
      </c>
      <c r="AA706" s="115">
        <f t="shared" ref="AA706:AA769" si="198">IF($O706&lt;3,IF($K706=$K$1,1,0),IF($K706=$K$1,$P706,0))</f>
        <v>0</v>
      </c>
      <c r="AB706" s="115">
        <f t="shared" ref="AB706:AB769" si="199">IF($O706&lt;3,IF($L706=$L$1,1,0),IF($L706=$L$1,$P706,0))</f>
        <v>0</v>
      </c>
      <c r="AC706" s="115">
        <f t="shared" ref="AC706:AC769" si="200">IF($O706&lt;3,IF($M706=$M$1,1,0),IF($M706=$M$1,$P706,0))</f>
        <v>0</v>
      </c>
      <c r="AF706" s="115">
        <f t="shared" ref="AF706:AF769" si="201">SUM(R706:AD706)</f>
        <v>3</v>
      </c>
      <c r="AG706" s="115">
        <f t="shared" ref="AG706:AG769" si="202">O706</f>
        <v>3</v>
      </c>
      <c r="AH706" s="115" t="str">
        <f t="shared" ref="AH706:AH769" si="203">IF(AF706=AG706,"Correct",IF(AF706=3,"Correct","Wrong"))</f>
        <v>Correct</v>
      </c>
      <c r="AJ706" s="115" t="s">
        <v>83</v>
      </c>
      <c r="AK706" s="115">
        <v>43</v>
      </c>
      <c r="AL706" s="115" t="s">
        <v>181</v>
      </c>
      <c r="AM706" s="115" t="s">
        <v>199</v>
      </c>
      <c r="AN706" s="115" t="s">
        <v>85</v>
      </c>
      <c r="AO706" s="115" t="s">
        <v>86</v>
      </c>
      <c r="AP706" s="115" t="s">
        <v>87</v>
      </c>
      <c r="AQ706" s="115" t="s">
        <v>101</v>
      </c>
      <c r="AR706" s="115" t="s">
        <v>89</v>
      </c>
      <c r="AS706" s="115" t="s">
        <v>90</v>
      </c>
      <c r="AT706" s="115" t="s">
        <v>91</v>
      </c>
      <c r="AU706" s="115" t="s">
        <v>86</v>
      </c>
    </row>
    <row r="707" spans="1:47">
      <c r="A707" s="115">
        <v>7045758460</v>
      </c>
      <c r="B707" s="115" t="s">
        <v>41</v>
      </c>
      <c r="H707" s="115" t="s">
        <v>46</v>
      </c>
      <c r="O707" s="115">
        <f t="shared" si="187"/>
        <v>2</v>
      </c>
      <c r="P707" s="115">
        <f t="shared" si="188"/>
        <v>1.5</v>
      </c>
      <c r="R707" s="115">
        <f t="shared" si="189"/>
        <v>1</v>
      </c>
      <c r="S707" s="115">
        <f t="shared" si="190"/>
        <v>0</v>
      </c>
      <c r="T707" s="115">
        <f t="shared" si="191"/>
        <v>0</v>
      </c>
      <c r="U707" s="115">
        <f t="shared" si="192"/>
        <v>0</v>
      </c>
      <c r="V707" s="115">
        <f t="shared" si="193"/>
        <v>0</v>
      </c>
      <c r="W707" s="115">
        <f t="shared" si="194"/>
        <v>0</v>
      </c>
      <c r="X707" s="115">
        <f t="shared" si="195"/>
        <v>1</v>
      </c>
      <c r="Y707" s="115">
        <f t="shared" si="196"/>
        <v>0</v>
      </c>
      <c r="Z707" s="115">
        <f t="shared" si="197"/>
        <v>0</v>
      </c>
      <c r="AA707" s="115">
        <f t="shared" si="198"/>
        <v>0</v>
      </c>
      <c r="AB707" s="115">
        <f t="shared" si="199"/>
        <v>0</v>
      </c>
      <c r="AC707" s="115">
        <f t="shared" si="200"/>
        <v>0</v>
      </c>
      <c r="AF707" s="115">
        <f t="shared" si="201"/>
        <v>2</v>
      </c>
      <c r="AG707" s="115">
        <f t="shared" si="202"/>
        <v>2</v>
      </c>
      <c r="AH707" s="115" t="str">
        <f t="shared" si="203"/>
        <v>Correct</v>
      </c>
      <c r="AJ707" s="115" t="s">
        <v>83</v>
      </c>
      <c r="AK707" s="115">
        <v>77</v>
      </c>
      <c r="AL707" s="115" t="s">
        <v>181</v>
      </c>
      <c r="AM707" s="115" t="s">
        <v>237</v>
      </c>
      <c r="AN707" s="115" t="s">
        <v>97</v>
      </c>
      <c r="AO707" s="115" t="s">
        <v>86</v>
      </c>
      <c r="AP707" s="115" t="s">
        <v>87</v>
      </c>
      <c r="AQ707" s="115" t="s">
        <v>100</v>
      </c>
      <c r="AR707" s="115" t="s">
        <v>111</v>
      </c>
      <c r="AS707" s="115" t="s">
        <v>106</v>
      </c>
      <c r="AT707" s="115" t="s">
        <v>91</v>
      </c>
      <c r="AU707" s="115" t="s">
        <v>91</v>
      </c>
    </row>
    <row r="708" spans="1:47">
      <c r="A708" s="115">
        <v>7011093014</v>
      </c>
      <c r="B708" s="115" t="s">
        <v>41</v>
      </c>
      <c r="F708" s="115" t="s">
        <v>45</v>
      </c>
      <c r="H708" s="115" t="s">
        <v>46</v>
      </c>
      <c r="O708" s="115">
        <f t="shared" si="187"/>
        <v>3</v>
      </c>
      <c r="P708" s="115">
        <f t="shared" si="188"/>
        <v>1</v>
      </c>
      <c r="R708" s="115">
        <f t="shared" si="189"/>
        <v>1</v>
      </c>
      <c r="S708" s="115">
        <f t="shared" si="190"/>
        <v>0</v>
      </c>
      <c r="T708" s="115">
        <f t="shared" si="191"/>
        <v>0</v>
      </c>
      <c r="U708" s="115">
        <f t="shared" si="192"/>
        <v>0</v>
      </c>
      <c r="V708" s="115">
        <f t="shared" si="193"/>
        <v>1</v>
      </c>
      <c r="W708" s="115">
        <f t="shared" si="194"/>
        <v>0</v>
      </c>
      <c r="X708" s="115">
        <f t="shared" si="195"/>
        <v>1</v>
      </c>
      <c r="Y708" s="115">
        <f t="shared" si="196"/>
        <v>0</v>
      </c>
      <c r="Z708" s="115">
        <f t="shared" si="197"/>
        <v>0</v>
      </c>
      <c r="AA708" s="115">
        <f t="shared" si="198"/>
        <v>0</v>
      </c>
      <c r="AB708" s="115">
        <f t="shared" si="199"/>
        <v>0</v>
      </c>
      <c r="AC708" s="115">
        <f t="shared" si="200"/>
        <v>0</v>
      </c>
      <c r="AF708" s="115">
        <f t="shared" si="201"/>
        <v>3</v>
      </c>
      <c r="AG708" s="115">
        <f t="shared" si="202"/>
        <v>3</v>
      </c>
      <c r="AH708" s="115" t="str">
        <f t="shared" si="203"/>
        <v>Correct</v>
      </c>
      <c r="AJ708" s="115" t="s">
        <v>83</v>
      </c>
      <c r="AK708" s="115">
        <v>43</v>
      </c>
      <c r="AL708" s="115" t="s">
        <v>84</v>
      </c>
      <c r="AM708" s="115" t="s">
        <v>135</v>
      </c>
      <c r="AN708" s="115" t="s">
        <v>92</v>
      </c>
      <c r="AO708" s="115" t="s">
        <v>86</v>
      </c>
      <c r="AP708" s="115" t="s">
        <v>182</v>
      </c>
      <c r="AQ708" s="115" t="s">
        <v>88</v>
      </c>
      <c r="AR708" s="115" t="s">
        <v>89</v>
      </c>
      <c r="AS708" s="115" t="s">
        <v>90</v>
      </c>
      <c r="AT708" s="115" t="s">
        <v>91</v>
      </c>
      <c r="AU708" s="115" t="s">
        <v>91</v>
      </c>
    </row>
    <row r="709" spans="1:47">
      <c r="A709" s="115">
        <v>7044847281</v>
      </c>
      <c r="H709" s="115" t="s">
        <v>46</v>
      </c>
      <c r="O709" s="115">
        <f t="shared" si="187"/>
        <v>1</v>
      </c>
      <c r="P709" s="115">
        <f t="shared" si="188"/>
        <v>3</v>
      </c>
      <c r="R709" s="115">
        <f t="shared" si="189"/>
        <v>0</v>
      </c>
      <c r="S709" s="115">
        <f t="shared" si="190"/>
        <v>0</v>
      </c>
      <c r="T709" s="115">
        <f t="shared" si="191"/>
        <v>0</v>
      </c>
      <c r="U709" s="115">
        <f t="shared" si="192"/>
        <v>0</v>
      </c>
      <c r="V709" s="115">
        <f t="shared" si="193"/>
        <v>0</v>
      </c>
      <c r="W709" s="115">
        <f t="shared" si="194"/>
        <v>0</v>
      </c>
      <c r="X709" s="115">
        <f t="shared" si="195"/>
        <v>1</v>
      </c>
      <c r="Y709" s="115">
        <f t="shared" si="196"/>
        <v>0</v>
      </c>
      <c r="Z709" s="115">
        <f t="shared" si="197"/>
        <v>0</v>
      </c>
      <c r="AA709" s="115">
        <f t="shared" si="198"/>
        <v>0</v>
      </c>
      <c r="AB709" s="115">
        <f t="shared" si="199"/>
        <v>0</v>
      </c>
      <c r="AC709" s="115">
        <f t="shared" si="200"/>
        <v>0</v>
      </c>
      <c r="AF709" s="115">
        <f t="shared" si="201"/>
        <v>1</v>
      </c>
      <c r="AG709" s="115">
        <f t="shared" si="202"/>
        <v>1</v>
      </c>
      <c r="AH709" s="115" t="str">
        <f t="shared" si="203"/>
        <v>Correct</v>
      </c>
      <c r="AJ709" s="115" t="s">
        <v>83</v>
      </c>
      <c r="AK709" s="115">
        <v>68</v>
      </c>
      <c r="AL709" s="115" t="s">
        <v>181</v>
      </c>
      <c r="AM709" s="115" t="s">
        <v>190</v>
      </c>
      <c r="AN709" s="115" t="s">
        <v>85</v>
      </c>
      <c r="AO709" s="115" t="s">
        <v>91</v>
      </c>
      <c r="AP709" s="115" t="s">
        <v>87</v>
      </c>
      <c r="AQ709" s="115" t="s">
        <v>100</v>
      </c>
      <c r="AR709" s="115" t="s">
        <v>89</v>
      </c>
      <c r="AS709" s="115" t="s">
        <v>90</v>
      </c>
      <c r="AT709" s="115" t="s">
        <v>91</v>
      </c>
      <c r="AU709" s="115" t="s">
        <v>86</v>
      </c>
    </row>
    <row r="710" spans="1:47">
      <c r="A710" s="115">
        <v>7045768471</v>
      </c>
      <c r="B710" s="115" t="s">
        <v>41</v>
      </c>
      <c r="C710" s="115" t="s">
        <v>42</v>
      </c>
      <c r="F710" s="115" t="s">
        <v>45</v>
      </c>
      <c r="H710" s="115" t="s">
        <v>46</v>
      </c>
      <c r="O710" s="115">
        <f t="shared" si="187"/>
        <v>4</v>
      </c>
      <c r="P710" s="115">
        <f t="shared" si="188"/>
        <v>0.75</v>
      </c>
      <c r="R710" s="115">
        <f t="shared" si="189"/>
        <v>0.75</v>
      </c>
      <c r="S710" s="115">
        <f t="shared" si="190"/>
        <v>0.75</v>
      </c>
      <c r="T710" s="115">
        <f t="shared" si="191"/>
        <v>0</v>
      </c>
      <c r="U710" s="115">
        <f t="shared" si="192"/>
        <v>0</v>
      </c>
      <c r="V710" s="115">
        <f t="shared" si="193"/>
        <v>0.75</v>
      </c>
      <c r="W710" s="115">
        <f t="shared" si="194"/>
        <v>0</v>
      </c>
      <c r="X710" s="115">
        <f t="shared" si="195"/>
        <v>0.75</v>
      </c>
      <c r="Y710" s="115">
        <f t="shared" si="196"/>
        <v>0</v>
      </c>
      <c r="Z710" s="115">
        <f t="shared" si="197"/>
        <v>0</v>
      </c>
      <c r="AA710" s="115">
        <f t="shared" si="198"/>
        <v>0</v>
      </c>
      <c r="AB710" s="115">
        <f t="shared" si="199"/>
        <v>0</v>
      </c>
      <c r="AC710" s="115">
        <f t="shared" si="200"/>
        <v>0</v>
      </c>
      <c r="AF710" s="115">
        <f t="shared" si="201"/>
        <v>3</v>
      </c>
      <c r="AG710" s="115">
        <f t="shared" si="202"/>
        <v>4</v>
      </c>
      <c r="AH710" s="115" t="str">
        <f t="shared" si="203"/>
        <v>Correct</v>
      </c>
      <c r="AJ710" s="115" t="s">
        <v>83</v>
      </c>
      <c r="AK710" s="115">
        <v>83</v>
      </c>
      <c r="AL710" s="115" t="s">
        <v>181</v>
      </c>
      <c r="AM710" s="115" t="s">
        <v>487</v>
      </c>
      <c r="AN710" s="115" t="s">
        <v>85</v>
      </c>
      <c r="AO710" s="115" t="s">
        <v>86</v>
      </c>
      <c r="AQ710" s="115" t="s">
        <v>88</v>
      </c>
      <c r="AR710" s="115" t="s">
        <v>94</v>
      </c>
      <c r="AS710" s="115" t="s">
        <v>106</v>
      </c>
      <c r="AT710" s="115" t="s">
        <v>91</v>
      </c>
      <c r="AU710" s="115" t="s">
        <v>91</v>
      </c>
    </row>
    <row r="711" spans="1:47">
      <c r="A711" s="115">
        <v>5610015763</v>
      </c>
      <c r="C711" s="115" t="s">
        <v>42</v>
      </c>
      <c r="F711" s="115" t="s">
        <v>45</v>
      </c>
      <c r="H711" s="115" t="s">
        <v>46</v>
      </c>
      <c r="O711" s="115">
        <f t="shared" si="187"/>
        <v>3</v>
      </c>
      <c r="P711" s="115">
        <f t="shared" si="188"/>
        <v>1</v>
      </c>
      <c r="R711" s="115">
        <f t="shared" si="189"/>
        <v>0</v>
      </c>
      <c r="S711" s="115">
        <f t="shared" si="190"/>
        <v>1</v>
      </c>
      <c r="T711" s="115">
        <f t="shared" si="191"/>
        <v>0</v>
      </c>
      <c r="U711" s="115">
        <f t="shared" si="192"/>
        <v>0</v>
      </c>
      <c r="V711" s="115">
        <f t="shared" si="193"/>
        <v>1</v>
      </c>
      <c r="W711" s="115">
        <f t="shared" si="194"/>
        <v>0</v>
      </c>
      <c r="X711" s="115">
        <f t="shared" si="195"/>
        <v>1</v>
      </c>
      <c r="Y711" s="115">
        <f t="shared" si="196"/>
        <v>0</v>
      </c>
      <c r="Z711" s="115">
        <f t="shared" si="197"/>
        <v>0</v>
      </c>
      <c r="AA711" s="115">
        <f t="shared" si="198"/>
        <v>0</v>
      </c>
      <c r="AB711" s="115">
        <f t="shared" si="199"/>
        <v>0</v>
      </c>
      <c r="AC711" s="115">
        <f t="shared" si="200"/>
        <v>0</v>
      </c>
      <c r="AF711" s="115">
        <f t="shared" si="201"/>
        <v>3</v>
      </c>
      <c r="AG711" s="115">
        <f t="shared" si="202"/>
        <v>3</v>
      </c>
      <c r="AH711" s="115" t="str">
        <f t="shared" si="203"/>
        <v>Correct</v>
      </c>
      <c r="AJ711" s="115" t="s">
        <v>83</v>
      </c>
      <c r="AK711" s="115">
        <v>38</v>
      </c>
      <c r="AL711" s="115" t="s">
        <v>181</v>
      </c>
      <c r="AM711" s="115" t="s">
        <v>193</v>
      </c>
      <c r="AN711" s="115" t="s">
        <v>85</v>
      </c>
      <c r="AO711" s="115" t="s">
        <v>86</v>
      </c>
      <c r="AP711" s="115" t="s">
        <v>87</v>
      </c>
      <c r="AQ711" s="115" t="s">
        <v>100</v>
      </c>
      <c r="AR711" s="115" t="s">
        <v>111</v>
      </c>
      <c r="AS711" s="115" t="s">
        <v>90</v>
      </c>
      <c r="AT711" s="115" t="s">
        <v>91</v>
      </c>
      <c r="AU711" s="115" t="s">
        <v>91</v>
      </c>
    </row>
    <row r="712" spans="1:47">
      <c r="A712" s="115">
        <v>7045757487</v>
      </c>
      <c r="B712" s="115" t="s">
        <v>41</v>
      </c>
      <c r="H712" s="115" t="s">
        <v>46</v>
      </c>
      <c r="O712" s="115">
        <f t="shared" si="187"/>
        <v>2</v>
      </c>
      <c r="P712" s="115">
        <f t="shared" si="188"/>
        <v>1.5</v>
      </c>
      <c r="R712" s="115">
        <f t="shared" si="189"/>
        <v>1</v>
      </c>
      <c r="S712" s="115">
        <f t="shared" si="190"/>
        <v>0</v>
      </c>
      <c r="T712" s="115">
        <f t="shared" si="191"/>
        <v>0</v>
      </c>
      <c r="U712" s="115">
        <f t="shared" si="192"/>
        <v>0</v>
      </c>
      <c r="V712" s="115">
        <f t="shared" si="193"/>
        <v>0</v>
      </c>
      <c r="W712" s="115">
        <f t="shared" si="194"/>
        <v>0</v>
      </c>
      <c r="X712" s="115">
        <f t="shared" si="195"/>
        <v>1</v>
      </c>
      <c r="Y712" s="115">
        <f t="shared" si="196"/>
        <v>0</v>
      </c>
      <c r="Z712" s="115">
        <f t="shared" si="197"/>
        <v>0</v>
      </c>
      <c r="AA712" s="115">
        <f t="shared" si="198"/>
        <v>0</v>
      </c>
      <c r="AB712" s="115">
        <f t="shared" si="199"/>
        <v>0</v>
      </c>
      <c r="AC712" s="115">
        <f t="shared" si="200"/>
        <v>0</v>
      </c>
      <c r="AF712" s="115">
        <f t="shared" si="201"/>
        <v>2</v>
      </c>
      <c r="AG712" s="115">
        <f t="shared" si="202"/>
        <v>2</v>
      </c>
      <c r="AH712" s="115" t="str">
        <f t="shared" si="203"/>
        <v>Correct</v>
      </c>
      <c r="AJ712" s="115" t="s">
        <v>99</v>
      </c>
      <c r="AK712" s="115">
        <v>86</v>
      </c>
      <c r="AL712" s="115" t="s">
        <v>181</v>
      </c>
      <c r="AM712" s="115" t="s">
        <v>208</v>
      </c>
      <c r="AN712" s="115" t="s">
        <v>85</v>
      </c>
      <c r="AO712" s="115" t="s">
        <v>86</v>
      </c>
      <c r="AP712" s="115" t="s">
        <v>87</v>
      </c>
      <c r="AR712" s="115" t="s">
        <v>94</v>
      </c>
      <c r="AS712" s="115" t="s">
        <v>106</v>
      </c>
      <c r="AT712" s="115" t="s">
        <v>91</v>
      </c>
      <c r="AU712" s="115" t="s">
        <v>86</v>
      </c>
    </row>
    <row r="713" spans="1:47">
      <c r="A713" s="115">
        <v>7011314803</v>
      </c>
      <c r="H713" s="115" t="s">
        <v>46</v>
      </c>
      <c r="O713" s="115">
        <f t="shared" si="187"/>
        <v>1</v>
      </c>
      <c r="P713" s="115">
        <f t="shared" si="188"/>
        <v>3</v>
      </c>
      <c r="R713" s="115">
        <f t="shared" si="189"/>
        <v>0</v>
      </c>
      <c r="S713" s="115">
        <f t="shared" si="190"/>
        <v>0</v>
      </c>
      <c r="T713" s="115">
        <f t="shared" si="191"/>
        <v>0</v>
      </c>
      <c r="U713" s="115">
        <f t="shared" si="192"/>
        <v>0</v>
      </c>
      <c r="V713" s="115">
        <f t="shared" si="193"/>
        <v>0</v>
      </c>
      <c r="W713" s="115">
        <f t="shared" si="194"/>
        <v>0</v>
      </c>
      <c r="X713" s="115">
        <f t="shared" si="195"/>
        <v>1</v>
      </c>
      <c r="Y713" s="115">
        <f t="shared" si="196"/>
        <v>0</v>
      </c>
      <c r="Z713" s="115">
        <f t="shared" si="197"/>
        <v>0</v>
      </c>
      <c r="AA713" s="115">
        <f t="shared" si="198"/>
        <v>0</v>
      </c>
      <c r="AB713" s="115">
        <f t="shared" si="199"/>
        <v>0</v>
      </c>
      <c r="AC713" s="115">
        <f t="shared" si="200"/>
        <v>0</v>
      </c>
      <c r="AF713" s="115">
        <f t="shared" si="201"/>
        <v>1</v>
      </c>
      <c r="AG713" s="115">
        <f t="shared" si="202"/>
        <v>1</v>
      </c>
      <c r="AH713" s="115" t="str">
        <f t="shared" si="203"/>
        <v>Correct</v>
      </c>
      <c r="AJ713" s="115" t="s">
        <v>83</v>
      </c>
      <c r="AK713" s="115">
        <v>74</v>
      </c>
      <c r="AL713" s="115" t="s">
        <v>84</v>
      </c>
      <c r="AM713" s="115" t="s">
        <v>133</v>
      </c>
      <c r="AN713" s="115" t="s">
        <v>97</v>
      </c>
      <c r="AO713" s="115" t="s">
        <v>86</v>
      </c>
      <c r="AP713" s="115" t="s">
        <v>87</v>
      </c>
      <c r="AR713" s="115" t="s">
        <v>89</v>
      </c>
      <c r="AS713" s="115" t="s">
        <v>106</v>
      </c>
      <c r="AT713" s="115" t="s">
        <v>91</v>
      </c>
      <c r="AU713" s="115" t="s">
        <v>91</v>
      </c>
    </row>
    <row r="714" spans="1:47">
      <c r="A714" s="115">
        <v>6987666017</v>
      </c>
      <c r="C714" s="115" t="s">
        <v>42</v>
      </c>
      <c r="D714" s="115" t="s">
        <v>43</v>
      </c>
      <c r="H714" s="115" t="s">
        <v>46</v>
      </c>
      <c r="O714" s="115">
        <f t="shared" si="187"/>
        <v>3</v>
      </c>
      <c r="P714" s="115">
        <f t="shared" si="188"/>
        <v>1</v>
      </c>
      <c r="R714" s="115">
        <f t="shared" si="189"/>
        <v>0</v>
      </c>
      <c r="S714" s="115">
        <f t="shared" si="190"/>
        <v>1</v>
      </c>
      <c r="T714" s="115">
        <f t="shared" si="191"/>
        <v>1</v>
      </c>
      <c r="U714" s="115">
        <f t="shared" si="192"/>
        <v>0</v>
      </c>
      <c r="V714" s="115">
        <f t="shared" si="193"/>
        <v>0</v>
      </c>
      <c r="W714" s="115">
        <f t="shared" si="194"/>
        <v>0</v>
      </c>
      <c r="X714" s="115">
        <f t="shared" si="195"/>
        <v>1</v>
      </c>
      <c r="Y714" s="115">
        <f t="shared" si="196"/>
        <v>0</v>
      </c>
      <c r="Z714" s="115">
        <f t="shared" si="197"/>
        <v>0</v>
      </c>
      <c r="AA714" s="115">
        <f t="shared" si="198"/>
        <v>0</v>
      </c>
      <c r="AB714" s="115">
        <f t="shared" si="199"/>
        <v>0</v>
      </c>
      <c r="AC714" s="115">
        <f t="shared" si="200"/>
        <v>0</v>
      </c>
      <c r="AF714" s="115">
        <f t="shared" si="201"/>
        <v>3</v>
      </c>
      <c r="AG714" s="115">
        <f t="shared" si="202"/>
        <v>3</v>
      </c>
      <c r="AH714" s="115" t="str">
        <f t="shared" si="203"/>
        <v>Correct</v>
      </c>
      <c r="AJ714" s="115" t="s">
        <v>99</v>
      </c>
      <c r="AK714" s="115">
        <v>57</v>
      </c>
      <c r="AL714" s="115" t="s">
        <v>181</v>
      </c>
      <c r="AM714" s="115" t="s">
        <v>234</v>
      </c>
      <c r="AN714" s="115" t="s">
        <v>85</v>
      </c>
      <c r="AO714" s="115" t="s">
        <v>86</v>
      </c>
      <c r="AP714" s="115" t="s">
        <v>87</v>
      </c>
      <c r="AQ714" s="115" t="s">
        <v>88</v>
      </c>
      <c r="AR714" s="115" t="s">
        <v>94</v>
      </c>
      <c r="AS714" s="115" t="s">
        <v>90</v>
      </c>
      <c r="AT714" s="115" t="s">
        <v>91</v>
      </c>
      <c r="AU714" s="115" t="s">
        <v>91</v>
      </c>
    </row>
    <row r="715" spans="1:47">
      <c r="A715" s="115">
        <v>7011538167</v>
      </c>
      <c r="H715" s="115" t="s">
        <v>46</v>
      </c>
      <c r="O715" s="115">
        <f t="shared" si="187"/>
        <v>1</v>
      </c>
      <c r="P715" s="115">
        <f t="shared" si="188"/>
        <v>3</v>
      </c>
      <c r="R715" s="115">
        <f t="shared" si="189"/>
        <v>0</v>
      </c>
      <c r="S715" s="115">
        <f t="shared" si="190"/>
        <v>0</v>
      </c>
      <c r="T715" s="115">
        <f t="shared" si="191"/>
        <v>0</v>
      </c>
      <c r="U715" s="115">
        <f t="shared" si="192"/>
        <v>0</v>
      </c>
      <c r="V715" s="115">
        <f t="shared" si="193"/>
        <v>0</v>
      </c>
      <c r="W715" s="115">
        <f t="shared" si="194"/>
        <v>0</v>
      </c>
      <c r="X715" s="115">
        <f t="shared" si="195"/>
        <v>1</v>
      </c>
      <c r="Y715" s="115">
        <f t="shared" si="196"/>
        <v>0</v>
      </c>
      <c r="Z715" s="115">
        <f t="shared" si="197"/>
        <v>0</v>
      </c>
      <c r="AA715" s="115">
        <f t="shared" si="198"/>
        <v>0</v>
      </c>
      <c r="AB715" s="115">
        <f t="shared" si="199"/>
        <v>0</v>
      </c>
      <c r="AC715" s="115">
        <f t="shared" si="200"/>
        <v>0</v>
      </c>
      <c r="AF715" s="115">
        <f t="shared" si="201"/>
        <v>1</v>
      </c>
      <c r="AG715" s="115">
        <f t="shared" si="202"/>
        <v>1</v>
      </c>
      <c r="AH715" s="115" t="str">
        <f t="shared" si="203"/>
        <v>Correct</v>
      </c>
      <c r="AJ715" s="115" t="s">
        <v>83</v>
      </c>
      <c r="AK715" s="115">
        <v>76</v>
      </c>
      <c r="AL715" s="115" t="s">
        <v>432</v>
      </c>
      <c r="AN715" s="115" t="s">
        <v>85</v>
      </c>
      <c r="AP715" s="115" t="s">
        <v>87</v>
      </c>
      <c r="AR715" s="115" t="s">
        <v>89</v>
      </c>
      <c r="AS715" s="115" t="s">
        <v>106</v>
      </c>
      <c r="AT715" s="115" t="s">
        <v>91</v>
      </c>
      <c r="AU715" s="115" t="s">
        <v>91</v>
      </c>
    </row>
    <row r="716" spans="1:47">
      <c r="A716" s="115">
        <v>7007913889</v>
      </c>
      <c r="B716" s="115" t="s">
        <v>41</v>
      </c>
      <c r="C716" s="115" t="s">
        <v>42</v>
      </c>
      <c r="H716" s="115" t="s">
        <v>46</v>
      </c>
      <c r="O716" s="115">
        <f t="shared" si="187"/>
        <v>3</v>
      </c>
      <c r="P716" s="115">
        <f t="shared" si="188"/>
        <v>1</v>
      </c>
      <c r="R716" s="115">
        <f t="shared" si="189"/>
        <v>1</v>
      </c>
      <c r="S716" s="115">
        <f t="shared" si="190"/>
        <v>1</v>
      </c>
      <c r="T716" s="115">
        <f t="shared" si="191"/>
        <v>0</v>
      </c>
      <c r="U716" s="115">
        <f t="shared" si="192"/>
        <v>0</v>
      </c>
      <c r="V716" s="115">
        <f t="shared" si="193"/>
        <v>0</v>
      </c>
      <c r="W716" s="115">
        <f t="shared" si="194"/>
        <v>0</v>
      </c>
      <c r="X716" s="115">
        <f t="shared" si="195"/>
        <v>1</v>
      </c>
      <c r="Y716" s="115">
        <f t="shared" si="196"/>
        <v>0</v>
      </c>
      <c r="Z716" s="115">
        <f t="shared" si="197"/>
        <v>0</v>
      </c>
      <c r="AA716" s="115">
        <f t="shared" si="198"/>
        <v>0</v>
      </c>
      <c r="AB716" s="115">
        <f t="shared" si="199"/>
        <v>0</v>
      </c>
      <c r="AC716" s="115">
        <f t="shared" si="200"/>
        <v>0</v>
      </c>
      <c r="AF716" s="115">
        <f t="shared" si="201"/>
        <v>3</v>
      </c>
      <c r="AG716" s="115">
        <f t="shared" si="202"/>
        <v>3</v>
      </c>
      <c r="AH716" s="115" t="str">
        <f t="shared" si="203"/>
        <v>Correct</v>
      </c>
      <c r="AJ716" s="115" t="s">
        <v>99</v>
      </c>
      <c r="AK716" s="115">
        <v>70</v>
      </c>
      <c r="AL716" s="115" t="s">
        <v>84</v>
      </c>
      <c r="AM716" s="115" t="s">
        <v>160</v>
      </c>
      <c r="AN716" s="115" t="s">
        <v>110</v>
      </c>
      <c r="AO716" s="115" t="s">
        <v>86</v>
      </c>
      <c r="AP716" s="115" t="s">
        <v>87</v>
      </c>
      <c r="AQ716" s="115" t="s">
        <v>93</v>
      </c>
      <c r="AR716" s="115" t="s">
        <v>102</v>
      </c>
      <c r="AS716" s="115" t="s">
        <v>106</v>
      </c>
      <c r="AT716" s="115" t="s">
        <v>91</v>
      </c>
      <c r="AU716" s="115" t="s">
        <v>86</v>
      </c>
    </row>
    <row r="717" spans="1:47">
      <c r="A717" s="115">
        <v>7045788871</v>
      </c>
      <c r="G717" s="115" t="s">
        <v>39</v>
      </c>
      <c r="H717" s="115" t="s">
        <v>46</v>
      </c>
      <c r="O717" s="115">
        <f t="shared" si="187"/>
        <v>2</v>
      </c>
      <c r="P717" s="115">
        <f t="shared" si="188"/>
        <v>1.5</v>
      </c>
      <c r="R717" s="115">
        <f t="shared" si="189"/>
        <v>0</v>
      </c>
      <c r="S717" s="115">
        <f t="shared" si="190"/>
        <v>0</v>
      </c>
      <c r="T717" s="115">
        <f t="shared" si="191"/>
        <v>0</v>
      </c>
      <c r="U717" s="115">
        <f t="shared" si="192"/>
        <v>0</v>
      </c>
      <c r="V717" s="115">
        <f t="shared" si="193"/>
        <v>0</v>
      </c>
      <c r="W717" s="115">
        <f t="shared" si="194"/>
        <v>1</v>
      </c>
      <c r="X717" s="115">
        <f t="shared" si="195"/>
        <v>1</v>
      </c>
      <c r="Y717" s="115">
        <f t="shared" si="196"/>
        <v>0</v>
      </c>
      <c r="Z717" s="115">
        <f t="shared" si="197"/>
        <v>0</v>
      </c>
      <c r="AA717" s="115">
        <f t="shared" si="198"/>
        <v>0</v>
      </c>
      <c r="AB717" s="115">
        <f t="shared" si="199"/>
        <v>0</v>
      </c>
      <c r="AC717" s="115">
        <f t="shared" si="200"/>
        <v>0</v>
      </c>
      <c r="AF717" s="115">
        <f t="shared" si="201"/>
        <v>2</v>
      </c>
      <c r="AG717" s="115">
        <f t="shared" si="202"/>
        <v>2</v>
      </c>
      <c r="AH717" s="115" t="str">
        <f t="shared" si="203"/>
        <v>Correct</v>
      </c>
      <c r="AJ717" s="115" t="s">
        <v>99</v>
      </c>
      <c r="AK717" s="115">
        <v>68</v>
      </c>
      <c r="AL717" s="115" t="s">
        <v>181</v>
      </c>
      <c r="AM717" s="115" t="s">
        <v>190</v>
      </c>
      <c r="AN717" s="115" t="s">
        <v>85</v>
      </c>
      <c r="AO717" s="115" t="s">
        <v>86</v>
      </c>
      <c r="AP717" s="115" t="s">
        <v>87</v>
      </c>
      <c r="AQ717" s="115" t="s">
        <v>101</v>
      </c>
      <c r="AR717" s="115" t="s">
        <v>89</v>
      </c>
      <c r="AS717" s="115" t="s">
        <v>90</v>
      </c>
      <c r="AT717" s="115" t="s">
        <v>91</v>
      </c>
      <c r="AU717" s="115" t="s">
        <v>91</v>
      </c>
    </row>
    <row r="718" spans="1:47">
      <c r="A718" s="115">
        <v>6985138151</v>
      </c>
      <c r="C718" s="115" t="s">
        <v>42</v>
      </c>
      <c r="H718" s="115" t="s">
        <v>46</v>
      </c>
      <c r="O718" s="115">
        <f t="shared" si="187"/>
        <v>2</v>
      </c>
      <c r="P718" s="115">
        <f t="shared" si="188"/>
        <v>1.5</v>
      </c>
      <c r="R718" s="115">
        <f t="shared" si="189"/>
        <v>0</v>
      </c>
      <c r="S718" s="115">
        <f t="shared" si="190"/>
        <v>1</v>
      </c>
      <c r="T718" s="115">
        <f t="shared" si="191"/>
        <v>0</v>
      </c>
      <c r="U718" s="115">
        <f t="shared" si="192"/>
        <v>0</v>
      </c>
      <c r="V718" s="115">
        <f t="shared" si="193"/>
        <v>0</v>
      </c>
      <c r="W718" s="115">
        <f t="shared" si="194"/>
        <v>0</v>
      </c>
      <c r="X718" s="115">
        <f t="shared" si="195"/>
        <v>1</v>
      </c>
      <c r="Y718" s="115">
        <f t="shared" si="196"/>
        <v>0</v>
      </c>
      <c r="Z718" s="115">
        <f t="shared" si="197"/>
        <v>0</v>
      </c>
      <c r="AA718" s="115">
        <f t="shared" si="198"/>
        <v>0</v>
      </c>
      <c r="AB718" s="115">
        <f t="shared" si="199"/>
        <v>0</v>
      </c>
      <c r="AC718" s="115">
        <f t="shared" si="200"/>
        <v>0</v>
      </c>
      <c r="AF718" s="115">
        <f t="shared" si="201"/>
        <v>2</v>
      </c>
      <c r="AG718" s="115">
        <f t="shared" si="202"/>
        <v>2</v>
      </c>
      <c r="AH718" s="115" t="str">
        <f t="shared" si="203"/>
        <v>Correct</v>
      </c>
      <c r="AJ718" s="115" t="s">
        <v>83</v>
      </c>
      <c r="AK718" s="115">
        <v>67</v>
      </c>
      <c r="AL718" s="115" t="s">
        <v>181</v>
      </c>
      <c r="AN718" s="115" t="s">
        <v>85</v>
      </c>
      <c r="AO718" s="115" t="s">
        <v>86</v>
      </c>
      <c r="AP718" s="115" t="s">
        <v>87</v>
      </c>
      <c r="AQ718" s="115" t="s">
        <v>93</v>
      </c>
      <c r="AR718" s="115" t="s">
        <v>102</v>
      </c>
      <c r="AS718" s="115" t="s">
        <v>106</v>
      </c>
      <c r="AT718" s="115" t="s">
        <v>91</v>
      </c>
      <c r="AU718" s="115" t="s">
        <v>86</v>
      </c>
    </row>
    <row r="719" spans="1:47">
      <c r="A719" s="115">
        <v>7044853121</v>
      </c>
      <c r="H719" s="115" t="s">
        <v>46</v>
      </c>
      <c r="O719" s="115">
        <f t="shared" si="187"/>
        <v>1</v>
      </c>
      <c r="P719" s="115">
        <f t="shared" si="188"/>
        <v>3</v>
      </c>
      <c r="R719" s="115">
        <f t="shared" si="189"/>
        <v>0</v>
      </c>
      <c r="S719" s="115">
        <f t="shared" si="190"/>
        <v>0</v>
      </c>
      <c r="T719" s="115">
        <f t="shared" si="191"/>
        <v>0</v>
      </c>
      <c r="U719" s="115">
        <f t="shared" si="192"/>
        <v>0</v>
      </c>
      <c r="V719" s="115">
        <f t="shared" si="193"/>
        <v>0</v>
      </c>
      <c r="W719" s="115">
        <f t="shared" si="194"/>
        <v>0</v>
      </c>
      <c r="X719" s="115">
        <f t="shared" si="195"/>
        <v>1</v>
      </c>
      <c r="Y719" s="115">
        <f t="shared" si="196"/>
        <v>0</v>
      </c>
      <c r="Z719" s="115">
        <f t="shared" si="197"/>
        <v>0</v>
      </c>
      <c r="AA719" s="115">
        <f t="shared" si="198"/>
        <v>0</v>
      </c>
      <c r="AB719" s="115">
        <f t="shared" si="199"/>
        <v>0</v>
      </c>
      <c r="AC719" s="115">
        <f t="shared" si="200"/>
        <v>0</v>
      </c>
      <c r="AF719" s="115">
        <f t="shared" si="201"/>
        <v>1</v>
      </c>
      <c r="AG719" s="115">
        <f t="shared" si="202"/>
        <v>1</v>
      </c>
      <c r="AH719" s="115" t="str">
        <f t="shared" si="203"/>
        <v>Correct</v>
      </c>
      <c r="AJ719" s="115" t="s">
        <v>83</v>
      </c>
      <c r="AK719" s="115">
        <v>59</v>
      </c>
      <c r="AL719" s="115" t="s">
        <v>84</v>
      </c>
      <c r="AM719" s="115" t="s">
        <v>152</v>
      </c>
      <c r="AN719" s="115" t="s">
        <v>85</v>
      </c>
      <c r="AP719" s="115" t="s">
        <v>87</v>
      </c>
      <c r="AQ719" s="115" t="s">
        <v>100</v>
      </c>
      <c r="AR719" s="115" t="s">
        <v>102</v>
      </c>
      <c r="AS719" s="115" t="s">
        <v>90</v>
      </c>
      <c r="AT719" s="115" t="s">
        <v>91</v>
      </c>
      <c r="AU719" s="115" t="s">
        <v>91</v>
      </c>
    </row>
    <row r="720" spans="1:47">
      <c r="A720" s="115">
        <v>7011092167</v>
      </c>
      <c r="H720" s="115" t="s">
        <v>46</v>
      </c>
      <c r="O720" s="115">
        <f t="shared" si="187"/>
        <v>1</v>
      </c>
      <c r="P720" s="115">
        <f t="shared" si="188"/>
        <v>3</v>
      </c>
      <c r="R720" s="115">
        <f t="shared" si="189"/>
        <v>0</v>
      </c>
      <c r="S720" s="115">
        <f t="shared" si="190"/>
        <v>0</v>
      </c>
      <c r="T720" s="115">
        <f t="shared" si="191"/>
        <v>0</v>
      </c>
      <c r="U720" s="115">
        <f t="shared" si="192"/>
        <v>0</v>
      </c>
      <c r="V720" s="115">
        <f t="shared" si="193"/>
        <v>0</v>
      </c>
      <c r="W720" s="115">
        <f t="shared" si="194"/>
        <v>0</v>
      </c>
      <c r="X720" s="115">
        <f t="shared" si="195"/>
        <v>1</v>
      </c>
      <c r="Y720" s="115">
        <f t="shared" si="196"/>
        <v>0</v>
      </c>
      <c r="Z720" s="115">
        <f t="shared" si="197"/>
        <v>0</v>
      </c>
      <c r="AA720" s="115">
        <f t="shared" si="198"/>
        <v>0</v>
      </c>
      <c r="AB720" s="115">
        <f t="shared" si="199"/>
        <v>0</v>
      </c>
      <c r="AC720" s="115">
        <f t="shared" si="200"/>
        <v>0</v>
      </c>
      <c r="AF720" s="115">
        <f t="shared" si="201"/>
        <v>1</v>
      </c>
      <c r="AG720" s="115">
        <f t="shared" si="202"/>
        <v>1</v>
      </c>
      <c r="AH720" s="115" t="str">
        <f t="shared" si="203"/>
        <v>Correct</v>
      </c>
      <c r="AJ720" s="115" t="s">
        <v>83</v>
      </c>
      <c r="AK720" s="115">
        <v>60</v>
      </c>
      <c r="AL720" s="115" t="s">
        <v>181</v>
      </c>
      <c r="AM720" s="115" t="s">
        <v>190</v>
      </c>
      <c r="AN720" s="115" t="s">
        <v>85</v>
      </c>
      <c r="AO720" s="115" t="s">
        <v>86</v>
      </c>
      <c r="AP720" s="115" t="s">
        <v>87</v>
      </c>
      <c r="AQ720" s="115" t="s">
        <v>88</v>
      </c>
      <c r="AR720" s="115" t="s">
        <v>89</v>
      </c>
      <c r="AS720" s="115" t="s">
        <v>90</v>
      </c>
      <c r="AT720" s="115" t="s">
        <v>91</v>
      </c>
      <c r="AU720" s="115" t="s">
        <v>91</v>
      </c>
    </row>
    <row r="721" spans="1:47">
      <c r="A721" s="115">
        <v>7008108350</v>
      </c>
      <c r="B721" s="115" t="s">
        <v>41</v>
      </c>
      <c r="H721" s="115" t="s">
        <v>46</v>
      </c>
      <c r="O721" s="115">
        <f t="shared" si="187"/>
        <v>2</v>
      </c>
      <c r="P721" s="115">
        <f t="shared" si="188"/>
        <v>1.5</v>
      </c>
      <c r="R721" s="115">
        <f t="shared" si="189"/>
        <v>1</v>
      </c>
      <c r="S721" s="115">
        <f t="shared" si="190"/>
        <v>0</v>
      </c>
      <c r="T721" s="115">
        <f t="shared" si="191"/>
        <v>0</v>
      </c>
      <c r="U721" s="115">
        <f t="shared" si="192"/>
        <v>0</v>
      </c>
      <c r="V721" s="115">
        <f t="shared" si="193"/>
        <v>0</v>
      </c>
      <c r="W721" s="115">
        <f t="shared" si="194"/>
        <v>0</v>
      </c>
      <c r="X721" s="115">
        <f t="shared" si="195"/>
        <v>1</v>
      </c>
      <c r="Y721" s="115">
        <f t="shared" si="196"/>
        <v>0</v>
      </c>
      <c r="Z721" s="115">
        <f t="shared" si="197"/>
        <v>0</v>
      </c>
      <c r="AA721" s="115">
        <f t="shared" si="198"/>
        <v>0</v>
      </c>
      <c r="AB721" s="115">
        <f t="shared" si="199"/>
        <v>0</v>
      </c>
      <c r="AC721" s="115">
        <f t="shared" si="200"/>
        <v>0</v>
      </c>
      <c r="AF721" s="115">
        <f t="shared" si="201"/>
        <v>2</v>
      </c>
      <c r="AG721" s="115">
        <f t="shared" si="202"/>
        <v>2</v>
      </c>
      <c r="AH721" s="115" t="str">
        <f t="shared" si="203"/>
        <v>Correct</v>
      </c>
      <c r="AJ721" s="115" t="s">
        <v>83</v>
      </c>
      <c r="AK721" s="115">
        <v>73</v>
      </c>
      <c r="AL721" s="115" t="s">
        <v>181</v>
      </c>
      <c r="AM721" s="115" t="s">
        <v>440</v>
      </c>
      <c r="AN721" s="115" t="s">
        <v>85</v>
      </c>
      <c r="AO721" s="115" t="s">
        <v>86</v>
      </c>
      <c r="AP721" s="115" t="s">
        <v>87</v>
      </c>
      <c r="AQ721" s="115" t="s">
        <v>93</v>
      </c>
      <c r="AR721" s="115" t="s">
        <v>102</v>
      </c>
      <c r="AS721" s="115" t="s">
        <v>106</v>
      </c>
      <c r="AT721" s="115" t="s">
        <v>91</v>
      </c>
      <c r="AU721" s="115" t="s">
        <v>91</v>
      </c>
    </row>
    <row r="722" spans="1:47">
      <c r="A722" s="115">
        <v>7020357798</v>
      </c>
      <c r="F722" s="115" t="s">
        <v>45</v>
      </c>
      <c r="H722" s="115" t="s">
        <v>46</v>
      </c>
      <c r="O722" s="115">
        <f t="shared" si="187"/>
        <v>2</v>
      </c>
      <c r="P722" s="115">
        <f t="shared" si="188"/>
        <v>1.5</v>
      </c>
      <c r="R722" s="115">
        <f t="shared" si="189"/>
        <v>0</v>
      </c>
      <c r="S722" s="115">
        <f t="shared" si="190"/>
        <v>0</v>
      </c>
      <c r="T722" s="115">
        <f t="shared" si="191"/>
        <v>0</v>
      </c>
      <c r="U722" s="115">
        <f t="shared" si="192"/>
        <v>0</v>
      </c>
      <c r="V722" s="115">
        <f t="shared" si="193"/>
        <v>1</v>
      </c>
      <c r="W722" s="115">
        <f t="shared" si="194"/>
        <v>0</v>
      </c>
      <c r="X722" s="115">
        <f t="shared" si="195"/>
        <v>1</v>
      </c>
      <c r="Y722" s="115">
        <f t="shared" si="196"/>
        <v>0</v>
      </c>
      <c r="Z722" s="115">
        <f t="shared" si="197"/>
        <v>0</v>
      </c>
      <c r="AA722" s="115">
        <f t="shared" si="198"/>
        <v>0</v>
      </c>
      <c r="AB722" s="115">
        <f t="shared" si="199"/>
        <v>0</v>
      </c>
      <c r="AC722" s="115">
        <f t="shared" si="200"/>
        <v>0</v>
      </c>
      <c r="AF722" s="115">
        <f t="shared" si="201"/>
        <v>2</v>
      </c>
      <c r="AG722" s="115">
        <f t="shared" si="202"/>
        <v>2</v>
      </c>
      <c r="AH722" s="115" t="str">
        <f t="shared" si="203"/>
        <v>Correct</v>
      </c>
      <c r="AJ722" s="115" t="s">
        <v>99</v>
      </c>
      <c r="AK722" s="115">
        <v>45</v>
      </c>
      <c r="AL722" s="115" t="s">
        <v>181</v>
      </c>
      <c r="AM722" s="115" t="s">
        <v>189</v>
      </c>
      <c r="AN722" s="115" t="s">
        <v>85</v>
      </c>
      <c r="AO722" s="115" t="s">
        <v>86</v>
      </c>
      <c r="AP722" s="115" t="s">
        <v>87</v>
      </c>
      <c r="AQ722" s="115" t="s">
        <v>93</v>
      </c>
      <c r="AR722" s="115" t="s">
        <v>112</v>
      </c>
      <c r="AS722" s="115" t="s">
        <v>90</v>
      </c>
      <c r="AT722" s="115" t="s">
        <v>91</v>
      </c>
      <c r="AU722" s="115" t="s">
        <v>91</v>
      </c>
    </row>
    <row r="723" spans="1:47">
      <c r="A723" s="115">
        <v>5584551295</v>
      </c>
      <c r="B723" s="115" t="s">
        <v>41</v>
      </c>
      <c r="C723" s="115" t="s">
        <v>42</v>
      </c>
      <c r="H723" s="115" t="s">
        <v>46</v>
      </c>
      <c r="O723" s="115">
        <f t="shared" si="187"/>
        <v>3</v>
      </c>
      <c r="P723" s="115">
        <f t="shared" si="188"/>
        <v>1</v>
      </c>
      <c r="R723" s="115">
        <f t="shared" si="189"/>
        <v>1</v>
      </c>
      <c r="S723" s="115">
        <f t="shared" si="190"/>
        <v>1</v>
      </c>
      <c r="T723" s="115">
        <f t="shared" si="191"/>
        <v>0</v>
      </c>
      <c r="U723" s="115">
        <f t="shared" si="192"/>
        <v>0</v>
      </c>
      <c r="V723" s="115">
        <f t="shared" si="193"/>
        <v>0</v>
      </c>
      <c r="W723" s="115">
        <f t="shared" si="194"/>
        <v>0</v>
      </c>
      <c r="X723" s="115">
        <f t="shared" si="195"/>
        <v>1</v>
      </c>
      <c r="Y723" s="115">
        <f t="shared" si="196"/>
        <v>0</v>
      </c>
      <c r="Z723" s="115">
        <f t="shared" si="197"/>
        <v>0</v>
      </c>
      <c r="AA723" s="115">
        <f t="shared" si="198"/>
        <v>0</v>
      </c>
      <c r="AB723" s="115">
        <f t="shared" si="199"/>
        <v>0</v>
      </c>
      <c r="AC723" s="115">
        <f t="shared" si="200"/>
        <v>0</v>
      </c>
      <c r="AF723" s="115">
        <f t="shared" si="201"/>
        <v>3</v>
      </c>
      <c r="AG723" s="115">
        <f t="shared" si="202"/>
        <v>3</v>
      </c>
      <c r="AH723" s="115" t="str">
        <f t="shared" si="203"/>
        <v>Correct</v>
      </c>
      <c r="AJ723" s="115" t="s">
        <v>83</v>
      </c>
      <c r="AK723" s="115">
        <v>50</v>
      </c>
      <c r="AL723" s="115" t="s">
        <v>84</v>
      </c>
      <c r="AM723" s="115" t="s">
        <v>152</v>
      </c>
      <c r="AN723" s="115" t="s">
        <v>85</v>
      </c>
      <c r="AO723" s="115" t="s">
        <v>86</v>
      </c>
      <c r="AP723" s="115" t="s">
        <v>87</v>
      </c>
      <c r="AQ723" s="115" t="s">
        <v>88</v>
      </c>
      <c r="AR723" s="115" t="s">
        <v>114</v>
      </c>
      <c r="AS723" s="115" t="s">
        <v>90</v>
      </c>
      <c r="AT723" s="115" t="s">
        <v>91</v>
      </c>
      <c r="AU723" s="115" t="s">
        <v>91</v>
      </c>
    </row>
    <row r="724" spans="1:47">
      <c r="A724" s="115">
        <v>6985470811</v>
      </c>
      <c r="H724" s="115" t="s">
        <v>46</v>
      </c>
      <c r="O724" s="115">
        <f t="shared" si="187"/>
        <v>1</v>
      </c>
      <c r="P724" s="115">
        <f t="shared" si="188"/>
        <v>3</v>
      </c>
      <c r="R724" s="115">
        <f t="shared" si="189"/>
        <v>0</v>
      </c>
      <c r="S724" s="115">
        <f t="shared" si="190"/>
        <v>0</v>
      </c>
      <c r="T724" s="115">
        <f t="shared" si="191"/>
        <v>0</v>
      </c>
      <c r="U724" s="115">
        <f t="shared" si="192"/>
        <v>0</v>
      </c>
      <c r="V724" s="115">
        <f t="shared" si="193"/>
        <v>0</v>
      </c>
      <c r="W724" s="115">
        <f t="shared" si="194"/>
        <v>0</v>
      </c>
      <c r="X724" s="115">
        <f t="shared" si="195"/>
        <v>1</v>
      </c>
      <c r="Y724" s="115">
        <f t="shared" si="196"/>
        <v>0</v>
      </c>
      <c r="Z724" s="115">
        <f t="shared" si="197"/>
        <v>0</v>
      </c>
      <c r="AA724" s="115">
        <f t="shared" si="198"/>
        <v>0</v>
      </c>
      <c r="AB724" s="115">
        <f t="shared" si="199"/>
        <v>0</v>
      </c>
      <c r="AC724" s="115">
        <f t="shared" si="200"/>
        <v>0</v>
      </c>
      <c r="AF724" s="115">
        <f t="shared" si="201"/>
        <v>1</v>
      </c>
      <c r="AG724" s="115">
        <f t="shared" si="202"/>
        <v>1</v>
      </c>
      <c r="AH724" s="115" t="str">
        <f t="shared" si="203"/>
        <v>Correct</v>
      </c>
      <c r="AJ724" s="115" t="s">
        <v>99</v>
      </c>
      <c r="AK724" s="115">
        <v>82</v>
      </c>
      <c r="AL724" s="115" t="s">
        <v>181</v>
      </c>
      <c r="AM724" s="115" t="s">
        <v>222</v>
      </c>
      <c r="AN724" s="115" t="s">
        <v>85</v>
      </c>
      <c r="AO724" s="115" t="s">
        <v>86</v>
      </c>
      <c r="AP724" s="115" t="s">
        <v>87</v>
      </c>
      <c r="AQ724" s="115" t="s">
        <v>104</v>
      </c>
      <c r="AR724" s="115" t="s">
        <v>111</v>
      </c>
      <c r="AS724" s="115" t="s">
        <v>106</v>
      </c>
      <c r="AT724" s="115" t="s">
        <v>91</v>
      </c>
      <c r="AU724" s="115" t="s">
        <v>91</v>
      </c>
    </row>
    <row r="725" spans="1:47">
      <c r="A725" s="115">
        <v>5587862714</v>
      </c>
      <c r="H725" s="115" t="s">
        <v>46</v>
      </c>
      <c r="O725" s="115">
        <f t="shared" si="187"/>
        <v>1</v>
      </c>
      <c r="P725" s="115">
        <f t="shared" si="188"/>
        <v>3</v>
      </c>
      <c r="R725" s="115">
        <f t="shared" si="189"/>
        <v>0</v>
      </c>
      <c r="S725" s="115">
        <f t="shared" si="190"/>
        <v>0</v>
      </c>
      <c r="T725" s="115">
        <f t="shared" si="191"/>
        <v>0</v>
      </c>
      <c r="U725" s="115">
        <f t="shared" si="192"/>
        <v>0</v>
      </c>
      <c r="V725" s="115">
        <f t="shared" si="193"/>
        <v>0</v>
      </c>
      <c r="W725" s="115">
        <f t="shared" si="194"/>
        <v>0</v>
      </c>
      <c r="X725" s="115">
        <f t="shared" si="195"/>
        <v>1</v>
      </c>
      <c r="Y725" s="115">
        <f t="shared" si="196"/>
        <v>0</v>
      </c>
      <c r="Z725" s="115">
        <f t="shared" si="197"/>
        <v>0</v>
      </c>
      <c r="AA725" s="115">
        <f t="shared" si="198"/>
        <v>0</v>
      </c>
      <c r="AB725" s="115">
        <f t="shared" si="199"/>
        <v>0</v>
      </c>
      <c r="AC725" s="115">
        <f t="shared" si="200"/>
        <v>0</v>
      </c>
      <c r="AF725" s="115">
        <f t="shared" si="201"/>
        <v>1</v>
      </c>
      <c r="AG725" s="115">
        <f t="shared" si="202"/>
        <v>1</v>
      </c>
      <c r="AH725" s="115" t="str">
        <f t="shared" si="203"/>
        <v>Correct</v>
      </c>
      <c r="AJ725" s="115" t="s">
        <v>99</v>
      </c>
      <c r="AK725" s="115">
        <v>22</v>
      </c>
      <c r="AL725" s="115" t="s">
        <v>432</v>
      </c>
    </row>
    <row r="726" spans="1:47">
      <c r="A726" s="115">
        <v>6988290979</v>
      </c>
      <c r="H726" s="115" t="s">
        <v>46</v>
      </c>
      <c r="O726" s="115">
        <f t="shared" si="187"/>
        <v>1</v>
      </c>
      <c r="P726" s="115">
        <f t="shared" si="188"/>
        <v>3</v>
      </c>
      <c r="R726" s="115">
        <f t="shared" si="189"/>
        <v>0</v>
      </c>
      <c r="S726" s="115">
        <f t="shared" si="190"/>
        <v>0</v>
      </c>
      <c r="T726" s="115">
        <f t="shared" si="191"/>
        <v>0</v>
      </c>
      <c r="U726" s="115">
        <f t="shared" si="192"/>
        <v>0</v>
      </c>
      <c r="V726" s="115">
        <f t="shared" si="193"/>
        <v>0</v>
      </c>
      <c r="W726" s="115">
        <f t="shared" si="194"/>
        <v>0</v>
      </c>
      <c r="X726" s="115">
        <f t="shared" si="195"/>
        <v>1</v>
      </c>
      <c r="Y726" s="115">
        <f t="shared" si="196"/>
        <v>0</v>
      </c>
      <c r="Z726" s="115">
        <f t="shared" si="197"/>
        <v>0</v>
      </c>
      <c r="AA726" s="115">
        <f t="shared" si="198"/>
        <v>0</v>
      </c>
      <c r="AB726" s="115">
        <f t="shared" si="199"/>
        <v>0</v>
      </c>
      <c r="AC726" s="115">
        <f t="shared" si="200"/>
        <v>0</v>
      </c>
      <c r="AF726" s="115">
        <f t="shared" si="201"/>
        <v>1</v>
      </c>
      <c r="AG726" s="115">
        <f t="shared" si="202"/>
        <v>1</v>
      </c>
      <c r="AH726" s="115" t="str">
        <f t="shared" si="203"/>
        <v>Correct</v>
      </c>
      <c r="AJ726" s="115" t="s">
        <v>83</v>
      </c>
      <c r="AK726" s="115">
        <v>48</v>
      </c>
      <c r="AL726" s="115" t="s">
        <v>181</v>
      </c>
      <c r="AM726" s="115" t="s">
        <v>190</v>
      </c>
      <c r="AN726" s="115" t="s">
        <v>85</v>
      </c>
      <c r="AO726" s="115" t="s">
        <v>86</v>
      </c>
      <c r="AP726" s="115" t="s">
        <v>87</v>
      </c>
      <c r="AQ726" s="115" t="s">
        <v>100</v>
      </c>
      <c r="AR726" s="115" t="s">
        <v>89</v>
      </c>
      <c r="AS726" s="115" t="s">
        <v>90</v>
      </c>
      <c r="AT726" s="115" t="s">
        <v>91</v>
      </c>
      <c r="AU726" s="115" t="s">
        <v>91</v>
      </c>
    </row>
    <row r="727" spans="1:47">
      <c r="A727" s="115">
        <v>7045787280</v>
      </c>
      <c r="C727" s="115" t="s">
        <v>42</v>
      </c>
      <c r="E727" s="115" t="s">
        <v>44</v>
      </c>
      <c r="G727" s="115" t="s">
        <v>39</v>
      </c>
      <c r="O727" s="115">
        <f t="shared" si="187"/>
        <v>3</v>
      </c>
      <c r="P727" s="115">
        <f t="shared" si="188"/>
        <v>1</v>
      </c>
      <c r="R727" s="115">
        <f t="shared" si="189"/>
        <v>0</v>
      </c>
      <c r="S727" s="115">
        <f t="shared" si="190"/>
        <v>1</v>
      </c>
      <c r="T727" s="115">
        <f t="shared" si="191"/>
        <v>0</v>
      </c>
      <c r="U727" s="115">
        <f t="shared" si="192"/>
        <v>1</v>
      </c>
      <c r="V727" s="115">
        <f t="shared" si="193"/>
        <v>0</v>
      </c>
      <c r="W727" s="115">
        <f t="shared" si="194"/>
        <v>1</v>
      </c>
      <c r="X727" s="115">
        <f t="shared" si="195"/>
        <v>0</v>
      </c>
      <c r="Y727" s="115">
        <f t="shared" si="196"/>
        <v>0</v>
      </c>
      <c r="Z727" s="115">
        <f t="shared" si="197"/>
        <v>0</v>
      </c>
      <c r="AA727" s="115">
        <f t="shared" si="198"/>
        <v>0</v>
      </c>
      <c r="AB727" s="115">
        <f t="shared" si="199"/>
        <v>0</v>
      </c>
      <c r="AC727" s="115">
        <f t="shared" si="200"/>
        <v>0</v>
      </c>
      <c r="AF727" s="115">
        <f t="shared" si="201"/>
        <v>3</v>
      </c>
      <c r="AG727" s="115">
        <f t="shared" si="202"/>
        <v>3</v>
      </c>
      <c r="AH727" s="115" t="str">
        <f t="shared" si="203"/>
        <v>Correct</v>
      </c>
      <c r="AJ727" s="115" t="s">
        <v>99</v>
      </c>
      <c r="AK727" s="115">
        <v>75</v>
      </c>
      <c r="AL727" s="115" t="s">
        <v>181</v>
      </c>
      <c r="AM727" s="115" t="s">
        <v>224</v>
      </c>
      <c r="AP727" s="115" t="s">
        <v>87</v>
      </c>
      <c r="AQ727" s="115" t="s">
        <v>101</v>
      </c>
      <c r="AR727" s="115" t="s">
        <v>89</v>
      </c>
      <c r="AS727" s="115" t="s">
        <v>106</v>
      </c>
      <c r="AT727" s="115" t="s">
        <v>91</v>
      </c>
    </row>
    <row r="728" spans="1:47">
      <c r="A728" s="115">
        <v>5610429462</v>
      </c>
      <c r="C728" s="115" t="s">
        <v>42</v>
      </c>
      <c r="E728" s="115" t="s">
        <v>44</v>
      </c>
      <c r="G728" s="115" t="s">
        <v>39</v>
      </c>
      <c r="O728" s="115">
        <f t="shared" si="187"/>
        <v>3</v>
      </c>
      <c r="P728" s="115">
        <f t="shared" si="188"/>
        <v>1</v>
      </c>
      <c r="R728" s="115">
        <f t="shared" si="189"/>
        <v>0</v>
      </c>
      <c r="S728" s="115">
        <f t="shared" si="190"/>
        <v>1</v>
      </c>
      <c r="T728" s="115">
        <f t="shared" si="191"/>
        <v>0</v>
      </c>
      <c r="U728" s="115">
        <f t="shared" si="192"/>
        <v>1</v>
      </c>
      <c r="V728" s="115">
        <f t="shared" si="193"/>
        <v>0</v>
      </c>
      <c r="W728" s="115">
        <f t="shared" si="194"/>
        <v>1</v>
      </c>
      <c r="X728" s="115">
        <f t="shared" si="195"/>
        <v>0</v>
      </c>
      <c r="Y728" s="115">
        <f t="shared" si="196"/>
        <v>0</v>
      </c>
      <c r="Z728" s="115">
        <f t="shared" si="197"/>
        <v>0</v>
      </c>
      <c r="AA728" s="115">
        <f t="shared" si="198"/>
        <v>0</v>
      </c>
      <c r="AB728" s="115">
        <f t="shared" si="199"/>
        <v>0</v>
      </c>
      <c r="AC728" s="115">
        <f t="shared" si="200"/>
        <v>0</v>
      </c>
      <c r="AF728" s="115">
        <f t="shared" si="201"/>
        <v>3</v>
      </c>
      <c r="AG728" s="115">
        <f t="shared" si="202"/>
        <v>3</v>
      </c>
      <c r="AH728" s="115" t="str">
        <f t="shared" si="203"/>
        <v>Correct</v>
      </c>
      <c r="AJ728" s="115" t="s">
        <v>83</v>
      </c>
      <c r="AK728" s="115">
        <v>51</v>
      </c>
      <c r="AL728" s="115" t="s">
        <v>181</v>
      </c>
      <c r="AM728" s="115" t="s">
        <v>183</v>
      </c>
      <c r="AN728" s="115" t="s">
        <v>85</v>
      </c>
      <c r="AO728" s="115" t="s">
        <v>86</v>
      </c>
      <c r="AP728" s="115" t="s">
        <v>87</v>
      </c>
      <c r="AQ728" s="115" t="s">
        <v>88</v>
      </c>
      <c r="AR728" s="115" t="s">
        <v>89</v>
      </c>
      <c r="AS728" s="115" t="s">
        <v>90</v>
      </c>
      <c r="AT728" s="115" t="s">
        <v>91</v>
      </c>
      <c r="AU728" s="115" t="s">
        <v>91</v>
      </c>
    </row>
    <row r="729" spans="1:47">
      <c r="A729" s="115">
        <v>5586728975</v>
      </c>
      <c r="C729" s="115" t="s">
        <v>42</v>
      </c>
      <c r="E729" s="115" t="s">
        <v>44</v>
      </c>
      <c r="G729" s="115" t="s">
        <v>39</v>
      </c>
      <c r="O729" s="115">
        <f t="shared" si="187"/>
        <v>3</v>
      </c>
      <c r="P729" s="115">
        <f t="shared" si="188"/>
        <v>1</v>
      </c>
      <c r="R729" s="115">
        <f t="shared" si="189"/>
        <v>0</v>
      </c>
      <c r="S729" s="115">
        <f t="shared" si="190"/>
        <v>1</v>
      </c>
      <c r="T729" s="115">
        <f t="shared" si="191"/>
        <v>0</v>
      </c>
      <c r="U729" s="115">
        <f t="shared" si="192"/>
        <v>1</v>
      </c>
      <c r="V729" s="115">
        <f t="shared" si="193"/>
        <v>0</v>
      </c>
      <c r="W729" s="115">
        <f t="shared" si="194"/>
        <v>1</v>
      </c>
      <c r="X729" s="115">
        <f t="shared" si="195"/>
        <v>0</v>
      </c>
      <c r="Y729" s="115">
        <f t="shared" si="196"/>
        <v>0</v>
      </c>
      <c r="Z729" s="115">
        <f t="shared" si="197"/>
        <v>0</v>
      </c>
      <c r="AA729" s="115">
        <f t="shared" si="198"/>
        <v>0</v>
      </c>
      <c r="AB729" s="115">
        <f t="shared" si="199"/>
        <v>0</v>
      </c>
      <c r="AC729" s="115">
        <f t="shared" si="200"/>
        <v>0</v>
      </c>
      <c r="AF729" s="115">
        <f t="shared" si="201"/>
        <v>3</v>
      </c>
      <c r="AG729" s="115">
        <f t="shared" si="202"/>
        <v>3</v>
      </c>
      <c r="AH729" s="115" t="str">
        <f t="shared" si="203"/>
        <v>Correct</v>
      </c>
      <c r="AJ729" s="115" t="s">
        <v>83</v>
      </c>
      <c r="AK729" s="115">
        <v>59</v>
      </c>
      <c r="AL729" s="115" t="s">
        <v>181</v>
      </c>
      <c r="AM729" s="115" t="s">
        <v>231</v>
      </c>
      <c r="AN729" s="115" t="s">
        <v>85</v>
      </c>
      <c r="AO729" s="115" t="s">
        <v>86</v>
      </c>
      <c r="AP729" s="115" t="s">
        <v>87</v>
      </c>
      <c r="AQ729" s="115" t="s">
        <v>101</v>
      </c>
      <c r="AR729" s="115" t="s">
        <v>89</v>
      </c>
      <c r="AS729" s="115" t="s">
        <v>90</v>
      </c>
      <c r="AT729" s="115" t="s">
        <v>91</v>
      </c>
      <c r="AU729" s="115" t="s">
        <v>91</v>
      </c>
    </row>
    <row r="730" spans="1:47">
      <c r="A730" s="115">
        <v>7020344514</v>
      </c>
      <c r="B730" s="115" t="s">
        <v>41</v>
      </c>
      <c r="C730" s="115" t="s">
        <v>42</v>
      </c>
      <c r="E730" s="115" t="s">
        <v>44</v>
      </c>
      <c r="O730" s="115">
        <f t="shared" si="187"/>
        <v>3</v>
      </c>
      <c r="P730" s="115">
        <f t="shared" si="188"/>
        <v>1</v>
      </c>
      <c r="R730" s="115">
        <f t="shared" si="189"/>
        <v>1</v>
      </c>
      <c r="S730" s="115">
        <f t="shared" si="190"/>
        <v>1</v>
      </c>
      <c r="T730" s="115">
        <f t="shared" si="191"/>
        <v>0</v>
      </c>
      <c r="U730" s="115">
        <f t="shared" si="192"/>
        <v>1</v>
      </c>
      <c r="V730" s="115">
        <f t="shared" si="193"/>
        <v>0</v>
      </c>
      <c r="W730" s="115">
        <f t="shared" si="194"/>
        <v>0</v>
      </c>
      <c r="X730" s="115">
        <f t="shared" si="195"/>
        <v>0</v>
      </c>
      <c r="Y730" s="115">
        <f t="shared" si="196"/>
        <v>0</v>
      </c>
      <c r="Z730" s="115">
        <f t="shared" si="197"/>
        <v>0</v>
      </c>
      <c r="AA730" s="115">
        <f t="shared" si="198"/>
        <v>0</v>
      </c>
      <c r="AB730" s="115">
        <f t="shared" si="199"/>
        <v>0</v>
      </c>
      <c r="AC730" s="115">
        <f t="shared" si="200"/>
        <v>0</v>
      </c>
      <c r="AF730" s="115">
        <f t="shared" si="201"/>
        <v>3</v>
      </c>
      <c r="AG730" s="115">
        <f t="shared" si="202"/>
        <v>3</v>
      </c>
      <c r="AH730" s="115" t="str">
        <f t="shared" si="203"/>
        <v>Correct</v>
      </c>
      <c r="AJ730" s="115" t="s">
        <v>99</v>
      </c>
      <c r="AK730" s="115">
        <v>25</v>
      </c>
      <c r="AL730" s="115" t="s">
        <v>181</v>
      </c>
      <c r="AN730" s="115" t="s">
        <v>85</v>
      </c>
      <c r="AO730" s="115" t="s">
        <v>86</v>
      </c>
      <c r="AP730" s="115" t="s">
        <v>87</v>
      </c>
      <c r="AQ730" s="115" t="s">
        <v>101</v>
      </c>
      <c r="AR730" s="115" t="s">
        <v>94</v>
      </c>
      <c r="AS730" s="115" t="s">
        <v>90</v>
      </c>
      <c r="AT730" s="115" t="s">
        <v>91</v>
      </c>
    </row>
    <row r="731" spans="1:47">
      <c r="A731" s="115">
        <v>5609435340</v>
      </c>
      <c r="C731" s="115" t="s">
        <v>42</v>
      </c>
      <c r="E731" s="115" t="s">
        <v>44</v>
      </c>
      <c r="G731" s="115" t="s">
        <v>39</v>
      </c>
      <c r="O731" s="115">
        <f t="shared" si="187"/>
        <v>3</v>
      </c>
      <c r="P731" s="115">
        <f t="shared" si="188"/>
        <v>1</v>
      </c>
      <c r="R731" s="115">
        <f t="shared" si="189"/>
        <v>0</v>
      </c>
      <c r="S731" s="115">
        <f t="shared" si="190"/>
        <v>1</v>
      </c>
      <c r="T731" s="115">
        <f t="shared" si="191"/>
        <v>0</v>
      </c>
      <c r="U731" s="115">
        <f t="shared" si="192"/>
        <v>1</v>
      </c>
      <c r="V731" s="115">
        <f t="shared" si="193"/>
        <v>0</v>
      </c>
      <c r="W731" s="115">
        <f t="shared" si="194"/>
        <v>1</v>
      </c>
      <c r="X731" s="115">
        <f t="shared" si="195"/>
        <v>0</v>
      </c>
      <c r="Y731" s="115">
        <f t="shared" si="196"/>
        <v>0</v>
      </c>
      <c r="Z731" s="115">
        <f t="shared" si="197"/>
        <v>0</v>
      </c>
      <c r="AA731" s="115">
        <f t="shared" si="198"/>
        <v>0</v>
      </c>
      <c r="AB731" s="115">
        <f t="shared" si="199"/>
        <v>0</v>
      </c>
      <c r="AC731" s="115">
        <f t="shared" si="200"/>
        <v>0</v>
      </c>
      <c r="AF731" s="115">
        <f t="shared" si="201"/>
        <v>3</v>
      </c>
      <c r="AG731" s="115">
        <f t="shared" si="202"/>
        <v>3</v>
      </c>
      <c r="AH731" s="115" t="str">
        <f t="shared" si="203"/>
        <v>Correct</v>
      </c>
      <c r="AJ731" s="115" t="s">
        <v>83</v>
      </c>
      <c r="AK731" s="115">
        <v>50</v>
      </c>
      <c r="AL731" s="115" t="s">
        <v>181</v>
      </c>
      <c r="AM731" s="115" t="s">
        <v>196</v>
      </c>
      <c r="AN731" s="115" t="s">
        <v>85</v>
      </c>
      <c r="AO731" s="115" t="s">
        <v>86</v>
      </c>
      <c r="AP731" s="115" t="s">
        <v>87</v>
      </c>
      <c r="AQ731" s="115" t="s">
        <v>101</v>
      </c>
      <c r="AR731" s="115" t="s">
        <v>89</v>
      </c>
      <c r="AS731" s="115" t="s">
        <v>90</v>
      </c>
      <c r="AT731" s="115" t="s">
        <v>91</v>
      </c>
      <c r="AU731" s="115" t="s">
        <v>91</v>
      </c>
    </row>
    <row r="732" spans="1:47">
      <c r="A732" s="115">
        <v>6985467302</v>
      </c>
      <c r="C732" s="115" t="s">
        <v>42</v>
      </c>
      <c r="E732" s="115" t="s">
        <v>44</v>
      </c>
      <c r="G732" s="115" t="s">
        <v>39</v>
      </c>
      <c r="O732" s="115">
        <f t="shared" si="187"/>
        <v>3</v>
      </c>
      <c r="P732" s="115">
        <f t="shared" si="188"/>
        <v>1</v>
      </c>
      <c r="R732" s="115">
        <f t="shared" si="189"/>
        <v>0</v>
      </c>
      <c r="S732" s="115">
        <f t="shared" si="190"/>
        <v>1</v>
      </c>
      <c r="T732" s="115">
        <f t="shared" si="191"/>
        <v>0</v>
      </c>
      <c r="U732" s="115">
        <f t="shared" si="192"/>
        <v>1</v>
      </c>
      <c r="V732" s="115">
        <f t="shared" si="193"/>
        <v>0</v>
      </c>
      <c r="W732" s="115">
        <f t="shared" si="194"/>
        <v>1</v>
      </c>
      <c r="X732" s="115">
        <f t="shared" si="195"/>
        <v>0</v>
      </c>
      <c r="Y732" s="115">
        <f t="shared" si="196"/>
        <v>0</v>
      </c>
      <c r="Z732" s="115">
        <f t="shared" si="197"/>
        <v>0</v>
      </c>
      <c r="AA732" s="115">
        <f t="shared" si="198"/>
        <v>0</v>
      </c>
      <c r="AB732" s="115">
        <f t="shared" si="199"/>
        <v>0</v>
      </c>
      <c r="AC732" s="115">
        <f t="shared" si="200"/>
        <v>0</v>
      </c>
      <c r="AF732" s="115">
        <f t="shared" si="201"/>
        <v>3</v>
      </c>
      <c r="AG732" s="115">
        <f t="shared" si="202"/>
        <v>3</v>
      </c>
      <c r="AH732" s="115" t="str">
        <f t="shared" si="203"/>
        <v>Correct</v>
      </c>
      <c r="AJ732" s="115" t="s">
        <v>83</v>
      </c>
      <c r="AK732" s="115">
        <v>30</v>
      </c>
      <c r="AL732" s="115" t="s">
        <v>181</v>
      </c>
      <c r="AM732" s="115" t="s">
        <v>239</v>
      </c>
      <c r="AN732" s="115" t="s">
        <v>85</v>
      </c>
      <c r="AO732" s="115" t="s">
        <v>86</v>
      </c>
      <c r="AP732" s="115" t="s">
        <v>180</v>
      </c>
      <c r="AQ732" s="115" t="s">
        <v>88</v>
      </c>
      <c r="AR732" s="115" t="s">
        <v>111</v>
      </c>
      <c r="AS732" s="115" t="s">
        <v>90</v>
      </c>
      <c r="AT732" s="115" t="s">
        <v>91</v>
      </c>
      <c r="AU732" s="115" t="s">
        <v>91</v>
      </c>
    </row>
    <row r="733" spans="1:47">
      <c r="A733" s="115">
        <v>6985450465</v>
      </c>
      <c r="C733" s="115" t="s">
        <v>42</v>
      </c>
      <c r="E733" s="115" t="s">
        <v>44</v>
      </c>
      <c r="G733" s="115" t="s">
        <v>39</v>
      </c>
      <c r="O733" s="115">
        <f t="shared" si="187"/>
        <v>3</v>
      </c>
      <c r="P733" s="115">
        <f t="shared" si="188"/>
        <v>1</v>
      </c>
      <c r="R733" s="115">
        <f t="shared" si="189"/>
        <v>0</v>
      </c>
      <c r="S733" s="115">
        <f t="shared" si="190"/>
        <v>1</v>
      </c>
      <c r="T733" s="115">
        <f t="shared" si="191"/>
        <v>0</v>
      </c>
      <c r="U733" s="115">
        <f t="shared" si="192"/>
        <v>1</v>
      </c>
      <c r="V733" s="115">
        <f t="shared" si="193"/>
        <v>0</v>
      </c>
      <c r="W733" s="115">
        <f t="shared" si="194"/>
        <v>1</v>
      </c>
      <c r="X733" s="115">
        <f t="shared" si="195"/>
        <v>0</v>
      </c>
      <c r="Y733" s="115">
        <f t="shared" si="196"/>
        <v>0</v>
      </c>
      <c r="Z733" s="115">
        <f t="shared" si="197"/>
        <v>0</v>
      </c>
      <c r="AA733" s="115">
        <f t="shared" si="198"/>
        <v>0</v>
      </c>
      <c r="AB733" s="115">
        <f t="shared" si="199"/>
        <v>0</v>
      </c>
      <c r="AC733" s="115">
        <f t="shared" si="200"/>
        <v>0</v>
      </c>
      <c r="AF733" s="115">
        <f t="shared" si="201"/>
        <v>3</v>
      </c>
      <c r="AG733" s="115">
        <f t="shared" si="202"/>
        <v>3</v>
      </c>
      <c r="AH733" s="115" t="str">
        <f t="shared" si="203"/>
        <v>Correct</v>
      </c>
      <c r="AJ733" s="115" t="s">
        <v>83</v>
      </c>
      <c r="AK733" s="115">
        <v>30</v>
      </c>
      <c r="AL733" s="115" t="s">
        <v>181</v>
      </c>
      <c r="AM733" s="115" t="s">
        <v>239</v>
      </c>
      <c r="AN733" s="115" t="s">
        <v>85</v>
      </c>
      <c r="AO733" s="115" t="s">
        <v>86</v>
      </c>
      <c r="AP733" s="115" t="s">
        <v>180</v>
      </c>
      <c r="AQ733" s="115" t="s">
        <v>88</v>
      </c>
      <c r="AR733" s="115" t="s">
        <v>111</v>
      </c>
      <c r="AS733" s="115" t="s">
        <v>90</v>
      </c>
      <c r="AT733" s="115" t="s">
        <v>91</v>
      </c>
      <c r="AU733" s="115" t="s">
        <v>91</v>
      </c>
    </row>
    <row r="734" spans="1:47">
      <c r="A734" s="115">
        <v>7020356949</v>
      </c>
      <c r="C734" s="115" t="s">
        <v>42</v>
      </c>
      <c r="D734" s="115" t="s">
        <v>43</v>
      </c>
      <c r="E734" s="115" t="s">
        <v>44</v>
      </c>
      <c r="G734" s="115" t="s">
        <v>39</v>
      </c>
      <c r="O734" s="115">
        <f t="shared" si="187"/>
        <v>4</v>
      </c>
      <c r="P734" s="115">
        <f t="shared" si="188"/>
        <v>0.75</v>
      </c>
      <c r="R734" s="115">
        <f t="shared" si="189"/>
        <v>0</v>
      </c>
      <c r="S734" s="115">
        <f t="shared" si="190"/>
        <v>0.75</v>
      </c>
      <c r="T734" s="115">
        <f t="shared" si="191"/>
        <v>0.75</v>
      </c>
      <c r="U734" s="115">
        <f t="shared" si="192"/>
        <v>0.75</v>
      </c>
      <c r="V734" s="115">
        <f t="shared" si="193"/>
        <v>0</v>
      </c>
      <c r="W734" s="115">
        <f t="shared" si="194"/>
        <v>0.75</v>
      </c>
      <c r="X734" s="115">
        <f t="shared" si="195"/>
        <v>0</v>
      </c>
      <c r="Y734" s="115">
        <f t="shared" si="196"/>
        <v>0</v>
      </c>
      <c r="Z734" s="115">
        <f t="shared" si="197"/>
        <v>0</v>
      </c>
      <c r="AA734" s="115">
        <f t="shared" si="198"/>
        <v>0</v>
      </c>
      <c r="AB734" s="115">
        <f t="shared" si="199"/>
        <v>0</v>
      </c>
      <c r="AC734" s="115">
        <f t="shared" si="200"/>
        <v>0</v>
      </c>
      <c r="AF734" s="115">
        <f t="shared" si="201"/>
        <v>3</v>
      </c>
      <c r="AG734" s="115">
        <f t="shared" si="202"/>
        <v>4</v>
      </c>
      <c r="AH734" s="115" t="str">
        <f t="shared" si="203"/>
        <v>Correct</v>
      </c>
      <c r="AJ734" s="115" t="s">
        <v>83</v>
      </c>
      <c r="AK734" s="115">
        <v>16</v>
      </c>
      <c r="AL734" s="115" t="s">
        <v>181</v>
      </c>
      <c r="AM734" s="115" t="s">
        <v>203</v>
      </c>
      <c r="AN734" s="115" t="s">
        <v>85</v>
      </c>
      <c r="AO734" s="115" t="s">
        <v>86</v>
      </c>
      <c r="AP734" s="115" t="s">
        <v>87</v>
      </c>
      <c r="AQ734" s="115" t="s">
        <v>93</v>
      </c>
      <c r="AR734" s="115" t="s">
        <v>102</v>
      </c>
      <c r="AS734" s="115" t="s">
        <v>95</v>
      </c>
      <c r="AT734" s="115" t="s">
        <v>91</v>
      </c>
      <c r="AU734" s="115" t="s">
        <v>91</v>
      </c>
    </row>
    <row r="735" spans="1:47">
      <c r="A735" s="115">
        <v>7020358613</v>
      </c>
      <c r="G735" s="115" t="s">
        <v>39</v>
      </c>
      <c r="O735" s="115">
        <f t="shared" si="187"/>
        <v>1</v>
      </c>
      <c r="P735" s="115">
        <f t="shared" si="188"/>
        <v>3</v>
      </c>
      <c r="R735" s="115">
        <f t="shared" si="189"/>
        <v>0</v>
      </c>
      <c r="S735" s="115">
        <f t="shared" si="190"/>
        <v>0</v>
      </c>
      <c r="T735" s="115">
        <f t="shared" si="191"/>
        <v>0</v>
      </c>
      <c r="U735" s="115">
        <f t="shared" si="192"/>
        <v>0</v>
      </c>
      <c r="V735" s="115">
        <f t="shared" si="193"/>
        <v>0</v>
      </c>
      <c r="W735" s="115">
        <f t="shared" si="194"/>
        <v>1</v>
      </c>
      <c r="X735" s="115">
        <f t="shared" si="195"/>
        <v>0</v>
      </c>
      <c r="Y735" s="115">
        <f t="shared" si="196"/>
        <v>0</v>
      </c>
      <c r="Z735" s="115">
        <f t="shared" si="197"/>
        <v>0</v>
      </c>
      <c r="AA735" s="115">
        <f t="shared" si="198"/>
        <v>0</v>
      </c>
      <c r="AB735" s="115">
        <f t="shared" si="199"/>
        <v>0</v>
      </c>
      <c r="AC735" s="115">
        <f t="shared" si="200"/>
        <v>0</v>
      </c>
      <c r="AF735" s="115">
        <f t="shared" si="201"/>
        <v>1</v>
      </c>
      <c r="AG735" s="115">
        <f t="shared" si="202"/>
        <v>1</v>
      </c>
      <c r="AH735" s="115" t="str">
        <f t="shared" si="203"/>
        <v>Correct</v>
      </c>
      <c r="AJ735" s="115" t="s">
        <v>83</v>
      </c>
      <c r="AK735" s="115">
        <v>28</v>
      </c>
      <c r="AL735" s="115" t="s">
        <v>181</v>
      </c>
      <c r="AM735" s="115" t="s">
        <v>219</v>
      </c>
      <c r="AN735" s="115" t="s">
        <v>85</v>
      </c>
      <c r="AO735" s="115" t="s">
        <v>86</v>
      </c>
      <c r="AP735" s="115" t="s">
        <v>87</v>
      </c>
      <c r="AQ735" s="115" t="s">
        <v>93</v>
      </c>
      <c r="AR735" s="115" t="s">
        <v>89</v>
      </c>
      <c r="AS735" s="115" t="s">
        <v>90</v>
      </c>
      <c r="AT735" s="115" t="s">
        <v>91</v>
      </c>
      <c r="AU735" s="115" t="s">
        <v>91</v>
      </c>
    </row>
    <row r="736" spans="1:47">
      <c r="A736" s="115">
        <v>7045777256</v>
      </c>
      <c r="B736" s="115" t="s">
        <v>41</v>
      </c>
      <c r="O736" s="115">
        <f t="shared" si="187"/>
        <v>1</v>
      </c>
      <c r="P736" s="115">
        <f t="shared" si="188"/>
        <v>3</v>
      </c>
      <c r="R736" s="115">
        <f t="shared" si="189"/>
        <v>1</v>
      </c>
      <c r="S736" s="115">
        <f t="shared" si="190"/>
        <v>0</v>
      </c>
      <c r="T736" s="115">
        <f t="shared" si="191"/>
        <v>0</v>
      </c>
      <c r="U736" s="115">
        <f t="shared" si="192"/>
        <v>0</v>
      </c>
      <c r="V736" s="115">
        <f t="shared" si="193"/>
        <v>0</v>
      </c>
      <c r="W736" s="115">
        <f t="shared" si="194"/>
        <v>0</v>
      </c>
      <c r="X736" s="115">
        <f t="shared" si="195"/>
        <v>0</v>
      </c>
      <c r="Y736" s="115">
        <f t="shared" si="196"/>
        <v>0</v>
      </c>
      <c r="Z736" s="115">
        <f t="shared" si="197"/>
        <v>0</v>
      </c>
      <c r="AA736" s="115">
        <f t="shared" si="198"/>
        <v>0</v>
      </c>
      <c r="AB736" s="115">
        <f t="shared" si="199"/>
        <v>0</v>
      </c>
      <c r="AC736" s="115">
        <f t="shared" si="200"/>
        <v>0</v>
      </c>
      <c r="AF736" s="115">
        <f t="shared" si="201"/>
        <v>1</v>
      </c>
      <c r="AG736" s="115">
        <f t="shared" si="202"/>
        <v>1</v>
      </c>
      <c r="AH736" s="115" t="str">
        <f t="shared" si="203"/>
        <v>Correct</v>
      </c>
      <c r="AJ736" s="115" t="s">
        <v>99</v>
      </c>
      <c r="AK736" s="115">
        <v>59</v>
      </c>
      <c r="AL736" s="115" t="s">
        <v>181</v>
      </c>
      <c r="AM736" s="115" t="s">
        <v>194</v>
      </c>
      <c r="AN736" s="115" t="s">
        <v>85</v>
      </c>
      <c r="AO736" s="115" t="s">
        <v>86</v>
      </c>
      <c r="AP736" s="115" t="s">
        <v>87</v>
      </c>
      <c r="AQ736" s="115" t="s">
        <v>101</v>
      </c>
      <c r="AR736" s="115" t="s">
        <v>94</v>
      </c>
      <c r="AS736" s="115" t="s">
        <v>90</v>
      </c>
      <c r="AT736" s="115" t="s">
        <v>91</v>
      </c>
      <c r="AU736" s="115" t="s">
        <v>86</v>
      </c>
    </row>
    <row r="737" spans="1:47">
      <c r="A737" s="115">
        <v>5586470790</v>
      </c>
      <c r="G737" s="115" t="s">
        <v>39</v>
      </c>
      <c r="O737" s="115">
        <f t="shared" si="187"/>
        <v>1</v>
      </c>
      <c r="P737" s="115">
        <f t="shared" si="188"/>
        <v>3</v>
      </c>
      <c r="R737" s="115">
        <f t="shared" si="189"/>
        <v>0</v>
      </c>
      <c r="S737" s="115">
        <f t="shared" si="190"/>
        <v>0</v>
      </c>
      <c r="T737" s="115">
        <f t="shared" si="191"/>
        <v>0</v>
      </c>
      <c r="U737" s="115">
        <f t="shared" si="192"/>
        <v>0</v>
      </c>
      <c r="V737" s="115">
        <f t="shared" si="193"/>
        <v>0</v>
      </c>
      <c r="W737" s="115">
        <f t="shared" si="194"/>
        <v>1</v>
      </c>
      <c r="X737" s="115">
        <f t="shared" si="195"/>
        <v>0</v>
      </c>
      <c r="Y737" s="115">
        <f t="shared" si="196"/>
        <v>0</v>
      </c>
      <c r="Z737" s="115">
        <f t="shared" si="197"/>
        <v>0</v>
      </c>
      <c r="AA737" s="115">
        <f t="shared" si="198"/>
        <v>0</v>
      </c>
      <c r="AB737" s="115">
        <f t="shared" si="199"/>
        <v>0</v>
      </c>
      <c r="AC737" s="115">
        <f t="shared" si="200"/>
        <v>0</v>
      </c>
      <c r="AF737" s="115">
        <f t="shared" si="201"/>
        <v>1</v>
      </c>
      <c r="AG737" s="115">
        <f t="shared" si="202"/>
        <v>1</v>
      </c>
      <c r="AH737" s="115" t="str">
        <f t="shared" si="203"/>
        <v>Correct</v>
      </c>
      <c r="AJ737" s="115" t="s">
        <v>83</v>
      </c>
      <c r="AK737" s="115">
        <v>61</v>
      </c>
      <c r="AL737" s="115" t="s">
        <v>181</v>
      </c>
      <c r="AM737" s="115" t="s">
        <v>441</v>
      </c>
      <c r="AN737" s="115" t="s">
        <v>85</v>
      </c>
      <c r="AO737" s="115" t="s">
        <v>86</v>
      </c>
      <c r="AP737" s="115" t="s">
        <v>87</v>
      </c>
      <c r="AQ737" s="115" t="s">
        <v>101</v>
      </c>
      <c r="AR737" s="115" t="s">
        <v>111</v>
      </c>
      <c r="AS737" s="115" t="s">
        <v>90</v>
      </c>
      <c r="AT737" s="115" t="s">
        <v>91</v>
      </c>
      <c r="AU737" s="115" t="s">
        <v>91</v>
      </c>
    </row>
    <row r="738" spans="1:47">
      <c r="A738" s="115">
        <v>6988283064</v>
      </c>
      <c r="O738" s="115">
        <f t="shared" si="187"/>
        <v>0</v>
      </c>
      <c r="P738" s="115" t="e">
        <f t="shared" si="188"/>
        <v>#DIV/0!</v>
      </c>
      <c r="R738" s="115">
        <f t="shared" si="189"/>
        <v>0</v>
      </c>
      <c r="S738" s="115">
        <f t="shared" si="190"/>
        <v>0</v>
      </c>
      <c r="T738" s="115">
        <f t="shared" si="191"/>
        <v>0</v>
      </c>
      <c r="U738" s="115">
        <f t="shared" si="192"/>
        <v>0</v>
      </c>
      <c r="V738" s="115">
        <f t="shared" si="193"/>
        <v>0</v>
      </c>
      <c r="W738" s="115">
        <f t="shared" si="194"/>
        <v>0</v>
      </c>
      <c r="X738" s="115">
        <f t="shared" si="195"/>
        <v>0</v>
      </c>
      <c r="Y738" s="115">
        <f t="shared" si="196"/>
        <v>0</v>
      </c>
      <c r="Z738" s="115">
        <f t="shared" si="197"/>
        <v>0</v>
      </c>
      <c r="AA738" s="115">
        <f t="shared" si="198"/>
        <v>0</v>
      </c>
      <c r="AB738" s="115">
        <f t="shared" si="199"/>
        <v>0</v>
      </c>
      <c r="AC738" s="115">
        <f t="shared" si="200"/>
        <v>0</v>
      </c>
      <c r="AF738" s="115">
        <f t="shared" si="201"/>
        <v>0</v>
      </c>
      <c r="AG738" s="115">
        <f t="shared" si="202"/>
        <v>0</v>
      </c>
      <c r="AH738" s="115" t="str">
        <f t="shared" si="203"/>
        <v>Correct</v>
      </c>
      <c r="AJ738" s="115" t="s">
        <v>99</v>
      </c>
      <c r="AK738" s="115">
        <v>54</v>
      </c>
      <c r="AL738" s="115" t="s">
        <v>84</v>
      </c>
      <c r="AM738" s="115" t="s">
        <v>121</v>
      </c>
      <c r="AN738" s="115" t="s">
        <v>92</v>
      </c>
      <c r="AO738" s="115" t="s">
        <v>86</v>
      </c>
      <c r="AP738" s="115" t="s">
        <v>87</v>
      </c>
      <c r="AQ738" s="115" t="s">
        <v>88</v>
      </c>
      <c r="AR738" s="115" t="s">
        <v>111</v>
      </c>
      <c r="AS738" s="115" t="s">
        <v>113</v>
      </c>
      <c r="AT738" s="115" t="s">
        <v>91</v>
      </c>
      <c r="AU738" s="115" t="s">
        <v>91</v>
      </c>
    </row>
    <row r="739" spans="1:47">
      <c r="A739" s="115">
        <v>7045767642</v>
      </c>
      <c r="C739" s="115" t="s">
        <v>42</v>
      </c>
      <c r="E739" s="115" t="s">
        <v>44</v>
      </c>
      <c r="G739" s="115" t="s">
        <v>39</v>
      </c>
      <c r="O739" s="115">
        <f t="shared" si="187"/>
        <v>3</v>
      </c>
      <c r="P739" s="115">
        <f t="shared" si="188"/>
        <v>1</v>
      </c>
      <c r="R739" s="115">
        <f t="shared" si="189"/>
        <v>0</v>
      </c>
      <c r="S739" s="115">
        <f t="shared" si="190"/>
        <v>1</v>
      </c>
      <c r="T739" s="115">
        <f t="shared" si="191"/>
        <v>0</v>
      </c>
      <c r="U739" s="115">
        <f t="shared" si="192"/>
        <v>1</v>
      </c>
      <c r="V739" s="115">
        <f t="shared" si="193"/>
        <v>0</v>
      </c>
      <c r="W739" s="115">
        <f t="shared" si="194"/>
        <v>1</v>
      </c>
      <c r="X739" s="115">
        <f t="shared" si="195"/>
        <v>0</v>
      </c>
      <c r="Y739" s="115">
        <f t="shared" si="196"/>
        <v>0</v>
      </c>
      <c r="Z739" s="115">
        <f t="shared" si="197"/>
        <v>0</v>
      </c>
      <c r="AA739" s="115">
        <f t="shared" si="198"/>
        <v>0</v>
      </c>
      <c r="AB739" s="115">
        <f t="shared" si="199"/>
        <v>0</v>
      </c>
      <c r="AC739" s="115">
        <f t="shared" si="200"/>
        <v>0</v>
      </c>
      <c r="AF739" s="115">
        <f t="shared" si="201"/>
        <v>3</v>
      </c>
      <c r="AG739" s="115">
        <f t="shared" si="202"/>
        <v>3</v>
      </c>
      <c r="AH739" s="115" t="str">
        <f t="shared" si="203"/>
        <v>Correct</v>
      </c>
      <c r="AJ739" s="115" t="s">
        <v>83</v>
      </c>
      <c r="AK739" s="115">
        <v>75</v>
      </c>
      <c r="AL739" s="115" t="s">
        <v>181</v>
      </c>
      <c r="AM739" s="115" t="s">
        <v>190</v>
      </c>
      <c r="AN739" s="115" t="s">
        <v>85</v>
      </c>
      <c r="AO739" s="115" t="s">
        <v>86</v>
      </c>
      <c r="AP739" s="115" t="s">
        <v>137</v>
      </c>
      <c r="AQ739" s="115" t="s">
        <v>100</v>
      </c>
      <c r="AR739" s="115" t="s">
        <v>102</v>
      </c>
      <c r="AS739" s="115" t="s">
        <v>106</v>
      </c>
      <c r="AT739" s="115" t="s">
        <v>91</v>
      </c>
      <c r="AU739" s="115" t="s">
        <v>91</v>
      </c>
    </row>
    <row r="740" spans="1:47">
      <c r="A740" s="115">
        <v>7011535483</v>
      </c>
      <c r="B740" s="115" t="s">
        <v>41</v>
      </c>
      <c r="C740" s="115" t="s">
        <v>42</v>
      </c>
      <c r="G740" s="115" t="s">
        <v>39</v>
      </c>
      <c r="O740" s="115">
        <f t="shared" si="187"/>
        <v>3</v>
      </c>
      <c r="P740" s="115">
        <f t="shared" si="188"/>
        <v>1</v>
      </c>
      <c r="R740" s="115">
        <f t="shared" si="189"/>
        <v>1</v>
      </c>
      <c r="S740" s="115">
        <f t="shared" si="190"/>
        <v>1</v>
      </c>
      <c r="T740" s="115">
        <f t="shared" si="191"/>
        <v>0</v>
      </c>
      <c r="U740" s="115">
        <f t="shared" si="192"/>
        <v>0</v>
      </c>
      <c r="V740" s="115">
        <f t="shared" si="193"/>
        <v>0</v>
      </c>
      <c r="W740" s="115">
        <f t="shared" si="194"/>
        <v>1</v>
      </c>
      <c r="X740" s="115">
        <f t="shared" si="195"/>
        <v>0</v>
      </c>
      <c r="Y740" s="115">
        <f t="shared" si="196"/>
        <v>0</v>
      </c>
      <c r="Z740" s="115">
        <f t="shared" si="197"/>
        <v>0</v>
      </c>
      <c r="AA740" s="115">
        <f t="shared" si="198"/>
        <v>0</v>
      </c>
      <c r="AB740" s="115">
        <f t="shared" si="199"/>
        <v>0</v>
      </c>
      <c r="AC740" s="115">
        <f t="shared" si="200"/>
        <v>0</v>
      </c>
      <c r="AF740" s="115">
        <f t="shared" si="201"/>
        <v>3</v>
      </c>
      <c r="AG740" s="115">
        <f t="shared" si="202"/>
        <v>3</v>
      </c>
      <c r="AH740" s="115" t="str">
        <f t="shared" si="203"/>
        <v>Correct</v>
      </c>
      <c r="AJ740" s="115" t="s">
        <v>83</v>
      </c>
      <c r="AK740" s="115">
        <v>88</v>
      </c>
      <c r="AL740" s="115" t="s">
        <v>84</v>
      </c>
      <c r="AM740" s="115" t="s">
        <v>133</v>
      </c>
      <c r="AN740" s="115" t="s">
        <v>97</v>
      </c>
      <c r="AO740" s="115" t="s">
        <v>86</v>
      </c>
      <c r="AP740" s="115" t="s">
        <v>87</v>
      </c>
      <c r="AQ740" s="115" t="s">
        <v>101</v>
      </c>
      <c r="AR740" s="115" t="s">
        <v>94</v>
      </c>
      <c r="AS740" s="115" t="s">
        <v>106</v>
      </c>
      <c r="AU740" s="115" t="s">
        <v>91</v>
      </c>
    </row>
    <row r="741" spans="1:47">
      <c r="A741" s="115">
        <v>5584549991</v>
      </c>
      <c r="C741" s="115" t="s">
        <v>42</v>
      </c>
      <c r="E741" s="115" t="s">
        <v>44</v>
      </c>
      <c r="G741" s="115" t="s">
        <v>39</v>
      </c>
      <c r="O741" s="115">
        <f t="shared" si="187"/>
        <v>3</v>
      </c>
      <c r="P741" s="115">
        <f t="shared" si="188"/>
        <v>1</v>
      </c>
      <c r="R741" s="115">
        <f t="shared" si="189"/>
        <v>0</v>
      </c>
      <c r="S741" s="115">
        <f t="shared" si="190"/>
        <v>1</v>
      </c>
      <c r="T741" s="115">
        <f t="shared" si="191"/>
        <v>0</v>
      </c>
      <c r="U741" s="115">
        <f t="shared" si="192"/>
        <v>1</v>
      </c>
      <c r="V741" s="115">
        <f t="shared" si="193"/>
        <v>0</v>
      </c>
      <c r="W741" s="115">
        <f t="shared" si="194"/>
        <v>1</v>
      </c>
      <c r="X741" s="115">
        <f t="shared" si="195"/>
        <v>0</v>
      </c>
      <c r="Y741" s="115">
        <f t="shared" si="196"/>
        <v>0</v>
      </c>
      <c r="Z741" s="115">
        <f t="shared" si="197"/>
        <v>0</v>
      </c>
      <c r="AA741" s="115">
        <f t="shared" si="198"/>
        <v>0</v>
      </c>
      <c r="AB741" s="115">
        <f t="shared" si="199"/>
        <v>0</v>
      </c>
      <c r="AC741" s="115">
        <f t="shared" si="200"/>
        <v>0</v>
      </c>
      <c r="AF741" s="115">
        <f t="shared" si="201"/>
        <v>3</v>
      </c>
      <c r="AG741" s="115">
        <f t="shared" si="202"/>
        <v>3</v>
      </c>
      <c r="AH741" s="115" t="str">
        <f t="shared" si="203"/>
        <v>Correct</v>
      </c>
      <c r="AJ741" s="115" t="s">
        <v>83</v>
      </c>
      <c r="AK741" s="115">
        <v>36</v>
      </c>
      <c r="AL741" s="115" t="s">
        <v>181</v>
      </c>
      <c r="AM741" s="115" t="s">
        <v>193</v>
      </c>
      <c r="AN741" s="115" t="s">
        <v>85</v>
      </c>
      <c r="AO741" s="115" t="s">
        <v>86</v>
      </c>
      <c r="AP741" s="115" t="s">
        <v>87</v>
      </c>
      <c r="AQ741" s="115" t="s">
        <v>100</v>
      </c>
      <c r="AR741" s="115" t="s">
        <v>109</v>
      </c>
      <c r="AS741" s="115" t="s">
        <v>90</v>
      </c>
      <c r="AT741" s="115" t="s">
        <v>91</v>
      </c>
      <c r="AU741" s="115" t="s">
        <v>91</v>
      </c>
    </row>
    <row r="742" spans="1:47">
      <c r="A742" s="115">
        <v>6985131244</v>
      </c>
      <c r="B742" s="115" t="s">
        <v>41</v>
      </c>
      <c r="C742" s="115" t="s">
        <v>42</v>
      </c>
      <c r="G742" s="115" t="s">
        <v>39</v>
      </c>
      <c r="O742" s="115">
        <f t="shared" si="187"/>
        <v>3</v>
      </c>
      <c r="P742" s="115">
        <f t="shared" si="188"/>
        <v>1</v>
      </c>
      <c r="R742" s="115">
        <f t="shared" si="189"/>
        <v>1</v>
      </c>
      <c r="S742" s="115">
        <f t="shared" si="190"/>
        <v>1</v>
      </c>
      <c r="T742" s="115">
        <f t="shared" si="191"/>
        <v>0</v>
      </c>
      <c r="U742" s="115">
        <f t="shared" si="192"/>
        <v>0</v>
      </c>
      <c r="V742" s="115">
        <f t="shared" si="193"/>
        <v>0</v>
      </c>
      <c r="W742" s="115">
        <f t="shared" si="194"/>
        <v>1</v>
      </c>
      <c r="X742" s="115">
        <f t="shared" si="195"/>
        <v>0</v>
      </c>
      <c r="Y742" s="115">
        <f t="shared" si="196"/>
        <v>0</v>
      </c>
      <c r="Z742" s="115">
        <f t="shared" si="197"/>
        <v>0</v>
      </c>
      <c r="AA742" s="115">
        <f t="shared" si="198"/>
        <v>0</v>
      </c>
      <c r="AB742" s="115">
        <f t="shared" si="199"/>
        <v>0</v>
      </c>
      <c r="AC742" s="115">
        <f t="shared" si="200"/>
        <v>0</v>
      </c>
      <c r="AF742" s="115">
        <f t="shared" si="201"/>
        <v>3</v>
      </c>
      <c r="AG742" s="115">
        <f t="shared" si="202"/>
        <v>3</v>
      </c>
      <c r="AH742" s="115" t="str">
        <f t="shared" si="203"/>
        <v>Correct</v>
      </c>
      <c r="AJ742" s="115" t="s">
        <v>83</v>
      </c>
      <c r="AK742" s="115">
        <v>55</v>
      </c>
      <c r="AL742" s="115" t="s">
        <v>181</v>
      </c>
      <c r="AM742" s="115" t="s">
        <v>206</v>
      </c>
      <c r="AO742" s="115" t="s">
        <v>91</v>
      </c>
      <c r="AP742" s="115" t="s">
        <v>137</v>
      </c>
      <c r="AQ742" s="115" t="s">
        <v>93</v>
      </c>
      <c r="AR742" s="115" t="s">
        <v>89</v>
      </c>
      <c r="AT742" s="115" t="s">
        <v>86</v>
      </c>
      <c r="AU742" s="115" t="s">
        <v>91</v>
      </c>
    </row>
    <row r="743" spans="1:47">
      <c r="A743" s="115">
        <v>5584571278</v>
      </c>
      <c r="C743" s="115" t="s">
        <v>42</v>
      </c>
      <c r="E743" s="115" t="s">
        <v>44</v>
      </c>
      <c r="G743" s="115" t="s">
        <v>39</v>
      </c>
      <c r="O743" s="115">
        <f t="shared" si="187"/>
        <v>3</v>
      </c>
      <c r="P743" s="115">
        <f t="shared" si="188"/>
        <v>1</v>
      </c>
      <c r="R743" s="115">
        <f t="shared" si="189"/>
        <v>0</v>
      </c>
      <c r="S743" s="115">
        <f t="shared" si="190"/>
        <v>1</v>
      </c>
      <c r="T743" s="115">
        <f t="shared" si="191"/>
        <v>0</v>
      </c>
      <c r="U743" s="115">
        <f t="shared" si="192"/>
        <v>1</v>
      </c>
      <c r="V743" s="115">
        <f t="shared" si="193"/>
        <v>0</v>
      </c>
      <c r="W743" s="115">
        <f t="shared" si="194"/>
        <v>1</v>
      </c>
      <c r="X743" s="115">
        <f t="shared" si="195"/>
        <v>0</v>
      </c>
      <c r="Y743" s="115">
        <f t="shared" si="196"/>
        <v>0</v>
      </c>
      <c r="Z743" s="115">
        <f t="shared" si="197"/>
        <v>0</v>
      </c>
      <c r="AA743" s="115">
        <f t="shared" si="198"/>
        <v>0</v>
      </c>
      <c r="AB743" s="115">
        <f t="shared" si="199"/>
        <v>0</v>
      </c>
      <c r="AC743" s="115">
        <f t="shared" si="200"/>
        <v>0</v>
      </c>
      <c r="AF743" s="115">
        <f t="shared" si="201"/>
        <v>3</v>
      </c>
      <c r="AG743" s="115">
        <f t="shared" si="202"/>
        <v>3</v>
      </c>
      <c r="AH743" s="115" t="str">
        <f t="shared" si="203"/>
        <v>Correct</v>
      </c>
      <c r="AJ743" s="115" t="s">
        <v>83</v>
      </c>
      <c r="AK743" s="115">
        <v>57</v>
      </c>
      <c r="AL743" s="115" t="s">
        <v>181</v>
      </c>
    </row>
    <row r="744" spans="1:47">
      <c r="A744" s="115">
        <v>7045753843</v>
      </c>
      <c r="B744" s="115" t="s">
        <v>41</v>
      </c>
      <c r="G744" s="115" t="s">
        <v>39</v>
      </c>
      <c r="O744" s="115">
        <f t="shared" si="187"/>
        <v>2</v>
      </c>
      <c r="P744" s="115">
        <f t="shared" si="188"/>
        <v>1.5</v>
      </c>
      <c r="R744" s="115">
        <f t="shared" si="189"/>
        <v>1</v>
      </c>
      <c r="S744" s="115">
        <f t="shared" si="190"/>
        <v>0</v>
      </c>
      <c r="T744" s="115">
        <f t="shared" si="191"/>
        <v>0</v>
      </c>
      <c r="U744" s="115">
        <f t="shared" si="192"/>
        <v>0</v>
      </c>
      <c r="V744" s="115">
        <f t="shared" si="193"/>
        <v>0</v>
      </c>
      <c r="W744" s="115">
        <f t="shared" si="194"/>
        <v>1</v>
      </c>
      <c r="X744" s="115">
        <f t="shared" si="195"/>
        <v>0</v>
      </c>
      <c r="Y744" s="115">
        <f t="shared" si="196"/>
        <v>0</v>
      </c>
      <c r="Z744" s="115">
        <f t="shared" si="197"/>
        <v>0</v>
      </c>
      <c r="AA744" s="115">
        <f t="shared" si="198"/>
        <v>0</v>
      </c>
      <c r="AB744" s="115">
        <f t="shared" si="199"/>
        <v>0</v>
      </c>
      <c r="AC744" s="115">
        <f t="shared" si="200"/>
        <v>0</v>
      </c>
      <c r="AF744" s="115">
        <f t="shared" si="201"/>
        <v>2</v>
      </c>
      <c r="AG744" s="115">
        <f t="shared" si="202"/>
        <v>2</v>
      </c>
      <c r="AH744" s="115" t="str">
        <f t="shared" si="203"/>
        <v>Correct</v>
      </c>
      <c r="AJ744" s="115" t="s">
        <v>83</v>
      </c>
      <c r="AK744" s="115">
        <v>80</v>
      </c>
      <c r="AL744" s="115" t="s">
        <v>181</v>
      </c>
      <c r="AM744" s="115" t="s">
        <v>206</v>
      </c>
      <c r="AN744" s="115" t="s">
        <v>85</v>
      </c>
      <c r="AP744" s="115" t="s">
        <v>137</v>
      </c>
      <c r="AR744" s="115" t="s">
        <v>89</v>
      </c>
      <c r="AS744" s="115" t="s">
        <v>106</v>
      </c>
      <c r="AT744" s="115" t="s">
        <v>91</v>
      </c>
      <c r="AU744" s="115" t="s">
        <v>91</v>
      </c>
    </row>
    <row r="745" spans="1:47">
      <c r="A745" s="115">
        <v>7020357343</v>
      </c>
      <c r="C745" s="115" t="s">
        <v>42</v>
      </c>
      <c r="E745" s="115" t="s">
        <v>44</v>
      </c>
      <c r="G745" s="115" t="s">
        <v>39</v>
      </c>
      <c r="O745" s="115">
        <f t="shared" si="187"/>
        <v>3</v>
      </c>
      <c r="P745" s="115">
        <f t="shared" si="188"/>
        <v>1</v>
      </c>
      <c r="R745" s="115">
        <f t="shared" si="189"/>
        <v>0</v>
      </c>
      <c r="S745" s="115">
        <f t="shared" si="190"/>
        <v>1</v>
      </c>
      <c r="T745" s="115">
        <f t="shared" si="191"/>
        <v>0</v>
      </c>
      <c r="U745" s="115">
        <f t="shared" si="192"/>
        <v>1</v>
      </c>
      <c r="V745" s="115">
        <f t="shared" si="193"/>
        <v>0</v>
      </c>
      <c r="W745" s="115">
        <f t="shared" si="194"/>
        <v>1</v>
      </c>
      <c r="X745" s="115">
        <f t="shared" si="195"/>
        <v>0</v>
      </c>
      <c r="Y745" s="115">
        <f t="shared" si="196"/>
        <v>0</v>
      </c>
      <c r="Z745" s="115">
        <f t="shared" si="197"/>
        <v>0</v>
      </c>
      <c r="AA745" s="115">
        <f t="shared" si="198"/>
        <v>0</v>
      </c>
      <c r="AB745" s="115">
        <f t="shared" si="199"/>
        <v>0</v>
      </c>
      <c r="AC745" s="115">
        <f t="shared" si="200"/>
        <v>0</v>
      </c>
      <c r="AF745" s="115">
        <f t="shared" si="201"/>
        <v>3</v>
      </c>
      <c r="AG745" s="115">
        <f t="shared" si="202"/>
        <v>3</v>
      </c>
      <c r="AH745" s="115" t="str">
        <f t="shared" si="203"/>
        <v>Correct</v>
      </c>
      <c r="AJ745" s="115" t="s">
        <v>83</v>
      </c>
      <c r="AK745" s="115">
        <v>59</v>
      </c>
      <c r="AL745" s="115" t="s">
        <v>181</v>
      </c>
      <c r="AM745" s="115" t="s">
        <v>194</v>
      </c>
      <c r="AN745" s="115" t="s">
        <v>85</v>
      </c>
      <c r="AO745" s="115" t="s">
        <v>86</v>
      </c>
      <c r="AP745" s="115" t="s">
        <v>87</v>
      </c>
      <c r="AQ745" s="115" t="s">
        <v>101</v>
      </c>
      <c r="AR745" s="115" t="s">
        <v>94</v>
      </c>
      <c r="AS745" s="115" t="s">
        <v>90</v>
      </c>
      <c r="AT745" s="115" t="s">
        <v>91</v>
      </c>
      <c r="AU745" s="115" t="s">
        <v>91</v>
      </c>
    </row>
    <row r="746" spans="1:47">
      <c r="A746" s="115">
        <v>5597977994</v>
      </c>
      <c r="C746" s="115" t="s">
        <v>42</v>
      </c>
      <c r="D746" s="115" t="s">
        <v>43</v>
      </c>
      <c r="F746" s="115" t="s">
        <v>45</v>
      </c>
      <c r="O746" s="115">
        <f t="shared" si="187"/>
        <v>3</v>
      </c>
      <c r="P746" s="115">
        <f t="shared" si="188"/>
        <v>1</v>
      </c>
      <c r="R746" s="115">
        <f t="shared" si="189"/>
        <v>0</v>
      </c>
      <c r="S746" s="115">
        <f t="shared" si="190"/>
        <v>1</v>
      </c>
      <c r="T746" s="115">
        <f t="shared" si="191"/>
        <v>1</v>
      </c>
      <c r="U746" s="115">
        <f t="shared" si="192"/>
        <v>0</v>
      </c>
      <c r="V746" s="115">
        <f t="shared" si="193"/>
        <v>1</v>
      </c>
      <c r="W746" s="115">
        <f t="shared" si="194"/>
        <v>0</v>
      </c>
      <c r="X746" s="115">
        <f t="shared" si="195"/>
        <v>0</v>
      </c>
      <c r="Y746" s="115">
        <f t="shared" si="196"/>
        <v>0</v>
      </c>
      <c r="Z746" s="115">
        <f t="shared" si="197"/>
        <v>0</v>
      </c>
      <c r="AA746" s="115">
        <f t="shared" si="198"/>
        <v>0</v>
      </c>
      <c r="AB746" s="115">
        <f t="shared" si="199"/>
        <v>0</v>
      </c>
      <c r="AC746" s="115">
        <f t="shared" si="200"/>
        <v>0</v>
      </c>
      <c r="AF746" s="115">
        <f t="shared" si="201"/>
        <v>3</v>
      </c>
      <c r="AG746" s="115">
        <f t="shared" si="202"/>
        <v>3</v>
      </c>
      <c r="AH746" s="115" t="str">
        <f t="shared" si="203"/>
        <v>Correct</v>
      </c>
      <c r="AJ746" s="115" t="s">
        <v>83</v>
      </c>
      <c r="AK746" s="115">
        <v>16</v>
      </c>
      <c r="AL746" s="115" t="s">
        <v>181</v>
      </c>
      <c r="AM746" s="115" t="s">
        <v>209</v>
      </c>
      <c r="AN746" s="115" t="s">
        <v>443</v>
      </c>
      <c r="AO746" s="115" t="s">
        <v>91</v>
      </c>
      <c r="AP746" s="115" t="s">
        <v>108</v>
      </c>
      <c r="AQ746" s="115" t="s">
        <v>100</v>
      </c>
      <c r="AR746" s="115" t="s">
        <v>102</v>
      </c>
      <c r="AS746" s="115" t="s">
        <v>95</v>
      </c>
      <c r="AT746" s="115" t="s">
        <v>91</v>
      </c>
    </row>
    <row r="747" spans="1:47">
      <c r="A747" s="115">
        <v>7045753561</v>
      </c>
      <c r="G747" s="115" t="s">
        <v>39</v>
      </c>
      <c r="O747" s="115">
        <f t="shared" si="187"/>
        <v>1</v>
      </c>
      <c r="P747" s="115">
        <f t="shared" si="188"/>
        <v>3</v>
      </c>
      <c r="R747" s="115">
        <f t="shared" si="189"/>
        <v>0</v>
      </c>
      <c r="S747" s="115">
        <f t="shared" si="190"/>
        <v>0</v>
      </c>
      <c r="T747" s="115">
        <f t="shared" si="191"/>
        <v>0</v>
      </c>
      <c r="U747" s="115">
        <f t="shared" si="192"/>
        <v>0</v>
      </c>
      <c r="V747" s="115">
        <f t="shared" si="193"/>
        <v>0</v>
      </c>
      <c r="W747" s="115">
        <f t="shared" si="194"/>
        <v>1</v>
      </c>
      <c r="X747" s="115">
        <f t="shared" si="195"/>
        <v>0</v>
      </c>
      <c r="Y747" s="115">
        <f t="shared" si="196"/>
        <v>0</v>
      </c>
      <c r="Z747" s="115">
        <f t="shared" si="197"/>
        <v>0</v>
      </c>
      <c r="AA747" s="115">
        <f t="shared" si="198"/>
        <v>0</v>
      </c>
      <c r="AB747" s="115">
        <f t="shared" si="199"/>
        <v>0</v>
      </c>
      <c r="AC747" s="115">
        <f t="shared" si="200"/>
        <v>0</v>
      </c>
      <c r="AF747" s="115">
        <f t="shared" si="201"/>
        <v>1</v>
      </c>
      <c r="AG747" s="115">
        <f t="shared" si="202"/>
        <v>1</v>
      </c>
      <c r="AH747" s="115" t="str">
        <f t="shared" si="203"/>
        <v>Correct</v>
      </c>
      <c r="AJ747" s="115" t="s">
        <v>99</v>
      </c>
      <c r="AK747" s="115">
        <v>65</v>
      </c>
      <c r="AL747" s="115" t="s">
        <v>181</v>
      </c>
      <c r="AM747" s="115" t="s">
        <v>200</v>
      </c>
      <c r="AN747" s="115" t="s">
        <v>85</v>
      </c>
      <c r="AP747" s="115" t="s">
        <v>497</v>
      </c>
      <c r="AQ747" s="115" t="s">
        <v>88</v>
      </c>
      <c r="AR747" s="115" t="s">
        <v>120</v>
      </c>
      <c r="AS747" s="115" t="s">
        <v>90</v>
      </c>
      <c r="AT747" s="115" t="s">
        <v>91</v>
      </c>
    </row>
    <row r="748" spans="1:47">
      <c r="A748" s="115">
        <v>7044852737</v>
      </c>
      <c r="B748" s="115" t="s">
        <v>41</v>
      </c>
      <c r="D748" s="115" t="s">
        <v>43</v>
      </c>
      <c r="O748" s="115">
        <f t="shared" si="187"/>
        <v>2</v>
      </c>
      <c r="P748" s="115">
        <f t="shared" si="188"/>
        <v>1.5</v>
      </c>
      <c r="R748" s="115">
        <f t="shared" si="189"/>
        <v>1</v>
      </c>
      <c r="S748" s="115">
        <f t="shared" si="190"/>
        <v>0</v>
      </c>
      <c r="T748" s="115">
        <f t="shared" si="191"/>
        <v>1</v>
      </c>
      <c r="U748" s="115">
        <f t="shared" si="192"/>
        <v>0</v>
      </c>
      <c r="V748" s="115">
        <f t="shared" si="193"/>
        <v>0</v>
      </c>
      <c r="W748" s="115">
        <f t="shared" si="194"/>
        <v>0</v>
      </c>
      <c r="X748" s="115">
        <f t="shared" si="195"/>
        <v>0</v>
      </c>
      <c r="Y748" s="115">
        <f t="shared" si="196"/>
        <v>0</v>
      </c>
      <c r="Z748" s="115">
        <f t="shared" si="197"/>
        <v>0</v>
      </c>
      <c r="AA748" s="115">
        <f t="shared" si="198"/>
        <v>0</v>
      </c>
      <c r="AB748" s="115">
        <f t="shared" si="199"/>
        <v>0</v>
      </c>
      <c r="AC748" s="115">
        <f t="shared" si="200"/>
        <v>0</v>
      </c>
      <c r="AF748" s="115">
        <f t="shared" si="201"/>
        <v>2</v>
      </c>
      <c r="AG748" s="115">
        <f t="shared" si="202"/>
        <v>2</v>
      </c>
      <c r="AH748" s="115" t="str">
        <f t="shared" si="203"/>
        <v>Correct</v>
      </c>
      <c r="AJ748" s="115" t="s">
        <v>83</v>
      </c>
      <c r="AK748" s="115">
        <v>88</v>
      </c>
      <c r="AL748" s="115" t="s">
        <v>84</v>
      </c>
      <c r="AM748" s="115" t="s">
        <v>493</v>
      </c>
      <c r="AN748" s="115" t="s">
        <v>85</v>
      </c>
      <c r="AO748" s="115" t="s">
        <v>86</v>
      </c>
      <c r="AP748" s="115" t="s">
        <v>87</v>
      </c>
      <c r="AQ748" s="115" t="s">
        <v>96</v>
      </c>
      <c r="AR748" s="115" t="s">
        <v>112</v>
      </c>
      <c r="AS748" s="115" t="s">
        <v>106</v>
      </c>
      <c r="AT748" s="115" t="s">
        <v>91</v>
      </c>
      <c r="AU748" s="115" t="s">
        <v>86</v>
      </c>
    </row>
    <row r="749" spans="1:47">
      <c r="A749" s="115">
        <v>6985436434</v>
      </c>
      <c r="B749" s="115" t="s">
        <v>41</v>
      </c>
      <c r="C749" s="115" t="s">
        <v>42</v>
      </c>
      <c r="F749" s="115" t="s">
        <v>45</v>
      </c>
      <c r="O749" s="115">
        <f t="shared" si="187"/>
        <v>3</v>
      </c>
      <c r="P749" s="115">
        <f t="shared" si="188"/>
        <v>1</v>
      </c>
      <c r="R749" s="115">
        <f t="shared" si="189"/>
        <v>1</v>
      </c>
      <c r="S749" s="115">
        <f t="shared" si="190"/>
        <v>1</v>
      </c>
      <c r="T749" s="115">
        <f t="shared" si="191"/>
        <v>0</v>
      </c>
      <c r="U749" s="115">
        <f t="shared" si="192"/>
        <v>0</v>
      </c>
      <c r="V749" s="115">
        <f t="shared" si="193"/>
        <v>1</v>
      </c>
      <c r="W749" s="115">
        <f t="shared" si="194"/>
        <v>0</v>
      </c>
      <c r="X749" s="115">
        <f t="shared" si="195"/>
        <v>0</v>
      </c>
      <c r="Y749" s="115">
        <f t="shared" si="196"/>
        <v>0</v>
      </c>
      <c r="Z749" s="115">
        <f t="shared" si="197"/>
        <v>0</v>
      </c>
      <c r="AA749" s="115">
        <f t="shared" si="198"/>
        <v>0</v>
      </c>
      <c r="AB749" s="115">
        <f t="shared" si="199"/>
        <v>0</v>
      </c>
      <c r="AC749" s="115">
        <f t="shared" si="200"/>
        <v>0</v>
      </c>
      <c r="AF749" s="115">
        <f t="shared" si="201"/>
        <v>3</v>
      </c>
      <c r="AG749" s="115">
        <f t="shared" si="202"/>
        <v>3</v>
      </c>
      <c r="AH749" s="115" t="str">
        <f t="shared" si="203"/>
        <v>Correct</v>
      </c>
      <c r="AJ749" s="115" t="s">
        <v>83</v>
      </c>
      <c r="AK749" s="115">
        <v>74</v>
      </c>
      <c r="AL749" s="115" t="s">
        <v>84</v>
      </c>
      <c r="AM749" s="115" t="s">
        <v>152</v>
      </c>
      <c r="AN749" s="115" t="s">
        <v>85</v>
      </c>
      <c r="AO749" s="115" t="s">
        <v>86</v>
      </c>
      <c r="AP749" s="115" t="s">
        <v>87</v>
      </c>
      <c r="AQ749" s="115" t="s">
        <v>96</v>
      </c>
      <c r="AR749" s="115" t="s">
        <v>89</v>
      </c>
      <c r="AS749" s="115" t="s">
        <v>106</v>
      </c>
      <c r="AU749" s="115" t="s">
        <v>86</v>
      </c>
    </row>
    <row r="750" spans="1:47">
      <c r="A750" s="115">
        <v>5584588694</v>
      </c>
      <c r="B750" s="115" t="s">
        <v>41</v>
      </c>
      <c r="C750" s="115" t="s">
        <v>42</v>
      </c>
      <c r="O750" s="115">
        <f t="shared" si="187"/>
        <v>2</v>
      </c>
      <c r="P750" s="115">
        <f t="shared" si="188"/>
        <v>1.5</v>
      </c>
      <c r="R750" s="115">
        <f t="shared" si="189"/>
        <v>1</v>
      </c>
      <c r="S750" s="115">
        <f t="shared" si="190"/>
        <v>1</v>
      </c>
      <c r="T750" s="115">
        <f t="shared" si="191"/>
        <v>0</v>
      </c>
      <c r="U750" s="115">
        <f t="shared" si="192"/>
        <v>0</v>
      </c>
      <c r="V750" s="115">
        <f t="shared" si="193"/>
        <v>0</v>
      </c>
      <c r="W750" s="115">
        <f t="shared" si="194"/>
        <v>0</v>
      </c>
      <c r="X750" s="115">
        <f t="shared" si="195"/>
        <v>0</v>
      </c>
      <c r="Y750" s="115">
        <f t="shared" si="196"/>
        <v>0</v>
      </c>
      <c r="Z750" s="115">
        <f t="shared" si="197"/>
        <v>0</v>
      </c>
      <c r="AA750" s="115">
        <f t="shared" si="198"/>
        <v>0</v>
      </c>
      <c r="AB750" s="115">
        <f t="shared" si="199"/>
        <v>0</v>
      </c>
      <c r="AC750" s="115">
        <f t="shared" si="200"/>
        <v>0</v>
      </c>
      <c r="AF750" s="115">
        <f t="shared" si="201"/>
        <v>2</v>
      </c>
      <c r="AG750" s="115">
        <f t="shared" si="202"/>
        <v>2</v>
      </c>
      <c r="AH750" s="115" t="str">
        <f t="shared" si="203"/>
        <v>Correct</v>
      </c>
      <c r="AJ750" s="115" t="s">
        <v>83</v>
      </c>
      <c r="AK750" s="115">
        <v>35</v>
      </c>
      <c r="AL750" s="115" t="s">
        <v>181</v>
      </c>
      <c r="AM750" s="115" t="s">
        <v>205</v>
      </c>
      <c r="AN750" s="115" t="s">
        <v>114</v>
      </c>
      <c r="AO750" s="115" t="s">
        <v>91</v>
      </c>
      <c r="AP750" s="115" t="s">
        <v>137</v>
      </c>
      <c r="AQ750" s="115" t="s">
        <v>96</v>
      </c>
      <c r="AR750" s="115" t="s">
        <v>89</v>
      </c>
      <c r="AS750" s="115" t="s">
        <v>90</v>
      </c>
      <c r="AT750" s="115" t="s">
        <v>91</v>
      </c>
      <c r="AU750" s="115" t="s">
        <v>91</v>
      </c>
    </row>
    <row r="751" spans="1:47">
      <c r="A751" s="115">
        <v>7044853354</v>
      </c>
      <c r="B751" s="115" t="s">
        <v>41</v>
      </c>
      <c r="C751" s="115" t="s">
        <v>42</v>
      </c>
      <c r="F751" s="115" t="s">
        <v>45</v>
      </c>
      <c r="O751" s="115">
        <f t="shared" si="187"/>
        <v>3</v>
      </c>
      <c r="P751" s="115">
        <f t="shared" si="188"/>
        <v>1</v>
      </c>
      <c r="R751" s="115">
        <f t="shared" si="189"/>
        <v>1</v>
      </c>
      <c r="S751" s="115">
        <f t="shared" si="190"/>
        <v>1</v>
      </c>
      <c r="T751" s="115">
        <f t="shared" si="191"/>
        <v>0</v>
      </c>
      <c r="U751" s="115">
        <f t="shared" si="192"/>
        <v>0</v>
      </c>
      <c r="V751" s="115">
        <f t="shared" si="193"/>
        <v>1</v>
      </c>
      <c r="W751" s="115">
        <f t="shared" si="194"/>
        <v>0</v>
      </c>
      <c r="X751" s="115">
        <f t="shared" si="195"/>
        <v>0</v>
      </c>
      <c r="Y751" s="115">
        <f t="shared" si="196"/>
        <v>0</v>
      </c>
      <c r="Z751" s="115">
        <f t="shared" si="197"/>
        <v>0</v>
      </c>
      <c r="AA751" s="115">
        <f t="shared" si="198"/>
        <v>0</v>
      </c>
      <c r="AB751" s="115">
        <f t="shared" si="199"/>
        <v>0</v>
      </c>
      <c r="AC751" s="115">
        <f t="shared" si="200"/>
        <v>0</v>
      </c>
      <c r="AF751" s="115">
        <f t="shared" si="201"/>
        <v>3</v>
      </c>
      <c r="AG751" s="115">
        <f t="shared" si="202"/>
        <v>3</v>
      </c>
      <c r="AH751" s="115" t="str">
        <f t="shared" si="203"/>
        <v>Correct</v>
      </c>
      <c r="AJ751" s="115" t="s">
        <v>99</v>
      </c>
      <c r="AK751" s="115">
        <v>50</v>
      </c>
      <c r="AL751" s="115" t="s">
        <v>84</v>
      </c>
      <c r="AM751" s="115" t="s">
        <v>152</v>
      </c>
      <c r="AN751" s="115" t="s">
        <v>85</v>
      </c>
      <c r="AO751" s="115" t="s">
        <v>91</v>
      </c>
      <c r="AP751" s="115" t="s">
        <v>87</v>
      </c>
      <c r="AQ751" s="115" t="s">
        <v>88</v>
      </c>
      <c r="AR751" s="115" t="s">
        <v>102</v>
      </c>
      <c r="AS751" s="115" t="s">
        <v>90</v>
      </c>
      <c r="AT751" s="115" t="s">
        <v>91</v>
      </c>
      <c r="AU751" s="115" t="s">
        <v>91</v>
      </c>
    </row>
    <row r="752" spans="1:47">
      <c r="A752" s="115">
        <v>5609429417</v>
      </c>
      <c r="G752" s="115" t="s">
        <v>39</v>
      </c>
      <c r="O752" s="115">
        <f t="shared" si="187"/>
        <v>1</v>
      </c>
      <c r="P752" s="115">
        <f t="shared" si="188"/>
        <v>3</v>
      </c>
      <c r="R752" s="115">
        <f t="shared" si="189"/>
        <v>0</v>
      </c>
      <c r="S752" s="115">
        <f t="shared" si="190"/>
        <v>0</v>
      </c>
      <c r="T752" s="115">
        <f t="shared" si="191"/>
        <v>0</v>
      </c>
      <c r="U752" s="115">
        <f t="shared" si="192"/>
        <v>0</v>
      </c>
      <c r="V752" s="115">
        <f t="shared" si="193"/>
        <v>0</v>
      </c>
      <c r="W752" s="115">
        <f t="shared" si="194"/>
        <v>1</v>
      </c>
      <c r="X752" s="115">
        <f t="shared" si="195"/>
        <v>0</v>
      </c>
      <c r="Y752" s="115">
        <f t="shared" si="196"/>
        <v>0</v>
      </c>
      <c r="Z752" s="115">
        <f t="shared" si="197"/>
        <v>0</v>
      </c>
      <c r="AA752" s="115">
        <f t="shared" si="198"/>
        <v>0</v>
      </c>
      <c r="AB752" s="115">
        <f t="shared" si="199"/>
        <v>0</v>
      </c>
      <c r="AC752" s="115">
        <f t="shared" si="200"/>
        <v>0</v>
      </c>
      <c r="AF752" s="115">
        <f t="shared" si="201"/>
        <v>1</v>
      </c>
      <c r="AG752" s="115">
        <f t="shared" si="202"/>
        <v>1</v>
      </c>
      <c r="AH752" s="115" t="str">
        <f t="shared" si="203"/>
        <v>Correct</v>
      </c>
      <c r="AJ752" s="115"/>
    </row>
    <row r="753" spans="1:47">
      <c r="A753" s="115">
        <v>5586742659</v>
      </c>
      <c r="D753" s="115" t="s">
        <v>43</v>
      </c>
      <c r="O753" s="115">
        <f t="shared" si="187"/>
        <v>1</v>
      </c>
      <c r="P753" s="115">
        <f t="shared" si="188"/>
        <v>3</v>
      </c>
      <c r="R753" s="115">
        <f t="shared" si="189"/>
        <v>0</v>
      </c>
      <c r="S753" s="115">
        <f t="shared" si="190"/>
        <v>0</v>
      </c>
      <c r="T753" s="115">
        <f t="shared" si="191"/>
        <v>1</v>
      </c>
      <c r="U753" s="115">
        <f t="shared" si="192"/>
        <v>0</v>
      </c>
      <c r="V753" s="115">
        <f t="shared" si="193"/>
        <v>0</v>
      </c>
      <c r="W753" s="115">
        <f t="shared" si="194"/>
        <v>0</v>
      </c>
      <c r="X753" s="115">
        <f t="shared" si="195"/>
        <v>0</v>
      </c>
      <c r="Y753" s="115">
        <f t="shared" si="196"/>
        <v>0</v>
      </c>
      <c r="Z753" s="115">
        <f t="shared" si="197"/>
        <v>0</v>
      </c>
      <c r="AA753" s="115">
        <f t="shared" si="198"/>
        <v>0</v>
      </c>
      <c r="AB753" s="115">
        <f t="shared" si="199"/>
        <v>0</v>
      </c>
      <c r="AC753" s="115">
        <f t="shared" si="200"/>
        <v>0</v>
      </c>
      <c r="AF753" s="115">
        <f t="shared" si="201"/>
        <v>1</v>
      </c>
      <c r="AG753" s="115">
        <f t="shared" si="202"/>
        <v>1</v>
      </c>
      <c r="AH753" s="115" t="str">
        <f t="shared" si="203"/>
        <v>Correct</v>
      </c>
      <c r="AJ753" s="115" t="s">
        <v>83</v>
      </c>
      <c r="AK753" s="115">
        <v>84</v>
      </c>
      <c r="AL753" s="115" t="s">
        <v>181</v>
      </c>
      <c r="AM753" s="115" t="s">
        <v>183</v>
      </c>
    </row>
    <row r="754" spans="1:47">
      <c r="A754" s="115">
        <v>5596713775</v>
      </c>
      <c r="B754" s="115" t="s">
        <v>41</v>
      </c>
      <c r="C754" s="115" t="s">
        <v>42</v>
      </c>
      <c r="G754" s="115" t="s">
        <v>39</v>
      </c>
      <c r="O754" s="115">
        <f t="shared" si="187"/>
        <v>3</v>
      </c>
      <c r="P754" s="115">
        <f t="shared" si="188"/>
        <v>1</v>
      </c>
      <c r="R754" s="115">
        <f t="shared" si="189"/>
        <v>1</v>
      </c>
      <c r="S754" s="115">
        <f t="shared" si="190"/>
        <v>1</v>
      </c>
      <c r="T754" s="115">
        <f t="shared" si="191"/>
        <v>0</v>
      </c>
      <c r="U754" s="115">
        <f t="shared" si="192"/>
        <v>0</v>
      </c>
      <c r="V754" s="115">
        <f t="shared" si="193"/>
        <v>0</v>
      </c>
      <c r="W754" s="115">
        <f t="shared" si="194"/>
        <v>1</v>
      </c>
      <c r="X754" s="115">
        <f t="shared" si="195"/>
        <v>0</v>
      </c>
      <c r="Y754" s="115">
        <f t="shared" si="196"/>
        <v>0</v>
      </c>
      <c r="Z754" s="115">
        <f t="shared" si="197"/>
        <v>0</v>
      </c>
      <c r="AA754" s="115">
        <f t="shared" si="198"/>
        <v>0</v>
      </c>
      <c r="AB754" s="115">
        <f t="shared" si="199"/>
        <v>0</v>
      </c>
      <c r="AC754" s="115">
        <f t="shared" si="200"/>
        <v>0</v>
      </c>
      <c r="AF754" s="115">
        <f t="shared" si="201"/>
        <v>3</v>
      </c>
      <c r="AG754" s="115">
        <f t="shared" si="202"/>
        <v>3</v>
      </c>
      <c r="AH754" s="115" t="str">
        <f t="shared" si="203"/>
        <v>Correct</v>
      </c>
      <c r="AJ754" s="115" t="s">
        <v>99</v>
      </c>
      <c r="AK754" s="115">
        <v>19</v>
      </c>
      <c r="AL754" s="115" t="s">
        <v>84</v>
      </c>
      <c r="AM754" s="115" t="s">
        <v>453</v>
      </c>
      <c r="AN754" s="115" t="s">
        <v>107</v>
      </c>
      <c r="AO754" s="115" t="s">
        <v>91</v>
      </c>
      <c r="AP754" s="115" t="s">
        <v>108</v>
      </c>
      <c r="AQ754" s="115" t="s">
        <v>96</v>
      </c>
      <c r="AR754" s="115" t="s">
        <v>112</v>
      </c>
      <c r="AS754" s="115" t="s">
        <v>95</v>
      </c>
      <c r="AT754" s="115" t="s">
        <v>91</v>
      </c>
    </row>
    <row r="755" spans="1:47">
      <c r="A755" s="115">
        <v>6982462306</v>
      </c>
      <c r="G755" s="115" t="s">
        <v>39</v>
      </c>
      <c r="O755" s="115">
        <f t="shared" si="187"/>
        <v>1</v>
      </c>
      <c r="P755" s="115">
        <f t="shared" si="188"/>
        <v>3</v>
      </c>
      <c r="R755" s="115">
        <f t="shared" si="189"/>
        <v>0</v>
      </c>
      <c r="S755" s="115">
        <f t="shared" si="190"/>
        <v>0</v>
      </c>
      <c r="T755" s="115">
        <f t="shared" si="191"/>
        <v>0</v>
      </c>
      <c r="U755" s="115">
        <f t="shared" si="192"/>
        <v>0</v>
      </c>
      <c r="V755" s="115">
        <f t="shared" si="193"/>
        <v>0</v>
      </c>
      <c r="W755" s="115">
        <f t="shared" si="194"/>
        <v>1</v>
      </c>
      <c r="X755" s="115">
        <f t="shared" si="195"/>
        <v>0</v>
      </c>
      <c r="Y755" s="115">
        <f t="shared" si="196"/>
        <v>0</v>
      </c>
      <c r="Z755" s="115">
        <f t="shared" si="197"/>
        <v>0</v>
      </c>
      <c r="AA755" s="115">
        <f t="shared" si="198"/>
        <v>0</v>
      </c>
      <c r="AB755" s="115">
        <f t="shared" si="199"/>
        <v>0</v>
      </c>
      <c r="AC755" s="115">
        <f t="shared" si="200"/>
        <v>0</v>
      </c>
      <c r="AF755" s="115">
        <f t="shared" si="201"/>
        <v>1</v>
      </c>
      <c r="AG755" s="115">
        <f t="shared" si="202"/>
        <v>1</v>
      </c>
      <c r="AH755" s="115" t="str">
        <f t="shared" si="203"/>
        <v>Correct</v>
      </c>
      <c r="AJ755" s="115" t="s">
        <v>83</v>
      </c>
      <c r="AK755" s="115">
        <v>62</v>
      </c>
      <c r="AL755" s="115" t="s">
        <v>181</v>
      </c>
      <c r="AM755" s="115" t="s">
        <v>478</v>
      </c>
      <c r="AN755" s="115" t="s">
        <v>85</v>
      </c>
      <c r="AO755" s="115" t="s">
        <v>86</v>
      </c>
      <c r="AQ755" s="115" t="s">
        <v>100</v>
      </c>
      <c r="AR755" s="115" t="s">
        <v>102</v>
      </c>
      <c r="AS755" s="115" t="s">
        <v>113</v>
      </c>
      <c r="AT755" s="115" t="s">
        <v>91</v>
      </c>
      <c r="AU755" s="115" t="s">
        <v>91</v>
      </c>
    </row>
    <row r="756" spans="1:47">
      <c r="A756" s="115">
        <v>5609427271</v>
      </c>
      <c r="C756" s="115" t="s">
        <v>42</v>
      </c>
      <c r="E756" s="115" t="s">
        <v>44</v>
      </c>
      <c r="G756" s="115" t="s">
        <v>39</v>
      </c>
      <c r="O756" s="115">
        <f t="shared" si="187"/>
        <v>3</v>
      </c>
      <c r="P756" s="115">
        <f t="shared" si="188"/>
        <v>1</v>
      </c>
      <c r="R756" s="115">
        <f t="shared" si="189"/>
        <v>0</v>
      </c>
      <c r="S756" s="115">
        <f t="shared" si="190"/>
        <v>1</v>
      </c>
      <c r="T756" s="115">
        <f t="shared" si="191"/>
        <v>0</v>
      </c>
      <c r="U756" s="115">
        <f t="shared" si="192"/>
        <v>1</v>
      </c>
      <c r="V756" s="115">
        <f t="shared" si="193"/>
        <v>0</v>
      </c>
      <c r="W756" s="115">
        <f t="shared" si="194"/>
        <v>1</v>
      </c>
      <c r="X756" s="115">
        <f t="shared" si="195"/>
        <v>0</v>
      </c>
      <c r="Y756" s="115">
        <f t="shared" si="196"/>
        <v>0</v>
      </c>
      <c r="Z756" s="115">
        <f t="shared" si="197"/>
        <v>0</v>
      </c>
      <c r="AA756" s="115">
        <f t="shared" si="198"/>
        <v>0</v>
      </c>
      <c r="AB756" s="115">
        <f t="shared" si="199"/>
        <v>0</v>
      </c>
      <c r="AC756" s="115">
        <f t="shared" si="200"/>
        <v>0</v>
      </c>
      <c r="AF756" s="115">
        <f t="shared" si="201"/>
        <v>3</v>
      </c>
      <c r="AG756" s="115">
        <f t="shared" si="202"/>
        <v>3</v>
      </c>
      <c r="AH756" s="115" t="str">
        <f t="shared" si="203"/>
        <v>Correct</v>
      </c>
      <c r="AJ756" s="115" t="s">
        <v>83</v>
      </c>
      <c r="AK756" s="115">
        <v>25</v>
      </c>
      <c r="AL756" s="115" t="s">
        <v>181</v>
      </c>
      <c r="AM756" s="115" t="s">
        <v>201</v>
      </c>
      <c r="AN756" s="115" t="s">
        <v>92</v>
      </c>
      <c r="AO756" s="115" t="s">
        <v>86</v>
      </c>
      <c r="AP756" s="115" t="s">
        <v>161</v>
      </c>
      <c r="AQ756" s="115" t="s">
        <v>88</v>
      </c>
      <c r="AR756" s="115" t="s">
        <v>111</v>
      </c>
      <c r="AS756" s="115" t="s">
        <v>90</v>
      </c>
      <c r="AT756" s="115" t="s">
        <v>91</v>
      </c>
      <c r="AU756" s="115" t="s">
        <v>91</v>
      </c>
    </row>
    <row r="757" spans="1:47">
      <c r="A757" s="115">
        <v>7045788643</v>
      </c>
      <c r="C757" s="115" t="s">
        <v>42</v>
      </c>
      <c r="O757" s="115">
        <f t="shared" si="187"/>
        <v>1</v>
      </c>
      <c r="P757" s="115">
        <f t="shared" si="188"/>
        <v>3</v>
      </c>
      <c r="R757" s="115">
        <f t="shared" si="189"/>
        <v>0</v>
      </c>
      <c r="S757" s="115">
        <f t="shared" si="190"/>
        <v>1</v>
      </c>
      <c r="T757" s="115">
        <f t="shared" si="191"/>
        <v>0</v>
      </c>
      <c r="U757" s="115">
        <f t="shared" si="192"/>
        <v>0</v>
      </c>
      <c r="V757" s="115">
        <f t="shared" si="193"/>
        <v>0</v>
      </c>
      <c r="W757" s="115">
        <f t="shared" si="194"/>
        <v>0</v>
      </c>
      <c r="X757" s="115">
        <f t="shared" si="195"/>
        <v>0</v>
      </c>
      <c r="Y757" s="115">
        <f t="shared" si="196"/>
        <v>0</v>
      </c>
      <c r="Z757" s="115">
        <f t="shared" si="197"/>
        <v>0</v>
      </c>
      <c r="AA757" s="115">
        <f t="shared" si="198"/>
        <v>0</v>
      </c>
      <c r="AB757" s="115">
        <f t="shared" si="199"/>
        <v>0</v>
      </c>
      <c r="AC757" s="115">
        <f t="shared" si="200"/>
        <v>0</v>
      </c>
      <c r="AF757" s="115">
        <f t="shared" si="201"/>
        <v>1</v>
      </c>
      <c r="AG757" s="115">
        <f t="shared" si="202"/>
        <v>1</v>
      </c>
      <c r="AH757" s="115" t="str">
        <f t="shared" si="203"/>
        <v>Correct</v>
      </c>
      <c r="AJ757" s="115" t="s">
        <v>83</v>
      </c>
      <c r="AL757" s="115" t="s">
        <v>181</v>
      </c>
      <c r="AM757" s="115" t="s">
        <v>238</v>
      </c>
      <c r="AN757" s="115" t="s">
        <v>85</v>
      </c>
      <c r="AO757" s="115" t="s">
        <v>86</v>
      </c>
      <c r="AP757" s="115" t="s">
        <v>87</v>
      </c>
      <c r="AQ757" s="115" t="s">
        <v>101</v>
      </c>
      <c r="AR757" s="115" t="s">
        <v>111</v>
      </c>
      <c r="AS757" s="115" t="s">
        <v>106</v>
      </c>
      <c r="AT757" s="115" t="s">
        <v>91</v>
      </c>
      <c r="AU757" s="115" t="s">
        <v>91</v>
      </c>
    </row>
    <row r="758" spans="1:47">
      <c r="A758" s="115">
        <v>6985156853</v>
      </c>
      <c r="G758" s="115" t="s">
        <v>39</v>
      </c>
      <c r="O758" s="115">
        <f t="shared" si="187"/>
        <v>1</v>
      </c>
      <c r="P758" s="115">
        <f t="shared" si="188"/>
        <v>3</v>
      </c>
      <c r="R758" s="115">
        <f t="shared" si="189"/>
        <v>0</v>
      </c>
      <c r="S758" s="115">
        <f t="shared" si="190"/>
        <v>0</v>
      </c>
      <c r="T758" s="115">
        <f t="shared" si="191"/>
        <v>0</v>
      </c>
      <c r="U758" s="115">
        <f t="shared" si="192"/>
        <v>0</v>
      </c>
      <c r="V758" s="115">
        <f t="shared" si="193"/>
        <v>0</v>
      </c>
      <c r="W758" s="115">
        <f t="shared" si="194"/>
        <v>1</v>
      </c>
      <c r="X758" s="115">
        <f t="shared" si="195"/>
        <v>0</v>
      </c>
      <c r="Y758" s="115">
        <f t="shared" si="196"/>
        <v>0</v>
      </c>
      <c r="Z758" s="115">
        <f t="shared" si="197"/>
        <v>0</v>
      </c>
      <c r="AA758" s="115">
        <f t="shared" si="198"/>
        <v>0</v>
      </c>
      <c r="AB758" s="115">
        <f t="shared" si="199"/>
        <v>0</v>
      </c>
      <c r="AC758" s="115">
        <f t="shared" si="200"/>
        <v>0</v>
      </c>
      <c r="AF758" s="115">
        <f t="shared" si="201"/>
        <v>1</v>
      </c>
      <c r="AG758" s="115">
        <f t="shared" si="202"/>
        <v>1</v>
      </c>
      <c r="AH758" s="115" t="str">
        <f t="shared" si="203"/>
        <v>Correct</v>
      </c>
      <c r="AJ758" s="115" t="s">
        <v>83</v>
      </c>
      <c r="AK758" s="115">
        <v>54</v>
      </c>
      <c r="AL758" s="115" t="s">
        <v>181</v>
      </c>
      <c r="AM758" s="115" t="s">
        <v>190</v>
      </c>
      <c r="AN758" s="115" t="s">
        <v>85</v>
      </c>
      <c r="AO758" s="115" t="s">
        <v>86</v>
      </c>
      <c r="AP758" s="115" t="s">
        <v>87</v>
      </c>
      <c r="AR758" s="115" t="s">
        <v>114</v>
      </c>
      <c r="AS758" s="115" t="s">
        <v>98</v>
      </c>
      <c r="AT758" s="115" t="s">
        <v>91</v>
      </c>
      <c r="AU758" s="115" t="s">
        <v>86</v>
      </c>
    </row>
    <row r="759" spans="1:47">
      <c r="A759" s="115">
        <v>7045757208</v>
      </c>
      <c r="G759" s="115" t="s">
        <v>39</v>
      </c>
      <c r="O759" s="115">
        <f t="shared" si="187"/>
        <v>1</v>
      </c>
      <c r="P759" s="115">
        <f t="shared" si="188"/>
        <v>3</v>
      </c>
      <c r="R759" s="115">
        <f t="shared" si="189"/>
        <v>0</v>
      </c>
      <c r="S759" s="115">
        <f t="shared" si="190"/>
        <v>0</v>
      </c>
      <c r="T759" s="115">
        <f t="shared" si="191"/>
        <v>0</v>
      </c>
      <c r="U759" s="115">
        <f t="shared" si="192"/>
        <v>0</v>
      </c>
      <c r="V759" s="115">
        <f t="shared" si="193"/>
        <v>0</v>
      </c>
      <c r="W759" s="115">
        <f t="shared" si="194"/>
        <v>1</v>
      </c>
      <c r="X759" s="115">
        <f t="shared" si="195"/>
        <v>0</v>
      </c>
      <c r="Y759" s="115">
        <f t="shared" si="196"/>
        <v>0</v>
      </c>
      <c r="Z759" s="115">
        <f t="shared" si="197"/>
        <v>0</v>
      </c>
      <c r="AA759" s="115">
        <f t="shared" si="198"/>
        <v>0</v>
      </c>
      <c r="AB759" s="115">
        <f t="shared" si="199"/>
        <v>0</v>
      </c>
      <c r="AC759" s="115">
        <f t="shared" si="200"/>
        <v>0</v>
      </c>
      <c r="AF759" s="115">
        <f t="shared" si="201"/>
        <v>1</v>
      </c>
      <c r="AG759" s="115">
        <f t="shared" si="202"/>
        <v>1</v>
      </c>
      <c r="AH759" s="115" t="str">
        <f t="shared" si="203"/>
        <v>Correct</v>
      </c>
      <c r="AJ759" s="115" t="s">
        <v>99</v>
      </c>
      <c r="AK759" s="115">
        <v>90</v>
      </c>
      <c r="AL759" s="115" t="s">
        <v>181</v>
      </c>
      <c r="AM759" s="115" t="s">
        <v>438</v>
      </c>
      <c r="AN759" s="115" t="s">
        <v>85</v>
      </c>
      <c r="AO759" s="115" t="s">
        <v>86</v>
      </c>
      <c r="AP759" s="115" t="s">
        <v>87</v>
      </c>
      <c r="AQ759" s="115" t="s">
        <v>101</v>
      </c>
      <c r="AR759" s="115" t="s">
        <v>94</v>
      </c>
      <c r="AS759" s="115" t="s">
        <v>106</v>
      </c>
      <c r="AT759" s="115" t="s">
        <v>91</v>
      </c>
      <c r="AU759" s="115" t="s">
        <v>86</v>
      </c>
    </row>
    <row r="760" spans="1:47">
      <c r="A760" s="115">
        <v>5609589005</v>
      </c>
      <c r="C760" s="115" t="s">
        <v>42</v>
      </c>
      <c r="F760" s="115" t="s">
        <v>45</v>
      </c>
      <c r="G760" s="115" t="s">
        <v>39</v>
      </c>
      <c r="O760" s="115">
        <f t="shared" si="187"/>
        <v>3</v>
      </c>
      <c r="P760" s="115">
        <f t="shared" si="188"/>
        <v>1</v>
      </c>
      <c r="R760" s="115">
        <f t="shared" si="189"/>
        <v>0</v>
      </c>
      <c r="S760" s="115">
        <f t="shared" si="190"/>
        <v>1</v>
      </c>
      <c r="T760" s="115">
        <f t="shared" si="191"/>
        <v>0</v>
      </c>
      <c r="U760" s="115">
        <f t="shared" si="192"/>
        <v>0</v>
      </c>
      <c r="V760" s="115">
        <f t="shared" si="193"/>
        <v>1</v>
      </c>
      <c r="W760" s="115">
        <f t="shared" si="194"/>
        <v>1</v>
      </c>
      <c r="X760" s="115">
        <f t="shared" si="195"/>
        <v>0</v>
      </c>
      <c r="Y760" s="115">
        <f t="shared" si="196"/>
        <v>0</v>
      </c>
      <c r="Z760" s="115">
        <f t="shared" si="197"/>
        <v>0</v>
      </c>
      <c r="AA760" s="115">
        <f t="shared" si="198"/>
        <v>0</v>
      </c>
      <c r="AB760" s="115">
        <f t="shared" si="199"/>
        <v>0</v>
      </c>
      <c r="AC760" s="115">
        <f t="shared" si="200"/>
        <v>0</v>
      </c>
      <c r="AF760" s="115">
        <f t="shared" si="201"/>
        <v>3</v>
      </c>
      <c r="AG760" s="115">
        <f t="shared" si="202"/>
        <v>3</v>
      </c>
      <c r="AH760" s="115" t="str">
        <f t="shared" si="203"/>
        <v>Correct</v>
      </c>
      <c r="AJ760" s="115" t="s">
        <v>83</v>
      </c>
      <c r="AK760" s="115">
        <v>61</v>
      </c>
      <c r="AL760" s="115" t="s">
        <v>181</v>
      </c>
      <c r="AM760" s="115" t="s">
        <v>244</v>
      </c>
      <c r="AN760" s="115" t="s">
        <v>85</v>
      </c>
      <c r="AO760" s="115" t="s">
        <v>86</v>
      </c>
      <c r="AP760" s="115" t="s">
        <v>87</v>
      </c>
      <c r="AQ760" s="115" t="s">
        <v>88</v>
      </c>
      <c r="AR760" s="115" t="s">
        <v>111</v>
      </c>
      <c r="AS760" s="115" t="s">
        <v>90</v>
      </c>
      <c r="AT760" s="115" t="s">
        <v>91</v>
      </c>
      <c r="AU760" s="115" t="s">
        <v>91</v>
      </c>
    </row>
    <row r="761" spans="1:47">
      <c r="A761" s="115">
        <v>7044863279</v>
      </c>
      <c r="B761" s="115" t="s">
        <v>41</v>
      </c>
      <c r="G761" s="115" t="s">
        <v>39</v>
      </c>
      <c r="O761" s="115">
        <f t="shared" si="187"/>
        <v>2</v>
      </c>
      <c r="P761" s="115">
        <f t="shared" si="188"/>
        <v>1.5</v>
      </c>
      <c r="R761" s="115">
        <f t="shared" si="189"/>
        <v>1</v>
      </c>
      <c r="S761" s="115">
        <f t="shared" si="190"/>
        <v>0</v>
      </c>
      <c r="T761" s="115">
        <f t="shared" si="191"/>
        <v>0</v>
      </c>
      <c r="U761" s="115">
        <f t="shared" si="192"/>
        <v>0</v>
      </c>
      <c r="V761" s="115">
        <f t="shared" si="193"/>
        <v>0</v>
      </c>
      <c r="W761" s="115">
        <f t="shared" si="194"/>
        <v>1</v>
      </c>
      <c r="X761" s="115">
        <f t="shared" si="195"/>
        <v>0</v>
      </c>
      <c r="Y761" s="115">
        <f t="shared" si="196"/>
        <v>0</v>
      </c>
      <c r="Z761" s="115">
        <f t="shared" si="197"/>
        <v>0</v>
      </c>
      <c r="AA761" s="115">
        <f t="shared" si="198"/>
        <v>0</v>
      </c>
      <c r="AB761" s="115">
        <f t="shared" si="199"/>
        <v>0</v>
      </c>
      <c r="AC761" s="115">
        <f t="shared" si="200"/>
        <v>0</v>
      </c>
      <c r="AF761" s="115">
        <f t="shared" si="201"/>
        <v>2</v>
      </c>
      <c r="AG761" s="115">
        <f t="shared" si="202"/>
        <v>2</v>
      </c>
      <c r="AH761" s="115" t="str">
        <f t="shared" si="203"/>
        <v>Correct</v>
      </c>
      <c r="AJ761" s="115" t="s">
        <v>83</v>
      </c>
      <c r="AK761" s="115">
        <v>82</v>
      </c>
      <c r="AL761" s="115" t="s">
        <v>181</v>
      </c>
      <c r="AM761" s="115" t="s">
        <v>208</v>
      </c>
      <c r="AN761" s="115" t="s">
        <v>85</v>
      </c>
      <c r="AP761" s="115" t="s">
        <v>139</v>
      </c>
      <c r="AQ761" s="115" t="s">
        <v>100</v>
      </c>
      <c r="AR761" s="115" t="s">
        <v>102</v>
      </c>
      <c r="AS761" s="115" t="s">
        <v>106</v>
      </c>
      <c r="AT761" s="115" t="s">
        <v>91</v>
      </c>
      <c r="AU761" s="115" t="s">
        <v>86</v>
      </c>
    </row>
    <row r="762" spans="1:47">
      <c r="A762" s="115">
        <v>7044848152</v>
      </c>
      <c r="B762" s="115" t="s">
        <v>41</v>
      </c>
      <c r="G762" s="115" t="s">
        <v>39</v>
      </c>
      <c r="O762" s="115">
        <f t="shared" si="187"/>
        <v>2</v>
      </c>
      <c r="P762" s="115">
        <f t="shared" si="188"/>
        <v>1.5</v>
      </c>
      <c r="R762" s="115">
        <f t="shared" si="189"/>
        <v>1</v>
      </c>
      <c r="S762" s="115">
        <f t="shared" si="190"/>
        <v>0</v>
      </c>
      <c r="T762" s="115">
        <f t="shared" si="191"/>
        <v>0</v>
      </c>
      <c r="U762" s="115">
        <f t="shared" si="192"/>
        <v>0</v>
      </c>
      <c r="V762" s="115">
        <f t="shared" si="193"/>
        <v>0</v>
      </c>
      <c r="W762" s="115">
        <f t="shared" si="194"/>
        <v>1</v>
      </c>
      <c r="X762" s="115">
        <f t="shared" si="195"/>
        <v>0</v>
      </c>
      <c r="Y762" s="115">
        <f t="shared" si="196"/>
        <v>0</v>
      </c>
      <c r="Z762" s="115">
        <f t="shared" si="197"/>
        <v>0</v>
      </c>
      <c r="AA762" s="115">
        <f t="shared" si="198"/>
        <v>0</v>
      </c>
      <c r="AB762" s="115">
        <f t="shared" si="199"/>
        <v>0</v>
      </c>
      <c r="AC762" s="115">
        <f t="shared" si="200"/>
        <v>0</v>
      </c>
      <c r="AF762" s="115">
        <f t="shared" si="201"/>
        <v>2</v>
      </c>
      <c r="AG762" s="115">
        <f t="shared" si="202"/>
        <v>2</v>
      </c>
      <c r="AH762" s="115" t="str">
        <f t="shared" si="203"/>
        <v>Correct</v>
      </c>
      <c r="AJ762" s="115" t="s">
        <v>99</v>
      </c>
      <c r="AK762" s="115">
        <v>87</v>
      </c>
      <c r="AL762" s="115" t="s">
        <v>84</v>
      </c>
      <c r="AM762" s="115" t="s">
        <v>195</v>
      </c>
      <c r="AN762" s="115" t="s">
        <v>85</v>
      </c>
      <c r="AO762" s="115" t="s">
        <v>86</v>
      </c>
      <c r="AP762" s="115" t="s">
        <v>87</v>
      </c>
      <c r="AQ762" s="115" t="s">
        <v>104</v>
      </c>
      <c r="AR762" s="115" t="s">
        <v>94</v>
      </c>
      <c r="AS762" s="115" t="s">
        <v>106</v>
      </c>
      <c r="AT762" s="115" t="s">
        <v>91</v>
      </c>
      <c r="AU762" s="115" t="s">
        <v>86</v>
      </c>
    </row>
    <row r="763" spans="1:47">
      <c r="A763" s="115">
        <v>5585091280</v>
      </c>
      <c r="C763" s="115" t="s">
        <v>42</v>
      </c>
      <c r="D763" s="115" t="s">
        <v>43</v>
      </c>
      <c r="E763" s="115" t="s">
        <v>44</v>
      </c>
      <c r="O763" s="115">
        <f t="shared" si="187"/>
        <v>3</v>
      </c>
      <c r="P763" s="115">
        <f t="shared" si="188"/>
        <v>1</v>
      </c>
      <c r="R763" s="115">
        <f t="shared" si="189"/>
        <v>0</v>
      </c>
      <c r="S763" s="115">
        <f t="shared" si="190"/>
        <v>1</v>
      </c>
      <c r="T763" s="115">
        <f t="shared" si="191"/>
        <v>1</v>
      </c>
      <c r="U763" s="115">
        <f t="shared" si="192"/>
        <v>1</v>
      </c>
      <c r="V763" s="115">
        <f t="shared" si="193"/>
        <v>0</v>
      </c>
      <c r="W763" s="115">
        <f t="shared" si="194"/>
        <v>0</v>
      </c>
      <c r="X763" s="115">
        <f t="shared" si="195"/>
        <v>0</v>
      </c>
      <c r="Y763" s="115">
        <f t="shared" si="196"/>
        <v>0</v>
      </c>
      <c r="Z763" s="115">
        <f t="shared" si="197"/>
        <v>0</v>
      </c>
      <c r="AA763" s="115">
        <f t="shared" si="198"/>
        <v>0</v>
      </c>
      <c r="AB763" s="115">
        <f t="shared" si="199"/>
        <v>0</v>
      </c>
      <c r="AC763" s="115">
        <f t="shared" si="200"/>
        <v>0</v>
      </c>
      <c r="AF763" s="115">
        <f t="shared" si="201"/>
        <v>3</v>
      </c>
      <c r="AG763" s="115">
        <f t="shared" si="202"/>
        <v>3</v>
      </c>
      <c r="AH763" s="115" t="str">
        <f t="shared" si="203"/>
        <v>Correct</v>
      </c>
      <c r="AJ763" s="115" t="s">
        <v>116</v>
      </c>
      <c r="AK763" s="115">
        <v>55</v>
      </c>
      <c r="AL763" s="115" t="s">
        <v>181</v>
      </c>
      <c r="AM763" s="115" t="s">
        <v>227</v>
      </c>
      <c r="AN763" s="115" t="s">
        <v>85</v>
      </c>
      <c r="AO763" s="115" t="s">
        <v>86</v>
      </c>
      <c r="AP763" s="115" t="s">
        <v>87</v>
      </c>
      <c r="AQ763" s="115" t="s">
        <v>101</v>
      </c>
      <c r="AR763" s="115" t="s">
        <v>89</v>
      </c>
      <c r="AS763" s="115" t="s">
        <v>90</v>
      </c>
      <c r="AT763" s="115" t="s">
        <v>91</v>
      </c>
      <c r="AU763" s="115" t="s">
        <v>91</v>
      </c>
    </row>
    <row r="764" spans="1:47">
      <c r="A764" s="115">
        <v>5609453420</v>
      </c>
      <c r="C764" s="115" t="s">
        <v>42</v>
      </c>
      <c r="D764" s="115" t="s">
        <v>43</v>
      </c>
      <c r="G764" s="115" t="s">
        <v>39</v>
      </c>
      <c r="O764" s="115">
        <f t="shared" si="187"/>
        <v>3</v>
      </c>
      <c r="P764" s="115">
        <f t="shared" si="188"/>
        <v>1</v>
      </c>
      <c r="R764" s="115">
        <f t="shared" si="189"/>
        <v>0</v>
      </c>
      <c r="S764" s="115">
        <f t="shared" si="190"/>
        <v>1</v>
      </c>
      <c r="T764" s="115">
        <f t="shared" si="191"/>
        <v>1</v>
      </c>
      <c r="U764" s="115">
        <f t="shared" si="192"/>
        <v>0</v>
      </c>
      <c r="V764" s="115">
        <f t="shared" si="193"/>
        <v>0</v>
      </c>
      <c r="W764" s="115">
        <f t="shared" si="194"/>
        <v>1</v>
      </c>
      <c r="X764" s="115">
        <f t="shared" si="195"/>
        <v>0</v>
      </c>
      <c r="Y764" s="115">
        <f t="shared" si="196"/>
        <v>0</v>
      </c>
      <c r="Z764" s="115">
        <f t="shared" si="197"/>
        <v>0</v>
      </c>
      <c r="AA764" s="115">
        <f t="shared" si="198"/>
        <v>0</v>
      </c>
      <c r="AB764" s="115">
        <f t="shared" si="199"/>
        <v>0</v>
      </c>
      <c r="AC764" s="115">
        <f t="shared" si="200"/>
        <v>0</v>
      </c>
      <c r="AF764" s="115">
        <f t="shared" si="201"/>
        <v>3</v>
      </c>
      <c r="AG764" s="115">
        <f t="shared" si="202"/>
        <v>3</v>
      </c>
      <c r="AH764" s="115" t="str">
        <f t="shared" si="203"/>
        <v>Correct</v>
      </c>
      <c r="AJ764" s="115" t="s">
        <v>83</v>
      </c>
      <c r="AK764" s="115">
        <v>66</v>
      </c>
      <c r="AL764" s="115" t="s">
        <v>181</v>
      </c>
      <c r="AM764" s="115" t="s">
        <v>430</v>
      </c>
      <c r="AN764" s="115" t="s">
        <v>85</v>
      </c>
      <c r="AO764" s="115" t="s">
        <v>86</v>
      </c>
      <c r="AP764" s="115" t="s">
        <v>87</v>
      </c>
      <c r="AQ764" s="115" t="s">
        <v>100</v>
      </c>
      <c r="AR764" s="115" t="s">
        <v>111</v>
      </c>
      <c r="AS764" s="115" t="s">
        <v>90</v>
      </c>
      <c r="AT764" s="115" t="s">
        <v>91</v>
      </c>
      <c r="AU764" s="115" t="s">
        <v>91</v>
      </c>
    </row>
    <row r="765" spans="1:47">
      <c r="A765" s="115">
        <v>5605118140</v>
      </c>
      <c r="G765" s="115" t="s">
        <v>39</v>
      </c>
      <c r="O765" s="115">
        <f t="shared" si="187"/>
        <v>1</v>
      </c>
      <c r="P765" s="115">
        <f t="shared" si="188"/>
        <v>3</v>
      </c>
      <c r="R765" s="115">
        <f t="shared" si="189"/>
        <v>0</v>
      </c>
      <c r="S765" s="115">
        <f t="shared" si="190"/>
        <v>0</v>
      </c>
      <c r="T765" s="115">
        <f t="shared" si="191"/>
        <v>0</v>
      </c>
      <c r="U765" s="115">
        <f t="shared" si="192"/>
        <v>0</v>
      </c>
      <c r="V765" s="115">
        <f t="shared" si="193"/>
        <v>0</v>
      </c>
      <c r="W765" s="115">
        <f t="shared" si="194"/>
        <v>1</v>
      </c>
      <c r="X765" s="115">
        <f t="shared" si="195"/>
        <v>0</v>
      </c>
      <c r="Y765" s="115">
        <f t="shared" si="196"/>
        <v>0</v>
      </c>
      <c r="Z765" s="115">
        <f t="shared" si="197"/>
        <v>0</v>
      </c>
      <c r="AA765" s="115">
        <f t="shared" si="198"/>
        <v>0</v>
      </c>
      <c r="AB765" s="115">
        <f t="shared" si="199"/>
        <v>0</v>
      </c>
      <c r="AC765" s="115">
        <f t="shared" si="200"/>
        <v>0</v>
      </c>
      <c r="AF765" s="115">
        <f t="shared" si="201"/>
        <v>1</v>
      </c>
      <c r="AG765" s="115">
        <f t="shared" si="202"/>
        <v>1</v>
      </c>
      <c r="AH765" s="115" t="str">
        <f t="shared" si="203"/>
        <v>Correct</v>
      </c>
      <c r="AJ765" s="115"/>
    </row>
    <row r="766" spans="1:47">
      <c r="A766" s="115">
        <v>5606665760</v>
      </c>
      <c r="B766" s="115" t="s">
        <v>41</v>
      </c>
      <c r="C766" s="115" t="s">
        <v>42</v>
      </c>
      <c r="O766" s="115">
        <f t="shared" si="187"/>
        <v>2</v>
      </c>
      <c r="P766" s="115">
        <f t="shared" si="188"/>
        <v>1.5</v>
      </c>
      <c r="R766" s="115">
        <f t="shared" si="189"/>
        <v>1</v>
      </c>
      <c r="S766" s="115">
        <f t="shared" si="190"/>
        <v>1</v>
      </c>
      <c r="T766" s="115">
        <f t="shared" si="191"/>
        <v>0</v>
      </c>
      <c r="U766" s="115">
        <f t="shared" si="192"/>
        <v>0</v>
      </c>
      <c r="V766" s="115">
        <f t="shared" si="193"/>
        <v>0</v>
      </c>
      <c r="W766" s="115">
        <f t="shared" si="194"/>
        <v>0</v>
      </c>
      <c r="X766" s="115">
        <f t="shared" si="195"/>
        <v>0</v>
      </c>
      <c r="Y766" s="115">
        <f t="shared" si="196"/>
        <v>0</v>
      </c>
      <c r="Z766" s="115">
        <f t="shared" si="197"/>
        <v>0</v>
      </c>
      <c r="AA766" s="115">
        <f t="shared" si="198"/>
        <v>0</v>
      </c>
      <c r="AB766" s="115">
        <f t="shared" si="199"/>
        <v>0</v>
      </c>
      <c r="AC766" s="115">
        <f t="shared" si="200"/>
        <v>0</v>
      </c>
      <c r="AF766" s="115">
        <f t="shared" si="201"/>
        <v>2</v>
      </c>
      <c r="AG766" s="115">
        <f t="shared" si="202"/>
        <v>2</v>
      </c>
      <c r="AH766" s="115" t="str">
        <f t="shared" si="203"/>
        <v>Correct</v>
      </c>
      <c r="AJ766" s="115" t="s">
        <v>83</v>
      </c>
      <c r="AK766" s="115">
        <v>50</v>
      </c>
      <c r="AL766" s="115" t="s">
        <v>84</v>
      </c>
      <c r="AM766" s="115" t="s">
        <v>428</v>
      </c>
      <c r="AN766" s="115" t="s">
        <v>85</v>
      </c>
      <c r="AO766" s="115" t="s">
        <v>86</v>
      </c>
      <c r="AP766" s="115" t="s">
        <v>87</v>
      </c>
      <c r="AQ766" s="115" t="s">
        <v>88</v>
      </c>
      <c r="AR766" s="115" t="s">
        <v>102</v>
      </c>
      <c r="AS766" s="115" t="s">
        <v>90</v>
      </c>
      <c r="AT766" s="115" t="s">
        <v>91</v>
      </c>
      <c r="AU766" s="115" t="s">
        <v>91</v>
      </c>
    </row>
    <row r="767" spans="1:47">
      <c r="A767" s="115">
        <v>7010998086</v>
      </c>
      <c r="E767" s="115" t="s">
        <v>44</v>
      </c>
      <c r="O767" s="115">
        <f t="shared" si="187"/>
        <v>1</v>
      </c>
      <c r="P767" s="115">
        <f t="shared" si="188"/>
        <v>3</v>
      </c>
      <c r="R767" s="115">
        <f t="shared" si="189"/>
        <v>0</v>
      </c>
      <c r="S767" s="115">
        <f t="shared" si="190"/>
        <v>0</v>
      </c>
      <c r="T767" s="115">
        <f t="shared" si="191"/>
        <v>0</v>
      </c>
      <c r="U767" s="115">
        <f t="shared" si="192"/>
        <v>1</v>
      </c>
      <c r="V767" s="115">
        <f t="shared" si="193"/>
        <v>0</v>
      </c>
      <c r="W767" s="115">
        <f t="shared" si="194"/>
        <v>0</v>
      </c>
      <c r="X767" s="115">
        <f t="shared" si="195"/>
        <v>0</v>
      </c>
      <c r="Y767" s="115">
        <f t="shared" si="196"/>
        <v>0</v>
      </c>
      <c r="Z767" s="115">
        <f t="shared" si="197"/>
        <v>0</v>
      </c>
      <c r="AA767" s="115">
        <f t="shared" si="198"/>
        <v>0</v>
      </c>
      <c r="AB767" s="115">
        <f t="shared" si="199"/>
        <v>0</v>
      </c>
      <c r="AC767" s="115">
        <f t="shared" si="200"/>
        <v>0</v>
      </c>
      <c r="AF767" s="115">
        <f t="shared" si="201"/>
        <v>1</v>
      </c>
      <c r="AG767" s="115">
        <f t="shared" si="202"/>
        <v>1</v>
      </c>
      <c r="AH767" s="115" t="str">
        <f t="shared" si="203"/>
        <v>Correct</v>
      </c>
      <c r="AJ767" s="115" t="s">
        <v>99</v>
      </c>
      <c r="AK767" s="115">
        <v>80</v>
      </c>
      <c r="AL767" s="115" t="s">
        <v>84</v>
      </c>
      <c r="AM767" s="115" t="s">
        <v>129</v>
      </c>
      <c r="AN767" s="115" t="s">
        <v>97</v>
      </c>
      <c r="AO767" s="115" t="s">
        <v>86</v>
      </c>
      <c r="AP767" s="115" t="s">
        <v>87</v>
      </c>
      <c r="AQ767" s="115" t="s">
        <v>100</v>
      </c>
      <c r="AR767" s="115" t="s">
        <v>89</v>
      </c>
      <c r="AS767" s="115" t="s">
        <v>106</v>
      </c>
      <c r="AT767" s="115" t="s">
        <v>91</v>
      </c>
      <c r="AU767" s="115" t="s">
        <v>91</v>
      </c>
    </row>
    <row r="768" spans="1:47">
      <c r="A768" s="115">
        <v>7045768190</v>
      </c>
      <c r="B768" s="115" t="s">
        <v>41</v>
      </c>
      <c r="O768" s="115">
        <f t="shared" si="187"/>
        <v>1</v>
      </c>
      <c r="P768" s="115">
        <f t="shared" si="188"/>
        <v>3</v>
      </c>
      <c r="R768" s="115">
        <f t="shared" si="189"/>
        <v>1</v>
      </c>
      <c r="S768" s="115">
        <f t="shared" si="190"/>
        <v>0</v>
      </c>
      <c r="T768" s="115">
        <f t="shared" si="191"/>
        <v>0</v>
      </c>
      <c r="U768" s="115">
        <f t="shared" si="192"/>
        <v>0</v>
      </c>
      <c r="V768" s="115">
        <f t="shared" si="193"/>
        <v>0</v>
      </c>
      <c r="W768" s="115">
        <f t="shared" si="194"/>
        <v>0</v>
      </c>
      <c r="X768" s="115">
        <f t="shared" si="195"/>
        <v>0</v>
      </c>
      <c r="Y768" s="115">
        <f t="shared" si="196"/>
        <v>0</v>
      </c>
      <c r="Z768" s="115">
        <f t="shared" si="197"/>
        <v>0</v>
      </c>
      <c r="AA768" s="115">
        <f t="shared" si="198"/>
        <v>0</v>
      </c>
      <c r="AB768" s="115">
        <f t="shared" si="199"/>
        <v>0</v>
      </c>
      <c r="AC768" s="115">
        <f t="shared" si="200"/>
        <v>0</v>
      </c>
      <c r="AF768" s="115">
        <f t="shared" si="201"/>
        <v>1</v>
      </c>
      <c r="AG768" s="115">
        <f t="shared" si="202"/>
        <v>1</v>
      </c>
      <c r="AH768" s="115" t="str">
        <f t="shared" si="203"/>
        <v>Correct</v>
      </c>
      <c r="AJ768" s="115" t="s">
        <v>83</v>
      </c>
      <c r="AK768" s="115">
        <v>32</v>
      </c>
      <c r="AL768" s="115" t="s">
        <v>181</v>
      </c>
      <c r="AM768" s="115" t="s">
        <v>190</v>
      </c>
      <c r="AN768" s="115" t="s">
        <v>85</v>
      </c>
      <c r="AO768" s="115" t="s">
        <v>86</v>
      </c>
      <c r="AP768" s="115" t="s">
        <v>87</v>
      </c>
      <c r="AQ768" s="115" t="s">
        <v>100</v>
      </c>
      <c r="AR768" s="115" t="s">
        <v>111</v>
      </c>
      <c r="AS768" s="115" t="s">
        <v>90</v>
      </c>
      <c r="AT768" s="115" t="s">
        <v>91</v>
      </c>
      <c r="AU768" s="115" t="s">
        <v>91</v>
      </c>
    </row>
    <row r="769" spans="1:47">
      <c r="A769" s="115">
        <v>7011313565</v>
      </c>
      <c r="O769" s="115">
        <f t="shared" si="187"/>
        <v>0</v>
      </c>
      <c r="P769" s="115" t="e">
        <f t="shared" si="188"/>
        <v>#DIV/0!</v>
      </c>
      <c r="R769" s="115">
        <f t="shared" si="189"/>
        <v>0</v>
      </c>
      <c r="S769" s="115">
        <f t="shared" si="190"/>
        <v>0</v>
      </c>
      <c r="T769" s="115">
        <f t="shared" si="191"/>
        <v>0</v>
      </c>
      <c r="U769" s="115">
        <f t="shared" si="192"/>
        <v>0</v>
      </c>
      <c r="V769" s="115">
        <f t="shared" si="193"/>
        <v>0</v>
      </c>
      <c r="W769" s="115">
        <f t="shared" si="194"/>
        <v>0</v>
      </c>
      <c r="X769" s="115">
        <f t="shared" si="195"/>
        <v>0</v>
      </c>
      <c r="Y769" s="115">
        <f t="shared" si="196"/>
        <v>0</v>
      </c>
      <c r="Z769" s="115">
        <f t="shared" si="197"/>
        <v>0</v>
      </c>
      <c r="AA769" s="115">
        <f t="shared" si="198"/>
        <v>0</v>
      </c>
      <c r="AB769" s="115">
        <f t="shared" si="199"/>
        <v>0</v>
      </c>
      <c r="AC769" s="115">
        <f t="shared" si="200"/>
        <v>0</v>
      </c>
      <c r="AF769" s="115">
        <f t="shared" si="201"/>
        <v>0</v>
      </c>
      <c r="AG769" s="115">
        <f t="shared" si="202"/>
        <v>0</v>
      </c>
      <c r="AH769" s="115" t="str">
        <f t="shared" si="203"/>
        <v>Correct</v>
      </c>
      <c r="AJ769" s="115" t="s">
        <v>83</v>
      </c>
      <c r="AK769" s="115">
        <v>90</v>
      </c>
      <c r="AL769" s="115" t="s">
        <v>84</v>
      </c>
      <c r="AM769" s="115" t="s">
        <v>143</v>
      </c>
      <c r="AN769" s="115" t="s">
        <v>97</v>
      </c>
      <c r="AO769" s="115" t="s">
        <v>86</v>
      </c>
      <c r="AP769" s="115" t="s">
        <v>87</v>
      </c>
      <c r="AQ769" s="115" t="s">
        <v>93</v>
      </c>
      <c r="AR769" s="115" t="s">
        <v>102</v>
      </c>
      <c r="AS769" s="115" t="s">
        <v>106</v>
      </c>
      <c r="AT769" s="115" t="s">
        <v>91</v>
      </c>
      <c r="AU769" s="115" t="s">
        <v>91</v>
      </c>
    </row>
    <row r="770" spans="1:47">
      <c r="A770" s="115">
        <v>6982472233</v>
      </c>
      <c r="C770" s="115" t="s">
        <v>42</v>
      </c>
      <c r="E770" s="115" t="s">
        <v>44</v>
      </c>
      <c r="G770" s="115" t="s">
        <v>39</v>
      </c>
      <c r="O770" s="115">
        <f t="shared" ref="O770:O833" si="204">COUNTA(B770:N770)</f>
        <v>3</v>
      </c>
      <c r="P770" s="115">
        <f t="shared" ref="P770:P833" si="205">3/O770</f>
        <v>1</v>
      </c>
      <c r="R770" s="115">
        <f t="shared" ref="R770:R833" si="206">IF($O770&lt;3,IF($B770=$B$1,1,0),IF($B770=$B$1,$P770,0))</f>
        <v>0</v>
      </c>
      <c r="S770" s="115">
        <f t="shared" ref="S770:S833" si="207">IF($O770&lt;3,IF($C770=$C$1,1,0),IF($C770=$C$1,$P770,0))</f>
        <v>1</v>
      </c>
      <c r="T770" s="115">
        <f t="shared" ref="T770:T833" si="208">IF($O770&lt;3,IF($D770=$D$1,1,0),IF($D770=$D$1,$P770,0))</f>
        <v>0</v>
      </c>
      <c r="U770" s="115">
        <f t="shared" ref="U770:U833" si="209">IF($O770&lt;3,IF($E770=$E$1,1,0),IF($E770=$E$1,$P770,0))</f>
        <v>1</v>
      </c>
      <c r="V770" s="115">
        <f t="shared" ref="V770:V833" si="210">IF($O770&lt;3,IF($F770=$F$1,1,0),IF($F770=$F$1,$P770,0))</f>
        <v>0</v>
      </c>
      <c r="W770" s="115">
        <f t="shared" ref="W770:W833" si="211">IF($O770&lt;3,IF($G770=$G$1,1,0),IF($G770=$G$1,$P770,0))</f>
        <v>1</v>
      </c>
      <c r="X770" s="115">
        <f t="shared" ref="X770:X833" si="212">IF($O770&lt;3,IF($H770=$H$1,1,0),IF($H770=$H$1,$P770,0))</f>
        <v>0</v>
      </c>
      <c r="Y770" s="115">
        <f t="shared" ref="Y770:Y833" si="213">IF($O770&lt;3,IF($I770=$I$1,1,0),IF($I770=$I$1,$P770,0))</f>
        <v>0</v>
      </c>
      <c r="Z770" s="115">
        <f t="shared" ref="Z770:Z833" si="214">IF($O770&lt;3,IF($J770=$J$1,1,0),IF($J770=$J$1,$P770,0))</f>
        <v>0</v>
      </c>
      <c r="AA770" s="115">
        <f t="shared" ref="AA770:AA833" si="215">IF($O770&lt;3,IF($K770=$K$1,1,0),IF($K770=$K$1,$P770,0))</f>
        <v>0</v>
      </c>
      <c r="AB770" s="115">
        <f t="shared" ref="AB770:AB833" si="216">IF($O770&lt;3,IF($L770=$L$1,1,0),IF($L770=$L$1,$P770,0))</f>
        <v>0</v>
      </c>
      <c r="AC770" s="115">
        <f t="shared" ref="AC770:AC833" si="217">IF($O770&lt;3,IF($M770=$M$1,1,0),IF($M770=$M$1,$P770,0))</f>
        <v>0</v>
      </c>
      <c r="AF770" s="115">
        <f t="shared" ref="AF770:AF833" si="218">SUM(R770:AD770)</f>
        <v>3</v>
      </c>
      <c r="AG770" s="115">
        <f t="shared" ref="AG770:AG833" si="219">O770</f>
        <v>3</v>
      </c>
      <c r="AH770" s="115" t="str">
        <f t="shared" ref="AH770:AH833" si="220">IF(AF770=AG770,"Correct",IF(AF770=3,"Correct","Wrong"))</f>
        <v>Correct</v>
      </c>
      <c r="AJ770" s="115" t="s">
        <v>83</v>
      </c>
      <c r="AK770" s="115">
        <v>21</v>
      </c>
      <c r="AL770" s="115" t="s">
        <v>181</v>
      </c>
      <c r="AM770" s="115" t="s">
        <v>215</v>
      </c>
      <c r="AN770" s="115" t="s">
        <v>85</v>
      </c>
      <c r="AO770" s="115" t="s">
        <v>86</v>
      </c>
      <c r="AP770" s="115" t="s">
        <v>87</v>
      </c>
      <c r="AR770" s="115" t="s">
        <v>112</v>
      </c>
      <c r="AS770" s="115" t="s">
        <v>98</v>
      </c>
      <c r="AT770" s="115" t="s">
        <v>91</v>
      </c>
      <c r="AU770" s="115" t="s">
        <v>86</v>
      </c>
    </row>
    <row r="771" spans="1:47">
      <c r="A771" s="115">
        <v>5590610908</v>
      </c>
      <c r="B771" s="115" t="s">
        <v>41</v>
      </c>
      <c r="D771" s="115" t="s">
        <v>43</v>
      </c>
      <c r="E771" s="115" t="s">
        <v>44</v>
      </c>
      <c r="O771" s="115">
        <f t="shared" si="204"/>
        <v>3</v>
      </c>
      <c r="P771" s="115">
        <f t="shared" si="205"/>
        <v>1</v>
      </c>
      <c r="R771" s="115">
        <f t="shared" si="206"/>
        <v>1</v>
      </c>
      <c r="S771" s="115">
        <f t="shared" si="207"/>
        <v>0</v>
      </c>
      <c r="T771" s="115">
        <f t="shared" si="208"/>
        <v>1</v>
      </c>
      <c r="U771" s="115">
        <f t="shared" si="209"/>
        <v>1</v>
      </c>
      <c r="V771" s="115">
        <f t="shared" si="210"/>
        <v>0</v>
      </c>
      <c r="W771" s="115">
        <f t="shared" si="211"/>
        <v>0</v>
      </c>
      <c r="X771" s="115">
        <f t="shared" si="212"/>
        <v>0</v>
      </c>
      <c r="Y771" s="115">
        <f t="shared" si="213"/>
        <v>0</v>
      </c>
      <c r="Z771" s="115">
        <f t="shared" si="214"/>
        <v>0</v>
      </c>
      <c r="AA771" s="115">
        <f t="shared" si="215"/>
        <v>0</v>
      </c>
      <c r="AB771" s="115">
        <f t="shared" si="216"/>
        <v>0</v>
      </c>
      <c r="AC771" s="115">
        <f t="shared" si="217"/>
        <v>0</v>
      </c>
      <c r="AF771" s="115">
        <f t="shared" si="218"/>
        <v>3</v>
      </c>
      <c r="AG771" s="115">
        <f t="shared" si="219"/>
        <v>3</v>
      </c>
      <c r="AH771" s="115" t="str">
        <f t="shared" si="220"/>
        <v>Correct</v>
      </c>
      <c r="AJ771" s="115" t="s">
        <v>99</v>
      </c>
      <c r="AK771" s="115">
        <v>26</v>
      </c>
      <c r="AL771" s="115" t="s">
        <v>181</v>
      </c>
    </row>
    <row r="772" spans="1:47">
      <c r="A772" s="115">
        <v>5577858174</v>
      </c>
      <c r="B772" s="115" t="s">
        <v>41</v>
      </c>
      <c r="C772" s="115" t="s">
        <v>42</v>
      </c>
      <c r="F772" s="115" t="s">
        <v>45</v>
      </c>
      <c r="O772" s="115">
        <f t="shared" si="204"/>
        <v>3</v>
      </c>
      <c r="P772" s="115">
        <f t="shared" si="205"/>
        <v>1</v>
      </c>
      <c r="R772" s="115">
        <f t="shared" si="206"/>
        <v>1</v>
      </c>
      <c r="S772" s="115">
        <f t="shared" si="207"/>
        <v>1</v>
      </c>
      <c r="T772" s="115">
        <f t="shared" si="208"/>
        <v>0</v>
      </c>
      <c r="U772" s="115">
        <f t="shared" si="209"/>
        <v>0</v>
      </c>
      <c r="V772" s="115">
        <f t="shared" si="210"/>
        <v>1</v>
      </c>
      <c r="W772" s="115">
        <f t="shared" si="211"/>
        <v>0</v>
      </c>
      <c r="X772" s="115">
        <f t="shared" si="212"/>
        <v>0</v>
      </c>
      <c r="Y772" s="115">
        <f t="shared" si="213"/>
        <v>0</v>
      </c>
      <c r="Z772" s="115">
        <f t="shared" si="214"/>
        <v>0</v>
      </c>
      <c r="AA772" s="115">
        <f t="shared" si="215"/>
        <v>0</v>
      </c>
      <c r="AB772" s="115">
        <f t="shared" si="216"/>
        <v>0</v>
      </c>
      <c r="AC772" s="115">
        <f t="shared" si="217"/>
        <v>0</v>
      </c>
      <c r="AF772" s="115">
        <f t="shared" si="218"/>
        <v>3</v>
      </c>
      <c r="AG772" s="115">
        <f t="shared" si="219"/>
        <v>3</v>
      </c>
      <c r="AH772" s="115" t="str">
        <f t="shared" si="220"/>
        <v>Correct</v>
      </c>
      <c r="AJ772" s="115" t="s">
        <v>83</v>
      </c>
      <c r="AK772" s="115">
        <v>19</v>
      </c>
      <c r="AL772" s="115" t="s">
        <v>432</v>
      </c>
    </row>
    <row r="773" spans="1:47">
      <c r="A773" s="115">
        <v>5607808188</v>
      </c>
      <c r="B773" s="115" t="s">
        <v>41</v>
      </c>
      <c r="D773" s="115" t="s">
        <v>43</v>
      </c>
      <c r="O773" s="115">
        <f t="shared" si="204"/>
        <v>2</v>
      </c>
      <c r="P773" s="115">
        <f t="shared" si="205"/>
        <v>1.5</v>
      </c>
      <c r="R773" s="115">
        <f t="shared" si="206"/>
        <v>1</v>
      </c>
      <c r="S773" s="115">
        <f t="shared" si="207"/>
        <v>0</v>
      </c>
      <c r="T773" s="115">
        <f t="shared" si="208"/>
        <v>1</v>
      </c>
      <c r="U773" s="115">
        <f t="shared" si="209"/>
        <v>0</v>
      </c>
      <c r="V773" s="115">
        <f t="shared" si="210"/>
        <v>0</v>
      </c>
      <c r="W773" s="115">
        <f t="shared" si="211"/>
        <v>0</v>
      </c>
      <c r="X773" s="115">
        <f t="shared" si="212"/>
        <v>0</v>
      </c>
      <c r="Y773" s="115">
        <f t="shared" si="213"/>
        <v>0</v>
      </c>
      <c r="Z773" s="115">
        <f t="shared" si="214"/>
        <v>0</v>
      </c>
      <c r="AA773" s="115">
        <f t="shared" si="215"/>
        <v>0</v>
      </c>
      <c r="AB773" s="115">
        <f t="shared" si="216"/>
        <v>0</v>
      </c>
      <c r="AC773" s="115">
        <f t="shared" si="217"/>
        <v>0</v>
      </c>
      <c r="AF773" s="115">
        <f t="shared" si="218"/>
        <v>2</v>
      </c>
      <c r="AG773" s="115">
        <f t="shared" si="219"/>
        <v>2</v>
      </c>
      <c r="AH773" s="115" t="str">
        <f t="shared" si="220"/>
        <v>Correct</v>
      </c>
      <c r="AJ773" s="115" t="s">
        <v>99</v>
      </c>
      <c r="AK773" s="115">
        <v>18</v>
      </c>
      <c r="AL773" s="115" t="s">
        <v>84</v>
      </c>
      <c r="AM773" s="115" t="s">
        <v>450</v>
      </c>
      <c r="AN773" s="115" t="s">
        <v>443</v>
      </c>
      <c r="AO773" s="115" t="s">
        <v>91</v>
      </c>
      <c r="AP773" s="115" t="s">
        <v>108</v>
      </c>
      <c r="AQ773" s="115" t="s">
        <v>93</v>
      </c>
      <c r="AR773" s="115" t="s">
        <v>105</v>
      </c>
      <c r="AS773" s="115" t="s">
        <v>90</v>
      </c>
      <c r="AT773" s="115" t="s">
        <v>91</v>
      </c>
    </row>
    <row r="774" spans="1:47">
      <c r="A774" s="115">
        <v>6985136501</v>
      </c>
      <c r="B774" s="115" t="s">
        <v>41</v>
      </c>
      <c r="D774" s="115" t="s">
        <v>43</v>
      </c>
      <c r="E774" s="115" t="s">
        <v>44</v>
      </c>
      <c r="O774" s="115">
        <f t="shared" si="204"/>
        <v>3</v>
      </c>
      <c r="P774" s="115">
        <f t="shared" si="205"/>
        <v>1</v>
      </c>
      <c r="R774" s="115">
        <f t="shared" si="206"/>
        <v>1</v>
      </c>
      <c r="S774" s="115">
        <f t="shared" si="207"/>
        <v>0</v>
      </c>
      <c r="T774" s="115">
        <f t="shared" si="208"/>
        <v>1</v>
      </c>
      <c r="U774" s="115">
        <f t="shared" si="209"/>
        <v>1</v>
      </c>
      <c r="V774" s="115">
        <f t="shared" si="210"/>
        <v>0</v>
      </c>
      <c r="W774" s="115">
        <f t="shared" si="211"/>
        <v>0</v>
      </c>
      <c r="X774" s="115">
        <f t="shared" si="212"/>
        <v>0</v>
      </c>
      <c r="Y774" s="115">
        <f t="shared" si="213"/>
        <v>0</v>
      </c>
      <c r="Z774" s="115">
        <f t="shared" si="214"/>
        <v>0</v>
      </c>
      <c r="AA774" s="115">
        <f t="shared" si="215"/>
        <v>0</v>
      </c>
      <c r="AB774" s="115">
        <f t="shared" si="216"/>
        <v>0</v>
      </c>
      <c r="AC774" s="115">
        <f t="shared" si="217"/>
        <v>0</v>
      </c>
      <c r="AF774" s="115">
        <f t="shared" si="218"/>
        <v>3</v>
      </c>
      <c r="AG774" s="115">
        <f t="shared" si="219"/>
        <v>3</v>
      </c>
      <c r="AH774" s="115" t="str">
        <f t="shared" si="220"/>
        <v>Correct</v>
      </c>
      <c r="AJ774" s="115" t="s">
        <v>83</v>
      </c>
      <c r="AK774" s="115">
        <v>24</v>
      </c>
      <c r="AL774" s="115" t="s">
        <v>181</v>
      </c>
      <c r="AO774" s="115" t="s">
        <v>91</v>
      </c>
      <c r="AP774" s="115" t="s">
        <v>108</v>
      </c>
      <c r="AR774" s="115" t="s">
        <v>102</v>
      </c>
      <c r="AS774" s="115" t="s">
        <v>113</v>
      </c>
      <c r="AT774" s="115" t="s">
        <v>86</v>
      </c>
      <c r="AU774" s="115" t="s">
        <v>91</v>
      </c>
    </row>
    <row r="775" spans="1:47">
      <c r="A775" s="115">
        <v>7011081184</v>
      </c>
      <c r="B775" s="115" t="s">
        <v>41</v>
      </c>
      <c r="D775" s="115" t="s">
        <v>43</v>
      </c>
      <c r="E775" s="115" t="s">
        <v>44</v>
      </c>
      <c r="O775" s="115">
        <f t="shared" si="204"/>
        <v>3</v>
      </c>
      <c r="P775" s="115">
        <f t="shared" si="205"/>
        <v>1</v>
      </c>
      <c r="R775" s="115">
        <f t="shared" si="206"/>
        <v>1</v>
      </c>
      <c r="S775" s="115">
        <f t="shared" si="207"/>
        <v>0</v>
      </c>
      <c r="T775" s="115">
        <f t="shared" si="208"/>
        <v>1</v>
      </c>
      <c r="U775" s="115">
        <f t="shared" si="209"/>
        <v>1</v>
      </c>
      <c r="V775" s="115">
        <f t="shared" si="210"/>
        <v>0</v>
      </c>
      <c r="W775" s="115">
        <f t="shared" si="211"/>
        <v>0</v>
      </c>
      <c r="X775" s="115">
        <f t="shared" si="212"/>
        <v>0</v>
      </c>
      <c r="Y775" s="115">
        <f t="shared" si="213"/>
        <v>0</v>
      </c>
      <c r="Z775" s="115">
        <f t="shared" si="214"/>
        <v>0</v>
      </c>
      <c r="AA775" s="115">
        <f t="shared" si="215"/>
        <v>0</v>
      </c>
      <c r="AB775" s="115">
        <f t="shared" si="216"/>
        <v>0</v>
      </c>
      <c r="AC775" s="115">
        <f t="shared" si="217"/>
        <v>0</v>
      </c>
      <c r="AF775" s="115">
        <f t="shared" si="218"/>
        <v>3</v>
      </c>
      <c r="AG775" s="115">
        <f t="shared" si="219"/>
        <v>3</v>
      </c>
      <c r="AH775" s="115" t="str">
        <f t="shared" si="220"/>
        <v>Correct</v>
      </c>
      <c r="AJ775" s="115" t="s">
        <v>83</v>
      </c>
      <c r="AK775" s="115">
        <v>58</v>
      </c>
      <c r="AL775" s="115" t="s">
        <v>84</v>
      </c>
      <c r="AM775" s="115" t="s">
        <v>131</v>
      </c>
      <c r="AN775" s="115" t="s">
        <v>85</v>
      </c>
      <c r="AO775" s="115" t="s">
        <v>86</v>
      </c>
      <c r="AP775" s="115" t="s">
        <v>87</v>
      </c>
      <c r="AQ775" s="115" t="s">
        <v>100</v>
      </c>
      <c r="AR775" s="115" t="s">
        <v>89</v>
      </c>
      <c r="AS775" s="115" t="s">
        <v>90</v>
      </c>
      <c r="AT775" s="115" t="s">
        <v>91</v>
      </c>
      <c r="AU775" s="115" t="s">
        <v>91</v>
      </c>
    </row>
    <row r="776" spans="1:47">
      <c r="A776" s="115">
        <v>6985438835</v>
      </c>
      <c r="B776" s="115" t="s">
        <v>41</v>
      </c>
      <c r="G776" s="115" t="s">
        <v>39</v>
      </c>
      <c r="O776" s="115">
        <f t="shared" si="204"/>
        <v>2</v>
      </c>
      <c r="P776" s="115">
        <f t="shared" si="205"/>
        <v>1.5</v>
      </c>
      <c r="R776" s="115">
        <f t="shared" si="206"/>
        <v>1</v>
      </c>
      <c r="S776" s="115">
        <f t="shared" si="207"/>
        <v>0</v>
      </c>
      <c r="T776" s="115">
        <f t="shared" si="208"/>
        <v>0</v>
      </c>
      <c r="U776" s="115">
        <f t="shared" si="209"/>
        <v>0</v>
      </c>
      <c r="V776" s="115">
        <f t="shared" si="210"/>
        <v>0</v>
      </c>
      <c r="W776" s="115">
        <f t="shared" si="211"/>
        <v>1</v>
      </c>
      <c r="X776" s="115">
        <f t="shared" si="212"/>
        <v>0</v>
      </c>
      <c r="Y776" s="115">
        <f t="shared" si="213"/>
        <v>0</v>
      </c>
      <c r="Z776" s="115">
        <f t="shared" si="214"/>
        <v>0</v>
      </c>
      <c r="AA776" s="115">
        <f t="shared" si="215"/>
        <v>0</v>
      </c>
      <c r="AB776" s="115">
        <f t="shared" si="216"/>
        <v>0</v>
      </c>
      <c r="AC776" s="115">
        <f t="shared" si="217"/>
        <v>0</v>
      </c>
      <c r="AF776" s="115">
        <f t="shared" si="218"/>
        <v>2</v>
      </c>
      <c r="AG776" s="115">
        <f t="shared" si="219"/>
        <v>2</v>
      </c>
      <c r="AH776" s="115" t="str">
        <f t="shared" si="220"/>
        <v>Correct</v>
      </c>
      <c r="AJ776" s="115" t="s">
        <v>99</v>
      </c>
      <c r="AK776" s="115">
        <v>63</v>
      </c>
      <c r="AL776" s="115" t="s">
        <v>84</v>
      </c>
      <c r="AM776" s="115" t="s">
        <v>130</v>
      </c>
      <c r="AN776" s="115" t="s">
        <v>114</v>
      </c>
      <c r="AO776" s="115" t="s">
        <v>86</v>
      </c>
      <c r="AP776" s="115" t="s">
        <v>87</v>
      </c>
      <c r="AQ776" s="115" t="s">
        <v>93</v>
      </c>
      <c r="AR776" s="115" t="s">
        <v>89</v>
      </c>
      <c r="AS776" s="115" t="s">
        <v>106</v>
      </c>
      <c r="AT776" s="115" t="s">
        <v>91</v>
      </c>
      <c r="AU776" s="115" t="s">
        <v>86</v>
      </c>
    </row>
    <row r="777" spans="1:47">
      <c r="A777" s="115">
        <v>5587711735</v>
      </c>
      <c r="B777" s="115" t="s">
        <v>41</v>
      </c>
      <c r="C777" s="115" t="s">
        <v>42</v>
      </c>
      <c r="E777" s="115" t="s">
        <v>44</v>
      </c>
      <c r="O777" s="115">
        <f t="shared" si="204"/>
        <v>3</v>
      </c>
      <c r="P777" s="115">
        <f t="shared" si="205"/>
        <v>1</v>
      </c>
      <c r="R777" s="115">
        <f t="shared" si="206"/>
        <v>1</v>
      </c>
      <c r="S777" s="115">
        <f t="shared" si="207"/>
        <v>1</v>
      </c>
      <c r="T777" s="115">
        <f t="shared" si="208"/>
        <v>0</v>
      </c>
      <c r="U777" s="115">
        <f t="shared" si="209"/>
        <v>1</v>
      </c>
      <c r="V777" s="115">
        <f t="shared" si="210"/>
        <v>0</v>
      </c>
      <c r="W777" s="115">
        <f t="shared" si="211"/>
        <v>0</v>
      </c>
      <c r="X777" s="115">
        <f t="shared" si="212"/>
        <v>0</v>
      </c>
      <c r="Y777" s="115">
        <f t="shared" si="213"/>
        <v>0</v>
      </c>
      <c r="Z777" s="115">
        <f t="shared" si="214"/>
        <v>0</v>
      </c>
      <c r="AA777" s="115">
        <f t="shared" si="215"/>
        <v>0</v>
      </c>
      <c r="AB777" s="115">
        <f t="shared" si="216"/>
        <v>0</v>
      </c>
      <c r="AC777" s="115">
        <f t="shared" si="217"/>
        <v>0</v>
      </c>
      <c r="AF777" s="115">
        <f t="shared" si="218"/>
        <v>3</v>
      </c>
      <c r="AG777" s="115">
        <f t="shared" si="219"/>
        <v>3</v>
      </c>
      <c r="AH777" s="115" t="str">
        <f t="shared" si="220"/>
        <v>Correct</v>
      </c>
      <c r="AJ777" s="115" t="s">
        <v>83</v>
      </c>
      <c r="AK777" s="115">
        <v>36</v>
      </c>
      <c r="AL777" s="115" t="s">
        <v>181</v>
      </c>
      <c r="AM777" s="115" t="s">
        <v>183</v>
      </c>
      <c r="AN777" s="115" t="s">
        <v>85</v>
      </c>
      <c r="AO777" s="115" t="s">
        <v>86</v>
      </c>
      <c r="AP777" s="115" t="s">
        <v>87</v>
      </c>
      <c r="AQ777" s="115" t="s">
        <v>101</v>
      </c>
      <c r="AR777" s="115" t="s">
        <v>94</v>
      </c>
      <c r="AS777" s="115" t="s">
        <v>90</v>
      </c>
      <c r="AT777" s="115" t="s">
        <v>91</v>
      </c>
      <c r="AU777" s="115" t="s">
        <v>91</v>
      </c>
    </row>
    <row r="778" spans="1:47">
      <c r="A778" s="115">
        <v>7020346540</v>
      </c>
      <c r="C778" s="115" t="s">
        <v>42</v>
      </c>
      <c r="E778" s="115" t="s">
        <v>44</v>
      </c>
      <c r="O778" s="115">
        <f t="shared" si="204"/>
        <v>2</v>
      </c>
      <c r="P778" s="115">
        <f t="shared" si="205"/>
        <v>1.5</v>
      </c>
      <c r="R778" s="115">
        <f t="shared" si="206"/>
        <v>0</v>
      </c>
      <c r="S778" s="115">
        <f t="shared" si="207"/>
        <v>1</v>
      </c>
      <c r="T778" s="115">
        <f t="shared" si="208"/>
        <v>0</v>
      </c>
      <c r="U778" s="115">
        <f t="shared" si="209"/>
        <v>1</v>
      </c>
      <c r="V778" s="115">
        <f t="shared" si="210"/>
        <v>0</v>
      </c>
      <c r="W778" s="115">
        <f t="shared" si="211"/>
        <v>0</v>
      </c>
      <c r="X778" s="115">
        <f t="shared" si="212"/>
        <v>0</v>
      </c>
      <c r="Y778" s="115">
        <f t="shared" si="213"/>
        <v>0</v>
      </c>
      <c r="Z778" s="115">
        <f t="shared" si="214"/>
        <v>0</v>
      </c>
      <c r="AA778" s="115">
        <f t="shared" si="215"/>
        <v>0</v>
      </c>
      <c r="AB778" s="115">
        <f t="shared" si="216"/>
        <v>0</v>
      </c>
      <c r="AC778" s="115">
        <f t="shared" si="217"/>
        <v>0</v>
      </c>
      <c r="AF778" s="115">
        <f t="shared" si="218"/>
        <v>2</v>
      </c>
      <c r="AG778" s="115">
        <f t="shared" si="219"/>
        <v>2</v>
      </c>
      <c r="AH778" s="115" t="str">
        <f t="shared" si="220"/>
        <v>Correct</v>
      </c>
      <c r="AJ778" s="115" t="s">
        <v>99</v>
      </c>
      <c r="AK778" s="115">
        <v>28</v>
      </c>
      <c r="AL778" s="115" t="s">
        <v>181</v>
      </c>
      <c r="AM778" s="115" t="s">
        <v>207</v>
      </c>
      <c r="AN778" s="115" t="s">
        <v>107</v>
      </c>
      <c r="AO778" s="115" t="s">
        <v>91</v>
      </c>
      <c r="AP778" s="115" t="s">
        <v>87</v>
      </c>
      <c r="AQ778" s="115" t="s">
        <v>96</v>
      </c>
      <c r="AR778" s="115" t="s">
        <v>94</v>
      </c>
      <c r="AS778" s="115" t="s">
        <v>98</v>
      </c>
      <c r="AT778" s="115" t="s">
        <v>91</v>
      </c>
      <c r="AU778" s="115" t="s">
        <v>91</v>
      </c>
    </row>
    <row r="779" spans="1:47">
      <c r="A779" s="115">
        <v>7011539340</v>
      </c>
      <c r="C779" s="115" t="s">
        <v>42</v>
      </c>
      <c r="O779" s="115">
        <f t="shared" si="204"/>
        <v>1</v>
      </c>
      <c r="P779" s="115">
        <f t="shared" si="205"/>
        <v>3</v>
      </c>
      <c r="R779" s="115">
        <f t="shared" si="206"/>
        <v>0</v>
      </c>
      <c r="S779" s="115">
        <f t="shared" si="207"/>
        <v>1</v>
      </c>
      <c r="T779" s="115">
        <f t="shared" si="208"/>
        <v>0</v>
      </c>
      <c r="U779" s="115">
        <f t="shared" si="209"/>
        <v>0</v>
      </c>
      <c r="V779" s="115">
        <f t="shared" si="210"/>
        <v>0</v>
      </c>
      <c r="W779" s="115">
        <f t="shared" si="211"/>
        <v>0</v>
      </c>
      <c r="X779" s="115">
        <f t="shared" si="212"/>
        <v>0</v>
      </c>
      <c r="Y779" s="115">
        <f t="shared" si="213"/>
        <v>0</v>
      </c>
      <c r="Z779" s="115">
        <f t="shared" si="214"/>
        <v>0</v>
      </c>
      <c r="AA779" s="115">
        <f t="shared" si="215"/>
        <v>0</v>
      </c>
      <c r="AB779" s="115">
        <f t="shared" si="216"/>
        <v>0</v>
      </c>
      <c r="AC779" s="115">
        <f t="shared" si="217"/>
        <v>0</v>
      </c>
      <c r="AF779" s="115">
        <f t="shared" si="218"/>
        <v>1</v>
      </c>
      <c r="AG779" s="115">
        <f t="shared" si="219"/>
        <v>1</v>
      </c>
      <c r="AH779" s="115" t="str">
        <f t="shared" si="220"/>
        <v>Correct</v>
      </c>
      <c r="AJ779" s="115" t="s">
        <v>83</v>
      </c>
      <c r="AK779" s="115">
        <v>46</v>
      </c>
      <c r="AL779" s="115" t="s">
        <v>181</v>
      </c>
      <c r="AM779" s="115" t="s">
        <v>204</v>
      </c>
      <c r="AN779" s="115" t="s">
        <v>85</v>
      </c>
      <c r="AO779" s="115" t="s">
        <v>86</v>
      </c>
      <c r="AP779" s="115" t="s">
        <v>87</v>
      </c>
      <c r="AQ779" s="115" t="s">
        <v>88</v>
      </c>
      <c r="AR779" s="115" t="s">
        <v>111</v>
      </c>
      <c r="AS779" s="115" t="s">
        <v>90</v>
      </c>
      <c r="AT779" s="115" t="s">
        <v>91</v>
      </c>
      <c r="AU779" s="115" t="s">
        <v>91</v>
      </c>
    </row>
    <row r="780" spans="1:47">
      <c r="A780" s="115">
        <v>7007919572</v>
      </c>
      <c r="C780" s="115" t="s">
        <v>42</v>
      </c>
      <c r="D780" s="115" t="s">
        <v>43</v>
      </c>
      <c r="E780" s="115" t="s">
        <v>44</v>
      </c>
      <c r="O780" s="115">
        <f t="shared" si="204"/>
        <v>3</v>
      </c>
      <c r="P780" s="115">
        <f t="shared" si="205"/>
        <v>1</v>
      </c>
      <c r="R780" s="115">
        <f t="shared" si="206"/>
        <v>0</v>
      </c>
      <c r="S780" s="115">
        <f t="shared" si="207"/>
        <v>1</v>
      </c>
      <c r="T780" s="115">
        <f t="shared" si="208"/>
        <v>1</v>
      </c>
      <c r="U780" s="115">
        <f t="shared" si="209"/>
        <v>1</v>
      </c>
      <c r="V780" s="115">
        <f t="shared" si="210"/>
        <v>0</v>
      </c>
      <c r="W780" s="115">
        <f t="shared" si="211"/>
        <v>0</v>
      </c>
      <c r="X780" s="115">
        <f t="shared" si="212"/>
        <v>0</v>
      </c>
      <c r="Y780" s="115">
        <f t="shared" si="213"/>
        <v>0</v>
      </c>
      <c r="Z780" s="115">
        <f t="shared" si="214"/>
        <v>0</v>
      </c>
      <c r="AA780" s="115">
        <f t="shared" si="215"/>
        <v>0</v>
      </c>
      <c r="AB780" s="115">
        <f t="shared" si="216"/>
        <v>0</v>
      </c>
      <c r="AC780" s="115">
        <f t="shared" si="217"/>
        <v>0</v>
      </c>
      <c r="AF780" s="115">
        <f t="shared" si="218"/>
        <v>3</v>
      </c>
      <c r="AG780" s="115">
        <f t="shared" si="219"/>
        <v>3</v>
      </c>
      <c r="AH780" s="115" t="str">
        <f t="shared" si="220"/>
        <v>Correct</v>
      </c>
      <c r="AJ780" s="115" t="s">
        <v>99</v>
      </c>
      <c r="AK780" s="115">
        <v>70</v>
      </c>
      <c r="AL780" s="115" t="s">
        <v>84</v>
      </c>
      <c r="AM780" s="115" t="s">
        <v>134</v>
      </c>
      <c r="AN780" s="115" t="s">
        <v>85</v>
      </c>
      <c r="AO780" s="115" t="s">
        <v>86</v>
      </c>
      <c r="AP780" s="115" t="s">
        <v>87</v>
      </c>
      <c r="AQ780" s="115" t="s">
        <v>93</v>
      </c>
      <c r="AR780" s="115" t="s">
        <v>112</v>
      </c>
      <c r="AS780" s="115" t="s">
        <v>106</v>
      </c>
      <c r="AT780" s="115" t="s">
        <v>91</v>
      </c>
    </row>
    <row r="781" spans="1:47">
      <c r="A781" s="115">
        <v>7020570643</v>
      </c>
      <c r="D781" s="115" t="s">
        <v>43</v>
      </c>
      <c r="O781" s="115">
        <f t="shared" si="204"/>
        <v>1</v>
      </c>
      <c r="P781" s="115">
        <f t="shared" si="205"/>
        <v>3</v>
      </c>
      <c r="R781" s="115">
        <f t="shared" si="206"/>
        <v>0</v>
      </c>
      <c r="S781" s="115">
        <f t="shared" si="207"/>
        <v>0</v>
      </c>
      <c r="T781" s="115">
        <f t="shared" si="208"/>
        <v>1</v>
      </c>
      <c r="U781" s="115">
        <f t="shared" si="209"/>
        <v>0</v>
      </c>
      <c r="V781" s="115">
        <f t="shared" si="210"/>
        <v>0</v>
      </c>
      <c r="W781" s="115">
        <f t="shared" si="211"/>
        <v>0</v>
      </c>
      <c r="X781" s="115">
        <f t="shared" si="212"/>
        <v>0</v>
      </c>
      <c r="Y781" s="115">
        <f t="shared" si="213"/>
        <v>0</v>
      </c>
      <c r="Z781" s="115">
        <f t="shared" si="214"/>
        <v>0</v>
      </c>
      <c r="AA781" s="115">
        <f t="shared" si="215"/>
        <v>0</v>
      </c>
      <c r="AB781" s="115">
        <f t="shared" si="216"/>
        <v>0</v>
      </c>
      <c r="AC781" s="115">
        <f t="shared" si="217"/>
        <v>0</v>
      </c>
      <c r="AF781" s="115">
        <f t="shared" si="218"/>
        <v>1</v>
      </c>
      <c r="AG781" s="115">
        <f t="shared" si="219"/>
        <v>1</v>
      </c>
      <c r="AH781" s="115" t="str">
        <f t="shared" si="220"/>
        <v>Correct</v>
      </c>
      <c r="AJ781" s="115" t="s">
        <v>99</v>
      </c>
    </row>
    <row r="782" spans="1:47">
      <c r="A782" s="115">
        <v>6985188761</v>
      </c>
      <c r="D782" s="115" t="s">
        <v>43</v>
      </c>
      <c r="E782" s="115" t="s">
        <v>44</v>
      </c>
      <c r="O782" s="115">
        <f t="shared" si="204"/>
        <v>2</v>
      </c>
      <c r="P782" s="115">
        <f t="shared" si="205"/>
        <v>1.5</v>
      </c>
      <c r="R782" s="115">
        <f t="shared" si="206"/>
        <v>0</v>
      </c>
      <c r="S782" s="115">
        <f t="shared" si="207"/>
        <v>0</v>
      </c>
      <c r="T782" s="115">
        <f t="shared" si="208"/>
        <v>1</v>
      </c>
      <c r="U782" s="115">
        <f t="shared" si="209"/>
        <v>1</v>
      </c>
      <c r="V782" s="115">
        <f t="shared" si="210"/>
        <v>0</v>
      </c>
      <c r="W782" s="115">
        <f t="shared" si="211"/>
        <v>0</v>
      </c>
      <c r="X782" s="115">
        <f t="shared" si="212"/>
        <v>0</v>
      </c>
      <c r="Y782" s="115">
        <f t="shared" si="213"/>
        <v>0</v>
      </c>
      <c r="Z782" s="115">
        <f t="shared" si="214"/>
        <v>0</v>
      </c>
      <c r="AA782" s="115">
        <f t="shared" si="215"/>
        <v>0</v>
      </c>
      <c r="AB782" s="115">
        <f t="shared" si="216"/>
        <v>0</v>
      </c>
      <c r="AC782" s="115">
        <f t="shared" si="217"/>
        <v>0</v>
      </c>
      <c r="AF782" s="115">
        <f t="shared" si="218"/>
        <v>2</v>
      </c>
      <c r="AG782" s="115">
        <f t="shared" si="219"/>
        <v>2</v>
      </c>
      <c r="AH782" s="115" t="str">
        <f t="shared" si="220"/>
        <v>Correct</v>
      </c>
      <c r="AJ782" s="115" t="s">
        <v>99</v>
      </c>
      <c r="AK782" s="115">
        <v>76</v>
      </c>
      <c r="AL782" s="115" t="s">
        <v>181</v>
      </c>
      <c r="AN782" s="115" t="s">
        <v>85</v>
      </c>
      <c r="AO782" s="115" t="s">
        <v>86</v>
      </c>
      <c r="AP782" s="115" t="s">
        <v>87</v>
      </c>
      <c r="AQ782" s="115" t="s">
        <v>100</v>
      </c>
      <c r="AR782" s="115" t="s">
        <v>94</v>
      </c>
      <c r="AS782" s="115" t="s">
        <v>90</v>
      </c>
      <c r="AT782" s="115" t="s">
        <v>91</v>
      </c>
      <c r="AU782" s="115" t="s">
        <v>86</v>
      </c>
    </row>
    <row r="783" spans="1:47">
      <c r="A783" s="115">
        <v>5584811868</v>
      </c>
      <c r="C783" s="115" t="s">
        <v>42</v>
      </c>
      <c r="F783" s="115" t="s">
        <v>45</v>
      </c>
      <c r="O783" s="115">
        <f t="shared" si="204"/>
        <v>2</v>
      </c>
      <c r="P783" s="115">
        <f t="shared" si="205"/>
        <v>1.5</v>
      </c>
      <c r="R783" s="115">
        <f t="shared" si="206"/>
        <v>0</v>
      </c>
      <c r="S783" s="115">
        <f t="shared" si="207"/>
        <v>1</v>
      </c>
      <c r="T783" s="115">
        <f t="shared" si="208"/>
        <v>0</v>
      </c>
      <c r="U783" s="115">
        <f t="shared" si="209"/>
        <v>0</v>
      </c>
      <c r="V783" s="115">
        <f t="shared" si="210"/>
        <v>1</v>
      </c>
      <c r="W783" s="115">
        <f t="shared" si="211"/>
        <v>0</v>
      </c>
      <c r="X783" s="115">
        <f t="shared" si="212"/>
        <v>0</v>
      </c>
      <c r="Y783" s="115">
        <f t="shared" si="213"/>
        <v>0</v>
      </c>
      <c r="Z783" s="115">
        <f t="shared" si="214"/>
        <v>0</v>
      </c>
      <c r="AA783" s="115">
        <f t="shared" si="215"/>
        <v>0</v>
      </c>
      <c r="AB783" s="115">
        <f t="shared" si="216"/>
        <v>0</v>
      </c>
      <c r="AC783" s="115">
        <f t="shared" si="217"/>
        <v>0</v>
      </c>
      <c r="AF783" s="115">
        <f t="shared" si="218"/>
        <v>2</v>
      </c>
      <c r="AG783" s="115">
        <f t="shared" si="219"/>
        <v>2</v>
      </c>
      <c r="AH783" s="115" t="str">
        <f t="shared" si="220"/>
        <v>Correct</v>
      </c>
      <c r="AJ783" s="115" t="s">
        <v>83</v>
      </c>
      <c r="AK783" s="115">
        <v>21</v>
      </c>
      <c r="AL783" s="115" t="s">
        <v>181</v>
      </c>
      <c r="AM783" s="115" t="s">
        <v>225</v>
      </c>
      <c r="AN783" s="115" t="s">
        <v>114</v>
      </c>
      <c r="AO783" s="115" t="s">
        <v>91</v>
      </c>
      <c r="AP783" s="115" t="s">
        <v>137</v>
      </c>
      <c r="AQ783" s="115" t="s">
        <v>93</v>
      </c>
      <c r="AR783" s="115" t="s">
        <v>102</v>
      </c>
      <c r="AS783" s="115" t="s">
        <v>90</v>
      </c>
      <c r="AT783" s="115" t="s">
        <v>91</v>
      </c>
      <c r="AU783" s="115" t="s">
        <v>91</v>
      </c>
    </row>
    <row r="784" spans="1:47">
      <c r="A784" s="115">
        <v>6982461936</v>
      </c>
      <c r="F784" s="115" t="s">
        <v>45</v>
      </c>
      <c r="O784" s="115">
        <f t="shared" si="204"/>
        <v>1</v>
      </c>
      <c r="P784" s="115">
        <f t="shared" si="205"/>
        <v>3</v>
      </c>
      <c r="R784" s="115">
        <f t="shared" si="206"/>
        <v>0</v>
      </c>
      <c r="S784" s="115">
        <f t="shared" si="207"/>
        <v>0</v>
      </c>
      <c r="T784" s="115">
        <f t="shared" si="208"/>
        <v>0</v>
      </c>
      <c r="U784" s="115">
        <f t="shared" si="209"/>
        <v>0</v>
      </c>
      <c r="V784" s="115">
        <f t="shared" si="210"/>
        <v>1</v>
      </c>
      <c r="W784" s="115">
        <f t="shared" si="211"/>
        <v>0</v>
      </c>
      <c r="X784" s="115">
        <f t="shared" si="212"/>
        <v>0</v>
      </c>
      <c r="Y784" s="115">
        <f t="shared" si="213"/>
        <v>0</v>
      </c>
      <c r="Z784" s="115">
        <f t="shared" si="214"/>
        <v>0</v>
      </c>
      <c r="AA784" s="115">
        <f t="shared" si="215"/>
        <v>0</v>
      </c>
      <c r="AB784" s="115">
        <f t="shared" si="216"/>
        <v>0</v>
      </c>
      <c r="AC784" s="115">
        <f t="shared" si="217"/>
        <v>0</v>
      </c>
      <c r="AF784" s="115">
        <f t="shared" si="218"/>
        <v>1</v>
      </c>
      <c r="AG784" s="115">
        <f t="shared" si="219"/>
        <v>1</v>
      </c>
      <c r="AH784" s="115" t="str">
        <f t="shared" si="220"/>
        <v>Correct</v>
      </c>
      <c r="AJ784" s="115" t="s">
        <v>83</v>
      </c>
      <c r="AK784" s="115">
        <v>80</v>
      </c>
      <c r="AL784" s="115" t="s">
        <v>181</v>
      </c>
      <c r="AM784" s="115" t="s">
        <v>239</v>
      </c>
      <c r="AN784" s="115" t="s">
        <v>85</v>
      </c>
      <c r="AR784" s="115" t="s">
        <v>102</v>
      </c>
      <c r="AS784" s="115" t="s">
        <v>106</v>
      </c>
      <c r="AT784" s="115" t="s">
        <v>91</v>
      </c>
      <c r="AU784" s="115" t="s">
        <v>86</v>
      </c>
    </row>
    <row r="785" spans="1:47">
      <c r="A785" s="115">
        <v>7045772515</v>
      </c>
      <c r="O785" s="115">
        <f t="shared" si="204"/>
        <v>0</v>
      </c>
      <c r="P785" s="115" t="e">
        <f t="shared" si="205"/>
        <v>#DIV/0!</v>
      </c>
      <c r="R785" s="115">
        <f t="shared" si="206"/>
        <v>0</v>
      </c>
      <c r="S785" s="115">
        <f t="shared" si="207"/>
        <v>0</v>
      </c>
      <c r="T785" s="115">
        <f t="shared" si="208"/>
        <v>0</v>
      </c>
      <c r="U785" s="115">
        <f t="shared" si="209"/>
        <v>0</v>
      </c>
      <c r="V785" s="115">
        <f t="shared" si="210"/>
        <v>0</v>
      </c>
      <c r="W785" s="115">
        <f t="shared" si="211"/>
        <v>0</v>
      </c>
      <c r="X785" s="115">
        <f t="shared" si="212"/>
        <v>0</v>
      </c>
      <c r="Y785" s="115">
        <f t="shared" si="213"/>
        <v>0</v>
      </c>
      <c r="Z785" s="115">
        <f t="shared" si="214"/>
        <v>0</v>
      </c>
      <c r="AA785" s="115">
        <f t="shared" si="215"/>
        <v>0</v>
      </c>
      <c r="AB785" s="115">
        <f t="shared" si="216"/>
        <v>0</v>
      </c>
      <c r="AC785" s="115">
        <f t="shared" si="217"/>
        <v>0</v>
      </c>
      <c r="AF785" s="115">
        <f t="shared" si="218"/>
        <v>0</v>
      </c>
      <c r="AG785" s="115">
        <f t="shared" si="219"/>
        <v>0</v>
      </c>
      <c r="AH785" s="115" t="str">
        <f t="shared" si="220"/>
        <v>Correct</v>
      </c>
      <c r="AJ785" s="115" t="s">
        <v>83</v>
      </c>
      <c r="AK785" s="115">
        <v>82</v>
      </c>
      <c r="AL785" s="115" t="s">
        <v>181</v>
      </c>
      <c r="AM785" s="115" t="s">
        <v>241</v>
      </c>
      <c r="AN785" s="115" t="s">
        <v>85</v>
      </c>
      <c r="AO785" s="115" t="s">
        <v>86</v>
      </c>
      <c r="AP785" s="115" t="s">
        <v>87</v>
      </c>
      <c r="AQ785" s="115" t="s">
        <v>96</v>
      </c>
      <c r="AR785" s="115" t="s">
        <v>111</v>
      </c>
      <c r="AS785" s="115" t="s">
        <v>90</v>
      </c>
      <c r="AT785" s="115" t="s">
        <v>91</v>
      </c>
      <c r="AU785" s="115" t="s">
        <v>86</v>
      </c>
    </row>
    <row r="786" spans="1:47">
      <c r="A786" s="115">
        <v>5585846610</v>
      </c>
      <c r="B786" s="115" t="s">
        <v>41</v>
      </c>
      <c r="C786" s="115" t="s">
        <v>42</v>
      </c>
      <c r="E786" s="115" t="s">
        <v>44</v>
      </c>
      <c r="O786" s="115">
        <f t="shared" si="204"/>
        <v>3</v>
      </c>
      <c r="P786" s="115">
        <f t="shared" si="205"/>
        <v>1</v>
      </c>
      <c r="R786" s="115">
        <f t="shared" si="206"/>
        <v>1</v>
      </c>
      <c r="S786" s="115">
        <f t="shared" si="207"/>
        <v>1</v>
      </c>
      <c r="T786" s="115">
        <f t="shared" si="208"/>
        <v>0</v>
      </c>
      <c r="U786" s="115">
        <f t="shared" si="209"/>
        <v>1</v>
      </c>
      <c r="V786" s="115">
        <f t="shared" si="210"/>
        <v>0</v>
      </c>
      <c r="W786" s="115">
        <f t="shared" si="211"/>
        <v>0</v>
      </c>
      <c r="X786" s="115">
        <f t="shared" si="212"/>
        <v>0</v>
      </c>
      <c r="Y786" s="115">
        <f t="shared" si="213"/>
        <v>0</v>
      </c>
      <c r="Z786" s="115">
        <f t="shared" si="214"/>
        <v>0</v>
      </c>
      <c r="AA786" s="115">
        <f t="shared" si="215"/>
        <v>0</v>
      </c>
      <c r="AB786" s="115">
        <f t="shared" si="216"/>
        <v>0</v>
      </c>
      <c r="AC786" s="115">
        <f t="shared" si="217"/>
        <v>0</v>
      </c>
      <c r="AF786" s="115">
        <f t="shared" si="218"/>
        <v>3</v>
      </c>
      <c r="AG786" s="115">
        <f t="shared" si="219"/>
        <v>3</v>
      </c>
      <c r="AH786" s="115" t="str">
        <f t="shared" si="220"/>
        <v>Correct</v>
      </c>
      <c r="AJ786" s="115" t="s">
        <v>99</v>
      </c>
      <c r="AK786" s="115">
        <v>74</v>
      </c>
      <c r="AL786" s="115" t="s">
        <v>181</v>
      </c>
      <c r="AM786" s="115" t="s">
        <v>211</v>
      </c>
      <c r="AN786" s="115" t="s">
        <v>85</v>
      </c>
      <c r="AO786" s="115" t="s">
        <v>86</v>
      </c>
      <c r="AP786" s="115" t="s">
        <v>87</v>
      </c>
      <c r="AQ786" s="115" t="s">
        <v>100</v>
      </c>
      <c r="AR786" s="115" t="s">
        <v>102</v>
      </c>
      <c r="AS786" s="115" t="s">
        <v>106</v>
      </c>
      <c r="AT786" s="115" t="s">
        <v>91</v>
      </c>
      <c r="AU786" s="115" t="s">
        <v>86</v>
      </c>
    </row>
    <row r="787" spans="1:47">
      <c r="A787" s="115">
        <v>6982475089</v>
      </c>
      <c r="O787" s="115">
        <f t="shared" si="204"/>
        <v>0</v>
      </c>
      <c r="P787" s="115" t="e">
        <f t="shared" si="205"/>
        <v>#DIV/0!</v>
      </c>
      <c r="R787" s="115">
        <f t="shared" si="206"/>
        <v>0</v>
      </c>
      <c r="S787" s="115">
        <f t="shared" si="207"/>
        <v>0</v>
      </c>
      <c r="T787" s="115">
        <f t="shared" si="208"/>
        <v>0</v>
      </c>
      <c r="U787" s="115">
        <f t="shared" si="209"/>
        <v>0</v>
      </c>
      <c r="V787" s="115">
        <f t="shared" si="210"/>
        <v>0</v>
      </c>
      <c r="W787" s="115">
        <f t="shared" si="211"/>
        <v>0</v>
      </c>
      <c r="X787" s="115">
        <f t="shared" si="212"/>
        <v>0</v>
      </c>
      <c r="Y787" s="115">
        <f t="shared" si="213"/>
        <v>0</v>
      </c>
      <c r="Z787" s="115">
        <f t="shared" si="214"/>
        <v>0</v>
      </c>
      <c r="AA787" s="115">
        <f t="shared" si="215"/>
        <v>0</v>
      </c>
      <c r="AB787" s="115">
        <f t="shared" si="216"/>
        <v>0</v>
      </c>
      <c r="AC787" s="115">
        <f t="shared" si="217"/>
        <v>0</v>
      </c>
      <c r="AF787" s="115">
        <f t="shared" si="218"/>
        <v>0</v>
      </c>
      <c r="AG787" s="115">
        <f t="shared" si="219"/>
        <v>0</v>
      </c>
      <c r="AH787" s="115" t="str">
        <f t="shared" si="220"/>
        <v>Correct</v>
      </c>
      <c r="AJ787" s="115" t="s">
        <v>99</v>
      </c>
      <c r="AK787" s="115">
        <v>76</v>
      </c>
      <c r="AL787" s="115" t="s">
        <v>181</v>
      </c>
      <c r="AM787" s="115" t="s">
        <v>203</v>
      </c>
      <c r="AN787" s="115" t="s">
        <v>85</v>
      </c>
      <c r="AO787" s="115" t="s">
        <v>86</v>
      </c>
      <c r="AP787" s="115" t="s">
        <v>87</v>
      </c>
      <c r="AQ787" s="115" t="s">
        <v>88</v>
      </c>
      <c r="AR787" s="115" t="s">
        <v>120</v>
      </c>
      <c r="AS787" s="115" t="s">
        <v>106</v>
      </c>
      <c r="AT787" s="115" t="s">
        <v>91</v>
      </c>
      <c r="AU787" s="115" t="s">
        <v>91</v>
      </c>
    </row>
    <row r="788" spans="1:47">
      <c r="A788" s="115">
        <v>7020353223</v>
      </c>
      <c r="B788" s="115" t="s">
        <v>41</v>
      </c>
      <c r="O788" s="115">
        <f t="shared" si="204"/>
        <v>1</v>
      </c>
      <c r="P788" s="115">
        <f t="shared" si="205"/>
        <v>3</v>
      </c>
      <c r="R788" s="115">
        <f t="shared" si="206"/>
        <v>1</v>
      </c>
      <c r="S788" s="115">
        <f t="shared" si="207"/>
        <v>0</v>
      </c>
      <c r="T788" s="115">
        <f t="shared" si="208"/>
        <v>0</v>
      </c>
      <c r="U788" s="115">
        <f t="shared" si="209"/>
        <v>0</v>
      </c>
      <c r="V788" s="115">
        <f t="shared" si="210"/>
        <v>0</v>
      </c>
      <c r="W788" s="115">
        <f t="shared" si="211"/>
        <v>0</v>
      </c>
      <c r="X788" s="115">
        <f t="shared" si="212"/>
        <v>0</v>
      </c>
      <c r="Y788" s="115">
        <f t="shared" si="213"/>
        <v>0</v>
      </c>
      <c r="Z788" s="115">
        <f t="shared" si="214"/>
        <v>0</v>
      </c>
      <c r="AA788" s="115">
        <f t="shared" si="215"/>
        <v>0</v>
      </c>
      <c r="AB788" s="115">
        <f t="shared" si="216"/>
        <v>0</v>
      </c>
      <c r="AC788" s="115">
        <f t="shared" si="217"/>
        <v>0</v>
      </c>
      <c r="AF788" s="115">
        <f t="shared" si="218"/>
        <v>1</v>
      </c>
      <c r="AG788" s="115">
        <f t="shared" si="219"/>
        <v>1</v>
      </c>
      <c r="AH788" s="115" t="str">
        <f t="shared" si="220"/>
        <v>Correct</v>
      </c>
      <c r="AJ788" s="115" t="s">
        <v>99</v>
      </c>
      <c r="AK788" s="115">
        <v>58</v>
      </c>
      <c r="AL788" s="115" t="s">
        <v>181</v>
      </c>
      <c r="AM788" s="115" t="s">
        <v>192</v>
      </c>
      <c r="AN788" s="115" t="s">
        <v>85</v>
      </c>
      <c r="AO788" s="115" t="s">
        <v>86</v>
      </c>
      <c r="AP788" s="115" t="s">
        <v>87</v>
      </c>
      <c r="AQ788" s="115" t="s">
        <v>101</v>
      </c>
      <c r="AR788" s="115" t="s">
        <v>102</v>
      </c>
      <c r="AS788" s="115" t="s">
        <v>106</v>
      </c>
      <c r="AT788" s="115" t="s">
        <v>91</v>
      </c>
      <c r="AU788" s="115" t="s">
        <v>91</v>
      </c>
    </row>
    <row r="789" spans="1:47">
      <c r="A789" s="115">
        <v>7045789365</v>
      </c>
      <c r="O789" s="115">
        <f t="shared" si="204"/>
        <v>0</v>
      </c>
      <c r="P789" s="115" t="e">
        <f t="shared" si="205"/>
        <v>#DIV/0!</v>
      </c>
      <c r="R789" s="115">
        <f t="shared" si="206"/>
        <v>0</v>
      </c>
      <c r="S789" s="115">
        <f t="shared" si="207"/>
        <v>0</v>
      </c>
      <c r="T789" s="115">
        <f t="shared" si="208"/>
        <v>0</v>
      </c>
      <c r="U789" s="115">
        <f t="shared" si="209"/>
        <v>0</v>
      </c>
      <c r="V789" s="115">
        <f t="shared" si="210"/>
        <v>0</v>
      </c>
      <c r="W789" s="115">
        <f t="shared" si="211"/>
        <v>0</v>
      </c>
      <c r="X789" s="115">
        <f t="shared" si="212"/>
        <v>0</v>
      </c>
      <c r="Y789" s="115">
        <f t="shared" si="213"/>
        <v>0</v>
      </c>
      <c r="Z789" s="115">
        <f t="shared" si="214"/>
        <v>0</v>
      </c>
      <c r="AA789" s="115">
        <f t="shared" si="215"/>
        <v>0</v>
      </c>
      <c r="AB789" s="115">
        <f t="shared" si="216"/>
        <v>0</v>
      </c>
      <c r="AC789" s="115">
        <f t="shared" si="217"/>
        <v>0</v>
      </c>
      <c r="AF789" s="115">
        <f t="shared" si="218"/>
        <v>0</v>
      </c>
      <c r="AG789" s="115">
        <f t="shared" si="219"/>
        <v>0</v>
      </c>
      <c r="AH789" s="115" t="str">
        <f t="shared" si="220"/>
        <v>Correct</v>
      </c>
      <c r="AJ789" s="115" t="s">
        <v>83</v>
      </c>
      <c r="AK789" s="115">
        <v>90</v>
      </c>
      <c r="AL789" s="115" t="s">
        <v>181</v>
      </c>
      <c r="AM789" s="115" t="s">
        <v>208</v>
      </c>
      <c r="AN789" s="115" t="s">
        <v>85</v>
      </c>
      <c r="AO789" s="115" t="s">
        <v>86</v>
      </c>
      <c r="AP789" s="115" t="s">
        <v>87</v>
      </c>
      <c r="AQ789" s="115" t="s">
        <v>96</v>
      </c>
      <c r="AR789" s="115" t="s">
        <v>94</v>
      </c>
      <c r="AS789" s="115" t="s">
        <v>106</v>
      </c>
      <c r="AT789" s="115" t="s">
        <v>91</v>
      </c>
      <c r="AU789" s="115" t="s">
        <v>86</v>
      </c>
    </row>
    <row r="790" spans="1:47">
      <c r="A790" s="115">
        <v>7045773524</v>
      </c>
      <c r="B790" s="115" t="s">
        <v>41</v>
      </c>
      <c r="C790" s="115" t="s">
        <v>42</v>
      </c>
      <c r="O790" s="115">
        <f t="shared" si="204"/>
        <v>2</v>
      </c>
      <c r="P790" s="115">
        <f t="shared" si="205"/>
        <v>1.5</v>
      </c>
      <c r="R790" s="115">
        <f t="shared" si="206"/>
        <v>1</v>
      </c>
      <c r="S790" s="115">
        <f t="shared" si="207"/>
        <v>1</v>
      </c>
      <c r="T790" s="115">
        <f t="shared" si="208"/>
        <v>0</v>
      </c>
      <c r="U790" s="115">
        <f t="shared" si="209"/>
        <v>0</v>
      </c>
      <c r="V790" s="115">
        <f t="shared" si="210"/>
        <v>0</v>
      </c>
      <c r="W790" s="115">
        <f t="shared" si="211"/>
        <v>0</v>
      </c>
      <c r="X790" s="115">
        <f t="shared" si="212"/>
        <v>0</v>
      </c>
      <c r="Y790" s="115">
        <f t="shared" si="213"/>
        <v>0</v>
      </c>
      <c r="Z790" s="115">
        <f t="shared" si="214"/>
        <v>0</v>
      </c>
      <c r="AA790" s="115">
        <f t="shared" si="215"/>
        <v>0</v>
      </c>
      <c r="AB790" s="115">
        <f t="shared" si="216"/>
        <v>0</v>
      </c>
      <c r="AC790" s="115">
        <f t="shared" si="217"/>
        <v>0</v>
      </c>
      <c r="AF790" s="115">
        <f t="shared" si="218"/>
        <v>2</v>
      </c>
      <c r="AG790" s="115">
        <f t="shared" si="219"/>
        <v>2</v>
      </c>
      <c r="AH790" s="115" t="str">
        <f t="shared" si="220"/>
        <v>Correct</v>
      </c>
      <c r="AJ790" s="115" t="s">
        <v>83</v>
      </c>
      <c r="AK790" s="115">
        <v>66</v>
      </c>
      <c r="AL790" s="115" t="s">
        <v>181</v>
      </c>
      <c r="AM790" s="115" t="s">
        <v>206</v>
      </c>
      <c r="AN790" s="115" t="s">
        <v>85</v>
      </c>
      <c r="AO790" s="115" t="s">
        <v>86</v>
      </c>
      <c r="AP790" s="115" t="s">
        <v>87</v>
      </c>
      <c r="AQ790" s="115" t="s">
        <v>100</v>
      </c>
      <c r="AR790" s="115" t="s">
        <v>89</v>
      </c>
      <c r="AS790" s="115" t="s">
        <v>106</v>
      </c>
      <c r="AT790" s="115" t="s">
        <v>91</v>
      </c>
      <c r="AU790" s="115" t="s">
        <v>91</v>
      </c>
    </row>
    <row r="791" spans="1:47">
      <c r="A791" s="115">
        <v>7011089972</v>
      </c>
      <c r="C791" s="115" t="s">
        <v>42</v>
      </c>
      <c r="O791" s="115">
        <f t="shared" si="204"/>
        <v>1</v>
      </c>
      <c r="P791" s="115">
        <f t="shared" si="205"/>
        <v>3</v>
      </c>
      <c r="R791" s="115">
        <f t="shared" si="206"/>
        <v>0</v>
      </c>
      <c r="S791" s="115">
        <f t="shared" si="207"/>
        <v>1</v>
      </c>
      <c r="T791" s="115">
        <f t="shared" si="208"/>
        <v>0</v>
      </c>
      <c r="U791" s="115">
        <f t="shared" si="209"/>
        <v>0</v>
      </c>
      <c r="V791" s="115">
        <f t="shared" si="210"/>
        <v>0</v>
      </c>
      <c r="W791" s="115">
        <f t="shared" si="211"/>
        <v>0</v>
      </c>
      <c r="X791" s="115">
        <f t="shared" si="212"/>
        <v>0</v>
      </c>
      <c r="Y791" s="115">
        <f t="shared" si="213"/>
        <v>0</v>
      </c>
      <c r="Z791" s="115">
        <f t="shared" si="214"/>
        <v>0</v>
      </c>
      <c r="AA791" s="115">
        <f t="shared" si="215"/>
        <v>0</v>
      </c>
      <c r="AB791" s="115">
        <f t="shared" si="216"/>
        <v>0</v>
      </c>
      <c r="AC791" s="115">
        <f t="shared" si="217"/>
        <v>0</v>
      </c>
      <c r="AF791" s="115">
        <f t="shared" si="218"/>
        <v>1</v>
      </c>
      <c r="AG791" s="115">
        <f t="shared" si="219"/>
        <v>1</v>
      </c>
      <c r="AH791" s="115" t="str">
        <f t="shared" si="220"/>
        <v>Correct</v>
      </c>
      <c r="AJ791" s="115" t="s">
        <v>83</v>
      </c>
      <c r="AK791" s="115">
        <v>31</v>
      </c>
      <c r="AL791" s="115" t="s">
        <v>432</v>
      </c>
      <c r="AO791" s="115" t="s">
        <v>86</v>
      </c>
      <c r="AP791" s="115" t="s">
        <v>87</v>
      </c>
      <c r="AQ791" s="115" t="s">
        <v>101</v>
      </c>
      <c r="AR791" s="115" t="s">
        <v>111</v>
      </c>
      <c r="AS791" s="115" t="s">
        <v>90</v>
      </c>
      <c r="AU791" s="115" t="s">
        <v>91</v>
      </c>
    </row>
    <row r="792" spans="1:47">
      <c r="A792" s="115">
        <v>7045764917</v>
      </c>
      <c r="B792" s="115" t="s">
        <v>41</v>
      </c>
      <c r="C792" s="115" t="s">
        <v>42</v>
      </c>
      <c r="G792" s="115" t="s">
        <v>39</v>
      </c>
      <c r="O792" s="115">
        <f t="shared" si="204"/>
        <v>3</v>
      </c>
      <c r="P792" s="115">
        <f t="shared" si="205"/>
        <v>1</v>
      </c>
      <c r="R792" s="115">
        <f t="shared" si="206"/>
        <v>1</v>
      </c>
      <c r="S792" s="115">
        <f t="shared" si="207"/>
        <v>1</v>
      </c>
      <c r="T792" s="115">
        <f t="shared" si="208"/>
        <v>0</v>
      </c>
      <c r="U792" s="115">
        <f t="shared" si="209"/>
        <v>0</v>
      </c>
      <c r="V792" s="115">
        <f t="shared" si="210"/>
        <v>0</v>
      </c>
      <c r="W792" s="115">
        <f t="shared" si="211"/>
        <v>1</v>
      </c>
      <c r="X792" s="115">
        <f t="shared" si="212"/>
        <v>0</v>
      </c>
      <c r="Y792" s="115">
        <f t="shared" si="213"/>
        <v>0</v>
      </c>
      <c r="Z792" s="115">
        <f t="shared" si="214"/>
        <v>0</v>
      </c>
      <c r="AA792" s="115">
        <f t="shared" si="215"/>
        <v>0</v>
      </c>
      <c r="AB792" s="115">
        <f t="shared" si="216"/>
        <v>0</v>
      </c>
      <c r="AC792" s="115">
        <f t="shared" si="217"/>
        <v>0</v>
      </c>
      <c r="AF792" s="115">
        <f t="shared" si="218"/>
        <v>3</v>
      </c>
      <c r="AG792" s="115">
        <f t="shared" si="219"/>
        <v>3</v>
      </c>
      <c r="AH792" s="115" t="str">
        <f t="shared" si="220"/>
        <v>Correct</v>
      </c>
      <c r="AJ792" s="115" t="s">
        <v>99</v>
      </c>
      <c r="AK792" s="115">
        <v>75</v>
      </c>
      <c r="AL792" s="115" t="s">
        <v>181</v>
      </c>
      <c r="AM792" s="115" t="s">
        <v>208</v>
      </c>
      <c r="AN792" s="115" t="s">
        <v>85</v>
      </c>
      <c r="AO792" s="115" t="s">
        <v>86</v>
      </c>
      <c r="AP792" s="115" t="s">
        <v>87</v>
      </c>
      <c r="AQ792" s="115" t="s">
        <v>101</v>
      </c>
      <c r="AR792" s="115" t="s">
        <v>102</v>
      </c>
      <c r="AS792" s="115" t="s">
        <v>106</v>
      </c>
      <c r="AT792" s="115" t="s">
        <v>91</v>
      </c>
      <c r="AU792" s="115" t="s">
        <v>86</v>
      </c>
    </row>
    <row r="793" spans="1:47">
      <c r="A793" s="115">
        <v>7020564814</v>
      </c>
      <c r="B793" s="115" t="s">
        <v>41</v>
      </c>
      <c r="C793" s="115" t="s">
        <v>42</v>
      </c>
      <c r="E793" s="115" t="s">
        <v>44</v>
      </c>
      <c r="O793" s="115">
        <f t="shared" si="204"/>
        <v>3</v>
      </c>
      <c r="P793" s="115">
        <f t="shared" si="205"/>
        <v>1</v>
      </c>
      <c r="R793" s="115">
        <f t="shared" si="206"/>
        <v>1</v>
      </c>
      <c r="S793" s="115">
        <f t="shared" si="207"/>
        <v>1</v>
      </c>
      <c r="T793" s="115">
        <f t="shared" si="208"/>
        <v>0</v>
      </c>
      <c r="U793" s="115">
        <f t="shared" si="209"/>
        <v>1</v>
      </c>
      <c r="V793" s="115">
        <f t="shared" si="210"/>
        <v>0</v>
      </c>
      <c r="W793" s="115">
        <f t="shared" si="211"/>
        <v>0</v>
      </c>
      <c r="X793" s="115">
        <f t="shared" si="212"/>
        <v>0</v>
      </c>
      <c r="Y793" s="115">
        <f t="shared" si="213"/>
        <v>0</v>
      </c>
      <c r="Z793" s="115">
        <f t="shared" si="214"/>
        <v>0</v>
      </c>
      <c r="AA793" s="115">
        <f t="shared" si="215"/>
        <v>0</v>
      </c>
      <c r="AB793" s="115">
        <f t="shared" si="216"/>
        <v>0</v>
      </c>
      <c r="AC793" s="115">
        <f t="shared" si="217"/>
        <v>0</v>
      </c>
      <c r="AF793" s="115">
        <f t="shared" si="218"/>
        <v>3</v>
      </c>
      <c r="AG793" s="115">
        <f t="shared" si="219"/>
        <v>3</v>
      </c>
      <c r="AH793" s="115" t="str">
        <f t="shared" si="220"/>
        <v>Correct</v>
      </c>
      <c r="AJ793" s="115" t="s">
        <v>83</v>
      </c>
      <c r="AK793" s="115">
        <v>54</v>
      </c>
      <c r="AL793" s="115" t="s">
        <v>181</v>
      </c>
      <c r="AM793" s="115" t="s">
        <v>224</v>
      </c>
      <c r="AN793" s="115" t="s">
        <v>85</v>
      </c>
      <c r="AO793" s="115" t="s">
        <v>86</v>
      </c>
      <c r="AP793" s="115" t="s">
        <v>87</v>
      </c>
      <c r="AQ793" s="115" t="s">
        <v>101</v>
      </c>
      <c r="AR793" s="115" t="s">
        <v>89</v>
      </c>
      <c r="AS793" s="115" t="s">
        <v>90</v>
      </c>
      <c r="AT793" s="115" t="s">
        <v>91</v>
      </c>
      <c r="AU793" s="115" t="s">
        <v>91</v>
      </c>
    </row>
    <row r="794" spans="1:47">
      <c r="A794" s="115">
        <v>7020352272</v>
      </c>
      <c r="E794" s="115" t="s">
        <v>44</v>
      </c>
      <c r="O794" s="115">
        <f t="shared" si="204"/>
        <v>1</v>
      </c>
      <c r="P794" s="115">
        <f t="shared" si="205"/>
        <v>3</v>
      </c>
      <c r="R794" s="115">
        <f t="shared" si="206"/>
        <v>0</v>
      </c>
      <c r="S794" s="115">
        <f t="shared" si="207"/>
        <v>0</v>
      </c>
      <c r="T794" s="115">
        <f t="shared" si="208"/>
        <v>0</v>
      </c>
      <c r="U794" s="115">
        <f t="shared" si="209"/>
        <v>1</v>
      </c>
      <c r="V794" s="115">
        <f t="shared" si="210"/>
        <v>0</v>
      </c>
      <c r="W794" s="115">
        <f t="shared" si="211"/>
        <v>0</v>
      </c>
      <c r="X794" s="115">
        <f t="shared" si="212"/>
        <v>0</v>
      </c>
      <c r="Y794" s="115">
        <f t="shared" si="213"/>
        <v>0</v>
      </c>
      <c r="Z794" s="115">
        <f t="shared" si="214"/>
        <v>0</v>
      </c>
      <c r="AA794" s="115">
        <f t="shared" si="215"/>
        <v>0</v>
      </c>
      <c r="AB794" s="115">
        <f t="shared" si="216"/>
        <v>0</v>
      </c>
      <c r="AC794" s="115">
        <f t="shared" si="217"/>
        <v>0</v>
      </c>
      <c r="AF794" s="115">
        <f t="shared" si="218"/>
        <v>1</v>
      </c>
      <c r="AG794" s="115">
        <f t="shared" si="219"/>
        <v>1</v>
      </c>
      <c r="AH794" s="115" t="str">
        <f t="shared" si="220"/>
        <v>Correct</v>
      </c>
      <c r="AJ794" s="115" t="s">
        <v>83</v>
      </c>
      <c r="AK794" s="115">
        <v>37</v>
      </c>
      <c r="AL794" s="115" t="s">
        <v>181</v>
      </c>
      <c r="AM794" s="115" t="s">
        <v>189</v>
      </c>
      <c r="AN794" s="115" t="s">
        <v>85</v>
      </c>
      <c r="AO794" s="115" t="s">
        <v>86</v>
      </c>
      <c r="AP794" s="115" t="s">
        <v>87</v>
      </c>
      <c r="AR794" s="115" t="s">
        <v>94</v>
      </c>
      <c r="AS794" s="115" t="s">
        <v>90</v>
      </c>
      <c r="AT794" s="115" t="s">
        <v>91</v>
      </c>
      <c r="AU794" s="115" t="s">
        <v>91</v>
      </c>
    </row>
    <row r="795" spans="1:47">
      <c r="A795" s="115">
        <v>5590611923</v>
      </c>
      <c r="B795" s="115" t="s">
        <v>41</v>
      </c>
      <c r="C795" s="115" t="s">
        <v>42</v>
      </c>
      <c r="D795" s="115" t="s">
        <v>43</v>
      </c>
      <c r="O795" s="115">
        <f t="shared" si="204"/>
        <v>3</v>
      </c>
      <c r="P795" s="115">
        <f t="shared" si="205"/>
        <v>1</v>
      </c>
      <c r="R795" s="115">
        <f t="shared" si="206"/>
        <v>1</v>
      </c>
      <c r="S795" s="115">
        <f t="shared" si="207"/>
        <v>1</v>
      </c>
      <c r="T795" s="115">
        <f t="shared" si="208"/>
        <v>1</v>
      </c>
      <c r="U795" s="115">
        <f t="shared" si="209"/>
        <v>0</v>
      </c>
      <c r="V795" s="115">
        <f t="shared" si="210"/>
        <v>0</v>
      </c>
      <c r="W795" s="115">
        <f t="shared" si="211"/>
        <v>0</v>
      </c>
      <c r="X795" s="115">
        <f t="shared" si="212"/>
        <v>0</v>
      </c>
      <c r="Y795" s="115">
        <f t="shared" si="213"/>
        <v>0</v>
      </c>
      <c r="Z795" s="115">
        <f t="shared" si="214"/>
        <v>0</v>
      </c>
      <c r="AA795" s="115">
        <f t="shared" si="215"/>
        <v>0</v>
      </c>
      <c r="AB795" s="115">
        <f t="shared" si="216"/>
        <v>0</v>
      </c>
      <c r="AC795" s="115">
        <f t="shared" si="217"/>
        <v>0</v>
      </c>
      <c r="AF795" s="115">
        <f t="shared" si="218"/>
        <v>3</v>
      </c>
      <c r="AG795" s="115">
        <f t="shared" si="219"/>
        <v>3</v>
      </c>
      <c r="AH795" s="115" t="str">
        <f t="shared" si="220"/>
        <v>Correct</v>
      </c>
      <c r="AJ795" s="115" t="s">
        <v>99</v>
      </c>
      <c r="AK795" s="115">
        <v>26</v>
      </c>
      <c r="AL795" s="115" t="s">
        <v>432</v>
      </c>
      <c r="AN795" s="115" t="s">
        <v>85</v>
      </c>
      <c r="AO795" s="115" t="s">
        <v>91</v>
      </c>
      <c r="AP795" s="115" t="s">
        <v>108</v>
      </c>
      <c r="AQ795" s="115" t="s">
        <v>96</v>
      </c>
      <c r="AR795" s="115" t="s">
        <v>102</v>
      </c>
      <c r="AS795" s="115" t="s">
        <v>90</v>
      </c>
      <c r="AT795" s="115" t="s">
        <v>91</v>
      </c>
    </row>
    <row r="796" spans="1:47">
      <c r="A796" s="115">
        <v>5600951520</v>
      </c>
      <c r="E796" s="115" t="s">
        <v>44</v>
      </c>
      <c r="O796" s="115">
        <f t="shared" si="204"/>
        <v>1</v>
      </c>
      <c r="P796" s="115">
        <f t="shared" si="205"/>
        <v>3</v>
      </c>
      <c r="R796" s="115">
        <f t="shared" si="206"/>
        <v>0</v>
      </c>
      <c r="S796" s="115">
        <f t="shared" si="207"/>
        <v>0</v>
      </c>
      <c r="T796" s="115">
        <f t="shared" si="208"/>
        <v>0</v>
      </c>
      <c r="U796" s="115">
        <f t="shared" si="209"/>
        <v>1</v>
      </c>
      <c r="V796" s="115">
        <f t="shared" si="210"/>
        <v>0</v>
      </c>
      <c r="W796" s="115">
        <f t="shared" si="211"/>
        <v>0</v>
      </c>
      <c r="X796" s="115">
        <f t="shared" si="212"/>
        <v>0</v>
      </c>
      <c r="Y796" s="115">
        <f t="shared" si="213"/>
        <v>0</v>
      </c>
      <c r="Z796" s="115">
        <f t="shared" si="214"/>
        <v>0</v>
      </c>
      <c r="AA796" s="115">
        <f t="shared" si="215"/>
        <v>0</v>
      </c>
      <c r="AB796" s="115">
        <f t="shared" si="216"/>
        <v>0</v>
      </c>
      <c r="AC796" s="115">
        <f t="shared" si="217"/>
        <v>0</v>
      </c>
      <c r="AF796" s="115">
        <f t="shared" si="218"/>
        <v>1</v>
      </c>
      <c r="AG796" s="115">
        <f t="shared" si="219"/>
        <v>1</v>
      </c>
      <c r="AH796" s="115" t="str">
        <f t="shared" si="220"/>
        <v>Correct</v>
      </c>
      <c r="AJ796" s="115"/>
    </row>
    <row r="797" spans="1:47">
      <c r="A797" s="115">
        <v>6985475941</v>
      </c>
      <c r="D797" s="115" t="s">
        <v>43</v>
      </c>
      <c r="E797" s="115" t="s">
        <v>44</v>
      </c>
      <c r="O797" s="115">
        <f t="shared" si="204"/>
        <v>2</v>
      </c>
      <c r="P797" s="115">
        <f t="shared" si="205"/>
        <v>1.5</v>
      </c>
      <c r="R797" s="115">
        <f t="shared" si="206"/>
        <v>0</v>
      </c>
      <c r="S797" s="115">
        <f t="shared" si="207"/>
        <v>0</v>
      </c>
      <c r="T797" s="115">
        <f t="shared" si="208"/>
        <v>1</v>
      </c>
      <c r="U797" s="115">
        <f t="shared" si="209"/>
        <v>1</v>
      </c>
      <c r="V797" s="115">
        <f t="shared" si="210"/>
        <v>0</v>
      </c>
      <c r="W797" s="115">
        <f t="shared" si="211"/>
        <v>0</v>
      </c>
      <c r="X797" s="115">
        <f t="shared" si="212"/>
        <v>0</v>
      </c>
      <c r="Y797" s="115">
        <f t="shared" si="213"/>
        <v>0</v>
      </c>
      <c r="Z797" s="115">
        <f t="shared" si="214"/>
        <v>0</v>
      </c>
      <c r="AA797" s="115">
        <f t="shared" si="215"/>
        <v>0</v>
      </c>
      <c r="AB797" s="115">
        <f t="shared" si="216"/>
        <v>0</v>
      </c>
      <c r="AC797" s="115">
        <f t="shared" si="217"/>
        <v>0</v>
      </c>
      <c r="AF797" s="115">
        <f t="shared" si="218"/>
        <v>2</v>
      </c>
      <c r="AG797" s="115">
        <f t="shared" si="219"/>
        <v>2</v>
      </c>
      <c r="AH797" s="115" t="str">
        <f t="shared" si="220"/>
        <v>Correct</v>
      </c>
      <c r="AJ797" s="115" t="s">
        <v>83</v>
      </c>
      <c r="AK797" s="115">
        <v>69</v>
      </c>
      <c r="AL797" s="115" t="s">
        <v>181</v>
      </c>
      <c r="AM797" s="115" t="s">
        <v>222</v>
      </c>
      <c r="AN797" s="115" t="s">
        <v>85</v>
      </c>
      <c r="AO797" s="115" t="s">
        <v>86</v>
      </c>
      <c r="AP797" s="115" t="s">
        <v>116</v>
      </c>
      <c r="AQ797" s="115" t="s">
        <v>100</v>
      </c>
      <c r="AR797" s="115" t="s">
        <v>94</v>
      </c>
      <c r="AS797" s="115" t="s">
        <v>90</v>
      </c>
      <c r="AT797" s="115" t="s">
        <v>91</v>
      </c>
      <c r="AU797" s="115" t="s">
        <v>91</v>
      </c>
    </row>
    <row r="798" spans="1:47">
      <c r="A798" s="115">
        <v>6985441147</v>
      </c>
      <c r="O798" s="115">
        <f t="shared" si="204"/>
        <v>0</v>
      </c>
      <c r="P798" s="115" t="e">
        <f t="shared" si="205"/>
        <v>#DIV/0!</v>
      </c>
      <c r="R798" s="115">
        <f t="shared" si="206"/>
        <v>0</v>
      </c>
      <c r="S798" s="115">
        <f t="shared" si="207"/>
        <v>0</v>
      </c>
      <c r="T798" s="115">
        <f t="shared" si="208"/>
        <v>0</v>
      </c>
      <c r="U798" s="115">
        <f t="shared" si="209"/>
        <v>0</v>
      </c>
      <c r="V798" s="115">
        <f t="shared" si="210"/>
        <v>0</v>
      </c>
      <c r="W798" s="115">
        <f t="shared" si="211"/>
        <v>0</v>
      </c>
      <c r="X798" s="115">
        <f t="shared" si="212"/>
        <v>0</v>
      </c>
      <c r="Y798" s="115">
        <f t="shared" si="213"/>
        <v>0</v>
      </c>
      <c r="Z798" s="115">
        <f t="shared" si="214"/>
        <v>0</v>
      </c>
      <c r="AA798" s="115">
        <f t="shared" si="215"/>
        <v>0</v>
      </c>
      <c r="AB798" s="115">
        <f t="shared" si="216"/>
        <v>0</v>
      </c>
      <c r="AC798" s="115">
        <f t="shared" si="217"/>
        <v>0</v>
      </c>
      <c r="AF798" s="115">
        <f t="shared" si="218"/>
        <v>0</v>
      </c>
      <c r="AG798" s="115">
        <f t="shared" si="219"/>
        <v>0</v>
      </c>
      <c r="AH798" s="115" t="str">
        <f t="shared" si="220"/>
        <v>Correct</v>
      </c>
      <c r="AJ798" s="115" t="s">
        <v>99</v>
      </c>
      <c r="AK798" s="115">
        <v>67</v>
      </c>
      <c r="AL798" s="115" t="s">
        <v>84</v>
      </c>
      <c r="AM798" s="115" t="s">
        <v>156</v>
      </c>
      <c r="AN798" s="115" t="s">
        <v>85</v>
      </c>
      <c r="AO798" s="115" t="s">
        <v>86</v>
      </c>
      <c r="AP798" s="115" t="s">
        <v>87</v>
      </c>
      <c r="AR798" s="115" t="s">
        <v>109</v>
      </c>
      <c r="AS798" s="115" t="s">
        <v>90</v>
      </c>
      <c r="AT798" s="115" t="s">
        <v>91</v>
      </c>
      <c r="AU798" s="115" t="s">
        <v>91</v>
      </c>
    </row>
    <row r="799" spans="1:47">
      <c r="A799" s="115">
        <v>7044848704</v>
      </c>
      <c r="G799" s="115" t="s">
        <v>39</v>
      </c>
      <c r="O799" s="115">
        <f t="shared" si="204"/>
        <v>1</v>
      </c>
      <c r="P799" s="115">
        <f t="shared" si="205"/>
        <v>3</v>
      </c>
      <c r="R799" s="115">
        <f t="shared" si="206"/>
        <v>0</v>
      </c>
      <c r="S799" s="115">
        <f t="shared" si="207"/>
        <v>0</v>
      </c>
      <c r="T799" s="115">
        <f t="shared" si="208"/>
        <v>0</v>
      </c>
      <c r="U799" s="115">
        <f t="shared" si="209"/>
        <v>0</v>
      </c>
      <c r="V799" s="115">
        <f t="shared" si="210"/>
        <v>0</v>
      </c>
      <c r="W799" s="115">
        <f t="shared" si="211"/>
        <v>1</v>
      </c>
      <c r="X799" s="115">
        <f t="shared" si="212"/>
        <v>0</v>
      </c>
      <c r="Y799" s="115">
        <f t="shared" si="213"/>
        <v>0</v>
      </c>
      <c r="Z799" s="115">
        <f t="shared" si="214"/>
        <v>0</v>
      </c>
      <c r="AA799" s="115">
        <f t="shared" si="215"/>
        <v>0</v>
      </c>
      <c r="AB799" s="115">
        <f t="shared" si="216"/>
        <v>0</v>
      </c>
      <c r="AC799" s="115">
        <f t="shared" si="217"/>
        <v>0</v>
      </c>
      <c r="AF799" s="115">
        <f t="shared" si="218"/>
        <v>1</v>
      </c>
      <c r="AG799" s="115">
        <f t="shared" si="219"/>
        <v>1</v>
      </c>
      <c r="AH799" s="115" t="str">
        <f t="shared" si="220"/>
        <v>Correct</v>
      </c>
      <c r="AJ799" s="115" t="s">
        <v>83</v>
      </c>
      <c r="AK799" s="115">
        <v>63</v>
      </c>
      <c r="AL799" s="115" t="s">
        <v>181</v>
      </c>
      <c r="AM799" s="115" t="s">
        <v>237</v>
      </c>
      <c r="AN799" s="115" t="s">
        <v>85</v>
      </c>
      <c r="AO799" s="115" t="s">
        <v>86</v>
      </c>
      <c r="AP799" s="115" t="s">
        <v>87</v>
      </c>
      <c r="AQ799" s="115" t="s">
        <v>93</v>
      </c>
      <c r="AR799" s="115" t="s">
        <v>102</v>
      </c>
      <c r="AT799" s="115" t="s">
        <v>91</v>
      </c>
      <c r="AU799" s="115" t="s">
        <v>91</v>
      </c>
    </row>
    <row r="800" spans="1:47">
      <c r="A800" s="115">
        <v>7045779097</v>
      </c>
      <c r="O800" s="115">
        <f t="shared" si="204"/>
        <v>0</v>
      </c>
      <c r="P800" s="115" t="e">
        <f t="shared" si="205"/>
        <v>#DIV/0!</v>
      </c>
      <c r="R800" s="115">
        <f t="shared" si="206"/>
        <v>0</v>
      </c>
      <c r="S800" s="115">
        <f t="shared" si="207"/>
        <v>0</v>
      </c>
      <c r="T800" s="115">
        <f t="shared" si="208"/>
        <v>0</v>
      </c>
      <c r="U800" s="115">
        <f t="shared" si="209"/>
        <v>0</v>
      </c>
      <c r="V800" s="115">
        <f t="shared" si="210"/>
        <v>0</v>
      </c>
      <c r="W800" s="115">
        <f t="shared" si="211"/>
        <v>0</v>
      </c>
      <c r="X800" s="115">
        <f t="shared" si="212"/>
        <v>0</v>
      </c>
      <c r="Y800" s="115">
        <f t="shared" si="213"/>
        <v>0</v>
      </c>
      <c r="Z800" s="115">
        <f t="shared" si="214"/>
        <v>0</v>
      </c>
      <c r="AA800" s="115">
        <f t="shared" si="215"/>
        <v>0</v>
      </c>
      <c r="AB800" s="115">
        <f t="shared" si="216"/>
        <v>0</v>
      </c>
      <c r="AC800" s="115">
        <f t="shared" si="217"/>
        <v>0</v>
      </c>
      <c r="AF800" s="115">
        <f t="shared" si="218"/>
        <v>0</v>
      </c>
      <c r="AG800" s="115">
        <f t="shared" si="219"/>
        <v>0</v>
      </c>
      <c r="AH800" s="115" t="str">
        <f t="shared" si="220"/>
        <v>Correct</v>
      </c>
      <c r="AJ800" s="115" t="s">
        <v>99</v>
      </c>
      <c r="AK800" s="115">
        <v>89</v>
      </c>
      <c r="AL800" s="115" t="s">
        <v>181</v>
      </c>
      <c r="AM800" s="115" t="s">
        <v>230</v>
      </c>
      <c r="AN800" s="115" t="s">
        <v>85</v>
      </c>
      <c r="AO800" s="115" t="s">
        <v>86</v>
      </c>
      <c r="AQ800" s="115" t="s">
        <v>101</v>
      </c>
      <c r="AR800" s="115" t="s">
        <v>102</v>
      </c>
      <c r="AS800" s="115" t="s">
        <v>106</v>
      </c>
      <c r="AT800" s="115" t="s">
        <v>91</v>
      </c>
      <c r="AU800" s="115" t="s">
        <v>86</v>
      </c>
    </row>
    <row r="801" spans="1:47">
      <c r="A801" s="115">
        <v>7020351924</v>
      </c>
      <c r="C801" s="115" t="s">
        <v>42</v>
      </c>
      <c r="E801" s="115" t="s">
        <v>44</v>
      </c>
      <c r="O801" s="115">
        <f t="shared" si="204"/>
        <v>2</v>
      </c>
      <c r="P801" s="115">
        <f t="shared" si="205"/>
        <v>1.5</v>
      </c>
      <c r="R801" s="115">
        <f t="shared" si="206"/>
        <v>0</v>
      </c>
      <c r="S801" s="115">
        <f t="shared" si="207"/>
        <v>1</v>
      </c>
      <c r="T801" s="115">
        <f t="shared" si="208"/>
        <v>0</v>
      </c>
      <c r="U801" s="115">
        <f t="shared" si="209"/>
        <v>1</v>
      </c>
      <c r="V801" s="115">
        <f t="shared" si="210"/>
        <v>0</v>
      </c>
      <c r="W801" s="115">
        <f t="shared" si="211"/>
        <v>0</v>
      </c>
      <c r="X801" s="115">
        <f t="shared" si="212"/>
        <v>0</v>
      </c>
      <c r="Y801" s="115">
        <f t="shared" si="213"/>
        <v>0</v>
      </c>
      <c r="Z801" s="115">
        <f t="shared" si="214"/>
        <v>0</v>
      </c>
      <c r="AA801" s="115">
        <f t="shared" si="215"/>
        <v>0</v>
      </c>
      <c r="AB801" s="115">
        <f t="shared" si="216"/>
        <v>0</v>
      </c>
      <c r="AC801" s="115">
        <f t="shared" si="217"/>
        <v>0</v>
      </c>
      <c r="AF801" s="115">
        <f t="shared" si="218"/>
        <v>2</v>
      </c>
      <c r="AG801" s="115">
        <f t="shared" si="219"/>
        <v>2</v>
      </c>
      <c r="AH801" s="115" t="str">
        <f t="shared" si="220"/>
        <v>Correct</v>
      </c>
      <c r="AJ801" s="115" t="s">
        <v>83</v>
      </c>
      <c r="AK801" s="115">
        <v>31</v>
      </c>
      <c r="AL801" s="115" t="s">
        <v>181</v>
      </c>
      <c r="AM801" s="115" t="s">
        <v>244</v>
      </c>
      <c r="AN801" s="115" t="s">
        <v>85</v>
      </c>
      <c r="AO801" s="115" t="s">
        <v>86</v>
      </c>
      <c r="AP801" s="115" t="s">
        <v>87</v>
      </c>
      <c r="AQ801" s="115" t="s">
        <v>100</v>
      </c>
      <c r="AR801" s="115" t="s">
        <v>89</v>
      </c>
      <c r="AS801" s="115" t="s">
        <v>90</v>
      </c>
      <c r="AT801" s="115" t="s">
        <v>91</v>
      </c>
      <c r="AU801" s="115" t="s">
        <v>91</v>
      </c>
    </row>
    <row r="802" spans="1:47">
      <c r="A802" s="115">
        <v>6985454948</v>
      </c>
      <c r="B802" s="115" t="s">
        <v>41</v>
      </c>
      <c r="C802" s="115" t="s">
        <v>42</v>
      </c>
      <c r="E802" s="115" t="s">
        <v>44</v>
      </c>
      <c r="O802" s="115">
        <f t="shared" si="204"/>
        <v>3</v>
      </c>
      <c r="P802" s="115">
        <f t="shared" si="205"/>
        <v>1</v>
      </c>
      <c r="R802" s="115">
        <f t="shared" si="206"/>
        <v>1</v>
      </c>
      <c r="S802" s="115">
        <f t="shared" si="207"/>
        <v>1</v>
      </c>
      <c r="T802" s="115">
        <f t="shared" si="208"/>
        <v>0</v>
      </c>
      <c r="U802" s="115">
        <f t="shared" si="209"/>
        <v>1</v>
      </c>
      <c r="V802" s="115">
        <f t="shared" si="210"/>
        <v>0</v>
      </c>
      <c r="W802" s="115">
        <f t="shared" si="211"/>
        <v>0</v>
      </c>
      <c r="X802" s="115">
        <f t="shared" si="212"/>
        <v>0</v>
      </c>
      <c r="Y802" s="115">
        <f t="shared" si="213"/>
        <v>0</v>
      </c>
      <c r="Z802" s="115">
        <f t="shared" si="214"/>
        <v>0</v>
      </c>
      <c r="AA802" s="115">
        <f t="shared" si="215"/>
        <v>0</v>
      </c>
      <c r="AB802" s="115">
        <f t="shared" si="216"/>
        <v>0</v>
      </c>
      <c r="AC802" s="115">
        <f t="shared" si="217"/>
        <v>0</v>
      </c>
      <c r="AF802" s="115">
        <f t="shared" si="218"/>
        <v>3</v>
      </c>
      <c r="AG802" s="115">
        <f t="shared" si="219"/>
        <v>3</v>
      </c>
      <c r="AH802" s="115" t="str">
        <f t="shared" si="220"/>
        <v>Correct</v>
      </c>
      <c r="AJ802" s="115" t="s">
        <v>83</v>
      </c>
      <c r="AK802" s="115">
        <v>43</v>
      </c>
      <c r="AL802" s="115" t="s">
        <v>181</v>
      </c>
      <c r="AN802" s="115" t="s">
        <v>85</v>
      </c>
      <c r="AO802" s="115" t="s">
        <v>86</v>
      </c>
      <c r="AP802" s="115" t="s">
        <v>87</v>
      </c>
      <c r="AQ802" s="115" t="s">
        <v>88</v>
      </c>
      <c r="AS802" s="115" t="s">
        <v>90</v>
      </c>
      <c r="AT802" s="115" t="s">
        <v>91</v>
      </c>
      <c r="AU802" s="115" t="s">
        <v>91</v>
      </c>
    </row>
    <row r="803" spans="1:47">
      <c r="A803" s="115">
        <v>6985453086</v>
      </c>
      <c r="O803" s="115">
        <f t="shared" si="204"/>
        <v>0</v>
      </c>
      <c r="P803" s="115" t="e">
        <f t="shared" si="205"/>
        <v>#DIV/0!</v>
      </c>
      <c r="R803" s="115">
        <f t="shared" si="206"/>
        <v>0</v>
      </c>
      <c r="S803" s="115">
        <f t="shared" si="207"/>
        <v>0</v>
      </c>
      <c r="T803" s="115">
        <f t="shared" si="208"/>
        <v>0</v>
      </c>
      <c r="U803" s="115">
        <f t="shared" si="209"/>
        <v>0</v>
      </c>
      <c r="V803" s="115">
        <f t="shared" si="210"/>
        <v>0</v>
      </c>
      <c r="W803" s="115">
        <f t="shared" si="211"/>
        <v>0</v>
      </c>
      <c r="X803" s="115">
        <f t="shared" si="212"/>
        <v>0</v>
      </c>
      <c r="Y803" s="115">
        <f t="shared" si="213"/>
        <v>0</v>
      </c>
      <c r="Z803" s="115">
        <f t="shared" si="214"/>
        <v>0</v>
      </c>
      <c r="AA803" s="115">
        <f t="shared" si="215"/>
        <v>0</v>
      </c>
      <c r="AB803" s="115">
        <f t="shared" si="216"/>
        <v>0</v>
      </c>
      <c r="AC803" s="115">
        <f t="shared" si="217"/>
        <v>0</v>
      </c>
      <c r="AF803" s="115">
        <f t="shared" si="218"/>
        <v>0</v>
      </c>
      <c r="AG803" s="115">
        <f t="shared" si="219"/>
        <v>0</v>
      </c>
      <c r="AH803" s="115" t="str">
        <f t="shared" si="220"/>
        <v>Correct</v>
      </c>
      <c r="AJ803" s="115" t="s">
        <v>83</v>
      </c>
      <c r="AK803" s="115">
        <v>60</v>
      </c>
      <c r="AL803" s="115" t="s">
        <v>181</v>
      </c>
      <c r="AM803" s="115" t="s">
        <v>193</v>
      </c>
      <c r="AN803" s="115" t="s">
        <v>85</v>
      </c>
      <c r="AO803" s="115" t="s">
        <v>86</v>
      </c>
      <c r="AP803" s="115" t="s">
        <v>87</v>
      </c>
      <c r="AQ803" s="115" t="s">
        <v>96</v>
      </c>
      <c r="AR803" s="115" t="s">
        <v>94</v>
      </c>
      <c r="AT803" s="115" t="s">
        <v>91</v>
      </c>
    </row>
    <row r="804" spans="1:47">
      <c r="A804" s="115">
        <v>7045791022</v>
      </c>
      <c r="G804" s="115" t="s">
        <v>39</v>
      </c>
      <c r="O804" s="115">
        <f t="shared" si="204"/>
        <v>1</v>
      </c>
      <c r="P804" s="115">
        <f t="shared" si="205"/>
        <v>3</v>
      </c>
      <c r="R804" s="115">
        <f t="shared" si="206"/>
        <v>0</v>
      </c>
      <c r="S804" s="115">
        <f t="shared" si="207"/>
        <v>0</v>
      </c>
      <c r="T804" s="115">
        <f t="shared" si="208"/>
        <v>0</v>
      </c>
      <c r="U804" s="115">
        <f t="shared" si="209"/>
        <v>0</v>
      </c>
      <c r="V804" s="115">
        <f t="shared" si="210"/>
        <v>0</v>
      </c>
      <c r="W804" s="115">
        <f t="shared" si="211"/>
        <v>1</v>
      </c>
      <c r="X804" s="115">
        <f t="shared" si="212"/>
        <v>0</v>
      </c>
      <c r="Y804" s="115">
        <f t="shared" si="213"/>
        <v>0</v>
      </c>
      <c r="Z804" s="115">
        <f t="shared" si="214"/>
        <v>0</v>
      </c>
      <c r="AA804" s="115">
        <f t="shared" si="215"/>
        <v>0</v>
      </c>
      <c r="AB804" s="115">
        <f t="shared" si="216"/>
        <v>0</v>
      </c>
      <c r="AC804" s="115">
        <f t="shared" si="217"/>
        <v>0</v>
      </c>
      <c r="AF804" s="115">
        <f t="shared" si="218"/>
        <v>1</v>
      </c>
      <c r="AG804" s="115">
        <f t="shared" si="219"/>
        <v>1</v>
      </c>
      <c r="AH804" s="115" t="str">
        <f t="shared" si="220"/>
        <v>Correct</v>
      </c>
      <c r="AJ804" s="115" t="s">
        <v>83</v>
      </c>
      <c r="AK804" s="115">
        <v>89</v>
      </c>
      <c r="AL804" s="115" t="s">
        <v>181</v>
      </c>
      <c r="AM804" s="115" t="s">
        <v>206</v>
      </c>
      <c r="AN804" s="115" t="s">
        <v>85</v>
      </c>
      <c r="AO804" s="115" t="s">
        <v>86</v>
      </c>
      <c r="AP804" s="115" t="s">
        <v>87</v>
      </c>
      <c r="AS804" s="115" t="s">
        <v>106</v>
      </c>
      <c r="AT804" s="115" t="s">
        <v>91</v>
      </c>
    </row>
    <row r="805" spans="1:47">
      <c r="A805" s="115">
        <v>6984053951</v>
      </c>
      <c r="C805" s="115" t="s">
        <v>42</v>
      </c>
      <c r="E805" s="115" t="s">
        <v>44</v>
      </c>
      <c r="O805" s="115">
        <f t="shared" si="204"/>
        <v>2</v>
      </c>
      <c r="P805" s="115">
        <f t="shared" si="205"/>
        <v>1.5</v>
      </c>
      <c r="R805" s="115">
        <f t="shared" si="206"/>
        <v>0</v>
      </c>
      <c r="S805" s="115">
        <f t="shared" si="207"/>
        <v>1</v>
      </c>
      <c r="T805" s="115">
        <f t="shared" si="208"/>
        <v>0</v>
      </c>
      <c r="U805" s="115">
        <f t="shared" si="209"/>
        <v>1</v>
      </c>
      <c r="V805" s="115">
        <f t="shared" si="210"/>
        <v>0</v>
      </c>
      <c r="W805" s="115">
        <f t="shared" si="211"/>
        <v>0</v>
      </c>
      <c r="X805" s="115">
        <f t="shared" si="212"/>
        <v>0</v>
      </c>
      <c r="Y805" s="115">
        <f t="shared" si="213"/>
        <v>0</v>
      </c>
      <c r="Z805" s="115">
        <f t="shared" si="214"/>
        <v>0</v>
      </c>
      <c r="AA805" s="115">
        <f t="shared" si="215"/>
        <v>0</v>
      </c>
      <c r="AB805" s="115">
        <f t="shared" si="216"/>
        <v>0</v>
      </c>
      <c r="AC805" s="115">
        <f t="shared" si="217"/>
        <v>0</v>
      </c>
      <c r="AF805" s="115">
        <f t="shared" si="218"/>
        <v>2</v>
      </c>
      <c r="AG805" s="115">
        <f t="shared" si="219"/>
        <v>2</v>
      </c>
      <c r="AH805" s="115" t="str">
        <f t="shared" si="220"/>
        <v>Correct</v>
      </c>
      <c r="AJ805" s="115" t="s">
        <v>83</v>
      </c>
      <c r="AK805" s="115">
        <v>50</v>
      </c>
      <c r="AL805" s="115" t="s">
        <v>181</v>
      </c>
      <c r="AM805" s="115" t="s">
        <v>199</v>
      </c>
      <c r="AN805" s="115" t="s">
        <v>85</v>
      </c>
      <c r="AO805" s="115" t="s">
        <v>86</v>
      </c>
      <c r="AP805" s="115" t="s">
        <v>87</v>
      </c>
      <c r="AQ805" s="115" t="s">
        <v>88</v>
      </c>
      <c r="AR805" s="115" t="s">
        <v>89</v>
      </c>
      <c r="AS805" s="115" t="s">
        <v>90</v>
      </c>
      <c r="AT805" s="115" t="s">
        <v>91</v>
      </c>
      <c r="AU805" s="115" t="s">
        <v>91</v>
      </c>
    </row>
    <row r="806" spans="1:47">
      <c r="A806" s="115">
        <v>7007919230</v>
      </c>
      <c r="B806" s="115" t="s">
        <v>41</v>
      </c>
      <c r="C806" s="115" t="s">
        <v>42</v>
      </c>
      <c r="O806" s="115">
        <f t="shared" si="204"/>
        <v>2</v>
      </c>
      <c r="P806" s="115">
        <f t="shared" si="205"/>
        <v>1.5</v>
      </c>
      <c r="R806" s="115">
        <f t="shared" si="206"/>
        <v>1</v>
      </c>
      <c r="S806" s="115">
        <f t="shared" si="207"/>
        <v>1</v>
      </c>
      <c r="T806" s="115">
        <f t="shared" si="208"/>
        <v>0</v>
      </c>
      <c r="U806" s="115">
        <f t="shared" si="209"/>
        <v>0</v>
      </c>
      <c r="V806" s="115">
        <f t="shared" si="210"/>
        <v>0</v>
      </c>
      <c r="W806" s="115">
        <f t="shared" si="211"/>
        <v>0</v>
      </c>
      <c r="X806" s="115">
        <f t="shared" si="212"/>
        <v>0</v>
      </c>
      <c r="Y806" s="115">
        <f t="shared" si="213"/>
        <v>0</v>
      </c>
      <c r="Z806" s="115">
        <f t="shared" si="214"/>
        <v>0</v>
      </c>
      <c r="AA806" s="115">
        <f t="shared" si="215"/>
        <v>0</v>
      </c>
      <c r="AB806" s="115">
        <f t="shared" si="216"/>
        <v>0</v>
      </c>
      <c r="AC806" s="115">
        <f t="shared" si="217"/>
        <v>0</v>
      </c>
      <c r="AF806" s="115">
        <f t="shared" si="218"/>
        <v>2</v>
      </c>
      <c r="AG806" s="115">
        <f t="shared" si="219"/>
        <v>2</v>
      </c>
      <c r="AH806" s="115" t="str">
        <f t="shared" si="220"/>
        <v>Correct</v>
      </c>
      <c r="AJ806" s="115" t="s">
        <v>83</v>
      </c>
      <c r="AK806" s="115">
        <v>47</v>
      </c>
      <c r="AL806" s="115" t="s">
        <v>84</v>
      </c>
      <c r="AM806" s="115" t="s">
        <v>152</v>
      </c>
      <c r="AN806" s="115" t="s">
        <v>85</v>
      </c>
      <c r="AO806" s="115" t="s">
        <v>86</v>
      </c>
      <c r="AP806" s="115" t="s">
        <v>87</v>
      </c>
      <c r="AQ806" s="115" t="s">
        <v>104</v>
      </c>
      <c r="AR806" s="115" t="s">
        <v>89</v>
      </c>
      <c r="AS806" s="115" t="s">
        <v>106</v>
      </c>
      <c r="AT806" s="115" t="s">
        <v>91</v>
      </c>
      <c r="AU806" s="115" t="s">
        <v>91</v>
      </c>
    </row>
    <row r="807" spans="1:47">
      <c r="A807" s="115">
        <v>7020350553</v>
      </c>
      <c r="E807" s="115" t="s">
        <v>44</v>
      </c>
      <c r="O807" s="115">
        <f t="shared" si="204"/>
        <v>1</v>
      </c>
      <c r="P807" s="115">
        <f t="shared" si="205"/>
        <v>3</v>
      </c>
      <c r="R807" s="115">
        <f t="shared" si="206"/>
        <v>0</v>
      </c>
      <c r="S807" s="115">
        <f t="shared" si="207"/>
        <v>0</v>
      </c>
      <c r="T807" s="115">
        <f t="shared" si="208"/>
        <v>0</v>
      </c>
      <c r="U807" s="115">
        <f t="shared" si="209"/>
        <v>1</v>
      </c>
      <c r="V807" s="115">
        <f t="shared" si="210"/>
        <v>0</v>
      </c>
      <c r="W807" s="115">
        <f t="shared" si="211"/>
        <v>0</v>
      </c>
      <c r="X807" s="115">
        <f t="shared" si="212"/>
        <v>0</v>
      </c>
      <c r="Y807" s="115">
        <f t="shared" si="213"/>
        <v>0</v>
      </c>
      <c r="Z807" s="115">
        <f t="shared" si="214"/>
        <v>0</v>
      </c>
      <c r="AA807" s="115">
        <f t="shared" si="215"/>
        <v>0</v>
      </c>
      <c r="AB807" s="115">
        <f t="shared" si="216"/>
        <v>0</v>
      </c>
      <c r="AC807" s="115">
        <f t="shared" si="217"/>
        <v>0</v>
      </c>
      <c r="AF807" s="115">
        <f t="shared" si="218"/>
        <v>1</v>
      </c>
      <c r="AG807" s="115">
        <f t="shared" si="219"/>
        <v>1</v>
      </c>
      <c r="AH807" s="115" t="str">
        <f t="shared" si="220"/>
        <v>Correct</v>
      </c>
      <c r="AJ807" s="115" t="s">
        <v>99</v>
      </c>
      <c r="AK807" s="115">
        <v>67</v>
      </c>
      <c r="AL807" s="115" t="s">
        <v>181</v>
      </c>
      <c r="AN807" s="115" t="s">
        <v>85</v>
      </c>
      <c r="AO807" s="115" t="s">
        <v>86</v>
      </c>
      <c r="AP807" s="115" t="s">
        <v>87</v>
      </c>
      <c r="AQ807" s="115" t="s">
        <v>93</v>
      </c>
      <c r="AR807" s="115" t="s">
        <v>111</v>
      </c>
      <c r="AS807" s="115" t="s">
        <v>106</v>
      </c>
      <c r="AT807" s="115" t="s">
        <v>91</v>
      </c>
      <c r="AU807" s="115" t="s">
        <v>91</v>
      </c>
    </row>
    <row r="808" spans="1:47">
      <c r="A808" s="115">
        <v>6988283523</v>
      </c>
      <c r="G808" s="115" t="s">
        <v>39</v>
      </c>
      <c r="O808" s="115">
        <f t="shared" si="204"/>
        <v>1</v>
      </c>
      <c r="P808" s="115">
        <f t="shared" si="205"/>
        <v>3</v>
      </c>
      <c r="R808" s="115">
        <f t="shared" si="206"/>
        <v>0</v>
      </c>
      <c r="S808" s="115">
        <f t="shared" si="207"/>
        <v>0</v>
      </c>
      <c r="T808" s="115">
        <f t="shared" si="208"/>
        <v>0</v>
      </c>
      <c r="U808" s="115">
        <f t="shared" si="209"/>
        <v>0</v>
      </c>
      <c r="V808" s="115">
        <f t="shared" si="210"/>
        <v>0</v>
      </c>
      <c r="W808" s="115">
        <f t="shared" si="211"/>
        <v>1</v>
      </c>
      <c r="X808" s="115">
        <f t="shared" si="212"/>
        <v>0</v>
      </c>
      <c r="Y808" s="115">
        <f t="shared" si="213"/>
        <v>0</v>
      </c>
      <c r="Z808" s="115">
        <f t="shared" si="214"/>
        <v>0</v>
      </c>
      <c r="AA808" s="115">
        <f t="shared" si="215"/>
        <v>0</v>
      </c>
      <c r="AB808" s="115">
        <f t="shared" si="216"/>
        <v>0</v>
      </c>
      <c r="AC808" s="115">
        <f t="shared" si="217"/>
        <v>0</v>
      </c>
      <c r="AF808" s="115">
        <f t="shared" si="218"/>
        <v>1</v>
      </c>
      <c r="AG808" s="115">
        <f t="shared" si="219"/>
        <v>1</v>
      </c>
      <c r="AH808" s="115" t="str">
        <f t="shared" si="220"/>
        <v>Correct</v>
      </c>
      <c r="AJ808" s="115" t="s">
        <v>83</v>
      </c>
      <c r="AK808" s="115">
        <v>70</v>
      </c>
      <c r="AL808" s="115" t="s">
        <v>84</v>
      </c>
      <c r="AM808" s="115" t="s">
        <v>121</v>
      </c>
      <c r="AN808" s="115" t="s">
        <v>85</v>
      </c>
      <c r="AO808" s="115" t="s">
        <v>86</v>
      </c>
      <c r="AP808" s="115" t="s">
        <v>87</v>
      </c>
      <c r="AR808" s="115" t="s">
        <v>102</v>
      </c>
      <c r="AS808" s="115" t="s">
        <v>106</v>
      </c>
    </row>
    <row r="809" spans="1:47">
      <c r="A809" s="115">
        <v>7045792166</v>
      </c>
      <c r="O809" s="115">
        <f t="shared" si="204"/>
        <v>0</v>
      </c>
      <c r="P809" s="115" t="e">
        <f t="shared" si="205"/>
        <v>#DIV/0!</v>
      </c>
      <c r="R809" s="115">
        <f t="shared" si="206"/>
        <v>0</v>
      </c>
      <c r="S809" s="115">
        <f t="shared" si="207"/>
        <v>0</v>
      </c>
      <c r="T809" s="115">
        <f t="shared" si="208"/>
        <v>0</v>
      </c>
      <c r="U809" s="115">
        <f t="shared" si="209"/>
        <v>0</v>
      </c>
      <c r="V809" s="115">
        <f t="shared" si="210"/>
        <v>0</v>
      </c>
      <c r="W809" s="115">
        <f t="shared" si="211"/>
        <v>0</v>
      </c>
      <c r="X809" s="115">
        <f t="shared" si="212"/>
        <v>0</v>
      </c>
      <c r="Y809" s="115">
        <f t="shared" si="213"/>
        <v>0</v>
      </c>
      <c r="Z809" s="115">
        <f t="shared" si="214"/>
        <v>0</v>
      </c>
      <c r="AA809" s="115">
        <f t="shared" si="215"/>
        <v>0</v>
      </c>
      <c r="AB809" s="115">
        <f t="shared" si="216"/>
        <v>0</v>
      </c>
      <c r="AC809" s="115">
        <f t="shared" si="217"/>
        <v>0</v>
      </c>
      <c r="AF809" s="115">
        <f t="shared" si="218"/>
        <v>0</v>
      </c>
      <c r="AG809" s="115">
        <f t="shared" si="219"/>
        <v>0</v>
      </c>
      <c r="AH809" s="115" t="str">
        <f t="shared" si="220"/>
        <v>Correct</v>
      </c>
      <c r="AJ809" s="115" t="s">
        <v>83</v>
      </c>
      <c r="AK809" s="115">
        <v>88</v>
      </c>
      <c r="AL809" s="115" t="s">
        <v>181</v>
      </c>
      <c r="AM809" s="115" t="s">
        <v>237</v>
      </c>
      <c r="AN809" s="115" t="s">
        <v>85</v>
      </c>
      <c r="AO809" s="115" t="s">
        <v>86</v>
      </c>
      <c r="AQ809" s="115" t="s">
        <v>96</v>
      </c>
      <c r="AR809" s="115" t="s">
        <v>89</v>
      </c>
      <c r="AS809" s="115" t="s">
        <v>106</v>
      </c>
      <c r="AT809" s="115" t="s">
        <v>86</v>
      </c>
      <c r="AU809" s="115" t="s">
        <v>86</v>
      </c>
    </row>
    <row r="810" spans="1:47">
      <c r="A810" s="115">
        <v>6982470293</v>
      </c>
      <c r="O810" s="115">
        <f t="shared" si="204"/>
        <v>0</v>
      </c>
      <c r="P810" s="115" t="e">
        <f t="shared" si="205"/>
        <v>#DIV/0!</v>
      </c>
      <c r="R810" s="115">
        <f t="shared" si="206"/>
        <v>0</v>
      </c>
      <c r="S810" s="115">
        <f t="shared" si="207"/>
        <v>0</v>
      </c>
      <c r="T810" s="115">
        <f t="shared" si="208"/>
        <v>0</v>
      </c>
      <c r="U810" s="115">
        <f t="shared" si="209"/>
        <v>0</v>
      </c>
      <c r="V810" s="115">
        <f t="shared" si="210"/>
        <v>0</v>
      </c>
      <c r="W810" s="115">
        <f t="shared" si="211"/>
        <v>0</v>
      </c>
      <c r="X810" s="115">
        <f t="shared" si="212"/>
        <v>0</v>
      </c>
      <c r="Y810" s="115">
        <f t="shared" si="213"/>
        <v>0</v>
      </c>
      <c r="Z810" s="115">
        <f t="shared" si="214"/>
        <v>0</v>
      </c>
      <c r="AA810" s="115">
        <f t="shared" si="215"/>
        <v>0</v>
      </c>
      <c r="AB810" s="115">
        <f t="shared" si="216"/>
        <v>0</v>
      </c>
      <c r="AC810" s="115">
        <f t="shared" si="217"/>
        <v>0</v>
      </c>
      <c r="AF810" s="115">
        <f t="shared" si="218"/>
        <v>0</v>
      </c>
      <c r="AG810" s="115">
        <f t="shared" si="219"/>
        <v>0</v>
      </c>
      <c r="AH810" s="115" t="str">
        <f t="shared" si="220"/>
        <v>Correct</v>
      </c>
      <c r="AJ810" s="115" t="s">
        <v>83</v>
      </c>
      <c r="AK810" s="115">
        <v>62</v>
      </c>
      <c r="AL810" s="115" t="s">
        <v>181</v>
      </c>
      <c r="AM810" s="115" t="s">
        <v>242</v>
      </c>
      <c r="AN810" s="115" t="s">
        <v>85</v>
      </c>
      <c r="AO810" s="115" t="s">
        <v>86</v>
      </c>
      <c r="AP810" s="115" t="s">
        <v>87</v>
      </c>
      <c r="AR810" s="115" t="s">
        <v>102</v>
      </c>
      <c r="AS810" s="115" t="s">
        <v>103</v>
      </c>
      <c r="AT810" s="115" t="s">
        <v>91</v>
      </c>
      <c r="AU810" s="115" t="s">
        <v>91</v>
      </c>
    </row>
    <row r="811" spans="1:47">
      <c r="A811" s="115">
        <v>7008108008</v>
      </c>
      <c r="B811" s="115" t="s">
        <v>41</v>
      </c>
      <c r="C811" s="115" t="s">
        <v>42</v>
      </c>
      <c r="O811" s="115">
        <f t="shared" si="204"/>
        <v>2</v>
      </c>
      <c r="P811" s="115">
        <f t="shared" si="205"/>
        <v>1.5</v>
      </c>
      <c r="R811" s="115">
        <f t="shared" si="206"/>
        <v>1</v>
      </c>
      <c r="S811" s="115">
        <f t="shared" si="207"/>
        <v>1</v>
      </c>
      <c r="T811" s="115">
        <f t="shared" si="208"/>
        <v>0</v>
      </c>
      <c r="U811" s="115">
        <f t="shared" si="209"/>
        <v>0</v>
      </c>
      <c r="V811" s="115">
        <f t="shared" si="210"/>
        <v>0</v>
      </c>
      <c r="W811" s="115">
        <f t="shared" si="211"/>
        <v>0</v>
      </c>
      <c r="X811" s="115">
        <f t="shared" si="212"/>
        <v>0</v>
      </c>
      <c r="Y811" s="115">
        <f t="shared" si="213"/>
        <v>0</v>
      </c>
      <c r="Z811" s="115">
        <f t="shared" si="214"/>
        <v>0</v>
      </c>
      <c r="AA811" s="115">
        <f t="shared" si="215"/>
        <v>0</v>
      </c>
      <c r="AB811" s="115">
        <f t="shared" si="216"/>
        <v>0</v>
      </c>
      <c r="AC811" s="115">
        <f t="shared" si="217"/>
        <v>0</v>
      </c>
      <c r="AF811" s="115">
        <f t="shared" si="218"/>
        <v>2</v>
      </c>
      <c r="AG811" s="115">
        <f t="shared" si="219"/>
        <v>2</v>
      </c>
      <c r="AH811" s="115" t="str">
        <f t="shared" si="220"/>
        <v>Correct</v>
      </c>
      <c r="AJ811" s="115" t="s">
        <v>83</v>
      </c>
      <c r="AK811" s="115">
        <v>73</v>
      </c>
      <c r="AL811" s="115" t="s">
        <v>181</v>
      </c>
      <c r="AM811" s="115" t="s">
        <v>204</v>
      </c>
      <c r="AN811" s="115" t="s">
        <v>85</v>
      </c>
      <c r="AO811" s="115" t="s">
        <v>86</v>
      </c>
      <c r="AP811" s="115" t="s">
        <v>87</v>
      </c>
      <c r="AQ811" s="115" t="s">
        <v>88</v>
      </c>
      <c r="AR811" s="115" t="s">
        <v>111</v>
      </c>
      <c r="AS811" s="115" t="s">
        <v>106</v>
      </c>
      <c r="AT811" s="115" t="s">
        <v>91</v>
      </c>
      <c r="AU811" s="115" t="s">
        <v>91</v>
      </c>
    </row>
    <row r="812" spans="1:47">
      <c r="A812" s="115">
        <v>7011088391</v>
      </c>
      <c r="B812" s="115" t="s">
        <v>41</v>
      </c>
      <c r="D812" s="115" t="s">
        <v>43</v>
      </c>
      <c r="E812" s="115" t="s">
        <v>44</v>
      </c>
      <c r="G812" s="115" t="s">
        <v>39</v>
      </c>
      <c r="O812" s="115">
        <f t="shared" si="204"/>
        <v>4</v>
      </c>
      <c r="P812" s="115">
        <f t="shared" si="205"/>
        <v>0.75</v>
      </c>
      <c r="R812" s="115">
        <f t="shared" si="206"/>
        <v>0.75</v>
      </c>
      <c r="S812" s="115">
        <f t="shared" si="207"/>
        <v>0</v>
      </c>
      <c r="T812" s="115">
        <f t="shared" si="208"/>
        <v>0.75</v>
      </c>
      <c r="U812" s="115">
        <f t="shared" si="209"/>
        <v>0.75</v>
      </c>
      <c r="V812" s="115">
        <f t="shared" si="210"/>
        <v>0</v>
      </c>
      <c r="W812" s="115">
        <f t="shared" si="211"/>
        <v>0.75</v>
      </c>
      <c r="X812" s="115">
        <f t="shared" si="212"/>
        <v>0</v>
      </c>
      <c r="Y812" s="115">
        <f t="shared" si="213"/>
        <v>0</v>
      </c>
      <c r="Z812" s="115">
        <f t="shared" si="214"/>
        <v>0</v>
      </c>
      <c r="AA812" s="115">
        <f t="shared" si="215"/>
        <v>0</v>
      </c>
      <c r="AB812" s="115">
        <f t="shared" si="216"/>
        <v>0</v>
      </c>
      <c r="AC812" s="115">
        <f t="shared" si="217"/>
        <v>0</v>
      </c>
      <c r="AF812" s="115">
        <f t="shared" si="218"/>
        <v>3</v>
      </c>
      <c r="AG812" s="115">
        <f t="shared" si="219"/>
        <v>4</v>
      </c>
      <c r="AH812" s="115" t="str">
        <f t="shared" si="220"/>
        <v>Correct</v>
      </c>
      <c r="AJ812" s="115" t="s">
        <v>83</v>
      </c>
      <c r="AK812" s="115">
        <v>44</v>
      </c>
      <c r="AL812" s="115" t="s">
        <v>84</v>
      </c>
      <c r="AM812" s="115" t="s">
        <v>131</v>
      </c>
      <c r="AN812" s="115" t="s">
        <v>85</v>
      </c>
      <c r="AO812" s="115" t="s">
        <v>86</v>
      </c>
      <c r="AP812" s="115" t="s">
        <v>87</v>
      </c>
      <c r="AR812" s="115" t="s">
        <v>94</v>
      </c>
      <c r="AS812" s="115" t="s">
        <v>90</v>
      </c>
      <c r="AT812" s="115" t="s">
        <v>91</v>
      </c>
      <c r="AU812" s="115" t="s">
        <v>91</v>
      </c>
    </row>
    <row r="813" spans="1:47">
      <c r="A813" s="115">
        <v>5584590226</v>
      </c>
      <c r="C813" s="115" t="s">
        <v>42</v>
      </c>
      <c r="D813" s="115" t="s">
        <v>43</v>
      </c>
      <c r="E813" s="115" t="s">
        <v>44</v>
      </c>
      <c r="O813" s="115">
        <f t="shared" si="204"/>
        <v>3</v>
      </c>
      <c r="P813" s="115">
        <f t="shared" si="205"/>
        <v>1</v>
      </c>
      <c r="R813" s="115">
        <f t="shared" si="206"/>
        <v>0</v>
      </c>
      <c r="S813" s="115">
        <f t="shared" si="207"/>
        <v>1</v>
      </c>
      <c r="T813" s="115">
        <f t="shared" si="208"/>
        <v>1</v>
      </c>
      <c r="U813" s="115">
        <f t="shared" si="209"/>
        <v>1</v>
      </c>
      <c r="V813" s="115">
        <f t="shared" si="210"/>
        <v>0</v>
      </c>
      <c r="W813" s="115">
        <f t="shared" si="211"/>
        <v>0</v>
      </c>
      <c r="X813" s="115">
        <f t="shared" si="212"/>
        <v>0</v>
      </c>
      <c r="Y813" s="115">
        <f t="shared" si="213"/>
        <v>0</v>
      </c>
      <c r="Z813" s="115">
        <f t="shared" si="214"/>
        <v>0</v>
      </c>
      <c r="AA813" s="115">
        <f t="shared" si="215"/>
        <v>0</v>
      </c>
      <c r="AB813" s="115">
        <f t="shared" si="216"/>
        <v>0</v>
      </c>
      <c r="AC813" s="115">
        <f t="shared" si="217"/>
        <v>0</v>
      </c>
      <c r="AF813" s="115">
        <f t="shared" si="218"/>
        <v>3</v>
      </c>
      <c r="AG813" s="115">
        <f t="shared" si="219"/>
        <v>3</v>
      </c>
      <c r="AH813" s="115" t="str">
        <f t="shared" si="220"/>
        <v>Correct</v>
      </c>
      <c r="AJ813" s="115" t="s">
        <v>83</v>
      </c>
      <c r="AK813" s="115">
        <v>60</v>
      </c>
      <c r="AL813" s="115" t="s">
        <v>181</v>
      </c>
      <c r="AM813" s="115" t="s">
        <v>191</v>
      </c>
      <c r="AN813" s="115" t="s">
        <v>114</v>
      </c>
      <c r="AO813" s="115" t="s">
        <v>91</v>
      </c>
      <c r="AP813" s="115" t="s">
        <v>137</v>
      </c>
      <c r="AQ813" s="115" t="s">
        <v>88</v>
      </c>
      <c r="AR813" s="115" t="s">
        <v>94</v>
      </c>
      <c r="AS813" s="115" t="s">
        <v>90</v>
      </c>
      <c r="AT813" s="115" t="s">
        <v>91</v>
      </c>
      <c r="AU813" s="115" t="s">
        <v>91</v>
      </c>
    </row>
    <row r="814" spans="1:47">
      <c r="A814" s="115">
        <v>7044846043</v>
      </c>
      <c r="B814" s="115" t="s">
        <v>41</v>
      </c>
      <c r="O814" s="115">
        <f t="shared" si="204"/>
        <v>1</v>
      </c>
      <c r="P814" s="115">
        <f t="shared" si="205"/>
        <v>3</v>
      </c>
      <c r="R814" s="115">
        <f t="shared" si="206"/>
        <v>1</v>
      </c>
      <c r="S814" s="115">
        <f t="shared" si="207"/>
        <v>0</v>
      </c>
      <c r="T814" s="115">
        <f t="shared" si="208"/>
        <v>0</v>
      </c>
      <c r="U814" s="115">
        <f t="shared" si="209"/>
        <v>0</v>
      </c>
      <c r="V814" s="115">
        <f t="shared" si="210"/>
        <v>0</v>
      </c>
      <c r="W814" s="115">
        <f t="shared" si="211"/>
        <v>0</v>
      </c>
      <c r="X814" s="115">
        <f t="shared" si="212"/>
        <v>0</v>
      </c>
      <c r="Y814" s="115">
        <f t="shared" si="213"/>
        <v>0</v>
      </c>
      <c r="Z814" s="115">
        <f t="shared" si="214"/>
        <v>0</v>
      </c>
      <c r="AA814" s="115">
        <f t="shared" si="215"/>
        <v>0</v>
      </c>
      <c r="AB814" s="115">
        <f t="shared" si="216"/>
        <v>0</v>
      </c>
      <c r="AC814" s="115">
        <f t="shared" si="217"/>
        <v>0</v>
      </c>
      <c r="AF814" s="115">
        <f t="shared" si="218"/>
        <v>1</v>
      </c>
      <c r="AG814" s="115">
        <f t="shared" si="219"/>
        <v>1</v>
      </c>
      <c r="AH814" s="115" t="str">
        <f t="shared" si="220"/>
        <v>Correct</v>
      </c>
      <c r="AJ814" s="115" t="s">
        <v>83</v>
      </c>
      <c r="AK814" s="115">
        <v>72</v>
      </c>
      <c r="AL814" s="115" t="s">
        <v>84</v>
      </c>
      <c r="AM814" s="115" t="s">
        <v>130</v>
      </c>
      <c r="AN814" s="115" t="s">
        <v>92</v>
      </c>
      <c r="AO814" s="115" t="s">
        <v>86</v>
      </c>
      <c r="AP814" s="115" t="s">
        <v>87</v>
      </c>
      <c r="AQ814" s="115" t="s">
        <v>100</v>
      </c>
      <c r="AR814" s="115" t="s">
        <v>94</v>
      </c>
      <c r="AS814" s="115" t="s">
        <v>106</v>
      </c>
      <c r="AT814" s="115" t="s">
        <v>91</v>
      </c>
      <c r="AU814" s="115" t="s">
        <v>91</v>
      </c>
    </row>
    <row r="815" spans="1:47">
      <c r="A815" s="115">
        <v>7011079928</v>
      </c>
      <c r="O815" s="115">
        <f t="shared" si="204"/>
        <v>0</v>
      </c>
      <c r="P815" s="115" t="e">
        <f t="shared" si="205"/>
        <v>#DIV/0!</v>
      </c>
      <c r="R815" s="115">
        <f t="shared" si="206"/>
        <v>0</v>
      </c>
      <c r="S815" s="115">
        <f t="shared" si="207"/>
        <v>0</v>
      </c>
      <c r="T815" s="115">
        <f t="shared" si="208"/>
        <v>0</v>
      </c>
      <c r="U815" s="115">
        <f t="shared" si="209"/>
        <v>0</v>
      </c>
      <c r="V815" s="115">
        <f t="shared" si="210"/>
        <v>0</v>
      </c>
      <c r="W815" s="115">
        <f t="shared" si="211"/>
        <v>0</v>
      </c>
      <c r="X815" s="115">
        <f t="shared" si="212"/>
        <v>0</v>
      </c>
      <c r="Y815" s="115">
        <f t="shared" si="213"/>
        <v>0</v>
      </c>
      <c r="Z815" s="115">
        <f t="shared" si="214"/>
        <v>0</v>
      </c>
      <c r="AA815" s="115">
        <f t="shared" si="215"/>
        <v>0</v>
      </c>
      <c r="AB815" s="115">
        <f t="shared" si="216"/>
        <v>0</v>
      </c>
      <c r="AC815" s="115">
        <f t="shared" si="217"/>
        <v>0</v>
      </c>
      <c r="AF815" s="115">
        <f t="shared" si="218"/>
        <v>0</v>
      </c>
      <c r="AG815" s="115">
        <f t="shared" si="219"/>
        <v>0</v>
      </c>
      <c r="AH815" s="115" t="str">
        <f t="shared" si="220"/>
        <v>Correct</v>
      </c>
      <c r="AJ815" s="115" t="s">
        <v>99</v>
      </c>
      <c r="AK815" s="115">
        <v>56</v>
      </c>
      <c r="AL815" s="115" t="s">
        <v>181</v>
      </c>
      <c r="AN815" s="115" t="s">
        <v>85</v>
      </c>
      <c r="AO815" s="115" t="s">
        <v>86</v>
      </c>
      <c r="AP815" s="115" t="s">
        <v>87</v>
      </c>
      <c r="AR815" s="115" t="s">
        <v>111</v>
      </c>
      <c r="AS815" s="115" t="s">
        <v>90</v>
      </c>
      <c r="AT815" s="115" t="s">
        <v>91</v>
      </c>
      <c r="AU815" s="115" t="s">
        <v>91</v>
      </c>
    </row>
    <row r="816" spans="1:47">
      <c r="A816" s="115">
        <v>7020345515</v>
      </c>
      <c r="B816" s="115" t="s">
        <v>41</v>
      </c>
      <c r="O816" s="115">
        <f t="shared" si="204"/>
        <v>1</v>
      </c>
      <c r="P816" s="115">
        <f t="shared" si="205"/>
        <v>3</v>
      </c>
      <c r="R816" s="115">
        <f t="shared" si="206"/>
        <v>1</v>
      </c>
      <c r="S816" s="115">
        <f t="shared" si="207"/>
        <v>0</v>
      </c>
      <c r="T816" s="115">
        <f t="shared" si="208"/>
        <v>0</v>
      </c>
      <c r="U816" s="115">
        <f t="shared" si="209"/>
        <v>0</v>
      </c>
      <c r="V816" s="115">
        <f t="shared" si="210"/>
        <v>0</v>
      </c>
      <c r="W816" s="115">
        <f t="shared" si="211"/>
        <v>0</v>
      </c>
      <c r="X816" s="115">
        <f t="shared" si="212"/>
        <v>0</v>
      </c>
      <c r="Y816" s="115">
        <f t="shared" si="213"/>
        <v>0</v>
      </c>
      <c r="Z816" s="115">
        <f t="shared" si="214"/>
        <v>0</v>
      </c>
      <c r="AA816" s="115">
        <f t="shared" si="215"/>
        <v>0</v>
      </c>
      <c r="AB816" s="115">
        <f t="shared" si="216"/>
        <v>0</v>
      </c>
      <c r="AC816" s="115">
        <f t="shared" si="217"/>
        <v>0</v>
      </c>
      <c r="AF816" s="115">
        <f t="shared" si="218"/>
        <v>1</v>
      </c>
      <c r="AG816" s="115">
        <f t="shared" si="219"/>
        <v>1</v>
      </c>
      <c r="AH816" s="115" t="str">
        <f t="shared" si="220"/>
        <v>Correct</v>
      </c>
      <c r="AJ816" s="115" t="s">
        <v>83</v>
      </c>
      <c r="AK816" s="115">
        <v>14</v>
      </c>
      <c r="AL816" s="115" t="s">
        <v>181</v>
      </c>
      <c r="AM816" s="115" t="s">
        <v>207</v>
      </c>
      <c r="AN816" s="115" t="s">
        <v>85</v>
      </c>
      <c r="AO816" s="115" t="s">
        <v>86</v>
      </c>
      <c r="AP816" s="115" t="s">
        <v>87</v>
      </c>
      <c r="AQ816" s="115" t="s">
        <v>93</v>
      </c>
      <c r="AR816" s="115" t="s">
        <v>112</v>
      </c>
      <c r="AS816" s="115" t="s">
        <v>95</v>
      </c>
      <c r="AT816" s="115" t="s">
        <v>91</v>
      </c>
      <c r="AU816" s="115" t="s">
        <v>86</v>
      </c>
    </row>
    <row r="817" spans="1:47">
      <c r="A817" s="115">
        <v>7044850455</v>
      </c>
      <c r="C817" s="115" t="s">
        <v>42</v>
      </c>
      <c r="O817" s="115">
        <f t="shared" si="204"/>
        <v>1</v>
      </c>
      <c r="P817" s="115">
        <f t="shared" si="205"/>
        <v>3</v>
      </c>
      <c r="R817" s="115">
        <f t="shared" si="206"/>
        <v>0</v>
      </c>
      <c r="S817" s="115">
        <f t="shared" si="207"/>
        <v>1</v>
      </c>
      <c r="T817" s="115">
        <f t="shared" si="208"/>
        <v>0</v>
      </c>
      <c r="U817" s="115">
        <f t="shared" si="209"/>
        <v>0</v>
      </c>
      <c r="V817" s="115">
        <f t="shared" si="210"/>
        <v>0</v>
      </c>
      <c r="W817" s="115">
        <f t="shared" si="211"/>
        <v>0</v>
      </c>
      <c r="X817" s="115">
        <f t="shared" si="212"/>
        <v>0</v>
      </c>
      <c r="Y817" s="115">
        <f t="shared" si="213"/>
        <v>0</v>
      </c>
      <c r="Z817" s="115">
        <f t="shared" si="214"/>
        <v>0</v>
      </c>
      <c r="AA817" s="115">
        <f t="shared" si="215"/>
        <v>0</v>
      </c>
      <c r="AB817" s="115">
        <f t="shared" si="216"/>
        <v>0</v>
      </c>
      <c r="AC817" s="115">
        <f t="shared" si="217"/>
        <v>0</v>
      </c>
      <c r="AF817" s="115">
        <f t="shared" si="218"/>
        <v>1</v>
      </c>
      <c r="AG817" s="115">
        <f t="shared" si="219"/>
        <v>1</v>
      </c>
      <c r="AH817" s="115" t="str">
        <f t="shared" si="220"/>
        <v>Correct</v>
      </c>
      <c r="AJ817" s="115" t="s">
        <v>99</v>
      </c>
      <c r="AK817" s="115">
        <v>68</v>
      </c>
      <c r="AL817" s="115" t="s">
        <v>84</v>
      </c>
      <c r="AM817" s="115" t="s">
        <v>156</v>
      </c>
      <c r="AN817" s="115" t="s">
        <v>85</v>
      </c>
      <c r="AO817" s="115" t="s">
        <v>86</v>
      </c>
      <c r="AP817" s="115" t="s">
        <v>87</v>
      </c>
      <c r="AQ817" s="115" t="s">
        <v>93</v>
      </c>
      <c r="AR817" s="115" t="s">
        <v>89</v>
      </c>
      <c r="AS817" s="115" t="s">
        <v>106</v>
      </c>
      <c r="AT817" s="115" t="s">
        <v>91</v>
      </c>
      <c r="AU817" s="115" t="s">
        <v>86</v>
      </c>
    </row>
    <row r="818" spans="1:47">
      <c r="A818" s="115">
        <v>6985144028</v>
      </c>
      <c r="F818" s="115" t="s">
        <v>45</v>
      </c>
      <c r="O818" s="115">
        <f t="shared" si="204"/>
        <v>1</v>
      </c>
      <c r="P818" s="115">
        <f t="shared" si="205"/>
        <v>3</v>
      </c>
      <c r="R818" s="115">
        <f t="shared" si="206"/>
        <v>0</v>
      </c>
      <c r="S818" s="115">
        <f t="shared" si="207"/>
        <v>0</v>
      </c>
      <c r="T818" s="115">
        <f t="shared" si="208"/>
        <v>0</v>
      </c>
      <c r="U818" s="115">
        <f t="shared" si="209"/>
        <v>0</v>
      </c>
      <c r="V818" s="115">
        <f t="shared" si="210"/>
        <v>1</v>
      </c>
      <c r="W818" s="115">
        <f t="shared" si="211"/>
        <v>0</v>
      </c>
      <c r="X818" s="115">
        <f t="shared" si="212"/>
        <v>0</v>
      </c>
      <c r="Y818" s="115">
        <f t="shared" si="213"/>
        <v>0</v>
      </c>
      <c r="Z818" s="115">
        <f t="shared" si="214"/>
        <v>0</v>
      </c>
      <c r="AA818" s="115">
        <f t="shared" si="215"/>
        <v>0</v>
      </c>
      <c r="AB818" s="115">
        <f t="shared" si="216"/>
        <v>0</v>
      </c>
      <c r="AC818" s="115">
        <f t="shared" si="217"/>
        <v>0</v>
      </c>
      <c r="AF818" s="115">
        <f t="shared" si="218"/>
        <v>1</v>
      </c>
      <c r="AG818" s="115">
        <f t="shared" si="219"/>
        <v>1</v>
      </c>
      <c r="AH818" s="115" t="str">
        <f t="shared" si="220"/>
        <v>Correct</v>
      </c>
      <c r="AJ818" s="115" t="s">
        <v>83</v>
      </c>
      <c r="AK818" s="115">
        <v>63</v>
      </c>
      <c r="AL818" s="115" t="s">
        <v>181</v>
      </c>
      <c r="AM818" s="115" t="s">
        <v>194</v>
      </c>
      <c r="AN818" s="115" t="s">
        <v>85</v>
      </c>
      <c r="AO818" s="115" t="s">
        <v>86</v>
      </c>
      <c r="AP818" s="115" t="s">
        <v>87</v>
      </c>
      <c r="AQ818" s="115" t="s">
        <v>93</v>
      </c>
      <c r="AR818" s="115" t="s">
        <v>112</v>
      </c>
      <c r="AS818" s="115" t="s">
        <v>106</v>
      </c>
      <c r="AT818" s="115" t="s">
        <v>91</v>
      </c>
      <c r="AU818" s="115" t="s">
        <v>91</v>
      </c>
    </row>
    <row r="819" spans="1:47">
      <c r="A819" s="115">
        <v>7044864272</v>
      </c>
      <c r="F819" s="115" t="s">
        <v>45</v>
      </c>
      <c r="O819" s="115">
        <f t="shared" si="204"/>
        <v>1</v>
      </c>
      <c r="P819" s="115">
        <f t="shared" si="205"/>
        <v>3</v>
      </c>
      <c r="R819" s="115">
        <f t="shared" si="206"/>
        <v>0</v>
      </c>
      <c r="S819" s="115">
        <f t="shared" si="207"/>
        <v>0</v>
      </c>
      <c r="T819" s="115">
        <f t="shared" si="208"/>
        <v>0</v>
      </c>
      <c r="U819" s="115">
        <f t="shared" si="209"/>
        <v>0</v>
      </c>
      <c r="V819" s="115">
        <f t="shared" si="210"/>
        <v>1</v>
      </c>
      <c r="W819" s="115">
        <f t="shared" si="211"/>
        <v>0</v>
      </c>
      <c r="X819" s="115">
        <f t="shared" si="212"/>
        <v>0</v>
      </c>
      <c r="Y819" s="115">
        <f t="shared" si="213"/>
        <v>0</v>
      </c>
      <c r="Z819" s="115">
        <f t="shared" si="214"/>
        <v>0</v>
      </c>
      <c r="AA819" s="115">
        <f t="shared" si="215"/>
        <v>0</v>
      </c>
      <c r="AB819" s="115">
        <f t="shared" si="216"/>
        <v>0</v>
      </c>
      <c r="AC819" s="115">
        <f t="shared" si="217"/>
        <v>0</v>
      </c>
      <c r="AF819" s="115">
        <f t="shared" si="218"/>
        <v>1</v>
      </c>
      <c r="AG819" s="115">
        <f t="shared" si="219"/>
        <v>1</v>
      </c>
      <c r="AH819" s="115" t="str">
        <f t="shared" si="220"/>
        <v>Correct</v>
      </c>
      <c r="AJ819" s="115" t="s">
        <v>83</v>
      </c>
      <c r="AK819" s="115">
        <v>60</v>
      </c>
      <c r="AL819" s="115" t="s">
        <v>181</v>
      </c>
      <c r="AM819" s="115" t="s">
        <v>191</v>
      </c>
      <c r="AN819" s="115" t="s">
        <v>107</v>
      </c>
      <c r="AO819" s="115" t="s">
        <v>86</v>
      </c>
      <c r="AP819" s="115" t="s">
        <v>87</v>
      </c>
      <c r="AR819" s="115" t="s">
        <v>94</v>
      </c>
      <c r="AS819" s="115" t="s">
        <v>90</v>
      </c>
      <c r="AT819" s="115" t="s">
        <v>91</v>
      </c>
      <c r="AU819" s="115" t="s">
        <v>91</v>
      </c>
    </row>
    <row r="820" spans="1:47">
      <c r="A820" s="115">
        <v>6985191110</v>
      </c>
      <c r="O820" s="115">
        <f t="shared" si="204"/>
        <v>0</v>
      </c>
      <c r="P820" s="115" t="e">
        <f t="shared" si="205"/>
        <v>#DIV/0!</v>
      </c>
      <c r="R820" s="115">
        <f t="shared" si="206"/>
        <v>0</v>
      </c>
      <c r="S820" s="115">
        <f t="shared" si="207"/>
        <v>0</v>
      </c>
      <c r="T820" s="115">
        <f t="shared" si="208"/>
        <v>0</v>
      </c>
      <c r="U820" s="115">
        <f t="shared" si="209"/>
        <v>0</v>
      </c>
      <c r="V820" s="115">
        <f t="shared" si="210"/>
        <v>0</v>
      </c>
      <c r="W820" s="115">
        <f t="shared" si="211"/>
        <v>0</v>
      </c>
      <c r="X820" s="115">
        <f t="shared" si="212"/>
        <v>0</v>
      </c>
      <c r="Y820" s="115">
        <f t="shared" si="213"/>
        <v>0</v>
      </c>
      <c r="Z820" s="115">
        <f t="shared" si="214"/>
        <v>0</v>
      </c>
      <c r="AA820" s="115">
        <f t="shared" si="215"/>
        <v>0</v>
      </c>
      <c r="AB820" s="115">
        <f t="shared" si="216"/>
        <v>0</v>
      </c>
      <c r="AC820" s="115">
        <f t="shared" si="217"/>
        <v>0</v>
      </c>
      <c r="AF820" s="115">
        <f t="shared" si="218"/>
        <v>0</v>
      </c>
      <c r="AG820" s="115">
        <f t="shared" si="219"/>
        <v>0</v>
      </c>
      <c r="AH820" s="115" t="str">
        <f t="shared" si="220"/>
        <v>Correct</v>
      </c>
      <c r="AJ820" s="115" t="s">
        <v>99</v>
      </c>
      <c r="AK820" s="115">
        <v>86</v>
      </c>
      <c r="AL820" s="115" t="s">
        <v>181</v>
      </c>
      <c r="AM820" s="115" t="s">
        <v>193</v>
      </c>
      <c r="AN820" s="115" t="s">
        <v>85</v>
      </c>
      <c r="AO820" s="115" t="s">
        <v>86</v>
      </c>
      <c r="AP820" s="115" t="s">
        <v>87</v>
      </c>
      <c r="AQ820" s="115" t="s">
        <v>93</v>
      </c>
      <c r="AR820" s="115" t="s">
        <v>109</v>
      </c>
      <c r="AS820" s="115" t="s">
        <v>106</v>
      </c>
      <c r="AT820" s="115" t="s">
        <v>91</v>
      </c>
      <c r="AU820" s="115" t="s">
        <v>86</v>
      </c>
    </row>
    <row r="821" spans="1:47">
      <c r="A821" s="115">
        <v>7011272975</v>
      </c>
      <c r="C821" s="115" t="s">
        <v>42</v>
      </c>
      <c r="E821" s="115" t="s">
        <v>44</v>
      </c>
      <c r="G821" s="115" t="s">
        <v>39</v>
      </c>
      <c r="O821" s="115">
        <f t="shared" si="204"/>
        <v>3</v>
      </c>
      <c r="P821" s="115">
        <f t="shared" si="205"/>
        <v>1</v>
      </c>
      <c r="R821" s="115">
        <f t="shared" si="206"/>
        <v>0</v>
      </c>
      <c r="S821" s="115">
        <f t="shared" si="207"/>
        <v>1</v>
      </c>
      <c r="T821" s="115">
        <f t="shared" si="208"/>
        <v>0</v>
      </c>
      <c r="U821" s="115">
        <f t="shared" si="209"/>
        <v>1</v>
      </c>
      <c r="V821" s="115">
        <f t="shared" si="210"/>
        <v>0</v>
      </c>
      <c r="W821" s="115">
        <f t="shared" si="211"/>
        <v>1</v>
      </c>
      <c r="X821" s="115">
        <f t="shared" si="212"/>
        <v>0</v>
      </c>
      <c r="Y821" s="115">
        <f t="shared" si="213"/>
        <v>0</v>
      </c>
      <c r="Z821" s="115">
        <f t="shared" si="214"/>
        <v>0</v>
      </c>
      <c r="AA821" s="115">
        <f t="shared" si="215"/>
        <v>0</v>
      </c>
      <c r="AB821" s="115">
        <f t="shared" si="216"/>
        <v>0</v>
      </c>
      <c r="AC821" s="115">
        <f t="shared" si="217"/>
        <v>0</v>
      </c>
      <c r="AF821" s="115">
        <f t="shared" si="218"/>
        <v>3</v>
      </c>
      <c r="AG821" s="115">
        <f t="shared" si="219"/>
        <v>3</v>
      </c>
      <c r="AH821" s="115" t="str">
        <f t="shared" si="220"/>
        <v>Correct</v>
      </c>
      <c r="AJ821" s="115" t="s">
        <v>83</v>
      </c>
      <c r="AK821" s="115">
        <v>77</v>
      </c>
      <c r="AL821" s="115" t="s">
        <v>84</v>
      </c>
      <c r="AM821" s="115" t="s">
        <v>126</v>
      </c>
      <c r="AN821" s="115" t="s">
        <v>107</v>
      </c>
      <c r="AO821" s="115" t="s">
        <v>91</v>
      </c>
      <c r="AP821" s="115" t="s">
        <v>469</v>
      </c>
      <c r="AQ821" s="115" t="s">
        <v>104</v>
      </c>
      <c r="AR821" s="115" t="s">
        <v>109</v>
      </c>
      <c r="AS821" s="115" t="s">
        <v>90</v>
      </c>
      <c r="AT821" s="115" t="s">
        <v>91</v>
      </c>
      <c r="AU821" s="115" t="s">
        <v>86</v>
      </c>
    </row>
    <row r="822" spans="1:47">
      <c r="A822" s="115">
        <v>5587027554</v>
      </c>
      <c r="C822" s="115" t="s">
        <v>42</v>
      </c>
      <c r="E822" s="115" t="s">
        <v>44</v>
      </c>
      <c r="F822" s="115" t="s">
        <v>45</v>
      </c>
      <c r="O822" s="115">
        <f t="shared" si="204"/>
        <v>3</v>
      </c>
      <c r="P822" s="115">
        <f t="shared" si="205"/>
        <v>1</v>
      </c>
      <c r="R822" s="115">
        <f t="shared" si="206"/>
        <v>0</v>
      </c>
      <c r="S822" s="115">
        <f t="shared" si="207"/>
        <v>1</v>
      </c>
      <c r="T822" s="115">
        <f t="shared" si="208"/>
        <v>0</v>
      </c>
      <c r="U822" s="115">
        <f t="shared" si="209"/>
        <v>1</v>
      </c>
      <c r="V822" s="115">
        <f t="shared" si="210"/>
        <v>1</v>
      </c>
      <c r="W822" s="115">
        <f t="shared" si="211"/>
        <v>0</v>
      </c>
      <c r="X822" s="115">
        <f t="shared" si="212"/>
        <v>0</v>
      </c>
      <c r="Y822" s="115">
        <f t="shared" si="213"/>
        <v>0</v>
      </c>
      <c r="Z822" s="115">
        <f t="shared" si="214"/>
        <v>0</v>
      </c>
      <c r="AA822" s="115">
        <f t="shared" si="215"/>
        <v>0</v>
      </c>
      <c r="AB822" s="115">
        <f t="shared" si="216"/>
        <v>0</v>
      </c>
      <c r="AC822" s="115">
        <f t="shared" si="217"/>
        <v>0</v>
      </c>
      <c r="AF822" s="115">
        <f t="shared" si="218"/>
        <v>3</v>
      </c>
      <c r="AG822" s="115">
        <f t="shared" si="219"/>
        <v>3</v>
      </c>
      <c r="AH822" s="115" t="str">
        <f t="shared" si="220"/>
        <v>Correct</v>
      </c>
      <c r="AJ822" s="115" t="s">
        <v>83</v>
      </c>
      <c r="AK822" s="115">
        <v>52</v>
      </c>
      <c r="AL822" s="115" t="s">
        <v>181</v>
      </c>
      <c r="AM822" s="115" t="s">
        <v>195</v>
      </c>
      <c r="AN822" s="115" t="s">
        <v>85</v>
      </c>
      <c r="AO822" s="115" t="s">
        <v>86</v>
      </c>
      <c r="AP822" s="115" t="s">
        <v>87</v>
      </c>
      <c r="AQ822" s="115" t="s">
        <v>101</v>
      </c>
      <c r="AR822" s="115" t="s">
        <v>89</v>
      </c>
      <c r="AS822" s="115" t="s">
        <v>90</v>
      </c>
      <c r="AT822" s="115" t="s">
        <v>91</v>
      </c>
      <c r="AU822" s="115" t="s">
        <v>91</v>
      </c>
    </row>
    <row r="823" spans="1:47">
      <c r="A823" s="115">
        <v>6985444231</v>
      </c>
      <c r="C823" s="115" t="s">
        <v>42</v>
      </c>
      <c r="D823" s="115" t="s">
        <v>43</v>
      </c>
      <c r="E823" s="115" t="s">
        <v>44</v>
      </c>
      <c r="O823" s="115">
        <f t="shared" si="204"/>
        <v>3</v>
      </c>
      <c r="P823" s="115">
        <f t="shared" si="205"/>
        <v>1</v>
      </c>
      <c r="R823" s="115">
        <f t="shared" si="206"/>
        <v>0</v>
      </c>
      <c r="S823" s="115">
        <f t="shared" si="207"/>
        <v>1</v>
      </c>
      <c r="T823" s="115">
        <f t="shared" si="208"/>
        <v>1</v>
      </c>
      <c r="U823" s="115">
        <f t="shared" si="209"/>
        <v>1</v>
      </c>
      <c r="V823" s="115">
        <f t="shared" si="210"/>
        <v>0</v>
      </c>
      <c r="W823" s="115">
        <f t="shared" si="211"/>
        <v>0</v>
      </c>
      <c r="X823" s="115">
        <f t="shared" si="212"/>
        <v>0</v>
      </c>
      <c r="Y823" s="115">
        <f t="shared" si="213"/>
        <v>0</v>
      </c>
      <c r="Z823" s="115">
        <f t="shared" si="214"/>
        <v>0</v>
      </c>
      <c r="AA823" s="115">
        <f t="shared" si="215"/>
        <v>0</v>
      </c>
      <c r="AB823" s="115">
        <f t="shared" si="216"/>
        <v>0</v>
      </c>
      <c r="AC823" s="115">
        <f t="shared" si="217"/>
        <v>0</v>
      </c>
      <c r="AF823" s="115">
        <f t="shared" si="218"/>
        <v>3</v>
      </c>
      <c r="AG823" s="115">
        <f t="shared" si="219"/>
        <v>3</v>
      </c>
      <c r="AH823" s="115" t="str">
        <f t="shared" si="220"/>
        <v>Correct</v>
      </c>
      <c r="AJ823" s="115" t="s">
        <v>83</v>
      </c>
      <c r="AL823" s="115" t="s">
        <v>84</v>
      </c>
      <c r="AM823" s="115" t="s">
        <v>159</v>
      </c>
      <c r="AN823" s="115" t="s">
        <v>85</v>
      </c>
      <c r="AO823" s="115" t="s">
        <v>86</v>
      </c>
      <c r="AP823" s="115" t="s">
        <v>87</v>
      </c>
      <c r="AQ823" s="115" t="s">
        <v>88</v>
      </c>
      <c r="AR823" s="115" t="s">
        <v>111</v>
      </c>
      <c r="AS823" s="115" t="s">
        <v>106</v>
      </c>
      <c r="AT823" s="115" t="s">
        <v>91</v>
      </c>
      <c r="AU823" s="115" t="s">
        <v>91</v>
      </c>
    </row>
    <row r="824" spans="1:47">
      <c r="A824" s="115">
        <v>7011537498</v>
      </c>
      <c r="O824" s="115">
        <f t="shared" si="204"/>
        <v>0</v>
      </c>
      <c r="P824" s="115" t="e">
        <f t="shared" si="205"/>
        <v>#DIV/0!</v>
      </c>
      <c r="R824" s="115">
        <f t="shared" si="206"/>
        <v>0</v>
      </c>
      <c r="S824" s="115">
        <f t="shared" si="207"/>
        <v>0</v>
      </c>
      <c r="T824" s="115">
        <f t="shared" si="208"/>
        <v>0</v>
      </c>
      <c r="U824" s="115">
        <f t="shared" si="209"/>
        <v>0</v>
      </c>
      <c r="V824" s="115">
        <f t="shared" si="210"/>
        <v>0</v>
      </c>
      <c r="W824" s="115">
        <f t="shared" si="211"/>
        <v>0</v>
      </c>
      <c r="X824" s="115">
        <f t="shared" si="212"/>
        <v>0</v>
      </c>
      <c r="Y824" s="115">
        <f t="shared" si="213"/>
        <v>0</v>
      </c>
      <c r="Z824" s="115">
        <f t="shared" si="214"/>
        <v>0</v>
      </c>
      <c r="AA824" s="115">
        <f t="shared" si="215"/>
        <v>0</v>
      </c>
      <c r="AB824" s="115">
        <f t="shared" si="216"/>
        <v>0</v>
      </c>
      <c r="AC824" s="115">
        <f t="shared" si="217"/>
        <v>0</v>
      </c>
      <c r="AF824" s="115">
        <f t="shared" si="218"/>
        <v>0</v>
      </c>
      <c r="AG824" s="115">
        <f t="shared" si="219"/>
        <v>0</v>
      </c>
      <c r="AH824" s="115" t="str">
        <f t="shared" si="220"/>
        <v>Correct</v>
      </c>
      <c r="AJ824" s="115" t="s">
        <v>83</v>
      </c>
      <c r="AK824" s="115">
        <v>47</v>
      </c>
      <c r="AL824" s="115" t="s">
        <v>181</v>
      </c>
      <c r="AM824" s="115" t="s">
        <v>194</v>
      </c>
      <c r="AN824" s="115" t="s">
        <v>97</v>
      </c>
      <c r="AO824" s="115" t="s">
        <v>86</v>
      </c>
      <c r="AP824" s="115" t="s">
        <v>115</v>
      </c>
      <c r="AQ824" s="115" t="s">
        <v>100</v>
      </c>
      <c r="AR824" s="115" t="s">
        <v>111</v>
      </c>
      <c r="AS824" s="115" t="s">
        <v>90</v>
      </c>
      <c r="AU824" s="115" t="s">
        <v>86</v>
      </c>
    </row>
    <row r="825" spans="1:47">
      <c r="A825" s="115">
        <v>7007930811</v>
      </c>
      <c r="D825" s="115" t="s">
        <v>43</v>
      </c>
      <c r="O825" s="115">
        <f t="shared" si="204"/>
        <v>1</v>
      </c>
      <c r="P825" s="115">
        <f t="shared" si="205"/>
        <v>3</v>
      </c>
      <c r="R825" s="115">
        <f t="shared" si="206"/>
        <v>0</v>
      </c>
      <c r="S825" s="115">
        <f t="shared" si="207"/>
        <v>0</v>
      </c>
      <c r="T825" s="115">
        <f t="shared" si="208"/>
        <v>1</v>
      </c>
      <c r="U825" s="115">
        <f t="shared" si="209"/>
        <v>0</v>
      </c>
      <c r="V825" s="115">
        <f t="shared" si="210"/>
        <v>0</v>
      </c>
      <c r="W825" s="115">
        <f t="shared" si="211"/>
        <v>0</v>
      </c>
      <c r="X825" s="115">
        <f t="shared" si="212"/>
        <v>0</v>
      </c>
      <c r="Y825" s="115">
        <f t="shared" si="213"/>
        <v>0</v>
      </c>
      <c r="Z825" s="115">
        <f t="shared" si="214"/>
        <v>0</v>
      </c>
      <c r="AA825" s="115">
        <f t="shared" si="215"/>
        <v>0</v>
      </c>
      <c r="AB825" s="115">
        <f t="shared" si="216"/>
        <v>0</v>
      </c>
      <c r="AC825" s="115">
        <f t="shared" si="217"/>
        <v>0</v>
      </c>
      <c r="AF825" s="115">
        <f t="shared" si="218"/>
        <v>1</v>
      </c>
      <c r="AG825" s="115">
        <f t="shared" si="219"/>
        <v>1</v>
      </c>
      <c r="AH825" s="115" t="str">
        <f t="shared" si="220"/>
        <v>Correct</v>
      </c>
      <c r="AJ825" s="115" t="s">
        <v>83</v>
      </c>
      <c r="AK825" s="115">
        <v>61</v>
      </c>
      <c r="AL825" s="115" t="s">
        <v>84</v>
      </c>
      <c r="AM825" s="115" t="s">
        <v>135</v>
      </c>
      <c r="AN825" s="115" t="s">
        <v>85</v>
      </c>
      <c r="AP825" s="115" t="s">
        <v>87</v>
      </c>
      <c r="AR825" s="115" t="s">
        <v>89</v>
      </c>
      <c r="AS825" s="115" t="s">
        <v>106</v>
      </c>
      <c r="AT825" s="115" t="s">
        <v>91</v>
      </c>
      <c r="AU825" s="115" t="s">
        <v>91</v>
      </c>
    </row>
    <row r="826" spans="1:47">
      <c r="A826" s="115">
        <v>7010994032</v>
      </c>
      <c r="O826" s="115">
        <f t="shared" si="204"/>
        <v>0</v>
      </c>
      <c r="P826" s="115" t="e">
        <f t="shared" si="205"/>
        <v>#DIV/0!</v>
      </c>
      <c r="R826" s="115">
        <f t="shared" si="206"/>
        <v>0</v>
      </c>
      <c r="S826" s="115">
        <f t="shared" si="207"/>
        <v>0</v>
      </c>
      <c r="T826" s="115">
        <f t="shared" si="208"/>
        <v>0</v>
      </c>
      <c r="U826" s="115">
        <f t="shared" si="209"/>
        <v>0</v>
      </c>
      <c r="V826" s="115">
        <f t="shared" si="210"/>
        <v>0</v>
      </c>
      <c r="W826" s="115">
        <f t="shared" si="211"/>
        <v>0</v>
      </c>
      <c r="X826" s="115">
        <f t="shared" si="212"/>
        <v>0</v>
      </c>
      <c r="Y826" s="115">
        <f t="shared" si="213"/>
        <v>0</v>
      </c>
      <c r="Z826" s="115">
        <f t="shared" si="214"/>
        <v>0</v>
      </c>
      <c r="AA826" s="115">
        <f t="shared" si="215"/>
        <v>0</v>
      </c>
      <c r="AB826" s="115">
        <f t="shared" si="216"/>
        <v>0</v>
      </c>
      <c r="AC826" s="115">
        <f t="shared" si="217"/>
        <v>0</v>
      </c>
      <c r="AF826" s="115">
        <f t="shared" si="218"/>
        <v>0</v>
      </c>
      <c r="AG826" s="115">
        <f t="shared" si="219"/>
        <v>0</v>
      </c>
      <c r="AH826" s="115" t="str">
        <f t="shared" si="220"/>
        <v>Correct</v>
      </c>
      <c r="AJ826" s="115" t="s">
        <v>83</v>
      </c>
      <c r="AL826" s="115" t="s">
        <v>181</v>
      </c>
      <c r="AM826" s="115" t="s">
        <v>220</v>
      </c>
      <c r="AN826" s="115" t="s">
        <v>85</v>
      </c>
      <c r="AO826" s="115" t="s">
        <v>86</v>
      </c>
      <c r="AP826" s="115" t="s">
        <v>87</v>
      </c>
      <c r="AQ826" s="115" t="s">
        <v>96</v>
      </c>
      <c r="AR826" s="115" t="s">
        <v>89</v>
      </c>
      <c r="AS826" s="115" t="s">
        <v>90</v>
      </c>
      <c r="AT826" s="115" t="s">
        <v>91</v>
      </c>
      <c r="AU826" s="115" t="s">
        <v>86</v>
      </c>
    </row>
    <row r="827" spans="1:47">
      <c r="A827" s="115">
        <v>7045763139</v>
      </c>
      <c r="C827" s="115" t="s">
        <v>42</v>
      </c>
      <c r="E827" s="115" t="s">
        <v>44</v>
      </c>
      <c r="O827" s="115">
        <f t="shared" si="204"/>
        <v>2</v>
      </c>
      <c r="P827" s="115">
        <f t="shared" si="205"/>
        <v>1.5</v>
      </c>
      <c r="R827" s="115">
        <f t="shared" si="206"/>
        <v>0</v>
      </c>
      <c r="S827" s="115">
        <f t="shared" si="207"/>
        <v>1</v>
      </c>
      <c r="T827" s="115">
        <f t="shared" si="208"/>
        <v>0</v>
      </c>
      <c r="U827" s="115">
        <f t="shared" si="209"/>
        <v>1</v>
      </c>
      <c r="V827" s="115">
        <f t="shared" si="210"/>
        <v>0</v>
      </c>
      <c r="W827" s="115">
        <f t="shared" si="211"/>
        <v>0</v>
      </c>
      <c r="X827" s="115">
        <f t="shared" si="212"/>
        <v>0</v>
      </c>
      <c r="Y827" s="115">
        <f t="shared" si="213"/>
        <v>0</v>
      </c>
      <c r="Z827" s="115">
        <f t="shared" si="214"/>
        <v>0</v>
      </c>
      <c r="AA827" s="115">
        <f t="shared" si="215"/>
        <v>0</v>
      </c>
      <c r="AB827" s="115">
        <f t="shared" si="216"/>
        <v>0</v>
      </c>
      <c r="AC827" s="115">
        <f t="shared" si="217"/>
        <v>0</v>
      </c>
      <c r="AF827" s="115">
        <f t="shared" si="218"/>
        <v>2</v>
      </c>
      <c r="AG827" s="115">
        <f t="shared" si="219"/>
        <v>2</v>
      </c>
      <c r="AH827" s="115" t="str">
        <f t="shared" si="220"/>
        <v>Correct</v>
      </c>
      <c r="AJ827" s="115" t="s">
        <v>83</v>
      </c>
      <c r="AK827" s="115">
        <v>50</v>
      </c>
      <c r="AL827" s="115" t="s">
        <v>181</v>
      </c>
      <c r="AM827" s="115" t="s">
        <v>219</v>
      </c>
      <c r="AN827" s="115" t="s">
        <v>85</v>
      </c>
      <c r="AO827" s="115" t="s">
        <v>86</v>
      </c>
      <c r="AP827" s="115" t="s">
        <v>87</v>
      </c>
      <c r="AQ827" s="115" t="s">
        <v>88</v>
      </c>
      <c r="AR827" s="115" t="s">
        <v>89</v>
      </c>
      <c r="AS827" s="115" t="s">
        <v>90</v>
      </c>
      <c r="AT827" s="115" t="s">
        <v>91</v>
      </c>
      <c r="AU827" s="115" t="s">
        <v>91</v>
      </c>
    </row>
    <row r="828" spans="1:47">
      <c r="A828" s="115">
        <v>7011536544</v>
      </c>
      <c r="O828" s="115">
        <f t="shared" si="204"/>
        <v>0</v>
      </c>
      <c r="P828" s="115" t="e">
        <f t="shared" si="205"/>
        <v>#DIV/0!</v>
      </c>
      <c r="R828" s="115">
        <f t="shared" si="206"/>
        <v>0</v>
      </c>
      <c r="S828" s="115">
        <f t="shared" si="207"/>
        <v>0</v>
      </c>
      <c r="T828" s="115">
        <f t="shared" si="208"/>
        <v>0</v>
      </c>
      <c r="U828" s="115">
        <f t="shared" si="209"/>
        <v>0</v>
      </c>
      <c r="V828" s="115">
        <f t="shared" si="210"/>
        <v>0</v>
      </c>
      <c r="W828" s="115">
        <f t="shared" si="211"/>
        <v>0</v>
      </c>
      <c r="X828" s="115">
        <f t="shared" si="212"/>
        <v>0</v>
      </c>
      <c r="Y828" s="115">
        <f t="shared" si="213"/>
        <v>0</v>
      </c>
      <c r="Z828" s="115">
        <f t="shared" si="214"/>
        <v>0</v>
      </c>
      <c r="AA828" s="115">
        <f t="shared" si="215"/>
        <v>0</v>
      </c>
      <c r="AB828" s="115">
        <f t="shared" si="216"/>
        <v>0</v>
      </c>
      <c r="AC828" s="115">
        <f t="shared" si="217"/>
        <v>0</v>
      </c>
      <c r="AF828" s="115">
        <f t="shared" si="218"/>
        <v>0</v>
      </c>
      <c r="AG828" s="115">
        <f t="shared" si="219"/>
        <v>0</v>
      </c>
      <c r="AH828" s="115" t="str">
        <f t="shared" si="220"/>
        <v>Correct</v>
      </c>
      <c r="AJ828" s="115" t="s">
        <v>83</v>
      </c>
      <c r="AK828" s="115">
        <v>78</v>
      </c>
      <c r="AL828" s="115" t="s">
        <v>181</v>
      </c>
      <c r="AM828" s="115" t="s">
        <v>208</v>
      </c>
      <c r="AN828" s="115" t="s">
        <v>85</v>
      </c>
      <c r="AO828" s="115" t="s">
        <v>86</v>
      </c>
      <c r="AP828" s="115" t="s">
        <v>87</v>
      </c>
      <c r="AQ828" s="115" t="s">
        <v>88</v>
      </c>
      <c r="AR828" s="115" t="s">
        <v>111</v>
      </c>
      <c r="AS828" s="115" t="s">
        <v>106</v>
      </c>
      <c r="AT828" s="115" t="s">
        <v>91</v>
      </c>
      <c r="AU828" s="115" t="s">
        <v>86</v>
      </c>
    </row>
    <row r="829" spans="1:47">
      <c r="A829" s="115">
        <v>7045754300</v>
      </c>
      <c r="B829" s="115" t="s">
        <v>41</v>
      </c>
      <c r="G829" s="115" t="s">
        <v>39</v>
      </c>
      <c r="O829" s="115">
        <f t="shared" si="204"/>
        <v>2</v>
      </c>
      <c r="P829" s="115">
        <f t="shared" si="205"/>
        <v>1.5</v>
      </c>
      <c r="R829" s="115">
        <f t="shared" si="206"/>
        <v>1</v>
      </c>
      <c r="S829" s="115">
        <f t="shared" si="207"/>
        <v>0</v>
      </c>
      <c r="T829" s="115">
        <f t="shared" si="208"/>
        <v>0</v>
      </c>
      <c r="U829" s="115">
        <f t="shared" si="209"/>
        <v>0</v>
      </c>
      <c r="V829" s="115">
        <f t="shared" si="210"/>
        <v>0</v>
      </c>
      <c r="W829" s="115">
        <f t="shared" si="211"/>
        <v>1</v>
      </c>
      <c r="X829" s="115">
        <f t="shared" si="212"/>
        <v>0</v>
      </c>
      <c r="Y829" s="115">
        <f t="shared" si="213"/>
        <v>0</v>
      </c>
      <c r="Z829" s="115">
        <f t="shared" si="214"/>
        <v>0</v>
      </c>
      <c r="AA829" s="115">
        <f t="shared" si="215"/>
        <v>0</v>
      </c>
      <c r="AB829" s="115">
        <f t="shared" si="216"/>
        <v>0</v>
      </c>
      <c r="AC829" s="115">
        <f t="shared" si="217"/>
        <v>0</v>
      </c>
      <c r="AF829" s="115">
        <f t="shared" si="218"/>
        <v>2</v>
      </c>
      <c r="AG829" s="115">
        <f t="shared" si="219"/>
        <v>2</v>
      </c>
      <c r="AH829" s="115" t="str">
        <f t="shared" si="220"/>
        <v>Correct</v>
      </c>
      <c r="AJ829" s="115" t="s">
        <v>99</v>
      </c>
      <c r="AK829" s="115">
        <v>91</v>
      </c>
      <c r="AL829" s="115" t="s">
        <v>181</v>
      </c>
      <c r="AM829" s="115" t="s">
        <v>206</v>
      </c>
      <c r="AN829" s="115" t="s">
        <v>85</v>
      </c>
      <c r="AP829" s="115" t="s">
        <v>137</v>
      </c>
      <c r="AR829" s="115" t="s">
        <v>111</v>
      </c>
      <c r="AS829" s="115" t="s">
        <v>106</v>
      </c>
      <c r="AT829" s="115" t="s">
        <v>91</v>
      </c>
      <c r="AU829" s="115" t="s">
        <v>86</v>
      </c>
    </row>
    <row r="830" spans="1:47">
      <c r="A830" s="115">
        <v>6982460248</v>
      </c>
      <c r="C830" s="115" t="s">
        <v>42</v>
      </c>
      <c r="E830" s="115" t="s">
        <v>44</v>
      </c>
      <c r="G830" s="115" t="s">
        <v>39</v>
      </c>
      <c r="O830" s="115">
        <f t="shared" si="204"/>
        <v>3</v>
      </c>
      <c r="P830" s="115">
        <f t="shared" si="205"/>
        <v>1</v>
      </c>
      <c r="R830" s="115">
        <f t="shared" si="206"/>
        <v>0</v>
      </c>
      <c r="S830" s="115">
        <f t="shared" si="207"/>
        <v>1</v>
      </c>
      <c r="T830" s="115">
        <f t="shared" si="208"/>
        <v>0</v>
      </c>
      <c r="U830" s="115">
        <f t="shared" si="209"/>
        <v>1</v>
      </c>
      <c r="V830" s="115">
        <f t="shared" si="210"/>
        <v>0</v>
      </c>
      <c r="W830" s="115">
        <f t="shared" si="211"/>
        <v>1</v>
      </c>
      <c r="X830" s="115">
        <f t="shared" si="212"/>
        <v>0</v>
      </c>
      <c r="Y830" s="115">
        <f t="shared" si="213"/>
        <v>0</v>
      </c>
      <c r="Z830" s="115">
        <f t="shared" si="214"/>
        <v>0</v>
      </c>
      <c r="AA830" s="115">
        <f t="shared" si="215"/>
        <v>0</v>
      </c>
      <c r="AB830" s="115">
        <f t="shared" si="216"/>
        <v>0</v>
      </c>
      <c r="AC830" s="115">
        <f t="shared" si="217"/>
        <v>0</v>
      </c>
      <c r="AF830" s="115">
        <f t="shared" si="218"/>
        <v>3</v>
      </c>
      <c r="AG830" s="115">
        <f t="shared" si="219"/>
        <v>3</v>
      </c>
      <c r="AH830" s="115" t="str">
        <f t="shared" si="220"/>
        <v>Correct</v>
      </c>
      <c r="AJ830" s="115" t="s">
        <v>99</v>
      </c>
      <c r="AK830" s="115">
        <v>31</v>
      </c>
      <c r="AL830" s="115" t="s">
        <v>181</v>
      </c>
      <c r="AM830" s="115" t="s">
        <v>191</v>
      </c>
      <c r="AO830" s="115" t="s">
        <v>91</v>
      </c>
      <c r="AP830" s="115" t="s">
        <v>108</v>
      </c>
      <c r="AQ830" s="115" t="s">
        <v>93</v>
      </c>
      <c r="AR830" s="115" t="s">
        <v>109</v>
      </c>
      <c r="AS830" s="115" t="s">
        <v>90</v>
      </c>
      <c r="AT830" s="115" t="s">
        <v>86</v>
      </c>
      <c r="AU830" s="115" t="s">
        <v>91</v>
      </c>
    </row>
    <row r="831" spans="1:47">
      <c r="A831" s="115">
        <v>5584546088</v>
      </c>
      <c r="G831" s="115" t="s">
        <v>39</v>
      </c>
      <c r="O831" s="115">
        <f t="shared" si="204"/>
        <v>1</v>
      </c>
      <c r="P831" s="115">
        <f t="shared" si="205"/>
        <v>3</v>
      </c>
      <c r="R831" s="115">
        <f t="shared" si="206"/>
        <v>0</v>
      </c>
      <c r="S831" s="115">
        <f t="shared" si="207"/>
        <v>0</v>
      </c>
      <c r="T831" s="115">
        <f t="shared" si="208"/>
        <v>0</v>
      </c>
      <c r="U831" s="115">
        <f t="shared" si="209"/>
        <v>0</v>
      </c>
      <c r="V831" s="115">
        <f t="shared" si="210"/>
        <v>0</v>
      </c>
      <c r="W831" s="115">
        <f t="shared" si="211"/>
        <v>1</v>
      </c>
      <c r="X831" s="115">
        <f t="shared" si="212"/>
        <v>0</v>
      </c>
      <c r="Y831" s="115">
        <f t="shared" si="213"/>
        <v>0</v>
      </c>
      <c r="Z831" s="115">
        <f t="shared" si="214"/>
        <v>0</v>
      </c>
      <c r="AA831" s="115">
        <f t="shared" si="215"/>
        <v>0</v>
      </c>
      <c r="AB831" s="115">
        <f t="shared" si="216"/>
        <v>0</v>
      </c>
      <c r="AC831" s="115">
        <f t="shared" si="217"/>
        <v>0</v>
      </c>
      <c r="AF831" s="115">
        <f t="shared" si="218"/>
        <v>1</v>
      </c>
      <c r="AG831" s="115">
        <f t="shared" si="219"/>
        <v>1</v>
      </c>
      <c r="AH831" s="115" t="str">
        <f t="shared" si="220"/>
        <v>Correct</v>
      </c>
      <c r="AJ831" s="115" t="s">
        <v>83</v>
      </c>
      <c r="AK831" s="115">
        <v>25</v>
      </c>
      <c r="AL831" s="115" t="s">
        <v>181</v>
      </c>
      <c r="AM831" s="115" t="s">
        <v>237</v>
      </c>
      <c r="AN831" s="115" t="s">
        <v>85</v>
      </c>
      <c r="AO831" s="115" t="s">
        <v>91</v>
      </c>
      <c r="AP831" s="115" t="s">
        <v>87</v>
      </c>
      <c r="AQ831" s="115" t="s">
        <v>104</v>
      </c>
      <c r="AR831" s="115" t="s">
        <v>94</v>
      </c>
      <c r="AS831" s="115" t="s">
        <v>90</v>
      </c>
      <c r="AT831" s="115" t="s">
        <v>91</v>
      </c>
      <c r="AU831" s="115" t="s">
        <v>91</v>
      </c>
    </row>
    <row r="832" spans="1:47">
      <c r="A832" s="115">
        <v>7007924038</v>
      </c>
      <c r="O832" s="115">
        <f t="shared" si="204"/>
        <v>0</v>
      </c>
      <c r="P832" s="115" t="e">
        <f t="shared" si="205"/>
        <v>#DIV/0!</v>
      </c>
      <c r="R832" s="115">
        <f t="shared" si="206"/>
        <v>0</v>
      </c>
      <c r="S832" s="115">
        <f t="shared" si="207"/>
        <v>0</v>
      </c>
      <c r="T832" s="115">
        <f t="shared" si="208"/>
        <v>0</v>
      </c>
      <c r="U832" s="115">
        <f t="shared" si="209"/>
        <v>0</v>
      </c>
      <c r="V832" s="115">
        <f t="shared" si="210"/>
        <v>0</v>
      </c>
      <c r="W832" s="115">
        <f t="shared" si="211"/>
        <v>0</v>
      </c>
      <c r="X832" s="115">
        <f t="shared" si="212"/>
        <v>0</v>
      </c>
      <c r="Y832" s="115">
        <f t="shared" si="213"/>
        <v>0</v>
      </c>
      <c r="Z832" s="115">
        <f t="shared" si="214"/>
        <v>0</v>
      </c>
      <c r="AA832" s="115">
        <f t="shared" si="215"/>
        <v>0</v>
      </c>
      <c r="AB832" s="115">
        <f t="shared" si="216"/>
        <v>0</v>
      </c>
      <c r="AC832" s="115">
        <f t="shared" si="217"/>
        <v>0</v>
      </c>
      <c r="AF832" s="115">
        <f t="shared" si="218"/>
        <v>0</v>
      </c>
      <c r="AG832" s="115">
        <f t="shared" si="219"/>
        <v>0</v>
      </c>
      <c r="AH832" s="115" t="str">
        <f t="shared" si="220"/>
        <v>Correct</v>
      </c>
      <c r="AJ832" s="115" t="s">
        <v>83</v>
      </c>
      <c r="AK832" s="115">
        <v>66</v>
      </c>
      <c r="AL832" s="115" t="s">
        <v>84</v>
      </c>
      <c r="AM832" s="115" t="s">
        <v>141</v>
      </c>
      <c r="AN832" s="115" t="s">
        <v>92</v>
      </c>
      <c r="AO832" s="115" t="s">
        <v>86</v>
      </c>
      <c r="AP832" s="115" t="s">
        <v>87</v>
      </c>
      <c r="AQ832" s="115" t="s">
        <v>101</v>
      </c>
      <c r="AR832" s="115" t="s">
        <v>111</v>
      </c>
      <c r="AS832" s="115" t="s">
        <v>106</v>
      </c>
      <c r="AT832" s="115" t="s">
        <v>91</v>
      </c>
      <c r="AU832" s="115" t="s">
        <v>91</v>
      </c>
    </row>
    <row r="833" spans="1:47">
      <c r="A833" s="115">
        <v>7020572412</v>
      </c>
      <c r="B833" s="115" t="s">
        <v>41</v>
      </c>
      <c r="O833" s="115">
        <f t="shared" si="204"/>
        <v>1</v>
      </c>
      <c r="P833" s="115">
        <f t="shared" si="205"/>
        <v>3</v>
      </c>
      <c r="R833" s="115">
        <f t="shared" si="206"/>
        <v>1</v>
      </c>
      <c r="S833" s="115">
        <f t="shared" si="207"/>
        <v>0</v>
      </c>
      <c r="T833" s="115">
        <f t="shared" si="208"/>
        <v>0</v>
      </c>
      <c r="U833" s="115">
        <f t="shared" si="209"/>
        <v>0</v>
      </c>
      <c r="V833" s="115">
        <f t="shared" si="210"/>
        <v>0</v>
      </c>
      <c r="W833" s="115">
        <f t="shared" si="211"/>
        <v>0</v>
      </c>
      <c r="X833" s="115">
        <f t="shared" si="212"/>
        <v>0</v>
      </c>
      <c r="Y833" s="115">
        <f t="shared" si="213"/>
        <v>0</v>
      </c>
      <c r="Z833" s="115">
        <f t="shared" si="214"/>
        <v>0</v>
      </c>
      <c r="AA833" s="115">
        <f t="shared" si="215"/>
        <v>0</v>
      </c>
      <c r="AB833" s="115">
        <f t="shared" si="216"/>
        <v>0</v>
      </c>
      <c r="AC833" s="115">
        <f t="shared" si="217"/>
        <v>0</v>
      </c>
      <c r="AF833" s="115">
        <f t="shared" si="218"/>
        <v>1</v>
      </c>
      <c r="AG833" s="115">
        <f t="shared" si="219"/>
        <v>1</v>
      </c>
      <c r="AH833" s="115" t="str">
        <f t="shared" si="220"/>
        <v>Correct</v>
      </c>
      <c r="AJ833" s="115" t="s">
        <v>99</v>
      </c>
      <c r="AK833" s="115">
        <v>28</v>
      </c>
      <c r="AL833" s="115" t="s">
        <v>84</v>
      </c>
      <c r="AM833" s="115" t="s">
        <v>146</v>
      </c>
      <c r="AO833" s="115" t="s">
        <v>91</v>
      </c>
      <c r="AP833" s="115" t="s">
        <v>137</v>
      </c>
      <c r="AQ833" s="115" t="s">
        <v>101</v>
      </c>
      <c r="AR833" s="115" t="s">
        <v>102</v>
      </c>
      <c r="AS833" s="115" t="s">
        <v>90</v>
      </c>
      <c r="AT833" s="115" t="s">
        <v>91</v>
      </c>
      <c r="AU833" s="115" t="s">
        <v>91</v>
      </c>
    </row>
    <row r="834" spans="1:47">
      <c r="A834" s="115">
        <v>6985117058</v>
      </c>
      <c r="D834" s="115" t="s">
        <v>43</v>
      </c>
      <c r="E834" s="115" t="s">
        <v>44</v>
      </c>
      <c r="O834" s="115">
        <f t="shared" ref="O834:O897" si="221">COUNTA(B834:N834)</f>
        <v>2</v>
      </c>
      <c r="P834" s="115">
        <f t="shared" ref="P834:P897" si="222">3/O834</f>
        <v>1.5</v>
      </c>
      <c r="R834" s="115">
        <f t="shared" ref="R834:R897" si="223">IF($O834&lt;3,IF($B834=$B$1,1,0),IF($B834=$B$1,$P834,0))</f>
        <v>0</v>
      </c>
      <c r="S834" s="115">
        <f t="shared" ref="S834:S897" si="224">IF($O834&lt;3,IF($C834=$C$1,1,0),IF($C834=$C$1,$P834,0))</f>
        <v>0</v>
      </c>
      <c r="T834" s="115">
        <f t="shared" ref="T834:T897" si="225">IF($O834&lt;3,IF($D834=$D$1,1,0),IF($D834=$D$1,$P834,0))</f>
        <v>1</v>
      </c>
      <c r="U834" s="115">
        <f t="shared" ref="U834:U897" si="226">IF($O834&lt;3,IF($E834=$E$1,1,0),IF($E834=$E$1,$P834,0))</f>
        <v>1</v>
      </c>
      <c r="V834" s="115">
        <f t="shared" ref="V834:V897" si="227">IF($O834&lt;3,IF($F834=$F$1,1,0),IF($F834=$F$1,$P834,0))</f>
        <v>0</v>
      </c>
      <c r="W834" s="115">
        <f t="shared" ref="W834:W897" si="228">IF($O834&lt;3,IF($G834=$G$1,1,0),IF($G834=$G$1,$P834,0))</f>
        <v>0</v>
      </c>
      <c r="X834" s="115">
        <f t="shared" ref="X834:X897" si="229">IF($O834&lt;3,IF($H834=$H$1,1,0),IF($H834=$H$1,$P834,0))</f>
        <v>0</v>
      </c>
      <c r="Y834" s="115">
        <f t="shared" ref="Y834:Y897" si="230">IF($O834&lt;3,IF($I834=$I$1,1,0),IF($I834=$I$1,$P834,0))</f>
        <v>0</v>
      </c>
      <c r="Z834" s="115">
        <f t="shared" ref="Z834:Z897" si="231">IF($O834&lt;3,IF($J834=$J$1,1,0),IF($J834=$J$1,$P834,0))</f>
        <v>0</v>
      </c>
      <c r="AA834" s="115">
        <f t="shared" ref="AA834:AA897" si="232">IF($O834&lt;3,IF($K834=$K$1,1,0),IF($K834=$K$1,$P834,0))</f>
        <v>0</v>
      </c>
      <c r="AB834" s="115">
        <f t="shared" ref="AB834:AB897" si="233">IF($O834&lt;3,IF($L834=$L$1,1,0),IF($L834=$L$1,$P834,0))</f>
        <v>0</v>
      </c>
      <c r="AC834" s="115">
        <f t="shared" ref="AC834:AC897" si="234">IF($O834&lt;3,IF($M834=$M$1,1,0),IF($M834=$M$1,$P834,0))</f>
        <v>0</v>
      </c>
      <c r="AF834" s="115">
        <f t="shared" ref="AF834:AF897" si="235">SUM(R834:AD834)</f>
        <v>2</v>
      </c>
      <c r="AG834" s="115">
        <f t="shared" ref="AG834:AG897" si="236">O834</f>
        <v>2</v>
      </c>
      <c r="AH834" s="115" t="str">
        <f t="shared" ref="AH834:AH897" si="237">IF(AF834=AG834,"Correct",IF(AF834=3,"Correct","Wrong"))</f>
        <v>Correct</v>
      </c>
      <c r="AJ834" s="115" t="s">
        <v>99</v>
      </c>
      <c r="AK834" s="115">
        <v>76</v>
      </c>
      <c r="AL834" s="115" t="s">
        <v>181</v>
      </c>
      <c r="AM834" s="115" t="s">
        <v>208</v>
      </c>
    </row>
    <row r="835" spans="1:47">
      <c r="A835" s="115">
        <v>6985190740</v>
      </c>
      <c r="B835" s="115" t="s">
        <v>41</v>
      </c>
      <c r="E835" s="115" t="s">
        <v>44</v>
      </c>
      <c r="O835" s="115">
        <f t="shared" si="221"/>
        <v>2</v>
      </c>
      <c r="P835" s="115">
        <f t="shared" si="222"/>
        <v>1.5</v>
      </c>
      <c r="R835" s="115">
        <f t="shared" si="223"/>
        <v>1</v>
      </c>
      <c r="S835" s="115">
        <f t="shared" si="224"/>
        <v>0</v>
      </c>
      <c r="T835" s="115">
        <f t="shared" si="225"/>
        <v>0</v>
      </c>
      <c r="U835" s="115">
        <f t="shared" si="226"/>
        <v>1</v>
      </c>
      <c r="V835" s="115">
        <f t="shared" si="227"/>
        <v>0</v>
      </c>
      <c r="W835" s="115">
        <f t="shared" si="228"/>
        <v>0</v>
      </c>
      <c r="X835" s="115">
        <f t="shared" si="229"/>
        <v>0</v>
      </c>
      <c r="Y835" s="115">
        <f t="shared" si="230"/>
        <v>0</v>
      </c>
      <c r="Z835" s="115">
        <f t="shared" si="231"/>
        <v>0</v>
      </c>
      <c r="AA835" s="115">
        <f t="shared" si="232"/>
        <v>0</v>
      </c>
      <c r="AB835" s="115">
        <f t="shared" si="233"/>
        <v>0</v>
      </c>
      <c r="AC835" s="115">
        <f t="shared" si="234"/>
        <v>0</v>
      </c>
      <c r="AF835" s="115">
        <f t="shared" si="235"/>
        <v>2</v>
      </c>
      <c r="AG835" s="115">
        <f t="shared" si="236"/>
        <v>2</v>
      </c>
      <c r="AH835" s="115" t="str">
        <f t="shared" si="237"/>
        <v>Correct</v>
      </c>
      <c r="AJ835" s="115" t="s">
        <v>99</v>
      </c>
      <c r="AK835" s="115">
        <v>63</v>
      </c>
      <c r="AL835" s="115" t="s">
        <v>181</v>
      </c>
      <c r="AM835" s="115" t="s">
        <v>203</v>
      </c>
      <c r="AN835" s="115" t="s">
        <v>85</v>
      </c>
      <c r="AO835" s="115" t="s">
        <v>86</v>
      </c>
      <c r="AP835" s="115" t="s">
        <v>87</v>
      </c>
      <c r="AQ835" s="115" t="s">
        <v>101</v>
      </c>
      <c r="AR835" s="115" t="s">
        <v>94</v>
      </c>
      <c r="AS835" s="115" t="s">
        <v>90</v>
      </c>
      <c r="AT835" s="115" t="s">
        <v>91</v>
      </c>
      <c r="AU835" s="115" t="s">
        <v>91</v>
      </c>
    </row>
    <row r="836" spans="1:47">
      <c r="A836" s="115">
        <v>6985458690</v>
      </c>
      <c r="C836" s="115" t="s">
        <v>42</v>
      </c>
      <c r="E836" s="115" t="s">
        <v>44</v>
      </c>
      <c r="O836" s="115">
        <f t="shared" si="221"/>
        <v>2</v>
      </c>
      <c r="P836" s="115">
        <f t="shared" si="222"/>
        <v>1.5</v>
      </c>
      <c r="R836" s="115">
        <f t="shared" si="223"/>
        <v>0</v>
      </c>
      <c r="S836" s="115">
        <f t="shared" si="224"/>
        <v>1</v>
      </c>
      <c r="T836" s="115">
        <f t="shared" si="225"/>
        <v>0</v>
      </c>
      <c r="U836" s="115">
        <f t="shared" si="226"/>
        <v>1</v>
      </c>
      <c r="V836" s="115">
        <f t="shared" si="227"/>
        <v>0</v>
      </c>
      <c r="W836" s="115">
        <f t="shared" si="228"/>
        <v>0</v>
      </c>
      <c r="X836" s="115">
        <f t="shared" si="229"/>
        <v>0</v>
      </c>
      <c r="Y836" s="115">
        <f t="shared" si="230"/>
        <v>0</v>
      </c>
      <c r="Z836" s="115">
        <f t="shared" si="231"/>
        <v>0</v>
      </c>
      <c r="AA836" s="115">
        <f t="shared" si="232"/>
        <v>0</v>
      </c>
      <c r="AB836" s="115">
        <f t="shared" si="233"/>
        <v>0</v>
      </c>
      <c r="AC836" s="115">
        <f t="shared" si="234"/>
        <v>0</v>
      </c>
      <c r="AF836" s="115">
        <f t="shared" si="235"/>
        <v>2</v>
      </c>
      <c r="AG836" s="115">
        <f t="shared" si="236"/>
        <v>2</v>
      </c>
      <c r="AH836" s="115" t="str">
        <f t="shared" si="237"/>
        <v>Correct</v>
      </c>
      <c r="AJ836" s="115" t="s">
        <v>99</v>
      </c>
      <c r="AK836" s="115">
        <v>41</v>
      </c>
      <c r="AL836" s="115" t="s">
        <v>181</v>
      </c>
      <c r="AM836" s="115" t="s">
        <v>433</v>
      </c>
      <c r="AN836" s="115" t="s">
        <v>85</v>
      </c>
      <c r="AO836" s="115" t="s">
        <v>86</v>
      </c>
      <c r="AP836" s="115" t="s">
        <v>87</v>
      </c>
      <c r="AQ836" s="115" t="s">
        <v>101</v>
      </c>
      <c r="AR836" s="115" t="s">
        <v>102</v>
      </c>
      <c r="AS836" s="115" t="s">
        <v>90</v>
      </c>
      <c r="AT836" s="115" t="s">
        <v>91</v>
      </c>
      <c r="AU836" s="115" t="s">
        <v>91</v>
      </c>
    </row>
    <row r="837" spans="1:47">
      <c r="A837" s="115">
        <v>6985150081</v>
      </c>
      <c r="C837" s="115" t="s">
        <v>42</v>
      </c>
      <c r="G837" s="115" t="s">
        <v>39</v>
      </c>
      <c r="O837" s="115">
        <f t="shared" si="221"/>
        <v>2</v>
      </c>
      <c r="P837" s="115">
        <f t="shared" si="222"/>
        <v>1.5</v>
      </c>
      <c r="R837" s="115">
        <f t="shared" si="223"/>
        <v>0</v>
      </c>
      <c r="S837" s="115">
        <f t="shared" si="224"/>
        <v>1</v>
      </c>
      <c r="T837" s="115">
        <f t="shared" si="225"/>
        <v>0</v>
      </c>
      <c r="U837" s="115">
        <f t="shared" si="226"/>
        <v>0</v>
      </c>
      <c r="V837" s="115">
        <f t="shared" si="227"/>
        <v>0</v>
      </c>
      <c r="W837" s="115">
        <f t="shared" si="228"/>
        <v>1</v>
      </c>
      <c r="X837" s="115">
        <f t="shared" si="229"/>
        <v>0</v>
      </c>
      <c r="Y837" s="115">
        <f t="shared" si="230"/>
        <v>0</v>
      </c>
      <c r="Z837" s="115">
        <f t="shared" si="231"/>
        <v>0</v>
      </c>
      <c r="AA837" s="115">
        <f t="shared" si="232"/>
        <v>0</v>
      </c>
      <c r="AB837" s="115">
        <f t="shared" si="233"/>
        <v>0</v>
      </c>
      <c r="AC837" s="115">
        <f t="shared" si="234"/>
        <v>0</v>
      </c>
      <c r="AF837" s="115">
        <f t="shared" si="235"/>
        <v>2</v>
      </c>
      <c r="AG837" s="115">
        <f t="shared" si="236"/>
        <v>2</v>
      </c>
      <c r="AH837" s="115" t="str">
        <f t="shared" si="237"/>
        <v>Correct</v>
      </c>
      <c r="AJ837" s="115" t="s">
        <v>99</v>
      </c>
      <c r="AK837" s="115">
        <v>65</v>
      </c>
      <c r="AL837" s="115" t="s">
        <v>84</v>
      </c>
      <c r="AM837" s="115" t="s">
        <v>162</v>
      </c>
      <c r="AN837" s="115" t="s">
        <v>85</v>
      </c>
      <c r="AO837" s="115" t="s">
        <v>86</v>
      </c>
      <c r="AP837" s="115" t="s">
        <v>87</v>
      </c>
      <c r="AQ837" s="115" t="s">
        <v>96</v>
      </c>
      <c r="AR837" s="115" t="s">
        <v>89</v>
      </c>
      <c r="AS837" s="115" t="s">
        <v>106</v>
      </c>
      <c r="AT837" s="115" t="s">
        <v>91</v>
      </c>
      <c r="AU837" s="115" t="s">
        <v>86</v>
      </c>
    </row>
    <row r="838" spans="1:47">
      <c r="A838" s="115">
        <v>7020343304</v>
      </c>
      <c r="O838" s="115">
        <f t="shared" si="221"/>
        <v>0</v>
      </c>
      <c r="P838" s="115" t="e">
        <f t="shared" si="222"/>
        <v>#DIV/0!</v>
      </c>
      <c r="R838" s="115">
        <f t="shared" si="223"/>
        <v>0</v>
      </c>
      <c r="S838" s="115">
        <f t="shared" si="224"/>
        <v>0</v>
      </c>
      <c r="T838" s="115">
        <f t="shared" si="225"/>
        <v>0</v>
      </c>
      <c r="U838" s="115">
        <f t="shared" si="226"/>
        <v>0</v>
      </c>
      <c r="V838" s="115">
        <f t="shared" si="227"/>
        <v>0</v>
      </c>
      <c r="W838" s="115">
        <f t="shared" si="228"/>
        <v>0</v>
      </c>
      <c r="X838" s="115">
        <f t="shared" si="229"/>
        <v>0</v>
      </c>
      <c r="Y838" s="115">
        <f t="shared" si="230"/>
        <v>0</v>
      </c>
      <c r="Z838" s="115">
        <f t="shared" si="231"/>
        <v>0</v>
      </c>
      <c r="AA838" s="115">
        <f t="shared" si="232"/>
        <v>0</v>
      </c>
      <c r="AB838" s="115">
        <f t="shared" si="233"/>
        <v>0</v>
      </c>
      <c r="AC838" s="115">
        <f t="shared" si="234"/>
        <v>0</v>
      </c>
      <c r="AF838" s="115">
        <f t="shared" si="235"/>
        <v>0</v>
      </c>
      <c r="AG838" s="115">
        <f t="shared" si="236"/>
        <v>0</v>
      </c>
      <c r="AH838" s="115" t="str">
        <f t="shared" si="237"/>
        <v>Correct</v>
      </c>
      <c r="AJ838" s="115" t="s">
        <v>83</v>
      </c>
      <c r="AK838" s="115">
        <v>55</v>
      </c>
      <c r="AL838" s="115" t="s">
        <v>181</v>
      </c>
      <c r="AN838" s="115" t="s">
        <v>85</v>
      </c>
      <c r="AO838" s="115" t="s">
        <v>86</v>
      </c>
      <c r="AP838" s="115" t="s">
        <v>87</v>
      </c>
      <c r="AQ838" s="115" t="s">
        <v>101</v>
      </c>
      <c r="AR838" s="115" t="s">
        <v>89</v>
      </c>
      <c r="AS838" s="115" t="s">
        <v>90</v>
      </c>
      <c r="AT838" s="115" t="s">
        <v>86</v>
      </c>
      <c r="AU838" s="115" t="s">
        <v>91</v>
      </c>
    </row>
    <row r="839" spans="1:47">
      <c r="A839" s="115">
        <v>6985453452</v>
      </c>
      <c r="O839" s="115">
        <f t="shared" si="221"/>
        <v>0</v>
      </c>
      <c r="P839" s="115" t="e">
        <f t="shared" si="222"/>
        <v>#DIV/0!</v>
      </c>
      <c r="R839" s="115">
        <f t="shared" si="223"/>
        <v>0</v>
      </c>
      <c r="S839" s="115">
        <f t="shared" si="224"/>
        <v>0</v>
      </c>
      <c r="T839" s="115">
        <f t="shared" si="225"/>
        <v>0</v>
      </c>
      <c r="U839" s="115">
        <f t="shared" si="226"/>
        <v>0</v>
      </c>
      <c r="V839" s="115">
        <f t="shared" si="227"/>
        <v>0</v>
      </c>
      <c r="W839" s="115">
        <f t="shared" si="228"/>
        <v>0</v>
      </c>
      <c r="X839" s="115">
        <f t="shared" si="229"/>
        <v>0</v>
      </c>
      <c r="Y839" s="115">
        <f t="shared" si="230"/>
        <v>0</v>
      </c>
      <c r="Z839" s="115">
        <f t="shared" si="231"/>
        <v>0</v>
      </c>
      <c r="AA839" s="115">
        <f t="shared" si="232"/>
        <v>0</v>
      </c>
      <c r="AB839" s="115">
        <f t="shared" si="233"/>
        <v>0</v>
      </c>
      <c r="AC839" s="115">
        <f t="shared" si="234"/>
        <v>0</v>
      </c>
      <c r="AF839" s="115">
        <f t="shared" si="235"/>
        <v>0</v>
      </c>
      <c r="AG839" s="115">
        <f t="shared" si="236"/>
        <v>0</v>
      </c>
      <c r="AH839" s="115" t="str">
        <f t="shared" si="237"/>
        <v>Correct</v>
      </c>
      <c r="AJ839" s="115" t="s">
        <v>99</v>
      </c>
      <c r="AK839" s="115">
        <v>65</v>
      </c>
      <c r="AL839" s="115" t="s">
        <v>181</v>
      </c>
      <c r="AM839" s="115" t="s">
        <v>189</v>
      </c>
      <c r="AN839" s="115" t="s">
        <v>85</v>
      </c>
      <c r="AO839" s="115" t="s">
        <v>86</v>
      </c>
      <c r="AQ839" s="115" t="s">
        <v>100</v>
      </c>
      <c r="AR839" s="115" t="s">
        <v>102</v>
      </c>
      <c r="AS839" s="115" t="s">
        <v>106</v>
      </c>
      <c r="AT839" s="115" t="s">
        <v>91</v>
      </c>
      <c r="AU839" s="115" t="s">
        <v>91</v>
      </c>
    </row>
    <row r="840" spans="1:47">
      <c r="A840" s="115">
        <v>7045763969</v>
      </c>
      <c r="C840" s="115" t="s">
        <v>42</v>
      </c>
      <c r="E840" s="115" t="s">
        <v>44</v>
      </c>
      <c r="O840" s="115">
        <f t="shared" si="221"/>
        <v>2</v>
      </c>
      <c r="P840" s="115">
        <f t="shared" si="222"/>
        <v>1.5</v>
      </c>
      <c r="R840" s="115">
        <f t="shared" si="223"/>
        <v>0</v>
      </c>
      <c r="S840" s="115">
        <f t="shared" si="224"/>
        <v>1</v>
      </c>
      <c r="T840" s="115">
        <f t="shared" si="225"/>
        <v>0</v>
      </c>
      <c r="U840" s="115">
        <f t="shared" si="226"/>
        <v>1</v>
      </c>
      <c r="V840" s="115">
        <f t="shared" si="227"/>
        <v>0</v>
      </c>
      <c r="W840" s="115">
        <f t="shared" si="228"/>
        <v>0</v>
      </c>
      <c r="X840" s="115">
        <f t="shared" si="229"/>
        <v>0</v>
      </c>
      <c r="Y840" s="115">
        <f t="shared" si="230"/>
        <v>0</v>
      </c>
      <c r="Z840" s="115">
        <f t="shared" si="231"/>
        <v>0</v>
      </c>
      <c r="AA840" s="115">
        <f t="shared" si="232"/>
        <v>0</v>
      </c>
      <c r="AB840" s="115">
        <f t="shared" si="233"/>
        <v>0</v>
      </c>
      <c r="AC840" s="115">
        <f t="shared" si="234"/>
        <v>0</v>
      </c>
      <c r="AF840" s="115">
        <f t="shared" si="235"/>
        <v>2</v>
      </c>
      <c r="AG840" s="115">
        <f t="shared" si="236"/>
        <v>2</v>
      </c>
      <c r="AH840" s="115" t="str">
        <f t="shared" si="237"/>
        <v>Correct</v>
      </c>
      <c r="AJ840" s="115" t="s">
        <v>83</v>
      </c>
      <c r="AK840" s="115">
        <v>67</v>
      </c>
      <c r="AL840" s="115" t="s">
        <v>181</v>
      </c>
      <c r="AM840" s="115" t="s">
        <v>206</v>
      </c>
      <c r="AN840" s="115" t="s">
        <v>85</v>
      </c>
      <c r="AO840" s="115" t="s">
        <v>86</v>
      </c>
      <c r="AP840" s="115" t="s">
        <v>87</v>
      </c>
      <c r="AQ840" s="115" t="s">
        <v>101</v>
      </c>
      <c r="AR840" s="115" t="s">
        <v>94</v>
      </c>
      <c r="AS840" s="115" t="s">
        <v>90</v>
      </c>
      <c r="AT840" s="115" t="s">
        <v>91</v>
      </c>
      <c r="AU840" s="115" t="s">
        <v>91</v>
      </c>
    </row>
    <row r="841" spans="1:47">
      <c r="A841" s="115">
        <v>7020565739</v>
      </c>
      <c r="B841" s="115" t="s">
        <v>41</v>
      </c>
      <c r="O841" s="115">
        <f t="shared" si="221"/>
        <v>1</v>
      </c>
      <c r="P841" s="115">
        <f t="shared" si="222"/>
        <v>3</v>
      </c>
      <c r="R841" s="115">
        <f t="shared" si="223"/>
        <v>1</v>
      </c>
      <c r="S841" s="115">
        <f t="shared" si="224"/>
        <v>0</v>
      </c>
      <c r="T841" s="115">
        <f t="shared" si="225"/>
        <v>0</v>
      </c>
      <c r="U841" s="115">
        <f t="shared" si="226"/>
        <v>0</v>
      </c>
      <c r="V841" s="115">
        <f t="shared" si="227"/>
        <v>0</v>
      </c>
      <c r="W841" s="115">
        <f t="shared" si="228"/>
        <v>0</v>
      </c>
      <c r="X841" s="115">
        <f t="shared" si="229"/>
        <v>0</v>
      </c>
      <c r="Y841" s="115">
        <f t="shared" si="230"/>
        <v>0</v>
      </c>
      <c r="Z841" s="115">
        <f t="shared" si="231"/>
        <v>0</v>
      </c>
      <c r="AA841" s="115">
        <f t="shared" si="232"/>
        <v>0</v>
      </c>
      <c r="AB841" s="115">
        <f t="shared" si="233"/>
        <v>0</v>
      </c>
      <c r="AC841" s="115">
        <f t="shared" si="234"/>
        <v>0</v>
      </c>
      <c r="AF841" s="115">
        <f t="shared" si="235"/>
        <v>1</v>
      </c>
      <c r="AG841" s="115">
        <f t="shared" si="236"/>
        <v>1</v>
      </c>
      <c r="AH841" s="115" t="str">
        <f t="shared" si="237"/>
        <v>Correct</v>
      </c>
      <c r="AJ841" s="115"/>
      <c r="AK841" s="115">
        <v>70</v>
      </c>
      <c r="AL841" s="115" t="s">
        <v>181</v>
      </c>
      <c r="AM841" s="115" t="s">
        <v>201</v>
      </c>
      <c r="AN841" s="115" t="s">
        <v>85</v>
      </c>
      <c r="AO841" s="115" t="s">
        <v>86</v>
      </c>
      <c r="AP841" s="115" t="s">
        <v>87</v>
      </c>
      <c r="AS841" s="115" t="s">
        <v>90</v>
      </c>
      <c r="AT841" s="115" t="s">
        <v>91</v>
      </c>
      <c r="AU841" s="115" t="s">
        <v>91</v>
      </c>
    </row>
    <row r="842" spans="1:47">
      <c r="A842" s="115">
        <v>6982463381</v>
      </c>
      <c r="O842" s="115">
        <f t="shared" si="221"/>
        <v>0</v>
      </c>
      <c r="P842" s="115" t="e">
        <f t="shared" si="222"/>
        <v>#DIV/0!</v>
      </c>
      <c r="R842" s="115">
        <f t="shared" si="223"/>
        <v>0</v>
      </c>
      <c r="S842" s="115">
        <f t="shared" si="224"/>
        <v>0</v>
      </c>
      <c r="T842" s="115">
        <f t="shared" si="225"/>
        <v>0</v>
      </c>
      <c r="U842" s="115">
        <f t="shared" si="226"/>
        <v>0</v>
      </c>
      <c r="V842" s="115">
        <f t="shared" si="227"/>
        <v>0</v>
      </c>
      <c r="W842" s="115">
        <f t="shared" si="228"/>
        <v>0</v>
      </c>
      <c r="X842" s="115">
        <f t="shared" si="229"/>
        <v>0</v>
      </c>
      <c r="Y842" s="115">
        <f t="shared" si="230"/>
        <v>0</v>
      </c>
      <c r="Z842" s="115">
        <f t="shared" si="231"/>
        <v>0</v>
      </c>
      <c r="AA842" s="115">
        <f t="shared" si="232"/>
        <v>0</v>
      </c>
      <c r="AB842" s="115">
        <f t="shared" si="233"/>
        <v>0</v>
      </c>
      <c r="AC842" s="115">
        <f t="shared" si="234"/>
        <v>0</v>
      </c>
      <c r="AF842" s="115">
        <f t="shared" si="235"/>
        <v>0</v>
      </c>
      <c r="AG842" s="115">
        <f t="shared" si="236"/>
        <v>0</v>
      </c>
      <c r="AH842" s="115" t="str">
        <f t="shared" si="237"/>
        <v>Correct</v>
      </c>
      <c r="AJ842" s="115" t="s">
        <v>83</v>
      </c>
      <c r="AK842" s="115">
        <v>57</v>
      </c>
      <c r="AL842" s="115" t="s">
        <v>181</v>
      </c>
      <c r="AM842" s="115" t="s">
        <v>484</v>
      </c>
      <c r="AN842" s="115" t="s">
        <v>85</v>
      </c>
      <c r="AO842" s="115" t="s">
        <v>86</v>
      </c>
      <c r="AQ842" s="115" t="s">
        <v>101</v>
      </c>
      <c r="AR842" s="115" t="s">
        <v>89</v>
      </c>
      <c r="AS842" s="115" t="s">
        <v>113</v>
      </c>
      <c r="AT842" s="115" t="s">
        <v>91</v>
      </c>
      <c r="AU842" s="115" t="s">
        <v>86</v>
      </c>
    </row>
    <row r="843" spans="1:47">
      <c r="A843" s="115">
        <v>7020564240</v>
      </c>
      <c r="C843" s="115" t="s">
        <v>42</v>
      </c>
      <c r="O843" s="115">
        <f t="shared" si="221"/>
        <v>1</v>
      </c>
      <c r="P843" s="115">
        <f t="shared" si="222"/>
        <v>3</v>
      </c>
      <c r="R843" s="115">
        <f t="shared" si="223"/>
        <v>0</v>
      </c>
      <c r="S843" s="115">
        <f t="shared" si="224"/>
        <v>1</v>
      </c>
      <c r="T843" s="115">
        <f t="shared" si="225"/>
        <v>0</v>
      </c>
      <c r="U843" s="115">
        <f t="shared" si="226"/>
        <v>0</v>
      </c>
      <c r="V843" s="115">
        <f t="shared" si="227"/>
        <v>0</v>
      </c>
      <c r="W843" s="115">
        <f t="shared" si="228"/>
        <v>0</v>
      </c>
      <c r="X843" s="115">
        <f t="shared" si="229"/>
        <v>0</v>
      </c>
      <c r="Y843" s="115">
        <f t="shared" si="230"/>
        <v>0</v>
      </c>
      <c r="Z843" s="115">
        <f t="shared" si="231"/>
        <v>0</v>
      </c>
      <c r="AA843" s="115">
        <f t="shared" si="232"/>
        <v>0</v>
      </c>
      <c r="AB843" s="115">
        <f t="shared" si="233"/>
        <v>0</v>
      </c>
      <c r="AC843" s="115">
        <f t="shared" si="234"/>
        <v>0</v>
      </c>
      <c r="AF843" s="115">
        <f t="shared" si="235"/>
        <v>1</v>
      </c>
      <c r="AG843" s="115">
        <f t="shared" si="236"/>
        <v>1</v>
      </c>
      <c r="AH843" s="115" t="str">
        <f t="shared" si="237"/>
        <v>Correct</v>
      </c>
      <c r="AJ843" s="115" t="s">
        <v>83</v>
      </c>
      <c r="AK843" s="115">
        <v>53</v>
      </c>
      <c r="AL843" s="115" t="s">
        <v>181</v>
      </c>
      <c r="AM843" s="115" t="s">
        <v>224</v>
      </c>
      <c r="AN843" s="115" t="s">
        <v>85</v>
      </c>
      <c r="AO843" s="115" t="s">
        <v>86</v>
      </c>
      <c r="AP843" s="115" t="s">
        <v>87</v>
      </c>
      <c r="AQ843" s="115" t="s">
        <v>88</v>
      </c>
      <c r="AR843" s="115" t="s">
        <v>89</v>
      </c>
      <c r="AS843" s="115" t="s">
        <v>90</v>
      </c>
      <c r="AT843" s="115" t="s">
        <v>91</v>
      </c>
      <c r="AU843" s="115" t="s">
        <v>91</v>
      </c>
    </row>
    <row r="844" spans="1:47">
      <c r="A844" s="115">
        <v>7011541097</v>
      </c>
      <c r="O844" s="115">
        <f t="shared" si="221"/>
        <v>0</v>
      </c>
      <c r="P844" s="115" t="e">
        <f t="shared" si="222"/>
        <v>#DIV/0!</v>
      </c>
      <c r="R844" s="115">
        <f t="shared" si="223"/>
        <v>0</v>
      </c>
      <c r="S844" s="115">
        <f t="shared" si="224"/>
        <v>0</v>
      </c>
      <c r="T844" s="115">
        <f t="shared" si="225"/>
        <v>0</v>
      </c>
      <c r="U844" s="115">
        <f t="shared" si="226"/>
        <v>0</v>
      </c>
      <c r="V844" s="115">
        <f t="shared" si="227"/>
        <v>0</v>
      </c>
      <c r="W844" s="115">
        <f t="shared" si="228"/>
        <v>0</v>
      </c>
      <c r="X844" s="115">
        <f t="shared" si="229"/>
        <v>0</v>
      </c>
      <c r="Y844" s="115">
        <f t="shared" si="230"/>
        <v>0</v>
      </c>
      <c r="Z844" s="115">
        <f t="shared" si="231"/>
        <v>0</v>
      </c>
      <c r="AA844" s="115">
        <f t="shared" si="232"/>
        <v>0</v>
      </c>
      <c r="AB844" s="115">
        <f t="shared" si="233"/>
        <v>0</v>
      </c>
      <c r="AC844" s="115">
        <f t="shared" si="234"/>
        <v>0</v>
      </c>
      <c r="AF844" s="115">
        <f t="shared" si="235"/>
        <v>0</v>
      </c>
      <c r="AG844" s="115">
        <f t="shared" si="236"/>
        <v>0</v>
      </c>
      <c r="AH844" s="115" t="str">
        <f t="shared" si="237"/>
        <v>Correct</v>
      </c>
      <c r="AJ844" s="115" t="s">
        <v>83</v>
      </c>
      <c r="AK844" s="115">
        <v>63</v>
      </c>
      <c r="AL844" s="115" t="s">
        <v>181</v>
      </c>
      <c r="AM844" s="115" t="s">
        <v>224</v>
      </c>
      <c r="AN844" s="115" t="s">
        <v>85</v>
      </c>
      <c r="AO844" s="115" t="s">
        <v>86</v>
      </c>
      <c r="AP844" s="115" t="s">
        <v>87</v>
      </c>
      <c r="AR844" s="115" t="s">
        <v>111</v>
      </c>
      <c r="AS844" s="115" t="s">
        <v>90</v>
      </c>
      <c r="AT844" s="115" t="s">
        <v>91</v>
      </c>
      <c r="AU844" s="115" t="s">
        <v>86</v>
      </c>
    </row>
    <row r="845" spans="1:47">
      <c r="A845" s="115">
        <v>5609438234</v>
      </c>
      <c r="B845" s="115" t="s">
        <v>41</v>
      </c>
      <c r="O845" s="115">
        <f t="shared" si="221"/>
        <v>1</v>
      </c>
      <c r="P845" s="115">
        <f t="shared" si="222"/>
        <v>3</v>
      </c>
      <c r="R845" s="115">
        <f t="shared" si="223"/>
        <v>1</v>
      </c>
      <c r="S845" s="115">
        <f t="shared" si="224"/>
        <v>0</v>
      </c>
      <c r="T845" s="115">
        <f t="shared" si="225"/>
        <v>0</v>
      </c>
      <c r="U845" s="115">
        <f t="shared" si="226"/>
        <v>0</v>
      </c>
      <c r="V845" s="115">
        <f t="shared" si="227"/>
        <v>0</v>
      </c>
      <c r="W845" s="115">
        <f t="shared" si="228"/>
        <v>0</v>
      </c>
      <c r="X845" s="115">
        <f t="shared" si="229"/>
        <v>0</v>
      </c>
      <c r="Y845" s="115">
        <f t="shared" si="230"/>
        <v>0</v>
      </c>
      <c r="Z845" s="115">
        <f t="shared" si="231"/>
        <v>0</v>
      </c>
      <c r="AA845" s="115">
        <f t="shared" si="232"/>
        <v>0</v>
      </c>
      <c r="AB845" s="115">
        <f t="shared" si="233"/>
        <v>0</v>
      </c>
      <c r="AC845" s="115">
        <f t="shared" si="234"/>
        <v>0</v>
      </c>
      <c r="AF845" s="115">
        <f t="shared" si="235"/>
        <v>1</v>
      </c>
      <c r="AG845" s="115">
        <f t="shared" si="236"/>
        <v>1</v>
      </c>
      <c r="AH845" s="115" t="str">
        <f t="shared" si="237"/>
        <v>Correct</v>
      </c>
      <c r="AJ845" s="115" t="s">
        <v>83</v>
      </c>
      <c r="AK845" s="115">
        <v>58</v>
      </c>
      <c r="AL845" s="115" t="s">
        <v>181</v>
      </c>
      <c r="AM845" s="115" t="s">
        <v>208</v>
      </c>
      <c r="AN845" s="115" t="s">
        <v>85</v>
      </c>
      <c r="AO845" s="115" t="s">
        <v>86</v>
      </c>
      <c r="AP845" s="115" t="s">
        <v>87</v>
      </c>
      <c r="AQ845" s="115" t="s">
        <v>88</v>
      </c>
      <c r="AR845" s="115" t="s">
        <v>89</v>
      </c>
      <c r="AS845" s="115" t="s">
        <v>90</v>
      </c>
      <c r="AT845" s="115" t="s">
        <v>91</v>
      </c>
      <c r="AU845" s="115" t="s">
        <v>91</v>
      </c>
    </row>
    <row r="846" spans="1:47">
      <c r="A846" s="115">
        <v>7020566181</v>
      </c>
      <c r="E846" s="115" t="s">
        <v>44</v>
      </c>
      <c r="O846" s="115">
        <f t="shared" si="221"/>
        <v>1</v>
      </c>
      <c r="P846" s="115">
        <f t="shared" si="222"/>
        <v>3</v>
      </c>
      <c r="R846" s="115">
        <f t="shared" si="223"/>
        <v>0</v>
      </c>
      <c r="S846" s="115">
        <f t="shared" si="224"/>
        <v>0</v>
      </c>
      <c r="T846" s="115">
        <f t="shared" si="225"/>
        <v>0</v>
      </c>
      <c r="U846" s="115">
        <f t="shared" si="226"/>
        <v>1</v>
      </c>
      <c r="V846" s="115">
        <f t="shared" si="227"/>
        <v>0</v>
      </c>
      <c r="W846" s="115">
        <f t="shared" si="228"/>
        <v>0</v>
      </c>
      <c r="X846" s="115">
        <f t="shared" si="229"/>
        <v>0</v>
      </c>
      <c r="Y846" s="115">
        <f t="shared" si="230"/>
        <v>0</v>
      </c>
      <c r="Z846" s="115">
        <f t="shared" si="231"/>
        <v>0</v>
      </c>
      <c r="AA846" s="115">
        <f t="shared" si="232"/>
        <v>0</v>
      </c>
      <c r="AB846" s="115">
        <f t="shared" si="233"/>
        <v>0</v>
      </c>
      <c r="AC846" s="115">
        <f t="shared" si="234"/>
        <v>0</v>
      </c>
      <c r="AF846" s="115">
        <f t="shared" si="235"/>
        <v>1</v>
      </c>
      <c r="AG846" s="115">
        <f t="shared" si="236"/>
        <v>1</v>
      </c>
      <c r="AH846" s="115" t="str">
        <f t="shared" si="237"/>
        <v>Correct</v>
      </c>
      <c r="AJ846" s="115" t="s">
        <v>83</v>
      </c>
      <c r="AK846" s="115">
        <v>29</v>
      </c>
      <c r="AL846" s="115" t="s">
        <v>84</v>
      </c>
      <c r="AM846" s="115" t="s">
        <v>146</v>
      </c>
      <c r="AN846" s="115" t="s">
        <v>107</v>
      </c>
      <c r="AO846" s="115" t="s">
        <v>91</v>
      </c>
      <c r="AP846" s="115" t="s">
        <v>137</v>
      </c>
      <c r="AQ846" s="115" t="s">
        <v>104</v>
      </c>
      <c r="AR846" s="115" t="s">
        <v>94</v>
      </c>
      <c r="AS846" s="115" t="s">
        <v>103</v>
      </c>
      <c r="AT846" s="115" t="s">
        <v>91</v>
      </c>
      <c r="AU846" s="115" t="s">
        <v>91</v>
      </c>
    </row>
    <row r="847" spans="1:47">
      <c r="A847" s="115">
        <v>6985159768</v>
      </c>
      <c r="O847" s="115">
        <f t="shared" si="221"/>
        <v>0</v>
      </c>
      <c r="P847" s="115" t="e">
        <f t="shared" si="222"/>
        <v>#DIV/0!</v>
      </c>
      <c r="R847" s="115">
        <f t="shared" si="223"/>
        <v>0</v>
      </c>
      <c r="S847" s="115">
        <f t="shared" si="224"/>
        <v>0</v>
      </c>
      <c r="T847" s="115">
        <f t="shared" si="225"/>
        <v>0</v>
      </c>
      <c r="U847" s="115">
        <f t="shared" si="226"/>
        <v>0</v>
      </c>
      <c r="V847" s="115">
        <f t="shared" si="227"/>
        <v>0</v>
      </c>
      <c r="W847" s="115">
        <f t="shared" si="228"/>
        <v>0</v>
      </c>
      <c r="X847" s="115">
        <f t="shared" si="229"/>
        <v>0</v>
      </c>
      <c r="Y847" s="115">
        <f t="shared" si="230"/>
        <v>0</v>
      </c>
      <c r="Z847" s="115">
        <f t="shared" si="231"/>
        <v>0</v>
      </c>
      <c r="AA847" s="115">
        <f t="shared" si="232"/>
        <v>0</v>
      </c>
      <c r="AB847" s="115">
        <f t="shared" si="233"/>
        <v>0</v>
      </c>
      <c r="AC847" s="115">
        <f t="shared" si="234"/>
        <v>0</v>
      </c>
      <c r="AF847" s="115">
        <f t="shared" si="235"/>
        <v>0</v>
      </c>
      <c r="AG847" s="115">
        <f t="shared" si="236"/>
        <v>0</v>
      </c>
      <c r="AH847" s="115" t="str">
        <f t="shared" si="237"/>
        <v>Correct</v>
      </c>
      <c r="AJ847" s="115" t="s">
        <v>99</v>
      </c>
      <c r="AK847" s="115">
        <v>42</v>
      </c>
      <c r="AL847" s="115" t="s">
        <v>181</v>
      </c>
      <c r="AM847" s="115" t="s">
        <v>232</v>
      </c>
      <c r="AN847" s="115" t="s">
        <v>85</v>
      </c>
      <c r="AO847" s="115" t="s">
        <v>86</v>
      </c>
      <c r="AP847" s="115" t="s">
        <v>87</v>
      </c>
      <c r="AQ847" s="115" t="s">
        <v>88</v>
      </c>
      <c r="AR847" s="115" t="s">
        <v>94</v>
      </c>
      <c r="AS847" s="115" t="s">
        <v>90</v>
      </c>
      <c r="AT847" s="115" t="s">
        <v>91</v>
      </c>
      <c r="AU847" s="115" t="s">
        <v>91</v>
      </c>
    </row>
    <row r="848" spans="1:47">
      <c r="A848" s="115">
        <v>7007933170</v>
      </c>
      <c r="E848" s="115" t="s">
        <v>44</v>
      </c>
      <c r="G848" s="115" t="s">
        <v>39</v>
      </c>
      <c r="O848" s="115">
        <f t="shared" si="221"/>
        <v>2</v>
      </c>
      <c r="P848" s="115">
        <f t="shared" si="222"/>
        <v>1.5</v>
      </c>
      <c r="R848" s="115">
        <f t="shared" si="223"/>
        <v>0</v>
      </c>
      <c r="S848" s="115">
        <f t="shared" si="224"/>
        <v>0</v>
      </c>
      <c r="T848" s="115">
        <f t="shared" si="225"/>
        <v>0</v>
      </c>
      <c r="U848" s="115">
        <f t="shared" si="226"/>
        <v>1</v>
      </c>
      <c r="V848" s="115">
        <f t="shared" si="227"/>
        <v>0</v>
      </c>
      <c r="W848" s="115">
        <f t="shared" si="228"/>
        <v>1</v>
      </c>
      <c r="X848" s="115">
        <f t="shared" si="229"/>
        <v>0</v>
      </c>
      <c r="Y848" s="115">
        <f t="shared" si="230"/>
        <v>0</v>
      </c>
      <c r="Z848" s="115">
        <f t="shared" si="231"/>
        <v>0</v>
      </c>
      <c r="AA848" s="115">
        <f t="shared" si="232"/>
        <v>0</v>
      </c>
      <c r="AB848" s="115">
        <f t="shared" si="233"/>
        <v>0</v>
      </c>
      <c r="AC848" s="115">
        <f t="shared" si="234"/>
        <v>0</v>
      </c>
      <c r="AF848" s="115">
        <f t="shared" si="235"/>
        <v>2</v>
      </c>
      <c r="AG848" s="115">
        <f t="shared" si="236"/>
        <v>2</v>
      </c>
      <c r="AH848" s="115" t="str">
        <f t="shared" si="237"/>
        <v>Correct</v>
      </c>
      <c r="AJ848" s="115" t="s">
        <v>83</v>
      </c>
      <c r="AK848" s="115">
        <v>61</v>
      </c>
      <c r="AL848" s="115" t="s">
        <v>84</v>
      </c>
      <c r="AM848" s="115" t="s">
        <v>124</v>
      </c>
      <c r="AN848" s="115" t="s">
        <v>85</v>
      </c>
      <c r="AO848" s="115" t="s">
        <v>86</v>
      </c>
      <c r="AP848" s="115" t="s">
        <v>87</v>
      </c>
      <c r="AQ848" s="115" t="s">
        <v>93</v>
      </c>
      <c r="AR848" s="115" t="s">
        <v>102</v>
      </c>
      <c r="AS848" s="115" t="s">
        <v>90</v>
      </c>
      <c r="AT848" s="115" t="s">
        <v>91</v>
      </c>
      <c r="AU848" s="115" t="s">
        <v>86</v>
      </c>
    </row>
    <row r="849" spans="1:47">
      <c r="A849" s="115">
        <v>7020347329</v>
      </c>
      <c r="E849" s="115" t="s">
        <v>44</v>
      </c>
      <c r="O849" s="115">
        <f t="shared" si="221"/>
        <v>1</v>
      </c>
      <c r="P849" s="115">
        <f t="shared" si="222"/>
        <v>3</v>
      </c>
      <c r="R849" s="115">
        <f t="shared" si="223"/>
        <v>0</v>
      </c>
      <c r="S849" s="115">
        <f t="shared" si="224"/>
        <v>0</v>
      </c>
      <c r="T849" s="115">
        <f t="shared" si="225"/>
        <v>0</v>
      </c>
      <c r="U849" s="115">
        <f t="shared" si="226"/>
        <v>1</v>
      </c>
      <c r="V849" s="115">
        <f t="shared" si="227"/>
        <v>0</v>
      </c>
      <c r="W849" s="115">
        <f t="shared" si="228"/>
        <v>0</v>
      </c>
      <c r="X849" s="115">
        <f t="shared" si="229"/>
        <v>0</v>
      </c>
      <c r="Y849" s="115">
        <f t="shared" si="230"/>
        <v>0</v>
      </c>
      <c r="Z849" s="115">
        <f t="shared" si="231"/>
        <v>0</v>
      </c>
      <c r="AA849" s="115">
        <f t="shared" si="232"/>
        <v>0</v>
      </c>
      <c r="AB849" s="115">
        <f t="shared" si="233"/>
        <v>0</v>
      </c>
      <c r="AC849" s="115">
        <f t="shared" si="234"/>
        <v>0</v>
      </c>
      <c r="AF849" s="115">
        <f t="shared" si="235"/>
        <v>1</v>
      </c>
      <c r="AG849" s="115">
        <f t="shared" si="236"/>
        <v>1</v>
      </c>
      <c r="AH849" s="115" t="str">
        <f t="shared" si="237"/>
        <v>Correct</v>
      </c>
      <c r="AJ849" s="115" t="s">
        <v>99</v>
      </c>
      <c r="AK849" s="115">
        <v>24</v>
      </c>
      <c r="AL849" s="115" t="s">
        <v>181</v>
      </c>
      <c r="AM849" s="115" t="s">
        <v>440</v>
      </c>
      <c r="AN849" s="115" t="s">
        <v>85</v>
      </c>
      <c r="AO849" s="115" t="s">
        <v>86</v>
      </c>
      <c r="AP849" s="115" t="s">
        <v>87</v>
      </c>
      <c r="AQ849" s="115" t="s">
        <v>104</v>
      </c>
      <c r="AR849" s="115" t="s">
        <v>94</v>
      </c>
      <c r="AS849" s="115" t="s">
        <v>90</v>
      </c>
      <c r="AT849" s="115" t="s">
        <v>91</v>
      </c>
      <c r="AU849" s="115" t="s">
        <v>91</v>
      </c>
    </row>
    <row r="850" spans="1:47">
      <c r="A850" s="115">
        <v>7020343979</v>
      </c>
      <c r="E850" s="115" t="s">
        <v>44</v>
      </c>
      <c r="O850" s="115">
        <f t="shared" si="221"/>
        <v>1</v>
      </c>
      <c r="P850" s="115">
        <f t="shared" si="222"/>
        <v>3</v>
      </c>
      <c r="R850" s="115">
        <f t="shared" si="223"/>
        <v>0</v>
      </c>
      <c r="S850" s="115">
        <f t="shared" si="224"/>
        <v>0</v>
      </c>
      <c r="T850" s="115">
        <f t="shared" si="225"/>
        <v>0</v>
      </c>
      <c r="U850" s="115">
        <f t="shared" si="226"/>
        <v>1</v>
      </c>
      <c r="V850" s="115">
        <f t="shared" si="227"/>
        <v>0</v>
      </c>
      <c r="W850" s="115">
        <f t="shared" si="228"/>
        <v>0</v>
      </c>
      <c r="X850" s="115">
        <f t="shared" si="229"/>
        <v>0</v>
      </c>
      <c r="Y850" s="115">
        <f t="shared" si="230"/>
        <v>0</v>
      </c>
      <c r="Z850" s="115">
        <f t="shared" si="231"/>
        <v>0</v>
      </c>
      <c r="AA850" s="115">
        <f t="shared" si="232"/>
        <v>0</v>
      </c>
      <c r="AB850" s="115">
        <f t="shared" si="233"/>
        <v>0</v>
      </c>
      <c r="AC850" s="115">
        <f t="shared" si="234"/>
        <v>0</v>
      </c>
      <c r="AF850" s="115">
        <f t="shared" si="235"/>
        <v>1</v>
      </c>
      <c r="AG850" s="115">
        <f t="shared" si="236"/>
        <v>1</v>
      </c>
      <c r="AH850" s="115" t="str">
        <f t="shared" si="237"/>
        <v>Correct</v>
      </c>
      <c r="AJ850" s="115" t="s">
        <v>99</v>
      </c>
      <c r="AK850" s="115">
        <v>28</v>
      </c>
      <c r="AL850" s="115" t="s">
        <v>181</v>
      </c>
      <c r="AM850" s="115" t="s">
        <v>207</v>
      </c>
      <c r="AN850" s="115" t="s">
        <v>85</v>
      </c>
      <c r="AO850" s="115" t="s">
        <v>86</v>
      </c>
      <c r="AP850" s="115" t="s">
        <v>87</v>
      </c>
      <c r="AQ850" s="115" t="s">
        <v>93</v>
      </c>
      <c r="AR850" s="115" t="s">
        <v>112</v>
      </c>
      <c r="AS850" s="115" t="s">
        <v>95</v>
      </c>
      <c r="AT850" s="115" t="s">
        <v>91</v>
      </c>
      <c r="AU850" s="115" t="s">
        <v>91</v>
      </c>
    </row>
    <row r="851" spans="1:47">
      <c r="A851" s="115">
        <v>6985415517</v>
      </c>
      <c r="O851" s="115">
        <f t="shared" si="221"/>
        <v>0</v>
      </c>
      <c r="P851" s="115" t="e">
        <f t="shared" si="222"/>
        <v>#DIV/0!</v>
      </c>
      <c r="R851" s="115">
        <f t="shared" si="223"/>
        <v>0</v>
      </c>
      <c r="S851" s="115">
        <f t="shared" si="224"/>
        <v>0</v>
      </c>
      <c r="T851" s="115">
        <f t="shared" si="225"/>
        <v>0</v>
      </c>
      <c r="U851" s="115">
        <f t="shared" si="226"/>
        <v>0</v>
      </c>
      <c r="V851" s="115">
        <f t="shared" si="227"/>
        <v>0</v>
      </c>
      <c r="W851" s="115">
        <f t="shared" si="228"/>
        <v>0</v>
      </c>
      <c r="X851" s="115">
        <f t="shared" si="229"/>
        <v>0</v>
      </c>
      <c r="Y851" s="115">
        <f t="shared" si="230"/>
        <v>0</v>
      </c>
      <c r="Z851" s="115">
        <f t="shared" si="231"/>
        <v>0</v>
      </c>
      <c r="AA851" s="115">
        <f t="shared" si="232"/>
        <v>0</v>
      </c>
      <c r="AB851" s="115">
        <f t="shared" si="233"/>
        <v>0</v>
      </c>
      <c r="AC851" s="115">
        <f t="shared" si="234"/>
        <v>0</v>
      </c>
      <c r="AF851" s="115">
        <f t="shared" si="235"/>
        <v>0</v>
      </c>
      <c r="AG851" s="115">
        <f t="shared" si="236"/>
        <v>0</v>
      </c>
      <c r="AH851" s="115" t="str">
        <f t="shared" si="237"/>
        <v>Correct</v>
      </c>
      <c r="AJ851" s="115" t="s">
        <v>83</v>
      </c>
      <c r="AK851" s="115">
        <v>52</v>
      </c>
      <c r="AL851" s="115" t="s">
        <v>181</v>
      </c>
      <c r="AM851" s="115" t="s">
        <v>205</v>
      </c>
      <c r="AN851" s="115" t="s">
        <v>85</v>
      </c>
      <c r="AO851" s="115" t="s">
        <v>86</v>
      </c>
      <c r="AP851" s="115" t="s">
        <v>87</v>
      </c>
      <c r="AQ851" s="115" t="s">
        <v>96</v>
      </c>
      <c r="AR851" s="115" t="s">
        <v>111</v>
      </c>
      <c r="AS851" s="115" t="s">
        <v>113</v>
      </c>
      <c r="AT851" s="115" t="s">
        <v>91</v>
      </c>
    </row>
    <row r="852" spans="1:47">
      <c r="A852" s="115">
        <v>6985155719</v>
      </c>
      <c r="E852" s="115" t="s">
        <v>44</v>
      </c>
      <c r="O852" s="115">
        <f t="shared" si="221"/>
        <v>1</v>
      </c>
      <c r="P852" s="115">
        <f t="shared" si="222"/>
        <v>3</v>
      </c>
      <c r="R852" s="115">
        <f t="shared" si="223"/>
        <v>0</v>
      </c>
      <c r="S852" s="115">
        <f t="shared" si="224"/>
        <v>0</v>
      </c>
      <c r="T852" s="115">
        <f t="shared" si="225"/>
        <v>0</v>
      </c>
      <c r="U852" s="115">
        <f t="shared" si="226"/>
        <v>1</v>
      </c>
      <c r="V852" s="115">
        <f t="shared" si="227"/>
        <v>0</v>
      </c>
      <c r="W852" s="115">
        <f t="shared" si="228"/>
        <v>0</v>
      </c>
      <c r="X852" s="115">
        <f t="shared" si="229"/>
        <v>0</v>
      </c>
      <c r="Y852" s="115">
        <f t="shared" si="230"/>
        <v>0</v>
      </c>
      <c r="Z852" s="115">
        <f t="shared" si="231"/>
        <v>0</v>
      </c>
      <c r="AA852" s="115">
        <f t="shared" si="232"/>
        <v>0</v>
      </c>
      <c r="AB852" s="115">
        <f t="shared" si="233"/>
        <v>0</v>
      </c>
      <c r="AC852" s="115">
        <f t="shared" si="234"/>
        <v>0</v>
      </c>
      <c r="AF852" s="115">
        <f t="shared" si="235"/>
        <v>1</v>
      </c>
      <c r="AG852" s="115">
        <f t="shared" si="236"/>
        <v>1</v>
      </c>
      <c r="AH852" s="115" t="str">
        <f t="shared" si="237"/>
        <v>Correct</v>
      </c>
      <c r="AJ852" s="115" t="s">
        <v>83</v>
      </c>
      <c r="AK852" s="115">
        <v>60</v>
      </c>
      <c r="AL852" s="115" t="s">
        <v>181</v>
      </c>
      <c r="AM852" s="115" t="s">
        <v>190</v>
      </c>
      <c r="AN852" s="115" t="s">
        <v>85</v>
      </c>
      <c r="AO852" s="115" t="s">
        <v>86</v>
      </c>
      <c r="AP852" s="115" t="s">
        <v>87</v>
      </c>
      <c r="AQ852" s="115" t="s">
        <v>104</v>
      </c>
      <c r="AR852" s="115" t="s">
        <v>120</v>
      </c>
      <c r="AS852" s="115" t="s">
        <v>90</v>
      </c>
      <c r="AT852" s="115" t="s">
        <v>91</v>
      </c>
      <c r="AU852" s="115" t="s">
        <v>91</v>
      </c>
    </row>
    <row r="853" spans="1:47">
      <c r="A853" s="115">
        <v>6985149384</v>
      </c>
      <c r="G853" s="115" t="s">
        <v>39</v>
      </c>
      <c r="O853" s="115">
        <f t="shared" si="221"/>
        <v>1</v>
      </c>
      <c r="P853" s="115">
        <f t="shared" si="222"/>
        <v>3</v>
      </c>
      <c r="R853" s="115">
        <f t="shared" si="223"/>
        <v>0</v>
      </c>
      <c r="S853" s="115">
        <f t="shared" si="224"/>
        <v>0</v>
      </c>
      <c r="T853" s="115">
        <f t="shared" si="225"/>
        <v>0</v>
      </c>
      <c r="U853" s="115">
        <f t="shared" si="226"/>
        <v>0</v>
      </c>
      <c r="V853" s="115">
        <f t="shared" si="227"/>
        <v>0</v>
      </c>
      <c r="W853" s="115">
        <f t="shared" si="228"/>
        <v>1</v>
      </c>
      <c r="X853" s="115">
        <f t="shared" si="229"/>
        <v>0</v>
      </c>
      <c r="Y853" s="115">
        <f t="shared" si="230"/>
        <v>0</v>
      </c>
      <c r="Z853" s="115">
        <f t="shared" si="231"/>
        <v>0</v>
      </c>
      <c r="AA853" s="115">
        <f t="shared" si="232"/>
        <v>0</v>
      </c>
      <c r="AB853" s="115">
        <f t="shared" si="233"/>
        <v>0</v>
      </c>
      <c r="AC853" s="115">
        <f t="shared" si="234"/>
        <v>0</v>
      </c>
      <c r="AF853" s="115">
        <f t="shared" si="235"/>
        <v>1</v>
      </c>
      <c r="AG853" s="115">
        <f t="shared" si="236"/>
        <v>1</v>
      </c>
      <c r="AH853" s="115" t="str">
        <f t="shared" si="237"/>
        <v>Correct</v>
      </c>
      <c r="AJ853" s="115" t="s">
        <v>83</v>
      </c>
      <c r="AK853" s="115">
        <v>65</v>
      </c>
      <c r="AL853" s="115" t="s">
        <v>181</v>
      </c>
      <c r="AM853" s="115" t="s">
        <v>231</v>
      </c>
      <c r="AN853" s="115" t="s">
        <v>110</v>
      </c>
      <c r="AP853" s="115" t="s">
        <v>87</v>
      </c>
      <c r="AR853" s="115" t="s">
        <v>102</v>
      </c>
      <c r="AS853" s="115" t="s">
        <v>106</v>
      </c>
      <c r="AT853" s="115" t="s">
        <v>91</v>
      </c>
    </row>
    <row r="854" spans="1:47">
      <c r="A854" s="115">
        <v>7020355314</v>
      </c>
      <c r="O854" s="115">
        <f t="shared" si="221"/>
        <v>0</v>
      </c>
      <c r="P854" s="115" t="e">
        <f t="shared" si="222"/>
        <v>#DIV/0!</v>
      </c>
      <c r="R854" s="115">
        <f t="shared" si="223"/>
        <v>0</v>
      </c>
      <c r="S854" s="115">
        <f t="shared" si="224"/>
        <v>0</v>
      </c>
      <c r="T854" s="115">
        <f t="shared" si="225"/>
        <v>0</v>
      </c>
      <c r="U854" s="115">
        <f t="shared" si="226"/>
        <v>0</v>
      </c>
      <c r="V854" s="115">
        <f t="shared" si="227"/>
        <v>0</v>
      </c>
      <c r="W854" s="115">
        <f t="shared" si="228"/>
        <v>0</v>
      </c>
      <c r="X854" s="115">
        <f t="shared" si="229"/>
        <v>0</v>
      </c>
      <c r="Y854" s="115">
        <f t="shared" si="230"/>
        <v>0</v>
      </c>
      <c r="Z854" s="115">
        <f t="shared" si="231"/>
        <v>0</v>
      </c>
      <c r="AA854" s="115">
        <f t="shared" si="232"/>
        <v>0</v>
      </c>
      <c r="AB854" s="115">
        <f t="shared" si="233"/>
        <v>0</v>
      </c>
      <c r="AC854" s="115">
        <f t="shared" si="234"/>
        <v>0</v>
      </c>
      <c r="AF854" s="115">
        <f t="shared" si="235"/>
        <v>0</v>
      </c>
      <c r="AG854" s="115">
        <f t="shared" si="236"/>
        <v>0</v>
      </c>
      <c r="AH854" s="115" t="str">
        <f t="shared" si="237"/>
        <v>Correct</v>
      </c>
      <c r="AJ854" s="115" t="s">
        <v>99</v>
      </c>
      <c r="AK854" s="115">
        <v>53</v>
      </c>
      <c r="AL854" s="115" t="s">
        <v>181</v>
      </c>
      <c r="AM854" s="115" t="s">
        <v>193</v>
      </c>
      <c r="AN854" s="115" t="s">
        <v>85</v>
      </c>
      <c r="AO854" s="115" t="s">
        <v>86</v>
      </c>
      <c r="AP854" s="115" t="s">
        <v>87</v>
      </c>
      <c r="AQ854" s="115" t="s">
        <v>101</v>
      </c>
      <c r="AR854" s="115" t="s">
        <v>111</v>
      </c>
      <c r="AS854" s="115" t="s">
        <v>90</v>
      </c>
      <c r="AT854" s="115" t="s">
        <v>91</v>
      </c>
      <c r="AU854" s="115" t="s">
        <v>91</v>
      </c>
    </row>
    <row r="855" spans="1:47">
      <c r="A855" s="115">
        <v>6985150619</v>
      </c>
      <c r="D855" s="115" t="s">
        <v>43</v>
      </c>
      <c r="O855" s="115">
        <f t="shared" si="221"/>
        <v>1</v>
      </c>
      <c r="P855" s="115">
        <f t="shared" si="222"/>
        <v>3</v>
      </c>
      <c r="R855" s="115">
        <f t="shared" si="223"/>
        <v>0</v>
      </c>
      <c r="S855" s="115">
        <f t="shared" si="224"/>
        <v>0</v>
      </c>
      <c r="T855" s="115">
        <f t="shared" si="225"/>
        <v>1</v>
      </c>
      <c r="U855" s="115">
        <f t="shared" si="226"/>
        <v>0</v>
      </c>
      <c r="V855" s="115">
        <f t="shared" si="227"/>
        <v>0</v>
      </c>
      <c r="W855" s="115">
        <f t="shared" si="228"/>
        <v>0</v>
      </c>
      <c r="X855" s="115">
        <f t="shared" si="229"/>
        <v>0</v>
      </c>
      <c r="Y855" s="115">
        <f t="shared" si="230"/>
        <v>0</v>
      </c>
      <c r="Z855" s="115">
        <f t="shared" si="231"/>
        <v>0</v>
      </c>
      <c r="AA855" s="115">
        <f t="shared" si="232"/>
        <v>0</v>
      </c>
      <c r="AB855" s="115">
        <f t="shared" si="233"/>
        <v>0</v>
      </c>
      <c r="AC855" s="115">
        <f t="shared" si="234"/>
        <v>0</v>
      </c>
      <c r="AF855" s="115">
        <f t="shared" si="235"/>
        <v>1</v>
      </c>
      <c r="AG855" s="115">
        <f t="shared" si="236"/>
        <v>1</v>
      </c>
      <c r="AH855" s="115" t="str">
        <f t="shared" si="237"/>
        <v>Correct</v>
      </c>
      <c r="AJ855" s="115" t="s">
        <v>83</v>
      </c>
      <c r="AK855" s="115">
        <v>77</v>
      </c>
      <c r="AL855" s="115" t="s">
        <v>181</v>
      </c>
      <c r="AN855" s="115" t="s">
        <v>85</v>
      </c>
      <c r="AO855" s="115" t="s">
        <v>86</v>
      </c>
      <c r="AP855" s="115" t="s">
        <v>87</v>
      </c>
      <c r="AR855" s="115" t="s">
        <v>102</v>
      </c>
      <c r="AS855" s="115" t="s">
        <v>106</v>
      </c>
      <c r="AT855" s="115" t="s">
        <v>91</v>
      </c>
      <c r="AU855" s="115" t="s">
        <v>86</v>
      </c>
    </row>
    <row r="856" spans="1:47">
      <c r="A856" s="115">
        <v>6982472534</v>
      </c>
      <c r="B856" s="115" t="s">
        <v>41</v>
      </c>
      <c r="E856" s="115" t="s">
        <v>44</v>
      </c>
      <c r="O856" s="115">
        <f t="shared" si="221"/>
        <v>2</v>
      </c>
      <c r="P856" s="115">
        <f t="shared" si="222"/>
        <v>1.5</v>
      </c>
      <c r="R856" s="115">
        <f t="shared" si="223"/>
        <v>1</v>
      </c>
      <c r="S856" s="115">
        <f t="shared" si="224"/>
        <v>0</v>
      </c>
      <c r="T856" s="115">
        <f t="shared" si="225"/>
        <v>0</v>
      </c>
      <c r="U856" s="115">
        <f t="shared" si="226"/>
        <v>1</v>
      </c>
      <c r="V856" s="115">
        <f t="shared" si="227"/>
        <v>0</v>
      </c>
      <c r="W856" s="115">
        <f t="shared" si="228"/>
        <v>0</v>
      </c>
      <c r="X856" s="115">
        <f t="shared" si="229"/>
        <v>0</v>
      </c>
      <c r="Y856" s="115">
        <f t="shared" si="230"/>
        <v>0</v>
      </c>
      <c r="Z856" s="115">
        <f t="shared" si="231"/>
        <v>0</v>
      </c>
      <c r="AA856" s="115">
        <f t="shared" si="232"/>
        <v>0</v>
      </c>
      <c r="AB856" s="115">
        <f t="shared" si="233"/>
        <v>0</v>
      </c>
      <c r="AC856" s="115">
        <f t="shared" si="234"/>
        <v>0</v>
      </c>
      <c r="AF856" s="115">
        <f t="shared" si="235"/>
        <v>2</v>
      </c>
      <c r="AG856" s="115">
        <f t="shared" si="236"/>
        <v>2</v>
      </c>
      <c r="AH856" s="115" t="str">
        <f t="shared" si="237"/>
        <v>Correct</v>
      </c>
      <c r="AJ856" s="115" t="s">
        <v>99</v>
      </c>
      <c r="AK856" s="115">
        <v>51</v>
      </c>
      <c r="AL856" s="115" t="s">
        <v>181</v>
      </c>
      <c r="AM856" s="115" t="s">
        <v>239</v>
      </c>
      <c r="AN856" s="115" t="s">
        <v>85</v>
      </c>
      <c r="AO856" s="115" t="s">
        <v>86</v>
      </c>
      <c r="AR856" s="115" t="s">
        <v>94</v>
      </c>
      <c r="AS856" s="115" t="s">
        <v>90</v>
      </c>
      <c r="AT856" s="115" t="s">
        <v>91</v>
      </c>
      <c r="AU856" s="115" t="s">
        <v>91</v>
      </c>
    </row>
    <row r="857" spans="1:47">
      <c r="A857" s="115">
        <v>7020352090</v>
      </c>
      <c r="O857" s="115">
        <f t="shared" si="221"/>
        <v>0</v>
      </c>
      <c r="P857" s="115" t="e">
        <f t="shared" si="222"/>
        <v>#DIV/0!</v>
      </c>
      <c r="R857" s="115">
        <f t="shared" si="223"/>
        <v>0</v>
      </c>
      <c r="S857" s="115">
        <f t="shared" si="224"/>
        <v>0</v>
      </c>
      <c r="T857" s="115">
        <f t="shared" si="225"/>
        <v>0</v>
      </c>
      <c r="U857" s="115">
        <f t="shared" si="226"/>
        <v>0</v>
      </c>
      <c r="V857" s="115">
        <f t="shared" si="227"/>
        <v>0</v>
      </c>
      <c r="W857" s="115">
        <f t="shared" si="228"/>
        <v>0</v>
      </c>
      <c r="X857" s="115">
        <f t="shared" si="229"/>
        <v>0</v>
      </c>
      <c r="Y857" s="115">
        <f t="shared" si="230"/>
        <v>0</v>
      </c>
      <c r="Z857" s="115">
        <f t="shared" si="231"/>
        <v>0</v>
      </c>
      <c r="AA857" s="115">
        <f t="shared" si="232"/>
        <v>0</v>
      </c>
      <c r="AB857" s="115">
        <f t="shared" si="233"/>
        <v>0</v>
      </c>
      <c r="AC857" s="115">
        <f t="shared" si="234"/>
        <v>0</v>
      </c>
      <c r="AF857" s="115">
        <f t="shared" si="235"/>
        <v>0</v>
      </c>
      <c r="AG857" s="115">
        <f t="shared" si="236"/>
        <v>0</v>
      </c>
      <c r="AH857" s="115" t="str">
        <f t="shared" si="237"/>
        <v>Correct</v>
      </c>
      <c r="AJ857" s="115" t="s">
        <v>83</v>
      </c>
      <c r="AK857" s="115">
        <v>41</v>
      </c>
      <c r="AL857" s="115" t="s">
        <v>181</v>
      </c>
      <c r="AM857" s="115" t="s">
        <v>195</v>
      </c>
      <c r="AN857" s="115" t="s">
        <v>85</v>
      </c>
      <c r="AO857" s="115" t="s">
        <v>86</v>
      </c>
      <c r="AP857" s="115" t="s">
        <v>87</v>
      </c>
      <c r="AQ857" s="115" t="s">
        <v>100</v>
      </c>
      <c r="AR857" s="115" t="s">
        <v>109</v>
      </c>
      <c r="AS857" s="115" t="s">
        <v>98</v>
      </c>
      <c r="AT857" s="115" t="s">
        <v>91</v>
      </c>
      <c r="AU857" s="115" t="s">
        <v>91</v>
      </c>
    </row>
    <row r="858" spans="1:47">
      <c r="A858" s="115">
        <v>7020349046</v>
      </c>
      <c r="O858" s="115">
        <f t="shared" si="221"/>
        <v>0</v>
      </c>
      <c r="P858" s="115" t="e">
        <f t="shared" si="222"/>
        <v>#DIV/0!</v>
      </c>
      <c r="R858" s="115">
        <f t="shared" si="223"/>
        <v>0</v>
      </c>
      <c r="S858" s="115">
        <f t="shared" si="224"/>
        <v>0</v>
      </c>
      <c r="T858" s="115">
        <f t="shared" si="225"/>
        <v>0</v>
      </c>
      <c r="U858" s="115">
        <f t="shared" si="226"/>
        <v>0</v>
      </c>
      <c r="V858" s="115">
        <f t="shared" si="227"/>
        <v>0</v>
      </c>
      <c r="W858" s="115">
        <f t="shared" si="228"/>
        <v>0</v>
      </c>
      <c r="X858" s="115">
        <f t="shared" si="229"/>
        <v>0</v>
      </c>
      <c r="Y858" s="115">
        <f t="shared" si="230"/>
        <v>0</v>
      </c>
      <c r="Z858" s="115">
        <f t="shared" si="231"/>
        <v>0</v>
      </c>
      <c r="AA858" s="115">
        <f t="shared" si="232"/>
        <v>0</v>
      </c>
      <c r="AB858" s="115">
        <f t="shared" si="233"/>
        <v>0</v>
      </c>
      <c r="AC858" s="115">
        <f t="shared" si="234"/>
        <v>0</v>
      </c>
      <c r="AF858" s="115">
        <f t="shared" si="235"/>
        <v>0</v>
      </c>
      <c r="AG858" s="115">
        <f t="shared" si="236"/>
        <v>0</v>
      </c>
      <c r="AH858" s="115" t="str">
        <f t="shared" si="237"/>
        <v>Correct</v>
      </c>
      <c r="AJ858" s="115" t="s">
        <v>99</v>
      </c>
      <c r="AK858" s="115">
        <v>28</v>
      </c>
      <c r="AL858" s="115" t="s">
        <v>181</v>
      </c>
      <c r="AM858" s="115" t="s">
        <v>466</v>
      </c>
      <c r="AN858" s="115" t="s">
        <v>85</v>
      </c>
      <c r="AO858" s="115" t="s">
        <v>86</v>
      </c>
      <c r="AP858" s="115" t="s">
        <v>87</v>
      </c>
      <c r="AQ858" s="115" t="s">
        <v>101</v>
      </c>
      <c r="AR858" s="115" t="s">
        <v>109</v>
      </c>
      <c r="AS858" s="115" t="s">
        <v>90</v>
      </c>
      <c r="AT858" s="115" t="s">
        <v>86</v>
      </c>
      <c r="AU858" s="115" t="s">
        <v>91</v>
      </c>
    </row>
    <row r="859" spans="1:47">
      <c r="A859" s="115">
        <v>7020341407</v>
      </c>
      <c r="O859" s="115">
        <f t="shared" si="221"/>
        <v>0</v>
      </c>
      <c r="P859" s="115" t="e">
        <f t="shared" si="222"/>
        <v>#DIV/0!</v>
      </c>
      <c r="R859" s="115">
        <f t="shared" si="223"/>
        <v>0</v>
      </c>
      <c r="S859" s="115">
        <f t="shared" si="224"/>
        <v>0</v>
      </c>
      <c r="T859" s="115">
        <f t="shared" si="225"/>
        <v>0</v>
      </c>
      <c r="U859" s="115">
        <f t="shared" si="226"/>
        <v>0</v>
      </c>
      <c r="V859" s="115">
        <f t="shared" si="227"/>
        <v>0</v>
      </c>
      <c r="W859" s="115">
        <f t="shared" si="228"/>
        <v>0</v>
      </c>
      <c r="X859" s="115">
        <f t="shared" si="229"/>
        <v>0</v>
      </c>
      <c r="Y859" s="115">
        <f t="shared" si="230"/>
        <v>0</v>
      </c>
      <c r="Z859" s="115">
        <f t="shared" si="231"/>
        <v>0</v>
      </c>
      <c r="AA859" s="115">
        <f t="shared" si="232"/>
        <v>0</v>
      </c>
      <c r="AB859" s="115">
        <f t="shared" si="233"/>
        <v>0</v>
      </c>
      <c r="AC859" s="115">
        <f t="shared" si="234"/>
        <v>0</v>
      </c>
      <c r="AF859" s="115">
        <f t="shared" si="235"/>
        <v>0</v>
      </c>
      <c r="AG859" s="115">
        <f t="shared" si="236"/>
        <v>0</v>
      </c>
      <c r="AH859" s="115" t="str">
        <f t="shared" si="237"/>
        <v>Correct</v>
      </c>
      <c r="AJ859" s="115" t="s">
        <v>99</v>
      </c>
      <c r="AK859" s="115">
        <v>48</v>
      </c>
      <c r="AL859" s="115" t="s">
        <v>181</v>
      </c>
      <c r="AM859" s="115" t="s">
        <v>224</v>
      </c>
      <c r="AN859" s="115" t="s">
        <v>85</v>
      </c>
      <c r="AO859" s="115" t="s">
        <v>86</v>
      </c>
      <c r="AP859" s="115" t="s">
        <v>87</v>
      </c>
      <c r="AQ859" s="115" t="s">
        <v>101</v>
      </c>
      <c r="AR859" s="115" t="s">
        <v>89</v>
      </c>
      <c r="AS859" s="115" t="s">
        <v>90</v>
      </c>
      <c r="AT859" s="115" t="s">
        <v>91</v>
      </c>
      <c r="AU859" s="115" t="s">
        <v>91</v>
      </c>
    </row>
    <row r="860" spans="1:47">
      <c r="A860" s="115">
        <v>6985465669</v>
      </c>
      <c r="B860" s="115" t="s">
        <v>41</v>
      </c>
      <c r="O860" s="115">
        <f t="shared" si="221"/>
        <v>1</v>
      </c>
      <c r="P860" s="115">
        <f t="shared" si="222"/>
        <v>3</v>
      </c>
      <c r="R860" s="115">
        <f t="shared" si="223"/>
        <v>1</v>
      </c>
      <c r="S860" s="115">
        <f t="shared" si="224"/>
        <v>0</v>
      </c>
      <c r="T860" s="115">
        <f t="shared" si="225"/>
        <v>0</v>
      </c>
      <c r="U860" s="115">
        <f t="shared" si="226"/>
        <v>0</v>
      </c>
      <c r="V860" s="115">
        <f t="shared" si="227"/>
        <v>0</v>
      </c>
      <c r="W860" s="115">
        <f t="shared" si="228"/>
        <v>0</v>
      </c>
      <c r="X860" s="115">
        <f t="shared" si="229"/>
        <v>0</v>
      </c>
      <c r="Y860" s="115">
        <f t="shared" si="230"/>
        <v>0</v>
      </c>
      <c r="Z860" s="115">
        <f t="shared" si="231"/>
        <v>0</v>
      </c>
      <c r="AA860" s="115">
        <f t="shared" si="232"/>
        <v>0</v>
      </c>
      <c r="AB860" s="115">
        <f t="shared" si="233"/>
        <v>0</v>
      </c>
      <c r="AC860" s="115">
        <f t="shared" si="234"/>
        <v>0</v>
      </c>
      <c r="AF860" s="115">
        <f t="shared" si="235"/>
        <v>1</v>
      </c>
      <c r="AG860" s="115">
        <f t="shared" si="236"/>
        <v>1</v>
      </c>
      <c r="AH860" s="115" t="str">
        <f t="shared" si="237"/>
        <v>Correct</v>
      </c>
      <c r="AJ860" s="115" t="s">
        <v>99</v>
      </c>
      <c r="AK860" s="115">
        <v>53</v>
      </c>
      <c r="AL860" s="115" t="s">
        <v>181</v>
      </c>
      <c r="AM860" s="115" t="s">
        <v>239</v>
      </c>
      <c r="AN860" s="115" t="s">
        <v>85</v>
      </c>
      <c r="AO860" s="115" t="s">
        <v>86</v>
      </c>
      <c r="AQ860" s="115" t="s">
        <v>96</v>
      </c>
      <c r="AR860" s="115" t="s">
        <v>102</v>
      </c>
      <c r="AS860" s="115" t="s">
        <v>90</v>
      </c>
      <c r="AT860" s="115" t="s">
        <v>91</v>
      </c>
      <c r="AU860" s="115" t="s">
        <v>91</v>
      </c>
    </row>
    <row r="861" spans="1:47">
      <c r="A861" s="115">
        <v>6984050733</v>
      </c>
      <c r="O861" s="115">
        <f t="shared" si="221"/>
        <v>0</v>
      </c>
      <c r="P861" s="115" t="e">
        <f t="shared" si="222"/>
        <v>#DIV/0!</v>
      </c>
      <c r="R861" s="115">
        <f t="shared" si="223"/>
        <v>0</v>
      </c>
      <c r="S861" s="115">
        <f t="shared" si="224"/>
        <v>0</v>
      </c>
      <c r="T861" s="115">
        <f t="shared" si="225"/>
        <v>0</v>
      </c>
      <c r="U861" s="115">
        <f t="shared" si="226"/>
        <v>0</v>
      </c>
      <c r="V861" s="115">
        <f t="shared" si="227"/>
        <v>0</v>
      </c>
      <c r="W861" s="115">
        <f t="shared" si="228"/>
        <v>0</v>
      </c>
      <c r="X861" s="115">
        <f t="shared" si="229"/>
        <v>0</v>
      </c>
      <c r="Y861" s="115">
        <f t="shared" si="230"/>
        <v>0</v>
      </c>
      <c r="Z861" s="115">
        <f t="shared" si="231"/>
        <v>0</v>
      </c>
      <c r="AA861" s="115">
        <f t="shared" si="232"/>
        <v>0</v>
      </c>
      <c r="AB861" s="115">
        <f t="shared" si="233"/>
        <v>0</v>
      </c>
      <c r="AC861" s="115">
        <f t="shared" si="234"/>
        <v>0</v>
      </c>
      <c r="AF861" s="115">
        <f t="shared" si="235"/>
        <v>0</v>
      </c>
      <c r="AG861" s="115">
        <f t="shared" si="236"/>
        <v>0</v>
      </c>
      <c r="AH861" s="115" t="str">
        <f t="shared" si="237"/>
        <v>Correct</v>
      </c>
      <c r="AJ861" s="115" t="s">
        <v>83</v>
      </c>
      <c r="AK861" s="115">
        <v>20</v>
      </c>
      <c r="AL861" s="115" t="s">
        <v>181</v>
      </c>
      <c r="AM861" s="115" t="s">
        <v>239</v>
      </c>
      <c r="AN861" s="115" t="s">
        <v>85</v>
      </c>
      <c r="AO861" s="115" t="s">
        <v>86</v>
      </c>
      <c r="AP861" s="115" t="s">
        <v>87</v>
      </c>
      <c r="AQ861" s="115" t="s">
        <v>88</v>
      </c>
      <c r="AR861" s="115" t="s">
        <v>94</v>
      </c>
      <c r="AS861" s="115" t="s">
        <v>90</v>
      </c>
      <c r="AT861" s="115" t="s">
        <v>91</v>
      </c>
      <c r="AU861" s="115" t="s">
        <v>91</v>
      </c>
    </row>
    <row r="862" spans="1:47">
      <c r="A862" s="115">
        <v>5580707233</v>
      </c>
      <c r="C862" s="115" t="s">
        <v>42</v>
      </c>
      <c r="D862" s="115" t="s">
        <v>43</v>
      </c>
      <c r="E862" s="115" t="s">
        <v>44</v>
      </c>
      <c r="O862" s="115">
        <f t="shared" si="221"/>
        <v>3</v>
      </c>
      <c r="P862" s="115">
        <f t="shared" si="222"/>
        <v>1</v>
      </c>
      <c r="R862" s="115">
        <f t="shared" si="223"/>
        <v>0</v>
      </c>
      <c r="S862" s="115">
        <f t="shared" si="224"/>
        <v>1</v>
      </c>
      <c r="T862" s="115">
        <f t="shared" si="225"/>
        <v>1</v>
      </c>
      <c r="U862" s="115">
        <f t="shared" si="226"/>
        <v>1</v>
      </c>
      <c r="V862" s="115">
        <f t="shared" si="227"/>
        <v>0</v>
      </c>
      <c r="W862" s="115">
        <f t="shared" si="228"/>
        <v>0</v>
      </c>
      <c r="X862" s="115">
        <f t="shared" si="229"/>
        <v>0</v>
      </c>
      <c r="Y862" s="115">
        <f t="shared" si="230"/>
        <v>0</v>
      </c>
      <c r="Z862" s="115">
        <f t="shared" si="231"/>
        <v>0</v>
      </c>
      <c r="AA862" s="115">
        <f t="shared" si="232"/>
        <v>0</v>
      </c>
      <c r="AB862" s="115">
        <f t="shared" si="233"/>
        <v>0</v>
      </c>
      <c r="AC862" s="115">
        <f t="shared" si="234"/>
        <v>0</v>
      </c>
      <c r="AF862" s="115">
        <f t="shared" si="235"/>
        <v>3</v>
      </c>
      <c r="AG862" s="115">
        <f t="shared" si="236"/>
        <v>3</v>
      </c>
      <c r="AH862" s="115" t="str">
        <f t="shared" si="237"/>
        <v>Correct</v>
      </c>
      <c r="AJ862" s="115" t="s">
        <v>99</v>
      </c>
      <c r="AK862" s="115">
        <v>72</v>
      </c>
      <c r="AL862" s="115" t="s">
        <v>432</v>
      </c>
      <c r="AN862" s="115" t="s">
        <v>85</v>
      </c>
      <c r="AO862" s="115" t="s">
        <v>91</v>
      </c>
      <c r="AP862" s="115" t="s">
        <v>108</v>
      </c>
      <c r="AQ862" s="115" t="s">
        <v>96</v>
      </c>
      <c r="AR862" s="115" t="s">
        <v>89</v>
      </c>
      <c r="AS862" s="115" t="s">
        <v>106</v>
      </c>
      <c r="AT862" s="115" t="s">
        <v>86</v>
      </c>
    </row>
    <row r="863" spans="1:47">
      <c r="A863" s="115">
        <v>5605740075</v>
      </c>
      <c r="C863" s="115" t="s">
        <v>42</v>
      </c>
      <c r="D863" s="115" t="s">
        <v>43</v>
      </c>
      <c r="E863" s="115" t="s">
        <v>44</v>
      </c>
      <c r="O863" s="115">
        <f t="shared" si="221"/>
        <v>3</v>
      </c>
      <c r="P863" s="115">
        <f t="shared" si="222"/>
        <v>1</v>
      </c>
      <c r="R863" s="115">
        <f t="shared" si="223"/>
        <v>0</v>
      </c>
      <c r="S863" s="115">
        <f t="shared" si="224"/>
        <v>1</v>
      </c>
      <c r="T863" s="115">
        <f t="shared" si="225"/>
        <v>1</v>
      </c>
      <c r="U863" s="115">
        <f t="shared" si="226"/>
        <v>1</v>
      </c>
      <c r="V863" s="115">
        <f t="shared" si="227"/>
        <v>0</v>
      </c>
      <c r="W863" s="115">
        <f t="shared" si="228"/>
        <v>0</v>
      </c>
      <c r="X863" s="115">
        <f t="shared" si="229"/>
        <v>0</v>
      </c>
      <c r="Y863" s="115">
        <f t="shared" si="230"/>
        <v>0</v>
      </c>
      <c r="Z863" s="115">
        <f t="shared" si="231"/>
        <v>0</v>
      </c>
      <c r="AA863" s="115">
        <f t="shared" si="232"/>
        <v>0</v>
      </c>
      <c r="AB863" s="115">
        <f t="shared" si="233"/>
        <v>0</v>
      </c>
      <c r="AC863" s="115">
        <f t="shared" si="234"/>
        <v>0</v>
      </c>
      <c r="AF863" s="115">
        <f t="shared" si="235"/>
        <v>3</v>
      </c>
      <c r="AG863" s="115">
        <f t="shared" si="236"/>
        <v>3</v>
      </c>
      <c r="AH863" s="115" t="str">
        <f t="shared" si="237"/>
        <v>Correct</v>
      </c>
      <c r="AJ863" s="115" t="s">
        <v>99</v>
      </c>
      <c r="AK863" s="115">
        <v>31</v>
      </c>
      <c r="AL863" s="115" t="s">
        <v>84</v>
      </c>
      <c r="AM863" s="115" t="s">
        <v>453</v>
      </c>
    </row>
    <row r="864" spans="1:47">
      <c r="A864" s="115">
        <v>5605949590</v>
      </c>
      <c r="B864" s="115" t="s">
        <v>41</v>
      </c>
      <c r="O864" s="115">
        <f t="shared" si="221"/>
        <v>1</v>
      </c>
      <c r="P864" s="115">
        <f t="shared" si="222"/>
        <v>3</v>
      </c>
      <c r="R864" s="115">
        <f t="shared" si="223"/>
        <v>1</v>
      </c>
      <c r="S864" s="115">
        <f t="shared" si="224"/>
        <v>0</v>
      </c>
      <c r="T864" s="115">
        <f t="shared" si="225"/>
        <v>0</v>
      </c>
      <c r="U864" s="115">
        <f t="shared" si="226"/>
        <v>0</v>
      </c>
      <c r="V864" s="115">
        <f t="shared" si="227"/>
        <v>0</v>
      </c>
      <c r="W864" s="115">
        <f t="shared" si="228"/>
        <v>0</v>
      </c>
      <c r="X864" s="115">
        <f t="shared" si="229"/>
        <v>0</v>
      </c>
      <c r="Y864" s="115">
        <f t="shared" si="230"/>
        <v>0</v>
      </c>
      <c r="Z864" s="115">
        <f t="shared" si="231"/>
        <v>0</v>
      </c>
      <c r="AA864" s="115">
        <f t="shared" si="232"/>
        <v>0</v>
      </c>
      <c r="AB864" s="115">
        <f t="shared" si="233"/>
        <v>0</v>
      </c>
      <c r="AC864" s="115">
        <f t="shared" si="234"/>
        <v>0</v>
      </c>
      <c r="AF864" s="115">
        <f t="shared" si="235"/>
        <v>1</v>
      </c>
      <c r="AG864" s="115">
        <f t="shared" si="236"/>
        <v>1</v>
      </c>
      <c r="AH864" s="115" t="str">
        <f t="shared" si="237"/>
        <v>Correct</v>
      </c>
      <c r="AJ864" s="115" t="s">
        <v>83</v>
      </c>
      <c r="AK864" s="115">
        <v>26</v>
      </c>
      <c r="AL864" s="115" t="s">
        <v>432</v>
      </c>
      <c r="AN864" s="115" t="s">
        <v>443</v>
      </c>
      <c r="AO864" s="115" t="s">
        <v>91</v>
      </c>
      <c r="AP864" s="115" t="s">
        <v>108</v>
      </c>
      <c r="AQ864" s="115" t="s">
        <v>93</v>
      </c>
      <c r="AR864" s="115" t="s">
        <v>112</v>
      </c>
      <c r="AS864" s="115" t="s">
        <v>95</v>
      </c>
      <c r="AT864" s="115" t="s">
        <v>91</v>
      </c>
    </row>
    <row r="865" spans="1:47">
      <c r="A865" s="115">
        <v>5595241265</v>
      </c>
      <c r="B865" s="115" t="s">
        <v>41</v>
      </c>
      <c r="C865" s="115" t="s">
        <v>42</v>
      </c>
      <c r="E865" s="115" t="s">
        <v>44</v>
      </c>
      <c r="O865" s="115">
        <f t="shared" si="221"/>
        <v>3</v>
      </c>
      <c r="P865" s="115">
        <f t="shared" si="222"/>
        <v>1</v>
      </c>
      <c r="R865" s="115">
        <f t="shared" si="223"/>
        <v>1</v>
      </c>
      <c r="S865" s="115">
        <f t="shared" si="224"/>
        <v>1</v>
      </c>
      <c r="T865" s="115">
        <f t="shared" si="225"/>
        <v>0</v>
      </c>
      <c r="U865" s="115">
        <f t="shared" si="226"/>
        <v>1</v>
      </c>
      <c r="V865" s="115">
        <f t="shared" si="227"/>
        <v>0</v>
      </c>
      <c r="W865" s="115">
        <f t="shared" si="228"/>
        <v>0</v>
      </c>
      <c r="X865" s="115">
        <f t="shared" si="229"/>
        <v>0</v>
      </c>
      <c r="Y865" s="115">
        <f t="shared" si="230"/>
        <v>0</v>
      </c>
      <c r="Z865" s="115">
        <f t="shared" si="231"/>
        <v>0</v>
      </c>
      <c r="AA865" s="115">
        <f t="shared" si="232"/>
        <v>0</v>
      </c>
      <c r="AB865" s="115">
        <f t="shared" si="233"/>
        <v>0</v>
      </c>
      <c r="AC865" s="115">
        <f t="shared" si="234"/>
        <v>0</v>
      </c>
      <c r="AF865" s="115">
        <f t="shared" si="235"/>
        <v>3</v>
      </c>
      <c r="AG865" s="115">
        <f t="shared" si="236"/>
        <v>3</v>
      </c>
      <c r="AH865" s="115" t="str">
        <f t="shared" si="237"/>
        <v>Correct</v>
      </c>
      <c r="AJ865" s="115"/>
    </row>
    <row r="866" spans="1:47">
      <c r="A866" s="115">
        <v>6988282239</v>
      </c>
      <c r="O866" s="115">
        <f t="shared" si="221"/>
        <v>0</v>
      </c>
      <c r="P866" s="115" t="e">
        <f t="shared" si="222"/>
        <v>#DIV/0!</v>
      </c>
      <c r="R866" s="115">
        <f t="shared" si="223"/>
        <v>0</v>
      </c>
      <c r="S866" s="115">
        <f t="shared" si="224"/>
        <v>0</v>
      </c>
      <c r="T866" s="115">
        <f t="shared" si="225"/>
        <v>0</v>
      </c>
      <c r="U866" s="115">
        <f t="shared" si="226"/>
        <v>0</v>
      </c>
      <c r="V866" s="115">
        <f t="shared" si="227"/>
        <v>0</v>
      </c>
      <c r="W866" s="115">
        <f t="shared" si="228"/>
        <v>0</v>
      </c>
      <c r="X866" s="115">
        <f t="shared" si="229"/>
        <v>0</v>
      </c>
      <c r="Y866" s="115">
        <f t="shared" si="230"/>
        <v>0</v>
      </c>
      <c r="Z866" s="115">
        <f t="shared" si="231"/>
        <v>0</v>
      </c>
      <c r="AA866" s="115">
        <f t="shared" si="232"/>
        <v>0</v>
      </c>
      <c r="AB866" s="115">
        <f t="shared" si="233"/>
        <v>0</v>
      </c>
      <c r="AC866" s="115">
        <f t="shared" si="234"/>
        <v>0</v>
      </c>
      <c r="AF866" s="115">
        <f t="shared" si="235"/>
        <v>0</v>
      </c>
      <c r="AG866" s="115">
        <f t="shared" si="236"/>
        <v>0</v>
      </c>
      <c r="AH866" s="115" t="str">
        <f t="shared" si="237"/>
        <v>Correct</v>
      </c>
      <c r="AJ866" s="115" t="s">
        <v>99</v>
      </c>
      <c r="AK866" s="115">
        <v>80</v>
      </c>
      <c r="AL866" s="115" t="s">
        <v>84</v>
      </c>
      <c r="AM866" s="115" t="s">
        <v>177</v>
      </c>
      <c r="AN866" s="115" t="s">
        <v>85</v>
      </c>
      <c r="AO866" s="115" t="s">
        <v>86</v>
      </c>
      <c r="AQ866" s="115" t="s">
        <v>104</v>
      </c>
      <c r="AR866" s="115" t="s">
        <v>89</v>
      </c>
      <c r="AS866" s="115" t="s">
        <v>106</v>
      </c>
      <c r="AT866" s="115" t="s">
        <v>91</v>
      </c>
      <c r="AU866" s="115" t="s">
        <v>91</v>
      </c>
    </row>
    <row r="867" spans="1:47">
      <c r="A867" s="115">
        <v>5589028515</v>
      </c>
      <c r="C867" s="115" t="s">
        <v>42</v>
      </c>
      <c r="E867" s="115" t="s">
        <v>44</v>
      </c>
      <c r="F867" s="115" t="s">
        <v>45</v>
      </c>
      <c r="O867" s="115">
        <f t="shared" si="221"/>
        <v>3</v>
      </c>
      <c r="P867" s="115">
        <f t="shared" si="222"/>
        <v>1</v>
      </c>
      <c r="R867" s="115">
        <f t="shared" si="223"/>
        <v>0</v>
      </c>
      <c r="S867" s="115">
        <f t="shared" si="224"/>
        <v>1</v>
      </c>
      <c r="T867" s="115">
        <f t="shared" si="225"/>
        <v>0</v>
      </c>
      <c r="U867" s="115">
        <f t="shared" si="226"/>
        <v>1</v>
      </c>
      <c r="V867" s="115">
        <f t="shared" si="227"/>
        <v>1</v>
      </c>
      <c r="W867" s="115">
        <f t="shared" si="228"/>
        <v>0</v>
      </c>
      <c r="X867" s="115">
        <f t="shared" si="229"/>
        <v>0</v>
      </c>
      <c r="Y867" s="115">
        <f t="shared" si="230"/>
        <v>0</v>
      </c>
      <c r="Z867" s="115">
        <f t="shared" si="231"/>
        <v>0</v>
      </c>
      <c r="AA867" s="115">
        <f t="shared" si="232"/>
        <v>0</v>
      </c>
      <c r="AB867" s="115">
        <f t="shared" si="233"/>
        <v>0</v>
      </c>
      <c r="AC867" s="115">
        <f t="shared" si="234"/>
        <v>0</v>
      </c>
      <c r="AF867" s="115">
        <f t="shared" si="235"/>
        <v>3</v>
      </c>
      <c r="AG867" s="115">
        <f t="shared" si="236"/>
        <v>3</v>
      </c>
      <c r="AH867" s="115" t="str">
        <f t="shared" si="237"/>
        <v>Correct</v>
      </c>
      <c r="AJ867" s="115" t="s">
        <v>99</v>
      </c>
      <c r="AK867" s="115">
        <v>59</v>
      </c>
      <c r="AL867" s="115" t="s">
        <v>181</v>
      </c>
      <c r="AM867" s="115" t="s">
        <v>209</v>
      </c>
      <c r="AN867" s="115" t="s">
        <v>85</v>
      </c>
      <c r="AO867" s="115" t="s">
        <v>86</v>
      </c>
      <c r="AP867" s="115" t="s">
        <v>87</v>
      </c>
      <c r="AQ867" s="115" t="s">
        <v>101</v>
      </c>
      <c r="AR867" s="115" t="s">
        <v>89</v>
      </c>
      <c r="AS867" s="115" t="s">
        <v>90</v>
      </c>
      <c r="AT867" s="115" t="s">
        <v>91</v>
      </c>
      <c r="AU867" s="115" t="s">
        <v>91</v>
      </c>
    </row>
    <row r="868" spans="1:47">
      <c r="A868" s="115">
        <v>7011537984</v>
      </c>
      <c r="O868" s="115">
        <f t="shared" si="221"/>
        <v>0</v>
      </c>
      <c r="P868" s="115" t="e">
        <f t="shared" si="222"/>
        <v>#DIV/0!</v>
      </c>
      <c r="R868" s="115">
        <f t="shared" si="223"/>
        <v>0</v>
      </c>
      <c r="S868" s="115">
        <f t="shared" si="224"/>
        <v>0</v>
      </c>
      <c r="T868" s="115">
        <f t="shared" si="225"/>
        <v>0</v>
      </c>
      <c r="U868" s="115">
        <f t="shared" si="226"/>
        <v>0</v>
      </c>
      <c r="V868" s="115">
        <f t="shared" si="227"/>
        <v>0</v>
      </c>
      <c r="W868" s="115">
        <f t="shared" si="228"/>
        <v>0</v>
      </c>
      <c r="X868" s="115">
        <f t="shared" si="229"/>
        <v>0</v>
      </c>
      <c r="Y868" s="115">
        <f t="shared" si="230"/>
        <v>0</v>
      </c>
      <c r="Z868" s="115">
        <f t="shared" si="231"/>
        <v>0</v>
      </c>
      <c r="AA868" s="115">
        <f t="shared" si="232"/>
        <v>0</v>
      </c>
      <c r="AB868" s="115">
        <f t="shared" si="233"/>
        <v>0</v>
      </c>
      <c r="AC868" s="115">
        <f t="shared" si="234"/>
        <v>0</v>
      </c>
      <c r="AF868" s="115">
        <f t="shared" si="235"/>
        <v>0</v>
      </c>
      <c r="AG868" s="115">
        <f t="shared" si="236"/>
        <v>0</v>
      </c>
      <c r="AH868" s="115" t="str">
        <f t="shared" si="237"/>
        <v>Correct</v>
      </c>
      <c r="AJ868" s="115" t="s">
        <v>99</v>
      </c>
      <c r="AK868" s="115">
        <v>56</v>
      </c>
      <c r="AL868" s="115" t="s">
        <v>181</v>
      </c>
      <c r="AM868" s="115" t="s">
        <v>224</v>
      </c>
      <c r="AN868" s="115" t="s">
        <v>85</v>
      </c>
      <c r="AO868" s="115" t="s">
        <v>86</v>
      </c>
      <c r="AP868" s="115" t="s">
        <v>87</v>
      </c>
      <c r="AQ868" s="115" t="s">
        <v>101</v>
      </c>
      <c r="AR868" s="115" t="s">
        <v>102</v>
      </c>
      <c r="AS868" s="115" t="s">
        <v>90</v>
      </c>
      <c r="AT868" s="115" t="s">
        <v>91</v>
      </c>
      <c r="AU868" s="115" t="s">
        <v>86</v>
      </c>
    </row>
    <row r="869" spans="1:47">
      <c r="A869" s="115">
        <v>6984052994</v>
      </c>
      <c r="O869" s="115">
        <f t="shared" si="221"/>
        <v>0</v>
      </c>
      <c r="P869" s="115" t="e">
        <f t="shared" si="222"/>
        <v>#DIV/0!</v>
      </c>
      <c r="R869" s="115">
        <f t="shared" si="223"/>
        <v>0</v>
      </c>
      <c r="S869" s="115">
        <f t="shared" si="224"/>
        <v>0</v>
      </c>
      <c r="T869" s="115">
        <f t="shared" si="225"/>
        <v>0</v>
      </c>
      <c r="U869" s="115">
        <f t="shared" si="226"/>
        <v>0</v>
      </c>
      <c r="V869" s="115">
        <f t="shared" si="227"/>
        <v>0</v>
      </c>
      <c r="W869" s="115">
        <f t="shared" si="228"/>
        <v>0</v>
      </c>
      <c r="X869" s="115">
        <f t="shared" si="229"/>
        <v>0</v>
      </c>
      <c r="Y869" s="115">
        <f t="shared" si="230"/>
        <v>0</v>
      </c>
      <c r="Z869" s="115">
        <f t="shared" si="231"/>
        <v>0</v>
      </c>
      <c r="AA869" s="115">
        <f t="shared" si="232"/>
        <v>0</v>
      </c>
      <c r="AB869" s="115">
        <f t="shared" si="233"/>
        <v>0</v>
      </c>
      <c r="AC869" s="115">
        <f t="shared" si="234"/>
        <v>0</v>
      </c>
      <c r="AF869" s="115">
        <f t="shared" si="235"/>
        <v>0</v>
      </c>
      <c r="AG869" s="115">
        <f t="shared" si="236"/>
        <v>0</v>
      </c>
      <c r="AH869" s="115" t="str">
        <f t="shared" si="237"/>
        <v>Correct</v>
      </c>
      <c r="AJ869" s="115" t="s">
        <v>99</v>
      </c>
      <c r="AK869" s="115">
        <v>81</v>
      </c>
      <c r="AL869" s="115" t="s">
        <v>181</v>
      </c>
      <c r="AM869" s="115" t="s">
        <v>239</v>
      </c>
      <c r="AN869" s="115" t="s">
        <v>85</v>
      </c>
      <c r="AO869" s="115" t="s">
        <v>86</v>
      </c>
      <c r="AQ869" s="115" t="s">
        <v>104</v>
      </c>
      <c r="AR869" s="115" t="s">
        <v>102</v>
      </c>
      <c r="AS869" s="115" t="s">
        <v>106</v>
      </c>
      <c r="AT869" s="115" t="s">
        <v>91</v>
      </c>
      <c r="AU869" s="115" t="s">
        <v>91</v>
      </c>
    </row>
    <row r="870" spans="1:47">
      <c r="A870" s="115">
        <v>5591956424</v>
      </c>
      <c r="B870" s="115" t="s">
        <v>41</v>
      </c>
      <c r="C870" s="115" t="s">
        <v>42</v>
      </c>
      <c r="D870" s="115" t="s">
        <v>43</v>
      </c>
      <c r="O870" s="115">
        <f t="shared" si="221"/>
        <v>3</v>
      </c>
      <c r="P870" s="115">
        <f t="shared" si="222"/>
        <v>1</v>
      </c>
      <c r="R870" s="115">
        <f t="shared" si="223"/>
        <v>1</v>
      </c>
      <c r="S870" s="115">
        <f t="shared" si="224"/>
        <v>1</v>
      </c>
      <c r="T870" s="115">
        <f t="shared" si="225"/>
        <v>1</v>
      </c>
      <c r="U870" s="115">
        <f t="shared" si="226"/>
        <v>0</v>
      </c>
      <c r="V870" s="115">
        <f t="shared" si="227"/>
        <v>0</v>
      </c>
      <c r="W870" s="115">
        <f t="shared" si="228"/>
        <v>0</v>
      </c>
      <c r="X870" s="115">
        <f t="shared" si="229"/>
        <v>0</v>
      </c>
      <c r="Y870" s="115">
        <f t="shared" si="230"/>
        <v>0</v>
      </c>
      <c r="Z870" s="115">
        <f t="shared" si="231"/>
        <v>0</v>
      </c>
      <c r="AA870" s="115">
        <f t="shared" si="232"/>
        <v>0</v>
      </c>
      <c r="AB870" s="115">
        <f t="shared" si="233"/>
        <v>0</v>
      </c>
      <c r="AC870" s="115">
        <f t="shared" si="234"/>
        <v>0</v>
      </c>
      <c r="AF870" s="115">
        <f t="shared" si="235"/>
        <v>3</v>
      </c>
      <c r="AG870" s="115">
        <f t="shared" si="236"/>
        <v>3</v>
      </c>
      <c r="AH870" s="115" t="str">
        <f t="shared" si="237"/>
        <v>Correct</v>
      </c>
      <c r="AJ870" s="115"/>
    </row>
    <row r="871" spans="1:47">
      <c r="A871" s="115">
        <v>7044859000</v>
      </c>
      <c r="B871" s="115" t="s">
        <v>41</v>
      </c>
      <c r="C871" s="115" t="s">
        <v>42</v>
      </c>
      <c r="D871" s="115" t="s">
        <v>43</v>
      </c>
      <c r="E871" s="115" t="s">
        <v>44</v>
      </c>
      <c r="O871" s="115">
        <f t="shared" si="221"/>
        <v>4</v>
      </c>
      <c r="P871" s="115">
        <f t="shared" si="222"/>
        <v>0.75</v>
      </c>
      <c r="R871" s="115">
        <f t="shared" si="223"/>
        <v>0.75</v>
      </c>
      <c r="S871" s="115">
        <f t="shared" si="224"/>
        <v>0.75</v>
      </c>
      <c r="T871" s="115">
        <f t="shared" si="225"/>
        <v>0.75</v>
      </c>
      <c r="U871" s="115">
        <f t="shared" si="226"/>
        <v>0.75</v>
      </c>
      <c r="V871" s="115">
        <f t="shared" si="227"/>
        <v>0</v>
      </c>
      <c r="W871" s="115">
        <f t="shared" si="228"/>
        <v>0</v>
      </c>
      <c r="X871" s="115">
        <f t="shared" si="229"/>
        <v>0</v>
      </c>
      <c r="Y871" s="115">
        <f t="shared" si="230"/>
        <v>0</v>
      </c>
      <c r="Z871" s="115">
        <f t="shared" si="231"/>
        <v>0</v>
      </c>
      <c r="AA871" s="115">
        <f t="shared" si="232"/>
        <v>0</v>
      </c>
      <c r="AB871" s="115">
        <f t="shared" si="233"/>
        <v>0</v>
      </c>
      <c r="AC871" s="115">
        <f t="shared" si="234"/>
        <v>0</v>
      </c>
      <c r="AF871" s="115">
        <f t="shared" si="235"/>
        <v>3</v>
      </c>
      <c r="AG871" s="115">
        <f t="shared" si="236"/>
        <v>4</v>
      </c>
      <c r="AH871" s="115" t="str">
        <f t="shared" si="237"/>
        <v>Correct</v>
      </c>
      <c r="AJ871" s="115" t="s">
        <v>83</v>
      </c>
      <c r="AK871" s="115">
        <v>62</v>
      </c>
      <c r="AL871" s="115" t="s">
        <v>181</v>
      </c>
      <c r="AM871" s="115" t="s">
        <v>489</v>
      </c>
      <c r="AN871" s="115" t="s">
        <v>85</v>
      </c>
      <c r="AO871" s="115" t="s">
        <v>86</v>
      </c>
      <c r="AP871" s="115" t="s">
        <v>87</v>
      </c>
      <c r="AQ871" s="115" t="s">
        <v>96</v>
      </c>
      <c r="AR871" s="115" t="s">
        <v>94</v>
      </c>
      <c r="AS871" s="115" t="s">
        <v>106</v>
      </c>
      <c r="AT871" s="115" t="s">
        <v>91</v>
      </c>
    </row>
    <row r="872" spans="1:47">
      <c r="A872" s="115">
        <v>7045778531</v>
      </c>
      <c r="B872" s="115" t="s">
        <v>41</v>
      </c>
      <c r="O872" s="115">
        <f t="shared" si="221"/>
        <v>1</v>
      </c>
      <c r="P872" s="115">
        <f t="shared" si="222"/>
        <v>3</v>
      </c>
      <c r="R872" s="115">
        <f t="shared" si="223"/>
        <v>1</v>
      </c>
      <c r="S872" s="115">
        <f t="shared" si="224"/>
        <v>0</v>
      </c>
      <c r="T872" s="115">
        <f t="shared" si="225"/>
        <v>0</v>
      </c>
      <c r="U872" s="115">
        <f t="shared" si="226"/>
        <v>0</v>
      </c>
      <c r="V872" s="115">
        <f t="shared" si="227"/>
        <v>0</v>
      </c>
      <c r="W872" s="115">
        <f t="shared" si="228"/>
        <v>0</v>
      </c>
      <c r="X872" s="115">
        <f t="shared" si="229"/>
        <v>0</v>
      </c>
      <c r="Y872" s="115">
        <f t="shared" si="230"/>
        <v>0</v>
      </c>
      <c r="Z872" s="115">
        <f t="shared" si="231"/>
        <v>0</v>
      </c>
      <c r="AA872" s="115">
        <f t="shared" si="232"/>
        <v>0</v>
      </c>
      <c r="AB872" s="115">
        <f t="shared" si="233"/>
        <v>0</v>
      </c>
      <c r="AC872" s="115">
        <f t="shared" si="234"/>
        <v>0</v>
      </c>
      <c r="AF872" s="115">
        <f t="shared" si="235"/>
        <v>1</v>
      </c>
      <c r="AG872" s="115">
        <f t="shared" si="236"/>
        <v>1</v>
      </c>
      <c r="AH872" s="115" t="str">
        <f t="shared" si="237"/>
        <v>Correct</v>
      </c>
      <c r="AJ872" s="115" t="s">
        <v>83</v>
      </c>
      <c r="AK872" s="115">
        <v>70</v>
      </c>
      <c r="AL872" s="115" t="s">
        <v>181</v>
      </c>
      <c r="AM872" s="115" t="s">
        <v>190</v>
      </c>
      <c r="AN872" s="115" t="s">
        <v>110</v>
      </c>
      <c r="AO872" s="115" t="s">
        <v>86</v>
      </c>
      <c r="AP872" s="115" t="s">
        <v>87</v>
      </c>
      <c r="AQ872" s="115" t="s">
        <v>100</v>
      </c>
      <c r="AR872" s="115" t="s">
        <v>111</v>
      </c>
      <c r="AS872" s="115" t="s">
        <v>106</v>
      </c>
      <c r="AT872" s="115" t="s">
        <v>91</v>
      </c>
      <c r="AU872" s="115" t="s">
        <v>91</v>
      </c>
    </row>
    <row r="873" spans="1:47">
      <c r="A873" s="115">
        <v>6985429817</v>
      </c>
      <c r="B873" s="115" t="s">
        <v>41</v>
      </c>
      <c r="C873" s="115" t="s">
        <v>42</v>
      </c>
      <c r="D873" s="115" t="s">
        <v>43</v>
      </c>
      <c r="O873" s="115">
        <f t="shared" si="221"/>
        <v>3</v>
      </c>
      <c r="P873" s="115">
        <f t="shared" si="222"/>
        <v>1</v>
      </c>
      <c r="R873" s="115">
        <f t="shared" si="223"/>
        <v>1</v>
      </c>
      <c r="S873" s="115">
        <f t="shared" si="224"/>
        <v>1</v>
      </c>
      <c r="T873" s="115">
        <f t="shared" si="225"/>
        <v>1</v>
      </c>
      <c r="U873" s="115">
        <f t="shared" si="226"/>
        <v>0</v>
      </c>
      <c r="V873" s="115">
        <f t="shared" si="227"/>
        <v>0</v>
      </c>
      <c r="W873" s="115">
        <f t="shared" si="228"/>
        <v>0</v>
      </c>
      <c r="X873" s="115">
        <f t="shared" si="229"/>
        <v>0</v>
      </c>
      <c r="Y873" s="115">
        <f t="shared" si="230"/>
        <v>0</v>
      </c>
      <c r="Z873" s="115">
        <f t="shared" si="231"/>
        <v>0</v>
      </c>
      <c r="AA873" s="115">
        <f t="shared" si="232"/>
        <v>0</v>
      </c>
      <c r="AB873" s="115">
        <f t="shared" si="233"/>
        <v>0</v>
      </c>
      <c r="AC873" s="115">
        <f t="shared" si="234"/>
        <v>0</v>
      </c>
      <c r="AF873" s="115">
        <f t="shared" si="235"/>
        <v>3</v>
      </c>
      <c r="AG873" s="115">
        <f t="shared" si="236"/>
        <v>3</v>
      </c>
      <c r="AH873" s="115" t="str">
        <f t="shared" si="237"/>
        <v>Correct</v>
      </c>
      <c r="AJ873" s="115" t="s">
        <v>99</v>
      </c>
      <c r="AK873" s="115">
        <v>51</v>
      </c>
      <c r="AL873" s="115" t="s">
        <v>84</v>
      </c>
      <c r="AM873" s="115" t="s">
        <v>472</v>
      </c>
      <c r="AN873" s="115" t="s">
        <v>92</v>
      </c>
      <c r="AO873" s="115" t="s">
        <v>86</v>
      </c>
      <c r="AP873" s="115" t="s">
        <v>477</v>
      </c>
      <c r="AQ873" s="115" t="s">
        <v>101</v>
      </c>
      <c r="AR873" s="115" t="s">
        <v>89</v>
      </c>
      <c r="AS873" s="115" t="s">
        <v>113</v>
      </c>
      <c r="AT873" s="115" t="s">
        <v>91</v>
      </c>
      <c r="AU873" s="115" t="s">
        <v>91</v>
      </c>
    </row>
    <row r="874" spans="1:47">
      <c r="A874" s="115">
        <v>7011002558</v>
      </c>
      <c r="B874" s="115" t="s">
        <v>41</v>
      </c>
      <c r="F874" s="115" t="s">
        <v>45</v>
      </c>
      <c r="G874" s="115" t="s">
        <v>39</v>
      </c>
      <c r="O874" s="115">
        <f t="shared" si="221"/>
        <v>3</v>
      </c>
      <c r="P874" s="115">
        <f t="shared" si="222"/>
        <v>1</v>
      </c>
      <c r="R874" s="115">
        <f t="shared" si="223"/>
        <v>1</v>
      </c>
      <c r="S874" s="115">
        <f t="shared" si="224"/>
        <v>0</v>
      </c>
      <c r="T874" s="115">
        <f t="shared" si="225"/>
        <v>0</v>
      </c>
      <c r="U874" s="115">
        <f t="shared" si="226"/>
        <v>0</v>
      </c>
      <c r="V874" s="115">
        <f t="shared" si="227"/>
        <v>1</v>
      </c>
      <c r="W874" s="115">
        <f t="shared" si="228"/>
        <v>1</v>
      </c>
      <c r="X874" s="115">
        <f t="shared" si="229"/>
        <v>0</v>
      </c>
      <c r="Y874" s="115">
        <f t="shared" si="230"/>
        <v>0</v>
      </c>
      <c r="Z874" s="115">
        <f t="shared" si="231"/>
        <v>0</v>
      </c>
      <c r="AA874" s="115">
        <f t="shared" si="232"/>
        <v>0</v>
      </c>
      <c r="AB874" s="115">
        <f t="shared" si="233"/>
        <v>0</v>
      </c>
      <c r="AC874" s="115">
        <f t="shared" si="234"/>
        <v>0</v>
      </c>
      <c r="AF874" s="115">
        <f t="shared" si="235"/>
        <v>3</v>
      </c>
      <c r="AG874" s="115">
        <f t="shared" si="236"/>
        <v>3</v>
      </c>
      <c r="AH874" s="115" t="str">
        <f t="shared" si="237"/>
        <v>Correct</v>
      </c>
      <c r="AJ874" s="115" t="s">
        <v>83</v>
      </c>
      <c r="AL874" s="115" t="s">
        <v>432</v>
      </c>
      <c r="AN874" s="115" t="s">
        <v>85</v>
      </c>
      <c r="AO874" s="115" t="s">
        <v>86</v>
      </c>
      <c r="AP874" s="115" t="s">
        <v>87</v>
      </c>
      <c r="AQ874" s="115" t="s">
        <v>100</v>
      </c>
      <c r="AR874" s="115" t="s">
        <v>111</v>
      </c>
      <c r="AS874" s="115" t="s">
        <v>106</v>
      </c>
      <c r="AT874" s="115" t="s">
        <v>91</v>
      </c>
      <c r="AU874" s="115" t="s">
        <v>86</v>
      </c>
    </row>
    <row r="875" spans="1:47">
      <c r="A875" s="115">
        <v>5587001409</v>
      </c>
      <c r="B875" s="115" t="s">
        <v>41</v>
      </c>
      <c r="C875" s="115" t="s">
        <v>42</v>
      </c>
      <c r="E875" s="115" t="s">
        <v>44</v>
      </c>
      <c r="O875" s="115">
        <f t="shared" si="221"/>
        <v>3</v>
      </c>
      <c r="P875" s="115">
        <f t="shared" si="222"/>
        <v>1</v>
      </c>
      <c r="R875" s="115">
        <f t="shared" si="223"/>
        <v>1</v>
      </c>
      <c r="S875" s="115">
        <f t="shared" si="224"/>
        <v>1</v>
      </c>
      <c r="T875" s="115">
        <f t="shared" si="225"/>
        <v>0</v>
      </c>
      <c r="U875" s="115">
        <f t="shared" si="226"/>
        <v>1</v>
      </c>
      <c r="V875" s="115">
        <f t="shared" si="227"/>
        <v>0</v>
      </c>
      <c r="W875" s="115">
        <f t="shared" si="228"/>
        <v>0</v>
      </c>
      <c r="X875" s="115">
        <f t="shared" si="229"/>
        <v>0</v>
      </c>
      <c r="Y875" s="115">
        <f t="shared" si="230"/>
        <v>0</v>
      </c>
      <c r="Z875" s="115">
        <f t="shared" si="231"/>
        <v>0</v>
      </c>
      <c r="AA875" s="115">
        <f t="shared" si="232"/>
        <v>0</v>
      </c>
      <c r="AB875" s="115">
        <f t="shared" si="233"/>
        <v>0</v>
      </c>
      <c r="AC875" s="115">
        <f t="shared" si="234"/>
        <v>0</v>
      </c>
      <c r="AF875" s="115">
        <f t="shared" si="235"/>
        <v>3</v>
      </c>
      <c r="AG875" s="115">
        <f t="shared" si="236"/>
        <v>3</v>
      </c>
      <c r="AH875" s="115" t="str">
        <f t="shared" si="237"/>
        <v>Correct</v>
      </c>
      <c r="AJ875" s="115" t="s">
        <v>83</v>
      </c>
      <c r="AK875" s="115">
        <v>45</v>
      </c>
      <c r="AL875" s="115" t="s">
        <v>181</v>
      </c>
      <c r="AM875" s="115" t="s">
        <v>198</v>
      </c>
      <c r="AN875" s="115" t="s">
        <v>85</v>
      </c>
      <c r="AO875" s="115" t="s">
        <v>86</v>
      </c>
      <c r="AP875" s="115" t="s">
        <v>87</v>
      </c>
      <c r="AQ875" s="115" t="s">
        <v>88</v>
      </c>
      <c r="AR875" s="115" t="s">
        <v>114</v>
      </c>
      <c r="AS875" s="115" t="s">
        <v>113</v>
      </c>
      <c r="AT875" s="115" t="s">
        <v>91</v>
      </c>
      <c r="AU875" s="115" t="s">
        <v>91</v>
      </c>
    </row>
    <row r="876" spans="1:47">
      <c r="A876" s="115">
        <v>7045784181</v>
      </c>
      <c r="O876" s="115">
        <f t="shared" si="221"/>
        <v>0</v>
      </c>
      <c r="P876" s="115" t="e">
        <f t="shared" si="222"/>
        <v>#DIV/0!</v>
      </c>
      <c r="R876" s="115">
        <f t="shared" si="223"/>
        <v>0</v>
      </c>
      <c r="S876" s="115">
        <f t="shared" si="224"/>
        <v>0</v>
      </c>
      <c r="T876" s="115">
        <f t="shared" si="225"/>
        <v>0</v>
      </c>
      <c r="U876" s="115">
        <f t="shared" si="226"/>
        <v>0</v>
      </c>
      <c r="V876" s="115">
        <f t="shared" si="227"/>
        <v>0</v>
      </c>
      <c r="W876" s="115">
        <f t="shared" si="228"/>
        <v>0</v>
      </c>
      <c r="X876" s="115">
        <f t="shared" si="229"/>
        <v>0</v>
      </c>
      <c r="Y876" s="115">
        <f t="shared" si="230"/>
        <v>0</v>
      </c>
      <c r="Z876" s="115">
        <f t="shared" si="231"/>
        <v>0</v>
      </c>
      <c r="AA876" s="115">
        <f t="shared" si="232"/>
        <v>0</v>
      </c>
      <c r="AB876" s="115">
        <f t="shared" si="233"/>
        <v>0</v>
      </c>
      <c r="AC876" s="115">
        <f t="shared" si="234"/>
        <v>0</v>
      </c>
      <c r="AF876" s="115">
        <f t="shared" si="235"/>
        <v>0</v>
      </c>
      <c r="AG876" s="115">
        <f t="shared" si="236"/>
        <v>0</v>
      </c>
      <c r="AH876" s="115" t="str">
        <f t="shared" si="237"/>
        <v>Correct</v>
      </c>
      <c r="AJ876" s="115" t="s">
        <v>83</v>
      </c>
      <c r="AK876" s="115">
        <v>60</v>
      </c>
      <c r="AL876" s="115" t="s">
        <v>181</v>
      </c>
      <c r="AM876" s="115" t="s">
        <v>206</v>
      </c>
      <c r="AP876" s="115" t="s">
        <v>137</v>
      </c>
      <c r="AQ876" s="115" t="s">
        <v>101</v>
      </c>
      <c r="AR876" s="115" t="s">
        <v>102</v>
      </c>
      <c r="AS876" s="115" t="s">
        <v>106</v>
      </c>
      <c r="AT876" s="115" t="s">
        <v>91</v>
      </c>
      <c r="AU876" s="115" t="s">
        <v>86</v>
      </c>
    </row>
    <row r="877" spans="1:47">
      <c r="A877" s="115">
        <v>7020568481</v>
      </c>
      <c r="B877" s="115" t="s">
        <v>41</v>
      </c>
      <c r="O877" s="115">
        <f t="shared" si="221"/>
        <v>1</v>
      </c>
      <c r="P877" s="115">
        <f t="shared" si="222"/>
        <v>3</v>
      </c>
      <c r="R877" s="115">
        <f t="shared" si="223"/>
        <v>1</v>
      </c>
      <c r="S877" s="115">
        <f t="shared" si="224"/>
        <v>0</v>
      </c>
      <c r="T877" s="115">
        <f t="shared" si="225"/>
        <v>0</v>
      </c>
      <c r="U877" s="115">
        <f t="shared" si="226"/>
        <v>0</v>
      </c>
      <c r="V877" s="115">
        <f t="shared" si="227"/>
        <v>0</v>
      </c>
      <c r="W877" s="115">
        <f t="shared" si="228"/>
        <v>0</v>
      </c>
      <c r="X877" s="115">
        <f t="shared" si="229"/>
        <v>0</v>
      </c>
      <c r="Y877" s="115">
        <f t="shared" si="230"/>
        <v>0</v>
      </c>
      <c r="Z877" s="115">
        <f t="shared" si="231"/>
        <v>0</v>
      </c>
      <c r="AA877" s="115">
        <f t="shared" si="232"/>
        <v>0</v>
      </c>
      <c r="AB877" s="115">
        <f t="shared" si="233"/>
        <v>0</v>
      </c>
      <c r="AC877" s="115">
        <f t="shared" si="234"/>
        <v>0</v>
      </c>
      <c r="AF877" s="115">
        <f t="shared" si="235"/>
        <v>1</v>
      </c>
      <c r="AG877" s="115">
        <f t="shared" si="236"/>
        <v>1</v>
      </c>
      <c r="AH877" s="115" t="str">
        <f t="shared" si="237"/>
        <v>Correct</v>
      </c>
      <c r="AJ877" s="115" t="s">
        <v>83</v>
      </c>
      <c r="AK877" s="115">
        <v>30</v>
      </c>
      <c r="AL877" s="115" t="s">
        <v>84</v>
      </c>
      <c r="AM877" s="115" t="s">
        <v>135</v>
      </c>
      <c r="AO877" s="115" t="s">
        <v>91</v>
      </c>
      <c r="AP877" s="115" t="s">
        <v>137</v>
      </c>
      <c r="AR877" s="115" t="s">
        <v>94</v>
      </c>
      <c r="AS877" s="115" t="s">
        <v>103</v>
      </c>
    </row>
    <row r="878" spans="1:47">
      <c r="A878" s="115">
        <v>5588132397</v>
      </c>
      <c r="C878" s="115" t="s">
        <v>42</v>
      </c>
      <c r="E878" s="115" t="s">
        <v>44</v>
      </c>
      <c r="G878" s="115" t="s">
        <v>39</v>
      </c>
      <c r="O878" s="115">
        <f t="shared" si="221"/>
        <v>3</v>
      </c>
      <c r="P878" s="115">
        <f t="shared" si="222"/>
        <v>1</v>
      </c>
      <c r="R878" s="115">
        <f t="shared" si="223"/>
        <v>0</v>
      </c>
      <c r="S878" s="115">
        <f t="shared" si="224"/>
        <v>1</v>
      </c>
      <c r="T878" s="115">
        <f t="shared" si="225"/>
        <v>0</v>
      </c>
      <c r="U878" s="115">
        <f t="shared" si="226"/>
        <v>1</v>
      </c>
      <c r="V878" s="115">
        <f t="shared" si="227"/>
        <v>0</v>
      </c>
      <c r="W878" s="115">
        <f t="shared" si="228"/>
        <v>1</v>
      </c>
      <c r="X878" s="115">
        <f t="shared" si="229"/>
        <v>0</v>
      </c>
      <c r="Y878" s="115">
        <f t="shared" si="230"/>
        <v>0</v>
      </c>
      <c r="Z878" s="115">
        <f t="shared" si="231"/>
        <v>0</v>
      </c>
      <c r="AA878" s="115">
        <f t="shared" si="232"/>
        <v>0</v>
      </c>
      <c r="AB878" s="115">
        <f t="shared" si="233"/>
        <v>0</v>
      </c>
      <c r="AC878" s="115">
        <f t="shared" si="234"/>
        <v>0</v>
      </c>
      <c r="AF878" s="115">
        <f t="shared" si="235"/>
        <v>3</v>
      </c>
      <c r="AG878" s="115">
        <f t="shared" si="236"/>
        <v>3</v>
      </c>
      <c r="AH878" s="115" t="str">
        <f t="shared" si="237"/>
        <v>Correct</v>
      </c>
      <c r="AJ878" s="115" t="s">
        <v>83</v>
      </c>
      <c r="AK878" s="115">
        <v>36</v>
      </c>
      <c r="AL878" s="115" t="s">
        <v>181</v>
      </c>
      <c r="AM878" s="115" t="s">
        <v>190</v>
      </c>
      <c r="AN878" s="115" t="s">
        <v>85</v>
      </c>
      <c r="AO878" s="115" t="s">
        <v>86</v>
      </c>
      <c r="AP878" s="115" t="s">
        <v>87</v>
      </c>
      <c r="AQ878" s="115" t="s">
        <v>101</v>
      </c>
      <c r="AR878" s="115" t="s">
        <v>89</v>
      </c>
      <c r="AS878" s="115" t="s">
        <v>90</v>
      </c>
      <c r="AT878" s="115" t="s">
        <v>91</v>
      </c>
      <c r="AU878" s="115" t="s">
        <v>91</v>
      </c>
    </row>
    <row r="879" spans="1:47">
      <c r="A879" s="115">
        <v>7044843507</v>
      </c>
      <c r="C879" s="115" t="s">
        <v>42</v>
      </c>
      <c r="D879" s="115" t="s">
        <v>43</v>
      </c>
      <c r="E879" s="115" t="s">
        <v>44</v>
      </c>
      <c r="O879" s="115">
        <f t="shared" si="221"/>
        <v>3</v>
      </c>
      <c r="P879" s="115">
        <f t="shared" si="222"/>
        <v>1</v>
      </c>
      <c r="R879" s="115">
        <f t="shared" si="223"/>
        <v>0</v>
      </c>
      <c r="S879" s="115">
        <f t="shared" si="224"/>
        <v>1</v>
      </c>
      <c r="T879" s="115">
        <f t="shared" si="225"/>
        <v>1</v>
      </c>
      <c r="U879" s="115">
        <f t="shared" si="226"/>
        <v>1</v>
      </c>
      <c r="V879" s="115">
        <f t="shared" si="227"/>
        <v>0</v>
      </c>
      <c r="W879" s="115">
        <f t="shared" si="228"/>
        <v>0</v>
      </c>
      <c r="X879" s="115">
        <f t="shared" si="229"/>
        <v>0</v>
      </c>
      <c r="Y879" s="115">
        <f t="shared" si="230"/>
        <v>0</v>
      </c>
      <c r="Z879" s="115">
        <f t="shared" si="231"/>
        <v>0</v>
      </c>
      <c r="AA879" s="115">
        <f t="shared" si="232"/>
        <v>0</v>
      </c>
      <c r="AB879" s="115">
        <f t="shared" si="233"/>
        <v>0</v>
      </c>
      <c r="AC879" s="115">
        <f t="shared" si="234"/>
        <v>0</v>
      </c>
      <c r="AF879" s="115">
        <f t="shared" si="235"/>
        <v>3</v>
      </c>
      <c r="AG879" s="115">
        <f t="shared" si="236"/>
        <v>3</v>
      </c>
      <c r="AH879" s="115" t="str">
        <f t="shared" si="237"/>
        <v>Correct</v>
      </c>
      <c r="AJ879" s="115" t="s">
        <v>83</v>
      </c>
      <c r="AK879" s="115">
        <v>23</v>
      </c>
      <c r="AL879" s="115" t="s">
        <v>181</v>
      </c>
      <c r="AM879" s="115" t="s">
        <v>206</v>
      </c>
      <c r="AN879" s="115" t="s">
        <v>97</v>
      </c>
      <c r="AO879" s="115" t="s">
        <v>86</v>
      </c>
      <c r="AP879" s="115" t="s">
        <v>87</v>
      </c>
      <c r="AQ879" s="115" t="s">
        <v>88</v>
      </c>
      <c r="AR879" s="115" t="s">
        <v>94</v>
      </c>
      <c r="AS879" s="115" t="s">
        <v>90</v>
      </c>
      <c r="AT879" s="115" t="s">
        <v>91</v>
      </c>
      <c r="AU879" s="115" t="s">
        <v>91</v>
      </c>
    </row>
    <row r="880" spans="1:47">
      <c r="A880" s="115">
        <v>6985428245</v>
      </c>
      <c r="C880" s="115" t="s">
        <v>42</v>
      </c>
      <c r="O880" s="115">
        <f t="shared" si="221"/>
        <v>1</v>
      </c>
      <c r="P880" s="115">
        <f t="shared" si="222"/>
        <v>3</v>
      </c>
      <c r="R880" s="115">
        <f t="shared" si="223"/>
        <v>0</v>
      </c>
      <c r="S880" s="115">
        <f t="shared" si="224"/>
        <v>1</v>
      </c>
      <c r="T880" s="115">
        <f t="shared" si="225"/>
        <v>0</v>
      </c>
      <c r="U880" s="115">
        <f t="shared" si="226"/>
        <v>0</v>
      </c>
      <c r="V880" s="115">
        <f t="shared" si="227"/>
        <v>0</v>
      </c>
      <c r="W880" s="115">
        <f t="shared" si="228"/>
        <v>0</v>
      </c>
      <c r="X880" s="115">
        <f t="shared" si="229"/>
        <v>0</v>
      </c>
      <c r="Y880" s="115">
        <f t="shared" si="230"/>
        <v>0</v>
      </c>
      <c r="Z880" s="115">
        <f t="shared" si="231"/>
        <v>0</v>
      </c>
      <c r="AA880" s="115">
        <f t="shared" si="232"/>
        <v>0</v>
      </c>
      <c r="AB880" s="115">
        <f t="shared" si="233"/>
        <v>0</v>
      </c>
      <c r="AC880" s="115">
        <f t="shared" si="234"/>
        <v>0</v>
      </c>
      <c r="AF880" s="115">
        <f t="shared" si="235"/>
        <v>1</v>
      </c>
      <c r="AG880" s="115">
        <f t="shared" si="236"/>
        <v>1</v>
      </c>
      <c r="AH880" s="115" t="str">
        <f t="shared" si="237"/>
        <v>Correct</v>
      </c>
      <c r="AJ880" s="115" t="s">
        <v>83</v>
      </c>
      <c r="AK880" s="115">
        <v>75</v>
      </c>
      <c r="AL880" s="115" t="s">
        <v>84</v>
      </c>
      <c r="AM880" s="115" t="s">
        <v>119</v>
      </c>
      <c r="AN880" s="115" t="s">
        <v>85</v>
      </c>
      <c r="AO880" s="115" t="s">
        <v>86</v>
      </c>
      <c r="AP880" s="115" t="s">
        <v>87</v>
      </c>
      <c r="AQ880" s="115" t="s">
        <v>100</v>
      </c>
      <c r="AR880" s="115" t="s">
        <v>102</v>
      </c>
      <c r="AS880" s="115" t="s">
        <v>106</v>
      </c>
      <c r="AT880" s="115" t="s">
        <v>91</v>
      </c>
      <c r="AU880" s="115" t="s">
        <v>91</v>
      </c>
    </row>
    <row r="881" spans="1:47">
      <c r="A881" s="115">
        <v>6985437025</v>
      </c>
      <c r="B881" s="115" t="s">
        <v>41</v>
      </c>
      <c r="F881" s="115" t="s">
        <v>45</v>
      </c>
      <c r="O881" s="115">
        <f t="shared" si="221"/>
        <v>2</v>
      </c>
      <c r="P881" s="115">
        <f t="shared" si="222"/>
        <v>1.5</v>
      </c>
      <c r="R881" s="115">
        <f t="shared" si="223"/>
        <v>1</v>
      </c>
      <c r="S881" s="115">
        <f t="shared" si="224"/>
        <v>0</v>
      </c>
      <c r="T881" s="115">
        <f t="shared" si="225"/>
        <v>0</v>
      </c>
      <c r="U881" s="115">
        <f t="shared" si="226"/>
        <v>0</v>
      </c>
      <c r="V881" s="115">
        <f t="shared" si="227"/>
        <v>1</v>
      </c>
      <c r="W881" s="115">
        <f t="shared" si="228"/>
        <v>0</v>
      </c>
      <c r="X881" s="115">
        <f t="shared" si="229"/>
        <v>0</v>
      </c>
      <c r="Y881" s="115">
        <f t="shared" si="230"/>
        <v>0</v>
      </c>
      <c r="Z881" s="115">
        <f t="shared" si="231"/>
        <v>0</v>
      </c>
      <c r="AA881" s="115">
        <f t="shared" si="232"/>
        <v>0</v>
      </c>
      <c r="AB881" s="115">
        <f t="shared" si="233"/>
        <v>0</v>
      </c>
      <c r="AC881" s="115">
        <f t="shared" si="234"/>
        <v>0</v>
      </c>
      <c r="AF881" s="115">
        <f t="shared" si="235"/>
        <v>2</v>
      </c>
      <c r="AG881" s="115">
        <f t="shared" si="236"/>
        <v>2</v>
      </c>
      <c r="AH881" s="115" t="str">
        <f t="shared" si="237"/>
        <v>Correct</v>
      </c>
      <c r="AJ881" s="115" t="s">
        <v>83</v>
      </c>
      <c r="AK881" s="115">
        <v>80</v>
      </c>
      <c r="AL881" s="115" t="s">
        <v>84</v>
      </c>
      <c r="AM881" s="115" t="s">
        <v>152</v>
      </c>
      <c r="AN881" s="115" t="s">
        <v>85</v>
      </c>
      <c r="AP881" s="115" t="s">
        <v>87</v>
      </c>
      <c r="AR881" s="115" t="s">
        <v>94</v>
      </c>
      <c r="AS881" s="115" t="s">
        <v>106</v>
      </c>
      <c r="AT881" s="115" t="s">
        <v>91</v>
      </c>
      <c r="AU881" s="115" t="s">
        <v>86</v>
      </c>
    </row>
    <row r="882" spans="1:47">
      <c r="A882" s="115">
        <v>6985439366</v>
      </c>
      <c r="B882" s="115" t="s">
        <v>41</v>
      </c>
      <c r="O882" s="115">
        <f t="shared" si="221"/>
        <v>1</v>
      </c>
      <c r="P882" s="115">
        <f t="shared" si="222"/>
        <v>3</v>
      </c>
      <c r="R882" s="115">
        <f t="shared" si="223"/>
        <v>1</v>
      </c>
      <c r="S882" s="115">
        <f t="shared" si="224"/>
        <v>0</v>
      </c>
      <c r="T882" s="115">
        <f t="shared" si="225"/>
        <v>0</v>
      </c>
      <c r="U882" s="115">
        <f t="shared" si="226"/>
        <v>0</v>
      </c>
      <c r="V882" s="115">
        <f t="shared" si="227"/>
        <v>0</v>
      </c>
      <c r="W882" s="115">
        <f t="shared" si="228"/>
        <v>0</v>
      </c>
      <c r="X882" s="115">
        <f t="shared" si="229"/>
        <v>0</v>
      </c>
      <c r="Y882" s="115">
        <f t="shared" si="230"/>
        <v>0</v>
      </c>
      <c r="Z882" s="115">
        <f t="shared" si="231"/>
        <v>0</v>
      </c>
      <c r="AA882" s="115">
        <f t="shared" si="232"/>
        <v>0</v>
      </c>
      <c r="AB882" s="115">
        <f t="shared" si="233"/>
        <v>0</v>
      </c>
      <c r="AC882" s="115">
        <f t="shared" si="234"/>
        <v>0</v>
      </c>
      <c r="AF882" s="115">
        <f t="shared" si="235"/>
        <v>1</v>
      </c>
      <c r="AG882" s="115">
        <f t="shared" si="236"/>
        <v>1</v>
      </c>
      <c r="AH882" s="115" t="str">
        <f t="shared" si="237"/>
        <v>Correct</v>
      </c>
      <c r="AJ882" s="115" t="s">
        <v>99</v>
      </c>
      <c r="AK882" s="115">
        <v>63</v>
      </c>
      <c r="AL882" s="115" t="s">
        <v>84</v>
      </c>
      <c r="AM882" s="115" t="s">
        <v>130</v>
      </c>
      <c r="AN882" s="115" t="s">
        <v>85</v>
      </c>
      <c r="AO882" s="115" t="s">
        <v>86</v>
      </c>
      <c r="AP882" s="115" t="s">
        <v>87</v>
      </c>
      <c r="AQ882" s="115" t="s">
        <v>101</v>
      </c>
      <c r="AR882" s="115" t="s">
        <v>89</v>
      </c>
      <c r="AS882" s="115" t="s">
        <v>106</v>
      </c>
      <c r="AT882" s="115" t="s">
        <v>91</v>
      </c>
      <c r="AU882" s="115" t="s">
        <v>91</v>
      </c>
    </row>
    <row r="883" spans="1:47">
      <c r="A883" s="115">
        <v>6982462758</v>
      </c>
      <c r="O883" s="115">
        <f t="shared" si="221"/>
        <v>0</v>
      </c>
      <c r="P883" s="115" t="e">
        <f t="shared" si="222"/>
        <v>#DIV/0!</v>
      </c>
      <c r="R883" s="115">
        <f t="shared" si="223"/>
        <v>0</v>
      </c>
      <c r="S883" s="115">
        <f t="shared" si="224"/>
        <v>0</v>
      </c>
      <c r="T883" s="115">
        <f t="shared" si="225"/>
        <v>0</v>
      </c>
      <c r="U883" s="115">
        <f t="shared" si="226"/>
        <v>0</v>
      </c>
      <c r="V883" s="115">
        <f t="shared" si="227"/>
        <v>0</v>
      </c>
      <c r="W883" s="115">
        <f t="shared" si="228"/>
        <v>0</v>
      </c>
      <c r="X883" s="115">
        <f t="shared" si="229"/>
        <v>0</v>
      </c>
      <c r="Y883" s="115">
        <f t="shared" si="230"/>
        <v>0</v>
      </c>
      <c r="Z883" s="115">
        <f t="shared" si="231"/>
        <v>0</v>
      </c>
      <c r="AA883" s="115">
        <f t="shared" si="232"/>
        <v>0</v>
      </c>
      <c r="AB883" s="115">
        <f t="shared" si="233"/>
        <v>0</v>
      </c>
      <c r="AC883" s="115">
        <f t="shared" si="234"/>
        <v>0</v>
      </c>
      <c r="AF883" s="115">
        <f t="shared" si="235"/>
        <v>0</v>
      </c>
      <c r="AG883" s="115">
        <f t="shared" si="236"/>
        <v>0</v>
      </c>
      <c r="AH883" s="115" t="str">
        <f t="shared" si="237"/>
        <v>Correct</v>
      </c>
      <c r="AJ883" s="115" t="s">
        <v>99</v>
      </c>
      <c r="AK883" s="115">
        <v>55</v>
      </c>
      <c r="AL883" s="115" t="s">
        <v>181</v>
      </c>
      <c r="AM883" s="115" t="s">
        <v>232</v>
      </c>
      <c r="AN883" s="115" t="s">
        <v>85</v>
      </c>
      <c r="AO883" s="115" t="s">
        <v>86</v>
      </c>
      <c r="AQ883" s="115" t="s">
        <v>88</v>
      </c>
      <c r="AR883" s="115" t="s">
        <v>89</v>
      </c>
      <c r="AS883" s="115" t="s">
        <v>90</v>
      </c>
      <c r="AT883" s="115" t="s">
        <v>91</v>
      </c>
      <c r="AU883" s="115" t="s">
        <v>91</v>
      </c>
    </row>
    <row r="884" spans="1:47">
      <c r="A884" s="115">
        <v>7045760604</v>
      </c>
      <c r="G884" s="115" t="s">
        <v>39</v>
      </c>
      <c r="O884" s="115">
        <f t="shared" si="221"/>
        <v>1</v>
      </c>
      <c r="P884" s="115">
        <f t="shared" si="222"/>
        <v>3</v>
      </c>
      <c r="R884" s="115">
        <f t="shared" si="223"/>
        <v>0</v>
      </c>
      <c r="S884" s="115">
        <f t="shared" si="224"/>
        <v>0</v>
      </c>
      <c r="T884" s="115">
        <f t="shared" si="225"/>
        <v>0</v>
      </c>
      <c r="U884" s="115">
        <f t="shared" si="226"/>
        <v>0</v>
      </c>
      <c r="V884" s="115">
        <f t="shared" si="227"/>
        <v>0</v>
      </c>
      <c r="W884" s="115">
        <f t="shared" si="228"/>
        <v>1</v>
      </c>
      <c r="X884" s="115">
        <f t="shared" si="229"/>
        <v>0</v>
      </c>
      <c r="Y884" s="115">
        <f t="shared" si="230"/>
        <v>0</v>
      </c>
      <c r="Z884" s="115">
        <f t="shared" si="231"/>
        <v>0</v>
      </c>
      <c r="AA884" s="115">
        <f t="shared" si="232"/>
        <v>0</v>
      </c>
      <c r="AB884" s="115">
        <f t="shared" si="233"/>
        <v>0</v>
      </c>
      <c r="AC884" s="115">
        <f t="shared" si="234"/>
        <v>0</v>
      </c>
      <c r="AF884" s="115">
        <f t="shared" si="235"/>
        <v>1</v>
      </c>
      <c r="AG884" s="115">
        <f t="shared" si="236"/>
        <v>1</v>
      </c>
      <c r="AH884" s="115" t="str">
        <f t="shared" si="237"/>
        <v>Correct</v>
      </c>
      <c r="AJ884" s="115" t="s">
        <v>83</v>
      </c>
      <c r="AK884" s="115">
        <v>72</v>
      </c>
      <c r="AL884" s="115" t="s">
        <v>181</v>
      </c>
      <c r="AM884" s="115" t="s">
        <v>190</v>
      </c>
      <c r="AO884" s="115" t="s">
        <v>86</v>
      </c>
      <c r="AP884" s="115" t="s">
        <v>87</v>
      </c>
      <c r="AQ884" s="115" t="s">
        <v>96</v>
      </c>
      <c r="AR884" s="115" t="s">
        <v>94</v>
      </c>
      <c r="AS884" s="115" t="s">
        <v>106</v>
      </c>
      <c r="AT884" s="115" t="s">
        <v>91</v>
      </c>
    </row>
    <row r="885" spans="1:47">
      <c r="A885" s="115">
        <v>7045783563</v>
      </c>
      <c r="D885" s="115" t="s">
        <v>43</v>
      </c>
      <c r="O885" s="115">
        <f t="shared" si="221"/>
        <v>1</v>
      </c>
      <c r="P885" s="115">
        <f t="shared" si="222"/>
        <v>3</v>
      </c>
      <c r="R885" s="115">
        <f t="shared" si="223"/>
        <v>0</v>
      </c>
      <c r="S885" s="115">
        <f t="shared" si="224"/>
        <v>0</v>
      </c>
      <c r="T885" s="115">
        <f t="shared" si="225"/>
        <v>1</v>
      </c>
      <c r="U885" s="115">
        <f t="shared" si="226"/>
        <v>0</v>
      </c>
      <c r="V885" s="115">
        <f t="shared" si="227"/>
        <v>0</v>
      </c>
      <c r="W885" s="115">
        <f t="shared" si="228"/>
        <v>0</v>
      </c>
      <c r="X885" s="115">
        <f t="shared" si="229"/>
        <v>0</v>
      </c>
      <c r="Y885" s="115">
        <f t="shared" si="230"/>
        <v>0</v>
      </c>
      <c r="Z885" s="115">
        <f t="shared" si="231"/>
        <v>0</v>
      </c>
      <c r="AA885" s="115">
        <f t="shared" si="232"/>
        <v>0</v>
      </c>
      <c r="AB885" s="115">
        <f t="shared" si="233"/>
        <v>0</v>
      </c>
      <c r="AC885" s="115">
        <f t="shared" si="234"/>
        <v>0</v>
      </c>
      <c r="AF885" s="115">
        <f t="shared" si="235"/>
        <v>1</v>
      </c>
      <c r="AG885" s="115">
        <f t="shared" si="236"/>
        <v>1</v>
      </c>
      <c r="AH885" s="115" t="str">
        <f t="shared" si="237"/>
        <v>Correct</v>
      </c>
      <c r="AJ885" s="115" t="s">
        <v>83</v>
      </c>
      <c r="AK885" s="115">
        <v>78</v>
      </c>
      <c r="AL885" s="115" t="s">
        <v>181</v>
      </c>
      <c r="AM885" s="115" t="s">
        <v>208</v>
      </c>
      <c r="AN885" s="115" t="s">
        <v>85</v>
      </c>
      <c r="AO885" s="115" t="s">
        <v>86</v>
      </c>
      <c r="AP885" s="115" t="s">
        <v>137</v>
      </c>
      <c r="AR885" s="115" t="s">
        <v>111</v>
      </c>
      <c r="AS885" s="115" t="s">
        <v>106</v>
      </c>
      <c r="AT885" s="115" t="s">
        <v>91</v>
      </c>
      <c r="AU885" s="115" t="s">
        <v>86</v>
      </c>
    </row>
    <row r="886" spans="1:47">
      <c r="A886" s="115">
        <v>7008116676</v>
      </c>
      <c r="O886" s="115">
        <f t="shared" si="221"/>
        <v>0</v>
      </c>
      <c r="P886" s="115" t="e">
        <f t="shared" si="222"/>
        <v>#DIV/0!</v>
      </c>
      <c r="R886" s="115">
        <f t="shared" si="223"/>
        <v>0</v>
      </c>
      <c r="S886" s="115">
        <f t="shared" si="224"/>
        <v>0</v>
      </c>
      <c r="T886" s="115">
        <f t="shared" si="225"/>
        <v>0</v>
      </c>
      <c r="U886" s="115">
        <f t="shared" si="226"/>
        <v>0</v>
      </c>
      <c r="V886" s="115">
        <f t="shared" si="227"/>
        <v>0</v>
      </c>
      <c r="W886" s="115">
        <f t="shared" si="228"/>
        <v>0</v>
      </c>
      <c r="X886" s="115">
        <f t="shared" si="229"/>
        <v>0</v>
      </c>
      <c r="Y886" s="115">
        <f t="shared" si="230"/>
        <v>0</v>
      </c>
      <c r="Z886" s="115">
        <f t="shared" si="231"/>
        <v>0</v>
      </c>
      <c r="AA886" s="115">
        <f t="shared" si="232"/>
        <v>0</v>
      </c>
      <c r="AB886" s="115">
        <f t="shared" si="233"/>
        <v>0</v>
      </c>
      <c r="AC886" s="115">
        <f t="shared" si="234"/>
        <v>0</v>
      </c>
      <c r="AF886" s="115">
        <f t="shared" si="235"/>
        <v>0</v>
      </c>
      <c r="AG886" s="115">
        <f t="shared" si="236"/>
        <v>0</v>
      </c>
      <c r="AH886" s="115" t="str">
        <f t="shared" si="237"/>
        <v>Correct</v>
      </c>
      <c r="AJ886" s="115" t="s">
        <v>99</v>
      </c>
      <c r="AK886" s="115">
        <v>70</v>
      </c>
      <c r="AL886" s="115" t="s">
        <v>84</v>
      </c>
      <c r="AM886" s="115" t="s">
        <v>144</v>
      </c>
      <c r="AN886" s="115" t="s">
        <v>85</v>
      </c>
      <c r="AO886" s="115" t="s">
        <v>86</v>
      </c>
      <c r="AP886" s="115" t="s">
        <v>87</v>
      </c>
    </row>
    <row r="887" spans="1:47">
      <c r="A887" s="115">
        <v>5584547896</v>
      </c>
      <c r="B887" s="115" t="s">
        <v>41</v>
      </c>
      <c r="C887" s="115" t="s">
        <v>42</v>
      </c>
      <c r="G887" s="115" t="s">
        <v>39</v>
      </c>
      <c r="O887" s="115">
        <f t="shared" si="221"/>
        <v>3</v>
      </c>
      <c r="P887" s="115">
        <f t="shared" si="222"/>
        <v>1</v>
      </c>
      <c r="R887" s="115">
        <f t="shared" si="223"/>
        <v>1</v>
      </c>
      <c r="S887" s="115">
        <f t="shared" si="224"/>
        <v>1</v>
      </c>
      <c r="T887" s="115">
        <f t="shared" si="225"/>
        <v>0</v>
      </c>
      <c r="U887" s="115">
        <f t="shared" si="226"/>
        <v>0</v>
      </c>
      <c r="V887" s="115">
        <f t="shared" si="227"/>
        <v>0</v>
      </c>
      <c r="W887" s="115">
        <f t="shared" si="228"/>
        <v>1</v>
      </c>
      <c r="X887" s="115">
        <f t="shared" si="229"/>
        <v>0</v>
      </c>
      <c r="Y887" s="115">
        <f t="shared" si="230"/>
        <v>0</v>
      </c>
      <c r="Z887" s="115">
        <f t="shared" si="231"/>
        <v>0</v>
      </c>
      <c r="AA887" s="115">
        <f t="shared" si="232"/>
        <v>0</v>
      </c>
      <c r="AB887" s="115">
        <f t="shared" si="233"/>
        <v>0</v>
      </c>
      <c r="AC887" s="115">
        <f t="shared" si="234"/>
        <v>0</v>
      </c>
      <c r="AF887" s="115">
        <f t="shared" si="235"/>
        <v>3</v>
      </c>
      <c r="AG887" s="115">
        <f t="shared" si="236"/>
        <v>3</v>
      </c>
      <c r="AH887" s="115" t="str">
        <f t="shared" si="237"/>
        <v>Correct</v>
      </c>
      <c r="AJ887" s="115" t="s">
        <v>83</v>
      </c>
      <c r="AK887" s="115">
        <v>54</v>
      </c>
      <c r="AL887" s="115" t="s">
        <v>181</v>
      </c>
      <c r="AM887" s="115" t="s">
        <v>434</v>
      </c>
      <c r="AN887" s="115" t="s">
        <v>85</v>
      </c>
      <c r="AO887" s="115" t="s">
        <v>86</v>
      </c>
      <c r="AP887" s="115" t="s">
        <v>87</v>
      </c>
      <c r="AQ887" s="115" t="s">
        <v>88</v>
      </c>
      <c r="AR887" s="115" t="s">
        <v>94</v>
      </c>
      <c r="AS887" s="115" t="s">
        <v>90</v>
      </c>
      <c r="AT887" s="115" t="s">
        <v>91</v>
      </c>
      <c r="AU887" s="115" t="s">
        <v>91</v>
      </c>
    </row>
    <row r="888" spans="1:47">
      <c r="A888" s="115">
        <v>7010994796</v>
      </c>
      <c r="O888" s="115">
        <f t="shared" si="221"/>
        <v>0</v>
      </c>
      <c r="P888" s="115" t="e">
        <f t="shared" si="222"/>
        <v>#DIV/0!</v>
      </c>
      <c r="R888" s="115">
        <f t="shared" si="223"/>
        <v>0</v>
      </c>
      <c r="S888" s="115">
        <f t="shared" si="224"/>
        <v>0</v>
      </c>
      <c r="T888" s="115">
        <f t="shared" si="225"/>
        <v>0</v>
      </c>
      <c r="U888" s="115">
        <f t="shared" si="226"/>
        <v>0</v>
      </c>
      <c r="V888" s="115">
        <f t="shared" si="227"/>
        <v>0</v>
      </c>
      <c r="W888" s="115">
        <f t="shared" si="228"/>
        <v>0</v>
      </c>
      <c r="X888" s="115">
        <f t="shared" si="229"/>
        <v>0</v>
      </c>
      <c r="Y888" s="115">
        <f t="shared" si="230"/>
        <v>0</v>
      </c>
      <c r="Z888" s="115">
        <f t="shared" si="231"/>
        <v>0</v>
      </c>
      <c r="AA888" s="115">
        <f t="shared" si="232"/>
        <v>0</v>
      </c>
      <c r="AB888" s="115">
        <f t="shared" si="233"/>
        <v>0</v>
      </c>
      <c r="AC888" s="115">
        <f t="shared" si="234"/>
        <v>0</v>
      </c>
      <c r="AF888" s="115">
        <f t="shared" si="235"/>
        <v>0</v>
      </c>
      <c r="AG888" s="115">
        <f t="shared" si="236"/>
        <v>0</v>
      </c>
      <c r="AH888" s="115" t="str">
        <f t="shared" si="237"/>
        <v>Correct</v>
      </c>
      <c r="AJ888" s="115" t="s">
        <v>83</v>
      </c>
      <c r="AK888" s="115">
        <v>55</v>
      </c>
      <c r="AL888" s="115" t="s">
        <v>84</v>
      </c>
      <c r="AM888" s="115" t="s">
        <v>123</v>
      </c>
      <c r="AN888" s="115" t="s">
        <v>107</v>
      </c>
      <c r="AO888" s="115" t="s">
        <v>91</v>
      </c>
      <c r="AP888" s="115" t="s">
        <v>108</v>
      </c>
      <c r="AQ888" s="115" t="s">
        <v>101</v>
      </c>
      <c r="AR888" s="115" t="s">
        <v>89</v>
      </c>
      <c r="AS888" s="115" t="s">
        <v>103</v>
      </c>
      <c r="AT888" s="115" t="s">
        <v>91</v>
      </c>
      <c r="AU888" s="115" t="s">
        <v>91</v>
      </c>
    </row>
    <row r="889" spans="1:47">
      <c r="A889" s="115">
        <v>7020341247</v>
      </c>
      <c r="E889" s="115" t="s">
        <v>44</v>
      </c>
      <c r="O889" s="115">
        <f t="shared" si="221"/>
        <v>1</v>
      </c>
      <c r="P889" s="115">
        <f t="shared" si="222"/>
        <v>3</v>
      </c>
      <c r="R889" s="115">
        <f t="shared" si="223"/>
        <v>0</v>
      </c>
      <c r="S889" s="115">
        <f t="shared" si="224"/>
        <v>0</v>
      </c>
      <c r="T889" s="115">
        <f t="shared" si="225"/>
        <v>0</v>
      </c>
      <c r="U889" s="115">
        <f t="shared" si="226"/>
        <v>1</v>
      </c>
      <c r="V889" s="115">
        <f t="shared" si="227"/>
        <v>0</v>
      </c>
      <c r="W889" s="115">
        <f t="shared" si="228"/>
        <v>0</v>
      </c>
      <c r="X889" s="115">
        <f t="shared" si="229"/>
        <v>0</v>
      </c>
      <c r="Y889" s="115">
        <f t="shared" si="230"/>
        <v>0</v>
      </c>
      <c r="Z889" s="115">
        <f t="shared" si="231"/>
        <v>0</v>
      </c>
      <c r="AA889" s="115">
        <f t="shared" si="232"/>
        <v>0</v>
      </c>
      <c r="AB889" s="115">
        <f t="shared" si="233"/>
        <v>0</v>
      </c>
      <c r="AC889" s="115">
        <f t="shared" si="234"/>
        <v>0</v>
      </c>
      <c r="AF889" s="115">
        <f t="shared" si="235"/>
        <v>1</v>
      </c>
      <c r="AG889" s="115">
        <f t="shared" si="236"/>
        <v>1</v>
      </c>
      <c r="AH889" s="115" t="str">
        <f t="shared" si="237"/>
        <v>Correct</v>
      </c>
      <c r="AJ889" s="115" t="s">
        <v>99</v>
      </c>
      <c r="AK889" s="115">
        <v>27</v>
      </c>
      <c r="AL889" s="115" t="s">
        <v>181</v>
      </c>
      <c r="AM889" s="115" t="s">
        <v>192</v>
      </c>
      <c r="AN889" s="115" t="s">
        <v>85</v>
      </c>
      <c r="AO889" s="115" t="s">
        <v>86</v>
      </c>
      <c r="AP889" s="115" t="s">
        <v>87</v>
      </c>
      <c r="AQ889" s="115" t="s">
        <v>88</v>
      </c>
      <c r="AR889" s="115" t="s">
        <v>89</v>
      </c>
      <c r="AS889" s="115" t="s">
        <v>90</v>
      </c>
      <c r="AT889" s="115" t="s">
        <v>91</v>
      </c>
      <c r="AU889" s="115" t="s">
        <v>91</v>
      </c>
    </row>
    <row r="890" spans="1:47">
      <c r="A890" s="115">
        <v>6985430263</v>
      </c>
      <c r="D890" s="115" t="s">
        <v>43</v>
      </c>
      <c r="O890" s="115">
        <f t="shared" si="221"/>
        <v>1</v>
      </c>
      <c r="P890" s="115">
        <f t="shared" si="222"/>
        <v>3</v>
      </c>
      <c r="R890" s="115">
        <f t="shared" si="223"/>
        <v>0</v>
      </c>
      <c r="S890" s="115">
        <f t="shared" si="224"/>
        <v>0</v>
      </c>
      <c r="T890" s="115">
        <f t="shared" si="225"/>
        <v>1</v>
      </c>
      <c r="U890" s="115">
        <f t="shared" si="226"/>
        <v>0</v>
      </c>
      <c r="V890" s="115">
        <f t="shared" si="227"/>
        <v>0</v>
      </c>
      <c r="W890" s="115">
        <f t="shared" si="228"/>
        <v>0</v>
      </c>
      <c r="X890" s="115">
        <f t="shared" si="229"/>
        <v>0</v>
      </c>
      <c r="Y890" s="115">
        <f t="shared" si="230"/>
        <v>0</v>
      </c>
      <c r="Z890" s="115">
        <f t="shared" si="231"/>
        <v>0</v>
      </c>
      <c r="AA890" s="115">
        <f t="shared" si="232"/>
        <v>0</v>
      </c>
      <c r="AB890" s="115">
        <f t="shared" si="233"/>
        <v>0</v>
      </c>
      <c r="AC890" s="115">
        <f t="shared" si="234"/>
        <v>0</v>
      </c>
      <c r="AF890" s="115">
        <f t="shared" si="235"/>
        <v>1</v>
      </c>
      <c r="AG890" s="115">
        <f t="shared" si="236"/>
        <v>1</v>
      </c>
      <c r="AH890" s="115" t="str">
        <f t="shared" si="237"/>
        <v>Correct</v>
      </c>
      <c r="AJ890" s="115" t="s">
        <v>83</v>
      </c>
      <c r="AK890" s="115">
        <v>74</v>
      </c>
      <c r="AL890" s="115" t="s">
        <v>84</v>
      </c>
      <c r="AM890" s="115" t="s">
        <v>453</v>
      </c>
      <c r="AN890" s="115" t="s">
        <v>85</v>
      </c>
      <c r="AO890" s="115" t="s">
        <v>86</v>
      </c>
      <c r="AP890" s="115" t="s">
        <v>87</v>
      </c>
      <c r="AQ890" s="115" t="s">
        <v>100</v>
      </c>
      <c r="AR890" s="115" t="s">
        <v>89</v>
      </c>
      <c r="AS890" s="115" t="s">
        <v>106</v>
      </c>
      <c r="AT890" s="115" t="s">
        <v>91</v>
      </c>
      <c r="AU890" s="115" t="s">
        <v>91</v>
      </c>
    </row>
    <row r="891" spans="1:47">
      <c r="A891" s="115">
        <v>5586743127</v>
      </c>
      <c r="B891" s="115" t="s">
        <v>41</v>
      </c>
      <c r="D891" s="115" t="s">
        <v>43</v>
      </c>
      <c r="G891" s="115" t="s">
        <v>39</v>
      </c>
      <c r="O891" s="115">
        <f t="shared" si="221"/>
        <v>3</v>
      </c>
      <c r="P891" s="115">
        <f t="shared" si="222"/>
        <v>1</v>
      </c>
      <c r="R891" s="115">
        <f t="shared" si="223"/>
        <v>1</v>
      </c>
      <c r="S891" s="115">
        <f t="shared" si="224"/>
        <v>0</v>
      </c>
      <c r="T891" s="115">
        <f t="shared" si="225"/>
        <v>1</v>
      </c>
      <c r="U891" s="115">
        <f t="shared" si="226"/>
        <v>0</v>
      </c>
      <c r="V891" s="115">
        <f t="shared" si="227"/>
        <v>0</v>
      </c>
      <c r="W891" s="115">
        <f t="shared" si="228"/>
        <v>1</v>
      </c>
      <c r="X891" s="115">
        <f t="shared" si="229"/>
        <v>0</v>
      </c>
      <c r="Y891" s="115">
        <f t="shared" si="230"/>
        <v>0</v>
      </c>
      <c r="Z891" s="115">
        <f t="shared" si="231"/>
        <v>0</v>
      </c>
      <c r="AA891" s="115">
        <f t="shared" si="232"/>
        <v>0</v>
      </c>
      <c r="AB891" s="115">
        <f t="shared" si="233"/>
        <v>0</v>
      </c>
      <c r="AC891" s="115">
        <f t="shared" si="234"/>
        <v>0</v>
      </c>
      <c r="AF891" s="115">
        <f t="shared" si="235"/>
        <v>3</v>
      </c>
      <c r="AG891" s="115">
        <f t="shared" si="236"/>
        <v>3</v>
      </c>
      <c r="AH891" s="115" t="str">
        <f t="shared" si="237"/>
        <v>Correct</v>
      </c>
      <c r="AJ891" s="115" t="s">
        <v>83</v>
      </c>
      <c r="AK891" s="115">
        <v>70</v>
      </c>
      <c r="AL891" s="115" t="s">
        <v>181</v>
      </c>
      <c r="AM891" s="115" t="s">
        <v>211</v>
      </c>
    </row>
    <row r="892" spans="1:47">
      <c r="A892" s="115">
        <v>6984047753</v>
      </c>
      <c r="B892" s="115" t="s">
        <v>41</v>
      </c>
      <c r="D892" s="115" t="s">
        <v>43</v>
      </c>
      <c r="G892" s="115" t="s">
        <v>39</v>
      </c>
      <c r="O892" s="115">
        <f t="shared" si="221"/>
        <v>3</v>
      </c>
      <c r="P892" s="115">
        <f t="shared" si="222"/>
        <v>1</v>
      </c>
      <c r="R892" s="115">
        <f t="shared" si="223"/>
        <v>1</v>
      </c>
      <c r="S892" s="115">
        <f t="shared" si="224"/>
        <v>0</v>
      </c>
      <c r="T892" s="115">
        <f t="shared" si="225"/>
        <v>1</v>
      </c>
      <c r="U892" s="115">
        <f t="shared" si="226"/>
        <v>0</v>
      </c>
      <c r="V892" s="115">
        <f t="shared" si="227"/>
        <v>0</v>
      </c>
      <c r="W892" s="115">
        <f t="shared" si="228"/>
        <v>1</v>
      </c>
      <c r="X892" s="115">
        <f t="shared" si="229"/>
        <v>0</v>
      </c>
      <c r="Y892" s="115">
        <f t="shared" si="230"/>
        <v>0</v>
      </c>
      <c r="Z892" s="115">
        <f t="shared" si="231"/>
        <v>0</v>
      </c>
      <c r="AA892" s="115">
        <f t="shared" si="232"/>
        <v>0</v>
      </c>
      <c r="AB892" s="115">
        <f t="shared" si="233"/>
        <v>0</v>
      </c>
      <c r="AC892" s="115">
        <f t="shared" si="234"/>
        <v>0</v>
      </c>
      <c r="AF892" s="115">
        <f t="shared" si="235"/>
        <v>3</v>
      </c>
      <c r="AG892" s="115">
        <f t="shared" si="236"/>
        <v>3</v>
      </c>
      <c r="AH892" s="115" t="str">
        <f t="shared" si="237"/>
        <v>Correct</v>
      </c>
      <c r="AJ892" s="115" t="s">
        <v>83</v>
      </c>
      <c r="AK892" s="115">
        <v>70</v>
      </c>
      <c r="AL892" s="115" t="s">
        <v>181</v>
      </c>
      <c r="AM892" s="115" t="s">
        <v>211</v>
      </c>
      <c r="AN892" s="115" t="s">
        <v>85</v>
      </c>
      <c r="AP892" s="115" t="s">
        <v>87</v>
      </c>
      <c r="AQ892" s="115" t="s">
        <v>104</v>
      </c>
      <c r="AR892" s="115" t="s">
        <v>94</v>
      </c>
      <c r="AS892" s="115" t="s">
        <v>106</v>
      </c>
      <c r="AT892" s="115" t="s">
        <v>91</v>
      </c>
      <c r="AU892" s="115" t="s">
        <v>91</v>
      </c>
    </row>
    <row r="893" spans="1:47">
      <c r="A893" s="115">
        <v>6988293625</v>
      </c>
      <c r="O893" s="115">
        <f t="shared" si="221"/>
        <v>0</v>
      </c>
      <c r="P893" s="115" t="e">
        <f t="shared" si="222"/>
        <v>#DIV/0!</v>
      </c>
      <c r="R893" s="115">
        <f t="shared" si="223"/>
        <v>0</v>
      </c>
      <c r="S893" s="115">
        <f t="shared" si="224"/>
        <v>0</v>
      </c>
      <c r="T893" s="115">
        <f t="shared" si="225"/>
        <v>0</v>
      </c>
      <c r="U893" s="115">
        <f t="shared" si="226"/>
        <v>0</v>
      </c>
      <c r="V893" s="115">
        <f t="shared" si="227"/>
        <v>0</v>
      </c>
      <c r="W893" s="115">
        <f t="shared" si="228"/>
        <v>0</v>
      </c>
      <c r="X893" s="115">
        <f t="shared" si="229"/>
        <v>0</v>
      </c>
      <c r="Y893" s="115">
        <f t="shared" si="230"/>
        <v>0</v>
      </c>
      <c r="Z893" s="115">
        <f t="shared" si="231"/>
        <v>0</v>
      </c>
      <c r="AA893" s="115">
        <f t="shared" si="232"/>
        <v>0</v>
      </c>
      <c r="AB893" s="115">
        <f t="shared" si="233"/>
        <v>0</v>
      </c>
      <c r="AC893" s="115">
        <f t="shared" si="234"/>
        <v>0</v>
      </c>
      <c r="AF893" s="115">
        <f t="shared" si="235"/>
        <v>0</v>
      </c>
      <c r="AG893" s="115">
        <f t="shared" si="236"/>
        <v>0</v>
      </c>
      <c r="AH893" s="115" t="str">
        <f t="shared" si="237"/>
        <v>Correct</v>
      </c>
      <c r="AJ893" s="115" t="s">
        <v>83</v>
      </c>
      <c r="AK893" s="115">
        <v>59</v>
      </c>
      <c r="AL893" s="115" t="s">
        <v>84</v>
      </c>
      <c r="AM893" s="115" t="s">
        <v>132</v>
      </c>
      <c r="AN893" s="115" t="s">
        <v>85</v>
      </c>
      <c r="AO893" s="115" t="s">
        <v>86</v>
      </c>
      <c r="AP893" s="115" t="s">
        <v>435</v>
      </c>
      <c r="AQ893" s="115" t="s">
        <v>96</v>
      </c>
      <c r="AR893" s="115" t="s">
        <v>109</v>
      </c>
      <c r="AS893" s="115" t="s">
        <v>90</v>
      </c>
      <c r="AU893" s="115" t="s">
        <v>91</v>
      </c>
    </row>
    <row r="894" spans="1:47">
      <c r="A894" s="115">
        <v>6982468668</v>
      </c>
      <c r="O894" s="115">
        <f t="shared" si="221"/>
        <v>0</v>
      </c>
      <c r="P894" s="115" t="e">
        <f t="shared" si="222"/>
        <v>#DIV/0!</v>
      </c>
      <c r="R894" s="115">
        <f t="shared" si="223"/>
        <v>0</v>
      </c>
      <c r="S894" s="115">
        <f t="shared" si="224"/>
        <v>0</v>
      </c>
      <c r="T894" s="115">
        <f t="shared" si="225"/>
        <v>0</v>
      </c>
      <c r="U894" s="115">
        <f t="shared" si="226"/>
        <v>0</v>
      </c>
      <c r="V894" s="115">
        <f t="shared" si="227"/>
        <v>0</v>
      </c>
      <c r="W894" s="115">
        <f t="shared" si="228"/>
        <v>0</v>
      </c>
      <c r="X894" s="115">
        <f t="shared" si="229"/>
        <v>0</v>
      </c>
      <c r="Y894" s="115">
        <f t="shared" si="230"/>
        <v>0</v>
      </c>
      <c r="Z894" s="115">
        <f t="shared" si="231"/>
        <v>0</v>
      </c>
      <c r="AA894" s="115">
        <f t="shared" si="232"/>
        <v>0</v>
      </c>
      <c r="AB894" s="115">
        <f t="shared" si="233"/>
        <v>0</v>
      </c>
      <c r="AC894" s="115">
        <f t="shared" si="234"/>
        <v>0</v>
      </c>
      <c r="AF894" s="115">
        <f t="shared" si="235"/>
        <v>0</v>
      </c>
      <c r="AG894" s="115">
        <f t="shared" si="236"/>
        <v>0</v>
      </c>
      <c r="AH894" s="115" t="str">
        <f t="shared" si="237"/>
        <v>Correct</v>
      </c>
      <c r="AJ894" s="115" t="s">
        <v>99</v>
      </c>
      <c r="AK894" s="115">
        <v>67</v>
      </c>
      <c r="AL894" s="115" t="s">
        <v>181</v>
      </c>
      <c r="AM894" s="115" t="s">
        <v>433</v>
      </c>
      <c r="AN894" s="115" t="s">
        <v>85</v>
      </c>
      <c r="AO894" s="115" t="s">
        <v>86</v>
      </c>
      <c r="AQ894" s="115" t="s">
        <v>100</v>
      </c>
      <c r="AR894" s="115" t="s">
        <v>111</v>
      </c>
      <c r="AS894" s="115" t="s">
        <v>106</v>
      </c>
      <c r="AT894" s="115" t="s">
        <v>91</v>
      </c>
      <c r="AU894" s="115" t="s">
        <v>86</v>
      </c>
    </row>
    <row r="895" spans="1:47">
      <c r="A895" s="115">
        <v>5584532227</v>
      </c>
      <c r="C895" s="115" t="s">
        <v>42</v>
      </c>
      <c r="O895" s="115">
        <f t="shared" si="221"/>
        <v>1</v>
      </c>
      <c r="P895" s="115">
        <f t="shared" si="222"/>
        <v>3</v>
      </c>
      <c r="R895" s="115">
        <f t="shared" si="223"/>
        <v>0</v>
      </c>
      <c r="S895" s="115">
        <f t="shared" si="224"/>
        <v>1</v>
      </c>
      <c r="T895" s="115">
        <f t="shared" si="225"/>
        <v>0</v>
      </c>
      <c r="U895" s="115">
        <f t="shared" si="226"/>
        <v>0</v>
      </c>
      <c r="V895" s="115">
        <f t="shared" si="227"/>
        <v>0</v>
      </c>
      <c r="W895" s="115">
        <f t="shared" si="228"/>
        <v>0</v>
      </c>
      <c r="X895" s="115">
        <f t="shared" si="229"/>
        <v>0</v>
      </c>
      <c r="Y895" s="115">
        <f t="shared" si="230"/>
        <v>0</v>
      </c>
      <c r="Z895" s="115">
        <f t="shared" si="231"/>
        <v>0</v>
      </c>
      <c r="AA895" s="115">
        <f t="shared" si="232"/>
        <v>0</v>
      </c>
      <c r="AB895" s="115">
        <f t="shared" si="233"/>
        <v>0</v>
      </c>
      <c r="AC895" s="115">
        <f t="shared" si="234"/>
        <v>0</v>
      </c>
      <c r="AF895" s="115">
        <f t="shared" si="235"/>
        <v>1</v>
      </c>
      <c r="AG895" s="115">
        <f t="shared" si="236"/>
        <v>1</v>
      </c>
      <c r="AH895" s="115" t="str">
        <f t="shared" si="237"/>
        <v>Correct</v>
      </c>
      <c r="AJ895" s="115" t="s">
        <v>83</v>
      </c>
      <c r="AK895" s="115">
        <v>42</v>
      </c>
      <c r="AL895" s="115" t="s">
        <v>181</v>
      </c>
      <c r="AM895" s="115" t="s">
        <v>239</v>
      </c>
      <c r="AN895" s="115" t="s">
        <v>85</v>
      </c>
      <c r="AO895" s="115" t="s">
        <v>91</v>
      </c>
      <c r="AP895" s="115" t="s">
        <v>87</v>
      </c>
      <c r="AQ895" s="115" t="s">
        <v>101</v>
      </c>
      <c r="AR895" s="115" t="s">
        <v>94</v>
      </c>
      <c r="AS895" s="115" t="s">
        <v>90</v>
      </c>
      <c r="AT895" s="115" t="s">
        <v>91</v>
      </c>
      <c r="AU895" s="115" t="s">
        <v>91</v>
      </c>
    </row>
    <row r="896" spans="1:47">
      <c r="A896" s="115">
        <v>7045782234</v>
      </c>
      <c r="C896" s="115" t="s">
        <v>42</v>
      </c>
      <c r="O896" s="115">
        <f t="shared" si="221"/>
        <v>1</v>
      </c>
      <c r="P896" s="115">
        <f t="shared" si="222"/>
        <v>3</v>
      </c>
      <c r="R896" s="115">
        <f t="shared" si="223"/>
        <v>0</v>
      </c>
      <c r="S896" s="115">
        <f t="shared" si="224"/>
        <v>1</v>
      </c>
      <c r="T896" s="115">
        <f t="shared" si="225"/>
        <v>0</v>
      </c>
      <c r="U896" s="115">
        <f t="shared" si="226"/>
        <v>0</v>
      </c>
      <c r="V896" s="115">
        <f t="shared" si="227"/>
        <v>0</v>
      </c>
      <c r="W896" s="115">
        <f t="shared" si="228"/>
        <v>0</v>
      </c>
      <c r="X896" s="115">
        <f t="shared" si="229"/>
        <v>0</v>
      </c>
      <c r="Y896" s="115">
        <f t="shared" si="230"/>
        <v>0</v>
      </c>
      <c r="Z896" s="115">
        <f t="shared" si="231"/>
        <v>0</v>
      </c>
      <c r="AA896" s="115">
        <f t="shared" si="232"/>
        <v>0</v>
      </c>
      <c r="AB896" s="115">
        <f t="shared" si="233"/>
        <v>0</v>
      </c>
      <c r="AC896" s="115">
        <f t="shared" si="234"/>
        <v>0</v>
      </c>
      <c r="AF896" s="115">
        <f t="shared" si="235"/>
        <v>1</v>
      </c>
      <c r="AG896" s="115">
        <f t="shared" si="236"/>
        <v>1</v>
      </c>
      <c r="AH896" s="115" t="str">
        <f t="shared" si="237"/>
        <v>Correct</v>
      </c>
      <c r="AJ896" s="115" t="s">
        <v>83</v>
      </c>
      <c r="AK896" s="115">
        <v>57</v>
      </c>
      <c r="AL896" s="115" t="s">
        <v>181</v>
      </c>
      <c r="AM896" s="115" t="s">
        <v>220</v>
      </c>
      <c r="AN896" s="115" t="s">
        <v>85</v>
      </c>
      <c r="AP896" s="115" t="s">
        <v>87</v>
      </c>
      <c r="AQ896" s="115" t="s">
        <v>88</v>
      </c>
      <c r="AR896" s="115" t="s">
        <v>111</v>
      </c>
      <c r="AS896" s="115" t="s">
        <v>90</v>
      </c>
      <c r="AT896" s="115" t="s">
        <v>91</v>
      </c>
      <c r="AU896" s="115" t="s">
        <v>91</v>
      </c>
    </row>
    <row r="897" spans="1:47">
      <c r="A897" s="115">
        <v>6985429238</v>
      </c>
      <c r="E897" s="115" t="s">
        <v>44</v>
      </c>
      <c r="F897" s="115" t="s">
        <v>45</v>
      </c>
      <c r="G897" s="115" t="s">
        <v>39</v>
      </c>
      <c r="O897" s="115">
        <f t="shared" si="221"/>
        <v>3</v>
      </c>
      <c r="P897" s="115">
        <f t="shared" si="222"/>
        <v>1</v>
      </c>
      <c r="R897" s="115">
        <f t="shared" si="223"/>
        <v>0</v>
      </c>
      <c r="S897" s="115">
        <f t="shared" si="224"/>
        <v>0</v>
      </c>
      <c r="T897" s="115">
        <f t="shared" si="225"/>
        <v>0</v>
      </c>
      <c r="U897" s="115">
        <f t="shared" si="226"/>
        <v>1</v>
      </c>
      <c r="V897" s="115">
        <f t="shared" si="227"/>
        <v>1</v>
      </c>
      <c r="W897" s="115">
        <f t="shared" si="228"/>
        <v>1</v>
      </c>
      <c r="X897" s="115">
        <f t="shared" si="229"/>
        <v>0</v>
      </c>
      <c r="Y897" s="115">
        <f t="shared" si="230"/>
        <v>0</v>
      </c>
      <c r="Z897" s="115">
        <f t="shared" si="231"/>
        <v>0</v>
      </c>
      <c r="AA897" s="115">
        <f t="shared" si="232"/>
        <v>0</v>
      </c>
      <c r="AB897" s="115">
        <f t="shared" si="233"/>
        <v>0</v>
      </c>
      <c r="AC897" s="115">
        <f t="shared" si="234"/>
        <v>0</v>
      </c>
      <c r="AF897" s="115">
        <f t="shared" si="235"/>
        <v>3</v>
      </c>
      <c r="AG897" s="115">
        <f t="shared" si="236"/>
        <v>3</v>
      </c>
      <c r="AH897" s="115" t="str">
        <f t="shared" si="237"/>
        <v>Correct</v>
      </c>
      <c r="AJ897" s="115" t="s">
        <v>83</v>
      </c>
      <c r="AK897" s="115">
        <v>83</v>
      </c>
      <c r="AL897" s="115" t="s">
        <v>84</v>
      </c>
      <c r="AM897" s="115" t="s">
        <v>130</v>
      </c>
      <c r="AN897" s="115" t="s">
        <v>85</v>
      </c>
      <c r="AO897" s="115" t="s">
        <v>86</v>
      </c>
      <c r="AP897" s="115" t="s">
        <v>87</v>
      </c>
      <c r="AQ897" s="115" t="s">
        <v>101</v>
      </c>
      <c r="AR897" s="115" t="s">
        <v>89</v>
      </c>
      <c r="AS897" s="115" t="s">
        <v>106</v>
      </c>
      <c r="AT897" s="115" t="s">
        <v>91</v>
      </c>
      <c r="AU897" s="115" t="s">
        <v>91</v>
      </c>
    </row>
    <row r="898" spans="1:47">
      <c r="A898" s="115">
        <v>7045781034</v>
      </c>
      <c r="O898" s="115">
        <f t="shared" ref="O898:O961" si="238">COUNTA(B898:N898)</f>
        <v>0</v>
      </c>
      <c r="P898" s="115" t="e">
        <f t="shared" ref="P898:P961" si="239">3/O898</f>
        <v>#DIV/0!</v>
      </c>
      <c r="R898" s="115">
        <f t="shared" ref="R898:R961" si="240">IF($O898&lt;3,IF($B898=$B$1,1,0),IF($B898=$B$1,$P898,0))</f>
        <v>0</v>
      </c>
      <c r="S898" s="115">
        <f t="shared" ref="S898:S961" si="241">IF($O898&lt;3,IF($C898=$C$1,1,0),IF($C898=$C$1,$P898,0))</f>
        <v>0</v>
      </c>
      <c r="T898" s="115">
        <f t="shared" ref="T898:T961" si="242">IF($O898&lt;3,IF($D898=$D$1,1,0),IF($D898=$D$1,$P898,0))</f>
        <v>0</v>
      </c>
      <c r="U898" s="115">
        <f t="shared" ref="U898:U961" si="243">IF($O898&lt;3,IF($E898=$E$1,1,0),IF($E898=$E$1,$P898,0))</f>
        <v>0</v>
      </c>
      <c r="V898" s="115">
        <f t="shared" ref="V898:V961" si="244">IF($O898&lt;3,IF($F898=$F$1,1,0),IF($F898=$F$1,$P898,0))</f>
        <v>0</v>
      </c>
      <c r="W898" s="115">
        <f t="shared" ref="W898:W961" si="245">IF($O898&lt;3,IF($G898=$G$1,1,0),IF($G898=$G$1,$P898,0))</f>
        <v>0</v>
      </c>
      <c r="X898" s="115">
        <f t="shared" ref="X898:X961" si="246">IF($O898&lt;3,IF($H898=$H$1,1,0),IF($H898=$H$1,$P898,0))</f>
        <v>0</v>
      </c>
      <c r="Y898" s="115">
        <f t="shared" ref="Y898:Y961" si="247">IF($O898&lt;3,IF($I898=$I$1,1,0),IF($I898=$I$1,$P898,0))</f>
        <v>0</v>
      </c>
      <c r="Z898" s="115">
        <f t="shared" ref="Z898:Z961" si="248">IF($O898&lt;3,IF($J898=$J$1,1,0),IF($J898=$J$1,$P898,0))</f>
        <v>0</v>
      </c>
      <c r="AA898" s="115">
        <f t="shared" ref="AA898:AA961" si="249">IF($O898&lt;3,IF($K898=$K$1,1,0),IF($K898=$K$1,$P898,0))</f>
        <v>0</v>
      </c>
      <c r="AB898" s="115">
        <f t="shared" ref="AB898:AB961" si="250">IF($O898&lt;3,IF($L898=$L$1,1,0),IF($L898=$L$1,$P898,0))</f>
        <v>0</v>
      </c>
      <c r="AC898" s="115">
        <f t="shared" ref="AC898:AC961" si="251">IF($O898&lt;3,IF($M898=$M$1,1,0),IF($M898=$M$1,$P898,0))</f>
        <v>0</v>
      </c>
      <c r="AF898" s="115">
        <f t="shared" ref="AF898:AF961" si="252">SUM(R898:AD898)</f>
        <v>0</v>
      </c>
      <c r="AG898" s="115">
        <f t="shared" ref="AG898:AG961" si="253">O898</f>
        <v>0</v>
      </c>
      <c r="AH898" s="115" t="str">
        <f t="shared" ref="AH898:AH961" si="254">IF(AF898=AG898,"Correct",IF(AF898=3,"Correct","Wrong"))</f>
        <v>Correct</v>
      </c>
      <c r="AJ898" s="115" t="s">
        <v>99</v>
      </c>
      <c r="AK898" s="115">
        <v>62</v>
      </c>
      <c r="AL898" s="115" t="s">
        <v>84</v>
      </c>
      <c r="AM898" s="115" t="s">
        <v>134</v>
      </c>
      <c r="AN898" s="115" t="s">
        <v>85</v>
      </c>
      <c r="AO898" s="115" t="s">
        <v>86</v>
      </c>
      <c r="AP898" s="115" t="s">
        <v>87</v>
      </c>
      <c r="AQ898" s="115" t="s">
        <v>101</v>
      </c>
      <c r="AR898" s="115" t="s">
        <v>102</v>
      </c>
      <c r="AS898" s="115" t="s">
        <v>106</v>
      </c>
      <c r="AT898" s="115" t="s">
        <v>91</v>
      </c>
      <c r="AU898" s="115" t="s">
        <v>91</v>
      </c>
    </row>
    <row r="899" spans="1:47">
      <c r="A899" s="115">
        <v>7045780595</v>
      </c>
      <c r="F899" s="115" t="s">
        <v>45</v>
      </c>
      <c r="O899" s="115">
        <f t="shared" si="238"/>
        <v>1</v>
      </c>
      <c r="P899" s="115">
        <f t="shared" si="239"/>
        <v>3</v>
      </c>
      <c r="R899" s="115">
        <f t="shared" si="240"/>
        <v>0</v>
      </c>
      <c r="S899" s="115">
        <f t="shared" si="241"/>
        <v>0</v>
      </c>
      <c r="T899" s="115">
        <f t="shared" si="242"/>
        <v>0</v>
      </c>
      <c r="U899" s="115">
        <f t="shared" si="243"/>
        <v>0</v>
      </c>
      <c r="V899" s="115">
        <f t="shared" si="244"/>
        <v>1</v>
      </c>
      <c r="W899" s="115">
        <f t="shared" si="245"/>
        <v>0</v>
      </c>
      <c r="X899" s="115">
        <f t="shared" si="246"/>
        <v>0</v>
      </c>
      <c r="Y899" s="115">
        <f t="shared" si="247"/>
        <v>0</v>
      </c>
      <c r="Z899" s="115">
        <f t="shared" si="248"/>
        <v>0</v>
      </c>
      <c r="AA899" s="115">
        <f t="shared" si="249"/>
        <v>0</v>
      </c>
      <c r="AB899" s="115">
        <f t="shared" si="250"/>
        <v>0</v>
      </c>
      <c r="AC899" s="115">
        <f t="shared" si="251"/>
        <v>0</v>
      </c>
      <c r="AF899" s="115">
        <f t="shared" si="252"/>
        <v>1</v>
      </c>
      <c r="AG899" s="115">
        <f t="shared" si="253"/>
        <v>1</v>
      </c>
      <c r="AH899" s="115" t="str">
        <f t="shared" si="254"/>
        <v>Correct</v>
      </c>
      <c r="AJ899" s="115" t="s">
        <v>83</v>
      </c>
      <c r="AK899" s="115">
        <v>80</v>
      </c>
      <c r="AL899" s="115" t="s">
        <v>181</v>
      </c>
      <c r="AM899" s="115" t="s">
        <v>440</v>
      </c>
      <c r="AN899" s="115" t="s">
        <v>85</v>
      </c>
      <c r="AO899" s="115" t="s">
        <v>86</v>
      </c>
      <c r="AP899" s="115" t="s">
        <v>87</v>
      </c>
      <c r="AR899" s="115" t="s">
        <v>111</v>
      </c>
    </row>
    <row r="900" spans="1:47">
      <c r="A900" s="115">
        <v>7020344692</v>
      </c>
      <c r="C900" s="115" t="s">
        <v>42</v>
      </c>
      <c r="O900" s="115">
        <f t="shared" si="238"/>
        <v>1</v>
      </c>
      <c r="P900" s="115">
        <f t="shared" si="239"/>
        <v>3</v>
      </c>
      <c r="R900" s="115">
        <f t="shared" si="240"/>
        <v>0</v>
      </c>
      <c r="S900" s="115">
        <f t="shared" si="241"/>
        <v>1</v>
      </c>
      <c r="T900" s="115">
        <f t="shared" si="242"/>
        <v>0</v>
      </c>
      <c r="U900" s="115">
        <f t="shared" si="243"/>
        <v>0</v>
      </c>
      <c r="V900" s="115">
        <f t="shared" si="244"/>
        <v>0</v>
      </c>
      <c r="W900" s="115">
        <f t="shared" si="245"/>
        <v>0</v>
      </c>
      <c r="X900" s="115">
        <f t="shared" si="246"/>
        <v>0</v>
      </c>
      <c r="Y900" s="115">
        <f t="shared" si="247"/>
        <v>0</v>
      </c>
      <c r="Z900" s="115">
        <f t="shared" si="248"/>
        <v>0</v>
      </c>
      <c r="AA900" s="115">
        <f t="shared" si="249"/>
        <v>0</v>
      </c>
      <c r="AB900" s="115">
        <f t="shared" si="250"/>
        <v>0</v>
      </c>
      <c r="AC900" s="115">
        <f t="shared" si="251"/>
        <v>0</v>
      </c>
      <c r="AF900" s="115">
        <f t="shared" si="252"/>
        <v>1</v>
      </c>
      <c r="AG900" s="115">
        <f t="shared" si="253"/>
        <v>1</v>
      </c>
      <c r="AH900" s="115" t="str">
        <f t="shared" si="254"/>
        <v>Correct</v>
      </c>
      <c r="AJ900" s="115" t="s">
        <v>99</v>
      </c>
      <c r="AK900" s="115">
        <v>16</v>
      </c>
      <c r="AL900" s="115" t="s">
        <v>181</v>
      </c>
      <c r="AM900" s="115" t="s">
        <v>207</v>
      </c>
      <c r="AN900" s="115" t="s">
        <v>85</v>
      </c>
      <c r="AO900" s="115" t="s">
        <v>86</v>
      </c>
      <c r="AP900" s="115" t="s">
        <v>87</v>
      </c>
      <c r="AQ900" s="115" t="s">
        <v>88</v>
      </c>
      <c r="AR900" s="115" t="s">
        <v>112</v>
      </c>
      <c r="AS900" s="115" t="s">
        <v>95</v>
      </c>
      <c r="AT900" s="115" t="s">
        <v>91</v>
      </c>
      <c r="AU900" s="115" t="s">
        <v>91</v>
      </c>
    </row>
    <row r="901" spans="1:47">
      <c r="A901" s="115">
        <v>6985469239</v>
      </c>
      <c r="O901" s="115">
        <f t="shared" si="238"/>
        <v>0</v>
      </c>
      <c r="P901" s="115" t="e">
        <f t="shared" si="239"/>
        <v>#DIV/0!</v>
      </c>
      <c r="R901" s="115">
        <f t="shared" si="240"/>
        <v>0</v>
      </c>
      <c r="S901" s="115">
        <f t="shared" si="241"/>
        <v>0</v>
      </c>
      <c r="T901" s="115">
        <f t="shared" si="242"/>
        <v>0</v>
      </c>
      <c r="U901" s="115">
        <f t="shared" si="243"/>
        <v>0</v>
      </c>
      <c r="V901" s="115">
        <f t="shared" si="244"/>
        <v>0</v>
      </c>
      <c r="W901" s="115">
        <f t="shared" si="245"/>
        <v>0</v>
      </c>
      <c r="X901" s="115">
        <f t="shared" si="246"/>
        <v>0</v>
      </c>
      <c r="Y901" s="115">
        <f t="shared" si="247"/>
        <v>0</v>
      </c>
      <c r="Z901" s="115">
        <f t="shared" si="248"/>
        <v>0</v>
      </c>
      <c r="AA901" s="115">
        <f t="shared" si="249"/>
        <v>0</v>
      </c>
      <c r="AB901" s="115">
        <f t="shared" si="250"/>
        <v>0</v>
      </c>
      <c r="AC901" s="115">
        <f t="shared" si="251"/>
        <v>0</v>
      </c>
      <c r="AF901" s="115">
        <f t="shared" si="252"/>
        <v>0</v>
      </c>
      <c r="AG901" s="115">
        <f t="shared" si="253"/>
        <v>0</v>
      </c>
      <c r="AH901" s="115" t="str">
        <f t="shared" si="254"/>
        <v>Correct</v>
      </c>
      <c r="AJ901" s="115" t="s">
        <v>83</v>
      </c>
      <c r="AK901" s="115">
        <v>69</v>
      </c>
      <c r="AL901" s="115" t="s">
        <v>84</v>
      </c>
      <c r="AM901" s="115" t="s">
        <v>166</v>
      </c>
      <c r="AN901" s="115" t="s">
        <v>85</v>
      </c>
      <c r="AO901" s="115" t="s">
        <v>86</v>
      </c>
      <c r="AP901" s="115" t="s">
        <v>87</v>
      </c>
      <c r="AQ901" s="115" t="s">
        <v>88</v>
      </c>
      <c r="AR901" s="115" t="s">
        <v>111</v>
      </c>
      <c r="AS901" s="115" t="s">
        <v>106</v>
      </c>
      <c r="AT901" s="115" t="s">
        <v>91</v>
      </c>
      <c r="AU901" s="115" t="s">
        <v>91</v>
      </c>
    </row>
    <row r="902" spans="1:47">
      <c r="A902" s="115">
        <v>6985448102</v>
      </c>
      <c r="O902" s="115">
        <f t="shared" si="238"/>
        <v>0</v>
      </c>
      <c r="P902" s="115" t="e">
        <f t="shared" si="239"/>
        <v>#DIV/0!</v>
      </c>
      <c r="R902" s="115">
        <f t="shared" si="240"/>
        <v>0</v>
      </c>
      <c r="S902" s="115">
        <f t="shared" si="241"/>
        <v>0</v>
      </c>
      <c r="T902" s="115">
        <f t="shared" si="242"/>
        <v>0</v>
      </c>
      <c r="U902" s="115">
        <f t="shared" si="243"/>
        <v>0</v>
      </c>
      <c r="V902" s="115">
        <f t="shared" si="244"/>
        <v>0</v>
      </c>
      <c r="W902" s="115">
        <f t="shared" si="245"/>
        <v>0</v>
      </c>
      <c r="X902" s="115">
        <f t="shared" si="246"/>
        <v>0</v>
      </c>
      <c r="Y902" s="115">
        <f t="shared" si="247"/>
        <v>0</v>
      </c>
      <c r="Z902" s="115">
        <f t="shared" si="248"/>
        <v>0</v>
      </c>
      <c r="AA902" s="115">
        <f t="shared" si="249"/>
        <v>0</v>
      </c>
      <c r="AB902" s="115">
        <f t="shared" si="250"/>
        <v>0</v>
      </c>
      <c r="AC902" s="115">
        <f t="shared" si="251"/>
        <v>0</v>
      </c>
      <c r="AF902" s="115">
        <f t="shared" si="252"/>
        <v>0</v>
      </c>
      <c r="AG902" s="115">
        <f t="shared" si="253"/>
        <v>0</v>
      </c>
      <c r="AH902" s="115" t="str">
        <f t="shared" si="254"/>
        <v>Correct</v>
      </c>
      <c r="AJ902" s="115" t="s">
        <v>83</v>
      </c>
      <c r="AK902" s="115">
        <v>69</v>
      </c>
      <c r="AL902" s="115" t="s">
        <v>84</v>
      </c>
      <c r="AM902" s="115" t="s">
        <v>166</v>
      </c>
      <c r="AN902" s="115" t="s">
        <v>85</v>
      </c>
      <c r="AO902" s="115" t="s">
        <v>86</v>
      </c>
      <c r="AP902" s="115" t="s">
        <v>87</v>
      </c>
      <c r="AQ902" s="115" t="s">
        <v>88</v>
      </c>
      <c r="AR902" s="115" t="s">
        <v>111</v>
      </c>
      <c r="AS902" s="115" t="s">
        <v>106</v>
      </c>
      <c r="AT902" s="115" t="s">
        <v>91</v>
      </c>
      <c r="AU902" s="115" t="s">
        <v>91</v>
      </c>
    </row>
    <row r="903" spans="1:47">
      <c r="A903" s="115">
        <v>6985432375</v>
      </c>
      <c r="B903" s="115" t="s">
        <v>41</v>
      </c>
      <c r="E903" s="115" t="s">
        <v>44</v>
      </c>
      <c r="O903" s="115">
        <f t="shared" si="238"/>
        <v>2</v>
      </c>
      <c r="P903" s="115">
        <f t="shared" si="239"/>
        <v>1.5</v>
      </c>
      <c r="R903" s="115">
        <f t="shared" si="240"/>
        <v>1</v>
      </c>
      <c r="S903" s="115">
        <f t="shared" si="241"/>
        <v>0</v>
      </c>
      <c r="T903" s="115">
        <f t="shared" si="242"/>
        <v>0</v>
      </c>
      <c r="U903" s="115">
        <f t="shared" si="243"/>
        <v>1</v>
      </c>
      <c r="V903" s="115">
        <f t="shared" si="244"/>
        <v>0</v>
      </c>
      <c r="W903" s="115">
        <f t="shared" si="245"/>
        <v>0</v>
      </c>
      <c r="X903" s="115">
        <f t="shared" si="246"/>
        <v>0</v>
      </c>
      <c r="Y903" s="115">
        <f t="shared" si="247"/>
        <v>0</v>
      </c>
      <c r="Z903" s="115">
        <f t="shared" si="248"/>
        <v>0</v>
      </c>
      <c r="AA903" s="115">
        <f t="shared" si="249"/>
        <v>0</v>
      </c>
      <c r="AB903" s="115">
        <f t="shared" si="250"/>
        <v>0</v>
      </c>
      <c r="AC903" s="115">
        <f t="shared" si="251"/>
        <v>0</v>
      </c>
      <c r="AF903" s="115">
        <f t="shared" si="252"/>
        <v>2</v>
      </c>
      <c r="AG903" s="115">
        <f t="shared" si="253"/>
        <v>2</v>
      </c>
      <c r="AH903" s="115" t="str">
        <f t="shared" si="254"/>
        <v>Correct</v>
      </c>
      <c r="AJ903" s="115" t="s">
        <v>99</v>
      </c>
      <c r="AL903" s="115" t="s">
        <v>84</v>
      </c>
      <c r="AM903" s="115" t="s">
        <v>145</v>
      </c>
      <c r="AN903" s="115" t="s">
        <v>85</v>
      </c>
      <c r="AO903" s="115" t="s">
        <v>86</v>
      </c>
      <c r="AP903" s="115" t="s">
        <v>87</v>
      </c>
      <c r="AR903" s="115" t="s">
        <v>89</v>
      </c>
      <c r="AS903" s="115" t="s">
        <v>106</v>
      </c>
      <c r="AT903" s="115" t="s">
        <v>91</v>
      </c>
      <c r="AU903" s="115" t="s">
        <v>86</v>
      </c>
    </row>
    <row r="904" spans="1:47">
      <c r="A904" s="115">
        <v>7045762357</v>
      </c>
      <c r="O904" s="115">
        <f t="shared" si="238"/>
        <v>0</v>
      </c>
      <c r="P904" s="115" t="e">
        <f t="shared" si="239"/>
        <v>#DIV/0!</v>
      </c>
      <c r="R904" s="115">
        <f t="shared" si="240"/>
        <v>0</v>
      </c>
      <c r="S904" s="115">
        <f t="shared" si="241"/>
        <v>0</v>
      </c>
      <c r="T904" s="115">
        <f t="shared" si="242"/>
        <v>0</v>
      </c>
      <c r="U904" s="115">
        <f t="shared" si="243"/>
        <v>0</v>
      </c>
      <c r="V904" s="115">
        <f t="shared" si="244"/>
        <v>0</v>
      </c>
      <c r="W904" s="115">
        <f t="shared" si="245"/>
        <v>0</v>
      </c>
      <c r="X904" s="115">
        <f t="shared" si="246"/>
        <v>0</v>
      </c>
      <c r="Y904" s="115">
        <f t="shared" si="247"/>
        <v>0</v>
      </c>
      <c r="Z904" s="115">
        <f t="shared" si="248"/>
        <v>0</v>
      </c>
      <c r="AA904" s="115">
        <f t="shared" si="249"/>
        <v>0</v>
      </c>
      <c r="AB904" s="115">
        <f t="shared" si="250"/>
        <v>0</v>
      </c>
      <c r="AC904" s="115">
        <f t="shared" si="251"/>
        <v>0</v>
      </c>
      <c r="AF904" s="115">
        <f t="shared" si="252"/>
        <v>0</v>
      </c>
      <c r="AG904" s="115">
        <f t="shared" si="253"/>
        <v>0</v>
      </c>
      <c r="AH904" s="115" t="str">
        <f t="shared" si="254"/>
        <v>Correct</v>
      </c>
      <c r="AJ904" s="115" t="s">
        <v>83</v>
      </c>
      <c r="AK904" s="115">
        <v>72</v>
      </c>
      <c r="AL904" s="115" t="s">
        <v>181</v>
      </c>
      <c r="AM904" s="115" t="s">
        <v>194</v>
      </c>
      <c r="AN904" s="115" t="s">
        <v>85</v>
      </c>
      <c r="AO904" s="115" t="s">
        <v>86</v>
      </c>
      <c r="AP904" s="115" t="s">
        <v>87</v>
      </c>
      <c r="AQ904" s="115" t="s">
        <v>96</v>
      </c>
      <c r="AR904" s="115" t="s">
        <v>102</v>
      </c>
      <c r="AS904" s="115" t="s">
        <v>106</v>
      </c>
      <c r="AT904" s="115" t="s">
        <v>91</v>
      </c>
      <c r="AU904" s="115" t="s">
        <v>91</v>
      </c>
    </row>
    <row r="905" spans="1:47">
      <c r="A905" s="115">
        <v>5586915292</v>
      </c>
      <c r="B905" s="115" t="s">
        <v>41</v>
      </c>
      <c r="O905" s="115">
        <f t="shared" si="238"/>
        <v>1</v>
      </c>
      <c r="P905" s="115">
        <f t="shared" si="239"/>
        <v>3</v>
      </c>
      <c r="R905" s="115">
        <f t="shared" si="240"/>
        <v>1</v>
      </c>
      <c r="S905" s="115">
        <f t="shared" si="241"/>
        <v>0</v>
      </c>
      <c r="T905" s="115">
        <f t="shared" si="242"/>
        <v>0</v>
      </c>
      <c r="U905" s="115">
        <f t="shared" si="243"/>
        <v>0</v>
      </c>
      <c r="V905" s="115">
        <f t="shared" si="244"/>
        <v>0</v>
      </c>
      <c r="W905" s="115">
        <f t="shared" si="245"/>
        <v>0</v>
      </c>
      <c r="X905" s="115">
        <f t="shared" si="246"/>
        <v>0</v>
      </c>
      <c r="Y905" s="115">
        <f t="shared" si="247"/>
        <v>0</v>
      </c>
      <c r="Z905" s="115">
        <f t="shared" si="248"/>
        <v>0</v>
      </c>
      <c r="AA905" s="115">
        <f t="shared" si="249"/>
        <v>0</v>
      </c>
      <c r="AB905" s="115">
        <f t="shared" si="250"/>
        <v>0</v>
      </c>
      <c r="AC905" s="115">
        <f t="shared" si="251"/>
        <v>0</v>
      </c>
      <c r="AF905" s="115">
        <f t="shared" si="252"/>
        <v>1</v>
      </c>
      <c r="AG905" s="115">
        <f t="shared" si="253"/>
        <v>1</v>
      </c>
      <c r="AH905" s="115" t="str">
        <f t="shared" si="254"/>
        <v>Correct</v>
      </c>
      <c r="AJ905" s="115" t="s">
        <v>83</v>
      </c>
      <c r="AK905" s="115">
        <v>58</v>
      </c>
      <c r="AL905" s="115" t="s">
        <v>181</v>
      </c>
      <c r="AM905" s="115" t="s">
        <v>220</v>
      </c>
      <c r="AN905" s="115" t="s">
        <v>85</v>
      </c>
      <c r="AO905" s="115" t="s">
        <v>86</v>
      </c>
      <c r="AP905" s="115" t="s">
        <v>87</v>
      </c>
      <c r="AQ905" s="115" t="s">
        <v>88</v>
      </c>
      <c r="AR905" s="115" t="s">
        <v>89</v>
      </c>
      <c r="AS905" s="115" t="s">
        <v>90</v>
      </c>
      <c r="AT905" s="115" t="s">
        <v>91</v>
      </c>
      <c r="AU905" s="115" t="s">
        <v>91</v>
      </c>
    </row>
    <row r="906" spans="1:47">
      <c r="A906" s="115">
        <v>7045785812</v>
      </c>
      <c r="B906" s="115" t="s">
        <v>41</v>
      </c>
      <c r="O906" s="115">
        <f t="shared" si="238"/>
        <v>1</v>
      </c>
      <c r="P906" s="115">
        <f t="shared" si="239"/>
        <v>3</v>
      </c>
      <c r="R906" s="115">
        <f t="shared" si="240"/>
        <v>1</v>
      </c>
      <c r="S906" s="115">
        <f t="shared" si="241"/>
        <v>0</v>
      </c>
      <c r="T906" s="115">
        <f t="shared" si="242"/>
        <v>0</v>
      </c>
      <c r="U906" s="115">
        <f t="shared" si="243"/>
        <v>0</v>
      </c>
      <c r="V906" s="115">
        <f t="shared" si="244"/>
        <v>0</v>
      </c>
      <c r="W906" s="115">
        <f t="shared" si="245"/>
        <v>0</v>
      </c>
      <c r="X906" s="115">
        <f t="shared" si="246"/>
        <v>0</v>
      </c>
      <c r="Y906" s="115">
        <f t="shared" si="247"/>
        <v>0</v>
      </c>
      <c r="Z906" s="115">
        <f t="shared" si="248"/>
        <v>0</v>
      </c>
      <c r="AA906" s="115">
        <f t="shared" si="249"/>
        <v>0</v>
      </c>
      <c r="AB906" s="115">
        <f t="shared" si="250"/>
        <v>0</v>
      </c>
      <c r="AC906" s="115">
        <f t="shared" si="251"/>
        <v>0</v>
      </c>
      <c r="AF906" s="115">
        <f t="shared" si="252"/>
        <v>1</v>
      </c>
      <c r="AG906" s="115">
        <f t="shared" si="253"/>
        <v>1</v>
      </c>
      <c r="AH906" s="115" t="str">
        <f t="shared" si="254"/>
        <v>Correct</v>
      </c>
      <c r="AJ906" s="115" t="s">
        <v>83</v>
      </c>
      <c r="AK906" s="115">
        <v>73</v>
      </c>
      <c r="AL906" s="115" t="s">
        <v>181</v>
      </c>
      <c r="AM906" s="115" t="s">
        <v>197</v>
      </c>
      <c r="AN906" s="115" t="s">
        <v>85</v>
      </c>
      <c r="AR906" s="115" t="s">
        <v>94</v>
      </c>
      <c r="AS906" s="115" t="s">
        <v>106</v>
      </c>
      <c r="AT906" s="115" t="s">
        <v>91</v>
      </c>
      <c r="AU906" s="115" t="s">
        <v>91</v>
      </c>
    </row>
    <row r="907" spans="1:47">
      <c r="A907" s="115">
        <v>7045755927</v>
      </c>
      <c r="O907" s="115">
        <f t="shared" si="238"/>
        <v>0</v>
      </c>
      <c r="P907" s="115" t="e">
        <f t="shared" si="239"/>
        <v>#DIV/0!</v>
      </c>
      <c r="R907" s="115">
        <f t="shared" si="240"/>
        <v>0</v>
      </c>
      <c r="S907" s="115">
        <f t="shared" si="241"/>
        <v>0</v>
      </c>
      <c r="T907" s="115">
        <f t="shared" si="242"/>
        <v>0</v>
      </c>
      <c r="U907" s="115">
        <f t="shared" si="243"/>
        <v>0</v>
      </c>
      <c r="V907" s="115">
        <f t="shared" si="244"/>
        <v>0</v>
      </c>
      <c r="W907" s="115">
        <f t="shared" si="245"/>
        <v>0</v>
      </c>
      <c r="X907" s="115">
        <f t="shared" si="246"/>
        <v>0</v>
      </c>
      <c r="Y907" s="115">
        <f t="shared" si="247"/>
        <v>0</v>
      </c>
      <c r="Z907" s="115">
        <f t="shared" si="248"/>
        <v>0</v>
      </c>
      <c r="AA907" s="115">
        <f t="shared" si="249"/>
        <v>0</v>
      </c>
      <c r="AB907" s="115">
        <f t="shared" si="250"/>
        <v>0</v>
      </c>
      <c r="AC907" s="115">
        <f t="shared" si="251"/>
        <v>0</v>
      </c>
      <c r="AF907" s="115">
        <f t="shared" si="252"/>
        <v>0</v>
      </c>
      <c r="AG907" s="115">
        <f t="shared" si="253"/>
        <v>0</v>
      </c>
      <c r="AH907" s="115" t="str">
        <f t="shared" si="254"/>
        <v>Correct</v>
      </c>
      <c r="AJ907" s="115" t="s">
        <v>83</v>
      </c>
      <c r="AK907" s="115">
        <v>83</v>
      </c>
      <c r="AL907" s="115" t="s">
        <v>181</v>
      </c>
      <c r="AM907" s="115" t="s">
        <v>208</v>
      </c>
      <c r="AN907" s="115" t="s">
        <v>85</v>
      </c>
      <c r="AO907" s="115" t="s">
        <v>86</v>
      </c>
      <c r="AP907" s="115" t="s">
        <v>87</v>
      </c>
      <c r="AR907" s="115" t="s">
        <v>109</v>
      </c>
      <c r="AS907" s="115" t="s">
        <v>106</v>
      </c>
      <c r="AT907" s="115" t="s">
        <v>91</v>
      </c>
      <c r="AU907" s="115" t="s">
        <v>86</v>
      </c>
    </row>
    <row r="908" spans="1:47">
      <c r="A908" s="115">
        <v>5585679936</v>
      </c>
      <c r="D908" s="115" t="s">
        <v>43</v>
      </c>
      <c r="E908" s="115" t="s">
        <v>44</v>
      </c>
      <c r="O908" s="115">
        <f t="shared" si="238"/>
        <v>2</v>
      </c>
      <c r="P908" s="115">
        <f t="shared" si="239"/>
        <v>1.5</v>
      </c>
      <c r="R908" s="115">
        <f t="shared" si="240"/>
        <v>0</v>
      </c>
      <c r="S908" s="115">
        <f t="shared" si="241"/>
        <v>0</v>
      </c>
      <c r="T908" s="115">
        <f t="shared" si="242"/>
        <v>1</v>
      </c>
      <c r="U908" s="115">
        <f t="shared" si="243"/>
        <v>1</v>
      </c>
      <c r="V908" s="115">
        <f t="shared" si="244"/>
        <v>0</v>
      </c>
      <c r="W908" s="115">
        <f t="shared" si="245"/>
        <v>0</v>
      </c>
      <c r="X908" s="115">
        <f t="shared" si="246"/>
        <v>0</v>
      </c>
      <c r="Y908" s="115">
        <f t="shared" si="247"/>
        <v>0</v>
      </c>
      <c r="Z908" s="115">
        <f t="shared" si="248"/>
        <v>0</v>
      </c>
      <c r="AA908" s="115">
        <f t="shared" si="249"/>
        <v>0</v>
      </c>
      <c r="AB908" s="115">
        <f t="shared" si="250"/>
        <v>0</v>
      </c>
      <c r="AC908" s="115">
        <f t="shared" si="251"/>
        <v>0</v>
      </c>
      <c r="AF908" s="115">
        <f t="shared" si="252"/>
        <v>2</v>
      </c>
      <c r="AG908" s="115">
        <f t="shared" si="253"/>
        <v>2</v>
      </c>
      <c r="AH908" s="115" t="str">
        <f t="shared" si="254"/>
        <v>Correct</v>
      </c>
      <c r="AJ908" s="115" t="s">
        <v>99</v>
      </c>
      <c r="AK908" s="115">
        <v>70</v>
      </c>
      <c r="AL908" s="115" t="s">
        <v>181</v>
      </c>
      <c r="AM908" s="115" t="s">
        <v>220</v>
      </c>
      <c r="AN908" s="115" t="s">
        <v>85</v>
      </c>
      <c r="AO908" s="115" t="s">
        <v>86</v>
      </c>
      <c r="AP908" s="115" t="s">
        <v>87</v>
      </c>
      <c r="AQ908" s="115" t="s">
        <v>101</v>
      </c>
      <c r="AR908" s="115" t="s">
        <v>89</v>
      </c>
      <c r="AS908" s="115" t="s">
        <v>106</v>
      </c>
      <c r="AT908" s="115" t="s">
        <v>91</v>
      </c>
      <c r="AU908" s="115" t="s">
        <v>86</v>
      </c>
    </row>
    <row r="909" spans="1:47">
      <c r="A909" s="115">
        <v>7045775644</v>
      </c>
      <c r="B909" s="115" t="s">
        <v>41</v>
      </c>
      <c r="O909" s="115">
        <f t="shared" si="238"/>
        <v>1</v>
      </c>
      <c r="P909" s="115">
        <f t="shared" si="239"/>
        <v>3</v>
      </c>
      <c r="R909" s="115">
        <f t="shared" si="240"/>
        <v>1</v>
      </c>
      <c r="S909" s="115">
        <f t="shared" si="241"/>
        <v>0</v>
      </c>
      <c r="T909" s="115">
        <f t="shared" si="242"/>
        <v>0</v>
      </c>
      <c r="U909" s="115">
        <f t="shared" si="243"/>
        <v>0</v>
      </c>
      <c r="V909" s="115">
        <f t="shared" si="244"/>
        <v>0</v>
      </c>
      <c r="W909" s="115">
        <f t="shared" si="245"/>
        <v>0</v>
      </c>
      <c r="X909" s="115">
        <f t="shared" si="246"/>
        <v>0</v>
      </c>
      <c r="Y909" s="115">
        <f t="shared" si="247"/>
        <v>0</v>
      </c>
      <c r="Z909" s="115">
        <f t="shared" si="248"/>
        <v>0</v>
      </c>
      <c r="AA909" s="115">
        <f t="shared" si="249"/>
        <v>0</v>
      </c>
      <c r="AB909" s="115">
        <f t="shared" si="250"/>
        <v>0</v>
      </c>
      <c r="AC909" s="115">
        <f t="shared" si="251"/>
        <v>0</v>
      </c>
      <c r="AF909" s="115">
        <f t="shared" si="252"/>
        <v>1</v>
      </c>
      <c r="AG909" s="115">
        <f t="shared" si="253"/>
        <v>1</v>
      </c>
      <c r="AH909" s="115" t="str">
        <f t="shared" si="254"/>
        <v>Correct</v>
      </c>
      <c r="AJ909" s="115" t="s">
        <v>99</v>
      </c>
      <c r="AL909" s="115" t="s">
        <v>181</v>
      </c>
      <c r="AM909" s="115" t="s">
        <v>184</v>
      </c>
      <c r="AN909" s="115" t="s">
        <v>85</v>
      </c>
      <c r="AO909" s="115" t="s">
        <v>86</v>
      </c>
      <c r="AP909" s="115" t="s">
        <v>87</v>
      </c>
      <c r="AQ909" s="115" t="s">
        <v>96</v>
      </c>
      <c r="AR909" s="115" t="s">
        <v>102</v>
      </c>
      <c r="AS909" s="115" t="s">
        <v>90</v>
      </c>
      <c r="AT909" s="115" t="s">
        <v>91</v>
      </c>
      <c r="AU909" s="115" t="s">
        <v>86</v>
      </c>
    </row>
    <row r="910" spans="1:47">
      <c r="A910" s="115">
        <v>6985431930</v>
      </c>
      <c r="B910" s="115" t="s">
        <v>41</v>
      </c>
      <c r="O910" s="115">
        <f t="shared" si="238"/>
        <v>1</v>
      </c>
      <c r="P910" s="115">
        <f t="shared" si="239"/>
        <v>3</v>
      </c>
      <c r="R910" s="115">
        <f t="shared" si="240"/>
        <v>1</v>
      </c>
      <c r="S910" s="115">
        <f t="shared" si="241"/>
        <v>0</v>
      </c>
      <c r="T910" s="115">
        <f t="shared" si="242"/>
        <v>0</v>
      </c>
      <c r="U910" s="115">
        <f t="shared" si="243"/>
        <v>0</v>
      </c>
      <c r="V910" s="115">
        <f t="shared" si="244"/>
        <v>0</v>
      </c>
      <c r="W910" s="115">
        <f t="shared" si="245"/>
        <v>0</v>
      </c>
      <c r="X910" s="115">
        <f t="shared" si="246"/>
        <v>0</v>
      </c>
      <c r="Y910" s="115">
        <f t="shared" si="247"/>
        <v>0</v>
      </c>
      <c r="Z910" s="115">
        <f t="shared" si="248"/>
        <v>0</v>
      </c>
      <c r="AA910" s="115">
        <f t="shared" si="249"/>
        <v>0</v>
      </c>
      <c r="AB910" s="115">
        <f t="shared" si="250"/>
        <v>0</v>
      </c>
      <c r="AC910" s="115">
        <f t="shared" si="251"/>
        <v>0</v>
      </c>
      <c r="AF910" s="115">
        <f t="shared" si="252"/>
        <v>1</v>
      </c>
      <c r="AG910" s="115">
        <f t="shared" si="253"/>
        <v>1</v>
      </c>
      <c r="AH910" s="115" t="str">
        <f t="shared" si="254"/>
        <v>Correct</v>
      </c>
      <c r="AJ910" s="115" t="s">
        <v>83</v>
      </c>
      <c r="AK910" s="115">
        <v>79</v>
      </c>
      <c r="AL910" s="115" t="s">
        <v>84</v>
      </c>
      <c r="AM910" s="115" t="s">
        <v>145</v>
      </c>
      <c r="AN910" s="115" t="s">
        <v>85</v>
      </c>
      <c r="AO910" s="115" t="s">
        <v>86</v>
      </c>
      <c r="AP910" s="115" t="s">
        <v>87</v>
      </c>
      <c r="AQ910" s="115" t="s">
        <v>101</v>
      </c>
      <c r="AR910" s="115" t="s">
        <v>89</v>
      </c>
      <c r="AS910" s="115" t="s">
        <v>106</v>
      </c>
      <c r="AT910" s="115" t="s">
        <v>91</v>
      </c>
      <c r="AU910" s="115" t="s">
        <v>91</v>
      </c>
    </row>
    <row r="911" spans="1:47">
      <c r="A911" s="115">
        <v>6985428634</v>
      </c>
      <c r="B911" s="115" t="s">
        <v>41</v>
      </c>
      <c r="O911" s="115">
        <f t="shared" si="238"/>
        <v>1</v>
      </c>
      <c r="P911" s="115">
        <f t="shared" si="239"/>
        <v>3</v>
      </c>
      <c r="R911" s="115">
        <f t="shared" si="240"/>
        <v>1</v>
      </c>
      <c r="S911" s="115">
        <f t="shared" si="241"/>
        <v>0</v>
      </c>
      <c r="T911" s="115">
        <f t="shared" si="242"/>
        <v>0</v>
      </c>
      <c r="U911" s="115">
        <f t="shared" si="243"/>
        <v>0</v>
      </c>
      <c r="V911" s="115">
        <f t="shared" si="244"/>
        <v>0</v>
      </c>
      <c r="W911" s="115">
        <f t="shared" si="245"/>
        <v>0</v>
      </c>
      <c r="X911" s="115">
        <f t="shared" si="246"/>
        <v>0</v>
      </c>
      <c r="Y911" s="115">
        <f t="shared" si="247"/>
        <v>0</v>
      </c>
      <c r="Z911" s="115">
        <f t="shared" si="248"/>
        <v>0</v>
      </c>
      <c r="AA911" s="115">
        <f t="shared" si="249"/>
        <v>0</v>
      </c>
      <c r="AB911" s="115">
        <f t="shared" si="250"/>
        <v>0</v>
      </c>
      <c r="AC911" s="115">
        <f t="shared" si="251"/>
        <v>0</v>
      </c>
      <c r="AF911" s="115">
        <f t="shared" si="252"/>
        <v>1</v>
      </c>
      <c r="AG911" s="115">
        <f t="shared" si="253"/>
        <v>1</v>
      </c>
      <c r="AH911" s="115" t="str">
        <f t="shared" si="254"/>
        <v>Correct</v>
      </c>
      <c r="AJ911" s="115" t="s">
        <v>83</v>
      </c>
      <c r="AK911" s="115">
        <v>71</v>
      </c>
      <c r="AL911" s="115" t="s">
        <v>84</v>
      </c>
      <c r="AM911" s="115" t="s">
        <v>130</v>
      </c>
      <c r="AN911" s="115" t="s">
        <v>92</v>
      </c>
      <c r="AO911" s="115" t="s">
        <v>86</v>
      </c>
      <c r="AP911" s="115" t="s">
        <v>87</v>
      </c>
      <c r="AQ911" s="115" t="s">
        <v>100</v>
      </c>
      <c r="AR911" s="115" t="s">
        <v>102</v>
      </c>
      <c r="AS911" s="115" t="s">
        <v>106</v>
      </c>
      <c r="AT911" s="115" t="s">
        <v>91</v>
      </c>
      <c r="AU911" s="115" t="s">
        <v>86</v>
      </c>
    </row>
    <row r="912" spans="1:47">
      <c r="A912" s="115">
        <v>7044856872</v>
      </c>
      <c r="B912" s="115" t="s">
        <v>41</v>
      </c>
      <c r="C912" s="115" t="s">
        <v>42</v>
      </c>
      <c r="E912" s="115" t="s">
        <v>44</v>
      </c>
      <c r="O912" s="115">
        <f t="shared" si="238"/>
        <v>3</v>
      </c>
      <c r="P912" s="115">
        <f t="shared" si="239"/>
        <v>1</v>
      </c>
      <c r="R912" s="115">
        <f t="shared" si="240"/>
        <v>1</v>
      </c>
      <c r="S912" s="115">
        <f t="shared" si="241"/>
        <v>1</v>
      </c>
      <c r="T912" s="115">
        <f t="shared" si="242"/>
        <v>0</v>
      </c>
      <c r="U912" s="115">
        <f t="shared" si="243"/>
        <v>1</v>
      </c>
      <c r="V912" s="115">
        <f t="shared" si="244"/>
        <v>0</v>
      </c>
      <c r="W912" s="115">
        <f t="shared" si="245"/>
        <v>0</v>
      </c>
      <c r="X912" s="115">
        <f t="shared" si="246"/>
        <v>0</v>
      </c>
      <c r="Y912" s="115">
        <f t="shared" si="247"/>
        <v>0</v>
      </c>
      <c r="Z912" s="115">
        <f t="shared" si="248"/>
        <v>0</v>
      </c>
      <c r="AA912" s="115">
        <f t="shared" si="249"/>
        <v>0</v>
      </c>
      <c r="AB912" s="115">
        <f t="shared" si="250"/>
        <v>0</v>
      </c>
      <c r="AC912" s="115">
        <f t="shared" si="251"/>
        <v>0</v>
      </c>
      <c r="AF912" s="115">
        <f t="shared" si="252"/>
        <v>3</v>
      </c>
      <c r="AG912" s="115">
        <f t="shared" si="253"/>
        <v>3</v>
      </c>
      <c r="AH912" s="115" t="str">
        <f t="shared" si="254"/>
        <v>Correct</v>
      </c>
      <c r="AJ912" s="115" t="s">
        <v>83</v>
      </c>
      <c r="AK912" s="115">
        <v>79</v>
      </c>
      <c r="AL912" s="115" t="s">
        <v>181</v>
      </c>
      <c r="AM912" s="115" t="s">
        <v>220</v>
      </c>
      <c r="AN912" s="115" t="s">
        <v>85</v>
      </c>
      <c r="AP912" s="115" t="s">
        <v>87</v>
      </c>
      <c r="AQ912" s="115" t="s">
        <v>93</v>
      </c>
      <c r="AR912" s="115" t="s">
        <v>102</v>
      </c>
      <c r="AS912" s="115" t="s">
        <v>106</v>
      </c>
      <c r="AT912" s="115" t="s">
        <v>91</v>
      </c>
    </row>
    <row r="913" spans="1:47">
      <c r="A913" s="115">
        <v>6985190387</v>
      </c>
      <c r="B913" s="115" t="s">
        <v>41</v>
      </c>
      <c r="E913" s="115" t="s">
        <v>44</v>
      </c>
      <c r="O913" s="115">
        <f t="shared" si="238"/>
        <v>2</v>
      </c>
      <c r="P913" s="115">
        <f t="shared" si="239"/>
        <v>1.5</v>
      </c>
      <c r="R913" s="115">
        <f t="shared" si="240"/>
        <v>1</v>
      </c>
      <c r="S913" s="115">
        <f t="shared" si="241"/>
        <v>0</v>
      </c>
      <c r="T913" s="115">
        <f t="shared" si="242"/>
        <v>0</v>
      </c>
      <c r="U913" s="115">
        <f t="shared" si="243"/>
        <v>1</v>
      </c>
      <c r="V913" s="115">
        <f t="shared" si="244"/>
        <v>0</v>
      </c>
      <c r="W913" s="115">
        <f t="shared" si="245"/>
        <v>0</v>
      </c>
      <c r="X913" s="115">
        <f t="shared" si="246"/>
        <v>0</v>
      </c>
      <c r="Y913" s="115">
        <f t="shared" si="247"/>
        <v>0</v>
      </c>
      <c r="Z913" s="115">
        <f t="shared" si="248"/>
        <v>0</v>
      </c>
      <c r="AA913" s="115">
        <f t="shared" si="249"/>
        <v>0</v>
      </c>
      <c r="AB913" s="115">
        <f t="shared" si="250"/>
        <v>0</v>
      </c>
      <c r="AC913" s="115">
        <f t="shared" si="251"/>
        <v>0</v>
      </c>
      <c r="AF913" s="115">
        <f t="shared" si="252"/>
        <v>2</v>
      </c>
      <c r="AG913" s="115">
        <f t="shared" si="253"/>
        <v>2</v>
      </c>
      <c r="AH913" s="115" t="str">
        <f t="shared" si="254"/>
        <v>Correct</v>
      </c>
      <c r="AJ913" s="115" t="s">
        <v>83</v>
      </c>
      <c r="AK913" s="115">
        <v>71</v>
      </c>
      <c r="AL913" s="115" t="s">
        <v>181</v>
      </c>
      <c r="AM913" s="115" t="s">
        <v>199</v>
      </c>
      <c r="AO913" s="115" t="s">
        <v>86</v>
      </c>
      <c r="AP913" s="115" t="s">
        <v>87</v>
      </c>
      <c r="AR913" s="115" t="s">
        <v>102</v>
      </c>
      <c r="AS913" s="115" t="s">
        <v>90</v>
      </c>
      <c r="AT913" s="115" t="s">
        <v>91</v>
      </c>
      <c r="AU913" s="115" t="s">
        <v>91</v>
      </c>
    </row>
    <row r="914" spans="1:47">
      <c r="A914" s="115">
        <v>7045792997</v>
      </c>
      <c r="E914" s="115" t="s">
        <v>44</v>
      </c>
      <c r="O914" s="115">
        <f t="shared" si="238"/>
        <v>1</v>
      </c>
      <c r="P914" s="115">
        <f t="shared" si="239"/>
        <v>3</v>
      </c>
      <c r="R914" s="115">
        <f t="shared" si="240"/>
        <v>0</v>
      </c>
      <c r="S914" s="115">
        <f t="shared" si="241"/>
        <v>0</v>
      </c>
      <c r="T914" s="115">
        <f t="shared" si="242"/>
        <v>0</v>
      </c>
      <c r="U914" s="115">
        <f t="shared" si="243"/>
        <v>1</v>
      </c>
      <c r="V914" s="115">
        <f t="shared" si="244"/>
        <v>0</v>
      </c>
      <c r="W914" s="115">
        <f t="shared" si="245"/>
        <v>0</v>
      </c>
      <c r="X914" s="115">
        <f t="shared" si="246"/>
        <v>0</v>
      </c>
      <c r="Y914" s="115">
        <f t="shared" si="247"/>
        <v>0</v>
      </c>
      <c r="Z914" s="115">
        <f t="shared" si="248"/>
        <v>0</v>
      </c>
      <c r="AA914" s="115">
        <f t="shared" si="249"/>
        <v>0</v>
      </c>
      <c r="AB914" s="115">
        <f t="shared" si="250"/>
        <v>0</v>
      </c>
      <c r="AC914" s="115">
        <f t="shared" si="251"/>
        <v>0</v>
      </c>
      <c r="AF914" s="115">
        <f t="shared" si="252"/>
        <v>1</v>
      </c>
      <c r="AG914" s="115">
        <f t="shared" si="253"/>
        <v>1</v>
      </c>
      <c r="AH914" s="115" t="str">
        <f t="shared" si="254"/>
        <v>Correct</v>
      </c>
      <c r="AJ914" s="115" t="s">
        <v>99</v>
      </c>
      <c r="AK914" s="115">
        <v>81</v>
      </c>
      <c r="AL914" s="115" t="s">
        <v>181</v>
      </c>
      <c r="AM914" s="115" t="s">
        <v>194</v>
      </c>
      <c r="AN914" s="115" t="s">
        <v>85</v>
      </c>
      <c r="AP914" s="115" t="s">
        <v>87</v>
      </c>
      <c r="AQ914" s="115" t="s">
        <v>100</v>
      </c>
      <c r="AR914" s="115" t="s">
        <v>94</v>
      </c>
      <c r="AS914" s="115" t="s">
        <v>106</v>
      </c>
      <c r="AT914" s="115" t="s">
        <v>91</v>
      </c>
      <c r="AU914" s="115" t="s">
        <v>91</v>
      </c>
    </row>
    <row r="915" spans="1:47">
      <c r="A915" s="115">
        <v>5586918996</v>
      </c>
      <c r="B915" s="115" t="s">
        <v>41</v>
      </c>
      <c r="O915" s="115">
        <f t="shared" si="238"/>
        <v>1</v>
      </c>
      <c r="P915" s="115">
        <f t="shared" si="239"/>
        <v>3</v>
      </c>
      <c r="R915" s="115">
        <f t="shared" si="240"/>
        <v>1</v>
      </c>
      <c r="S915" s="115">
        <f t="shared" si="241"/>
        <v>0</v>
      </c>
      <c r="T915" s="115">
        <f t="shared" si="242"/>
        <v>0</v>
      </c>
      <c r="U915" s="115">
        <f t="shared" si="243"/>
        <v>0</v>
      </c>
      <c r="V915" s="115">
        <f t="shared" si="244"/>
        <v>0</v>
      </c>
      <c r="W915" s="115">
        <f t="shared" si="245"/>
        <v>0</v>
      </c>
      <c r="X915" s="115">
        <f t="shared" si="246"/>
        <v>0</v>
      </c>
      <c r="Y915" s="115">
        <f t="shared" si="247"/>
        <v>0</v>
      </c>
      <c r="Z915" s="115">
        <f t="shared" si="248"/>
        <v>0</v>
      </c>
      <c r="AA915" s="115">
        <f t="shared" si="249"/>
        <v>0</v>
      </c>
      <c r="AB915" s="115">
        <f t="shared" si="250"/>
        <v>0</v>
      </c>
      <c r="AC915" s="115">
        <f t="shared" si="251"/>
        <v>0</v>
      </c>
      <c r="AF915" s="115">
        <f t="shared" si="252"/>
        <v>1</v>
      </c>
      <c r="AG915" s="115">
        <f t="shared" si="253"/>
        <v>1</v>
      </c>
      <c r="AH915" s="115" t="str">
        <f t="shared" si="254"/>
        <v>Correct</v>
      </c>
      <c r="AJ915" s="115" t="s">
        <v>83</v>
      </c>
      <c r="AK915" s="115">
        <v>65</v>
      </c>
      <c r="AL915" s="115" t="s">
        <v>181</v>
      </c>
      <c r="AM915" s="115" t="s">
        <v>219</v>
      </c>
      <c r="AN915" s="115" t="s">
        <v>85</v>
      </c>
      <c r="AO915" s="115" t="s">
        <v>86</v>
      </c>
      <c r="AP915" s="115" t="s">
        <v>87</v>
      </c>
      <c r="AQ915" s="115" t="s">
        <v>88</v>
      </c>
      <c r="AR915" s="115" t="s">
        <v>89</v>
      </c>
      <c r="AS915" s="115" t="s">
        <v>90</v>
      </c>
      <c r="AT915" s="115" t="s">
        <v>91</v>
      </c>
      <c r="AU915" s="115" t="s">
        <v>91</v>
      </c>
    </row>
    <row r="916" spans="1:47">
      <c r="A916" s="115">
        <v>6985417227</v>
      </c>
      <c r="D916" s="115" t="s">
        <v>43</v>
      </c>
      <c r="O916" s="115">
        <f t="shared" si="238"/>
        <v>1</v>
      </c>
      <c r="P916" s="115">
        <f t="shared" si="239"/>
        <v>3</v>
      </c>
      <c r="R916" s="115">
        <f t="shared" si="240"/>
        <v>0</v>
      </c>
      <c r="S916" s="115">
        <f t="shared" si="241"/>
        <v>0</v>
      </c>
      <c r="T916" s="115">
        <f t="shared" si="242"/>
        <v>1</v>
      </c>
      <c r="U916" s="115">
        <f t="shared" si="243"/>
        <v>0</v>
      </c>
      <c r="V916" s="115">
        <f t="shared" si="244"/>
        <v>0</v>
      </c>
      <c r="W916" s="115">
        <f t="shared" si="245"/>
        <v>0</v>
      </c>
      <c r="X916" s="115">
        <f t="shared" si="246"/>
        <v>0</v>
      </c>
      <c r="Y916" s="115">
        <f t="shared" si="247"/>
        <v>0</v>
      </c>
      <c r="Z916" s="115">
        <f t="shared" si="248"/>
        <v>0</v>
      </c>
      <c r="AA916" s="115">
        <f t="shared" si="249"/>
        <v>0</v>
      </c>
      <c r="AB916" s="115">
        <f t="shared" si="250"/>
        <v>0</v>
      </c>
      <c r="AC916" s="115">
        <f t="shared" si="251"/>
        <v>0</v>
      </c>
      <c r="AF916" s="115">
        <f t="shared" si="252"/>
        <v>1</v>
      </c>
      <c r="AG916" s="115">
        <f t="shared" si="253"/>
        <v>1</v>
      </c>
      <c r="AH916" s="115" t="str">
        <f t="shared" si="254"/>
        <v>Correct</v>
      </c>
      <c r="AJ916" s="115" t="s">
        <v>99</v>
      </c>
      <c r="AK916" s="115">
        <v>63</v>
      </c>
      <c r="AL916" s="115" t="s">
        <v>181</v>
      </c>
      <c r="AM916" s="115" t="s">
        <v>215</v>
      </c>
      <c r="AN916" s="115" t="s">
        <v>85</v>
      </c>
      <c r="AO916" s="115" t="s">
        <v>86</v>
      </c>
      <c r="AP916" s="115" t="s">
        <v>87</v>
      </c>
      <c r="AQ916" s="115" t="s">
        <v>101</v>
      </c>
      <c r="AR916" s="115" t="s">
        <v>102</v>
      </c>
      <c r="AS916" s="115" t="s">
        <v>90</v>
      </c>
      <c r="AT916" s="115" t="s">
        <v>91</v>
      </c>
      <c r="AU916" s="115" t="s">
        <v>91</v>
      </c>
    </row>
    <row r="917" spans="1:47">
      <c r="A917" s="115">
        <v>6985162708</v>
      </c>
      <c r="O917" s="115">
        <f t="shared" si="238"/>
        <v>0</v>
      </c>
      <c r="P917" s="115" t="e">
        <f t="shared" si="239"/>
        <v>#DIV/0!</v>
      </c>
      <c r="R917" s="115">
        <f t="shared" si="240"/>
        <v>0</v>
      </c>
      <c r="S917" s="115">
        <f t="shared" si="241"/>
        <v>0</v>
      </c>
      <c r="T917" s="115">
        <f t="shared" si="242"/>
        <v>0</v>
      </c>
      <c r="U917" s="115">
        <f t="shared" si="243"/>
        <v>0</v>
      </c>
      <c r="V917" s="115">
        <f t="shared" si="244"/>
        <v>0</v>
      </c>
      <c r="W917" s="115">
        <f t="shared" si="245"/>
        <v>0</v>
      </c>
      <c r="X917" s="115">
        <f t="shared" si="246"/>
        <v>0</v>
      </c>
      <c r="Y917" s="115">
        <f t="shared" si="247"/>
        <v>0</v>
      </c>
      <c r="Z917" s="115">
        <f t="shared" si="248"/>
        <v>0</v>
      </c>
      <c r="AA917" s="115">
        <f t="shared" si="249"/>
        <v>0</v>
      </c>
      <c r="AB917" s="115">
        <f t="shared" si="250"/>
        <v>0</v>
      </c>
      <c r="AC917" s="115">
        <f t="shared" si="251"/>
        <v>0</v>
      </c>
      <c r="AF917" s="115">
        <f t="shared" si="252"/>
        <v>0</v>
      </c>
      <c r="AG917" s="115">
        <f t="shared" si="253"/>
        <v>0</v>
      </c>
      <c r="AH917" s="115" t="str">
        <f t="shared" si="254"/>
        <v>Correct</v>
      </c>
      <c r="AJ917" s="115" t="s">
        <v>99</v>
      </c>
      <c r="AK917" s="115">
        <v>37</v>
      </c>
      <c r="AL917" s="115" t="s">
        <v>181</v>
      </c>
      <c r="AM917" s="115" t="s">
        <v>466</v>
      </c>
      <c r="AN917" s="115" t="s">
        <v>85</v>
      </c>
      <c r="AO917" s="115" t="s">
        <v>86</v>
      </c>
      <c r="AP917" s="115" t="s">
        <v>87</v>
      </c>
      <c r="AQ917" s="115" t="s">
        <v>88</v>
      </c>
      <c r="AR917" s="115" t="s">
        <v>89</v>
      </c>
      <c r="AS917" s="115" t="s">
        <v>90</v>
      </c>
      <c r="AT917" s="115" t="s">
        <v>91</v>
      </c>
      <c r="AU917" s="115" t="s">
        <v>91</v>
      </c>
    </row>
    <row r="918" spans="1:47">
      <c r="A918" s="115">
        <v>7045775235</v>
      </c>
      <c r="O918" s="115">
        <f t="shared" si="238"/>
        <v>0</v>
      </c>
      <c r="P918" s="115" t="e">
        <f t="shared" si="239"/>
        <v>#DIV/0!</v>
      </c>
      <c r="R918" s="115">
        <f t="shared" si="240"/>
        <v>0</v>
      </c>
      <c r="S918" s="115">
        <f t="shared" si="241"/>
        <v>0</v>
      </c>
      <c r="T918" s="115">
        <f t="shared" si="242"/>
        <v>0</v>
      </c>
      <c r="U918" s="115">
        <f t="shared" si="243"/>
        <v>0</v>
      </c>
      <c r="V918" s="115">
        <f t="shared" si="244"/>
        <v>0</v>
      </c>
      <c r="W918" s="115">
        <f t="shared" si="245"/>
        <v>0</v>
      </c>
      <c r="X918" s="115">
        <f t="shared" si="246"/>
        <v>0</v>
      </c>
      <c r="Y918" s="115">
        <f t="shared" si="247"/>
        <v>0</v>
      </c>
      <c r="Z918" s="115">
        <f t="shared" si="248"/>
        <v>0</v>
      </c>
      <c r="AA918" s="115">
        <f t="shared" si="249"/>
        <v>0</v>
      </c>
      <c r="AB918" s="115">
        <f t="shared" si="250"/>
        <v>0</v>
      </c>
      <c r="AC918" s="115">
        <f t="shared" si="251"/>
        <v>0</v>
      </c>
      <c r="AF918" s="115">
        <f t="shared" si="252"/>
        <v>0</v>
      </c>
      <c r="AG918" s="115">
        <f t="shared" si="253"/>
        <v>0</v>
      </c>
      <c r="AH918" s="115" t="str">
        <f t="shared" si="254"/>
        <v>Correct</v>
      </c>
      <c r="AJ918" s="115"/>
      <c r="AL918" s="115" t="s">
        <v>181</v>
      </c>
      <c r="AM918" s="115" t="s">
        <v>200</v>
      </c>
      <c r="AN918" s="115" t="s">
        <v>85</v>
      </c>
      <c r="AO918" s="115" t="s">
        <v>86</v>
      </c>
      <c r="AP918" s="115" t="s">
        <v>87</v>
      </c>
      <c r="AQ918" s="115" t="s">
        <v>101</v>
      </c>
      <c r="AR918" s="115" t="s">
        <v>94</v>
      </c>
      <c r="AS918" s="115" t="s">
        <v>106</v>
      </c>
      <c r="AT918" s="115" t="s">
        <v>91</v>
      </c>
      <c r="AU918" s="115" t="s">
        <v>91</v>
      </c>
    </row>
    <row r="919" spans="1:47">
      <c r="A919" s="115">
        <v>7020344915</v>
      </c>
      <c r="D919" s="115" t="s">
        <v>43</v>
      </c>
      <c r="O919" s="115">
        <f t="shared" si="238"/>
        <v>1</v>
      </c>
      <c r="P919" s="115">
        <f t="shared" si="239"/>
        <v>3</v>
      </c>
      <c r="R919" s="115">
        <f t="shared" si="240"/>
        <v>0</v>
      </c>
      <c r="S919" s="115">
        <f t="shared" si="241"/>
        <v>0</v>
      </c>
      <c r="T919" s="115">
        <f t="shared" si="242"/>
        <v>1</v>
      </c>
      <c r="U919" s="115">
        <f t="shared" si="243"/>
        <v>0</v>
      </c>
      <c r="V919" s="115">
        <f t="shared" si="244"/>
        <v>0</v>
      </c>
      <c r="W919" s="115">
        <f t="shared" si="245"/>
        <v>0</v>
      </c>
      <c r="X919" s="115">
        <f t="shared" si="246"/>
        <v>0</v>
      </c>
      <c r="Y919" s="115">
        <f t="shared" si="247"/>
        <v>0</v>
      </c>
      <c r="Z919" s="115">
        <f t="shared" si="248"/>
        <v>0</v>
      </c>
      <c r="AA919" s="115">
        <f t="shared" si="249"/>
        <v>0</v>
      </c>
      <c r="AB919" s="115">
        <f t="shared" si="250"/>
        <v>0</v>
      </c>
      <c r="AC919" s="115">
        <f t="shared" si="251"/>
        <v>0</v>
      </c>
      <c r="AF919" s="115">
        <f t="shared" si="252"/>
        <v>1</v>
      </c>
      <c r="AG919" s="115">
        <f t="shared" si="253"/>
        <v>1</v>
      </c>
      <c r="AH919" s="115" t="str">
        <f t="shared" si="254"/>
        <v>Correct</v>
      </c>
      <c r="AJ919" s="115" t="s">
        <v>99</v>
      </c>
      <c r="AK919" s="115">
        <v>32</v>
      </c>
      <c r="AL919" s="115" t="s">
        <v>181</v>
      </c>
      <c r="AM919" s="115" t="s">
        <v>440</v>
      </c>
      <c r="AN919" s="115" t="s">
        <v>85</v>
      </c>
      <c r="AO919" s="115" t="s">
        <v>86</v>
      </c>
      <c r="AP919" s="115" t="s">
        <v>87</v>
      </c>
      <c r="AQ919" s="115" t="s">
        <v>101</v>
      </c>
      <c r="AR919" s="115" t="s">
        <v>102</v>
      </c>
      <c r="AS919" s="115" t="s">
        <v>103</v>
      </c>
      <c r="AT919" s="115" t="s">
        <v>91</v>
      </c>
      <c r="AU919" s="115" t="s">
        <v>91</v>
      </c>
    </row>
    <row r="920" spans="1:47">
      <c r="A920" s="115">
        <v>7020342047</v>
      </c>
      <c r="B920" s="115" t="s">
        <v>41</v>
      </c>
      <c r="O920" s="115">
        <f t="shared" si="238"/>
        <v>1</v>
      </c>
      <c r="P920" s="115">
        <f t="shared" si="239"/>
        <v>3</v>
      </c>
      <c r="R920" s="115">
        <f t="shared" si="240"/>
        <v>1</v>
      </c>
      <c r="S920" s="115">
        <f t="shared" si="241"/>
        <v>0</v>
      </c>
      <c r="T920" s="115">
        <f t="shared" si="242"/>
        <v>0</v>
      </c>
      <c r="U920" s="115">
        <f t="shared" si="243"/>
        <v>0</v>
      </c>
      <c r="V920" s="115">
        <f t="shared" si="244"/>
        <v>0</v>
      </c>
      <c r="W920" s="115">
        <f t="shared" si="245"/>
        <v>0</v>
      </c>
      <c r="X920" s="115">
        <f t="shared" si="246"/>
        <v>0</v>
      </c>
      <c r="Y920" s="115">
        <f t="shared" si="247"/>
        <v>0</v>
      </c>
      <c r="Z920" s="115">
        <f t="shared" si="248"/>
        <v>0</v>
      </c>
      <c r="AA920" s="115">
        <f t="shared" si="249"/>
        <v>0</v>
      </c>
      <c r="AB920" s="115">
        <f t="shared" si="250"/>
        <v>0</v>
      </c>
      <c r="AC920" s="115">
        <f t="shared" si="251"/>
        <v>0</v>
      </c>
      <c r="AF920" s="115">
        <f t="shared" si="252"/>
        <v>1</v>
      </c>
      <c r="AG920" s="115">
        <f t="shared" si="253"/>
        <v>1</v>
      </c>
      <c r="AH920" s="115" t="str">
        <f t="shared" si="254"/>
        <v>Correct</v>
      </c>
      <c r="AJ920" s="115" t="s">
        <v>99</v>
      </c>
      <c r="AK920" s="115">
        <v>18</v>
      </c>
      <c r="AL920" s="115" t="s">
        <v>181</v>
      </c>
      <c r="AM920" s="115" t="s">
        <v>207</v>
      </c>
      <c r="AN920" s="115" t="s">
        <v>85</v>
      </c>
      <c r="AO920" s="115" t="s">
        <v>91</v>
      </c>
      <c r="AP920" s="115" t="s">
        <v>87</v>
      </c>
      <c r="AQ920" s="115" t="s">
        <v>88</v>
      </c>
      <c r="AR920" s="115" t="s">
        <v>94</v>
      </c>
      <c r="AS920" s="115" t="s">
        <v>95</v>
      </c>
      <c r="AT920" s="115" t="s">
        <v>91</v>
      </c>
      <c r="AU920" s="115" t="s">
        <v>91</v>
      </c>
    </row>
    <row r="921" spans="1:47">
      <c r="A921" s="115">
        <v>7011001369</v>
      </c>
      <c r="B921" s="115" t="s">
        <v>41</v>
      </c>
      <c r="E921" s="115" t="s">
        <v>44</v>
      </c>
      <c r="F921" s="115" t="s">
        <v>45</v>
      </c>
      <c r="O921" s="115">
        <f t="shared" si="238"/>
        <v>3</v>
      </c>
      <c r="P921" s="115">
        <f t="shared" si="239"/>
        <v>1</v>
      </c>
      <c r="R921" s="115">
        <f t="shared" si="240"/>
        <v>1</v>
      </c>
      <c r="S921" s="115">
        <f t="shared" si="241"/>
        <v>0</v>
      </c>
      <c r="T921" s="115">
        <f t="shared" si="242"/>
        <v>0</v>
      </c>
      <c r="U921" s="115">
        <f t="shared" si="243"/>
        <v>1</v>
      </c>
      <c r="V921" s="115">
        <f t="shared" si="244"/>
        <v>1</v>
      </c>
      <c r="W921" s="115">
        <f t="shared" si="245"/>
        <v>0</v>
      </c>
      <c r="X921" s="115">
        <f t="shared" si="246"/>
        <v>0</v>
      </c>
      <c r="Y921" s="115">
        <f t="shared" si="247"/>
        <v>0</v>
      </c>
      <c r="Z921" s="115">
        <f t="shared" si="248"/>
        <v>0</v>
      </c>
      <c r="AA921" s="115">
        <f t="shared" si="249"/>
        <v>0</v>
      </c>
      <c r="AB921" s="115">
        <f t="shared" si="250"/>
        <v>0</v>
      </c>
      <c r="AC921" s="115">
        <f t="shared" si="251"/>
        <v>0</v>
      </c>
      <c r="AF921" s="115">
        <f t="shared" si="252"/>
        <v>3</v>
      </c>
      <c r="AG921" s="115">
        <f t="shared" si="253"/>
        <v>3</v>
      </c>
      <c r="AH921" s="115" t="str">
        <f t="shared" si="254"/>
        <v>Correct</v>
      </c>
      <c r="AJ921" s="115" t="s">
        <v>83</v>
      </c>
      <c r="AL921" s="115" t="s">
        <v>84</v>
      </c>
      <c r="AM921" s="115" t="s">
        <v>154</v>
      </c>
      <c r="AN921" s="115" t="s">
        <v>85</v>
      </c>
      <c r="AO921" s="115" t="s">
        <v>86</v>
      </c>
      <c r="AP921" s="115" t="s">
        <v>87</v>
      </c>
      <c r="AQ921" s="115" t="s">
        <v>93</v>
      </c>
      <c r="AR921" s="115" t="s">
        <v>89</v>
      </c>
      <c r="AS921" s="115" t="s">
        <v>90</v>
      </c>
      <c r="AT921" s="115" t="s">
        <v>91</v>
      </c>
      <c r="AU921" s="115" t="s">
        <v>86</v>
      </c>
    </row>
    <row r="922" spans="1:47">
      <c r="A922" s="115">
        <v>7011081425</v>
      </c>
      <c r="B922" s="115" t="s">
        <v>41</v>
      </c>
      <c r="O922" s="115">
        <f t="shared" si="238"/>
        <v>1</v>
      </c>
      <c r="P922" s="115">
        <f t="shared" si="239"/>
        <v>3</v>
      </c>
      <c r="R922" s="115">
        <f t="shared" si="240"/>
        <v>1</v>
      </c>
      <c r="S922" s="115">
        <f t="shared" si="241"/>
        <v>0</v>
      </c>
      <c r="T922" s="115">
        <f t="shared" si="242"/>
        <v>0</v>
      </c>
      <c r="U922" s="115">
        <f t="shared" si="243"/>
        <v>0</v>
      </c>
      <c r="V922" s="115">
        <f t="shared" si="244"/>
        <v>0</v>
      </c>
      <c r="W922" s="115">
        <f t="shared" si="245"/>
        <v>0</v>
      </c>
      <c r="X922" s="115">
        <f t="shared" si="246"/>
        <v>0</v>
      </c>
      <c r="Y922" s="115">
        <f t="shared" si="247"/>
        <v>0</v>
      </c>
      <c r="Z922" s="115">
        <f t="shared" si="248"/>
        <v>0</v>
      </c>
      <c r="AA922" s="115">
        <f t="shared" si="249"/>
        <v>0</v>
      </c>
      <c r="AB922" s="115">
        <f t="shared" si="250"/>
        <v>0</v>
      </c>
      <c r="AC922" s="115">
        <f t="shared" si="251"/>
        <v>0</v>
      </c>
      <c r="AF922" s="115">
        <f t="shared" si="252"/>
        <v>1</v>
      </c>
      <c r="AG922" s="115">
        <f t="shared" si="253"/>
        <v>1</v>
      </c>
      <c r="AH922" s="115" t="str">
        <f t="shared" si="254"/>
        <v>Correct</v>
      </c>
      <c r="AJ922" s="115" t="s">
        <v>99</v>
      </c>
      <c r="AK922" s="115">
        <v>45</v>
      </c>
      <c r="AL922" s="115" t="s">
        <v>181</v>
      </c>
      <c r="AM922" s="115" t="s">
        <v>198</v>
      </c>
      <c r="AN922" s="115" t="s">
        <v>85</v>
      </c>
      <c r="AO922" s="115" t="s">
        <v>86</v>
      </c>
      <c r="AP922" s="115" t="s">
        <v>87</v>
      </c>
      <c r="AQ922" s="115" t="s">
        <v>101</v>
      </c>
      <c r="AR922" s="115" t="s">
        <v>89</v>
      </c>
      <c r="AS922" s="115" t="s">
        <v>90</v>
      </c>
      <c r="AT922" s="115" t="s">
        <v>91</v>
      </c>
      <c r="AU922" s="115" t="s">
        <v>91</v>
      </c>
    </row>
    <row r="923" spans="1:47">
      <c r="A923" s="115">
        <v>6985448550</v>
      </c>
      <c r="O923" s="115">
        <f t="shared" si="238"/>
        <v>0</v>
      </c>
      <c r="P923" s="115" t="e">
        <f t="shared" si="239"/>
        <v>#DIV/0!</v>
      </c>
      <c r="R923" s="115">
        <f t="shared" si="240"/>
        <v>0</v>
      </c>
      <c r="S923" s="115">
        <f t="shared" si="241"/>
        <v>0</v>
      </c>
      <c r="T923" s="115">
        <f t="shared" si="242"/>
        <v>0</v>
      </c>
      <c r="U923" s="115">
        <f t="shared" si="243"/>
        <v>0</v>
      </c>
      <c r="V923" s="115">
        <f t="shared" si="244"/>
        <v>0</v>
      </c>
      <c r="W923" s="115">
        <f t="shared" si="245"/>
        <v>0</v>
      </c>
      <c r="X923" s="115">
        <f t="shared" si="246"/>
        <v>0</v>
      </c>
      <c r="Y923" s="115">
        <f t="shared" si="247"/>
        <v>0</v>
      </c>
      <c r="Z923" s="115">
        <f t="shared" si="248"/>
        <v>0</v>
      </c>
      <c r="AA923" s="115">
        <f t="shared" si="249"/>
        <v>0</v>
      </c>
      <c r="AB923" s="115">
        <f t="shared" si="250"/>
        <v>0</v>
      </c>
      <c r="AC923" s="115">
        <f t="shared" si="251"/>
        <v>0</v>
      </c>
      <c r="AF923" s="115">
        <f t="shared" si="252"/>
        <v>0</v>
      </c>
      <c r="AG923" s="115">
        <f t="shared" si="253"/>
        <v>0</v>
      </c>
      <c r="AH923" s="115" t="str">
        <f t="shared" si="254"/>
        <v>Correct</v>
      </c>
      <c r="AJ923" s="115" t="s">
        <v>83</v>
      </c>
      <c r="AK923" s="115">
        <v>72</v>
      </c>
      <c r="AL923" s="115" t="s">
        <v>181</v>
      </c>
      <c r="AM923" s="115" t="s">
        <v>478</v>
      </c>
      <c r="AN923" s="115" t="s">
        <v>85</v>
      </c>
      <c r="AO923" s="115" t="s">
        <v>86</v>
      </c>
      <c r="AP923" s="115" t="s">
        <v>233</v>
      </c>
      <c r="AQ923" s="115" t="s">
        <v>100</v>
      </c>
      <c r="AS923" s="115" t="s">
        <v>106</v>
      </c>
      <c r="AT923" s="115" t="s">
        <v>91</v>
      </c>
      <c r="AU923" s="115" t="s">
        <v>91</v>
      </c>
    </row>
    <row r="924" spans="1:47">
      <c r="A924" s="115">
        <v>6985186054</v>
      </c>
      <c r="O924" s="115">
        <f t="shared" si="238"/>
        <v>0</v>
      </c>
      <c r="P924" s="115" t="e">
        <f t="shared" si="239"/>
        <v>#DIV/0!</v>
      </c>
      <c r="R924" s="115">
        <f t="shared" si="240"/>
        <v>0</v>
      </c>
      <c r="S924" s="115">
        <f t="shared" si="241"/>
        <v>0</v>
      </c>
      <c r="T924" s="115">
        <f t="shared" si="242"/>
        <v>0</v>
      </c>
      <c r="U924" s="115">
        <f t="shared" si="243"/>
        <v>0</v>
      </c>
      <c r="V924" s="115">
        <f t="shared" si="244"/>
        <v>0</v>
      </c>
      <c r="W924" s="115">
        <f t="shared" si="245"/>
        <v>0</v>
      </c>
      <c r="X924" s="115">
        <f t="shared" si="246"/>
        <v>0</v>
      </c>
      <c r="Y924" s="115">
        <f t="shared" si="247"/>
        <v>0</v>
      </c>
      <c r="Z924" s="115">
        <f t="shared" si="248"/>
        <v>0</v>
      </c>
      <c r="AA924" s="115">
        <f t="shared" si="249"/>
        <v>0</v>
      </c>
      <c r="AB924" s="115">
        <f t="shared" si="250"/>
        <v>0</v>
      </c>
      <c r="AC924" s="115">
        <f t="shared" si="251"/>
        <v>0</v>
      </c>
      <c r="AF924" s="115">
        <f t="shared" si="252"/>
        <v>0</v>
      </c>
      <c r="AG924" s="115">
        <f t="shared" si="253"/>
        <v>0</v>
      </c>
      <c r="AH924" s="115" t="str">
        <f t="shared" si="254"/>
        <v>Correct</v>
      </c>
      <c r="AJ924" s="115" t="s">
        <v>99</v>
      </c>
      <c r="AK924" s="115">
        <v>76</v>
      </c>
      <c r="AL924" s="115" t="s">
        <v>181</v>
      </c>
      <c r="AM924" s="115" t="s">
        <v>210</v>
      </c>
      <c r="AN924" s="115" t="s">
        <v>85</v>
      </c>
      <c r="AO924" s="115" t="s">
        <v>86</v>
      </c>
      <c r="AP924" s="115" t="s">
        <v>87</v>
      </c>
      <c r="AQ924" s="115" t="s">
        <v>88</v>
      </c>
      <c r="AR924" s="115" t="s">
        <v>94</v>
      </c>
    </row>
    <row r="925" spans="1:47">
      <c r="A925" s="115">
        <v>7045759020</v>
      </c>
      <c r="O925" s="115">
        <f t="shared" si="238"/>
        <v>0</v>
      </c>
      <c r="P925" s="115" t="e">
        <f t="shared" si="239"/>
        <v>#DIV/0!</v>
      </c>
      <c r="R925" s="115">
        <f t="shared" si="240"/>
        <v>0</v>
      </c>
      <c r="S925" s="115">
        <f t="shared" si="241"/>
        <v>0</v>
      </c>
      <c r="T925" s="115">
        <f t="shared" si="242"/>
        <v>0</v>
      </c>
      <c r="U925" s="115">
        <f t="shared" si="243"/>
        <v>0</v>
      </c>
      <c r="V925" s="115">
        <f t="shared" si="244"/>
        <v>0</v>
      </c>
      <c r="W925" s="115">
        <f t="shared" si="245"/>
        <v>0</v>
      </c>
      <c r="X925" s="115">
        <f t="shared" si="246"/>
        <v>0</v>
      </c>
      <c r="Y925" s="115">
        <f t="shared" si="247"/>
        <v>0</v>
      </c>
      <c r="Z925" s="115">
        <f t="shared" si="248"/>
        <v>0</v>
      </c>
      <c r="AA925" s="115">
        <f t="shared" si="249"/>
        <v>0</v>
      </c>
      <c r="AB925" s="115">
        <f t="shared" si="250"/>
        <v>0</v>
      </c>
      <c r="AC925" s="115">
        <f t="shared" si="251"/>
        <v>0</v>
      </c>
      <c r="AF925" s="115">
        <f t="shared" si="252"/>
        <v>0</v>
      </c>
      <c r="AG925" s="115">
        <f t="shared" si="253"/>
        <v>0</v>
      </c>
      <c r="AH925" s="115" t="str">
        <f t="shared" si="254"/>
        <v>Correct</v>
      </c>
      <c r="AJ925" s="115" t="s">
        <v>99</v>
      </c>
      <c r="AK925" s="115">
        <v>47</v>
      </c>
      <c r="AL925" s="115" t="s">
        <v>181</v>
      </c>
      <c r="AM925" s="115" t="s">
        <v>190</v>
      </c>
      <c r="AN925" s="115" t="s">
        <v>97</v>
      </c>
      <c r="AO925" s="115" t="s">
        <v>86</v>
      </c>
      <c r="AP925" s="115" t="s">
        <v>87</v>
      </c>
      <c r="AQ925" s="115" t="s">
        <v>101</v>
      </c>
      <c r="AR925" s="115" t="s">
        <v>112</v>
      </c>
      <c r="AS925" s="115" t="s">
        <v>90</v>
      </c>
      <c r="AT925" s="115" t="s">
        <v>91</v>
      </c>
      <c r="AU925" s="115" t="s">
        <v>91</v>
      </c>
    </row>
    <row r="926" spans="1:47">
      <c r="A926" s="115">
        <v>7011002799</v>
      </c>
      <c r="C926" s="115" t="s">
        <v>42</v>
      </c>
      <c r="D926" s="115" t="s">
        <v>43</v>
      </c>
      <c r="O926" s="115">
        <f t="shared" si="238"/>
        <v>2</v>
      </c>
      <c r="P926" s="115">
        <f t="shared" si="239"/>
        <v>1.5</v>
      </c>
      <c r="R926" s="115">
        <f t="shared" si="240"/>
        <v>0</v>
      </c>
      <c r="S926" s="115">
        <f t="shared" si="241"/>
        <v>1</v>
      </c>
      <c r="T926" s="115">
        <f t="shared" si="242"/>
        <v>1</v>
      </c>
      <c r="U926" s="115">
        <f t="shared" si="243"/>
        <v>0</v>
      </c>
      <c r="V926" s="115">
        <f t="shared" si="244"/>
        <v>0</v>
      </c>
      <c r="W926" s="115">
        <f t="shared" si="245"/>
        <v>0</v>
      </c>
      <c r="X926" s="115">
        <f t="shared" si="246"/>
        <v>0</v>
      </c>
      <c r="Y926" s="115">
        <f t="shared" si="247"/>
        <v>0</v>
      </c>
      <c r="Z926" s="115">
        <f t="shared" si="248"/>
        <v>0</v>
      </c>
      <c r="AA926" s="115">
        <f t="shared" si="249"/>
        <v>0</v>
      </c>
      <c r="AB926" s="115">
        <f t="shared" si="250"/>
        <v>0</v>
      </c>
      <c r="AC926" s="115">
        <f t="shared" si="251"/>
        <v>0</v>
      </c>
      <c r="AF926" s="115">
        <f t="shared" si="252"/>
        <v>2</v>
      </c>
      <c r="AG926" s="115">
        <f t="shared" si="253"/>
        <v>2</v>
      </c>
      <c r="AH926" s="115" t="str">
        <f t="shared" si="254"/>
        <v>Correct</v>
      </c>
      <c r="AJ926" s="115" t="s">
        <v>83</v>
      </c>
      <c r="AK926" s="115">
        <v>67</v>
      </c>
      <c r="AL926" s="115" t="s">
        <v>84</v>
      </c>
      <c r="AM926" s="115" t="s">
        <v>167</v>
      </c>
      <c r="AN926" s="115" t="s">
        <v>92</v>
      </c>
      <c r="AO926" s="115" t="s">
        <v>86</v>
      </c>
      <c r="AP926" s="115" t="s">
        <v>462</v>
      </c>
      <c r="AQ926" s="115" t="s">
        <v>93</v>
      </c>
      <c r="AR926" s="115" t="s">
        <v>94</v>
      </c>
      <c r="AS926" s="115" t="s">
        <v>106</v>
      </c>
      <c r="AT926" s="115" t="s">
        <v>91</v>
      </c>
      <c r="AU926" s="115" t="s">
        <v>91</v>
      </c>
    </row>
    <row r="927" spans="1:47">
      <c r="A927" s="115">
        <v>6985426303</v>
      </c>
      <c r="O927" s="115">
        <f t="shared" si="238"/>
        <v>0</v>
      </c>
      <c r="P927" s="115" t="e">
        <f t="shared" si="239"/>
        <v>#DIV/0!</v>
      </c>
      <c r="R927" s="115">
        <f t="shared" si="240"/>
        <v>0</v>
      </c>
      <c r="S927" s="115">
        <f t="shared" si="241"/>
        <v>0</v>
      </c>
      <c r="T927" s="115">
        <f t="shared" si="242"/>
        <v>0</v>
      </c>
      <c r="U927" s="115">
        <f t="shared" si="243"/>
        <v>0</v>
      </c>
      <c r="V927" s="115">
        <f t="shared" si="244"/>
        <v>0</v>
      </c>
      <c r="W927" s="115">
        <f t="shared" si="245"/>
        <v>0</v>
      </c>
      <c r="X927" s="115">
        <f t="shared" si="246"/>
        <v>0</v>
      </c>
      <c r="Y927" s="115">
        <f t="shared" si="247"/>
        <v>0</v>
      </c>
      <c r="Z927" s="115">
        <f t="shared" si="248"/>
        <v>0</v>
      </c>
      <c r="AA927" s="115">
        <f t="shared" si="249"/>
        <v>0</v>
      </c>
      <c r="AB927" s="115">
        <f t="shared" si="250"/>
        <v>0</v>
      </c>
      <c r="AC927" s="115">
        <f t="shared" si="251"/>
        <v>0</v>
      </c>
      <c r="AF927" s="115">
        <f t="shared" si="252"/>
        <v>0</v>
      </c>
      <c r="AG927" s="115">
        <f t="shared" si="253"/>
        <v>0</v>
      </c>
      <c r="AH927" s="115" t="str">
        <f t="shared" si="254"/>
        <v>Correct</v>
      </c>
      <c r="AJ927" s="115" t="s">
        <v>83</v>
      </c>
      <c r="AK927" s="115">
        <v>83</v>
      </c>
      <c r="AL927" s="115" t="s">
        <v>84</v>
      </c>
      <c r="AM927" s="115" t="s">
        <v>122</v>
      </c>
      <c r="AN927" s="115" t="s">
        <v>85</v>
      </c>
      <c r="AO927" s="115" t="s">
        <v>86</v>
      </c>
      <c r="AP927" s="115" t="s">
        <v>87</v>
      </c>
      <c r="AR927" s="115" t="s">
        <v>89</v>
      </c>
      <c r="AS927" s="115" t="s">
        <v>106</v>
      </c>
      <c r="AT927" s="115" t="s">
        <v>91</v>
      </c>
      <c r="AU927" s="115" t="s">
        <v>86</v>
      </c>
    </row>
    <row r="928" spans="1:47">
      <c r="A928" s="115">
        <v>7044849217</v>
      </c>
      <c r="B928" s="115" t="s">
        <v>41</v>
      </c>
      <c r="C928" s="115" t="s">
        <v>42</v>
      </c>
      <c r="O928" s="115">
        <f t="shared" si="238"/>
        <v>2</v>
      </c>
      <c r="P928" s="115">
        <f t="shared" si="239"/>
        <v>1.5</v>
      </c>
      <c r="R928" s="115">
        <f t="shared" si="240"/>
        <v>1</v>
      </c>
      <c r="S928" s="115">
        <f t="shared" si="241"/>
        <v>1</v>
      </c>
      <c r="T928" s="115">
        <f t="shared" si="242"/>
        <v>0</v>
      </c>
      <c r="U928" s="115">
        <f t="shared" si="243"/>
        <v>0</v>
      </c>
      <c r="V928" s="115">
        <f t="shared" si="244"/>
        <v>0</v>
      </c>
      <c r="W928" s="115">
        <f t="shared" si="245"/>
        <v>0</v>
      </c>
      <c r="X928" s="115">
        <f t="shared" si="246"/>
        <v>0</v>
      </c>
      <c r="Y928" s="115">
        <f t="shared" si="247"/>
        <v>0</v>
      </c>
      <c r="Z928" s="115">
        <f t="shared" si="248"/>
        <v>0</v>
      </c>
      <c r="AA928" s="115">
        <f t="shared" si="249"/>
        <v>0</v>
      </c>
      <c r="AB928" s="115">
        <f t="shared" si="250"/>
        <v>0</v>
      </c>
      <c r="AC928" s="115">
        <f t="shared" si="251"/>
        <v>0</v>
      </c>
      <c r="AF928" s="115">
        <f t="shared" si="252"/>
        <v>2</v>
      </c>
      <c r="AG928" s="115">
        <f t="shared" si="253"/>
        <v>2</v>
      </c>
      <c r="AH928" s="115" t="str">
        <f t="shared" si="254"/>
        <v>Correct</v>
      </c>
      <c r="AJ928" s="115" t="s">
        <v>99</v>
      </c>
      <c r="AK928" s="115">
        <v>74</v>
      </c>
      <c r="AL928" s="115" t="s">
        <v>181</v>
      </c>
      <c r="AM928" s="115" t="s">
        <v>184</v>
      </c>
      <c r="AN928" s="115" t="s">
        <v>85</v>
      </c>
      <c r="AO928" s="115" t="s">
        <v>86</v>
      </c>
      <c r="AR928" s="115" t="s">
        <v>102</v>
      </c>
      <c r="AS928" s="115" t="s">
        <v>106</v>
      </c>
      <c r="AT928" s="115" t="s">
        <v>91</v>
      </c>
    </row>
    <row r="929" spans="1:47">
      <c r="A929" s="115">
        <v>7045778782</v>
      </c>
      <c r="B929" s="115" t="s">
        <v>41</v>
      </c>
      <c r="O929" s="115">
        <f t="shared" si="238"/>
        <v>1</v>
      </c>
      <c r="P929" s="115">
        <f t="shared" si="239"/>
        <v>3</v>
      </c>
      <c r="R929" s="115">
        <f t="shared" si="240"/>
        <v>1</v>
      </c>
      <c r="S929" s="115">
        <f t="shared" si="241"/>
        <v>0</v>
      </c>
      <c r="T929" s="115">
        <f t="shared" si="242"/>
        <v>0</v>
      </c>
      <c r="U929" s="115">
        <f t="shared" si="243"/>
        <v>0</v>
      </c>
      <c r="V929" s="115">
        <f t="shared" si="244"/>
        <v>0</v>
      </c>
      <c r="W929" s="115">
        <f t="shared" si="245"/>
        <v>0</v>
      </c>
      <c r="X929" s="115">
        <f t="shared" si="246"/>
        <v>0</v>
      </c>
      <c r="Y929" s="115">
        <f t="shared" si="247"/>
        <v>0</v>
      </c>
      <c r="Z929" s="115">
        <f t="shared" si="248"/>
        <v>0</v>
      </c>
      <c r="AA929" s="115">
        <f t="shared" si="249"/>
        <v>0</v>
      </c>
      <c r="AB929" s="115">
        <f t="shared" si="250"/>
        <v>0</v>
      </c>
      <c r="AC929" s="115">
        <f t="shared" si="251"/>
        <v>0</v>
      </c>
      <c r="AF929" s="115">
        <f t="shared" si="252"/>
        <v>1</v>
      </c>
      <c r="AG929" s="115">
        <f t="shared" si="253"/>
        <v>1</v>
      </c>
      <c r="AH929" s="115" t="str">
        <f t="shared" si="254"/>
        <v>Correct</v>
      </c>
      <c r="AJ929" s="115" t="s">
        <v>99</v>
      </c>
      <c r="AL929" s="115" t="s">
        <v>181</v>
      </c>
      <c r="AM929" s="115" t="s">
        <v>230</v>
      </c>
      <c r="AN929" s="115" t="s">
        <v>85</v>
      </c>
      <c r="AO929" s="115" t="s">
        <v>86</v>
      </c>
      <c r="AP929" s="115" t="s">
        <v>87</v>
      </c>
      <c r="AQ929" s="115" t="s">
        <v>101</v>
      </c>
      <c r="AR929" s="115" t="s">
        <v>109</v>
      </c>
      <c r="AS929" s="115" t="s">
        <v>106</v>
      </c>
      <c r="AT929" s="115" t="s">
        <v>86</v>
      </c>
      <c r="AU929" s="115" t="s">
        <v>91</v>
      </c>
    </row>
    <row r="930" spans="1:47">
      <c r="A930" s="115">
        <v>6988286083</v>
      </c>
      <c r="B930" s="115" t="s">
        <v>41</v>
      </c>
      <c r="O930" s="115">
        <f t="shared" si="238"/>
        <v>1</v>
      </c>
      <c r="P930" s="115">
        <f t="shared" si="239"/>
        <v>3</v>
      </c>
      <c r="R930" s="115">
        <f t="shared" si="240"/>
        <v>1</v>
      </c>
      <c r="S930" s="115">
        <f t="shared" si="241"/>
        <v>0</v>
      </c>
      <c r="T930" s="115">
        <f t="shared" si="242"/>
        <v>0</v>
      </c>
      <c r="U930" s="115">
        <f t="shared" si="243"/>
        <v>0</v>
      </c>
      <c r="V930" s="115">
        <f t="shared" si="244"/>
        <v>0</v>
      </c>
      <c r="W930" s="115">
        <f t="shared" si="245"/>
        <v>0</v>
      </c>
      <c r="X930" s="115">
        <f t="shared" si="246"/>
        <v>0</v>
      </c>
      <c r="Y930" s="115">
        <f t="shared" si="247"/>
        <v>0</v>
      </c>
      <c r="Z930" s="115">
        <f t="shared" si="248"/>
        <v>0</v>
      </c>
      <c r="AA930" s="115">
        <f t="shared" si="249"/>
        <v>0</v>
      </c>
      <c r="AB930" s="115">
        <f t="shared" si="250"/>
        <v>0</v>
      </c>
      <c r="AC930" s="115">
        <f t="shared" si="251"/>
        <v>0</v>
      </c>
      <c r="AF930" s="115">
        <f t="shared" si="252"/>
        <v>1</v>
      </c>
      <c r="AG930" s="115">
        <f t="shared" si="253"/>
        <v>1</v>
      </c>
      <c r="AH930" s="115" t="str">
        <f t="shared" si="254"/>
        <v>Correct</v>
      </c>
      <c r="AJ930" s="115" t="s">
        <v>99</v>
      </c>
      <c r="AK930" s="115">
        <v>74</v>
      </c>
      <c r="AL930" s="115" t="s">
        <v>84</v>
      </c>
      <c r="AM930" s="115" t="s">
        <v>472</v>
      </c>
      <c r="AN930" s="115" t="s">
        <v>85</v>
      </c>
      <c r="AO930" s="115" t="s">
        <v>86</v>
      </c>
      <c r="AP930" s="115" t="s">
        <v>87</v>
      </c>
      <c r="AQ930" s="115" t="s">
        <v>101</v>
      </c>
      <c r="AR930" s="115" t="s">
        <v>89</v>
      </c>
      <c r="AS930" s="115" t="s">
        <v>106</v>
      </c>
      <c r="AT930" s="115" t="s">
        <v>91</v>
      </c>
      <c r="AU930" s="115" t="s">
        <v>91</v>
      </c>
    </row>
    <row r="931" spans="1:47">
      <c r="A931" s="115">
        <v>6985188324</v>
      </c>
      <c r="O931" s="115">
        <f t="shared" si="238"/>
        <v>0</v>
      </c>
      <c r="P931" s="115" t="e">
        <f t="shared" si="239"/>
        <v>#DIV/0!</v>
      </c>
      <c r="R931" s="115">
        <f t="shared" si="240"/>
        <v>0</v>
      </c>
      <c r="S931" s="115">
        <f t="shared" si="241"/>
        <v>0</v>
      </c>
      <c r="T931" s="115">
        <f t="shared" si="242"/>
        <v>0</v>
      </c>
      <c r="U931" s="115">
        <f t="shared" si="243"/>
        <v>0</v>
      </c>
      <c r="V931" s="115">
        <f t="shared" si="244"/>
        <v>0</v>
      </c>
      <c r="W931" s="115">
        <f t="shared" si="245"/>
        <v>0</v>
      </c>
      <c r="X931" s="115">
        <f t="shared" si="246"/>
        <v>0</v>
      </c>
      <c r="Y931" s="115">
        <f t="shared" si="247"/>
        <v>0</v>
      </c>
      <c r="Z931" s="115">
        <f t="shared" si="248"/>
        <v>0</v>
      </c>
      <c r="AA931" s="115">
        <f t="shared" si="249"/>
        <v>0</v>
      </c>
      <c r="AB931" s="115">
        <f t="shared" si="250"/>
        <v>0</v>
      </c>
      <c r="AC931" s="115">
        <f t="shared" si="251"/>
        <v>0</v>
      </c>
      <c r="AF931" s="115">
        <f t="shared" si="252"/>
        <v>0</v>
      </c>
      <c r="AG931" s="115">
        <f t="shared" si="253"/>
        <v>0</v>
      </c>
      <c r="AH931" s="115" t="str">
        <f t="shared" si="254"/>
        <v>Correct</v>
      </c>
      <c r="AJ931" s="115" t="s">
        <v>99</v>
      </c>
      <c r="AK931" s="115">
        <v>72</v>
      </c>
      <c r="AL931" s="115" t="s">
        <v>181</v>
      </c>
      <c r="AM931" s="115" t="s">
        <v>199</v>
      </c>
      <c r="AN931" s="115" t="s">
        <v>85</v>
      </c>
      <c r="AP931" s="115" t="s">
        <v>87</v>
      </c>
      <c r="AQ931" s="115" t="s">
        <v>101</v>
      </c>
      <c r="AR931" s="115" t="s">
        <v>109</v>
      </c>
      <c r="AS931" s="115" t="s">
        <v>106</v>
      </c>
      <c r="AT931" s="115" t="s">
        <v>91</v>
      </c>
      <c r="AU931" s="115" t="s">
        <v>86</v>
      </c>
    </row>
    <row r="932" spans="1:47">
      <c r="A932" s="115">
        <v>6985157383</v>
      </c>
      <c r="O932" s="115">
        <f t="shared" si="238"/>
        <v>0</v>
      </c>
      <c r="P932" s="115" t="e">
        <f t="shared" si="239"/>
        <v>#DIV/0!</v>
      </c>
      <c r="R932" s="115">
        <f t="shared" si="240"/>
        <v>0</v>
      </c>
      <c r="S932" s="115">
        <f t="shared" si="241"/>
        <v>0</v>
      </c>
      <c r="T932" s="115">
        <f t="shared" si="242"/>
        <v>0</v>
      </c>
      <c r="U932" s="115">
        <f t="shared" si="243"/>
        <v>0</v>
      </c>
      <c r="V932" s="115">
        <f t="shared" si="244"/>
        <v>0</v>
      </c>
      <c r="W932" s="115">
        <f t="shared" si="245"/>
        <v>0</v>
      </c>
      <c r="X932" s="115">
        <f t="shared" si="246"/>
        <v>0</v>
      </c>
      <c r="Y932" s="115">
        <f t="shared" si="247"/>
        <v>0</v>
      </c>
      <c r="Z932" s="115">
        <f t="shared" si="248"/>
        <v>0</v>
      </c>
      <c r="AA932" s="115">
        <f t="shared" si="249"/>
        <v>0</v>
      </c>
      <c r="AB932" s="115">
        <f t="shared" si="250"/>
        <v>0</v>
      </c>
      <c r="AC932" s="115">
        <f t="shared" si="251"/>
        <v>0</v>
      </c>
      <c r="AF932" s="115">
        <f t="shared" si="252"/>
        <v>0</v>
      </c>
      <c r="AG932" s="115">
        <f t="shared" si="253"/>
        <v>0</v>
      </c>
      <c r="AH932" s="115" t="str">
        <f t="shared" si="254"/>
        <v>Correct</v>
      </c>
      <c r="AJ932" s="115" t="s">
        <v>83</v>
      </c>
      <c r="AK932" s="115">
        <v>60</v>
      </c>
      <c r="AL932" s="115" t="s">
        <v>181</v>
      </c>
      <c r="AM932" s="115" t="s">
        <v>238</v>
      </c>
      <c r="AN932" s="115" t="s">
        <v>85</v>
      </c>
      <c r="AO932" s="115" t="s">
        <v>86</v>
      </c>
      <c r="AP932" s="115" t="s">
        <v>87</v>
      </c>
      <c r="AQ932" s="115" t="s">
        <v>104</v>
      </c>
      <c r="AR932" s="115" t="s">
        <v>109</v>
      </c>
      <c r="AS932" s="115" t="s">
        <v>90</v>
      </c>
      <c r="AT932" s="115" t="s">
        <v>91</v>
      </c>
      <c r="AU932" s="115" t="s">
        <v>86</v>
      </c>
    </row>
    <row r="933" spans="1:47">
      <c r="A933" s="115">
        <v>5589897981</v>
      </c>
      <c r="C933" s="115" t="s">
        <v>42</v>
      </c>
      <c r="D933" s="115" t="s">
        <v>43</v>
      </c>
      <c r="E933" s="115" t="s">
        <v>44</v>
      </c>
      <c r="O933" s="115">
        <f t="shared" si="238"/>
        <v>3</v>
      </c>
      <c r="P933" s="115">
        <f t="shared" si="239"/>
        <v>1</v>
      </c>
      <c r="R933" s="115">
        <f t="shared" si="240"/>
        <v>0</v>
      </c>
      <c r="S933" s="115">
        <f t="shared" si="241"/>
        <v>1</v>
      </c>
      <c r="T933" s="115">
        <f t="shared" si="242"/>
        <v>1</v>
      </c>
      <c r="U933" s="115">
        <f t="shared" si="243"/>
        <v>1</v>
      </c>
      <c r="V933" s="115">
        <f t="shared" si="244"/>
        <v>0</v>
      </c>
      <c r="W933" s="115">
        <f t="shared" si="245"/>
        <v>0</v>
      </c>
      <c r="X933" s="115">
        <f t="shared" si="246"/>
        <v>0</v>
      </c>
      <c r="Y933" s="115">
        <f t="shared" si="247"/>
        <v>0</v>
      </c>
      <c r="Z933" s="115">
        <f t="shared" si="248"/>
        <v>0</v>
      </c>
      <c r="AA933" s="115">
        <f t="shared" si="249"/>
        <v>0</v>
      </c>
      <c r="AB933" s="115">
        <f t="shared" si="250"/>
        <v>0</v>
      </c>
      <c r="AC933" s="115">
        <f t="shared" si="251"/>
        <v>0</v>
      </c>
      <c r="AF933" s="115">
        <f t="shared" si="252"/>
        <v>3</v>
      </c>
      <c r="AG933" s="115">
        <f t="shared" si="253"/>
        <v>3</v>
      </c>
      <c r="AH933" s="115" t="str">
        <f t="shared" si="254"/>
        <v>Correct</v>
      </c>
      <c r="AJ933" s="115" t="s">
        <v>99</v>
      </c>
      <c r="AK933" s="115">
        <v>19</v>
      </c>
      <c r="AL933" s="115" t="s">
        <v>181</v>
      </c>
    </row>
    <row r="934" spans="1:47">
      <c r="A934" s="115">
        <v>7020344260</v>
      </c>
      <c r="O934" s="115">
        <f t="shared" si="238"/>
        <v>0</v>
      </c>
      <c r="P934" s="115" t="e">
        <f t="shared" si="239"/>
        <v>#DIV/0!</v>
      </c>
      <c r="R934" s="115">
        <f t="shared" si="240"/>
        <v>0</v>
      </c>
      <c r="S934" s="115">
        <f t="shared" si="241"/>
        <v>0</v>
      </c>
      <c r="T934" s="115">
        <f t="shared" si="242"/>
        <v>0</v>
      </c>
      <c r="U934" s="115">
        <f t="shared" si="243"/>
        <v>0</v>
      </c>
      <c r="V934" s="115">
        <f t="shared" si="244"/>
        <v>0</v>
      </c>
      <c r="W934" s="115">
        <f t="shared" si="245"/>
        <v>0</v>
      </c>
      <c r="X934" s="115">
        <f t="shared" si="246"/>
        <v>0</v>
      </c>
      <c r="Y934" s="115">
        <f t="shared" si="247"/>
        <v>0</v>
      </c>
      <c r="Z934" s="115">
        <f t="shared" si="248"/>
        <v>0</v>
      </c>
      <c r="AA934" s="115">
        <f t="shared" si="249"/>
        <v>0</v>
      </c>
      <c r="AB934" s="115">
        <f t="shared" si="250"/>
        <v>0</v>
      </c>
      <c r="AC934" s="115">
        <f t="shared" si="251"/>
        <v>0</v>
      </c>
      <c r="AF934" s="115">
        <f t="shared" si="252"/>
        <v>0</v>
      </c>
      <c r="AG934" s="115">
        <f t="shared" si="253"/>
        <v>0</v>
      </c>
      <c r="AH934" s="115" t="str">
        <f t="shared" si="254"/>
        <v>Correct</v>
      </c>
      <c r="AJ934" s="115" t="s">
        <v>83</v>
      </c>
      <c r="AK934" s="115">
        <v>39</v>
      </c>
      <c r="AL934" s="115" t="s">
        <v>181</v>
      </c>
      <c r="AM934" s="115" t="s">
        <v>237</v>
      </c>
      <c r="AN934" s="115" t="s">
        <v>85</v>
      </c>
      <c r="AO934" s="115" t="s">
        <v>86</v>
      </c>
      <c r="AP934" s="115" t="s">
        <v>87</v>
      </c>
      <c r="AQ934" s="115" t="s">
        <v>100</v>
      </c>
      <c r="AR934" s="115" t="s">
        <v>94</v>
      </c>
      <c r="AS934" s="115" t="s">
        <v>90</v>
      </c>
      <c r="AT934" s="115" t="s">
        <v>91</v>
      </c>
      <c r="AU934" s="115" t="s">
        <v>91</v>
      </c>
    </row>
    <row r="935" spans="1:47">
      <c r="A935" s="115">
        <v>7045790047</v>
      </c>
      <c r="B935" s="115" t="s">
        <v>41</v>
      </c>
      <c r="C935" s="115" t="s">
        <v>42</v>
      </c>
      <c r="O935" s="115">
        <f t="shared" si="238"/>
        <v>2</v>
      </c>
      <c r="P935" s="115">
        <f t="shared" si="239"/>
        <v>1.5</v>
      </c>
      <c r="R935" s="115">
        <f t="shared" si="240"/>
        <v>1</v>
      </c>
      <c r="S935" s="115">
        <f t="shared" si="241"/>
        <v>1</v>
      </c>
      <c r="T935" s="115">
        <f t="shared" si="242"/>
        <v>0</v>
      </c>
      <c r="U935" s="115">
        <f t="shared" si="243"/>
        <v>0</v>
      </c>
      <c r="V935" s="115">
        <f t="shared" si="244"/>
        <v>0</v>
      </c>
      <c r="W935" s="115">
        <f t="shared" si="245"/>
        <v>0</v>
      </c>
      <c r="X935" s="115">
        <f t="shared" si="246"/>
        <v>0</v>
      </c>
      <c r="Y935" s="115">
        <f t="shared" si="247"/>
        <v>0</v>
      </c>
      <c r="Z935" s="115">
        <f t="shared" si="248"/>
        <v>0</v>
      </c>
      <c r="AA935" s="115">
        <f t="shared" si="249"/>
        <v>0</v>
      </c>
      <c r="AB935" s="115">
        <f t="shared" si="250"/>
        <v>0</v>
      </c>
      <c r="AC935" s="115">
        <f t="shared" si="251"/>
        <v>0</v>
      </c>
      <c r="AF935" s="115">
        <f t="shared" si="252"/>
        <v>2</v>
      </c>
      <c r="AG935" s="115">
        <f t="shared" si="253"/>
        <v>2</v>
      </c>
      <c r="AH935" s="115" t="str">
        <f t="shared" si="254"/>
        <v>Correct</v>
      </c>
      <c r="AJ935" s="115" t="s">
        <v>83</v>
      </c>
      <c r="AK935" s="115">
        <v>70</v>
      </c>
      <c r="AL935" s="115" t="s">
        <v>181</v>
      </c>
      <c r="AM935" s="115" t="s">
        <v>438</v>
      </c>
      <c r="AN935" s="115" t="s">
        <v>85</v>
      </c>
      <c r="AO935" s="115" t="s">
        <v>86</v>
      </c>
      <c r="AP935" s="115" t="s">
        <v>87</v>
      </c>
      <c r="AQ935" s="115" t="s">
        <v>104</v>
      </c>
      <c r="AR935" s="115" t="s">
        <v>111</v>
      </c>
      <c r="AS935" s="115" t="s">
        <v>106</v>
      </c>
      <c r="AT935" s="115" t="s">
        <v>91</v>
      </c>
      <c r="AU935" s="115" t="s">
        <v>91</v>
      </c>
    </row>
    <row r="936" spans="1:47">
      <c r="A936" s="115">
        <v>6988285768</v>
      </c>
      <c r="O936" s="115">
        <f t="shared" si="238"/>
        <v>0</v>
      </c>
      <c r="P936" s="115" t="e">
        <f t="shared" si="239"/>
        <v>#DIV/0!</v>
      </c>
      <c r="R936" s="115">
        <f t="shared" si="240"/>
        <v>0</v>
      </c>
      <c r="S936" s="115">
        <f t="shared" si="241"/>
        <v>0</v>
      </c>
      <c r="T936" s="115">
        <f t="shared" si="242"/>
        <v>0</v>
      </c>
      <c r="U936" s="115">
        <f t="shared" si="243"/>
        <v>0</v>
      </c>
      <c r="V936" s="115">
        <f t="shared" si="244"/>
        <v>0</v>
      </c>
      <c r="W936" s="115">
        <f t="shared" si="245"/>
        <v>0</v>
      </c>
      <c r="X936" s="115">
        <f t="shared" si="246"/>
        <v>0</v>
      </c>
      <c r="Y936" s="115">
        <f t="shared" si="247"/>
        <v>0</v>
      </c>
      <c r="Z936" s="115">
        <f t="shared" si="248"/>
        <v>0</v>
      </c>
      <c r="AA936" s="115">
        <f t="shared" si="249"/>
        <v>0</v>
      </c>
      <c r="AB936" s="115">
        <f t="shared" si="250"/>
        <v>0</v>
      </c>
      <c r="AC936" s="115">
        <f t="shared" si="251"/>
        <v>0</v>
      </c>
      <c r="AF936" s="115">
        <f t="shared" si="252"/>
        <v>0</v>
      </c>
      <c r="AG936" s="115">
        <f t="shared" si="253"/>
        <v>0</v>
      </c>
      <c r="AH936" s="115" t="str">
        <f t="shared" si="254"/>
        <v>Correct</v>
      </c>
      <c r="AJ936" s="115" t="s">
        <v>83</v>
      </c>
      <c r="AK936" s="115">
        <v>69</v>
      </c>
      <c r="AL936" s="115" t="s">
        <v>84</v>
      </c>
      <c r="AM936" s="115" t="s">
        <v>130</v>
      </c>
      <c r="AN936" s="115" t="s">
        <v>85</v>
      </c>
      <c r="AQ936" s="115" t="s">
        <v>104</v>
      </c>
      <c r="AR936" s="115" t="s">
        <v>89</v>
      </c>
      <c r="AS936" s="115" t="s">
        <v>106</v>
      </c>
      <c r="AT936" s="115" t="s">
        <v>91</v>
      </c>
      <c r="AU936" s="115" t="s">
        <v>91</v>
      </c>
    </row>
    <row r="937" spans="1:47">
      <c r="A937" s="115">
        <v>7020342248</v>
      </c>
      <c r="C937" s="115" t="s">
        <v>42</v>
      </c>
      <c r="O937" s="115">
        <f t="shared" si="238"/>
        <v>1</v>
      </c>
      <c r="P937" s="115">
        <f t="shared" si="239"/>
        <v>3</v>
      </c>
      <c r="R937" s="115">
        <f t="shared" si="240"/>
        <v>0</v>
      </c>
      <c r="S937" s="115">
        <f t="shared" si="241"/>
        <v>1</v>
      </c>
      <c r="T937" s="115">
        <f t="shared" si="242"/>
        <v>0</v>
      </c>
      <c r="U937" s="115">
        <f t="shared" si="243"/>
        <v>0</v>
      </c>
      <c r="V937" s="115">
        <f t="shared" si="244"/>
        <v>0</v>
      </c>
      <c r="W937" s="115">
        <f t="shared" si="245"/>
        <v>0</v>
      </c>
      <c r="X937" s="115">
        <f t="shared" si="246"/>
        <v>0</v>
      </c>
      <c r="Y937" s="115">
        <f t="shared" si="247"/>
        <v>0</v>
      </c>
      <c r="Z937" s="115">
        <f t="shared" si="248"/>
        <v>0</v>
      </c>
      <c r="AA937" s="115">
        <f t="shared" si="249"/>
        <v>0</v>
      </c>
      <c r="AB937" s="115">
        <f t="shared" si="250"/>
        <v>0</v>
      </c>
      <c r="AC937" s="115">
        <f t="shared" si="251"/>
        <v>0</v>
      </c>
      <c r="AF937" s="115">
        <f t="shared" si="252"/>
        <v>1</v>
      </c>
      <c r="AG937" s="115">
        <f t="shared" si="253"/>
        <v>1</v>
      </c>
      <c r="AH937" s="115" t="str">
        <f t="shared" si="254"/>
        <v>Correct</v>
      </c>
      <c r="AJ937" s="115" t="s">
        <v>83</v>
      </c>
      <c r="AK937" s="115">
        <v>25</v>
      </c>
      <c r="AL937" s="115" t="s">
        <v>181</v>
      </c>
      <c r="AM937" s="115" t="s">
        <v>221</v>
      </c>
      <c r="AN937" s="115" t="s">
        <v>85</v>
      </c>
      <c r="AP937" s="115" t="s">
        <v>87</v>
      </c>
      <c r="AQ937" s="115" t="s">
        <v>93</v>
      </c>
      <c r="AR937" s="115" t="s">
        <v>94</v>
      </c>
      <c r="AS937" s="115" t="s">
        <v>90</v>
      </c>
      <c r="AT937" s="115" t="s">
        <v>91</v>
      </c>
      <c r="AU937" s="115" t="s">
        <v>91</v>
      </c>
    </row>
    <row r="938" spans="1:47">
      <c r="A938" s="115">
        <v>7044852962</v>
      </c>
      <c r="C938" s="115" t="s">
        <v>42</v>
      </c>
      <c r="O938" s="115">
        <f t="shared" si="238"/>
        <v>1</v>
      </c>
      <c r="P938" s="115">
        <f t="shared" si="239"/>
        <v>3</v>
      </c>
      <c r="R938" s="115">
        <f t="shared" si="240"/>
        <v>0</v>
      </c>
      <c r="S938" s="115">
        <f t="shared" si="241"/>
        <v>1</v>
      </c>
      <c r="T938" s="115">
        <f t="shared" si="242"/>
        <v>0</v>
      </c>
      <c r="U938" s="115">
        <f t="shared" si="243"/>
        <v>0</v>
      </c>
      <c r="V938" s="115">
        <f t="shared" si="244"/>
        <v>0</v>
      </c>
      <c r="W938" s="115">
        <f t="shared" si="245"/>
        <v>0</v>
      </c>
      <c r="X938" s="115">
        <f t="shared" si="246"/>
        <v>0</v>
      </c>
      <c r="Y938" s="115">
        <f t="shared" si="247"/>
        <v>0</v>
      </c>
      <c r="Z938" s="115">
        <f t="shared" si="248"/>
        <v>0</v>
      </c>
      <c r="AA938" s="115">
        <f t="shared" si="249"/>
        <v>0</v>
      </c>
      <c r="AB938" s="115">
        <f t="shared" si="250"/>
        <v>0</v>
      </c>
      <c r="AC938" s="115">
        <f t="shared" si="251"/>
        <v>0</v>
      </c>
      <c r="AF938" s="115">
        <f t="shared" si="252"/>
        <v>1</v>
      </c>
      <c r="AG938" s="115">
        <f t="shared" si="253"/>
        <v>1</v>
      </c>
      <c r="AH938" s="115" t="str">
        <f t="shared" si="254"/>
        <v>Correct</v>
      </c>
      <c r="AJ938" s="115" t="s">
        <v>83</v>
      </c>
      <c r="AK938" s="115">
        <v>73</v>
      </c>
      <c r="AL938" s="115" t="s">
        <v>432</v>
      </c>
      <c r="AN938" s="115" t="s">
        <v>85</v>
      </c>
      <c r="AO938" s="115" t="s">
        <v>86</v>
      </c>
      <c r="AP938" s="115" t="s">
        <v>87</v>
      </c>
      <c r="AQ938" s="115" t="s">
        <v>96</v>
      </c>
      <c r="AR938" s="115" t="s">
        <v>102</v>
      </c>
      <c r="AS938" s="115" t="s">
        <v>106</v>
      </c>
      <c r="AT938" s="115" t="s">
        <v>91</v>
      </c>
    </row>
    <row r="939" spans="1:47">
      <c r="A939" s="115">
        <v>7020564421</v>
      </c>
      <c r="C939" s="115" t="s">
        <v>42</v>
      </c>
      <c r="O939" s="115">
        <f t="shared" si="238"/>
        <v>1</v>
      </c>
      <c r="P939" s="115">
        <f t="shared" si="239"/>
        <v>3</v>
      </c>
      <c r="R939" s="115">
        <f t="shared" si="240"/>
        <v>0</v>
      </c>
      <c r="S939" s="115">
        <f t="shared" si="241"/>
        <v>1</v>
      </c>
      <c r="T939" s="115">
        <f t="shared" si="242"/>
        <v>0</v>
      </c>
      <c r="U939" s="115">
        <f t="shared" si="243"/>
        <v>0</v>
      </c>
      <c r="V939" s="115">
        <f t="shared" si="244"/>
        <v>0</v>
      </c>
      <c r="W939" s="115">
        <f t="shared" si="245"/>
        <v>0</v>
      </c>
      <c r="X939" s="115">
        <f t="shared" si="246"/>
        <v>0</v>
      </c>
      <c r="Y939" s="115">
        <f t="shared" si="247"/>
        <v>0</v>
      </c>
      <c r="Z939" s="115">
        <f t="shared" si="248"/>
        <v>0</v>
      </c>
      <c r="AA939" s="115">
        <f t="shared" si="249"/>
        <v>0</v>
      </c>
      <c r="AB939" s="115">
        <f t="shared" si="250"/>
        <v>0</v>
      </c>
      <c r="AC939" s="115">
        <f t="shared" si="251"/>
        <v>0</v>
      </c>
      <c r="AF939" s="115">
        <f t="shared" si="252"/>
        <v>1</v>
      </c>
      <c r="AG939" s="115">
        <f t="shared" si="253"/>
        <v>1</v>
      </c>
      <c r="AH939" s="115" t="str">
        <f t="shared" si="254"/>
        <v>Correct</v>
      </c>
      <c r="AJ939" s="115" t="s">
        <v>99</v>
      </c>
      <c r="AK939" s="115">
        <v>36</v>
      </c>
      <c r="AL939" s="115" t="s">
        <v>181</v>
      </c>
      <c r="AM939" s="115" t="s">
        <v>201</v>
      </c>
      <c r="AN939" s="115" t="s">
        <v>85</v>
      </c>
      <c r="AO939" s="115" t="s">
        <v>86</v>
      </c>
      <c r="AP939" s="115" t="s">
        <v>87</v>
      </c>
      <c r="AQ939" s="115" t="s">
        <v>88</v>
      </c>
      <c r="AR939" s="115" t="s">
        <v>111</v>
      </c>
      <c r="AS939" s="115" t="s">
        <v>90</v>
      </c>
      <c r="AT939" s="115" t="s">
        <v>91</v>
      </c>
      <c r="AU939" s="115" t="s">
        <v>91</v>
      </c>
    </row>
    <row r="940" spans="1:47">
      <c r="A940" s="115">
        <v>7044853936</v>
      </c>
      <c r="B940" s="115" t="s">
        <v>41</v>
      </c>
      <c r="D940" s="115" t="s">
        <v>43</v>
      </c>
      <c r="E940" s="115" t="s">
        <v>44</v>
      </c>
      <c r="O940" s="115">
        <f t="shared" si="238"/>
        <v>3</v>
      </c>
      <c r="P940" s="115">
        <f t="shared" si="239"/>
        <v>1</v>
      </c>
      <c r="R940" s="115">
        <f t="shared" si="240"/>
        <v>1</v>
      </c>
      <c r="S940" s="115">
        <f t="shared" si="241"/>
        <v>0</v>
      </c>
      <c r="T940" s="115">
        <f t="shared" si="242"/>
        <v>1</v>
      </c>
      <c r="U940" s="115">
        <f t="shared" si="243"/>
        <v>1</v>
      </c>
      <c r="V940" s="115">
        <f t="shared" si="244"/>
        <v>0</v>
      </c>
      <c r="W940" s="115">
        <f t="shared" si="245"/>
        <v>0</v>
      </c>
      <c r="X940" s="115">
        <f t="shared" si="246"/>
        <v>0</v>
      </c>
      <c r="Y940" s="115">
        <f t="shared" si="247"/>
        <v>0</v>
      </c>
      <c r="Z940" s="115">
        <f t="shared" si="248"/>
        <v>0</v>
      </c>
      <c r="AA940" s="115">
        <f t="shared" si="249"/>
        <v>0</v>
      </c>
      <c r="AB940" s="115">
        <f t="shared" si="250"/>
        <v>0</v>
      </c>
      <c r="AC940" s="115">
        <f t="shared" si="251"/>
        <v>0</v>
      </c>
      <c r="AF940" s="115">
        <f t="shared" si="252"/>
        <v>3</v>
      </c>
      <c r="AG940" s="115">
        <f t="shared" si="253"/>
        <v>3</v>
      </c>
      <c r="AH940" s="115" t="str">
        <f t="shared" si="254"/>
        <v>Correct</v>
      </c>
      <c r="AJ940" s="115" t="s">
        <v>83</v>
      </c>
      <c r="AK940" s="115">
        <v>81</v>
      </c>
      <c r="AL940" s="115" t="s">
        <v>181</v>
      </c>
      <c r="AM940" s="115" t="s">
        <v>220</v>
      </c>
      <c r="AN940" s="115" t="s">
        <v>85</v>
      </c>
      <c r="AO940" s="115" t="s">
        <v>86</v>
      </c>
      <c r="AP940" s="115" t="s">
        <v>87</v>
      </c>
      <c r="AQ940" s="115" t="s">
        <v>100</v>
      </c>
      <c r="AR940" s="115" t="s">
        <v>111</v>
      </c>
      <c r="AS940" s="115" t="s">
        <v>106</v>
      </c>
      <c r="AT940" s="115" t="s">
        <v>91</v>
      </c>
      <c r="AU940" s="115" t="s">
        <v>86</v>
      </c>
    </row>
    <row r="941" spans="1:47">
      <c r="A941" s="115">
        <v>6985720874</v>
      </c>
      <c r="C941" s="115" t="s">
        <v>42</v>
      </c>
      <c r="O941" s="115">
        <f t="shared" si="238"/>
        <v>1</v>
      </c>
      <c r="P941" s="115">
        <f t="shared" si="239"/>
        <v>3</v>
      </c>
      <c r="R941" s="115">
        <f t="shared" si="240"/>
        <v>0</v>
      </c>
      <c r="S941" s="115">
        <f t="shared" si="241"/>
        <v>1</v>
      </c>
      <c r="T941" s="115">
        <f t="shared" si="242"/>
        <v>0</v>
      </c>
      <c r="U941" s="115">
        <f t="shared" si="243"/>
        <v>0</v>
      </c>
      <c r="V941" s="115">
        <f t="shared" si="244"/>
        <v>0</v>
      </c>
      <c r="W941" s="115">
        <f t="shared" si="245"/>
        <v>0</v>
      </c>
      <c r="X941" s="115">
        <f t="shared" si="246"/>
        <v>0</v>
      </c>
      <c r="Y941" s="115">
        <f t="shared" si="247"/>
        <v>0</v>
      </c>
      <c r="Z941" s="115">
        <f t="shared" si="248"/>
        <v>0</v>
      </c>
      <c r="AA941" s="115">
        <f t="shared" si="249"/>
        <v>0</v>
      </c>
      <c r="AB941" s="115">
        <f t="shared" si="250"/>
        <v>0</v>
      </c>
      <c r="AC941" s="115">
        <f t="shared" si="251"/>
        <v>0</v>
      </c>
      <c r="AF941" s="115">
        <f t="shared" si="252"/>
        <v>1</v>
      </c>
      <c r="AG941" s="115">
        <f t="shared" si="253"/>
        <v>1</v>
      </c>
      <c r="AH941" s="115" t="str">
        <f t="shared" si="254"/>
        <v>Correct</v>
      </c>
      <c r="AJ941" s="115" t="s">
        <v>83</v>
      </c>
      <c r="AK941" s="115">
        <v>39</v>
      </c>
      <c r="AL941" s="115" t="s">
        <v>181</v>
      </c>
      <c r="AN941" s="115" t="s">
        <v>85</v>
      </c>
      <c r="AO941" s="115" t="s">
        <v>91</v>
      </c>
      <c r="AP941" s="115" t="s">
        <v>137</v>
      </c>
      <c r="AQ941" s="115" t="s">
        <v>88</v>
      </c>
      <c r="AR941" s="115" t="s">
        <v>111</v>
      </c>
      <c r="AS941" s="115" t="s">
        <v>90</v>
      </c>
      <c r="AT941" s="115" t="s">
        <v>91</v>
      </c>
      <c r="AU941" s="115" t="s">
        <v>91</v>
      </c>
    </row>
    <row r="942" spans="1:47">
      <c r="A942" s="115">
        <v>7045777758</v>
      </c>
      <c r="O942" s="115">
        <f t="shared" si="238"/>
        <v>0</v>
      </c>
      <c r="P942" s="115" t="e">
        <f t="shared" si="239"/>
        <v>#DIV/0!</v>
      </c>
      <c r="R942" s="115">
        <f t="shared" si="240"/>
        <v>0</v>
      </c>
      <c r="S942" s="115">
        <f t="shared" si="241"/>
        <v>0</v>
      </c>
      <c r="T942" s="115">
        <f t="shared" si="242"/>
        <v>0</v>
      </c>
      <c r="U942" s="115">
        <f t="shared" si="243"/>
        <v>0</v>
      </c>
      <c r="V942" s="115">
        <f t="shared" si="244"/>
        <v>0</v>
      </c>
      <c r="W942" s="115">
        <f t="shared" si="245"/>
        <v>0</v>
      </c>
      <c r="X942" s="115">
        <f t="shared" si="246"/>
        <v>0</v>
      </c>
      <c r="Y942" s="115">
        <f t="shared" si="247"/>
        <v>0</v>
      </c>
      <c r="Z942" s="115">
        <f t="shared" si="248"/>
        <v>0</v>
      </c>
      <c r="AA942" s="115">
        <f t="shared" si="249"/>
        <v>0</v>
      </c>
      <c r="AB942" s="115">
        <f t="shared" si="250"/>
        <v>0</v>
      </c>
      <c r="AC942" s="115">
        <f t="shared" si="251"/>
        <v>0</v>
      </c>
      <c r="AF942" s="115">
        <f t="shared" si="252"/>
        <v>0</v>
      </c>
      <c r="AG942" s="115">
        <f t="shared" si="253"/>
        <v>0</v>
      </c>
      <c r="AH942" s="115" t="str">
        <f t="shared" si="254"/>
        <v>Correct</v>
      </c>
      <c r="AJ942" s="115" t="s">
        <v>83</v>
      </c>
      <c r="AK942" s="115">
        <v>58</v>
      </c>
      <c r="AL942" s="115" t="s">
        <v>181</v>
      </c>
      <c r="AM942" s="115" t="s">
        <v>486</v>
      </c>
      <c r="AN942" s="115" t="s">
        <v>85</v>
      </c>
      <c r="AO942" s="115" t="s">
        <v>86</v>
      </c>
      <c r="AP942" s="115" t="s">
        <v>87</v>
      </c>
      <c r="AQ942" s="115" t="s">
        <v>88</v>
      </c>
      <c r="AR942" s="115" t="s">
        <v>89</v>
      </c>
      <c r="AS942" s="115" t="s">
        <v>90</v>
      </c>
      <c r="AT942" s="115" t="s">
        <v>91</v>
      </c>
      <c r="AU942" s="115" t="s">
        <v>91</v>
      </c>
    </row>
    <row r="943" spans="1:47">
      <c r="A943" s="115">
        <v>5584561800</v>
      </c>
      <c r="O943" s="115">
        <f t="shared" si="238"/>
        <v>0</v>
      </c>
      <c r="P943" s="115" t="e">
        <f t="shared" si="239"/>
        <v>#DIV/0!</v>
      </c>
      <c r="R943" s="115">
        <f t="shared" si="240"/>
        <v>0</v>
      </c>
      <c r="S943" s="115">
        <f t="shared" si="241"/>
        <v>0</v>
      </c>
      <c r="T943" s="115">
        <f t="shared" si="242"/>
        <v>0</v>
      </c>
      <c r="U943" s="115">
        <f t="shared" si="243"/>
        <v>0</v>
      </c>
      <c r="V943" s="115">
        <f t="shared" si="244"/>
        <v>0</v>
      </c>
      <c r="W943" s="115">
        <f t="shared" si="245"/>
        <v>0</v>
      </c>
      <c r="X943" s="115">
        <f t="shared" si="246"/>
        <v>0</v>
      </c>
      <c r="Y943" s="115">
        <f t="shared" si="247"/>
        <v>0</v>
      </c>
      <c r="Z943" s="115">
        <f t="shared" si="248"/>
        <v>0</v>
      </c>
      <c r="AA943" s="115">
        <f t="shared" si="249"/>
        <v>0</v>
      </c>
      <c r="AB943" s="115">
        <f t="shared" si="250"/>
        <v>0</v>
      </c>
      <c r="AC943" s="115">
        <f t="shared" si="251"/>
        <v>0</v>
      </c>
      <c r="AF943" s="115">
        <f t="shared" si="252"/>
        <v>0</v>
      </c>
      <c r="AG943" s="115">
        <f t="shared" si="253"/>
        <v>0</v>
      </c>
      <c r="AH943" s="115" t="str">
        <f t="shared" si="254"/>
        <v>Correct</v>
      </c>
      <c r="AJ943" s="115" t="s">
        <v>83</v>
      </c>
      <c r="AK943" s="115">
        <v>59</v>
      </c>
      <c r="AL943" s="115" t="s">
        <v>181</v>
      </c>
      <c r="AM943" s="115" t="s">
        <v>220</v>
      </c>
      <c r="AN943" s="115" t="s">
        <v>85</v>
      </c>
      <c r="AO943" s="115" t="s">
        <v>86</v>
      </c>
      <c r="AP943" s="115" t="s">
        <v>137</v>
      </c>
      <c r="AQ943" s="115" t="s">
        <v>101</v>
      </c>
      <c r="AR943" s="115" t="s">
        <v>111</v>
      </c>
      <c r="AS943" s="115" t="s">
        <v>90</v>
      </c>
      <c r="AT943" s="115" t="s">
        <v>91</v>
      </c>
      <c r="AU943" s="115" t="s">
        <v>91</v>
      </c>
    </row>
    <row r="944" spans="1:47">
      <c r="A944" s="115">
        <v>5585083913</v>
      </c>
      <c r="C944" s="115" t="s">
        <v>42</v>
      </c>
      <c r="O944" s="115">
        <f t="shared" si="238"/>
        <v>1</v>
      </c>
      <c r="P944" s="115">
        <f t="shared" si="239"/>
        <v>3</v>
      </c>
      <c r="R944" s="115">
        <f t="shared" si="240"/>
        <v>0</v>
      </c>
      <c r="S944" s="115">
        <f t="shared" si="241"/>
        <v>1</v>
      </c>
      <c r="T944" s="115">
        <f t="shared" si="242"/>
        <v>0</v>
      </c>
      <c r="U944" s="115">
        <f t="shared" si="243"/>
        <v>0</v>
      </c>
      <c r="V944" s="115">
        <f t="shared" si="244"/>
        <v>0</v>
      </c>
      <c r="W944" s="115">
        <f t="shared" si="245"/>
        <v>0</v>
      </c>
      <c r="X944" s="115">
        <f t="shared" si="246"/>
        <v>0</v>
      </c>
      <c r="Y944" s="115">
        <f t="shared" si="247"/>
        <v>0</v>
      </c>
      <c r="Z944" s="115">
        <f t="shared" si="248"/>
        <v>0</v>
      </c>
      <c r="AA944" s="115">
        <f t="shared" si="249"/>
        <v>0</v>
      </c>
      <c r="AB944" s="115">
        <f t="shared" si="250"/>
        <v>0</v>
      </c>
      <c r="AC944" s="115">
        <f t="shared" si="251"/>
        <v>0</v>
      </c>
      <c r="AF944" s="115">
        <f t="shared" si="252"/>
        <v>1</v>
      </c>
      <c r="AG944" s="115">
        <f t="shared" si="253"/>
        <v>1</v>
      </c>
      <c r="AH944" s="115" t="str">
        <f t="shared" si="254"/>
        <v>Correct</v>
      </c>
      <c r="AJ944" s="115" t="s">
        <v>83</v>
      </c>
      <c r="AK944" s="115">
        <v>55</v>
      </c>
      <c r="AL944" s="115" t="s">
        <v>181</v>
      </c>
      <c r="AM944" s="115" t="s">
        <v>216</v>
      </c>
      <c r="AN944" s="115" t="s">
        <v>85</v>
      </c>
      <c r="AO944" s="115" t="s">
        <v>86</v>
      </c>
      <c r="AP944" s="115" t="s">
        <v>87</v>
      </c>
      <c r="AQ944" s="115" t="s">
        <v>88</v>
      </c>
      <c r="AR944" s="115" t="s">
        <v>111</v>
      </c>
      <c r="AS944" s="115" t="s">
        <v>90</v>
      </c>
      <c r="AT944" s="115" t="s">
        <v>91</v>
      </c>
      <c r="AU944" s="115" t="s">
        <v>91</v>
      </c>
    </row>
    <row r="945" spans="1:47">
      <c r="A945" s="115">
        <v>7020347715</v>
      </c>
      <c r="C945" s="115" t="s">
        <v>42</v>
      </c>
      <c r="E945" s="115" t="s">
        <v>44</v>
      </c>
      <c r="O945" s="115">
        <f t="shared" si="238"/>
        <v>2</v>
      </c>
      <c r="P945" s="115">
        <f t="shared" si="239"/>
        <v>1.5</v>
      </c>
      <c r="R945" s="115">
        <f t="shared" si="240"/>
        <v>0</v>
      </c>
      <c r="S945" s="115">
        <f t="shared" si="241"/>
        <v>1</v>
      </c>
      <c r="T945" s="115">
        <f t="shared" si="242"/>
        <v>0</v>
      </c>
      <c r="U945" s="115">
        <f t="shared" si="243"/>
        <v>1</v>
      </c>
      <c r="V945" s="115">
        <f t="shared" si="244"/>
        <v>0</v>
      </c>
      <c r="W945" s="115">
        <f t="shared" si="245"/>
        <v>0</v>
      </c>
      <c r="X945" s="115">
        <f t="shared" si="246"/>
        <v>0</v>
      </c>
      <c r="Y945" s="115">
        <f t="shared" si="247"/>
        <v>0</v>
      </c>
      <c r="Z945" s="115">
        <f t="shared" si="248"/>
        <v>0</v>
      </c>
      <c r="AA945" s="115">
        <f t="shared" si="249"/>
        <v>0</v>
      </c>
      <c r="AB945" s="115">
        <f t="shared" si="250"/>
        <v>0</v>
      </c>
      <c r="AC945" s="115">
        <f t="shared" si="251"/>
        <v>0</v>
      </c>
      <c r="AF945" s="115">
        <f t="shared" si="252"/>
        <v>2</v>
      </c>
      <c r="AG945" s="115">
        <f t="shared" si="253"/>
        <v>2</v>
      </c>
      <c r="AH945" s="115" t="str">
        <f t="shared" si="254"/>
        <v>Correct</v>
      </c>
      <c r="AJ945" s="115" t="s">
        <v>83</v>
      </c>
      <c r="AK945" s="115">
        <v>31</v>
      </c>
      <c r="AL945" s="115" t="s">
        <v>181</v>
      </c>
      <c r="AN945" s="115" t="s">
        <v>107</v>
      </c>
      <c r="AO945" s="115" t="s">
        <v>91</v>
      </c>
      <c r="AP945" s="115" t="s">
        <v>87</v>
      </c>
      <c r="AQ945" s="115" t="s">
        <v>104</v>
      </c>
      <c r="AR945" s="115" t="s">
        <v>94</v>
      </c>
      <c r="AS945" s="115" t="s">
        <v>90</v>
      </c>
      <c r="AT945" s="115" t="s">
        <v>91</v>
      </c>
      <c r="AU945" s="115" t="s">
        <v>91</v>
      </c>
    </row>
    <row r="946" spans="1:47">
      <c r="A946" s="115">
        <v>7020345715</v>
      </c>
      <c r="E946" s="115" t="s">
        <v>44</v>
      </c>
      <c r="O946" s="115">
        <f t="shared" si="238"/>
        <v>1</v>
      </c>
      <c r="P946" s="115">
        <f t="shared" si="239"/>
        <v>3</v>
      </c>
      <c r="R946" s="115">
        <f t="shared" si="240"/>
        <v>0</v>
      </c>
      <c r="S946" s="115">
        <f t="shared" si="241"/>
        <v>0</v>
      </c>
      <c r="T946" s="115">
        <f t="shared" si="242"/>
        <v>0</v>
      </c>
      <c r="U946" s="115">
        <f t="shared" si="243"/>
        <v>1</v>
      </c>
      <c r="V946" s="115">
        <f t="shared" si="244"/>
        <v>0</v>
      </c>
      <c r="W946" s="115">
        <f t="shared" si="245"/>
        <v>0</v>
      </c>
      <c r="X946" s="115">
        <f t="shared" si="246"/>
        <v>0</v>
      </c>
      <c r="Y946" s="115">
        <f t="shared" si="247"/>
        <v>0</v>
      </c>
      <c r="Z946" s="115">
        <f t="shared" si="248"/>
        <v>0</v>
      </c>
      <c r="AA946" s="115">
        <f t="shared" si="249"/>
        <v>0</v>
      </c>
      <c r="AB946" s="115">
        <f t="shared" si="250"/>
        <v>0</v>
      </c>
      <c r="AC946" s="115">
        <f t="shared" si="251"/>
        <v>0</v>
      </c>
      <c r="AF946" s="115">
        <f t="shared" si="252"/>
        <v>1</v>
      </c>
      <c r="AG946" s="115">
        <f t="shared" si="253"/>
        <v>1</v>
      </c>
      <c r="AH946" s="115" t="str">
        <f t="shared" si="254"/>
        <v>Correct</v>
      </c>
      <c r="AJ946" s="115" t="s">
        <v>99</v>
      </c>
      <c r="AK946" s="115">
        <v>29</v>
      </c>
      <c r="AL946" s="115" t="s">
        <v>181</v>
      </c>
      <c r="AM946" s="115" t="s">
        <v>207</v>
      </c>
      <c r="AN946" s="115" t="s">
        <v>85</v>
      </c>
      <c r="AO946" s="115" t="s">
        <v>86</v>
      </c>
      <c r="AP946" s="115" t="s">
        <v>87</v>
      </c>
      <c r="AR946" s="115" t="s">
        <v>94</v>
      </c>
      <c r="AS946" s="115" t="s">
        <v>98</v>
      </c>
      <c r="AT946" s="115" t="s">
        <v>91</v>
      </c>
      <c r="AU946" s="115" t="s">
        <v>91</v>
      </c>
    </row>
    <row r="947" spans="1:47">
      <c r="A947" s="115">
        <v>7020344026</v>
      </c>
      <c r="O947" s="115">
        <f t="shared" si="238"/>
        <v>0</v>
      </c>
      <c r="P947" s="115" t="e">
        <f t="shared" si="239"/>
        <v>#DIV/0!</v>
      </c>
      <c r="R947" s="115">
        <f t="shared" si="240"/>
        <v>0</v>
      </c>
      <c r="S947" s="115">
        <f t="shared" si="241"/>
        <v>0</v>
      </c>
      <c r="T947" s="115">
        <f t="shared" si="242"/>
        <v>0</v>
      </c>
      <c r="U947" s="115">
        <f t="shared" si="243"/>
        <v>0</v>
      </c>
      <c r="V947" s="115">
        <f t="shared" si="244"/>
        <v>0</v>
      </c>
      <c r="W947" s="115">
        <f t="shared" si="245"/>
        <v>0</v>
      </c>
      <c r="X947" s="115">
        <f t="shared" si="246"/>
        <v>0</v>
      </c>
      <c r="Y947" s="115">
        <f t="shared" si="247"/>
        <v>0</v>
      </c>
      <c r="Z947" s="115">
        <f t="shared" si="248"/>
        <v>0</v>
      </c>
      <c r="AA947" s="115">
        <f t="shared" si="249"/>
        <v>0</v>
      </c>
      <c r="AB947" s="115">
        <f t="shared" si="250"/>
        <v>0</v>
      </c>
      <c r="AC947" s="115">
        <f t="shared" si="251"/>
        <v>0</v>
      </c>
      <c r="AF947" s="115">
        <f t="shared" si="252"/>
        <v>0</v>
      </c>
      <c r="AG947" s="115">
        <f t="shared" si="253"/>
        <v>0</v>
      </c>
      <c r="AH947" s="115" t="str">
        <f t="shared" si="254"/>
        <v>Correct</v>
      </c>
      <c r="AJ947" s="115" t="s">
        <v>99</v>
      </c>
      <c r="AK947" s="115">
        <v>25</v>
      </c>
      <c r="AL947" s="115" t="s">
        <v>181</v>
      </c>
      <c r="AM947" s="115" t="s">
        <v>208</v>
      </c>
      <c r="AN947" s="115" t="s">
        <v>85</v>
      </c>
      <c r="AO947" s="115" t="s">
        <v>86</v>
      </c>
      <c r="AP947" s="115" t="s">
        <v>87</v>
      </c>
      <c r="AQ947" s="115" t="s">
        <v>101</v>
      </c>
      <c r="AR947" s="115" t="s">
        <v>94</v>
      </c>
      <c r="AS947" s="115" t="s">
        <v>90</v>
      </c>
      <c r="AT947" s="115" t="s">
        <v>91</v>
      </c>
      <c r="AU947" s="115" t="s">
        <v>91</v>
      </c>
    </row>
    <row r="948" spans="1:47">
      <c r="A948" s="115">
        <v>7020342514</v>
      </c>
      <c r="C948" s="115" t="s">
        <v>42</v>
      </c>
      <c r="D948" s="115" t="s">
        <v>43</v>
      </c>
      <c r="E948" s="115" t="s">
        <v>44</v>
      </c>
      <c r="O948" s="115">
        <f t="shared" si="238"/>
        <v>3</v>
      </c>
      <c r="P948" s="115">
        <f t="shared" si="239"/>
        <v>1</v>
      </c>
      <c r="R948" s="115">
        <f t="shared" si="240"/>
        <v>0</v>
      </c>
      <c r="S948" s="115">
        <f t="shared" si="241"/>
        <v>1</v>
      </c>
      <c r="T948" s="115">
        <f t="shared" si="242"/>
        <v>1</v>
      </c>
      <c r="U948" s="115">
        <f t="shared" si="243"/>
        <v>1</v>
      </c>
      <c r="V948" s="115">
        <f t="shared" si="244"/>
        <v>0</v>
      </c>
      <c r="W948" s="115">
        <f t="shared" si="245"/>
        <v>0</v>
      </c>
      <c r="X948" s="115">
        <f t="shared" si="246"/>
        <v>0</v>
      </c>
      <c r="Y948" s="115">
        <f t="shared" si="247"/>
        <v>0</v>
      </c>
      <c r="Z948" s="115">
        <f t="shared" si="248"/>
        <v>0</v>
      </c>
      <c r="AA948" s="115">
        <f t="shared" si="249"/>
        <v>0</v>
      </c>
      <c r="AB948" s="115">
        <f t="shared" si="250"/>
        <v>0</v>
      </c>
      <c r="AC948" s="115">
        <f t="shared" si="251"/>
        <v>0</v>
      </c>
      <c r="AF948" s="115">
        <f t="shared" si="252"/>
        <v>3</v>
      </c>
      <c r="AG948" s="115">
        <f t="shared" si="253"/>
        <v>3</v>
      </c>
      <c r="AH948" s="115" t="str">
        <f t="shared" si="254"/>
        <v>Correct</v>
      </c>
      <c r="AJ948" s="115" t="s">
        <v>99</v>
      </c>
      <c r="AK948" s="115">
        <v>43</v>
      </c>
      <c r="AL948" s="115" t="s">
        <v>181</v>
      </c>
      <c r="AM948" s="115" t="s">
        <v>440</v>
      </c>
      <c r="AN948" s="115" t="s">
        <v>85</v>
      </c>
      <c r="AO948" s="115" t="s">
        <v>86</v>
      </c>
      <c r="AP948" s="115" t="s">
        <v>87</v>
      </c>
      <c r="AQ948" s="115" t="s">
        <v>100</v>
      </c>
      <c r="AR948" s="115" t="s">
        <v>94</v>
      </c>
      <c r="AS948" s="115" t="s">
        <v>90</v>
      </c>
      <c r="AT948" s="115" t="s">
        <v>91</v>
      </c>
      <c r="AU948" s="115" t="s">
        <v>91</v>
      </c>
    </row>
    <row r="949" spans="1:47">
      <c r="A949" s="115">
        <v>7020345928</v>
      </c>
      <c r="O949" s="115">
        <f t="shared" si="238"/>
        <v>0</v>
      </c>
      <c r="P949" s="115" t="e">
        <f t="shared" si="239"/>
        <v>#DIV/0!</v>
      </c>
      <c r="R949" s="115">
        <f t="shared" si="240"/>
        <v>0</v>
      </c>
      <c r="S949" s="115">
        <f t="shared" si="241"/>
        <v>0</v>
      </c>
      <c r="T949" s="115">
        <f t="shared" si="242"/>
        <v>0</v>
      </c>
      <c r="U949" s="115">
        <f t="shared" si="243"/>
        <v>0</v>
      </c>
      <c r="V949" s="115">
        <f t="shared" si="244"/>
        <v>0</v>
      </c>
      <c r="W949" s="115">
        <f t="shared" si="245"/>
        <v>0</v>
      </c>
      <c r="X949" s="115">
        <f t="shared" si="246"/>
        <v>0</v>
      </c>
      <c r="Y949" s="115">
        <f t="shared" si="247"/>
        <v>0</v>
      </c>
      <c r="Z949" s="115">
        <f t="shared" si="248"/>
        <v>0</v>
      </c>
      <c r="AA949" s="115">
        <f t="shared" si="249"/>
        <v>0</v>
      </c>
      <c r="AB949" s="115">
        <f t="shared" si="250"/>
        <v>0</v>
      </c>
      <c r="AC949" s="115">
        <f t="shared" si="251"/>
        <v>0</v>
      </c>
      <c r="AF949" s="115">
        <f t="shared" si="252"/>
        <v>0</v>
      </c>
      <c r="AG949" s="115">
        <f t="shared" si="253"/>
        <v>0</v>
      </c>
      <c r="AH949" s="115" t="str">
        <f t="shared" si="254"/>
        <v>Correct</v>
      </c>
      <c r="AJ949" s="115" t="s">
        <v>83</v>
      </c>
      <c r="AK949" s="115">
        <v>68</v>
      </c>
      <c r="AL949" s="115" t="s">
        <v>181</v>
      </c>
      <c r="AM949" s="115" t="s">
        <v>219</v>
      </c>
      <c r="AP949" s="115" t="s">
        <v>87</v>
      </c>
      <c r="AQ949" s="115" t="s">
        <v>101</v>
      </c>
      <c r="AR949" s="115" t="s">
        <v>102</v>
      </c>
      <c r="AS949" s="115" t="s">
        <v>106</v>
      </c>
      <c r="AT949" s="115" t="s">
        <v>91</v>
      </c>
      <c r="AU949" s="115" t="s">
        <v>86</v>
      </c>
    </row>
    <row r="950" spans="1:47">
      <c r="A950" s="115">
        <v>6985446326</v>
      </c>
      <c r="E950" s="115" t="s">
        <v>44</v>
      </c>
      <c r="O950" s="115">
        <f t="shared" si="238"/>
        <v>1</v>
      </c>
      <c r="P950" s="115">
        <f t="shared" si="239"/>
        <v>3</v>
      </c>
      <c r="R950" s="115">
        <f t="shared" si="240"/>
        <v>0</v>
      </c>
      <c r="S950" s="115">
        <f t="shared" si="241"/>
        <v>0</v>
      </c>
      <c r="T950" s="115">
        <f t="shared" si="242"/>
        <v>0</v>
      </c>
      <c r="U950" s="115">
        <f t="shared" si="243"/>
        <v>1</v>
      </c>
      <c r="V950" s="115">
        <f t="shared" si="244"/>
        <v>0</v>
      </c>
      <c r="W950" s="115">
        <f t="shared" si="245"/>
        <v>0</v>
      </c>
      <c r="X950" s="115">
        <f t="shared" si="246"/>
        <v>0</v>
      </c>
      <c r="Y950" s="115">
        <f t="shared" si="247"/>
        <v>0</v>
      </c>
      <c r="Z950" s="115">
        <f t="shared" si="248"/>
        <v>0</v>
      </c>
      <c r="AA950" s="115">
        <f t="shared" si="249"/>
        <v>0</v>
      </c>
      <c r="AB950" s="115">
        <f t="shared" si="250"/>
        <v>0</v>
      </c>
      <c r="AC950" s="115">
        <f t="shared" si="251"/>
        <v>0</v>
      </c>
      <c r="AF950" s="115">
        <f t="shared" si="252"/>
        <v>1</v>
      </c>
      <c r="AG950" s="115">
        <f t="shared" si="253"/>
        <v>1</v>
      </c>
      <c r="AH950" s="115" t="str">
        <f t="shared" si="254"/>
        <v>Correct</v>
      </c>
      <c r="AJ950" s="115" t="s">
        <v>83</v>
      </c>
      <c r="AK950" s="115">
        <v>19</v>
      </c>
      <c r="AL950" s="115" t="s">
        <v>181</v>
      </c>
      <c r="AM950" s="115" t="s">
        <v>433</v>
      </c>
      <c r="AN950" s="115" t="s">
        <v>85</v>
      </c>
      <c r="AO950" s="115" t="s">
        <v>86</v>
      </c>
      <c r="AQ950" s="115" t="s">
        <v>100</v>
      </c>
      <c r="AS950" s="115" t="s">
        <v>95</v>
      </c>
      <c r="AT950" s="115" t="s">
        <v>91</v>
      </c>
      <c r="AU950" s="115" t="s">
        <v>91</v>
      </c>
    </row>
    <row r="951" spans="1:47">
      <c r="A951" s="115">
        <v>6985186645</v>
      </c>
      <c r="O951" s="115">
        <f t="shared" si="238"/>
        <v>0</v>
      </c>
      <c r="P951" s="115" t="e">
        <f t="shared" si="239"/>
        <v>#DIV/0!</v>
      </c>
      <c r="R951" s="115">
        <f t="shared" si="240"/>
        <v>0</v>
      </c>
      <c r="S951" s="115">
        <f t="shared" si="241"/>
        <v>0</v>
      </c>
      <c r="T951" s="115">
        <f t="shared" si="242"/>
        <v>0</v>
      </c>
      <c r="U951" s="115">
        <f t="shared" si="243"/>
        <v>0</v>
      </c>
      <c r="V951" s="115">
        <f t="shared" si="244"/>
        <v>0</v>
      </c>
      <c r="W951" s="115">
        <f t="shared" si="245"/>
        <v>0</v>
      </c>
      <c r="X951" s="115">
        <f t="shared" si="246"/>
        <v>0</v>
      </c>
      <c r="Y951" s="115">
        <f t="shared" si="247"/>
        <v>0</v>
      </c>
      <c r="Z951" s="115">
        <f t="shared" si="248"/>
        <v>0</v>
      </c>
      <c r="AA951" s="115">
        <f t="shared" si="249"/>
        <v>0</v>
      </c>
      <c r="AB951" s="115">
        <f t="shared" si="250"/>
        <v>0</v>
      </c>
      <c r="AC951" s="115">
        <f t="shared" si="251"/>
        <v>0</v>
      </c>
      <c r="AF951" s="115">
        <f t="shared" si="252"/>
        <v>0</v>
      </c>
      <c r="AG951" s="115">
        <f t="shared" si="253"/>
        <v>0</v>
      </c>
      <c r="AH951" s="115" t="str">
        <f t="shared" si="254"/>
        <v>Correct</v>
      </c>
      <c r="AJ951" s="115" t="s">
        <v>83</v>
      </c>
      <c r="AK951" s="115">
        <v>52</v>
      </c>
      <c r="AL951" s="115" t="s">
        <v>181</v>
      </c>
      <c r="AM951" s="115" t="s">
        <v>222</v>
      </c>
      <c r="AN951" s="115" t="s">
        <v>85</v>
      </c>
      <c r="AO951" s="115" t="s">
        <v>86</v>
      </c>
      <c r="AP951" s="115" t="s">
        <v>87</v>
      </c>
      <c r="AQ951" s="115" t="s">
        <v>96</v>
      </c>
      <c r="AR951" s="115" t="s">
        <v>112</v>
      </c>
      <c r="AS951" s="115" t="s">
        <v>103</v>
      </c>
      <c r="AT951" s="115" t="s">
        <v>91</v>
      </c>
      <c r="AU951" s="115" t="s">
        <v>91</v>
      </c>
    </row>
    <row r="952" spans="1:47">
      <c r="A952" s="115">
        <v>5585679720</v>
      </c>
      <c r="O952" s="115">
        <f t="shared" si="238"/>
        <v>0</v>
      </c>
      <c r="P952" s="115" t="e">
        <f t="shared" si="239"/>
        <v>#DIV/0!</v>
      </c>
      <c r="R952" s="115">
        <f t="shared" si="240"/>
        <v>0</v>
      </c>
      <c r="S952" s="115">
        <f t="shared" si="241"/>
        <v>0</v>
      </c>
      <c r="T952" s="115">
        <f t="shared" si="242"/>
        <v>0</v>
      </c>
      <c r="U952" s="115">
        <f t="shared" si="243"/>
        <v>0</v>
      </c>
      <c r="V952" s="115">
        <f t="shared" si="244"/>
        <v>0</v>
      </c>
      <c r="W952" s="115">
        <f t="shared" si="245"/>
        <v>0</v>
      </c>
      <c r="X952" s="115">
        <f t="shared" si="246"/>
        <v>0</v>
      </c>
      <c r="Y952" s="115">
        <f t="shared" si="247"/>
        <v>0</v>
      </c>
      <c r="Z952" s="115">
        <f t="shared" si="248"/>
        <v>0</v>
      </c>
      <c r="AA952" s="115">
        <f t="shared" si="249"/>
        <v>0</v>
      </c>
      <c r="AB952" s="115">
        <f t="shared" si="250"/>
        <v>0</v>
      </c>
      <c r="AC952" s="115">
        <f t="shared" si="251"/>
        <v>0</v>
      </c>
      <c r="AF952" s="115">
        <f t="shared" si="252"/>
        <v>0</v>
      </c>
      <c r="AG952" s="115">
        <f t="shared" si="253"/>
        <v>0</v>
      </c>
      <c r="AH952" s="115" t="str">
        <f t="shared" si="254"/>
        <v>Correct</v>
      </c>
      <c r="AJ952" s="115" t="s">
        <v>99</v>
      </c>
      <c r="AK952" s="115">
        <v>68</v>
      </c>
      <c r="AL952" s="115" t="s">
        <v>84</v>
      </c>
      <c r="AM952" s="115" t="s">
        <v>144</v>
      </c>
      <c r="AN952" s="115" t="s">
        <v>85</v>
      </c>
      <c r="AO952" s="115" t="s">
        <v>86</v>
      </c>
      <c r="AP952" s="115" t="s">
        <v>87</v>
      </c>
      <c r="AQ952" s="115" t="s">
        <v>104</v>
      </c>
      <c r="AR952" s="115" t="s">
        <v>111</v>
      </c>
      <c r="AS952" s="115" t="s">
        <v>106</v>
      </c>
      <c r="AT952" s="115" t="s">
        <v>91</v>
      </c>
      <c r="AU952" s="115" t="s">
        <v>91</v>
      </c>
    </row>
    <row r="953" spans="1:47">
      <c r="A953" s="115">
        <v>7020346143</v>
      </c>
      <c r="D953" s="115" t="s">
        <v>43</v>
      </c>
      <c r="O953" s="115">
        <f t="shared" si="238"/>
        <v>1</v>
      </c>
      <c r="P953" s="115">
        <f t="shared" si="239"/>
        <v>3</v>
      </c>
      <c r="R953" s="115">
        <f t="shared" si="240"/>
        <v>0</v>
      </c>
      <c r="S953" s="115">
        <f t="shared" si="241"/>
        <v>0</v>
      </c>
      <c r="T953" s="115">
        <f t="shared" si="242"/>
        <v>1</v>
      </c>
      <c r="U953" s="115">
        <f t="shared" si="243"/>
        <v>0</v>
      </c>
      <c r="V953" s="115">
        <f t="shared" si="244"/>
        <v>0</v>
      </c>
      <c r="W953" s="115">
        <f t="shared" si="245"/>
        <v>0</v>
      </c>
      <c r="X953" s="115">
        <f t="shared" si="246"/>
        <v>0</v>
      </c>
      <c r="Y953" s="115">
        <f t="shared" si="247"/>
        <v>0</v>
      </c>
      <c r="Z953" s="115">
        <f t="shared" si="248"/>
        <v>0</v>
      </c>
      <c r="AA953" s="115">
        <f t="shared" si="249"/>
        <v>0</v>
      </c>
      <c r="AB953" s="115">
        <f t="shared" si="250"/>
        <v>0</v>
      </c>
      <c r="AC953" s="115">
        <f t="shared" si="251"/>
        <v>0</v>
      </c>
      <c r="AF953" s="115">
        <f t="shared" si="252"/>
        <v>1</v>
      </c>
      <c r="AG953" s="115">
        <f t="shared" si="253"/>
        <v>1</v>
      </c>
      <c r="AH953" s="115" t="str">
        <f t="shared" si="254"/>
        <v>Correct</v>
      </c>
      <c r="AJ953" s="115" t="s">
        <v>99</v>
      </c>
      <c r="AK953" s="115">
        <v>29</v>
      </c>
      <c r="AL953" s="115" t="s">
        <v>181</v>
      </c>
      <c r="AM953" s="115" t="s">
        <v>441</v>
      </c>
      <c r="AN953" s="115" t="s">
        <v>85</v>
      </c>
      <c r="AO953" s="115" t="s">
        <v>86</v>
      </c>
      <c r="AP953" s="115" t="s">
        <v>87</v>
      </c>
      <c r="AQ953" s="115" t="s">
        <v>101</v>
      </c>
      <c r="AR953" s="115" t="s">
        <v>89</v>
      </c>
      <c r="AS953" s="115" t="s">
        <v>90</v>
      </c>
      <c r="AT953" s="115" t="s">
        <v>91</v>
      </c>
      <c r="AU953" s="115" t="s">
        <v>91</v>
      </c>
    </row>
    <row r="954" spans="1:47">
      <c r="A954" s="115">
        <v>7020350856</v>
      </c>
      <c r="O954" s="115">
        <f t="shared" si="238"/>
        <v>0</v>
      </c>
      <c r="P954" s="115" t="e">
        <f t="shared" si="239"/>
        <v>#DIV/0!</v>
      </c>
      <c r="R954" s="115">
        <f t="shared" si="240"/>
        <v>0</v>
      </c>
      <c r="S954" s="115">
        <f t="shared" si="241"/>
        <v>0</v>
      </c>
      <c r="T954" s="115">
        <f t="shared" si="242"/>
        <v>0</v>
      </c>
      <c r="U954" s="115">
        <f t="shared" si="243"/>
        <v>0</v>
      </c>
      <c r="V954" s="115">
        <f t="shared" si="244"/>
        <v>0</v>
      </c>
      <c r="W954" s="115">
        <f t="shared" si="245"/>
        <v>0</v>
      </c>
      <c r="X954" s="115">
        <f t="shared" si="246"/>
        <v>0</v>
      </c>
      <c r="Y954" s="115">
        <f t="shared" si="247"/>
        <v>0</v>
      </c>
      <c r="Z954" s="115">
        <f t="shared" si="248"/>
        <v>0</v>
      </c>
      <c r="AA954" s="115">
        <f t="shared" si="249"/>
        <v>0</v>
      </c>
      <c r="AB954" s="115">
        <f t="shared" si="250"/>
        <v>0</v>
      </c>
      <c r="AC954" s="115">
        <f t="shared" si="251"/>
        <v>0</v>
      </c>
      <c r="AF954" s="115">
        <f t="shared" si="252"/>
        <v>0</v>
      </c>
      <c r="AG954" s="115">
        <f t="shared" si="253"/>
        <v>0</v>
      </c>
      <c r="AH954" s="115" t="str">
        <f t="shared" si="254"/>
        <v>Correct</v>
      </c>
      <c r="AJ954" s="115" t="s">
        <v>83</v>
      </c>
      <c r="AK954" s="115">
        <v>56</v>
      </c>
      <c r="AL954" s="115" t="s">
        <v>181</v>
      </c>
      <c r="AM954" s="115" t="s">
        <v>207</v>
      </c>
      <c r="AN954" s="115" t="s">
        <v>85</v>
      </c>
      <c r="AO954" s="115" t="s">
        <v>86</v>
      </c>
      <c r="AP954" s="115" t="s">
        <v>87</v>
      </c>
      <c r="AQ954" s="115" t="s">
        <v>96</v>
      </c>
      <c r="AR954" s="115" t="s">
        <v>89</v>
      </c>
      <c r="AS954" s="115" t="s">
        <v>90</v>
      </c>
      <c r="AT954" s="115" t="s">
        <v>91</v>
      </c>
      <c r="AU954" s="115" t="s">
        <v>91</v>
      </c>
    </row>
    <row r="955" spans="1:47">
      <c r="A955" s="115">
        <v>7020349981</v>
      </c>
      <c r="O955" s="115">
        <f t="shared" si="238"/>
        <v>0</v>
      </c>
      <c r="P955" s="115" t="e">
        <f t="shared" si="239"/>
        <v>#DIV/0!</v>
      </c>
      <c r="R955" s="115">
        <f t="shared" si="240"/>
        <v>0</v>
      </c>
      <c r="S955" s="115">
        <f t="shared" si="241"/>
        <v>0</v>
      </c>
      <c r="T955" s="115">
        <f t="shared" si="242"/>
        <v>0</v>
      </c>
      <c r="U955" s="115">
        <f t="shared" si="243"/>
        <v>0</v>
      </c>
      <c r="V955" s="115">
        <f t="shared" si="244"/>
        <v>0</v>
      </c>
      <c r="W955" s="115">
        <f t="shared" si="245"/>
        <v>0</v>
      </c>
      <c r="X955" s="115">
        <f t="shared" si="246"/>
        <v>0</v>
      </c>
      <c r="Y955" s="115">
        <f t="shared" si="247"/>
        <v>0</v>
      </c>
      <c r="Z955" s="115">
        <f t="shared" si="248"/>
        <v>0</v>
      </c>
      <c r="AA955" s="115">
        <f t="shared" si="249"/>
        <v>0</v>
      </c>
      <c r="AB955" s="115">
        <f t="shared" si="250"/>
        <v>0</v>
      </c>
      <c r="AC955" s="115">
        <f t="shared" si="251"/>
        <v>0</v>
      </c>
      <c r="AF955" s="115">
        <f t="shared" si="252"/>
        <v>0</v>
      </c>
      <c r="AG955" s="115">
        <f t="shared" si="253"/>
        <v>0</v>
      </c>
      <c r="AH955" s="115" t="str">
        <f t="shared" si="254"/>
        <v>Correct</v>
      </c>
      <c r="AJ955" s="115" t="s">
        <v>99</v>
      </c>
      <c r="AK955" s="115">
        <v>24</v>
      </c>
      <c r="AL955" s="115" t="s">
        <v>181</v>
      </c>
      <c r="AM955" s="115" t="s">
        <v>244</v>
      </c>
      <c r="AN955" s="115" t="s">
        <v>85</v>
      </c>
      <c r="AO955" s="115" t="s">
        <v>86</v>
      </c>
      <c r="AP955" s="115" t="s">
        <v>87</v>
      </c>
      <c r="AQ955" s="115" t="s">
        <v>101</v>
      </c>
      <c r="AR955" s="115" t="s">
        <v>94</v>
      </c>
      <c r="AS955" s="115" t="s">
        <v>98</v>
      </c>
      <c r="AT955" s="115" t="s">
        <v>91</v>
      </c>
      <c r="AU955" s="115" t="s">
        <v>91</v>
      </c>
    </row>
    <row r="956" spans="1:47">
      <c r="A956" s="115">
        <v>6985456294</v>
      </c>
      <c r="O956" s="115">
        <f t="shared" si="238"/>
        <v>0</v>
      </c>
      <c r="P956" s="115" t="e">
        <f t="shared" si="239"/>
        <v>#DIV/0!</v>
      </c>
      <c r="R956" s="115">
        <f t="shared" si="240"/>
        <v>0</v>
      </c>
      <c r="S956" s="115">
        <f t="shared" si="241"/>
        <v>0</v>
      </c>
      <c r="T956" s="115">
        <f t="shared" si="242"/>
        <v>0</v>
      </c>
      <c r="U956" s="115">
        <f t="shared" si="243"/>
        <v>0</v>
      </c>
      <c r="V956" s="115">
        <f t="shared" si="244"/>
        <v>0</v>
      </c>
      <c r="W956" s="115">
        <f t="shared" si="245"/>
        <v>0</v>
      </c>
      <c r="X956" s="115">
        <f t="shared" si="246"/>
        <v>0</v>
      </c>
      <c r="Y956" s="115">
        <f t="shared" si="247"/>
        <v>0</v>
      </c>
      <c r="Z956" s="115">
        <f t="shared" si="248"/>
        <v>0</v>
      </c>
      <c r="AA956" s="115">
        <f t="shared" si="249"/>
        <v>0</v>
      </c>
      <c r="AB956" s="115">
        <f t="shared" si="250"/>
        <v>0</v>
      </c>
      <c r="AC956" s="115">
        <f t="shared" si="251"/>
        <v>0</v>
      </c>
      <c r="AF956" s="115">
        <f t="shared" si="252"/>
        <v>0</v>
      </c>
      <c r="AG956" s="115">
        <f t="shared" si="253"/>
        <v>0</v>
      </c>
      <c r="AH956" s="115" t="str">
        <f t="shared" si="254"/>
        <v>Correct</v>
      </c>
      <c r="AJ956" s="115" t="s">
        <v>99</v>
      </c>
      <c r="AK956" s="115">
        <v>19</v>
      </c>
      <c r="AL956" s="115" t="s">
        <v>181</v>
      </c>
      <c r="AM956" s="115" t="s">
        <v>434</v>
      </c>
      <c r="AN956" s="115" t="s">
        <v>85</v>
      </c>
      <c r="AO956" s="115" t="s">
        <v>86</v>
      </c>
      <c r="AP956" s="115" t="s">
        <v>87</v>
      </c>
      <c r="AQ956" s="115" t="s">
        <v>88</v>
      </c>
      <c r="AR956" s="115" t="s">
        <v>94</v>
      </c>
      <c r="AS956" s="115" t="s">
        <v>95</v>
      </c>
      <c r="AT956" s="115" t="s">
        <v>91</v>
      </c>
      <c r="AU956" s="115" t="s">
        <v>91</v>
      </c>
    </row>
    <row r="957" spans="1:47">
      <c r="A957" s="115">
        <v>5591788817</v>
      </c>
      <c r="B957" s="115" t="s">
        <v>41</v>
      </c>
      <c r="O957" s="115">
        <f t="shared" si="238"/>
        <v>1</v>
      </c>
      <c r="P957" s="115">
        <f t="shared" si="239"/>
        <v>3</v>
      </c>
      <c r="R957" s="115">
        <f t="shared" si="240"/>
        <v>1</v>
      </c>
      <c r="S957" s="115">
        <f t="shared" si="241"/>
        <v>0</v>
      </c>
      <c r="T957" s="115">
        <f t="shared" si="242"/>
        <v>0</v>
      </c>
      <c r="U957" s="115">
        <f t="shared" si="243"/>
        <v>0</v>
      </c>
      <c r="V957" s="115">
        <f t="shared" si="244"/>
        <v>0</v>
      </c>
      <c r="W957" s="115">
        <f t="shared" si="245"/>
        <v>0</v>
      </c>
      <c r="X957" s="115">
        <f t="shared" si="246"/>
        <v>0</v>
      </c>
      <c r="Y957" s="115">
        <f t="shared" si="247"/>
        <v>0</v>
      </c>
      <c r="Z957" s="115">
        <f t="shared" si="248"/>
        <v>0</v>
      </c>
      <c r="AA957" s="115">
        <f t="shared" si="249"/>
        <v>0</v>
      </c>
      <c r="AB957" s="115">
        <f t="shared" si="250"/>
        <v>0</v>
      </c>
      <c r="AC957" s="115">
        <f t="shared" si="251"/>
        <v>0</v>
      </c>
      <c r="AF957" s="115">
        <f t="shared" si="252"/>
        <v>1</v>
      </c>
      <c r="AG957" s="115">
        <f t="shared" si="253"/>
        <v>1</v>
      </c>
      <c r="AH957" s="115" t="str">
        <f t="shared" si="254"/>
        <v>Correct</v>
      </c>
      <c r="AJ957" s="115"/>
    </row>
    <row r="958" spans="1:47">
      <c r="A958" s="115">
        <v>7044846598</v>
      </c>
      <c r="O958" s="115">
        <f t="shared" si="238"/>
        <v>0</v>
      </c>
      <c r="P958" s="115" t="e">
        <f t="shared" si="239"/>
        <v>#DIV/0!</v>
      </c>
      <c r="R958" s="115">
        <f t="shared" si="240"/>
        <v>0</v>
      </c>
      <c r="S958" s="115">
        <f t="shared" si="241"/>
        <v>0</v>
      </c>
      <c r="T958" s="115">
        <f t="shared" si="242"/>
        <v>0</v>
      </c>
      <c r="U958" s="115">
        <f t="shared" si="243"/>
        <v>0</v>
      </c>
      <c r="V958" s="115">
        <f t="shared" si="244"/>
        <v>0</v>
      </c>
      <c r="W958" s="115">
        <f t="shared" si="245"/>
        <v>0</v>
      </c>
      <c r="X958" s="115">
        <f t="shared" si="246"/>
        <v>0</v>
      </c>
      <c r="Y958" s="115">
        <f t="shared" si="247"/>
        <v>0</v>
      </c>
      <c r="Z958" s="115">
        <f t="shared" si="248"/>
        <v>0</v>
      </c>
      <c r="AA958" s="115">
        <f t="shared" si="249"/>
        <v>0</v>
      </c>
      <c r="AB958" s="115">
        <f t="shared" si="250"/>
        <v>0</v>
      </c>
      <c r="AC958" s="115">
        <f t="shared" si="251"/>
        <v>0</v>
      </c>
      <c r="AF958" s="115">
        <f t="shared" si="252"/>
        <v>0</v>
      </c>
      <c r="AG958" s="115">
        <f t="shared" si="253"/>
        <v>0</v>
      </c>
      <c r="AH958" s="115" t="str">
        <f t="shared" si="254"/>
        <v>Correct</v>
      </c>
      <c r="AJ958" s="115" t="s">
        <v>83</v>
      </c>
      <c r="AK958" s="115">
        <v>39</v>
      </c>
      <c r="AL958" s="115" t="s">
        <v>84</v>
      </c>
      <c r="AM958" s="115" t="s">
        <v>152</v>
      </c>
      <c r="AN958" s="115" t="s">
        <v>92</v>
      </c>
      <c r="AP958" s="115" t="s">
        <v>87</v>
      </c>
      <c r="AQ958" s="115" t="s">
        <v>100</v>
      </c>
      <c r="AR958" s="115" t="s">
        <v>111</v>
      </c>
      <c r="AS958" s="115" t="s">
        <v>90</v>
      </c>
      <c r="AT958" s="115" t="s">
        <v>91</v>
      </c>
      <c r="AU958" s="115" t="s">
        <v>91</v>
      </c>
    </row>
    <row r="959" spans="1:47">
      <c r="A959" s="115">
        <v>7011539130</v>
      </c>
      <c r="B959" s="115" t="s">
        <v>41</v>
      </c>
      <c r="O959" s="115">
        <f t="shared" si="238"/>
        <v>1</v>
      </c>
      <c r="P959" s="115">
        <f t="shared" si="239"/>
        <v>3</v>
      </c>
      <c r="R959" s="115">
        <f t="shared" si="240"/>
        <v>1</v>
      </c>
      <c r="S959" s="115">
        <f t="shared" si="241"/>
        <v>0</v>
      </c>
      <c r="T959" s="115">
        <f t="shared" si="242"/>
        <v>0</v>
      </c>
      <c r="U959" s="115">
        <f t="shared" si="243"/>
        <v>0</v>
      </c>
      <c r="V959" s="115">
        <f t="shared" si="244"/>
        <v>0</v>
      </c>
      <c r="W959" s="115">
        <f t="shared" si="245"/>
        <v>0</v>
      </c>
      <c r="X959" s="115">
        <f t="shared" si="246"/>
        <v>0</v>
      </c>
      <c r="Y959" s="115">
        <f t="shared" si="247"/>
        <v>0</v>
      </c>
      <c r="Z959" s="115">
        <f t="shared" si="248"/>
        <v>0</v>
      </c>
      <c r="AA959" s="115">
        <f t="shared" si="249"/>
        <v>0</v>
      </c>
      <c r="AB959" s="115">
        <f t="shared" si="250"/>
        <v>0</v>
      </c>
      <c r="AC959" s="115">
        <f t="shared" si="251"/>
        <v>0</v>
      </c>
      <c r="AF959" s="115">
        <f t="shared" si="252"/>
        <v>1</v>
      </c>
      <c r="AG959" s="115">
        <f t="shared" si="253"/>
        <v>1</v>
      </c>
      <c r="AH959" s="115" t="str">
        <f t="shared" si="254"/>
        <v>Correct</v>
      </c>
      <c r="AJ959" s="115" t="s">
        <v>83</v>
      </c>
      <c r="AK959" s="115">
        <v>75</v>
      </c>
      <c r="AL959" s="115" t="s">
        <v>181</v>
      </c>
      <c r="AM959" s="115" t="s">
        <v>189</v>
      </c>
      <c r="AN959" s="115" t="s">
        <v>85</v>
      </c>
      <c r="AO959" s="115" t="s">
        <v>86</v>
      </c>
      <c r="AP959" s="115" t="s">
        <v>87</v>
      </c>
      <c r="AQ959" s="115" t="s">
        <v>93</v>
      </c>
      <c r="AR959" s="115" t="s">
        <v>102</v>
      </c>
      <c r="AS959" s="115" t="s">
        <v>106</v>
      </c>
      <c r="AT959" s="115" t="s">
        <v>91</v>
      </c>
    </row>
    <row r="960" spans="1:47">
      <c r="A960" s="115">
        <v>6988279256</v>
      </c>
      <c r="O960" s="115">
        <f t="shared" si="238"/>
        <v>0</v>
      </c>
      <c r="P960" s="115" t="e">
        <f t="shared" si="239"/>
        <v>#DIV/0!</v>
      </c>
      <c r="R960" s="115">
        <f t="shared" si="240"/>
        <v>0</v>
      </c>
      <c r="S960" s="115">
        <f t="shared" si="241"/>
        <v>0</v>
      </c>
      <c r="T960" s="115">
        <f t="shared" si="242"/>
        <v>0</v>
      </c>
      <c r="U960" s="115">
        <f t="shared" si="243"/>
        <v>0</v>
      </c>
      <c r="V960" s="115">
        <f t="shared" si="244"/>
        <v>0</v>
      </c>
      <c r="W960" s="115">
        <f t="shared" si="245"/>
        <v>0</v>
      </c>
      <c r="X960" s="115">
        <f t="shared" si="246"/>
        <v>0</v>
      </c>
      <c r="Y960" s="115">
        <f t="shared" si="247"/>
        <v>0</v>
      </c>
      <c r="Z960" s="115">
        <f t="shared" si="248"/>
        <v>0</v>
      </c>
      <c r="AA960" s="115">
        <f t="shared" si="249"/>
        <v>0</v>
      </c>
      <c r="AB960" s="115">
        <f t="shared" si="250"/>
        <v>0</v>
      </c>
      <c r="AC960" s="115">
        <f t="shared" si="251"/>
        <v>0</v>
      </c>
      <c r="AF960" s="115">
        <f t="shared" si="252"/>
        <v>0</v>
      </c>
      <c r="AG960" s="115">
        <f t="shared" si="253"/>
        <v>0</v>
      </c>
      <c r="AH960" s="115" t="str">
        <f t="shared" si="254"/>
        <v>Correct</v>
      </c>
      <c r="AJ960" s="115" t="s">
        <v>83</v>
      </c>
      <c r="AK960" s="115">
        <v>76</v>
      </c>
      <c r="AL960" s="115" t="s">
        <v>84</v>
      </c>
      <c r="AM960" s="115" t="s">
        <v>121</v>
      </c>
      <c r="AN960" s="115" t="s">
        <v>92</v>
      </c>
      <c r="AO960" s="115" t="s">
        <v>86</v>
      </c>
      <c r="AS960" s="115" t="s">
        <v>106</v>
      </c>
      <c r="AT960" s="115" t="s">
        <v>91</v>
      </c>
    </row>
    <row r="961" spans="1:47">
      <c r="A961" s="115">
        <v>6985438262</v>
      </c>
      <c r="B961" s="115" t="s">
        <v>41</v>
      </c>
      <c r="O961" s="115">
        <f t="shared" si="238"/>
        <v>1</v>
      </c>
      <c r="P961" s="115">
        <f t="shared" si="239"/>
        <v>3</v>
      </c>
      <c r="R961" s="115">
        <f t="shared" si="240"/>
        <v>1</v>
      </c>
      <c r="S961" s="115">
        <f t="shared" si="241"/>
        <v>0</v>
      </c>
      <c r="T961" s="115">
        <f t="shared" si="242"/>
        <v>0</v>
      </c>
      <c r="U961" s="115">
        <f t="shared" si="243"/>
        <v>0</v>
      </c>
      <c r="V961" s="115">
        <f t="shared" si="244"/>
        <v>0</v>
      </c>
      <c r="W961" s="115">
        <f t="shared" si="245"/>
        <v>0</v>
      </c>
      <c r="X961" s="115">
        <f t="shared" si="246"/>
        <v>0</v>
      </c>
      <c r="Y961" s="115">
        <f t="shared" si="247"/>
        <v>0</v>
      </c>
      <c r="Z961" s="115">
        <f t="shared" si="248"/>
        <v>0</v>
      </c>
      <c r="AA961" s="115">
        <f t="shared" si="249"/>
        <v>0</v>
      </c>
      <c r="AB961" s="115">
        <f t="shared" si="250"/>
        <v>0</v>
      </c>
      <c r="AC961" s="115">
        <f t="shared" si="251"/>
        <v>0</v>
      </c>
      <c r="AF961" s="115">
        <f t="shared" si="252"/>
        <v>1</v>
      </c>
      <c r="AG961" s="115">
        <f t="shared" si="253"/>
        <v>1</v>
      </c>
      <c r="AH961" s="115" t="str">
        <f t="shared" si="254"/>
        <v>Correct</v>
      </c>
      <c r="AJ961" s="115" t="s">
        <v>83</v>
      </c>
      <c r="AK961" s="115">
        <v>79</v>
      </c>
      <c r="AL961" s="115" t="s">
        <v>84</v>
      </c>
      <c r="AM961" s="115" t="s">
        <v>152</v>
      </c>
      <c r="AO961" s="115" t="s">
        <v>91</v>
      </c>
      <c r="AP961" s="115" t="s">
        <v>87</v>
      </c>
      <c r="AQ961" s="115" t="s">
        <v>96</v>
      </c>
      <c r="AR961" s="115" t="s">
        <v>111</v>
      </c>
      <c r="AS961" s="115" t="s">
        <v>106</v>
      </c>
      <c r="AT961" s="115" t="s">
        <v>91</v>
      </c>
      <c r="AU961" s="115" t="s">
        <v>91</v>
      </c>
    </row>
    <row r="962" spans="1:47">
      <c r="A962" s="115">
        <v>7045775058</v>
      </c>
      <c r="O962" s="115">
        <f t="shared" ref="O962:O1025" si="255">COUNTA(B962:N962)</f>
        <v>0</v>
      </c>
      <c r="P962" s="115" t="e">
        <f t="shared" ref="P962:P1025" si="256">3/O962</f>
        <v>#DIV/0!</v>
      </c>
      <c r="R962" s="115">
        <f t="shared" ref="R962:R1025" si="257">IF($O962&lt;3,IF($B962=$B$1,1,0),IF($B962=$B$1,$P962,0))</f>
        <v>0</v>
      </c>
      <c r="S962" s="115">
        <f t="shared" ref="S962:S1025" si="258">IF($O962&lt;3,IF($C962=$C$1,1,0),IF($C962=$C$1,$P962,0))</f>
        <v>0</v>
      </c>
      <c r="T962" s="115">
        <f t="shared" ref="T962:T1025" si="259">IF($O962&lt;3,IF($D962=$D$1,1,0),IF($D962=$D$1,$P962,0))</f>
        <v>0</v>
      </c>
      <c r="U962" s="115">
        <f t="shared" ref="U962:U1025" si="260">IF($O962&lt;3,IF($E962=$E$1,1,0),IF($E962=$E$1,$P962,0))</f>
        <v>0</v>
      </c>
      <c r="V962" s="115">
        <f t="shared" ref="V962:V1025" si="261">IF($O962&lt;3,IF($F962=$F$1,1,0),IF($F962=$F$1,$P962,0))</f>
        <v>0</v>
      </c>
      <c r="W962" s="115">
        <f t="shared" ref="W962:W1025" si="262">IF($O962&lt;3,IF($G962=$G$1,1,0),IF($G962=$G$1,$P962,0))</f>
        <v>0</v>
      </c>
      <c r="X962" s="115">
        <f t="shared" ref="X962:X1025" si="263">IF($O962&lt;3,IF($H962=$H$1,1,0),IF($H962=$H$1,$P962,0))</f>
        <v>0</v>
      </c>
      <c r="Y962" s="115">
        <f t="shared" ref="Y962:Y1025" si="264">IF($O962&lt;3,IF($I962=$I$1,1,0),IF($I962=$I$1,$P962,0))</f>
        <v>0</v>
      </c>
      <c r="Z962" s="115">
        <f t="shared" ref="Z962:Z1025" si="265">IF($O962&lt;3,IF($J962=$J$1,1,0),IF($J962=$J$1,$P962,0))</f>
        <v>0</v>
      </c>
      <c r="AA962" s="115">
        <f t="shared" ref="AA962:AA1025" si="266">IF($O962&lt;3,IF($K962=$K$1,1,0),IF($K962=$K$1,$P962,0))</f>
        <v>0</v>
      </c>
      <c r="AB962" s="115">
        <f t="shared" ref="AB962:AB1025" si="267">IF($O962&lt;3,IF($L962=$L$1,1,0),IF($L962=$L$1,$P962,0))</f>
        <v>0</v>
      </c>
      <c r="AC962" s="115">
        <f t="shared" ref="AC962:AC1025" si="268">IF($O962&lt;3,IF($M962=$M$1,1,0),IF($M962=$M$1,$P962,0))</f>
        <v>0</v>
      </c>
      <c r="AF962" s="115">
        <f t="shared" ref="AF962:AF1025" si="269">SUM(R962:AD962)</f>
        <v>0</v>
      </c>
      <c r="AG962" s="115">
        <f t="shared" ref="AG962:AG1025" si="270">O962</f>
        <v>0</v>
      </c>
      <c r="AH962" s="115" t="str">
        <f t="shared" ref="AH962:AH1025" si="271">IF(AF962=AG962,"Correct",IF(AF962=3,"Correct","Wrong"))</f>
        <v>Correct</v>
      </c>
      <c r="AJ962" s="115" t="s">
        <v>99</v>
      </c>
      <c r="AK962" s="115">
        <v>89</v>
      </c>
      <c r="AL962" s="115" t="s">
        <v>181</v>
      </c>
      <c r="AM962" s="115" t="s">
        <v>200</v>
      </c>
      <c r="AN962" s="115" t="s">
        <v>85</v>
      </c>
      <c r="AP962" s="115" t="s">
        <v>87</v>
      </c>
      <c r="AQ962" s="115" t="s">
        <v>101</v>
      </c>
      <c r="AR962" s="115" t="s">
        <v>94</v>
      </c>
      <c r="AS962" s="115" t="s">
        <v>106</v>
      </c>
      <c r="AT962" s="115" t="s">
        <v>91</v>
      </c>
      <c r="AU962" s="115" t="s">
        <v>91</v>
      </c>
    </row>
    <row r="963" spans="1:47">
      <c r="A963" s="115">
        <v>7007931697</v>
      </c>
      <c r="O963" s="115">
        <f t="shared" si="255"/>
        <v>0</v>
      </c>
      <c r="P963" s="115" t="e">
        <f t="shared" si="256"/>
        <v>#DIV/0!</v>
      </c>
      <c r="R963" s="115">
        <f t="shared" si="257"/>
        <v>0</v>
      </c>
      <c r="S963" s="115">
        <f t="shared" si="258"/>
        <v>0</v>
      </c>
      <c r="T963" s="115">
        <f t="shared" si="259"/>
        <v>0</v>
      </c>
      <c r="U963" s="115">
        <f t="shared" si="260"/>
        <v>0</v>
      </c>
      <c r="V963" s="115">
        <f t="shared" si="261"/>
        <v>0</v>
      </c>
      <c r="W963" s="115">
        <f t="shared" si="262"/>
        <v>0</v>
      </c>
      <c r="X963" s="115">
        <f t="shared" si="263"/>
        <v>0</v>
      </c>
      <c r="Y963" s="115">
        <f t="shared" si="264"/>
        <v>0</v>
      </c>
      <c r="Z963" s="115">
        <f t="shared" si="265"/>
        <v>0</v>
      </c>
      <c r="AA963" s="115">
        <f t="shared" si="266"/>
        <v>0</v>
      </c>
      <c r="AB963" s="115">
        <f t="shared" si="267"/>
        <v>0</v>
      </c>
      <c r="AC963" s="115">
        <f t="shared" si="268"/>
        <v>0</v>
      </c>
      <c r="AF963" s="115">
        <f t="shared" si="269"/>
        <v>0</v>
      </c>
      <c r="AG963" s="115">
        <f t="shared" si="270"/>
        <v>0</v>
      </c>
      <c r="AH963" s="115" t="str">
        <f t="shared" si="271"/>
        <v>Correct</v>
      </c>
      <c r="AJ963" s="115" t="s">
        <v>83</v>
      </c>
      <c r="AK963" s="115">
        <v>71</v>
      </c>
      <c r="AL963" s="115" t="s">
        <v>84</v>
      </c>
      <c r="AM963" s="115" t="s">
        <v>124</v>
      </c>
      <c r="AN963" s="115" t="s">
        <v>85</v>
      </c>
      <c r="AO963" s="115" t="s">
        <v>86</v>
      </c>
      <c r="AQ963" s="115" t="s">
        <v>101</v>
      </c>
      <c r="AR963" s="115" t="s">
        <v>89</v>
      </c>
      <c r="AS963" s="115" t="s">
        <v>106</v>
      </c>
      <c r="AT963" s="115" t="s">
        <v>91</v>
      </c>
      <c r="AU963" s="115" t="s">
        <v>91</v>
      </c>
    </row>
    <row r="964" spans="1:47">
      <c r="A964" s="115">
        <v>7044843260</v>
      </c>
      <c r="B964" s="115" t="s">
        <v>41</v>
      </c>
      <c r="E964" s="115" t="s">
        <v>44</v>
      </c>
      <c r="F964" s="115" t="s">
        <v>45</v>
      </c>
      <c r="O964" s="115">
        <f t="shared" si="255"/>
        <v>3</v>
      </c>
      <c r="P964" s="115">
        <f t="shared" si="256"/>
        <v>1</v>
      </c>
      <c r="R964" s="115">
        <f t="shared" si="257"/>
        <v>1</v>
      </c>
      <c r="S964" s="115">
        <f t="shared" si="258"/>
        <v>0</v>
      </c>
      <c r="T964" s="115">
        <f t="shared" si="259"/>
        <v>0</v>
      </c>
      <c r="U964" s="115">
        <f t="shared" si="260"/>
        <v>1</v>
      </c>
      <c r="V964" s="115">
        <f t="shared" si="261"/>
        <v>1</v>
      </c>
      <c r="W964" s="115">
        <f t="shared" si="262"/>
        <v>0</v>
      </c>
      <c r="X964" s="115">
        <f t="shared" si="263"/>
        <v>0</v>
      </c>
      <c r="Y964" s="115">
        <f t="shared" si="264"/>
        <v>0</v>
      </c>
      <c r="Z964" s="115">
        <f t="shared" si="265"/>
        <v>0</v>
      </c>
      <c r="AA964" s="115">
        <f t="shared" si="266"/>
        <v>0</v>
      </c>
      <c r="AB964" s="115">
        <f t="shared" si="267"/>
        <v>0</v>
      </c>
      <c r="AC964" s="115">
        <f t="shared" si="268"/>
        <v>0</v>
      </c>
      <c r="AF964" s="115">
        <f t="shared" si="269"/>
        <v>3</v>
      </c>
      <c r="AG964" s="115">
        <f t="shared" si="270"/>
        <v>3</v>
      </c>
      <c r="AH964" s="115" t="str">
        <f t="shared" si="271"/>
        <v>Correct</v>
      </c>
      <c r="AJ964" s="115"/>
    </row>
    <row r="965" spans="1:47">
      <c r="A965" s="115">
        <v>7045792414</v>
      </c>
      <c r="O965" s="115">
        <f t="shared" si="255"/>
        <v>0</v>
      </c>
      <c r="P965" s="115" t="e">
        <f t="shared" si="256"/>
        <v>#DIV/0!</v>
      </c>
      <c r="R965" s="115">
        <f t="shared" si="257"/>
        <v>0</v>
      </c>
      <c r="S965" s="115">
        <f t="shared" si="258"/>
        <v>0</v>
      </c>
      <c r="T965" s="115">
        <f t="shared" si="259"/>
        <v>0</v>
      </c>
      <c r="U965" s="115">
        <f t="shared" si="260"/>
        <v>0</v>
      </c>
      <c r="V965" s="115">
        <f t="shared" si="261"/>
        <v>0</v>
      </c>
      <c r="W965" s="115">
        <f t="shared" si="262"/>
        <v>0</v>
      </c>
      <c r="X965" s="115">
        <f t="shared" si="263"/>
        <v>0</v>
      </c>
      <c r="Y965" s="115">
        <f t="shared" si="264"/>
        <v>0</v>
      </c>
      <c r="Z965" s="115">
        <f t="shared" si="265"/>
        <v>0</v>
      </c>
      <c r="AA965" s="115">
        <f t="shared" si="266"/>
        <v>0</v>
      </c>
      <c r="AB965" s="115">
        <f t="shared" si="267"/>
        <v>0</v>
      </c>
      <c r="AC965" s="115">
        <f t="shared" si="268"/>
        <v>0</v>
      </c>
      <c r="AF965" s="115">
        <f t="shared" si="269"/>
        <v>0</v>
      </c>
      <c r="AG965" s="115">
        <f t="shared" si="270"/>
        <v>0</v>
      </c>
      <c r="AH965" s="115" t="str">
        <f t="shared" si="271"/>
        <v>Correct</v>
      </c>
      <c r="AJ965" s="115" t="s">
        <v>83</v>
      </c>
      <c r="AK965" s="115">
        <v>73</v>
      </c>
      <c r="AL965" s="115" t="s">
        <v>181</v>
      </c>
      <c r="AM965" s="115" t="s">
        <v>186</v>
      </c>
      <c r="AN965" s="115" t="s">
        <v>97</v>
      </c>
      <c r="AO965" s="115" t="s">
        <v>86</v>
      </c>
      <c r="AP965" s="115" t="s">
        <v>87</v>
      </c>
      <c r="AQ965" s="115" t="s">
        <v>100</v>
      </c>
      <c r="AR965" s="115" t="s">
        <v>94</v>
      </c>
      <c r="AS965" s="115" t="s">
        <v>106</v>
      </c>
      <c r="AT965" s="115" t="s">
        <v>91</v>
      </c>
      <c r="AU965" s="115" t="s">
        <v>91</v>
      </c>
    </row>
    <row r="966" spans="1:47">
      <c r="A966" s="115">
        <v>7045781500</v>
      </c>
      <c r="B966" s="115" t="s">
        <v>41</v>
      </c>
      <c r="O966" s="115">
        <f t="shared" si="255"/>
        <v>1</v>
      </c>
      <c r="P966" s="115">
        <f t="shared" si="256"/>
        <v>3</v>
      </c>
      <c r="R966" s="115">
        <f t="shared" si="257"/>
        <v>1</v>
      </c>
      <c r="S966" s="115">
        <f t="shared" si="258"/>
        <v>0</v>
      </c>
      <c r="T966" s="115">
        <f t="shared" si="259"/>
        <v>0</v>
      </c>
      <c r="U966" s="115">
        <f t="shared" si="260"/>
        <v>0</v>
      </c>
      <c r="V966" s="115">
        <f t="shared" si="261"/>
        <v>0</v>
      </c>
      <c r="W966" s="115">
        <f t="shared" si="262"/>
        <v>0</v>
      </c>
      <c r="X966" s="115">
        <f t="shared" si="263"/>
        <v>0</v>
      </c>
      <c r="Y966" s="115">
        <f t="shared" si="264"/>
        <v>0</v>
      </c>
      <c r="Z966" s="115">
        <f t="shared" si="265"/>
        <v>0</v>
      </c>
      <c r="AA966" s="115">
        <f t="shared" si="266"/>
        <v>0</v>
      </c>
      <c r="AB966" s="115">
        <f t="shared" si="267"/>
        <v>0</v>
      </c>
      <c r="AC966" s="115">
        <f t="shared" si="268"/>
        <v>0</v>
      </c>
      <c r="AF966" s="115">
        <f t="shared" si="269"/>
        <v>1</v>
      </c>
      <c r="AG966" s="115">
        <f t="shared" si="270"/>
        <v>1</v>
      </c>
      <c r="AH966" s="115" t="str">
        <f t="shared" si="271"/>
        <v>Correct</v>
      </c>
      <c r="AJ966" s="115" t="s">
        <v>99</v>
      </c>
      <c r="AK966" s="115">
        <v>67</v>
      </c>
      <c r="AL966" s="115" t="s">
        <v>181</v>
      </c>
      <c r="AM966" s="115" t="s">
        <v>186</v>
      </c>
      <c r="AN966" s="115" t="s">
        <v>85</v>
      </c>
      <c r="AO966" s="115" t="s">
        <v>86</v>
      </c>
      <c r="AP966" s="115" t="s">
        <v>87</v>
      </c>
      <c r="AR966" s="115" t="s">
        <v>111</v>
      </c>
      <c r="AS966" s="115" t="s">
        <v>106</v>
      </c>
      <c r="AT966" s="115" t="s">
        <v>91</v>
      </c>
      <c r="AU966" s="115" t="s">
        <v>91</v>
      </c>
    </row>
    <row r="967" spans="1:47">
      <c r="A967" s="115">
        <v>6988278938</v>
      </c>
      <c r="C967" s="115" t="s">
        <v>42</v>
      </c>
      <c r="O967" s="115">
        <f t="shared" si="255"/>
        <v>1</v>
      </c>
      <c r="P967" s="115">
        <f t="shared" si="256"/>
        <v>3</v>
      </c>
      <c r="R967" s="115">
        <f t="shared" si="257"/>
        <v>0</v>
      </c>
      <c r="S967" s="115">
        <f t="shared" si="258"/>
        <v>1</v>
      </c>
      <c r="T967" s="115">
        <f t="shared" si="259"/>
        <v>0</v>
      </c>
      <c r="U967" s="115">
        <f t="shared" si="260"/>
        <v>0</v>
      </c>
      <c r="V967" s="115">
        <f t="shared" si="261"/>
        <v>0</v>
      </c>
      <c r="W967" s="115">
        <f t="shared" si="262"/>
        <v>0</v>
      </c>
      <c r="X967" s="115">
        <f t="shared" si="263"/>
        <v>0</v>
      </c>
      <c r="Y967" s="115">
        <f t="shared" si="264"/>
        <v>0</v>
      </c>
      <c r="Z967" s="115">
        <f t="shared" si="265"/>
        <v>0</v>
      </c>
      <c r="AA967" s="115">
        <f t="shared" si="266"/>
        <v>0</v>
      </c>
      <c r="AB967" s="115">
        <f t="shared" si="267"/>
        <v>0</v>
      </c>
      <c r="AC967" s="115">
        <f t="shared" si="268"/>
        <v>0</v>
      </c>
      <c r="AF967" s="115">
        <f t="shared" si="269"/>
        <v>1</v>
      </c>
      <c r="AG967" s="115">
        <f t="shared" si="270"/>
        <v>1</v>
      </c>
      <c r="AH967" s="115" t="str">
        <f t="shared" si="271"/>
        <v>Correct</v>
      </c>
      <c r="AJ967" s="115" t="s">
        <v>83</v>
      </c>
      <c r="AK967" s="115">
        <v>73</v>
      </c>
      <c r="AL967" s="115" t="s">
        <v>84</v>
      </c>
      <c r="AM967" s="115" t="s">
        <v>121</v>
      </c>
      <c r="AN967" s="115" t="s">
        <v>85</v>
      </c>
      <c r="AO967" s="115" t="s">
        <v>86</v>
      </c>
      <c r="AP967" s="115" t="s">
        <v>87</v>
      </c>
      <c r="AR967" s="115" t="s">
        <v>89</v>
      </c>
      <c r="AS967" s="115" t="s">
        <v>106</v>
      </c>
      <c r="AT967" s="115" t="s">
        <v>91</v>
      </c>
      <c r="AU967" s="115" t="s">
        <v>86</v>
      </c>
    </row>
    <row r="968" spans="1:47">
      <c r="A968" s="115">
        <v>6985439584</v>
      </c>
      <c r="O968" s="115">
        <f t="shared" si="255"/>
        <v>0</v>
      </c>
      <c r="P968" s="115" t="e">
        <f t="shared" si="256"/>
        <v>#DIV/0!</v>
      </c>
      <c r="R968" s="115">
        <f t="shared" si="257"/>
        <v>0</v>
      </c>
      <c r="S968" s="115">
        <f t="shared" si="258"/>
        <v>0</v>
      </c>
      <c r="T968" s="115">
        <f t="shared" si="259"/>
        <v>0</v>
      </c>
      <c r="U968" s="115">
        <f t="shared" si="260"/>
        <v>0</v>
      </c>
      <c r="V968" s="115">
        <f t="shared" si="261"/>
        <v>0</v>
      </c>
      <c r="W968" s="115">
        <f t="shared" si="262"/>
        <v>0</v>
      </c>
      <c r="X968" s="115">
        <f t="shared" si="263"/>
        <v>0</v>
      </c>
      <c r="Y968" s="115">
        <f t="shared" si="264"/>
        <v>0</v>
      </c>
      <c r="Z968" s="115">
        <f t="shared" si="265"/>
        <v>0</v>
      </c>
      <c r="AA968" s="115">
        <f t="shared" si="266"/>
        <v>0</v>
      </c>
      <c r="AB968" s="115">
        <f t="shared" si="267"/>
        <v>0</v>
      </c>
      <c r="AC968" s="115">
        <f t="shared" si="268"/>
        <v>0</v>
      </c>
      <c r="AF968" s="115">
        <f t="shared" si="269"/>
        <v>0</v>
      </c>
      <c r="AG968" s="115">
        <f t="shared" si="270"/>
        <v>0</v>
      </c>
      <c r="AH968" s="115" t="str">
        <f t="shared" si="271"/>
        <v>Correct</v>
      </c>
      <c r="AJ968" s="115" t="s">
        <v>99</v>
      </c>
      <c r="AK968" s="115">
        <v>68</v>
      </c>
      <c r="AL968" s="115" t="s">
        <v>84</v>
      </c>
      <c r="AM968" s="115" t="s">
        <v>176</v>
      </c>
      <c r="AN968" s="115" t="s">
        <v>85</v>
      </c>
      <c r="AO968" s="115" t="s">
        <v>86</v>
      </c>
      <c r="AP968" s="115" t="s">
        <v>87</v>
      </c>
      <c r="AR968" s="115" t="s">
        <v>89</v>
      </c>
      <c r="AS968" s="115" t="s">
        <v>106</v>
      </c>
      <c r="AT968" s="115" t="s">
        <v>91</v>
      </c>
      <c r="AU968" s="115" t="s">
        <v>91</v>
      </c>
    </row>
    <row r="969" spans="1:47">
      <c r="A969" s="115">
        <v>7011082616</v>
      </c>
      <c r="O969" s="115">
        <f t="shared" si="255"/>
        <v>0</v>
      </c>
      <c r="P969" s="115" t="e">
        <f t="shared" si="256"/>
        <v>#DIV/0!</v>
      </c>
      <c r="R969" s="115">
        <f t="shared" si="257"/>
        <v>0</v>
      </c>
      <c r="S969" s="115">
        <f t="shared" si="258"/>
        <v>0</v>
      </c>
      <c r="T969" s="115">
        <f t="shared" si="259"/>
        <v>0</v>
      </c>
      <c r="U969" s="115">
        <f t="shared" si="260"/>
        <v>0</v>
      </c>
      <c r="V969" s="115">
        <f t="shared" si="261"/>
        <v>0</v>
      </c>
      <c r="W969" s="115">
        <f t="shared" si="262"/>
        <v>0</v>
      </c>
      <c r="X969" s="115">
        <f t="shared" si="263"/>
        <v>0</v>
      </c>
      <c r="Y969" s="115">
        <f t="shared" si="264"/>
        <v>0</v>
      </c>
      <c r="Z969" s="115">
        <f t="shared" si="265"/>
        <v>0</v>
      </c>
      <c r="AA969" s="115">
        <f t="shared" si="266"/>
        <v>0</v>
      </c>
      <c r="AB969" s="115">
        <f t="shared" si="267"/>
        <v>0</v>
      </c>
      <c r="AC969" s="115">
        <f t="shared" si="268"/>
        <v>0</v>
      </c>
      <c r="AF969" s="115">
        <f t="shared" si="269"/>
        <v>0</v>
      </c>
      <c r="AG969" s="115">
        <f t="shared" si="270"/>
        <v>0</v>
      </c>
      <c r="AH969" s="115" t="str">
        <f t="shared" si="271"/>
        <v>Correct</v>
      </c>
      <c r="AJ969" s="115" t="s">
        <v>83</v>
      </c>
      <c r="AK969" s="115">
        <v>60</v>
      </c>
      <c r="AL969" s="115" t="s">
        <v>181</v>
      </c>
      <c r="AM969" s="115" t="s">
        <v>208</v>
      </c>
      <c r="AN969" s="115" t="s">
        <v>85</v>
      </c>
      <c r="AO969" s="115" t="s">
        <v>86</v>
      </c>
      <c r="AP969" s="115" t="s">
        <v>87</v>
      </c>
      <c r="AQ969" s="115" t="s">
        <v>101</v>
      </c>
      <c r="AR969" s="115" t="s">
        <v>102</v>
      </c>
      <c r="AS969" s="115" t="s">
        <v>90</v>
      </c>
      <c r="AT969" s="115" t="s">
        <v>91</v>
      </c>
      <c r="AU969" s="115" t="s">
        <v>91</v>
      </c>
    </row>
    <row r="970" spans="1:47">
      <c r="A970" s="115">
        <v>6988282578</v>
      </c>
      <c r="O970" s="115">
        <f t="shared" si="255"/>
        <v>0</v>
      </c>
      <c r="P970" s="115" t="e">
        <f t="shared" si="256"/>
        <v>#DIV/0!</v>
      </c>
      <c r="R970" s="115">
        <f t="shared" si="257"/>
        <v>0</v>
      </c>
      <c r="S970" s="115">
        <f t="shared" si="258"/>
        <v>0</v>
      </c>
      <c r="T970" s="115">
        <f t="shared" si="259"/>
        <v>0</v>
      </c>
      <c r="U970" s="115">
        <f t="shared" si="260"/>
        <v>0</v>
      </c>
      <c r="V970" s="115">
        <f t="shared" si="261"/>
        <v>0</v>
      </c>
      <c r="W970" s="115">
        <f t="shared" si="262"/>
        <v>0</v>
      </c>
      <c r="X970" s="115">
        <f t="shared" si="263"/>
        <v>0</v>
      </c>
      <c r="Y970" s="115">
        <f t="shared" si="264"/>
        <v>0</v>
      </c>
      <c r="Z970" s="115">
        <f t="shared" si="265"/>
        <v>0</v>
      </c>
      <c r="AA970" s="115">
        <f t="shared" si="266"/>
        <v>0</v>
      </c>
      <c r="AB970" s="115">
        <f t="shared" si="267"/>
        <v>0</v>
      </c>
      <c r="AC970" s="115">
        <f t="shared" si="268"/>
        <v>0</v>
      </c>
      <c r="AF970" s="115">
        <f t="shared" si="269"/>
        <v>0</v>
      </c>
      <c r="AG970" s="115">
        <f t="shared" si="270"/>
        <v>0</v>
      </c>
      <c r="AH970" s="115" t="str">
        <f t="shared" si="271"/>
        <v>Correct</v>
      </c>
      <c r="AJ970" s="115" t="s">
        <v>83</v>
      </c>
      <c r="AK970" s="115">
        <v>60</v>
      </c>
      <c r="AL970" s="115" t="s">
        <v>84</v>
      </c>
      <c r="AN970" s="115" t="s">
        <v>85</v>
      </c>
      <c r="AO970" s="115" t="s">
        <v>86</v>
      </c>
      <c r="AT970" s="115" t="s">
        <v>117</v>
      </c>
      <c r="AU970" s="115" t="s">
        <v>91</v>
      </c>
    </row>
    <row r="971" spans="1:47">
      <c r="A971" s="115">
        <v>6985440772</v>
      </c>
      <c r="D971" s="115" t="s">
        <v>43</v>
      </c>
      <c r="E971" s="115" t="s">
        <v>44</v>
      </c>
      <c r="O971" s="115">
        <f t="shared" si="255"/>
        <v>2</v>
      </c>
      <c r="P971" s="115">
        <f t="shared" si="256"/>
        <v>1.5</v>
      </c>
      <c r="R971" s="115">
        <f t="shared" si="257"/>
        <v>0</v>
      </c>
      <c r="S971" s="115">
        <f t="shared" si="258"/>
        <v>0</v>
      </c>
      <c r="T971" s="115">
        <f t="shared" si="259"/>
        <v>1</v>
      </c>
      <c r="U971" s="115">
        <f t="shared" si="260"/>
        <v>1</v>
      </c>
      <c r="V971" s="115">
        <f t="shared" si="261"/>
        <v>0</v>
      </c>
      <c r="W971" s="115">
        <f t="shared" si="262"/>
        <v>0</v>
      </c>
      <c r="X971" s="115">
        <f t="shared" si="263"/>
        <v>0</v>
      </c>
      <c r="Y971" s="115">
        <f t="shared" si="264"/>
        <v>0</v>
      </c>
      <c r="Z971" s="115">
        <f t="shared" si="265"/>
        <v>0</v>
      </c>
      <c r="AA971" s="115">
        <f t="shared" si="266"/>
        <v>0</v>
      </c>
      <c r="AB971" s="115">
        <f t="shared" si="267"/>
        <v>0</v>
      </c>
      <c r="AC971" s="115">
        <f t="shared" si="268"/>
        <v>0</v>
      </c>
      <c r="AF971" s="115">
        <f t="shared" si="269"/>
        <v>2</v>
      </c>
      <c r="AG971" s="115">
        <f t="shared" si="270"/>
        <v>2</v>
      </c>
      <c r="AH971" s="115" t="str">
        <f t="shared" si="271"/>
        <v>Correct</v>
      </c>
      <c r="AJ971" s="115" t="s">
        <v>99</v>
      </c>
      <c r="AK971" s="115">
        <v>79</v>
      </c>
      <c r="AL971" s="115" t="s">
        <v>84</v>
      </c>
      <c r="AM971" s="115" t="s">
        <v>164</v>
      </c>
      <c r="AN971" s="115" t="s">
        <v>85</v>
      </c>
      <c r="AO971" s="115" t="s">
        <v>86</v>
      </c>
      <c r="AP971" s="115" t="s">
        <v>87</v>
      </c>
      <c r="AQ971" s="115" t="s">
        <v>101</v>
      </c>
      <c r="AR971" s="115" t="s">
        <v>89</v>
      </c>
      <c r="AS971" s="115" t="s">
        <v>106</v>
      </c>
      <c r="AT971" s="115" t="s">
        <v>91</v>
      </c>
      <c r="AU971" s="115" t="s">
        <v>91</v>
      </c>
    </row>
    <row r="972" spans="1:47">
      <c r="A972" s="115">
        <v>7044863617</v>
      </c>
      <c r="O972" s="115">
        <f t="shared" si="255"/>
        <v>0</v>
      </c>
      <c r="P972" s="115" t="e">
        <f t="shared" si="256"/>
        <v>#DIV/0!</v>
      </c>
      <c r="R972" s="115">
        <f t="shared" si="257"/>
        <v>0</v>
      </c>
      <c r="S972" s="115">
        <f t="shared" si="258"/>
        <v>0</v>
      </c>
      <c r="T972" s="115">
        <f t="shared" si="259"/>
        <v>0</v>
      </c>
      <c r="U972" s="115">
        <f t="shared" si="260"/>
        <v>0</v>
      </c>
      <c r="V972" s="115">
        <f t="shared" si="261"/>
        <v>0</v>
      </c>
      <c r="W972" s="115">
        <f t="shared" si="262"/>
        <v>0</v>
      </c>
      <c r="X972" s="115">
        <f t="shared" si="263"/>
        <v>0</v>
      </c>
      <c r="Y972" s="115">
        <f t="shared" si="264"/>
        <v>0</v>
      </c>
      <c r="Z972" s="115">
        <f t="shared" si="265"/>
        <v>0</v>
      </c>
      <c r="AA972" s="115">
        <f t="shared" si="266"/>
        <v>0</v>
      </c>
      <c r="AB972" s="115">
        <f t="shared" si="267"/>
        <v>0</v>
      </c>
      <c r="AC972" s="115">
        <f t="shared" si="268"/>
        <v>0</v>
      </c>
      <c r="AF972" s="115">
        <f t="shared" si="269"/>
        <v>0</v>
      </c>
      <c r="AG972" s="115">
        <f t="shared" si="270"/>
        <v>0</v>
      </c>
      <c r="AH972" s="115" t="str">
        <f t="shared" si="271"/>
        <v>Correct</v>
      </c>
      <c r="AJ972" s="115" t="s">
        <v>99</v>
      </c>
      <c r="AK972" s="115">
        <v>56</v>
      </c>
      <c r="AL972" s="115" t="s">
        <v>181</v>
      </c>
      <c r="AM972" s="115" t="s">
        <v>195</v>
      </c>
      <c r="AN972" s="115" t="s">
        <v>85</v>
      </c>
      <c r="AO972" s="115" t="s">
        <v>86</v>
      </c>
      <c r="AP972" s="115" t="s">
        <v>87</v>
      </c>
      <c r="AQ972" s="115" t="s">
        <v>88</v>
      </c>
      <c r="AR972" s="115" t="s">
        <v>102</v>
      </c>
      <c r="AS972" s="115" t="s">
        <v>90</v>
      </c>
      <c r="AT972" s="115" t="s">
        <v>91</v>
      </c>
      <c r="AU972" s="115" t="s">
        <v>91</v>
      </c>
    </row>
    <row r="973" spans="1:47">
      <c r="A973" s="115">
        <v>6985457135</v>
      </c>
      <c r="B973" s="115" t="s">
        <v>41</v>
      </c>
      <c r="O973" s="115">
        <f t="shared" si="255"/>
        <v>1</v>
      </c>
      <c r="P973" s="115">
        <f t="shared" si="256"/>
        <v>3</v>
      </c>
      <c r="R973" s="115">
        <f t="shared" si="257"/>
        <v>1</v>
      </c>
      <c r="S973" s="115">
        <f t="shared" si="258"/>
        <v>0</v>
      </c>
      <c r="T973" s="115">
        <f t="shared" si="259"/>
        <v>0</v>
      </c>
      <c r="U973" s="115">
        <f t="shared" si="260"/>
        <v>0</v>
      </c>
      <c r="V973" s="115">
        <f t="shared" si="261"/>
        <v>0</v>
      </c>
      <c r="W973" s="115">
        <f t="shared" si="262"/>
        <v>0</v>
      </c>
      <c r="X973" s="115">
        <f t="shared" si="263"/>
        <v>0</v>
      </c>
      <c r="Y973" s="115">
        <f t="shared" si="264"/>
        <v>0</v>
      </c>
      <c r="Z973" s="115">
        <f t="shared" si="265"/>
        <v>0</v>
      </c>
      <c r="AA973" s="115">
        <f t="shared" si="266"/>
        <v>0</v>
      </c>
      <c r="AB973" s="115">
        <f t="shared" si="267"/>
        <v>0</v>
      </c>
      <c r="AC973" s="115">
        <f t="shared" si="268"/>
        <v>0</v>
      </c>
      <c r="AF973" s="115">
        <f t="shared" si="269"/>
        <v>1</v>
      </c>
      <c r="AG973" s="115">
        <f t="shared" si="270"/>
        <v>1</v>
      </c>
      <c r="AH973" s="115" t="str">
        <f t="shared" si="271"/>
        <v>Correct</v>
      </c>
      <c r="AJ973" s="115" t="s">
        <v>99</v>
      </c>
      <c r="AK973" s="115">
        <v>44</v>
      </c>
      <c r="AL973" s="115" t="s">
        <v>181</v>
      </c>
      <c r="AM973" s="115" t="s">
        <v>239</v>
      </c>
      <c r="AN973" s="115" t="s">
        <v>85</v>
      </c>
      <c r="AQ973" s="115" t="s">
        <v>100</v>
      </c>
      <c r="AR973" s="115" t="s">
        <v>102</v>
      </c>
      <c r="AS973" s="115" t="s">
        <v>90</v>
      </c>
      <c r="AT973" s="115" t="s">
        <v>91</v>
      </c>
      <c r="AU973" s="115" t="s">
        <v>91</v>
      </c>
    </row>
    <row r="974" spans="1:47">
      <c r="A974" s="115">
        <v>6984059979</v>
      </c>
      <c r="C974" s="115" t="s">
        <v>42</v>
      </c>
      <c r="E974" s="115" t="s">
        <v>44</v>
      </c>
      <c r="O974" s="115">
        <f t="shared" si="255"/>
        <v>2</v>
      </c>
      <c r="P974" s="115">
        <f t="shared" si="256"/>
        <v>1.5</v>
      </c>
      <c r="R974" s="115">
        <f t="shared" si="257"/>
        <v>0</v>
      </c>
      <c r="S974" s="115">
        <f t="shared" si="258"/>
        <v>1</v>
      </c>
      <c r="T974" s="115">
        <f t="shared" si="259"/>
        <v>0</v>
      </c>
      <c r="U974" s="115">
        <f t="shared" si="260"/>
        <v>1</v>
      </c>
      <c r="V974" s="115">
        <f t="shared" si="261"/>
        <v>0</v>
      </c>
      <c r="W974" s="115">
        <f t="shared" si="262"/>
        <v>0</v>
      </c>
      <c r="X974" s="115">
        <f t="shared" si="263"/>
        <v>0</v>
      </c>
      <c r="Y974" s="115">
        <f t="shared" si="264"/>
        <v>0</v>
      </c>
      <c r="Z974" s="115">
        <f t="shared" si="265"/>
        <v>0</v>
      </c>
      <c r="AA974" s="115">
        <f t="shared" si="266"/>
        <v>0</v>
      </c>
      <c r="AB974" s="115">
        <f t="shared" si="267"/>
        <v>0</v>
      </c>
      <c r="AC974" s="115">
        <f t="shared" si="268"/>
        <v>0</v>
      </c>
      <c r="AF974" s="115">
        <f t="shared" si="269"/>
        <v>2</v>
      </c>
      <c r="AG974" s="115">
        <f t="shared" si="270"/>
        <v>2</v>
      </c>
      <c r="AH974" s="115" t="str">
        <f t="shared" si="271"/>
        <v>Correct</v>
      </c>
      <c r="AJ974" s="115" t="s">
        <v>83</v>
      </c>
      <c r="AK974" s="115">
        <v>22</v>
      </c>
      <c r="AL974" s="115" t="s">
        <v>181</v>
      </c>
      <c r="AM974" s="115" t="s">
        <v>230</v>
      </c>
      <c r="AN974" s="115" t="s">
        <v>85</v>
      </c>
      <c r="AO974" s="115" t="s">
        <v>91</v>
      </c>
      <c r="AP974" s="115" t="s">
        <v>87</v>
      </c>
      <c r="AQ974" s="115" t="s">
        <v>104</v>
      </c>
      <c r="AR974" s="115" t="s">
        <v>89</v>
      </c>
      <c r="AS974" s="115" t="s">
        <v>90</v>
      </c>
      <c r="AT974" s="115" t="s">
        <v>91</v>
      </c>
    </row>
    <row r="975" spans="1:47">
      <c r="A975" s="115">
        <v>5609514530</v>
      </c>
      <c r="B975" s="115" t="s">
        <v>41</v>
      </c>
      <c r="C975" s="115" t="s">
        <v>42</v>
      </c>
      <c r="F975" s="115" t="s">
        <v>45</v>
      </c>
      <c r="O975" s="115">
        <f t="shared" si="255"/>
        <v>3</v>
      </c>
      <c r="P975" s="115">
        <f t="shared" si="256"/>
        <v>1</v>
      </c>
      <c r="R975" s="115">
        <f t="shared" si="257"/>
        <v>1</v>
      </c>
      <c r="S975" s="115">
        <f t="shared" si="258"/>
        <v>1</v>
      </c>
      <c r="T975" s="115">
        <f t="shared" si="259"/>
        <v>0</v>
      </c>
      <c r="U975" s="115">
        <f t="shared" si="260"/>
        <v>0</v>
      </c>
      <c r="V975" s="115">
        <f t="shared" si="261"/>
        <v>1</v>
      </c>
      <c r="W975" s="115">
        <f t="shared" si="262"/>
        <v>0</v>
      </c>
      <c r="X975" s="115">
        <f t="shared" si="263"/>
        <v>0</v>
      </c>
      <c r="Y975" s="115">
        <f t="shared" si="264"/>
        <v>0</v>
      </c>
      <c r="Z975" s="115">
        <f t="shared" si="265"/>
        <v>0</v>
      </c>
      <c r="AA975" s="115">
        <f t="shared" si="266"/>
        <v>0</v>
      </c>
      <c r="AB975" s="115">
        <f t="shared" si="267"/>
        <v>0</v>
      </c>
      <c r="AC975" s="115">
        <f t="shared" si="268"/>
        <v>0</v>
      </c>
      <c r="AF975" s="115">
        <f t="shared" si="269"/>
        <v>3</v>
      </c>
      <c r="AG975" s="115">
        <f t="shared" si="270"/>
        <v>3</v>
      </c>
      <c r="AH975" s="115" t="str">
        <f t="shared" si="271"/>
        <v>Correct</v>
      </c>
      <c r="AJ975" s="115" t="s">
        <v>99</v>
      </c>
      <c r="AK975" s="115">
        <v>43</v>
      </c>
      <c r="AL975" s="115" t="s">
        <v>181</v>
      </c>
      <c r="AM975" s="115" t="s">
        <v>185</v>
      </c>
      <c r="AN975" s="115" t="s">
        <v>97</v>
      </c>
      <c r="AO975" s="115" t="s">
        <v>86</v>
      </c>
      <c r="AP975" s="115" t="s">
        <v>87</v>
      </c>
      <c r="AQ975" s="115" t="s">
        <v>96</v>
      </c>
      <c r="AR975" s="115" t="s">
        <v>94</v>
      </c>
      <c r="AS975" s="115" t="s">
        <v>90</v>
      </c>
      <c r="AT975" s="115" t="s">
        <v>91</v>
      </c>
      <c r="AU975" s="115" t="s">
        <v>91</v>
      </c>
    </row>
    <row r="976" spans="1:47">
      <c r="A976" s="115">
        <v>6985128968</v>
      </c>
      <c r="D976" s="115" t="s">
        <v>43</v>
      </c>
      <c r="E976" s="115" t="s">
        <v>44</v>
      </c>
      <c r="O976" s="115">
        <f t="shared" si="255"/>
        <v>2</v>
      </c>
      <c r="P976" s="115">
        <f t="shared" si="256"/>
        <v>1.5</v>
      </c>
      <c r="R976" s="115">
        <f t="shared" si="257"/>
        <v>0</v>
      </c>
      <c r="S976" s="115">
        <f t="shared" si="258"/>
        <v>0</v>
      </c>
      <c r="T976" s="115">
        <f t="shared" si="259"/>
        <v>1</v>
      </c>
      <c r="U976" s="115">
        <f t="shared" si="260"/>
        <v>1</v>
      </c>
      <c r="V976" s="115">
        <f t="shared" si="261"/>
        <v>0</v>
      </c>
      <c r="W976" s="115">
        <f t="shared" si="262"/>
        <v>0</v>
      </c>
      <c r="X976" s="115">
        <f t="shared" si="263"/>
        <v>0</v>
      </c>
      <c r="Y976" s="115">
        <f t="shared" si="264"/>
        <v>0</v>
      </c>
      <c r="Z976" s="115">
        <f t="shared" si="265"/>
        <v>0</v>
      </c>
      <c r="AA976" s="115">
        <f t="shared" si="266"/>
        <v>0</v>
      </c>
      <c r="AB976" s="115">
        <f t="shared" si="267"/>
        <v>0</v>
      </c>
      <c r="AC976" s="115">
        <f t="shared" si="268"/>
        <v>0</v>
      </c>
      <c r="AF976" s="115">
        <f t="shared" si="269"/>
        <v>2</v>
      </c>
      <c r="AG976" s="115">
        <f t="shared" si="270"/>
        <v>2</v>
      </c>
      <c r="AH976" s="115" t="str">
        <f t="shared" si="271"/>
        <v>Correct</v>
      </c>
      <c r="AJ976" s="115" t="s">
        <v>83</v>
      </c>
      <c r="AK976" s="115">
        <v>44</v>
      </c>
      <c r="AL976" s="115" t="s">
        <v>181</v>
      </c>
      <c r="AN976" s="115" t="s">
        <v>85</v>
      </c>
      <c r="AO976" s="115" t="s">
        <v>91</v>
      </c>
      <c r="AP976" s="115" t="s">
        <v>108</v>
      </c>
      <c r="AR976" s="115" t="s">
        <v>89</v>
      </c>
      <c r="AS976" s="115" t="s">
        <v>98</v>
      </c>
      <c r="AT976" s="115" t="s">
        <v>86</v>
      </c>
    </row>
    <row r="977" spans="1:47">
      <c r="A977" s="115">
        <v>7011535757</v>
      </c>
      <c r="O977" s="115">
        <f t="shared" si="255"/>
        <v>0</v>
      </c>
      <c r="P977" s="115" t="e">
        <f t="shared" si="256"/>
        <v>#DIV/0!</v>
      </c>
      <c r="R977" s="115">
        <f t="shared" si="257"/>
        <v>0</v>
      </c>
      <c r="S977" s="115">
        <f t="shared" si="258"/>
        <v>0</v>
      </c>
      <c r="T977" s="115">
        <f t="shared" si="259"/>
        <v>0</v>
      </c>
      <c r="U977" s="115">
        <f t="shared" si="260"/>
        <v>0</v>
      </c>
      <c r="V977" s="115">
        <f t="shared" si="261"/>
        <v>0</v>
      </c>
      <c r="W977" s="115">
        <f t="shared" si="262"/>
        <v>0</v>
      </c>
      <c r="X977" s="115">
        <f t="shared" si="263"/>
        <v>0</v>
      </c>
      <c r="Y977" s="115">
        <f t="shared" si="264"/>
        <v>0</v>
      </c>
      <c r="Z977" s="115">
        <f t="shared" si="265"/>
        <v>0</v>
      </c>
      <c r="AA977" s="115">
        <f t="shared" si="266"/>
        <v>0</v>
      </c>
      <c r="AB977" s="115">
        <f t="shared" si="267"/>
        <v>0</v>
      </c>
      <c r="AC977" s="115">
        <f t="shared" si="268"/>
        <v>0</v>
      </c>
      <c r="AF977" s="115">
        <f t="shared" si="269"/>
        <v>0</v>
      </c>
      <c r="AG977" s="115">
        <f t="shared" si="270"/>
        <v>0</v>
      </c>
      <c r="AH977" s="115" t="str">
        <f t="shared" si="271"/>
        <v>Correct</v>
      </c>
      <c r="AJ977" s="115" t="s">
        <v>83</v>
      </c>
      <c r="AL977" s="115" t="s">
        <v>84</v>
      </c>
      <c r="AM977" s="115" t="s">
        <v>129</v>
      </c>
      <c r="AN977" s="115" t="s">
        <v>85</v>
      </c>
      <c r="AO977" s="115" t="s">
        <v>86</v>
      </c>
      <c r="AP977" s="115" t="s">
        <v>87</v>
      </c>
      <c r="AQ977" s="115" t="s">
        <v>93</v>
      </c>
      <c r="AS977" s="115" t="s">
        <v>90</v>
      </c>
      <c r="AT977" s="115" t="s">
        <v>91</v>
      </c>
    </row>
    <row r="978" spans="1:47">
      <c r="A978" s="115">
        <v>7011089094</v>
      </c>
      <c r="O978" s="115">
        <f t="shared" si="255"/>
        <v>0</v>
      </c>
      <c r="P978" s="115" t="e">
        <f t="shared" si="256"/>
        <v>#DIV/0!</v>
      </c>
      <c r="R978" s="115">
        <f t="shared" si="257"/>
        <v>0</v>
      </c>
      <c r="S978" s="115">
        <f t="shared" si="258"/>
        <v>0</v>
      </c>
      <c r="T978" s="115">
        <f t="shared" si="259"/>
        <v>0</v>
      </c>
      <c r="U978" s="115">
        <f t="shared" si="260"/>
        <v>0</v>
      </c>
      <c r="V978" s="115">
        <f t="shared" si="261"/>
        <v>0</v>
      </c>
      <c r="W978" s="115">
        <f t="shared" si="262"/>
        <v>0</v>
      </c>
      <c r="X978" s="115">
        <f t="shared" si="263"/>
        <v>0</v>
      </c>
      <c r="Y978" s="115">
        <f t="shared" si="264"/>
        <v>0</v>
      </c>
      <c r="Z978" s="115">
        <f t="shared" si="265"/>
        <v>0</v>
      </c>
      <c r="AA978" s="115">
        <f t="shared" si="266"/>
        <v>0</v>
      </c>
      <c r="AB978" s="115">
        <f t="shared" si="267"/>
        <v>0</v>
      </c>
      <c r="AC978" s="115">
        <f t="shared" si="268"/>
        <v>0</v>
      </c>
      <c r="AF978" s="115">
        <f t="shared" si="269"/>
        <v>0</v>
      </c>
      <c r="AG978" s="115">
        <f t="shared" si="270"/>
        <v>0</v>
      </c>
      <c r="AH978" s="115" t="str">
        <f t="shared" si="271"/>
        <v>Correct</v>
      </c>
      <c r="AJ978" s="115" t="s">
        <v>83</v>
      </c>
      <c r="AK978" s="115">
        <v>65</v>
      </c>
      <c r="AL978" s="115" t="s">
        <v>84</v>
      </c>
      <c r="AM978" s="115" t="s">
        <v>145</v>
      </c>
      <c r="AN978" s="115" t="s">
        <v>85</v>
      </c>
      <c r="AO978" s="115" t="s">
        <v>86</v>
      </c>
      <c r="AP978" s="115" t="s">
        <v>87</v>
      </c>
      <c r="AQ978" s="115" t="s">
        <v>101</v>
      </c>
      <c r="AR978" s="115" t="s">
        <v>94</v>
      </c>
      <c r="AS978" s="115" t="s">
        <v>90</v>
      </c>
      <c r="AT978" s="115" t="s">
        <v>91</v>
      </c>
      <c r="AU978" s="115" t="s">
        <v>91</v>
      </c>
    </row>
    <row r="979" spans="1:47">
      <c r="A979" s="115">
        <v>6984052565</v>
      </c>
      <c r="O979" s="115">
        <f t="shared" si="255"/>
        <v>0</v>
      </c>
      <c r="P979" s="115" t="e">
        <f t="shared" si="256"/>
        <v>#DIV/0!</v>
      </c>
      <c r="R979" s="115">
        <f t="shared" si="257"/>
        <v>0</v>
      </c>
      <c r="S979" s="115">
        <f t="shared" si="258"/>
        <v>0</v>
      </c>
      <c r="T979" s="115">
        <f t="shared" si="259"/>
        <v>0</v>
      </c>
      <c r="U979" s="115">
        <f t="shared" si="260"/>
        <v>0</v>
      </c>
      <c r="V979" s="115">
        <f t="shared" si="261"/>
        <v>0</v>
      </c>
      <c r="W979" s="115">
        <f t="shared" si="262"/>
        <v>0</v>
      </c>
      <c r="X979" s="115">
        <f t="shared" si="263"/>
        <v>0</v>
      </c>
      <c r="Y979" s="115">
        <f t="shared" si="264"/>
        <v>0</v>
      </c>
      <c r="Z979" s="115">
        <f t="shared" si="265"/>
        <v>0</v>
      </c>
      <c r="AA979" s="115">
        <f t="shared" si="266"/>
        <v>0</v>
      </c>
      <c r="AB979" s="115">
        <f t="shared" si="267"/>
        <v>0</v>
      </c>
      <c r="AC979" s="115">
        <f t="shared" si="268"/>
        <v>0</v>
      </c>
      <c r="AF979" s="115">
        <f t="shared" si="269"/>
        <v>0</v>
      </c>
      <c r="AG979" s="115">
        <f t="shared" si="270"/>
        <v>0</v>
      </c>
      <c r="AH979" s="115" t="str">
        <f t="shared" si="271"/>
        <v>Correct</v>
      </c>
      <c r="AJ979" s="115" t="s">
        <v>99</v>
      </c>
      <c r="AK979" s="115">
        <v>88</v>
      </c>
      <c r="AL979" s="115" t="s">
        <v>181</v>
      </c>
      <c r="AM979" s="115" t="s">
        <v>239</v>
      </c>
      <c r="AN979" s="115" t="s">
        <v>85</v>
      </c>
      <c r="AO979" s="115" t="s">
        <v>91</v>
      </c>
      <c r="AP979" s="115" t="s">
        <v>87</v>
      </c>
      <c r="AS979" s="115" t="s">
        <v>106</v>
      </c>
      <c r="AT979" s="115" t="s">
        <v>91</v>
      </c>
      <c r="AU979" s="115" t="s">
        <v>86</v>
      </c>
    </row>
    <row r="980" spans="1:47">
      <c r="A980" s="115">
        <v>7044860846</v>
      </c>
      <c r="O980" s="115">
        <f t="shared" si="255"/>
        <v>0</v>
      </c>
      <c r="P980" s="115" t="e">
        <f t="shared" si="256"/>
        <v>#DIV/0!</v>
      </c>
      <c r="R980" s="115">
        <f t="shared" si="257"/>
        <v>0</v>
      </c>
      <c r="S980" s="115">
        <f t="shared" si="258"/>
        <v>0</v>
      </c>
      <c r="T980" s="115">
        <f t="shared" si="259"/>
        <v>0</v>
      </c>
      <c r="U980" s="115">
        <f t="shared" si="260"/>
        <v>0</v>
      </c>
      <c r="V980" s="115">
        <f t="shared" si="261"/>
        <v>0</v>
      </c>
      <c r="W980" s="115">
        <f t="shared" si="262"/>
        <v>0</v>
      </c>
      <c r="X980" s="115">
        <f t="shared" si="263"/>
        <v>0</v>
      </c>
      <c r="Y980" s="115">
        <f t="shared" si="264"/>
        <v>0</v>
      </c>
      <c r="Z980" s="115">
        <f t="shared" si="265"/>
        <v>0</v>
      </c>
      <c r="AA980" s="115">
        <f t="shared" si="266"/>
        <v>0</v>
      </c>
      <c r="AB980" s="115">
        <f t="shared" si="267"/>
        <v>0</v>
      </c>
      <c r="AC980" s="115">
        <f t="shared" si="268"/>
        <v>0</v>
      </c>
      <c r="AF980" s="115">
        <f t="shared" si="269"/>
        <v>0</v>
      </c>
      <c r="AG980" s="115">
        <f t="shared" si="270"/>
        <v>0</v>
      </c>
      <c r="AH980" s="115" t="str">
        <f t="shared" si="271"/>
        <v>Correct</v>
      </c>
      <c r="AJ980" s="115" t="s">
        <v>83</v>
      </c>
      <c r="AK980" s="115">
        <v>70</v>
      </c>
      <c r="AL980" s="115" t="s">
        <v>84</v>
      </c>
      <c r="AM980" s="115" t="s">
        <v>138</v>
      </c>
      <c r="AN980" s="115" t="s">
        <v>92</v>
      </c>
      <c r="AO980" s="115" t="s">
        <v>86</v>
      </c>
      <c r="AP980" s="115" t="s">
        <v>87</v>
      </c>
      <c r="AQ980" s="115" t="s">
        <v>96</v>
      </c>
      <c r="AS980" s="115" t="s">
        <v>106</v>
      </c>
      <c r="AT980" s="115" t="s">
        <v>91</v>
      </c>
      <c r="AU980" s="115" t="s">
        <v>86</v>
      </c>
    </row>
    <row r="981" spans="1:47">
      <c r="A981" s="115">
        <v>6988276508</v>
      </c>
      <c r="F981" s="115" t="s">
        <v>45</v>
      </c>
      <c r="O981" s="115">
        <f t="shared" si="255"/>
        <v>1</v>
      </c>
      <c r="P981" s="115">
        <f t="shared" si="256"/>
        <v>3</v>
      </c>
      <c r="R981" s="115">
        <f t="shared" si="257"/>
        <v>0</v>
      </c>
      <c r="S981" s="115">
        <f t="shared" si="258"/>
        <v>0</v>
      </c>
      <c r="T981" s="115">
        <f t="shared" si="259"/>
        <v>0</v>
      </c>
      <c r="U981" s="115">
        <f t="shared" si="260"/>
        <v>0</v>
      </c>
      <c r="V981" s="115">
        <f t="shared" si="261"/>
        <v>1</v>
      </c>
      <c r="W981" s="115">
        <f t="shared" si="262"/>
        <v>0</v>
      </c>
      <c r="X981" s="115">
        <f t="shared" si="263"/>
        <v>0</v>
      </c>
      <c r="Y981" s="115">
        <f t="shared" si="264"/>
        <v>0</v>
      </c>
      <c r="Z981" s="115">
        <f t="shared" si="265"/>
        <v>0</v>
      </c>
      <c r="AA981" s="115">
        <f t="shared" si="266"/>
        <v>0</v>
      </c>
      <c r="AB981" s="115">
        <f t="shared" si="267"/>
        <v>0</v>
      </c>
      <c r="AC981" s="115">
        <f t="shared" si="268"/>
        <v>0</v>
      </c>
      <c r="AF981" s="115">
        <f t="shared" si="269"/>
        <v>1</v>
      </c>
      <c r="AG981" s="115">
        <f t="shared" si="270"/>
        <v>1</v>
      </c>
      <c r="AH981" s="115" t="str">
        <f t="shared" si="271"/>
        <v>Correct</v>
      </c>
      <c r="AJ981" s="115" t="s">
        <v>83</v>
      </c>
      <c r="AK981" s="115">
        <v>54</v>
      </c>
      <c r="AL981" s="115" t="s">
        <v>84</v>
      </c>
      <c r="AM981" s="115" t="s">
        <v>167</v>
      </c>
      <c r="AN981" s="115" t="s">
        <v>92</v>
      </c>
      <c r="AO981" s="115" t="s">
        <v>86</v>
      </c>
      <c r="AP981" s="115" t="s">
        <v>87</v>
      </c>
      <c r="AR981" s="115" t="s">
        <v>89</v>
      </c>
      <c r="AS981" s="115" t="s">
        <v>90</v>
      </c>
      <c r="AT981" s="115" t="s">
        <v>91</v>
      </c>
      <c r="AU981" s="115" t="s">
        <v>91</v>
      </c>
    </row>
    <row r="982" spans="1:47">
      <c r="A982" s="115">
        <v>6985461197</v>
      </c>
      <c r="O982" s="115">
        <f t="shared" si="255"/>
        <v>0</v>
      </c>
      <c r="P982" s="115" t="e">
        <f t="shared" si="256"/>
        <v>#DIV/0!</v>
      </c>
      <c r="R982" s="115">
        <f t="shared" si="257"/>
        <v>0</v>
      </c>
      <c r="S982" s="115">
        <f t="shared" si="258"/>
        <v>0</v>
      </c>
      <c r="T982" s="115">
        <f t="shared" si="259"/>
        <v>0</v>
      </c>
      <c r="U982" s="115">
        <f t="shared" si="260"/>
        <v>0</v>
      </c>
      <c r="V982" s="115">
        <f t="shared" si="261"/>
        <v>0</v>
      </c>
      <c r="W982" s="115">
        <f t="shared" si="262"/>
        <v>0</v>
      </c>
      <c r="X982" s="115">
        <f t="shared" si="263"/>
        <v>0</v>
      </c>
      <c r="Y982" s="115">
        <f t="shared" si="264"/>
        <v>0</v>
      </c>
      <c r="Z982" s="115">
        <f t="shared" si="265"/>
        <v>0</v>
      </c>
      <c r="AA982" s="115">
        <f t="shared" si="266"/>
        <v>0</v>
      </c>
      <c r="AB982" s="115">
        <f t="shared" si="267"/>
        <v>0</v>
      </c>
      <c r="AC982" s="115">
        <f t="shared" si="268"/>
        <v>0</v>
      </c>
      <c r="AF982" s="115">
        <f t="shared" si="269"/>
        <v>0</v>
      </c>
      <c r="AG982" s="115">
        <f t="shared" si="270"/>
        <v>0</v>
      </c>
      <c r="AH982" s="115" t="str">
        <f t="shared" si="271"/>
        <v>Correct</v>
      </c>
      <c r="AJ982" s="115" t="s">
        <v>83</v>
      </c>
      <c r="AK982" s="115">
        <v>50</v>
      </c>
      <c r="AL982" s="115" t="s">
        <v>181</v>
      </c>
      <c r="AN982" s="115" t="s">
        <v>85</v>
      </c>
      <c r="AO982" s="115" t="s">
        <v>86</v>
      </c>
      <c r="AQ982" s="115" t="s">
        <v>88</v>
      </c>
      <c r="AR982" s="115" t="s">
        <v>94</v>
      </c>
      <c r="AS982" s="115" t="s">
        <v>90</v>
      </c>
      <c r="AT982" s="115" t="s">
        <v>91</v>
      </c>
      <c r="AU982" s="115" t="s">
        <v>91</v>
      </c>
    </row>
    <row r="983" spans="1:47">
      <c r="A983" s="115">
        <v>6984049032</v>
      </c>
      <c r="O983" s="115">
        <f t="shared" si="255"/>
        <v>0</v>
      </c>
      <c r="P983" s="115" t="e">
        <f t="shared" si="256"/>
        <v>#DIV/0!</v>
      </c>
      <c r="R983" s="115">
        <f t="shared" si="257"/>
        <v>0</v>
      </c>
      <c r="S983" s="115">
        <f t="shared" si="258"/>
        <v>0</v>
      </c>
      <c r="T983" s="115">
        <f t="shared" si="259"/>
        <v>0</v>
      </c>
      <c r="U983" s="115">
        <f t="shared" si="260"/>
        <v>0</v>
      </c>
      <c r="V983" s="115">
        <f t="shared" si="261"/>
        <v>0</v>
      </c>
      <c r="W983" s="115">
        <f t="shared" si="262"/>
        <v>0</v>
      </c>
      <c r="X983" s="115">
        <f t="shared" si="263"/>
        <v>0</v>
      </c>
      <c r="Y983" s="115">
        <f t="shared" si="264"/>
        <v>0</v>
      </c>
      <c r="Z983" s="115">
        <f t="shared" si="265"/>
        <v>0</v>
      </c>
      <c r="AA983" s="115">
        <f t="shared" si="266"/>
        <v>0</v>
      </c>
      <c r="AB983" s="115">
        <f t="shared" si="267"/>
        <v>0</v>
      </c>
      <c r="AC983" s="115">
        <f t="shared" si="268"/>
        <v>0</v>
      </c>
      <c r="AF983" s="115">
        <f t="shared" si="269"/>
        <v>0</v>
      </c>
      <c r="AG983" s="115">
        <f t="shared" si="270"/>
        <v>0</v>
      </c>
      <c r="AH983" s="115" t="str">
        <f t="shared" si="271"/>
        <v>Correct</v>
      </c>
      <c r="AJ983" s="115" t="s">
        <v>99</v>
      </c>
      <c r="AK983" s="115">
        <v>53</v>
      </c>
      <c r="AL983" s="115" t="s">
        <v>181</v>
      </c>
      <c r="AM983" s="115" t="s">
        <v>234</v>
      </c>
      <c r="AN983" s="115" t="s">
        <v>85</v>
      </c>
      <c r="AO983" s="115" t="s">
        <v>86</v>
      </c>
      <c r="AP983" s="115" t="s">
        <v>87</v>
      </c>
      <c r="AQ983" s="115" t="s">
        <v>101</v>
      </c>
      <c r="AR983" s="115" t="s">
        <v>102</v>
      </c>
      <c r="AS983" s="115" t="s">
        <v>90</v>
      </c>
      <c r="AT983" s="115" t="s">
        <v>91</v>
      </c>
      <c r="AU983" s="115" t="s">
        <v>86</v>
      </c>
    </row>
    <row r="984" spans="1:47">
      <c r="A984" s="115">
        <v>7007915053</v>
      </c>
      <c r="O984" s="115">
        <f t="shared" si="255"/>
        <v>0</v>
      </c>
      <c r="P984" s="115" t="e">
        <f t="shared" si="256"/>
        <v>#DIV/0!</v>
      </c>
      <c r="R984" s="115">
        <f t="shared" si="257"/>
        <v>0</v>
      </c>
      <c r="S984" s="115">
        <f t="shared" si="258"/>
        <v>0</v>
      </c>
      <c r="T984" s="115">
        <f t="shared" si="259"/>
        <v>0</v>
      </c>
      <c r="U984" s="115">
        <f t="shared" si="260"/>
        <v>0</v>
      </c>
      <c r="V984" s="115">
        <f t="shared" si="261"/>
        <v>0</v>
      </c>
      <c r="W984" s="115">
        <f t="shared" si="262"/>
        <v>0</v>
      </c>
      <c r="X984" s="115">
        <f t="shared" si="263"/>
        <v>0</v>
      </c>
      <c r="Y984" s="115">
        <f t="shared" si="264"/>
        <v>0</v>
      </c>
      <c r="Z984" s="115">
        <f t="shared" si="265"/>
        <v>0</v>
      </c>
      <c r="AA984" s="115">
        <f t="shared" si="266"/>
        <v>0</v>
      </c>
      <c r="AB984" s="115">
        <f t="shared" si="267"/>
        <v>0</v>
      </c>
      <c r="AC984" s="115">
        <f t="shared" si="268"/>
        <v>0</v>
      </c>
      <c r="AF984" s="115">
        <f t="shared" si="269"/>
        <v>0</v>
      </c>
      <c r="AG984" s="115">
        <f t="shared" si="270"/>
        <v>0</v>
      </c>
      <c r="AH984" s="115" t="str">
        <f t="shared" si="271"/>
        <v>Correct</v>
      </c>
      <c r="AJ984" s="115" t="s">
        <v>83</v>
      </c>
      <c r="AK984" s="115">
        <v>67</v>
      </c>
      <c r="AL984" s="115" t="s">
        <v>84</v>
      </c>
      <c r="AM984" s="115" t="s">
        <v>160</v>
      </c>
      <c r="AN984" s="115" t="s">
        <v>97</v>
      </c>
      <c r="AP984" s="115" t="s">
        <v>87</v>
      </c>
      <c r="AQ984" s="115" t="s">
        <v>93</v>
      </c>
      <c r="AR984" s="115" t="s">
        <v>112</v>
      </c>
      <c r="AS984" s="115" t="s">
        <v>106</v>
      </c>
      <c r="AT984" s="115" t="s">
        <v>91</v>
      </c>
    </row>
    <row r="985" spans="1:47">
      <c r="A985" s="115">
        <v>7045777498</v>
      </c>
      <c r="B985" s="115" t="s">
        <v>41</v>
      </c>
      <c r="O985" s="115">
        <f t="shared" si="255"/>
        <v>1</v>
      </c>
      <c r="P985" s="115">
        <f t="shared" si="256"/>
        <v>3</v>
      </c>
      <c r="R985" s="115">
        <f t="shared" si="257"/>
        <v>1</v>
      </c>
      <c r="S985" s="115">
        <f t="shared" si="258"/>
        <v>0</v>
      </c>
      <c r="T985" s="115">
        <f t="shared" si="259"/>
        <v>0</v>
      </c>
      <c r="U985" s="115">
        <f t="shared" si="260"/>
        <v>0</v>
      </c>
      <c r="V985" s="115">
        <f t="shared" si="261"/>
        <v>0</v>
      </c>
      <c r="W985" s="115">
        <f t="shared" si="262"/>
        <v>0</v>
      </c>
      <c r="X985" s="115">
        <f t="shared" si="263"/>
        <v>0</v>
      </c>
      <c r="Y985" s="115">
        <f t="shared" si="264"/>
        <v>0</v>
      </c>
      <c r="Z985" s="115">
        <f t="shared" si="265"/>
        <v>0</v>
      </c>
      <c r="AA985" s="115">
        <f t="shared" si="266"/>
        <v>0</v>
      </c>
      <c r="AB985" s="115">
        <f t="shared" si="267"/>
        <v>0</v>
      </c>
      <c r="AC985" s="115">
        <f t="shared" si="268"/>
        <v>0</v>
      </c>
      <c r="AF985" s="115">
        <f t="shared" si="269"/>
        <v>1</v>
      </c>
      <c r="AG985" s="115">
        <f t="shared" si="270"/>
        <v>1</v>
      </c>
      <c r="AH985" s="115" t="str">
        <f t="shared" si="271"/>
        <v>Correct</v>
      </c>
      <c r="AJ985" s="115" t="s">
        <v>83</v>
      </c>
      <c r="AK985" s="115">
        <v>86</v>
      </c>
      <c r="AL985" s="115" t="s">
        <v>181</v>
      </c>
      <c r="AM985" s="115" t="s">
        <v>202</v>
      </c>
      <c r="AN985" s="115" t="s">
        <v>85</v>
      </c>
      <c r="AP985" s="115" t="s">
        <v>87</v>
      </c>
      <c r="AQ985" s="115" t="s">
        <v>93</v>
      </c>
      <c r="AR985" s="115" t="s">
        <v>102</v>
      </c>
      <c r="AS985" s="115" t="s">
        <v>113</v>
      </c>
      <c r="AT985" s="115" t="s">
        <v>91</v>
      </c>
      <c r="AU985" s="115" t="s">
        <v>91</v>
      </c>
    </row>
    <row r="986" spans="1:47">
      <c r="A986" s="115">
        <v>7020565569</v>
      </c>
      <c r="O986" s="115">
        <f t="shared" si="255"/>
        <v>0</v>
      </c>
      <c r="P986" s="115" t="e">
        <f t="shared" si="256"/>
        <v>#DIV/0!</v>
      </c>
      <c r="R986" s="115">
        <f t="shared" si="257"/>
        <v>0</v>
      </c>
      <c r="S986" s="115">
        <f t="shared" si="258"/>
        <v>0</v>
      </c>
      <c r="T986" s="115">
        <f t="shared" si="259"/>
        <v>0</v>
      </c>
      <c r="U986" s="115">
        <f t="shared" si="260"/>
        <v>0</v>
      </c>
      <c r="V986" s="115">
        <f t="shared" si="261"/>
        <v>0</v>
      </c>
      <c r="W986" s="115">
        <f t="shared" si="262"/>
        <v>0</v>
      </c>
      <c r="X986" s="115">
        <f t="shared" si="263"/>
        <v>0</v>
      </c>
      <c r="Y986" s="115">
        <f t="shared" si="264"/>
        <v>0</v>
      </c>
      <c r="Z986" s="115">
        <f t="shared" si="265"/>
        <v>0</v>
      </c>
      <c r="AA986" s="115">
        <f t="shared" si="266"/>
        <v>0</v>
      </c>
      <c r="AB986" s="115">
        <f t="shared" si="267"/>
        <v>0</v>
      </c>
      <c r="AC986" s="115">
        <f t="shared" si="268"/>
        <v>0</v>
      </c>
      <c r="AF986" s="115">
        <f t="shared" si="269"/>
        <v>0</v>
      </c>
      <c r="AG986" s="115">
        <f t="shared" si="270"/>
        <v>0</v>
      </c>
      <c r="AH986" s="115" t="str">
        <f t="shared" si="271"/>
        <v>Correct</v>
      </c>
      <c r="AJ986" s="115" t="s">
        <v>83</v>
      </c>
      <c r="AK986" s="115">
        <v>65</v>
      </c>
      <c r="AL986" s="115" t="s">
        <v>181</v>
      </c>
      <c r="AM986" s="115" t="s">
        <v>224</v>
      </c>
      <c r="AN986" s="115" t="s">
        <v>85</v>
      </c>
      <c r="AO986" s="115" t="s">
        <v>86</v>
      </c>
      <c r="AP986" s="115" t="s">
        <v>87</v>
      </c>
      <c r="AQ986" s="115" t="s">
        <v>100</v>
      </c>
      <c r="AR986" s="115" t="s">
        <v>109</v>
      </c>
      <c r="AS986" s="115" t="s">
        <v>90</v>
      </c>
      <c r="AT986" s="115" t="s">
        <v>91</v>
      </c>
      <c r="AU986" s="115" t="s">
        <v>91</v>
      </c>
    </row>
    <row r="987" spans="1:47">
      <c r="A987" s="115">
        <v>6985465270</v>
      </c>
      <c r="O987" s="115">
        <f t="shared" si="255"/>
        <v>0</v>
      </c>
      <c r="P987" s="115" t="e">
        <f t="shared" si="256"/>
        <v>#DIV/0!</v>
      </c>
      <c r="R987" s="115">
        <f t="shared" si="257"/>
        <v>0</v>
      </c>
      <c r="S987" s="115">
        <f t="shared" si="258"/>
        <v>0</v>
      </c>
      <c r="T987" s="115">
        <f t="shared" si="259"/>
        <v>0</v>
      </c>
      <c r="U987" s="115">
        <f t="shared" si="260"/>
        <v>0</v>
      </c>
      <c r="V987" s="115">
        <f t="shared" si="261"/>
        <v>0</v>
      </c>
      <c r="W987" s="115">
        <f t="shared" si="262"/>
        <v>0</v>
      </c>
      <c r="X987" s="115">
        <f t="shared" si="263"/>
        <v>0</v>
      </c>
      <c r="Y987" s="115">
        <f t="shared" si="264"/>
        <v>0</v>
      </c>
      <c r="Z987" s="115">
        <f t="shared" si="265"/>
        <v>0</v>
      </c>
      <c r="AA987" s="115">
        <f t="shared" si="266"/>
        <v>0</v>
      </c>
      <c r="AB987" s="115">
        <f t="shared" si="267"/>
        <v>0</v>
      </c>
      <c r="AC987" s="115">
        <f t="shared" si="268"/>
        <v>0</v>
      </c>
      <c r="AF987" s="115">
        <f t="shared" si="269"/>
        <v>0</v>
      </c>
      <c r="AG987" s="115">
        <f t="shared" si="270"/>
        <v>0</v>
      </c>
      <c r="AH987" s="115" t="str">
        <f t="shared" si="271"/>
        <v>Correct</v>
      </c>
      <c r="AJ987" s="115" t="s">
        <v>83</v>
      </c>
      <c r="AK987" s="115">
        <v>45</v>
      </c>
      <c r="AL987" s="115" t="s">
        <v>181</v>
      </c>
      <c r="AN987" s="115" t="s">
        <v>85</v>
      </c>
      <c r="AQ987" s="115" t="s">
        <v>88</v>
      </c>
      <c r="AR987" s="115" t="s">
        <v>111</v>
      </c>
      <c r="AS987" s="115" t="s">
        <v>90</v>
      </c>
      <c r="AT987" s="115" t="s">
        <v>91</v>
      </c>
      <c r="AU987" s="115" t="s">
        <v>91</v>
      </c>
    </row>
    <row r="988" spans="1:47">
      <c r="A988" s="115">
        <v>7045759383</v>
      </c>
      <c r="O988" s="115">
        <f t="shared" si="255"/>
        <v>0</v>
      </c>
      <c r="P988" s="115" t="e">
        <f t="shared" si="256"/>
        <v>#DIV/0!</v>
      </c>
      <c r="R988" s="115">
        <f t="shared" si="257"/>
        <v>0</v>
      </c>
      <c r="S988" s="115">
        <f t="shared" si="258"/>
        <v>0</v>
      </c>
      <c r="T988" s="115">
        <f t="shared" si="259"/>
        <v>0</v>
      </c>
      <c r="U988" s="115">
        <f t="shared" si="260"/>
        <v>0</v>
      </c>
      <c r="V988" s="115">
        <f t="shared" si="261"/>
        <v>0</v>
      </c>
      <c r="W988" s="115">
        <f t="shared" si="262"/>
        <v>0</v>
      </c>
      <c r="X988" s="115">
        <f t="shared" si="263"/>
        <v>0</v>
      </c>
      <c r="Y988" s="115">
        <f t="shared" si="264"/>
        <v>0</v>
      </c>
      <c r="Z988" s="115">
        <f t="shared" si="265"/>
        <v>0</v>
      </c>
      <c r="AA988" s="115">
        <f t="shared" si="266"/>
        <v>0</v>
      </c>
      <c r="AB988" s="115">
        <f t="shared" si="267"/>
        <v>0</v>
      </c>
      <c r="AC988" s="115">
        <f t="shared" si="268"/>
        <v>0</v>
      </c>
      <c r="AF988" s="115">
        <f t="shared" si="269"/>
        <v>0</v>
      </c>
      <c r="AG988" s="115">
        <f t="shared" si="270"/>
        <v>0</v>
      </c>
      <c r="AH988" s="115" t="str">
        <f t="shared" si="271"/>
        <v>Correct</v>
      </c>
      <c r="AJ988" s="115" t="s">
        <v>83</v>
      </c>
      <c r="AK988" s="115">
        <v>60</v>
      </c>
      <c r="AL988" s="115" t="s">
        <v>181</v>
      </c>
      <c r="AM988" s="115" t="s">
        <v>190</v>
      </c>
      <c r="AN988" s="115" t="s">
        <v>114</v>
      </c>
      <c r="AO988" s="115" t="s">
        <v>91</v>
      </c>
      <c r="AP988" s="115" t="s">
        <v>137</v>
      </c>
      <c r="AQ988" s="115" t="s">
        <v>101</v>
      </c>
      <c r="AR988" s="115" t="s">
        <v>114</v>
      </c>
      <c r="AS988" s="115" t="s">
        <v>90</v>
      </c>
      <c r="AT988" s="115" t="s">
        <v>91</v>
      </c>
      <c r="AU988" s="115" t="s">
        <v>91</v>
      </c>
    </row>
    <row r="989" spans="1:47">
      <c r="A989" s="115">
        <v>7045767140</v>
      </c>
      <c r="O989" s="115">
        <f t="shared" si="255"/>
        <v>0</v>
      </c>
      <c r="P989" s="115" t="e">
        <f t="shared" si="256"/>
        <v>#DIV/0!</v>
      </c>
      <c r="R989" s="115">
        <f t="shared" si="257"/>
        <v>0</v>
      </c>
      <c r="S989" s="115">
        <f t="shared" si="258"/>
        <v>0</v>
      </c>
      <c r="T989" s="115">
        <f t="shared" si="259"/>
        <v>0</v>
      </c>
      <c r="U989" s="115">
        <f t="shared" si="260"/>
        <v>0</v>
      </c>
      <c r="V989" s="115">
        <f t="shared" si="261"/>
        <v>0</v>
      </c>
      <c r="W989" s="115">
        <f t="shared" si="262"/>
        <v>0</v>
      </c>
      <c r="X989" s="115">
        <f t="shared" si="263"/>
        <v>0</v>
      </c>
      <c r="Y989" s="115">
        <f t="shared" si="264"/>
        <v>0</v>
      </c>
      <c r="Z989" s="115">
        <f t="shared" si="265"/>
        <v>0</v>
      </c>
      <c r="AA989" s="115">
        <f t="shared" si="266"/>
        <v>0</v>
      </c>
      <c r="AB989" s="115">
        <f t="shared" si="267"/>
        <v>0</v>
      </c>
      <c r="AC989" s="115">
        <f t="shared" si="268"/>
        <v>0</v>
      </c>
      <c r="AF989" s="115">
        <f t="shared" si="269"/>
        <v>0</v>
      </c>
      <c r="AG989" s="115">
        <f t="shared" si="270"/>
        <v>0</v>
      </c>
      <c r="AH989" s="115" t="str">
        <f t="shared" si="271"/>
        <v>Correct</v>
      </c>
      <c r="AJ989" s="115" t="s">
        <v>83</v>
      </c>
      <c r="AK989" s="115">
        <v>55</v>
      </c>
      <c r="AL989" s="115" t="s">
        <v>181</v>
      </c>
      <c r="AM989" s="115" t="s">
        <v>234</v>
      </c>
      <c r="AN989" s="115" t="s">
        <v>85</v>
      </c>
      <c r="AO989" s="115" t="s">
        <v>86</v>
      </c>
      <c r="AP989" s="115" t="s">
        <v>87</v>
      </c>
      <c r="AQ989" s="115" t="s">
        <v>101</v>
      </c>
      <c r="AR989" s="115" t="s">
        <v>109</v>
      </c>
      <c r="AS989" s="115" t="s">
        <v>113</v>
      </c>
      <c r="AT989" s="115" t="s">
        <v>91</v>
      </c>
      <c r="AU989" s="115" t="s">
        <v>91</v>
      </c>
    </row>
    <row r="990" spans="1:47">
      <c r="A990" s="115">
        <v>7008107755</v>
      </c>
      <c r="B990" s="115" t="s">
        <v>41</v>
      </c>
      <c r="O990" s="115">
        <f t="shared" si="255"/>
        <v>1</v>
      </c>
      <c r="P990" s="115">
        <f t="shared" si="256"/>
        <v>3</v>
      </c>
      <c r="R990" s="115">
        <f t="shared" si="257"/>
        <v>1</v>
      </c>
      <c r="S990" s="115">
        <f t="shared" si="258"/>
        <v>0</v>
      </c>
      <c r="T990" s="115">
        <f t="shared" si="259"/>
        <v>0</v>
      </c>
      <c r="U990" s="115">
        <f t="shared" si="260"/>
        <v>0</v>
      </c>
      <c r="V990" s="115">
        <f t="shared" si="261"/>
        <v>0</v>
      </c>
      <c r="W990" s="115">
        <f t="shared" si="262"/>
        <v>0</v>
      </c>
      <c r="X990" s="115">
        <f t="shared" si="263"/>
        <v>0</v>
      </c>
      <c r="Y990" s="115">
        <f t="shared" si="264"/>
        <v>0</v>
      </c>
      <c r="Z990" s="115">
        <f t="shared" si="265"/>
        <v>0</v>
      </c>
      <c r="AA990" s="115">
        <f t="shared" si="266"/>
        <v>0</v>
      </c>
      <c r="AB990" s="115">
        <f t="shared" si="267"/>
        <v>0</v>
      </c>
      <c r="AC990" s="115">
        <f t="shared" si="268"/>
        <v>0</v>
      </c>
      <c r="AF990" s="115">
        <f t="shared" si="269"/>
        <v>1</v>
      </c>
      <c r="AG990" s="115">
        <f t="shared" si="270"/>
        <v>1</v>
      </c>
      <c r="AH990" s="115" t="str">
        <f t="shared" si="271"/>
        <v>Correct</v>
      </c>
      <c r="AJ990" s="115" t="s">
        <v>83</v>
      </c>
      <c r="AK990" s="115">
        <v>72</v>
      </c>
      <c r="AL990" s="115" t="s">
        <v>84</v>
      </c>
      <c r="AM990" s="115" t="s">
        <v>129</v>
      </c>
      <c r="AN990" s="115" t="s">
        <v>85</v>
      </c>
      <c r="AP990" s="115" t="s">
        <v>87</v>
      </c>
      <c r="AR990" s="115" t="s">
        <v>89</v>
      </c>
      <c r="AS990" s="115" t="s">
        <v>106</v>
      </c>
      <c r="AT990" s="115" t="s">
        <v>91</v>
      </c>
      <c r="AU990" s="115" t="s">
        <v>91</v>
      </c>
    </row>
    <row r="991" spans="1:47">
      <c r="A991" s="115">
        <v>7045794478</v>
      </c>
      <c r="O991" s="115">
        <f t="shared" si="255"/>
        <v>0</v>
      </c>
      <c r="P991" s="115" t="e">
        <f t="shared" si="256"/>
        <v>#DIV/0!</v>
      </c>
      <c r="R991" s="115">
        <f t="shared" si="257"/>
        <v>0</v>
      </c>
      <c r="S991" s="115">
        <f t="shared" si="258"/>
        <v>0</v>
      </c>
      <c r="T991" s="115">
        <f t="shared" si="259"/>
        <v>0</v>
      </c>
      <c r="U991" s="115">
        <f t="shared" si="260"/>
        <v>0</v>
      </c>
      <c r="V991" s="115">
        <f t="shared" si="261"/>
        <v>0</v>
      </c>
      <c r="W991" s="115">
        <f t="shared" si="262"/>
        <v>0</v>
      </c>
      <c r="X991" s="115">
        <f t="shared" si="263"/>
        <v>0</v>
      </c>
      <c r="Y991" s="115">
        <f t="shared" si="264"/>
        <v>0</v>
      </c>
      <c r="Z991" s="115">
        <f t="shared" si="265"/>
        <v>0</v>
      </c>
      <c r="AA991" s="115">
        <f t="shared" si="266"/>
        <v>0</v>
      </c>
      <c r="AB991" s="115">
        <f t="shared" si="267"/>
        <v>0</v>
      </c>
      <c r="AC991" s="115">
        <f t="shared" si="268"/>
        <v>0</v>
      </c>
      <c r="AF991" s="115">
        <f t="shared" si="269"/>
        <v>0</v>
      </c>
      <c r="AG991" s="115">
        <f t="shared" si="270"/>
        <v>0</v>
      </c>
      <c r="AH991" s="115" t="str">
        <f t="shared" si="271"/>
        <v>Correct</v>
      </c>
      <c r="AJ991" s="115" t="s">
        <v>83</v>
      </c>
      <c r="AK991" s="115">
        <v>48</v>
      </c>
      <c r="AL991" s="115" t="s">
        <v>181</v>
      </c>
      <c r="AM991" s="115" t="s">
        <v>214</v>
      </c>
      <c r="AN991" s="115" t="s">
        <v>85</v>
      </c>
      <c r="AO991" s="115" t="s">
        <v>86</v>
      </c>
      <c r="AP991" s="115" t="s">
        <v>87</v>
      </c>
      <c r="AS991" s="115" t="s">
        <v>90</v>
      </c>
      <c r="AT991" s="115" t="s">
        <v>91</v>
      </c>
      <c r="AU991" s="115" t="s">
        <v>91</v>
      </c>
    </row>
    <row r="992" spans="1:47">
      <c r="A992" s="115">
        <v>7020347026</v>
      </c>
      <c r="C992" s="115" t="s">
        <v>42</v>
      </c>
      <c r="E992" s="115" t="s">
        <v>44</v>
      </c>
      <c r="O992" s="115">
        <f t="shared" si="255"/>
        <v>2</v>
      </c>
      <c r="P992" s="115">
        <f t="shared" si="256"/>
        <v>1.5</v>
      </c>
      <c r="R992" s="115">
        <f t="shared" si="257"/>
        <v>0</v>
      </c>
      <c r="S992" s="115">
        <f t="shared" si="258"/>
        <v>1</v>
      </c>
      <c r="T992" s="115">
        <f t="shared" si="259"/>
        <v>0</v>
      </c>
      <c r="U992" s="115">
        <f t="shared" si="260"/>
        <v>1</v>
      </c>
      <c r="V992" s="115">
        <f t="shared" si="261"/>
        <v>0</v>
      </c>
      <c r="W992" s="115">
        <f t="shared" si="262"/>
        <v>0</v>
      </c>
      <c r="X992" s="115">
        <f t="shared" si="263"/>
        <v>0</v>
      </c>
      <c r="Y992" s="115">
        <f t="shared" si="264"/>
        <v>0</v>
      </c>
      <c r="Z992" s="115">
        <f t="shared" si="265"/>
        <v>0</v>
      </c>
      <c r="AA992" s="115">
        <f t="shared" si="266"/>
        <v>0</v>
      </c>
      <c r="AB992" s="115">
        <f t="shared" si="267"/>
        <v>0</v>
      </c>
      <c r="AC992" s="115">
        <f t="shared" si="268"/>
        <v>0</v>
      </c>
      <c r="AF992" s="115">
        <f t="shared" si="269"/>
        <v>2</v>
      </c>
      <c r="AG992" s="115">
        <f t="shared" si="270"/>
        <v>2</v>
      </c>
      <c r="AH992" s="115" t="str">
        <f t="shared" si="271"/>
        <v>Correct</v>
      </c>
      <c r="AJ992" s="115" t="s">
        <v>83</v>
      </c>
      <c r="AL992" s="115" t="s">
        <v>181</v>
      </c>
      <c r="AM992" s="115" t="s">
        <v>207</v>
      </c>
      <c r="AN992" s="115" t="s">
        <v>107</v>
      </c>
      <c r="AO992" s="115" t="s">
        <v>91</v>
      </c>
      <c r="AP992" s="115" t="s">
        <v>87</v>
      </c>
      <c r="AQ992" s="115" t="s">
        <v>104</v>
      </c>
      <c r="AR992" s="115" t="s">
        <v>94</v>
      </c>
      <c r="AS992" s="115" t="s">
        <v>90</v>
      </c>
      <c r="AT992" s="115" t="s">
        <v>91</v>
      </c>
    </row>
    <row r="993" spans="1:47">
      <c r="A993" s="115">
        <v>7020361801</v>
      </c>
      <c r="O993" s="115">
        <f t="shared" si="255"/>
        <v>0</v>
      </c>
      <c r="P993" s="115" t="e">
        <f t="shared" si="256"/>
        <v>#DIV/0!</v>
      </c>
      <c r="R993" s="115">
        <f t="shared" si="257"/>
        <v>0</v>
      </c>
      <c r="S993" s="115">
        <f t="shared" si="258"/>
        <v>0</v>
      </c>
      <c r="T993" s="115">
        <f t="shared" si="259"/>
        <v>0</v>
      </c>
      <c r="U993" s="115">
        <f t="shared" si="260"/>
        <v>0</v>
      </c>
      <c r="V993" s="115">
        <f t="shared" si="261"/>
        <v>0</v>
      </c>
      <c r="W993" s="115">
        <f t="shared" si="262"/>
        <v>0</v>
      </c>
      <c r="X993" s="115">
        <f t="shared" si="263"/>
        <v>0</v>
      </c>
      <c r="Y993" s="115">
        <f t="shared" si="264"/>
        <v>0</v>
      </c>
      <c r="Z993" s="115">
        <f t="shared" si="265"/>
        <v>0</v>
      </c>
      <c r="AA993" s="115">
        <f t="shared" si="266"/>
        <v>0</v>
      </c>
      <c r="AB993" s="115">
        <f t="shared" si="267"/>
        <v>0</v>
      </c>
      <c r="AC993" s="115">
        <f t="shared" si="268"/>
        <v>0</v>
      </c>
      <c r="AF993" s="115">
        <f t="shared" si="269"/>
        <v>0</v>
      </c>
      <c r="AG993" s="115">
        <f t="shared" si="270"/>
        <v>0</v>
      </c>
      <c r="AH993" s="115" t="str">
        <f t="shared" si="271"/>
        <v>Correct</v>
      </c>
      <c r="AJ993" s="115" t="s">
        <v>83</v>
      </c>
      <c r="AK993" s="115">
        <v>71</v>
      </c>
      <c r="AL993" s="115" t="s">
        <v>181</v>
      </c>
      <c r="AM993" s="115" t="s">
        <v>208</v>
      </c>
      <c r="AN993" s="115" t="s">
        <v>85</v>
      </c>
      <c r="AO993" s="115" t="s">
        <v>86</v>
      </c>
      <c r="AP993" s="115" t="s">
        <v>87</v>
      </c>
      <c r="AQ993" s="115" t="s">
        <v>88</v>
      </c>
      <c r="AR993" s="115" t="s">
        <v>89</v>
      </c>
      <c r="AS993" s="115" t="s">
        <v>106</v>
      </c>
      <c r="AT993" s="115" t="s">
        <v>91</v>
      </c>
      <c r="AU993" s="115" t="s">
        <v>91</v>
      </c>
    </row>
    <row r="994" spans="1:47">
      <c r="A994" s="115">
        <v>7044850932</v>
      </c>
      <c r="O994" s="115">
        <f t="shared" si="255"/>
        <v>0</v>
      </c>
      <c r="P994" s="115" t="e">
        <f t="shared" si="256"/>
        <v>#DIV/0!</v>
      </c>
      <c r="R994" s="115">
        <f t="shared" si="257"/>
        <v>0</v>
      </c>
      <c r="S994" s="115">
        <f t="shared" si="258"/>
        <v>0</v>
      </c>
      <c r="T994" s="115">
        <f t="shared" si="259"/>
        <v>0</v>
      </c>
      <c r="U994" s="115">
        <f t="shared" si="260"/>
        <v>0</v>
      </c>
      <c r="V994" s="115">
        <f t="shared" si="261"/>
        <v>0</v>
      </c>
      <c r="W994" s="115">
        <f t="shared" si="262"/>
        <v>0</v>
      </c>
      <c r="X994" s="115">
        <f t="shared" si="263"/>
        <v>0</v>
      </c>
      <c r="Y994" s="115">
        <f t="shared" si="264"/>
        <v>0</v>
      </c>
      <c r="Z994" s="115">
        <f t="shared" si="265"/>
        <v>0</v>
      </c>
      <c r="AA994" s="115">
        <f t="shared" si="266"/>
        <v>0</v>
      </c>
      <c r="AB994" s="115">
        <f t="shared" si="267"/>
        <v>0</v>
      </c>
      <c r="AC994" s="115">
        <f t="shared" si="268"/>
        <v>0</v>
      </c>
      <c r="AF994" s="115">
        <f t="shared" si="269"/>
        <v>0</v>
      </c>
      <c r="AG994" s="115">
        <f t="shared" si="270"/>
        <v>0</v>
      </c>
      <c r="AH994" s="115" t="str">
        <f t="shared" si="271"/>
        <v>Correct</v>
      </c>
      <c r="AJ994" s="115" t="s">
        <v>83</v>
      </c>
      <c r="AK994" s="115">
        <v>69</v>
      </c>
      <c r="AL994" s="115" t="s">
        <v>84</v>
      </c>
      <c r="AM994" s="115" t="s">
        <v>152</v>
      </c>
      <c r="AN994" s="115" t="s">
        <v>85</v>
      </c>
      <c r="AO994" s="115" t="s">
        <v>86</v>
      </c>
      <c r="AP994" s="115" t="s">
        <v>87</v>
      </c>
      <c r="AQ994" s="115" t="s">
        <v>96</v>
      </c>
      <c r="AR994" s="115" t="s">
        <v>94</v>
      </c>
      <c r="AS994" s="115" t="s">
        <v>106</v>
      </c>
      <c r="AT994" s="115" t="s">
        <v>91</v>
      </c>
    </row>
    <row r="995" spans="1:47">
      <c r="A995" s="115">
        <v>6985434258</v>
      </c>
      <c r="B995" s="115" t="s">
        <v>41</v>
      </c>
      <c r="O995" s="115">
        <f t="shared" si="255"/>
        <v>1</v>
      </c>
      <c r="P995" s="115">
        <f t="shared" si="256"/>
        <v>3</v>
      </c>
      <c r="R995" s="115">
        <f t="shared" si="257"/>
        <v>1</v>
      </c>
      <c r="S995" s="115">
        <f t="shared" si="258"/>
        <v>0</v>
      </c>
      <c r="T995" s="115">
        <f t="shared" si="259"/>
        <v>0</v>
      </c>
      <c r="U995" s="115">
        <f t="shared" si="260"/>
        <v>0</v>
      </c>
      <c r="V995" s="115">
        <f t="shared" si="261"/>
        <v>0</v>
      </c>
      <c r="W995" s="115">
        <f t="shared" si="262"/>
        <v>0</v>
      </c>
      <c r="X995" s="115">
        <f t="shared" si="263"/>
        <v>0</v>
      </c>
      <c r="Y995" s="115">
        <f t="shared" si="264"/>
        <v>0</v>
      </c>
      <c r="Z995" s="115">
        <f t="shared" si="265"/>
        <v>0</v>
      </c>
      <c r="AA995" s="115">
        <f t="shared" si="266"/>
        <v>0</v>
      </c>
      <c r="AB995" s="115">
        <f t="shared" si="267"/>
        <v>0</v>
      </c>
      <c r="AC995" s="115">
        <f t="shared" si="268"/>
        <v>0</v>
      </c>
      <c r="AF995" s="115">
        <f t="shared" si="269"/>
        <v>1</v>
      </c>
      <c r="AG995" s="115">
        <f t="shared" si="270"/>
        <v>1</v>
      </c>
      <c r="AH995" s="115" t="str">
        <f t="shared" si="271"/>
        <v>Correct</v>
      </c>
      <c r="AJ995" s="115" t="s">
        <v>83</v>
      </c>
      <c r="AK995" s="115">
        <v>61</v>
      </c>
      <c r="AL995" s="115" t="s">
        <v>84</v>
      </c>
      <c r="AM995" s="115" t="s">
        <v>175</v>
      </c>
      <c r="AN995" s="115" t="s">
        <v>85</v>
      </c>
      <c r="AO995" s="115" t="s">
        <v>86</v>
      </c>
      <c r="AP995" s="115" t="s">
        <v>87</v>
      </c>
      <c r="AR995" s="115" t="s">
        <v>89</v>
      </c>
      <c r="AS995" s="115" t="s">
        <v>106</v>
      </c>
      <c r="AT995" s="115" t="s">
        <v>91</v>
      </c>
      <c r="AU995" s="115" t="s">
        <v>91</v>
      </c>
    </row>
    <row r="996" spans="1:47">
      <c r="A996" s="115">
        <v>7045766406</v>
      </c>
      <c r="O996" s="115">
        <f t="shared" si="255"/>
        <v>0</v>
      </c>
      <c r="P996" s="115" t="e">
        <f t="shared" si="256"/>
        <v>#DIV/0!</v>
      </c>
      <c r="R996" s="115">
        <f t="shared" si="257"/>
        <v>0</v>
      </c>
      <c r="S996" s="115">
        <f t="shared" si="258"/>
        <v>0</v>
      </c>
      <c r="T996" s="115">
        <f t="shared" si="259"/>
        <v>0</v>
      </c>
      <c r="U996" s="115">
        <f t="shared" si="260"/>
        <v>0</v>
      </c>
      <c r="V996" s="115">
        <f t="shared" si="261"/>
        <v>0</v>
      </c>
      <c r="W996" s="115">
        <f t="shared" si="262"/>
        <v>0</v>
      </c>
      <c r="X996" s="115">
        <f t="shared" si="263"/>
        <v>0</v>
      </c>
      <c r="Y996" s="115">
        <f t="shared" si="264"/>
        <v>0</v>
      </c>
      <c r="Z996" s="115">
        <f t="shared" si="265"/>
        <v>0</v>
      </c>
      <c r="AA996" s="115">
        <f t="shared" si="266"/>
        <v>0</v>
      </c>
      <c r="AB996" s="115">
        <f t="shared" si="267"/>
        <v>0</v>
      </c>
      <c r="AC996" s="115">
        <f t="shared" si="268"/>
        <v>0</v>
      </c>
      <c r="AF996" s="115">
        <f t="shared" si="269"/>
        <v>0</v>
      </c>
      <c r="AG996" s="115">
        <f t="shared" si="270"/>
        <v>0</v>
      </c>
      <c r="AH996" s="115" t="str">
        <f t="shared" si="271"/>
        <v>Correct</v>
      </c>
      <c r="AJ996" s="115" t="s">
        <v>83</v>
      </c>
      <c r="AK996" s="115">
        <v>73</v>
      </c>
      <c r="AL996" s="115" t="s">
        <v>181</v>
      </c>
      <c r="AM996" s="115" t="s">
        <v>208</v>
      </c>
      <c r="AN996" s="115" t="s">
        <v>85</v>
      </c>
      <c r="AO996" s="115" t="s">
        <v>86</v>
      </c>
      <c r="AP996" s="115" t="s">
        <v>87</v>
      </c>
      <c r="AR996" s="115" t="s">
        <v>111</v>
      </c>
      <c r="AS996" s="115" t="s">
        <v>106</v>
      </c>
      <c r="AT996" s="115" t="s">
        <v>91</v>
      </c>
      <c r="AU996" s="115" t="s">
        <v>86</v>
      </c>
    </row>
    <row r="997" spans="1:47">
      <c r="A997" s="115">
        <v>6988292473</v>
      </c>
      <c r="O997" s="115">
        <f t="shared" si="255"/>
        <v>0</v>
      </c>
      <c r="P997" s="115" t="e">
        <f t="shared" si="256"/>
        <v>#DIV/0!</v>
      </c>
      <c r="R997" s="115">
        <f t="shared" si="257"/>
        <v>0</v>
      </c>
      <c r="S997" s="115">
        <f t="shared" si="258"/>
        <v>0</v>
      </c>
      <c r="T997" s="115">
        <f t="shared" si="259"/>
        <v>0</v>
      </c>
      <c r="U997" s="115">
        <f t="shared" si="260"/>
        <v>0</v>
      </c>
      <c r="V997" s="115">
        <f t="shared" si="261"/>
        <v>0</v>
      </c>
      <c r="W997" s="115">
        <f t="shared" si="262"/>
        <v>0</v>
      </c>
      <c r="X997" s="115">
        <f t="shared" si="263"/>
        <v>0</v>
      </c>
      <c r="Y997" s="115">
        <f t="shared" si="264"/>
        <v>0</v>
      </c>
      <c r="Z997" s="115">
        <f t="shared" si="265"/>
        <v>0</v>
      </c>
      <c r="AA997" s="115">
        <f t="shared" si="266"/>
        <v>0</v>
      </c>
      <c r="AB997" s="115">
        <f t="shared" si="267"/>
        <v>0</v>
      </c>
      <c r="AC997" s="115">
        <f t="shared" si="268"/>
        <v>0</v>
      </c>
      <c r="AF997" s="115">
        <f t="shared" si="269"/>
        <v>0</v>
      </c>
      <c r="AG997" s="115">
        <f t="shared" si="270"/>
        <v>0</v>
      </c>
      <c r="AH997" s="115" t="str">
        <f t="shared" si="271"/>
        <v>Correct</v>
      </c>
      <c r="AJ997" s="115" t="s">
        <v>83</v>
      </c>
      <c r="AK997" s="115">
        <v>80</v>
      </c>
      <c r="AL997" s="115" t="s">
        <v>84</v>
      </c>
      <c r="AM997" s="115" t="s">
        <v>159</v>
      </c>
      <c r="AN997" s="115" t="s">
        <v>85</v>
      </c>
      <c r="AO997" s="115" t="s">
        <v>86</v>
      </c>
      <c r="AP997" s="115" t="s">
        <v>87</v>
      </c>
      <c r="AQ997" s="115" t="s">
        <v>100</v>
      </c>
      <c r="AR997" s="115" t="s">
        <v>102</v>
      </c>
      <c r="AS997" s="115" t="s">
        <v>106</v>
      </c>
      <c r="AT997" s="115" t="s">
        <v>91</v>
      </c>
      <c r="AU997" s="115" t="s">
        <v>91</v>
      </c>
    </row>
    <row r="998" spans="1:47">
      <c r="A998" s="115">
        <v>7020349239</v>
      </c>
      <c r="O998" s="115">
        <f t="shared" si="255"/>
        <v>0</v>
      </c>
      <c r="P998" s="115" t="e">
        <f t="shared" si="256"/>
        <v>#DIV/0!</v>
      </c>
      <c r="R998" s="115">
        <f t="shared" si="257"/>
        <v>0</v>
      </c>
      <c r="S998" s="115">
        <f t="shared" si="258"/>
        <v>0</v>
      </c>
      <c r="T998" s="115">
        <f t="shared" si="259"/>
        <v>0</v>
      </c>
      <c r="U998" s="115">
        <f t="shared" si="260"/>
        <v>0</v>
      </c>
      <c r="V998" s="115">
        <f t="shared" si="261"/>
        <v>0</v>
      </c>
      <c r="W998" s="115">
        <f t="shared" si="262"/>
        <v>0</v>
      </c>
      <c r="X998" s="115">
        <f t="shared" si="263"/>
        <v>0</v>
      </c>
      <c r="Y998" s="115">
        <f t="shared" si="264"/>
        <v>0</v>
      </c>
      <c r="Z998" s="115">
        <f t="shared" si="265"/>
        <v>0</v>
      </c>
      <c r="AA998" s="115">
        <f t="shared" si="266"/>
        <v>0</v>
      </c>
      <c r="AB998" s="115">
        <f t="shared" si="267"/>
        <v>0</v>
      </c>
      <c r="AC998" s="115">
        <f t="shared" si="268"/>
        <v>0</v>
      </c>
      <c r="AF998" s="115">
        <f t="shared" si="269"/>
        <v>0</v>
      </c>
      <c r="AG998" s="115">
        <f t="shared" si="270"/>
        <v>0</v>
      </c>
      <c r="AH998" s="115" t="str">
        <f t="shared" si="271"/>
        <v>Correct</v>
      </c>
      <c r="AJ998" s="115" t="s">
        <v>83</v>
      </c>
      <c r="AK998" s="115">
        <v>41</v>
      </c>
      <c r="AL998" s="115" t="s">
        <v>181</v>
      </c>
      <c r="AM998" s="115" t="s">
        <v>440</v>
      </c>
      <c r="AN998" s="115" t="s">
        <v>85</v>
      </c>
      <c r="AO998" s="115" t="s">
        <v>86</v>
      </c>
      <c r="AP998" s="115" t="s">
        <v>87</v>
      </c>
      <c r="AQ998" s="115" t="s">
        <v>100</v>
      </c>
      <c r="AR998" s="115" t="s">
        <v>94</v>
      </c>
      <c r="AS998" s="115" t="s">
        <v>113</v>
      </c>
      <c r="AT998" s="115" t="s">
        <v>91</v>
      </c>
      <c r="AU998" s="115" t="s">
        <v>91</v>
      </c>
    </row>
    <row r="999" spans="1:47">
      <c r="A999" s="115">
        <v>7011090806</v>
      </c>
      <c r="D999" s="115" t="s">
        <v>43</v>
      </c>
      <c r="E999" s="115" t="s">
        <v>44</v>
      </c>
      <c r="O999" s="115">
        <f t="shared" si="255"/>
        <v>2</v>
      </c>
      <c r="P999" s="115">
        <f t="shared" si="256"/>
        <v>1.5</v>
      </c>
      <c r="R999" s="115">
        <f t="shared" si="257"/>
        <v>0</v>
      </c>
      <c r="S999" s="115">
        <f t="shared" si="258"/>
        <v>0</v>
      </c>
      <c r="T999" s="115">
        <f t="shared" si="259"/>
        <v>1</v>
      </c>
      <c r="U999" s="115">
        <f t="shared" si="260"/>
        <v>1</v>
      </c>
      <c r="V999" s="115">
        <f t="shared" si="261"/>
        <v>0</v>
      </c>
      <c r="W999" s="115">
        <f t="shared" si="262"/>
        <v>0</v>
      </c>
      <c r="X999" s="115">
        <f t="shared" si="263"/>
        <v>0</v>
      </c>
      <c r="Y999" s="115">
        <f t="shared" si="264"/>
        <v>0</v>
      </c>
      <c r="Z999" s="115">
        <f t="shared" si="265"/>
        <v>0</v>
      </c>
      <c r="AA999" s="115">
        <f t="shared" si="266"/>
        <v>0</v>
      </c>
      <c r="AB999" s="115">
        <f t="shared" si="267"/>
        <v>0</v>
      </c>
      <c r="AC999" s="115">
        <f t="shared" si="268"/>
        <v>0</v>
      </c>
      <c r="AF999" s="115">
        <f t="shared" si="269"/>
        <v>2</v>
      </c>
      <c r="AG999" s="115">
        <f t="shared" si="270"/>
        <v>2</v>
      </c>
      <c r="AH999" s="115" t="str">
        <f t="shared" si="271"/>
        <v>Correct</v>
      </c>
      <c r="AJ999" s="115" t="s">
        <v>83</v>
      </c>
      <c r="AK999" s="115">
        <v>40</v>
      </c>
      <c r="AL999" s="115" t="s">
        <v>84</v>
      </c>
      <c r="AM999" s="115" t="s">
        <v>126</v>
      </c>
      <c r="AN999" s="115" t="s">
        <v>85</v>
      </c>
      <c r="AO999" s="115" t="s">
        <v>91</v>
      </c>
      <c r="AP999" s="115" t="s">
        <v>108</v>
      </c>
      <c r="AQ999" s="115" t="s">
        <v>93</v>
      </c>
      <c r="AR999" s="115" t="s">
        <v>102</v>
      </c>
      <c r="AS999" s="115" t="s">
        <v>90</v>
      </c>
      <c r="AT999" s="115" t="s">
        <v>91</v>
      </c>
    </row>
    <row r="1000" spans="1:47">
      <c r="A1000" s="115">
        <v>7020567057</v>
      </c>
      <c r="B1000" s="115" t="s">
        <v>41</v>
      </c>
      <c r="O1000" s="115">
        <f t="shared" si="255"/>
        <v>1</v>
      </c>
      <c r="P1000" s="115">
        <f t="shared" si="256"/>
        <v>3</v>
      </c>
      <c r="R1000" s="115">
        <f t="shared" si="257"/>
        <v>1</v>
      </c>
      <c r="S1000" s="115">
        <f t="shared" si="258"/>
        <v>0</v>
      </c>
      <c r="T1000" s="115">
        <f t="shared" si="259"/>
        <v>0</v>
      </c>
      <c r="U1000" s="115">
        <f t="shared" si="260"/>
        <v>0</v>
      </c>
      <c r="V1000" s="115">
        <f t="shared" si="261"/>
        <v>0</v>
      </c>
      <c r="W1000" s="115">
        <f t="shared" si="262"/>
        <v>0</v>
      </c>
      <c r="X1000" s="115">
        <f t="shared" si="263"/>
        <v>0</v>
      </c>
      <c r="Y1000" s="115">
        <f t="shared" si="264"/>
        <v>0</v>
      </c>
      <c r="Z1000" s="115">
        <f t="shared" si="265"/>
        <v>0</v>
      </c>
      <c r="AA1000" s="115">
        <f t="shared" si="266"/>
        <v>0</v>
      </c>
      <c r="AB1000" s="115">
        <f t="shared" si="267"/>
        <v>0</v>
      </c>
      <c r="AC1000" s="115">
        <f t="shared" si="268"/>
        <v>0</v>
      </c>
      <c r="AF1000" s="115">
        <f t="shared" si="269"/>
        <v>1</v>
      </c>
      <c r="AG1000" s="115">
        <f t="shared" si="270"/>
        <v>1</v>
      </c>
      <c r="AH1000" s="115" t="str">
        <f t="shared" si="271"/>
        <v>Correct</v>
      </c>
      <c r="AJ1000" s="115" t="s">
        <v>83</v>
      </c>
      <c r="AK1000" s="115">
        <v>27</v>
      </c>
      <c r="AL1000" s="115" t="s">
        <v>84</v>
      </c>
      <c r="AM1000" s="115" t="s">
        <v>146</v>
      </c>
      <c r="AO1000" s="115" t="s">
        <v>91</v>
      </c>
      <c r="AP1000" s="115" t="s">
        <v>108</v>
      </c>
      <c r="AR1000" s="115" t="s">
        <v>112</v>
      </c>
      <c r="AS1000" s="115" t="s">
        <v>113</v>
      </c>
      <c r="AT1000" s="115" t="s">
        <v>91</v>
      </c>
      <c r="AU1000" s="115" t="s">
        <v>86</v>
      </c>
    </row>
    <row r="1001" spans="1:47">
      <c r="A1001" s="115">
        <v>7020350717</v>
      </c>
      <c r="O1001" s="115">
        <f t="shared" si="255"/>
        <v>0</v>
      </c>
      <c r="P1001" s="115" t="e">
        <f t="shared" si="256"/>
        <v>#DIV/0!</v>
      </c>
      <c r="R1001" s="115">
        <f t="shared" si="257"/>
        <v>0</v>
      </c>
      <c r="S1001" s="115">
        <f t="shared" si="258"/>
        <v>0</v>
      </c>
      <c r="T1001" s="115">
        <f t="shared" si="259"/>
        <v>0</v>
      </c>
      <c r="U1001" s="115">
        <f t="shared" si="260"/>
        <v>0</v>
      </c>
      <c r="V1001" s="115">
        <f t="shared" si="261"/>
        <v>0</v>
      </c>
      <c r="W1001" s="115">
        <f t="shared" si="262"/>
        <v>0</v>
      </c>
      <c r="X1001" s="115">
        <f t="shared" si="263"/>
        <v>0</v>
      </c>
      <c r="Y1001" s="115">
        <f t="shared" si="264"/>
        <v>0</v>
      </c>
      <c r="Z1001" s="115">
        <f t="shared" si="265"/>
        <v>0</v>
      </c>
      <c r="AA1001" s="115">
        <f t="shared" si="266"/>
        <v>0</v>
      </c>
      <c r="AB1001" s="115">
        <f t="shared" si="267"/>
        <v>0</v>
      </c>
      <c r="AC1001" s="115">
        <f t="shared" si="268"/>
        <v>0</v>
      </c>
      <c r="AF1001" s="115">
        <f t="shared" si="269"/>
        <v>0</v>
      </c>
      <c r="AG1001" s="115">
        <f t="shared" si="270"/>
        <v>0</v>
      </c>
      <c r="AH1001" s="115" t="str">
        <f t="shared" si="271"/>
        <v>Correct</v>
      </c>
      <c r="AJ1001" s="115" t="s">
        <v>83</v>
      </c>
      <c r="AK1001" s="115">
        <v>25</v>
      </c>
      <c r="AL1001" s="115" t="s">
        <v>181</v>
      </c>
      <c r="AM1001" s="115" t="s">
        <v>440</v>
      </c>
      <c r="AN1001" s="115" t="s">
        <v>85</v>
      </c>
      <c r="AO1001" s="115" t="s">
        <v>86</v>
      </c>
      <c r="AP1001" s="115" t="s">
        <v>87</v>
      </c>
      <c r="AQ1001" s="115" t="s">
        <v>93</v>
      </c>
      <c r="AR1001" s="115" t="s">
        <v>89</v>
      </c>
      <c r="AS1001" s="115" t="s">
        <v>90</v>
      </c>
      <c r="AT1001" s="115" t="s">
        <v>91</v>
      </c>
      <c r="AU1001" s="115" t="s">
        <v>91</v>
      </c>
    </row>
    <row r="1002" spans="1:47">
      <c r="A1002" s="115">
        <v>7007920268</v>
      </c>
      <c r="O1002" s="115">
        <f t="shared" si="255"/>
        <v>0</v>
      </c>
      <c r="P1002" s="115" t="e">
        <f t="shared" si="256"/>
        <v>#DIV/0!</v>
      </c>
      <c r="R1002" s="115">
        <f t="shared" si="257"/>
        <v>0</v>
      </c>
      <c r="S1002" s="115">
        <f t="shared" si="258"/>
        <v>0</v>
      </c>
      <c r="T1002" s="115">
        <f t="shared" si="259"/>
        <v>0</v>
      </c>
      <c r="U1002" s="115">
        <f t="shared" si="260"/>
        <v>0</v>
      </c>
      <c r="V1002" s="115">
        <f t="shared" si="261"/>
        <v>0</v>
      </c>
      <c r="W1002" s="115">
        <f t="shared" si="262"/>
        <v>0</v>
      </c>
      <c r="X1002" s="115">
        <f t="shared" si="263"/>
        <v>0</v>
      </c>
      <c r="Y1002" s="115">
        <f t="shared" si="264"/>
        <v>0</v>
      </c>
      <c r="Z1002" s="115">
        <f t="shared" si="265"/>
        <v>0</v>
      </c>
      <c r="AA1002" s="115">
        <f t="shared" si="266"/>
        <v>0</v>
      </c>
      <c r="AB1002" s="115">
        <f t="shared" si="267"/>
        <v>0</v>
      </c>
      <c r="AC1002" s="115">
        <f t="shared" si="268"/>
        <v>0</v>
      </c>
      <c r="AF1002" s="115">
        <f t="shared" si="269"/>
        <v>0</v>
      </c>
      <c r="AG1002" s="115">
        <f t="shared" si="270"/>
        <v>0</v>
      </c>
      <c r="AH1002" s="115" t="str">
        <f t="shared" si="271"/>
        <v>Correct</v>
      </c>
      <c r="AJ1002" s="115" t="s">
        <v>83</v>
      </c>
      <c r="AK1002" s="115">
        <v>89</v>
      </c>
      <c r="AL1002" s="115" t="s">
        <v>84</v>
      </c>
      <c r="AM1002" s="115" t="s">
        <v>125</v>
      </c>
      <c r="AN1002" s="115" t="s">
        <v>85</v>
      </c>
      <c r="AO1002" s="115" t="s">
        <v>86</v>
      </c>
      <c r="AP1002" s="115" t="s">
        <v>435</v>
      </c>
      <c r="AR1002" s="115" t="s">
        <v>102</v>
      </c>
      <c r="AS1002" s="115" t="s">
        <v>106</v>
      </c>
      <c r="AT1002" s="115" t="s">
        <v>91</v>
      </c>
      <c r="AU1002" s="115" t="s">
        <v>86</v>
      </c>
    </row>
    <row r="1003" spans="1:47">
      <c r="A1003" s="115">
        <v>7044850131</v>
      </c>
      <c r="B1003" s="115" t="s">
        <v>41</v>
      </c>
      <c r="O1003" s="115">
        <f t="shared" si="255"/>
        <v>1</v>
      </c>
      <c r="P1003" s="115">
        <f t="shared" si="256"/>
        <v>3</v>
      </c>
      <c r="R1003" s="115">
        <f t="shared" si="257"/>
        <v>1</v>
      </c>
      <c r="S1003" s="115">
        <f t="shared" si="258"/>
        <v>0</v>
      </c>
      <c r="T1003" s="115">
        <f t="shared" si="259"/>
        <v>0</v>
      </c>
      <c r="U1003" s="115">
        <f t="shared" si="260"/>
        <v>0</v>
      </c>
      <c r="V1003" s="115">
        <f t="shared" si="261"/>
        <v>0</v>
      </c>
      <c r="W1003" s="115">
        <f t="shared" si="262"/>
        <v>0</v>
      </c>
      <c r="X1003" s="115">
        <f t="shared" si="263"/>
        <v>0</v>
      </c>
      <c r="Y1003" s="115">
        <f t="shared" si="264"/>
        <v>0</v>
      </c>
      <c r="Z1003" s="115">
        <f t="shared" si="265"/>
        <v>0</v>
      </c>
      <c r="AA1003" s="115">
        <f t="shared" si="266"/>
        <v>0</v>
      </c>
      <c r="AB1003" s="115">
        <f t="shared" si="267"/>
        <v>0</v>
      </c>
      <c r="AC1003" s="115">
        <f t="shared" si="268"/>
        <v>0</v>
      </c>
      <c r="AF1003" s="115">
        <f t="shared" si="269"/>
        <v>1</v>
      </c>
      <c r="AG1003" s="115">
        <f t="shared" si="270"/>
        <v>1</v>
      </c>
      <c r="AH1003" s="115" t="str">
        <f t="shared" si="271"/>
        <v>Correct</v>
      </c>
      <c r="AJ1003" s="115" t="s">
        <v>83</v>
      </c>
      <c r="AK1003" s="115">
        <v>87</v>
      </c>
      <c r="AL1003" s="115" t="s">
        <v>181</v>
      </c>
      <c r="AM1003" s="115" t="s">
        <v>194</v>
      </c>
      <c r="AN1003" s="115" t="s">
        <v>85</v>
      </c>
      <c r="AO1003" s="115" t="s">
        <v>86</v>
      </c>
      <c r="AP1003" s="115" t="s">
        <v>87</v>
      </c>
      <c r="AR1003" s="115" t="s">
        <v>102</v>
      </c>
      <c r="AS1003" s="115" t="s">
        <v>106</v>
      </c>
      <c r="AT1003" s="115" t="s">
        <v>91</v>
      </c>
      <c r="AU1003" s="115" t="s">
        <v>86</v>
      </c>
    </row>
    <row r="1004" spans="1:47">
      <c r="A1004" s="115">
        <v>7011539665</v>
      </c>
      <c r="G1004" s="115" t="s">
        <v>39</v>
      </c>
      <c r="O1004" s="115">
        <f t="shared" si="255"/>
        <v>1</v>
      </c>
      <c r="P1004" s="115">
        <f t="shared" si="256"/>
        <v>3</v>
      </c>
      <c r="R1004" s="115">
        <f t="shared" si="257"/>
        <v>0</v>
      </c>
      <c r="S1004" s="115">
        <f t="shared" si="258"/>
        <v>0</v>
      </c>
      <c r="T1004" s="115">
        <f t="shared" si="259"/>
        <v>0</v>
      </c>
      <c r="U1004" s="115">
        <f t="shared" si="260"/>
        <v>0</v>
      </c>
      <c r="V1004" s="115">
        <f t="shared" si="261"/>
        <v>0</v>
      </c>
      <c r="W1004" s="115">
        <f t="shared" si="262"/>
        <v>1</v>
      </c>
      <c r="X1004" s="115">
        <f t="shared" si="263"/>
        <v>0</v>
      </c>
      <c r="Y1004" s="115">
        <f t="shared" si="264"/>
        <v>0</v>
      </c>
      <c r="Z1004" s="115">
        <f t="shared" si="265"/>
        <v>0</v>
      </c>
      <c r="AA1004" s="115">
        <f t="shared" si="266"/>
        <v>0</v>
      </c>
      <c r="AB1004" s="115">
        <f t="shared" si="267"/>
        <v>0</v>
      </c>
      <c r="AC1004" s="115">
        <f t="shared" si="268"/>
        <v>0</v>
      </c>
      <c r="AF1004" s="115">
        <f t="shared" si="269"/>
        <v>1</v>
      </c>
      <c r="AG1004" s="115">
        <f t="shared" si="270"/>
        <v>1</v>
      </c>
      <c r="AH1004" s="115" t="str">
        <f t="shared" si="271"/>
        <v>Correct</v>
      </c>
      <c r="AJ1004" s="115" t="s">
        <v>83</v>
      </c>
      <c r="AK1004" s="115">
        <v>67</v>
      </c>
      <c r="AL1004" s="115" t="s">
        <v>181</v>
      </c>
      <c r="AM1004" s="115" t="s">
        <v>429</v>
      </c>
      <c r="AN1004" s="115" t="s">
        <v>85</v>
      </c>
      <c r="AO1004" s="115" t="s">
        <v>86</v>
      </c>
      <c r="AP1004" s="115" t="s">
        <v>87</v>
      </c>
      <c r="AQ1004" s="115" t="s">
        <v>100</v>
      </c>
      <c r="AR1004" s="115" t="s">
        <v>111</v>
      </c>
      <c r="AS1004" s="115" t="s">
        <v>106</v>
      </c>
      <c r="AT1004" s="115" t="s">
        <v>91</v>
      </c>
      <c r="AU1004" s="115" t="s">
        <v>91</v>
      </c>
    </row>
    <row r="1005" spans="1:47">
      <c r="A1005" s="115">
        <v>7011091044</v>
      </c>
      <c r="F1005" s="115" t="s">
        <v>45</v>
      </c>
      <c r="O1005" s="115">
        <f t="shared" si="255"/>
        <v>1</v>
      </c>
      <c r="P1005" s="115">
        <f t="shared" si="256"/>
        <v>3</v>
      </c>
      <c r="R1005" s="115">
        <f t="shared" si="257"/>
        <v>0</v>
      </c>
      <c r="S1005" s="115">
        <f t="shared" si="258"/>
        <v>0</v>
      </c>
      <c r="T1005" s="115">
        <f t="shared" si="259"/>
        <v>0</v>
      </c>
      <c r="U1005" s="115">
        <f t="shared" si="260"/>
        <v>0</v>
      </c>
      <c r="V1005" s="115">
        <f t="shared" si="261"/>
        <v>1</v>
      </c>
      <c r="W1005" s="115">
        <f t="shared" si="262"/>
        <v>0</v>
      </c>
      <c r="X1005" s="115">
        <f t="shared" si="263"/>
        <v>0</v>
      </c>
      <c r="Y1005" s="115">
        <f t="shared" si="264"/>
        <v>0</v>
      </c>
      <c r="Z1005" s="115">
        <f t="shared" si="265"/>
        <v>0</v>
      </c>
      <c r="AA1005" s="115">
        <f t="shared" si="266"/>
        <v>0</v>
      </c>
      <c r="AB1005" s="115">
        <f t="shared" si="267"/>
        <v>0</v>
      </c>
      <c r="AC1005" s="115">
        <f t="shared" si="268"/>
        <v>0</v>
      </c>
      <c r="AF1005" s="115">
        <f t="shared" si="269"/>
        <v>1</v>
      </c>
      <c r="AG1005" s="115">
        <f t="shared" si="270"/>
        <v>1</v>
      </c>
      <c r="AH1005" s="115" t="str">
        <f t="shared" si="271"/>
        <v>Correct</v>
      </c>
      <c r="AJ1005" s="115" t="s">
        <v>83</v>
      </c>
      <c r="AK1005" s="115">
        <v>70</v>
      </c>
      <c r="AL1005" s="115" t="s">
        <v>181</v>
      </c>
      <c r="AN1005" s="115" t="s">
        <v>85</v>
      </c>
      <c r="AO1005" s="115" t="s">
        <v>91</v>
      </c>
      <c r="AP1005" s="115" t="s">
        <v>87</v>
      </c>
      <c r="AQ1005" s="115" t="s">
        <v>100</v>
      </c>
      <c r="AR1005" s="115" t="s">
        <v>94</v>
      </c>
      <c r="AS1005" s="115" t="s">
        <v>106</v>
      </c>
      <c r="AT1005" s="115" t="s">
        <v>91</v>
      </c>
      <c r="AU1005" s="115" t="s">
        <v>91</v>
      </c>
    </row>
    <row r="1006" spans="1:47">
      <c r="A1006" s="115">
        <v>6982465421</v>
      </c>
      <c r="D1006" s="115" t="s">
        <v>43</v>
      </c>
      <c r="E1006" s="115" t="s">
        <v>44</v>
      </c>
      <c r="O1006" s="115">
        <f t="shared" si="255"/>
        <v>2</v>
      </c>
      <c r="P1006" s="115">
        <f t="shared" si="256"/>
        <v>1.5</v>
      </c>
      <c r="R1006" s="115">
        <f t="shared" si="257"/>
        <v>0</v>
      </c>
      <c r="S1006" s="115">
        <f t="shared" si="258"/>
        <v>0</v>
      </c>
      <c r="T1006" s="115">
        <f t="shared" si="259"/>
        <v>1</v>
      </c>
      <c r="U1006" s="115">
        <f t="shared" si="260"/>
        <v>1</v>
      </c>
      <c r="V1006" s="115">
        <f t="shared" si="261"/>
        <v>0</v>
      </c>
      <c r="W1006" s="115">
        <f t="shared" si="262"/>
        <v>0</v>
      </c>
      <c r="X1006" s="115">
        <f t="shared" si="263"/>
        <v>0</v>
      </c>
      <c r="Y1006" s="115">
        <f t="shared" si="264"/>
        <v>0</v>
      </c>
      <c r="Z1006" s="115">
        <f t="shared" si="265"/>
        <v>0</v>
      </c>
      <c r="AA1006" s="115">
        <f t="shared" si="266"/>
        <v>0</v>
      </c>
      <c r="AB1006" s="115">
        <f t="shared" si="267"/>
        <v>0</v>
      </c>
      <c r="AC1006" s="115">
        <f t="shared" si="268"/>
        <v>0</v>
      </c>
      <c r="AF1006" s="115">
        <f t="shared" si="269"/>
        <v>2</v>
      </c>
      <c r="AG1006" s="115">
        <f t="shared" si="270"/>
        <v>2</v>
      </c>
      <c r="AH1006" s="115" t="str">
        <f t="shared" si="271"/>
        <v>Correct</v>
      </c>
      <c r="AJ1006" s="115" t="s">
        <v>83</v>
      </c>
      <c r="AK1006" s="115">
        <v>65</v>
      </c>
      <c r="AL1006" s="115" t="s">
        <v>181</v>
      </c>
      <c r="AM1006" s="115" t="s">
        <v>193</v>
      </c>
      <c r="AN1006" s="115" t="s">
        <v>85</v>
      </c>
      <c r="AO1006" s="115" t="s">
        <v>86</v>
      </c>
      <c r="AP1006" s="115" t="s">
        <v>87</v>
      </c>
      <c r="AQ1006" s="115" t="s">
        <v>100</v>
      </c>
      <c r="AR1006" s="115" t="s">
        <v>94</v>
      </c>
      <c r="AS1006" s="115" t="s">
        <v>90</v>
      </c>
      <c r="AT1006" s="115" t="s">
        <v>91</v>
      </c>
      <c r="AU1006" s="115" t="s">
        <v>86</v>
      </c>
    </row>
    <row r="1007" spans="1:47">
      <c r="A1007" s="115">
        <v>7008117449</v>
      </c>
      <c r="B1007" s="115" t="s">
        <v>41</v>
      </c>
      <c r="O1007" s="115">
        <f t="shared" si="255"/>
        <v>1</v>
      </c>
      <c r="P1007" s="115">
        <f t="shared" si="256"/>
        <v>3</v>
      </c>
      <c r="R1007" s="115">
        <f t="shared" si="257"/>
        <v>1</v>
      </c>
      <c r="S1007" s="115">
        <f t="shared" si="258"/>
        <v>0</v>
      </c>
      <c r="T1007" s="115">
        <f t="shared" si="259"/>
        <v>0</v>
      </c>
      <c r="U1007" s="115">
        <f t="shared" si="260"/>
        <v>0</v>
      </c>
      <c r="V1007" s="115">
        <f t="shared" si="261"/>
        <v>0</v>
      </c>
      <c r="W1007" s="115">
        <f t="shared" si="262"/>
        <v>0</v>
      </c>
      <c r="X1007" s="115">
        <f t="shared" si="263"/>
        <v>0</v>
      </c>
      <c r="Y1007" s="115">
        <f t="shared" si="264"/>
        <v>0</v>
      </c>
      <c r="Z1007" s="115">
        <f t="shared" si="265"/>
        <v>0</v>
      </c>
      <c r="AA1007" s="115">
        <f t="shared" si="266"/>
        <v>0</v>
      </c>
      <c r="AB1007" s="115">
        <f t="shared" si="267"/>
        <v>0</v>
      </c>
      <c r="AC1007" s="115">
        <f t="shared" si="268"/>
        <v>0</v>
      </c>
      <c r="AF1007" s="115">
        <f t="shared" si="269"/>
        <v>1</v>
      </c>
      <c r="AG1007" s="115">
        <f t="shared" si="270"/>
        <v>1</v>
      </c>
      <c r="AH1007" s="115" t="str">
        <f t="shared" si="271"/>
        <v>Correct</v>
      </c>
      <c r="AJ1007" s="115" t="s">
        <v>83</v>
      </c>
      <c r="AK1007" s="115">
        <v>64</v>
      </c>
      <c r="AL1007" s="115" t="s">
        <v>84</v>
      </c>
      <c r="AM1007" s="115" t="s">
        <v>472</v>
      </c>
      <c r="AN1007" s="115" t="s">
        <v>92</v>
      </c>
      <c r="AP1007" s="115" t="s">
        <v>87</v>
      </c>
      <c r="AR1007" s="115" t="s">
        <v>89</v>
      </c>
      <c r="AS1007" s="115" t="s">
        <v>106</v>
      </c>
      <c r="AT1007" s="115" t="s">
        <v>91</v>
      </c>
      <c r="AU1007" s="115" t="s">
        <v>91</v>
      </c>
    </row>
    <row r="1008" spans="1:47">
      <c r="A1008" s="115">
        <v>6988290290</v>
      </c>
      <c r="B1008" s="115" t="s">
        <v>41</v>
      </c>
      <c r="O1008" s="115">
        <f t="shared" si="255"/>
        <v>1</v>
      </c>
      <c r="P1008" s="115">
        <f t="shared" si="256"/>
        <v>3</v>
      </c>
      <c r="R1008" s="115">
        <f t="shared" si="257"/>
        <v>1</v>
      </c>
      <c r="S1008" s="115">
        <f t="shared" si="258"/>
        <v>0</v>
      </c>
      <c r="T1008" s="115">
        <f t="shared" si="259"/>
        <v>0</v>
      </c>
      <c r="U1008" s="115">
        <f t="shared" si="260"/>
        <v>0</v>
      </c>
      <c r="V1008" s="115">
        <f t="shared" si="261"/>
        <v>0</v>
      </c>
      <c r="W1008" s="115">
        <f t="shared" si="262"/>
        <v>0</v>
      </c>
      <c r="X1008" s="115">
        <f t="shared" si="263"/>
        <v>0</v>
      </c>
      <c r="Y1008" s="115">
        <f t="shared" si="264"/>
        <v>0</v>
      </c>
      <c r="Z1008" s="115">
        <f t="shared" si="265"/>
        <v>0</v>
      </c>
      <c r="AA1008" s="115">
        <f t="shared" si="266"/>
        <v>0</v>
      </c>
      <c r="AB1008" s="115">
        <f t="shared" si="267"/>
        <v>0</v>
      </c>
      <c r="AC1008" s="115">
        <f t="shared" si="268"/>
        <v>0</v>
      </c>
      <c r="AF1008" s="115">
        <f t="shared" si="269"/>
        <v>1</v>
      </c>
      <c r="AG1008" s="115">
        <f t="shared" si="270"/>
        <v>1</v>
      </c>
      <c r="AH1008" s="115" t="str">
        <f t="shared" si="271"/>
        <v>Correct</v>
      </c>
      <c r="AJ1008" s="115" t="s">
        <v>83</v>
      </c>
      <c r="AK1008" s="115">
        <v>82</v>
      </c>
      <c r="AL1008" s="115" t="s">
        <v>84</v>
      </c>
      <c r="AM1008" s="115" t="s">
        <v>149</v>
      </c>
      <c r="AN1008" s="115" t="s">
        <v>85</v>
      </c>
      <c r="AO1008" s="115" t="s">
        <v>86</v>
      </c>
      <c r="AP1008" s="115" t="s">
        <v>87</v>
      </c>
      <c r="AR1008" s="115" t="s">
        <v>89</v>
      </c>
      <c r="AS1008" s="115" t="s">
        <v>106</v>
      </c>
      <c r="AT1008" s="115" t="s">
        <v>91</v>
      </c>
      <c r="AU1008" s="115" t="s">
        <v>86</v>
      </c>
    </row>
    <row r="1009" spans="1:47">
      <c r="A1009" s="115">
        <v>7008115669</v>
      </c>
      <c r="E1009" s="115" t="s">
        <v>44</v>
      </c>
      <c r="F1009" s="115" t="s">
        <v>45</v>
      </c>
      <c r="G1009" s="115" t="s">
        <v>39</v>
      </c>
      <c r="O1009" s="115">
        <f t="shared" si="255"/>
        <v>3</v>
      </c>
      <c r="P1009" s="115">
        <f t="shared" si="256"/>
        <v>1</v>
      </c>
      <c r="R1009" s="115">
        <f t="shared" si="257"/>
        <v>0</v>
      </c>
      <c r="S1009" s="115">
        <f t="shared" si="258"/>
        <v>0</v>
      </c>
      <c r="T1009" s="115">
        <f t="shared" si="259"/>
        <v>0</v>
      </c>
      <c r="U1009" s="115">
        <f t="shared" si="260"/>
        <v>1</v>
      </c>
      <c r="V1009" s="115">
        <f t="shared" si="261"/>
        <v>1</v>
      </c>
      <c r="W1009" s="115">
        <f t="shared" si="262"/>
        <v>1</v>
      </c>
      <c r="X1009" s="115">
        <f t="shared" si="263"/>
        <v>0</v>
      </c>
      <c r="Y1009" s="115">
        <f t="shared" si="264"/>
        <v>0</v>
      </c>
      <c r="Z1009" s="115">
        <f t="shared" si="265"/>
        <v>0</v>
      </c>
      <c r="AA1009" s="115">
        <f t="shared" si="266"/>
        <v>0</v>
      </c>
      <c r="AB1009" s="115">
        <f t="shared" si="267"/>
        <v>0</v>
      </c>
      <c r="AC1009" s="115">
        <f t="shared" si="268"/>
        <v>0</v>
      </c>
      <c r="AF1009" s="115">
        <f t="shared" si="269"/>
        <v>3</v>
      </c>
      <c r="AG1009" s="115">
        <f t="shared" si="270"/>
        <v>3</v>
      </c>
      <c r="AH1009" s="115" t="str">
        <f t="shared" si="271"/>
        <v>Correct</v>
      </c>
      <c r="AJ1009" s="115" t="s">
        <v>83</v>
      </c>
      <c r="AK1009" s="115">
        <v>57</v>
      </c>
      <c r="AL1009" s="115" t="s">
        <v>181</v>
      </c>
      <c r="AM1009" s="115" t="s">
        <v>208</v>
      </c>
      <c r="AN1009" s="115" t="s">
        <v>85</v>
      </c>
      <c r="AO1009" s="115" t="s">
        <v>86</v>
      </c>
      <c r="AP1009" s="115" t="s">
        <v>87</v>
      </c>
      <c r="AQ1009" s="115" t="s">
        <v>100</v>
      </c>
      <c r="AR1009" s="115" t="s">
        <v>89</v>
      </c>
      <c r="AS1009" s="115" t="s">
        <v>90</v>
      </c>
      <c r="AT1009" s="115" t="s">
        <v>91</v>
      </c>
      <c r="AU1009" s="115" t="s">
        <v>91</v>
      </c>
    </row>
    <row r="1010" spans="1:47">
      <c r="A1010" s="115">
        <v>5586921729</v>
      </c>
      <c r="C1010" s="115" t="s">
        <v>42</v>
      </c>
      <c r="E1010" s="115" t="s">
        <v>44</v>
      </c>
      <c r="O1010" s="115">
        <f t="shared" si="255"/>
        <v>2</v>
      </c>
      <c r="P1010" s="115">
        <f t="shared" si="256"/>
        <v>1.5</v>
      </c>
      <c r="R1010" s="115">
        <f t="shared" si="257"/>
        <v>0</v>
      </c>
      <c r="S1010" s="115">
        <f t="shared" si="258"/>
        <v>1</v>
      </c>
      <c r="T1010" s="115">
        <f t="shared" si="259"/>
        <v>0</v>
      </c>
      <c r="U1010" s="115">
        <f t="shared" si="260"/>
        <v>1</v>
      </c>
      <c r="V1010" s="115">
        <f t="shared" si="261"/>
        <v>0</v>
      </c>
      <c r="W1010" s="115">
        <f t="shared" si="262"/>
        <v>0</v>
      </c>
      <c r="X1010" s="115">
        <f t="shared" si="263"/>
        <v>0</v>
      </c>
      <c r="Y1010" s="115">
        <f t="shared" si="264"/>
        <v>0</v>
      </c>
      <c r="Z1010" s="115">
        <f t="shared" si="265"/>
        <v>0</v>
      </c>
      <c r="AA1010" s="115">
        <f t="shared" si="266"/>
        <v>0</v>
      </c>
      <c r="AB1010" s="115">
        <f t="shared" si="267"/>
        <v>0</v>
      </c>
      <c r="AC1010" s="115">
        <f t="shared" si="268"/>
        <v>0</v>
      </c>
      <c r="AF1010" s="115">
        <f t="shared" si="269"/>
        <v>2</v>
      </c>
      <c r="AG1010" s="115">
        <f t="shared" si="270"/>
        <v>2</v>
      </c>
      <c r="AH1010" s="115" t="str">
        <f t="shared" si="271"/>
        <v>Correct</v>
      </c>
      <c r="AJ1010" s="115" t="s">
        <v>83</v>
      </c>
      <c r="AK1010" s="115">
        <v>42</v>
      </c>
      <c r="AL1010" s="115" t="s">
        <v>181</v>
      </c>
      <c r="AM1010" s="115" t="s">
        <v>439</v>
      </c>
      <c r="AN1010" s="115" t="s">
        <v>85</v>
      </c>
      <c r="AO1010" s="115" t="s">
        <v>86</v>
      </c>
      <c r="AP1010" s="115" t="s">
        <v>87</v>
      </c>
      <c r="AQ1010" s="115" t="s">
        <v>101</v>
      </c>
      <c r="AR1010" s="115" t="s">
        <v>89</v>
      </c>
      <c r="AS1010" s="115" t="s">
        <v>90</v>
      </c>
      <c r="AT1010" s="115" t="s">
        <v>91</v>
      </c>
      <c r="AU1010" s="115" t="s">
        <v>91</v>
      </c>
    </row>
    <row r="1011" spans="1:47">
      <c r="A1011" s="115">
        <v>6985433858</v>
      </c>
      <c r="G1011" s="115" t="s">
        <v>39</v>
      </c>
      <c r="O1011" s="115">
        <f t="shared" si="255"/>
        <v>1</v>
      </c>
      <c r="P1011" s="115">
        <f t="shared" si="256"/>
        <v>3</v>
      </c>
      <c r="R1011" s="115">
        <f t="shared" si="257"/>
        <v>0</v>
      </c>
      <c r="S1011" s="115">
        <f t="shared" si="258"/>
        <v>0</v>
      </c>
      <c r="T1011" s="115">
        <f t="shared" si="259"/>
        <v>0</v>
      </c>
      <c r="U1011" s="115">
        <f t="shared" si="260"/>
        <v>0</v>
      </c>
      <c r="V1011" s="115">
        <f t="shared" si="261"/>
        <v>0</v>
      </c>
      <c r="W1011" s="115">
        <f t="shared" si="262"/>
        <v>1</v>
      </c>
      <c r="X1011" s="115">
        <f t="shared" si="263"/>
        <v>0</v>
      </c>
      <c r="Y1011" s="115">
        <f t="shared" si="264"/>
        <v>0</v>
      </c>
      <c r="Z1011" s="115">
        <f t="shared" si="265"/>
        <v>0</v>
      </c>
      <c r="AA1011" s="115">
        <f t="shared" si="266"/>
        <v>0</v>
      </c>
      <c r="AB1011" s="115">
        <f t="shared" si="267"/>
        <v>0</v>
      </c>
      <c r="AC1011" s="115">
        <f t="shared" si="268"/>
        <v>0</v>
      </c>
      <c r="AF1011" s="115">
        <f t="shared" si="269"/>
        <v>1</v>
      </c>
      <c r="AG1011" s="115">
        <f t="shared" si="270"/>
        <v>1</v>
      </c>
      <c r="AH1011" s="115" t="str">
        <f t="shared" si="271"/>
        <v>Correct</v>
      </c>
      <c r="AJ1011" s="115" t="s">
        <v>99</v>
      </c>
      <c r="AK1011" s="115">
        <v>67</v>
      </c>
      <c r="AL1011" s="115" t="s">
        <v>84</v>
      </c>
      <c r="AM1011" s="115" t="s">
        <v>152</v>
      </c>
      <c r="AN1011" s="115" t="s">
        <v>85</v>
      </c>
      <c r="AO1011" s="115" t="s">
        <v>86</v>
      </c>
      <c r="AP1011" s="115" t="s">
        <v>87</v>
      </c>
      <c r="AQ1011" s="115" t="s">
        <v>100</v>
      </c>
      <c r="AR1011" s="115" t="s">
        <v>89</v>
      </c>
      <c r="AS1011" s="115" t="s">
        <v>106</v>
      </c>
      <c r="AT1011" s="115" t="s">
        <v>91</v>
      </c>
      <c r="AU1011" s="115" t="s">
        <v>86</v>
      </c>
    </row>
    <row r="1012" spans="1:47">
      <c r="A1012" s="115">
        <v>7011078400</v>
      </c>
      <c r="O1012" s="115">
        <f t="shared" si="255"/>
        <v>0</v>
      </c>
      <c r="P1012" s="115" t="e">
        <f t="shared" si="256"/>
        <v>#DIV/0!</v>
      </c>
      <c r="R1012" s="115">
        <f t="shared" si="257"/>
        <v>0</v>
      </c>
      <c r="S1012" s="115">
        <f t="shared" si="258"/>
        <v>0</v>
      </c>
      <c r="T1012" s="115">
        <f t="shared" si="259"/>
        <v>0</v>
      </c>
      <c r="U1012" s="115">
        <f t="shared" si="260"/>
        <v>0</v>
      </c>
      <c r="V1012" s="115">
        <f t="shared" si="261"/>
        <v>0</v>
      </c>
      <c r="W1012" s="115">
        <f t="shared" si="262"/>
        <v>0</v>
      </c>
      <c r="X1012" s="115">
        <f t="shared" si="263"/>
        <v>0</v>
      </c>
      <c r="Y1012" s="115">
        <f t="shared" si="264"/>
        <v>0</v>
      </c>
      <c r="Z1012" s="115">
        <f t="shared" si="265"/>
        <v>0</v>
      </c>
      <c r="AA1012" s="115">
        <f t="shared" si="266"/>
        <v>0</v>
      </c>
      <c r="AB1012" s="115">
        <f t="shared" si="267"/>
        <v>0</v>
      </c>
      <c r="AC1012" s="115">
        <f t="shared" si="268"/>
        <v>0</v>
      </c>
      <c r="AF1012" s="115">
        <f t="shared" si="269"/>
        <v>0</v>
      </c>
      <c r="AG1012" s="115">
        <f t="shared" si="270"/>
        <v>0</v>
      </c>
      <c r="AH1012" s="115" t="str">
        <f t="shared" si="271"/>
        <v>Correct</v>
      </c>
      <c r="AJ1012" s="115" t="s">
        <v>83</v>
      </c>
      <c r="AK1012" s="115">
        <v>60</v>
      </c>
      <c r="AL1012" s="115" t="s">
        <v>181</v>
      </c>
      <c r="AM1012" s="115" t="s">
        <v>206</v>
      </c>
      <c r="AN1012" s="115" t="s">
        <v>85</v>
      </c>
      <c r="AQ1012" s="115" t="s">
        <v>88</v>
      </c>
      <c r="AR1012" s="115" t="s">
        <v>94</v>
      </c>
      <c r="AS1012" s="115" t="s">
        <v>90</v>
      </c>
      <c r="AT1012" s="115" t="s">
        <v>91</v>
      </c>
      <c r="AU1012" s="115" t="s">
        <v>91</v>
      </c>
    </row>
    <row r="1013" spans="1:47">
      <c r="A1013" s="115">
        <v>6982463997</v>
      </c>
      <c r="O1013" s="115">
        <f t="shared" si="255"/>
        <v>0</v>
      </c>
      <c r="P1013" s="115" t="e">
        <f t="shared" si="256"/>
        <v>#DIV/0!</v>
      </c>
      <c r="R1013" s="115">
        <f t="shared" si="257"/>
        <v>0</v>
      </c>
      <c r="S1013" s="115">
        <f t="shared" si="258"/>
        <v>0</v>
      </c>
      <c r="T1013" s="115">
        <f t="shared" si="259"/>
        <v>0</v>
      </c>
      <c r="U1013" s="115">
        <f t="shared" si="260"/>
        <v>0</v>
      </c>
      <c r="V1013" s="115">
        <f t="shared" si="261"/>
        <v>0</v>
      </c>
      <c r="W1013" s="115">
        <f t="shared" si="262"/>
        <v>0</v>
      </c>
      <c r="X1013" s="115">
        <f t="shared" si="263"/>
        <v>0</v>
      </c>
      <c r="Y1013" s="115">
        <f t="shared" si="264"/>
        <v>0</v>
      </c>
      <c r="Z1013" s="115">
        <f t="shared" si="265"/>
        <v>0</v>
      </c>
      <c r="AA1013" s="115">
        <f t="shared" si="266"/>
        <v>0</v>
      </c>
      <c r="AB1013" s="115">
        <f t="shared" si="267"/>
        <v>0</v>
      </c>
      <c r="AC1013" s="115">
        <f t="shared" si="268"/>
        <v>0</v>
      </c>
      <c r="AF1013" s="115">
        <f t="shared" si="269"/>
        <v>0</v>
      </c>
      <c r="AG1013" s="115">
        <f t="shared" si="270"/>
        <v>0</v>
      </c>
      <c r="AH1013" s="115" t="str">
        <f t="shared" si="271"/>
        <v>Correct</v>
      </c>
      <c r="AJ1013" s="115" t="s">
        <v>83</v>
      </c>
      <c r="AK1013" s="115">
        <v>62</v>
      </c>
      <c r="AL1013" s="115" t="s">
        <v>181</v>
      </c>
      <c r="AM1013" s="115" t="s">
        <v>478</v>
      </c>
      <c r="AN1013" s="115" t="s">
        <v>85</v>
      </c>
      <c r="AO1013" s="115" t="s">
        <v>86</v>
      </c>
      <c r="AP1013" s="115" t="s">
        <v>87</v>
      </c>
      <c r="AQ1013" s="115" t="s">
        <v>100</v>
      </c>
      <c r="AR1013" s="115" t="s">
        <v>94</v>
      </c>
      <c r="AS1013" s="115" t="s">
        <v>106</v>
      </c>
      <c r="AT1013" s="115" t="s">
        <v>91</v>
      </c>
      <c r="AU1013" s="115" t="s">
        <v>91</v>
      </c>
    </row>
    <row r="1014" spans="1:47">
      <c r="A1014" s="115">
        <v>6982460731</v>
      </c>
      <c r="E1014" s="115" t="s">
        <v>44</v>
      </c>
      <c r="F1014" s="115" t="s">
        <v>45</v>
      </c>
      <c r="O1014" s="115">
        <f t="shared" si="255"/>
        <v>2</v>
      </c>
      <c r="P1014" s="115">
        <f t="shared" si="256"/>
        <v>1.5</v>
      </c>
      <c r="R1014" s="115">
        <f t="shared" si="257"/>
        <v>0</v>
      </c>
      <c r="S1014" s="115">
        <f t="shared" si="258"/>
        <v>0</v>
      </c>
      <c r="T1014" s="115">
        <f t="shared" si="259"/>
        <v>0</v>
      </c>
      <c r="U1014" s="115">
        <f t="shared" si="260"/>
        <v>1</v>
      </c>
      <c r="V1014" s="115">
        <f t="shared" si="261"/>
        <v>1</v>
      </c>
      <c r="W1014" s="115">
        <f t="shared" si="262"/>
        <v>0</v>
      </c>
      <c r="X1014" s="115">
        <f t="shared" si="263"/>
        <v>0</v>
      </c>
      <c r="Y1014" s="115">
        <f t="shared" si="264"/>
        <v>0</v>
      </c>
      <c r="Z1014" s="115">
        <f t="shared" si="265"/>
        <v>0</v>
      </c>
      <c r="AA1014" s="115">
        <f t="shared" si="266"/>
        <v>0</v>
      </c>
      <c r="AB1014" s="115">
        <f t="shared" si="267"/>
        <v>0</v>
      </c>
      <c r="AC1014" s="115">
        <f t="shared" si="268"/>
        <v>0</v>
      </c>
      <c r="AF1014" s="115">
        <f t="shared" si="269"/>
        <v>2</v>
      </c>
      <c r="AG1014" s="115">
        <f t="shared" si="270"/>
        <v>2</v>
      </c>
      <c r="AH1014" s="115" t="str">
        <f t="shared" si="271"/>
        <v>Correct</v>
      </c>
      <c r="AJ1014" s="115" t="s">
        <v>99</v>
      </c>
      <c r="AK1014" s="115">
        <v>38</v>
      </c>
      <c r="AL1014" s="115" t="s">
        <v>181</v>
      </c>
      <c r="AM1014" s="115" t="s">
        <v>196</v>
      </c>
      <c r="AO1014" s="115" t="s">
        <v>91</v>
      </c>
      <c r="AP1014" s="115" t="s">
        <v>137</v>
      </c>
      <c r="AQ1014" s="115" t="s">
        <v>100</v>
      </c>
      <c r="AR1014" s="115" t="s">
        <v>112</v>
      </c>
      <c r="AS1014" s="115" t="s">
        <v>90</v>
      </c>
      <c r="AT1014" s="115" t="s">
        <v>91</v>
      </c>
      <c r="AU1014" s="115" t="s">
        <v>91</v>
      </c>
    </row>
    <row r="1015" spans="1:47">
      <c r="A1015" s="115">
        <v>6985463542</v>
      </c>
      <c r="O1015" s="115">
        <f t="shared" si="255"/>
        <v>0</v>
      </c>
      <c r="P1015" s="115" t="e">
        <f t="shared" si="256"/>
        <v>#DIV/0!</v>
      </c>
      <c r="R1015" s="115">
        <f t="shared" si="257"/>
        <v>0</v>
      </c>
      <c r="S1015" s="115">
        <f t="shared" si="258"/>
        <v>0</v>
      </c>
      <c r="T1015" s="115">
        <f t="shared" si="259"/>
        <v>0</v>
      </c>
      <c r="U1015" s="115">
        <f t="shared" si="260"/>
        <v>0</v>
      </c>
      <c r="V1015" s="115">
        <f t="shared" si="261"/>
        <v>0</v>
      </c>
      <c r="W1015" s="115">
        <f t="shared" si="262"/>
        <v>0</v>
      </c>
      <c r="X1015" s="115">
        <f t="shared" si="263"/>
        <v>0</v>
      </c>
      <c r="Y1015" s="115">
        <f t="shared" si="264"/>
        <v>0</v>
      </c>
      <c r="Z1015" s="115">
        <f t="shared" si="265"/>
        <v>0</v>
      </c>
      <c r="AA1015" s="115">
        <f t="shared" si="266"/>
        <v>0</v>
      </c>
      <c r="AB1015" s="115">
        <f t="shared" si="267"/>
        <v>0</v>
      </c>
      <c r="AC1015" s="115">
        <f t="shared" si="268"/>
        <v>0</v>
      </c>
      <c r="AF1015" s="115">
        <f t="shared" si="269"/>
        <v>0</v>
      </c>
      <c r="AG1015" s="115">
        <f t="shared" si="270"/>
        <v>0</v>
      </c>
      <c r="AH1015" s="115" t="str">
        <f t="shared" si="271"/>
        <v>Correct</v>
      </c>
      <c r="AJ1015" s="115" t="s">
        <v>99</v>
      </c>
      <c r="AK1015" s="115">
        <v>70</v>
      </c>
      <c r="AL1015" s="115" t="s">
        <v>181</v>
      </c>
      <c r="AM1015" s="115" t="s">
        <v>215</v>
      </c>
      <c r="AO1015" s="115" t="s">
        <v>86</v>
      </c>
      <c r="AQ1015" s="115" t="s">
        <v>101</v>
      </c>
      <c r="AR1015" s="115" t="s">
        <v>94</v>
      </c>
      <c r="AS1015" s="115" t="s">
        <v>106</v>
      </c>
      <c r="AT1015" s="115" t="s">
        <v>91</v>
      </c>
      <c r="AU1015" s="115" t="s">
        <v>91</v>
      </c>
    </row>
    <row r="1016" spans="1:47">
      <c r="A1016" s="115">
        <v>7011541245</v>
      </c>
      <c r="O1016" s="115">
        <f t="shared" si="255"/>
        <v>0</v>
      </c>
      <c r="P1016" s="115" t="e">
        <f t="shared" si="256"/>
        <v>#DIV/0!</v>
      </c>
      <c r="R1016" s="115">
        <f t="shared" si="257"/>
        <v>0</v>
      </c>
      <c r="S1016" s="115">
        <f t="shared" si="258"/>
        <v>0</v>
      </c>
      <c r="T1016" s="115">
        <f t="shared" si="259"/>
        <v>0</v>
      </c>
      <c r="U1016" s="115">
        <f t="shared" si="260"/>
        <v>0</v>
      </c>
      <c r="V1016" s="115">
        <f t="shared" si="261"/>
        <v>0</v>
      </c>
      <c r="W1016" s="115">
        <f t="shared" si="262"/>
        <v>0</v>
      </c>
      <c r="X1016" s="115">
        <f t="shared" si="263"/>
        <v>0</v>
      </c>
      <c r="Y1016" s="115">
        <f t="shared" si="264"/>
        <v>0</v>
      </c>
      <c r="Z1016" s="115">
        <f t="shared" si="265"/>
        <v>0</v>
      </c>
      <c r="AA1016" s="115">
        <f t="shared" si="266"/>
        <v>0</v>
      </c>
      <c r="AB1016" s="115">
        <f t="shared" si="267"/>
        <v>0</v>
      </c>
      <c r="AC1016" s="115">
        <f t="shared" si="268"/>
        <v>0</v>
      </c>
      <c r="AF1016" s="115">
        <f t="shared" si="269"/>
        <v>0</v>
      </c>
      <c r="AG1016" s="115">
        <f t="shared" si="270"/>
        <v>0</v>
      </c>
      <c r="AH1016" s="115" t="str">
        <f t="shared" si="271"/>
        <v>Correct</v>
      </c>
      <c r="AJ1016" s="115" t="s">
        <v>83</v>
      </c>
      <c r="AK1016" s="115">
        <v>60</v>
      </c>
      <c r="AL1016" s="115" t="s">
        <v>181</v>
      </c>
      <c r="AM1016" s="115" t="s">
        <v>224</v>
      </c>
      <c r="AN1016" s="115" t="s">
        <v>85</v>
      </c>
      <c r="AO1016" s="115" t="s">
        <v>86</v>
      </c>
      <c r="AP1016" s="115" t="s">
        <v>87</v>
      </c>
      <c r="AQ1016" s="115" t="s">
        <v>88</v>
      </c>
      <c r="AR1016" s="115" t="s">
        <v>94</v>
      </c>
      <c r="AS1016" s="115" t="s">
        <v>90</v>
      </c>
      <c r="AT1016" s="115" t="s">
        <v>91</v>
      </c>
      <c r="AU1016" s="115" t="s">
        <v>91</v>
      </c>
    </row>
    <row r="1017" spans="1:47">
      <c r="A1017" s="115">
        <v>6985464979</v>
      </c>
      <c r="C1017" s="115" t="s">
        <v>42</v>
      </c>
      <c r="O1017" s="115">
        <f t="shared" si="255"/>
        <v>1</v>
      </c>
      <c r="P1017" s="115">
        <f t="shared" si="256"/>
        <v>3</v>
      </c>
      <c r="R1017" s="115">
        <f t="shared" si="257"/>
        <v>0</v>
      </c>
      <c r="S1017" s="115">
        <f t="shared" si="258"/>
        <v>1</v>
      </c>
      <c r="T1017" s="115">
        <f t="shared" si="259"/>
        <v>0</v>
      </c>
      <c r="U1017" s="115">
        <f t="shared" si="260"/>
        <v>0</v>
      </c>
      <c r="V1017" s="115">
        <f t="shared" si="261"/>
        <v>0</v>
      </c>
      <c r="W1017" s="115">
        <f t="shared" si="262"/>
        <v>0</v>
      </c>
      <c r="X1017" s="115">
        <f t="shared" si="263"/>
        <v>0</v>
      </c>
      <c r="Y1017" s="115">
        <f t="shared" si="264"/>
        <v>0</v>
      </c>
      <c r="Z1017" s="115">
        <f t="shared" si="265"/>
        <v>0</v>
      </c>
      <c r="AA1017" s="115">
        <f t="shared" si="266"/>
        <v>0</v>
      </c>
      <c r="AB1017" s="115">
        <f t="shared" si="267"/>
        <v>0</v>
      </c>
      <c r="AC1017" s="115">
        <f t="shared" si="268"/>
        <v>0</v>
      </c>
      <c r="AF1017" s="115">
        <f t="shared" si="269"/>
        <v>1</v>
      </c>
      <c r="AG1017" s="115">
        <f t="shared" si="270"/>
        <v>1</v>
      </c>
      <c r="AH1017" s="115" t="str">
        <f t="shared" si="271"/>
        <v>Correct</v>
      </c>
      <c r="AJ1017" s="115" t="s">
        <v>99</v>
      </c>
      <c r="AK1017" s="115">
        <v>65</v>
      </c>
      <c r="AL1017" s="115" t="s">
        <v>181</v>
      </c>
      <c r="AM1017" s="115" t="s">
        <v>433</v>
      </c>
      <c r="AN1017" s="115" t="s">
        <v>85</v>
      </c>
      <c r="AO1017" s="115" t="s">
        <v>86</v>
      </c>
      <c r="AP1017" s="115" t="s">
        <v>87</v>
      </c>
      <c r="AQ1017" s="115" t="s">
        <v>88</v>
      </c>
      <c r="AR1017" s="115" t="s">
        <v>111</v>
      </c>
      <c r="AS1017" s="115" t="s">
        <v>90</v>
      </c>
      <c r="AT1017" s="115" t="s">
        <v>91</v>
      </c>
      <c r="AU1017" s="115" t="s">
        <v>91</v>
      </c>
    </row>
    <row r="1018" spans="1:47">
      <c r="A1018" s="115">
        <v>7045772084</v>
      </c>
      <c r="E1018" s="115" t="s">
        <v>44</v>
      </c>
      <c r="O1018" s="115">
        <f t="shared" si="255"/>
        <v>1</v>
      </c>
      <c r="P1018" s="115">
        <f t="shared" si="256"/>
        <v>3</v>
      </c>
      <c r="R1018" s="115">
        <f t="shared" si="257"/>
        <v>0</v>
      </c>
      <c r="S1018" s="115">
        <f t="shared" si="258"/>
        <v>0</v>
      </c>
      <c r="T1018" s="115">
        <f t="shared" si="259"/>
        <v>0</v>
      </c>
      <c r="U1018" s="115">
        <f t="shared" si="260"/>
        <v>1</v>
      </c>
      <c r="V1018" s="115">
        <f t="shared" si="261"/>
        <v>0</v>
      </c>
      <c r="W1018" s="115">
        <f t="shared" si="262"/>
        <v>0</v>
      </c>
      <c r="X1018" s="115">
        <f t="shared" si="263"/>
        <v>0</v>
      </c>
      <c r="Y1018" s="115">
        <f t="shared" si="264"/>
        <v>0</v>
      </c>
      <c r="Z1018" s="115">
        <f t="shared" si="265"/>
        <v>0</v>
      </c>
      <c r="AA1018" s="115">
        <f t="shared" si="266"/>
        <v>0</v>
      </c>
      <c r="AB1018" s="115">
        <f t="shared" si="267"/>
        <v>0</v>
      </c>
      <c r="AC1018" s="115">
        <f t="shared" si="268"/>
        <v>0</v>
      </c>
      <c r="AF1018" s="115">
        <f t="shared" si="269"/>
        <v>1</v>
      </c>
      <c r="AG1018" s="115">
        <f t="shared" si="270"/>
        <v>1</v>
      </c>
      <c r="AH1018" s="115" t="str">
        <f t="shared" si="271"/>
        <v>Correct</v>
      </c>
      <c r="AJ1018" s="115" t="s">
        <v>99</v>
      </c>
      <c r="AK1018" s="115">
        <v>74</v>
      </c>
      <c r="AL1018" s="115" t="s">
        <v>181</v>
      </c>
      <c r="AM1018" s="115" t="s">
        <v>208</v>
      </c>
      <c r="AN1018" s="115" t="s">
        <v>85</v>
      </c>
      <c r="AO1018" s="115" t="s">
        <v>86</v>
      </c>
      <c r="AP1018" s="115" t="s">
        <v>87</v>
      </c>
      <c r="AQ1018" s="115" t="s">
        <v>88</v>
      </c>
      <c r="AR1018" s="115" t="s">
        <v>89</v>
      </c>
      <c r="AS1018" s="115" t="s">
        <v>106</v>
      </c>
      <c r="AT1018" s="115" t="s">
        <v>91</v>
      </c>
      <c r="AU1018" s="115" t="s">
        <v>86</v>
      </c>
    </row>
    <row r="1019" spans="1:47">
      <c r="A1019" s="115">
        <v>6985443346</v>
      </c>
      <c r="C1019" s="115" t="s">
        <v>42</v>
      </c>
      <c r="E1019" s="115" t="s">
        <v>44</v>
      </c>
      <c r="O1019" s="115">
        <f t="shared" si="255"/>
        <v>2</v>
      </c>
      <c r="P1019" s="115">
        <f t="shared" si="256"/>
        <v>1.5</v>
      </c>
      <c r="R1019" s="115">
        <f t="shared" si="257"/>
        <v>0</v>
      </c>
      <c r="S1019" s="115">
        <f t="shared" si="258"/>
        <v>1</v>
      </c>
      <c r="T1019" s="115">
        <f t="shared" si="259"/>
        <v>0</v>
      </c>
      <c r="U1019" s="115">
        <f t="shared" si="260"/>
        <v>1</v>
      </c>
      <c r="V1019" s="115">
        <f t="shared" si="261"/>
        <v>0</v>
      </c>
      <c r="W1019" s="115">
        <f t="shared" si="262"/>
        <v>0</v>
      </c>
      <c r="X1019" s="115">
        <f t="shared" si="263"/>
        <v>0</v>
      </c>
      <c r="Y1019" s="115">
        <f t="shared" si="264"/>
        <v>0</v>
      </c>
      <c r="Z1019" s="115">
        <f t="shared" si="265"/>
        <v>0</v>
      </c>
      <c r="AA1019" s="115">
        <f t="shared" si="266"/>
        <v>0</v>
      </c>
      <c r="AB1019" s="115">
        <f t="shared" si="267"/>
        <v>0</v>
      </c>
      <c r="AC1019" s="115">
        <f t="shared" si="268"/>
        <v>0</v>
      </c>
      <c r="AF1019" s="115">
        <f t="shared" si="269"/>
        <v>2</v>
      </c>
      <c r="AG1019" s="115">
        <f t="shared" si="270"/>
        <v>2</v>
      </c>
      <c r="AH1019" s="115" t="str">
        <f t="shared" si="271"/>
        <v>Correct</v>
      </c>
      <c r="AJ1019" s="115" t="s">
        <v>99</v>
      </c>
      <c r="AK1019" s="115">
        <v>72</v>
      </c>
      <c r="AL1019" s="115" t="s">
        <v>84</v>
      </c>
      <c r="AM1019" s="115" t="s">
        <v>156</v>
      </c>
      <c r="AN1019" s="115" t="s">
        <v>85</v>
      </c>
      <c r="AO1019" s="115" t="s">
        <v>86</v>
      </c>
      <c r="AP1019" s="115" t="s">
        <v>87</v>
      </c>
      <c r="AQ1019" s="115" t="s">
        <v>101</v>
      </c>
      <c r="AR1019" s="115" t="s">
        <v>102</v>
      </c>
      <c r="AS1019" s="115" t="s">
        <v>106</v>
      </c>
      <c r="AT1019" s="115" t="s">
        <v>91</v>
      </c>
      <c r="AU1019" s="115" t="s">
        <v>91</v>
      </c>
    </row>
    <row r="1020" spans="1:47">
      <c r="A1020" s="115">
        <v>6982464898</v>
      </c>
      <c r="O1020" s="115">
        <f t="shared" si="255"/>
        <v>0</v>
      </c>
      <c r="P1020" s="115" t="e">
        <f t="shared" si="256"/>
        <v>#DIV/0!</v>
      </c>
      <c r="R1020" s="115">
        <f t="shared" si="257"/>
        <v>0</v>
      </c>
      <c r="S1020" s="115">
        <f t="shared" si="258"/>
        <v>0</v>
      </c>
      <c r="T1020" s="115">
        <f t="shared" si="259"/>
        <v>0</v>
      </c>
      <c r="U1020" s="115">
        <f t="shared" si="260"/>
        <v>0</v>
      </c>
      <c r="V1020" s="115">
        <f t="shared" si="261"/>
        <v>0</v>
      </c>
      <c r="W1020" s="115">
        <f t="shared" si="262"/>
        <v>0</v>
      </c>
      <c r="X1020" s="115">
        <f t="shared" si="263"/>
        <v>0</v>
      </c>
      <c r="Y1020" s="115">
        <f t="shared" si="264"/>
        <v>0</v>
      </c>
      <c r="Z1020" s="115">
        <f t="shared" si="265"/>
        <v>0</v>
      </c>
      <c r="AA1020" s="115">
        <f t="shared" si="266"/>
        <v>0</v>
      </c>
      <c r="AB1020" s="115">
        <f t="shared" si="267"/>
        <v>0</v>
      </c>
      <c r="AC1020" s="115">
        <f t="shared" si="268"/>
        <v>0</v>
      </c>
      <c r="AF1020" s="115">
        <f t="shared" si="269"/>
        <v>0</v>
      </c>
      <c r="AG1020" s="115">
        <f t="shared" si="270"/>
        <v>0</v>
      </c>
      <c r="AH1020" s="115" t="str">
        <f t="shared" si="271"/>
        <v>Correct</v>
      </c>
      <c r="AJ1020" s="115" t="s">
        <v>83</v>
      </c>
      <c r="AK1020" s="115">
        <v>69</v>
      </c>
      <c r="AL1020" s="115" t="s">
        <v>181</v>
      </c>
      <c r="AM1020" s="115" t="s">
        <v>189</v>
      </c>
      <c r="AN1020" s="115" t="s">
        <v>85</v>
      </c>
      <c r="AO1020" s="115" t="s">
        <v>86</v>
      </c>
      <c r="AS1020" s="115" t="s">
        <v>106</v>
      </c>
      <c r="AT1020" s="115" t="s">
        <v>91</v>
      </c>
      <c r="AU1020" s="115" t="s">
        <v>86</v>
      </c>
    </row>
    <row r="1021" spans="1:47">
      <c r="A1021" s="115">
        <v>7020570263</v>
      </c>
      <c r="B1021" s="115" t="s">
        <v>41</v>
      </c>
      <c r="O1021" s="115">
        <f t="shared" si="255"/>
        <v>1</v>
      </c>
      <c r="P1021" s="115">
        <f t="shared" si="256"/>
        <v>3</v>
      </c>
      <c r="R1021" s="115">
        <f t="shared" si="257"/>
        <v>1</v>
      </c>
      <c r="S1021" s="115">
        <f t="shared" si="258"/>
        <v>0</v>
      </c>
      <c r="T1021" s="115">
        <f t="shared" si="259"/>
        <v>0</v>
      </c>
      <c r="U1021" s="115">
        <f t="shared" si="260"/>
        <v>0</v>
      </c>
      <c r="V1021" s="115">
        <f t="shared" si="261"/>
        <v>0</v>
      </c>
      <c r="W1021" s="115">
        <f t="shared" si="262"/>
        <v>0</v>
      </c>
      <c r="X1021" s="115">
        <f t="shared" si="263"/>
        <v>0</v>
      </c>
      <c r="Y1021" s="115">
        <f t="shared" si="264"/>
        <v>0</v>
      </c>
      <c r="Z1021" s="115">
        <f t="shared" si="265"/>
        <v>0</v>
      </c>
      <c r="AA1021" s="115">
        <f t="shared" si="266"/>
        <v>0</v>
      </c>
      <c r="AB1021" s="115">
        <f t="shared" si="267"/>
        <v>0</v>
      </c>
      <c r="AC1021" s="115">
        <f t="shared" si="268"/>
        <v>0</v>
      </c>
      <c r="AF1021" s="115">
        <f t="shared" si="269"/>
        <v>1</v>
      </c>
      <c r="AG1021" s="115">
        <f t="shared" si="270"/>
        <v>1</v>
      </c>
      <c r="AH1021" s="115" t="str">
        <f t="shared" si="271"/>
        <v>Correct</v>
      </c>
      <c r="AJ1021" s="115" t="s">
        <v>83</v>
      </c>
      <c r="AK1021" s="115">
        <v>27</v>
      </c>
      <c r="AL1021" s="115" t="s">
        <v>84</v>
      </c>
      <c r="AM1021" s="115" t="s">
        <v>136</v>
      </c>
      <c r="AO1021" s="115" t="s">
        <v>91</v>
      </c>
      <c r="AP1021" s="115" t="s">
        <v>108</v>
      </c>
      <c r="AR1021" s="115" t="s">
        <v>89</v>
      </c>
      <c r="AS1021" s="115" t="s">
        <v>113</v>
      </c>
      <c r="AT1021" s="115" t="s">
        <v>91</v>
      </c>
      <c r="AU1021" s="115" t="s">
        <v>91</v>
      </c>
    </row>
    <row r="1022" spans="1:47">
      <c r="A1022" s="115">
        <v>7007918909</v>
      </c>
      <c r="B1022" s="115" t="s">
        <v>41</v>
      </c>
      <c r="O1022" s="115">
        <f t="shared" si="255"/>
        <v>1</v>
      </c>
      <c r="P1022" s="115">
        <f t="shared" si="256"/>
        <v>3</v>
      </c>
      <c r="R1022" s="115">
        <f t="shared" si="257"/>
        <v>1</v>
      </c>
      <c r="S1022" s="115">
        <f t="shared" si="258"/>
        <v>0</v>
      </c>
      <c r="T1022" s="115">
        <f t="shared" si="259"/>
        <v>0</v>
      </c>
      <c r="U1022" s="115">
        <f t="shared" si="260"/>
        <v>0</v>
      </c>
      <c r="V1022" s="115">
        <f t="shared" si="261"/>
        <v>0</v>
      </c>
      <c r="W1022" s="115">
        <f t="shared" si="262"/>
        <v>0</v>
      </c>
      <c r="X1022" s="115">
        <f t="shared" si="263"/>
        <v>0</v>
      </c>
      <c r="Y1022" s="115">
        <f t="shared" si="264"/>
        <v>0</v>
      </c>
      <c r="Z1022" s="115">
        <f t="shared" si="265"/>
        <v>0</v>
      </c>
      <c r="AA1022" s="115">
        <f t="shared" si="266"/>
        <v>0</v>
      </c>
      <c r="AB1022" s="115">
        <f t="shared" si="267"/>
        <v>0</v>
      </c>
      <c r="AC1022" s="115">
        <f t="shared" si="268"/>
        <v>0</v>
      </c>
      <c r="AF1022" s="115">
        <f t="shared" si="269"/>
        <v>1</v>
      </c>
      <c r="AG1022" s="115">
        <f t="shared" si="270"/>
        <v>1</v>
      </c>
      <c r="AH1022" s="115" t="str">
        <f t="shared" si="271"/>
        <v>Correct</v>
      </c>
      <c r="AJ1022" s="115" t="s">
        <v>83</v>
      </c>
      <c r="AK1022" s="115">
        <v>65</v>
      </c>
      <c r="AL1022" s="115" t="s">
        <v>84</v>
      </c>
      <c r="AM1022" s="115" t="s">
        <v>123</v>
      </c>
      <c r="AN1022" s="115" t="s">
        <v>85</v>
      </c>
      <c r="AO1022" s="115" t="s">
        <v>86</v>
      </c>
      <c r="AP1022" s="115" t="s">
        <v>87</v>
      </c>
      <c r="AQ1022" s="115" t="s">
        <v>100</v>
      </c>
      <c r="AR1022" s="115" t="s">
        <v>89</v>
      </c>
      <c r="AS1022" s="115" t="s">
        <v>106</v>
      </c>
      <c r="AT1022" s="115" t="s">
        <v>91</v>
      </c>
      <c r="AU1022" s="115" t="s">
        <v>91</v>
      </c>
    </row>
    <row r="1023" spans="1:47">
      <c r="A1023" s="115">
        <v>6985719289</v>
      </c>
      <c r="O1023" s="115">
        <f t="shared" si="255"/>
        <v>0</v>
      </c>
      <c r="P1023" s="115" t="e">
        <f t="shared" si="256"/>
        <v>#DIV/0!</v>
      </c>
      <c r="R1023" s="115">
        <f t="shared" si="257"/>
        <v>0</v>
      </c>
      <c r="S1023" s="115">
        <f t="shared" si="258"/>
        <v>0</v>
      </c>
      <c r="T1023" s="115">
        <f t="shared" si="259"/>
        <v>0</v>
      </c>
      <c r="U1023" s="115">
        <f t="shared" si="260"/>
        <v>0</v>
      </c>
      <c r="V1023" s="115">
        <f t="shared" si="261"/>
        <v>0</v>
      </c>
      <c r="W1023" s="115">
        <f t="shared" si="262"/>
        <v>0</v>
      </c>
      <c r="X1023" s="115">
        <f t="shared" si="263"/>
        <v>0</v>
      </c>
      <c r="Y1023" s="115">
        <f t="shared" si="264"/>
        <v>0</v>
      </c>
      <c r="Z1023" s="115">
        <f t="shared" si="265"/>
        <v>0</v>
      </c>
      <c r="AA1023" s="115">
        <f t="shared" si="266"/>
        <v>0</v>
      </c>
      <c r="AB1023" s="115">
        <f t="shared" si="267"/>
        <v>0</v>
      </c>
      <c r="AC1023" s="115">
        <f t="shared" si="268"/>
        <v>0</v>
      </c>
      <c r="AF1023" s="115">
        <f t="shared" si="269"/>
        <v>0</v>
      </c>
      <c r="AG1023" s="115">
        <f t="shared" si="270"/>
        <v>0</v>
      </c>
      <c r="AH1023" s="115" t="str">
        <f t="shared" si="271"/>
        <v>Correct</v>
      </c>
      <c r="AJ1023" s="115" t="s">
        <v>99</v>
      </c>
      <c r="AK1023" s="115">
        <v>51</v>
      </c>
      <c r="AL1023" s="115" t="s">
        <v>181</v>
      </c>
      <c r="AN1023" s="115" t="s">
        <v>92</v>
      </c>
      <c r="AO1023" s="115" t="s">
        <v>86</v>
      </c>
      <c r="AQ1023" s="115" t="s">
        <v>100</v>
      </c>
      <c r="AR1023" s="115" t="s">
        <v>89</v>
      </c>
      <c r="AS1023" s="115" t="s">
        <v>90</v>
      </c>
      <c r="AT1023" s="115" t="s">
        <v>91</v>
      </c>
      <c r="AU1023" s="115" t="s">
        <v>86</v>
      </c>
    </row>
    <row r="1024" spans="1:47">
      <c r="A1024" s="115">
        <v>7011538310</v>
      </c>
      <c r="C1024" s="115" t="s">
        <v>42</v>
      </c>
      <c r="O1024" s="115">
        <f t="shared" si="255"/>
        <v>1</v>
      </c>
      <c r="P1024" s="115">
        <f t="shared" si="256"/>
        <v>3</v>
      </c>
      <c r="R1024" s="115">
        <f t="shared" si="257"/>
        <v>0</v>
      </c>
      <c r="S1024" s="115">
        <f t="shared" si="258"/>
        <v>1</v>
      </c>
      <c r="T1024" s="115">
        <f t="shared" si="259"/>
        <v>0</v>
      </c>
      <c r="U1024" s="115">
        <f t="shared" si="260"/>
        <v>0</v>
      </c>
      <c r="V1024" s="115">
        <f t="shared" si="261"/>
        <v>0</v>
      </c>
      <c r="W1024" s="115">
        <f t="shared" si="262"/>
        <v>0</v>
      </c>
      <c r="X1024" s="115">
        <f t="shared" si="263"/>
        <v>0</v>
      </c>
      <c r="Y1024" s="115">
        <f t="shared" si="264"/>
        <v>0</v>
      </c>
      <c r="Z1024" s="115">
        <f t="shared" si="265"/>
        <v>0</v>
      </c>
      <c r="AA1024" s="115">
        <f t="shared" si="266"/>
        <v>0</v>
      </c>
      <c r="AB1024" s="115">
        <f t="shared" si="267"/>
        <v>0</v>
      </c>
      <c r="AC1024" s="115">
        <f t="shared" si="268"/>
        <v>0</v>
      </c>
      <c r="AF1024" s="115">
        <f t="shared" si="269"/>
        <v>1</v>
      </c>
      <c r="AG1024" s="115">
        <f t="shared" si="270"/>
        <v>1</v>
      </c>
      <c r="AH1024" s="115" t="str">
        <f t="shared" si="271"/>
        <v>Correct</v>
      </c>
      <c r="AJ1024" s="115" t="s">
        <v>83</v>
      </c>
      <c r="AK1024" s="115">
        <v>58</v>
      </c>
      <c r="AL1024" s="115" t="s">
        <v>84</v>
      </c>
      <c r="AN1024" s="115" t="s">
        <v>97</v>
      </c>
      <c r="AP1024" s="115" t="s">
        <v>87</v>
      </c>
      <c r="AQ1024" s="115" t="s">
        <v>96</v>
      </c>
      <c r="AR1024" s="115" t="s">
        <v>111</v>
      </c>
      <c r="AS1024" s="115" t="s">
        <v>90</v>
      </c>
      <c r="AT1024" s="115" t="s">
        <v>91</v>
      </c>
      <c r="AU1024" s="115" t="s">
        <v>86</v>
      </c>
    </row>
    <row r="1025" spans="1:47">
      <c r="A1025" s="115">
        <v>7011092518</v>
      </c>
      <c r="O1025" s="115">
        <f t="shared" si="255"/>
        <v>0</v>
      </c>
      <c r="P1025" s="115" t="e">
        <f t="shared" si="256"/>
        <v>#DIV/0!</v>
      </c>
      <c r="R1025" s="115">
        <f t="shared" si="257"/>
        <v>0</v>
      </c>
      <c r="S1025" s="115">
        <f t="shared" si="258"/>
        <v>0</v>
      </c>
      <c r="T1025" s="115">
        <f t="shared" si="259"/>
        <v>0</v>
      </c>
      <c r="U1025" s="115">
        <f t="shared" si="260"/>
        <v>0</v>
      </c>
      <c r="V1025" s="115">
        <f t="shared" si="261"/>
        <v>0</v>
      </c>
      <c r="W1025" s="115">
        <f t="shared" si="262"/>
        <v>0</v>
      </c>
      <c r="X1025" s="115">
        <f t="shared" si="263"/>
        <v>0</v>
      </c>
      <c r="Y1025" s="115">
        <f t="shared" si="264"/>
        <v>0</v>
      </c>
      <c r="Z1025" s="115">
        <f t="shared" si="265"/>
        <v>0</v>
      </c>
      <c r="AA1025" s="115">
        <f t="shared" si="266"/>
        <v>0</v>
      </c>
      <c r="AB1025" s="115">
        <f t="shared" si="267"/>
        <v>0</v>
      </c>
      <c r="AC1025" s="115">
        <f t="shared" si="268"/>
        <v>0</v>
      </c>
      <c r="AF1025" s="115">
        <f t="shared" si="269"/>
        <v>0</v>
      </c>
      <c r="AG1025" s="115">
        <f t="shared" si="270"/>
        <v>0</v>
      </c>
      <c r="AH1025" s="115" t="str">
        <f t="shared" si="271"/>
        <v>Correct</v>
      </c>
      <c r="AJ1025" s="115" t="s">
        <v>83</v>
      </c>
      <c r="AL1025" s="115" t="s">
        <v>181</v>
      </c>
      <c r="AM1025" s="115" t="s">
        <v>220</v>
      </c>
      <c r="AN1025" s="115" t="s">
        <v>85</v>
      </c>
      <c r="AO1025" s="115" t="s">
        <v>86</v>
      </c>
      <c r="AP1025" s="115" t="s">
        <v>87</v>
      </c>
      <c r="AR1025" s="115" t="s">
        <v>89</v>
      </c>
      <c r="AS1025" s="115" t="s">
        <v>90</v>
      </c>
      <c r="AT1025" s="115" t="s">
        <v>91</v>
      </c>
      <c r="AU1025" s="115" t="s">
        <v>91</v>
      </c>
    </row>
    <row r="1026" spans="1:47">
      <c r="A1026" s="115">
        <v>6985452389</v>
      </c>
      <c r="C1026" s="115" t="s">
        <v>42</v>
      </c>
      <c r="O1026" s="115">
        <f t="shared" ref="O1026:O1089" si="272">COUNTA(B1026:N1026)</f>
        <v>1</v>
      </c>
      <c r="P1026" s="115">
        <f t="shared" ref="P1026:P1089" si="273">3/O1026</f>
        <v>3</v>
      </c>
      <c r="R1026" s="115">
        <f t="shared" ref="R1026:R1094" si="274">IF($O1026&lt;3,IF($B1026=$B$1,1,0),IF($B1026=$B$1,$P1026,0))</f>
        <v>0</v>
      </c>
      <c r="S1026" s="115">
        <f t="shared" ref="S1026:S1094" si="275">IF($O1026&lt;3,IF($C1026=$C$1,1,0),IF($C1026=$C$1,$P1026,0))</f>
        <v>1</v>
      </c>
      <c r="T1026" s="115">
        <f t="shared" ref="T1026:T1094" si="276">IF($O1026&lt;3,IF($D1026=$D$1,1,0),IF($D1026=$D$1,$P1026,0))</f>
        <v>0</v>
      </c>
      <c r="U1026" s="115">
        <f t="shared" ref="U1026:U1094" si="277">IF($O1026&lt;3,IF($E1026=$E$1,1,0),IF($E1026=$E$1,$P1026,0))</f>
        <v>0</v>
      </c>
      <c r="V1026" s="115">
        <f t="shared" ref="V1026:V1094" si="278">IF($O1026&lt;3,IF($F1026=$F$1,1,0),IF($F1026=$F$1,$P1026,0))</f>
        <v>0</v>
      </c>
      <c r="W1026" s="115">
        <f t="shared" ref="W1026:W1094" si="279">IF($O1026&lt;3,IF($G1026=$G$1,1,0),IF($G1026=$G$1,$P1026,0))</f>
        <v>0</v>
      </c>
      <c r="X1026" s="115">
        <f t="shared" ref="X1026:X1094" si="280">IF($O1026&lt;3,IF($H1026=$H$1,1,0),IF($H1026=$H$1,$P1026,0))</f>
        <v>0</v>
      </c>
      <c r="Y1026" s="115">
        <f t="shared" ref="Y1026:Y1094" si="281">IF($O1026&lt;3,IF($I1026=$I$1,1,0),IF($I1026=$I$1,$P1026,0))</f>
        <v>0</v>
      </c>
      <c r="Z1026" s="115">
        <f t="shared" ref="Z1026:Z1094" si="282">IF($O1026&lt;3,IF($J1026=$J$1,1,0),IF($J1026=$J$1,$P1026,0))</f>
        <v>0</v>
      </c>
      <c r="AA1026" s="115">
        <f t="shared" ref="AA1026:AA1094" si="283">IF($O1026&lt;3,IF($K1026=$K$1,1,0),IF($K1026=$K$1,$P1026,0))</f>
        <v>0</v>
      </c>
      <c r="AB1026" s="115">
        <f t="shared" ref="AB1026:AB1094" si="284">IF($O1026&lt;3,IF($L1026=$L$1,1,0),IF($L1026=$L$1,$P1026,0))</f>
        <v>0</v>
      </c>
      <c r="AC1026" s="115">
        <f t="shared" ref="AC1026:AC1094" si="285">IF($O1026&lt;3,IF($M1026=$M$1,1,0),IF($M1026=$M$1,$P1026,0))</f>
        <v>0</v>
      </c>
      <c r="AF1026" s="115">
        <f t="shared" ref="AF1026:AF1094" si="286">SUM(R1026:AD1026)</f>
        <v>1</v>
      </c>
      <c r="AG1026" s="115">
        <f t="shared" ref="AG1026:AG1094" si="287">O1026</f>
        <v>1</v>
      </c>
      <c r="AH1026" s="115" t="str">
        <f t="shared" ref="AH1026:AH1089" si="288">IF(AF1026=AG1026,"Correct",IF(AF1026=3,"Correct","Wrong"))</f>
        <v>Correct</v>
      </c>
      <c r="AJ1026" s="115" t="s">
        <v>99</v>
      </c>
      <c r="AK1026" s="115">
        <v>52</v>
      </c>
      <c r="AL1026" s="115" t="s">
        <v>181</v>
      </c>
      <c r="AM1026" s="115" t="s">
        <v>168</v>
      </c>
      <c r="AN1026" s="115" t="s">
        <v>85</v>
      </c>
      <c r="AO1026" s="115" t="s">
        <v>86</v>
      </c>
      <c r="AP1026" s="115" t="s">
        <v>87</v>
      </c>
      <c r="AQ1026" s="115" t="s">
        <v>101</v>
      </c>
      <c r="AR1026" s="115" t="s">
        <v>102</v>
      </c>
      <c r="AS1026" s="115" t="s">
        <v>90</v>
      </c>
      <c r="AT1026" s="115" t="s">
        <v>91</v>
      </c>
      <c r="AU1026" s="115" t="s">
        <v>91</v>
      </c>
    </row>
    <row r="1027" spans="1:47">
      <c r="A1027" s="115">
        <v>6985134333</v>
      </c>
      <c r="B1027" s="115" t="s">
        <v>41</v>
      </c>
      <c r="O1027" s="115">
        <f t="shared" si="272"/>
        <v>1</v>
      </c>
      <c r="P1027" s="115">
        <f t="shared" si="273"/>
        <v>3</v>
      </c>
      <c r="R1027" s="115">
        <f t="shared" si="274"/>
        <v>1</v>
      </c>
      <c r="S1027" s="115">
        <f t="shared" si="275"/>
        <v>0</v>
      </c>
      <c r="T1027" s="115">
        <f t="shared" si="276"/>
        <v>0</v>
      </c>
      <c r="U1027" s="115">
        <f t="shared" si="277"/>
        <v>0</v>
      </c>
      <c r="V1027" s="115">
        <f t="shared" si="278"/>
        <v>0</v>
      </c>
      <c r="W1027" s="115">
        <f t="shared" si="279"/>
        <v>0</v>
      </c>
      <c r="X1027" s="115">
        <f t="shared" si="280"/>
        <v>0</v>
      </c>
      <c r="Y1027" s="115">
        <f t="shared" si="281"/>
        <v>0</v>
      </c>
      <c r="Z1027" s="115">
        <f t="shared" si="282"/>
        <v>0</v>
      </c>
      <c r="AA1027" s="115">
        <f t="shared" si="283"/>
        <v>0</v>
      </c>
      <c r="AB1027" s="115">
        <f t="shared" si="284"/>
        <v>0</v>
      </c>
      <c r="AC1027" s="115">
        <f t="shared" si="285"/>
        <v>0</v>
      </c>
      <c r="AF1027" s="115">
        <f t="shared" si="286"/>
        <v>1</v>
      </c>
      <c r="AG1027" s="115">
        <f t="shared" si="287"/>
        <v>1</v>
      </c>
      <c r="AH1027" s="115" t="str">
        <f t="shared" si="288"/>
        <v>Correct</v>
      </c>
      <c r="AJ1027" s="115"/>
      <c r="AK1027" s="115">
        <v>71</v>
      </c>
      <c r="AL1027" s="115" t="s">
        <v>181</v>
      </c>
      <c r="AM1027" s="115" t="s">
        <v>200</v>
      </c>
      <c r="AP1027" s="115" t="s">
        <v>87</v>
      </c>
      <c r="AQ1027" s="115" t="s">
        <v>93</v>
      </c>
      <c r="AR1027" s="115" t="s">
        <v>94</v>
      </c>
      <c r="AS1027" s="115" t="s">
        <v>106</v>
      </c>
    </row>
    <row r="1028" spans="1:47">
      <c r="A1028" s="115">
        <v>7008116947</v>
      </c>
      <c r="E1028" s="115" t="s">
        <v>44</v>
      </c>
      <c r="O1028" s="115">
        <f t="shared" si="272"/>
        <v>1</v>
      </c>
      <c r="P1028" s="115">
        <f t="shared" si="273"/>
        <v>3</v>
      </c>
      <c r="R1028" s="115">
        <f t="shared" si="274"/>
        <v>0</v>
      </c>
      <c r="S1028" s="115">
        <f t="shared" si="275"/>
        <v>0</v>
      </c>
      <c r="T1028" s="115">
        <f t="shared" si="276"/>
        <v>0</v>
      </c>
      <c r="U1028" s="115">
        <f t="shared" si="277"/>
        <v>1</v>
      </c>
      <c r="V1028" s="115">
        <f t="shared" si="278"/>
        <v>0</v>
      </c>
      <c r="W1028" s="115">
        <f t="shared" si="279"/>
        <v>0</v>
      </c>
      <c r="X1028" s="115">
        <f t="shared" si="280"/>
        <v>0</v>
      </c>
      <c r="Y1028" s="115">
        <f t="shared" si="281"/>
        <v>0</v>
      </c>
      <c r="Z1028" s="115">
        <f t="shared" si="282"/>
        <v>0</v>
      </c>
      <c r="AA1028" s="115">
        <f t="shared" si="283"/>
        <v>0</v>
      </c>
      <c r="AB1028" s="115">
        <f t="shared" si="284"/>
        <v>0</v>
      </c>
      <c r="AC1028" s="115">
        <f t="shared" si="285"/>
        <v>0</v>
      </c>
      <c r="AF1028" s="115">
        <f t="shared" si="286"/>
        <v>1</v>
      </c>
      <c r="AG1028" s="115">
        <f t="shared" si="287"/>
        <v>1</v>
      </c>
      <c r="AH1028" s="115" t="str">
        <f t="shared" si="288"/>
        <v>Correct</v>
      </c>
      <c r="AJ1028" s="115" t="s">
        <v>99</v>
      </c>
      <c r="AK1028" s="115">
        <v>68</v>
      </c>
      <c r="AL1028" s="115" t="s">
        <v>84</v>
      </c>
      <c r="AM1028" s="115" t="s">
        <v>144</v>
      </c>
      <c r="AN1028" s="115" t="s">
        <v>85</v>
      </c>
      <c r="AP1028" s="115" t="s">
        <v>87</v>
      </c>
      <c r="AS1028" s="115" t="s">
        <v>106</v>
      </c>
      <c r="AT1028" s="115" t="s">
        <v>91</v>
      </c>
      <c r="AU1028" s="115" t="s">
        <v>91</v>
      </c>
    </row>
    <row r="1029" spans="1:47">
      <c r="A1029" s="115">
        <v>7011081661</v>
      </c>
      <c r="O1029" s="115">
        <f t="shared" si="272"/>
        <v>0</v>
      </c>
      <c r="P1029" s="115" t="e">
        <f t="shared" si="273"/>
        <v>#DIV/0!</v>
      </c>
      <c r="R1029" s="115">
        <f t="shared" si="274"/>
        <v>0</v>
      </c>
      <c r="S1029" s="115">
        <f t="shared" si="275"/>
        <v>0</v>
      </c>
      <c r="T1029" s="115">
        <f t="shared" si="276"/>
        <v>0</v>
      </c>
      <c r="U1029" s="115">
        <f t="shared" si="277"/>
        <v>0</v>
      </c>
      <c r="V1029" s="115">
        <f t="shared" si="278"/>
        <v>0</v>
      </c>
      <c r="W1029" s="115">
        <f t="shared" si="279"/>
        <v>0</v>
      </c>
      <c r="X1029" s="115">
        <f t="shared" si="280"/>
        <v>0</v>
      </c>
      <c r="Y1029" s="115">
        <f t="shared" si="281"/>
        <v>0</v>
      </c>
      <c r="Z1029" s="115">
        <f t="shared" si="282"/>
        <v>0</v>
      </c>
      <c r="AA1029" s="115">
        <f t="shared" si="283"/>
        <v>0</v>
      </c>
      <c r="AB1029" s="115">
        <f t="shared" si="284"/>
        <v>0</v>
      </c>
      <c r="AC1029" s="115">
        <f t="shared" si="285"/>
        <v>0</v>
      </c>
      <c r="AF1029" s="115">
        <f t="shared" si="286"/>
        <v>0</v>
      </c>
      <c r="AG1029" s="115">
        <f t="shared" si="287"/>
        <v>0</v>
      </c>
      <c r="AH1029" s="115" t="str">
        <f t="shared" si="288"/>
        <v>Correct</v>
      </c>
      <c r="AJ1029" s="115" t="s">
        <v>99</v>
      </c>
      <c r="AK1029" s="115">
        <v>55</v>
      </c>
      <c r="AL1029" s="115" t="s">
        <v>181</v>
      </c>
      <c r="AM1029" s="115" t="s">
        <v>194</v>
      </c>
      <c r="AN1029" s="115" t="s">
        <v>85</v>
      </c>
      <c r="AO1029" s="115" t="s">
        <v>86</v>
      </c>
      <c r="AP1029" s="115" t="s">
        <v>87</v>
      </c>
      <c r="AQ1029" s="115" t="s">
        <v>101</v>
      </c>
      <c r="AR1029" s="115" t="s">
        <v>109</v>
      </c>
      <c r="AS1029" s="115" t="s">
        <v>90</v>
      </c>
      <c r="AT1029" s="115" t="s">
        <v>91</v>
      </c>
      <c r="AU1029" s="115" t="s">
        <v>91</v>
      </c>
    </row>
    <row r="1030" spans="1:47">
      <c r="A1030" s="115">
        <v>6985471599</v>
      </c>
      <c r="O1030" s="115">
        <f t="shared" si="272"/>
        <v>0</v>
      </c>
      <c r="P1030" s="115" t="e">
        <f t="shared" si="273"/>
        <v>#DIV/0!</v>
      </c>
      <c r="R1030" s="115">
        <f t="shared" si="274"/>
        <v>0</v>
      </c>
      <c r="S1030" s="115">
        <f t="shared" si="275"/>
        <v>0</v>
      </c>
      <c r="T1030" s="115">
        <f t="shared" si="276"/>
        <v>0</v>
      </c>
      <c r="U1030" s="115">
        <f t="shared" si="277"/>
        <v>0</v>
      </c>
      <c r="V1030" s="115">
        <f t="shared" si="278"/>
        <v>0</v>
      </c>
      <c r="W1030" s="115">
        <f t="shared" si="279"/>
        <v>0</v>
      </c>
      <c r="X1030" s="115">
        <f t="shared" si="280"/>
        <v>0</v>
      </c>
      <c r="Y1030" s="115">
        <f t="shared" si="281"/>
        <v>0</v>
      </c>
      <c r="Z1030" s="115">
        <f t="shared" si="282"/>
        <v>0</v>
      </c>
      <c r="AA1030" s="115">
        <f t="shared" si="283"/>
        <v>0</v>
      </c>
      <c r="AB1030" s="115">
        <f t="shared" si="284"/>
        <v>0</v>
      </c>
      <c r="AC1030" s="115">
        <f t="shared" si="285"/>
        <v>0</v>
      </c>
      <c r="AF1030" s="115">
        <f t="shared" si="286"/>
        <v>0</v>
      </c>
      <c r="AG1030" s="115">
        <f t="shared" si="287"/>
        <v>0</v>
      </c>
      <c r="AH1030" s="115" t="str">
        <f t="shared" si="288"/>
        <v>Correct</v>
      </c>
      <c r="AJ1030" s="115" t="s">
        <v>83</v>
      </c>
      <c r="AK1030" s="115">
        <v>66</v>
      </c>
      <c r="AL1030" s="115" t="s">
        <v>181</v>
      </c>
      <c r="AM1030" s="115" t="s">
        <v>203</v>
      </c>
      <c r="AN1030" s="115" t="s">
        <v>85</v>
      </c>
      <c r="AO1030" s="115" t="s">
        <v>86</v>
      </c>
      <c r="AP1030" s="115" t="s">
        <v>87</v>
      </c>
      <c r="AQ1030" s="115" t="s">
        <v>88</v>
      </c>
      <c r="AR1030" s="115" t="s">
        <v>89</v>
      </c>
      <c r="AS1030" s="115" t="s">
        <v>106</v>
      </c>
      <c r="AT1030" s="115" t="s">
        <v>91</v>
      </c>
      <c r="AU1030" s="115" t="s">
        <v>91</v>
      </c>
    </row>
    <row r="1031" spans="1:47">
      <c r="A1031" s="115">
        <v>7044851906</v>
      </c>
      <c r="F1031" s="115" t="s">
        <v>45</v>
      </c>
      <c r="O1031" s="115">
        <f t="shared" si="272"/>
        <v>1</v>
      </c>
      <c r="P1031" s="115">
        <f t="shared" si="273"/>
        <v>3</v>
      </c>
      <c r="R1031" s="115">
        <f t="shared" si="274"/>
        <v>0</v>
      </c>
      <c r="S1031" s="115">
        <f t="shared" si="275"/>
        <v>0</v>
      </c>
      <c r="T1031" s="115">
        <f t="shared" si="276"/>
        <v>0</v>
      </c>
      <c r="U1031" s="115">
        <f t="shared" si="277"/>
        <v>0</v>
      </c>
      <c r="V1031" s="115">
        <f t="shared" si="278"/>
        <v>1</v>
      </c>
      <c r="W1031" s="115">
        <f t="shared" si="279"/>
        <v>0</v>
      </c>
      <c r="X1031" s="115">
        <f t="shared" si="280"/>
        <v>0</v>
      </c>
      <c r="Y1031" s="115">
        <f t="shared" si="281"/>
        <v>0</v>
      </c>
      <c r="Z1031" s="115">
        <f t="shared" si="282"/>
        <v>0</v>
      </c>
      <c r="AA1031" s="115">
        <f t="shared" si="283"/>
        <v>0</v>
      </c>
      <c r="AB1031" s="115">
        <f t="shared" si="284"/>
        <v>0</v>
      </c>
      <c r="AC1031" s="115">
        <f t="shared" si="285"/>
        <v>0</v>
      </c>
      <c r="AF1031" s="115">
        <f t="shared" si="286"/>
        <v>1</v>
      </c>
      <c r="AG1031" s="115">
        <f t="shared" si="287"/>
        <v>1</v>
      </c>
      <c r="AH1031" s="115" t="str">
        <f t="shared" si="288"/>
        <v>Correct</v>
      </c>
      <c r="AJ1031" s="115" t="s">
        <v>83</v>
      </c>
      <c r="AK1031" s="115">
        <v>90</v>
      </c>
      <c r="AL1031" s="115" t="s">
        <v>432</v>
      </c>
      <c r="AN1031" s="115" t="s">
        <v>92</v>
      </c>
      <c r="AP1031" s="115" t="s">
        <v>87</v>
      </c>
      <c r="AR1031" s="115" t="s">
        <v>102</v>
      </c>
      <c r="AS1031" s="115" t="s">
        <v>106</v>
      </c>
      <c r="AT1031" s="115" t="s">
        <v>91</v>
      </c>
      <c r="AU1031" s="115" t="s">
        <v>86</v>
      </c>
    </row>
    <row r="1032" spans="1:47">
      <c r="A1032" s="115">
        <v>6982474344</v>
      </c>
      <c r="C1032" s="115" t="s">
        <v>42</v>
      </c>
      <c r="E1032" s="115" t="s">
        <v>44</v>
      </c>
      <c r="O1032" s="115">
        <f t="shared" si="272"/>
        <v>2</v>
      </c>
      <c r="P1032" s="115">
        <f t="shared" si="273"/>
        <v>1.5</v>
      </c>
      <c r="R1032" s="115">
        <f t="shared" si="274"/>
        <v>0</v>
      </c>
      <c r="S1032" s="115">
        <f t="shared" si="275"/>
        <v>1</v>
      </c>
      <c r="T1032" s="115">
        <f t="shared" si="276"/>
        <v>0</v>
      </c>
      <c r="U1032" s="115">
        <f t="shared" si="277"/>
        <v>1</v>
      </c>
      <c r="V1032" s="115">
        <f t="shared" si="278"/>
        <v>0</v>
      </c>
      <c r="W1032" s="115">
        <f t="shared" si="279"/>
        <v>0</v>
      </c>
      <c r="X1032" s="115">
        <f t="shared" si="280"/>
        <v>0</v>
      </c>
      <c r="Y1032" s="115">
        <f t="shared" si="281"/>
        <v>0</v>
      </c>
      <c r="Z1032" s="115">
        <f t="shared" si="282"/>
        <v>0</v>
      </c>
      <c r="AA1032" s="115">
        <f t="shared" si="283"/>
        <v>0</v>
      </c>
      <c r="AB1032" s="115">
        <f t="shared" si="284"/>
        <v>0</v>
      </c>
      <c r="AC1032" s="115">
        <f t="shared" si="285"/>
        <v>0</v>
      </c>
      <c r="AF1032" s="115">
        <f t="shared" si="286"/>
        <v>2</v>
      </c>
      <c r="AG1032" s="115">
        <f t="shared" si="287"/>
        <v>2</v>
      </c>
      <c r="AH1032" s="115" t="str">
        <f t="shared" si="288"/>
        <v>Correct</v>
      </c>
      <c r="AJ1032" s="115" t="s">
        <v>83</v>
      </c>
      <c r="AK1032" s="115">
        <v>37</v>
      </c>
      <c r="AL1032" s="115" t="s">
        <v>181</v>
      </c>
      <c r="AM1032" s="115" t="s">
        <v>222</v>
      </c>
      <c r="AN1032" s="115" t="s">
        <v>85</v>
      </c>
      <c r="AO1032" s="115" t="s">
        <v>86</v>
      </c>
      <c r="AQ1032" s="115" t="s">
        <v>101</v>
      </c>
      <c r="AR1032" s="115" t="s">
        <v>89</v>
      </c>
      <c r="AS1032" s="115" t="s">
        <v>90</v>
      </c>
      <c r="AT1032" s="115" t="s">
        <v>91</v>
      </c>
      <c r="AU1032" s="115" t="s">
        <v>91</v>
      </c>
    </row>
    <row r="1033" spans="1:47">
      <c r="A1033" s="115">
        <v>7010996356</v>
      </c>
      <c r="E1033" s="115" t="s">
        <v>44</v>
      </c>
      <c r="O1033" s="115">
        <f t="shared" si="272"/>
        <v>1</v>
      </c>
      <c r="P1033" s="115">
        <f t="shared" si="273"/>
        <v>3</v>
      </c>
      <c r="R1033" s="115">
        <f t="shared" si="274"/>
        <v>0</v>
      </c>
      <c r="S1033" s="115">
        <f t="shared" si="275"/>
        <v>0</v>
      </c>
      <c r="T1033" s="115">
        <f t="shared" si="276"/>
        <v>0</v>
      </c>
      <c r="U1033" s="115">
        <f t="shared" si="277"/>
        <v>1</v>
      </c>
      <c r="V1033" s="115">
        <f t="shared" si="278"/>
        <v>0</v>
      </c>
      <c r="W1033" s="115">
        <f t="shared" si="279"/>
        <v>0</v>
      </c>
      <c r="X1033" s="115">
        <f t="shared" si="280"/>
        <v>0</v>
      </c>
      <c r="Y1033" s="115">
        <f t="shared" si="281"/>
        <v>0</v>
      </c>
      <c r="Z1033" s="115">
        <f t="shared" si="282"/>
        <v>0</v>
      </c>
      <c r="AA1033" s="115">
        <f t="shared" si="283"/>
        <v>0</v>
      </c>
      <c r="AB1033" s="115">
        <f t="shared" si="284"/>
        <v>0</v>
      </c>
      <c r="AC1033" s="115">
        <f t="shared" si="285"/>
        <v>0</v>
      </c>
      <c r="AF1033" s="115">
        <f t="shared" si="286"/>
        <v>1</v>
      </c>
      <c r="AG1033" s="115">
        <f t="shared" si="287"/>
        <v>1</v>
      </c>
      <c r="AH1033" s="115" t="str">
        <f t="shared" si="288"/>
        <v>Correct</v>
      </c>
      <c r="AJ1033" s="115" t="s">
        <v>99</v>
      </c>
      <c r="AK1033" s="115">
        <v>67</v>
      </c>
      <c r="AL1033" s="115" t="s">
        <v>84</v>
      </c>
      <c r="AM1033" s="115" t="s">
        <v>123</v>
      </c>
      <c r="AN1033" s="115" t="s">
        <v>85</v>
      </c>
      <c r="AO1033" s="115" t="s">
        <v>86</v>
      </c>
      <c r="AP1033" s="115" t="s">
        <v>87</v>
      </c>
      <c r="AQ1033" s="115" t="s">
        <v>100</v>
      </c>
      <c r="AR1033" s="115" t="s">
        <v>94</v>
      </c>
      <c r="AS1033" s="115" t="s">
        <v>106</v>
      </c>
      <c r="AT1033" s="115" t="s">
        <v>91</v>
      </c>
      <c r="AU1033" s="115" t="s">
        <v>91</v>
      </c>
    </row>
    <row r="1034" spans="1:47">
      <c r="A1034" s="115">
        <v>6988277953</v>
      </c>
      <c r="O1034" s="115">
        <f t="shared" si="272"/>
        <v>0</v>
      </c>
      <c r="P1034" s="115" t="e">
        <f t="shared" si="273"/>
        <v>#DIV/0!</v>
      </c>
      <c r="R1034" s="115">
        <f t="shared" si="274"/>
        <v>0</v>
      </c>
      <c r="S1034" s="115">
        <f t="shared" si="275"/>
        <v>0</v>
      </c>
      <c r="T1034" s="115">
        <f t="shared" si="276"/>
        <v>0</v>
      </c>
      <c r="U1034" s="115">
        <f t="shared" si="277"/>
        <v>0</v>
      </c>
      <c r="V1034" s="115">
        <f t="shared" si="278"/>
        <v>0</v>
      </c>
      <c r="W1034" s="115">
        <f t="shared" si="279"/>
        <v>0</v>
      </c>
      <c r="X1034" s="115">
        <f t="shared" si="280"/>
        <v>0</v>
      </c>
      <c r="Y1034" s="115">
        <f t="shared" si="281"/>
        <v>0</v>
      </c>
      <c r="Z1034" s="115">
        <f t="shared" si="282"/>
        <v>0</v>
      </c>
      <c r="AA1034" s="115">
        <f t="shared" si="283"/>
        <v>0</v>
      </c>
      <c r="AB1034" s="115">
        <f t="shared" si="284"/>
        <v>0</v>
      </c>
      <c r="AC1034" s="115">
        <f t="shared" si="285"/>
        <v>0</v>
      </c>
      <c r="AF1034" s="115">
        <f t="shared" si="286"/>
        <v>0</v>
      </c>
      <c r="AG1034" s="115">
        <f t="shared" si="287"/>
        <v>0</v>
      </c>
      <c r="AH1034" s="115" t="str">
        <f t="shared" si="288"/>
        <v>Correct</v>
      </c>
      <c r="AJ1034" s="115" t="s">
        <v>99</v>
      </c>
      <c r="AK1034" s="115">
        <v>63</v>
      </c>
      <c r="AL1034" s="115" t="s">
        <v>84</v>
      </c>
      <c r="AM1034" s="115" t="s">
        <v>131</v>
      </c>
      <c r="AN1034" s="115" t="s">
        <v>85</v>
      </c>
      <c r="AO1034" s="115" t="s">
        <v>86</v>
      </c>
      <c r="AP1034" s="115" t="s">
        <v>87</v>
      </c>
      <c r="AR1034" s="115" t="s">
        <v>89</v>
      </c>
      <c r="AS1034" s="115" t="s">
        <v>106</v>
      </c>
      <c r="AT1034" s="115" t="s">
        <v>91</v>
      </c>
      <c r="AU1034" s="115" t="s">
        <v>86</v>
      </c>
    </row>
    <row r="1035" spans="1:47">
      <c r="A1035" s="115">
        <v>6988280891</v>
      </c>
      <c r="B1035" s="115" t="s">
        <v>41</v>
      </c>
      <c r="O1035" s="115">
        <f t="shared" si="272"/>
        <v>1</v>
      </c>
      <c r="P1035" s="115">
        <f t="shared" si="273"/>
        <v>3</v>
      </c>
      <c r="R1035" s="115">
        <f t="shared" si="274"/>
        <v>1</v>
      </c>
      <c r="S1035" s="115">
        <f t="shared" si="275"/>
        <v>0</v>
      </c>
      <c r="T1035" s="115">
        <f t="shared" si="276"/>
        <v>0</v>
      </c>
      <c r="U1035" s="115">
        <f t="shared" si="277"/>
        <v>0</v>
      </c>
      <c r="V1035" s="115">
        <f t="shared" si="278"/>
        <v>0</v>
      </c>
      <c r="W1035" s="115">
        <f t="shared" si="279"/>
        <v>0</v>
      </c>
      <c r="X1035" s="115">
        <f t="shared" si="280"/>
        <v>0</v>
      </c>
      <c r="Y1035" s="115">
        <f t="shared" si="281"/>
        <v>0</v>
      </c>
      <c r="Z1035" s="115">
        <f t="shared" si="282"/>
        <v>0</v>
      </c>
      <c r="AA1035" s="115">
        <f t="shared" si="283"/>
        <v>0</v>
      </c>
      <c r="AB1035" s="115">
        <f t="shared" si="284"/>
        <v>0</v>
      </c>
      <c r="AC1035" s="115">
        <f t="shared" si="285"/>
        <v>0</v>
      </c>
      <c r="AF1035" s="115">
        <f t="shared" si="286"/>
        <v>1</v>
      </c>
      <c r="AG1035" s="115">
        <f t="shared" si="287"/>
        <v>1</v>
      </c>
      <c r="AH1035" s="115" t="str">
        <f t="shared" si="288"/>
        <v>Correct</v>
      </c>
      <c r="AJ1035" s="115" t="s">
        <v>83</v>
      </c>
      <c r="AK1035" s="115">
        <v>74</v>
      </c>
      <c r="AL1035" s="115" t="s">
        <v>84</v>
      </c>
      <c r="AM1035" s="115" t="s">
        <v>121</v>
      </c>
      <c r="AN1035" s="115" t="s">
        <v>85</v>
      </c>
      <c r="AO1035" s="115" t="s">
        <v>86</v>
      </c>
      <c r="AQ1035" s="115" t="s">
        <v>96</v>
      </c>
      <c r="AR1035" s="115" t="s">
        <v>112</v>
      </c>
      <c r="AS1035" s="115" t="s">
        <v>106</v>
      </c>
      <c r="AT1035" s="115" t="s">
        <v>91</v>
      </c>
      <c r="AU1035" s="115" t="s">
        <v>86</v>
      </c>
    </row>
    <row r="1036" spans="1:47">
      <c r="A1036" s="115">
        <v>6985441592</v>
      </c>
      <c r="B1036" s="115" t="s">
        <v>41</v>
      </c>
      <c r="C1036" s="115" t="s">
        <v>42</v>
      </c>
      <c r="E1036" s="115" t="s">
        <v>44</v>
      </c>
      <c r="O1036" s="115">
        <f t="shared" si="272"/>
        <v>3</v>
      </c>
      <c r="P1036" s="115">
        <f t="shared" si="273"/>
        <v>1</v>
      </c>
      <c r="R1036" s="115">
        <f t="shared" si="274"/>
        <v>1</v>
      </c>
      <c r="S1036" s="115">
        <f t="shared" si="275"/>
        <v>1</v>
      </c>
      <c r="T1036" s="115">
        <f t="shared" si="276"/>
        <v>0</v>
      </c>
      <c r="U1036" s="115">
        <f t="shared" si="277"/>
        <v>1</v>
      </c>
      <c r="V1036" s="115">
        <f t="shared" si="278"/>
        <v>0</v>
      </c>
      <c r="W1036" s="115">
        <f t="shared" si="279"/>
        <v>0</v>
      </c>
      <c r="X1036" s="115">
        <f t="shared" si="280"/>
        <v>0</v>
      </c>
      <c r="Y1036" s="115">
        <f t="shared" si="281"/>
        <v>0</v>
      </c>
      <c r="Z1036" s="115">
        <f t="shared" si="282"/>
        <v>0</v>
      </c>
      <c r="AA1036" s="115">
        <f t="shared" si="283"/>
        <v>0</v>
      </c>
      <c r="AB1036" s="115">
        <f t="shared" si="284"/>
        <v>0</v>
      </c>
      <c r="AC1036" s="115">
        <f t="shared" si="285"/>
        <v>0</v>
      </c>
      <c r="AF1036" s="115">
        <f t="shared" si="286"/>
        <v>3</v>
      </c>
      <c r="AG1036" s="115">
        <f t="shared" si="287"/>
        <v>3</v>
      </c>
      <c r="AH1036" s="115" t="str">
        <f t="shared" si="288"/>
        <v>Correct</v>
      </c>
      <c r="AJ1036" s="115" t="s">
        <v>83</v>
      </c>
      <c r="AK1036" s="115">
        <v>65</v>
      </c>
      <c r="AL1036" s="115" t="s">
        <v>84</v>
      </c>
      <c r="AM1036" s="115" t="s">
        <v>156</v>
      </c>
      <c r="AN1036" s="115" t="s">
        <v>85</v>
      </c>
      <c r="AO1036" s="115" t="s">
        <v>86</v>
      </c>
      <c r="AS1036" s="115" t="s">
        <v>106</v>
      </c>
      <c r="AT1036" s="115" t="s">
        <v>91</v>
      </c>
    </row>
    <row r="1037" spans="1:47">
      <c r="A1037" s="115">
        <v>7020565426</v>
      </c>
      <c r="F1037" s="115" t="s">
        <v>45</v>
      </c>
      <c r="O1037" s="115">
        <f t="shared" si="272"/>
        <v>1</v>
      </c>
      <c r="P1037" s="115">
        <f t="shared" si="273"/>
        <v>3</v>
      </c>
      <c r="R1037" s="115">
        <f t="shared" si="274"/>
        <v>0</v>
      </c>
      <c r="S1037" s="115">
        <f t="shared" si="275"/>
        <v>0</v>
      </c>
      <c r="T1037" s="115">
        <f t="shared" si="276"/>
        <v>0</v>
      </c>
      <c r="U1037" s="115">
        <f t="shared" si="277"/>
        <v>0</v>
      </c>
      <c r="V1037" s="115">
        <f t="shared" si="278"/>
        <v>1</v>
      </c>
      <c r="W1037" s="115">
        <f t="shared" si="279"/>
        <v>0</v>
      </c>
      <c r="X1037" s="115">
        <f t="shared" si="280"/>
        <v>0</v>
      </c>
      <c r="Y1037" s="115">
        <f t="shared" si="281"/>
        <v>0</v>
      </c>
      <c r="Z1037" s="115">
        <f t="shared" si="282"/>
        <v>0</v>
      </c>
      <c r="AA1037" s="115">
        <f t="shared" si="283"/>
        <v>0</v>
      </c>
      <c r="AB1037" s="115">
        <f t="shared" si="284"/>
        <v>0</v>
      </c>
      <c r="AC1037" s="115">
        <f t="shared" si="285"/>
        <v>0</v>
      </c>
      <c r="AF1037" s="115">
        <f t="shared" si="286"/>
        <v>1</v>
      </c>
      <c r="AG1037" s="115">
        <f t="shared" si="287"/>
        <v>1</v>
      </c>
      <c r="AH1037" s="115" t="str">
        <f t="shared" si="288"/>
        <v>Correct</v>
      </c>
      <c r="AJ1037" s="115" t="s">
        <v>83</v>
      </c>
      <c r="AK1037" s="115">
        <v>48</v>
      </c>
      <c r="AL1037" s="115" t="s">
        <v>181</v>
      </c>
      <c r="AM1037" s="115" t="s">
        <v>201</v>
      </c>
      <c r="AN1037" s="115" t="s">
        <v>85</v>
      </c>
      <c r="AO1037" s="115" t="s">
        <v>86</v>
      </c>
      <c r="AP1037" s="115" t="s">
        <v>87</v>
      </c>
      <c r="AR1037" s="115" t="s">
        <v>89</v>
      </c>
      <c r="AS1037" s="115" t="s">
        <v>90</v>
      </c>
      <c r="AT1037" s="115" t="s">
        <v>91</v>
      </c>
      <c r="AU1037" s="115" t="s">
        <v>91</v>
      </c>
    </row>
    <row r="1038" spans="1:47">
      <c r="A1038" s="115">
        <v>6985156207</v>
      </c>
      <c r="B1038" s="115" t="s">
        <v>41</v>
      </c>
      <c r="O1038" s="115">
        <f t="shared" si="272"/>
        <v>1</v>
      </c>
      <c r="P1038" s="115">
        <f t="shared" si="273"/>
        <v>3</v>
      </c>
      <c r="R1038" s="115">
        <f t="shared" si="274"/>
        <v>1</v>
      </c>
      <c r="S1038" s="115">
        <f t="shared" si="275"/>
        <v>0</v>
      </c>
      <c r="T1038" s="115">
        <f t="shared" si="276"/>
        <v>0</v>
      </c>
      <c r="U1038" s="115">
        <f t="shared" si="277"/>
        <v>0</v>
      </c>
      <c r="V1038" s="115">
        <f t="shared" si="278"/>
        <v>0</v>
      </c>
      <c r="W1038" s="115">
        <f t="shared" si="279"/>
        <v>0</v>
      </c>
      <c r="X1038" s="115">
        <f t="shared" si="280"/>
        <v>0</v>
      </c>
      <c r="Y1038" s="115">
        <f t="shared" si="281"/>
        <v>0</v>
      </c>
      <c r="Z1038" s="115">
        <f t="shared" si="282"/>
        <v>0</v>
      </c>
      <c r="AA1038" s="115">
        <f t="shared" si="283"/>
        <v>0</v>
      </c>
      <c r="AB1038" s="115">
        <f t="shared" si="284"/>
        <v>0</v>
      </c>
      <c r="AC1038" s="115">
        <f t="shared" si="285"/>
        <v>0</v>
      </c>
      <c r="AF1038" s="115">
        <f t="shared" si="286"/>
        <v>1</v>
      </c>
      <c r="AG1038" s="115">
        <f t="shared" si="287"/>
        <v>1</v>
      </c>
      <c r="AH1038" s="115" t="str">
        <f t="shared" si="288"/>
        <v>Correct</v>
      </c>
      <c r="AJ1038" s="115" t="s">
        <v>83</v>
      </c>
      <c r="AK1038" s="115">
        <v>54</v>
      </c>
      <c r="AL1038" s="115" t="s">
        <v>181</v>
      </c>
      <c r="AM1038" s="115" t="s">
        <v>184</v>
      </c>
      <c r="AN1038" s="115" t="s">
        <v>85</v>
      </c>
      <c r="AP1038" s="115" t="s">
        <v>87</v>
      </c>
      <c r="AQ1038" s="115" t="s">
        <v>93</v>
      </c>
      <c r="AR1038" s="115" t="s">
        <v>112</v>
      </c>
      <c r="AS1038" s="115" t="s">
        <v>103</v>
      </c>
      <c r="AT1038" s="115" t="s">
        <v>91</v>
      </c>
      <c r="AU1038" s="115" t="s">
        <v>86</v>
      </c>
    </row>
    <row r="1039" spans="1:47">
      <c r="A1039" s="115">
        <v>7011314523</v>
      </c>
      <c r="B1039" s="115" t="s">
        <v>41</v>
      </c>
      <c r="O1039" s="115">
        <f t="shared" si="272"/>
        <v>1</v>
      </c>
      <c r="P1039" s="115">
        <f t="shared" si="273"/>
        <v>3</v>
      </c>
      <c r="R1039" s="115">
        <f t="shared" si="274"/>
        <v>1</v>
      </c>
      <c r="S1039" s="115">
        <f t="shared" si="275"/>
        <v>0</v>
      </c>
      <c r="T1039" s="115">
        <f t="shared" si="276"/>
        <v>0</v>
      </c>
      <c r="U1039" s="115">
        <f t="shared" si="277"/>
        <v>0</v>
      </c>
      <c r="V1039" s="115">
        <f t="shared" si="278"/>
        <v>0</v>
      </c>
      <c r="W1039" s="115">
        <f t="shared" si="279"/>
        <v>0</v>
      </c>
      <c r="X1039" s="115">
        <f t="shared" si="280"/>
        <v>0</v>
      </c>
      <c r="Y1039" s="115">
        <f t="shared" si="281"/>
        <v>0</v>
      </c>
      <c r="Z1039" s="115">
        <f t="shared" si="282"/>
        <v>0</v>
      </c>
      <c r="AA1039" s="115">
        <f t="shared" si="283"/>
        <v>0</v>
      </c>
      <c r="AB1039" s="115">
        <f t="shared" si="284"/>
        <v>0</v>
      </c>
      <c r="AC1039" s="115">
        <f t="shared" si="285"/>
        <v>0</v>
      </c>
      <c r="AF1039" s="115">
        <f t="shared" si="286"/>
        <v>1</v>
      </c>
      <c r="AG1039" s="115">
        <f t="shared" si="287"/>
        <v>1</v>
      </c>
      <c r="AH1039" s="115" t="str">
        <f t="shared" si="288"/>
        <v>Correct</v>
      </c>
      <c r="AJ1039" s="115" t="s">
        <v>83</v>
      </c>
      <c r="AK1039" s="115">
        <v>72</v>
      </c>
      <c r="AL1039" s="115" t="s">
        <v>84</v>
      </c>
      <c r="AM1039" s="115" t="s">
        <v>143</v>
      </c>
      <c r="AN1039" s="115" t="s">
        <v>110</v>
      </c>
      <c r="AO1039" s="115" t="s">
        <v>86</v>
      </c>
      <c r="AQ1039" s="115" t="s">
        <v>104</v>
      </c>
      <c r="AR1039" s="115" t="s">
        <v>89</v>
      </c>
      <c r="AS1039" s="115" t="s">
        <v>106</v>
      </c>
      <c r="AT1039" s="115" t="s">
        <v>91</v>
      </c>
      <c r="AU1039" s="115" t="s">
        <v>91</v>
      </c>
    </row>
    <row r="1040" spans="1:47">
      <c r="A1040" s="115">
        <v>7007923076</v>
      </c>
      <c r="B1040" s="115" t="s">
        <v>41</v>
      </c>
      <c r="O1040" s="115">
        <f t="shared" si="272"/>
        <v>1</v>
      </c>
      <c r="P1040" s="115">
        <f t="shared" si="273"/>
        <v>3</v>
      </c>
      <c r="R1040" s="115">
        <f t="shared" si="274"/>
        <v>1</v>
      </c>
      <c r="S1040" s="115">
        <f t="shared" si="275"/>
        <v>0</v>
      </c>
      <c r="T1040" s="115">
        <f t="shared" si="276"/>
        <v>0</v>
      </c>
      <c r="U1040" s="115">
        <f t="shared" si="277"/>
        <v>0</v>
      </c>
      <c r="V1040" s="115">
        <f t="shared" si="278"/>
        <v>0</v>
      </c>
      <c r="W1040" s="115">
        <f t="shared" si="279"/>
        <v>0</v>
      </c>
      <c r="X1040" s="115">
        <f t="shared" si="280"/>
        <v>0</v>
      </c>
      <c r="Y1040" s="115">
        <f t="shared" si="281"/>
        <v>0</v>
      </c>
      <c r="Z1040" s="115">
        <f t="shared" si="282"/>
        <v>0</v>
      </c>
      <c r="AA1040" s="115">
        <f t="shared" si="283"/>
        <v>0</v>
      </c>
      <c r="AB1040" s="115">
        <f t="shared" si="284"/>
        <v>0</v>
      </c>
      <c r="AC1040" s="115">
        <f t="shared" si="285"/>
        <v>0</v>
      </c>
      <c r="AF1040" s="115">
        <f t="shared" si="286"/>
        <v>1</v>
      </c>
      <c r="AG1040" s="115">
        <f t="shared" si="287"/>
        <v>1</v>
      </c>
      <c r="AH1040" s="115" t="str">
        <f t="shared" si="288"/>
        <v>Correct</v>
      </c>
      <c r="AJ1040" s="115" t="s">
        <v>83</v>
      </c>
      <c r="AK1040" s="115">
        <v>75</v>
      </c>
      <c r="AL1040" s="115" t="s">
        <v>84</v>
      </c>
      <c r="AM1040" s="115" t="s">
        <v>125</v>
      </c>
      <c r="AN1040" s="115" t="s">
        <v>85</v>
      </c>
      <c r="AO1040" s="115" t="s">
        <v>86</v>
      </c>
      <c r="AP1040" s="115" t="s">
        <v>87</v>
      </c>
      <c r="AR1040" s="115" t="s">
        <v>111</v>
      </c>
      <c r="AS1040" s="115" t="s">
        <v>106</v>
      </c>
      <c r="AT1040" s="115" t="s">
        <v>91</v>
      </c>
      <c r="AU1040" s="115" t="s">
        <v>91</v>
      </c>
    </row>
    <row r="1041" spans="1:47">
      <c r="A1041" s="115">
        <v>6988279662</v>
      </c>
      <c r="B1041" s="115" t="s">
        <v>41</v>
      </c>
      <c r="C1041" s="115" t="s">
        <v>42</v>
      </c>
      <c r="G1041" s="115" t="s">
        <v>39</v>
      </c>
      <c r="O1041" s="115">
        <f t="shared" si="272"/>
        <v>3</v>
      </c>
      <c r="P1041" s="115">
        <f t="shared" si="273"/>
        <v>1</v>
      </c>
      <c r="R1041" s="115">
        <f t="shared" si="274"/>
        <v>1</v>
      </c>
      <c r="S1041" s="115">
        <f t="shared" si="275"/>
        <v>1</v>
      </c>
      <c r="T1041" s="115">
        <f t="shared" si="276"/>
        <v>0</v>
      </c>
      <c r="U1041" s="115">
        <f t="shared" si="277"/>
        <v>0</v>
      </c>
      <c r="V1041" s="115">
        <f t="shared" si="278"/>
        <v>0</v>
      </c>
      <c r="W1041" s="115">
        <f t="shared" si="279"/>
        <v>1</v>
      </c>
      <c r="X1041" s="115">
        <f t="shared" si="280"/>
        <v>0</v>
      </c>
      <c r="Y1041" s="115">
        <f t="shared" si="281"/>
        <v>0</v>
      </c>
      <c r="Z1041" s="115">
        <f t="shared" si="282"/>
        <v>0</v>
      </c>
      <c r="AA1041" s="115">
        <f t="shared" si="283"/>
        <v>0</v>
      </c>
      <c r="AB1041" s="115">
        <f t="shared" si="284"/>
        <v>0</v>
      </c>
      <c r="AC1041" s="115">
        <f t="shared" si="285"/>
        <v>0</v>
      </c>
      <c r="AF1041" s="115">
        <f t="shared" si="286"/>
        <v>3</v>
      </c>
      <c r="AG1041" s="115">
        <f t="shared" si="287"/>
        <v>3</v>
      </c>
      <c r="AH1041" s="115" t="str">
        <f t="shared" si="288"/>
        <v>Correct</v>
      </c>
      <c r="AJ1041" s="115" t="s">
        <v>83</v>
      </c>
      <c r="AL1041" s="115" t="s">
        <v>84</v>
      </c>
      <c r="AN1041" s="115" t="s">
        <v>85</v>
      </c>
      <c r="AO1041" s="115" t="s">
        <v>86</v>
      </c>
      <c r="AP1041" s="115" t="s">
        <v>87</v>
      </c>
      <c r="AR1041" s="115" t="s">
        <v>111</v>
      </c>
      <c r="AS1041" s="115" t="s">
        <v>106</v>
      </c>
      <c r="AT1041" s="115" t="s">
        <v>91</v>
      </c>
      <c r="AU1041" s="115" t="s">
        <v>86</v>
      </c>
    </row>
    <row r="1042" spans="1:47">
      <c r="A1042" s="115">
        <v>7007912273</v>
      </c>
      <c r="O1042" s="115">
        <f t="shared" si="272"/>
        <v>0</v>
      </c>
      <c r="P1042" s="115" t="e">
        <f t="shared" si="273"/>
        <v>#DIV/0!</v>
      </c>
      <c r="R1042" s="115">
        <f t="shared" si="274"/>
        <v>0</v>
      </c>
      <c r="S1042" s="115">
        <f t="shared" si="275"/>
        <v>0</v>
      </c>
      <c r="T1042" s="115">
        <f t="shared" si="276"/>
        <v>0</v>
      </c>
      <c r="U1042" s="115">
        <f t="shared" si="277"/>
        <v>0</v>
      </c>
      <c r="V1042" s="115">
        <f t="shared" si="278"/>
        <v>0</v>
      </c>
      <c r="W1042" s="115">
        <f t="shared" si="279"/>
        <v>0</v>
      </c>
      <c r="X1042" s="115">
        <f t="shared" si="280"/>
        <v>0</v>
      </c>
      <c r="Y1042" s="115">
        <f t="shared" si="281"/>
        <v>0</v>
      </c>
      <c r="Z1042" s="115">
        <f t="shared" si="282"/>
        <v>0</v>
      </c>
      <c r="AA1042" s="115">
        <f t="shared" si="283"/>
        <v>0</v>
      </c>
      <c r="AB1042" s="115">
        <f t="shared" si="284"/>
        <v>0</v>
      </c>
      <c r="AC1042" s="115">
        <f t="shared" si="285"/>
        <v>0</v>
      </c>
      <c r="AF1042" s="115">
        <f t="shared" si="286"/>
        <v>0</v>
      </c>
      <c r="AG1042" s="115">
        <f t="shared" si="287"/>
        <v>0</v>
      </c>
      <c r="AH1042" s="115" t="str">
        <f t="shared" si="288"/>
        <v>Correct</v>
      </c>
      <c r="AJ1042" s="115" t="s">
        <v>99</v>
      </c>
      <c r="AK1042" s="115">
        <v>67</v>
      </c>
      <c r="AL1042" s="115" t="s">
        <v>181</v>
      </c>
      <c r="AM1042" s="115" t="s">
        <v>197</v>
      </c>
      <c r="AN1042" s="115" t="s">
        <v>85</v>
      </c>
      <c r="AO1042" s="115" t="s">
        <v>86</v>
      </c>
      <c r="AP1042" s="115" t="s">
        <v>87</v>
      </c>
      <c r="AR1042" s="115" t="s">
        <v>89</v>
      </c>
      <c r="AS1042" s="115" t="s">
        <v>106</v>
      </c>
      <c r="AT1042" s="115" t="s">
        <v>91</v>
      </c>
      <c r="AU1042" s="115" t="s">
        <v>86</v>
      </c>
    </row>
    <row r="1043" spans="1:47">
      <c r="A1043" s="115">
        <v>6985462853</v>
      </c>
      <c r="O1043" s="115">
        <f t="shared" si="272"/>
        <v>0</v>
      </c>
      <c r="P1043" s="115" t="e">
        <f t="shared" si="273"/>
        <v>#DIV/0!</v>
      </c>
      <c r="R1043" s="115">
        <f t="shared" si="274"/>
        <v>0</v>
      </c>
      <c r="S1043" s="115">
        <f t="shared" si="275"/>
        <v>0</v>
      </c>
      <c r="T1043" s="115">
        <f t="shared" si="276"/>
        <v>0</v>
      </c>
      <c r="U1043" s="115">
        <f t="shared" si="277"/>
        <v>0</v>
      </c>
      <c r="V1043" s="115">
        <f t="shared" si="278"/>
        <v>0</v>
      </c>
      <c r="W1043" s="115">
        <f t="shared" si="279"/>
        <v>0</v>
      </c>
      <c r="X1043" s="115">
        <f t="shared" si="280"/>
        <v>0</v>
      </c>
      <c r="Y1043" s="115">
        <f t="shared" si="281"/>
        <v>0</v>
      </c>
      <c r="Z1043" s="115">
        <f t="shared" si="282"/>
        <v>0</v>
      </c>
      <c r="AA1043" s="115">
        <f t="shared" si="283"/>
        <v>0</v>
      </c>
      <c r="AB1043" s="115">
        <f t="shared" si="284"/>
        <v>0</v>
      </c>
      <c r="AC1043" s="115">
        <f t="shared" si="285"/>
        <v>0</v>
      </c>
      <c r="AF1043" s="115">
        <f t="shared" si="286"/>
        <v>0</v>
      </c>
      <c r="AG1043" s="115">
        <f t="shared" si="287"/>
        <v>0</v>
      </c>
      <c r="AH1043" s="115" t="str">
        <f t="shared" si="288"/>
        <v>Correct</v>
      </c>
      <c r="AJ1043" s="115" t="s">
        <v>99</v>
      </c>
      <c r="AK1043" s="115">
        <v>90</v>
      </c>
      <c r="AL1043" s="115" t="s">
        <v>181</v>
      </c>
      <c r="AM1043" s="115" t="s">
        <v>199</v>
      </c>
      <c r="AN1043" s="115" t="s">
        <v>85</v>
      </c>
      <c r="AO1043" s="115" t="s">
        <v>86</v>
      </c>
      <c r="AR1043" s="115" t="s">
        <v>89</v>
      </c>
      <c r="AS1043" s="115" t="s">
        <v>106</v>
      </c>
      <c r="AT1043" s="115" t="s">
        <v>91</v>
      </c>
      <c r="AU1043" s="115" t="s">
        <v>86</v>
      </c>
    </row>
    <row r="1044" spans="1:47">
      <c r="A1044" s="115">
        <v>6982463126</v>
      </c>
      <c r="O1044" s="115">
        <f t="shared" si="272"/>
        <v>0</v>
      </c>
      <c r="P1044" s="115" t="e">
        <f t="shared" si="273"/>
        <v>#DIV/0!</v>
      </c>
      <c r="R1044" s="115">
        <f t="shared" si="274"/>
        <v>0</v>
      </c>
      <c r="S1044" s="115">
        <f t="shared" si="275"/>
        <v>0</v>
      </c>
      <c r="T1044" s="115">
        <f t="shared" si="276"/>
        <v>0</v>
      </c>
      <c r="U1044" s="115">
        <f t="shared" si="277"/>
        <v>0</v>
      </c>
      <c r="V1044" s="115">
        <f t="shared" si="278"/>
        <v>0</v>
      </c>
      <c r="W1044" s="115">
        <f t="shared" si="279"/>
        <v>0</v>
      </c>
      <c r="X1044" s="115">
        <f t="shared" si="280"/>
        <v>0</v>
      </c>
      <c r="Y1044" s="115">
        <f t="shared" si="281"/>
        <v>0</v>
      </c>
      <c r="Z1044" s="115">
        <f t="shared" si="282"/>
        <v>0</v>
      </c>
      <c r="AA1044" s="115">
        <f t="shared" si="283"/>
        <v>0</v>
      </c>
      <c r="AB1044" s="115">
        <f t="shared" si="284"/>
        <v>0</v>
      </c>
      <c r="AC1044" s="115">
        <f t="shared" si="285"/>
        <v>0</v>
      </c>
      <c r="AF1044" s="115">
        <f t="shared" si="286"/>
        <v>0</v>
      </c>
      <c r="AG1044" s="115">
        <f t="shared" si="287"/>
        <v>0</v>
      </c>
      <c r="AH1044" s="115" t="str">
        <f t="shared" si="288"/>
        <v>Correct</v>
      </c>
      <c r="AJ1044" s="115" t="s">
        <v>99</v>
      </c>
      <c r="AK1044" s="115">
        <v>60</v>
      </c>
      <c r="AL1044" s="115" t="s">
        <v>181</v>
      </c>
      <c r="AM1044" s="115" t="s">
        <v>239</v>
      </c>
      <c r="AN1044" s="115" t="s">
        <v>85</v>
      </c>
      <c r="AO1044" s="115" t="s">
        <v>86</v>
      </c>
      <c r="AQ1044" s="115" t="s">
        <v>101</v>
      </c>
      <c r="AR1044" s="115" t="s">
        <v>102</v>
      </c>
      <c r="AS1044" s="115" t="s">
        <v>90</v>
      </c>
      <c r="AT1044" s="115" t="s">
        <v>91</v>
      </c>
      <c r="AU1044" s="115" t="s">
        <v>91</v>
      </c>
    </row>
    <row r="1045" spans="1:47">
      <c r="A1045" s="115">
        <v>6984053452</v>
      </c>
      <c r="G1045" s="115" t="s">
        <v>39</v>
      </c>
      <c r="O1045" s="115">
        <f t="shared" si="272"/>
        <v>1</v>
      </c>
      <c r="P1045" s="115">
        <f t="shared" si="273"/>
        <v>3</v>
      </c>
      <c r="R1045" s="115">
        <f t="shared" si="274"/>
        <v>0</v>
      </c>
      <c r="S1045" s="115">
        <f t="shared" si="275"/>
        <v>0</v>
      </c>
      <c r="T1045" s="115">
        <f t="shared" si="276"/>
        <v>0</v>
      </c>
      <c r="U1045" s="115">
        <f t="shared" si="277"/>
        <v>0</v>
      </c>
      <c r="V1045" s="115">
        <f t="shared" si="278"/>
        <v>0</v>
      </c>
      <c r="W1045" s="115">
        <f t="shared" si="279"/>
        <v>1</v>
      </c>
      <c r="X1045" s="115">
        <f t="shared" si="280"/>
        <v>0</v>
      </c>
      <c r="Y1045" s="115">
        <f t="shared" si="281"/>
        <v>0</v>
      </c>
      <c r="Z1045" s="115">
        <f t="shared" si="282"/>
        <v>0</v>
      </c>
      <c r="AA1045" s="115">
        <f t="shared" si="283"/>
        <v>0</v>
      </c>
      <c r="AB1045" s="115">
        <f t="shared" si="284"/>
        <v>0</v>
      </c>
      <c r="AC1045" s="115">
        <f t="shared" si="285"/>
        <v>0</v>
      </c>
      <c r="AF1045" s="115">
        <f t="shared" si="286"/>
        <v>1</v>
      </c>
      <c r="AG1045" s="115">
        <f t="shared" si="287"/>
        <v>1</v>
      </c>
      <c r="AH1045" s="115" t="str">
        <f t="shared" si="288"/>
        <v>Correct</v>
      </c>
      <c r="AJ1045" s="115"/>
    </row>
    <row r="1046" spans="1:47">
      <c r="A1046" s="115">
        <v>7045792767</v>
      </c>
      <c r="E1046" s="115" t="s">
        <v>44</v>
      </c>
      <c r="O1046" s="115">
        <f t="shared" si="272"/>
        <v>1</v>
      </c>
      <c r="P1046" s="115">
        <f t="shared" si="273"/>
        <v>3</v>
      </c>
      <c r="R1046" s="115">
        <f t="shared" si="274"/>
        <v>0</v>
      </c>
      <c r="S1046" s="115">
        <f t="shared" si="275"/>
        <v>0</v>
      </c>
      <c r="T1046" s="115">
        <f t="shared" si="276"/>
        <v>0</v>
      </c>
      <c r="U1046" s="115">
        <f t="shared" si="277"/>
        <v>1</v>
      </c>
      <c r="V1046" s="115">
        <f t="shared" si="278"/>
        <v>0</v>
      </c>
      <c r="W1046" s="115">
        <f t="shared" si="279"/>
        <v>0</v>
      </c>
      <c r="X1046" s="115">
        <f t="shared" si="280"/>
        <v>0</v>
      </c>
      <c r="Y1046" s="115">
        <f t="shared" si="281"/>
        <v>0</v>
      </c>
      <c r="Z1046" s="115">
        <f t="shared" si="282"/>
        <v>0</v>
      </c>
      <c r="AA1046" s="115">
        <f t="shared" si="283"/>
        <v>0</v>
      </c>
      <c r="AB1046" s="115">
        <f t="shared" si="284"/>
        <v>0</v>
      </c>
      <c r="AC1046" s="115">
        <f t="shared" si="285"/>
        <v>0</v>
      </c>
      <c r="AF1046" s="115">
        <f t="shared" si="286"/>
        <v>1</v>
      </c>
      <c r="AG1046" s="115">
        <f t="shared" si="287"/>
        <v>1</v>
      </c>
      <c r="AH1046" s="115" t="str">
        <f t="shared" si="288"/>
        <v>Correct</v>
      </c>
      <c r="AJ1046" s="115" t="s">
        <v>83</v>
      </c>
      <c r="AK1046" s="115">
        <v>92</v>
      </c>
      <c r="AL1046" s="115" t="s">
        <v>181</v>
      </c>
      <c r="AM1046" s="115" t="s">
        <v>238</v>
      </c>
      <c r="AN1046" s="115" t="s">
        <v>85</v>
      </c>
      <c r="AO1046" s="115" t="s">
        <v>86</v>
      </c>
      <c r="AQ1046" s="115" t="s">
        <v>96</v>
      </c>
      <c r="AR1046" s="115" t="s">
        <v>94</v>
      </c>
      <c r="AS1046" s="115" t="s">
        <v>106</v>
      </c>
      <c r="AT1046" s="115" t="s">
        <v>91</v>
      </c>
      <c r="AU1046" s="115" t="s">
        <v>91</v>
      </c>
    </row>
    <row r="1047" spans="1:47">
      <c r="A1047" s="115">
        <v>7020352829</v>
      </c>
      <c r="O1047" s="115">
        <f t="shared" si="272"/>
        <v>0</v>
      </c>
      <c r="P1047" s="115" t="e">
        <f t="shared" si="273"/>
        <v>#DIV/0!</v>
      </c>
      <c r="R1047" s="115">
        <f t="shared" si="274"/>
        <v>0</v>
      </c>
      <c r="S1047" s="115">
        <f t="shared" si="275"/>
        <v>0</v>
      </c>
      <c r="T1047" s="115">
        <f t="shared" si="276"/>
        <v>0</v>
      </c>
      <c r="U1047" s="115">
        <f t="shared" si="277"/>
        <v>0</v>
      </c>
      <c r="V1047" s="115">
        <f t="shared" si="278"/>
        <v>0</v>
      </c>
      <c r="W1047" s="115">
        <f t="shared" si="279"/>
        <v>0</v>
      </c>
      <c r="X1047" s="115">
        <f t="shared" si="280"/>
        <v>0</v>
      </c>
      <c r="Y1047" s="115">
        <f t="shared" si="281"/>
        <v>0</v>
      </c>
      <c r="Z1047" s="115">
        <f t="shared" si="282"/>
        <v>0</v>
      </c>
      <c r="AA1047" s="115">
        <f t="shared" si="283"/>
        <v>0</v>
      </c>
      <c r="AB1047" s="115">
        <f t="shared" si="284"/>
        <v>0</v>
      </c>
      <c r="AC1047" s="115">
        <f t="shared" si="285"/>
        <v>0</v>
      </c>
      <c r="AF1047" s="115">
        <f t="shared" si="286"/>
        <v>0</v>
      </c>
      <c r="AG1047" s="115">
        <f t="shared" si="287"/>
        <v>0</v>
      </c>
      <c r="AH1047" s="115" t="str">
        <f t="shared" si="288"/>
        <v>Correct</v>
      </c>
      <c r="AJ1047" s="115" t="s">
        <v>99</v>
      </c>
      <c r="AK1047" s="115">
        <v>23</v>
      </c>
      <c r="AL1047" s="115" t="s">
        <v>181</v>
      </c>
      <c r="AM1047" s="115" t="s">
        <v>186</v>
      </c>
      <c r="AN1047" s="115" t="s">
        <v>85</v>
      </c>
      <c r="AP1047" s="115" t="s">
        <v>87</v>
      </c>
      <c r="AQ1047" s="115" t="s">
        <v>101</v>
      </c>
      <c r="AR1047" s="115" t="s">
        <v>94</v>
      </c>
      <c r="AS1047" s="115" t="s">
        <v>90</v>
      </c>
      <c r="AT1047" s="115" t="s">
        <v>91</v>
      </c>
      <c r="AU1047" s="115" t="s">
        <v>91</v>
      </c>
    </row>
    <row r="1048" spans="1:47">
      <c r="A1048" s="115">
        <v>7020342204</v>
      </c>
      <c r="O1048" s="115">
        <f t="shared" si="272"/>
        <v>0</v>
      </c>
      <c r="P1048" s="115" t="e">
        <f t="shared" si="273"/>
        <v>#DIV/0!</v>
      </c>
      <c r="R1048" s="115">
        <f t="shared" si="274"/>
        <v>0</v>
      </c>
      <c r="S1048" s="115">
        <f t="shared" si="275"/>
        <v>0</v>
      </c>
      <c r="T1048" s="115">
        <f t="shared" si="276"/>
        <v>0</v>
      </c>
      <c r="U1048" s="115">
        <f t="shared" si="277"/>
        <v>0</v>
      </c>
      <c r="V1048" s="115">
        <f t="shared" si="278"/>
        <v>0</v>
      </c>
      <c r="W1048" s="115">
        <f t="shared" si="279"/>
        <v>0</v>
      </c>
      <c r="X1048" s="115">
        <f t="shared" si="280"/>
        <v>0</v>
      </c>
      <c r="Y1048" s="115">
        <f t="shared" si="281"/>
        <v>0</v>
      </c>
      <c r="Z1048" s="115">
        <f t="shared" si="282"/>
        <v>0</v>
      </c>
      <c r="AA1048" s="115">
        <f t="shared" si="283"/>
        <v>0</v>
      </c>
      <c r="AB1048" s="115">
        <f t="shared" si="284"/>
        <v>0</v>
      </c>
      <c r="AC1048" s="115">
        <f t="shared" si="285"/>
        <v>0</v>
      </c>
      <c r="AF1048" s="115">
        <f t="shared" si="286"/>
        <v>0</v>
      </c>
      <c r="AG1048" s="115">
        <f t="shared" si="287"/>
        <v>0</v>
      </c>
      <c r="AH1048" s="115" t="str">
        <f t="shared" si="288"/>
        <v>Correct</v>
      </c>
      <c r="AJ1048" s="115" t="s">
        <v>83</v>
      </c>
      <c r="AK1048" s="115">
        <v>45</v>
      </c>
      <c r="AN1048" s="115" t="s">
        <v>85</v>
      </c>
      <c r="AO1048" s="115" t="s">
        <v>86</v>
      </c>
      <c r="AP1048" s="115" t="s">
        <v>87</v>
      </c>
      <c r="AR1048" s="115" t="s">
        <v>102</v>
      </c>
      <c r="AS1048" s="115" t="s">
        <v>90</v>
      </c>
      <c r="AT1048" s="115" t="s">
        <v>91</v>
      </c>
    </row>
    <row r="1049" spans="1:47">
      <c r="A1049" s="115">
        <v>5607811603</v>
      </c>
      <c r="B1049" s="115" t="s">
        <v>41</v>
      </c>
      <c r="O1049" s="115">
        <f t="shared" si="272"/>
        <v>1</v>
      </c>
      <c r="P1049" s="115">
        <f t="shared" si="273"/>
        <v>3</v>
      </c>
      <c r="R1049" s="115">
        <f t="shared" si="274"/>
        <v>1</v>
      </c>
      <c r="S1049" s="115">
        <f t="shared" si="275"/>
        <v>0</v>
      </c>
      <c r="T1049" s="115">
        <f t="shared" si="276"/>
        <v>0</v>
      </c>
      <c r="U1049" s="115">
        <f t="shared" si="277"/>
        <v>0</v>
      </c>
      <c r="V1049" s="115">
        <f t="shared" si="278"/>
        <v>0</v>
      </c>
      <c r="W1049" s="115">
        <f t="shared" si="279"/>
        <v>0</v>
      </c>
      <c r="X1049" s="115">
        <f t="shared" si="280"/>
        <v>0</v>
      </c>
      <c r="Y1049" s="115">
        <f t="shared" si="281"/>
        <v>0</v>
      </c>
      <c r="Z1049" s="115">
        <f t="shared" si="282"/>
        <v>0</v>
      </c>
      <c r="AA1049" s="115">
        <f t="shared" si="283"/>
        <v>0</v>
      </c>
      <c r="AB1049" s="115">
        <f t="shared" si="284"/>
        <v>0</v>
      </c>
      <c r="AC1049" s="115">
        <f t="shared" si="285"/>
        <v>0</v>
      </c>
      <c r="AF1049" s="115">
        <f t="shared" si="286"/>
        <v>1</v>
      </c>
      <c r="AG1049" s="115">
        <f t="shared" si="287"/>
        <v>1</v>
      </c>
      <c r="AH1049" s="115" t="str">
        <f t="shared" si="288"/>
        <v>Correct</v>
      </c>
      <c r="AJ1049" s="115" t="s">
        <v>99</v>
      </c>
      <c r="AK1049" s="115">
        <v>26</v>
      </c>
      <c r="AL1049" s="115" t="s">
        <v>84</v>
      </c>
      <c r="AM1049" s="115" t="s">
        <v>445</v>
      </c>
      <c r="AN1049" s="115" t="s">
        <v>107</v>
      </c>
      <c r="AO1049" s="115" t="s">
        <v>91</v>
      </c>
      <c r="AP1049" s="115" t="s">
        <v>108</v>
      </c>
      <c r="AQ1049" s="115" t="s">
        <v>93</v>
      </c>
      <c r="AR1049" s="115" t="s">
        <v>102</v>
      </c>
      <c r="AS1049" s="115" t="s">
        <v>113</v>
      </c>
      <c r="AT1049" s="115" t="s">
        <v>91</v>
      </c>
    </row>
    <row r="1050" spans="1:47">
      <c r="A1050" s="115">
        <v>5607811353</v>
      </c>
      <c r="B1050" s="115" t="s">
        <v>41</v>
      </c>
      <c r="O1050" s="115">
        <f t="shared" si="272"/>
        <v>1</v>
      </c>
      <c r="P1050" s="115">
        <f t="shared" si="273"/>
        <v>3</v>
      </c>
      <c r="R1050" s="115">
        <f t="shared" si="274"/>
        <v>1</v>
      </c>
      <c r="S1050" s="115">
        <f t="shared" si="275"/>
        <v>0</v>
      </c>
      <c r="T1050" s="115">
        <f t="shared" si="276"/>
        <v>0</v>
      </c>
      <c r="U1050" s="115">
        <f t="shared" si="277"/>
        <v>0</v>
      </c>
      <c r="V1050" s="115">
        <f t="shared" si="278"/>
        <v>0</v>
      </c>
      <c r="W1050" s="115">
        <f t="shared" si="279"/>
        <v>0</v>
      </c>
      <c r="X1050" s="115">
        <f t="shared" si="280"/>
        <v>0</v>
      </c>
      <c r="Y1050" s="115">
        <f t="shared" si="281"/>
        <v>0</v>
      </c>
      <c r="Z1050" s="115">
        <f t="shared" si="282"/>
        <v>0</v>
      </c>
      <c r="AA1050" s="115">
        <f t="shared" si="283"/>
        <v>0</v>
      </c>
      <c r="AB1050" s="115">
        <f t="shared" si="284"/>
        <v>0</v>
      </c>
      <c r="AC1050" s="115">
        <f t="shared" si="285"/>
        <v>0</v>
      </c>
      <c r="AF1050" s="115">
        <f t="shared" si="286"/>
        <v>1</v>
      </c>
      <c r="AG1050" s="115">
        <f t="shared" si="287"/>
        <v>1</v>
      </c>
      <c r="AH1050" s="115" t="str">
        <f t="shared" si="288"/>
        <v>Correct</v>
      </c>
      <c r="AJ1050" s="115" t="s">
        <v>99</v>
      </c>
      <c r="AK1050" s="115">
        <v>25</v>
      </c>
      <c r="AL1050" s="115" t="s">
        <v>84</v>
      </c>
      <c r="AM1050" s="115" t="s">
        <v>129</v>
      </c>
      <c r="AN1050" s="115" t="s">
        <v>107</v>
      </c>
      <c r="AO1050" s="115" t="s">
        <v>91</v>
      </c>
      <c r="AP1050" s="115" t="s">
        <v>108</v>
      </c>
      <c r="AQ1050" s="115" t="s">
        <v>93</v>
      </c>
      <c r="AR1050" s="115" t="s">
        <v>102</v>
      </c>
      <c r="AS1050" s="115" t="s">
        <v>98</v>
      </c>
      <c r="AT1050" s="115" t="s">
        <v>91</v>
      </c>
    </row>
    <row r="1051" spans="1:47">
      <c r="A1051" s="115">
        <v>7020347257</v>
      </c>
      <c r="D1051" s="115" t="s">
        <v>43</v>
      </c>
      <c r="F1051" s="115" t="s">
        <v>45</v>
      </c>
      <c r="O1051" s="115">
        <f t="shared" si="272"/>
        <v>2</v>
      </c>
      <c r="P1051" s="115">
        <f t="shared" si="273"/>
        <v>1.5</v>
      </c>
      <c r="R1051" s="115">
        <f t="shared" si="274"/>
        <v>0</v>
      </c>
      <c r="S1051" s="115">
        <f t="shared" si="275"/>
        <v>0</v>
      </c>
      <c r="T1051" s="115">
        <f t="shared" si="276"/>
        <v>1</v>
      </c>
      <c r="U1051" s="115">
        <f t="shared" si="277"/>
        <v>0</v>
      </c>
      <c r="V1051" s="115">
        <f t="shared" si="278"/>
        <v>1</v>
      </c>
      <c r="W1051" s="115">
        <f t="shared" si="279"/>
        <v>0</v>
      </c>
      <c r="X1051" s="115">
        <f t="shared" si="280"/>
        <v>0</v>
      </c>
      <c r="Y1051" s="115">
        <f t="shared" si="281"/>
        <v>0</v>
      </c>
      <c r="Z1051" s="115">
        <f t="shared" si="282"/>
        <v>0</v>
      </c>
      <c r="AA1051" s="115">
        <f t="shared" si="283"/>
        <v>0</v>
      </c>
      <c r="AB1051" s="115">
        <f t="shared" si="284"/>
        <v>0</v>
      </c>
      <c r="AC1051" s="115">
        <f t="shared" si="285"/>
        <v>0</v>
      </c>
      <c r="AF1051" s="115">
        <f t="shared" si="286"/>
        <v>2</v>
      </c>
      <c r="AG1051" s="115">
        <f t="shared" si="287"/>
        <v>2</v>
      </c>
      <c r="AH1051" s="115" t="str">
        <f t="shared" si="288"/>
        <v>Correct</v>
      </c>
      <c r="AJ1051" s="115" t="s">
        <v>99</v>
      </c>
      <c r="AK1051" s="115">
        <v>16</v>
      </c>
      <c r="AL1051" s="115" t="s">
        <v>181</v>
      </c>
      <c r="AM1051" s="115" t="s">
        <v>192</v>
      </c>
      <c r="AN1051" s="115" t="s">
        <v>85</v>
      </c>
      <c r="AO1051" s="115" t="s">
        <v>86</v>
      </c>
      <c r="AP1051" s="115" t="s">
        <v>87</v>
      </c>
      <c r="AQ1051" s="115" t="s">
        <v>101</v>
      </c>
      <c r="AR1051" s="115" t="s">
        <v>94</v>
      </c>
      <c r="AS1051" s="115" t="s">
        <v>98</v>
      </c>
      <c r="AT1051" s="115" t="s">
        <v>91</v>
      </c>
      <c r="AU1051" s="115" t="s">
        <v>91</v>
      </c>
    </row>
    <row r="1052" spans="1:47">
      <c r="A1052" s="115">
        <v>7020341554</v>
      </c>
      <c r="E1052" s="115" t="s">
        <v>44</v>
      </c>
      <c r="O1052" s="115">
        <f t="shared" si="272"/>
        <v>1</v>
      </c>
      <c r="P1052" s="115">
        <f t="shared" si="273"/>
        <v>3</v>
      </c>
      <c r="R1052" s="115">
        <f t="shared" si="274"/>
        <v>0</v>
      </c>
      <c r="S1052" s="115">
        <f t="shared" si="275"/>
        <v>0</v>
      </c>
      <c r="T1052" s="115">
        <f t="shared" si="276"/>
        <v>0</v>
      </c>
      <c r="U1052" s="115">
        <f t="shared" si="277"/>
        <v>1</v>
      </c>
      <c r="V1052" s="115">
        <f t="shared" si="278"/>
        <v>0</v>
      </c>
      <c r="W1052" s="115">
        <f t="shared" si="279"/>
        <v>0</v>
      </c>
      <c r="X1052" s="115">
        <f t="shared" si="280"/>
        <v>0</v>
      </c>
      <c r="Y1052" s="115">
        <f t="shared" si="281"/>
        <v>0</v>
      </c>
      <c r="Z1052" s="115">
        <f t="shared" si="282"/>
        <v>0</v>
      </c>
      <c r="AA1052" s="115">
        <f t="shared" si="283"/>
        <v>0</v>
      </c>
      <c r="AB1052" s="115">
        <f t="shared" si="284"/>
        <v>0</v>
      </c>
      <c r="AC1052" s="115">
        <f t="shared" si="285"/>
        <v>0</v>
      </c>
      <c r="AF1052" s="115">
        <f t="shared" si="286"/>
        <v>1</v>
      </c>
      <c r="AG1052" s="115">
        <f t="shared" si="287"/>
        <v>1</v>
      </c>
      <c r="AH1052" s="115" t="str">
        <f t="shared" si="288"/>
        <v>Correct</v>
      </c>
      <c r="AJ1052" s="115" t="s">
        <v>99</v>
      </c>
      <c r="AK1052" s="115">
        <v>50</v>
      </c>
      <c r="AL1052" s="115" t="s">
        <v>181</v>
      </c>
      <c r="AM1052" s="115" t="s">
        <v>203</v>
      </c>
      <c r="AN1052" s="115" t="s">
        <v>85</v>
      </c>
      <c r="AO1052" s="115" t="s">
        <v>86</v>
      </c>
      <c r="AP1052" s="115" t="s">
        <v>87</v>
      </c>
      <c r="AQ1052" s="115" t="s">
        <v>101</v>
      </c>
      <c r="AR1052" s="115" t="s">
        <v>94</v>
      </c>
      <c r="AS1052" s="115" t="s">
        <v>90</v>
      </c>
      <c r="AT1052" s="115" t="s">
        <v>91</v>
      </c>
      <c r="AU1052" s="115" t="s">
        <v>91</v>
      </c>
    </row>
    <row r="1053" spans="1:47">
      <c r="A1053" s="115">
        <v>7045770126</v>
      </c>
      <c r="O1053" s="115">
        <f t="shared" si="272"/>
        <v>0</v>
      </c>
      <c r="P1053" s="115" t="e">
        <f t="shared" si="273"/>
        <v>#DIV/0!</v>
      </c>
      <c r="R1053" s="115">
        <f t="shared" si="274"/>
        <v>0</v>
      </c>
      <c r="S1053" s="115">
        <f t="shared" si="275"/>
        <v>0</v>
      </c>
      <c r="T1053" s="115">
        <f t="shared" si="276"/>
        <v>0</v>
      </c>
      <c r="U1053" s="115">
        <f t="shared" si="277"/>
        <v>0</v>
      </c>
      <c r="V1053" s="115">
        <f t="shared" si="278"/>
        <v>0</v>
      </c>
      <c r="W1053" s="115">
        <f t="shared" si="279"/>
        <v>0</v>
      </c>
      <c r="X1053" s="115">
        <f t="shared" si="280"/>
        <v>0</v>
      </c>
      <c r="Y1053" s="115">
        <f t="shared" si="281"/>
        <v>0</v>
      </c>
      <c r="Z1053" s="115">
        <f t="shared" si="282"/>
        <v>0</v>
      </c>
      <c r="AA1053" s="115">
        <f t="shared" si="283"/>
        <v>0</v>
      </c>
      <c r="AB1053" s="115">
        <f t="shared" si="284"/>
        <v>0</v>
      </c>
      <c r="AC1053" s="115">
        <f t="shared" si="285"/>
        <v>0</v>
      </c>
      <c r="AF1053" s="115">
        <f t="shared" si="286"/>
        <v>0</v>
      </c>
      <c r="AG1053" s="115">
        <f t="shared" si="287"/>
        <v>0</v>
      </c>
      <c r="AH1053" s="115" t="str">
        <f t="shared" si="288"/>
        <v>Correct</v>
      </c>
      <c r="AJ1053" s="115" t="s">
        <v>83</v>
      </c>
      <c r="AK1053" s="115">
        <v>69</v>
      </c>
      <c r="AL1053" s="115" t="s">
        <v>181</v>
      </c>
      <c r="AM1053" s="115" t="s">
        <v>191</v>
      </c>
      <c r="AN1053" s="115" t="s">
        <v>85</v>
      </c>
      <c r="AP1053" s="115" t="s">
        <v>87</v>
      </c>
      <c r="AQ1053" s="115" t="s">
        <v>96</v>
      </c>
      <c r="AR1053" s="115" t="s">
        <v>89</v>
      </c>
      <c r="AS1053" s="115" t="s">
        <v>106</v>
      </c>
      <c r="AT1053" s="115" t="s">
        <v>91</v>
      </c>
      <c r="AU1053" s="115" t="s">
        <v>91</v>
      </c>
    </row>
    <row r="1054" spans="1:47">
      <c r="A1054" s="115">
        <v>6985468810</v>
      </c>
      <c r="C1054" s="115" t="s">
        <v>42</v>
      </c>
      <c r="O1054" s="115">
        <f t="shared" si="272"/>
        <v>1</v>
      </c>
      <c r="P1054" s="115">
        <f t="shared" si="273"/>
        <v>3</v>
      </c>
      <c r="R1054" s="115">
        <f t="shared" si="274"/>
        <v>0</v>
      </c>
      <c r="S1054" s="115">
        <f t="shared" si="275"/>
        <v>1</v>
      </c>
      <c r="T1054" s="115">
        <f t="shared" si="276"/>
        <v>0</v>
      </c>
      <c r="U1054" s="115">
        <f t="shared" si="277"/>
        <v>0</v>
      </c>
      <c r="V1054" s="115">
        <f t="shared" si="278"/>
        <v>0</v>
      </c>
      <c r="W1054" s="115">
        <f t="shared" si="279"/>
        <v>0</v>
      </c>
      <c r="X1054" s="115">
        <f t="shared" si="280"/>
        <v>0</v>
      </c>
      <c r="Y1054" s="115">
        <f t="shared" si="281"/>
        <v>0</v>
      </c>
      <c r="Z1054" s="115">
        <f t="shared" si="282"/>
        <v>0</v>
      </c>
      <c r="AA1054" s="115">
        <f t="shared" si="283"/>
        <v>0</v>
      </c>
      <c r="AB1054" s="115">
        <f t="shared" si="284"/>
        <v>0</v>
      </c>
      <c r="AC1054" s="115">
        <f t="shared" si="285"/>
        <v>0</v>
      </c>
      <c r="AF1054" s="115">
        <f t="shared" si="286"/>
        <v>1</v>
      </c>
      <c r="AG1054" s="115">
        <f t="shared" si="287"/>
        <v>1</v>
      </c>
      <c r="AH1054" s="115" t="str">
        <f t="shared" si="288"/>
        <v>Correct</v>
      </c>
      <c r="AJ1054" s="115" t="s">
        <v>99</v>
      </c>
      <c r="AK1054" s="115">
        <v>48</v>
      </c>
      <c r="AL1054" s="115" t="s">
        <v>181</v>
      </c>
      <c r="AM1054" s="115" t="s">
        <v>203</v>
      </c>
      <c r="AN1054" s="115" t="s">
        <v>85</v>
      </c>
      <c r="AO1054" s="115" t="s">
        <v>86</v>
      </c>
      <c r="AQ1054" s="115" t="s">
        <v>88</v>
      </c>
      <c r="AR1054" s="115" t="s">
        <v>111</v>
      </c>
      <c r="AS1054" s="115" t="s">
        <v>90</v>
      </c>
      <c r="AT1054" s="115" t="s">
        <v>91</v>
      </c>
      <c r="AU1054" s="115" t="s">
        <v>91</v>
      </c>
    </row>
    <row r="1055" spans="1:47">
      <c r="A1055" s="115">
        <v>6985447750</v>
      </c>
      <c r="C1055" s="115" t="s">
        <v>42</v>
      </c>
      <c r="O1055" s="115">
        <f t="shared" si="272"/>
        <v>1</v>
      </c>
      <c r="P1055" s="115">
        <f t="shared" si="273"/>
        <v>3</v>
      </c>
      <c r="R1055" s="115">
        <f t="shared" si="274"/>
        <v>0</v>
      </c>
      <c r="S1055" s="115">
        <f t="shared" si="275"/>
        <v>1</v>
      </c>
      <c r="T1055" s="115">
        <f t="shared" si="276"/>
        <v>0</v>
      </c>
      <c r="U1055" s="115">
        <f t="shared" si="277"/>
        <v>0</v>
      </c>
      <c r="V1055" s="115">
        <f t="shared" si="278"/>
        <v>0</v>
      </c>
      <c r="W1055" s="115">
        <f t="shared" si="279"/>
        <v>0</v>
      </c>
      <c r="X1055" s="115">
        <f t="shared" si="280"/>
        <v>0</v>
      </c>
      <c r="Y1055" s="115">
        <f t="shared" si="281"/>
        <v>0</v>
      </c>
      <c r="Z1055" s="115">
        <f t="shared" si="282"/>
        <v>0</v>
      </c>
      <c r="AA1055" s="115">
        <f t="shared" si="283"/>
        <v>0</v>
      </c>
      <c r="AB1055" s="115">
        <f t="shared" si="284"/>
        <v>0</v>
      </c>
      <c r="AC1055" s="115">
        <f t="shared" si="285"/>
        <v>0</v>
      </c>
      <c r="AF1055" s="115">
        <f t="shared" si="286"/>
        <v>1</v>
      </c>
      <c r="AG1055" s="115">
        <f t="shared" si="287"/>
        <v>1</v>
      </c>
      <c r="AH1055" s="115" t="str">
        <f t="shared" si="288"/>
        <v>Correct</v>
      </c>
      <c r="AJ1055" s="115" t="s">
        <v>99</v>
      </c>
      <c r="AK1055" s="115">
        <v>48</v>
      </c>
      <c r="AL1055" s="115" t="s">
        <v>181</v>
      </c>
      <c r="AM1055" s="115" t="s">
        <v>203</v>
      </c>
      <c r="AN1055" s="115" t="s">
        <v>85</v>
      </c>
      <c r="AO1055" s="115" t="s">
        <v>86</v>
      </c>
      <c r="AQ1055" s="115" t="s">
        <v>88</v>
      </c>
      <c r="AR1055" s="115" t="s">
        <v>111</v>
      </c>
      <c r="AS1055" s="115" t="s">
        <v>90</v>
      </c>
      <c r="AT1055" s="115" t="s">
        <v>91</v>
      </c>
      <c r="AU1055" s="115" t="s">
        <v>91</v>
      </c>
    </row>
    <row r="1056" spans="1:47">
      <c r="A1056" s="115">
        <v>5590373882</v>
      </c>
      <c r="B1056" s="115" t="s">
        <v>41</v>
      </c>
      <c r="O1056" s="115">
        <f t="shared" si="272"/>
        <v>1</v>
      </c>
      <c r="P1056" s="115">
        <f t="shared" si="273"/>
        <v>3</v>
      </c>
      <c r="R1056" s="115">
        <f t="shared" si="274"/>
        <v>1</v>
      </c>
      <c r="S1056" s="115">
        <f t="shared" si="275"/>
        <v>0</v>
      </c>
      <c r="T1056" s="115">
        <f t="shared" si="276"/>
        <v>0</v>
      </c>
      <c r="U1056" s="115">
        <f t="shared" si="277"/>
        <v>0</v>
      </c>
      <c r="V1056" s="115">
        <f t="shared" si="278"/>
        <v>0</v>
      </c>
      <c r="W1056" s="115">
        <f t="shared" si="279"/>
        <v>0</v>
      </c>
      <c r="X1056" s="115">
        <f t="shared" si="280"/>
        <v>0</v>
      </c>
      <c r="Y1056" s="115">
        <f t="shared" si="281"/>
        <v>0</v>
      </c>
      <c r="Z1056" s="115">
        <f t="shared" si="282"/>
        <v>0</v>
      </c>
      <c r="AA1056" s="115">
        <f t="shared" si="283"/>
        <v>0</v>
      </c>
      <c r="AB1056" s="115">
        <f t="shared" si="284"/>
        <v>0</v>
      </c>
      <c r="AC1056" s="115">
        <f t="shared" si="285"/>
        <v>0</v>
      </c>
      <c r="AF1056" s="115">
        <f t="shared" si="286"/>
        <v>1</v>
      </c>
      <c r="AG1056" s="115">
        <f t="shared" si="287"/>
        <v>1</v>
      </c>
      <c r="AH1056" s="115" t="str">
        <f t="shared" si="288"/>
        <v>Correct</v>
      </c>
      <c r="AJ1056" s="115" t="s">
        <v>83</v>
      </c>
      <c r="AK1056" s="115">
        <v>56</v>
      </c>
      <c r="AL1056" s="115" t="s">
        <v>181</v>
      </c>
      <c r="AM1056" s="115" t="s">
        <v>197</v>
      </c>
      <c r="AN1056" s="115" t="s">
        <v>85</v>
      </c>
      <c r="AO1056" s="115" t="s">
        <v>86</v>
      </c>
      <c r="AP1056" s="115" t="s">
        <v>87</v>
      </c>
      <c r="AQ1056" s="115" t="s">
        <v>88</v>
      </c>
      <c r="AR1056" s="115" t="s">
        <v>120</v>
      </c>
      <c r="AS1056" s="115" t="s">
        <v>113</v>
      </c>
      <c r="AT1056" s="115" t="s">
        <v>91</v>
      </c>
      <c r="AU1056" s="115" t="s">
        <v>91</v>
      </c>
    </row>
    <row r="1057" spans="1:47">
      <c r="A1057" s="115">
        <v>6982475922</v>
      </c>
      <c r="O1057" s="115">
        <f t="shared" si="272"/>
        <v>0</v>
      </c>
      <c r="P1057" s="115" t="e">
        <f t="shared" si="273"/>
        <v>#DIV/0!</v>
      </c>
      <c r="R1057" s="115">
        <f t="shared" si="274"/>
        <v>0</v>
      </c>
      <c r="S1057" s="115">
        <f t="shared" si="275"/>
        <v>0</v>
      </c>
      <c r="T1057" s="115">
        <f t="shared" si="276"/>
        <v>0</v>
      </c>
      <c r="U1057" s="115">
        <f t="shared" si="277"/>
        <v>0</v>
      </c>
      <c r="V1057" s="115">
        <f t="shared" si="278"/>
        <v>0</v>
      </c>
      <c r="W1057" s="115">
        <f t="shared" si="279"/>
        <v>0</v>
      </c>
      <c r="X1057" s="115">
        <f t="shared" si="280"/>
        <v>0</v>
      </c>
      <c r="Y1057" s="115">
        <f t="shared" si="281"/>
        <v>0</v>
      </c>
      <c r="Z1057" s="115">
        <f t="shared" si="282"/>
        <v>0</v>
      </c>
      <c r="AA1057" s="115">
        <f t="shared" si="283"/>
        <v>0</v>
      </c>
      <c r="AB1057" s="115">
        <f t="shared" si="284"/>
        <v>0</v>
      </c>
      <c r="AC1057" s="115">
        <f t="shared" si="285"/>
        <v>0</v>
      </c>
      <c r="AF1057" s="115">
        <f t="shared" si="286"/>
        <v>0</v>
      </c>
      <c r="AG1057" s="115">
        <f t="shared" si="287"/>
        <v>0</v>
      </c>
      <c r="AH1057" s="115" t="str">
        <f t="shared" si="288"/>
        <v>Correct</v>
      </c>
      <c r="AJ1057" s="115" t="s">
        <v>99</v>
      </c>
      <c r="AK1057" s="115">
        <v>25</v>
      </c>
      <c r="AL1057" s="115" t="s">
        <v>181</v>
      </c>
      <c r="AM1057" s="115" t="s">
        <v>244</v>
      </c>
      <c r="AN1057" s="115" t="s">
        <v>85</v>
      </c>
      <c r="AO1057" s="115" t="s">
        <v>86</v>
      </c>
      <c r="AP1057" s="115" t="s">
        <v>87</v>
      </c>
      <c r="AQ1057" s="115" t="s">
        <v>88</v>
      </c>
      <c r="AR1057" s="115" t="s">
        <v>89</v>
      </c>
      <c r="AS1057" s="115" t="s">
        <v>90</v>
      </c>
      <c r="AT1057" s="115" t="s">
        <v>91</v>
      </c>
      <c r="AU1057" s="115" t="s">
        <v>91</v>
      </c>
    </row>
    <row r="1058" spans="1:47">
      <c r="A1058" s="115">
        <v>6985469536</v>
      </c>
      <c r="F1058" s="115" t="s">
        <v>45</v>
      </c>
      <c r="O1058" s="115">
        <f t="shared" si="272"/>
        <v>1</v>
      </c>
      <c r="P1058" s="115">
        <f t="shared" si="273"/>
        <v>3</v>
      </c>
      <c r="R1058" s="115">
        <f t="shared" si="274"/>
        <v>0</v>
      </c>
      <c r="S1058" s="115">
        <f t="shared" si="275"/>
        <v>0</v>
      </c>
      <c r="T1058" s="115">
        <f t="shared" si="276"/>
        <v>0</v>
      </c>
      <c r="U1058" s="115">
        <f t="shared" si="277"/>
        <v>0</v>
      </c>
      <c r="V1058" s="115">
        <f t="shared" si="278"/>
        <v>1</v>
      </c>
      <c r="W1058" s="115">
        <f t="shared" si="279"/>
        <v>0</v>
      </c>
      <c r="X1058" s="115">
        <f t="shared" si="280"/>
        <v>0</v>
      </c>
      <c r="Y1058" s="115">
        <f t="shared" si="281"/>
        <v>0</v>
      </c>
      <c r="Z1058" s="115">
        <f t="shared" si="282"/>
        <v>0</v>
      </c>
      <c r="AA1058" s="115">
        <f t="shared" si="283"/>
        <v>0</v>
      </c>
      <c r="AB1058" s="115">
        <f t="shared" si="284"/>
        <v>0</v>
      </c>
      <c r="AC1058" s="115">
        <f t="shared" si="285"/>
        <v>0</v>
      </c>
      <c r="AF1058" s="115">
        <f t="shared" si="286"/>
        <v>1</v>
      </c>
      <c r="AG1058" s="115">
        <f t="shared" si="287"/>
        <v>1</v>
      </c>
      <c r="AH1058" s="115" t="str">
        <f t="shared" si="288"/>
        <v>Correct</v>
      </c>
      <c r="AJ1058" s="115" t="s">
        <v>99</v>
      </c>
      <c r="AK1058" s="115">
        <v>18</v>
      </c>
      <c r="AL1058" s="115" t="s">
        <v>181</v>
      </c>
      <c r="AN1058" s="115" t="s">
        <v>85</v>
      </c>
      <c r="AO1058" s="115" t="s">
        <v>86</v>
      </c>
      <c r="AP1058" s="115" t="s">
        <v>87</v>
      </c>
      <c r="AR1058" s="115" t="s">
        <v>94</v>
      </c>
      <c r="AU1058" s="115" t="s">
        <v>91</v>
      </c>
    </row>
    <row r="1059" spans="1:47">
      <c r="A1059" s="115">
        <v>6985446943</v>
      </c>
      <c r="O1059" s="115">
        <f t="shared" si="272"/>
        <v>0</v>
      </c>
      <c r="P1059" s="115" t="e">
        <f t="shared" si="273"/>
        <v>#DIV/0!</v>
      </c>
      <c r="R1059" s="115">
        <f t="shared" si="274"/>
        <v>0</v>
      </c>
      <c r="S1059" s="115">
        <f t="shared" si="275"/>
        <v>0</v>
      </c>
      <c r="T1059" s="115">
        <f t="shared" si="276"/>
        <v>0</v>
      </c>
      <c r="U1059" s="115">
        <f t="shared" si="277"/>
        <v>0</v>
      </c>
      <c r="V1059" s="115">
        <f t="shared" si="278"/>
        <v>0</v>
      </c>
      <c r="W1059" s="115">
        <f t="shared" si="279"/>
        <v>0</v>
      </c>
      <c r="X1059" s="115">
        <f t="shared" si="280"/>
        <v>0</v>
      </c>
      <c r="Y1059" s="115">
        <f t="shared" si="281"/>
        <v>0</v>
      </c>
      <c r="Z1059" s="115">
        <f t="shared" si="282"/>
        <v>0</v>
      </c>
      <c r="AA1059" s="115">
        <f t="shared" si="283"/>
        <v>0</v>
      </c>
      <c r="AB1059" s="115">
        <f t="shared" si="284"/>
        <v>0</v>
      </c>
      <c r="AC1059" s="115">
        <f t="shared" si="285"/>
        <v>0</v>
      </c>
      <c r="AF1059" s="115">
        <f t="shared" si="286"/>
        <v>0</v>
      </c>
      <c r="AG1059" s="115">
        <f t="shared" si="287"/>
        <v>0</v>
      </c>
      <c r="AH1059" s="115" t="str">
        <f t="shared" si="288"/>
        <v>Correct</v>
      </c>
      <c r="AJ1059" s="115" t="s">
        <v>99</v>
      </c>
      <c r="AK1059" s="115">
        <v>18</v>
      </c>
      <c r="AL1059" s="115" t="s">
        <v>181</v>
      </c>
      <c r="AN1059" s="115" t="s">
        <v>85</v>
      </c>
      <c r="AO1059" s="115" t="s">
        <v>86</v>
      </c>
      <c r="AP1059" s="115" t="s">
        <v>87</v>
      </c>
      <c r="AR1059" s="115" t="s">
        <v>94</v>
      </c>
      <c r="AU1059" s="115" t="s">
        <v>91</v>
      </c>
    </row>
    <row r="1060" spans="1:47">
      <c r="A1060" s="115">
        <v>7020569846</v>
      </c>
      <c r="O1060" s="115">
        <f t="shared" si="272"/>
        <v>0</v>
      </c>
      <c r="P1060" s="115" t="e">
        <f t="shared" si="273"/>
        <v>#DIV/0!</v>
      </c>
      <c r="R1060" s="115">
        <f t="shared" si="274"/>
        <v>0</v>
      </c>
      <c r="S1060" s="115">
        <f t="shared" si="275"/>
        <v>0</v>
      </c>
      <c r="T1060" s="115">
        <f t="shared" si="276"/>
        <v>0</v>
      </c>
      <c r="U1060" s="115">
        <f t="shared" si="277"/>
        <v>0</v>
      </c>
      <c r="V1060" s="115">
        <f t="shared" si="278"/>
        <v>0</v>
      </c>
      <c r="W1060" s="115">
        <f t="shared" si="279"/>
        <v>0</v>
      </c>
      <c r="X1060" s="115">
        <f t="shared" si="280"/>
        <v>0</v>
      </c>
      <c r="Y1060" s="115">
        <f t="shared" si="281"/>
        <v>0</v>
      </c>
      <c r="Z1060" s="115">
        <f t="shared" si="282"/>
        <v>0</v>
      </c>
      <c r="AA1060" s="115">
        <f t="shared" si="283"/>
        <v>0</v>
      </c>
      <c r="AB1060" s="115">
        <f t="shared" si="284"/>
        <v>0</v>
      </c>
      <c r="AC1060" s="115">
        <f t="shared" si="285"/>
        <v>0</v>
      </c>
      <c r="AF1060" s="115">
        <f t="shared" si="286"/>
        <v>0</v>
      </c>
      <c r="AG1060" s="115">
        <f t="shared" si="287"/>
        <v>0</v>
      </c>
      <c r="AH1060" s="115" t="str">
        <f t="shared" si="288"/>
        <v>Correct</v>
      </c>
      <c r="AJ1060" s="115" t="s">
        <v>83</v>
      </c>
      <c r="AK1060" s="115">
        <v>32</v>
      </c>
      <c r="AL1060" s="115" t="s">
        <v>84</v>
      </c>
      <c r="AP1060" s="115" t="s">
        <v>108</v>
      </c>
      <c r="AS1060" s="115" t="s">
        <v>90</v>
      </c>
      <c r="AT1060" s="115" t="s">
        <v>91</v>
      </c>
    </row>
    <row r="1061" spans="1:47">
      <c r="A1061" s="115">
        <v>7008117167</v>
      </c>
      <c r="O1061" s="115">
        <f t="shared" si="272"/>
        <v>0</v>
      </c>
      <c r="P1061" s="115" t="e">
        <f t="shared" si="273"/>
        <v>#DIV/0!</v>
      </c>
      <c r="R1061" s="115">
        <f t="shared" si="274"/>
        <v>0</v>
      </c>
      <c r="S1061" s="115">
        <f t="shared" si="275"/>
        <v>0</v>
      </c>
      <c r="T1061" s="115">
        <f t="shared" si="276"/>
        <v>0</v>
      </c>
      <c r="U1061" s="115">
        <f t="shared" si="277"/>
        <v>0</v>
      </c>
      <c r="V1061" s="115">
        <f t="shared" si="278"/>
        <v>0</v>
      </c>
      <c r="W1061" s="115">
        <f t="shared" si="279"/>
        <v>0</v>
      </c>
      <c r="X1061" s="115">
        <f t="shared" si="280"/>
        <v>0</v>
      </c>
      <c r="Y1061" s="115">
        <f t="shared" si="281"/>
        <v>0</v>
      </c>
      <c r="Z1061" s="115">
        <f t="shared" si="282"/>
        <v>0</v>
      </c>
      <c r="AA1061" s="115">
        <f t="shared" si="283"/>
        <v>0</v>
      </c>
      <c r="AB1061" s="115">
        <f t="shared" si="284"/>
        <v>0</v>
      </c>
      <c r="AC1061" s="115">
        <f t="shared" si="285"/>
        <v>0</v>
      </c>
      <c r="AF1061" s="115">
        <f t="shared" si="286"/>
        <v>0</v>
      </c>
      <c r="AG1061" s="115">
        <f t="shared" si="287"/>
        <v>0</v>
      </c>
      <c r="AH1061" s="115" t="str">
        <f t="shared" si="288"/>
        <v>Correct</v>
      </c>
      <c r="AJ1061" s="115" t="s">
        <v>83</v>
      </c>
      <c r="AK1061" s="115">
        <v>86</v>
      </c>
      <c r="AL1061" s="115" t="s">
        <v>432</v>
      </c>
      <c r="AN1061" s="115" t="s">
        <v>85</v>
      </c>
      <c r="AP1061" s="115" t="s">
        <v>87</v>
      </c>
      <c r="AS1061" s="115" t="s">
        <v>106</v>
      </c>
    </row>
    <row r="1062" spans="1:47">
      <c r="A1062" s="115">
        <v>7045787901</v>
      </c>
      <c r="O1062" s="115">
        <f t="shared" si="272"/>
        <v>0</v>
      </c>
      <c r="P1062" s="115" t="e">
        <f t="shared" si="273"/>
        <v>#DIV/0!</v>
      </c>
      <c r="R1062" s="115">
        <f t="shared" si="274"/>
        <v>0</v>
      </c>
      <c r="S1062" s="115">
        <f t="shared" si="275"/>
        <v>0</v>
      </c>
      <c r="T1062" s="115">
        <f t="shared" si="276"/>
        <v>0</v>
      </c>
      <c r="U1062" s="115">
        <f t="shared" si="277"/>
        <v>0</v>
      </c>
      <c r="V1062" s="115">
        <f t="shared" si="278"/>
        <v>0</v>
      </c>
      <c r="W1062" s="115">
        <f t="shared" si="279"/>
        <v>0</v>
      </c>
      <c r="X1062" s="115">
        <f t="shared" si="280"/>
        <v>0</v>
      </c>
      <c r="Y1062" s="115">
        <f t="shared" si="281"/>
        <v>0</v>
      </c>
      <c r="Z1062" s="115">
        <f t="shared" si="282"/>
        <v>0</v>
      </c>
      <c r="AA1062" s="115">
        <f t="shared" si="283"/>
        <v>0</v>
      </c>
      <c r="AB1062" s="115">
        <f t="shared" si="284"/>
        <v>0</v>
      </c>
      <c r="AC1062" s="115">
        <f t="shared" si="285"/>
        <v>0</v>
      </c>
      <c r="AF1062" s="115">
        <f t="shared" si="286"/>
        <v>0</v>
      </c>
      <c r="AG1062" s="115">
        <f t="shared" si="287"/>
        <v>0</v>
      </c>
      <c r="AH1062" s="115" t="str">
        <f t="shared" si="288"/>
        <v>Correct</v>
      </c>
      <c r="AJ1062" s="115" t="s">
        <v>99</v>
      </c>
      <c r="AK1062" s="115">
        <v>76</v>
      </c>
      <c r="AL1062" s="115" t="s">
        <v>181</v>
      </c>
      <c r="AM1062" s="115" t="s">
        <v>426</v>
      </c>
      <c r="AN1062" s="115" t="s">
        <v>85</v>
      </c>
      <c r="AO1062" s="115" t="s">
        <v>86</v>
      </c>
      <c r="AP1062" s="115" t="s">
        <v>87</v>
      </c>
      <c r="AR1062" s="115" t="s">
        <v>94</v>
      </c>
      <c r="AS1062" s="115" t="s">
        <v>106</v>
      </c>
      <c r="AT1062" s="115" t="s">
        <v>91</v>
      </c>
      <c r="AU1062" s="115" t="s">
        <v>91</v>
      </c>
    </row>
    <row r="1063" spans="1:47">
      <c r="A1063" s="115">
        <v>7044853599</v>
      </c>
      <c r="O1063" s="115">
        <f t="shared" si="272"/>
        <v>0</v>
      </c>
      <c r="P1063" s="115" t="e">
        <f t="shared" si="273"/>
        <v>#DIV/0!</v>
      </c>
      <c r="R1063" s="115">
        <f t="shared" si="274"/>
        <v>0</v>
      </c>
      <c r="S1063" s="115">
        <f t="shared" si="275"/>
        <v>0</v>
      </c>
      <c r="T1063" s="115">
        <f t="shared" si="276"/>
        <v>0</v>
      </c>
      <c r="U1063" s="115">
        <f t="shared" si="277"/>
        <v>0</v>
      </c>
      <c r="V1063" s="115">
        <f t="shared" si="278"/>
        <v>0</v>
      </c>
      <c r="W1063" s="115">
        <f t="shared" si="279"/>
        <v>0</v>
      </c>
      <c r="X1063" s="115">
        <f t="shared" si="280"/>
        <v>0</v>
      </c>
      <c r="Y1063" s="115">
        <f t="shared" si="281"/>
        <v>0</v>
      </c>
      <c r="Z1063" s="115">
        <f t="shared" si="282"/>
        <v>0</v>
      </c>
      <c r="AA1063" s="115">
        <f t="shared" si="283"/>
        <v>0</v>
      </c>
      <c r="AB1063" s="115">
        <f t="shared" si="284"/>
        <v>0</v>
      </c>
      <c r="AC1063" s="115">
        <f t="shared" si="285"/>
        <v>0</v>
      </c>
      <c r="AF1063" s="115">
        <f t="shared" si="286"/>
        <v>0</v>
      </c>
      <c r="AG1063" s="115">
        <f t="shared" si="287"/>
        <v>0</v>
      </c>
      <c r="AH1063" s="115" t="str">
        <f t="shared" si="288"/>
        <v>Correct</v>
      </c>
      <c r="AJ1063" s="115" t="s">
        <v>99</v>
      </c>
      <c r="AK1063" s="115">
        <v>48</v>
      </c>
      <c r="AL1063" s="115" t="s">
        <v>181</v>
      </c>
      <c r="AM1063" s="115" t="s">
        <v>194</v>
      </c>
      <c r="AN1063" s="115" t="s">
        <v>85</v>
      </c>
      <c r="AO1063" s="115" t="s">
        <v>86</v>
      </c>
      <c r="AP1063" s="115" t="s">
        <v>87</v>
      </c>
      <c r="AQ1063" s="115" t="s">
        <v>88</v>
      </c>
      <c r="AR1063" s="115" t="s">
        <v>89</v>
      </c>
      <c r="AS1063" s="115" t="s">
        <v>90</v>
      </c>
      <c r="AT1063" s="115" t="s">
        <v>91</v>
      </c>
      <c r="AU1063" s="115" t="s">
        <v>91</v>
      </c>
    </row>
    <row r="1064" spans="1:47">
      <c r="A1064" s="117">
        <v>5594816689</v>
      </c>
      <c r="B1064" s="117"/>
      <c r="C1064" s="117"/>
      <c r="D1064" s="117"/>
      <c r="E1064" s="117"/>
      <c r="F1064" s="117"/>
      <c r="G1064" s="117"/>
      <c r="H1064" s="117"/>
      <c r="I1064" s="117"/>
      <c r="J1064" s="117"/>
      <c r="K1064" s="117"/>
      <c r="L1064" s="117"/>
      <c r="M1064" s="117"/>
      <c r="O1064" s="115">
        <f t="shared" si="272"/>
        <v>0</v>
      </c>
      <c r="P1064" s="115" t="e">
        <f t="shared" si="273"/>
        <v>#DIV/0!</v>
      </c>
      <c r="R1064" s="115">
        <f t="shared" si="274"/>
        <v>0</v>
      </c>
      <c r="S1064" s="115">
        <f t="shared" si="275"/>
        <v>0</v>
      </c>
      <c r="T1064" s="115">
        <f t="shared" si="276"/>
        <v>0</v>
      </c>
      <c r="U1064" s="115">
        <f t="shared" si="277"/>
        <v>0</v>
      </c>
      <c r="V1064" s="115">
        <f t="shared" si="278"/>
        <v>0</v>
      </c>
      <c r="W1064" s="115">
        <f t="shared" si="279"/>
        <v>0</v>
      </c>
      <c r="X1064" s="115">
        <f t="shared" si="280"/>
        <v>0</v>
      </c>
      <c r="Y1064" s="115">
        <f t="shared" si="281"/>
        <v>0</v>
      </c>
      <c r="Z1064" s="115">
        <f t="shared" si="282"/>
        <v>0</v>
      </c>
      <c r="AA1064" s="115">
        <f t="shared" si="283"/>
        <v>0</v>
      </c>
      <c r="AB1064" s="115">
        <f t="shared" si="284"/>
        <v>0</v>
      </c>
      <c r="AC1064" s="115">
        <f t="shared" si="285"/>
        <v>0</v>
      </c>
      <c r="AF1064" s="115">
        <f t="shared" si="286"/>
        <v>0</v>
      </c>
      <c r="AG1064" s="115">
        <f t="shared" si="287"/>
        <v>0</v>
      </c>
      <c r="AH1064" s="115" t="str">
        <f t="shared" si="288"/>
        <v>Correct</v>
      </c>
      <c r="AJ1064" s="117" t="s">
        <v>83</v>
      </c>
      <c r="AK1064" s="117">
        <v>59</v>
      </c>
      <c r="AL1064" s="117" t="s">
        <v>84</v>
      </c>
      <c r="AM1064" s="117" t="s">
        <v>129</v>
      </c>
      <c r="AN1064" s="117" t="s">
        <v>85</v>
      </c>
      <c r="AO1064" s="117" t="s">
        <v>86</v>
      </c>
      <c r="AP1064" s="117" t="s">
        <v>87</v>
      </c>
      <c r="AQ1064" s="117" t="s">
        <v>88</v>
      </c>
      <c r="AR1064" s="117" t="s">
        <v>111</v>
      </c>
      <c r="AS1064" s="117" t="s">
        <v>90</v>
      </c>
      <c r="AT1064" s="117" t="s">
        <v>91</v>
      </c>
      <c r="AU1064" s="117" t="s">
        <v>91</v>
      </c>
    </row>
    <row r="1065" spans="1:47">
      <c r="A1065" s="115">
        <v>5607812088</v>
      </c>
      <c r="F1065" s="115" t="s">
        <v>45</v>
      </c>
      <c r="O1065" s="115">
        <f t="shared" si="272"/>
        <v>1</v>
      </c>
      <c r="P1065" s="115">
        <f t="shared" si="273"/>
        <v>3</v>
      </c>
      <c r="R1065" s="115">
        <f t="shared" si="274"/>
        <v>0</v>
      </c>
      <c r="S1065" s="115">
        <f t="shared" si="275"/>
        <v>0</v>
      </c>
      <c r="T1065" s="115">
        <f t="shared" si="276"/>
        <v>0</v>
      </c>
      <c r="U1065" s="115">
        <f t="shared" si="277"/>
        <v>0</v>
      </c>
      <c r="V1065" s="115">
        <f t="shared" si="278"/>
        <v>1</v>
      </c>
      <c r="W1065" s="115">
        <f t="shared" si="279"/>
        <v>0</v>
      </c>
      <c r="X1065" s="115">
        <f t="shared" si="280"/>
        <v>0</v>
      </c>
      <c r="Y1065" s="115">
        <f t="shared" si="281"/>
        <v>0</v>
      </c>
      <c r="Z1065" s="115">
        <f t="shared" si="282"/>
        <v>0</v>
      </c>
      <c r="AA1065" s="115">
        <f t="shared" si="283"/>
        <v>0</v>
      </c>
      <c r="AB1065" s="115">
        <f t="shared" si="284"/>
        <v>0</v>
      </c>
      <c r="AC1065" s="115">
        <f t="shared" si="285"/>
        <v>0</v>
      </c>
      <c r="AF1065" s="115">
        <f t="shared" si="286"/>
        <v>1</v>
      </c>
      <c r="AG1065" s="115">
        <f t="shared" si="287"/>
        <v>1</v>
      </c>
      <c r="AH1065" s="115" t="str">
        <f t="shared" si="288"/>
        <v>Correct</v>
      </c>
      <c r="AJ1065" s="115" t="s">
        <v>99</v>
      </c>
      <c r="AK1065" s="115">
        <v>45</v>
      </c>
      <c r="AL1065" s="115" t="s">
        <v>84</v>
      </c>
      <c r="AM1065" s="115" t="s">
        <v>171</v>
      </c>
      <c r="AN1065" s="115" t="s">
        <v>107</v>
      </c>
      <c r="AO1065" s="115" t="s">
        <v>91</v>
      </c>
      <c r="AP1065" s="115" t="s">
        <v>108</v>
      </c>
      <c r="AQ1065" s="115" t="s">
        <v>93</v>
      </c>
      <c r="AR1065" s="115" t="s">
        <v>102</v>
      </c>
      <c r="AS1065" s="115" t="s">
        <v>113</v>
      </c>
      <c r="AT1065" s="115" t="s">
        <v>91</v>
      </c>
    </row>
    <row r="1066" spans="1:47">
      <c r="A1066" s="115">
        <v>7020566863</v>
      </c>
      <c r="O1066" s="115">
        <f t="shared" si="272"/>
        <v>0</v>
      </c>
      <c r="P1066" s="115" t="e">
        <f t="shared" si="273"/>
        <v>#DIV/0!</v>
      </c>
      <c r="R1066" s="115">
        <f t="shared" si="274"/>
        <v>0</v>
      </c>
      <c r="S1066" s="115">
        <f t="shared" si="275"/>
        <v>0</v>
      </c>
      <c r="T1066" s="115">
        <f t="shared" si="276"/>
        <v>0</v>
      </c>
      <c r="U1066" s="115">
        <f t="shared" si="277"/>
        <v>0</v>
      </c>
      <c r="V1066" s="115">
        <f t="shared" si="278"/>
        <v>0</v>
      </c>
      <c r="W1066" s="115">
        <f t="shared" si="279"/>
        <v>0</v>
      </c>
      <c r="X1066" s="115">
        <f t="shared" si="280"/>
        <v>0</v>
      </c>
      <c r="Y1066" s="115">
        <f t="shared" si="281"/>
        <v>0</v>
      </c>
      <c r="Z1066" s="115">
        <f t="shared" si="282"/>
        <v>0</v>
      </c>
      <c r="AA1066" s="115">
        <f t="shared" si="283"/>
        <v>0</v>
      </c>
      <c r="AB1066" s="115">
        <f t="shared" si="284"/>
        <v>0</v>
      </c>
      <c r="AC1066" s="115">
        <f t="shared" si="285"/>
        <v>0</v>
      </c>
      <c r="AF1066" s="115">
        <f t="shared" si="286"/>
        <v>0</v>
      </c>
      <c r="AG1066" s="115">
        <f t="shared" si="287"/>
        <v>0</v>
      </c>
      <c r="AH1066" s="115" t="str">
        <f t="shared" si="288"/>
        <v>Correct</v>
      </c>
      <c r="AJ1066" s="115" t="s">
        <v>83</v>
      </c>
      <c r="AK1066" s="115">
        <v>22</v>
      </c>
      <c r="AL1066" s="115" t="s">
        <v>84</v>
      </c>
      <c r="AM1066" s="115" t="s">
        <v>146</v>
      </c>
      <c r="AO1066" s="115" t="s">
        <v>91</v>
      </c>
      <c r="AP1066" s="115" t="s">
        <v>108</v>
      </c>
      <c r="AR1066" s="115" t="s">
        <v>112</v>
      </c>
      <c r="AS1066" s="115" t="s">
        <v>98</v>
      </c>
      <c r="AT1066" s="115" t="s">
        <v>91</v>
      </c>
      <c r="AU1066" s="115" t="s">
        <v>91</v>
      </c>
    </row>
    <row r="1067" spans="1:47">
      <c r="A1067" s="115">
        <v>7011314198</v>
      </c>
      <c r="O1067" s="115">
        <f t="shared" si="272"/>
        <v>0</v>
      </c>
      <c r="P1067" s="115" t="e">
        <f t="shared" si="273"/>
        <v>#DIV/0!</v>
      </c>
      <c r="R1067" s="115">
        <f t="shared" si="274"/>
        <v>0</v>
      </c>
      <c r="S1067" s="115">
        <f t="shared" si="275"/>
        <v>0</v>
      </c>
      <c r="T1067" s="115">
        <f t="shared" si="276"/>
        <v>0</v>
      </c>
      <c r="U1067" s="115">
        <f t="shared" si="277"/>
        <v>0</v>
      </c>
      <c r="V1067" s="115">
        <f t="shared" si="278"/>
        <v>0</v>
      </c>
      <c r="W1067" s="115">
        <f t="shared" si="279"/>
        <v>0</v>
      </c>
      <c r="X1067" s="115">
        <f t="shared" si="280"/>
        <v>0</v>
      </c>
      <c r="Y1067" s="115">
        <f t="shared" si="281"/>
        <v>0</v>
      </c>
      <c r="Z1067" s="115">
        <f t="shared" si="282"/>
        <v>0</v>
      </c>
      <c r="AA1067" s="115">
        <f t="shared" si="283"/>
        <v>0</v>
      </c>
      <c r="AB1067" s="115">
        <f t="shared" si="284"/>
        <v>0</v>
      </c>
      <c r="AC1067" s="115">
        <f t="shared" si="285"/>
        <v>0</v>
      </c>
      <c r="AF1067" s="115">
        <f t="shared" si="286"/>
        <v>0</v>
      </c>
      <c r="AG1067" s="115">
        <f t="shared" si="287"/>
        <v>0</v>
      </c>
      <c r="AH1067" s="115" t="str">
        <f t="shared" si="288"/>
        <v>Correct</v>
      </c>
      <c r="AJ1067" s="115" t="s">
        <v>83</v>
      </c>
      <c r="AK1067" s="115">
        <v>89</v>
      </c>
      <c r="AL1067" s="115" t="s">
        <v>84</v>
      </c>
      <c r="AN1067" s="115" t="s">
        <v>97</v>
      </c>
      <c r="AO1067" s="115" t="s">
        <v>86</v>
      </c>
      <c r="AP1067" s="115" t="s">
        <v>87</v>
      </c>
      <c r="AQ1067" s="115" t="s">
        <v>93</v>
      </c>
      <c r="AR1067" s="115" t="s">
        <v>102</v>
      </c>
      <c r="AS1067" s="115" t="s">
        <v>106</v>
      </c>
      <c r="AT1067" s="115" t="s">
        <v>91</v>
      </c>
      <c r="AU1067" s="115" t="s">
        <v>91</v>
      </c>
    </row>
    <row r="1068" spans="1:47">
      <c r="A1068" s="115">
        <v>7010998525</v>
      </c>
      <c r="C1068" s="115" t="s">
        <v>42</v>
      </c>
      <c r="O1068" s="115">
        <f t="shared" si="272"/>
        <v>1</v>
      </c>
      <c r="P1068" s="115">
        <f t="shared" si="273"/>
        <v>3</v>
      </c>
      <c r="R1068" s="115">
        <f t="shared" si="274"/>
        <v>0</v>
      </c>
      <c r="S1068" s="115">
        <f t="shared" si="275"/>
        <v>1</v>
      </c>
      <c r="T1068" s="115">
        <f t="shared" si="276"/>
        <v>0</v>
      </c>
      <c r="U1068" s="115">
        <f t="shared" si="277"/>
        <v>0</v>
      </c>
      <c r="V1068" s="115">
        <f t="shared" si="278"/>
        <v>0</v>
      </c>
      <c r="W1068" s="115">
        <f t="shared" si="279"/>
        <v>0</v>
      </c>
      <c r="X1068" s="115">
        <f t="shared" si="280"/>
        <v>0</v>
      </c>
      <c r="Y1068" s="115">
        <f t="shared" si="281"/>
        <v>0</v>
      </c>
      <c r="Z1068" s="115">
        <f t="shared" si="282"/>
        <v>0</v>
      </c>
      <c r="AA1068" s="115">
        <f t="shared" si="283"/>
        <v>0</v>
      </c>
      <c r="AB1068" s="115">
        <f t="shared" si="284"/>
        <v>0</v>
      </c>
      <c r="AC1068" s="115">
        <f t="shared" si="285"/>
        <v>0</v>
      </c>
      <c r="AF1068" s="115">
        <f t="shared" si="286"/>
        <v>1</v>
      </c>
      <c r="AG1068" s="115">
        <f t="shared" si="287"/>
        <v>1</v>
      </c>
      <c r="AH1068" s="115" t="str">
        <f t="shared" si="288"/>
        <v>Correct</v>
      </c>
      <c r="AJ1068" s="115" t="s">
        <v>99</v>
      </c>
      <c r="AK1068" s="115">
        <v>78</v>
      </c>
      <c r="AL1068" s="115" t="s">
        <v>84</v>
      </c>
      <c r="AM1068" s="115" t="s">
        <v>122</v>
      </c>
      <c r="AN1068" s="115" t="s">
        <v>85</v>
      </c>
      <c r="AO1068" s="115" t="s">
        <v>86</v>
      </c>
      <c r="AP1068" s="115" t="s">
        <v>87</v>
      </c>
      <c r="AQ1068" s="115" t="s">
        <v>101</v>
      </c>
      <c r="AR1068" s="115" t="s">
        <v>94</v>
      </c>
      <c r="AS1068" s="115" t="s">
        <v>106</v>
      </c>
      <c r="AT1068" s="115" t="s">
        <v>91</v>
      </c>
      <c r="AU1068" s="115" t="s">
        <v>91</v>
      </c>
    </row>
    <row r="1069" spans="1:47">
      <c r="A1069" s="115">
        <v>6988291294</v>
      </c>
      <c r="O1069" s="115">
        <f t="shared" si="272"/>
        <v>0</v>
      </c>
      <c r="P1069" s="115" t="e">
        <f t="shared" si="273"/>
        <v>#DIV/0!</v>
      </c>
      <c r="R1069" s="115">
        <f t="shared" si="274"/>
        <v>0</v>
      </c>
      <c r="S1069" s="115">
        <f t="shared" si="275"/>
        <v>0</v>
      </c>
      <c r="T1069" s="115">
        <f t="shared" si="276"/>
        <v>0</v>
      </c>
      <c r="U1069" s="115">
        <f t="shared" si="277"/>
        <v>0</v>
      </c>
      <c r="V1069" s="115">
        <f t="shared" si="278"/>
        <v>0</v>
      </c>
      <c r="W1069" s="115">
        <f t="shared" si="279"/>
        <v>0</v>
      </c>
      <c r="X1069" s="115">
        <f t="shared" si="280"/>
        <v>0</v>
      </c>
      <c r="Y1069" s="115">
        <f t="shared" si="281"/>
        <v>0</v>
      </c>
      <c r="Z1069" s="115">
        <f t="shared" si="282"/>
        <v>0</v>
      </c>
      <c r="AA1069" s="115">
        <f t="shared" si="283"/>
        <v>0</v>
      </c>
      <c r="AB1069" s="115">
        <f t="shared" si="284"/>
        <v>0</v>
      </c>
      <c r="AC1069" s="115">
        <f t="shared" si="285"/>
        <v>0</v>
      </c>
      <c r="AF1069" s="115">
        <f t="shared" si="286"/>
        <v>0</v>
      </c>
      <c r="AG1069" s="115">
        <f t="shared" si="287"/>
        <v>0</v>
      </c>
      <c r="AH1069" s="115" t="str">
        <f t="shared" si="288"/>
        <v>Correct</v>
      </c>
      <c r="AJ1069" s="115" t="s">
        <v>83</v>
      </c>
      <c r="AK1069" s="115">
        <v>89</v>
      </c>
      <c r="AL1069" s="115" t="s">
        <v>84</v>
      </c>
      <c r="AM1069" s="115" t="s">
        <v>174</v>
      </c>
      <c r="AN1069" s="115" t="s">
        <v>85</v>
      </c>
      <c r="AO1069" s="115" t="s">
        <v>86</v>
      </c>
      <c r="AP1069" s="115" t="s">
        <v>87</v>
      </c>
      <c r="AQ1069" s="115" t="s">
        <v>100</v>
      </c>
      <c r="AR1069" s="115" t="s">
        <v>102</v>
      </c>
      <c r="AS1069" s="115" t="s">
        <v>106</v>
      </c>
      <c r="AT1069" s="115" t="s">
        <v>91</v>
      </c>
      <c r="AU1069" s="115" t="s">
        <v>86</v>
      </c>
    </row>
    <row r="1070" spans="1:47">
      <c r="A1070" s="115">
        <v>6988283810</v>
      </c>
      <c r="O1070" s="115">
        <f t="shared" si="272"/>
        <v>0</v>
      </c>
      <c r="P1070" s="115" t="e">
        <f t="shared" si="273"/>
        <v>#DIV/0!</v>
      </c>
      <c r="R1070" s="115">
        <f t="shared" si="274"/>
        <v>0</v>
      </c>
      <c r="S1070" s="115">
        <f t="shared" si="275"/>
        <v>0</v>
      </c>
      <c r="T1070" s="115">
        <f t="shared" si="276"/>
        <v>0</v>
      </c>
      <c r="U1070" s="115">
        <f t="shared" si="277"/>
        <v>0</v>
      </c>
      <c r="V1070" s="115">
        <f t="shared" si="278"/>
        <v>0</v>
      </c>
      <c r="W1070" s="115">
        <f t="shared" si="279"/>
        <v>0</v>
      </c>
      <c r="X1070" s="115">
        <f t="shared" si="280"/>
        <v>0</v>
      </c>
      <c r="Y1070" s="115">
        <f t="shared" si="281"/>
        <v>0</v>
      </c>
      <c r="Z1070" s="115">
        <f t="shared" si="282"/>
        <v>0</v>
      </c>
      <c r="AA1070" s="115">
        <f t="shared" si="283"/>
        <v>0</v>
      </c>
      <c r="AB1070" s="115">
        <f t="shared" si="284"/>
        <v>0</v>
      </c>
      <c r="AC1070" s="115">
        <f t="shared" si="285"/>
        <v>0</v>
      </c>
      <c r="AF1070" s="115">
        <f t="shared" si="286"/>
        <v>0</v>
      </c>
      <c r="AG1070" s="115">
        <f t="shared" si="287"/>
        <v>0</v>
      </c>
      <c r="AH1070" s="115" t="str">
        <f t="shared" si="288"/>
        <v>Correct</v>
      </c>
      <c r="AJ1070" s="115" t="s">
        <v>83</v>
      </c>
      <c r="AK1070" s="115">
        <v>60</v>
      </c>
      <c r="AL1070" s="115" t="s">
        <v>84</v>
      </c>
      <c r="AM1070" s="115" t="s">
        <v>121</v>
      </c>
      <c r="AN1070" s="115" t="s">
        <v>85</v>
      </c>
      <c r="AO1070" s="115" t="s">
        <v>86</v>
      </c>
      <c r="AP1070" s="115" t="s">
        <v>87</v>
      </c>
      <c r="AQ1070" s="115" t="s">
        <v>101</v>
      </c>
      <c r="AR1070" s="115" t="s">
        <v>89</v>
      </c>
      <c r="AS1070" s="115" t="s">
        <v>106</v>
      </c>
      <c r="AT1070" s="115" t="s">
        <v>91</v>
      </c>
      <c r="AU1070" s="115" t="s">
        <v>91</v>
      </c>
    </row>
    <row r="1071" spans="1:47">
      <c r="A1071" s="115">
        <v>6988278350</v>
      </c>
      <c r="O1071" s="115">
        <f t="shared" si="272"/>
        <v>0</v>
      </c>
      <c r="P1071" s="115" t="e">
        <f t="shared" si="273"/>
        <v>#DIV/0!</v>
      </c>
      <c r="R1071" s="115">
        <f t="shared" si="274"/>
        <v>0</v>
      </c>
      <c r="S1071" s="115">
        <f t="shared" si="275"/>
        <v>0</v>
      </c>
      <c r="T1071" s="115">
        <f t="shared" si="276"/>
        <v>0</v>
      </c>
      <c r="U1071" s="115">
        <f t="shared" si="277"/>
        <v>0</v>
      </c>
      <c r="V1071" s="115">
        <f t="shared" si="278"/>
        <v>0</v>
      </c>
      <c r="W1071" s="115">
        <f t="shared" si="279"/>
        <v>0</v>
      </c>
      <c r="X1071" s="115">
        <f t="shared" si="280"/>
        <v>0</v>
      </c>
      <c r="Y1071" s="115">
        <f t="shared" si="281"/>
        <v>0</v>
      </c>
      <c r="Z1071" s="115">
        <f t="shared" si="282"/>
        <v>0</v>
      </c>
      <c r="AA1071" s="115">
        <f t="shared" si="283"/>
        <v>0</v>
      </c>
      <c r="AB1071" s="115">
        <f t="shared" si="284"/>
        <v>0</v>
      </c>
      <c r="AC1071" s="115">
        <f t="shared" si="285"/>
        <v>0</v>
      </c>
      <c r="AF1071" s="115">
        <f t="shared" si="286"/>
        <v>0</v>
      </c>
      <c r="AG1071" s="115">
        <f t="shared" si="287"/>
        <v>0</v>
      </c>
      <c r="AH1071" s="115" t="str">
        <f t="shared" si="288"/>
        <v>Correct</v>
      </c>
      <c r="AJ1071" s="115" t="s">
        <v>99</v>
      </c>
      <c r="AK1071" s="115">
        <v>77</v>
      </c>
      <c r="AL1071" s="115" t="s">
        <v>84</v>
      </c>
      <c r="AM1071" s="115" t="s">
        <v>121</v>
      </c>
      <c r="AN1071" s="115" t="s">
        <v>85</v>
      </c>
      <c r="AO1071" s="115" t="s">
        <v>86</v>
      </c>
      <c r="AP1071" s="115" t="s">
        <v>87</v>
      </c>
      <c r="AR1071" s="115" t="s">
        <v>89</v>
      </c>
      <c r="AS1071" s="115" t="s">
        <v>106</v>
      </c>
      <c r="AT1071" s="115" t="s">
        <v>91</v>
      </c>
      <c r="AU1071" s="115" t="s">
        <v>86</v>
      </c>
    </row>
    <row r="1072" spans="1:47">
      <c r="A1072" s="115">
        <v>7020348938</v>
      </c>
      <c r="E1072" s="115" t="s">
        <v>44</v>
      </c>
      <c r="O1072" s="115">
        <f t="shared" si="272"/>
        <v>1</v>
      </c>
      <c r="P1072" s="115">
        <f t="shared" si="273"/>
        <v>3</v>
      </c>
      <c r="R1072" s="115">
        <f t="shared" si="274"/>
        <v>0</v>
      </c>
      <c r="S1072" s="115">
        <f t="shared" si="275"/>
        <v>0</v>
      </c>
      <c r="T1072" s="115">
        <f t="shared" si="276"/>
        <v>0</v>
      </c>
      <c r="U1072" s="115">
        <f t="shared" si="277"/>
        <v>1</v>
      </c>
      <c r="V1072" s="115">
        <f t="shared" si="278"/>
        <v>0</v>
      </c>
      <c r="W1072" s="115">
        <f t="shared" si="279"/>
        <v>0</v>
      </c>
      <c r="X1072" s="115">
        <f t="shared" si="280"/>
        <v>0</v>
      </c>
      <c r="Y1072" s="115">
        <f t="shared" si="281"/>
        <v>0</v>
      </c>
      <c r="Z1072" s="115">
        <f t="shared" si="282"/>
        <v>0</v>
      </c>
      <c r="AA1072" s="115">
        <f t="shared" si="283"/>
        <v>0</v>
      </c>
      <c r="AB1072" s="115">
        <f t="shared" si="284"/>
        <v>0</v>
      </c>
      <c r="AC1072" s="115">
        <f t="shared" si="285"/>
        <v>0</v>
      </c>
      <c r="AF1072" s="115">
        <f t="shared" si="286"/>
        <v>1</v>
      </c>
      <c r="AG1072" s="115">
        <f t="shared" si="287"/>
        <v>1</v>
      </c>
      <c r="AH1072" s="115" t="str">
        <f t="shared" si="288"/>
        <v>Correct</v>
      </c>
      <c r="AJ1072" s="115" t="s">
        <v>99</v>
      </c>
      <c r="AK1072" s="115">
        <v>48</v>
      </c>
      <c r="AL1072" s="115" t="s">
        <v>181</v>
      </c>
      <c r="AM1072" s="115" t="s">
        <v>189</v>
      </c>
      <c r="AN1072" s="115" t="s">
        <v>85</v>
      </c>
      <c r="AO1072" s="115" t="s">
        <v>86</v>
      </c>
      <c r="AP1072" s="115" t="s">
        <v>87</v>
      </c>
      <c r="AQ1072" s="115" t="s">
        <v>93</v>
      </c>
      <c r="AR1072" s="115" t="s">
        <v>112</v>
      </c>
      <c r="AS1072" s="115" t="s">
        <v>90</v>
      </c>
      <c r="AT1072" s="115" t="s">
        <v>91</v>
      </c>
      <c r="AU1072" s="115" t="s">
        <v>91</v>
      </c>
    </row>
    <row r="1073" spans="1:47">
      <c r="A1073" s="115">
        <v>7020343619</v>
      </c>
      <c r="O1073" s="115">
        <f t="shared" si="272"/>
        <v>0</v>
      </c>
      <c r="P1073" s="115" t="e">
        <f t="shared" si="273"/>
        <v>#DIV/0!</v>
      </c>
      <c r="R1073" s="115">
        <f t="shared" si="274"/>
        <v>0</v>
      </c>
      <c r="S1073" s="115">
        <f t="shared" si="275"/>
        <v>0</v>
      </c>
      <c r="T1073" s="115">
        <f t="shared" si="276"/>
        <v>0</v>
      </c>
      <c r="U1073" s="115">
        <f t="shared" si="277"/>
        <v>0</v>
      </c>
      <c r="V1073" s="115">
        <f t="shared" si="278"/>
        <v>0</v>
      </c>
      <c r="W1073" s="115">
        <f t="shared" si="279"/>
        <v>0</v>
      </c>
      <c r="X1073" s="115">
        <f t="shared" si="280"/>
        <v>0</v>
      </c>
      <c r="Y1073" s="115">
        <f t="shared" si="281"/>
        <v>0</v>
      </c>
      <c r="Z1073" s="115">
        <f t="shared" si="282"/>
        <v>0</v>
      </c>
      <c r="AA1073" s="115">
        <f t="shared" si="283"/>
        <v>0</v>
      </c>
      <c r="AB1073" s="115">
        <f t="shared" si="284"/>
        <v>0</v>
      </c>
      <c r="AC1073" s="115">
        <f t="shared" si="285"/>
        <v>0</v>
      </c>
      <c r="AF1073" s="115">
        <f t="shared" si="286"/>
        <v>0</v>
      </c>
      <c r="AG1073" s="115">
        <f t="shared" si="287"/>
        <v>0</v>
      </c>
      <c r="AH1073" s="115" t="str">
        <f t="shared" si="288"/>
        <v>Correct</v>
      </c>
      <c r="AJ1073" s="115" t="s">
        <v>99</v>
      </c>
      <c r="AK1073" s="115">
        <v>26</v>
      </c>
      <c r="AL1073" s="115" t="s">
        <v>181</v>
      </c>
      <c r="AM1073" s="115" t="s">
        <v>219</v>
      </c>
      <c r="AN1073" s="115" t="s">
        <v>85</v>
      </c>
      <c r="AO1073" s="115" t="s">
        <v>86</v>
      </c>
      <c r="AP1073" s="115" t="s">
        <v>87</v>
      </c>
      <c r="AR1073" s="115" t="s">
        <v>102</v>
      </c>
      <c r="AS1073" s="115" t="s">
        <v>113</v>
      </c>
      <c r="AT1073" s="115" t="s">
        <v>91</v>
      </c>
      <c r="AU1073" s="115" t="s">
        <v>91</v>
      </c>
    </row>
    <row r="1074" spans="1:47">
      <c r="A1074" s="115">
        <v>7020341858</v>
      </c>
      <c r="O1074" s="115">
        <f t="shared" si="272"/>
        <v>0</v>
      </c>
      <c r="P1074" s="115" t="e">
        <f t="shared" si="273"/>
        <v>#DIV/0!</v>
      </c>
      <c r="R1074" s="115">
        <f t="shared" si="274"/>
        <v>0</v>
      </c>
      <c r="S1074" s="115">
        <f t="shared" si="275"/>
        <v>0</v>
      </c>
      <c r="T1074" s="115">
        <f t="shared" si="276"/>
        <v>0</v>
      </c>
      <c r="U1074" s="115">
        <f t="shared" si="277"/>
        <v>0</v>
      </c>
      <c r="V1074" s="115">
        <f t="shared" si="278"/>
        <v>0</v>
      </c>
      <c r="W1074" s="115">
        <f t="shared" si="279"/>
        <v>0</v>
      </c>
      <c r="X1074" s="115">
        <f t="shared" si="280"/>
        <v>0</v>
      </c>
      <c r="Y1074" s="115">
        <f t="shared" si="281"/>
        <v>0</v>
      </c>
      <c r="Z1074" s="115">
        <f t="shared" si="282"/>
        <v>0</v>
      </c>
      <c r="AA1074" s="115">
        <f t="shared" si="283"/>
        <v>0</v>
      </c>
      <c r="AB1074" s="115">
        <f t="shared" si="284"/>
        <v>0</v>
      </c>
      <c r="AC1074" s="115">
        <f t="shared" si="285"/>
        <v>0</v>
      </c>
      <c r="AF1074" s="115">
        <f t="shared" si="286"/>
        <v>0</v>
      </c>
      <c r="AG1074" s="115">
        <f t="shared" si="287"/>
        <v>0</v>
      </c>
      <c r="AH1074" s="115" t="str">
        <f t="shared" si="288"/>
        <v>Correct</v>
      </c>
      <c r="AJ1074" s="115" t="s">
        <v>83</v>
      </c>
      <c r="AK1074" s="115">
        <v>25</v>
      </c>
      <c r="AL1074" s="115" t="s">
        <v>181</v>
      </c>
      <c r="AM1074" s="115" t="s">
        <v>242</v>
      </c>
      <c r="AN1074" s="115" t="s">
        <v>85</v>
      </c>
      <c r="AO1074" s="115" t="s">
        <v>91</v>
      </c>
      <c r="AP1074" s="115" t="s">
        <v>87</v>
      </c>
      <c r="AQ1074" s="115" t="s">
        <v>93</v>
      </c>
      <c r="AR1074" s="115" t="s">
        <v>109</v>
      </c>
      <c r="AS1074" s="115" t="s">
        <v>98</v>
      </c>
      <c r="AT1074" s="115" t="s">
        <v>91</v>
      </c>
      <c r="AU1074" s="115" t="s">
        <v>91</v>
      </c>
    </row>
    <row r="1075" spans="1:47">
      <c r="A1075" s="115">
        <v>6985718656</v>
      </c>
      <c r="O1075" s="115">
        <f t="shared" si="272"/>
        <v>0</v>
      </c>
      <c r="P1075" s="115" t="e">
        <f t="shared" si="273"/>
        <v>#DIV/0!</v>
      </c>
      <c r="R1075" s="115">
        <f t="shared" si="274"/>
        <v>0</v>
      </c>
      <c r="S1075" s="115">
        <f t="shared" si="275"/>
        <v>0</v>
      </c>
      <c r="T1075" s="115">
        <f t="shared" si="276"/>
        <v>0</v>
      </c>
      <c r="U1075" s="115">
        <f t="shared" si="277"/>
        <v>0</v>
      </c>
      <c r="V1075" s="115">
        <f t="shared" si="278"/>
        <v>0</v>
      </c>
      <c r="W1075" s="115">
        <f t="shared" si="279"/>
        <v>0</v>
      </c>
      <c r="X1075" s="115">
        <f t="shared" si="280"/>
        <v>0</v>
      </c>
      <c r="Y1075" s="115">
        <f t="shared" si="281"/>
        <v>0</v>
      </c>
      <c r="Z1075" s="115">
        <f t="shared" si="282"/>
        <v>0</v>
      </c>
      <c r="AA1075" s="115">
        <f t="shared" si="283"/>
        <v>0</v>
      </c>
      <c r="AB1075" s="115">
        <f t="shared" si="284"/>
        <v>0</v>
      </c>
      <c r="AC1075" s="115">
        <f t="shared" si="285"/>
        <v>0</v>
      </c>
      <c r="AF1075" s="115">
        <f t="shared" si="286"/>
        <v>0</v>
      </c>
      <c r="AG1075" s="115">
        <f t="shared" si="287"/>
        <v>0</v>
      </c>
      <c r="AH1075" s="115" t="str">
        <f t="shared" si="288"/>
        <v>Correct</v>
      </c>
      <c r="AJ1075" s="115" t="s">
        <v>99</v>
      </c>
      <c r="AK1075" s="115">
        <v>51</v>
      </c>
      <c r="AL1075" s="115" t="s">
        <v>181</v>
      </c>
      <c r="AM1075" s="115" t="s">
        <v>239</v>
      </c>
      <c r="AN1075" s="115" t="s">
        <v>85</v>
      </c>
      <c r="AO1075" s="115" t="s">
        <v>86</v>
      </c>
      <c r="AT1075" s="115" t="s">
        <v>91</v>
      </c>
      <c r="AU1075" s="115" t="s">
        <v>86</v>
      </c>
    </row>
    <row r="1076" spans="1:47">
      <c r="A1076" s="115">
        <v>6985474783</v>
      </c>
      <c r="O1076" s="115">
        <f t="shared" si="272"/>
        <v>0</v>
      </c>
      <c r="P1076" s="115" t="e">
        <f t="shared" si="273"/>
        <v>#DIV/0!</v>
      </c>
      <c r="R1076" s="115">
        <f t="shared" si="274"/>
        <v>0</v>
      </c>
      <c r="S1076" s="115">
        <f t="shared" si="275"/>
        <v>0</v>
      </c>
      <c r="T1076" s="115">
        <f t="shared" si="276"/>
        <v>0</v>
      </c>
      <c r="U1076" s="115">
        <f t="shared" si="277"/>
        <v>0</v>
      </c>
      <c r="V1076" s="115">
        <f t="shared" si="278"/>
        <v>0</v>
      </c>
      <c r="W1076" s="115">
        <f t="shared" si="279"/>
        <v>0</v>
      </c>
      <c r="X1076" s="115">
        <f t="shared" si="280"/>
        <v>0</v>
      </c>
      <c r="Y1076" s="115">
        <f t="shared" si="281"/>
        <v>0</v>
      </c>
      <c r="Z1076" s="115">
        <f t="shared" si="282"/>
        <v>0</v>
      </c>
      <c r="AA1076" s="115">
        <f t="shared" si="283"/>
        <v>0</v>
      </c>
      <c r="AB1076" s="115">
        <f t="shared" si="284"/>
        <v>0</v>
      </c>
      <c r="AC1076" s="115">
        <f t="shared" si="285"/>
        <v>0</v>
      </c>
      <c r="AF1076" s="115">
        <f t="shared" si="286"/>
        <v>0</v>
      </c>
      <c r="AG1076" s="115">
        <f t="shared" si="287"/>
        <v>0</v>
      </c>
      <c r="AH1076" s="115" t="str">
        <f t="shared" si="288"/>
        <v>Correct</v>
      </c>
      <c r="AJ1076" s="115" t="s">
        <v>99</v>
      </c>
      <c r="AK1076" s="115">
        <v>67</v>
      </c>
      <c r="AL1076" s="115" t="s">
        <v>181</v>
      </c>
      <c r="AM1076" s="115" t="s">
        <v>478</v>
      </c>
      <c r="AN1076" s="115" t="s">
        <v>85</v>
      </c>
      <c r="AO1076" s="115" t="s">
        <v>86</v>
      </c>
      <c r="AP1076" s="115" t="s">
        <v>87</v>
      </c>
      <c r="AQ1076" s="115" t="s">
        <v>101</v>
      </c>
      <c r="AR1076" s="115" t="s">
        <v>89</v>
      </c>
      <c r="AS1076" s="115" t="s">
        <v>106</v>
      </c>
      <c r="AT1076" s="115" t="s">
        <v>91</v>
      </c>
      <c r="AU1076" s="115" t="s">
        <v>91</v>
      </c>
    </row>
    <row r="1077" spans="1:47">
      <c r="A1077" s="115">
        <v>6985471157</v>
      </c>
      <c r="O1077" s="115">
        <f t="shared" si="272"/>
        <v>0</v>
      </c>
      <c r="P1077" s="115" t="e">
        <f t="shared" si="273"/>
        <v>#DIV/0!</v>
      </c>
      <c r="R1077" s="115">
        <f t="shared" si="274"/>
        <v>0</v>
      </c>
      <c r="S1077" s="115">
        <f t="shared" si="275"/>
        <v>0</v>
      </c>
      <c r="T1077" s="115">
        <f t="shared" si="276"/>
        <v>0</v>
      </c>
      <c r="U1077" s="115">
        <f t="shared" si="277"/>
        <v>0</v>
      </c>
      <c r="V1077" s="115">
        <f t="shared" si="278"/>
        <v>0</v>
      </c>
      <c r="W1077" s="115">
        <f t="shared" si="279"/>
        <v>0</v>
      </c>
      <c r="X1077" s="115">
        <f t="shared" si="280"/>
        <v>0</v>
      </c>
      <c r="Y1077" s="115">
        <f t="shared" si="281"/>
        <v>0</v>
      </c>
      <c r="Z1077" s="115">
        <f t="shared" si="282"/>
        <v>0</v>
      </c>
      <c r="AA1077" s="115">
        <f t="shared" si="283"/>
        <v>0</v>
      </c>
      <c r="AB1077" s="115">
        <f t="shared" si="284"/>
        <v>0</v>
      </c>
      <c r="AC1077" s="115">
        <f t="shared" si="285"/>
        <v>0</v>
      </c>
      <c r="AF1077" s="115">
        <f t="shared" si="286"/>
        <v>0</v>
      </c>
      <c r="AG1077" s="115">
        <f t="shared" si="287"/>
        <v>0</v>
      </c>
      <c r="AH1077" s="115" t="str">
        <f t="shared" si="288"/>
        <v>Correct</v>
      </c>
      <c r="AJ1077" s="115" t="s">
        <v>99</v>
      </c>
      <c r="AK1077" s="115">
        <v>50</v>
      </c>
      <c r="AL1077" s="115" t="s">
        <v>181</v>
      </c>
      <c r="AO1077" s="115" t="s">
        <v>91</v>
      </c>
      <c r="AP1077" s="115" t="s">
        <v>137</v>
      </c>
      <c r="AQ1077" s="115" t="s">
        <v>104</v>
      </c>
      <c r="AR1077" s="115" t="s">
        <v>102</v>
      </c>
      <c r="AS1077" s="115" t="s">
        <v>90</v>
      </c>
      <c r="AT1077" s="115" t="s">
        <v>91</v>
      </c>
      <c r="AU1077" s="115" t="s">
        <v>86</v>
      </c>
    </row>
    <row r="1078" spans="1:47">
      <c r="A1078" s="115">
        <v>6985466849</v>
      </c>
      <c r="B1078" s="115" t="s">
        <v>41</v>
      </c>
      <c r="O1078" s="115">
        <f t="shared" si="272"/>
        <v>1</v>
      </c>
      <c r="P1078" s="115">
        <f t="shared" si="273"/>
        <v>3</v>
      </c>
      <c r="R1078" s="115">
        <f t="shared" si="274"/>
        <v>1</v>
      </c>
      <c r="S1078" s="115">
        <f t="shared" si="275"/>
        <v>0</v>
      </c>
      <c r="T1078" s="115">
        <f t="shared" si="276"/>
        <v>0</v>
      </c>
      <c r="U1078" s="115">
        <f t="shared" si="277"/>
        <v>0</v>
      </c>
      <c r="V1078" s="115">
        <f t="shared" si="278"/>
        <v>0</v>
      </c>
      <c r="W1078" s="115">
        <f t="shared" si="279"/>
        <v>0</v>
      </c>
      <c r="X1078" s="115">
        <f t="shared" si="280"/>
        <v>0</v>
      </c>
      <c r="Y1078" s="115">
        <f t="shared" si="281"/>
        <v>0</v>
      </c>
      <c r="Z1078" s="115">
        <f t="shared" si="282"/>
        <v>0</v>
      </c>
      <c r="AA1078" s="115">
        <f t="shared" si="283"/>
        <v>0</v>
      </c>
      <c r="AB1078" s="115">
        <f t="shared" si="284"/>
        <v>0</v>
      </c>
      <c r="AC1078" s="115">
        <f t="shared" si="285"/>
        <v>0</v>
      </c>
      <c r="AF1078" s="115">
        <f t="shared" si="286"/>
        <v>1</v>
      </c>
      <c r="AG1078" s="115">
        <f t="shared" si="287"/>
        <v>1</v>
      </c>
      <c r="AH1078" s="115" t="str">
        <f t="shared" si="288"/>
        <v>Correct</v>
      </c>
      <c r="AJ1078" s="115" t="s">
        <v>83</v>
      </c>
      <c r="AK1078" s="115">
        <v>66</v>
      </c>
      <c r="AL1078" s="115" t="s">
        <v>181</v>
      </c>
      <c r="AN1078" s="115" t="s">
        <v>85</v>
      </c>
      <c r="AO1078" s="115" t="s">
        <v>86</v>
      </c>
      <c r="AQ1078" s="115" t="s">
        <v>100</v>
      </c>
      <c r="AR1078" s="115" t="s">
        <v>89</v>
      </c>
      <c r="AS1078" s="115" t="s">
        <v>113</v>
      </c>
      <c r="AT1078" s="115" t="s">
        <v>91</v>
      </c>
      <c r="AU1078" s="115" t="s">
        <v>91</v>
      </c>
    </row>
    <row r="1079" spans="1:47">
      <c r="A1079" s="115">
        <v>6985465944</v>
      </c>
      <c r="O1079" s="115">
        <f t="shared" si="272"/>
        <v>0</v>
      </c>
      <c r="P1079" s="115" t="e">
        <f t="shared" si="273"/>
        <v>#DIV/0!</v>
      </c>
      <c r="R1079" s="115">
        <f t="shared" si="274"/>
        <v>0</v>
      </c>
      <c r="S1079" s="115">
        <f t="shared" si="275"/>
        <v>0</v>
      </c>
      <c r="T1079" s="115">
        <f t="shared" si="276"/>
        <v>0</v>
      </c>
      <c r="U1079" s="115">
        <f t="shared" si="277"/>
        <v>0</v>
      </c>
      <c r="V1079" s="115">
        <f t="shared" si="278"/>
        <v>0</v>
      </c>
      <c r="W1079" s="115">
        <f t="shared" si="279"/>
        <v>0</v>
      </c>
      <c r="X1079" s="115">
        <f t="shared" si="280"/>
        <v>0</v>
      </c>
      <c r="Y1079" s="115">
        <f t="shared" si="281"/>
        <v>0</v>
      </c>
      <c r="Z1079" s="115">
        <f t="shared" si="282"/>
        <v>0</v>
      </c>
      <c r="AA1079" s="115">
        <f t="shared" si="283"/>
        <v>0</v>
      </c>
      <c r="AB1079" s="115">
        <f t="shared" si="284"/>
        <v>0</v>
      </c>
      <c r="AC1079" s="115">
        <f t="shared" si="285"/>
        <v>0</v>
      </c>
      <c r="AF1079" s="115">
        <f t="shared" si="286"/>
        <v>0</v>
      </c>
      <c r="AG1079" s="115">
        <f t="shared" si="287"/>
        <v>0</v>
      </c>
      <c r="AH1079" s="115" t="str">
        <f t="shared" si="288"/>
        <v>Correct</v>
      </c>
      <c r="AJ1079" s="115" t="s">
        <v>83</v>
      </c>
      <c r="AK1079" s="115">
        <v>80</v>
      </c>
      <c r="AL1079" s="115" t="s">
        <v>181</v>
      </c>
      <c r="AM1079" s="115" t="s">
        <v>199</v>
      </c>
      <c r="AN1079" s="115" t="s">
        <v>85</v>
      </c>
      <c r="AO1079" s="115" t="s">
        <v>86</v>
      </c>
      <c r="AQ1079" s="115" t="s">
        <v>96</v>
      </c>
      <c r="AR1079" s="115" t="s">
        <v>102</v>
      </c>
      <c r="AS1079" s="115" t="s">
        <v>106</v>
      </c>
      <c r="AT1079" s="115" t="s">
        <v>91</v>
      </c>
      <c r="AU1079" s="115" t="s">
        <v>86</v>
      </c>
    </row>
    <row r="1080" spans="1:47">
      <c r="A1080" s="115">
        <v>6985463825</v>
      </c>
      <c r="O1080" s="115">
        <f t="shared" si="272"/>
        <v>0</v>
      </c>
      <c r="P1080" s="115" t="e">
        <f t="shared" si="273"/>
        <v>#DIV/0!</v>
      </c>
      <c r="R1080" s="115">
        <f t="shared" si="274"/>
        <v>0</v>
      </c>
      <c r="S1080" s="115">
        <f t="shared" si="275"/>
        <v>0</v>
      </c>
      <c r="T1080" s="115">
        <f t="shared" si="276"/>
        <v>0</v>
      </c>
      <c r="U1080" s="115">
        <f t="shared" si="277"/>
        <v>0</v>
      </c>
      <c r="V1080" s="115">
        <f t="shared" si="278"/>
        <v>0</v>
      </c>
      <c r="W1080" s="115">
        <f t="shared" si="279"/>
        <v>0</v>
      </c>
      <c r="X1080" s="115">
        <f t="shared" si="280"/>
        <v>0</v>
      </c>
      <c r="Y1080" s="115">
        <f t="shared" si="281"/>
        <v>0</v>
      </c>
      <c r="Z1080" s="115">
        <f t="shared" si="282"/>
        <v>0</v>
      </c>
      <c r="AA1080" s="115">
        <f t="shared" si="283"/>
        <v>0</v>
      </c>
      <c r="AB1080" s="115">
        <f t="shared" si="284"/>
        <v>0</v>
      </c>
      <c r="AC1080" s="115">
        <f t="shared" si="285"/>
        <v>0</v>
      </c>
      <c r="AF1080" s="115">
        <f t="shared" si="286"/>
        <v>0</v>
      </c>
      <c r="AG1080" s="115">
        <f t="shared" si="287"/>
        <v>0</v>
      </c>
      <c r="AH1080" s="115" t="str">
        <f t="shared" si="288"/>
        <v>Correct</v>
      </c>
      <c r="AJ1080" s="115" t="s">
        <v>99</v>
      </c>
      <c r="AK1080" s="115">
        <v>21</v>
      </c>
      <c r="AL1080" s="115" t="s">
        <v>181</v>
      </c>
      <c r="AM1080" s="115" t="s">
        <v>199</v>
      </c>
      <c r="AN1080" s="115" t="s">
        <v>85</v>
      </c>
      <c r="AO1080" s="115" t="s">
        <v>86</v>
      </c>
      <c r="AP1080" s="115" t="s">
        <v>87</v>
      </c>
      <c r="AQ1080" s="115" t="s">
        <v>88</v>
      </c>
      <c r="AR1080" s="115" t="s">
        <v>89</v>
      </c>
      <c r="AS1080" s="115" t="s">
        <v>90</v>
      </c>
      <c r="AT1080" s="115" t="s">
        <v>91</v>
      </c>
      <c r="AU1080" s="115" t="s">
        <v>91</v>
      </c>
    </row>
    <row r="1081" spans="1:47">
      <c r="A1081" s="115">
        <v>6985455647</v>
      </c>
      <c r="B1081" s="115" t="s">
        <v>41</v>
      </c>
      <c r="O1081" s="115">
        <f t="shared" si="272"/>
        <v>1</v>
      </c>
      <c r="P1081" s="115">
        <f t="shared" si="273"/>
        <v>3</v>
      </c>
      <c r="R1081" s="115">
        <f t="shared" si="274"/>
        <v>1</v>
      </c>
      <c r="S1081" s="115">
        <f t="shared" si="275"/>
        <v>0</v>
      </c>
      <c r="T1081" s="115">
        <f t="shared" si="276"/>
        <v>0</v>
      </c>
      <c r="U1081" s="115">
        <f t="shared" si="277"/>
        <v>0</v>
      </c>
      <c r="V1081" s="115">
        <f t="shared" si="278"/>
        <v>0</v>
      </c>
      <c r="W1081" s="115">
        <f t="shared" si="279"/>
        <v>0</v>
      </c>
      <c r="X1081" s="115">
        <f t="shared" si="280"/>
        <v>0</v>
      </c>
      <c r="Y1081" s="115">
        <f t="shared" si="281"/>
        <v>0</v>
      </c>
      <c r="Z1081" s="115">
        <f t="shared" si="282"/>
        <v>0</v>
      </c>
      <c r="AA1081" s="115">
        <f t="shared" si="283"/>
        <v>0</v>
      </c>
      <c r="AB1081" s="115">
        <f t="shared" si="284"/>
        <v>0</v>
      </c>
      <c r="AC1081" s="115">
        <f t="shared" si="285"/>
        <v>0</v>
      </c>
      <c r="AF1081" s="115">
        <f t="shared" si="286"/>
        <v>1</v>
      </c>
      <c r="AG1081" s="115">
        <f t="shared" si="287"/>
        <v>1</v>
      </c>
      <c r="AH1081" s="115" t="str">
        <f t="shared" si="288"/>
        <v>Correct</v>
      </c>
      <c r="AJ1081" s="115" t="s">
        <v>99</v>
      </c>
      <c r="AK1081" s="115">
        <v>48</v>
      </c>
      <c r="AL1081" s="115" t="s">
        <v>181</v>
      </c>
      <c r="AN1081" s="115" t="s">
        <v>85</v>
      </c>
      <c r="AO1081" s="115" t="s">
        <v>86</v>
      </c>
      <c r="AP1081" s="115" t="s">
        <v>87</v>
      </c>
      <c r="AQ1081" s="115" t="s">
        <v>93</v>
      </c>
      <c r="AR1081" s="115" t="s">
        <v>94</v>
      </c>
      <c r="AT1081" s="115" t="s">
        <v>91</v>
      </c>
      <c r="AU1081" s="115" t="s">
        <v>91</v>
      </c>
    </row>
    <row r="1082" spans="1:47">
      <c r="A1082" s="115">
        <v>6985452805</v>
      </c>
      <c r="O1082" s="115">
        <f t="shared" si="272"/>
        <v>0</v>
      </c>
      <c r="P1082" s="115" t="e">
        <f t="shared" si="273"/>
        <v>#DIV/0!</v>
      </c>
      <c r="R1082" s="115">
        <f t="shared" si="274"/>
        <v>0</v>
      </c>
      <c r="S1082" s="115">
        <f t="shared" si="275"/>
        <v>0</v>
      </c>
      <c r="T1082" s="115">
        <f t="shared" si="276"/>
        <v>0</v>
      </c>
      <c r="U1082" s="115">
        <f t="shared" si="277"/>
        <v>0</v>
      </c>
      <c r="V1082" s="115">
        <f t="shared" si="278"/>
        <v>0</v>
      </c>
      <c r="W1082" s="115">
        <f t="shared" si="279"/>
        <v>0</v>
      </c>
      <c r="X1082" s="115">
        <f t="shared" si="280"/>
        <v>0</v>
      </c>
      <c r="Y1082" s="115">
        <f t="shared" si="281"/>
        <v>0</v>
      </c>
      <c r="Z1082" s="115">
        <f t="shared" si="282"/>
        <v>0</v>
      </c>
      <c r="AA1082" s="115">
        <f t="shared" si="283"/>
        <v>0</v>
      </c>
      <c r="AB1082" s="115">
        <f t="shared" si="284"/>
        <v>0</v>
      </c>
      <c r="AC1082" s="115">
        <f t="shared" si="285"/>
        <v>0</v>
      </c>
      <c r="AF1082" s="115">
        <f t="shared" si="286"/>
        <v>0</v>
      </c>
      <c r="AG1082" s="115">
        <f t="shared" si="287"/>
        <v>0</v>
      </c>
      <c r="AH1082" s="115" t="str">
        <f t="shared" si="288"/>
        <v>Correct</v>
      </c>
      <c r="AJ1082" s="115" t="s">
        <v>99</v>
      </c>
      <c r="AK1082" s="115">
        <v>28</v>
      </c>
      <c r="AL1082" s="115" t="s">
        <v>181</v>
      </c>
      <c r="AM1082" s="115" t="s">
        <v>195</v>
      </c>
      <c r="AN1082" s="115" t="s">
        <v>85</v>
      </c>
      <c r="AO1082" s="115" t="s">
        <v>86</v>
      </c>
      <c r="AP1082" s="115" t="s">
        <v>87</v>
      </c>
      <c r="AQ1082" s="115" t="s">
        <v>101</v>
      </c>
      <c r="AR1082" s="115" t="s">
        <v>89</v>
      </c>
      <c r="AS1082" s="115" t="s">
        <v>90</v>
      </c>
      <c r="AT1082" s="115" t="s">
        <v>91</v>
      </c>
      <c r="AU1082" s="115" t="s">
        <v>91</v>
      </c>
    </row>
    <row r="1083" spans="1:47">
      <c r="A1083" s="115">
        <v>6985448889</v>
      </c>
      <c r="O1083" s="115">
        <f t="shared" si="272"/>
        <v>0</v>
      </c>
      <c r="P1083" s="115" t="e">
        <f t="shared" si="273"/>
        <v>#DIV/0!</v>
      </c>
      <c r="R1083" s="115">
        <f t="shared" si="274"/>
        <v>0</v>
      </c>
      <c r="S1083" s="115">
        <f t="shared" si="275"/>
        <v>0</v>
      </c>
      <c r="T1083" s="115">
        <f t="shared" si="276"/>
        <v>0</v>
      </c>
      <c r="U1083" s="115">
        <f t="shared" si="277"/>
        <v>0</v>
      </c>
      <c r="V1083" s="115">
        <f t="shared" si="278"/>
        <v>0</v>
      </c>
      <c r="W1083" s="115">
        <f t="shared" si="279"/>
        <v>0</v>
      </c>
      <c r="X1083" s="115">
        <f t="shared" si="280"/>
        <v>0</v>
      </c>
      <c r="Y1083" s="115">
        <f t="shared" si="281"/>
        <v>0</v>
      </c>
      <c r="Z1083" s="115">
        <f t="shared" si="282"/>
        <v>0</v>
      </c>
      <c r="AA1083" s="115">
        <f t="shared" si="283"/>
        <v>0</v>
      </c>
      <c r="AB1083" s="115">
        <f t="shared" si="284"/>
        <v>0</v>
      </c>
      <c r="AC1083" s="115">
        <f t="shared" si="285"/>
        <v>0</v>
      </c>
      <c r="AF1083" s="115">
        <f t="shared" si="286"/>
        <v>0</v>
      </c>
      <c r="AG1083" s="115">
        <f t="shared" si="287"/>
        <v>0</v>
      </c>
      <c r="AH1083" s="115" t="str">
        <f t="shared" si="288"/>
        <v>Correct</v>
      </c>
      <c r="AJ1083" s="115" t="s">
        <v>99</v>
      </c>
      <c r="AK1083" s="115">
        <v>33</v>
      </c>
      <c r="AL1083" s="115" t="s">
        <v>181</v>
      </c>
      <c r="AM1083" s="115" t="s">
        <v>239</v>
      </c>
      <c r="AN1083" s="115" t="s">
        <v>85</v>
      </c>
      <c r="AO1083" s="115" t="s">
        <v>86</v>
      </c>
      <c r="AP1083" s="115" t="s">
        <v>87</v>
      </c>
      <c r="AQ1083" s="115" t="s">
        <v>88</v>
      </c>
      <c r="AR1083" s="115" t="s">
        <v>111</v>
      </c>
      <c r="AS1083" s="115" t="s">
        <v>90</v>
      </c>
      <c r="AT1083" s="115" t="s">
        <v>91</v>
      </c>
      <c r="AU1083" s="115" t="s">
        <v>91</v>
      </c>
    </row>
    <row r="1084" spans="1:47">
      <c r="A1084" s="115">
        <v>6985414569</v>
      </c>
      <c r="O1084" s="115">
        <f t="shared" si="272"/>
        <v>0</v>
      </c>
      <c r="P1084" s="115" t="e">
        <f t="shared" si="273"/>
        <v>#DIV/0!</v>
      </c>
      <c r="R1084" s="115">
        <f t="shared" si="274"/>
        <v>0</v>
      </c>
      <c r="S1084" s="115">
        <f t="shared" si="275"/>
        <v>0</v>
      </c>
      <c r="T1084" s="115">
        <f t="shared" si="276"/>
        <v>0</v>
      </c>
      <c r="U1084" s="115">
        <f t="shared" si="277"/>
        <v>0</v>
      </c>
      <c r="V1084" s="115">
        <f t="shared" si="278"/>
        <v>0</v>
      </c>
      <c r="W1084" s="115">
        <f t="shared" si="279"/>
        <v>0</v>
      </c>
      <c r="X1084" s="115">
        <f t="shared" si="280"/>
        <v>0</v>
      </c>
      <c r="Y1084" s="115">
        <f t="shared" si="281"/>
        <v>0</v>
      </c>
      <c r="Z1084" s="115">
        <f t="shared" si="282"/>
        <v>0</v>
      </c>
      <c r="AA1084" s="115">
        <f t="shared" si="283"/>
        <v>0</v>
      </c>
      <c r="AB1084" s="115">
        <f t="shared" si="284"/>
        <v>0</v>
      </c>
      <c r="AC1084" s="115">
        <f t="shared" si="285"/>
        <v>0</v>
      </c>
      <c r="AF1084" s="115">
        <f t="shared" si="286"/>
        <v>0</v>
      </c>
      <c r="AG1084" s="115">
        <f t="shared" si="287"/>
        <v>0</v>
      </c>
      <c r="AH1084" s="115" t="str">
        <f t="shared" si="288"/>
        <v>Correct</v>
      </c>
      <c r="AJ1084" s="115" t="s">
        <v>83</v>
      </c>
      <c r="AK1084" s="115">
        <v>41</v>
      </c>
      <c r="AL1084" s="115" t="s">
        <v>181</v>
      </c>
      <c r="AM1084" s="115" t="s">
        <v>214</v>
      </c>
      <c r="AN1084" s="115" t="s">
        <v>85</v>
      </c>
      <c r="AO1084" s="115" t="s">
        <v>86</v>
      </c>
      <c r="AP1084" s="115" t="s">
        <v>87</v>
      </c>
      <c r="AQ1084" s="115" t="s">
        <v>93</v>
      </c>
      <c r="AR1084" s="115" t="s">
        <v>89</v>
      </c>
      <c r="AS1084" s="115" t="s">
        <v>90</v>
      </c>
      <c r="AT1084" s="115" t="s">
        <v>91</v>
      </c>
    </row>
    <row r="1085" spans="1:47">
      <c r="A1085" s="115">
        <v>6985163127</v>
      </c>
      <c r="O1085" s="115">
        <f t="shared" si="272"/>
        <v>0</v>
      </c>
      <c r="P1085" s="115" t="e">
        <f t="shared" si="273"/>
        <v>#DIV/0!</v>
      </c>
      <c r="R1085" s="115">
        <f t="shared" si="274"/>
        <v>0</v>
      </c>
      <c r="S1085" s="115">
        <f t="shared" si="275"/>
        <v>0</v>
      </c>
      <c r="T1085" s="115">
        <f t="shared" si="276"/>
        <v>0</v>
      </c>
      <c r="U1085" s="115">
        <f t="shared" si="277"/>
        <v>0</v>
      </c>
      <c r="V1085" s="115">
        <f t="shared" si="278"/>
        <v>0</v>
      </c>
      <c r="W1085" s="115">
        <f t="shared" si="279"/>
        <v>0</v>
      </c>
      <c r="X1085" s="115">
        <f t="shared" si="280"/>
        <v>0</v>
      </c>
      <c r="Y1085" s="115">
        <f t="shared" si="281"/>
        <v>0</v>
      </c>
      <c r="Z1085" s="115">
        <f t="shared" si="282"/>
        <v>0</v>
      </c>
      <c r="AA1085" s="115">
        <f t="shared" si="283"/>
        <v>0</v>
      </c>
      <c r="AB1085" s="115">
        <f t="shared" si="284"/>
        <v>0</v>
      </c>
      <c r="AC1085" s="115">
        <f t="shared" si="285"/>
        <v>0</v>
      </c>
      <c r="AF1085" s="115">
        <f t="shared" si="286"/>
        <v>0</v>
      </c>
      <c r="AG1085" s="115">
        <f t="shared" si="287"/>
        <v>0</v>
      </c>
      <c r="AH1085" s="115" t="str">
        <f t="shared" si="288"/>
        <v>Correct</v>
      </c>
      <c r="AJ1085" s="115" t="s">
        <v>99</v>
      </c>
      <c r="AK1085" s="115">
        <v>42</v>
      </c>
      <c r="AL1085" s="115" t="s">
        <v>181</v>
      </c>
      <c r="AM1085" s="115" t="s">
        <v>203</v>
      </c>
      <c r="AN1085" s="115" t="s">
        <v>85</v>
      </c>
      <c r="AO1085" s="115" t="s">
        <v>86</v>
      </c>
      <c r="AP1085" s="115" t="s">
        <v>87</v>
      </c>
      <c r="AT1085" s="115" t="s">
        <v>91</v>
      </c>
      <c r="AU1085" s="115" t="s">
        <v>86</v>
      </c>
    </row>
    <row r="1086" spans="1:47">
      <c r="A1086" s="115">
        <v>6985107142</v>
      </c>
      <c r="O1086" s="115">
        <f t="shared" si="272"/>
        <v>0</v>
      </c>
      <c r="P1086" s="115" t="e">
        <f t="shared" si="273"/>
        <v>#DIV/0!</v>
      </c>
      <c r="R1086" s="115">
        <f t="shared" si="274"/>
        <v>0</v>
      </c>
      <c r="S1086" s="115">
        <f t="shared" si="275"/>
        <v>0</v>
      </c>
      <c r="T1086" s="115">
        <f t="shared" si="276"/>
        <v>0</v>
      </c>
      <c r="U1086" s="115">
        <f t="shared" si="277"/>
        <v>0</v>
      </c>
      <c r="V1086" s="115">
        <f t="shared" si="278"/>
        <v>0</v>
      </c>
      <c r="W1086" s="115">
        <f t="shared" si="279"/>
        <v>0</v>
      </c>
      <c r="X1086" s="115">
        <f t="shared" si="280"/>
        <v>0</v>
      </c>
      <c r="Y1086" s="115">
        <f t="shared" si="281"/>
        <v>0</v>
      </c>
      <c r="Z1086" s="115">
        <f t="shared" si="282"/>
        <v>0</v>
      </c>
      <c r="AA1086" s="115">
        <f t="shared" si="283"/>
        <v>0</v>
      </c>
      <c r="AB1086" s="115">
        <f t="shared" si="284"/>
        <v>0</v>
      </c>
      <c r="AC1086" s="115">
        <f t="shared" si="285"/>
        <v>0</v>
      </c>
      <c r="AF1086" s="115">
        <f t="shared" si="286"/>
        <v>0</v>
      </c>
      <c r="AG1086" s="115">
        <f t="shared" si="287"/>
        <v>0</v>
      </c>
      <c r="AH1086" s="115" t="str">
        <f t="shared" si="288"/>
        <v>Correct</v>
      </c>
      <c r="AJ1086" s="115"/>
      <c r="AL1086" s="115" t="s">
        <v>181</v>
      </c>
    </row>
    <row r="1087" spans="1:47">
      <c r="A1087" s="115">
        <v>6982476447</v>
      </c>
      <c r="O1087" s="115">
        <f t="shared" si="272"/>
        <v>0</v>
      </c>
      <c r="P1087" s="115" t="e">
        <f t="shared" si="273"/>
        <v>#DIV/0!</v>
      </c>
      <c r="R1087" s="115">
        <f t="shared" si="274"/>
        <v>0</v>
      </c>
      <c r="S1087" s="115">
        <f t="shared" si="275"/>
        <v>0</v>
      </c>
      <c r="T1087" s="115">
        <f t="shared" si="276"/>
        <v>0</v>
      </c>
      <c r="U1087" s="115">
        <f t="shared" si="277"/>
        <v>0</v>
      </c>
      <c r="V1087" s="115">
        <f t="shared" si="278"/>
        <v>0</v>
      </c>
      <c r="W1087" s="115">
        <f t="shared" si="279"/>
        <v>0</v>
      </c>
      <c r="X1087" s="115">
        <f t="shared" si="280"/>
        <v>0</v>
      </c>
      <c r="Y1087" s="115">
        <f t="shared" si="281"/>
        <v>0</v>
      </c>
      <c r="Z1087" s="115">
        <f t="shared" si="282"/>
        <v>0</v>
      </c>
      <c r="AA1087" s="115">
        <f t="shared" si="283"/>
        <v>0</v>
      </c>
      <c r="AB1087" s="115">
        <f t="shared" si="284"/>
        <v>0</v>
      </c>
      <c r="AC1087" s="115">
        <f t="shared" si="285"/>
        <v>0</v>
      </c>
      <c r="AF1087" s="115">
        <f t="shared" si="286"/>
        <v>0</v>
      </c>
      <c r="AG1087" s="115">
        <f t="shared" si="287"/>
        <v>0</v>
      </c>
      <c r="AH1087" s="115" t="str">
        <f t="shared" si="288"/>
        <v>Correct</v>
      </c>
      <c r="AJ1087" s="115" t="s">
        <v>83</v>
      </c>
      <c r="AK1087" s="115">
        <v>86</v>
      </c>
      <c r="AL1087" s="115" t="s">
        <v>181</v>
      </c>
      <c r="AM1087" s="115" t="s">
        <v>239</v>
      </c>
      <c r="AN1087" s="115" t="s">
        <v>85</v>
      </c>
      <c r="AO1087" s="115" t="s">
        <v>86</v>
      </c>
      <c r="AP1087" s="115" t="s">
        <v>87</v>
      </c>
      <c r="AR1087" s="115" t="s">
        <v>102</v>
      </c>
      <c r="AS1087" s="115" t="s">
        <v>106</v>
      </c>
      <c r="AT1087" s="115" t="s">
        <v>91</v>
      </c>
      <c r="AU1087" s="115" t="s">
        <v>86</v>
      </c>
    </row>
    <row r="1088" spans="1:47">
      <c r="A1088" s="115">
        <v>6982472889</v>
      </c>
      <c r="O1088" s="115">
        <f t="shared" si="272"/>
        <v>0</v>
      </c>
      <c r="P1088" s="115" t="e">
        <f t="shared" si="273"/>
        <v>#DIV/0!</v>
      </c>
      <c r="R1088" s="115">
        <f t="shared" si="274"/>
        <v>0</v>
      </c>
      <c r="S1088" s="115">
        <f t="shared" si="275"/>
        <v>0</v>
      </c>
      <c r="T1088" s="115">
        <f t="shared" si="276"/>
        <v>0</v>
      </c>
      <c r="U1088" s="115">
        <f t="shared" si="277"/>
        <v>0</v>
      </c>
      <c r="V1088" s="115">
        <f t="shared" si="278"/>
        <v>0</v>
      </c>
      <c r="W1088" s="115">
        <f t="shared" si="279"/>
        <v>0</v>
      </c>
      <c r="X1088" s="115">
        <f t="shared" si="280"/>
        <v>0</v>
      </c>
      <c r="Y1088" s="115">
        <f t="shared" si="281"/>
        <v>0</v>
      </c>
      <c r="Z1088" s="115">
        <f t="shared" si="282"/>
        <v>0</v>
      </c>
      <c r="AA1088" s="115">
        <f t="shared" si="283"/>
        <v>0</v>
      </c>
      <c r="AB1088" s="115">
        <f t="shared" si="284"/>
        <v>0</v>
      </c>
      <c r="AC1088" s="115">
        <f t="shared" si="285"/>
        <v>0</v>
      </c>
      <c r="AF1088" s="115">
        <f t="shared" si="286"/>
        <v>0</v>
      </c>
      <c r="AG1088" s="115">
        <f t="shared" si="287"/>
        <v>0</v>
      </c>
      <c r="AH1088" s="115" t="str">
        <f t="shared" si="288"/>
        <v>Correct</v>
      </c>
      <c r="AJ1088" s="115" t="s">
        <v>83</v>
      </c>
      <c r="AK1088" s="115">
        <v>37</v>
      </c>
      <c r="AL1088" s="115" t="s">
        <v>181</v>
      </c>
      <c r="AM1088" s="115" t="s">
        <v>483</v>
      </c>
      <c r="AN1088" s="115" t="s">
        <v>85</v>
      </c>
      <c r="AO1088" s="115" t="s">
        <v>86</v>
      </c>
      <c r="AP1088" s="115" t="s">
        <v>87</v>
      </c>
      <c r="AQ1088" s="115" t="s">
        <v>88</v>
      </c>
      <c r="AR1088" s="115" t="s">
        <v>114</v>
      </c>
      <c r="AS1088" s="115" t="s">
        <v>90</v>
      </c>
      <c r="AT1088" s="115" t="s">
        <v>91</v>
      </c>
      <c r="AU1088" s="115" t="s">
        <v>91</v>
      </c>
    </row>
    <row r="1089" spans="1:47">
      <c r="A1089" s="115">
        <v>6982470948</v>
      </c>
      <c r="O1089" s="115">
        <f t="shared" si="272"/>
        <v>0</v>
      </c>
      <c r="P1089" s="115" t="e">
        <f t="shared" si="273"/>
        <v>#DIV/0!</v>
      </c>
      <c r="R1089" s="115">
        <f t="shared" si="274"/>
        <v>0</v>
      </c>
      <c r="S1089" s="115">
        <f t="shared" si="275"/>
        <v>0</v>
      </c>
      <c r="T1089" s="115">
        <f t="shared" si="276"/>
        <v>0</v>
      </c>
      <c r="U1089" s="115">
        <f t="shared" si="277"/>
        <v>0</v>
      </c>
      <c r="V1089" s="115">
        <f t="shared" si="278"/>
        <v>0</v>
      </c>
      <c r="W1089" s="115">
        <f t="shared" si="279"/>
        <v>0</v>
      </c>
      <c r="X1089" s="115">
        <f t="shared" si="280"/>
        <v>0</v>
      </c>
      <c r="Y1089" s="115">
        <f t="shared" si="281"/>
        <v>0</v>
      </c>
      <c r="Z1089" s="115">
        <f t="shared" si="282"/>
        <v>0</v>
      </c>
      <c r="AA1089" s="115">
        <f t="shared" si="283"/>
        <v>0</v>
      </c>
      <c r="AB1089" s="115">
        <f t="shared" si="284"/>
        <v>0</v>
      </c>
      <c r="AC1089" s="115">
        <f t="shared" si="285"/>
        <v>0</v>
      </c>
      <c r="AF1089" s="115">
        <f t="shared" si="286"/>
        <v>0</v>
      </c>
      <c r="AG1089" s="115">
        <f t="shared" si="287"/>
        <v>0</v>
      </c>
      <c r="AH1089" s="115" t="str">
        <f t="shared" si="288"/>
        <v>Correct</v>
      </c>
      <c r="AJ1089" s="115" t="s">
        <v>99</v>
      </c>
      <c r="AK1089" s="115">
        <v>27</v>
      </c>
      <c r="AL1089" s="115" t="s">
        <v>181</v>
      </c>
      <c r="AM1089" s="115" t="s">
        <v>245</v>
      </c>
      <c r="AN1089" s="115" t="s">
        <v>85</v>
      </c>
      <c r="AP1089" s="115" t="s">
        <v>87</v>
      </c>
      <c r="AQ1089" s="115" t="s">
        <v>93</v>
      </c>
      <c r="AR1089" s="115" t="s">
        <v>102</v>
      </c>
      <c r="AS1089" s="115" t="s">
        <v>90</v>
      </c>
      <c r="AT1089" s="115" t="s">
        <v>91</v>
      </c>
      <c r="AU1089" s="115" t="s">
        <v>91</v>
      </c>
    </row>
    <row r="1090" spans="1:47">
      <c r="A1090" s="115">
        <v>6982464422</v>
      </c>
      <c r="O1090" s="115">
        <f t="shared" ref="O1090:O1094" si="289">COUNTA(B1090:N1090)</f>
        <v>0</v>
      </c>
      <c r="P1090" s="115" t="e">
        <f t="shared" ref="P1090:P1094" si="290">3/O1090</f>
        <v>#DIV/0!</v>
      </c>
      <c r="R1090" s="115">
        <f t="shared" si="274"/>
        <v>0</v>
      </c>
      <c r="S1090" s="115">
        <f t="shared" si="275"/>
        <v>0</v>
      </c>
      <c r="T1090" s="115">
        <f t="shared" si="276"/>
        <v>0</v>
      </c>
      <c r="U1090" s="115">
        <f t="shared" si="277"/>
        <v>0</v>
      </c>
      <c r="V1090" s="115">
        <f t="shared" si="278"/>
        <v>0</v>
      </c>
      <c r="W1090" s="115">
        <f t="shared" si="279"/>
        <v>0</v>
      </c>
      <c r="X1090" s="115">
        <f t="shared" si="280"/>
        <v>0</v>
      </c>
      <c r="Y1090" s="115">
        <f t="shared" si="281"/>
        <v>0</v>
      </c>
      <c r="Z1090" s="115">
        <f t="shared" si="282"/>
        <v>0</v>
      </c>
      <c r="AA1090" s="115">
        <f t="shared" si="283"/>
        <v>0</v>
      </c>
      <c r="AB1090" s="115">
        <f t="shared" si="284"/>
        <v>0</v>
      </c>
      <c r="AC1090" s="115">
        <f t="shared" si="285"/>
        <v>0</v>
      </c>
      <c r="AF1090" s="115">
        <f t="shared" si="286"/>
        <v>0</v>
      </c>
      <c r="AG1090" s="115">
        <f t="shared" si="287"/>
        <v>0</v>
      </c>
      <c r="AH1090" s="115" t="str">
        <f t="shared" ref="AH1090:AH1094" si="291">IF(AF1090=AG1090,"Correct",IF(AF1090=3,"Correct","Wrong"))</f>
        <v>Correct</v>
      </c>
      <c r="AJ1090" s="115" t="s">
        <v>99</v>
      </c>
      <c r="AK1090" s="115">
        <v>58</v>
      </c>
      <c r="AL1090" s="115" t="s">
        <v>181</v>
      </c>
      <c r="AM1090" s="115" t="s">
        <v>242</v>
      </c>
      <c r="AN1090" s="115" t="s">
        <v>85</v>
      </c>
      <c r="AO1090" s="115" t="s">
        <v>86</v>
      </c>
      <c r="AQ1090" s="115" t="s">
        <v>88</v>
      </c>
      <c r="AR1090" s="115" t="s">
        <v>89</v>
      </c>
      <c r="AS1090" s="115" t="s">
        <v>90</v>
      </c>
      <c r="AT1090" s="115" t="s">
        <v>91</v>
      </c>
      <c r="AU1090" s="115" t="s">
        <v>91</v>
      </c>
    </row>
    <row r="1091" spans="1:47">
      <c r="A1091" s="115">
        <v>6982463622</v>
      </c>
      <c r="O1091" s="115">
        <f t="shared" si="289"/>
        <v>0</v>
      </c>
      <c r="P1091" s="115" t="e">
        <f t="shared" si="290"/>
        <v>#DIV/0!</v>
      </c>
      <c r="R1091" s="115">
        <f t="shared" si="274"/>
        <v>0</v>
      </c>
      <c r="S1091" s="115">
        <f t="shared" si="275"/>
        <v>0</v>
      </c>
      <c r="T1091" s="115">
        <f t="shared" si="276"/>
        <v>0</v>
      </c>
      <c r="U1091" s="115">
        <f t="shared" si="277"/>
        <v>0</v>
      </c>
      <c r="V1091" s="115">
        <f t="shared" si="278"/>
        <v>0</v>
      </c>
      <c r="W1091" s="115">
        <f t="shared" si="279"/>
        <v>0</v>
      </c>
      <c r="X1091" s="115">
        <f t="shared" si="280"/>
        <v>0</v>
      </c>
      <c r="Y1091" s="115">
        <f t="shared" si="281"/>
        <v>0</v>
      </c>
      <c r="Z1091" s="115">
        <f t="shared" si="282"/>
        <v>0</v>
      </c>
      <c r="AA1091" s="115">
        <f t="shared" si="283"/>
        <v>0</v>
      </c>
      <c r="AB1091" s="115">
        <f t="shared" si="284"/>
        <v>0</v>
      </c>
      <c r="AC1091" s="115">
        <f t="shared" si="285"/>
        <v>0</v>
      </c>
      <c r="AF1091" s="115">
        <f t="shared" si="286"/>
        <v>0</v>
      </c>
      <c r="AG1091" s="115">
        <f t="shared" si="287"/>
        <v>0</v>
      </c>
      <c r="AH1091" s="115" t="str">
        <f t="shared" si="291"/>
        <v>Correct</v>
      </c>
      <c r="AJ1091" s="115" t="s">
        <v>99</v>
      </c>
      <c r="AK1091" s="115">
        <v>63</v>
      </c>
      <c r="AL1091" s="115" t="s">
        <v>181</v>
      </c>
      <c r="AM1091" s="115" t="s">
        <v>187</v>
      </c>
      <c r="AN1091" s="115" t="s">
        <v>85</v>
      </c>
      <c r="AO1091" s="115" t="s">
        <v>86</v>
      </c>
      <c r="AP1091" s="115" t="s">
        <v>87</v>
      </c>
      <c r="AQ1091" s="115" t="s">
        <v>88</v>
      </c>
      <c r="AR1091" s="115" t="s">
        <v>89</v>
      </c>
      <c r="AS1091" s="115" t="s">
        <v>90</v>
      </c>
      <c r="AT1091" s="115" t="s">
        <v>91</v>
      </c>
      <c r="AU1091" s="115" t="s">
        <v>91</v>
      </c>
    </row>
    <row r="1092" spans="1:47">
      <c r="A1092" s="115">
        <v>7045789067</v>
      </c>
      <c r="O1092" s="115">
        <f t="shared" si="289"/>
        <v>0</v>
      </c>
      <c r="P1092" s="115" t="e">
        <f t="shared" si="290"/>
        <v>#DIV/0!</v>
      </c>
      <c r="R1092" s="115">
        <f t="shared" si="274"/>
        <v>0</v>
      </c>
      <c r="S1092" s="115">
        <f t="shared" si="275"/>
        <v>0</v>
      </c>
      <c r="T1092" s="115">
        <f t="shared" si="276"/>
        <v>0</v>
      </c>
      <c r="U1092" s="115">
        <f t="shared" si="277"/>
        <v>0</v>
      </c>
      <c r="V1092" s="115">
        <f t="shared" si="278"/>
        <v>0</v>
      </c>
      <c r="W1092" s="115">
        <f t="shared" si="279"/>
        <v>0</v>
      </c>
      <c r="X1092" s="115">
        <f t="shared" si="280"/>
        <v>0</v>
      </c>
      <c r="Y1092" s="115">
        <f t="shared" si="281"/>
        <v>0</v>
      </c>
      <c r="Z1092" s="115">
        <f t="shared" si="282"/>
        <v>0</v>
      </c>
      <c r="AA1092" s="115">
        <f t="shared" si="283"/>
        <v>0</v>
      </c>
      <c r="AB1092" s="115">
        <f t="shared" si="284"/>
        <v>0</v>
      </c>
      <c r="AC1092" s="115">
        <f t="shared" si="285"/>
        <v>0</v>
      </c>
      <c r="AF1092" s="115">
        <f t="shared" si="286"/>
        <v>0</v>
      </c>
      <c r="AG1092" s="115">
        <f t="shared" si="287"/>
        <v>0</v>
      </c>
      <c r="AH1092" s="115" t="str">
        <f t="shared" si="291"/>
        <v>Correct</v>
      </c>
      <c r="AJ1092" s="115" t="s">
        <v>83</v>
      </c>
      <c r="AK1092" s="115">
        <v>71</v>
      </c>
      <c r="AL1092" s="115" t="s">
        <v>181</v>
      </c>
      <c r="AM1092" s="115" t="s">
        <v>190</v>
      </c>
      <c r="AN1092" s="115" t="s">
        <v>85</v>
      </c>
      <c r="AO1092" s="115" t="s">
        <v>86</v>
      </c>
      <c r="AP1092" s="115" t="s">
        <v>87</v>
      </c>
      <c r="AQ1092" s="115" t="s">
        <v>101</v>
      </c>
      <c r="AR1092" s="115" t="s">
        <v>102</v>
      </c>
      <c r="AS1092" s="115" t="s">
        <v>106</v>
      </c>
      <c r="AT1092" s="115" t="s">
        <v>91</v>
      </c>
      <c r="AU1092" s="115" t="s">
        <v>91</v>
      </c>
    </row>
    <row r="1093" spans="1:47">
      <c r="A1093" s="115">
        <v>7045766046</v>
      </c>
      <c r="O1093" s="115">
        <f t="shared" si="289"/>
        <v>0</v>
      </c>
      <c r="P1093" s="115" t="e">
        <f t="shared" si="290"/>
        <v>#DIV/0!</v>
      </c>
      <c r="R1093" s="115">
        <f t="shared" si="274"/>
        <v>0</v>
      </c>
      <c r="S1093" s="115">
        <f t="shared" si="275"/>
        <v>0</v>
      </c>
      <c r="T1093" s="115">
        <f t="shared" si="276"/>
        <v>0</v>
      </c>
      <c r="U1093" s="115">
        <f t="shared" si="277"/>
        <v>0</v>
      </c>
      <c r="V1093" s="115">
        <f t="shared" si="278"/>
        <v>0</v>
      </c>
      <c r="W1093" s="115">
        <f t="shared" si="279"/>
        <v>0</v>
      </c>
      <c r="X1093" s="115">
        <f t="shared" si="280"/>
        <v>0</v>
      </c>
      <c r="Y1093" s="115">
        <f t="shared" si="281"/>
        <v>0</v>
      </c>
      <c r="Z1093" s="115">
        <f t="shared" si="282"/>
        <v>0</v>
      </c>
      <c r="AA1093" s="115">
        <f t="shared" si="283"/>
        <v>0</v>
      </c>
      <c r="AB1093" s="115">
        <f t="shared" si="284"/>
        <v>0</v>
      </c>
      <c r="AC1093" s="115">
        <f t="shared" si="285"/>
        <v>0</v>
      </c>
      <c r="AF1093" s="115">
        <f t="shared" si="286"/>
        <v>0</v>
      </c>
      <c r="AG1093" s="115">
        <f t="shared" si="287"/>
        <v>0</v>
      </c>
      <c r="AH1093" s="115" t="str">
        <f t="shared" si="291"/>
        <v>Correct</v>
      </c>
      <c r="AJ1093" s="115" t="s">
        <v>83</v>
      </c>
      <c r="AK1093" s="115">
        <v>80</v>
      </c>
      <c r="AL1093" s="115" t="s">
        <v>181</v>
      </c>
      <c r="AM1093" s="115" t="s">
        <v>202</v>
      </c>
      <c r="AN1093" s="115" t="s">
        <v>107</v>
      </c>
      <c r="AO1093" s="115" t="s">
        <v>86</v>
      </c>
      <c r="AP1093" s="115" t="s">
        <v>87</v>
      </c>
      <c r="AQ1093" s="115" t="s">
        <v>101</v>
      </c>
      <c r="AR1093" s="115" t="s">
        <v>111</v>
      </c>
      <c r="AS1093" s="115" t="s">
        <v>106</v>
      </c>
      <c r="AT1093" s="115" t="s">
        <v>91</v>
      </c>
      <c r="AU1093" s="115" t="s">
        <v>91</v>
      </c>
    </row>
    <row r="1094" spans="1:47">
      <c r="A1094" s="115">
        <v>7045754897</v>
      </c>
      <c r="B1094" s="115" t="s">
        <v>41</v>
      </c>
      <c r="D1094" s="115" t="s">
        <v>43</v>
      </c>
      <c r="O1094" s="115">
        <f t="shared" si="289"/>
        <v>2</v>
      </c>
      <c r="P1094" s="115">
        <f t="shared" si="290"/>
        <v>1.5</v>
      </c>
      <c r="R1094" s="115">
        <f t="shared" si="274"/>
        <v>1</v>
      </c>
      <c r="S1094" s="115">
        <f t="shared" si="275"/>
        <v>0</v>
      </c>
      <c r="T1094" s="115">
        <f t="shared" si="276"/>
        <v>1</v>
      </c>
      <c r="U1094" s="115">
        <f t="shared" si="277"/>
        <v>0</v>
      </c>
      <c r="V1094" s="115">
        <f t="shared" si="278"/>
        <v>0</v>
      </c>
      <c r="W1094" s="115">
        <f t="shared" si="279"/>
        <v>0</v>
      </c>
      <c r="X1094" s="115">
        <f t="shared" si="280"/>
        <v>0</v>
      </c>
      <c r="Y1094" s="115">
        <f t="shared" si="281"/>
        <v>0</v>
      </c>
      <c r="Z1094" s="115">
        <f t="shared" si="282"/>
        <v>0</v>
      </c>
      <c r="AA1094" s="115">
        <f t="shared" si="283"/>
        <v>0</v>
      </c>
      <c r="AB1094" s="115">
        <f t="shared" si="284"/>
        <v>0</v>
      </c>
      <c r="AC1094" s="115">
        <f t="shared" si="285"/>
        <v>0</v>
      </c>
      <c r="AF1094" s="115">
        <f t="shared" si="286"/>
        <v>2</v>
      </c>
      <c r="AG1094" s="115">
        <f t="shared" si="287"/>
        <v>2</v>
      </c>
      <c r="AH1094" s="115" t="str">
        <f t="shared" si="291"/>
        <v>Correct</v>
      </c>
      <c r="AJ1094" s="115" t="s">
        <v>83</v>
      </c>
      <c r="AK1094" s="115">
        <v>51</v>
      </c>
      <c r="AL1094" s="115" t="s">
        <v>181</v>
      </c>
      <c r="AM1094" s="115" t="s">
        <v>188</v>
      </c>
      <c r="AN1094" s="115" t="s">
        <v>85</v>
      </c>
      <c r="AO1094" s="115" t="s">
        <v>86</v>
      </c>
      <c r="AP1094" s="115" t="s">
        <v>87</v>
      </c>
      <c r="AR1094" s="115" t="s">
        <v>109</v>
      </c>
      <c r="AS1094" s="115" t="s">
        <v>90</v>
      </c>
      <c r="AT1094" s="115" t="s">
        <v>91</v>
      </c>
      <c r="AU1094" s="115" t="s">
        <v>91</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094"/>
  <sheetViews>
    <sheetView workbookViewId="0">
      <selection sqref="A1:XFD1048576"/>
    </sheetView>
  </sheetViews>
  <sheetFormatPr defaultRowHeight="14.5"/>
  <cols>
    <col min="1" max="1" width="11" style="115" customWidth="1"/>
    <col min="2" max="2" width="14.453125" style="115" customWidth="1"/>
    <col min="3" max="3" width="15.26953125" style="115" customWidth="1"/>
    <col min="4" max="4" width="24.54296875" style="115" customWidth="1"/>
    <col min="5" max="5" width="7" style="115" customWidth="1"/>
    <col min="6" max="6" width="23.7265625" style="115" customWidth="1"/>
    <col min="7" max="7" width="9.1796875" style="115" customWidth="1"/>
    <col min="8" max="8" width="11.26953125" style="115" customWidth="1"/>
    <col min="9" max="9" width="23.54296875" style="115" customWidth="1"/>
    <col min="10" max="10" width="12.54296875" style="115" customWidth="1"/>
    <col min="11" max="11" width="16.81640625" style="115" customWidth="1"/>
    <col min="12" max="12" width="13.1796875" style="115" customWidth="1"/>
    <col min="13" max="13" width="18" style="115" customWidth="1"/>
    <col min="14" max="14" width="8.81640625" style="115" customWidth="1"/>
    <col min="15" max="15" width="45.26953125" style="115" customWidth="1"/>
    <col min="16" max="16" width="26.453125" style="115" customWidth="1"/>
    <col min="17" max="17" width="27.81640625" style="115" customWidth="1"/>
    <col min="18" max="18" width="34.1796875" style="115" customWidth="1"/>
    <col min="19" max="19" width="15.81640625" style="115" customWidth="1"/>
    <col min="20" max="20" width="11" style="115" customWidth="1"/>
    <col min="21" max="21" width="3" style="115" customWidth="1"/>
    <col min="22" max="22" width="12" style="115" customWidth="1"/>
    <col min="23" max="23" width="11" style="115" customWidth="1"/>
    <col min="24" max="41" width="12" style="115" customWidth="1"/>
    <col min="42" max="43" width="11" style="115" customWidth="1"/>
    <col min="44" max="44" width="2" style="115" customWidth="1"/>
    <col min="45" max="45" width="3" style="115" customWidth="1"/>
    <col min="46" max="46" width="7.453125" style="115" customWidth="1"/>
    <col min="47" max="47" width="11" style="115" customWidth="1"/>
    <col min="48" max="48" width="7.54296875" style="115" customWidth="1"/>
    <col min="49" max="49" width="3" style="115" customWidth="1"/>
    <col min="50" max="50" width="7.26953125" style="115" customWidth="1"/>
    <col min="51" max="51" width="26.7265625" style="115" customWidth="1"/>
    <col min="52" max="52" width="22.453125" style="115" customWidth="1"/>
    <col min="53" max="53" width="4" style="115" customWidth="1"/>
    <col min="54" max="54" width="88.7265625" style="115" customWidth="1"/>
    <col min="55" max="55" width="18.1796875" style="115" customWidth="1"/>
    <col min="56" max="56" width="19.7265625" style="115" customWidth="1"/>
    <col min="57" max="57" width="35.1796875" style="115" customWidth="1"/>
    <col min="58" max="58" width="22" style="115" customWidth="1"/>
    <col min="59" max="59" width="4" style="115" customWidth="1"/>
    <col min="60" max="16384" width="8.7265625" style="115"/>
  </cols>
  <sheetData>
    <row r="1" spans="1:59" ht="16">
      <c r="A1" s="136" t="s">
        <v>0</v>
      </c>
      <c r="B1" s="137" t="s">
        <v>52</v>
      </c>
      <c r="C1" s="136" t="s">
        <v>53</v>
      </c>
      <c r="D1" s="136" t="s">
        <v>54</v>
      </c>
      <c r="E1" s="136" t="s">
        <v>19</v>
      </c>
      <c r="F1" s="136" t="s">
        <v>55</v>
      </c>
      <c r="G1" s="136" t="s">
        <v>56</v>
      </c>
      <c r="H1" s="136" t="s">
        <v>57</v>
      </c>
      <c r="I1" s="136" t="s">
        <v>58</v>
      </c>
      <c r="J1" s="136" t="s">
        <v>59</v>
      </c>
      <c r="K1" s="136" t="s">
        <v>60</v>
      </c>
      <c r="L1" s="136" t="s">
        <v>61</v>
      </c>
      <c r="M1" s="136" t="s">
        <v>62</v>
      </c>
      <c r="N1" s="136" t="s">
        <v>26</v>
      </c>
      <c r="O1" s="136" t="s">
        <v>22</v>
      </c>
      <c r="P1" s="136" t="s">
        <v>63</v>
      </c>
      <c r="Q1" s="136" t="s">
        <v>64</v>
      </c>
      <c r="R1" s="136" t="s">
        <v>65</v>
      </c>
      <c r="S1" s="136" t="s">
        <v>66</v>
      </c>
      <c r="T1" s="136" t="s">
        <v>269</v>
      </c>
      <c r="U1" s="138" t="s">
        <v>249</v>
      </c>
      <c r="V1" s="138" t="s">
        <v>250</v>
      </c>
      <c r="W1" s="136" t="s">
        <v>270</v>
      </c>
      <c r="X1" s="138" t="s">
        <v>297</v>
      </c>
      <c r="Y1" s="138" t="s">
        <v>298</v>
      </c>
      <c r="Z1" s="138" t="s">
        <v>299</v>
      </c>
      <c r="AA1" s="138" t="s">
        <v>300</v>
      </c>
      <c r="AB1" s="138" t="s">
        <v>301</v>
      </c>
      <c r="AC1" s="138" t="s">
        <v>302</v>
      </c>
      <c r="AD1" s="138" t="s">
        <v>303</v>
      </c>
      <c r="AE1" s="138" t="s">
        <v>304</v>
      </c>
      <c r="AF1" s="138" t="s">
        <v>305</v>
      </c>
      <c r="AG1" s="138" t="s">
        <v>306</v>
      </c>
      <c r="AH1" s="138" t="s">
        <v>307</v>
      </c>
      <c r="AI1" s="138" t="s">
        <v>308</v>
      </c>
      <c r="AJ1" s="138" t="s">
        <v>309</v>
      </c>
      <c r="AK1" s="138" t="s">
        <v>310</v>
      </c>
      <c r="AL1" s="138" t="s">
        <v>311</v>
      </c>
      <c r="AM1" s="138" t="s">
        <v>312</v>
      </c>
      <c r="AN1" s="138" t="s">
        <v>313</v>
      </c>
      <c r="AO1" s="138" t="s">
        <v>314</v>
      </c>
      <c r="AP1" s="136" t="s">
        <v>271</v>
      </c>
      <c r="AQ1" s="136" t="s">
        <v>272</v>
      </c>
      <c r="AR1" s="138" t="s">
        <v>264</v>
      </c>
      <c r="AS1" s="138" t="s">
        <v>265</v>
      </c>
      <c r="AT1" s="138" t="s">
        <v>315</v>
      </c>
      <c r="AU1" s="136" t="s">
        <v>273</v>
      </c>
      <c r="AV1" s="139" t="s">
        <v>7</v>
      </c>
      <c r="AW1" s="139" t="s">
        <v>8</v>
      </c>
      <c r="AX1" s="139" t="s">
        <v>9</v>
      </c>
      <c r="AY1" s="139" t="s">
        <v>248</v>
      </c>
      <c r="AZ1" s="139" t="s">
        <v>10</v>
      </c>
      <c r="BA1" s="139" t="s">
        <v>11</v>
      </c>
      <c r="BB1" s="139" t="s">
        <v>12</v>
      </c>
      <c r="BC1" s="139" t="s">
        <v>13</v>
      </c>
      <c r="BD1" s="139" t="s">
        <v>14</v>
      </c>
      <c r="BE1" s="139" t="s">
        <v>15</v>
      </c>
      <c r="BF1" s="139" t="s">
        <v>16</v>
      </c>
      <c r="BG1" s="139" t="s">
        <v>17</v>
      </c>
    </row>
    <row r="2" spans="1:59">
      <c r="A2" s="115">
        <v>5596064310</v>
      </c>
      <c r="F2" s="115" t="s">
        <v>55</v>
      </c>
      <c r="I2" s="115" t="s">
        <v>58</v>
      </c>
      <c r="Q2" s="115" t="s">
        <v>64</v>
      </c>
      <c r="T2" s="140"/>
      <c r="U2" s="141">
        <f t="shared" ref="U2:U65" si="0">COUNTA(B2:T2)</f>
        <v>3</v>
      </c>
      <c r="V2" s="141">
        <f t="shared" ref="V2:V65" si="1">3/U2</f>
        <v>1</v>
      </c>
      <c r="W2" s="140"/>
      <c r="X2" s="141">
        <f t="shared" ref="X2:X65" si="2">IF($U2&lt;3,IF($B2=$B$1,1,0),IF($B2=$B$1,$V2,0))</f>
        <v>0</v>
      </c>
      <c r="Y2" s="141">
        <f t="shared" ref="Y2:Y65" si="3">IF($U2&lt;3,IF($C2=$C$1,1,0),IF($C2=$C$1,$V2,0))</f>
        <v>0</v>
      </c>
      <c r="Z2" s="141">
        <f t="shared" ref="Z2:Z65" si="4">IF($U2&lt;3,IF($D2=$D$1,1,0),IF($D2=$D$1,$V2,0))</f>
        <v>0</v>
      </c>
      <c r="AA2" s="141">
        <f t="shared" ref="AA2:AA65" si="5">IF($U2&lt;3,IF($E2=$E$1,1,0),IF($E2=$E$1,$V2,0))</f>
        <v>0</v>
      </c>
      <c r="AB2" s="141">
        <f t="shared" ref="AB2:AB65" si="6">IF($U2&lt;3,IF($F2=$F$1,1,0),IF($F2=$F$1,$V2,0))</f>
        <v>1</v>
      </c>
      <c r="AC2" s="141">
        <f t="shared" ref="AC2:AC65" si="7">IF($U2&lt;3,IF($G2=$G$1,1,0),IF($G2=$G$1,$V2,0))</f>
        <v>0</v>
      </c>
      <c r="AD2" s="141">
        <f t="shared" ref="AD2:AD65" si="8">IF($U2&lt;3,IF($H2=$H$1,1,0),IF($H2=$H$1,$V2,0))</f>
        <v>0</v>
      </c>
      <c r="AE2" s="141">
        <f t="shared" ref="AE2:AE65" si="9">IF($U2&lt;3,IF($I2=$I$1,1,0),IF($I2=$I$1,$V2,0))</f>
        <v>1</v>
      </c>
      <c r="AF2" s="141">
        <f t="shared" ref="AF2:AF65" si="10">IF($U2&lt;3,IF($J2=$J$1,1,0),IF($J2=$J$1,$V2,0))</f>
        <v>0</v>
      </c>
      <c r="AG2" s="141">
        <f t="shared" ref="AG2:AG65" si="11">IF($U2&lt;3,IF($K2=$K$1,1,0),IF($K2=$K$1,$V2,0))</f>
        <v>0</v>
      </c>
      <c r="AH2" s="141">
        <f t="shared" ref="AH2:AH65" si="12">IF($U2&lt;3,IF($L2=$L$1,1,0),IF($L2=$L$1,$V2,0))</f>
        <v>0</v>
      </c>
      <c r="AI2" s="141">
        <f t="shared" ref="AI2:AI65" si="13">IF($U2&lt;3,IF($M2=$M$1,1,0),IF($M2=$M$1,$V2,0))</f>
        <v>0</v>
      </c>
      <c r="AJ2" s="141">
        <f t="shared" ref="AJ2:AJ65" si="14">IF($U2&lt;3,IF($N2=$N$1,1,0),IF($N2=$N$1,$V2,0))</f>
        <v>0</v>
      </c>
      <c r="AK2" s="141">
        <f t="shared" ref="AK2:AK65" si="15">IF($U2&lt;3,IF($O2=$O$1,1,0),IF($O2=$O$1,$V2,0))</f>
        <v>0</v>
      </c>
      <c r="AL2" s="141">
        <f t="shared" ref="AL2:AL65" si="16">IF($U2&lt;3,IF($P2=$P$1,1,0),IF($P2=$P$1,$V2,0))</f>
        <v>0</v>
      </c>
      <c r="AM2" s="141">
        <f t="shared" ref="AM2:AM65" si="17">IF($U2&lt;3,IF($Q2=$Q$1,1,0),IF($Q2=$Q$1,$V2,0))</f>
        <v>1</v>
      </c>
      <c r="AN2" s="141">
        <f t="shared" ref="AN2:AN65" si="18">IF($U2&lt;3,IF($R2=$R$1,1,0),IF($R2=$R$1,$V2,0))</f>
        <v>0</v>
      </c>
      <c r="AO2" s="141">
        <f t="shared" ref="AO2:AO65" si="19">IF($U2&lt;3,IF($S2=$S$1,1,0),IF($S2=$S$1,$V2,0))</f>
        <v>0</v>
      </c>
      <c r="AP2" s="140"/>
      <c r="AQ2" s="140"/>
      <c r="AR2" s="141">
        <f t="shared" ref="AR2:AR65" si="20">SUM(X2:AP2)</f>
        <v>3</v>
      </c>
      <c r="AS2" s="141">
        <f t="shared" ref="AS2:AS65" si="21">U2</f>
        <v>3</v>
      </c>
      <c r="AT2" s="141" t="str">
        <f t="shared" ref="AT2:AT65" si="22">IF(AR2=AS2,"Correct",IF(AR2=3,"Correct","Wrong"))</f>
        <v>Correct</v>
      </c>
      <c r="AU2" s="140"/>
      <c r="AV2" s="115" t="s">
        <v>83</v>
      </c>
      <c r="AW2" s="115">
        <v>23</v>
      </c>
      <c r="AX2" s="115" t="s">
        <v>181</v>
      </c>
      <c r="AY2" s="115" t="s">
        <v>234</v>
      </c>
      <c r="AZ2" s="115" t="s">
        <v>443</v>
      </c>
      <c r="BA2" s="115" t="s">
        <v>91</v>
      </c>
      <c r="BB2" s="115" t="s">
        <v>108</v>
      </c>
      <c r="BC2" s="115" t="s">
        <v>93</v>
      </c>
      <c r="BD2" s="115" t="s">
        <v>114</v>
      </c>
      <c r="BE2" s="115" t="s">
        <v>95</v>
      </c>
      <c r="BF2" s="115" t="s">
        <v>91</v>
      </c>
    </row>
    <row r="3" spans="1:59">
      <c r="A3" s="115">
        <v>5600128503</v>
      </c>
      <c r="F3" s="115" t="s">
        <v>55</v>
      </c>
      <c r="G3" s="115" t="s">
        <v>56</v>
      </c>
      <c r="R3" s="115" t="s">
        <v>65</v>
      </c>
      <c r="T3" s="142"/>
      <c r="U3" s="141">
        <f t="shared" si="0"/>
        <v>3</v>
      </c>
      <c r="V3" s="141">
        <f t="shared" si="1"/>
        <v>1</v>
      </c>
      <c r="W3" s="142"/>
      <c r="X3" s="141">
        <f t="shared" si="2"/>
        <v>0</v>
      </c>
      <c r="Y3" s="141">
        <f t="shared" si="3"/>
        <v>0</v>
      </c>
      <c r="Z3" s="141">
        <f t="shared" si="4"/>
        <v>0</v>
      </c>
      <c r="AA3" s="141">
        <f t="shared" si="5"/>
        <v>0</v>
      </c>
      <c r="AB3" s="141">
        <f t="shared" si="6"/>
        <v>1</v>
      </c>
      <c r="AC3" s="141">
        <f t="shared" si="7"/>
        <v>1</v>
      </c>
      <c r="AD3" s="141">
        <f t="shared" si="8"/>
        <v>0</v>
      </c>
      <c r="AE3" s="141">
        <f t="shared" si="9"/>
        <v>0</v>
      </c>
      <c r="AF3" s="141">
        <f t="shared" si="10"/>
        <v>0</v>
      </c>
      <c r="AG3" s="141">
        <f t="shared" si="11"/>
        <v>0</v>
      </c>
      <c r="AH3" s="141">
        <f t="shared" si="12"/>
        <v>0</v>
      </c>
      <c r="AI3" s="141">
        <f t="shared" si="13"/>
        <v>0</v>
      </c>
      <c r="AJ3" s="141">
        <f t="shared" si="14"/>
        <v>0</v>
      </c>
      <c r="AK3" s="141">
        <f t="shared" si="15"/>
        <v>0</v>
      </c>
      <c r="AL3" s="141">
        <f t="shared" si="16"/>
        <v>0</v>
      </c>
      <c r="AM3" s="141">
        <f t="shared" si="17"/>
        <v>0</v>
      </c>
      <c r="AN3" s="141">
        <f t="shared" si="18"/>
        <v>1</v>
      </c>
      <c r="AO3" s="141">
        <f t="shared" si="19"/>
        <v>0</v>
      </c>
      <c r="AP3" s="142"/>
      <c r="AQ3" s="142"/>
      <c r="AR3" s="141">
        <f t="shared" si="20"/>
        <v>3</v>
      </c>
      <c r="AS3" s="141">
        <f t="shared" si="21"/>
        <v>3</v>
      </c>
      <c r="AT3" s="141" t="str">
        <f t="shared" si="22"/>
        <v>Correct</v>
      </c>
      <c r="AU3" s="142"/>
    </row>
    <row r="4" spans="1:59">
      <c r="A4" s="115">
        <v>5595231908</v>
      </c>
      <c r="E4" s="115" t="s">
        <v>19</v>
      </c>
      <c r="I4" s="115" t="s">
        <v>58</v>
      </c>
      <c r="N4" s="115" t="s">
        <v>26</v>
      </c>
      <c r="T4" s="142"/>
      <c r="U4" s="141">
        <f t="shared" si="0"/>
        <v>3</v>
      </c>
      <c r="V4" s="141">
        <f t="shared" si="1"/>
        <v>1</v>
      </c>
      <c r="W4" s="142"/>
      <c r="X4" s="141">
        <f t="shared" si="2"/>
        <v>0</v>
      </c>
      <c r="Y4" s="141">
        <f t="shared" si="3"/>
        <v>0</v>
      </c>
      <c r="Z4" s="141">
        <f t="shared" si="4"/>
        <v>0</v>
      </c>
      <c r="AA4" s="141">
        <f t="shared" si="5"/>
        <v>1</v>
      </c>
      <c r="AB4" s="141">
        <f t="shared" si="6"/>
        <v>0</v>
      </c>
      <c r="AC4" s="141">
        <f t="shared" si="7"/>
        <v>0</v>
      </c>
      <c r="AD4" s="141">
        <f t="shared" si="8"/>
        <v>0</v>
      </c>
      <c r="AE4" s="141">
        <f t="shared" si="9"/>
        <v>1</v>
      </c>
      <c r="AF4" s="141">
        <f t="shared" si="10"/>
        <v>0</v>
      </c>
      <c r="AG4" s="141">
        <f t="shared" si="11"/>
        <v>0</v>
      </c>
      <c r="AH4" s="141">
        <f t="shared" si="12"/>
        <v>0</v>
      </c>
      <c r="AI4" s="141">
        <f t="shared" si="13"/>
        <v>0</v>
      </c>
      <c r="AJ4" s="141">
        <f t="shared" si="14"/>
        <v>1</v>
      </c>
      <c r="AK4" s="141">
        <f t="shared" si="15"/>
        <v>0</v>
      </c>
      <c r="AL4" s="141">
        <f t="shared" si="16"/>
        <v>0</v>
      </c>
      <c r="AM4" s="141">
        <f t="shared" si="17"/>
        <v>0</v>
      </c>
      <c r="AN4" s="141">
        <f t="shared" si="18"/>
        <v>0</v>
      </c>
      <c r="AO4" s="141">
        <f t="shared" si="19"/>
        <v>0</v>
      </c>
      <c r="AP4" s="142"/>
      <c r="AQ4" s="142"/>
      <c r="AR4" s="141">
        <f t="shared" si="20"/>
        <v>3</v>
      </c>
      <c r="AS4" s="141">
        <f t="shared" si="21"/>
        <v>3</v>
      </c>
      <c r="AT4" s="141" t="str">
        <f t="shared" si="22"/>
        <v>Correct</v>
      </c>
      <c r="AU4" s="142"/>
      <c r="AV4" s="115" t="s">
        <v>83</v>
      </c>
      <c r="AW4" s="115">
        <v>34</v>
      </c>
      <c r="AX4" s="115" t="s">
        <v>84</v>
      </c>
      <c r="AY4" s="115" t="s">
        <v>457</v>
      </c>
      <c r="AZ4" s="115" t="s">
        <v>443</v>
      </c>
      <c r="BA4" s="115" t="s">
        <v>91</v>
      </c>
      <c r="BB4" s="115" t="s">
        <v>108</v>
      </c>
      <c r="BC4" s="115" t="s">
        <v>93</v>
      </c>
      <c r="BD4" s="115" t="s">
        <v>102</v>
      </c>
      <c r="BE4" s="115" t="s">
        <v>98</v>
      </c>
      <c r="BF4" s="115" t="s">
        <v>91</v>
      </c>
    </row>
    <row r="5" spans="1:59">
      <c r="A5" s="115">
        <v>5598586707</v>
      </c>
      <c r="P5" s="115" t="s">
        <v>63</v>
      </c>
      <c r="Q5" s="115" t="s">
        <v>64</v>
      </c>
      <c r="R5" s="115" t="s">
        <v>65</v>
      </c>
      <c r="T5" s="142"/>
      <c r="U5" s="141">
        <f t="shared" si="0"/>
        <v>3</v>
      </c>
      <c r="V5" s="141">
        <f t="shared" si="1"/>
        <v>1</v>
      </c>
      <c r="W5" s="142"/>
      <c r="X5" s="141">
        <f t="shared" si="2"/>
        <v>0</v>
      </c>
      <c r="Y5" s="141">
        <f t="shared" si="3"/>
        <v>0</v>
      </c>
      <c r="Z5" s="141">
        <f t="shared" si="4"/>
        <v>0</v>
      </c>
      <c r="AA5" s="141">
        <f t="shared" si="5"/>
        <v>0</v>
      </c>
      <c r="AB5" s="141">
        <f t="shared" si="6"/>
        <v>0</v>
      </c>
      <c r="AC5" s="141">
        <f t="shared" si="7"/>
        <v>0</v>
      </c>
      <c r="AD5" s="141">
        <f t="shared" si="8"/>
        <v>0</v>
      </c>
      <c r="AE5" s="141">
        <f t="shared" si="9"/>
        <v>0</v>
      </c>
      <c r="AF5" s="141">
        <f t="shared" si="10"/>
        <v>0</v>
      </c>
      <c r="AG5" s="141">
        <f t="shared" si="11"/>
        <v>0</v>
      </c>
      <c r="AH5" s="141">
        <f t="shared" si="12"/>
        <v>0</v>
      </c>
      <c r="AI5" s="141">
        <f t="shared" si="13"/>
        <v>0</v>
      </c>
      <c r="AJ5" s="141">
        <f t="shared" si="14"/>
        <v>0</v>
      </c>
      <c r="AK5" s="141">
        <f t="shared" si="15"/>
        <v>0</v>
      </c>
      <c r="AL5" s="141">
        <f t="shared" si="16"/>
        <v>1</v>
      </c>
      <c r="AM5" s="141">
        <f t="shared" si="17"/>
        <v>1</v>
      </c>
      <c r="AN5" s="141">
        <f t="shared" si="18"/>
        <v>1</v>
      </c>
      <c r="AO5" s="141">
        <f t="shared" si="19"/>
        <v>0</v>
      </c>
      <c r="AP5" s="142"/>
      <c r="AQ5" s="142"/>
      <c r="AR5" s="141">
        <f t="shared" si="20"/>
        <v>3</v>
      </c>
      <c r="AS5" s="141">
        <f t="shared" si="21"/>
        <v>3</v>
      </c>
      <c r="AT5" s="141" t="str">
        <f t="shared" si="22"/>
        <v>Correct</v>
      </c>
      <c r="AU5" s="142"/>
      <c r="AV5" s="115" t="s">
        <v>99</v>
      </c>
      <c r="AW5" s="115">
        <v>45</v>
      </c>
      <c r="AX5" s="115" t="s">
        <v>84</v>
      </c>
      <c r="AY5" s="115" t="s">
        <v>456</v>
      </c>
      <c r="AZ5" s="115" t="s">
        <v>85</v>
      </c>
      <c r="BA5" s="115" t="s">
        <v>91</v>
      </c>
      <c r="BB5" s="115" t="s">
        <v>108</v>
      </c>
      <c r="BC5" s="115" t="s">
        <v>93</v>
      </c>
      <c r="BD5" s="115" t="s">
        <v>102</v>
      </c>
      <c r="BE5" s="115" t="s">
        <v>90</v>
      </c>
      <c r="BF5" s="115" t="s">
        <v>91</v>
      </c>
    </row>
    <row r="6" spans="1:59">
      <c r="A6" s="115">
        <v>5582038637</v>
      </c>
      <c r="E6" s="115" t="s">
        <v>19</v>
      </c>
      <c r="L6" s="115" t="s">
        <v>61</v>
      </c>
      <c r="N6" s="115" t="s">
        <v>26</v>
      </c>
      <c r="T6" s="142"/>
      <c r="U6" s="141">
        <f t="shared" si="0"/>
        <v>3</v>
      </c>
      <c r="V6" s="141">
        <f t="shared" si="1"/>
        <v>1</v>
      </c>
      <c r="W6" s="142"/>
      <c r="X6" s="141">
        <f t="shared" si="2"/>
        <v>0</v>
      </c>
      <c r="Y6" s="141">
        <f t="shared" si="3"/>
        <v>0</v>
      </c>
      <c r="Z6" s="141">
        <f t="shared" si="4"/>
        <v>0</v>
      </c>
      <c r="AA6" s="141">
        <f t="shared" si="5"/>
        <v>1</v>
      </c>
      <c r="AB6" s="141">
        <f t="shared" si="6"/>
        <v>0</v>
      </c>
      <c r="AC6" s="141">
        <f t="shared" si="7"/>
        <v>0</v>
      </c>
      <c r="AD6" s="141">
        <f t="shared" si="8"/>
        <v>0</v>
      </c>
      <c r="AE6" s="141">
        <f t="shared" si="9"/>
        <v>0</v>
      </c>
      <c r="AF6" s="141">
        <f t="shared" si="10"/>
        <v>0</v>
      </c>
      <c r="AG6" s="141">
        <f t="shared" si="11"/>
        <v>0</v>
      </c>
      <c r="AH6" s="141">
        <f t="shared" si="12"/>
        <v>1</v>
      </c>
      <c r="AI6" s="141">
        <f t="shared" si="13"/>
        <v>0</v>
      </c>
      <c r="AJ6" s="141">
        <f t="shared" si="14"/>
        <v>1</v>
      </c>
      <c r="AK6" s="141">
        <f t="shared" si="15"/>
        <v>0</v>
      </c>
      <c r="AL6" s="141">
        <f t="shared" si="16"/>
        <v>0</v>
      </c>
      <c r="AM6" s="141">
        <f t="shared" si="17"/>
        <v>0</v>
      </c>
      <c r="AN6" s="141">
        <f t="shared" si="18"/>
        <v>0</v>
      </c>
      <c r="AO6" s="141">
        <f t="shared" si="19"/>
        <v>0</v>
      </c>
      <c r="AP6" s="142"/>
      <c r="AQ6" s="142"/>
      <c r="AR6" s="141">
        <f t="shared" si="20"/>
        <v>3</v>
      </c>
      <c r="AS6" s="141">
        <f t="shared" si="21"/>
        <v>3</v>
      </c>
      <c r="AT6" s="141" t="str">
        <f t="shared" si="22"/>
        <v>Correct</v>
      </c>
      <c r="AU6" s="142"/>
      <c r="AV6" s="115" t="s">
        <v>99</v>
      </c>
      <c r="AW6" s="115">
        <v>45</v>
      </c>
      <c r="AX6" s="115" t="s">
        <v>181</v>
      </c>
      <c r="AY6" s="115" t="s">
        <v>461</v>
      </c>
      <c r="AZ6" s="115" t="s">
        <v>85</v>
      </c>
      <c r="BA6" s="115" t="s">
        <v>91</v>
      </c>
      <c r="BB6" s="115" t="s">
        <v>108</v>
      </c>
      <c r="BC6" s="115" t="s">
        <v>93</v>
      </c>
      <c r="BD6" s="115" t="s">
        <v>102</v>
      </c>
      <c r="BE6" s="115" t="s">
        <v>90</v>
      </c>
      <c r="BF6" s="115" t="s">
        <v>91</v>
      </c>
    </row>
    <row r="7" spans="1:59">
      <c r="A7" s="115">
        <v>5581409665</v>
      </c>
      <c r="H7" s="115" t="s">
        <v>57</v>
      </c>
      <c r="N7" s="115" t="s">
        <v>26</v>
      </c>
      <c r="S7" s="115" t="s">
        <v>66</v>
      </c>
      <c r="T7" s="142"/>
      <c r="U7" s="141">
        <f t="shared" si="0"/>
        <v>3</v>
      </c>
      <c r="V7" s="141">
        <f t="shared" si="1"/>
        <v>1</v>
      </c>
      <c r="W7" s="142"/>
      <c r="X7" s="141">
        <f t="shared" si="2"/>
        <v>0</v>
      </c>
      <c r="Y7" s="141">
        <f t="shared" si="3"/>
        <v>0</v>
      </c>
      <c r="Z7" s="141">
        <f t="shared" si="4"/>
        <v>0</v>
      </c>
      <c r="AA7" s="141">
        <f t="shared" si="5"/>
        <v>0</v>
      </c>
      <c r="AB7" s="141">
        <f t="shared" si="6"/>
        <v>0</v>
      </c>
      <c r="AC7" s="141">
        <f t="shared" si="7"/>
        <v>0</v>
      </c>
      <c r="AD7" s="141">
        <f t="shared" si="8"/>
        <v>1</v>
      </c>
      <c r="AE7" s="141">
        <f t="shared" si="9"/>
        <v>0</v>
      </c>
      <c r="AF7" s="141">
        <f t="shared" si="10"/>
        <v>0</v>
      </c>
      <c r="AG7" s="141">
        <f t="shared" si="11"/>
        <v>0</v>
      </c>
      <c r="AH7" s="141">
        <f t="shared" si="12"/>
        <v>0</v>
      </c>
      <c r="AI7" s="141">
        <f t="shared" si="13"/>
        <v>0</v>
      </c>
      <c r="AJ7" s="141">
        <f t="shared" si="14"/>
        <v>1</v>
      </c>
      <c r="AK7" s="141">
        <f t="shared" si="15"/>
        <v>0</v>
      </c>
      <c r="AL7" s="141">
        <f t="shared" si="16"/>
        <v>0</v>
      </c>
      <c r="AM7" s="141">
        <f t="shared" si="17"/>
        <v>0</v>
      </c>
      <c r="AN7" s="141">
        <f t="shared" si="18"/>
        <v>0</v>
      </c>
      <c r="AO7" s="141">
        <f t="shared" si="19"/>
        <v>1</v>
      </c>
      <c r="AP7" s="142"/>
      <c r="AQ7" s="142"/>
      <c r="AR7" s="141">
        <f t="shared" si="20"/>
        <v>3</v>
      </c>
      <c r="AS7" s="141">
        <f t="shared" si="21"/>
        <v>3</v>
      </c>
      <c r="AT7" s="141" t="str">
        <f t="shared" si="22"/>
        <v>Correct</v>
      </c>
      <c r="AU7" s="142"/>
      <c r="AV7" s="115" t="s">
        <v>83</v>
      </c>
      <c r="AW7" s="115">
        <v>21</v>
      </c>
      <c r="AX7" s="115" t="s">
        <v>432</v>
      </c>
      <c r="AZ7" s="115" t="s">
        <v>85</v>
      </c>
      <c r="BA7" s="115" t="s">
        <v>91</v>
      </c>
      <c r="BB7" s="115" t="s">
        <v>462</v>
      </c>
      <c r="BC7" s="115" t="s">
        <v>100</v>
      </c>
      <c r="BD7" s="115" t="s">
        <v>111</v>
      </c>
      <c r="BE7" s="115" t="s">
        <v>95</v>
      </c>
      <c r="BF7" s="115" t="s">
        <v>91</v>
      </c>
    </row>
    <row r="8" spans="1:59">
      <c r="A8" s="115">
        <v>5608867859</v>
      </c>
      <c r="D8" s="115" t="s">
        <v>54</v>
      </c>
      <c r="F8" s="115" t="s">
        <v>55</v>
      </c>
      <c r="M8" s="115" t="s">
        <v>62</v>
      </c>
      <c r="T8" s="142"/>
      <c r="U8" s="141">
        <f t="shared" si="0"/>
        <v>3</v>
      </c>
      <c r="V8" s="141">
        <f t="shared" si="1"/>
        <v>1</v>
      </c>
      <c r="W8" s="142"/>
      <c r="X8" s="141">
        <f t="shared" si="2"/>
        <v>0</v>
      </c>
      <c r="Y8" s="141">
        <f t="shared" si="3"/>
        <v>0</v>
      </c>
      <c r="Z8" s="141">
        <f t="shared" si="4"/>
        <v>1</v>
      </c>
      <c r="AA8" s="141">
        <f t="shared" si="5"/>
        <v>0</v>
      </c>
      <c r="AB8" s="141">
        <f t="shared" si="6"/>
        <v>1</v>
      </c>
      <c r="AC8" s="141">
        <f t="shared" si="7"/>
        <v>0</v>
      </c>
      <c r="AD8" s="141">
        <f t="shared" si="8"/>
        <v>0</v>
      </c>
      <c r="AE8" s="141">
        <f t="shared" si="9"/>
        <v>0</v>
      </c>
      <c r="AF8" s="141">
        <f t="shared" si="10"/>
        <v>0</v>
      </c>
      <c r="AG8" s="141">
        <f t="shared" si="11"/>
        <v>0</v>
      </c>
      <c r="AH8" s="141">
        <f t="shared" si="12"/>
        <v>0</v>
      </c>
      <c r="AI8" s="141">
        <f t="shared" si="13"/>
        <v>1</v>
      </c>
      <c r="AJ8" s="141">
        <f t="shared" si="14"/>
        <v>0</v>
      </c>
      <c r="AK8" s="141">
        <f t="shared" si="15"/>
        <v>0</v>
      </c>
      <c r="AL8" s="141">
        <f t="shared" si="16"/>
        <v>0</v>
      </c>
      <c r="AM8" s="141">
        <f t="shared" si="17"/>
        <v>0</v>
      </c>
      <c r="AN8" s="141">
        <f t="shared" si="18"/>
        <v>0</v>
      </c>
      <c r="AO8" s="141">
        <f t="shared" si="19"/>
        <v>0</v>
      </c>
      <c r="AP8" s="142"/>
      <c r="AQ8" s="142"/>
      <c r="AR8" s="141">
        <f t="shared" si="20"/>
        <v>3</v>
      </c>
      <c r="AS8" s="141">
        <f t="shared" si="21"/>
        <v>3</v>
      </c>
      <c r="AT8" s="141" t="str">
        <f t="shared" si="22"/>
        <v>Correct</v>
      </c>
      <c r="AU8" s="142"/>
      <c r="AV8" s="115" t="s">
        <v>83</v>
      </c>
      <c r="AW8" s="115">
        <v>54</v>
      </c>
      <c r="AX8" s="115" t="s">
        <v>432</v>
      </c>
    </row>
    <row r="9" spans="1:59">
      <c r="A9" s="115">
        <v>5584503887</v>
      </c>
      <c r="E9" s="115" t="s">
        <v>19</v>
      </c>
      <c r="G9" s="115" t="s">
        <v>56</v>
      </c>
      <c r="S9" s="115" t="s">
        <v>66</v>
      </c>
      <c r="T9" s="142"/>
      <c r="U9" s="141">
        <f t="shared" si="0"/>
        <v>3</v>
      </c>
      <c r="V9" s="141">
        <f t="shared" si="1"/>
        <v>1</v>
      </c>
      <c r="W9" s="142"/>
      <c r="X9" s="141">
        <f t="shared" si="2"/>
        <v>0</v>
      </c>
      <c r="Y9" s="141">
        <f t="shared" si="3"/>
        <v>0</v>
      </c>
      <c r="Z9" s="141">
        <f t="shared" si="4"/>
        <v>0</v>
      </c>
      <c r="AA9" s="141">
        <f t="shared" si="5"/>
        <v>1</v>
      </c>
      <c r="AB9" s="141">
        <f t="shared" si="6"/>
        <v>0</v>
      </c>
      <c r="AC9" s="141">
        <f t="shared" si="7"/>
        <v>1</v>
      </c>
      <c r="AD9" s="141">
        <f t="shared" si="8"/>
        <v>0</v>
      </c>
      <c r="AE9" s="141">
        <f t="shared" si="9"/>
        <v>0</v>
      </c>
      <c r="AF9" s="141">
        <f t="shared" si="10"/>
        <v>0</v>
      </c>
      <c r="AG9" s="141">
        <f t="shared" si="11"/>
        <v>0</v>
      </c>
      <c r="AH9" s="141">
        <f t="shared" si="12"/>
        <v>0</v>
      </c>
      <c r="AI9" s="141">
        <f t="shared" si="13"/>
        <v>0</v>
      </c>
      <c r="AJ9" s="141">
        <f t="shared" si="14"/>
        <v>0</v>
      </c>
      <c r="AK9" s="141">
        <f t="shared" si="15"/>
        <v>0</v>
      </c>
      <c r="AL9" s="141">
        <f t="shared" si="16"/>
        <v>0</v>
      </c>
      <c r="AM9" s="141">
        <f t="shared" si="17"/>
        <v>0</v>
      </c>
      <c r="AN9" s="141">
        <f t="shared" si="18"/>
        <v>0</v>
      </c>
      <c r="AO9" s="141">
        <f t="shared" si="19"/>
        <v>1</v>
      </c>
      <c r="AP9" s="142"/>
      <c r="AQ9" s="142"/>
      <c r="AR9" s="141">
        <f t="shared" si="20"/>
        <v>3</v>
      </c>
      <c r="AS9" s="141">
        <f t="shared" si="21"/>
        <v>3</v>
      </c>
      <c r="AT9" s="141" t="str">
        <f t="shared" si="22"/>
        <v>Correct</v>
      </c>
      <c r="AU9" s="142"/>
      <c r="AV9" s="115" t="s">
        <v>99</v>
      </c>
      <c r="AW9" s="115">
        <v>15</v>
      </c>
      <c r="AX9" s="115" t="s">
        <v>84</v>
      </c>
    </row>
    <row r="10" spans="1:59">
      <c r="A10" s="115">
        <v>5587766540</v>
      </c>
      <c r="G10" s="115" t="s">
        <v>56</v>
      </c>
      <c r="N10" s="115" t="s">
        <v>26</v>
      </c>
      <c r="P10" s="115" t="s">
        <v>63</v>
      </c>
      <c r="T10" s="142"/>
      <c r="U10" s="141">
        <f t="shared" si="0"/>
        <v>3</v>
      </c>
      <c r="V10" s="141">
        <f t="shared" si="1"/>
        <v>1</v>
      </c>
      <c r="W10" s="142"/>
      <c r="X10" s="141">
        <f t="shared" si="2"/>
        <v>0</v>
      </c>
      <c r="Y10" s="141">
        <f t="shared" si="3"/>
        <v>0</v>
      </c>
      <c r="Z10" s="141">
        <f t="shared" si="4"/>
        <v>0</v>
      </c>
      <c r="AA10" s="141">
        <f t="shared" si="5"/>
        <v>0</v>
      </c>
      <c r="AB10" s="141">
        <f t="shared" si="6"/>
        <v>0</v>
      </c>
      <c r="AC10" s="141">
        <f t="shared" si="7"/>
        <v>1</v>
      </c>
      <c r="AD10" s="141">
        <f t="shared" si="8"/>
        <v>0</v>
      </c>
      <c r="AE10" s="141">
        <f t="shared" si="9"/>
        <v>0</v>
      </c>
      <c r="AF10" s="141">
        <f t="shared" si="10"/>
        <v>0</v>
      </c>
      <c r="AG10" s="141">
        <f t="shared" si="11"/>
        <v>0</v>
      </c>
      <c r="AH10" s="141">
        <f t="shared" si="12"/>
        <v>0</v>
      </c>
      <c r="AI10" s="141">
        <f t="shared" si="13"/>
        <v>0</v>
      </c>
      <c r="AJ10" s="141">
        <f t="shared" si="14"/>
        <v>1</v>
      </c>
      <c r="AK10" s="141">
        <f t="shared" si="15"/>
        <v>0</v>
      </c>
      <c r="AL10" s="141">
        <f t="shared" si="16"/>
        <v>1</v>
      </c>
      <c r="AM10" s="141">
        <f t="shared" si="17"/>
        <v>0</v>
      </c>
      <c r="AN10" s="141">
        <f t="shared" si="18"/>
        <v>0</v>
      </c>
      <c r="AO10" s="141">
        <f t="shared" si="19"/>
        <v>0</v>
      </c>
      <c r="AP10" s="142"/>
      <c r="AQ10" s="142"/>
      <c r="AR10" s="141">
        <f t="shared" si="20"/>
        <v>3</v>
      </c>
      <c r="AS10" s="141">
        <f t="shared" si="21"/>
        <v>3</v>
      </c>
      <c r="AT10" s="141" t="str">
        <f t="shared" si="22"/>
        <v>Correct</v>
      </c>
      <c r="AU10" s="142"/>
      <c r="AV10" s="115" t="s">
        <v>99</v>
      </c>
      <c r="AW10" s="115">
        <v>28</v>
      </c>
      <c r="AX10" s="115" t="s">
        <v>432</v>
      </c>
      <c r="AZ10" s="115" t="s">
        <v>443</v>
      </c>
      <c r="BA10" s="115" t="s">
        <v>91</v>
      </c>
      <c r="BB10" s="115" t="s">
        <v>108</v>
      </c>
      <c r="BC10" s="115" t="s">
        <v>93</v>
      </c>
      <c r="BD10" s="115" t="s">
        <v>102</v>
      </c>
      <c r="BE10" s="115" t="s">
        <v>90</v>
      </c>
      <c r="BF10" s="115" t="s">
        <v>91</v>
      </c>
    </row>
    <row r="11" spans="1:59">
      <c r="A11" s="115">
        <v>5593207446</v>
      </c>
      <c r="I11" s="115" t="s">
        <v>58</v>
      </c>
      <c r="O11" s="115" t="s">
        <v>22</v>
      </c>
      <c r="S11" s="115" t="s">
        <v>66</v>
      </c>
      <c r="T11" s="142"/>
      <c r="U11" s="141">
        <f t="shared" si="0"/>
        <v>3</v>
      </c>
      <c r="V11" s="141">
        <f t="shared" si="1"/>
        <v>1</v>
      </c>
      <c r="W11" s="142"/>
      <c r="X11" s="141">
        <f t="shared" si="2"/>
        <v>0</v>
      </c>
      <c r="Y11" s="141">
        <f t="shared" si="3"/>
        <v>0</v>
      </c>
      <c r="Z11" s="141">
        <f t="shared" si="4"/>
        <v>0</v>
      </c>
      <c r="AA11" s="141">
        <f t="shared" si="5"/>
        <v>0</v>
      </c>
      <c r="AB11" s="141">
        <f t="shared" si="6"/>
        <v>0</v>
      </c>
      <c r="AC11" s="141">
        <f t="shared" si="7"/>
        <v>0</v>
      </c>
      <c r="AD11" s="141">
        <f t="shared" si="8"/>
        <v>0</v>
      </c>
      <c r="AE11" s="141">
        <f t="shared" si="9"/>
        <v>1</v>
      </c>
      <c r="AF11" s="141">
        <f t="shared" si="10"/>
        <v>0</v>
      </c>
      <c r="AG11" s="141">
        <f t="shared" si="11"/>
        <v>0</v>
      </c>
      <c r="AH11" s="141">
        <f t="shared" si="12"/>
        <v>0</v>
      </c>
      <c r="AI11" s="141">
        <f t="shared" si="13"/>
        <v>0</v>
      </c>
      <c r="AJ11" s="141">
        <f t="shared" si="14"/>
        <v>0</v>
      </c>
      <c r="AK11" s="141">
        <f t="shared" si="15"/>
        <v>1</v>
      </c>
      <c r="AL11" s="141">
        <f t="shared" si="16"/>
        <v>0</v>
      </c>
      <c r="AM11" s="141">
        <f t="shared" si="17"/>
        <v>0</v>
      </c>
      <c r="AN11" s="141">
        <f t="shared" si="18"/>
        <v>0</v>
      </c>
      <c r="AO11" s="141">
        <f t="shared" si="19"/>
        <v>1</v>
      </c>
      <c r="AP11" s="142"/>
      <c r="AQ11" s="142"/>
      <c r="AR11" s="141">
        <f t="shared" si="20"/>
        <v>3</v>
      </c>
      <c r="AS11" s="141">
        <f t="shared" si="21"/>
        <v>3</v>
      </c>
      <c r="AT11" s="141" t="str">
        <f t="shared" si="22"/>
        <v>Correct</v>
      </c>
      <c r="AU11" s="142"/>
      <c r="AV11" s="115" t="s">
        <v>99</v>
      </c>
      <c r="AW11" s="115">
        <v>23</v>
      </c>
      <c r="AX11" s="115" t="s">
        <v>84</v>
      </c>
      <c r="AY11" s="115" t="s">
        <v>148</v>
      </c>
      <c r="AZ11" s="115" t="s">
        <v>85</v>
      </c>
      <c r="BA11" s="115" t="s">
        <v>91</v>
      </c>
      <c r="BB11" s="115" t="s">
        <v>108</v>
      </c>
      <c r="BC11" s="115" t="s">
        <v>104</v>
      </c>
      <c r="BD11" s="115" t="s">
        <v>112</v>
      </c>
      <c r="BE11" s="115" t="s">
        <v>90</v>
      </c>
      <c r="BF11" s="115" t="s">
        <v>91</v>
      </c>
    </row>
    <row r="12" spans="1:59">
      <c r="A12" s="115">
        <v>7011540857</v>
      </c>
      <c r="B12" s="115" t="s">
        <v>52</v>
      </c>
      <c r="C12" s="115" t="s">
        <v>53</v>
      </c>
      <c r="D12" s="115" t="s">
        <v>54</v>
      </c>
      <c r="E12" s="115" t="s">
        <v>19</v>
      </c>
      <c r="F12" s="115" t="s">
        <v>55</v>
      </c>
      <c r="G12" s="115" t="s">
        <v>56</v>
      </c>
      <c r="H12" s="115" t="s">
        <v>57</v>
      </c>
      <c r="I12" s="115" t="s">
        <v>58</v>
      </c>
      <c r="J12" s="115" t="s">
        <v>59</v>
      </c>
      <c r="K12" s="115" t="s">
        <v>60</v>
      </c>
      <c r="L12" s="115" t="s">
        <v>61</v>
      </c>
      <c r="M12" s="115" t="s">
        <v>62</v>
      </c>
      <c r="N12" s="115" t="s">
        <v>26</v>
      </c>
      <c r="O12" s="115" t="s">
        <v>22</v>
      </c>
      <c r="P12" s="115" t="s">
        <v>63</v>
      </c>
      <c r="Q12" s="115" t="s">
        <v>64</v>
      </c>
      <c r="R12" s="115" t="s">
        <v>65</v>
      </c>
      <c r="S12" s="115" t="s">
        <v>66</v>
      </c>
      <c r="T12" s="142"/>
      <c r="U12" s="141">
        <f t="shared" si="0"/>
        <v>18</v>
      </c>
      <c r="V12" s="141">
        <f t="shared" si="1"/>
        <v>0.16666666666666666</v>
      </c>
      <c r="W12" s="142"/>
      <c r="X12" s="141">
        <f t="shared" si="2"/>
        <v>0.16666666666666666</v>
      </c>
      <c r="Y12" s="141">
        <f t="shared" si="3"/>
        <v>0.16666666666666666</v>
      </c>
      <c r="Z12" s="141">
        <f t="shared" si="4"/>
        <v>0.16666666666666666</v>
      </c>
      <c r="AA12" s="141">
        <f t="shared" si="5"/>
        <v>0.16666666666666666</v>
      </c>
      <c r="AB12" s="141">
        <f t="shared" si="6"/>
        <v>0.16666666666666666</v>
      </c>
      <c r="AC12" s="141">
        <f t="shared" si="7"/>
        <v>0.16666666666666666</v>
      </c>
      <c r="AD12" s="141">
        <f t="shared" si="8"/>
        <v>0.16666666666666666</v>
      </c>
      <c r="AE12" s="141">
        <f t="shared" si="9"/>
        <v>0.16666666666666666</v>
      </c>
      <c r="AF12" s="141">
        <f t="shared" si="10"/>
        <v>0.16666666666666666</v>
      </c>
      <c r="AG12" s="141">
        <f t="shared" si="11"/>
        <v>0.16666666666666666</v>
      </c>
      <c r="AH12" s="141">
        <f t="shared" si="12"/>
        <v>0.16666666666666666</v>
      </c>
      <c r="AI12" s="141">
        <f t="shared" si="13"/>
        <v>0.16666666666666666</v>
      </c>
      <c r="AJ12" s="141">
        <f t="shared" si="14"/>
        <v>0.16666666666666666</v>
      </c>
      <c r="AK12" s="141">
        <f t="shared" si="15"/>
        <v>0.16666666666666666</v>
      </c>
      <c r="AL12" s="141">
        <f t="shared" si="16"/>
        <v>0.16666666666666666</v>
      </c>
      <c r="AM12" s="141">
        <f t="shared" si="17"/>
        <v>0.16666666666666666</v>
      </c>
      <c r="AN12" s="141">
        <f t="shared" si="18"/>
        <v>0.16666666666666666</v>
      </c>
      <c r="AO12" s="141">
        <f t="shared" si="19"/>
        <v>0.16666666666666666</v>
      </c>
      <c r="AP12" s="142"/>
      <c r="AQ12" s="142"/>
      <c r="AR12" s="141">
        <f t="shared" si="20"/>
        <v>2.9999999999999991</v>
      </c>
      <c r="AS12" s="141">
        <f t="shared" si="21"/>
        <v>18</v>
      </c>
      <c r="AT12" s="141" t="str">
        <f t="shared" si="22"/>
        <v>Correct</v>
      </c>
      <c r="AU12" s="142"/>
      <c r="AV12" s="115" t="s">
        <v>83</v>
      </c>
      <c r="AW12" s="115">
        <v>63</v>
      </c>
      <c r="AX12" s="115" t="s">
        <v>181</v>
      </c>
      <c r="AY12" s="115" t="s">
        <v>197</v>
      </c>
      <c r="AZ12" s="115" t="s">
        <v>85</v>
      </c>
      <c r="BA12" s="115" t="s">
        <v>86</v>
      </c>
      <c r="BB12" s="115" t="s">
        <v>87</v>
      </c>
      <c r="BC12" s="115" t="s">
        <v>88</v>
      </c>
      <c r="BD12" s="115" t="s">
        <v>89</v>
      </c>
      <c r="BE12" s="115" t="s">
        <v>90</v>
      </c>
      <c r="BF12" s="115" t="s">
        <v>91</v>
      </c>
      <c r="BG12" s="115" t="s">
        <v>91</v>
      </c>
    </row>
    <row r="13" spans="1:59">
      <c r="A13" s="115">
        <v>7020358197</v>
      </c>
      <c r="I13" s="115" t="s">
        <v>58</v>
      </c>
      <c r="T13" s="142"/>
      <c r="U13" s="141">
        <f t="shared" si="0"/>
        <v>1</v>
      </c>
      <c r="V13" s="141">
        <f t="shared" si="1"/>
        <v>3</v>
      </c>
      <c r="W13" s="142"/>
      <c r="X13" s="141">
        <f t="shared" si="2"/>
        <v>0</v>
      </c>
      <c r="Y13" s="141">
        <f t="shared" si="3"/>
        <v>0</v>
      </c>
      <c r="Z13" s="141">
        <f t="shared" si="4"/>
        <v>0</v>
      </c>
      <c r="AA13" s="141">
        <f t="shared" si="5"/>
        <v>0</v>
      </c>
      <c r="AB13" s="141">
        <f t="shared" si="6"/>
        <v>0</v>
      </c>
      <c r="AC13" s="141">
        <f t="shared" si="7"/>
        <v>0</v>
      </c>
      <c r="AD13" s="141">
        <f t="shared" si="8"/>
        <v>0</v>
      </c>
      <c r="AE13" s="141">
        <f t="shared" si="9"/>
        <v>1</v>
      </c>
      <c r="AF13" s="141">
        <f t="shared" si="10"/>
        <v>0</v>
      </c>
      <c r="AG13" s="141">
        <f t="shared" si="11"/>
        <v>0</v>
      </c>
      <c r="AH13" s="141">
        <f t="shared" si="12"/>
        <v>0</v>
      </c>
      <c r="AI13" s="141">
        <f t="shared" si="13"/>
        <v>0</v>
      </c>
      <c r="AJ13" s="141">
        <f t="shared" si="14"/>
        <v>0</v>
      </c>
      <c r="AK13" s="141">
        <f t="shared" si="15"/>
        <v>0</v>
      </c>
      <c r="AL13" s="141">
        <f t="shared" si="16"/>
        <v>0</v>
      </c>
      <c r="AM13" s="141">
        <f t="shared" si="17"/>
        <v>0</v>
      </c>
      <c r="AN13" s="141">
        <f t="shared" si="18"/>
        <v>0</v>
      </c>
      <c r="AO13" s="141">
        <f t="shared" si="19"/>
        <v>0</v>
      </c>
      <c r="AP13" s="142"/>
      <c r="AQ13" s="142"/>
      <c r="AR13" s="141">
        <f t="shared" si="20"/>
        <v>1</v>
      </c>
      <c r="AS13" s="141">
        <f t="shared" si="21"/>
        <v>1</v>
      </c>
      <c r="AT13" s="141" t="str">
        <f t="shared" si="22"/>
        <v>Correct</v>
      </c>
      <c r="AU13" s="142"/>
      <c r="AV13" s="115" t="s">
        <v>99</v>
      </c>
      <c r="AW13" s="115">
        <v>33</v>
      </c>
      <c r="AX13" s="115" t="s">
        <v>181</v>
      </c>
      <c r="AZ13" s="115" t="s">
        <v>85</v>
      </c>
      <c r="BA13" s="115" t="s">
        <v>86</v>
      </c>
      <c r="BB13" s="115" t="s">
        <v>87</v>
      </c>
      <c r="BC13" s="115" t="s">
        <v>96</v>
      </c>
      <c r="BD13" s="115" t="s">
        <v>102</v>
      </c>
      <c r="BE13" s="115" t="s">
        <v>98</v>
      </c>
      <c r="BF13" s="115" t="s">
        <v>91</v>
      </c>
      <c r="BG13" s="115" t="s">
        <v>91</v>
      </c>
    </row>
    <row r="14" spans="1:59">
      <c r="A14" s="115">
        <v>7020339612</v>
      </c>
      <c r="B14" s="115" t="s">
        <v>52</v>
      </c>
      <c r="C14" s="115" t="s">
        <v>53</v>
      </c>
      <c r="D14" s="115" t="s">
        <v>54</v>
      </c>
      <c r="E14" s="115" t="s">
        <v>19</v>
      </c>
      <c r="F14" s="115" t="s">
        <v>55</v>
      </c>
      <c r="G14" s="115" t="s">
        <v>56</v>
      </c>
      <c r="H14" s="115" t="s">
        <v>57</v>
      </c>
      <c r="I14" s="115" t="s">
        <v>58</v>
      </c>
      <c r="K14" s="115" t="s">
        <v>60</v>
      </c>
      <c r="L14" s="115" t="s">
        <v>61</v>
      </c>
      <c r="M14" s="115" t="s">
        <v>62</v>
      </c>
      <c r="N14" s="115" t="s">
        <v>26</v>
      </c>
      <c r="O14" s="115" t="s">
        <v>22</v>
      </c>
      <c r="P14" s="115" t="s">
        <v>63</v>
      </c>
      <c r="Q14" s="115" t="s">
        <v>64</v>
      </c>
      <c r="S14" s="115" t="s">
        <v>66</v>
      </c>
      <c r="T14" s="142"/>
      <c r="U14" s="141">
        <f t="shared" si="0"/>
        <v>16</v>
      </c>
      <c r="V14" s="141">
        <f t="shared" si="1"/>
        <v>0.1875</v>
      </c>
      <c r="W14" s="142"/>
      <c r="X14" s="141">
        <f t="shared" si="2"/>
        <v>0.1875</v>
      </c>
      <c r="Y14" s="141">
        <f t="shared" si="3"/>
        <v>0.1875</v>
      </c>
      <c r="Z14" s="141">
        <f t="shared" si="4"/>
        <v>0.1875</v>
      </c>
      <c r="AA14" s="141">
        <f t="shared" si="5"/>
        <v>0.1875</v>
      </c>
      <c r="AB14" s="141">
        <f t="shared" si="6"/>
        <v>0.1875</v>
      </c>
      <c r="AC14" s="141">
        <f t="shared" si="7"/>
        <v>0.1875</v>
      </c>
      <c r="AD14" s="141">
        <f t="shared" si="8"/>
        <v>0.1875</v>
      </c>
      <c r="AE14" s="141">
        <f t="shared" si="9"/>
        <v>0.1875</v>
      </c>
      <c r="AF14" s="141">
        <f t="shared" si="10"/>
        <v>0</v>
      </c>
      <c r="AG14" s="141">
        <f t="shared" si="11"/>
        <v>0.1875</v>
      </c>
      <c r="AH14" s="141">
        <f t="shared" si="12"/>
        <v>0.1875</v>
      </c>
      <c r="AI14" s="141">
        <f t="shared" si="13"/>
        <v>0.1875</v>
      </c>
      <c r="AJ14" s="141">
        <f t="shared" si="14"/>
        <v>0.1875</v>
      </c>
      <c r="AK14" s="141">
        <f t="shared" si="15"/>
        <v>0.1875</v>
      </c>
      <c r="AL14" s="141">
        <f t="shared" si="16"/>
        <v>0.1875</v>
      </c>
      <c r="AM14" s="141">
        <f t="shared" si="17"/>
        <v>0.1875</v>
      </c>
      <c r="AN14" s="141">
        <f t="shared" si="18"/>
        <v>0</v>
      </c>
      <c r="AO14" s="141">
        <f t="shared" si="19"/>
        <v>0.1875</v>
      </c>
      <c r="AP14" s="142"/>
      <c r="AQ14" s="142"/>
      <c r="AR14" s="141">
        <f t="shared" si="20"/>
        <v>3</v>
      </c>
      <c r="AS14" s="141">
        <f t="shared" si="21"/>
        <v>16</v>
      </c>
      <c r="AT14" s="141" t="str">
        <f t="shared" si="22"/>
        <v>Correct</v>
      </c>
      <c r="AU14" s="142"/>
      <c r="AV14" s="115" t="s">
        <v>83</v>
      </c>
      <c r="AW14" s="115">
        <v>53</v>
      </c>
      <c r="AX14" s="115" t="s">
        <v>84</v>
      </c>
      <c r="AY14" s="115" t="s">
        <v>126</v>
      </c>
      <c r="AZ14" s="115" t="s">
        <v>97</v>
      </c>
      <c r="BA14" s="115" t="s">
        <v>86</v>
      </c>
      <c r="BB14" s="115" t="s">
        <v>87</v>
      </c>
      <c r="BC14" s="115" t="s">
        <v>104</v>
      </c>
      <c r="BD14" s="115" t="s">
        <v>94</v>
      </c>
      <c r="BE14" s="115" t="s">
        <v>90</v>
      </c>
      <c r="BF14" s="115" t="s">
        <v>91</v>
      </c>
      <c r="BG14" s="115" t="s">
        <v>91</v>
      </c>
    </row>
    <row r="15" spans="1:59">
      <c r="A15" s="115">
        <v>7045756469</v>
      </c>
      <c r="D15" s="115" t="s">
        <v>54</v>
      </c>
      <c r="E15" s="115" t="s">
        <v>19</v>
      </c>
      <c r="G15" s="115" t="s">
        <v>56</v>
      </c>
      <c r="K15" s="115" t="s">
        <v>60</v>
      </c>
      <c r="N15" s="115" t="s">
        <v>26</v>
      </c>
      <c r="T15" s="142"/>
      <c r="U15" s="141">
        <f t="shared" si="0"/>
        <v>5</v>
      </c>
      <c r="V15" s="141">
        <f t="shared" si="1"/>
        <v>0.6</v>
      </c>
      <c r="W15" s="142"/>
      <c r="X15" s="141">
        <f t="shared" si="2"/>
        <v>0</v>
      </c>
      <c r="Y15" s="141">
        <f t="shared" si="3"/>
        <v>0</v>
      </c>
      <c r="Z15" s="141">
        <f t="shared" si="4"/>
        <v>0.6</v>
      </c>
      <c r="AA15" s="141">
        <f t="shared" si="5"/>
        <v>0.6</v>
      </c>
      <c r="AB15" s="141">
        <f t="shared" si="6"/>
        <v>0</v>
      </c>
      <c r="AC15" s="141">
        <f t="shared" si="7"/>
        <v>0.6</v>
      </c>
      <c r="AD15" s="141">
        <f t="shared" si="8"/>
        <v>0</v>
      </c>
      <c r="AE15" s="141">
        <f t="shared" si="9"/>
        <v>0</v>
      </c>
      <c r="AF15" s="141">
        <f t="shared" si="10"/>
        <v>0</v>
      </c>
      <c r="AG15" s="141">
        <f t="shared" si="11"/>
        <v>0.6</v>
      </c>
      <c r="AH15" s="141">
        <f t="shared" si="12"/>
        <v>0</v>
      </c>
      <c r="AI15" s="141">
        <f t="shared" si="13"/>
        <v>0</v>
      </c>
      <c r="AJ15" s="141">
        <f t="shared" si="14"/>
        <v>0.6</v>
      </c>
      <c r="AK15" s="141">
        <f t="shared" si="15"/>
        <v>0</v>
      </c>
      <c r="AL15" s="141">
        <f t="shared" si="16"/>
        <v>0</v>
      </c>
      <c r="AM15" s="141">
        <f t="shared" si="17"/>
        <v>0</v>
      </c>
      <c r="AN15" s="141">
        <f t="shared" si="18"/>
        <v>0</v>
      </c>
      <c r="AO15" s="141">
        <f t="shared" si="19"/>
        <v>0</v>
      </c>
      <c r="AP15" s="142"/>
      <c r="AQ15" s="142"/>
      <c r="AR15" s="141">
        <f t="shared" si="20"/>
        <v>3</v>
      </c>
      <c r="AS15" s="141">
        <f t="shared" si="21"/>
        <v>5</v>
      </c>
      <c r="AT15" s="141" t="str">
        <f t="shared" si="22"/>
        <v>Correct</v>
      </c>
      <c r="AU15" s="142"/>
      <c r="AV15" s="115" t="s">
        <v>83</v>
      </c>
      <c r="AW15" s="115">
        <v>65</v>
      </c>
      <c r="AX15" s="115" t="s">
        <v>181</v>
      </c>
      <c r="AY15" s="115" t="s">
        <v>206</v>
      </c>
      <c r="AZ15" s="115" t="s">
        <v>85</v>
      </c>
      <c r="BA15" s="115" t="s">
        <v>86</v>
      </c>
      <c r="BC15" s="115" t="s">
        <v>100</v>
      </c>
      <c r="BD15" s="115" t="s">
        <v>89</v>
      </c>
      <c r="BE15" s="115" t="s">
        <v>90</v>
      </c>
      <c r="BF15" s="115" t="s">
        <v>91</v>
      </c>
      <c r="BG15" s="115" t="s">
        <v>91</v>
      </c>
    </row>
    <row r="16" spans="1:59">
      <c r="A16" s="115">
        <v>7007913480</v>
      </c>
      <c r="B16" s="115" t="s">
        <v>52</v>
      </c>
      <c r="C16" s="115" t="s">
        <v>53</v>
      </c>
      <c r="D16" s="115" t="s">
        <v>54</v>
      </c>
      <c r="E16" s="115" t="s">
        <v>19</v>
      </c>
      <c r="F16" s="115" t="s">
        <v>55</v>
      </c>
      <c r="G16" s="115" t="s">
        <v>56</v>
      </c>
      <c r="H16" s="115" t="s">
        <v>57</v>
      </c>
      <c r="I16" s="115" t="s">
        <v>58</v>
      </c>
      <c r="J16" s="115" t="s">
        <v>59</v>
      </c>
      <c r="K16" s="115" t="s">
        <v>60</v>
      </c>
      <c r="L16" s="115" t="s">
        <v>61</v>
      </c>
      <c r="M16" s="115" t="s">
        <v>62</v>
      </c>
      <c r="N16" s="115" t="s">
        <v>26</v>
      </c>
      <c r="O16" s="115" t="s">
        <v>22</v>
      </c>
      <c r="P16" s="115" t="s">
        <v>63</v>
      </c>
      <c r="Q16" s="115" t="s">
        <v>64</v>
      </c>
      <c r="R16" s="115" t="s">
        <v>65</v>
      </c>
      <c r="S16" s="115" t="s">
        <v>66</v>
      </c>
      <c r="T16" s="142"/>
      <c r="U16" s="141">
        <f t="shared" si="0"/>
        <v>18</v>
      </c>
      <c r="V16" s="141">
        <f t="shared" si="1"/>
        <v>0.16666666666666666</v>
      </c>
      <c r="W16" s="142"/>
      <c r="X16" s="141">
        <f t="shared" si="2"/>
        <v>0.16666666666666666</v>
      </c>
      <c r="Y16" s="141">
        <f t="shared" si="3"/>
        <v>0.16666666666666666</v>
      </c>
      <c r="Z16" s="141">
        <f t="shared" si="4"/>
        <v>0.16666666666666666</v>
      </c>
      <c r="AA16" s="141">
        <f t="shared" si="5"/>
        <v>0.16666666666666666</v>
      </c>
      <c r="AB16" s="141">
        <f t="shared" si="6"/>
        <v>0.16666666666666666</v>
      </c>
      <c r="AC16" s="141">
        <f t="shared" si="7"/>
        <v>0.16666666666666666</v>
      </c>
      <c r="AD16" s="141">
        <f t="shared" si="8"/>
        <v>0.16666666666666666</v>
      </c>
      <c r="AE16" s="141">
        <f t="shared" si="9"/>
        <v>0.16666666666666666</v>
      </c>
      <c r="AF16" s="141">
        <f t="shared" si="10"/>
        <v>0.16666666666666666</v>
      </c>
      <c r="AG16" s="141">
        <f t="shared" si="11"/>
        <v>0.16666666666666666</v>
      </c>
      <c r="AH16" s="141">
        <f t="shared" si="12"/>
        <v>0.16666666666666666</v>
      </c>
      <c r="AI16" s="141">
        <f t="shared" si="13"/>
        <v>0.16666666666666666</v>
      </c>
      <c r="AJ16" s="141">
        <f t="shared" si="14"/>
        <v>0.16666666666666666</v>
      </c>
      <c r="AK16" s="141">
        <f t="shared" si="15"/>
        <v>0.16666666666666666</v>
      </c>
      <c r="AL16" s="141">
        <f t="shared" si="16"/>
        <v>0.16666666666666666</v>
      </c>
      <c r="AM16" s="141">
        <f t="shared" si="17"/>
        <v>0.16666666666666666</v>
      </c>
      <c r="AN16" s="141">
        <f t="shared" si="18"/>
        <v>0.16666666666666666</v>
      </c>
      <c r="AO16" s="141">
        <f t="shared" si="19"/>
        <v>0.16666666666666666</v>
      </c>
      <c r="AP16" s="142"/>
      <c r="AQ16" s="142"/>
      <c r="AR16" s="141">
        <f t="shared" si="20"/>
        <v>2.9999999999999991</v>
      </c>
      <c r="AS16" s="141">
        <f t="shared" si="21"/>
        <v>18</v>
      </c>
      <c r="AT16" s="141" t="str">
        <f t="shared" si="22"/>
        <v>Correct</v>
      </c>
      <c r="AU16" s="142"/>
      <c r="AV16" s="115" t="s">
        <v>83</v>
      </c>
      <c r="AX16" s="115" t="s">
        <v>84</v>
      </c>
      <c r="AY16" s="115" t="s">
        <v>160</v>
      </c>
      <c r="AZ16" s="115" t="s">
        <v>97</v>
      </c>
      <c r="BA16" s="115" t="s">
        <v>86</v>
      </c>
      <c r="BB16" s="115" t="s">
        <v>87</v>
      </c>
      <c r="BC16" s="115" t="s">
        <v>93</v>
      </c>
      <c r="BD16" s="115" t="s">
        <v>102</v>
      </c>
      <c r="BE16" s="115" t="s">
        <v>106</v>
      </c>
      <c r="BF16" s="115" t="s">
        <v>91</v>
      </c>
      <c r="BG16" s="115" t="s">
        <v>91</v>
      </c>
    </row>
    <row r="17" spans="1:59">
      <c r="A17" s="115">
        <v>6985128250</v>
      </c>
      <c r="B17" s="115" t="s">
        <v>52</v>
      </c>
      <c r="C17" s="115" t="s">
        <v>53</v>
      </c>
      <c r="E17" s="115" t="s">
        <v>19</v>
      </c>
      <c r="G17" s="115" t="s">
        <v>56</v>
      </c>
      <c r="H17" s="115" t="s">
        <v>57</v>
      </c>
      <c r="J17" s="115" t="s">
        <v>59</v>
      </c>
      <c r="L17" s="115" t="s">
        <v>61</v>
      </c>
      <c r="M17" s="115" t="s">
        <v>62</v>
      </c>
      <c r="N17" s="115" t="s">
        <v>26</v>
      </c>
      <c r="O17" s="115" t="s">
        <v>22</v>
      </c>
      <c r="P17" s="115" t="s">
        <v>63</v>
      </c>
      <c r="Q17" s="115" t="s">
        <v>64</v>
      </c>
      <c r="T17" s="142"/>
      <c r="U17" s="141">
        <f t="shared" si="0"/>
        <v>12</v>
      </c>
      <c r="V17" s="141">
        <f t="shared" si="1"/>
        <v>0.25</v>
      </c>
      <c r="W17" s="142"/>
      <c r="X17" s="141">
        <f t="shared" si="2"/>
        <v>0.25</v>
      </c>
      <c r="Y17" s="141">
        <f t="shared" si="3"/>
        <v>0.25</v>
      </c>
      <c r="Z17" s="141">
        <f t="shared" si="4"/>
        <v>0</v>
      </c>
      <c r="AA17" s="141">
        <f t="shared" si="5"/>
        <v>0.25</v>
      </c>
      <c r="AB17" s="141">
        <f t="shared" si="6"/>
        <v>0</v>
      </c>
      <c r="AC17" s="141">
        <f t="shared" si="7"/>
        <v>0.25</v>
      </c>
      <c r="AD17" s="141">
        <f t="shared" si="8"/>
        <v>0.25</v>
      </c>
      <c r="AE17" s="141">
        <f t="shared" si="9"/>
        <v>0</v>
      </c>
      <c r="AF17" s="141">
        <f t="shared" si="10"/>
        <v>0.25</v>
      </c>
      <c r="AG17" s="141">
        <f t="shared" si="11"/>
        <v>0</v>
      </c>
      <c r="AH17" s="141">
        <f t="shared" si="12"/>
        <v>0.25</v>
      </c>
      <c r="AI17" s="141">
        <f t="shared" si="13"/>
        <v>0.25</v>
      </c>
      <c r="AJ17" s="141">
        <f t="shared" si="14"/>
        <v>0.25</v>
      </c>
      <c r="AK17" s="141">
        <f t="shared" si="15"/>
        <v>0.25</v>
      </c>
      <c r="AL17" s="141">
        <f t="shared" si="16"/>
        <v>0.25</v>
      </c>
      <c r="AM17" s="141">
        <f t="shared" si="17"/>
        <v>0.25</v>
      </c>
      <c r="AN17" s="141">
        <f t="shared" si="18"/>
        <v>0</v>
      </c>
      <c r="AO17" s="141">
        <f t="shared" si="19"/>
        <v>0</v>
      </c>
      <c r="AP17" s="142"/>
      <c r="AQ17" s="142"/>
      <c r="AR17" s="141">
        <f t="shared" si="20"/>
        <v>3</v>
      </c>
      <c r="AS17" s="141">
        <f t="shared" si="21"/>
        <v>12</v>
      </c>
      <c r="AT17" s="141" t="str">
        <f t="shared" si="22"/>
        <v>Correct</v>
      </c>
      <c r="AU17" s="142"/>
      <c r="AV17" s="115" t="s">
        <v>83</v>
      </c>
      <c r="AW17" s="115">
        <v>20</v>
      </c>
      <c r="AX17" s="115" t="s">
        <v>181</v>
      </c>
      <c r="AY17" s="115" t="s">
        <v>228</v>
      </c>
      <c r="AZ17" s="115" t="s">
        <v>114</v>
      </c>
      <c r="BA17" s="115" t="s">
        <v>91</v>
      </c>
      <c r="BB17" s="115" t="s">
        <v>87</v>
      </c>
      <c r="BD17" s="115" t="s">
        <v>114</v>
      </c>
      <c r="BE17" s="115" t="s">
        <v>95</v>
      </c>
      <c r="BF17" s="115" t="s">
        <v>91</v>
      </c>
      <c r="BG17" s="115" t="s">
        <v>91</v>
      </c>
    </row>
    <row r="18" spans="1:59">
      <c r="A18" s="115">
        <v>7020356613</v>
      </c>
      <c r="B18" s="115" t="s">
        <v>52</v>
      </c>
      <c r="C18" s="115" t="s">
        <v>53</v>
      </c>
      <c r="D18" s="115" t="s">
        <v>54</v>
      </c>
      <c r="F18" s="115" t="s">
        <v>55</v>
      </c>
      <c r="G18" s="115" t="s">
        <v>56</v>
      </c>
      <c r="H18" s="115" t="s">
        <v>57</v>
      </c>
      <c r="J18" s="115" t="s">
        <v>59</v>
      </c>
      <c r="K18" s="115" t="s">
        <v>60</v>
      </c>
      <c r="L18" s="115" t="s">
        <v>61</v>
      </c>
      <c r="N18" s="115" t="s">
        <v>26</v>
      </c>
      <c r="O18" s="115" t="s">
        <v>22</v>
      </c>
      <c r="Q18" s="115" t="s">
        <v>64</v>
      </c>
      <c r="R18" s="115" t="s">
        <v>65</v>
      </c>
      <c r="S18" s="115" t="s">
        <v>66</v>
      </c>
      <c r="T18" s="142"/>
      <c r="U18" s="141">
        <f t="shared" si="0"/>
        <v>14</v>
      </c>
      <c r="V18" s="141">
        <f t="shared" si="1"/>
        <v>0.21428571428571427</v>
      </c>
      <c r="W18" s="142"/>
      <c r="X18" s="141">
        <f t="shared" si="2"/>
        <v>0.21428571428571427</v>
      </c>
      <c r="Y18" s="141">
        <f t="shared" si="3"/>
        <v>0.21428571428571427</v>
      </c>
      <c r="Z18" s="141">
        <f t="shared" si="4"/>
        <v>0.21428571428571427</v>
      </c>
      <c r="AA18" s="141">
        <f t="shared" si="5"/>
        <v>0</v>
      </c>
      <c r="AB18" s="141">
        <f t="shared" si="6"/>
        <v>0.21428571428571427</v>
      </c>
      <c r="AC18" s="141">
        <f t="shared" si="7"/>
        <v>0.21428571428571427</v>
      </c>
      <c r="AD18" s="141">
        <f t="shared" si="8"/>
        <v>0.21428571428571427</v>
      </c>
      <c r="AE18" s="141">
        <f t="shared" si="9"/>
        <v>0</v>
      </c>
      <c r="AF18" s="141">
        <f t="shared" si="10"/>
        <v>0.21428571428571427</v>
      </c>
      <c r="AG18" s="141">
        <f t="shared" si="11"/>
        <v>0.21428571428571427</v>
      </c>
      <c r="AH18" s="141">
        <f t="shared" si="12"/>
        <v>0.21428571428571427</v>
      </c>
      <c r="AI18" s="141">
        <f t="shared" si="13"/>
        <v>0</v>
      </c>
      <c r="AJ18" s="141">
        <f t="shared" si="14"/>
        <v>0.21428571428571427</v>
      </c>
      <c r="AK18" s="141">
        <f t="shared" si="15"/>
        <v>0.21428571428571427</v>
      </c>
      <c r="AL18" s="141">
        <f t="shared" si="16"/>
        <v>0</v>
      </c>
      <c r="AM18" s="141">
        <f t="shared" si="17"/>
        <v>0.21428571428571427</v>
      </c>
      <c r="AN18" s="141">
        <f t="shared" si="18"/>
        <v>0.21428571428571427</v>
      </c>
      <c r="AO18" s="141">
        <f t="shared" si="19"/>
        <v>0.21428571428571427</v>
      </c>
      <c r="AP18" s="142"/>
      <c r="AQ18" s="142"/>
      <c r="AR18" s="141">
        <f t="shared" si="20"/>
        <v>3</v>
      </c>
      <c r="AS18" s="141">
        <f t="shared" si="21"/>
        <v>14</v>
      </c>
      <c r="AT18" s="141" t="str">
        <f t="shared" si="22"/>
        <v>Correct</v>
      </c>
      <c r="AU18" s="142"/>
      <c r="AV18" s="115" t="s">
        <v>83</v>
      </c>
      <c r="AW18" s="115">
        <v>65</v>
      </c>
      <c r="AX18" s="115" t="s">
        <v>181</v>
      </c>
      <c r="AY18" s="115" t="s">
        <v>196</v>
      </c>
      <c r="AZ18" s="115" t="s">
        <v>97</v>
      </c>
      <c r="BC18" s="115" t="s">
        <v>101</v>
      </c>
      <c r="BD18" s="115" t="s">
        <v>89</v>
      </c>
      <c r="BE18" s="115" t="s">
        <v>106</v>
      </c>
      <c r="BF18" s="115" t="s">
        <v>91</v>
      </c>
      <c r="BG18" s="115" t="s">
        <v>86</v>
      </c>
    </row>
    <row r="19" spans="1:59">
      <c r="A19" s="115">
        <v>7020568966</v>
      </c>
      <c r="C19" s="115" t="s">
        <v>53</v>
      </c>
      <c r="G19" s="115" t="s">
        <v>56</v>
      </c>
      <c r="T19" s="142"/>
      <c r="U19" s="141">
        <f t="shared" si="0"/>
        <v>2</v>
      </c>
      <c r="V19" s="141">
        <f t="shared" si="1"/>
        <v>1.5</v>
      </c>
      <c r="W19" s="142"/>
      <c r="X19" s="141">
        <f t="shared" si="2"/>
        <v>0</v>
      </c>
      <c r="Y19" s="141">
        <f t="shared" si="3"/>
        <v>1</v>
      </c>
      <c r="Z19" s="141">
        <f t="shared" si="4"/>
        <v>0</v>
      </c>
      <c r="AA19" s="141">
        <f t="shared" si="5"/>
        <v>0</v>
      </c>
      <c r="AB19" s="141">
        <f t="shared" si="6"/>
        <v>0</v>
      </c>
      <c r="AC19" s="141">
        <f t="shared" si="7"/>
        <v>1</v>
      </c>
      <c r="AD19" s="141">
        <f t="shared" si="8"/>
        <v>0</v>
      </c>
      <c r="AE19" s="141">
        <f t="shared" si="9"/>
        <v>0</v>
      </c>
      <c r="AF19" s="141">
        <f t="shared" si="10"/>
        <v>0</v>
      </c>
      <c r="AG19" s="141">
        <f t="shared" si="11"/>
        <v>0</v>
      </c>
      <c r="AH19" s="141">
        <f t="shared" si="12"/>
        <v>0</v>
      </c>
      <c r="AI19" s="141">
        <f t="shared" si="13"/>
        <v>0</v>
      </c>
      <c r="AJ19" s="141">
        <f t="shared" si="14"/>
        <v>0</v>
      </c>
      <c r="AK19" s="141">
        <f t="shared" si="15"/>
        <v>0</v>
      </c>
      <c r="AL19" s="141">
        <f t="shared" si="16"/>
        <v>0</v>
      </c>
      <c r="AM19" s="141">
        <f t="shared" si="17"/>
        <v>0</v>
      </c>
      <c r="AN19" s="141">
        <f t="shared" si="18"/>
        <v>0</v>
      </c>
      <c r="AO19" s="141">
        <f t="shared" si="19"/>
        <v>0</v>
      </c>
      <c r="AP19" s="142"/>
      <c r="AQ19" s="142"/>
      <c r="AR19" s="141">
        <f t="shared" si="20"/>
        <v>2</v>
      </c>
      <c r="AS19" s="141">
        <f t="shared" si="21"/>
        <v>2</v>
      </c>
      <c r="AT19" s="141" t="str">
        <f t="shared" si="22"/>
        <v>Correct</v>
      </c>
      <c r="AU19" s="142"/>
      <c r="AV19" s="115" t="s">
        <v>83</v>
      </c>
      <c r="AW19" s="115">
        <v>26</v>
      </c>
      <c r="AX19" s="115" t="s">
        <v>84</v>
      </c>
      <c r="AY19" s="115" t="s">
        <v>146</v>
      </c>
      <c r="BA19" s="115" t="s">
        <v>91</v>
      </c>
      <c r="BB19" s="115" t="s">
        <v>108</v>
      </c>
      <c r="BC19" s="115" t="s">
        <v>93</v>
      </c>
      <c r="BD19" s="115" t="s">
        <v>89</v>
      </c>
      <c r="BE19" s="115" t="s">
        <v>98</v>
      </c>
      <c r="BF19" s="115" t="s">
        <v>86</v>
      </c>
    </row>
    <row r="20" spans="1:59">
      <c r="A20" s="115">
        <v>5580958246</v>
      </c>
      <c r="I20" s="115" t="s">
        <v>58</v>
      </c>
      <c r="O20" s="115" t="s">
        <v>22</v>
      </c>
      <c r="R20" s="115" t="s">
        <v>65</v>
      </c>
      <c r="T20" s="142"/>
      <c r="U20" s="141">
        <f t="shared" si="0"/>
        <v>3</v>
      </c>
      <c r="V20" s="141">
        <f t="shared" si="1"/>
        <v>1</v>
      </c>
      <c r="W20" s="142"/>
      <c r="X20" s="141">
        <f t="shared" si="2"/>
        <v>0</v>
      </c>
      <c r="Y20" s="141">
        <f t="shared" si="3"/>
        <v>0</v>
      </c>
      <c r="Z20" s="141">
        <f t="shared" si="4"/>
        <v>0</v>
      </c>
      <c r="AA20" s="141">
        <f t="shared" si="5"/>
        <v>0</v>
      </c>
      <c r="AB20" s="141">
        <f t="shared" si="6"/>
        <v>0</v>
      </c>
      <c r="AC20" s="141">
        <f t="shared" si="7"/>
        <v>0</v>
      </c>
      <c r="AD20" s="141">
        <f t="shared" si="8"/>
        <v>0</v>
      </c>
      <c r="AE20" s="141">
        <f t="shared" si="9"/>
        <v>1</v>
      </c>
      <c r="AF20" s="141">
        <f t="shared" si="10"/>
        <v>0</v>
      </c>
      <c r="AG20" s="141">
        <f t="shared" si="11"/>
        <v>0</v>
      </c>
      <c r="AH20" s="141">
        <f t="shared" si="12"/>
        <v>0</v>
      </c>
      <c r="AI20" s="141">
        <f t="shared" si="13"/>
        <v>0</v>
      </c>
      <c r="AJ20" s="141">
        <f t="shared" si="14"/>
        <v>0</v>
      </c>
      <c r="AK20" s="141">
        <f t="shared" si="15"/>
        <v>1</v>
      </c>
      <c r="AL20" s="141">
        <f t="shared" si="16"/>
        <v>0</v>
      </c>
      <c r="AM20" s="141">
        <f t="shared" si="17"/>
        <v>0</v>
      </c>
      <c r="AN20" s="141">
        <f t="shared" si="18"/>
        <v>1</v>
      </c>
      <c r="AO20" s="141">
        <f t="shared" si="19"/>
        <v>0</v>
      </c>
      <c r="AP20" s="142"/>
      <c r="AQ20" s="142"/>
      <c r="AR20" s="141">
        <f t="shared" si="20"/>
        <v>3</v>
      </c>
      <c r="AS20" s="141">
        <f t="shared" si="21"/>
        <v>3</v>
      </c>
      <c r="AT20" s="141" t="str">
        <f t="shared" si="22"/>
        <v>Correct</v>
      </c>
      <c r="AU20" s="142"/>
      <c r="AV20" s="115" t="s">
        <v>83</v>
      </c>
      <c r="AW20" s="115">
        <v>42</v>
      </c>
      <c r="AX20" s="115" t="s">
        <v>181</v>
      </c>
      <c r="AY20" s="115" t="s">
        <v>247</v>
      </c>
      <c r="AZ20" s="115" t="s">
        <v>85</v>
      </c>
      <c r="BA20" s="115" t="s">
        <v>91</v>
      </c>
      <c r="BB20" s="115" t="s">
        <v>108</v>
      </c>
      <c r="BC20" s="115" t="s">
        <v>93</v>
      </c>
      <c r="BD20" s="115" t="s">
        <v>109</v>
      </c>
      <c r="BE20" s="115" t="s">
        <v>90</v>
      </c>
      <c r="BF20" s="115" t="s">
        <v>91</v>
      </c>
    </row>
    <row r="21" spans="1:59">
      <c r="A21" s="115">
        <v>5584687783</v>
      </c>
      <c r="I21" s="115" t="s">
        <v>58</v>
      </c>
      <c r="L21" s="115" t="s">
        <v>61</v>
      </c>
      <c r="T21" s="142"/>
      <c r="U21" s="141">
        <f t="shared" si="0"/>
        <v>2</v>
      </c>
      <c r="V21" s="141">
        <f t="shared" si="1"/>
        <v>1.5</v>
      </c>
      <c r="W21" s="142"/>
      <c r="X21" s="141">
        <f t="shared" si="2"/>
        <v>0</v>
      </c>
      <c r="Y21" s="141">
        <f t="shared" si="3"/>
        <v>0</v>
      </c>
      <c r="Z21" s="141">
        <f t="shared" si="4"/>
        <v>0</v>
      </c>
      <c r="AA21" s="141">
        <f t="shared" si="5"/>
        <v>0</v>
      </c>
      <c r="AB21" s="141">
        <f t="shared" si="6"/>
        <v>0</v>
      </c>
      <c r="AC21" s="141">
        <f t="shared" si="7"/>
        <v>0</v>
      </c>
      <c r="AD21" s="141">
        <f t="shared" si="8"/>
        <v>0</v>
      </c>
      <c r="AE21" s="141">
        <f t="shared" si="9"/>
        <v>1</v>
      </c>
      <c r="AF21" s="141">
        <f t="shared" si="10"/>
        <v>0</v>
      </c>
      <c r="AG21" s="141">
        <f t="shared" si="11"/>
        <v>0</v>
      </c>
      <c r="AH21" s="141">
        <f t="shared" si="12"/>
        <v>1</v>
      </c>
      <c r="AI21" s="141">
        <f t="shared" si="13"/>
        <v>0</v>
      </c>
      <c r="AJ21" s="141">
        <f t="shared" si="14"/>
        <v>0</v>
      </c>
      <c r="AK21" s="141">
        <f t="shared" si="15"/>
        <v>0</v>
      </c>
      <c r="AL21" s="141">
        <f t="shared" si="16"/>
        <v>0</v>
      </c>
      <c r="AM21" s="141">
        <f t="shared" si="17"/>
        <v>0</v>
      </c>
      <c r="AN21" s="141">
        <f t="shared" si="18"/>
        <v>0</v>
      </c>
      <c r="AO21" s="141">
        <f t="shared" si="19"/>
        <v>0</v>
      </c>
      <c r="AP21" s="142"/>
      <c r="AQ21" s="142"/>
      <c r="AR21" s="141">
        <f t="shared" si="20"/>
        <v>2</v>
      </c>
      <c r="AS21" s="141">
        <f t="shared" si="21"/>
        <v>2</v>
      </c>
      <c r="AT21" s="141" t="str">
        <f t="shared" si="22"/>
        <v>Correct</v>
      </c>
      <c r="AU21" s="142"/>
      <c r="AV21" s="115" t="s">
        <v>99</v>
      </c>
      <c r="AW21" s="115">
        <v>19</v>
      </c>
      <c r="AX21" s="115" t="s">
        <v>84</v>
      </c>
      <c r="AY21" s="115" t="s">
        <v>458</v>
      </c>
      <c r="AZ21" s="115" t="s">
        <v>110</v>
      </c>
      <c r="BA21" s="115" t="s">
        <v>91</v>
      </c>
      <c r="BB21" s="115" t="s">
        <v>108</v>
      </c>
      <c r="BC21" s="115" t="s">
        <v>104</v>
      </c>
      <c r="BD21" s="115" t="s">
        <v>102</v>
      </c>
      <c r="BE21" s="115" t="s">
        <v>95</v>
      </c>
      <c r="BF21" s="115" t="s">
        <v>91</v>
      </c>
    </row>
    <row r="22" spans="1:59">
      <c r="A22" s="115">
        <v>7007920056</v>
      </c>
      <c r="B22" s="115" t="s">
        <v>52</v>
      </c>
      <c r="C22" s="115" t="s">
        <v>53</v>
      </c>
      <c r="D22" s="115" t="s">
        <v>54</v>
      </c>
      <c r="E22" s="115" t="s">
        <v>19</v>
      </c>
      <c r="F22" s="115" t="s">
        <v>55</v>
      </c>
      <c r="G22" s="115" t="s">
        <v>56</v>
      </c>
      <c r="H22" s="115" t="s">
        <v>57</v>
      </c>
      <c r="I22" s="115" t="s">
        <v>58</v>
      </c>
      <c r="K22" s="115" t="s">
        <v>60</v>
      </c>
      <c r="L22" s="115" t="s">
        <v>61</v>
      </c>
      <c r="N22" s="115" t="s">
        <v>26</v>
      </c>
      <c r="P22" s="115" t="s">
        <v>63</v>
      </c>
      <c r="Q22" s="115" t="s">
        <v>64</v>
      </c>
      <c r="R22" s="115" t="s">
        <v>65</v>
      </c>
      <c r="S22" s="115" t="s">
        <v>66</v>
      </c>
      <c r="T22" s="142"/>
      <c r="U22" s="141">
        <f t="shared" si="0"/>
        <v>15</v>
      </c>
      <c r="V22" s="141">
        <f t="shared" si="1"/>
        <v>0.2</v>
      </c>
      <c r="W22" s="142"/>
      <c r="X22" s="141">
        <f t="shared" si="2"/>
        <v>0.2</v>
      </c>
      <c r="Y22" s="141">
        <f t="shared" si="3"/>
        <v>0.2</v>
      </c>
      <c r="Z22" s="141">
        <f t="shared" si="4"/>
        <v>0.2</v>
      </c>
      <c r="AA22" s="141">
        <f t="shared" si="5"/>
        <v>0.2</v>
      </c>
      <c r="AB22" s="141">
        <f t="shared" si="6"/>
        <v>0.2</v>
      </c>
      <c r="AC22" s="141">
        <f t="shared" si="7"/>
        <v>0.2</v>
      </c>
      <c r="AD22" s="141">
        <f t="shared" si="8"/>
        <v>0.2</v>
      </c>
      <c r="AE22" s="141">
        <f t="shared" si="9"/>
        <v>0.2</v>
      </c>
      <c r="AF22" s="141">
        <f t="shared" si="10"/>
        <v>0</v>
      </c>
      <c r="AG22" s="141">
        <f t="shared" si="11"/>
        <v>0.2</v>
      </c>
      <c r="AH22" s="141">
        <f t="shared" si="12"/>
        <v>0.2</v>
      </c>
      <c r="AI22" s="141">
        <f t="shared" si="13"/>
        <v>0</v>
      </c>
      <c r="AJ22" s="141">
        <f t="shared" si="14"/>
        <v>0.2</v>
      </c>
      <c r="AK22" s="141">
        <f t="shared" si="15"/>
        <v>0</v>
      </c>
      <c r="AL22" s="141">
        <f t="shared" si="16"/>
        <v>0.2</v>
      </c>
      <c r="AM22" s="141">
        <f t="shared" si="17"/>
        <v>0.2</v>
      </c>
      <c r="AN22" s="141">
        <f t="shared" si="18"/>
        <v>0.2</v>
      </c>
      <c r="AO22" s="141">
        <f t="shared" si="19"/>
        <v>0.2</v>
      </c>
      <c r="AP22" s="142"/>
      <c r="AQ22" s="142"/>
      <c r="AR22" s="141">
        <f t="shared" si="20"/>
        <v>3.0000000000000004</v>
      </c>
      <c r="AS22" s="141">
        <f t="shared" si="21"/>
        <v>15</v>
      </c>
      <c r="AT22" s="141" t="str">
        <f t="shared" si="22"/>
        <v>Correct</v>
      </c>
      <c r="AU22" s="142"/>
      <c r="AV22" s="115" t="s">
        <v>99</v>
      </c>
      <c r="AW22" s="115">
        <v>67</v>
      </c>
      <c r="AX22" s="115" t="s">
        <v>84</v>
      </c>
      <c r="AY22" s="115" t="s">
        <v>130</v>
      </c>
      <c r="AZ22" s="115" t="s">
        <v>85</v>
      </c>
      <c r="BB22" s="115" t="s">
        <v>87</v>
      </c>
      <c r="BC22" s="115" t="s">
        <v>101</v>
      </c>
      <c r="BD22" s="115" t="s">
        <v>94</v>
      </c>
      <c r="BE22" s="115" t="s">
        <v>113</v>
      </c>
      <c r="BF22" s="115" t="s">
        <v>91</v>
      </c>
      <c r="BG22" s="115" t="s">
        <v>91</v>
      </c>
    </row>
    <row r="23" spans="1:59">
      <c r="A23" s="115">
        <v>6988285005</v>
      </c>
      <c r="D23" s="115" t="s">
        <v>54</v>
      </c>
      <c r="E23" s="115" t="s">
        <v>19</v>
      </c>
      <c r="F23" s="115" t="s">
        <v>55</v>
      </c>
      <c r="I23" s="115" t="s">
        <v>58</v>
      </c>
      <c r="M23" s="115" t="s">
        <v>62</v>
      </c>
      <c r="P23" s="115" t="s">
        <v>63</v>
      </c>
      <c r="Q23" s="115" t="s">
        <v>64</v>
      </c>
      <c r="S23" s="115" t="s">
        <v>66</v>
      </c>
      <c r="T23" s="142"/>
      <c r="U23" s="141">
        <f t="shared" si="0"/>
        <v>8</v>
      </c>
      <c r="V23" s="141">
        <f t="shared" si="1"/>
        <v>0.375</v>
      </c>
      <c r="W23" s="142"/>
      <c r="X23" s="141">
        <f t="shared" si="2"/>
        <v>0</v>
      </c>
      <c r="Y23" s="141">
        <f t="shared" si="3"/>
        <v>0</v>
      </c>
      <c r="Z23" s="141">
        <f t="shared" si="4"/>
        <v>0.375</v>
      </c>
      <c r="AA23" s="141">
        <f t="shared" si="5"/>
        <v>0.375</v>
      </c>
      <c r="AB23" s="141">
        <f t="shared" si="6"/>
        <v>0.375</v>
      </c>
      <c r="AC23" s="141">
        <f t="shared" si="7"/>
        <v>0</v>
      </c>
      <c r="AD23" s="141">
        <f t="shared" si="8"/>
        <v>0</v>
      </c>
      <c r="AE23" s="141">
        <f t="shared" si="9"/>
        <v>0.375</v>
      </c>
      <c r="AF23" s="141">
        <f t="shared" si="10"/>
        <v>0</v>
      </c>
      <c r="AG23" s="141">
        <f t="shared" si="11"/>
        <v>0</v>
      </c>
      <c r="AH23" s="141">
        <f t="shared" si="12"/>
        <v>0</v>
      </c>
      <c r="AI23" s="141">
        <f t="shared" si="13"/>
        <v>0.375</v>
      </c>
      <c r="AJ23" s="141">
        <f t="shared" si="14"/>
        <v>0</v>
      </c>
      <c r="AK23" s="141">
        <f t="shared" si="15"/>
        <v>0</v>
      </c>
      <c r="AL23" s="141">
        <f t="shared" si="16"/>
        <v>0.375</v>
      </c>
      <c r="AM23" s="141">
        <f t="shared" si="17"/>
        <v>0.375</v>
      </c>
      <c r="AN23" s="141">
        <f t="shared" si="18"/>
        <v>0</v>
      </c>
      <c r="AO23" s="141">
        <f t="shared" si="19"/>
        <v>0.375</v>
      </c>
      <c r="AP23" s="142"/>
      <c r="AQ23" s="142"/>
      <c r="AR23" s="141">
        <f t="shared" si="20"/>
        <v>3</v>
      </c>
      <c r="AS23" s="141">
        <f t="shared" si="21"/>
        <v>8</v>
      </c>
      <c r="AT23" s="141" t="str">
        <f t="shared" si="22"/>
        <v>Correct</v>
      </c>
      <c r="AU23" s="142"/>
      <c r="AV23" s="115" t="s">
        <v>83</v>
      </c>
      <c r="AW23" s="115">
        <v>74</v>
      </c>
      <c r="AX23" s="115" t="s">
        <v>84</v>
      </c>
      <c r="AY23" s="115" t="s">
        <v>121</v>
      </c>
      <c r="AZ23" s="115" t="s">
        <v>85</v>
      </c>
      <c r="BA23" s="115" t="s">
        <v>86</v>
      </c>
      <c r="BB23" s="115" t="s">
        <v>87</v>
      </c>
      <c r="BF23" s="115" t="s">
        <v>91</v>
      </c>
      <c r="BG23" s="115" t="s">
        <v>91</v>
      </c>
    </row>
    <row r="24" spans="1:59">
      <c r="A24" s="115">
        <v>7011271863</v>
      </c>
      <c r="B24" s="115" t="s">
        <v>52</v>
      </c>
      <c r="C24" s="115" t="s">
        <v>53</v>
      </c>
      <c r="G24" s="115" t="s">
        <v>56</v>
      </c>
      <c r="M24" s="115" t="s">
        <v>62</v>
      </c>
      <c r="N24" s="115" t="s">
        <v>26</v>
      </c>
      <c r="T24" s="142"/>
      <c r="U24" s="141">
        <f t="shared" si="0"/>
        <v>5</v>
      </c>
      <c r="V24" s="141">
        <f t="shared" si="1"/>
        <v>0.6</v>
      </c>
      <c r="W24" s="142"/>
      <c r="X24" s="141">
        <f t="shared" si="2"/>
        <v>0.6</v>
      </c>
      <c r="Y24" s="141">
        <f t="shared" si="3"/>
        <v>0.6</v>
      </c>
      <c r="Z24" s="141">
        <f t="shared" si="4"/>
        <v>0</v>
      </c>
      <c r="AA24" s="141">
        <f t="shared" si="5"/>
        <v>0</v>
      </c>
      <c r="AB24" s="141">
        <f t="shared" si="6"/>
        <v>0</v>
      </c>
      <c r="AC24" s="141">
        <f t="shared" si="7"/>
        <v>0.6</v>
      </c>
      <c r="AD24" s="141">
        <f t="shared" si="8"/>
        <v>0</v>
      </c>
      <c r="AE24" s="141">
        <f t="shared" si="9"/>
        <v>0</v>
      </c>
      <c r="AF24" s="141">
        <f t="shared" si="10"/>
        <v>0</v>
      </c>
      <c r="AG24" s="141">
        <f t="shared" si="11"/>
        <v>0</v>
      </c>
      <c r="AH24" s="141">
        <f t="shared" si="12"/>
        <v>0</v>
      </c>
      <c r="AI24" s="141">
        <f t="shared" si="13"/>
        <v>0.6</v>
      </c>
      <c r="AJ24" s="141">
        <f t="shared" si="14"/>
        <v>0.6</v>
      </c>
      <c r="AK24" s="141">
        <f t="shared" si="15"/>
        <v>0</v>
      </c>
      <c r="AL24" s="141">
        <f t="shared" si="16"/>
        <v>0</v>
      </c>
      <c r="AM24" s="141">
        <f t="shared" si="17"/>
        <v>0</v>
      </c>
      <c r="AN24" s="141">
        <f t="shared" si="18"/>
        <v>0</v>
      </c>
      <c r="AO24" s="141">
        <f t="shared" si="19"/>
        <v>0</v>
      </c>
      <c r="AP24" s="142"/>
      <c r="AQ24" s="142"/>
      <c r="AR24" s="141">
        <f t="shared" si="20"/>
        <v>3</v>
      </c>
      <c r="AS24" s="141">
        <f t="shared" si="21"/>
        <v>5</v>
      </c>
      <c r="AT24" s="141" t="str">
        <f t="shared" si="22"/>
        <v>Correct</v>
      </c>
      <c r="AU24" s="142"/>
      <c r="AV24" s="115" t="s">
        <v>83</v>
      </c>
      <c r="AW24" s="115">
        <v>39</v>
      </c>
      <c r="AX24" s="115" t="s">
        <v>84</v>
      </c>
      <c r="AY24" s="115" t="s">
        <v>135</v>
      </c>
      <c r="AZ24" s="115" t="s">
        <v>92</v>
      </c>
      <c r="BA24" s="115" t="s">
        <v>86</v>
      </c>
      <c r="BB24" s="115" t="s">
        <v>87</v>
      </c>
      <c r="BC24" s="115" t="s">
        <v>101</v>
      </c>
      <c r="BD24" s="115" t="s">
        <v>111</v>
      </c>
      <c r="BE24" s="115" t="s">
        <v>90</v>
      </c>
      <c r="BF24" s="115" t="s">
        <v>91</v>
      </c>
      <c r="BG24" s="115" t="s">
        <v>91</v>
      </c>
    </row>
    <row r="25" spans="1:59">
      <c r="A25" s="115">
        <v>7020351623</v>
      </c>
      <c r="B25" s="115" t="s">
        <v>52</v>
      </c>
      <c r="C25" s="115" t="s">
        <v>53</v>
      </c>
      <c r="D25" s="115" t="s">
        <v>54</v>
      </c>
      <c r="E25" s="115" t="s">
        <v>19</v>
      </c>
      <c r="F25" s="115" t="s">
        <v>55</v>
      </c>
      <c r="G25" s="115" t="s">
        <v>56</v>
      </c>
      <c r="H25" s="115" t="s">
        <v>57</v>
      </c>
      <c r="I25" s="115" t="s">
        <v>58</v>
      </c>
      <c r="J25" s="115" t="s">
        <v>59</v>
      </c>
      <c r="K25" s="115" t="s">
        <v>60</v>
      </c>
      <c r="L25" s="115" t="s">
        <v>61</v>
      </c>
      <c r="M25" s="115" t="s">
        <v>62</v>
      </c>
      <c r="N25" s="115" t="s">
        <v>26</v>
      </c>
      <c r="O25" s="115" t="s">
        <v>22</v>
      </c>
      <c r="P25" s="115" t="s">
        <v>63</v>
      </c>
      <c r="Q25" s="115" t="s">
        <v>64</v>
      </c>
      <c r="R25" s="115" t="s">
        <v>65</v>
      </c>
      <c r="S25" s="115" t="s">
        <v>66</v>
      </c>
      <c r="T25" s="142"/>
      <c r="U25" s="141">
        <f t="shared" si="0"/>
        <v>18</v>
      </c>
      <c r="V25" s="141">
        <f t="shared" si="1"/>
        <v>0.16666666666666666</v>
      </c>
      <c r="W25" s="142"/>
      <c r="X25" s="141">
        <f t="shared" si="2"/>
        <v>0.16666666666666666</v>
      </c>
      <c r="Y25" s="141">
        <f t="shared" si="3"/>
        <v>0.16666666666666666</v>
      </c>
      <c r="Z25" s="141">
        <f t="shared" si="4"/>
        <v>0.16666666666666666</v>
      </c>
      <c r="AA25" s="141">
        <f t="shared" si="5"/>
        <v>0.16666666666666666</v>
      </c>
      <c r="AB25" s="141">
        <f t="shared" si="6"/>
        <v>0.16666666666666666</v>
      </c>
      <c r="AC25" s="141">
        <f t="shared" si="7"/>
        <v>0.16666666666666666</v>
      </c>
      <c r="AD25" s="141">
        <f t="shared" si="8"/>
        <v>0.16666666666666666</v>
      </c>
      <c r="AE25" s="141">
        <f t="shared" si="9"/>
        <v>0.16666666666666666</v>
      </c>
      <c r="AF25" s="141">
        <f t="shared" si="10"/>
        <v>0.16666666666666666</v>
      </c>
      <c r="AG25" s="141">
        <f t="shared" si="11"/>
        <v>0.16666666666666666</v>
      </c>
      <c r="AH25" s="141">
        <f t="shared" si="12"/>
        <v>0.16666666666666666</v>
      </c>
      <c r="AI25" s="141">
        <f t="shared" si="13"/>
        <v>0.16666666666666666</v>
      </c>
      <c r="AJ25" s="141">
        <f t="shared" si="14"/>
        <v>0.16666666666666666</v>
      </c>
      <c r="AK25" s="141">
        <f t="shared" si="15"/>
        <v>0.16666666666666666</v>
      </c>
      <c r="AL25" s="141">
        <f t="shared" si="16"/>
        <v>0.16666666666666666</v>
      </c>
      <c r="AM25" s="141">
        <f t="shared" si="17"/>
        <v>0.16666666666666666</v>
      </c>
      <c r="AN25" s="141">
        <f t="shared" si="18"/>
        <v>0.16666666666666666</v>
      </c>
      <c r="AO25" s="141">
        <f t="shared" si="19"/>
        <v>0.16666666666666666</v>
      </c>
      <c r="AP25" s="142"/>
      <c r="AQ25" s="142"/>
      <c r="AR25" s="141">
        <f t="shared" si="20"/>
        <v>2.9999999999999991</v>
      </c>
      <c r="AS25" s="141">
        <f t="shared" si="21"/>
        <v>18</v>
      </c>
      <c r="AT25" s="141" t="str">
        <f t="shared" si="22"/>
        <v>Correct</v>
      </c>
      <c r="AU25" s="142"/>
      <c r="AV25" s="115" t="s">
        <v>83</v>
      </c>
      <c r="AW25" s="115">
        <v>35</v>
      </c>
      <c r="AX25" s="115" t="s">
        <v>181</v>
      </c>
      <c r="AZ25" s="115" t="s">
        <v>85</v>
      </c>
      <c r="BA25" s="115" t="s">
        <v>86</v>
      </c>
      <c r="BB25" s="115" t="s">
        <v>87</v>
      </c>
      <c r="BC25" s="115" t="s">
        <v>93</v>
      </c>
      <c r="BD25" s="115" t="s">
        <v>94</v>
      </c>
      <c r="BF25" s="115" t="s">
        <v>91</v>
      </c>
    </row>
    <row r="26" spans="1:59">
      <c r="A26" s="115">
        <v>6985129742</v>
      </c>
      <c r="B26" s="115" t="s">
        <v>52</v>
      </c>
      <c r="H26" s="115" t="s">
        <v>57</v>
      </c>
      <c r="Q26" s="115" t="s">
        <v>64</v>
      </c>
      <c r="T26" s="142"/>
      <c r="U26" s="141">
        <f t="shared" si="0"/>
        <v>3</v>
      </c>
      <c r="V26" s="141">
        <f t="shared" si="1"/>
        <v>1</v>
      </c>
      <c r="W26" s="142"/>
      <c r="X26" s="141">
        <f t="shared" si="2"/>
        <v>1</v>
      </c>
      <c r="Y26" s="141">
        <f t="shared" si="3"/>
        <v>0</v>
      </c>
      <c r="Z26" s="141">
        <f t="shared" si="4"/>
        <v>0</v>
      </c>
      <c r="AA26" s="141">
        <f t="shared" si="5"/>
        <v>0</v>
      </c>
      <c r="AB26" s="141">
        <f t="shared" si="6"/>
        <v>0</v>
      </c>
      <c r="AC26" s="141">
        <f t="shared" si="7"/>
        <v>0</v>
      </c>
      <c r="AD26" s="141">
        <f t="shared" si="8"/>
        <v>1</v>
      </c>
      <c r="AE26" s="141">
        <f t="shared" si="9"/>
        <v>0</v>
      </c>
      <c r="AF26" s="141">
        <f t="shared" si="10"/>
        <v>0</v>
      </c>
      <c r="AG26" s="141">
        <f t="shared" si="11"/>
        <v>0</v>
      </c>
      <c r="AH26" s="141">
        <f t="shared" si="12"/>
        <v>0</v>
      </c>
      <c r="AI26" s="141">
        <f t="shared" si="13"/>
        <v>0</v>
      </c>
      <c r="AJ26" s="141">
        <f t="shared" si="14"/>
        <v>0</v>
      </c>
      <c r="AK26" s="141">
        <f t="shared" si="15"/>
        <v>0</v>
      </c>
      <c r="AL26" s="141">
        <f t="shared" si="16"/>
        <v>0</v>
      </c>
      <c r="AM26" s="141">
        <f t="shared" si="17"/>
        <v>1</v>
      </c>
      <c r="AN26" s="141">
        <f t="shared" si="18"/>
        <v>0</v>
      </c>
      <c r="AO26" s="141">
        <f t="shared" si="19"/>
        <v>0</v>
      </c>
      <c r="AP26" s="142"/>
      <c r="AQ26" s="142"/>
      <c r="AR26" s="141">
        <f t="shared" si="20"/>
        <v>3</v>
      </c>
      <c r="AS26" s="141">
        <f t="shared" si="21"/>
        <v>3</v>
      </c>
      <c r="AT26" s="141" t="str">
        <f t="shared" si="22"/>
        <v>Correct</v>
      </c>
      <c r="AU26" s="142"/>
      <c r="AV26" s="115" t="s">
        <v>83</v>
      </c>
      <c r="AW26" s="115">
        <v>41</v>
      </c>
      <c r="AX26" s="115" t="s">
        <v>181</v>
      </c>
      <c r="AY26" s="115" t="s">
        <v>228</v>
      </c>
      <c r="BA26" s="115" t="s">
        <v>91</v>
      </c>
      <c r="BB26" s="115" t="s">
        <v>108</v>
      </c>
      <c r="BC26" s="115" t="s">
        <v>96</v>
      </c>
      <c r="BD26" s="115" t="s">
        <v>112</v>
      </c>
      <c r="BE26" s="115" t="s">
        <v>98</v>
      </c>
      <c r="BF26" s="115" t="s">
        <v>91</v>
      </c>
    </row>
    <row r="27" spans="1:59">
      <c r="A27" s="115">
        <v>7020338842</v>
      </c>
      <c r="B27" s="115" t="s">
        <v>52</v>
      </c>
      <c r="E27" s="115" t="s">
        <v>19</v>
      </c>
      <c r="H27" s="115" t="s">
        <v>57</v>
      </c>
      <c r="T27" s="142"/>
      <c r="U27" s="141">
        <f t="shared" si="0"/>
        <v>3</v>
      </c>
      <c r="V27" s="141">
        <f t="shared" si="1"/>
        <v>1</v>
      </c>
      <c r="W27" s="142"/>
      <c r="X27" s="141">
        <f t="shared" si="2"/>
        <v>1</v>
      </c>
      <c r="Y27" s="141">
        <f t="shared" si="3"/>
        <v>0</v>
      </c>
      <c r="Z27" s="141">
        <f t="shared" si="4"/>
        <v>0</v>
      </c>
      <c r="AA27" s="141">
        <f t="shared" si="5"/>
        <v>1</v>
      </c>
      <c r="AB27" s="141">
        <f t="shared" si="6"/>
        <v>0</v>
      </c>
      <c r="AC27" s="141">
        <f t="shared" si="7"/>
        <v>0</v>
      </c>
      <c r="AD27" s="141">
        <f t="shared" si="8"/>
        <v>1</v>
      </c>
      <c r="AE27" s="141">
        <f t="shared" si="9"/>
        <v>0</v>
      </c>
      <c r="AF27" s="141">
        <f t="shared" si="10"/>
        <v>0</v>
      </c>
      <c r="AG27" s="141">
        <f t="shared" si="11"/>
        <v>0</v>
      </c>
      <c r="AH27" s="141">
        <f t="shared" si="12"/>
        <v>0</v>
      </c>
      <c r="AI27" s="141">
        <f t="shared" si="13"/>
        <v>0</v>
      </c>
      <c r="AJ27" s="141">
        <f t="shared" si="14"/>
        <v>0</v>
      </c>
      <c r="AK27" s="141">
        <f t="shared" si="15"/>
        <v>0</v>
      </c>
      <c r="AL27" s="141">
        <f t="shared" si="16"/>
        <v>0</v>
      </c>
      <c r="AM27" s="141">
        <f t="shared" si="17"/>
        <v>0</v>
      </c>
      <c r="AN27" s="141">
        <f t="shared" si="18"/>
        <v>0</v>
      </c>
      <c r="AO27" s="141">
        <f t="shared" si="19"/>
        <v>0</v>
      </c>
      <c r="AP27" s="142"/>
      <c r="AQ27" s="142"/>
      <c r="AR27" s="141">
        <f t="shared" si="20"/>
        <v>3</v>
      </c>
      <c r="AS27" s="141">
        <f t="shared" si="21"/>
        <v>3</v>
      </c>
      <c r="AT27" s="141" t="str">
        <f t="shared" si="22"/>
        <v>Correct</v>
      </c>
      <c r="AU27" s="142"/>
    </row>
    <row r="28" spans="1:59">
      <c r="A28" s="115">
        <v>7020566674</v>
      </c>
      <c r="G28" s="115" t="s">
        <v>56</v>
      </c>
      <c r="N28" s="115" t="s">
        <v>26</v>
      </c>
      <c r="O28" s="115" t="s">
        <v>22</v>
      </c>
      <c r="Q28" s="115" t="s">
        <v>64</v>
      </c>
      <c r="T28" s="142"/>
      <c r="U28" s="141">
        <f t="shared" si="0"/>
        <v>4</v>
      </c>
      <c r="V28" s="141">
        <f t="shared" si="1"/>
        <v>0.75</v>
      </c>
      <c r="W28" s="142"/>
      <c r="X28" s="141">
        <f t="shared" si="2"/>
        <v>0</v>
      </c>
      <c r="Y28" s="141">
        <f t="shared" si="3"/>
        <v>0</v>
      </c>
      <c r="Z28" s="141">
        <f t="shared" si="4"/>
        <v>0</v>
      </c>
      <c r="AA28" s="141">
        <f t="shared" si="5"/>
        <v>0</v>
      </c>
      <c r="AB28" s="141">
        <f t="shared" si="6"/>
        <v>0</v>
      </c>
      <c r="AC28" s="141">
        <f t="shared" si="7"/>
        <v>0.75</v>
      </c>
      <c r="AD28" s="141">
        <f t="shared" si="8"/>
        <v>0</v>
      </c>
      <c r="AE28" s="141">
        <f t="shared" si="9"/>
        <v>0</v>
      </c>
      <c r="AF28" s="141">
        <f t="shared" si="10"/>
        <v>0</v>
      </c>
      <c r="AG28" s="141">
        <f t="shared" si="11"/>
        <v>0</v>
      </c>
      <c r="AH28" s="141">
        <f t="shared" si="12"/>
        <v>0</v>
      </c>
      <c r="AI28" s="141">
        <f t="shared" si="13"/>
        <v>0</v>
      </c>
      <c r="AJ28" s="141">
        <f t="shared" si="14"/>
        <v>0.75</v>
      </c>
      <c r="AK28" s="141">
        <f t="shared" si="15"/>
        <v>0.75</v>
      </c>
      <c r="AL28" s="141">
        <f t="shared" si="16"/>
        <v>0</v>
      </c>
      <c r="AM28" s="141">
        <f t="shared" si="17"/>
        <v>0.75</v>
      </c>
      <c r="AN28" s="141">
        <f t="shared" si="18"/>
        <v>0</v>
      </c>
      <c r="AO28" s="141">
        <f t="shared" si="19"/>
        <v>0</v>
      </c>
      <c r="AP28" s="142"/>
      <c r="AQ28" s="142"/>
      <c r="AR28" s="141">
        <f t="shared" si="20"/>
        <v>3</v>
      </c>
      <c r="AS28" s="141">
        <f t="shared" si="21"/>
        <v>4</v>
      </c>
      <c r="AT28" s="141" t="str">
        <f t="shared" si="22"/>
        <v>Correct</v>
      </c>
      <c r="AU28" s="142"/>
      <c r="AV28" s="115" t="s">
        <v>83</v>
      </c>
      <c r="AW28" s="115">
        <v>32</v>
      </c>
      <c r="AX28" s="115" t="s">
        <v>84</v>
      </c>
      <c r="AY28" s="115" t="s">
        <v>146</v>
      </c>
      <c r="BA28" s="115" t="s">
        <v>91</v>
      </c>
      <c r="BB28" s="115" t="s">
        <v>108</v>
      </c>
      <c r="BC28" s="115" t="s">
        <v>93</v>
      </c>
      <c r="BD28" s="115" t="s">
        <v>105</v>
      </c>
      <c r="BE28" s="115" t="s">
        <v>90</v>
      </c>
      <c r="BF28" s="115" t="s">
        <v>86</v>
      </c>
      <c r="BG28" s="115" t="s">
        <v>86</v>
      </c>
    </row>
    <row r="29" spans="1:59">
      <c r="A29" s="115">
        <v>7011541450</v>
      </c>
      <c r="E29" s="115" t="s">
        <v>19</v>
      </c>
      <c r="P29" s="115" t="s">
        <v>63</v>
      </c>
      <c r="S29" s="115" t="s">
        <v>66</v>
      </c>
      <c r="T29" s="142"/>
      <c r="U29" s="141">
        <f t="shared" si="0"/>
        <v>3</v>
      </c>
      <c r="V29" s="141">
        <f t="shared" si="1"/>
        <v>1</v>
      </c>
      <c r="W29" s="142"/>
      <c r="X29" s="141">
        <f t="shared" si="2"/>
        <v>0</v>
      </c>
      <c r="Y29" s="141">
        <f t="shared" si="3"/>
        <v>0</v>
      </c>
      <c r="Z29" s="141">
        <f t="shared" si="4"/>
        <v>0</v>
      </c>
      <c r="AA29" s="141">
        <f t="shared" si="5"/>
        <v>1</v>
      </c>
      <c r="AB29" s="141">
        <f t="shared" si="6"/>
        <v>0</v>
      </c>
      <c r="AC29" s="141">
        <f t="shared" si="7"/>
        <v>0</v>
      </c>
      <c r="AD29" s="141">
        <f t="shared" si="8"/>
        <v>0</v>
      </c>
      <c r="AE29" s="141">
        <f t="shared" si="9"/>
        <v>0</v>
      </c>
      <c r="AF29" s="141">
        <f t="shared" si="10"/>
        <v>0</v>
      </c>
      <c r="AG29" s="141">
        <f t="shared" si="11"/>
        <v>0</v>
      </c>
      <c r="AH29" s="141">
        <f t="shared" si="12"/>
        <v>0</v>
      </c>
      <c r="AI29" s="141">
        <f t="shared" si="13"/>
        <v>0</v>
      </c>
      <c r="AJ29" s="141">
        <f t="shared" si="14"/>
        <v>0</v>
      </c>
      <c r="AK29" s="141">
        <f t="shared" si="15"/>
        <v>0</v>
      </c>
      <c r="AL29" s="141">
        <f t="shared" si="16"/>
        <v>1</v>
      </c>
      <c r="AM29" s="141">
        <f t="shared" si="17"/>
        <v>0</v>
      </c>
      <c r="AN29" s="141">
        <f t="shared" si="18"/>
        <v>0</v>
      </c>
      <c r="AO29" s="141">
        <f t="shared" si="19"/>
        <v>1</v>
      </c>
      <c r="AP29" s="142"/>
      <c r="AQ29" s="142"/>
      <c r="AR29" s="141">
        <f t="shared" si="20"/>
        <v>3</v>
      </c>
      <c r="AS29" s="141">
        <f t="shared" si="21"/>
        <v>3</v>
      </c>
      <c r="AT29" s="141" t="str">
        <f t="shared" si="22"/>
        <v>Correct</v>
      </c>
      <c r="AU29" s="142"/>
      <c r="AV29" s="115" t="s">
        <v>83</v>
      </c>
      <c r="AW29" s="115">
        <v>44</v>
      </c>
      <c r="AX29" s="115" t="s">
        <v>181</v>
      </c>
      <c r="AY29" s="115" t="s">
        <v>215</v>
      </c>
      <c r="AZ29" s="115" t="s">
        <v>97</v>
      </c>
      <c r="BA29" s="115" t="s">
        <v>91</v>
      </c>
      <c r="BB29" s="115" t="s">
        <v>137</v>
      </c>
      <c r="BC29" s="115" t="s">
        <v>88</v>
      </c>
      <c r="BD29" s="115" t="s">
        <v>111</v>
      </c>
      <c r="BE29" s="115" t="s">
        <v>90</v>
      </c>
      <c r="BF29" s="115" t="s">
        <v>91</v>
      </c>
      <c r="BG29" s="115" t="s">
        <v>91</v>
      </c>
    </row>
    <row r="30" spans="1:59">
      <c r="A30" s="115">
        <v>5602856318</v>
      </c>
      <c r="E30" s="115" t="s">
        <v>19</v>
      </c>
      <c r="I30" s="115" t="s">
        <v>58</v>
      </c>
      <c r="R30" s="115" t="s">
        <v>65</v>
      </c>
      <c r="T30" s="142"/>
      <c r="U30" s="141">
        <f t="shared" si="0"/>
        <v>3</v>
      </c>
      <c r="V30" s="141">
        <f t="shared" si="1"/>
        <v>1</v>
      </c>
      <c r="W30" s="142"/>
      <c r="X30" s="141">
        <f t="shared" si="2"/>
        <v>0</v>
      </c>
      <c r="Y30" s="141">
        <f t="shared" si="3"/>
        <v>0</v>
      </c>
      <c r="Z30" s="141">
        <f t="shared" si="4"/>
        <v>0</v>
      </c>
      <c r="AA30" s="141">
        <f t="shared" si="5"/>
        <v>1</v>
      </c>
      <c r="AB30" s="141">
        <f t="shared" si="6"/>
        <v>0</v>
      </c>
      <c r="AC30" s="141">
        <f t="shared" si="7"/>
        <v>0</v>
      </c>
      <c r="AD30" s="141">
        <f t="shared" si="8"/>
        <v>0</v>
      </c>
      <c r="AE30" s="141">
        <f t="shared" si="9"/>
        <v>1</v>
      </c>
      <c r="AF30" s="141">
        <f t="shared" si="10"/>
        <v>0</v>
      </c>
      <c r="AG30" s="141">
        <f t="shared" si="11"/>
        <v>0</v>
      </c>
      <c r="AH30" s="141">
        <f t="shared" si="12"/>
        <v>0</v>
      </c>
      <c r="AI30" s="141">
        <f t="shared" si="13"/>
        <v>0</v>
      </c>
      <c r="AJ30" s="141">
        <f t="shared" si="14"/>
        <v>0</v>
      </c>
      <c r="AK30" s="141">
        <f t="shared" si="15"/>
        <v>0</v>
      </c>
      <c r="AL30" s="141">
        <f t="shared" si="16"/>
        <v>0</v>
      </c>
      <c r="AM30" s="141">
        <f t="shared" si="17"/>
        <v>0</v>
      </c>
      <c r="AN30" s="141">
        <f t="shared" si="18"/>
        <v>1</v>
      </c>
      <c r="AO30" s="141">
        <f t="shared" si="19"/>
        <v>0</v>
      </c>
      <c r="AP30" s="142"/>
      <c r="AQ30" s="142"/>
      <c r="AR30" s="141">
        <f t="shared" si="20"/>
        <v>3</v>
      </c>
      <c r="AS30" s="141">
        <f t="shared" si="21"/>
        <v>3</v>
      </c>
      <c r="AT30" s="141" t="str">
        <f t="shared" si="22"/>
        <v>Correct</v>
      </c>
      <c r="AU30" s="142"/>
    </row>
    <row r="31" spans="1:59">
      <c r="A31" s="115">
        <v>7008107063</v>
      </c>
      <c r="B31" s="115" t="s">
        <v>52</v>
      </c>
      <c r="D31" s="115" t="s">
        <v>54</v>
      </c>
      <c r="E31" s="115" t="s">
        <v>19</v>
      </c>
      <c r="G31" s="115" t="s">
        <v>56</v>
      </c>
      <c r="H31" s="115" t="s">
        <v>57</v>
      </c>
      <c r="I31" s="115" t="s">
        <v>58</v>
      </c>
      <c r="J31" s="115" t="s">
        <v>59</v>
      </c>
      <c r="K31" s="115" t="s">
        <v>60</v>
      </c>
      <c r="L31" s="115" t="s">
        <v>61</v>
      </c>
      <c r="M31" s="115" t="s">
        <v>62</v>
      </c>
      <c r="N31" s="115" t="s">
        <v>26</v>
      </c>
      <c r="O31" s="115" t="s">
        <v>22</v>
      </c>
      <c r="P31" s="115" t="s">
        <v>63</v>
      </c>
      <c r="R31" s="115" t="s">
        <v>65</v>
      </c>
      <c r="S31" s="115" t="s">
        <v>66</v>
      </c>
      <c r="T31" s="142"/>
      <c r="U31" s="141">
        <f t="shared" si="0"/>
        <v>15</v>
      </c>
      <c r="V31" s="141">
        <f t="shared" si="1"/>
        <v>0.2</v>
      </c>
      <c r="W31" s="142"/>
      <c r="X31" s="141">
        <f t="shared" si="2"/>
        <v>0.2</v>
      </c>
      <c r="Y31" s="141">
        <f t="shared" si="3"/>
        <v>0</v>
      </c>
      <c r="Z31" s="141">
        <f t="shared" si="4"/>
        <v>0.2</v>
      </c>
      <c r="AA31" s="141">
        <f t="shared" si="5"/>
        <v>0.2</v>
      </c>
      <c r="AB31" s="141">
        <f t="shared" si="6"/>
        <v>0</v>
      </c>
      <c r="AC31" s="141">
        <f t="shared" si="7"/>
        <v>0.2</v>
      </c>
      <c r="AD31" s="141">
        <f t="shared" si="8"/>
        <v>0.2</v>
      </c>
      <c r="AE31" s="141">
        <f t="shared" si="9"/>
        <v>0.2</v>
      </c>
      <c r="AF31" s="141">
        <f t="shared" si="10"/>
        <v>0.2</v>
      </c>
      <c r="AG31" s="141">
        <f t="shared" si="11"/>
        <v>0.2</v>
      </c>
      <c r="AH31" s="141">
        <f t="shared" si="12"/>
        <v>0.2</v>
      </c>
      <c r="AI31" s="141">
        <f t="shared" si="13"/>
        <v>0.2</v>
      </c>
      <c r="AJ31" s="141">
        <f t="shared" si="14"/>
        <v>0.2</v>
      </c>
      <c r="AK31" s="141">
        <f t="shared" si="15"/>
        <v>0.2</v>
      </c>
      <c r="AL31" s="141">
        <f t="shared" si="16"/>
        <v>0.2</v>
      </c>
      <c r="AM31" s="141">
        <f t="shared" si="17"/>
        <v>0</v>
      </c>
      <c r="AN31" s="141">
        <f t="shared" si="18"/>
        <v>0.2</v>
      </c>
      <c r="AO31" s="141">
        <f t="shared" si="19"/>
        <v>0.2</v>
      </c>
      <c r="AP31" s="142"/>
      <c r="AQ31" s="142"/>
      <c r="AR31" s="141">
        <f t="shared" si="20"/>
        <v>3.0000000000000004</v>
      </c>
      <c r="AS31" s="141">
        <f t="shared" si="21"/>
        <v>15</v>
      </c>
      <c r="AT31" s="141" t="str">
        <f t="shared" si="22"/>
        <v>Correct</v>
      </c>
      <c r="AU31" s="142"/>
      <c r="AV31" s="115" t="s">
        <v>83</v>
      </c>
      <c r="AW31" s="115">
        <v>55</v>
      </c>
      <c r="AX31" s="115" t="s">
        <v>84</v>
      </c>
      <c r="AY31" s="115" t="s">
        <v>136</v>
      </c>
      <c r="BA31" s="115" t="s">
        <v>86</v>
      </c>
      <c r="BB31" s="115" t="s">
        <v>87</v>
      </c>
      <c r="BC31" s="115" t="s">
        <v>101</v>
      </c>
      <c r="BD31" s="115" t="s">
        <v>111</v>
      </c>
      <c r="BE31" s="115" t="s">
        <v>90</v>
      </c>
      <c r="BF31" s="115" t="s">
        <v>91</v>
      </c>
    </row>
    <row r="32" spans="1:59">
      <c r="A32" s="115">
        <v>7045761778</v>
      </c>
      <c r="E32" s="115" t="s">
        <v>19</v>
      </c>
      <c r="G32" s="115" t="s">
        <v>56</v>
      </c>
      <c r="I32" s="115" t="s">
        <v>58</v>
      </c>
      <c r="K32" s="115" t="s">
        <v>60</v>
      </c>
      <c r="M32" s="115" t="s">
        <v>62</v>
      </c>
      <c r="N32" s="115" t="s">
        <v>26</v>
      </c>
      <c r="S32" s="115" t="s">
        <v>66</v>
      </c>
      <c r="T32" s="142"/>
      <c r="U32" s="141">
        <f t="shared" si="0"/>
        <v>7</v>
      </c>
      <c r="V32" s="141">
        <f t="shared" si="1"/>
        <v>0.42857142857142855</v>
      </c>
      <c r="W32" s="142"/>
      <c r="X32" s="141">
        <f t="shared" si="2"/>
        <v>0</v>
      </c>
      <c r="Y32" s="141">
        <f t="shared" si="3"/>
        <v>0</v>
      </c>
      <c r="Z32" s="141">
        <f t="shared" si="4"/>
        <v>0</v>
      </c>
      <c r="AA32" s="141">
        <f t="shared" si="5"/>
        <v>0.42857142857142855</v>
      </c>
      <c r="AB32" s="141">
        <f t="shared" si="6"/>
        <v>0</v>
      </c>
      <c r="AC32" s="141">
        <f t="shared" si="7"/>
        <v>0.42857142857142855</v>
      </c>
      <c r="AD32" s="141">
        <f t="shared" si="8"/>
        <v>0</v>
      </c>
      <c r="AE32" s="141">
        <f t="shared" si="9"/>
        <v>0.42857142857142855</v>
      </c>
      <c r="AF32" s="141">
        <f t="shared" si="10"/>
        <v>0</v>
      </c>
      <c r="AG32" s="141">
        <f t="shared" si="11"/>
        <v>0.42857142857142855</v>
      </c>
      <c r="AH32" s="141">
        <f t="shared" si="12"/>
        <v>0</v>
      </c>
      <c r="AI32" s="141">
        <f t="shared" si="13"/>
        <v>0.42857142857142855</v>
      </c>
      <c r="AJ32" s="141">
        <f t="shared" si="14"/>
        <v>0.42857142857142855</v>
      </c>
      <c r="AK32" s="141">
        <f t="shared" si="15"/>
        <v>0</v>
      </c>
      <c r="AL32" s="141">
        <f t="shared" si="16"/>
        <v>0</v>
      </c>
      <c r="AM32" s="141">
        <f t="shared" si="17"/>
        <v>0</v>
      </c>
      <c r="AN32" s="141">
        <f t="shared" si="18"/>
        <v>0</v>
      </c>
      <c r="AO32" s="141">
        <f t="shared" si="19"/>
        <v>0.42857142857142855</v>
      </c>
      <c r="AP32" s="142"/>
      <c r="AQ32" s="142"/>
      <c r="AR32" s="141">
        <f t="shared" si="20"/>
        <v>2.9999999999999996</v>
      </c>
      <c r="AS32" s="141">
        <f t="shared" si="21"/>
        <v>7</v>
      </c>
      <c r="AT32" s="141" t="str">
        <f t="shared" si="22"/>
        <v>Correct</v>
      </c>
      <c r="AU32" s="142"/>
      <c r="AV32" s="115" t="s">
        <v>83</v>
      </c>
      <c r="AW32" s="115">
        <v>59</v>
      </c>
      <c r="AX32" s="115" t="s">
        <v>181</v>
      </c>
      <c r="AY32" s="115" t="s">
        <v>224</v>
      </c>
      <c r="AZ32" s="115" t="s">
        <v>85</v>
      </c>
      <c r="BA32" s="115" t="s">
        <v>86</v>
      </c>
      <c r="BB32" s="115" t="s">
        <v>87</v>
      </c>
      <c r="BC32" s="115" t="s">
        <v>93</v>
      </c>
      <c r="BD32" s="115" t="s">
        <v>114</v>
      </c>
      <c r="BE32" s="115" t="s">
        <v>90</v>
      </c>
      <c r="BF32" s="115" t="s">
        <v>91</v>
      </c>
      <c r="BG32" s="115" t="s">
        <v>91</v>
      </c>
    </row>
    <row r="33" spans="1:59">
      <c r="A33" s="115">
        <v>6985468494</v>
      </c>
      <c r="B33" s="115" t="s">
        <v>52</v>
      </c>
      <c r="C33" s="115" t="s">
        <v>53</v>
      </c>
      <c r="D33" s="115" t="s">
        <v>54</v>
      </c>
      <c r="E33" s="115" t="s">
        <v>19</v>
      </c>
      <c r="F33" s="115" t="s">
        <v>55</v>
      </c>
      <c r="G33" s="115" t="s">
        <v>56</v>
      </c>
      <c r="H33" s="115" t="s">
        <v>57</v>
      </c>
      <c r="I33" s="115" t="s">
        <v>58</v>
      </c>
      <c r="J33" s="115" t="s">
        <v>59</v>
      </c>
      <c r="K33" s="115" t="s">
        <v>60</v>
      </c>
      <c r="L33" s="115" t="s">
        <v>61</v>
      </c>
      <c r="M33" s="115" t="s">
        <v>62</v>
      </c>
      <c r="N33" s="115" t="s">
        <v>26</v>
      </c>
      <c r="O33" s="115" t="s">
        <v>22</v>
      </c>
      <c r="Q33" s="115" t="s">
        <v>64</v>
      </c>
      <c r="S33" s="115" t="s">
        <v>66</v>
      </c>
      <c r="T33" s="142"/>
      <c r="U33" s="141">
        <f t="shared" si="0"/>
        <v>16</v>
      </c>
      <c r="V33" s="141">
        <f t="shared" si="1"/>
        <v>0.1875</v>
      </c>
      <c r="W33" s="142"/>
      <c r="X33" s="141">
        <f t="shared" si="2"/>
        <v>0.1875</v>
      </c>
      <c r="Y33" s="141">
        <f t="shared" si="3"/>
        <v>0.1875</v>
      </c>
      <c r="Z33" s="141">
        <f t="shared" si="4"/>
        <v>0.1875</v>
      </c>
      <c r="AA33" s="141">
        <f t="shared" si="5"/>
        <v>0.1875</v>
      </c>
      <c r="AB33" s="141">
        <f t="shared" si="6"/>
        <v>0.1875</v>
      </c>
      <c r="AC33" s="141">
        <f t="shared" si="7"/>
        <v>0.1875</v>
      </c>
      <c r="AD33" s="141">
        <f t="shared" si="8"/>
        <v>0.1875</v>
      </c>
      <c r="AE33" s="141">
        <f t="shared" si="9"/>
        <v>0.1875</v>
      </c>
      <c r="AF33" s="141">
        <f t="shared" si="10"/>
        <v>0.1875</v>
      </c>
      <c r="AG33" s="141">
        <f t="shared" si="11"/>
        <v>0.1875</v>
      </c>
      <c r="AH33" s="141">
        <f t="shared" si="12"/>
        <v>0.1875</v>
      </c>
      <c r="AI33" s="141">
        <f t="shared" si="13"/>
        <v>0.1875</v>
      </c>
      <c r="AJ33" s="141">
        <f t="shared" si="14"/>
        <v>0.1875</v>
      </c>
      <c r="AK33" s="141">
        <f t="shared" si="15"/>
        <v>0.1875</v>
      </c>
      <c r="AL33" s="141">
        <f t="shared" si="16"/>
        <v>0</v>
      </c>
      <c r="AM33" s="141">
        <f t="shared" si="17"/>
        <v>0.1875</v>
      </c>
      <c r="AN33" s="141">
        <f t="shared" si="18"/>
        <v>0</v>
      </c>
      <c r="AO33" s="141">
        <f t="shared" si="19"/>
        <v>0.1875</v>
      </c>
      <c r="AP33" s="142"/>
      <c r="AQ33" s="142"/>
      <c r="AR33" s="141">
        <f t="shared" si="20"/>
        <v>3</v>
      </c>
      <c r="AS33" s="141">
        <f t="shared" si="21"/>
        <v>16</v>
      </c>
      <c r="AT33" s="141" t="str">
        <f t="shared" si="22"/>
        <v>Correct</v>
      </c>
      <c r="AU33" s="142"/>
      <c r="AV33" s="115" t="s">
        <v>83</v>
      </c>
      <c r="AW33" s="115">
        <v>20</v>
      </c>
      <c r="AX33" s="115" t="s">
        <v>181</v>
      </c>
      <c r="AZ33" s="115" t="s">
        <v>92</v>
      </c>
      <c r="BA33" s="115" t="s">
        <v>86</v>
      </c>
      <c r="BB33" s="115" t="s">
        <v>87</v>
      </c>
      <c r="BC33" s="115" t="s">
        <v>101</v>
      </c>
      <c r="BD33" s="115" t="s">
        <v>94</v>
      </c>
      <c r="BE33" s="115" t="s">
        <v>90</v>
      </c>
      <c r="BF33" s="115" t="s">
        <v>91</v>
      </c>
      <c r="BG33" s="115" t="s">
        <v>91</v>
      </c>
    </row>
    <row r="34" spans="1:59">
      <c r="A34" s="115">
        <v>6985451620</v>
      </c>
      <c r="B34" s="115" t="s">
        <v>52</v>
      </c>
      <c r="C34" s="115" t="s">
        <v>53</v>
      </c>
      <c r="D34" s="115" t="s">
        <v>54</v>
      </c>
      <c r="E34" s="115" t="s">
        <v>19</v>
      </c>
      <c r="F34" s="115" t="s">
        <v>55</v>
      </c>
      <c r="G34" s="115" t="s">
        <v>56</v>
      </c>
      <c r="H34" s="115" t="s">
        <v>57</v>
      </c>
      <c r="I34" s="115" t="s">
        <v>58</v>
      </c>
      <c r="J34" s="115" t="s">
        <v>59</v>
      </c>
      <c r="K34" s="115" t="s">
        <v>60</v>
      </c>
      <c r="L34" s="115" t="s">
        <v>61</v>
      </c>
      <c r="M34" s="115" t="s">
        <v>62</v>
      </c>
      <c r="N34" s="115" t="s">
        <v>26</v>
      </c>
      <c r="O34" s="115" t="s">
        <v>22</v>
      </c>
      <c r="Q34" s="115" t="s">
        <v>64</v>
      </c>
      <c r="S34" s="115" t="s">
        <v>66</v>
      </c>
      <c r="T34" s="142"/>
      <c r="U34" s="141">
        <f t="shared" si="0"/>
        <v>16</v>
      </c>
      <c r="V34" s="141">
        <f t="shared" si="1"/>
        <v>0.1875</v>
      </c>
      <c r="W34" s="142"/>
      <c r="X34" s="141">
        <f t="shared" si="2"/>
        <v>0.1875</v>
      </c>
      <c r="Y34" s="141">
        <f t="shared" si="3"/>
        <v>0.1875</v>
      </c>
      <c r="Z34" s="141">
        <f t="shared" si="4"/>
        <v>0.1875</v>
      </c>
      <c r="AA34" s="141">
        <f t="shared" si="5"/>
        <v>0.1875</v>
      </c>
      <c r="AB34" s="141">
        <f t="shared" si="6"/>
        <v>0.1875</v>
      </c>
      <c r="AC34" s="141">
        <f t="shared" si="7"/>
        <v>0.1875</v>
      </c>
      <c r="AD34" s="141">
        <f t="shared" si="8"/>
        <v>0.1875</v>
      </c>
      <c r="AE34" s="141">
        <f t="shared" si="9"/>
        <v>0.1875</v>
      </c>
      <c r="AF34" s="141">
        <f t="shared" si="10"/>
        <v>0.1875</v>
      </c>
      <c r="AG34" s="141">
        <f t="shared" si="11"/>
        <v>0.1875</v>
      </c>
      <c r="AH34" s="141">
        <f t="shared" si="12"/>
        <v>0.1875</v>
      </c>
      <c r="AI34" s="141">
        <f t="shared" si="13"/>
        <v>0.1875</v>
      </c>
      <c r="AJ34" s="141">
        <f t="shared" si="14"/>
        <v>0.1875</v>
      </c>
      <c r="AK34" s="141">
        <f t="shared" si="15"/>
        <v>0.1875</v>
      </c>
      <c r="AL34" s="141">
        <f t="shared" si="16"/>
        <v>0</v>
      </c>
      <c r="AM34" s="141">
        <f t="shared" si="17"/>
        <v>0.1875</v>
      </c>
      <c r="AN34" s="141">
        <f t="shared" si="18"/>
        <v>0</v>
      </c>
      <c r="AO34" s="141">
        <f t="shared" si="19"/>
        <v>0.1875</v>
      </c>
      <c r="AP34" s="142"/>
      <c r="AQ34" s="142"/>
      <c r="AR34" s="141">
        <f t="shared" si="20"/>
        <v>3</v>
      </c>
      <c r="AS34" s="141">
        <f t="shared" si="21"/>
        <v>16</v>
      </c>
      <c r="AT34" s="141" t="str">
        <f t="shared" si="22"/>
        <v>Correct</v>
      </c>
      <c r="AU34" s="142"/>
      <c r="AV34" s="115" t="s">
        <v>83</v>
      </c>
      <c r="AW34" s="115">
        <v>20</v>
      </c>
      <c r="AX34" s="115" t="s">
        <v>181</v>
      </c>
      <c r="AZ34" s="115" t="s">
        <v>92</v>
      </c>
      <c r="BA34" s="115" t="s">
        <v>86</v>
      </c>
      <c r="BB34" s="115" t="s">
        <v>87</v>
      </c>
      <c r="BC34" s="115" t="s">
        <v>101</v>
      </c>
      <c r="BD34" s="115" t="s">
        <v>94</v>
      </c>
      <c r="BE34" s="115" t="s">
        <v>90</v>
      </c>
      <c r="BF34" s="115" t="s">
        <v>91</v>
      </c>
      <c r="BG34" s="115" t="s">
        <v>91</v>
      </c>
    </row>
    <row r="35" spans="1:59">
      <c r="A35" s="115">
        <v>7020571014</v>
      </c>
      <c r="G35" s="115" t="s">
        <v>56</v>
      </c>
      <c r="H35" s="115" t="s">
        <v>57</v>
      </c>
      <c r="N35" s="115" t="s">
        <v>26</v>
      </c>
      <c r="T35" s="142"/>
      <c r="U35" s="141">
        <f t="shared" si="0"/>
        <v>3</v>
      </c>
      <c r="V35" s="141">
        <f t="shared" si="1"/>
        <v>1</v>
      </c>
      <c r="W35" s="142"/>
      <c r="X35" s="141">
        <f t="shared" si="2"/>
        <v>0</v>
      </c>
      <c r="Y35" s="141">
        <f t="shared" si="3"/>
        <v>0</v>
      </c>
      <c r="Z35" s="141">
        <f t="shared" si="4"/>
        <v>0</v>
      </c>
      <c r="AA35" s="141">
        <f t="shared" si="5"/>
        <v>0</v>
      </c>
      <c r="AB35" s="141">
        <f t="shared" si="6"/>
        <v>0</v>
      </c>
      <c r="AC35" s="141">
        <f t="shared" si="7"/>
        <v>1</v>
      </c>
      <c r="AD35" s="141">
        <f t="shared" si="8"/>
        <v>1</v>
      </c>
      <c r="AE35" s="141">
        <f t="shared" si="9"/>
        <v>0</v>
      </c>
      <c r="AF35" s="141">
        <f t="shared" si="10"/>
        <v>0</v>
      </c>
      <c r="AG35" s="141">
        <f t="shared" si="11"/>
        <v>0</v>
      </c>
      <c r="AH35" s="141">
        <f t="shared" si="12"/>
        <v>0</v>
      </c>
      <c r="AI35" s="141">
        <f t="shared" si="13"/>
        <v>0</v>
      </c>
      <c r="AJ35" s="141">
        <f t="shared" si="14"/>
        <v>1</v>
      </c>
      <c r="AK35" s="141">
        <f t="shared" si="15"/>
        <v>0</v>
      </c>
      <c r="AL35" s="141">
        <f t="shared" si="16"/>
        <v>0</v>
      </c>
      <c r="AM35" s="141">
        <f t="shared" si="17"/>
        <v>0</v>
      </c>
      <c r="AN35" s="141">
        <f t="shared" si="18"/>
        <v>0</v>
      </c>
      <c r="AO35" s="141">
        <f t="shared" si="19"/>
        <v>0</v>
      </c>
      <c r="AP35" s="142"/>
      <c r="AQ35" s="142"/>
      <c r="AR35" s="141">
        <f t="shared" si="20"/>
        <v>3</v>
      </c>
      <c r="AS35" s="141">
        <f t="shared" si="21"/>
        <v>3</v>
      </c>
      <c r="AT35" s="141" t="str">
        <f t="shared" si="22"/>
        <v>Correct</v>
      </c>
      <c r="AU35" s="142"/>
      <c r="AV35" s="115" t="s">
        <v>83</v>
      </c>
      <c r="AW35" s="115">
        <v>25</v>
      </c>
      <c r="AX35" s="115" t="s">
        <v>84</v>
      </c>
      <c r="AY35" s="115" t="s">
        <v>130</v>
      </c>
      <c r="BA35" s="115" t="s">
        <v>91</v>
      </c>
      <c r="BB35" s="115" t="s">
        <v>108</v>
      </c>
      <c r="BC35" s="115" t="s">
        <v>93</v>
      </c>
      <c r="BE35" s="115" t="s">
        <v>113</v>
      </c>
      <c r="BF35" s="115" t="s">
        <v>91</v>
      </c>
      <c r="BG35" s="115" t="s">
        <v>91</v>
      </c>
    </row>
    <row r="36" spans="1:59">
      <c r="A36" s="115">
        <v>5604317314</v>
      </c>
      <c r="K36" s="115" t="s">
        <v>60</v>
      </c>
      <c r="O36" s="115" t="s">
        <v>22</v>
      </c>
      <c r="R36" s="115" t="s">
        <v>65</v>
      </c>
      <c r="T36" s="142"/>
      <c r="U36" s="141">
        <f t="shared" si="0"/>
        <v>3</v>
      </c>
      <c r="V36" s="141">
        <f t="shared" si="1"/>
        <v>1</v>
      </c>
      <c r="W36" s="142"/>
      <c r="X36" s="141">
        <f t="shared" si="2"/>
        <v>0</v>
      </c>
      <c r="Y36" s="141">
        <f t="shared" si="3"/>
        <v>0</v>
      </c>
      <c r="Z36" s="141">
        <f t="shared" si="4"/>
        <v>0</v>
      </c>
      <c r="AA36" s="141">
        <f t="shared" si="5"/>
        <v>0</v>
      </c>
      <c r="AB36" s="141">
        <f t="shared" si="6"/>
        <v>0</v>
      </c>
      <c r="AC36" s="141">
        <f t="shared" si="7"/>
        <v>0</v>
      </c>
      <c r="AD36" s="141">
        <f t="shared" si="8"/>
        <v>0</v>
      </c>
      <c r="AE36" s="141">
        <f t="shared" si="9"/>
        <v>0</v>
      </c>
      <c r="AF36" s="141">
        <f t="shared" si="10"/>
        <v>0</v>
      </c>
      <c r="AG36" s="141">
        <f t="shared" si="11"/>
        <v>1</v>
      </c>
      <c r="AH36" s="141">
        <f t="shared" si="12"/>
        <v>0</v>
      </c>
      <c r="AI36" s="141">
        <f t="shared" si="13"/>
        <v>0</v>
      </c>
      <c r="AJ36" s="141">
        <f t="shared" si="14"/>
        <v>0</v>
      </c>
      <c r="AK36" s="141">
        <f t="shared" si="15"/>
        <v>1</v>
      </c>
      <c r="AL36" s="141">
        <f t="shared" si="16"/>
        <v>0</v>
      </c>
      <c r="AM36" s="141">
        <f t="shared" si="17"/>
        <v>0</v>
      </c>
      <c r="AN36" s="141">
        <f t="shared" si="18"/>
        <v>1</v>
      </c>
      <c r="AO36" s="141">
        <f t="shared" si="19"/>
        <v>0</v>
      </c>
      <c r="AP36" s="142"/>
      <c r="AQ36" s="142"/>
      <c r="AR36" s="141">
        <f t="shared" si="20"/>
        <v>3</v>
      </c>
      <c r="AS36" s="141">
        <f t="shared" si="21"/>
        <v>3</v>
      </c>
      <c r="AT36" s="141" t="str">
        <f t="shared" si="22"/>
        <v>Correct</v>
      </c>
      <c r="AU36" s="142"/>
      <c r="AV36" s="115" t="s">
        <v>83</v>
      </c>
      <c r="AW36" s="115">
        <v>40</v>
      </c>
      <c r="AX36" s="115" t="s">
        <v>181</v>
      </c>
      <c r="AY36" s="115" t="s">
        <v>221</v>
      </c>
      <c r="AZ36" s="115" t="s">
        <v>85</v>
      </c>
      <c r="BA36" s="115" t="s">
        <v>86</v>
      </c>
      <c r="BB36" s="115" t="s">
        <v>87</v>
      </c>
      <c r="BC36" s="115" t="s">
        <v>93</v>
      </c>
      <c r="BD36" s="115" t="s">
        <v>94</v>
      </c>
      <c r="BE36" s="115" t="s">
        <v>90</v>
      </c>
      <c r="BF36" s="115" t="s">
        <v>91</v>
      </c>
      <c r="BG36" s="115" t="s">
        <v>91</v>
      </c>
    </row>
    <row r="37" spans="1:59">
      <c r="A37" s="115">
        <v>7044845272</v>
      </c>
      <c r="B37" s="115" t="s">
        <v>52</v>
      </c>
      <c r="E37" s="115" t="s">
        <v>19</v>
      </c>
      <c r="R37" s="115" t="s">
        <v>65</v>
      </c>
      <c r="T37" s="142"/>
      <c r="U37" s="141">
        <f t="shared" si="0"/>
        <v>3</v>
      </c>
      <c r="V37" s="141">
        <f t="shared" si="1"/>
        <v>1</v>
      </c>
      <c r="W37" s="142"/>
      <c r="X37" s="141">
        <f t="shared" si="2"/>
        <v>1</v>
      </c>
      <c r="Y37" s="141">
        <f t="shared" si="3"/>
        <v>0</v>
      </c>
      <c r="Z37" s="141">
        <f t="shared" si="4"/>
        <v>0</v>
      </c>
      <c r="AA37" s="141">
        <f t="shared" si="5"/>
        <v>1</v>
      </c>
      <c r="AB37" s="141">
        <f t="shared" si="6"/>
        <v>0</v>
      </c>
      <c r="AC37" s="141">
        <f t="shared" si="7"/>
        <v>0</v>
      </c>
      <c r="AD37" s="141">
        <f t="shared" si="8"/>
        <v>0</v>
      </c>
      <c r="AE37" s="141">
        <f t="shared" si="9"/>
        <v>0</v>
      </c>
      <c r="AF37" s="141">
        <f t="shared" si="10"/>
        <v>0</v>
      </c>
      <c r="AG37" s="141">
        <f t="shared" si="11"/>
        <v>0</v>
      </c>
      <c r="AH37" s="141">
        <f t="shared" si="12"/>
        <v>0</v>
      </c>
      <c r="AI37" s="141">
        <f t="shared" si="13"/>
        <v>0</v>
      </c>
      <c r="AJ37" s="141">
        <f t="shared" si="14"/>
        <v>0</v>
      </c>
      <c r="AK37" s="141">
        <f t="shared" si="15"/>
        <v>0</v>
      </c>
      <c r="AL37" s="141">
        <f t="shared" si="16"/>
        <v>0</v>
      </c>
      <c r="AM37" s="141">
        <f t="shared" si="17"/>
        <v>0</v>
      </c>
      <c r="AN37" s="141">
        <f t="shared" si="18"/>
        <v>1</v>
      </c>
      <c r="AO37" s="141">
        <f t="shared" si="19"/>
        <v>0</v>
      </c>
      <c r="AP37" s="142"/>
      <c r="AQ37" s="142"/>
      <c r="AR37" s="141">
        <f t="shared" si="20"/>
        <v>3</v>
      </c>
      <c r="AS37" s="141">
        <f t="shared" si="21"/>
        <v>3</v>
      </c>
      <c r="AT37" s="141" t="str">
        <f t="shared" si="22"/>
        <v>Correct</v>
      </c>
      <c r="AU37" s="142"/>
      <c r="AV37" s="115" t="s">
        <v>83</v>
      </c>
      <c r="AW37" s="115">
        <v>74</v>
      </c>
      <c r="AX37" s="115" t="s">
        <v>181</v>
      </c>
      <c r="AY37" s="115" t="s">
        <v>240</v>
      </c>
      <c r="AZ37" s="115" t="s">
        <v>85</v>
      </c>
      <c r="BA37" s="115" t="s">
        <v>86</v>
      </c>
      <c r="BB37" s="115" t="s">
        <v>87</v>
      </c>
      <c r="BC37" s="115" t="s">
        <v>96</v>
      </c>
      <c r="BD37" s="115" t="s">
        <v>89</v>
      </c>
      <c r="BE37" s="115" t="s">
        <v>106</v>
      </c>
      <c r="BF37" s="115" t="s">
        <v>91</v>
      </c>
      <c r="BG37" s="115" t="s">
        <v>86</v>
      </c>
    </row>
    <row r="38" spans="1:59">
      <c r="A38" s="115">
        <v>7045755681</v>
      </c>
      <c r="B38" s="115" t="s">
        <v>52</v>
      </c>
      <c r="D38" s="115" t="s">
        <v>54</v>
      </c>
      <c r="E38" s="115" t="s">
        <v>19</v>
      </c>
      <c r="H38" s="115" t="s">
        <v>57</v>
      </c>
      <c r="T38" s="142"/>
      <c r="U38" s="141">
        <f t="shared" si="0"/>
        <v>4</v>
      </c>
      <c r="V38" s="141">
        <f t="shared" si="1"/>
        <v>0.75</v>
      </c>
      <c r="W38" s="142"/>
      <c r="X38" s="141">
        <f t="shared" si="2"/>
        <v>0.75</v>
      </c>
      <c r="Y38" s="141">
        <f t="shared" si="3"/>
        <v>0</v>
      </c>
      <c r="Z38" s="141">
        <f t="shared" si="4"/>
        <v>0.75</v>
      </c>
      <c r="AA38" s="141">
        <f t="shared" si="5"/>
        <v>0.75</v>
      </c>
      <c r="AB38" s="141">
        <f t="shared" si="6"/>
        <v>0</v>
      </c>
      <c r="AC38" s="141">
        <f t="shared" si="7"/>
        <v>0</v>
      </c>
      <c r="AD38" s="141">
        <f t="shared" si="8"/>
        <v>0.75</v>
      </c>
      <c r="AE38" s="141">
        <f t="shared" si="9"/>
        <v>0</v>
      </c>
      <c r="AF38" s="141">
        <f t="shared" si="10"/>
        <v>0</v>
      </c>
      <c r="AG38" s="141">
        <f t="shared" si="11"/>
        <v>0</v>
      </c>
      <c r="AH38" s="141">
        <f t="shared" si="12"/>
        <v>0</v>
      </c>
      <c r="AI38" s="141">
        <f t="shared" si="13"/>
        <v>0</v>
      </c>
      <c r="AJ38" s="141">
        <f t="shared" si="14"/>
        <v>0</v>
      </c>
      <c r="AK38" s="141">
        <f t="shared" si="15"/>
        <v>0</v>
      </c>
      <c r="AL38" s="141">
        <f t="shared" si="16"/>
        <v>0</v>
      </c>
      <c r="AM38" s="141">
        <f t="shared" si="17"/>
        <v>0</v>
      </c>
      <c r="AN38" s="141">
        <f t="shared" si="18"/>
        <v>0</v>
      </c>
      <c r="AO38" s="141">
        <f t="shared" si="19"/>
        <v>0</v>
      </c>
      <c r="AP38" s="142"/>
      <c r="AQ38" s="142"/>
      <c r="AR38" s="141">
        <f t="shared" si="20"/>
        <v>3</v>
      </c>
      <c r="AS38" s="141">
        <f t="shared" si="21"/>
        <v>4</v>
      </c>
      <c r="AT38" s="141" t="str">
        <f t="shared" si="22"/>
        <v>Correct</v>
      </c>
      <c r="AU38" s="142"/>
      <c r="AV38" s="115" t="s">
        <v>83</v>
      </c>
      <c r="AW38" s="115">
        <v>57</v>
      </c>
      <c r="AX38" s="115" t="s">
        <v>181</v>
      </c>
      <c r="AY38" s="115" t="s">
        <v>215</v>
      </c>
      <c r="AZ38" s="115" t="s">
        <v>85</v>
      </c>
      <c r="BA38" s="115" t="s">
        <v>86</v>
      </c>
      <c r="BB38" s="115" t="s">
        <v>87</v>
      </c>
      <c r="BC38" s="115" t="s">
        <v>96</v>
      </c>
      <c r="BD38" s="115" t="s">
        <v>112</v>
      </c>
      <c r="BE38" s="115" t="s">
        <v>106</v>
      </c>
      <c r="BF38" s="115" t="s">
        <v>91</v>
      </c>
      <c r="BG38" s="115" t="s">
        <v>91</v>
      </c>
    </row>
    <row r="39" spans="1:59">
      <c r="A39" s="115">
        <v>7020343073</v>
      </c>
      <c r="D39" s="115" t="s">
        <v>54</v>
      </c>
      <c r="K39" s="115" t="s">
        <v>60</v>
      </c>
      <c r="R39" s="115" t="s">
        <v>65</v>
      </c>
      <c r="T39" s="142"/>
      <c r="U39" s="141">
        <f t="shared" si="0"/>
        <v>3</v>
      </c>
      <c r="V39" s="141">
        <f t="shared" si="1"/>
        <v>1</v>
      </c>
      <c r="W39" s="142"/>
      <c r="X39" s="141">
        <f t="shared" si="2"/>
        <v>0</v>
      </c>
      <c r="Y39" s="141">
        <f t="shared" si="3"/>
        <v>0</v>
      </c>
      <c r="Z39" s="141">
        <f t="shared" si="4"/>
        <v>1</v>
      </c>
      <c r="AA39" s="141">
        <f t="shared" si="5"/>
        <v>0</v>
      </c>
      <c r="AB39" s="141">
        <f t="shared" si="6"/>
        <v>0</v>
      </c>
      <c r="AC39" s="141">
        <f t="shared" si="7"/>
        <v>0</v>
      </c>
      <c r="AD39" s="141">
        <f t="shared" si="8"/>
        <v>0</v>
      </c>
      <c r="AE39" s="141">
        <f t="shared" si="9"/>
        <v>0</v>
      </c>
      <c r="AF39" s="141">
        <f t="shared" si="10"/>
        <v>0</v>
      </c>
      <c r="AG39" s="141">
        <f t="shared" si="11"/>
        <v>1</v>
      </c>
      <c r="AH39" s="141">
        <f t="shared" si="12"/>
        <v>0</v>
      </c>
      <c r="AI39" s="141">
        <f t="shared" si="13"/>
        <v>0</v>
      </c>
      <c r="AJ39" s="141">
        <f t="shared" si="14"/>
        <v>0</v>
      </c>
      <c r="AK39" s="141">
        <f t="shared" si="15"/>
        <v>0</v>
      </c>
      <c r="AL39" s="141">
        <f t="shared" si="16"/>
        <v>0</v>
      </c>
      <c r="AM39" s="141">
        <f t="shared" si="17"/>
        <v>0</v>
      </c>
      <c r="AN39" s="141">
        <f t="shared" si="18"/>
        <v>1</v>
      </c>
      <c r="AO39" s="141">
        <f t="shared" si="19"/>
        <v>0</v>
      </c>
      <c r="AP39" s="142"/>
      <c r="AQ39" s="142"/>
      <c r="AR39" s="141">
        <f t="shared" si="20"/>
        <v>3</v>
      </c>
      <c r="AS39" s="141">
        <f t="shared" si="21"/>
        <v>3</v>
      </c>
      <c r="AT39" s="141" t="str">
        <f t="shared" si="22"/>
        <v>Correct</v>
      </c>
      <c r="AU39" s="142"/>
      <c r="AV39" s="115" t="s">
        <v>99</v>
      </c>
      <c r="AW39" s="115">
        <v>29</v>
      </c>
      <c r="AX39" s="115" t="s">
        <v>181</v>
      </c>
      <c r="AY39" s="115" t="s">
        <v>206</v>
      </c>
      <c r="AZ39" s="115" t="s">
        <v>85</v>
      </c>
      <c r="BB39" s="115" t="s">
        <v>87</v>
      </c>
      <c r="BC39" s="115" t="s">
        <v>101</v>
      </c>
      <c r="BD39" s="115" t="s">
        <v>102</v>
      </c>
      <c r="BE39" s="115" t="s">
        <v>90</v>
      </c>
      <c r="BF39" s="115" t="s">
        <v>91</v>
      </c>
      <c r="BG39" s="115" t="s">
        <v>91</v>
      </c>
    </row>
    <row r="40" spans="1:59">
      <c r="A40" s="115">
        <v>7020566393</v>
      </c>
      <c r="E40" s="115" t="s">
        <v>19</v>
      </c>
      <c r="G40" s="115" t="s">
        <v>56</v>
      </c>
      <c r="H40" s="115" t="s">
        <v>57</v>
      </c>
      <c r="T40" s="142"/>
      <c r="U40" s="141">
        <f t="shared" si="0"/>
        <v>3</v>
      </c>
      <c r="V40" s="141">
        <f t="shared" si="1"/>
        <v>1</v>
      </c>
      <c r="W40" s="142"/>
      <c r="X40" s="141">
        <f t="shared" si="2"/>
        <v>0</v>
      </c>
      <c r="Y40" s="141">
        <f t="shared" si="3"/>
        <v>0</v>
      </c>
      <c r="Z40" s="141">
        <f t="shared" si="4"/>
        <v>0</v>
      </c>
      <c r="AA40" s="141">
        <f t="shared" si="5"/>
        <v>1</v>
      </c>
      <c r="AB40" s="141">
        <f t="shared" si="6"/>
        <v>0</v>
      </c>
      <c r="AC40" s="141">
        <f t="shared" si="7"/>
        <v>1</v>
      </c>
      <c r="AD40" s="141">
        <f t="shared" si="8"/>
        <v>1</v>
      </c>
      <c r="AE40" s="141">
        <f t="shared" si="9"/>
        <v>0</v>
      </c>
      <c r="AF40" s="141">
        <f t="shared" si="10"/>
        <v>0</v>
      </c>
      <c r="AG40" s="141">
        <f t="shared" si="11"/>
        <v>0</v>
      </c>
      <c r="AH40" s="141">
        <f t="shared" si="12"/>
        <v>0</v>
      </c>
      <c r="AI40" s="141">
        <f t="shared" si="13"/>
        <v>0</v>
      </c>
      <c r="AJ40" s="141">
        <f t="shared" si="14"/>
        <v>0</v>
      </c>
      <c r="AK40" s="141">
        <f t="shared" si="15"/>
        <v>0</v>
      </c>
      <c r="AL40" s="141">
        <f t="shared" si="16"/>
        <v>0</v>
      </c>
      <c r="AM40" s="141">
        <f t="shared" si="17"/>
        <v>0</v>
      </c>
      <c r="AN40" s="141">
        <f t="shared" si="18"/>
        <v>0</v>
      </c>
      <c r="AO40" s="141">
        <f t="shared" si="19"/>
        <v>0</v>
      </c>
      <c r="AP40" s="142"/>
      <c r="AQ40" s="142"/>
      <c r="AR40" s="141">
        <f t="shared" si="20"/>
        <v>3</v>
      </c>
      <c r="AS40" s="141">
        <f t="shared" si="21"/>
        <v>3</v>
      </c>
      <c r="AT40" s="141" t="str">
        <f t="shared" si="22"/>
        <v>Correct</v>
      </c>
      <c r="AU40" s="142"/>
      <c r="AV40" s="115" t="s">
        <v>83</v>
      </c>
      <c r="AW40" s="115">
        <v>21</v>
      </c>
      <c r="AX40" s="115" t="s">
        <v>84</v>
      </c>
      <c r="AY40" s="115" t="s">
        <v>146</v>
      </c>
      <c r="BA40" s="115" t="s">
        <v>91</v>
      </c>
      <c r="BB40" s="115" t="s">
        <v>108</v>
      </c>
      <c r="BC40" s="115" t="s">
        <v>93</v>
      </c>
      <c r="BD40" s="115" t="s">
        <v>105</v>
      </c>
      <c r="BE40" s="115" t="s">
        <v>98</v>
      </c>
      <c r="BF40" s="115" t="s">
        <v>91</v>
      </c>
      <c r="BG40" s="115" t="s">
        <v>91</v>
      </c>
    </row>
    <row r="41" spans="1:59">
      <c r="A41" s="115">
        <v>7020569233</v>
      </c>
      <c r="E41" s="115" t="s">
        <v>19</v>
      </c>
      <c r="F41" s="115" t="s">
        <v>55</v>
      </c>
      <c r="O41" s="115" t="s">
        <v>22</v>
      </c>
      <c r="T41" s="142"/>
      <c r="U41" s="141">
        <f t="shared" si="0"/>
        <v>3</v>
      </c>
      <c r="V41" s="141">
        <f t="shared" si="1"/>
        <v>1</v>
      </c>
      <c r="W41" s="142"/>
      <c r="X41" s="141">
        <f t="shared" si="2"/>
        <v>0</v>
      </c>
      <c r="Y41" s="141">
        <f t="shared" si="3"/>
        <v>0</v>
      </c>
      <c r="Z41" s="141">
        <f t="shared" si="4"/>
        <v>0</v>
      </c>
      <c r="AA41" s="141">
        <f t="shared" si="5"/>
        <v>1</v>
      </c>
      <c r="AB41" s="141">
        <f t="shared" si="6"/>
        <v>1</v>
      </c>
      <c r="AC41" s="141">
        <f t="shared" si="7"/>
        <v>0</v>
      </c>
      <c r="AD41" s="141">
        <f t="shared" si="8"/>
        <v>0</v>
      </c>
      <c r="AE41" s="141">
        <f t="shared" si="9"/>
        <v>0</v>
      </c>
      <c r="AF41" s="141">
        <f t="shared" si="10"/>
        <v>0</v>
      </c>
      <c r="AG41" s="141">
        <f t="shared" si="11"/>
        <v>0</v>
      </c>
      <c r="AH41" s="141">
        <f t="shared" si="12"/>
        <v>0</v>
      </c>
      <c r="AI41" s="141">
        <f t="shared" si="13"/>
        <v>0</v>
      </c>
      <c r="AJ41" s="141">
        <f t="shared" si="14"/>
        <v>0</v>
      </c>
      <c r="AK41" s="141">
        <f t="shared" si="15"/>
        <v>1</v>
      </c>
      <c r="AL41" s="141">
        <f t="shared" si="16"/>
        <v>0</v>
      </c>
      <c r="AM41" s="141">
        <f t="shared" si="17"/>
        <v>0</v>
      </c>
      <c r="AN41" s="141">
        <f t="shared" si="18"/>
        <v>0</v>
      </c>
      <c r="AO41" s="141">
        <f t="shared" si="19"/>
        <v>0</v>
      </c>
      <c r="AP41" s="142"/>
      <c r="AQ41" s="142"/>
      <c r="AR41" s="141">
        <f t="shared" si="20"/>
        <v>3</v>
      </c>
      <c r="AS41" s="141">
        <f t="shared" si="21"/>
        <v>3</v>
      </c>
      <c r="AT41" s="141" t="str">
        <f t="shared" si="22"/>
        <v>Correct</v>
      </c>
      <c r="AU41" s="142"/>
      <c r="AV41" s="115" t="s">
        <v>83</v>
      </c>
      <c r="AW41" s="115">
        <v>27</v>
      </c>
      <c r="AX41" s="115" t="s">
        <v>84</v>
      </c>
      <c r="AY41" s="115" t="s">
        <v>160</v>
      </c>
      <c r="BA41" s="115" t="s">
        <v>91</v>
      </c>
      <c r="BB41" s="115" t="s">
        <v>108</v>
      </c>
      <c r="BC41" s="115" t="s">
        <v>93</v>
      </c>
      <c r="BD41" s="115" t="s">
        <v>105</v>
      </c>
      <c r="BE41" s="115" t="s">
        <v>98</v>
      </c>
      <c r="BF41" s="115" t="s">
        <v>91</v>
      </c>
      <c r="BG41" s="115" t="s">
        <v>86</v>
      </c>
    </row>
    <row r="42" spans="1:59">
      <c r="A42" s="115">
        <v>6985718327</v>
      </c>
      <c r="B42" s="115" t="s">
        <v>52</v>
      </c>
      <c r="E42" s="115" t="s">
        <v>19</v>
      </c>
      <c r="H42" s="115" t="s">
        <v>57</v>
      </c>
      <c r="T42" s="142"/>
      <c r="U42" s="141">
        <f t="shared" si="0"/>
        <v>3</v>
      </c>
      <c r="V42" s="141">
        <f t="shared" si="1"/>
        <v>1</v>
      </c>
      <c r="W42" s="142"/>
      <c r="X42" s="141">
        <f t="shared" si="2"/>
        <v>1</v>
      </c>
      <c r="Y42" s="141">
        <f t="shared" si="3"/>
        <v>0</v>
      </c>
      <c r="Z42" s="141">
        <f t="shared" si="4"/>
        <v>0</v>
      </c>
      <c r="AA42" s="141">
        <f t="shared" si="5"/>
        <v>1</v>
      </c>
      <c r="AB42" s="141">
        <f t="shared" si="6"/>
        <v>0</v>
      </c>
      <c r="AC42" s="141">
        <f t="shared" si="7"/>
        <v>0</v>
      </c>
      <c r="AD42" s="141">
        <f t="shared" si="8"/>
        <v>1</v>
      </c>
      <c r="AE42" s="141">
        <f t="shared" si="9"/>
        <v>0</v>
      </c>
      <c r="AF42" s="141">
        <f t="shared" si="10"/>
        <v>0</v>
      </c>
      <c r="AG42" s="141">
        <f t="shared" si="11"/>
        <v>0</v>
      </c>
      <c r="AH42" s="141">
        <f t="shared" si="12"/>
        <v>0</v>
      </c>
      <c r="AI42" s="141">
        <f t="shared" si="13"/>
        <v>0</v>
      </c>
      <c r="AJ42" s="141">
        <f t="shared" si="14"/>
        <v>0</v>
      </c>
      <c r="AK42" s="141">
        <f t="shared" si="15"/>
        <v>0</v>
      </c>
      <c r="AL42" s="141">
        <f t="shared" si="16"/>
        <v>0</v>
      </c>
      <c r="AM42" s="141">
        <f t="shared" si="17"/>
        <v>0</v>
      </c>
      <c r="AN42" s="141">
        <f t="shared" si="18"/>
        <v>0</v>
      </c>
      <c r="AO42" s="141">
        <f t="shared" si="19"/>
        <v>0</v>
      </c>
      <c r="AP42" s="142"/>
      <c r="AQ42" s="142"/>
      <c r="AR42" s="141">
        <f t="shared" si="20"/>
        <v>3</v>
      </c>
      <c r="AS42" s="141">
        <f t="shared" si="21"/>
        <v>3</v>
      </c>
      <c r="AT42" s="141" t="str">
        <f t="shared" si="22"/>
        <v>Correct</v>
      </c>
      <c r="AU42" s="142"/>
      <c r="AV42" s="115" t="s">
        <v>99</v>
      </c>
      <c r="AW42" s="115">
        <v>24</v>
      </c>
      <c r="AX42" s="115" t="s">
        <v>181</v>
      </c>
      <c r="AY42" s="115" t="s">
        <v>433</v>
      </c>
      <c r="AZ42" s="115" t="s">
        <v>85</v>
      </c>
      <c r="BA42" s="115" t="s">
        <v>86</v>
      </c>
      <c r="BC42" s="115" t="s">
        <v>93</v>
      </c>
      <c r="BD42" s="115" t="s">
        <v>94</v>
      </c>
      <c r="BE42" s="115" t="s">
        <v>95</v>
      </c>
      <c r="BF42" s="115" t="s">
        <v>91</v>
      </c>
      <c r="BG42" s="115" t="s">
        <v>91</v>
      </c>
    </row>
    <row r="43" spans="1:59">
      <c r="A43" s="115">
        <v>7020571360</v>
      </c>
      <c r="F43" s="115" t="s">
        <v>55</v>
      </c>
      <c r="M43" s="115" t="s">
        <v>62</v>
      </c>
      <c r="Q43" s="115" t="s">
        <v>64</v>
      </c>
      <c r="T43" s="142"/>
      <c r="U43" s="141">
        <f t="shared" si="0"/>
        <v>3</v>
      </c>
      <c r="V43" s="141">
        <f t="shared" si="1"/>
        <v>1</v>
      </c>
      <c r="W43" s="142"/>
      <c r="X43" s="141">
        <f t="shared" si="2"/>
        <v>0</v>
      </c>
      <c r="Y43" s="141">
        <f t="shared" si="3"/>
        <v>0</v>
      </c>
      <c r="Z43" s="141">
        <f t="shared" si="4"/>
        <v>0</v>
      </c>
      <c r="AA43" s="141">
        <f t="shared" si="5"/>
        <v>0</v>
      </c>
      <c r="AB43" s="141">
        <f t="shared" si="6"/>
        <v>1</v>
      </c>
      <c r="AC43" s="141">
        <f t="shared" si="7"/>
        <v>0</v>
      </c>
      <c r="AD43" s="141">
        <f t="shared" si="8"/>
        <v>0</v>
      </c>
      <c r="AE43" s="141">
        <f t="shared" si="9"/>
        <v>0</v>
      </c>
      <c r="AF43" s="141">
        <f t="shared" si="10"/>
        <v>0</v>
      </c>
      <c r="AG43" s="141">
        <f t="shared" si="11"/>
        <v>0</v>
      </c>
      <c r="AH43" s="141">
        <f t="shared" si="12"/>
        <v>0</v>
      </c>
      <c r="AI43" s="141">
        <f t="shared" si="13"/>
        <v>1</v>
      </c>
      <c r="AJ43" s="141">
        <f t="shared" si="14"/>
        <v>0</v>
      </c>
      <c r="AK43" s="141">
        <f t="shared" si="15"/>
        <v>0</v>
      </c>
      <c r="AL43" s="141">
        <f t="shared" si="16"/>
        <v>0</v>
      </c>
      <c r="AM43" s="141">
        <f t="shared" si="17"/>
        <v>1</v>
      </c>
      <c r="AN43" s="141">
        <f t="shared" si="18"/>
        <v>0</v>
      </c>
      <c r="AO43" s="141">
        <f t="shared" si="19"/>
        <v>0</v>
      </c>
      <c r="AP43" s="142"/>
      <c r="AQ43" s="142"/>
      <c r="AR43" s="141">
        <f t="shared" si="20"/>
        <v>3</v>
      </c>
      <c r="AS43" s="141">
        <f t="shared" si="21"/>
        <v>3</v>
      </c>
      <c r="AT43" s="141" t="str">
        <f t="shared" si="22"/>
        <v>Correct</v>
      </c>
      <c r="AU43" s="142"/>
      <c r="AV43" s="115" t="s">
        <v>99</v>
      </c>
      <c r="AW43" s="115">
        <v>23</v>
      </c>
      <c r="AX43" s="115" t="s">
        <v>84</v>
      </c>
      <c r="AY43" s="115" t="s">
        <v>165</v>
      </c>
      <c r="AZ43" s="115" t="s">
        <v>110</v>
      </c>
      <c r="BA43" s="115" t="s">
        <v>91</v>
      </c>
      <c r="BB43" s="115" t="s">
        <v>108</v>
      </c>
      <c r="BC43" s="115" t="s">
        <v>104</v>
      </c>
      <c r="BD43" s="115" t="s">
        <v>112</v>
      </c>
      <c r="BE43" s="115" t="s">
        <v>113</v>
      </c>
      <c r="BF43" s="115" t="s">
        <v>91</v>
      </c>
      <c r="BG43" s="115" t="s">
        <v>91</v>
      </c>
    </row>
    <row r="44" spans="1:59">
      <c r="A44" s="115">
        <v>7020345168</v>
      </c>
      <c r="T44" s="142"/>
      <c r="U44" s="141">
        <f t="shared" si="0"/>
        <v>0</v>
      </c>
      <c r="V44" s="141" t="e">
        <f t="shared" si="1"/>
        <v>#DIV/0!</v>
      </c>
      <c r="W44" s="142"/>
      <c r="X44" s="141">
        <f t="shared" si="2"/>
        <v>0</v>
      </c>
      <c r="Y44" s="141">
        <f t="shared" si="3"/>
        <v>0</v>
      </c>
      <c r="Z44" s="141">
        <f t="shared" si="4"/>
        <v>0</v>
      </c>
      <c r="AA44" s="141">
        <f t="shared" si="5"/>
        <v>0</v>
      </c>
      <c r="AB44" s="141">
        <f t="shared" si="6"/>
        <v>0</v>
      </c>
      <c r="AC44" s="141">
        <f t="shared" si="7"/>
        <v>0</v>
      </c>
      <c r="AD44" s="141">
        <f t="shared" si="8"/>
        <v>0</v>
      </c>
      <c r="AE44" s="141">
        <f t="shared" si="9"/>
        <v>0</v>
      </c>
      <c r="AF44" s="141">
        <f t="shared" si="10"/>
        <v>0</v>
      </c>
      <c r="AG44" s="141">
        <f t="shared" si="11"/>
        <v>0</v>
      </c>
      <c r="AH44" s="141">
        <f t="shared" si="12"/>
        <v>0</v>
      </c>
      <c r="AI44" s="141">
        <f t="shared" si="13"/>
        <v>0</v>
      </c>
      <c r="AJ44" s="141">
        <f t="shared" si="14"/>
        <v>0</v>
      </c>
      <c r="AK44" s="141">
        <f t="shared" si="15"/>
        <v>0</v>
      </c>
      <c r="AL44" s="141">
        <f t="shared" si="16"/>
        <v>0</v>
      </c>
      <c r="AM44" s="141">
        <f t="shared" si="17"/>
        <v>0</v>
      </c>
      <c r="AN44" s="141">
        <f t="shared" si="18"/>
        <v>0</v>
      </c>
      <c r="AO44" s="141">
        <f t="shared" si="19"/>
        <v>0</v>
      </c>
      <c r="AP44" s="142"/>
      <c r="AQ44" s="142"/>
      <c r="AR44" s="141">
        <f t="shared" si="20"/>
        <v>0</v>
      </c>
      <c r="AS44" s="141">
        <f t="shared" si="21"/>
        <v>0</v>
      </c>
      <c r="AT44" s="141" t="str">
        <f t="shared" si="22"/>
        <v>Correct</v>
      </c>
      <c r="AU44" s="142"/>
      <c r="AV44" s="115" t="s">
        <v>99</v>
      </c>
      <c r="AW44" s="115">
        <v>20</v>
      </c>
      <c r="AX44" s="115" t="s">
        <v>181</v>
      </c>
      <c r="AZ44" s="115" t="s">
        <v>85</v>
      </c>
      <c r="BA44" s="115" t="s">
        <v>86</v>
      </c>
      <c r="BB44" s="115" t="s">
        <v>87</v>
      </c>
      <c r="BC44" s="115" t="s">
        <v>88</v>
      </c>
      <c r="BD44" s="115" t="s">
        <v>94</v>
      </c>
      <c r="BE44" s="115" t="s">
        <v>90</v>
      </c>
      <c r="BG44" s="115" t="s">
        <v>91</v>
      </c>
    </row>
    <row r="45" spans="1:59">
      <c r="A45" s="115">
        <v>7020565957</v>
      </c>
      <c r="N45" s="115" t="s">
        <v>26</v>
      </c>
      <c r="P45" s="115" t="s">
        <v>63</v>
      </c>
      <c r="S45" s="115" t="s">
        <v>66</v>
      </c>
      <c r="T45" s="142"/>
      <c r="U45" s="141">
        <f t="shared" si="0"/>
        <v>3</v>
      </c>
      <c r="V45" s="141">
        <f t="shared" si="1"/>
        <v>1</v>
      </c>
      <c r="W45" s="142"/>
      <c r="X45" s="141">
        <f t="shared" si="2"/>
        <v>0</v>
      </c>
      <c r="Y45" s="141">
        <f t="shared" si="3"/>
        <v>0</v>
      </c>
      <c r="Z45" s="141">
        <f t="shared" si="4"/>
        <v>0</v>
      </c>
      <c r="AA45" s="141">
        <f t="shared" si="5"/>
        <v>0</v>
      </c>
      <c r="AB45" s="141">
        <f t="shared" si="6"/>
        <v>0</v>
      </c>
      <c r="AC45" s="141">
        <f t="shared" si="7"/>
        <v>0</v>
      </c>
      <c r="AD45" s="141">
        <f t="shared" si="8"/>
        <v>0</v>
      </c>
      <c r="AE45" s="141">
        <f t="shared" si="9"/>
        <v>0</v>
      </c>
      <c r="AF45" s="141">
        <f t="shared" si="10"/>
        <v>0</v>
      </c>
      <c r="AG45" s="141">
        <f t="shared" si="11"/>
        <v>0</v>
      </c>
      <c r="AH45" s="141">
        <f t="shared" si="12"/>
        <v>0</v>
      </c>
      <c r="AI45" s="141">
        <f t="shared" si="13"/>
        <v>0</v>
      </c>
      <c r="AJ45" s="141">
        <f t="shared" si="14"/>
        <v>1</v>
      </c>
      <c r="AK45" s="141">
        <f t="shared" si="15"/>
        <v>0</v>
      </c>
      <c r="AL45" s="141">
        <f t="shared" si="16"/>
        <v>1</v>
      </c>
      <c r="AM45" s="141">
        <f t="shared" si="17"/>
        <v>0</v>
      </c>
      <c r="AN45" s="141">
        <f t="shared" si="18"/>
        <v>0</v>
      </c>
      <c r="AO45" s="141">
        <f t="shared" si="19"/>
        <v>1</v>
      </c>
      <c r="AP45" s="142"/>
      <c r="AQ45" s="142"/>
      <c r="AR45" s="141">
        <f t="shared" si="20"/>
        <v>3</v>
      </c>
      <c r="AS45" s="141">
        <f t="shared" si="21"/>
        <v>3</v>
      </c>
      <c r="AT45" s="141" t="str">
        <f t="shared" si="22"/>
        <v>Correct</v>
      </c>
      <c r="AU45" s="142"/>
      <c r="AV45" s="115" t="s">
        <v>83</v>
      </c>
      <c r="AW45" s="115">
        <v>22</v>
      </c>
      <c r="AX45" s="115" t="s">
        <v>84</v>
      </c>
      <c r="AY45" s="115" t="s">
        <v>146</v>
      </c>
      <c r="AZ45" s="115" t="s">
        <v>85</v>
      </c>
      <c r="BA45" s="115" t="s">
        <v>91</v>
      </c>
      <c r="BB45" s="115" t="s">
        <v>108</v>
      </c>
      <c r="BD45" s="115" t="s">
        <v>89</v>
      </c>
      <c r="BE45" s="115" t="s">
        <v>98</v>
      </c>
      <c r="BF45" s="115" t="s">
        <v>91</v>
      </c>
      <c r="BG45" s="115" t="s">
        <v>91</v>
      </c>
    </row>
    <row r="46" spans="1:59">
      <c r="A46" s="115">
        <v>6985117812</v>
      </c>
      <c r="C46" s="115" t="s">
        <v>53</v>
      </c>
      <c r="D46" s="115" t="s">
        <v>54</v>
      </c>
      <c r="L46" s="115" t="s">
        <v>61</v>
      </c>
      <c r="T46" s="142"/>
      <c r="U46" s="141">
        <f t="shared" si="0"/>
        <v>3</v>
      </c>
      <c r="V46" s="141">
        <f t="shared" si="1"/>
        <v>1</v>
      </c>
      <c r="W46" s="142"/>
      <c r="X46" s="141">
        <f t="shared" si="2"/>
        <v>0</v>
      </c>
      <c r="Y46" s="141">
        <f t="shared" si="3"/>
        <v>1</v>
      </c>
      <c r="Z46" s="141">
        <f t="shared" si="4"/>
        <v>1</v>
      </c>
      <c r="AA46" s="141">
        <f t="shared" si="5"/>
        <v>0</v>
      </c>
      <c r="AB46" s="141">
        <f t="shared" si="6"/>
        <v>0</v>
      </c>
      <c r="AC46" s="141">
        <f t="shared" si="7"/>
        <v>0</v>
      </c>
      <c r="AD46" s="141">
        <f t="shared" si="8"/>
        <v>0</v>
      </c>
      <c r="AE46" s="141">
        <f t="shared" si="9"/>
        <v>0</v>
      </c>
      <c r="AF46" s="141">
        <f t="shared" si="10"/>
        <v>0</v>
      </c>
      <c r="AG46" s="141">
        <f t="shared" si="11"/>
        <v>0</v>
      </c>
      <c r="AH46" s="141">
        <f t="shared" si="12"/>
        <v>1</v>
      </c>
      <c r="AI46" s="141">
        <f t="shared" si="13"/>
        <v>0</v>
      </c>
      <c r="AJ46" s="141">
        <f t="shared" si="14"/>
        <v>0</v>
      </c>
      <c r="AK46" s="141">
        <f t="shared" si="15"/>
        <v>0</v>
      </c>
      <c r="AL46" s="141">
        <f t="shared" si="16"/>
        <v>0</v>
      </c>
      <c r="AM46" s="141">
        <f t="shared" si="17"/>
        <v>0</v>
      </c>
      <c r="AN46" s="141">
        <f t="shared" si="18"/>
        <v>0</v>
      </c>
      <c r="AO46" s="141">
        <f t="shared" si="19"/>
        <v>0</v>
      </c>
      <c r="AP46" s="142"/>
      <c r="AQ46" s="142"/>
      <c r="AR46" s="141">
        <f t="shared" si="20"/>
        <v>3</v>
      </c>
      <c r="AS46" s="141">
        <f t="shared" si="21"/>
        <v>3</v>
      </c>
      <c r="AT46" s="141" t="str">
        <f t="shared" si="22"/>
        <v>Correct</v>
      </c>
      <c r="AU46" s="142"/>
      <c r="AV46" s="115" t="s">
        <v>99</v>
      </c>
      <c r="AW46" s="115">
        <v>62</v>
      </c>
      <c r="AX46" s="115" t="s">
        <v>181</v>
      </c>
      <c r="AY46" s="115" t="s">
        <v>220</v>
      </c>
      <c r="AZ46" s="115" t="s">
        <v>114</v>
      </c>
      <c r="BB46" s="115" t="s">
        <v>87</v>
      </c>
      <c r="BD46" s="115" t="s">
        <v>102</v>
      </c>
      <c r="BE46" s="115" t="s">
        <v>106</v>
      </c>
      <c r="BF46" s="115" t="s">
        <v>91</v>
      </c>
    </row>
    <row r="47" spans="1:59">
      <c r="A47" s="115">
        <v>5585022258</v>
      </c>
      <c r="K47" s="115" t="s">
        <v>60</v>
      </c>
      <c r="L47" s="115" t="s">
        <v>61</v>
      </c>
      <c r="N47" s="115" t="s">
        <v>26</v>
      </c>
      <c r="T47" s="142"/>
      <c r="U47" s="141">
        <f t="shared" si="0"/>
        <v>3</v>
      </c>
      <c r="V47" s="141">
        <f t="shared" si="1"/>
        <v>1</v>
      </c>
      <c r="W47" s="142"/>
      <c r="X47" s="141">
        <f t="shared" si="2"/>
        <v>0</v>
      </c>
      <c r="Y47" s="141">
        <f t="shared" si="3"/>
        <v>0</v>
      </c>
      <c r="Z47" s="141">
        <f t="shared" si="4"/>
        <v>0</v>
      </c>
      <c r="AA47" s="141">
        <f t="shared" si="5"/>
        <v>0</v>
      </c>
      <c r="AB47" s="141">
        <f t="shared" si="6"/>
        <v>0</v>
      </c>
      <c r="AC47" s="141">
        <f t="shared" si="7"/>
        <v>0</v>
      </c>
      <c r="AD47" s="141">
        <f t="shared" si="8"/>
        <v>0</v>
      </c>
      <c r="AE47" s="141">
        <f t="shared" si="9"/>
        <v>0</v>
      </c>
      <c r="AF47" s="141">
        <f t="shared" si="10"/>
        <v>0</v>
      </c>
      <c r="AG47" s="141">
        <f t="shared" si="11"/>
        <v>1</v>
      </c>
      <c r="AH47" s="141">
        <f t="shared" si="12"/>
        <v>1</v>
      </c>
      <c r="AI47" s="141">
        <f t="shared" si="13"/>
        <v>0</v>
      </c>
      <c r="AJ47" s="141">
        <f t="shared" si="14"/>
        <v>1</v>
      </c>
      <c r="AK47" s="141">
        <f t="shared" si="15"/>
        <v>0</v>
      </c>
      <c r="AL47" s="141">
        <f t="shared" si="16"/>
        <v>0</v>
      </c>
      <c r="AM47" s="141">
        <f t="shared" si="17"/>
        <v>0</v>
      </c>
      <c r="AN47" s="141">
        <f t="shared" si="18"/>
        <v>0</v>
      </c>
      <c r="AO47" s="141">
        <f t="shared" si="19"/>
        <v>0</v>
      </c>
      <c r="AP47" s="142"/>
      <c r="AQ47" s="142"/>
      <c r="AR47" s="141">
        <f t="shared" si="20"/>
        <v>3</v>
      </c>
      <c r="AS47" s="141">
        <f t="shared" si="21"/>
        <v>3</v>
      </c>
      <c r="AT47" s="141" t="str">
        <f t="shared" si="22"/>
        <v>Correct</v>
      </c>
      <c r="AU47" s="142"/>
      <c r="AV47" s="115" t="s">
        <v>99</v>
      </c>
      <c r="AW47" s="115">
        <v>67</v>
      </c>
      <c r="AX47" s="115" t="s">
        <v>181</v>
      </c>
      <c r="AY47" s="115" t="s">
        <v>205</v>
      </c>
      <c r="AZ47" s="115" t="s">
        <v>85</v>
      </c>
      <c r="BA47" s="115" t="s">
        <v>86</v>
      </c>
      <c r="BB47" s="115" t="s">
        <v>87</v>
      </c>
      <c r="BC47" s="115" t="s">
        <v>101</v>
      </c>
      <c r="BD47" s="115" t="s">
        <v>94</v>
      </c>
      <c r="BE47" s="115" t="s">
        <v>90</v>
      </c>
      <c r="BF47" s="115" t="s">
        <v>91</v>
      </c>
      <c r="BG47" s="115" t="s">
        <v>91</v>
      </c>
    </row>
    <row r="48" spans="1:59">
      <c r="A48" s="115">
        <v>5582680487</v>
      </c>
      <c r="B48" s="115" t="s">
        <v>52</v>
      </c>
      <c r="I48" s="115" t="s">
        <v>58</v>
      </c>
      <c r="T48" s="142"/>
      <c r="U48" s="141">
        <f t="shared" si="0"/>
        <v>2</v>
      </c>
      <c r="V48" s="141">
        <f t="shared" si="1"/>
        <v>1.5</v>
      </c>
      <c r="W48" s="142"/>
      <c r="X48" s="141">
        <f t="shared" si="2"/>
        <v>1</v>
      </c>
      <c r="Y48" s="141">
        <f t="shared" si="3"/>
        <v>0</v>
      </c>
      <c r="Z48" s="141">
        <f t="shared" si="4"/>
        <v>0</v>
      </c>
      <c r="AA48" s="141">
        <f t="shared" si="5"/>
        <v>0</v>
      </c>
      <c r="AB48" s="141">
        <f t="shared" si="6"/>
        <v>0</v>
      </c>
      <c r="AC48" s="141">
        <f t="shared" si="7"/>
        <v>0</v>
      </c>
      <c r="AD48" s="141">
        <f t="shared" si="8"/>
        <v>0</v>
      </c>
      <c r="AE48" s="141">
        <f t="shared" si="9"/>
        <v>1</v>
      </c>
      <c r="AF48" s="141">
        <f t="shared" si="10"/>
        <v>0</v>
      </c>
      <c r="AG48" s="141">
        <f t="shared" si="11"/>
        <v>0</v>
      </c>
      <c r="AH48" s="141">
        <f t="shared" si="12"/>
        <v>0</v>
      </c>
      <c r="AI48" s="141">
        <f t="shared" si="13"/>
        <v>0</v>
      </c>
      <c r="AJ48" s="141">
        <f t="shared" si="14"/>
        <v>0</v>
      </c>
      <c r="AK48" s="141">
        <f t="shared" si="15"/>
        <v>0</v>
      </c>
      <c r="AL48" s="141">
        <f t="shared" si="16"/>
        <v>0</v>
      </c>
      <c r="AM48" s="141">
        <f t="shared" si="17"/>
        <v>0</v>
      </c>
      <c r="AN48" s="141">
        <f t="shared" si="18"/>
        <v>0</v>
      </c>
      <c r="AO48" s="141">
        <f t="shared" si="19"/>
        <v>0</v>
      </c>
      <c r="AP48" s="142"/>
      <c r="AQ48" s="142"/>
      <c r="AR48" s="141">
        <f t="shared" si="20"/>
        <v>2</v>
      </c>
      <c r="AS48" s="141">
        <f t="shared" si="21"/>
        <v>2</v>
      </c>
      <c r="AT48" s="141" t="str">
        <f t="shared" si="22"/>
        <v>Correct</v>
      </c>
      <c r="AU48" s="142"/>
      <c r="AV48" s="115" t="s">
        <v>83</v>
      </c>
      <c r="AW48" s="115">
        <v>13</v>
      </c>
      <c r="AX48" s="115" t="s">
        <v>432</v>
      </c>
      <c r="AZ48" s="115" t="s">
        <v>85</v>
      </c>
      <c r="BA48" s="115" t="s">
        <v>91</v>
      </c>
      <c r="BB48" s="115" t="s">
        <v>108</v>
      </c>
      <c r="BC48" s="115" t="s">
        <v>96</v>
      </c>
      <c r="BD48" s="115" t="s">
        <v>112</v>
      </c>
      <c r="BE48" s="115" t="s">
        <v>95</v>
      </c>
      <c r="BF48" s="115" t="s">
        <v>91</v>
      </c>
    </row>
    <row r="49" spans="1:59">
      <c r="A49" s="115">
        <v>5606294744</v>
      </c>
      <c r="E49" s="115" t="s">
        <v>19</v>
      </c>
      <c r="H49" s="115" t="s">
        <v>57</v>
      </c>
      <c r="J49" s="115" t="s">
        <v>59</v>
      </c>
      <c r="T49" s="142"/>
      <c r="U49" s="141">
        <f t="shared" si="0"/>
        <v>3</v>
      </c>
      <c r="V49" s="141">
        <f t="shared" si="1"/>
        <v>1</v>
      </c>
      <c r="W49" s="142"/>
      <c r="X49" s="141">
        <f t="shared" si="2"/>
        <v>0</v>
      </c>
      <c r="Y49" s="141">
        <f t="shared" si="3"/>
        <v>0</v>
      </c>
      <c r="Z49" s="141">
        <f t="shared" si="4"/>
        <v>0</v>
      </c>
      <c r="AA49" s="141">
        <f t="shared" si="5"/>
        <v>1</v>
      </c>
      <c r="AB49" s="141">
        <f t="shared" si="6"/>
        <v>0</v>
      </c>
      <c r="AC49" s="141">
        <f t="shared" si="7"/>
        <v>0</v>
      </c>
      <c r="AD49" s="141">
        <f t="shared" si="8"/>
        <v>1</v>
      </c>
      <c r="AE49" s="141">
        <f t="shared" si="9"/>
        <v>0</v>
      </c>
      <c r="AF49" s="141">
        <f t="shared" si="10"/>
        <v>1</v>
      </c>
      <c r="AG49" s="141">
        <f t="shared" si="11"/>
        <v>0</v>
      </c>
      <c r="AH49" s="141">
        <f t="shared" si="12"/>
        <v>0</v>
      </c>
      <c r="AI49" s="141">
        <f t="shared" si="13"/>
        <v>0</v>
      </c>
      <c r="AJ49" s="141">
        <f t="shared" si="14"/>
        <v>0</v>
      </c>
      <c r="AK49" s="141">
        <f t="shared" si="15"/>
        <v>0</v>
      </c>
      <c r="AL49" s="141">
        <f t="shared" si="16"/>
        <v>0</v>
      </c>
      <c r="AM49" s="141">
        <f t="shared" si="17"/>
        <v>0</v>
      </c>
      <c r="AN49" s="141">
        <f t="shared" si="18"/>
        <v>0</v>
      </c>
      <c r="AO49" s="141">
        <f t="shared" si="19"/>
        <v>0</v>
      </c>
      <c r="AP49" s="142"/>
      <c r="AQ49" s="142"/>
      <c r="AR49" s="141">
        <f t="shared" si="20"/>
        <v>3</v>
      </c>
      <c r="AS49" s="141">
        <f t="shared" si="21"/>
        <v>3</v>
      </c>
      <c r="AT49" s="141" t="str">
        <f t="shared" si="22"/>
        <v>Correct</v>
      </c>
      <c r="AU49" s="142"/>
      <c r="AV49" s="115" t="s">
        <v>83</v>
      </c>
      <c r="AW49" s="115">
        <v>37</v>
      </c>
      <c r="AX49" s="115" t="s">
        <v>84</v>
      </c>
      <c r="AY49" s="115" t="s">
        <v>450</v>
      </c>
      <c r="AZ49" s="115" t="s">
        <v>443</v>
      </c>
      <c r="BA49" s="115" t="s">
        <v>91</v>
      </c>
      <c r="BB49" s="115" t="s">
        <v>108</v>
      </c>
      <c r="BC49" s="115" t="s">
        <v>93</v>
      </c>
      <c r="BD49" s="115" t="s">
        <v>89</v>
      </c>
      <c r="BE49" s="115" t="s">
        <v>113</v>
      </c>
      <c r="BF49" s="115" t="s">
        <v>91</v>
      </c>
    </row>
    <row r="50" spans="1:59">
      <c r="A50" s="115">
        <v>5582253562</v>
      </c>
      <c r="B50" s="115" t="s">
        <v>52</v>
      </c>
      <c r="G50" s="115" t="s">
        <v>56</v>
      </c>
      <c r="L50" s="115" t="s">
        <v>61</v>
      </c>
      <c r="T50" s="142"/>
      <c r="U50" s="141">
        <f t="shared" si="0"/>
        <v>3</v>
      </c>
      <c r="V50" s="141">
        <f t="shared" si="1"/>
        <v>1</v>
      </c>
      <c r="W50" s="142"/>
      <c r="X50" s="141">
        <f t="shared" si="2"/>
        <v>1</v>
      </c>
      <c r="Y50" s="141">
        <f t="shared" si="3"/>
        <v>0</v>
      </c>
      <c r="Z50" s="141">
        <f t="shared" si="4"/>
        <v>0</v>
      </c>
      <c r="AA50" s="141">
        <f t="shared" si="5"/>
        <v>0</v>
      </c>
      <c r="AB50" s="141">
        <f t="shared" si="6"/>
        <v>0</v>
      </c>
      <c r="AC50" s="141">
        <f t="shared" si="7"/>
        <v>1</v>
      </c>
      <c r="AD50" s="141">
        <f t="shared" si="8"/>
        <v>0</v>
      </c>
      <c r="AE50" s="141">
        <f t="shared" si="9"/>
        <v>0</v>
      </c>
      <c r="AF50" s="141">
        <f t="shared" si="10"/>
        <v>0</v>
      </c>
      <c r="AG50" s="141">
        <f t="shared" si="11"/>
        <v>0</v>
      </c>
      <c r="AH50" s="141">
        <f t="shared" si="12"/>
        <v>1</v>
      </c>
      <c r="AI50" s="141">
        <f t="shared" si="13"/>
        <v>0</v>
      </c>
      <c r="AJ50" s="141">
        <f t="shared" si="14"/>
        <v>0</v>
      </c>
      <c r="AK50" s="141">
        <f t="shared" si="15"/>
        <v>0</v>
      </c>
      <c r="AL50" s="141">
        <f t="shared" si="16"/>
        <v>0</v>
      </c>
      <c r="AM50" s="141">
        <f t="shared" si="17"/>
        <v>0</v>
      </c>
      <c r="AN50" s="141">
        <f t="shared" si="18"/>
        <v>0</v>
      </c>
      <c r="AO50" s="141">
        <f t="shared" si="19"/>
        <v>0</v>
      </c>
      <c r="AP50" s="142"/>
      <c r="AQ50" s="142"/>
      <c r="AR50" s="141">
        <f t="shared" si="20"/>
        <v>3</v>
      </c>
      <c r="AS50" s="141">
        <f t="shared" si="21"/>
        <v>3</v>
      </c>
      <c r="AT50" s="141" t="str">
        <f t="shared" si="22"/>
        <v>Correct</v>
      </c>
      <c r="AU50" s="142"/>
      <c r="AV50" s="115" t="s">
        <v>99</v>
      </c>
      <c r="AW50" s="115">
        <v>28</v>
      </c>
      <c r="AX50" s="115" t="s">
        <v>84</v>
      </c>
    </row>
    <row r="51" spans="1:59">
      <c r="A51" s="115">
        <v>7008117822</v>
      </c>
      <c r="C51" s="115" t="s">
        <v>53</v>
      </c>
      <c r="D51" s="115" t="s">
        <v>54</v>
      </c>
      <c r="K51" s="115" t="s">
        <v>60</v>
      </c>
      <c r="N51" s="115" t="s">
        <v>26</v>
      </c>
      <c r="S51" s="115" t="s">
        <v>66</v>
      </c>
      <c r="T51" s="142"/>
      <c r="U51" s="141">
        <f t="shared" si="0"/>
        <v>5</v>
      </c>
      <c r="V51" s="141">
        <f t="shared" si="1"/>
        <v>0.6</v>
      </c>
      <c r="W51" s="142"/>
      <c r="X51" s="141">
        <f t="shared" si="2"/>
        <v>0</v>
      </c>
      <c r="Y51" s="141">
        <f t="shared" si="3"/>
        <v>0.6</v>
      </c>
      <c r="Z51" s="141">
        <f t="shared" si="4"/>
        <v>0.6</v>
      </c>
      <c r="AA51" s="141">
        <f t="shared" si="5"/>
        <v>0</v>
      </c>
      <c r="AB51" s="141">
        <f t="shared" si="6"/>
        <v>0</v>
      </c>
      <c r="AC51" s="141">
        <f t="shared" si="7"/>
        <v>0</v>
      </c>
      <c r="AD51" s="141">
        <f t="shared" si="8"/>
        <v>0</v>
      </c>
      <c r="AE51" s="141">
        <f t="shared" si="9"/>
        <v>0</v>
      </c>
      <c r="AF51" s="141">
        <f t="shared" si="10"/>
        <v>0</v>
      </c>
      <c r="AG51" s="141">
        <f t="shared" si="11"/>
        <v>0.6</v>
      </c>
      <c r="AH51" s="141">
        <f t="shared" si="12"/>
        <v>0</v>
      </c>
      <c r="AI51" s="141">
        <f t="shared" si="13"/>
        <v>0</v>
      </c>
      <c r="AJ51" s="141">
        <f t="shared" si="14"/>
        <v>0.6</v>
      </c>
      <c r="AK51" s="141">
        <f t="shared" si="15"/>
        <v>0</v>
      </c>
      <c r="AL51" s="141">
        <f t="shared" si="16"/>
        <v>0</v>
      </c>
      <c r="AM51" s="141">
        <f t="shared" si="17"/>
        <v>0</v>
      </c>
      <c r="AN51" s="141">
        <f t="shared" si="18"/>
        <v>0</v>
      </c>
      <c r="AO51" s="141">
        <f t="shared" si="19"/>
        <v>0.6</v>
      </c>
      <c r="AP51" s="142"/>
      <c r="AQ51" s="142"/>
      <c r="AR51" s="141">
        <f t="shared" si="20"/>
        <v>3</v>
      </c>
      <c r="AS51" s="141">
        <f t="shared" si="21"/>
        <v>5</v>
      </c>
      <c r="AT51" s="141" t="str">
        <f t="shared" si="22"/>
        <v>Correct</v>
      </c>
      <c r="AU51" s="142"/>
      <c r="AV51" s="115" t="s">
        <v>83</v>
      </c>
      <c r="AW51" s="115">
        <v>61</v>
      </c>
      <c r="AX51" s="115" t="s">
        <v>84</v>
      </c>
      <c r="AY51" s="115" t="s">
        <v>152</v>
      </c>
      <c r="AZ51" s="115" t="s">
        <v>85</v>
      </c>
      <c r="BA51" s="115" t="s">
        <v>86</v>
      </c>
      <c r="BB51" s="115" t="s">
        <v>87</v>
      </c>
      <c r="BC51" s="115" t="s">
        <v>101</v>
      </c>
      <c r="BD51" s="115" t="s">
        <v>111</v>
      </c>
      <c r="BE51" s="115" t="s">
        <v>106</v>
      </c>
      <c r="BF51" s="115" t="s">
        <v>91</v>
      </c>
      <c r="BG51" s="115" t="s">
        <v>91</v>
      </c>
    </row>
    <row r="52" spans="1:59">
      <c r="A52" s="115">
        <v>7044851575</v>
      </c>
      <c r="G52" s="115" t="s">
        <v>56</v>
      </c>
      <c r="H52" s="115" t="s">
        <v>57</v>
      </c>
      <c r="T52" s="142"/>
      <c r="U52" s="141">
        <f t="shared" si="0"/>
        <v>2</v>
      </c>
      <c r="V52" s="141">
        <f t="shared" si="1"/>
        <v>1.5</v>
      </c>
      <c r="W52" s="142"/>
      <c r="X52" s="141">
        <f t="shared" si="2"/>
        <v>0</v>
      </c>
      <c r="Y52" s="141">
        <f t="shared" si="3"/>
        <v>0</v>
      </c>
      <c r="Z52" s="141">
        <f t="shared" si="4"/>
        <v>0</v>
      </c>
      <c r="AA52" s="141">
        <f t="shared" si="5"/>
        <v>0</v>
      </c>
      <c r="AB52" s="141">
        <f t="shared" si="6"/>
        <v>0</v>
      </c>
      <c r="AC52" s="141">
        <f t="shared" si="7"/>
        <v>1</v>
      </c>
      <c r="AD52" s="141">
        <f t="shared" si="8"/>
        <v>1</v>
      </c>
      <c r="AE52" s="141">
        <f t="shared" si="9"/>
        <v>0</v>
      </c>
      <c r="AF52" s="141">
        <f t="shared" si="10"/>
        <v>0</v>
      </c>
      <c r="AG52" s="141">
        <f t="shared" si="11"/>
        <v>0</v>
      </c>
      <c r="AH52" s="141">
        <f t="shared" si="12"/>
        <v>0</v>
      </c>
      <c r="AI52" s="141">
        <f t="shared" si="13"/>
        <v>0</v>
      </c>
      <c r="AJ52" s="141">
        <f t="shared" si="14"/>
        <v>0</v>
      </c>
      <c r="AK52" s="141">
        <f t="shared" si="15"/>
        <v>0</v>
      </c>
      <c r="AL52" s="141">
        <f t="shared" si="16"/>
        <v>0</v>
      </c>
      <c r="AM52" s="141">
        <f t="shared" si="17"/>
        <v>0</v>
      </c>
      <c r="AN52" s="141">
        <f t="shared" si="18"/>
        <v>0</v>
      </c>
      <c r="AO52" s="141">
        <f t="shared" si="19"/>
        <v>0</v>
      </c>
      <c r="AP52" s="142"/>
      <c r="AQ52" s="142"/>
      <c r="AR52" s="141">
        <f t="shared" si="20"/>
        <v>2</v>
      </c>
      <c r="AS52" s="141">
        <f t="shared" si="21"/>
        <v>2</v>
      </c>
      <c r="AT52" s="141" t="str">
        <f t="shared" si="22"/>
        <v>Correct</v>
      </c>
      <c r="AU52" s="142"/>
      <c r="AV52" s="115" t="s">
        <v>83</v>
      </c>
      <c r="AW52" s="115">
        <v>51</v>
      </c>
      <c r="AX52" s="115" t="s">
        <v>84</v>
      </c>
      <c r="AY52" s="115" t="s">
        <v>152</v>
      </c>
      <c r="AZ52" s="115" t="s">
        <v>85</v>
      </c>
      <c r="BA52" s="115" t="s">
        <v>86</v>
      </c>
      <c r="BB52" s="115" t="s">
        <v>87</v>
      </c>
      <c r="BD52" s="115" t="s">
        <v>102</v>
      </c>
      <c r="BF52" s="115" t="s">
        <v>91</v>
      </c>
      <c r="BG52" s="115" t="s">
        <v>86</v>
      </c>
    </row>
    <row r="53" spans="1:59">
      <c r="A53" s="117">
        <v>5577180139</v>
      </c>
      <c r="B53" s="117" t="s">
        <v>52</v>
      </c>
      <c r="C53" s="117"/>
      <c r="D53" s="117"/>
      <c r="E53" s="117" t="s">
        <v>19</v>
      </c>
      <c r="F53" s="117"/>
      <c r="G53" s="117"/>
      <c r="H53" s="117"/>
      <c r="I53" s="117"/>
      <c r="J53" s="117"/>
      <c r="K53" s="117"/>
      <c r="L53" s="117"/>
      <c r="M53" s="117"/>
      <c r="N53" s="117" t="s">
        <v>26</v>
      </c>
      <c r="O53" s="117"/>
      <c r="P53" s="117"/>
      <c r="Q53" s="117"/>
      <c r="R53" s="117"/>
      <c r="S53" s="117"/>
      <c r="T53" s="142"/>
      <c r="U53" s="141">
        <f t="shared" si="0"/>
        <v>3</v>
      </c>
      <c r="V53" s="141">
        <f t="shared" si="1"/>
        <v>1</v>
      </c>
      <c r="W53" s="142"/>
      <c r="X53" s="141">
        <f t="shared" si="2"/>
        <v>1</v>
      </c>
      <c r="Y53" s="141">
        <f t="shared" si="3"/>
        <v>0</v>
      </c>
      <c r="Z53" s="141">
        <f t="shared" si="4"/>
        <v>0</v>
      </c>
      <c r="AA53" s="141">
        <f t="shared" si="5"/>
        <v>1</v>
      </c>
      <c r="AB53" s="141">
        <f t="shared" si="6"/>
        <v>0</v>
      </c>
      <c r="AC53" s="141">
        <f t="shared" si="7"/>
        <v>0</v>
      </c>
      <c r="AD53" s="141">
        <f t="shared" si="8"/>
        <v>0</v>
      </c>
      <c r="AE53" s="141">
        <f t="shared" si="9"/>
        <v>0</v>
      </c>
      <c r="AF53" s="141">
        <f t="shared" si="10"/>
        <v>0</v>
      </c>
      <c r="AG53" s="141">
        <f t="shared" si="11"/>
        <v>0</v>
      </c>
      <c r="AH53" s="141">
        <f t="shared" si="12"/>
        <v>0</v>
      </c>
      <c r="AI53" s="141">
        <f t="shared" si="13"/>
        <v>0</v>
      </c>
      <c r="AJ53" s="141">
        <f t="shared" si="14"/>
        <v>1</v>
      </c>
      <c r="AK53" s="141">
        <f t="shared" si="15"/>
        <v>0</v>
      </c>
      <c r="AL53" s="141">
        <f t="shared" si="16"/>
        <v>0</v>
      </c>
      <c r="AM53" s="141">
        <f t="shared" si="17"/>
        <v>0</v>
      </c>
      <c r="AN53" s="141">
        <f t="shared" si="18"/>
        <v>0</v>
      </c>
      <c r="AO53" s="141">
        <f t="shared" si="19"/>
        <v>0</v>
      </c>
      <c r="AP53" s="142"/>
      <c r="AQ53" s="142"/>
      <c r="AR53" s="141">
        <f t="shared" si="20"/>
        <v>3</v>
      </c>
      <c r="AS53" s="141">
        <f t="shared" si="21"/>
        <v>3</v>
      </c>
      <c r="AT53" s="141" t="str">
        <f t="shared" si="22"/>
        <v>Correct</v>
      </c>
      <c r="AU53" s="142"/>
      <c r="AV53" s="117" t="s">
        <v>83</v>
      </c>
      <c r="AW53" s="117">
        <v>62</v>
      </c>
      <c r="AX53" s="117" t="s">
        <v>84</v>
      </c>
      <c r="AY53" s="117" t="s">
        <v>147</v>
      </c>
      <c r="AZ53" s="117" t="s">
        <v>85</v>
      </c>
      <c r="BA53" s="117" t="s">
        <v>86</v>
      </c>
      <c r="BB53" s="117" t="s">
        <v>87</v>
      </c>
      <c r="BC53" s="117" t="s">
        <v>88</v>
      </c>
      <c r="BD53" s="117" t="s">
        <v>114</v>
      </c>
      <c r="BE53" s="117" t="s">
        <v>90</v>
      </c>
      <c r="BF53" s="117" t="s">
        <v>91</v>
      </c>
      <c r="BG53" s="117" t="s">
        <v>91</v>
      </c>
    </row>
    <row r="54" spans="1:59">
      <c r="A54" s="115">
        <v>7011089385</v>
      </c>
      <c r="F54" s="115" t="s">
        <v>55</v>
      </c>
      <c r="I54" s="115" t="s">
        <v>58</v>
      </c>
      <c r="Q54" s="115" t="s">
        <v>64</v>
      </c>
      <c r="T54" s="142"/>
      <c r="U54" s="141">
        <f t="shared" si="0"/>
        <v>3</v>
      </c>
      <c r="V54" s="141">
        <f t="shared" si="1"/>
        <v>1</v>
      </c>
      <c r="W54" s="142"/>
      <c r="X54" s="141">
        <f t="shared" si="2"/>
        <v>0</v>
      </c>
      <c r="Y54" s="141">
        <f t="shared" si="3"/>
        <v>0</v>
      </c>
      <c r="Z54" s="141">
        <f t="shared" si="4"/>
        <v>0</v>
      </c>
      <c r="AA54" s="141">
        <f t="shared" si="5"/>
        <v>0</v>
      </c>
      <c r="AB54" s="141">
        <f t="shared" si="6"/>
        <v>1</v>
      </c>
      <c r="AC54" s="141">
        <f t="shared" si="7"/>
        <v>0</v>
      </c>
      <c r="AD54" s="141">
        <f t="shared" si="8"/>
        <v>0</v>
      </c>
      <c r="AE54" s="141">
        <f t="shared" si="9"/>
        <v>1</v>
      </c>
      <c r="AF54" s="141">
        <f t="shared" si="10"/>
        <v>0</v>
      </c>
      <c r="AG54" s="141">
        <f t="shared" si="11"/>
        <v>0</v>
      </c>
      <c r="AH54" s="141">
        <f t="shared" si="12"/>
        <v>0</v>
      </c>
      <c r="AI54" s="141">
        <f t="shared" si="13"/>
        <v>0</v>
      </c>
      <c r="AJ54" s="141">
        <f t="shared" si="14"/>
        <v>0</v>
      </c>
      <c r="AK54" s="141">
        <f t="shared" si="15"/>
        <v>0</v>
      </c>
      <c r="AL54" s="141">
        <f t="shared" si="16"/>
        <v>0</v>
      </c>
      <c r="AM54" s="141">
        <f t="shared" si="17"/>
        <v>1</v>
      </c>
      <c r="AN54" s="141">
        <f t="shared" si="18"/>
        <v>0</v>
      </c>
      <c r="AO54" s="141">
        <f t="shared" si="19"/>
        <v>0</v>
      </c>
      <c r="AP54" s="142"/>
      <c r="AQ54" s="142"/>
      <c r="AR54" s="141">
        <f t="shared" si="20"/>
        <v>3</v>
      </c>
      <c r="AS54" s="141">
        <f t="shared" si="21"/>
        <v>3</v>
      </c>
      <c r="AT54" s="141" t="str">
        <f t="shared" si="22"/>
        <v>Correct</v>
      </c>
      <c r="AU54" s="142"/>
      <c r="AV54" s="115" t="s">
        <v>83</v>
      </c>
      <c r="AW54" s="115">
        <v>40</v>
      </c>
      <c r="AX54" s="115" t="s">
        <v>181</v>
      </c>
      <c r="AY54" s="115" t="s">
        <v>433</v>
      </c>
      <c r="AZ54" s="115" t="s">
        <v>92</v>
      </c>
      <c r="BA54" s="115" t="s">
        <v>86</v>
      </c>
      <c r="BB54" s="115" t="s">
        <v>87</v>
      </c>
      <c r="BC54" s="115" t="s">
        <v>101</v>
      </c>
      <c r="BD54" s="115" t="s">
        <v>89</v>
      </c>
      <c r="BE54" s="115" t="s">
        <v>90</v>
      </c>
      <c r="BF54" s="115" t="s">
        <v>91</v>
      </c>
      <c r="BG54" s="115" t="s">
        <v>91</v>
      </c>
    </row>
    <row r="55" spans="1:59">
      <c r="A55" s="115">
        <v>6985140585</v>
      </c>
      <c r="B55" s="115" t="s">
        <v>52</v>
      </c>
      <c r="E55" s="115" t="s">
        <v>19</v>
      </c>
      <c r="H55" s="115" t="s">
        <v>57</v>
      </c>
      <c r="T55" s="142"/>
      <c r="U55" s="141">
        <f t="shared" si="0"/>
        <v>3</v>
      </c>
      <c r="V55" s="141">
        <f t="shared" si="1"/>
        <v>1</v>
      </c>
      <c r="W55" s="142"/>
      <c r="X55" s="141">
        <f t="shared" si="2"/>
        <v>1</v>
      </c>
      <c r="Y55" s="141">
        <f t="shared" si="3"/>
        <v>0</v>
      </c>
      <c r="Z55" s="141">
        <f t="shared" si="4"/>
        <v>0</v>
      </c>
      <c r="AA55" s="141">
        <f t="shared" si="5"/>
        <v>1</v>
      </c>
      <c r="AB55" s="141">
        <f t="shared" si="6"/>
        <v>0</v>
      </c>
      <c r="AC55" s="141">
        <f t="shared" si="7"/>
        <v>0</v>
      </c>
      <c r="AD55" s="141">
        <f t="shared" si="8"/>
        <v>1</v>
      </c>
      <c r="AE55" s="141">
        <f t="shared" si="9"/>
        <v>0</v>
      </c>
      <c r="AF55" s="141">
        <f t="shared" si="10"/>
        <v>0</v>
      </c>
      <c r="AG55" s="141">
        <f t="shared" si="11"/>
        <v>0</v>
      </c>
      <c r="AH55" s="141">
        <f t="shared" si="12"/>
        <v>0</v>
      </c>
      <c r="AI55" s="141">
        <f t="shared" si="13"/>
        <v>0</v>
      </c>
      <c r="AJ55" s="141">
        <f t="shared" si="14"/>
        <v>0</v>
      </c>
      <c r="AK55" s="141">
        <f t="shared" si="15"/>
        <v>0</v>
      </c>
      <c r="AL55" s="141">
        <f t="shared" si="16"/>
        <v>0</v>
      </c>
      <c r="AM55" s="141">
        <f t="shared" si="17"/>
        <v>0</v>
      </c>
      <c r="AN55" s="141">
        <f t="shared" si="18"/>
        <v>0</v>
      </c>
      <c r="AO55" s="141">
        <f t="shared" si="19"/>
        <v>0</v>
      </c>
      <c r="AP55" s="142"/>
      <c r="AQ55" s="142"/>
      <c r="AR55" s="141">
        <f t="shared" si="20"/>
        <v>3</v>
      </c>
      <c r="AS55" s="141">
        <f t="shared" si="21"/>
        <v>3</v>
      </c>
      <c r="AT55" s="141" t="str">
        <f t="shared" si="22"/>
        <v>Correct</v>
      </c>
      <c r="AU55" s="142"/>
      <c r="AV55" s="115" t="s">
        <v>83</v>
      </c>
      <c r="AW55" s="115">
        <v>28</v>
      </c>
      <c r="AX55" s="115" t="s">
        <v>181</v>
      </c>
      <c r="AY55" s="115" t="s">
        <v>228</v>
      </c>
      <c r="BA55" s="115" t="s">
        <v>91</v>
      </c>
      <c r="BB55" s="115" t="s">
        <v>108</v>
      </c>
      <c r="BC55" s="115" t="s">
        <v>96</v>
      </c>
      <c r="BD55" s="115" t="s">
        <v>112</v>
      </c>
      <c r="BE55" s="115" t="s">
        <v>113</v>
      </c>
      <c r="BF55" s="115" t="s">
        <v>86</v>
      </c>
      <c r="BG55" s="115" t="s">
        <v>91</v>
      </c>
    </row>
    <row r="56" spans="1:59">
      <c r="A56" s="115">
        <v>5609177656</v>
      </c>
      <c r="L56" s="115" t="s">
        <v>61</v>
      </c>
      <c r="R56" s="115" t="s">
        <v>65</v>
      </c>
      <c r="S56" s="115" t="s">
        <v>66</v>
      </c>
      <c r="T56" s="142"/>
      <c r="U56" s="141">
        <f t="shared" si="0"/>
        <v>3</v>
      </c>
      <c r="V56" s="141">
        <f t="shared" si="1"/>
        <v>1</v>
      </c>
      <c r="W56" s="142"/>
      <c r="X56" s="141">
        <f t="shared" si="2"/>
        <v>0</v>
      </c>
      <c r="Y56" s="141">
        <f t="shared" si="3"/>
        <v>0</v>
      </c>
      <c r="Z56" s="141">
        <f t="shared" si="4"/>
        <v>0</v>
      </c>
      <c r="AA56" s="141">
        <f t="shared" si="5"/>
        <v>0</v>
      </c>
      <c r="AB56" s="141">
        <f t="shared" si="6"/>
        <v>0</v>
      </c>
      <c r="AC56" s="141">
        <f t="shared" si="7"/>
        <v>0</v>
      </c>
      <c r="AD56" s="141">
        <f t="shared" si="8"/>
        <v>0</v>
      </c>
      <c r="AE56" s="141">
        <f t="shared" si="9"/>
        <v>0</v>
      </c>
      <c r="AF56" s="141">
        <f t="shared" si="10"/>
        <v>0</v>
      </c>
      <c r="AG56" s="141">
        <f t="shared" si="11"/>
        <v>0</v>
      </c>
      <c r="AH56" s="141">
        <f t="shared" si="12"/>
        <v>1</v>
      </c>
      <c r="AI56" s="141">
        <f t="shared" si="13"/>
        <v>0</v>
      </c>
      <c r="AJ56" s="141">
        <f t="shared" si="14"/>
        <v>0</v>
      </c>
      <c r="AK56" s="141">
        <f t="shared" si="15"/>
        <v>0</v>
      </c>
      <c r="AL56" s="141">
        <f t="shared" si="16"/>
        <v>0</v>
      </c>
      <c r="AM56" s="141">
        <f t="shared" si="17"/>
        <v>0</v>
      </c>
      <c r="AN56" s="141">
        <f t="shared" si="18"/>
        <v>1</v>
      </c>
      <c r="AO56" s="141">
        <f t="shared" si="19"/>
        <v>1</v>
      </c>
      <c r="AP56" s="142"/>
      <c r="AQ56" s="142"/>
      <c r="AR56" s="141">
        <f t="shared" si="20"/>
        <v>3</v>
      </c>
      <c r="AS56" s="141">
        <f t="shared" si="21"/>
        <v>3</v>
      </c>
      <c r="AT56" s="141" t="str">
        <f t="shared" si="22"/>
        <v>Correct</v>
      </c>
      <c r="AU56" s="142"/>
      <c r="AV56" s="115" t="s">
        <v>99</v>
      </c>
      <c r="AW56" s="115">
        <v>30</v>
      </c>
      <c r="AX56" s="115" t="s">
        <v>432</v>
      </c>
    </row>
    <row r="57" spans="1:59">
      <c r="A57" s="115">
        <v>5584115991</v>
      </c>
      <c r="E57" s="115" t="s">
        <v>19</v>
      </c>
      <c r="L57" s="115" t="s">
        <v>61</v>
      </c>
      <c r="N57" s="115" t="s">
        <v>26</v>
      </c>
      <c r="T57" s="142"/>
      <c r="U57" s="141">
        <f t="shared" si="0"/>
        <v>3</v>
      </c>
      <c r="V57" s="141">
        <f t="shared" si="1"/>
        <v>1</v>
      </c>
      <c r="W57" s="142"/>
      <c r="X57" s="141">
        <f t="shared" si="2"/>
        <v>0</v>
      </c>
      <c r="Y57" s="141">
        <f t="shared" si="3"/>
        <v>0</v>
      </c>
      <c r="Z57" s="141">
        <f t="shared" si="4"/>
        <v>0</v>
      </c>
      <c r="AA57" s="141">
        <f t="shared" si="5"/>
        <v>1</v>
      </c>
      <c r="AB57" s="141">
        <f t="shared" si="6"/>
        <v>0</v>
      </c>
      <c r="AC57" s="141">
        <f t="shared" si="7"/>
        <v>0</v>
      </c>
      <c r="AD57" s="141">
        <f t="shared" si="8"/>
        <v>0</v>
      </c>
      <c r="AE57" s="141">
        <f t="shared" si="9"/>
        <v>0</v>
      </c>
      <c r="AF57" s="141">
        <f t="shared" si="10"/>
        <v>0</v>
      </c>
      <c r="AG57" s="141">
        <f t="shared" si="11"/>
        <v>0</v>
      </c>
      <c r="AH57" s="141">
        <f t="shared" si="12"/>
        <v>1</v>
      </c>
      <c r="AI57" s="141">
        <f t="shared" si="13"/>
        <v>0</v>
      </c>
      <c r="AJ57" s="141">
        <f t="shared" si="14"/>
        <v>1</v>
      </c>
      <c r="AK57" s="141">
        <f t="shared" si="15"/>
        <v>0</v>
      </c>
      <c r="AL57" s="141">
        <f t="shared" si="16"/>
        <v>0</v>
      </c>
      <c r="AM57" s="141">
        <f t="shared" si="17"/>
        <v>0</v>
      </c>
      <c r="AN57" s="141">
        <f t="shared" si="18"/>
        <v>0</v>
      </c>
      <c r="AO57" s="141">
        <f t="shared" si="19"/>
        <v>0</v>
      </c>
      <c r="AP57" s="142"/>
      <c r="AQ57" s="142"/>
      <c r="AR57" s="141">
        <f t="shared" si="20"/>
        <v>3</v>
      </c>
      <c r="AS57" s="141">
        <f t="shared" si="21"/>
        <v>3</v>
      </c>
      <c r="AT57" s="141" t="str">
        <f t="shared" si="22"/>
        <v>Correct</v>
      </c>
      <c r="AU57" s="142"/>
      <c r="AV57" s="115" t="s">
        <v>99</v>
      </c>
      <c r="AW57" s="115">
        <v>21</v>
      </c>
      <c r="AX57" s="115" t="s">
        <v>181</v>
      </c>
      <c r="AY57" s="115" t="s">
        <v>427</v>
      </c>
      <c r="AZ57" s="115" t="s">
        <v>85</v>
      </c>
      <c r="BA57" s="115" t="s">
        <v>86</v>
      </c>
      <c r="BB57" s="115" t="s">
        <v>459</v>
      </c>
      <c r="BC57" s="115" t="s">
        <v>93</v>
      </c>
      <c r="BD57" s="115" t="s">
        <v>105</v>
      </c>
      <c r="BE57" s="115" t="s">
        <v>113</v>
      </c>
      <c r="BF57" s="115" t="s">
        <v>86</v>
      </c>
    </row>
    <row r="58" spans="1:59">
      <c r="A58" s="115">
        <v>6988289922</v>
      </c>
      <c r="T58" s="142"/>
      <c r="U58" s="141">
        <f t="shared" si="0"/>
        <v>0</v>
      </c>
      <c r="V58" s="141" t="e">
        <f t="shared" si="1"/>
        <v>#DIV/0!</v>
      </c>
      <c r="W58" s="142"/>
      <c r="X58" s="141">
        <f t="shared" si="2"/>
        <v>0</v>
      </c>
      <c r="Y58" s="141">
        <f t="shared" si="3"/>
        <v>0</v>
      </c>
      <c r="Z58" s="141">
        <f t="shared" si="4"/>
        <v>0</v>
      </c>
      <c r="AA58" s="141">
        <f t="shared" si="5"/>
        <v>0</v>
      </c>
      <c r="AB58" s="141">
        <f t="shared" si="6"/>
        <v>0</v>
      </c>
      <c r="AC58" s="141">
        <f t="shared" si="7"/>
        <v>0</v>
      </c>
      <c r="AD58" s="141">
        <f t="shared" si="8"/>
        <v>0</v>
      </c>
      <c r="AE58" s="141">
        <f t="shared" si="9"/>
        <v>0</v>
      </c>
      <c r="AF58" s="141">
        <f t="shared" si="10"/>
        <v>0</v>
      </c>
      <c r="AG58" s="141">
        <f t="shared" si="11"/>
        <v>0</v>
      </c>
      <c r="AH58" s="141">
        <f t="shared" si="12"/>
        <v>0</v>
      </c>
      <c r="AI58" s="141">
        <f t="shared" si="13"/>
        <v>0</v>
      </c>
      <c r="AJ58" s="141">
        <f t="shared" si="14"/>
        <v>0</v>
      </c>
      <c r="AK58" s="141">
        <f t="shared" si="15"/>
        <v>0</v>
      </c>
      <c r="AL58" s="141">
        <f t="shared" si="16"/>
        <v>0</v>
      </c>
      <c r="AM58" s="141">
        <f t="shared" si="17"/>
        <v>0</v>
      </c>
      <c r="AN58" s="141">
        <f t="shared" si="18"/>
        <v>0</v>
      </c>
      <c r="AO58" s="141">
        <f t="shared" si="19"/>
        <v>0</v>
      </c>
      <c r="AP58" s="142"/>
      <c r="AQ58" s="142"/>
      <c r="AR58" s="141">
        <f t="shared" si="20"/>
        <v>0</v>
      </c>
      <c r="AS58" s="141">
        <f t="shared" si="21"/>
        <v>0</v>
      </c>
      <c r="AT58" s="141" t="str">
        <f t="shared" si="22"/>
        <v>Correct</v>
      </c>
      <c r="AU58" s="142"/>
      <c r="AV58" s="115" t="s">
        <v>99</v>
      </c>
      <c r="AW58" s="115">
        <v>72</v>
      </c>
      <c r="AX58" s="115" t="s">
        <v>84</v>
      </c>
      <c r="AY58" s="115" t="s">
        <v>149</v>
      </c>
      <c r="AZ58" s="115" t="s">
        <v>97</v>
      </c>
      <c r="BA58" s="115" t="s">
        <v>86</v>
      </c>
      <c r="BB58" s="115" t="s">
        <v>87</v>
      </c>
      <c r="BD58" s="115" t="s">
        <v>102</v>
      </c>
      <c r="BE58" s="115" t="s">
        <v>90</v>
      </c>
      <c r="BF58" s="115" t="s">
        <v>91</v>
      </c>
      <c r="BG58" s="115" t="s">
        <v>86</v>
      </c>
    </row>
    <row r="59" spans="1:59">
      <c r="A59" s="115">
        <v>7020567816</v>
      </c>
      <c r="I59" s="115" t="s">
        <v>58</v>
      </c>
      <c r="R59" s="115" t="s">
        <v>65</v>
      </c>
      <c r="S59" s="115" t="s">
        <v>66</v>
      </c>
      <c r="T59" s="142"/>
      <c r="U59" s="141">
        <f t="shared" si="0"/>
        <v>3</v>
      </c>
      <c r="V59" s="141">
        <f t="shared" si="1"/>
        <v>1</v>
      </c>
      <c r="W59" s="142"/>
      <c r="X59" s="141">
        <f t="shared" si="2"/>
        <v>0</v>
      </c>
      <c r="Y59" s="141">
        <f t="shared" si="3"/>
        <v>0</v>
      </c>
      <c r="Z59" s="141">
        <f t="shared" si="4"/>
        <v>0</v>
      </c>
      <c r="AA59" s="141">
        <f t="shared" si="5"/>
        <v>0</v>
      </c>
      <c r="AB59" s="141">
        <f t="shared" si="6"/>
        <v>0</v>
      </c>
      <c r="AC59" s="141">
        <f t="shared" si="7"/>
        <v>0</v>
      </c>
      <c r="AD59" s="141">
        <f t="shared" si="8"/>
        <v>0</v>
      </c>
      <c r="AE59" s="141">
        <f t="shared" si="9"/>
        <v>1</v>
      </c>
      <c r="AF59" s="141">
        <f t="shared" si="10"/>
        <v>0</v>
      </c>
      <c r="AG59" s="141">
        <f t="shared" si="11"/>
        <v>0</v>
      </c>
      <c r="AH59" s="141">
        <f t="shared" si="12"/>
        <v>0</v>
      </c>
      <c r="AI59" s="141">
        <f t="shared" si="13"/>
        <v>0</v>
      </c>
      <c r="AJ59" s="141">
        <f t="shared" si="14"/>
        <v>0</v>
      </c>
      <c r="AK59" s="141">
        <f t="shared" si="15"/>
        <v>0</v>
      </c>
      <c r="AL59" s="141">
        <f t="shared" si="16"/>
        <v>0</v>
      </c>
      <c r="AM59" s="141">
        <f t="shared" si="17"/>
        <v>0</v>
      </c>
      <c r="AN59" s="141">
        <f t="shared" si="18"/>
        <v>1</v>
      </c>
      <c r="AO59" s="141">
        <f t="shared" si="19"/>
        <v>1</v>
      </c>
      <c r="AP59" s="142"/>
      <c r="AQ59" s="142"/>
      <c r="AR59" s="141">
        <f t="shared" si="20"/>
        <v>3</v>
      </c>
      <c r="AS59" s="141">
        <f t="shared" si="21"/>
        <v>3</v>
      </c>
      <c r="AT59" s="141" t="str">
        <f t="shared" si="22"/>
        <v>Correct</v>
      </c>
      <c r="AU59" s="142"/>
      <c r="AV59" s="115" t="s">
        <v>83</v>
      </c>
      <c r="AW59" s="115">
        <v>33</v>
      </c>
      <c r="AX59" s="115" t="s">
        <v>84</v>
      </c>
      <c r="BA59" s="115" t="s">
        <v>91</v>
      </c>
      <c r="BB59" s="115" t="s">
        <v>108</v>
      </c>
      <c r="BC59" s="115" t="s">
        <v>93</v>
      </c>
      <c r="BD59" s="115" t="s">
        <v>105</v>
      </c>
      <c r="BE59" s="115" t="s">
        <v>98</v>
      </c>
      <c r="BF59" s="115" t="s">
        <v>91</v>
      </c>
      <c r="BG59" s="115" t="s">
        <v>91</v>
      </c>
    </row>
    <row r="60" spans="1:59">
      <c r="A60" s="115">
        <v>5584412974</v>
      </c>
      <c r="C60" s="115" t="s">
        <v>53</v>
      </c>
      <c r="I60" s="115" t="s">
        <v>58</v>
      </c>
      <c r="L60" s="115" t="s">
        <v>61</v>
      </c>
      <c r="T60" s="142"/>
      <c r="U60" s="141">
        <f t="shared" si="0"/>
        <v>3</v>
      </c>
      <c r="V60" s="141">
        <f t="shared" si="1"/>
        <v>1</v>
      </c>
      <c r="W60" s="142"/>
      <c r="X60" s="141">
        <f t="shared" si="2"/>
        <v>0</v>
      </c>
      <c r="Y60" s="141">
        <f t="shared" si="3"/>
        <v>1</v>
      </c>
      <c r="Z60" s="141">
        <f t="shared" si="4"/>
        <v>0</v>
      </c>
      <c r="AA60" s="141">
        <f t="shared" si="5"/>
        <v>0</v>
      </c>
      <c r="AB60" s="141">
        <f t="shared" si="6"/>
        <v>0</v>
      </c>
      <c r="AC60" s="141">
        <f t="shared" si="7"/>
        <v>0</v>
      </c>
      <c r="AD60" s="141">
        <f t="shared" si="8"/>
        <v>0</v>
      </c>
      <c r="AE60" s="141">
        <f t="shared" si="9"/>
        <v>1</v>
      </c>
      <c r="AF60" s="141">
        <f t="shared" si="10"/>
        <v>0</v>
      </c>
      <c r="AG60" s="141">
        <f t="shared" si="11"/>
        <v>0</v>
      </c>
      <c r="AH60" s="141">
        <f t="shared" si="12"/>
        <v>1</v>
      </c>
      <c r="AI60" s="141">
        <f t="shared" si="13"/>
        <v>0</v>
      </c>
      <c r="AJ60" s="141">
        <f t="shared" si="14"/>
        <v>0</v>
      </c>
      <c r="AK60" s="141">
        <f t="shared" si="15"/>
        <v>0</v>
      </c>
      <c r="AL60" s="141">
        <f t="shared" si="16"/>
        <v>0</v>
      </c>
      <c r="AM60" s="141">
        <f t="shared" si="17"/>
        <v>0</v>
      </c>
      <c r="AN60" s="141">
        <f t="shared" si="18"/>
        <v>0</v>
      </c>
      <c r="AO60" s="141">
        <f t="shared" si="19"/>
        <v>0</v>
      </c>
      <c r="AP60" s="142"/>
      <c r="AQ60" s="142"/>
      <c r="AR60" s="141">
        <f t="shared" si="20"/>
        <v>3</v>
      </c>
      <c r="AS60" s="141">
        <f t="shared" si="21"/>
        <v>3</v>
      </c>
      <c r="AT60" s="141" t="str">
        <f t="shared" si="22"/>
        <v>Correct</v>
      </c>
      <c r="AU60" s="142"/>
      <c r="AV60" s="115" t="s">
        <v>83</v>
      </c>
      <c r="AW60" s="115">
        <v>52</v>
      </c>
      <c r="AX60" s="115" t="s">
        <v>181</v>
      </c>
      <c r="AY60" s="115" t="s">
        <v>438</v>
      </c>
      <c r="AZ60" s="115" t="s">
        <v>85</v>
      </c>
      <c r="BA60" s="115" t="s">
        <v>86</v>
      </c>
      <c r="BB60" s="115" t="s">
        <v>87</v>
      </c>
      <c r="BC60" s="115" t="s">
        <v>88</v>
      </c>
      <c r="BD60" s="115" t="s">
        <v>94</v>
      </c>
      <c r="BE60" s="115" t="s">
        <v>90</v>
      </c>
      <c r="BF60" s="115" t="s">
        <v>91</v>
      </c>
      <c r="BG60" s="115" t="s">
        <v>91</v>
      </c>
    </row>
    <row r="61" spans="1:59">
      <c r="A61" s="115">
        <v>7011540571</v>
      </c>
      <c r="I61" s="115" t="s">
        <v>58</v>
      </c>
      <c r="L61" s="115" t="s">
        <v>61</v>
      </c>
      <c r="R61" s="115" t="s">
        <v>65</v>
      </c>
      <c r="T61" s="142"/>
      <c r="U61" s="141">
        <f t="shared" si="0"/>
        <v>3</v>
      </c>
      <c r="V61" s="141">
        <f t="shared" si="1"/>
        <v>1</v>
      </c>
      <c r="W61" s="142"/>
      <c r="X61" s="141">
        <f t="shared" si="2"/>
        <v>0</v>
      </c>
      <c r="Y61" s="141">
        <f t="shared" si="3"/>
        <v>0</v>
      </c>
      <c r="Z61" s="141">
        <f t="shared" si="4"/>
        <v>0</v>
      </c>
      <c r="AA61" s="141">
        <f t="shared" si="5"/>
        <v>0</v>
      </c>
      <c r="AB61" s="141">
        <f t="shared" si="6"/>
        <v>0</v>
      </c>
      <c r="AC61" s="141">
        <f t="shared" si="7"/>
        <v>0</v>
      </c>
      <c r="AD61" s="141">
        <f t="shared" si="8"/>
        <v>0</v>
      </c>
      <c r="AE61" s="141">
        <f t="shared" si="9"/>
        <v>1</v>
      </c>
      <c r="AF61" s="141">
        <f t="shared" si="10"/>
        <v>0</v>
      </c>
      <c r="AG61" s="141">
        <f t="shared" si="11"/>
        <v>0</v>
      </c>
      <c r="AH61" s="141">
        <f t="shared" si="12"/>
        <v>1</v>
      </c>
      <c r="AI61" s="141">
        <f t="shared" si="13"/>
        <v>0</v>
      </c>
      <c r="AJ61" s="141">
        <f t="shared" si="14"/>
        <v>0</v>
      </c>
      <c r="AK61" s="141">
        <f t="shared" si="15"/>
        <v>0</v>
      </c>
      <c r="AL61" s="141">
        <f t="shared" si="16"/>
        <v>0</v>
      </c>
      <c r="AM61" s="141">
        <f t="shared" si="17"/>
        <v>0</v>
      </c>
      <c r="AN61" s="141">
        <f t="shared" si="18"/>
        <v>1</v>
      </c>
      <c r="AO61" s="141">
        <f t="shared" si="19"/>
        <v>0</v>
      </c>
      <c r="AP61" s="142"/>
      <c r="AQ61" s="142"/>
      <c r="AR61" s="141">
        <f t="shared" si="20"/>
        <v>3</v>
      </c>
      <c r="AS61" s="141">
        <f t="shared" si="21"/>
        <v>3</v>
      </c>
      <c r="AT61" s="141" t="str">
        <f t="shared" si="22"/>
        <v>Correct</v>
      </c>
      <c r="AU61" s="142"/>
      <c r="AV61" s="115" t="s">
        <v>83</v>
      </c>
      <c r="AX61" s="115" t="s">
        <v>84</v>
      </c>
      <c r="AY61" s="115" t="s">
        <v>143</v>
      </c>
      <c r="BA61" s="115" t="s">
        <v>91</v>
      </c>
      <c r="BB61" s="115" t="s">
        <v>108</v>
      </c>
      <c r="BC61" s="115" t="s">
        <v>93</v>
      </c>
      <c r="BD61" s="115" t="s">
        <v>89</v>
      </c>
      <c r="BF61" s="115" t="s">
        <v>91</v>
      </c>
      <c r="BG61" s="115" t="s">
        <v>86</v>
      </c>
    </row>
    <row r="62" spans="1:59">
      <c r="A62" s="115">
        <v>7020347529</v>
      </c>
      <c r="E62" s="115" t="s">
        <v>19</v>
      </c>
      <c r="H62" s="115" t="s">
        <v>57</v>
      </c>
      <c r="N62" s="115" t="s">
        <v>26</v>
      </c>
      <c r="T62" s="142"/>
      <c r="U62" s="141">
        <f t="shared" si="0"/>
        <v>3</v>
      </c>
      <c r="V62" s="141">
        <f t="shared" si="1"/>
        <v>1</v>
      </c>
      <c r="W62" s="142"/>
      <c r="X62" s="141">
        <f t="shared" si="2"/>
        <v>0</v>
      </c>
      <c r="Y62" s="141">
        <f t="shared" si="3"/>
        <v>0</v>
      </c>
      <c r="Z62" s="141">
        <f t="shared" si="4"/>
        <v>0</v>
      </c>
      <c r="AA62" s="141">
        <f t="shared" si="5"/>
        <v>1</v>
      </c>
      <c r="AB62" s="141">
        <f t="shared" si="6"/>
        <v>0</v>
      </c>
      <c r="AC62" s="141">
        <f t="shared" si="7"/>
        <v>0</v>
      </c>
      <c r="AD62" s="141">
        <f t="shared" si="8"/>
        <v>1</v>
      </c>
      <c r="AE62" s="141">
        <f t="shared" si="9"/>
        <v>0</v>
      </c>
      <c r="AF62" s="141">
        <f t="shared" si="10"/>
        <v>0</v>
      </c>
      <c r="AG62" s="141">
        <f t="shared" si="11"/>
        <v>0</v>
      </c>
      <c r="AH62" s="141">
        <f t="shared" si="12"/>
        <v>0</v>
      </c>
      <c r="AI62" s="141">
        <f t="shared" si="13"/>
        <v>0</v>
      </c>
      <c r="AJ62" s="141">
        <f t="shared" si="14"/>
        <v>1</v>
      </c>
      <c r="AK62" s="141">
        <f t="shared" si="15"/>
        <v>0</v>
      </c>
      <c r="AL62" s="141">
        <f t="shared" si="16"/>
        <v>0</v>
      </c>
      <c r="AM62" s="141">
        <f t="shared" si="17"/>
        <v>0</v>
      </c>
      <c r="AN62" s="141">
        <f t="shared" si="18"/>
        <v>0</v>
      </c>
      <c r="AO62" s="141">
        <f t="shared" si="19"/>
        <v>0</v>
      </c>
      <c r="AP62" s="142"/>
      <c r="AQ62" s="142"/>
      <c r="AR62" s="141">
        <f t="shared" si="20"/>
        <v>3</v>
      </c>
      <c r="AS62" s="141">
        <f t="shared" si="21"/>
        <v>3</v>
      </c>
      <c r="AT62" s="141" t="str">
        <f t="shared" si="22"/>
        <v>Correct</v>
      </c>
      <c r="AU62" s="142"/>
      <c r="AV62" s="115" t="s">
        <v>99</v>
      </c>
      <c r="AW62" s="115">
        <v>37</v>
      </c>
      <c r="AX62" s="115" t="s">
        <v>181</v>
      </c>
      <c r="AY62" s="115" t="s">
        <v>221</v>
      </c>
      <c r="AZ62" s="115" t="s">
        <v>85</v>
      </c>
      <c r="BA62" s="115" t="s">
        <v>86</v>
      </c>
      <c r="BB62" s="115" t="s">
        <v>87</v>
      </c>
      <c r="BC62" s="115" t="s">
        <v>101</v>
      </c>
      <c r="BD62" s="115" t="s">
        <v>102</v>
      </c>
      <c r="BE62" s="115" t="s">
        <v>90</v>
      </c>
      <c r="BF62" s="115" t="s">
        <v>91</v>
      </c>
      <c r="BG62" s="115" t="s">
        <v>91</v>
      </c>
    </row>
    <row r="63" spans="1:59">
      <c r="A63" s="115">
        <v>5588240909</v>
      </c>
      <c r="G63" s="115" t="s">
        <v>56</v>
      </c>
      <c r="J63" s="115" t="s">
        <v>59</v>
      </c>
      <c r="S63" s="115" t="s">
        <v>66</v>
      </c>
      <c r="T63" s="142"/>
      <c r="U63" s="141">
        <f t="shared" si="0"/>
        <v>3</v>
      </c>
      <c r="V63" s="141">
        <f t="shared" si="1"/>
        <v>1</v>
      </c>
      <c r="W63" s="142"/>
      <c r="X63" s="141">
        <f t="shared" si="2"/>
        <v>0</v>
      </c>
      <c r="Y63" s="141">
        <f t="shared" si="3"/>
        <v>0</v>
      </c>
      <c r="Z63" s="141">
        <f t="shared" si="4"/>
        <v>0</v>
      </c>
      <c r="AA63" s="141">
        <f t="shared" si="5"/>
        <v>0</v>
      </c>
      <c r="AB63" s="141">
        <f t="shared" si="6"/>
        <v>0</v>
      </c>
      <c r="AC63" s="141">
        <f t="shared" si="7"/>
        <v>1</v>
      </c>
      <c r="AD63" s="141">
        <f t="shared" si="8"/>
        <v>0</v>
      </c>
      <c r="AE63" s="141">
        <f t="shared" si="9"/>
        <v>0</v>
      </c>
      <c r="AF63" s="141">
        <f t="shared" si="10"/>
        <v>1</v>
      </c>
      <c r="AG63" s="141">
        <f t="shared" si="11"/>
        <v>0</v>
      </c>
      <c r="AH63" s="141">
        <f t="shared" si="12"/>
        <v>0</v>
      </c>
      <c r="AI63" s="141">
        <f t="shared" si="13"/>
        <v>0</v>
      </c>
      <c r="AJ63" s="141">
        <f t="shared" si="14"/>
        <v>0</v>
      </c>
      <c r="AK63" s="141">
        <f t="shared" si="15"/>
        <v>0</v>
      </c>
      <c r="AL63" s="141">
        <f t="shared" si="16"/>
        <v>0</v>
      </c>
      <c r="AM63" s="141">
        <f t="shared" si="17"/>
        <v>0</v>
      </c>
      <c r="AN63" s="141">
        <f t="shared" si="18"/>
        <v>0</v>
      </c>
      <c r="AO63" s="141">
        <f t="shared" si="19"/>
        <v>1</v>
      </c>
      <c r="AP63" s="142"/>
      <c r="AQ63" s="142"/>
      <c r="AR63" s="141">
        <f t="shared" si="20"/>
        <v>3</v>
      </c>
      <c r="AS63" s="141">
        <f t="shared" si="21"/>
        <v>3</v>
      </c>
      <c r="AT63" s="141" t="str">
        <f t="shared" si="22"/>
        <v>Correct</v>
      </c>
      <c r="AU63" s="142"/>
      <c r="AV63" s="115" t="s">
        <v>99</v>
      </c>
      <c r="AW63" s="115">
        <v>28</v>
      </c>
      <c r="AX63" s="115" t="s">
        <v>432</v>
      </c>
      <c r="AZ63" s="115" t="s">
        <v>443</v>
      </c>
      <c r="BA63" s="115" t="s">
        <v>91</v>
      </c>
      <c r="BB63" s="115" t="s">
        <v>108</v>
      </c>
      <c r="BC63" s="115" t="s">
        <v>93</v>
      </c>
      <c r="BD63" s="115" t="s">
        <v>102</v>
      </c>
      <c r="BE63" s="115" t="s">
        <v>90</v>
      </c>
      <c r="BF63" s="115" t="s">
        <v>91</v>
      </c>
    </row>
    <row r="64" spans="1:59">
      <c r="A64" s="115">
        <v>5597267091</v>
      </c>
      <c r="P64" s="115" t="s">
        <v>63</v>
      </c>
      <c r="T64" s="142"/>
      <c r="U64" s="141">
        <f t="shared" si="0"/>
        <v>1</v>
      </c>
      <c r="V64" s="141">
        <f t="shared" si="1"/>
        <v>3</v>
      </c>
      <c r="W64" s="142"/>
      <c r="X64" s="141">
        <f t="shared" si="2"/>
        <v>0</v>
      </c>
      <c r="Y64" s="141">
        <f t="shared" si="3"/>
        <v>0</v>
      </c>
      <c r="Z64" s="141">
        <f t="shared" si="4"/>
        <v>0</v>
      </c>
      <c r="AA64" s="141">
        <f t="shared" si="5"/>
        <v>0</v>
      </c>
      <c r="AB64" s="141">
        <f t="shared" si="6"/>
        <v>0</v>
      </c>
      <c r="AC64" s="141">
        <f t="shared" si="7"/>
        <v>0</v>
      </c>
      <c r="AD64" s="141">
        <f t="shared" si="8"/>
        <v>0</v>
      </c>
      <c r="AE64" s="141">
        <f t="shared" si="9"/>
        <v>0</v>
      </c>
      <c r="AF64" s="141">
        <f t="shared" si="10"/>
        <v>0</v>
      </c>
      <c r="AG64" s="141">
        <f t="shared" si="11"/>
        <v>0</v>
      </c>
      <c r="AH64" s="141">
        <f t="shared" si="12"/>
        <v>0</v>
      </c>
      <c r="AI64" s="141">
        <f t="shared" si="13"/>
        <v>0</v>
      </c>
      <c r="AJ64" s="141">
        <f t="shared" si="14"/>
        <v>0</v>
      </c>
      <c r="AK64" s="141">
        <f t="shared" si="15"/>
        <v>0</v>
      </c>
      <c r="AL64" s="141">
        <f t="shared" si="16"/>
        <v>1</v>
      </c>
      <c r="AM64" s="141">
        <f t="shared" si="17"/>
        <v>0</v>
      </c>
      <c r="AN64" s="141">
        <f t="shared" si="18"/>
        <v>0</v>
      </c>
      <c r="AO64" s="141">
        <f t="shared" si="19"/>
        <v>0</v>
      </c>
      <c r="AP64" s="142"/>
      <c r="AQ64" s="142"/>
      <c r="AR64" s="141">
        <f t="shared" si="20"/>
        <v>1</v>
      </c>
      <c r="AS64" s="141">
        <f t="shared" si="21"/>
        <v>1</v>
      </c>
      <c r="AT64" s="141" t="str">
        <f t="shared" si="22"/>
        <v>Correct</v>
      </c>
      <c r="AU64" s="142"/>
      <c r="AV64" s="115" t="s">
        <v>99</v>
      </c>
      <c r="AW64" s="115">
        <v>32</v>
      </c>
      <c r="AX64" s="115" t="s">
        <v>84</v>
      </c>
      <c r="AY64" s="115" t="s">
        <v>453</v>
      </c>
      <c r="AZ64" s="115" t="s">
        <v>443</v>
      </c>
      <c r="BA64" s="115" t="s">
        <v>91</v>
      </c>
      <c r="BB64" s="115" t="s">
        <v>108</v>
      </c>
      <c r="BC64" s="115" t="s">
        <v>93</v>
      </c>
      <c r="BD64" s="115" t="s">
        <v>109</v>
      </c>
      <c r="BE64" s="115" t="s">
        <v>113</v>
      </c>
      <c r="BF64" s="115" t="s">
        <v>91</v>
      </c>
    </row>
    <row r="65" spans="1:59">
      <c r="A65" s="115">
        <v>5602845451</v>
      </c>
      <c r="E65" s="115" t="s">
        <v>19</v>
      </c>
      <c r="N65" s="115" t="s">
        <v>26</v>
      </c>
      <c r="S65" s="115" t="s">
        <v>66</v>
      </c>
      <c r="T65" s="142"/>
      <c r="U65" s="141">
        <f t="shared" si="0"/>
        <v>3</v>
      </c>
      <c r="V65" s="141">
        <f t="shared" si="1"/>
        <v>1</v>
      </c>
      <c r="W65" s="142"/>
      <c r="X65" s="141">
        <f t="shared" si="2"/>
        <v>0</v>
      </c>
      <c r="Y65" s="141">
        <f t="shared" si="3"/>
        <v>0</v>
      </c>
      <c r="Z65" s="141">
        <f t="shared" si="4"/>
        <v>0</v>
      </c>
      <c r="AA65" s="141">
        <f t="shared" si="5"/>
        <v>1</v>
      </c>
      <c r="AB65" s="141">
        <f t="shared" si="6"/>
        <v>0</v>
      </c>
      <c r="AC65" s="141">
        <f t="shared" si="7"/>
        <v>0</v>
      </c>
      <c r="AD65" s="141">
        <f t="shared" si="8"/>
        <v>0</v>
      </c>
      <c r="AE65" s="141">
        <f t="shared" si="9"/>
        <v>0</v>
      </c>
      <c r="AF65" s="141">
        <f t="shared" si="10"/>
        <v>0</v>
      </c>
      <c r="AG65" s="141">
        <f t="shared" si="11"/>
        <v>0</v>
      </c>
      <c r="AH65" s="141">
        <f t="shared" si="12"/>
        <v>0</v>
      </c>
      <c r="AI65" s="141">
        <f t="shared" si="13"/>
        <v>0</v>
      </c>
      <c r="AJ65" s="141">
        <f t="shared" si="14"/>
        <v>1</v>
      </c>
      <c r="AK65" s="141">
        <f t="shared" si="15"/>
        <v>0</v>
      </c>
      <c r="AL65" s="141">
        <f t="shared" si="16"/>
        <v>0</v>
      </c>
      <c r="AM65" s="141">
        <f t="shared" si="17"/>
        <v>0</v>
      </c>
      <c r="AN65" s="141">
        <f t="shared" si="18"/>
        <v>0</v>
      </c>
      <c r="AO65" s="141">
        <f t="shared" si="19"/>
        <v>1</v>
      </c>
      <c r="AP65" s="142"/>
      <c r="AQ65" s="142"/>
      <c r="AR65" s="141">
        <f t="shared" si="20"/>
        <v>3</v>
      </c>
      <c r="AS65" s="141">
        <f t="shared" si="21"/>
        <v>3</v>
      </c>
      <c r="AT65" s="141" t="str">
        <f t="shared" si="22"/>
        <v>Correct</v>
      </c>
      <c r="AU65" s="142"/>
    </row>
    <row r="66" spans="1:59">
      <c r="A66" s="115">
        <v>7011078670</v>
      </c>
      <c r="S66" s="115" t="s">
        <v>66</v>
      </c>
      <c r="T66" s="142"/>
      <c r="U66" s="141">
        <f t="shared" ref="U66:U129" si="23">COUNTA(B66:T66)</f>
        <v>1</v>
      </c>
      <c r="V66" s="141">
        <f t="shared" ref="V66:V129" si="24">3/U66</f>
        <v>3</v>
      </c>
      <c r="W66" s="142"/>
      <c r="X66" s="141">
        <f t="shared" ref="X66:X129" si="25">IF($U66&lt;3,IF($B66=$B$1,1,0),IF($B66=$B$1,$V66,0))</f>
        <v>0</v>
      </c>
      <c r="Y66" s="141">
        <f t="shared" ref="Y66:Y129" si="26">IF($U66&lt;3,IF($C66=$C$1,1,0),IF($C66=$C$1,$V66,0))</f>
        <v>0</v>
      </c>
      <c r="Z66" s="141">
        <f t="shared" ref="Z66:Z129" si="27">IF($U66&lt;3,IF($D66=$D$1,1,0),IF($D66=$D$1,$V66,0))</f>
        <v>0</v>
      </c>
      <c r="AA66" s="141">
        <f t="shared" ref="AA66:AA129" si="28">IF($U66&lt;3,IF($E66=$E$1,1,0),IF($E66=$E$1,$V66,0))</f>
        <v>0</v>
      </c>
      <c r="AB66" s="141">
        <f t="shared" ref="AB66:AB129" si="29">IF($U66&lt;3,IF($F66=$F$1,1,0),IF($F66=$F$1,$V66,0))</f>
        <v>0</v>
      </c>
      <c r="AC66" s="141">
        <f t="shared" ref="AC66:AC129" si="30">IF($U66&lt;3,IF($G66=$G$1,1,0),IF($G66=$G$1,$V66,0))</f>
        <v>0</v>
      </c>
      <c r="AD66" s="141">
        <f t="shared" ref="AD66:AD129" si="31">IF($U66&lt;3,IF($H66=$H$1,1,0),IF($H66=$H$1,$V66,0))</f>
        <v>0</v>
      </c>
      <c r="AE66" s="141">
        <f t="shared" ref="AE66:AE129" si="32">IF($U66&lt;3,IF($I66=$I$1,1,0),IF($I66=$I$1,$V66,0))</f>
        <v>0</v>
      </c>
      <c r="AF66" s="141">
        <f t="shared" ref="AF66:AF129" si="33">IF($U66&lt;3,IF($J66=$J$1,1,0),IF($J66=$J$1,$V66,0))</f>
        <v>0</v>
      </c>
      <c r="AG66" s="141">
        <f t="shared" ref="AG66:AG129" si="34">IF($U66&lt;3,IF($K66=$K$1,1,0),IF($K66=$K$1,$V66,0))</f>
        <v>0</v>
      </c>
      <c r="AH66" s="141">
        <f t="shared" ref="AH66:AH129" si="35">IF($U66&lt;3,IF($L66=$L$1,1,0),IF($L66=$L$1,$V66,0))</f>
        <v>0</v>
      </c>
      <c r="AI66" s="141">
        <f t="shared" ref="AI66:AI129" si="36">IF($U66&lt;3,IF($M66=$M$1,1,0),IF($M66=$M$1,$V66,0))</f>
        <v>0</v>
      </c>
      <c r="AJ66" s="141">
        <f t="shared" ref="AJ66:AJ129" si="37">IF($U66&lt;3,IF($N66=$N$1,1,0),IF($N66=$N$1,$V66,0))</f>
        <v>0</v>
      </c>
      <c r="AK66" s="141">
        <f t="shared" ref="AK66:AK129" si="38">IF($U66&lt;3,IF($O66=$O$1,1,0),IF($O66=$O$1,$V66,0))</f>
        <v>0</v>
      </c>
      <c r="AL66" s="141">
        <f t="shared" ref="AL66:AL129" si="39">IF($U66&lt;3,IF($P66=$P$1,1,0),IF($P66=$P$1,$V66,0))</f>
        <v>0</v>
      </c>
      <c r="AM66" s="141">
        <f t="shared" ref="AM66:AM129" si="40">IF($U66&lt;3,IF($Q66=$Q$1,1,0),IF($Q66=$Q$1,$V66,0))</f>
        <v>0</v>
      </c>
      <c r="AN66" s="141">
        <f t="shared" ref="AN66:AN129" si="41">IF($U66&lt;3,IF($R66=$R$1,1,0),IF($R66=$R$1,$V66,0))</f>
        <v>0</v>
      </c>
      <c r="AO66" s="141">
        <f t="shared" ref="AO66:AO129" si="42">IF($U66&lt;3,IF($S66=$S$1,1,0),IF($S66=$S$1,$V66,0))</f>
        <v>1</v>
      </c>
      <c r="AP66" s="142"/>
      <c r="AQ66" s="142"/>
      <c r="AR66" s="141">
        <f t="shared" ref="AR66:AR129" si="43">SUM(X66:AP66)</f>
        <v>1</v>
      </c>
      <c r="AS66" s="141">
        <f t="shared" ref="AS66:AS129" si="44">U66</f>
        <v>1</v>
      </c>
      <c r="AT66" s="141" t="str">
        <f t="shared" ref="AT66:AT129" si="45">IF(AR66=AS66,"Correct",IF(AR66=3,"Correct","Wrong"))</f>
        <v>Correct</v>
      </c>
      <c r="AU66" s="142"/>
      <c r="AV66" s="115" t="s">
        <v>83</v>
      </c>
      <c r="AW66" s="115">
        <v>31</v>
      </c>
      <c r="AX66" s="115" t="s">
        <v>181</v>
      </c>
      <c r="AY66" s="115" t="s">
        <v>223</v>
      </c>
      <c r="AZ66" s="115" t="s">
        <v>92</v>
      </c>
      <c r="BA66" s="115" t="s">
        <v>86</v>
      </c>
      <c r="BB66" s="115" t="s">
        <v>87</v>
      </c>
      <c r="BC66" s="115" t="s">
        <v>88</v>
      </c>
      <c r="BD66" s="115" t="s">
        <v>89</v>
      </c>
      <c r="BE66" s="115" t="s">
        <v>90</v>
      </c>
      <c r="BF66" s="115" t="s">
        <v>91</v>
      </c>
      <c r="BG66" s="115" t="s">
        <v>91</v>
      </c>
    </row>
    <row r="67" spans="1:59">
      <c r="A67" s="115">
        <v>6985160673</v>
      </c>
      <c r="T67" s="142"/>
      <c r="U67" s="141">
        <f t="shared" si="23"/>
        <v>0</v>
      </c>
      <c r="V67" s="141" t="e">
        <f t="shared" si="24"/>
        <v>#DIV/0!</v>
      </c>
      <c r="W67" s="142"/>
      <c r="X67" s="141">
        <f t="shared" si="25"/>
        <v>0</v>
      </c>
      <c r="Y67" s="141">
        <f t="shared" si="26"/>
        <v>0</v>
      </c>
      <c r="Z67" s="141">
        <f t="shared" si="27"/>
        <v>0</v>
      </c>
      <c r="AA67" s="141">
        <f t="shared" si="28"/>
        <v>0</v>
      </c>
      <c r="AB67" s="141">
        <f t="shared" si="29"/>
        <v>0</v>
      </c>
      <c r="AC67" s="141">
        <f t="shared" si="30"/>
        <v>0</v>
      </c>
      <c r="AD67" s="141">
        <f t="shared" si="31"/>
        <v>0</v>
      </c>
      <c r="AE67" s="141">
        <f t="shared" si="32"/>
        <v>0</v>
      </c>
      <c r="AF67" s="141">
        <f t="shared" si="33"/>
        <v>0</v>
      </c>
      <c r="AG67" s="141">
        <f t="shared" si="34"/>
        <v>0</v>
      </c>
      <c r="AH67" s="141">
        <f t="shared" si="35"/>
        <v>0</v>
      </c>
      <c r="AI67" s="141">
        <f t="shared" si="36"/>
        <v>0</v>
      </c>
      <c r="AJ67" s="141">
        <f t="shared" si="37"/>
        <v>0</v>
      </c>
      <c r="AK67" s="141">
        <f t="shared" si="38"/>
        <v>0</v>
      </c>
      <c r="AL67" s="141">
        <f t="shared" si="39"/>
        <v>0</v>
      </c>
      <c r="AM67" s="141">
        <f t="shared" si="40"/>
        <v>0</v>
      </c>
      <c r="AN67" s="141">
        <f t="shared" si="41"/>
        <v>0</v>
      </c>
      <c r="AO67" s="141">
        <f t="shared" si="42"/>
        <v>0</v>
      </c>
      <c r="AP67" s="142"/>
      <c r="AQ67" s="142"/>
      <c r="AR67" s="141">
        <f t="shared" si="43"/>
        <v>0</v>
      </c>
      <c r="AS67" s="141">
        <f t="shared" si="44"/>
        <v>0</v>
      </c>
      <c r="AT67" s="141" t="str">
        <f t="shared" si="45"/>
        <v>Correct</v>
      </c>
      <c r="AU67" s="142"/>
      <c r="AV67" s="115" t="s">
        <v>99</v>
      </c>
      <c r="AW67" s="115">
        <v>58</v>
      </c>
      <c r="AX67" s="115" t="s">
        <v>181</v>
      </c>
      <c r="AY67" s="115" t="s">
        <v>239</v>
      </c>
      <c r="AZ67" s="115" t="s">
        <v>85</v>
      </c>
      <c r="BA67" s="115" t="s">
        <v>86</v>
      </c>
      <c r="BB67" s="115" t="s">
        <v>87</v>
      </c>
      <c r="BC67" s="115" t="s">
        <v>100</v>
      </c>
      <c r="BD67" s="115" t="s">
        <v>102</v>
      </c>
      <c r="BE67" s="115" t="s">
        <v>90</v>
      </c>
      <c r="BF67" s="115" t="s">
        <v>91</v>
      </c>
      <c r="BG67" s="115" t="s">
        <v>91</v>
      </c>
    </row>
    <row r="68" spans="1:59">
      <c r="A68" s="115">
        <v>5586741974</v>
      </c>
      <c r="F68" s="115" t="s">
        <v>55</v>
      </c>
      <c r="R68" s="115" t="s">
        <v>65</v>
      </c>
      <c r="T68" s="142"/>
      <c r="U68" s="141">
        <f t="shared" si="23"/>
        <v>2</v>
      </c>
      <c r="V68" s="141">
        <f t="shared" si="24"/>
        <v>1.5</v>
      </c>
      <c r="W68" s="142"/>
      <c r="X68" s="141">
        <f t="shared" si="25"/>
        <v>0</v>
      </c>
      <c r="Y68" s="141">
        <f t="shared" si="26"/>
        <v>0</v>
      </c>
      <c r="Z68" s="141">
        <f t="shared" si="27"/>
        <v>0</v>
      </c>
      <c r="AA68" s="141">
        <f t="shared" si="28"/>
        <v>0</v>
      </c>
      <c r="AB68" s="141">
        <f t="shared" si="29"/>
        <v>1</v>
      </c>
      <c r="AC68" s="141">
        <f t="shared" si="30"/>
        <v>0</v>
      </c>
      <c r="AD68" s="141">
        <f t="shared" si="31"/>
        <v>0</v>
      </c>
      <c r="AE68" s="141">
        <f t="shared" si="32"/>
        <v>0</v>
      </c>
      <c r="AF68" s="141">
        <f t="shared" si="33"/>
        <v>0</v>
      </c>
      <c r="AG68" s="141">
        <f t="shared" si="34"/>
        <v>0</v>
      </c>
      <c r="AH68" s="141">
        <f t="shared" si="35"/>
        <v>0</v>
      </c>
      <c r="AI68" s="141">
        <f t="shared" si="36"/>
        <v>0</v>
      </c>
      <c r="AJ68" s="141">
        <f t="shared" si="37"/>
        <v>0</v>
      </c>
      <c r="AK68" s="141">
        <f t="shared" si="38"/>
        <v>0</v>
      </c>
      <c r="AL68" s="141">
        <f t="shared" si="39"/>
        <v>0</v>
      </c>
      <c r="AM68" s="141">
        <f t="shared" si="40"/>
        <v>0</v>
      </c>
      <c r="AN68" s="141">
        <f t="shared" si="41"/>
        <v>1</v>
      </c>
      <c r="AO68" s="141">
        <f t="shared" si="42"/>
        <v>0</v>
      </c>
      <c r="AP68" s="142"/>
      <c r="AQ68" s="142"/>
      <c r="AR68" s="141">
        <f t="shared" si="43"/>
        <v>2</v>
      </c>
      <c r="AS68" s="141">
        <f t="shared" si="44"/>
        <v>2</v>
      </c>
      <c r="AT68" s="141" t="str">
        <f t="shared" si="45"/>
        <v>Correct</v>
      </c>
      <c r="AU68" s="142"/>
      <c r="AV68" s="115" t="s">
        <v>83</v>
      </c>
      <c r="AW68" s="115">
        <v>80</v>
      </c>
      <c r="AX68" s="115" t="s">
        <v>181</v>
      </c>
      <c r="AY68" s="115" t="s">
        <v>211</v>
      </c>
      <c r="AZ68" s="115" t="s">
        <v>85</v>
      </c>
      <c r="BA68" s="115" t="s">
        <v>86</v>
      </c>
      <c r="BB68" s="115" t="s">
        <v>87</v>
      </c>
      <c r="BC68" s="115" t="s">
        <v>93</v>
      </c>
      <c r="BD68" s="115" t="s">
        <v>102</v>
      </c>
      <c r="BE68" s="115" t="s">
        <v>106</v>
      </c>
      <c r="BF68" s="115" t="s">
        <v>91</v>
      </c>
      <c r="BG68" s="115" t="s">
        <v>86</v>
      </c>
    </row>
    <row r="69" spans="1:59">
      <c r="A69" s="115">
        <v>7011536823</v>
      </c>
      <c r="I69" s="115" t="s">
        <v>58</v>
      </c>
      <c r="L69" s="115" t="s">
        <v>61</v>
      </c>
      <c r="R69" s="115" t="s">
        <v>65</v>
      </c>
      <c r="T69" s="142"/>
      <c r="U69" s="141">
        <f t="shared" si="23"/>
        <v>3</v>
      </c>
      <c r="V69" s="141">
        <f t="shared" si="24"/>
        <v>1</v>
      </c>
      <c r="W69" s="142"/>
      <c r="X69" s="141">
        <f t="shared" si="25"/>
        <v>0</v>
      </c>
      <c r="Y69" s="141">
        <f t="shared" si="26"/>
        <v>0</v>
      </c>
      <c r="Z69" s="141">
        <f t="shared" si="27"/>
        <v>0</v>
      </c>
      <c r="AA69" s="141">
        <f t="shared" si="28"/>
        <v>0</v>
      </c>
      <c r="AB69" s="141">
        <f t="shared" si="29"/>
        <v>0</v>
      </c>
      <c r="AC69" s="141">
        <f t="shared" si="30"/>
        <v>0</v>
      </c>
      <c r="AD69" s="141">
        <f t="shared" si="31"/>
        <v>0</v>
      </c>
      <c r="AE69" s="141">
        <f t="shared" si="32"/>
        <v>1</v>
      </c>
      <c r="AF69" s="141">
        <f t="shared" si="33"/>
        <v>0</v>
      </c>
      <c r="AG69" s="141">
        <f t="shared" si="34"/>
        <v>0</v>
      </c>
      <c r="AH69" s="141">
        <f t="shared" si="35"/>
        <v>1</v>
      </c>
      <c r="AI69" s="141">
        <f t="shared" si="36"/>
        <v>0</v>
      </c>
      <c r="AJ69" s="141">
        <f t="shared" si="37"/>
        <v>0</v>
      </c>
      <c r="AK69" s="141">
        <f t="shared" si="38"/>
        <v>0</v>
      </c>
      <c r="AL69" s="141">
        <f t="shared" si="39"/>
        <v>0</v>
      </c>
      <c r="AM69" s="141">
        <f t="shared" si="40"/>
        <v>0</v>
      </c>
      <c r="AN69" s="141">
        <f t="shared" si="41"/>
        <v>1</v>
      </c>
      <c r="AO69" s="141">
        <f t="shared" si="42"/>
        <v>0</v>
      </c>
      <c r="AP69" s="142"/>
      <c r="AQ69" s="142"/>
      <c r="AR69" s="141">
        <f t="shared" si="43"/>
        <v>3</v>
      </c>
      <c r="AS69" s="141">
        <f t="shared" si="44"/>
        <v>3</v>
      </c>
      <c r="AT69" s="141" t="str">
        <f t="shared" si="45"/>
        <v>Correct</v>
      </c>
      <c r="AU69" s="142"/>
      <c r="AV69" s="115" t="s">
        <v>83</v>
      </c>
      <c r="AW69" s="115">
        <v>89</v>
      </c>
      <c r="AX69" s="115" t="s">
        <v>181</v>
      </c>
      <c r="AY69" s="115" t="s">
        <v>208</v>
      </c>
      <c r="AZ69" s="115" t="s">
        <v>85</v>
      </c>
      <c r="BA69" s="115" t="s">
        <v>86</v>
      </c>
      <c r="BB69" s="115" t="s">
        <v>87</v>
      </c>
      <c r="BD69" s="115" t="s">
        <v>111</v>
      </c>
      <c r="BE69" s="115" t="s">
        <v>106</v>
      </c>
      <c r="BF69" s="115" t="s">
        <v>91</v>
      </c>
      <c r="BG69" s="115" t="s">
        <v>86</v>
      </c>
    </row>
    <row r="70" spans="1:59">
      <c r="A70" s="115">
        <v>7020356056</v>
      </c>
      <c r="B70" s="115" t="s">
        <v>52</v>
      </c>
      <c r="H70" s="115" t="s">
        <v>57</v>
      </c>
      <c r="N70" s="115" t="s">
        <v>26</v>
      </c>
      <c r="T70" s="142"/>
      <c r="U70" s="141">
        <f t="shared" si="23"/>
        <v>3</v>
      </c>
      <c r="V70" s="141">
        <f t="shared" si="24"/>
        <v>1</v>
      </c>
      <c r="W70" s="142"/>
      <c r="X70" s="141">
        <f t="shared" si="25"/>
        <v>1</v>
      </c>
      <c r="Y70" s="141">
        <f t="shared" si="26"/>
        <v>0</v>
      </c>
      <c r="Z70" s="141">
        <f t="shared" si="27"/>
        <v>0</v>
      </c>
      <c r="AA70" s="141">
        <f t="shared" si="28"/>
        <v>0</v>
      </c>
      <c r="AB70" s="141">
        <f t="shared" si="29"/>
        <v>0</v>
      </c>
      <c r="AC70" s="141">
        <f t="shared" si="30"/>
        <v>0</v>
      </c>
      <c r="AD70" s="141">
        <f t="shared" si="31"/>
        <v>1</v>
      </c>
      <c r="AE70" s="141">
        <f t="shared" si="32"/>
        <v>0</v>
      </c>
      <c r="AF70" s="141">
        <f t="shared" si="33"/>
        <v>0</v>
      </c>
      <c r="AG70" s="141">
        <f t="shared" si="34"/>
        <v>0</v>
      </c>
      <c r="AH70" s="141">
        <f t="shared" si="35"/>
        <v>0</v>
      </c>
      <c r="AI70" s="141">
        <f t="shared" si="36"/>
        <v>0</v>
      </c>
      <c r="AJ70" s="141">
        <f t="shared" si="37"/>
        <v>1</v>
      </c>
      <c r="AK70" s="141">
        <f t="shared" si="38"/>
        <v>0</v>
      </c>
      <c r="AL70" s="141">
        <f t="shared" si="39"/>
        <v>0</v>
      </c>
      <c r="AM70" s="141">
        <f t="shared" si="40"/>
        <v>0</v>
      </c>
      <c r="AN70" s="141">
        <f t="shared" si="41"/>
        <v>0</v>
      </c>
      <c r="AO70" s="141">
        <f t="shared" si="42"/>
        <v>0</v>
      </c>
      <c r="AP70" s="142"/>
      <c r="AQ70" s="142"/>
      <c r="AR70" s="141">
        <f t="shared" si="43"/>
        <v>3</v>
      </c>
      <c r="AS70" s="141">
        <f t="shared" si="44"/>
        <v>3</v>
      </c>
      <c r="AT70" s="141" t="str">
        <f t="shared" si="45"/>
        <v>Correct</v>
      </c>
      <c r="AU70" s="142"/>
      <c r="AV70" s="115" t="s">
        <v>83</v>
      </c>
      <c r="AW70" s="115">
        <v>52</v>
      </c>
      <c r="AX70" s="115" t="s">
        <v>181</v>
      </c>
      <c r="AY70" s="115" t="s">
        <v>240</v>
      </c>
      <c r="AZ70" s="115" t="s">
        <v>85</v>
      </c>
      <c r="BA70" s="115" t="s">
        <v>86</v>
      </c>
      <c r="BB70" s="115" t="s">
        <v>87</v>
      </c>
      <c r="BC70" s="115" t="s">
        <v>104</v>
      </c>
      <c r="BD70" s="115" t="s">
        <v>102</v>
      </c>
      <c r="BE70" s="115" t="s">
        <v>90</v>
      </c>
      <c r="BF70" s="115" t="s">
        <v>91</v>
      </c>
      <c r="BG70" s="115" t="s">
        <v>91</v>
      </c>
    </row>
    <row r="71" spans="1:59">
      <c r="A71" s="115">
        <v>5587765516</v>
      </c>
      <c r="G71" s="115" t="s">
        <v>56</v>
      </c>
      <c r="P71" s="115" t="s">
        <v>63</v>
      </c>
      <c r="S71" s="115" t="s">
        <v>66</v>
      </c>
      <c r="T71" s="142"/>
      <c r="U71" s="141">
        <f t="shared" si="23"/>
        <v>3</v>
      </c>
      <c r="V71" s="141">
        <f t="shared" si="24"/>
        <v>1</v>
      </c>
      <c r="W71" s="142"/>
      <c r="X71" s="141">
        <f t="shared" si="25"/>
        <v>0</v>
      </c>
      <c r="Y71" s="141">
        <f t="shared" si="26"/>
        <v>0</v>
      </c>
      <c r="Z71" s="141">
        <f t="shared" si="27"/>
        <v>0</v>
      </c>
      <c r="AA71" s="141">
        <f t="shared" si="28"/>
        <v>0</v>
      </c>
      <c r="AB71" s="141">
        <f t="shared" si="29"/>
        <v>0</v>
      </c>
      <c r="AC71" s="141">
        <f t="shared" si="30"/>
        <v>1</v>
      </c>
      <c r="AD71" s="141">
        <f t="shared" si="31"/>
        <v>0</v>
      </c>
      <c r="AE71" s="141">
        <f t="shared" si="32"/>
        <v>0</v>
      </c>
      <c r="AF71" s="141">
        <f t="shared" si="33"/>
        <v>0</v>
      </c>
      <c r="AG71" s="141">
        <f t="shared" si="34"/>
        <v>0</v>
      </c>
      <c r="AH71" s="141">
        <f t="shared" si="35"/>
        <v>0</v>
      </c>
      <c r="AI71" s="141">
        <f t="shared" si="36"/>
        <v>0</v>
      </c>
      <c r="AJ71" s="141">
        <f t="shared" si="37"/>
        <v>0</v>
      </c>
      <c r="AK71" s="141">
        <f t="shared" si="38"/>
        <v>0</v>
      </c>
      <c r="AL71" s="141">
        <f t="shared" si="39"/>
        <v>1</v>
      </c>
      <c r="AM71" s="141">
        <f t="shared" si="40"/>
        <v>0</v>
      </c>
      <c r="AN71" s="141">
        <f t="shared" si="41"/>
        <v>0</v>
      </c>
      <c r="AO71" s="141">
        <f t="shared" si="42"/>
        <v>1</v>
      </c>
      <c r="AP71" s="142"/>
      <c r="AQ71" s="142"/>
      <c r="AR71" s="141">
        <f t="shared" si="43"/>
        <v>3</v>
      </c>
      <c r="AS71" s="141">
        <f t="shared" si="44"/>
        <v>3</v>
      </c>
      <c r="AT71" s="141" t="str">
        <f t="shared" si="45"/>
        <v>Correct</v>
      </c>
      <c r="AU71" s="142"/>
      <c r="AV71" s="115" t="s">
        <v>99</v>
      </c>
      <c r="AW71" s="115">
        <v>28</v>
      </c>
      <c r="AX71" s="115" t="s">
        <v>432</v>
      </c>
    </row>
    <row r="72" spans="1:59">
      <c r="A72" s="115">
        <v>5605324773</v>
      </c>
      <c r="E72" s="115" t="s">
        <v>19</v>
      </c>
      <c r="H72" s="115" t="s">
        <v>57</v>
      </c>
      <c r="J72" s="115" t="s">
        <v>59</v>
      </c>
      <c r="T72" s="142"/>
      <c r="U72" s="141">
        <f t="shared" si="23"/>
        <v>3</v>
      </c>
      <c r="V72" s="141">
        <f t="shared" si="24"/>
        <v>1</v>
      </c>
      <c r="W72" s="142"/>
      <c r="X72" s="141">
        <f t="shared" si="25"/>
        <v>0</v>
      </c>
      <c r="Y72" s="141">
        <f t="shared" si="26"/>
        <v>0</v>
      </c>
      <c r="Z72" s="141">
        <f t="shared" si="27"/>
        <v>0</v>
      </c>
      <c r="AA72" s="141">
        <f t="shared" si="28"/>
        <v>1</v>
      </c>
      <c r="AB72" s="141">
        <f t="shared" si="29"/>
        <v>0</v>
      </c>
      <c r="AC72" s="141">
        <f t="shared" si="30"/>
        <v>0</v>
      </c>
      <c r="AD72" s="141">
        <f t="shared" si="31"/>
        <v>1</v>
      </c>
      <c r="AE72" s="141">
        <f t="shared" si="32"/>
        <v>0</v>
      </c>
      <c r="AF72" s="141">
        <f t="shared" si="33"/>
        <v>1</v>
      </c>
      <c r="AG72" s="141">
        <f t="shared" si="34"/>
        <v>0</v>
      </c>
      <c r="AH72" s="141">
        <f t="shared" si="35"/>
        <v>0</v>
      </c>
      <c r="AI72" s="141">
        <f t="shared" si="36"/>
        <v>0</v>
      </c>
      <c r="AJ72" s="141">
        <f t="shared" si="37"/>
        <v>0</v>
      </c>
      <c r="AK72" s="141">
        <f t="shared" si="38"/>
        <v>0</v>
      </c>
      <c r="AL72" s="141">
        <f t="shared" si="39"/>
        <v>0</v>
      </c>
      <c r="AM72" s="141">
        <f t="shared" si="40"/>
        <v>0</v>
      </c>
      <c r="AN72" s="141">
        <f t="shared" si="41"/>
        <v>0</v>
      </c>
      <c r="AO72" s="141">
        <f t="shared" si="42"/>
        <v>0</v>
      </c>
      <c r="AP72" s="142"/>
      <c r="AQ72" s="142"/>
      <c r="AR72" s="141">
        <f t="shared" si="43"/>
        <v>3</v>
      </c>
      <c r="AS72" s="141">
        <f t="shared" si="44"/>
        <v>3</v>
      </c>
      <c r="AT72" s="141" t="str">
        <f t="shared" si="45"/>
        <v>Correct</v>
      </c>
      <c r="AU72" s="142"/>
      <c r="AV72" s="115" t="s">
        <v>99</v>
      </c>
      <c r="AW72" s="115">
        <v>26</v>
      </c>
      <c r="AX72" s="115" t="s">
        <v>432</v>
      </c>
    </row>
    <row r="73" spans="1:59">
      <c r="A73" s="115">
        <v>5607812248</v>
      </c>
      <c r="N73" s="115" t="s">
        <v>26</v>
      </c>
      <c r="T73" s="142"/>
      <c r="U73" s="141">
        <f t="shared" si="23"/>
        <v>1</v>
      </c>
      <c r="V73" s="141">
        <f t="shared" si="24"/>
        <v>3</v>
      </c>
      <c r="W73" s="142"/>
      <c r="X73" s="141">
        <f t="shared" si="25"/>
        <v>0</v>
      </c>
      <c r="Y73" s="141">
        <f t="shared" si="26"/>
        <v>0</v>
      </c>
      <c r="Z73" s="141">
        <f t="shared" si="27"/>
        <v>0</v>
      </c>
      <c r="AA73" s="141">
        <f t="shared" si="28"/>
        <v>0</v>
      </c>
      <c r="AB73" s="141">
        <f t="shared" si="29"/>
        <v>0</v>
      </c>
      <c r="AC73" s="141">
        <f t="shared" si="30"/>
        <v>0</v>
      </c>
      <c r="AD73" s="141">
        <f t="shared" si="31"/>
        <v>0</v>
      </c>
      <c r="AE73" s="141">
        <f t="shared" si="32"/>
        <v>0</v>
      </c>
      <c r="AF73" s="141">
        <f t="shared" si="33"/>
        <v>0</v>
      </c>
      <c r="AG73" s="141">
        <f t="shared" si="34"/>
        <v>0</v>
      </c>
      <c r="AH73" s="141">
        <f t="shared" si="35"/>
        <v>0</v>
      </c>
      <c r="AI73" s="141">
        <f t="shared" si="36"/>
        <v>0</v>
      </c>
      <c r="AJ73" s="141">
        <f t="shared" si="37"/>
        <v>1</v>
      </c>
      <c r="AK73" s="141">
        <f t="shared" si="38"/>
        <v>0</v>
      </c>
      <c r="AL73" s="141">
        <f t="shared" si="39"/>
        <v>0</v>
      </c>
      <c r="AM73" s="141">
        <f t="shared" si="40"/>
        <v>0</v>
      </c>
      <c r="AN73" s="141">
        <f t="shared" si="41"/>
        <v>0</v>
      </c>
      <c r="AO73" s="141">
        <f t="shared" si="42"/>
        <v>0</v>
      </c>
      <c r="AP73" s="142"/>
      <c r="AQ73" s="142"/>
      <c r="AR73" s="141">
        <f t="shared" si="43"/>
        <v>1</v>
      </c>
      <c r="AS73" s="141">
        <f t="shared" si="44"/>
        <v>1</v>
      </c>
      <c r="AT73" s="141" t="str">
        <f t="shared" si="45"/>
        <v>Correct</v>
      </c>
      <c r="AU73" s="142"/>
      <c r="AV73" s="115" t="s">
        <v>99</v>
      </c>
      <c r="AW73" s="115">
        <v>37</v>
      </c>
      <c r="AX73" s="115" t="s">
        <v>84</v>
      </c>
      <c r="AY73" s="115" t="s">
        <v>159</v>
      </c>
      <c r="AZ73" s="115" t="s">
        <v>107</v>
      </c>
      <c r="BA73" s="115" t="s">
        <v>91</v>
      </c>
      <c r="BB73" s="115" t="s">
        <v>108</v>
      </c>
      <c r="BC73" s="115" t="s">
        <v>96</v>
      </c>
      <c r="BD73" s="115" t="s">
        <v>102</v>
      </c>
      <c r="BE73" s="115" t="s">
        <v>113</v>
      </c>
      <c r="BF73" s="115" t="s">
        <v>91</v>
      </c>
    </row>
    <row r="74" spans="1:59">
      <c r="A74" s="115">
        <v>5607811928</v>
      </c>
      <c r="N74" s="115" t="s">
        <v>26</v>
      </c>
      <c r="T74" s="142"/>
      <c r="U74" s="141">
        <f t="shared" si="23"/>
        <v>1</v>
      </c>
      <c r="V74" s="141">
        <f t="shared" si="24"/>
        <v>3</v>
      </c>
      <c r="W74" s="142"/>
      <c r="X74" s="141">
        <f t="shared" si="25"/>
        <v>0</v>
      </c>
      <c r="Y74" s="141">
        <f t="shared" si="26"/>
        <v>0</v>
      </c>
      <c r="Z74" s="141">
        <f t="shared" si="27"/>
        <v>0</v>
      </c>
      <c r="AA74" s="141">
        <f t="shared" si="28"/>
        <v>0</v>
      </c>
      <c r="AB74" s="141">
        <f t="shared" si="29"/>
        <v>0</v>
      </c>
      <c r="AC74" s="141">
        <f t="shared" si="30"/>
        <v>0</v>
      </c>
      <c r="AD74" s="141">
        <f t="shared" si="31"/>
        <v>0</v>
      </c>
      <c r="AE74" s="141">
        <f t="shared" si="32"/>
        <v>0</v>
      </c>
      <c r="AF74" s="141">
        <f t="shared" si="33"/>
        <v>0</v>
      </c>
      <c r="AG74" s="141">
        <f t="shared" si="34"/>
        <v>0</v>
      </c>
      <c r="AH74" s="141">
        <f t="shared" si="35"/>
        <v>0</v>
      </c>
      <c r="AI74" s="141">
        <f t="shared" si="36"/>
        <v>0</v>
      </c>
      <c r="AJ74" s="141">
        <f t="shared" si="37"/>
        <v>1</v>
      </c>
      <c r="AK74" s="141">
        <f t="shared" si="38"/>
        <v>0</v>
      </c>
      <c r="AL74" s="141">
        <f t="shared" si="39"/>
        <v>0</v>
      </c>
      <c r="AM74" s="141">
        <f t="shared" si="40"/>
        <v>0</v>
      </c>
      <c r="AN74" s="141">
        <f t="shared" si="41"/>
        <v>0</v>
      </c>
      <c r="AO74" s="141">
        <f t="shared" si="42"/>
        <v>0</v>
      </c>
      <c r="AP74" s="142"/>
      <c r="AQ74" s="142"/>
      <c r="AR74" s="141">
        <f t="shared" si="43"/>
        <v>1</v>
      </c>
      <c r="AS74" s="141">
        <f t="shared" si="44"/>
        <v>1</v>
      </c>
      <c r="AT74" s="141" t="str">
        <f t="shared" si="45"/>
        <v>Correct</v>
      </c>
      <c r="AU74" s="142"/>
      <c r="AV74" s="115" t="s">
        <v>99</v>
      </c>
      <c r="AW74" s="115">
        <v>40</v>
      </c>
      <c r="AX74" s="115" t="s">
        <v>84</v>
      </c>
      <c r="AY74" s="115" t="s">
        <v>444</v>
      </c>
      <c r="AZ74" s="115" t="s">
        <v>107</v>
      </c>
      <c r="BA74" s="115" t="s">
        <v>91</v>
      </c>
      <c r="BB74" s="115" t="s">
        <v>108</v>
      </c>
      <c r="BC74" s="115" t="s">
        <v>93</v>
      </c>
      <c r="BD74" s="115" t="s">
        <v>102</v>
      </c>
      <c r="BE74" s="115" t="s">
        <v>90</v>
      </c>
      <c r="BF74" s="115" t="s">
        <v>91</v>
      </c>
    </row>
    <row r="75" spans="1:59">
      <c r="A75" s="115">
        <v>5607810974</v>
      </c>
      <c r="S75" s="115" t="s">
        <v>66</v>
      </c>
      <c r="T75" s="142"/>
      <c r="U75" s="141">
        <f t="shared" si="23"/>
        <v>1</v>
      </c>
      <c r="V75" s="141">
        <f t="shared" si="24"/>
        <v>3</v>
      </c>
      <c r="W75" s="142"/>
      <c r="X75" s="141">
        <f t="shared" si="25"/>
        <v>0</v>
      </c>
      <c r="Y75" s="141">
        <f t="shared" si="26"/>
        <v>0</v>
      </c>
      <c r="Z75" s="141">
        <f t="shared" si="27"/>
        <v>0</v>
      </c>
      <c r="AA75" s="141">
        <f t="shared" si="28"/>
        <v>0</v>
      </c>
      <c r="AB75" s="141">
        <f t="shared" si="29"/>
        <v>0</v>
      </c>
      <c r="AC75" s="141">
        <f t="shared" si="30"/>
        <v>0</v>
      </c>
      <c r="AD75" s="141">
        <f t="shared" si="31"/>
        <v>0</v>
      </c>
      <c r="AE75" s="141">
        <f t="shared" si="32"/>
        <v>0</v>
      </c>
      <c r="AF75" s="141">
        <f t="shared" si="33"/>
        <v>0</v>
      </c>
      <c r="AG75" s="141">
        <f t="shared" si="34"/>
        <v>0</v>
      </c>
      <c r="AH75" s="141">
        <f t="shared" si="35"/>
        <v>0</v>
      </c>
      <c r="AI75" s="141">
        <f t="shared" si="36"/>
        <v>0</v>
      </c>
      <c r="AJ75" s="141">
        <f t="shared" si="37"/>
        <v>0</v>
      </c>
      <c r="AK75" s="141">
        <f t="shared" si="38"/>
        <v>0</v>
      </c>
      <c r="AL75" s="141">
        <f t="shared" si="39"/>
        <v>0</v>
      </c>
      <c r="AM75" s="141">
        <f t="shared" si="40"/>
        <v>0</v>
      </c>
      <c r="AN75" s="141">
        <f t="shared" si="41"/>
        <v>0</v>
      </c>
      <c r="AO75" s="141">
        <f t="shared" si="42"/>
        <v>1</v>
      </c>
      <c r="AP75" s="142"/>
      <c r="AQ75" s="142"/>
      <c r="AR75" s="141">
        <f t="shared" si="43"/>
        <v>1</v>
      </c>
      <c r="AS75" s="141">
        <f t="shared" si="44"/>
        <v>1</v>
      </c>
      <c r="AT75" s="141" t="str">
        <f t="shared" si="45"/>
        <v>Correct</v>
      </c>
      <c r="AU75" s="142"/>
      <c r="AV75" s="115" t="s">
        <v>99</v>
      </c>
      <c r="AW75" s="115">
        <v>36</v>
      </c>
      <c r="AX75" s="115" t="s">
        <v>84</v>
      </c>
      <c r="AY75" s="115" t="s">
        <v>447</v>
      </c>
      <c r="AZ75" s="115" t="s">
        <v>107</v>
      </c>
      <c r="BA75" s="115" t="s">
        <v>91</v>
      </c>
      <c r="BB75" s="115" t="s">
        <v>108</v>
      </c>
      <c r="BC75" s="115" t="s">
        <v>93</v>
      </c>
      <c r="BD75" s="115" t="s">
        <v>102</v>
      </c>
      <c r="BE75" s="115" t="s">
        <v>113</v>
      </c>
      <c r="BF75" s="115" t="s">
        <v>91</v>
      </c>
    </row>
    <row r="76" spans="1:59">
      <c r="A76" s="115">
        <v>6988293259</v>
      </c>
      <c r="B76" s="115" t="s">
        <v>52</v>
      </c>
      <c r="E76" s="115" t="s">
        <v>19</v>
      </c>
      <c r="H76" s="115" t="s">
        <v>57</v>
      </c>
      <c r="N76" s="115" t="s">
        <v>26</v>
      </c>
      <c r="T76" s="142"/>
      <c r="U76" s="141">
        <f t="shared" si="23"/>
        <v>4</v>
      </c>
      <c r="V76" s="141">
        <f t="shared" si="24"/>
        <v>0.75</v>
      </c>
      <c r="W76" s="142"/>
      <c r="X76" s="141">
        <f t="shared" si="25"/>
        <v>0.75</v>
      </c>
      <c r="Y76" s="141">
        <f t="shared" si="26"/>
        <v>0</v>
      </c>
      <c r="Z76" s="141">
        <f t="shared" si="27"/>
        <v>0</v>
      </c>
      <c r="AA76" s="141">
        <f t="shared" si="28"/>
        <v>0.75</v>
      </c>
      <c r="AB76" s="141">
        <f t="shared" si="29"/>
        <v>0</v>
      </c>
      <c r="AC76" s="141">
        <f t="shared" si="30"/>
        <v>0</v>
      </c>
      <c r="AD76" s="141">
        <f t="shared" si="31"/>
        <v>0.75</v>
      </c>
      <c r="AE76" s="141">
        <f t="shared" si="32"/>
        <v>0</v>
      </c>
      <c r="AF76" s="141">
        <f t="shared" si="33"/>
        <v>0</v>
      </c>
      <c r="AG76" s="141">
        <f t="shared" si="34"/>
        <v>0</v>
      </c>
      <c r="AH76" s="141">
        <f t="shared" si="35"/>
        <v>0</v>
      </c>
      <c r="AI76" s="141">
        <f t="shared" si="36"/>
        <v>0</v>
      </c>
      <c r="AJ76" s="141">
        <f t="shared" si="37"/>
        <v>0.75</v>
      </c>
      <c r="AK76" s="141">
        <f t="shared" si="38"/>
        <v>0</v>
      </c>
      <c r="AL76" s="141">
        <f t="shared" si="39"/>
        <v>0</v>
      </c>
      <c r="AM76" s="141">
        <f t="shared" si="40"/>
        <v>0</v>
      </c>
      <c r="AN76" s="141">
        <f t="shared" si="41"/>
        <v>0</v>
      </c>
      <c r="AO76" s="141">
        <f t="shared" si="42"/>
        <v>0</v>
      </c>
      <c r="AP76" s="142"/>
      <c r="AQ76" s="142"/>
      <c r="AR76" s="141">
        <f t="shared" si="43"/>
        <v>3</v>
      </c>
      <c r="AS76" s="141">
        <f t="shared" si="44"/>
        <v>4</v>
      </c>
      <c r="AT76" s="141" t="str">
        <f t="shared" si="45"/>
        <v>Correct</v>
      </c>
      <c r="AU76" s="142"/>
      <c r="AV76" s="115" t="s">
        <v>99</v>
      </c>
      <c r="AW76" s="115">
        <v>69</v>
      </c>
      <c r="AX76" s="115" t="s">
        <v>84</v>
      </c>
      <c r="AY76" s="115" t="s">
        <v>149</v>
      </c>
      <c r="AZ76" s="115" t="s">
        <v>114</v>
      </c>
      <c r="BB76" s="115" t="s">
        <v>435</v>
      </c>
      <c r="BC76" s="115" t="s">
        <v>101</v>
      </c>
      <c r="BD76" s="115" t="s">
        <v>111</v>
      </c>
      <c r="BE76" s="115" t="s">
        <v>106</v>
      </c>
      <c r="BF76" s="115" t="s">
        <v>91</v>
      </c>
    </row>
    <row r="77" spans="1:59">
      <c r="A77" s="115">
        <v>5585032998</v>
      </c>
      <c r="D77" s="115" t="s">
        <v>54</v>
      </c>
      <c r="E77" s="115" t="s">
        <v>19</v>
      </c>
      <c r="S77" s="115" t="s">
        <v>66</v>
      </c>
      <c r="T77" s="142"/>
      <c r="U77" s="141">
        <f t="shared" si="23"/>
        <v>3</v>
      </c>
      <c r="V77" s="141">
        <f t="shared" si="24"/>
        <v>1</v>
      </c>
      <c r="W77" s="142"/>
      <c r="X77" s="141">
        <f t="shared" si="25"/>
        <v>0</v>
      </c>
      <c r="Y77" s="141">
        <f t="shared" si="26"/>
        <v>0</v>
      </c>
      <c r="Z77" s="141">
        <f t="shared" si="27"/>
        <v>1</v>
      </c>
      <c r="AA77" s="141">
        <f t="shared" si="28"/>
        <v>1</v>
      </c>
      <c r="AB77" s="141">
        <f t="shared" si="29"/>
        <v>0</v>
      </c>
      <c r="AC77" s="141">
        <f t="shared" si="30"/>
        <v>0</v>
      </c>
      <c r="AD77" s="141">
        <f t="shared" si="31"/>
        <v>0</v>
      </c>
      <c r="AE77" s="141">
        <f t="shared" si="32"/>
        <v>0</v>
      </c>
      <c r="AF77" s="141">
        <f t="shared" si="33"/>
        <v>0</v>
      </c>
      <c r="AG77" s="141">
        <f t="shared" si="34"/>
        <v>0</v>
      </c>
      <c r="AH77" s="141">
        <f t="shared" si="35"/>
        <v>0</v>
      </c>
      <c r="AI77" s="141">
        <f t="shared" si="36"/>
        <v>0</v>
      </c>
      <c r="AJ77" s="141">
        <f t="shared" si="37"/>
        <v>0</v>
      </c>
      <c r="AK77" s="141">
        <f t="shared" si="38"/>
        <v>0</v>
      </c>
      <c r="AL77" s="141">
        <f t="shared" si="39"/>
        <v>0</v>
      </c>
      <c r="AM77" s="141">
        <f t="shared" si="40"/>
        <v>0</v>
      </c>
      <c r="AN77" s="141">
        <f t="shared" si="41"/>
        <v>0</v>
      </c>
      <c r="AO77" s="141">
        <f t="shared" si="42"/>
        <v>1</v>
      </c>
      <c r="AP77" s="142"/>
      <c r="AQ77" s="142"/>
      <c r="AR77" s="141">
        <f t="shared" si="43"/>
        <v>3</v>
      </c>
      <c r="AS77" s="141">
        <f t="shared" si="44"/>
        <v>3</v>
      </c>
      <c r="AT77" s="141" t="str">
        <f t="shared" si="45"/>
        <v>Correct</v>
      </c>
      <c r="AU77" s="142"/>
      <c r="AV77" s="115" t="s">
        <v>83</v>
      </c>
      <c r="AW77" s="115">
        <v>50</v>
      </c>
      <c r="AX77" s="115" t="s">
        <v>181</v>
      </c>
      <c r="AY77" s="115" t="s">
        <v>223</v>
      </c>
      <c r="AZ77" s="115" t="s">
        <v>85</v>
      </c>
      <c r="BA77" s="115" t="s">
        <v>86</v>
      </c>
      <c r="BB77" s="115" t="s">
        <v>87</v>
      </c>
      <c r="BC77" s="115" t="s">
        <v>101</v>
      </c>
      <c r="BD77" s="115" t="s">
        <v>102</v>
      </c>
      <c r="BE77" s="115" t="s">
        <v>90</v>
      </c>
      <c r="BF77" s="115" t="s">
        <v>91</v>
      </c>
      <c r="BG77" s="115" t="s">
        <v>91</v>
      </c>
    </row>
    <row r="78" spans="1:59">
      <c r="A78" s="115">
        <v>7011538957</v>
      </c>
      <c r="B78" s="115" t="s">
        <v>52</v>
      </c>
      <c r="D78" s="115" t="s">
        <v>54</v>
      </c>
      <c r="S78" s="115" t="s">
        <v>66</v>
      </c>
      <c r="T78" s="142"/>
      <c r="U78" s="141">
        <f t="shared" si="23"/>
        <v>3</v>
      </c>
      <c r="V78" s="141">
        <f t="shared" si="24"/>
        <v>1</v>
      </c>
      <c r="W78" s="142"/>
      <c r="X78" s="141">
        <f t="shared" si="25"/>
        <v>1</v>
      </c>
      <c r="Y78" s="141">
        <f t="shared" si="26"/>
        <v>0</v>
      </c>
      <c r="Z78" s="141">
        <f t="shared" si="27"/>
        <v>1</v>
      </c>
      <c r="AA78" s="141">
        <f t="shared" si="28"/>
        <v>0</v>
      </c>
      <c r="AB78" s="141">
        <f t="shared" si="29"/>
        <v>0</v>
      </c>
      <c r="AC78" s="141">
        <f t="shared" si="30"/>
        <v>0</v>
      </c>
      <c r="AD78" s="141">
        <f t="shared" si="31"/>
        <v>0</v>
      </c>
      <c r="AE78" s="141">
        <f t="shared" si="32"/>
        <v>0</v>
      </c>
      <c r="AF78" s="141">
        <f t="shared" si="33"/>
        <v>0</v>
      </c>
      <c r="AG78" s="141">
        <f t="shared" si="34"/>
        <v>0</v>
      </c>
      <c r="AH78" s="141">
        <f t="shared" si="35"/>
        <v>0</v>
      </c>
      <c r="AI78" s="141">
        <f t="shared" si="36"/>
        <v>0</v>
      </c>
      <c r="AJ78" s="141">
        <f t="shared" si="37"/>
        <v>0</v>
      </c>
      <c r="AK78" s="141">
        <f t="shared" si="38"/>
        <v>0</v>
      </c>
      <c r="AL78" s="141">
        <f t="shared" si="39"/>
        <v>0</v>
      </c>
      <c r="AM78" s="141">
        <f t="shared" si="40"/>
        <v>0</v>
      </c>
      <c r="AN78" s="141">
        <f t="shared" si="41"/>
        <v>0</v>
      </c>
      <c r="AO78" s="141">
        <f t="shared" si="42"/>
        <v>1</v>
      </c>
      <c r="AP78" s="142"/>
      <c r="AQ78" s="142"/>
      <c r="AR78" s="141">
        <f t="shared" si="43"/>
        <v>3</v>
      </c>
      <c r="AS78" s="141">
        <f t="shared" si="44"/>
        <v>3</v>
      </c>
      <c r="AT78" s="141" t="str">
        <f t="shared" si="45"/>
        <v>Correct</v>
      </c>
      <c r="AU78" s="142"/>
      <c r="AV78" s="115" t="s">
        <v>99</v>
      </c>
      <c r="AW78" s="115">
        <v>71</v>
      </c>
      <c r="AX78" s="115" t="s">
        <v>181</v>
      </c>
      <c r="AZ78" s="115" t="s">
        <v>85</v>
      </c>
      <c r="BA78" s="115" t="s">
        <v>86</v>
      </c>
      <c r="BB78" s="115" t="s">
        <v>87</v>
      </c>
      <c r="BC78" s="115" t="s">
        <v>100</v>
      </c>
      <c r="BD78" s="115" t="s">
        <v>94</v>
      </c>
      <c r="BE78" s="115" t="s">
        <v>106</v>
      </c>
      <c r="BF78" s="115" t="s">
        <v>91</v>
      </c>
      <c r="BG78" s="115" t="s">
        <v>86</v>
      </c>
    </row>
    <row r="79" spans="1:59">
      <c r="A79" s="115">
        <v>5595846890</v>
      </c>
      <c r="G79" s="115" t="s">
        <v>56</v>
      </c>
      <c r="T79" s="142"/>
      <c r="U79" s="141">
        <f t="shared" si="23"/>
        <v>1</v>
      </c>
      <c r="V79" s="141">
        <f t="shared" si="24"/>
        <v>3</v>
      </c>
      <c r="W79" s="142"/>
      <c r="X79" s="141">
        <f t="shared" si="25"/>
        <v>0</v>
      </c>
      <c r="Y79" s="141">
        <f t="shared" si="26"/>
        <v>0</v>
      </c>
      <c r="Z79" s="141">
        <f t="shared" si="27"/>
        <v>0</v>
      </c>
      <c r="AA79" s="141">
        <f t="shared" si="28"/>
        <v>0</v>
      </c>
      <c r="AB79" s="141">
        <f t="shared" si="29"/>
        <v>0</v>
      </c>
      <c r="AC79" s="141">
        <f t="shared" si="30"/>
        <v>1</v>
      </c>
      <c r="AD79" s="141">
        <f t="shared" si="31"/>
        <v>0</v>
      </c>
      <c r="AE79" s="141">
        <f t="shared" si="32"/>
        <v>0</v>
      </c>
      <c r="AF79" s="141">
        <f t="shared" si="33"/>
        <v>0</v>
      </c>
      <c r="AG79" s="141">
        <f t="shared" si="34"/>
        <v>0</v>
      </c>
      <c r="AH79" s="141">
        <f t="shared" si="35"/>
        <v>0</v>
      </c>
      <c r="AI79" s="141">
        <f t="shared" si="36"/>
        <v>0</v>
      </c>
      <c r="AJ79" s="141">
        <f t="shared" si="37"/>
        <v>0</v>
      </c>
      <c r="AK79" s="141">
        <f t="shared" si="38"/>
        <v>0</v>
      </c>
      <c r="AL79" s="141">
        <f t="shared" si="39"/>
        <v>0</v>
      </c>
      <c r="AM79" s="141">
        <f t="shared" si="40"/>
        <v>0</v>
      </c>
      <c r="AN79" s="141">
        <f t="shared" si="41"/>
        <v>0</v>
      </c>
      <c r="AO79" s="141">
        <f t="shared" si="42"/>
        <v>0</v>
      </c>
      <c r="AP79" s="142"/>
      <c r="AQ79" s="142"/>
      <c r="AR79" s="141">
        <f t="shared" si="43"/>
        <v>1</v>
      </c>
      <c r="AS79" s="141">
        <f t="shared" si="44"/>
        <v>1</v>
      </c>
      <c r="AT79" s="141" t="str">
        <f t="shared" si="45"/>
        <v>Correct</v>
      </c>
      <c r="AU79" s="142"/>
    </row>
    <row r="80" spans="1:59">
      <c r="A80" s="115">
        <v>5593603303</v>
      </c>
      <c r="G80" s="115" t="s">
        <v>56</v>
      </c>
      <c r="L80" s="115" t="s">
        <v>61</v>
      </c>
      <c r="M80" s="115" t="s">
        <v>62</v>
      </c>
      <c r="T80" s="142"/>
      <c r="U80" s="141">
        <f t="shared" si="23"/>
        <v>3</v>
      </c>
      <c r="V80" s="141">
        <f t="shared" si="24"/>
        <v>1</v>
      </c>
      <c r="W80" s="142"/>
      <c r="X80" s="141">
        <f t="shared" si="25"/>
        <v>0</v>
      </c>
      <c r="Y80" s="141">
        <f t="shared" si="26"/>
        <v>0</v>
      </c>
      <c r="Z80" s="141">
        <f t="shared" si="27"/>
        <v>0</v>
      </c>
      <c r="AA80" s="141">
        <f t="shared" si="28"/>
        <v>0</v>
      </c>
      <c r="AB80" s="141">
        <f t="shared" si="29"/>
        <v>0</v>
      </c>
      <c r="AC80" s="141">
        <f t="shared" si="30"/>
        <v>1</v>
      </c>
      <c r="AD80" s="141">
        <f t="shared" si="31"/>
        <v>0</v>
      </c>
      <c r="AE80" s="141">
        <f t="shared" si="32"/>
        <v>0</v>
      </c>
      <c r="AF80" s="141">
        <f t="shared" si="33"/>
        <v>0</v>
      </c>
      <c r="AG80" s="141">
        <f t="shared" si="34"/>
        <v>0</v>
      </c>
      <c r="AH80" s="141">
        <f t="shared" si="35"/>
        <v>1</v>
      </c>
      <c r="AI80" s="141">
        <f t="shared" si="36"/>
        <v>1</v>
      </c>
      <c r="AJ80" s="141">
        <f t="shared" si="37"/>
        <v>0</v>
      </c>
      <c r="AK80" s="141">
        <f t="shared" si="38"/>
        <v>0</v>
      </c>
      <c r="AL80" s="141">
        <f t="shared" si="39"/>
        <v>0</v>
      </c>
      <c r="AM80" s="141">
        <f t="shared" si="40"/>
        <v>0</v>
      </c>
      <c r="AN80" s="141">
        <f t="shared" si="41"/>
        <v>0</v>
      </c>
      <c r="AO80" s="141">
        <f t="shared" si="42"/>
        <v>0</v>
      </c>
      <c r="AP80" s="142"/>
      <c r="AQ80" s="142"/>
      <c r="AR80" s="141">
        <f t="shared" si="43"/>
        <v>3</v>
      </c>
      <c r="AS80" s="141">
        <f t="shared" si="44"/>
        <v>3</v>
      </c>
      <c r="AT80" s="141" t="str">
        <f t="shared" si="45"/>
        <v>Correct</v>
      </c>
      <c r="AU80" s="142"/>
    </row>
    <row r="81" spans="1:58">
      <c r="A81" s="115">
        <v>5583706480</v>
      </c>
      <c r="I81" s="115" t="s">
        <v>58</v>
      </c>
      <c r="S81" s="115" t="s">
        <v>66</v>
      </c>
      <c r="T81" s="142"/>
      <c r="U81" s="141">
        <f t="shared" si="23"/>
        <v>2</v>
      </c>
      <c r="V81" s="141">
        <f t="shared" si="24"/>
        <v>1.5</v>
      </c>
      <c r="W81" s="142"/>
      <c r="X81" s="141">
        <f t="shared" si="25"/>
        <v>0</v>
      </c>
      <c r="Y81" s="141">
        <f t="shared" si="26"/>
        <v>0</v>
      </c>
      <c r="Z81" s="141">
        <f t="shared" si="27"/>
        <v>0</v>
      </c>
      <c r="AA81" s="141">
        <f t="shared" si="28"/>
        <v>0</v>
      </c>
      <c r="AB81" s="141">
        <f t="shared" si="29"/>
        <v>0</v>
      </c>
      <c r="AC81" s="141">
        <f t="shared" si="30"/>
        <v>0</v>
      </c>
      <c r="AD81" s="141">
        <f t="shared" si="31"/>
        <v>0</v>
      </c>
      <c r="AE81" s="141">
        <f t="shared" si="32"/>
        <v>1</v>
      </c>
      <c r="AF81" s="141">
        <f t="shared" si="33"/>
        <v>0</v>
      </c>
      <c r="AG81" s="141">
        <f t="shared" si="34"/>
        <v>0</v>
      </c>
      <c r="AH81" s="141">
        <f t="shared" si="35"/>
        <v>0</v>
      </c>
      <c r="AI81" s="141">
        <f t="shared" si="36"/>
        <v>0</v>
      </c>
      <c r="AJ81" s="141">
        <f t="shared" si="37"/>
        <v>0</v>
      </c>
      <c r="AK81" s="141">
        <f t="shared" si="38"/>
        <v>0</v>
      </c>
      <c r="AL81" s="141">
        <f t="shared" si="39"/>
        <v>0</v>
      </c>
      <c r="AM81" s="141">
        <f t="shared" si="40"/>
        <v>0</v>
      </c>
      <c r="AN81" s="141">
        <f t="shared" si="41"/>
        <v>0</v>
      </c>
      <c r="AO81" s="141">
        <f t="shared" si="42"/>
        <v>1</v>
      </c>
      <c r="AP81" s="142"/>
      <c r="AQ81" s="142"/>
      <c r="AR81" s="141">
        <f t="shared" si="43"/>
        <v>2</v>
      </c>
      <c r="AS81" s="141">
        <f t="shared" si="44"/>
        <v>2</v>
      </c>
      <c r="AT81" s="141" t="str">
        <f t="shared" si="45"/>
        <v>Correct</v>
      </c>
      <c r="AU81" s="142"/>
      <c r="AV81" s="115" t="s">
        <v>83</v>
      </c>
      <c r="AW81" s="115">
        <v>21</v>
      </c>
      <c r="AX81" s="115" t="s">
        <v>84</v>
      </c>
      <c r="AY81" s="115" t="s">
        <v>460</v>
      </c>
      <c r="AZ81" s="115" t="s">
        <v>110</v>
      </c>
      <c r="BA81" s="115" t="s">
        <v>91</v>
      </c>
      <c r="BB81" s="115" t="s">
        <v>108</v>
      </c>
      <c r="BC81" s="115" t="s">
        <v>93</v>
      </c>
      <c r="BD81" s="115" t="s">
        <v>102</v>
      </c>
      <c r="BE81" s="115" t="s">
        <v>95</v>
      </c>
      <c r="BF81" s="115" t="s">
        <v>86</v>
      </c>
    </row>
    <row r="82" spans="1:58">
      <c r="A82" s="115">
        <v>5610771399</v>
      </c>
      <c r="D82" s="115" t="s">
        <v>54</v>
      </c>
      <c r="M82" s="115" t="s">
        <v>62</v>
      </c>
      <c r="O82" s="115" t="s">
        <v>22</v>
      </c>
      <c r="T82" s="142"/>
      <c r="U82" s="141">
        <f t="shared" si="23"/>
        <v>3</v>
      </c>
      <c r="V82" s="141">
        <f t="shared" si="24"/>
        <v>1</v>
      </c>
      <c r="W82" s="142"/>
      <c r="X82" s="141">
        <f t="shared" si="25"/>
        <v>0</v>
      </c>
      <c r="Y82" s="141">
        <f t="shared" si="26"/>
        <v>0</v>
      </c>
      <c r="Z82" s="141">
        <f t="shared" si="27"/>
        <v>1</v>
      </c>
      <c r="AA82" s="141">
        <f t="shared" si="28"/>
        <v>0</v>
      </c>
      <c r="AB82" s="141">
        <f t="shared" si="29"/>
        <v>0</v>
      </c>
      <c r="AC82" s="141">
        <f t="shared" si="30"/>
        <v>0</v>
      </c>
      <c r="AD82" s="141">
        <f t="shared" si="31"/>
        <v>0</v>
      </c>
      <c r="AE82" s="141">
        <f t="shared" si="32"/>
        <v>0</v>
      </c>
      <c r="AF82" s="141">
        <f t="shared" si="33"/>
        <v>0</v>
      </c>
      <c r="AG82" s="141">
        <f t="shared" si="34"/>
        <v>0</v>
      </c>
      <c r="AH82" s="141">
        <f t="shared" si="35"/>
        <v>0</v>
      </c>
      <c r="AI82" s="141">
        <f t="shared" si="36"/>
        <v>1</v>
      </c>
      <c r="AJ82" s="141">
        <f t="shared" si="37"/>
        <v>0</v>
      </c>
      <c r="AK82" s="141">
        <f t="shared" si="38"/>
        <v>1</v>
      </c>
      <c r="AL82" s="141">
        <f t="shared" si="39"/>
        <v>0</v>
      </c>
      <c r="AM82" s="141">
        <f t="shared" si="40"/>
        <v>0</v>
      </c>
      <c r="AN82" s="141">
        <f t="shared" si="41"/>
        <v>0</v>
      </c>
      <c r="AO82" s="141">
        <f t="shared" si="42"/>
        <v>0</v>
      </c>
      <c r="AP82" s="142"/>
      <c r="AQ82" s="142"/>
      <c r="AR82" s="141">
        <f t="shared" si="43"/>
        <v>3</v>
      </c>
      <c r="AS82" s="141">
        <f t="shared" si="44"/>
        <v>3</v>
      </c>
      <c r="AT82" s="141" t="str">
        <f t="shared" si="45"/>
        <v>Correct</v>
      </c>
      <c r="AU82" s="142"/>
    </row>
    <row r="83" spans="1:58">
      <c r="A83" s="115">
        <v>5580902656</v>
      </c>
      <c r="Q83" s="115" t="s">
        <v>64</v>
      </c>
      <c r="R83" s="115" t="s">
        <v>65</v>
      </c>
      <c r="T83" s="142"/>
      <c r="U83" s="141">
        <f t="shared" si="23"/>
        <v>2</v>
      </c>
      <c r="V83" s="141">
        <f t="shared" si="24"/>
        <v>1.5</v>
      </c>
      <c r="W83" s="142"/>
      <c r="X83" s="141">
        <f t="shared" si="25"/>
        <v>0</v>
      </c>
      <c r="Y83" s="141">
        <f t="shared" si="26"/>
        <v>0</v>
      </c>
      <c r="Z83" s="141">
        <f t="shared" si="27"/>
        <v>0</v>
      </c>
      <c r="AA83" s="141">
        <f t="shared" si="28"/>
        <v>0</v>
      </c>
      <c r="AB83" s="141">
        <f t="shared" si="29"/>
        <v>0</v>
      </c>
      <c r="AC83" s="141">
        <f t="shared" si="30"/>
        <v>0</v>
      </c>
      <c r="AD83" s="141">
        <f t="shared" si="31"/>
        <v>0</v>
      </c>
      <c r="AE83" s="141">
        <f t="shared" si="32"/>
        <v>0</v>
      </c>
      <c r="AF83" s="141">
        <f t="shared" si="33"/>
        <v>0</v>
      </c>
      <c r="AG83" s="141">
        <f t="shared" si="34"/>
        <v>0</v>
      </c>
      <c r="AH83" s="141">
        <f t="shared" si="35"/>
        <v>0</v>
      </c>
      <c r="AI83" s="141">
        <f t="shared" si="36"/>
        <v>0</v>
      </c>
      <c r="AJ83" s="141">
        <f t="shared" si="37"/>
        <v>0</v>
      </c>
      <c r="AK83" s="141">
        <f t="shared" si="38"/>
        <v>0</v>
      </c>
      <c r="AL83" s="141">
        <f t="shared" si="39"/>
        <v>0</v>
      </c>
      <c r="AM83" s="141">
        <f t="shared" si="40"/>
        <v>1</v>
      </c>
      <c r="AN83" s="141">
        <f t="shared" si="41"/>
        <v>1</v>
      </c>
      <c r="AO83" s="141">
        <f t="shared" si="42"/>
        <v>0</v>
      </c>
      <c r="AP83" s="142"/>
      <c r="AQ83" s="142"/>
      <c r="AR83" s="141">
        <f t="shared" si="43"/>
        <v>2</v>
      </c>
      <c r="AS83" s="141">
        <f t="shared" si="44"/>
        <v>2</v>
      </c>
      <c r="AT83" s="141" t="str">
        <f t="shared" si="45"/>
        <v>Correct</v>
      </c>
      <c r="AU83" s="142"/>
      <c r="AV83" s="115" t="s">
        <v>99</v>
      </c>
      <c r="AW83" s="115">
        <v>13</v>
      </c>
      <c r="AX83" s="115" t="s">
        <v>84</v>
      </c>
      <c r="AY83" s="115" t="s">
        <v>453</v>
      </c>
      <c r="AZ83" s="115" t="s">
        <v>85</v>
      </c>
      <c r="BA83" s="115" t="s">
        <v>91</v>
      </c>
      <c r="BB83" s="115" t="s">
        <v>108</v>
      </c>
      <c r="BC83" s="115" t="s">
        <v>101</v>
      </c>
      <c r="BD83" s="115" t="s">
        <v>112</v>
      </c>
      <c r="BE83" s="115" t="s">
        <v>95</v>
      </c>
      <c r="BF83" s="115" t="s">
        <v>91</v>
      </c>
    </row>
    <row r="84" spans="1:58">
      <c r="A84" s="115">
        <v>5603726809</v>
      </c>
      <c r="E84" s="115" t="s">
        <v>19</v>
      </c>
      <c r="H84" s="115" t="s">
        <v>57</v>
      </c>
      <c r="N84" s="115" t="s">
        <v>26</v>
      </c>
      <c r="T84" s="142"/>
      <c r="U84" s="141">
        <f t="shared" si="23"/>
        <v>3</v>
      </c>
      <c r="V84" s="141">
        <f t="shared" si="24"/>
        <v>1</v>
      </c>
      <c r="W84" s="142"/>
      <c r="X84" s="141">
        <f t="shared" si="25"/>
        <v>0</v>
      </c>
      <c r="Y84" s="141">
        <f t="shared" si="26"/>
        <v>0</v>
      </c>
      <c r="Z84" s="141">
        <f t="shared" si="27"/>
        <v>0</v>
      </c>
      <c r="AA84" s="141">
        <f t="shared" si="28"/>
        <v>1</v>
      </c>
      <c r="AB84" s="141">
        <f t="shared" si="29"/>
        <v>0</v>
      </c>
      <c r="AC84" s="141">
        <f t="shared" si="30"/>
        <v>0</v>
      </c>
      <c r="AD84" s="141">
        <f t="shared" si="31"/>
        <v>1</v>
      </c>
      <c r="AE84" s="141">
        <f t="shared" si="32"/>
        <v>0</v>
      </c>
      <c r="AF84" s="141">
        <f t="shared" si="33"/>
        <v>0</v>
      </c>
      <c r="AG84" s="141">
        <f t="shared" si="34"/>
        <v>0</v>
      </c>
      <c r="AH84" s="141">
        <f t="shared" si="35"/>
        <v>0</v>
      </c>
      <c r="AI84" s="141">
        <f t="shared" si="36"/>
        <v>0</v>
      </c>
      <c r="AJ84" s="141">
        <f t="shared" si="37"/>
        <v>1</v>
      </c>
      <c r="AK84" s="141">
        <f t="shared" si="38"/>
        <v>0</v>
      </c>
      <c r="AL84" s="141">
        <f t="shared" si="39"/>
        <v>0</v>
      </c>
      <c r="AM84" s="141">
        <f t="shared" si="40"/>
        <v>0</v>
      </c>
      <c r="AN84" s="141">
        <f t="shared" si="41"/>
        <v>0</v>
      </c>
      <c r="AO84" s="141">
        <f t="shared" si="42"/>
        <v>0</v>
      </c>
      <c r="AP84" s="142"/>
      <c r="AQ84" s="142"/>
      <c r="AR84" s="141">
        <f t="shared" si="43"/>
        <v>3</v>
      </c>
      <c r="AS84" s="141">
        <f t="shared" si="44"/>
        <v>3</v>
      </c>
      <c r="AT84" s="141" t="str">
        <f t="shared" si="45"/>
        <v>Correct</v>
      </c>
      <c r="AU84" s="142"/>
      <c r="AV84" s="115" t="s">
        <v>83</v>
      </c>
      <c r="AW84" s="115">
        <v>25</v>
      </c>
      <c r="AX84" s="115" t="s">
        <v>181</v>
      </c>
      <c r="AY84" s="115" t="s">
        <v>217</v>
      </c>
      <c r="AZ84" s="115" t="s">
        <v>85</v>
      </c>
      <c r="BA84" s="115" t="s">
        <v>91</v>
      </c>
      <c r="BB84" s="115" t="s">
        <v>137</v>
      </c>
      <c r="BC84" s="115" t="s">
        <v>96</v>
      </c>
      <c r="BD84" s="115" t="s">
        <v>114</v>
      </c>
      <c r="BE84" s="115" t="s">
        <v>98</v>
      </c>
      <c r="BF84" s="115" t="s">
        <v>91</v>
      </c>
    </row>
    <row r="85" spans="1:58">
      <c r="A85" s="115">
        <v>5596704684</v>
      </c>
      <c r="D85" s="115" t="s">
        <v>54</v>
      </c>
      <c r="M85" s="115" t="s">
        <v>62</v>
      </c>
      <c r="S85" s="115" t="s">
        <v>66</v>
      </c>
      <c r="T85" s="142"/>
      <c r="U85" s="141">
        <f t="shared" si="23"/>
        <v>3</v>
      </c>
      <c r="V85" s="141">
        <f t="shared" si="24"/>
        <v>1</v>
      </c>
      <c r="W85" s="142"/>
      <c r="X85" s="141">
        <f t="shared" si="25"/>
        <v>0</v>
      </c>
      <c r="Y85" s="141">
        <f t="shared" si="26"/>
        <v>0</v>
      </c>
      <c r="Z85" s="141">
        <f t="shared" si="27"/>
        <v>1</v>
      </c>
      <c r="AA85" s="141">
        <f t="shared" si="28"/>
        <v>0</v>
      </c>
      <c r="AB85" s="141">
        <f t="shared" si="29"/>
        <v>0</v>
      </c>
      <c r="AC85" s="141">
        <f t="shared" si="30"/>
        <v>0</v>
      </c>
      <c r="AD85" s="141">
        <f t="shared" si="31"/>
        <v>0</v>
      </c>
      <c r="AE85" s="141">
        <f t="shared" si="32"/>
        <v>0</v>
      </c>
      <c r="AF85" s="141">
        <f t="shared" si="33"/>
        <v>0</v>
      </c>
      <c r="AG85" s="141">
        <f t="shared" si="34"/>
        <v>0</v>
      </c>
      <c r="AH85" s="141">
        <f t="shared" si="35"/>
        <v>0</v>
      </c>
      <c r="AI85" s="141">
        <f t="shared" si="36"/>
        <v>1</v>
      </c>
      <c r="AJ85" s="141">
        <f t="shared" si="37"/>
        <v>0</v>
      </c>
      <c r="AK85" s="141">
        <f t="shared" si="38"/>
        <v>0</v>
      </c>
      <c r="AL85" s="141">
        <f t="shared" si="39"/>
        <v>0</v>
      </c>
      <c r="AM85" s="141">
        <f t="shared" si="40"/>
        <v>0</v>
      </c>
      <c r="AN85" s="141">
        <f t="shared" si="41"/>
        <v>0</v>
      </c>
      <c r="AO85" s="141">
        <f t="shared" si="42"/>
        <v>1</v>
      </c>
      <c r="AP85" s="142"/>
      <c r="AQ85" s="142"/>
      <c r="AR85" s="141">
        <f t="shared" si="43"/>
        <v>3</v>
      </c>
      <c r="AS85" s="141">
        <f t="shared" si="44"/>
        <v>3</v>
      </c>
      <c r="AT85" s="141" t="str">
        <f t="shared" si="45"/>
        <v>Correct</v>
      </c>
      <c r="AU85" s="142"/>
    </row>
    <row r="86" spans="1:58">
      <c r="A86" s="115">
        <v>5595938893</v>
      </c>
      <c r="M86" s="115" t="s">
        <v>62</v>
      </c>
      <c r="O86" s="115" t="s">
        <v>22</v>
      </c>
      <c r="S86" s="115" t="s">
        <v>66</v>
      </c>
      <c r="T86" s="142"/>
      <c r="U86" s="141">
        <f t="shared" si="23"/>
        <v>3</v>
      </c>
      <c r="V86" s="141">
        <f t="shared" si="24"/>
        <v>1</v>
      </c>
      <c r="W86" s="142"/>
      <c r="X86" s="141">
        <f t="shared" si="25"/>
        <v>0</v>
      </c>
      <c r="Y86" s="141">
        <f t="shared" si="26"/>
        <v>0</v>
      </c>
      <c r="Z86" s="141">
        <f t="shared" si="27"/>
        <v>0</v>
      </c>
      <c r="AA86" s="141">
        <f t="shared" si="28"/>
        <v>0</v>
      </c>
      <c r="AB86" s="141">
        <f t="shared" si="29"/>
        <v>0</v>
      </c>
      <c r="AC86" s="141">
        <f t="shared" si="30"/>
        <v>0</v>
      </c>
      <c r="AD86" s="141">
        <f t="shared" si="31"/>
        <v>0</v>
      </c>
      <c r="AE86" s="141">
        <f t="shared" si="32"/>
        <v>0</v>
      </c>
      <c r="AF86" s="141">
        <f t="shared" si="33"/>
        <v>0</v>
      </c>
      <c r="AG86" s="141">
        <f t="shared" si="34"/>
        <v>0</v>
      </c>
      <c r="AH86" s="141">
        <f t="shared" si="35"/>
        <v>0</v>
      </c>
      <c r="AI86" s="141">
        <f t="shared" si="36"/>
        <v>1</v>
      </c>
      <c r="AJ86" s="141">
        <f t="shared" si="37"/>
        <v>0</v>
      </c>
      <c r="AK86" s="141">
        <f t="shared" si="38"/>
        <v>1</v>
      </c>
      <c r="AL86" s="141">
        <f t="shared" si="39"/>
        <v>0</v>
      </c>
      <c r="AM86" s="141">
        <f t="shared" si="40"/>
        <v>0</v>
      </c>
      <c r="AN86" s="141">
        <f t="shared" si="41"/>
        <v>0</v>
      </c>
      <c r="AO86" s="141">
        <f t="shared" si="42"/>
        <v>1</v>
      </c>
      <c r="AP86" s="142"/>
      <c r="AQ86" s="142"/>
      <c r="AR86" s="141">
        <f t="shared" si="43"/>
        <v>3</v>
      </c>
      <c r="AS86" s="141">
        <f t="shared" si="44"/>
        <v>3</v>
      </c>
      <c r="AT86" s="141" t="str">
        <f t="shared" si="45"/>
        <v>Correct</v>
      </c>
      <c r="AU86" s="142"/>
      <c r="AV86" s="115" t="s">
        <v>83</v>
      </c>
      <c r="AW86" s="115">
        <v>22</v>
      </c>
      <c r="AX86" s="115" t="s">
        <v>432</v>
      </c>
    </row>
    <row r="87" spans="1:58">
      <c r="A87" s="115">
        <v>5607808643</v>
      </c>
      <c r="G87" s="115" t="s">
        <v>56</v>
      </c>
      <c r="J87" s="115" t="s">
        <v>59</v>
      </c>
      <c r="K87" s="115" t="s">
        <v>60</v>
      </c>
      <c r="T87" s="142"/>
      <c r="U87" s="141">
        <f t="shared" si="23"/>
        <v>3</v>
      </c>
      <c r="V87" s="141">
        <f t="shared" si="24"/>
        <v>1</v>
      </c>
      <c r="W87" s="142"/>
      <c r="X87" s="141">
        <f t="shared" si="25"/>
        <v>0</v>
      </c>
      <c r="Y87" s="141">
        <f t="shared" si="26"/>
        <v>0</v>
      </c>
      <c r="Z87" s="141">
        <f t="shared" si="27"/>
        <v>0</v>
      </c>
      <c r="AA87" s="141">
        <f t="shared" si="28"/>
        <v>0</v>
      </c>
      <c r="AB87" s="141">
        <f t="shared" si="29"/>
        <v>0</v>
      </c>
      <c r="AC87" s="141">
        <f t="shared" si="30"/>
        <v>1</v>
      </c>
      <c r="AD87" s="141">
        <f t="shared" si="31"/>
        <v>0</v>
      </c>
      <c r="AE87" s="141">
        <f t="shared" si="32"/>
        <v>0</v>
      </c>
      <c r="AF87" s="141">
        <f t="shared" si="33"/>
        <v>1</v>
      </c>
      <c r="AG87" s="141">
        <f t="shared" si="34"/>
        <v>1</v>
      </c>
      <c r="AH87" s="141">
        <f t="shared" si="35"/>
        <v>0</v>
      </c>
      <c r="AI87" s="141">
        <f t="shared" si="36"/>
        <v>0</v>
      </c>
      <c r="AJ87" s="141">
        <f t="shared" si="37"/>
        <v>0</v>
      </c>
      <c r="AK87" s="141">
        <f t="shared" si="38"/>
        <v>0</v>
      </c>
      <c r="AL87" s="141">
        <f t="shared" si="39"/>
        <v>0</v>
      </c>
      <c r="AM87" s="141">
        <f t="shared" si="40"/>
        <v>0</v>
      </c>
      <c r="AN87" s="141">
        <f t="shared" si="41"/>
        <v>0</v>
      </c>
      <c r="AO87" s="141">
        <f t="shared" si="42"/>
        <v>0</v>
      </c>
      <c r="AP87" s="142"/>
      <c r="AQ87" s="142"/>
      <c r="AR87" s="141">
        <f t="shared" si="43"/>
        <v>3</v>
      </c>
      <c r="AS87" s="141">
        <f t="shared" si="44"/>
        <v>3</v>
      </c>
      <c r="AT87" s="141" t="str">
        <f t="shared" si="45"/>
        <v>Correct</v>
      </c>
      <c r="AU87" s="142"/>
      <c r="AV87" s="115" t="s">
        <v>99</v>
      </c>
      <c r="AW87" s="115">
        <v>20</v>
      </c>
      <c r="AX87" s="115" t="s">
        <v>84</v>
      </c>
      <c r="AY87" s="115" t="s">
        <v>449</v>
      </c>
      <c r="AZ87" s="115" t="s">
        <v>97</v>
      </c>
      <c r="BA87" s="115" t="s">
        <v>91</v>
      </c>
      <c r="BB87" s="115" t="s">
        <v>108</v>
      </c>
      <c r="BC87" s="115" t="s">
        <v>93</v>
      </c>
      <c r="BD87" s="115" t="s">
        <v>102</v>
      </c>
      <c r="BE87" s="115" t="s">
        <v>98</v>
      </c>
      <c r="BF87" s="115" t="s">
        <v>86</v>
      </c>
    </row>
    <row r="88" spans="1:58">
      <c r="A88" s="115">
        <v>5607690183</v>
      </c>
      <c r="F88" s="115" t="s">
        <v>55</v>
      </c>
      <c r="M88" s="115" t="s">
        <v>62</v>
      </c>
      <c r="N88" s="115" t="s">
        <v>26</v>
      </c>
      <c r="T88" s="142"/>
      <c r="U88" s="141">
        <f t="shared" si="23"/>
        <v>3</v>
      </c>
      <c r="V88" s="141">
        <f t="shared" si="24"/>
        <v>1</v>
      </c>
      <c r="W88" s="142"/>
      <c r="X88" s="141">
        <f t="shared" si="25"/>
        <v>0</v>
      </c>
      <c r="Y88" s="141">
        <f t="shared" si="26"/>
        <v>0</v>
      </c>
      <c r="Z88" s="141">
        <f t="shared" si="27"/>
        <v>0</v>
      </c>
      <c r="AA88" s="141">
        <f t="shared" si="28"/>
        <v>0</v>
      </c>
      <c r="AB88" s="141">
        <f t="shared" si="29"/>
        <v>1</v>
      </c>
      <c r="AC88" s="141">
        <f t="shared" si="30"/>
        <v>0</v>
      </c>
      <c r="AD88" s="141">
        <f t="shared" si="31"/>
        <v>0</v>
      </c>
      <c r="AE88" s="141">
        <f t="shared" si="32"/>
        <v>0</v>
      </c>
      <c r="AF88" s="141">
        <f t="shared" si="33"/>
        <v>0</v>
      </c>
      <c r="AG88" s="141">
        <f t="shared" si="34"/>
        <v>0</v>
      </c>
      <c r="AH88" s="141">
        <f t="shared" si="35"/>
        <v>0</v>
      </c>
      <c r="AI88" s="141">
        <f t="shared" si="36"/>
        <v>1</v>
      </c>
      <c r="AJ88" s="141">
        <f t="shared" si="37"/>
        <v>1</v>
      </c>
      <c r="AK88" s="141">
        <f t="shared" si="38"/>
        <v>0</v>
      </c>
      <c r="AL88" s="141">
        <f t="shared" si="39"/>
        <v>0</v>
      </c>
      <c r="AM88" s="141">
        <f t="shared" si="40"/>
        <v>0</v>
      </c>
      <c r="AN88" s="141">
        <f t="shared" si="41"/>
        <v>0</v>
      </c>
      <c r="AO88" s="141">
        <f t="shared" si="42"/>
        <v>0</v>
      </c>
      <c r="AP88" s="142"/>
      <c r="AQ88" s="142"/>
      <c r="AR88" s="141">
        <f t="shared" si="43"/>
        <v>3</v>
      </c>
      <c r="AS88" s="141">
        <f t="shared" si="44"/>
        <v>3</v>
      </c>
      <c r="AT88" s="141" t="str">
        <f t="shared" si="45"/>
        <v>Correct</v>
      </c>
      <c r="AU88" s="142"/>
      <c r="AV88" s="115" t="s">
        <v>99</v>
      </c>
      <c r="AW88" s="115">
        <v>40</v>
      </c>
      <c r="AX88" s="115" t="s">
        <v>181</v>
      </c>
      <c r="AY88" s="115" t="s">
        <v>452</v>
      </c>
      <c r="AZ88" s="115" t="s">
        <v>97</v>
      </c>
      <c r="BA88" s="115" t="s">
        <v>91</v>
      </c>
      <c r="BB88" s="115" t="s">
        <v>137</v>
      </c>
      <c r="BC88" s="115" t="s">
        <v>96</v>
      </c>
      <c r="BD88" s="115" t="s">
        <v>102</v>
      </c>
      <c r="BE88" s="115" t="s">
        <v>113</v>
      </c>
      <c r="BF88" s="115" t="s">
        <v>91</v>
      </c>
    </row>
    <row r="89" spans="1:58">
      <c r="A89" s="115">
        <v>5607693037</v>
      </c>
      <c r="E89" s="115" t="s">
        <v>19</v>
      </c>
      <c r="L89" s="115" t="s">
        <v>61</v>
      </c>
      <c r="O89" s="115" t="s">
        <v>22</v>
      </c>
      <c r="T89" s="142"/>
      <c r="U89" s="141">
        <f t="shared" si="23"/>
        <v>3</v>
      </c>
      <c r="V89" s="141">
        <f t="shared" si="24"/>
        <v>1</v>
      </c>
      <c r="W89" s="142"/>
      <c r="X89" s="141">
        <f t="shared" si="25"/>
        <v>0</v>
      </c>
      <c r="Y89" s="141">
        <f t="shared" si="26"/>
        <v>0</v>
      </c>
      <c r="Z89" s="141">
        <f t="shared" si="27"/>
        <v>0</v>
      </c>
      <c r="AA89" s="141">
        <f t="shared" si="28"/>
        <v>1</v>
      </c>
      <c r="AB89" s="141">
        <f t="shared" si="29"/>
        <v>0</v>
      </c>
      <c r="AC89" s="141">
        <f t="shared" si="30"/>
        <v>0</v>
      </c>
      <c r="AD89" s="141">
        <f t="shared" si="31"/>
        <v>0</v>
      </c>
      <c r="AE89" s="141">
        <f t="shared" si="32"/>
        <v>0</v>
      </c>
      <c r="AF89" s="141">
        <f t="shared" si="33"/>
        <v>0</v>
      </c>
      <c r="AG89" s="141">
        <f t="shared" si="34"/>
        <v>0</v>
      </c>
      <c r="AH89" s="141">
        <f t="shared" si="35"/>
        <v>1</v>
      </c>
      <c r="AI89" s="141">
        <f t="shared" si="36"/>
        <v>0</v>
      </c>
      <c r="AJ89" s="141">
        <f t="shared" si="37"/>
        <v>0</v>
      </c>
      <c r="AK89" s="141">
        <f t="shared" si="38"/>
        <v>1</v>
      </c>
      <c r="AL89" s="141">
        <f t="shared" si="39"/>
        <v>0</v>
      </c>
      <c r="AM89" s="141">
        <f t="shared" si="40"/>
        <v>0</v>
      </c>
      <c r="AN89" s="141">
        <f t="shared" si="41"/>
        <v>0</v>
      </c>
      <c r="AO89" s="141">
        <f t="shared" si="42"/>
        <v>0</v>
      </c>
      <c r="AP89" s="142"/>
      <c r="AQ89" s="142"/>
      <c r="AR89" s="141">
        <f t="shared" si="43"/>
        <v>3</v>
      </c>
      <c r="AS89" s="141">
        <f t="shared" si="44"/>
        <v>3</v>
      </c>
      <c r="AT89" s="141" t="str">
        <f t="shared" si="45"/>
        <v>Correct</v>
      </c>
      <c r="AU89" s="142"/>
      <c r="AV89" s="115" t="s">
        <v>99</v>
      </c>
      <c r="AW89" s="115">
        <v>40</v>
      </c>
      <c r="AX89" s="115" t="s">
        <v>181</v>
      </c>
      <c r="AY89" s="115" t="s">
        <v>451</v>
      </c>
      <c r="AZ89" s="115" t="s">
        <v>97</v>
      </c>
      <c r="BA89" s="115" t="s">
        <v>91</v>
      </c>
      <c r="BB89" s="115" t="s">
        <v>137</v>
      </c>
      <c r="BC89" s="115" t="s">
        <v>96</v>
      </c>
      <c r="BD89" s="115" t="s">
        <v>102</v>
      </c>
      <c r="BE89" s="115" t="s">
        <v>113</v>
      </c>
      <c r="BF89" s="115" t="s">
        <v>91</v>
      </c>
    </row>
    <row r="90" spans="1:58">
      <c r="A90" s="115">
        <v>5595978420</v>
      </c>
      <c r="E90" s="115" t="s">
        <v>19</v>
      </c>
      <c r="H90" s="115" t="s">
        <v>57</v>
      </c>
      <c r="N90" s="115" t="s">
        <v>26</v>
      </c>
      <c r="T90" s="142"/>
      <c r="U90" s="141">
        <f t="shared" si="23"/>
        <v>3</v>
      </c>
      <c r="V90" s="141">
        <f t="shared" si="24"/>
        <v>1</v>
      </c>
      <c r="W90" s="142"/>
      <c r="X90" s="141">
        <f t="shared" si="25"/>
        <v>0</v>
      </c>
      <c r="Y90" s="141">
        <f t="shared" si="26"/>
        <v>0</v>
      </c>
      <c r="Z90" s="141">
        <f t="shared" si="27"/>
        <v>0</v>
      </c>
      <c r="AA90" s="141">
        <f t="shared" si="28"/>
        <v>1</v>
      </c>
      <c r="AB90" s="141">
        <f t="shared" si="29"/>
        <v>0</v>
      </c>
      <c r="AC90" s="141">
        <f t="shared" si="30"/>
        <v>0</v>
      </c>
      <c r="AD90" s="141">
        <f t="shared" si="31"/>
        <v>1</v>
      </c>
      <c r="AE90" s="141">
        <f t="shared" si="32"/>
        <v>0</v>
      </c>
      <c r="AF90" s="141">
        <f t="shared" si="33"/>
        <v>0</v>
      </c>
      <c r="AG90" s="141">
        <f t="shared" si="34"/>
        <v>0</v>
      </c>
      <c r="AH90" s="141">
        <f t="shared" si="35"/>
        <v>0</v>
      </c>
      <c r="AI90" s="141">
        <f t="shared" si="36"/>
        <v>0</v>
      </c>
      <c r="AJ90" s="141">
        <f t="shared" si="37"/>
        <v>1</v>
      </c>
      <c r="AK90" s="141">
        <f t="shared" si="38"/>
        <v>0</v>
      </c>
      <c r="AL90" s="141">
        <f t="shared" si="39"/>
        <v>0</v>
      </c>
      <c r="AM90" s="141">
        <f t="shared" si="40"/>
        <v>0</v>
      </c>
      <c r="AN90" s="141">
        <f t="shared" si="41"/>
        <v>0</v>
      </c>
      <c r="AO90" s="141">
        <f t="shared" si="42"/>
        <v>0</v>
      </c>
      <c r="AP90" s="142"/>
      <c r="AQ90" s="142"/>
      <c r="AR90" s="141">
        <f t="shared" si="43"/>
        <v>3</v>
      </c>
      <c r="AS90" s="141">
        <f t="shared" si="44"/>
        <v>3</v>
      </c>
      <c r="AT90" s="141" t="str">
        <f t="shared" si="45"/>
        <v>Correct</v>
      </c>
      <c r="AU90" s="142"/>
      <c r="AV90" s="115" t="s">
        <v>83</v>
      </c>
      <c r="AW90" s="115">
        <v>18</v>
      </c>
      <c r="AX90" s="115" t="s">
        <v>84</v>
      </c>
      <c r="AY90" s="115" t="s">
        <v>149</v>
      </c>
      <c r="AZ90" s="115" t="s">
        <v>85</v>
      </c>
      <c r="BA90" s="115" t="s">
        <v>91</v>
      </c>
      <c r="BB90" s="115" t="s">
        <v>108</v>
      </c>
      <c r="BC90" s="115" t="s">
        <v>100</v>
      </c>
      <c r="BD90" s="115" t="s">
        <v>102</v>
      </c>
      <c r="BE90" s="115" t="s">
        <v>113</v>
      </c>
      <c r="BF90" s="115" t="s">
        <v>86</v>
      </c>
    </row>
    <row r="91" spans="1:58">
      <c r="A91" s="115">
        <v>5579830464</v>
      </c>
      <c r="N91" s="115" t="s">
        <v>26</v>
      </c>
      <c r="T91" s="142"/>
      <c r="U91" s="141">
        <f t="shared" si="23"/>
        <v>1</v>
      </c>
      <c r="V91" s="141">
        <f t="shared" si="24"/>
        <v>3</v>
      </c>
      <c r="W91" s="142"/>
      <c r="X91" s="141">
        <f t="shared" si="25"/>
        <v>0</v>
      </c>
      <c r="Y91" s="141">
        <f t="shared" si="26"/>
        <v>0</v>
      </c>
      <c r="Z91" s="141">
        <f t="shared" si="27"/>
        <v>0</v>
      </c>
      <c r="AA91" s="141">
        <f t="shared" si="28"/>
        <v>0</v>
      </c>
      <c r="AB91" s="141">
        <f t="shared" si="29"/>
        <v>0</v>
      </c>
      <c r="AC91" s="141">
        <f t="shared" si="30"/>
        <v>0</v>
      </c>
      <c r="AD91" s="141">
        <f t="shared" si="31"/>
        <v>0</v>
      </c>
      <c r="AE91" s="141">
        <f t="shared" si="32"/>
        <v>0</v>
      </c>
      <c r="AF91" s="141">
        <f t="shared" si="33"/>
        <v>0</v>
      </c>
      <c r="AG91" s="141">
        <f t="shared" si="34"/>
        <v>0</v>
      </c>
      <c r="AH91" s="141">
        <f t="shared" si="35"/>
        <v>0</v>
      </c>
      <c r="AI91" s="141">
        <f t="shared" si="36"/>
        <v>0</v>
      </c>
      <c r="AJ91" s="141">
        <f t="shared" si="37"/>
        <v>1</v>
      </c>
      <c r="AK91" s="141">
        <f t="shared" si="38"/>
        <v>0</v>
      </c>
      <c r="AL91" s="141">
        <f t="shared" si="39"/>
        <v>0</v>
      </c>
      <c r="AM91" s="141">
        <f t="shared" si="40"/>
        <v>0</v>
      </c>
      <c r="AN91" s="141">
        <f t="shared" si="41"/>
        <v>0</v>
      </c>
      <c r="AO91" s="141">
        <f t="shared" si="42"/>
        <v>0</v>
      </c>
      <c r="AP91" s="142"/>
      <c r="AQ91" s="142"/>
      <c r="AR91" s="141">
        <f t="shared" si="43"/>
        <v>1</v>
      </c>
      <c r="AS91" s="141">
        <f t="shared" si="44"/>
        <v>1</v>
      </c>
      <c r="AT91" s="141" t="str">
        <f t="shared" si="45"/>
        <v>Correct</v>
      </c>
      <c r="AU91" s="142"/>
    </row>
    <row r="92" spans="1:58">
      <c r="A92" s="115">
        <v>5579450347</v>
      </c>
      <c r="G92" s="115" t="s">
        <v>56</v>
      </c>
      <c r="I92" s="115" t="s">
        <v>58</v>
      </c>
      <c r="K92" s="115" t="s">
        <v>60</v>
      </c>
      <c r="T92" s="142"/>
      <c r="U92" s="141">
        <f t="shared" si="23"/>
        <v>3</v>
      </c>
      <c r="V92" s="141">
        <f t="shared" si="24"/>
        <v>1</v>
      </c>
      <c r="W92" s="142"/>
      <c r="X92" s="141">
        <f t="shared" si="25"/>
        <v>0</v>
      </c>
      <c r="Y92" s="141">
        <f t="shared" si="26"/>
        <v>0</v>
      </c>
      <c r="Z92" s="141">
        <f t="shared" si="27"/>
        <v>0</v>
      </c>
      <c r="AA92" s="141">
        <f t="shared" si="28"/>
        <v>0</v>
      </c>
      <c r="AB92" s="141">
        <f t="shared" si="29"/>
        <v>0</v>
      </c>
      <c r="AC92" s="141">
        <f t="shared" si="30"/>
        <v>1</v>
      </c>
      <c r="AD92" s="141">
        <f t="shared" si="31"/>
        <v>0</v>
      </c>
      <c r="AE92" s="141">
        <f t="shared" si="32"/>
        <v>1</v>
      </c>
      <c r="AF92" s="141">
        <f t="shared" si="33"/>
        <v>0</v>
      </c>
      <c r="AG92" s="141">
        <f t="shared" si="34"/>
        <v>1</v>
      </c>
      <c r="AH92" s="141">
        <f t="shared" si="35"/>
        <v>0</v>
      </c>
      <c r="AI92" s="141">
        <f t="shared" si="36"/>
        <v>0</v>
      </c>
      <c r="AJ92" s="141">
        <f t="shared" si="37"/>
        <v>0</v>
      </c>
      <c r="AK92" s="141">
        <f t="shared" si="38"/>
        <v>0</v>
      </c>
      <c r="AL92" s="141">
        <f t="shared" si="39"/>
        <v>0</v>
      </c>
      <c r="AM92" s="141">
        <f t="shared" si="40"/>
        <v>0</v>
      </c>
      <c r="AN92" s="141">
        <f t="shared" si="41"/>
        <v>0</v>
      </c>
      <c r="AO92" s="141">
        <f t="shared" si="42"/>
        <v>0</v>
      </c>
      <c r="AP92" s="142"/>
      <c r="AQ92" s="142"/>
      <c r="AR92" s="141">
        <f t="shared" si="43"/>
        <v>3</v>
      </c>
      <c r="AS92" s="141">
        <f t="shared" si="44"/>
        <v>3</v>
      </c>
      <c r="AT92" s="141" t="str">
        <f t="shared" si="45"/>
        <v>Correct</v>
      </c>
      <c r="AU92" s="142"/>
    </row>
    <row r="93" spans="1:58">
      <c r="A93" s="115">
        <v>5590394964</v>
      </c>
      <c r="E93" s="115" t="s">
        <v>19</v>
      </c>
      <c r="N93" s="115" t="s">
        <v>26</v>
      </c>
      <c r="R93" s="115" t="s">
        <v>65</v>
      </c>
      <c r="T93" s="142"/>
      <c r="U93" s="141">
        <f t="shared" si="23"/>
        <v>3</v>
      </c>
      <c r="V93" s="141">
        <f t="shared" si="24"/>
        <v>1</v>
      </c>
      <c r="W93" s="142"/>
      <c r="X93" s="141">
        <f t="shared" si="25"/>
        <v>0</v>
      </c>
      <c r="Y93" s="141">
        <f t="shared" si="26"/>
        <v>0</v>
      </c>
      <c r="Z93" s="141">
        <f t="shared" si="27"/>
        <v>0</v>
      </c>
      <c r="AA93" s="141">
        <f t="shared" si="28"/>
        <v>1</v>
      </c>
      <c r="AB93" s="141">
        <f t="shared" si="29"/>
        <v>0</v>
      </c>
      <c r="AC93" s="141">
        <f t="shared" si="30"/>
        <v>0</v>
      </c>
      <c r="AD93" s="141">
        <f t="shared" si="31"/>
        <v>0</v>
      </c>
      <c r="AE93" s="141">
        <f t="shared" si="32"/>
        <v>0</v>
      </c>
      <c r="AF93" s="141">
        <f t="shared" si="33"/>
        <v>0</v>
      </c>
      <c r="AG93" s="141">
        <f t="shared" si="34"/>
        <v>0</v>
      </c>
      <c r="AH93" s="141">
        <f t="shared" si="35"/>
        <v>0</v>
      </c>
      <c r="AI93" s="141">
        <f t="shared" si="36"/>
        <v>0</v>
      </c>
      <c r="AJ93" s="141">
        <f t="shared" si="37"/>
        <v>1</v>
      </c>
      <c r="AK93" s="141">
        <f t="shared" si="38"/>
        <v>0</v>
      </c>
      <c r="AL93" s="141">
        <f t="shared" si="39"/>
        <v>0</v>
      </c>
      <c r="AM93" s="141">
        <f t="shared" si="40"/>
        <v>0</v>
      </c>
      <c r="AN93" s="141">
        <f t="shared" si="41"/>
        <v>1</v>
      </c>
      <c r="AO93" s="141">
        <f t="shared" si="42"/>
        <v>0</v>
      </c>
      <c r="AP93" s="142"/>
      <c r="AQ93" s="142"/>
      <c r="AR93" s="141">
        <f t="shared" si="43"/>
        <v>3</v>
      </c>
      <c r="AS93" s="141">
        <f t="shared" si="44"/>
        <v>3</v>
      </c>
      <c r="AT93" s="141" t="str">
        <f t="shared" si="45"/>
        <v>Correct</v>
      </c>
      <c r="AU93" s="142"/>
      <c r="AV93" s="115" t="s">
        <v>83</v>
      </c>
      <c r="AW93" s="115">
        <v>44</v>
      </c>
      <c r="AX93" s="115" t="s">
        <v>432</v>
      </c>
    </row>
    <row r="94" spans="1:58">
      <c r="A94" s="115">
        <v>5607810385</v>
      </c>
      <c r="G94" s="115" t="s">
        <v>56</v>
      </c>
      <c r="J94" s="115" t="s">
        <v>59</v>
      </c>
      <c r="M94" s="115" t="s">
        <v>62</v>
      </c>
      <c r="T94" s="142"/>
      <c r="U94" s="141">
        <f t="shared" si="23"/>
        <v>3</v>
      </c>
      <c r="V94" s="141">
        <f t="shared" si="24"/>
        <v>1</v>
      </c>
      <c r="W94" s="142"/>
      <c r="X94" s="141">
        <f t="shared" si="25"/>
        <v>0</v>
      </c>
      <c r="Y94" s="141">
        <f t="shared" si="26"/>
        <v>0</v>
      </c>
      <c r="Z94" s="141">
        <f t="shared" si="27"/>
        <v>0</v>
      </c>
      <c r="AA94" s="141">
        <f t="shared" si="28"/>
        <v>0</v>
      </c>
      <c r="AB94" s="141">
        <f t="shared" si="29"/>
        <v>0</v>
      </c>
      <c r="AC94" s="141">
        <f t="shared" si="30"/>
        <v>1</v>
      </c>
      <c r="AD94" s="141">
        <f t="shared" si="31"/>
        <v>0</v>
      </c>
      <c r="AE94" s="141">
        <f t="shared" si="32"/>
        <v>0</v>
      </c>
      <c r="AF94" s="141">
        <f t="shared" si="33"/>
        <v>1</v>
      </c>
      <c r="AG94" s="141">
        <f t="shared" si="34"/>
        <v>0</v>
      </c>
      <c r="AH94" s="141">
        <f t="shared" si="35"/>
        <v>0</v>
      </c>
      <c r="AI94" s="141">
        <f t="shared" si="36"/>
        <v>1</v>
      </c>
      <c r="AJ94" s="141">
        <f t="shared" si="37"/>
        <v>0</v>
      </c>
      <c r="AK94" s="141">
        <f t="shared" si="38"/>
        <v>0</v>
      </c>
      <c r="AL94" s="141">
        <f t="shared" si="39"/>
        <v>0</v>
      </c>
      <c r="AM94" s="141">
        <f t="shared" si="40"/>
        <v>0</v>
      </c>
      <c r="AN94" s="141">
        <f t="shared" si="41"/>
        <v>0</v>
      </c>
      <c r="AO94" s="141">
        <f t="shared" si="42"/>
        <v>0</v>
      </c>
      <c r="AP94" s="142"/>
      <c r="AQ94" s="142"/>
      <c r="AR94" s="141">
        <f t="shared" si="43"/>
        <v>3</v>
      </c>
      <c r="AS94" s="141">
        <f t="shared" si="44"/>
        <v>3</v>
      </c>
      <c r="AT94" s="141" t="str">
        <f t="shared" si="45"/>
        <v>Correct</v>
      </c>
      <c r="AU94" s="142"/>
      <c r="AV94" s="115" t="s">
        <v>99</v>
      </c>
      <c r="AW94" s="115">
        <v>28</v>
      </c>
      <c r="AX94" s="115" t="s">
        <v>84</v>
      </c>
      <c r="AY94" s="115" t="s">
        <v>151</v>
      </c>
      <c r="AZ94" s="115" t="s">
        <v>107</v>
      </c>
      <c r="BA94" s="115" t="s">
        <v>91</v>
      </c>
      <c r="BB94" s="115" t="s">
        <v>108</v>
      </c>
      <c r="BC94" s="115" t="s">
        <v>96</v>
      </c>
      <c r="BD94" s="115" t="s">
        <v>102</v>
      </c>
      <c r="BE94" s="115" t="s">
        <v>90</v>
      </c>
      <c r="BF94" s="115" t="s">
        <v>91</v>
      </c>
    </row>
    <row r="95" spans="1:58">
      <c r="A95" s="115">
        <v>5607810003</v>
      </c>
      <c r="L95" s="115" t="s">
        <v>61</v>
      </c>
      <c r="N95" s="115" t="s">
        <v>26</v>
      </c>
      <c r="P95" s="115" t="s">
        <v>63</v>
      </c>
      <c r="T95" s="142"/>
      <c r="U95" s="141">
        <f t="shared" si="23"/>
        <v>3</v>
      </c>
      <c r="V95" s="141">
        <f t="shared" si="24"/>
        <v>1</v>
      </c>
      <c r="W95" s="142"/>
      <c r="X95" s="141">
        <f t="shared" si="25"/>
        <v>0</v>
      </c>
      <c r="Y95" s="141">
        <f t="shared" si="26"/>
        <v>0</v>
      </c>
      <c r="Z95" s="141">
        <f t="shared" si="27"/>
        <v>0</v>
      </c>
      <c r="AA95" s="141">
        <f t="shared" si="28"/>
        <v>0</v>
      </c>
      <c r="AB95" s="141">
        <f t="shared" si="29"/>
        <v>0</v>
      </c>
      <c r="AC95" s="141">
        <f t="shared" si="30"/>
        <v>0</v>
      </c>
      <c r="AD95" s="141">
        <f t="shared" si="31"/>
        <v>0</v>
      </c>
      <c r="AE95" s="141">
        <f t="shared" si="32"/>
        <v>0</v>
      </c>
      <c r="AF95" s="141">
        <f t="shared" si="33"/>
        <v>0</v>
      </c>
      <c r="AG95" s="141">
        <f t="shared" si="34"/>
        <v>0</v>
      </c>
      <c r="AH95" s="141">
        <f t="shared" si="35"/>
        <v>1</v>
      </c>
      <c r="AI95" s="141">
        <f t="shared" si="36"/>
        <v>0</v>
      </c>
      <c r="AJ95" s="141">
        <f t="shared" si="37"/>
        <v>1</v>
      </c>
      <c r="AK95" s="141">
        <f t="shared" si="38"/>
        <v>0</v>
      </c>
      <c r="AL95" s="141">
        <f t="shared" si="39"/>
        <v>1</v>
      </c>
      <c r="AM95" s="141">
        <f t="shared" si="40"/>
        <v>0</v>
      </c>
      <c r="AN95" s="141">
        <f t="shared" si="41"/>
        <v>0</v>
      </c>
      <c r="AO95" s="141">
        <f t="shared" si="42"/>
        <v>0</v>
      </c>
      <c r="AP95" s="142"/>
      <c r="AQ95" s="142"/>
      <c r="AR95" s="141">
        <f t="shared" si="43"/>
        <v>3</v>
      </c>
      <c r="AS95" s="141">
        <f t="shared" si="44"/>
        <v>3</v>
      </c>
      <c r="AT95" s="141" t="str">
        <f t="shared" si="45"/>
        <v>Correct</v>
      </c>
      <c r="AU95" s="142"/>
      <c r="AV95" s="115" t="s">
        <v>83</v>
      </c>
      <c r="AW95" s="115">
        <v>39</v>
      </c>
      <c r="AX95" s="115" t="s">
        <v>84</v>
      </c>
      <c r="AY95" s="115" t="s">
        <v>151</v>
      </c>
      <c r="AZ95" s="115" t="s">
        <v>107</v>
      </c>
      <c r="BA95" s="115" t="s">
        <v>91</v>
      </c>
      <c r="BB95" s="115" t="s">
        <v>448</v>
      </c>
      <c r="BC95" s="115" t="s">
        <v>93</v>
      </c>
      <c r="BD95" s="115" t="s">
        <v>102</v>
      </c>
      <c r="BE95" s="115" t="s">
        <v>113</v>
      </c>
      <c r="BF95" s="115" t="s">
        <v>91</v>
      </c>
    </row>
    <row r="96" spans="1:58">
      <c r="A96" s="115">
        <v>5607809344</v>
      </c>
      <c r="J96" s="115" t="s">
        <v>59</v>
      </c>
      <c r="M96" s="115" t="s">
        <v>62</v>
      </c>
      <c r="Q96" s="115" t="s">
        <v>64</v>
      </c>
      <c r="T96" s="142"/>
      <c r="U96" s="141">
        <f t="shared" si="23"/>
        <v>3</v>
      </c>
      <c r="V96" s="141">
        <f t="shared" si="24"/>
        <v>1</v>
      </c>
      <c r="W96" s="142"/>
      <c r="X96" s="141">
        <f t="shared" si="25"/>
        <v>0</v>
      </c>
      <c r="Y96" s="141">
        <f t="shared" si="26"/>
        <v>0</v>
      </c>
      <c r="Z96" s="141">
        <f t="shared" si="27"/>
        <v>0</v>
      </c>
      <c r="AA96" s="141">
        <f t="shared" si="28"/>
        <v>0</v>
      </c>
      <c r="AB96" s="141">
        <f t="shared" si="29"/>
        <v>0</v>
      </c>
      <c r="AC96" s="141">
        <f t="shared" si="30"/>
        <v>0</v>
      </c>
      <c r="AD96" s="141">
        <f t="shared" si="31"/>
        <v>0</v>
      </c>
      <c r="AE96" s="141">
        <f t="shared" si="32"/>
        <v>0</v>
      </c>
      <c r="AF96" s="141">
        <f t="shared" si="33"/>
        <v>1</v>
      </c>
      <c r="AG96" s="141">
        <f t="shared" si="34"/>
        <v>0</v>
      </c>
      <c r="AH96" s="141">
        <f t="shared" si="35"/>
        <v>0</v>
      </c>
      <c r="AI96" s="141">
        <f t="shared" si="36"/>
        <v>1</v>
      </c>
      <c r="AJ96" s="141">
        <f t="shared" si="37"/>
        <v>0</v>
      </c>
      <c r="AK96" s="141">
        <f t="shared" si="38"/>
        <v>0</v>
      </c>
      <c r="AL96" s="141">
        <f t="shared" si="39"/>
        <v>0</v>
      </c>
      <c r="AM96" s="141">
        <f t="shared" si="40"/>
        <v>1</v>
      </c>
      <c r="AN96" s="141">
        <f t="shared" si="41"/>
        <v>0</v>
      </c>
      <c r="AO96" s="141">
        <f t="shared" si="42"/>
        <v>0</v>
      </c>
      <c r="AP96" s="142"/>
      <c r="AQ96" s="142"/>
      <c r="AR96" s="141">
        <f t="shared" si="43"/>
        <v>3</v>
      </c>
      <c r="AS96" s="141">
        <f t="shared" si="44"/>
        <v>3</v>
      </c>
      <c r="AT96" s="141" t="str">
        <f t="shared" si="45"/>
        <v>Correct</v>
      </c>
      <c r="AU96" s="142"/>
      <c r="AV96" s="115" t="s">
        <v>83</v>
      </c>
      <c r="AW96" s="115">
        <v>35</v>
      </c>
      <c r="AX96" s="115" t="s">
        <v>84</v>
      </c>
      <c r="AY96" s="115" t="s">
        <v>445</v>
      </c>
      <c r="AZ96" s="115" t="s">
        <v>110</v>
      </c>
      <c r="BA96" s="115" t="s">
        <v>91</v>
      </c>
      <c r="BB96" s="115" t="s">
        <v>448</v>
      </c>
      <c r="BC96" s="115" t="s">
        <v>96</v>
      </c>
      <c r="BD96" s="115" t="s">
        <v>89</v>
      </c>
      <c r="BE96" s="115" t="s">
        <v>90</v>
      </c>
      <c r="BF96" s="115" t="s">
        <v>91</v>
      </c>
    </row>
    <row r="97" spans="1:59">
      <c r="A97" s="115">
        <v>5602460274</v>
      </c>
      <c r="C97" s="115" t="s">
        <v>53</v>
      </c>
      <c r="N97" s="115" t="s">
        <v>26</v>
      </c>
      <c r="T97" s="142"/>
      <c r="U97" s="141">
        <f t="shared" si="23"/>
        <v>2</v>
      </c>
      <c r="V97" s="141">
        <f t="shared" si="24"/>
        <v>1.5</v>
      </c>
      <c r="W97" s="142"/>
      <c r="X97" s="141">
        <f t="shared" si="25"/>
        <v>0</v>
      </c>
      <c r="Y97" s="141">
        <f t="shared" si="26"/>
        <v>1</v>
      </c>
      <c r="Z97" s="141">
        <f t="shared" si="27"/>
        <v>0</v>
      </c>
      <c r="AA97" s="141">
        <f t="shared" si="28"/>
        <v>0</v>
      </c>
      <c r="AB97" s="141">
        <f t="shared" si="29"/>
        <v>0</v>
      </c>
      <c r="AC97" s="141">
        <f t="shared" si="30"/>
        <v>0</v>
      </c>
      <c r="AD97" s="141">
        <f t="shared" si="31"/>
        <v>0</v>
      </c>
      <c r="AE97" s="141">
        <f t="shared" si="32"/>
        <v>0</v>
      </c>
      <c r="AF97" s="141">
        <f t="shared" si="33"/>
        <v>0</v>
      </c>
      <c r="AG97" s="141">
        <f t="shared" si="34"/>
        <v>0</v>
      </c>
      <c r="AH97" s="141">
        <f t="shared" si="35"/>
        <v>0</v>
      </c>
      <c r="AI97" s="141">
        <f t="shared" si="36"/>
        <v>0</v>
      </c>
      <c r="AJ97" s="141">
        <f t="shared" si="37"/>
        <v>1</v>
      </c>
      <c r="AK97" s="141">
        <f t="shared" si="38"/>
        <v>0</v>
      </c>
      <c r="AL97" s="141">
        <f t="shared" si="39"/>
        <v>0</v>
      </c>
      <c r="AM97" s="141">
        <f t="shared" si="40"/>
        <v>0</v>
      </c>
      <c r="AN97" s="141">
        <f t="shared" si="41"/>
        <v>0</v>
      </c>
      <c r="AO97" s="141">
        <f t="shared" si="42"/>
        <v>0</v>
      </c>
      <c r="AP97" s="142"/>
      <c r="AQ97" s="142"/>
      <c r="AR97" s="141">
        <f t="shared" si="43"/>
        <v>2</v>
      </c>
      <c r="AS97" s="141">
        <f t="shared" si="44"/>
        <v>2</v>
      </c>
      <c r="AT97" s="141" t="str">
        <f t="shared" si="45"/>
        <v>Correct</v>
      </c>
      <c r="AU97" s="142"/>
      <c r="AV97" s="115" t="s">
        <v>83</v>
      </c>
      <c r="AW97" s="115">
        <v>69</v>
      </c>
      <c r="AX97" s="115" t="s">
        <v>181</v>
      </c>
      <c r="AY97" s="115" t="s">
        <v>454</v>
      </c>
      <c r="AZ97" s="115" t="s">
        <v>110</v>
      </c>
      <c r="BA97" s="115" t="s">
        <v>91</v>
      </c>
      <c r="BB97" s="115" t="s">
        <v>455</v>
      </c>
      <c r="BC97" s="115" t="s">
        <v>101</v>
      </c>
      <c r="BD97" s="115" t="s">
        <v>114</v>
      </c>
      <c r="BE97" s="115" t="s">
        <v>90</v>
      </c>
      <c r="BF97" s="115" t="s">
        <v>86</v>
      </c>
    </row>
    <row r="98" spans="1:59">
      <c r="A98" s="115">
        <v>5610052143</v>
      </c>
      <c r="E98" s="115" t="s">
        <v>19</v>
      </c>
      <c r="M98" s="115" t="s">
        <v>62</v>
      </c>
      <c r="R98" s="115" t="s">
        <v>65</v>
      </c>
      <c r="T98" s="142"/>
      <c r="U98" s="141">
        <f t="shared" si="23"/>
        <v>3</v>
      </c>
      <c r="V98" s="141">
        <f t="shared" si="24"/>
        <v>1</v>
      </c>
      <c r="W98" s="142"/>
      <c r="X98" s="141">
        <f t="shared" si="25"/>
        <v>0</v>
      </c>
      <c r="Y98" s="141">
        <f t="shared" si="26"/>
        <v>0</v>
      </c>
      <c r="Z98" s="141">
        <f t="shared" si="27"/>
        <v>0</v>
      </c>
      <c r="AA98" s="141">
        <f t="shared" si="28"/>
        <v>1</v>
      </c>
      <c r="AB98" s="141">
        <f t="shared" si="29"/>
        <v>0</v>
      </c>
      <c r="AC98" s="141">
        <f t="shared" si="30"/>
        <v>0</v>
      </c>
      <c r="AD98" s="141">
        <f t="shared" si="31"/>
        <v>0</v>
      </c>
      <c r="AE98" s="141">
        <f t="shared" si="32"/>
        <v>0</v>
      </c>
      <c r="AF98" s="141">
        <f t="shared" si="33"/>
        <v>0</v>
      </c>
      <c r="AG98" s="141">
        <f t="shared" si="34"/>
        <v>0</v>
      </c>
      <c r="AH98" s="141">
        <f t="shared" si="35"/>
        <v>0</v>
      </c>
      <c r="AI98" s="141">
        <f t="shared" si="36"/>
        <v>1</v>
      </c>
      <c r="AJ98" s="141">
        <f t="shared" si="37"/>
        <v>0</v>
      </c>
      <c r="AK98" s="141">
        <f t="shared" si="38"/>
        <v>0</v>
      </c>
      <c r="AL98" s="141">
        <f t="shared" si="39"/>
        <v>0</v>
      </c>
      <c r="AM98" s="141">
        <f t="shared" si="40"/>
        <v>0</v>
      </c>
      <c r="AN98" s="141">
        <f t="shared" si="41"/>
        <v>1</v>
      </c>
      <c r="AO98" s="141">
        <f t="shared" si="42"/>
        <v>0</v>
      </c>
      <c r="AP98" s="142"/>
      <c r="AQ98" s="142"/>
      <c r="AR98" s="141">
        <f t="shared" si="43"/>
        <v>3</v>
      </c>
      <c r="AS98" s="141">
        <f t="shared" si="44"/>
        <v>3</v>
      </c>
      <c r="AT98" s="141" t="str">
        <f t="shared" si="45"/>
        <v>Correct</v>
      </c>
      <c r="AU98" s="142"/>
    </row>
    <row r="99" spans="1:59">
      <c r="A99" s="115">
        <v>5610064978</v>
      </c>
      <c r="E99" s="115" t="s">
        <v>19</v>
      </c>
      <c r="M99" s="115" t="s">
        <v>62</v>
      </c>
      <c r="N99" s="115" t="s">
        <v>26</v>
      </c>
      <c r="T99" s="142"/>
      <c r="U99" s="141">
        <f t="shared" si="23"/>
        <v>3</v>
      </c>
      <c r="V99" s="141">
        <f t="shared" si="24"/>
        <v>1</v>
      </c>
      <c r="W99" s="142"/>
      <c r="X99" s="141">
        <f t="shared" si="25"/>
        <v>0</v>
      </c>
      <c r="Y99" s="141">
        <f t="shared" si="26"/>
        <v>0</v>
      </c>
      <c r="Z99" s="141">
        <f t="shared" si="27"/>
        <v>0</v>
      </c>
      <c r="AA99" s="141">
        <f t="shared" si="28"/>
        <v>1</v>
      </c>
      <c r="AB99" s="141">
        <f t="shared" si="29"/>
        <v>0</v>
      </c>
      <c r="AC99" s="141">
        <f t="shared" si="30"/>
        <v>0</v>
      </c>
      <c r="AD99" s="141">
        <f t="shared" si="31"/>
        <v>0</v>
      </c>
      <c r="AE99" s="141">
        <f t="shared" si="32"/>
        <v>0</v>
      </c>
      <c r="AF99" s="141">
        <f t="shared" si="33"/>
        <v>0</v>
      </c>
      <c r="AG99" s="141">
        <f t="shared" si="34"/>
        <v>0</v>
      </c>
      <c r="AH99" s="141">
        <f t="shared" si="35"/>
        <v>0</v>
      </c>
      <c r="AI99" s="141">
        <f t="shared" si="36"/>
        <v>1</v>
      </c>
      <c r="AJ99" s="141">
        <f t="shared" si="37"/>
        <v>1</v>
      </c>
      <c r="AK99" s="141">
        <f t="shared" si="38"/>
        <v>0</v>
      </c>
      <c r="AL99" s="141">
        <f t="shared" si="39"/>
        <v>0</v>
      </c>
      <c r="AM99" s="141">
        <f t="shared" si="40"/>
        <v>0</v>
      </c>
      <c r="AN99" s="141">
        <f t="shared" si="41"/>
        <v>0</v>
      </c>
      <c r="AO99" s="141">
        <f t="shared" si="42"/>
        <v>0</v>
      </c>
      <c r="AP99" s="142"/>
      <c r="AQ99" s="142"/>
      <c r="AR99" s="141">
        <f t="shared" si="43"/>
        <v>3</v>
      </c>
      <c r="AS99" s="141">
        <f t="shared" si="44"/>
        <v>3</v>
      </c>
      <c r="AT99" s="141" t="str">
        <f t="shared" si="45"/>
        <v>Correct</v>
      </c>
      <c r="AU99" s="142"/>
    </row>
    <row r="100" spans="1:59">
      <c r="A100" s="115">
        <v>5578652103</v>
      </c>
      <c r="D100" s="115" t="s">
        <v>54</v>
      </c>
      <c r="J100" s="115" t="s">
        <v>59</v>
      </c>
      <c r="R100" s="115" t="s">
        <v>65</v>
      </c>
      <c r="T100" s="142"/>
      <c r="U100" s="141">
        <f t="shared" si="23"/>
        <v>3</v>
      </c>
      <c r="V100" s="141">
        <f t="shared" si="24"/>
        <v>1</v>
      </c>
      <c r="W100" s="142"/>
      <c r="X100" s="141">
        <f t="shared" si="25"/>
        <v>0</v>
      </c>
      <c r="Y100" s="141">
        <f t="shared" si="26"/>
        <v>0</v>
      </c>
      <c r="Z100" s="141">
        <f t="shared" si="27"/>
        <v>1</v>
      </c>
      <c r="AA100" s="141">
        <f t="shared" si="28"/>
        <v>0</v>
      </c>
      <c r="AB100" s="141">
        <f t="shared" si="29"/>
        <v>0</v>
      </c>
      <c r="AC100" s="141">
        <f t="shared" si="30"/>
        <v>0</v>
      </c>
      <c r="AD100" s="141">
        <f t="shared" si="31"/>
        <v>0</v>
      </c>
      <c r="AE100" s="141">
        <f t="shared" si="32"/>
        <v>0</v>
      </c>
      <c r="AF100" s="141">
        <f t="shared" si="33"/>
        <v>1</v>
      </c>
      <c r="AG100" s="141">
        <f t="shared" si="34"/>
        <v>0</v>
      </c>
      <c r="AH100" s="141">
        <f t="shared" si="35"/>
        <v>0</v>
      </c>
      <c r="AI100" s="141">
        <f t="shared" si="36"/>
        <v>0</v>
      </c>
      <c r="AJ100" s="141">
        <f t="shared" si="37"/>
        <v>0</v>
      </c>
      <c r="AK100" s="141">
        <f t="shared" si="38"/>
        <v>0</v>
      </c>
      <c r="AL100" s="141">
        <f t="shared" si="39"/>
        <v>0</v>
      </c>
      <c r="AM100" s="141">
        <f t="shared" si="40"/>
        <v>0</v>
      </c>
      <c r="AN100" s="141">
        <f t="shared" si="41"/>
        <v>1</v>
      </c>
      <c r="AO100" s="141">
        <f t="shared" si="42"/>
        <v>0</v>
      </c>
      <c r="AP100" s="142"/>
      <c r="AQ100" s="142"/>
      <c r="AR100" s="141">
        <f t="shared" si="43"/>
        <v>3</v>
      </c>
      <c r="AS100" s="141">
        <f t="shared" si="44"/>
        <v>3</v>
      </c>
      <c r="AT100" s="141" t="str">
        <f t="shared" si="45"/>
        <v>Correct</v>
      </c>
      <c r="AU100" s="142"/>
      <c r="AV100" s="115" t="s">
        <v>83</v>
      </c>
      <c r="AW100" s="115">
        <v>18</v>
      </c>
      <c r="AX100" s="115" t="s">
        <v>432</v>
      </c>
    </row>
    <row r="101" spans="1:59">
      <c r="A101" s="115">
        <v>6982473532</v>
      </c>
      <c r="C101" s="115" t="s">
        <v>53</v>
      </c>
      <c r="F101" s="115" t="s">
        <v>55</v>
      </c>
      <c r="G101" s="115" t="s">
        <v>56</v>
      </c>
      <c r="I101" s="115" t="s">
        <v>58</v>
      </c>
      <c r="L101" s="115" t="s">
        <v>61</v>
      </c>
      <c r="M101" s="115" t="s">
        <v>62</v>
      </c>
      <c r="P101" s="115" t="s">
        <v>63</v>
      </c>
      <c r="Q101" s="115" t="s">
        <v>64</v>
      </c>
      <c r="R101" s="115" t="s">
        <v>65</v>
      </c>
      <c r="T101" s="142"/>
      <c r="U101" s="141">
        <f t="shared" si="23"/>
        <v>9</v>
      </c>
      <c r="V101" s="141">
        <f t="shared" si="24"/>
        <v>0.33333333333333331</v>
      </c>
      <c r="W101" s="142"/>
      <c r="X101" s="141">
        <f t="shared" si="25"/>
        <v>0</v>
      </c>
      <c r="Y101" s="141">
        <f t="shared" si="26"/>
        <v>0.33333333333333331</v>
      </c>
      <c r="Z101" s="141">
        <f t="shared" si="27"/>
        <v>0</v>
      </c>
      <c r="AA101" s="141">
        <f t="shared" si="28"/>
        <v>0</v>
      </c>
      <c r="AB101" s="141">
        <f t="shared" si="29"/>
        <v>0.33333333333333331</v>
      </c>
      <c r="AC101" s="141">
        <f t="shared" si="30"/>
        <v>0.33333333333333331</v>
      </c>
      <c r="AD101" s="141">
        <f t="shared" si="31"/>
        <v>0</v>
      </c>
      <c r="AE101" s="141">
        <f t="shared" si="32"/>
        <v>0.33333333333333331</v>
      </c>
      <c r="AF101" s="141">
        <f t="shared" si="33"/>
        <v>0</v>
      </c>
      <c r="AG101" s="141">
        <f t="shared" si="34"/>
        <v>0</v>
      </c>
      <c r="AH101" s="141">
        <f t="shared" si="35"/>
        <v>0.33333333333333331</v>
      </c>
      <c r="AI101" s="141">
        <f t="shared" si="36"/>
        <v>0.33333333333333331</v>
      </c>
      <c r="AJ101" s="141">
        <f t="shared" si="37"/>
        <v>0</v>
      </c>
      <c r="AK101" s="141">
        <f t="shared" si="38"/>
        <v>0</v>
      </c>
      <c r="AL101" s="141">
        <f t="shared" si="39"/>
        <v>0.33333333333333331</v>
      </c>
      <c r="AM101" s="141">
        <f t="shared" si="40"/>
        <v>0.33333333333333331</v>
      </c>
      <c r="AN101" s="141">
        <f t="shared" si="41"/>
        <v>0.33333333333333331</v>
      </c>
      <c r="AO101" s="141">
        <f t="shared" si="42"/>
        <v>0</v>
      </c>
      <c r="AP101" s="142"/>
      <c r="AQ101" s="142"/>
      <c r="AR101" s="141">
        <f t="shared" si="43"/>
        <v>3</v>
      </c>
      <c r="AS101" s="141">
        <f t="shared" si="44"/>
        <v>9</v>
      </c>
      <c r="AT101" s="141" t="str">
        <f t="shared" si="45"/>
        <v>Correct</v>
      </c>
      <c r="AU101" s="142"/>
      <c r="AV101" s="115" t="s">
        <v>83</v>
      </c>
      <c r="AW101" s="115">
        <v>47</v>
      </c>
      <c r="AX101" s="115" t="s">
        <v>181</v>
      </c>
      <c r="AY101" s="115" t="s">
        <v>193</v>
      </c>
      <c r="AZ101" s="115" t="s">
        <v>85</v>
      </c>
      <c r="BA101" s="115" t="s">
        <v>86</v>
      </c>
      <c r="BB101" s="115" t="s">
        <v>87</v>
      </c>
      <c r="BC101" s="115" t="s">
        <v>101</v>
      </c>
      <c r="BD101" s="115" t="s">
        <v>89</v>
      </c>
      <c r="BE101" s="115" t="s">
        <v>90</v>
      </c>
      <c r="BF101" s="115" t="s">
        <v>91</v>
      </c>
      <c r="BG101" s="115" t="s">
        <v>91</v>
      </c>
    </row>
    <row r="102" spans="1:59">
      <c r="A102" s="115">
        <v>6987666367</v>
      </c>
      <c r="T102" s="142"/>
      <c r="U102" s="141">
        <f t="shared" si="23"/>
        <v>0</v>
      </c>
      <c r="V102" s="141" t="e">
        <f t="shared" si="24"/>
        <v>#DIV/0!</v>
      </c>
      <c r="W102" s="142"/>
      <c r="X102" s="141">
        <f t="shared" si="25"/>
        <v>0</v>
      </c>
      <c r="Y102" s="141">
        <f t="shared" si="26"/>
        <v>0</v>
      </c>
      <c r="Z102" s="141">
        <f t="shared" si="27"/>
        <v>0</v>
      </c>
      <c r="AA102" s="141">
        <f t="shared" si="28"/>
        <v>0</v>
      </c>
      <c r="AB102" s="141">
        <f t="shared" si="29"/>
        <v>0</v>
      </c>
      <c r="AC102" s="141">
        <f t="shared" si="30"/>
        <v>0</v>
      </c>
      <c r="AD102" s="141">
        <f t="shared" si="31"/>
        <v>0</v>
      </c>
      <c r="AE102" s="141">
        <f t="shared" si="32"/>
        <v>0</v>
      </c>
      <c r="AF102" s="141">
        <f t="shared" si="33"/>
        <v>0</v>
      </c>
      <c r="AG102" s="141">
        <f t="shared" si="34"/>
        <v>0</v>
      </c>
      <c r="AH102" s="141">
        <f t="shared" si="35"/>
        <v>0</v>
      </c>
      <c r="AI102" s="141">
        <f t="shared" si="36"/>
        <v>0</v>
      </c>
      <c r="AJ102" s="141">
        <f t="shared" si="37"/>
        <v>0</v>
      </c>
      <c r="AK102" s="141">
        <f t="shared" si="38"/>
        <v>0</v>
      </c>
      <c r="AL102" s="141">
        <f t="shared" si="39"/>
        <v>0</v>
      </c>
      <c r="AM102" s="141">
        <f t="shared" si="40"/>
        <v>0</v>
      </c>
      <c r="AN102" s="141">
        <f t="shared" si="41"/>
        <v>0</v>
      </c>
      <c r="AO102" s="141">
        <f t="shared" si="42"/>
        <v>0</v>
      </c>
      <c r="AP102" s="142"/>
      <c r="AQ102" s="142"/>
      <c r="AR102" s="141">
        <f t="shared" si="43"/>
        <v>0</v>
      </c>
      <c r="AS102" s="141">
        <f t="shared" si="44"/>
        <v>0</v>
      </c>
      <c r="AT102" s="141" t="str">
        <f t="shared" si="45"/>
        <v>Correct</v>
      </c>
      <c r="AU102" s="142"/>
      <c r="AV102" s="115" t="s">
        <v>83</v>
      </c>
      <c r="AW102" s="115">
        <v>60</v>
      </c>
      <c r="AX102" s="115" t="s">
        <v>181</v>
      </c>
      <c r="AZ102" s="115" t="s">
        <v>85</v>
      </c>
      <c r="BB102" s="115" t="s">
        <v>87</v>
      </c>
      <c r="BC102" s="115" t="s">
        <v>101</v>
      </c>
      <c r="BD102" s="115" t="s">
        <v>111</v>
      </c>
      <c r="BE102" s="115" t="s">
        <v>106</v>
      </c>
      <c r="BF102" s="115" t="s">
        <v>91</v>
      </c>
      <c r="BG102" s="115" t="s">
        <v>91</v>
      </c>
    </row>
    <row r="103" spans="1:59">
      <c r="A103" s="115">
        <v>7044847900</v>
      </c>
      <c r="B103" s="115" t="s">
        <v>52</v>
      </c>
      <c r="K103" s="115" t="s">
        <v>60</v>
      </c>
      <c r="L103" s="115" t="s">
        <v>61</v>
      </c>
      <c r="N103" s="115" t="s">
        <v>26</v>
      </c>
      <c r="T103" s="142"/>
      <c r="U103" s="141">
        <f t="shared" si="23"/>
        <v>4</v>
      </c>
      <c r="V103" s="141">
        <f t="shared" si="24"/>
        <v>0.75</v>
      </c>
      <c r="W103" s="142"/>
      <c r="X103" s="141">
        <f t="shared" si="25"/>
        <v>0.75</v>
      </c>
      <c r="Y103" s="141">
        <f t="shared" si="26"/>
        <v>0</v>
      </c>
      <c r="Z103" s="141">
        <f t="shared" si="27"/>
        <v>0</v>
      </c>
      <c r="AA103" s="141">
        <f t="shared" si="28"/>
        <v>0</v>
      </c>
      <c r="AB103" s="141">
        <f t="shared" si="29"/>
        <v>0</v>
      </c>
      <c r="AC103" s="141">
        <f t="shared" si="30"/>
        <v>0</v>
      </c>
      <c r="AD103" s="141">
        <f t="shared" si="31"/>
        <v>0</v>
      </c>
      <c r="AE103" s="141">
        <f t="shared" si="32"/>
        <v>0</v>
      </c>
      <c r="AF103" s="141">
        <f t="shared" si="33"/>
        <v>0</v>
      </c>
      <c r="AG103" s="141">
        <f t="shared" si="34"/>
        <v>0.75</v>
      </c>
      <c r="AH103" s="141">
        <f t="shared" si="35"/>
        <v>0.75</v>
      </c>
      <c r="AI103" s="141">
        <f t="shared" si="36"/>
        <v>0</v>
      </c>
      <c r="AJ103" s="141">
        <f t="shared" si="37"/>
        <v>0.75</v>
      </c>
      <c r="AK103" s="141">
        <f t="shared" si="38"/>
        <v>0</v>
      </c>
      <c r="AL103" s="141">
        <f t="shared" si="39"/>
        <v>0</v>
      </c>
      <c r="AM103" s="141">
        <f t="shared" si="40"/>
        <v>0</v>
      </c>
      <c r="AN103" s="141">
        <f t="shared" si="41"/>
        <v>0</v>
      </c>
      <c r="AO103" s="141">
        <f t="shared" si="42"/>
        <v>0</v>
      </c>
      <c r="AP103" s="142"/>
      <c r="AQ103" s="142"/>
      <c r="AR103" s="141">
        <f t="shared" si="43"/>
        <v>3</v>
      </c>
      <c r="AS103" s="141">
        <f t="shared" si="44"/>
        <v>4</v>
      </c>
      <c r="AT103" s="141" t="str">
        <f t="shared" si="45"/>
        <v>Correct</v>
      </c>
      <c r="AU103" s="142"/>
      <c r="AV103" s="115" t="s">
        <v>99</v>
      </c>
      <c r="AW103" s="115">
        <v>84</v>
      </c>
      <c r="AX103" s="115" t="s">
        <v>181</v>
      </c>
      <c r="AY103" s="115" t="s">
        <v>237</v>
      </c>
      <c r="AZ103" s="115" t="s">
        <v>85</v>
      </c>
      <c r="BB103" s="115" t="s">
        <v>87</v>
      </c>
      <c r="BC103" s="115" t="s">
        <v>101</v>
      </c>
      <c r="BD103" s="115" t="s">
        <v>102</v>
      </c>
      <c r="BE103" s="115" t="s">
        <v>106</v>
      </c>
      <c r="BF103" s="115" t="s">
        <v>91</v>
      </c>
      <c r="BG103" s="115" t="s">
        <v>91</v>
      </c>
    </row>
    <row r="104" spans="1:59">
      <c r="A104" s="115">
        <v>6982459554</v>
      </c>
      <c r="D104" s="115" t="s">
        <v>54</v>
      </c>
      <c r="E104" s="115" t="s">
        <v>19</v>
      </c>
      <c r="G104" s="115" t="s">
        <v>56</v>
      </c>
      <c r="H104" s="115" t="s">
        <v>57</v>
      </c>
      <c r="I104" s="115" t="s">
        <v>58</v>
      </c>
      <c r="M104" s="115" t="s">
        <v>62</v>
      </c>
      <c r="N104" s="115" t="s">
        <v>26</v>
      </c>
      <c r="S104" s="115" t="s">
        <v>66</v>
      </c>
      <c r="T104" s="142"/>
      <c r="U104" s="141">
        <f t="shared" si="23"/>
        <v>8</v>
      </c>
      <c r="V104" s="141">
        <f t="shared" si="24"/>
        <v>0.375</v>
      </c>
      <c r="W104" s="142"/>
      <c r="X104" s="141">
        <f t="shared" si="25"/>
        <v>0</v>
      </c>
      <c r="Y104" s="141">
        <f t="shared" si="26"/>
        <v>0</v>
      </c>
      <c r="Z104" s="141">
        <f t="shared" si="27"/>
        <v>0.375</v>
      </c>
      <c r="AA104" s="141">
        <f t="shared" si="28"/>
        <v>0.375</v>
      </c>
      <c r="AB104" s="141">
        <f t="shared" si="29"/>
        <v>0</v>
      </c>
      <c r="AC104" s="141">
        <f t="shared" si="30"/>
        <v>0.375</v>
      </c>
      <c r="AD104" s="141">
        <f t="shared" si="31"/>
        <v>0.375</v>
      </c>
      <c r="AE104" s="141">
        <f t="shared" si="32"/>
        <v>0.375</v>
      </c>
      <c r="AF104" s="141">
        <f t="shared" si="33"/>
        <v>0</v>
      </c>
      <c r="AG104" s="141">
        <f t="shared" si="34"/>
        <v>0</v>
      </c>
      <c r="AH104" s="141">
        <f t="shared" si="35"/>
        <v>0</v>
      </c>
      <c r="AI104" s="141">
        <f t="shared" si="36"/>
        <v>0.375</v>
      </c>
      <c r="AJ104" s="141">
        <f t="shared" si="37"/>
        <v>0.375</v>
      </c>
      <c r="AK104" s="141">
        <f t="shared" si="38"/>
        <v>0</v>
      </c>
      <c r="AL104" s="141">
        <f t="shared" si="39"/>
        <v>0</v>
      </c>
      <c r="AM104" s="141">
        <f t="shared" si="40"/>
        <v>0</v>
      </c>
      <c r="AN104" s="141">
        <f t="shared" si="41"/>
        <v>0</v>
      </c>
      <c r="AO104" s="141">
        <f t="shared" si="42"/>
        <v>0.375</v>
      </c>
      <c r="AP104" s="142"/>
      <c r="AQ104" s="142"/>
      <c r="AR104" s="141">
        <f t="shared" si="43"/>
        <v>3</v>
      </c>
      <c r="AS104" s="141">
        <f t="shared" si="44"/>
        <v>8</v>
      </c>
      <c r="AT104" s="141" t="str">
        <f t="shared" si="45"/>
        <v>Correct</v>
      </c>
      <c r="AU104" s="142"/>
      <c r="AV104" s="115" t="s">
        <v>99</v>
      </c>
      <c r="AW104" s="115">
        <v>35</v>
      </c>
      <c r="AX104" s="115" t="s">
        <v>181</v>
      </c>
      <c r="AY104" s="115" t="s">
        <v>206</v>
      </c>
      <c r="AZ104" s="115" t="s">
        <v>107</v>
      </c>
      <c r="BA104" s="115" t="s">
        <v>91</v>
      </c>
      <c r="BB104" s="115" t="s">
        <v>108</v>
      </c>
      <c r="BC104" s="115" t="s">
        <v>93</v>
      </c>
      <c r="BD104" s="115" t="s">
        <v>94</v>
      </c>
      <c r="BE104" s="115" t="s">
        <v>113</v>
      </c>
      <c r="BF104" s="115" t="s">
        <v>86</v>
      </c>
    </row>
    <row r="105" spans="1:59">
      <c r="A105" s="115">
        <v>6985142741</v>
      </c>
      <c r="D105" s="115" t="s">
        <v>54</v>
      </c>
      <c r="G105" s="115" t="s">
        <v>56</v>
      </c>
      <c r="I105" s="115" t="s">
        <v>58</v>
      </c>
      <c r="K105" s="115" t="s">
        <v>60</v>
      </c>
      <c r="M105" s="115" t="s">
        <v>62</v>
      </c>
      <c r="N105" s="115" t="s">
        <v>26</v>
      </c>
      <c r="S105" s="115" t="s">
        <v>66</v>
      </c>
      <c r="T105" s="142"/>
      <c r="U105" s="141">
        <f t="shared" si="23"/>
        <v>7</v>
      </c>
      <c r="V105" s="141">
        <f t="shared" si="24"/>
        <v>0.42857142857142855</v>
      </c>
      <c r="W105" s="142"/>
      <c r="X105" s="141">
        <f t="shared" si="25"/>
        <v>0</v>
      </c>
      <c r="Y105" s="141">
        <f t="shared" si="26"/>
        <v>0</v>
      </c>
      <c r="Z105" s="141">
        <f t="shared" si="27"/>
        <v>0.42857142857142855</v>
      </c>
      <c r="AA105" s="141">
        <f t="shared" si="28"/>
        <v>0</v>
      </c>
      <c r="AB105" s="141">
        <f t="shared" si="29"/>
        <v>0</v>
      </c>
      <c r="AC105" s="141">
        <f t="shared" si="30"/>
        <v>0.42857142857142855</v>
      </c>
      <c r="AD105" s="141">
        <f t="shared" si="31"/>
        <v>0</v>
      </c>
      <c r="AE105" s="141">
        <f t="shared" si="32"/>
        <v>0.42857142857142855</v>
      </c>
      <c r="AF105" s="141">
        <f t="shared" si="33"/>
        <v>0</v>
      </c>
      <c r="AG105" s="141">
        <f t="shared" si="34"/>
        <v>0.42857142857142855</v>
      </c>
      <c r="AH105" s="141">
        <f t="shared" si="35"/>
        <v>0</v>
      </c>
      <c r="AI105" s="141">
        <f t="shared" si="36"/>
        <v>0.42857142857142855</v>
      </c>
      <c r="AJ105" s="141">
        <f t="shared" si="37"/>
        <v>0.42857142857142855</v>
      </c>
      <c r="AK105" s="141">
        <f t="shared" si="38"/>
        <v>0</v>
      </c>
      <c r="AL105" s="141">
        <f t="shared" si="39"/>
        <v>0</v>
      </c>
      <c r="AM105" s="141">
        <f t="shared" si="40"/>
        <v>0</v>
      </c>
      <c r="AN105" s="141">
        <f t="shared" si="41"/>
        <v>0</v>
      </c>
      <c r="AO105" s="141">
        <f t="shared" si="42"/>
        <v>0.42857142857142855</v>
      </c>
      <c r="AP105" s="142"/>
      <c r="AQ105" s="142"/>
      <c r="AR105" s="141">
        <f t="shared" si="43"/>
        <v>2.9999999999999996</v>
      </c>
      <c r="AS105" s="141">
        <f t="shared" si="44"/>
        <v>7</v>
      </c>
      <c r="AT105" s="141" t="str">
        <f t="shared" si="45"/>
        <v>Correct</v>
      </c>
      <c r="AU105" s="142"/>
      <c r="AV105" s="115" t="s">
        <v>83</v>
      </c>
      <c r="AW105" s="115">
        <v>21</v>
      </c>
      <c r="AX105" s="115" t="s">
        <v>181</v>
      </c>
      <c r="AY105" s="115" t="s">
        <v>246</v>
      </c>
      <c r="AZ105" s="115" t="s">
        <v>107</v>
      </c>
      <c r="BA105" s="115" t="s">
        <v>86</v>
      </c>
      <c r="BB105" s="115" t="s">
        <v>115</v>
      </c>
      <c r="BC105" s="115" t="s">
        <v>101</v>
      </c>
      <c r="BD105" s="115" t="s">
        <v>94</v>
      </c>
      <c r="BE105" s="115" t="s">
        <v>90</v>
      </c>
      <c r="BF105" s="115" t="s">
        <v>91</v>
      </c>
      <c r="BG105" s="115" t="s">
        <v>91</v>
      </c>
    </row>
    <row r="106" spans="1:59">
      <c r="A106" s="115">
        <v>7020342963</v>
      </c>
      <c r="B106" s="115" t="s">
        <v>52</v>
      </c>
      <c r="D106" s="115" t="s">
        <v>54</v>
      </c>
      <c r="E106" s="115" t="s">
        <v>19</v>
      </c>
      <c r="G106" s="115" t="s">
        <v>56</v>
      </c>
      <c r="I106" s="115" t="s">
        <v>58</v>
      </c>
      <c r="J106" s="115" t="s">
        <v>59</v>
      </c>
      <c r="K106" s="115" t="s">
        <v>60</v>
      </c>
      <c r="M106" s="115" t="s">
        <v>62</v>
      </c>
      <c r="N106" s="115" t="s">
        <v>26</v>
      </c>
      <c r="O106" s="115" t="s">
        <v>22</v>
      </c>
      <c r="P106" s="115" t="s">
        <v>63</v>
      </c>
      <c r="R106" s="115" t="s">
        <v>65</v>
      </c>
      <c r="S106" s="115" t="s">
        <v>66</v>
      </c>
      <c r="T106" s="142"/>
      <c r="U106" s="141">
        <f t="shared" si="23"/>
        <v>13</v>
      </c>
      <c r="V106" s="141">
        <f t="shared" si="24"/>
        <v>0.23076923076923078</v>
      </c>
      <c r="W106" s="142"/>
      <c r="X106" s="141">
        <f t="shared" si="25"/>
        <v>0.23076923076923078</v>
      </c>
      <c r="Y106" s="141">
        <f t="shared" si="26"/>
        <v>0</v>
      </c>
      <c r="Z106" s="141">
        <f t="shared" si="27"/>
        <v>0.23076923076923078</v>
      </c>
      <c r="AA106" s="141">
        <f t="shared" si="28"/>
        <v>0.23076923076923078</v>
      </c>
      <c r="AB106" s="141">
        <f t="shared" si="29"/>
        <v>0</v>
      </c>
      <c r="AC106" s="141">
        <f t="shared" si="30"/>
        <v>0.23076923076923078</v>
      </c>
      <c r="AD106" s="141">
        <f t="shared" si="31"/>
        <v>0</v>
      </c>
      <c r="AE106" s="141">
        <f t="shared" si="32"/>
        <v>0.23076923076923078</v>
      </c>
      <c r="AF106" s="141">
        <f t="shared" si="33"/>
        <v>0.23076923076923078</v>
      </c>
      <c r="AG106" s="141">
        <f t="shared" si="34"/>
        <v>0.23076923076923078</v>
      </c>
      <c r="AH106" s="141">
        <f t="shared" si="35"/>
        <v>0</v>
      </c>
      <c r="AI106" s="141">
        <f t="shared" si="36"/>
        <v>0.23076923076923078</v>
      </c>
      <c r="AJ106" s="141">
        <f t="shared" si="37"/>
        <v>0.23076923076923078</v>
      </c>
      <c r="AK106" s="141">
        <f t="shared" si="38"/>
        <v>0.23076923076923078</v>
      </c>
      <c r="AL106" s="141">
        <f t="shared" si="39"/>
        <v>0.23076923076923078</v>
      </c>
      <c r="AM106" s="141">
        <f t="shared" si="40"/>
        <v>0</v>
      </c>
      <c r="AN106" s="141">
        <f t="shared" si="41"/>
        <v>0.23076923076923078</v>
      </c>
      <c r="AO106" s="141">
        <f t="shared" si="42"/>
        <v>0.23076923076923078</v>
      </c>
      <c r="AP106" s="142"/>
      <c r="AQ106" s="142"/>
      <c r="AR106" s="141">
        <f t="shared" si="43"/>
        <v>3.0000000000000004</v>
      </c>
      <c r="AS106" s="141">
        <f t="shared" si="44"/>
        <v>13</v>
      </c>
      <c r="AT106" s="141" t="str">
        <f t="shared" si="45"/>
        <v>Correct</v>
      </c>
      <c r="AU106" s="142"/>
      <c r="AV106" s="115" t="s">
        <v>83</v>
      </c>
      <c r="AW106" s="115">
        <v>25</v>
      </c>
      <c r="AX106" s="115" t="s">
        <v>181</v>
      </c>
      <c r="AY106" s="115" t="s">
        <v>212</v>
      </c>
      <c r="AZ106" s="115" t="s">
        <v>97</v>
      </c>
      <c r="BA106" s="115" t="s">
        <v>86</v>
      </c>
      <c r="BB106" s="115" t="s">
        <v>87</v>
      </c>
      <c r="BC106" s="115" t="s">
        <v>93</v>
      </c>
      <c r="BD106" s="115" t="s">
        <v>94</v>
      </c>
      <c r="BE106" s="115" t="s">
        <v>90</v>
      </c>
      <c r="BG106" s="115" t="s">
        <v>91</v>
      </c>
    </row>
    <row r="107" spans="1:59">
      <c r="A107" s="115">
        <v>5584549559</v>
      </c>
      <c r="E107" s="115" t="s">
        <v>19</v>
      </c>
      <c r="F107" s="115" t="s">
        <v>55</v>
      </c>
      <c r="P107" s="115" t="s">
        <v>63</v>
      </c>
      <c r="T107" s="142"/>
      <c r="U107" s="141">
        <f t="shared" si="23"/>
        <v>3</v>
      </c>
      <c r="V107" s="141">
        <f t="shared" si="24"/>
        <v>1</v>
      </c>
      <c r="W107" s="142"/>
      <c r="X107" s="141">
        <f t="shared" si="25"/>
        <v>0</v>
      </c>
      <c r="Y107" s="141">
        <f t="shared" si="26"/>
        <v>0</v>
      </c>
      <c r="Z107" s="141">
        <f t="shared" si="27"/>
        <v>0</v>
      </c>
      <c r="AA107" s="141">
        <f t="shared" si="28"/>
        <v>1</v>
      </c>
      <c r="AB107" s="141">
        <f t="shared" si="29"/>
        <v>1</v>
      </c>
      <c r="AC107" s="141">
        <f t="shared" si="30"/>
        <v>0</v>
      </c>
      <c r="AD107" s="141">
        <f t="shared" si="31"/>
        <v>0</v>
      </c>
      <c r="AE107" s="141">
        <f t="shared" si="32"/>
        <v>0</v>
      </c>
      <c r="AF107" s="141">
        <f t="shared" si="33"/>
        <v>0</v>
      </c>
      <c r="AG107" s="141">
        <f t="shared" si="34"/>
        <v>0</v>
      </c>
      <c r="AH107" s="141">
        <f t="shared" si="35"/>
        <v>0</v>
      </c>
      <c r="AI107" s="141">
        <f t="shared" si="36"/>
        <v>0</v>
      </c>
      <c r="AJ107" s="141">
        <f t="shared" si="37"/>
        <v>0</v>
      </c>
      <c r="AK107" s="141">
        <f t="shared" si="38"/>
        <v>0</v>
      </c>
      <c r="AL107" s="141">
        <f t="shared" si="39"/>
        <v>1</v>
      </c>
      <c r="AM107" s="141">
        <f t="shared" si="40"/>
        <v>0</v>
      </c>
      <c r="AN107" s="141">
        <f t="shared" si="41"/>
        <v>0</v>
      </c>
      <c r="AO107" s="141">
        <f t="shared" si="42"/>
        <v>0</v>
      </c>
      <c r="AP107" s="142"/>
      <c r="AQ107" s="142"/>
      <c r="AR107" s="141">
        <f t="shared" si="43"/>
        <v>3</v>
      </c>
      <c r="AS107" s="141">
        <f t="shared" si="44"/>
        <v>3</v>
      </c>
      <c r="AT107" s="141" t="str">
        <f t="shared" si="45"/>
        <v>Correct</v>
      </c>
      <c r="AU107" s="142"/>
      <c r="AV107" s="115" t="s">
        <v>83</v>
      </c>
      <c r="AW107" s="115">
        <v>65</v>
      </c>
      <c r="AX107" s="115" t="s">
        <v>181</v>
      </c>
      <c r="AY107" s="115" t="s">
        <v>243</v>
      </c>
      <c r="AZ107" s="115" t="s">
        <v>85</v>
      </c>
      <c r="BA107" s="115" t="s">
        <v>86</v>
      </c>
      <c r="BB107" s="115" t="s">
        <v>87</v>
      </c>
      <c r="BC107" s="115" t="s">
        <v>100</v>
      </c>
      <c r="BD107" s="115" t="s">
        <v>89</v>
      </c>
      <c r="BE107" s="115" t="s">
        <v>90</v>
      </c>
      <c r="BF107" s="115" t="s">
        <v>91</v>
      </c>
      <c r="BG107" s="115" t="s">
        <v>86</v>
      </c>
    </row>
    <row r="108" spans="1:59">
      <c r="A108" s="115">
        <v>7020571181</v>
      </c>
      <c r="B108" s="115" t="s">
        <v>52</v>
      </c>
      <c r="H108" s="115" t="s">
        <v>57</v>
      </c>
      <c r="K108" s="115" t="s">
        <v>60</v>
      </c>
      <c r="R108" s="115" t="s">
        <v>65</v>
      </c>
      <c r="T108" s="142"/>
      <c r="U108" s="141">
        <f t="shared" si="23"/>
        <v>4</v>
      </c>
      <c r="V108" s="141">
        <f t="shared" si="24"/>
        <v>0.75</v>
      </c>
      <c r="W108" s="142"/>
      <c r="X108" s="141">
        <f t="shared" si="25"/>
        <v>0.75</v>
      </c>
      <c r="Y108" s="141">
        <f t="shared" si="26"/>
        <v>0</v>
      </c>
      <c r="Z108" s="141">
        <f t="shared" si="27"/>
        <v>0</v>
      </c>
      <c r="AA108" s="141">
        <f t="shared" si="28"/>
        <v>0</v>
      </c>
      <c r="AB108" s="141">
        <f t="shared" si="29"/>
        <v>0</v>
      </c>
      <c r="AC108" s="141">
        <f t="shared" si="30"/>
        <v>0</v>
      </c>
      <c r="AD108" s="141">
        <f t="shared" si="31"/>
        <v>0.75</v>
      </c>
      <c r="AE108" s="141">
        <f t="shared" si="32"/>
        <v>0</v>
      </c>
      <c r="AF108" s="141">
        <f t="shared" si="33"/>
        <v>0</v>
      </c>
      <c r="AG108" s="141">
        <f t="shared" si="34"/>
        <v>0.75</v>
      </c>
      <c r="AH108" s="141">
        <f t="shared" si="35"/>
        <v>0</v>
      </c>
      <c r="AI108" s="141">
        <f t="shared" si="36"/>
        <v>0</v>
      </c>
      <c r="AJ108" s="141">
        <f t="shared" si="37"/>
        <v>0</v>
      </c>
      <c r="AK108" s="141">
        <f t="shared" si="38"/>
        <v>0</v>
      </c>
      <c r="AL108" s="141">
        <f t="shared" si="39"/>
        <v>0</v>
      </c>
      <c r="AM108" s="141">
        <f t="shared" si="40"/>
        <v>0</v>
      </c>
      <c r="AN108" s="141">
        <f t="shared" si="41"/>
        <v>0.75</v>
      </c>
      <c r="AO108" s="141">
        <f t="shared" si="42"/>
        <v>0</v>
      </c>
      <c r="AP108" s="142"/>
      <c r="AQ108" s="142"/>
      <c r="AR108" s="141">
        <f t="shared" si="43"/>
        <v>3</v>
      </c>
      <c r="AS108" s="141">
        <f t="shared" si="44"/>
        <v>4</v>
      </c>
      <c r="AT108" s="141" t="str">
        <f t="shared" si="45"/>
        <v>Correct</v>
      </c>
      <c r="AU108" s="142"/>
      <c r="AV108" s="115" t="s">
        <v>99</v>
      </c>
      <c r="AW108" s="115">
        <v>47</v>
      </c>
      <c r="AX108" s="115" t="s">
        <v>84</v>
      </c>
      <c r="AY108" s="115" t="s">
        <v>165</v>
      </c>
      <c r="BA108" s="115" t="s">
        <v>91</v>
      </c>
      <c r="BB108" s="115" t="s">
        <v>108</v>
      </c>
      <c r="BC108" s="115" t="s">
        <v>96</v>
      </c>
      <c r="BD108" s="115" t="s">
        <v>105</v>
      </c>
      <c r="BE108" s="115" t="s">
        <v>103</v>
      </c>
      <c r="BF108" s="115" t="s">
        <v>91</v>
      </c>
      <c r="BG108" s="115" t="s">
        <v>91</v>
      </c>
    </row>
    <row r="109" spans="1:59">
      <c r="A109" s="115">
        <v>7020357451</v>
      </c>
      <c r="D109" s="115" t="s">
        <v>54</v>
      </c>
      <c r="R109" s="115" t="s">
        <v>65</v>
      </c>
      <c r="S109" s="115" t="s">
        <v>66</v>
      </c>
      <c r="T109" s="142"/>
      <c r="U109" s="141">
        <f t="shared" si="23"/>
        <v>3</v>
      </c>
      <c r="V109" s="141">
        <f t="shared" si="24"/>
        <v>1</v>
      </c>
      <c r="W109" s="142"/>
      <c r="X109" s="141">
        <f t="shared" si="25"/>
        <v>0</v>
      </c>
      <c r="Y109" s="141">
        <f t="shared" si="26"/>
        <v>0</v>
      </c>
      <c r="Z109" s="141">
        <f t="shared" si="27"/>
        <v>1</v>
      </c>
      <c r="AA109" s="141">
        <f t="shared" si="28"/>
        <v>0</v>
      </c>
      <c r="AB109" s="141">
        <f t="shared" si="29"/>
        <v>0</v>
      </c>
      <c r="AC109" s="141">
        <f t="shared" si="30"/>
        <v>0</v>
      </c>
      <c r="AD109" s="141">
        <f t="shared" si="31"/>
        <v>0</v>
      </c>
      <c r="AE109" s="141">
        <f t="shared" si="32"/>
        <v>0</v>
      </c>
      <c r="AF109" s="141">
        <f t="shared" si="33"/>
        <v>0</v>
      </c>
      <c r="AG109" s="141">
        <f t="shared" si="34"/>
        <v>0</v>
      </c>
      <c r="AH109" s="141">
        <f t="shared" si="35"/>
        <v>0</v>
      </c>
      <c r="AI109" s="141">
        <f t="shared" si="36"/>
        <v>0</v>
      </c>
      <c r="AJ109" s="141">
        <f t="shared" si="37"/>
        <v>0</v>
      </c>
      <c r="AK109" s="141">
        <f t="shared" si="38"/>
        <v>0</v>
      </c>
      <c r="AL109" s="141">
        <f t="shared" si="39"/>
        <v>0</v>
      </c>
      <c r="AM109" s="141">
        <f t="shared" si="40"/>
        <v>0</v>
      </c>
      <c r="AN109" s="141">
        <f t="shared" si="41"/>
        <v>1</v>
      </c>
      <c r="AO109" s="141">
        <f t="shared" si="42"/>
        <v>1</v>
      </c>
      <c r="AP109" s="142"/>
      <c r="AQ109" s="142"/>
      <c r="AR109" s="141">
        <f t="shared" si="43"/>
        <v>3</v>
      </c>
      <c r="AS109" s="141">
        <f t="shared" si="44"/>
        <v>3</v>
      </c>
      <c r="AT109" s="141" t="str">
        <f t="shared" si="45"/>
        <v>Correct</v>
      </c>
      <c r="AU109" s="142"/>
      <c r="AV109" s="115" t="s">
        <v>99</v>
      </c>
      <c r="AW109" s="115">
        <v>42</v>
      </c>
      <c r="AX109" s="115" t="s">
        <v>181</v>
      </c>
      <c r="AY109" s="115" t="s">
        <v>189</v>
      </c>
      <c r="AZ109" s="115" t="s">
        <v>114</v>
      </c>
      <c r="BA109" s="115" t="s">
        <v>91</v>
      </c>
      <c r="BB109" s="115" t="s">
        <v>137</v>
      </c>
      <c r="BC109" s="115" t="s">
        <v>93</v>
      </c>
      <c r="BD109" s="115" t="s">
        <v>112</v>
      </c>
      <c r="BE109" s="115" t="s">
        <v>98</v>
      </c>
      <c r="BF109" s="115" t="s">
        <v>91</v>
      </c>
      <c r="BG109" s="115" t="s">
        <v>91</v>
      </c>
    </row>
    <row r="110" spans="1:59">
      <c r="A110" s="115">
        <v>7044848423</v>
      </c>
      <c r="B110" s="115" t="s">
        <v>52</v>
      </c>
      <c r="K110" s="115" t="s">
        <v>60</v>
      </c>
      <c r="L110" s="115" t="s">
        <v>61</v>
      </c>
      <c r="T110" s="142"/>
      <c r="U110" s="141">
        <f t="shared" si="23"/>
        <v>3</v>
      </c>
      <c r="V110" s="141">
        <f t="shared" si="24"/>
        <v>1</v>
      </c>
      <c r="W110" s="142"/>
      <c r="X110" s="141">
        <f t="shared" si="25"/>
        <v>1</v>
      </c>
      <c r="Y110" s="141">
        <f t="shared" si="26"/>
        <v>0</v>
      </c>
      <c r="Z110" s="141">
        <f t="shared" si="27"/>
        <v>0</v>
      </c>
      <c r="AA110" s="141">
        <f t="shared" si="28"/>
        <v>0</v>
      </c>
      <c r="AB110" s="141">
        <f t="shared" si="29"/>
        <v>0</v>
      </c>
      <c r="AC110" s="141">
        <f t="shared" si="30"/>
        <v>0</v>
      </c>
      <c r="AD110" s="141">
        <f t="shared" si="31"/>
        <v>0</v>
      </c>
      <c r="AE110" s="141">
        <f t="shared" si="32"/>
        <v>0</v>
      </c>
      <c r="AF110" s="141">
        <f t="shared" si="33"/>
        <v>0</v>
      </c>
      <c r="AG110" s="141">
        <f t="shared" si="34"/>
        <v>1</v>
      </c>
      <c r="AH110" s="141">
        <f t="shared" si="35"/>
        <v>1</v>
      </c>
      <c r="AI110" s="141">
        <f t="shared" si="36"/>
        <v>0</v>
      </c>
      <c r="AJ110" s="141">
        <f t="shared" si="37"/>
        <v>0</v>
      </c>
      <c r="AK110" s="141">
        <f t="shared" si="38"/>
        <v>0</v>
      </c>
      <c r="AL110" s="141">
        <f t="shared" si="39"/>
        <v>0</v>
      </c>
      <c r="AM110" s="141">
        <f t="shared" si="40"/>
        <v>0</v>
      </c>
      <c r="AN110" s="141">
        <f t="shared" si="41"/>
        <v>0</v>
      </c>
      <c r="AO110" s="141">
        <f t="shared" si="42"/>
        <v>0</v>
      </c>
      <c r="AP110" s="142"/>
      <c r="AQ110" s="142"/>
      <c r="AR110" s="141">
        <f t="shared" si="43"/>
        <v>3</v>
      </c>
      <c r="AS110" s="141">
        <f t="shared" si="44"/>
        <v>3</v>
      </c>
      <c r="AT110" s="141" t="str">
        <f t="shared" si="45"/>
        <v>Correct</v>
      </c>
      <c r="AU110" s="142"/>
      <c r="AV110" s="115" t="s">
        <v>83</v>
      </c>
      <c r="AW110" s="115">
        <v>87</v>
      </c>
      <c r="AX110" s="115" t="s">
        <v>181</v>
      </c>
      <c r="AY110" s="115" t="s">
        <v>184</v>
      </c>
      <c r="AZ110" s="115" t="s">
        <v>85</v>
      </c>
      <c r="BA110" s="115" t="s">
        <v>86</v>
      </c>
      <c r="BB110" s="115" t="s">
        <v>87</v>
      </c>
      <c r="BD110" s="115" t="s">
        <v>102</v>
      </c>
      <c r="BE110" s="115" t="s">
        <v>106</v>
      </c>
      <c r="BF110" s="115" t="s">
        <v>91</v>
      </c>
      <c r="BG110" s="115" t="s">
        <v>86</v>
      </c>
    </row>
    <row r="111" spans="1:59">
      <c r="A111" s="115">
        <v>7044849483</v>
      </c>
      <c r="C111" s="115" t="s">
        <v>53</v>
      </c>
      <c r="L111" s="115" t="s">
        <v>61</v>
      </c>
      <c r="R111" s="115" t="s">
        <v>65</v>
      </c>
      <c r="T111" s="142"/>
      <c r="U111" s="141">
        <f t="shared" si="23"/>
        <v>3</v>
      </c>
      <c r="V111" s="141">
        <f t="shared" si="24"/>
        <v>1</v>
      </c>
      <c r="W111" s="142"/>
      <c r="X111" s="141">
        <f t="shared" si="25"/>
        <v>0</v>
      </c>
      <c r="Y111" s="141">
        <f t="shared" si="26"/>
        <v>1</v>
      </c>
      <c r="Z111" s="141">
        <f t="shared" si="27"/>
        <v>0</v>
      </c>
      <c r="AA111" s="141">
        <f t="shared" si="28"/>
        <v>0</v>
      </c>
      <c r="AB111" s="141">
        <f t="shared" si="29"/>
        <v>0</v>
      </c>
      <c r="AC111" s="141">
        <f t="shared" si="30"/>
        <v>0</v>
      </c>
      <c r="AD111" s="141">
        <f t="shared" si="31"/>
        <v>0</v>
      </c>
      <c r="AE111" s="141">
        <f t="shared" si="32"/>
        <v>0</v>
      </c>
      <c r="AF111" s="141">
        <f t="shared" si="33"/>
        <v>0</v>
      </c>
      <c r="AG111" s="141">
        <f t="shared" si="34"/>
        <v>0</v>
      </c>
      <c r="AH111" s="141">
        <f t="shared" si="35"/>
        <v>1</v>
      </c>
      <c r="AI111" s="141">
        <f t="shared" si="36"/>
        <v>0</v>
      </c>
      <c r="AJ111" s="141">
        <f t="shared" si="37"/>
        <v>0</v>
      </c>
      <c r="AK111" s="141">
        <f t="shared" si="38"/>
        <v>0</v>
      </c>
      <c r="AL111" s="141">
        <f t="shared" si="39"/>
        <v>0</v>
      </c>
      <c r="AM111" s="141">
        <f t="shared" si="40"/>
        <v>0</v>
      </c>
      <c r="AN111" s="141">
        <f t="shared" si="41"/>
        <v>1</v>
      </c>
      <c r="AO111" s="141">
        <f t="shared" si="42"/>
        <v>0</v>
      </c>
      <c r="AP111" s="142"/>
      <c r="AQ111" s="142"/>
      <c r="AR111" s="141">
        <f t="shared" si="43"/>
        <v>3</v>
      </c>
      <c r="AS111" s="141">
        <f t="shared" si="44"/>
        <v>3</v>
      </c>
      <c r="AT111" s="141" t="str">
        <f t="shared" si="45"/>
        <v>Correct</v>
      </c>
      <c r="AU111" s="142"/>
      <c r="AV111" s="115" t="s">
        <v>99</v>
      </c>
      <c r="AW111" s="115">
        <v>70</v>
      </c>
      <c r="AX111" s="115" t="s">
        <v>181</v>
      </c>
      <c r="AY111" s="115" t="s">
        <v>495</v>
      </c>
      <c r="AZ111" s="115" t="s">
        <v>107</v>
      </c>
      <c r="BA111" s="115" t="s">
        <v>86</v>
      </c>
      <c r="BB111" s="115" t="s">
        <v>87</v>
      </c>
      <c r="BC111" s="115" t="s">
        <v>96</v>
      </c>
      <c r="BD111" s="115" t="s">
        <v>89</v>
      </c>
      <c r="BE111" s="115" t="s">
        <v>106</v>
      </c>
      <c r="BF111" s="115" t="s">
        <v>91</v>
      </c>
      <c r="BG111" s="115" t="s">
        <v>91</v>
      </c>
    </row>
    <row r="112" spans="1:59">
      <c r="A112" s="115">
        <v>7011090490</v>
      </c>
      <c r="C112" s="115" t="s">
        <v>53</v>
      </c>
      <c r="H112" s="115" t="s">
        <v>57</v>
      </c>
      <c r="N112" s="115" t="s">
        <v>26</v>
      </c>
      <c r="T112" s="142"/>
      <c r="U112" s="141">
        <f t="shared" si="23"/>
        <v>3</v>
      </c>
      <c r="V112" s="141">
        <f t="shared" si="24"/>
        <v>1</v>
      </c>
      <c r="W112" s="142"/>
      <c r="X112" s="141">
        <f t="shared" si="25"/>
        <v>0</v>
      </c>
      <c r="Y112" s="141">
        <f t="shared" si="26"/>
        <v>1</v>
      </c>
      <c r="Z112" s="141">
        <f t="shared" si="27"/>
        <v>0</v>
      </c>
      <c r="AA112" s="141">
        <f t="shared" si="28"/>
        <v>0</v>
      </c>
      <c r="AB112" s="141">
        <f t="shared" si="29"/>
        <v>0</v>
      </c>
      <c r="AC112" s="141">
        <f t="shared" si="30"/>
        <v>0</v>
      </c>
      <c r="AD112" s="141">
        <f t="shared" si="31"/>
        <v>1</v>
      </c>
      <c r="AE112" s="141">
        <f t="shared" si="32"/>
        <v>0</v>
      </c>
      <c r="AF112" s="141">
        <f t="shared" si="33"/>
        <v>0</v>
      </c>
      <c r="AG112" s="141">
        <f t="shared" si="34"/>
        <v>0</v>
      </c>
      <c r="AH112" s="141">
        <f t="shared" si="35"/>
        <v>0</v>
      </c>
      <c r="AI112" s="141">
        <f t="shared" si="36"/>
        <v>0</v>
      </c>
      <c r="AJ112" s="141">
        <f t="shared" si="37"/>
        <v>1</v>
      </c>
      <c r="AK112" s="141">
        <f t="shared" si="38"/>
        <v>0</v>
      </c>
      <c r="AL112" s="141">
        <f t="shared" si="39"/>
        <v>0</v>
      </c>
      <c r="AM112" s="141">
        <f t="shared" si="40"/>
        <v>0</v>
      </c>
      <c r="AN112" s="141">
        <f t="shared" si="41"/>
        <v>0</v>
      </c>
      <c r="AO112" s="141">
        <f t="shared" si="42"/>
        <v>0</v>
      </c>
      <c r="AP112" s="142"/>
      <c r="AQ112" s="142"/>
      <c r="AR112" s="141">
        <f t="shared" si="43"/>
        <v>3</v>
      </c>
      <c r="AS112" s="141">
        <f t="shared" si="44"/>
        <v>3</v>
      </c>
      <c r="AT112" s="141" t="str">
        <f t="shared" si="45"/>
        <v>Correct</v>
      </c>
      <c r="AU112" s="142"/>
      <c r="AV112" s="115" t="s">
        <v>99</v>
      </c>
      <c r="AW112" s="115">
        <v>53</v>
      </c>
      <c r="AX112" s="115" t="s">
        <v>84</v>
      </c>
      <c r="AY112" s="115" t="s">
        <v>134</v>
      </c>
      <c r="AZ112" s="115" t="s">
        <v>92</v>
      </c>
      <c r="BA112" s="115" t="s">
        <v>86</v>
      </c>
      <c r="BB112" s="115" t="s">
        <v>157</v>
      </c>
      <c r="BC112" s="115" t="s">
        <v>101</v>
      </c>
      <c r="BD112" s="115" t="s">
        <v>111</v>
      </c>
      <c r="BE112" s="115" t="s">
        <v>90</v>
      </c>
      <c r="BF112" s="115" t="s">
        <v>91</v>
      </c>
      <c r="BG112" s="115" t="s">
        <v>91</v>
      </c>
    </row>
    <row r="113" spans="1:59">
      <c r="A113" s="115">
        <v>6985139436</v>
      </c>
      <c r="E113" s="115" t="s">
        <v>19</v>
      </c>
      <c r="J113" s="115" t="s">
        <v>59</v>
      </c>
      <c r="S113" s="115" t="s">
        <v>66</v>
      </c>
      <c r="T113" s="142"/>
      <c r="U113" s="141">
        <f t="shared" si="23"/>
        <v>3</v>
      </c>
      <c r="V113" s="141">
        <f t="shared" si="24"/>
        <v>1</v>
      </c>
      <c r="W113" s="142"/>
      <c r="X113" s="141">
        <f t="shared" si="25"/>
        <v>0</v>
      </c>
      <c r="Y113" s="141">
        <f t="shared" si="26"/>
        <v>0</v>
      </c>
      <c r="Z113" s="141">
        <f t="shared" si="27"/>
        <v>0</v>
      </c>
      <c r="AA113" s="141">
        <f t="shared" si="28"/>
        <v>1</v>
      </c>
      <c r="AB113" s="141">
        <f t="shared" si="29"/>
        <v>0</v>
      </c>
      <c r="AC113" s="141">
        <f t="shared" si="30"/>
        <v>0</v>
      </c>
      <c r="AD113" s="141">
        <f t="shared" si="31"/>
        <v>0</v>
      </c>
      <c r="AE113" s="141">
        <f t="shared" si="32"/>
        <v>0</v>
      </c>
      <c r="AF113" s="141">
        <f t="shared" si="33"/>
        <v>1</v>
      </c>
      <c r="AG113" s="141">
        <f t="shared" si="34"/>
        <v>0</v>
      </c>
      <c r="AH113" s="141">
        <f t="shared" si="35"/>
        <v>0</v>
      </c>
      <c r="AI113" s="141">
        <f t="shared" si="36"/>
        <v>0</v>
      </c>
      <c r="AJ113" s="141">
        <f t="shared" si="37"/>
        <v>0</v>
      </c>
      <c r="AK113" s="141">
        <f t="shared" si="38"/>
        <v>0</v>
      </c>
      <c r="AL113" s="141">
        <f t="shared" si="39"/>
        <v>0</v>
      </c>
      <c r="AM113" s="141">
        <f t="shared" si="40"/>
        <v>0</v>
      </c>
      <c r="AN113" s="141">
        <f t="shared" si="41"/>
        <v>0</v>
      </c>
      <c r="AO113" s="141">
        <f t="shared" si="42"/>
        <v>1</v>
      </c>
      <c r="AP113" s="142"/>
      <c r="AQ113" s="142"/>
      <c r="AR113" s="141">
        <f t="shared" si="43"/>
        <v>3</v>
      </c>
      <c r="AS113" s="141">
        <f t="shared" si="44"/>
        <v>3</v>
      </c>
      <c r="AT113" s="141" t="str">
        <f t="shared" si="45"/>
        <v>Correct</v>
      </c>
      <c r="AU113" s="142"/>
      <c r="AV113" s="115" t="s">
        <v>83</v>
      </c>
      <c r="AW113" s="115">
        <v>20</v>
      </c>
      <c r="AX113" s="115" t="s">
        <v>181</v>
      </c>
      <c r="AY113" s="115" t="s">
        <v>238</v>
      </c>
      <c r="AZ113" s="115" t="s">
        <v>97</v>
      </c>
      <c r="BA113" s="115" t="s">
        <v>86</v>
      </c>
      <c r="BB113" s="115" t="s">
        <v>87</v>
      </c>
      <c r="BC113" s="115" t="s">
        <v>93</v>
      </c>
      <c r="BD113" s="115" t="s">
        <v>94</v>
      </c>
      <c r="BE113" s="115" t="s">
        <v>95</v>
      </c>
      <c r="BF113" s="115" t="s">
        <v>86</v>
      </c>
      <c r="BG113" s="115" t="s">
        <v>91</v>
      </c>
    </row>
    <row r="114" spans="1:59">
      <c r="A114" s="115">
        <v>7044841783</v>
      </c>
      <c r="G114" s="115" t="s">
        <v>56</v>
      </c>
      <c r="M114" s="115" t="s">
        <v>62</v>
      </c>
      <c r="S114" s="115" t="s">
        <v>66</v>
      </c>
      <c r="T114" s="142"/>
      <c r="U114" s="141">
        <f t="shared" si="23"/>
        <v>3</v>
      </c>
      <c r="V114" s="141">
        <f t="shared" si="24"/>
        <v>1</v>
      </c>
      <c r="W114" s="142"/>
      <c r="X114" s="141">
        <f t="shared" si="25"/>
        <v>0</v>
      </c>
      <c r="Y114" s="141">
        <f t="shared" si="26"/>
        <v>0</v>
      </c>
      <c r="Z114" s="141">
        <f t="shared" si="27"/>
        <v>0</v>
      </c>
      <c r="AA114" s="141">
        <f t="shared" si="28"/>
        <v>0</v>
      </c>
      <c r="AB114" s="141">
        <f t="shared" si="29"/>
        <v>0</v>
      </c>
      <c r="AC114" s="141">
        <f t="shared" si="30"/>
        <v>1</v>
      </c>
      <c r="AD114" s="141">
        <f t="shared" si="31"/>
        <v>0</v>
      </c>
      <c r="AE114" s="141">
        <f t="shared" si="32"/>
        <v>0</v>
      </c>
      <c r="AF114" s="141">
        <f t="shared" si="33"/>
        <v>0</v>
      </c>
      <c r="AG114" s="141">
        <f t="shared" si="34"/>
        <v>0</v>
      </c>
      <c r="AH114" s="141">
        <f t="shared" si="35"/>
        <v>0</v>
      </c>
      <c r="AI114" s="141">
        <f t="shared" si="36"/>
        <v>1</v>
      </c>
      <c r="AJ114" s="141">
        <f t="shared" si="37"/>
        <v>0</v>
      </c>
      <c r="AK114" s="141">
        <f t="shared" si="38"/>
        <v>0</v>
      </c>
      <c r="AL114" s="141">
        <f t="shared" si="39"/>
        <v>0</v>
      </c>
      <c r="AM114" s="141">
        <f t="shared" si="40"/>
        <v>0</v>
      </c>
      <c r="AN114" s="141">
        <f t="shared" si="41"/>
        <v>0</v>
      </c>
      <c r="AO114" s="141">
        <f t="shared" si="42"/>
        <v>1</v>
      </c>
      <c r="AP114" s="142"/>
      <c r="AQ114" s="142"/>
      <c r="AR114" s="141">
        <f t="shared" si="43"/>
        <v>3</v>
      </c>
      <c r="AS114" s="141">
        <f t="shared" si="44"/>
        <v>3</v>
      </c>
      <c r="AT114" s="141" t="str">
        <f t="shared" si="45"/>
        <v>Correct</v>
      </c>
      <c r="AU114" s="142"/>
      <c r="AV114" s="115" t="s">
        <v>83</v>
      </c>
      <c r="AW114" s="115">
        <v>56</v>
      </c>
      <c r="AX114" s="115" t="s">
        <v>181</v>
      </c>
      <c r="AY114" s="115" t="s">
        <v>191</v>
      </c>
      <c r="BA114" s="115" t="s">
        <v>91</v>
      </c>
      <c r="BB114" s="115" t="s">
        <v>108</v>
      </c>
      <c r="BC114" s="115" t="s">
        <v>100</v>
      </c>
      <c r="BD114" s="115" t="s">
        <v>94</v>
      </c>
      <c r="BE114" s="115" t="s">
        <v>90</v>
      </c>
      <c r="BF114" s="115" t="s">
        <v>91</v>
      </c>
      <c r="BG114" s="115" t="s">
        <v>91</v>
      </c>
    </row>
    <row r="115" spans="1:59">
      <c r="A115" s="115">
        <v>6984058086</v>
      </c>
      <c r="B115" s="115" t="s">
        <v>52</v>
      </c>
      <c r="E115" s="115" t="s">
        <v>19</v>
      </c>
      <c r="H115" s="115" t="s">
        <v>57</v>
      </c>
      <c r="T115" s="142"/>
      <c r="U115" s="141">
        <f t="shared" si="23"/>
        <v>3</v>
      </c>
      <c r="V115" s="141">
        <f t="shared" si="24"/>
        <v>1</v>
      </c>
      <c r="W115" s="142"/>
      <c r="X115" s="141">
        <f t="shared" si="25"/>
        <v>1</v>
      </c>
      <c r="Y115" s="141">
        <f t="shared" si="26"/>
        <v>0</v>
      </c>
      <c r="Z115" s="141">
        <f t="shared" si="27"/>
        <v>0</v>
      </c>
      <c r="AA115" s="141">
        <f t="shared" si="28"/>
        <v>1</v>
      </c>
      <c r="AB115" s="141">
        <f t="shared" si="29"/>
        <v>0</v>
      </c>
      <c r="AC115" s="141">
        <f t="shared" si="30"/>
        <v>0</v>
      </c>
      <c r="AD115" s="141">
        <f t="shared" si="31"/>
        <v>1</v>
      </c>
      <c r="AE115" s="141">
        <f t="shared" si="32"/>
        <v>0</v>
      </c>
      <c r="AF115" s="141">
        <f t="shared" si="33"/>
        <v>0</v>
      </c>
      <c r="AG115" s="141">
        <f t="shared" si="34"/>
        <v>0</v>
      </c>
      <c r="AH115" s="141">
        <f t="shared" si="35"/>
        <v>0</v>
      </c>
      <c r="AI115" s="141">
        <f t="shared" si="36"/>
        <v>0</v>
      </c>
      <c r="AJ115" s="141">
        <f t="shared" si="37"/>
        <v>0</v>
      </c>
      <c r="AK115" s="141">
        <f t="shared" si="38"/>
        <v>0</v>
      </c>
      <c r="AL115" s="141">
        <f t="shared" si="39"/>
        <v>0</v>
      </c>
      <c r="AM115" s="141">
        <f t="shared" si="40"/>
        <v>0</v>
      </c>
      <c r="AN115" s="141">
        <f t="shared" si="41"/>
        <v>0</v>
      </c>
      <c r="AO115" s="141">
        <f t="shared" si="42"/>
        <v>0</v>
      </c>
      <c r="AP115" s="142"/>
      <c r="AQ115" s="142"/>
      <c r="AR115" s="141">
        <f t="shared" si="43"/>
        <v>3</v>
      </c>
      <c r="AS115" s="141">
        <f t="shared" si="44"/>
        <v>3</v>
      </c>
      <c r="AT115" s="141" t="str">
        <f t="shared" si="45"/>
        <v>Correct</v>
      </c>
      <c r="AU115" s="142"/>
      <c r="AV115" s="115" t="s">
        <v>99</v>
      </c>
      <c r="AW115" s="115">
        <v>74</v>
      </c>
      <c r="AX115" s="115" t="s">
        <v>181</v>
      </c>
      <c r="AY115" s="115" t="s">
        <v>238</v>
      </c>
      <c r="BB115" s="115" t="s">
        <v>87</v>
      </c>
      <c r="BD115" s="115" t="s">
        <v>89</v>
      </c>
      <c r="BE115" s="115" t="s">
        <v>106</v>
      </c>
      <c r="BF115" s="115" t="s">
        <v>91</v>
      </c>
      <c r="BG115" s="115" t="s">
        <v>91</v>
      </c>
    </row>
    <row r="116" spans="1:59">
      <c r="A116" s="115">
        <v>6987649353</v>
      </c>
      <c r="F116" s="115" t="s">
        <v>55</v>
      </c>
      <c r="P116" s="115" t="s">
        <v>63</v>
      </c>
      <c r="Q116" s="115" t="s">
        <v>64</v>
      </c>
      <c r="T116" s="142"/>
      <c r="U116" s="141">
        <f t="shared" si="23"/>
        <v>3</v>
      </c>
      <c r="V116" s="141">
        <f t="shared" si="24"/>
        <v>1</v>
      </c>
      <c r="W116" s="142"/>
      <c r="X116" s="141">
        <f t="shared" si="25"/>
        <v>0</v>
      </c>
      <c r="Y116" s="141">
        <f t="shared" si="26"/>
        <v>0</v>
      </c>
      <c r="Z116" s="141">
        <f t="shared" si="27"/>
        <v>0</v>
      </c>
      <c r="AA116" s="141">
        <f t="shared" si="28"/>
        <v>0</v>
      </c>
      <c r="AB116" s="141">
        <f t="shared" si="29"/>
        <v>1</v>
      </c>
      <c r="AC116" s="141">
        <f t="shared" si="30"/>
        <v>0</v>
      </c>
      <c r="AD116" s="141">
        <f t="shared" si="31"/>
        <v>0</v>
      </c>
      <c r="AE116" s="141">
        <f t="shared" si="32"/>
        <v>0</v>
      </c>
      <c r="AF116" s="141">
        <f t="shared" si="33"/>
        <v>0</v>
      </c>
      <c r="AG116" s="141">
        <f t="shared" si="34"/>
        <v>0</v>
      </c>
      <c r="AH116" s="141">
        <f t="shared" si="35"/>
        <v>0</v>
      </c>
      <c r="AI116" s="141">
        <f t="shared" si="36"/>
        <v>0</v>
      </c>
      <c r="AJ116" s="141">
        <f t="shared" si="37"/>
        <v>0</v>
      </c>
      <c r="AK116" s="141">
        <f t="shared" si="38"/>
        <v>0</v>
      </c>
      <c r="AL116" s="141">
        <f t="shared" si="39"/>
        <v>1</v>
      </c>
      <c r="AM116" s="141">
        <f t="shared" si="40"/>
        <v>1</v>
      </c>
      <c r="AN116" s="141">
        <f t="shared" si="41"/>
        <v>0</v>
      </c>
      <c r="AO116" s="141">
        <f t="shared" si="42"/>
        <v>0</v>
      </c>
      <c r="AP116" s="142"/>
      <c r="AQ116" s="142"/>
      <c r="AR116" s="141">
        <f t="shared" si="43"/>
        <v>3</v>
      </c>
      <c r="AS116" s="141">
        <f t="shared" si="44"/>
        <v>3</v>
      </c>
      <c r="AT116" s="141" t="str">
        <f t="shared" si="45"/>
        <v>Correct</v>
      </c>
      <c r="AU116" s="142"/>
      <c r="AV116" s="115" t="s">
        <v>83</v>
      </c>
      <c r="AW116" s="115">
        <v>57</v>
      </c>
      <c r="AX116" s="115" t="s">
        <v>181</v>
      </c>
      <c r="AY116" s="115" t="s">
        <v>183</v>
      </c>
      <c r="AZ116" s="115" t="s">
        <v>85</v>
      </c>
      <c r="BA116" s="115" t="s">
        <v>86</v>
      </c>
      <c r="BB116" s="115" t="s">
        <v>87</v>
      </c>
      <c r="BD116" s="115" t="s">
        <v>102</v>
      </c>
      <c r="BE116" s="115" t="s">
        <v>90</v>
      </c>
      <c r="BF116" s="115" t="s">
        <v>91</v>
      </c>
      <c r="BG116" s="115" t="s">
        <v>91</v>
      </c>
    </row>
    <row r="117" spans="1:59">
      <c r="A117" s="115">
        <v>7045785380</v>
      </c>
      <c r="B117" s="115" t="s">
        <v>52</v>
      </c>
      <c r="E117" s="115" t="s">
        <v>19</v>
      </c>
      <c r="L117" s="115" t="s">
        <v>61</v>
      </c>
      <c r="T117" s="142"/>
      <c r="U117" s="141">
        <f t="shared" si="23"/>
        <v>3</v>
      </c>
      <c r="V117" s="141">
        <f t="shared" si="24"/>
        <v>1</v>
      </c>
      <c r="W117" s="142"/>
      <c r="X117" s="141">
        <f t="shared" si="25"/>
        <v>1</v>
      </c>
      <c r="Y117" s="141">
        <f t="shared" si="26"/>
        <v>0</v>
      </c>
      <c r="Z117" s="141">
        <f t="shared" si="27"/>
        <v>0</v>
      </c>
      <c r="AA117" s="141">
        <f t="shared" si="28"/>
        <v>1</v>
      </c>
      <c r="AB117" s="141">
        <f t="shared" si="29"/>
        <v>0</v>
      </c>
      <c r="AC117" s="141">
        <f t="shared" si="30"/>
        <v>0</v>
      </c>
      <c r="AD117" s="141">
        <f t="shared" si="31"/>
        <v>0</v>
      </c>
      <c r="AE117" s="141">
        <f t="shared" si="32"/>
        <v>0</v>
      </c>
      <c r="AF117" s="141">
        <f t="shared" si="33"/>
        <v>0</v>
      </c>
      <c r="AG117" s="141">
        <f t="shared" si="34"/>
        <v>0</v>
      </c>
      <c r="AH117" s="141">
        <f t="shared" si="35"/>
        <v>1</v>
      </c>
      <c r="AI117" s="141">
        <f t="shared" si="36"/>
        <v>0</v>
      </c>
      <c r="AJ117" s="141">
        <f t="shared" si="37"/>
        <v>0</v>
      </c>
      <c r="AK117" s="141">
        <f t="shared" si="38"/>
        <v>0</v>
      </c>
      <c r="AL117" s="141">
        <f t="shared" si="39"/>
        <v>0</v>
      </c>
      <c r="AM117" s="141">
        <f t="shared" si="40"/>
        <v>0</v>
      </c>
      <c r="AN117" s="141">
        <f t="shared" si="41"/>
        <v>0</v>
      </c>
      <c r="AO117" s="141">
        <f t="shared" si="42"/>
        <v>0</v>
      </c>
      <c r="AP117" s="142"/>
      <c r="AQ117" s="142"/>
      <c r="AR117" s="141">
        <f t="shared" si="43"/>
        <v>3</v>
      </c>
      <c r="AS117" s="141">
        <f t="shared" si="44"/>
        <v>3</v>
      </c>
      <c r="AT117" s="141" t="str">
        <f t="shared" si="45"/>
        <v>Correct</v>
      </c>
      <c r="AU117" s="142"/>
      <c r="AV117" s="115" t="s">
        <v>83</v>
      </c>
      <c r="AW117" s="115">
        <v>35</v>
      </c>
      <c r="AX117" s="115" t="s">
        <v>181</v>
      </c>
      <c r="AY117" s="115" t="s">
        <v>194</v>
      </c>
      <c r="AZ117" s="115" t="s">
        <v>85</v>
      </c>
      <c r="BB117" s="115" t="s">
        <v>87</v>
      </c>
      <c r="BC117" s="115" t="s">
        <v>100</v>
      </c>
      <c r="BD117" s="115" t="s">
        <v>89</v>
      </c>
      <c r="BE117" s="115" t="s">
        <v>90</v>
      </c>
      <c r="BF117" s="115" t="s">
        <v>91</v>
      </c>
      <c r="BG117" s="115" t="s">
        <v>91</v>
      </c>
    </row>
    <row r="118" spans="1:59">
      <c r="A118" s="115">
        <v>7011080190</v>
      </c>
      <c r="B118" s="115" t="s">
        <v>52</v>
      </c>
      <c r="E118" s="115" t="s">
        <v>19</v>
      </c>
      <c r="H118" s="115" t="s">
        <v>57</v>
      </c>
      <c r="T118" s="142"/>
      <c r="U118" s="141">
        <f t="shared" si="23"/>
        <v>3</v>
      </c>
      <c r="V118" s="141">
        <f t="shared" si="24"/>
        <v>1</v>
      </c>
      <c r="W118" s="142"/>
      <c r="X118" s="141">
        <f t="shared" si="25"/>
        <v>1</v>
      </c>
      <c r="Y118" s="141">
        <f t="shared" si="26"/>
        <v>0</v>
      </c>
      <c r="Z118" s="141">
        <f t="shared" si="27"/>
        <v>0</v>
      </c>
      <c r="AA118" s="141">
        <f t="shared" si="28"/>
        <v>1</v>
      </c>
      <c r="AB118" s="141">
        <f t="shared" si="29"/>
        <v>0</v>
      </c>
      <c r="AC118" s="141">
        <f t="shared" si="30"/>
        <v>0</v>
      </c>
      <c r="AD118" s="141">
        <f t="shared" si="31"/>
        <v>1</v>
      </c>
      <c r="AE118" s="141">
        <f t="shared" si="32"/>
        <v>0</v>
      </c>
      <c r="AF118" s="141">
        <f t="shared" si="33"/>
        <v>0</v>
      </c>
      <c r="AG118" s="141">
        <f t="shared" si="34"/>
        <v>0</v>
      </c>
      <c r="AH118" s="141">
        <f t="shared" si="35"/>
        <v>0</v>
      </c>
      <c r="AI118" s="141">
        <f t="shared" si="36"/>
        <v>0</v>
      </c>
      <c r="AJ118" s="141">
        <f t="shared" si="37"/>
        <v>0</v>
      </c>
      <c r="AK118" s="141">
        <f t="shared" si="38"/>
        <v>0</v>
      </c>
      <c r="AL118" s="141">
        <f t="shared" si="39"/>
        <v>0</v>
      </c>
      <c r="AM118" s="141">
        <f t="shared" si="40"/>
        <v>0</v>
      </c>
      <c r="AN118" s="141">
        <f t="shared" si="41"/>
        <v>0</v>
      </c>
      <c r="AO118" s="141">
        <f t="shared" si="42"/>
        <v>0</v>
      </c>
      <c r="AP118" s="142"/>
      <c r="AQ118" s="142"/>
      <c r="AR118" s="141">
        <f t="shared" si="43"/>
        <v>3</v>
      </c>
      <c r="AS118" s="141">
        <f t="shared" si="44"/>
        <v>3</v>
      </c>
      <c r="AT118" s="141" t="str">
        <f t="shared" si="45"/>
        <v>Correct</v>
      </c>
      <c r="AU118" s="142"/>
      <c r="AV118" s="115" t="s">
        <v>83</v>
      </c>
      <c r="AW118" s="115">
        <v>40</v>
      </c>
      <c r="AX118" s="115" t="s">
        <v>181</v>
      </c>
      <c r="AY118" s="115" t="s">
        <v>192</v>
      </c>
      <c r="AZ118" s="115" t="s">
        <v>85</v>
      </c>
      <c r="BA118" s="115" t="s">
        <v>86</v>
      </c>
      <c r="BB118" s="115" t="s">
        <v>87</v>
      </c>
      <c r="BC118" s="115" t="s">
        <v>88</v>
      </c>
      <c r="BD118" s="115" t="s">
        <v>111</v>
      </c>
      <c r="BE118" s="115" t="s">
        <v>90</v>
      </c>
      <c r="BF118" s="115" t="s">
        <v>91</v>
      </c>
      <c r="BG118" s="115" t="s">
        <v>91</v>
      </c>
    </row>
    <row r="119" spans="1:59">
      <c r="A119" s="115">
        <v>7045773232</v>
      </c>
      <c r="D119" s="115" t="s">
        <v>54</v>
      </c>
      <c r="T119" s="142"/>
      <c r="U119" s="141">
        <f t="shared" si="23"/>
        <v>1</v>
      </c>
      <c r="V119" s="141">
        <f t="shared" si="24"/>
        <v>3</v>
      </c>
      <c r="W119" s="142"/>
      <c r="X119" s="141">
        <f t="shared" si="25"/>
        <v>0</v>
      </c>
      <c r="Y119" s="141">
        <f t="shared" si="26"/>
        <v>0</v>
      </c>
      <c r="Z119" s="141">
        <f t="shared" si="27"/>
        <v>1</v>
      </c>
      <c r="AA119" s="141">
        <f t="shared" si="28"/>
        <v>0</v>
      </c>
      <c r="AB119" s="141">
        <f t="shared" si="29"/>
        <v>0</v>
      </c>
      <c r="AC119" s="141">
        <f t="shared" si="30"/>
        <v>0</v>
      </c>
      <c r="AD119" s="141">
        <f t="shared" si="31"/>
        <v>0</v>
      </c>
      <c r="AE119" s="141">
        <f t="shared" si="32"/>
        <v>0</v>
      </c>
      <c r="AF119" s="141">
        <f t="shared" si="33"/>
        <v>0</v>
      </c>
      <c r="AG119" s="141">
        <f t="shared" si="34"/>
        <v>0</v>
      </c>
      <c r="AH119" s="141">
        <f t="shared" si="35"/>
        <v>0</v>
      </c>
      <c r="AI119" s="141">
        <f t="shared" si="36"/>
        <v>0</v>
      </c>
      <c r="AJ119" s="141">
        <f t="shared" si="37"/>
        <v>0</v>
      </c>
      <c r="AK119" s="141">
        <f t="shared" si="38"/>
        <v>0</v>
      </c>
      <c r="AL119" s="141">
        <f t="shared" si="39"/>
        <v>0</v>
      </c>
      <c r="AM119" s="141">
        <f t="shared" si="40"/>
        <v>0</v>
      </c>
      <c r="AN119" s="141">
        <f t="shared" si="41"/>
        <v>0</v>
      </c>
      <c r="AO119" s="141">
        <f t="shared" si="42"/>
        <v>0</v>
      </c>
      <c r="AP119" s="142"/>
      <c r="AQ119" s="142"/>
      <c r="AR119" s="141">
        <f t="shared" si="43"/>
        <v>1</v>
      </c>
      <c r="AS119" s="141">
        <f t="shared" si="44"/>
        <v>1</v>
      </c>
      <c r="AT119" s="141" t="str">
        <f t="shared" si="45"/>
        <v>Correct</v>
      </c>
      <c r="AU119" s="142"/>
      <c r="AV119" s="115" t="s">
        <v>83</v>
      </c>
      <c r="AW119" s="115">
        <v>62</v>
      </c>
      <c r="AX119" s="115" t="s">
        <v>181</v>
      </c>
      <c r="AY119" s="115" t="s">
        <v>191</v>
      </c>
      <c r="AZ119" s="115" t="s">
        <v>107</v>
      </c>
      <c r="BA119" s="115" t="s">
        <v>91</v>
      </c>
      <c r="BB119" s="115" t="s">
        <v>137</v>
      </c>
      <c r="BC119" s="115" t="s">
        <v>100</v>
      </c>
      <c r="BD119" s="115" t="s">
        <v>111</v>
      </c>
      <c r="BE119" s="115" t="s">
        <v>90</v>
      </c>
      <c r="BF119" s="115" t="s">
        <v>91</v>
      </c>
      <c r="BG119" s="115" t="s">
        <v>91</v>
      </c>
    </row>
    <row r="120" spans="1:59">
      <c r="A120" s="115">
        <v>7020568221</v>
      </c>
      <c r="H120" s="115" t="s">
        <v>57</v>
      </c>
      <c r="N120" s="115" t="s">
        <v>26</v>
      </c>
      <c r="S120" s="115" t="s">
        <v>66</v>
      </c>
      <c r="T120" s="142"/>
      <c r="U120" s="141">
        <f t="shared" si="23"/>
        <v>3</v>
      </c>
      <c r="V120" s="141">
        <f t="shared" si="24"/>
        <v>1</v>
      </c>
      <c r="W120" s="142"/>
      <c r="X120" s="141">
        <f t="shared" si="25"/>
        <v>0</v>
      </c>
      <c r="Y120" s="141">
        <f t="shared" si="26"/>
        <v>0</v>
      </c>
      <c r="Z120" s="141">
        <f t="shared" si="27"/>
        <v>0</v>
      </c>
      <c r="AA120" s="141">
        <f t="shared" si="28"/>
        <v>0</v>
      </c>
      <c r="AB120" s="141">
        <f t="shared" si="29"/>
        <v>0</v>
      </c>
      <c r="AC120" s="141">
        <f t="shared" si="30"/>
        <v>0</v>
      </c>
      <c r="AD120" s="141">
        <f t="shared" si="31"/>
        <v>1</v>
      </c>
      <c r="AE120" s="141">
        <f t="shared" si="32"/>
        <v>0</v>
      </c>
      <c r="AF120" s="141">
        <f t="shared" si="33"/>
        <v>0</v>
      </c>
      <c r="AG120" s="141">
        <f t="shared" si="34"/>
        <v>0</v>
      </c>
      <c r="AH120" s="141">
        <f t="shared" si="35"/>
        <v>0</v>
      </c>
      <c r="AI120" s="141">
        <f t="shared" si="36"/>
        <v>0</v>
      </c>
      <c r="AJ120" s="141">
        <f t="shared" si="37"/>
        <v>1</v>
      </c>
      <c r="AK120" s="141">
        <f t="shared" si="38"/>
        <v>0</v>
      </c>
      <c r="AL120" s="141">
        <f t="shared" si="39"/>
        <v>0</v>
      </c>
      <c r="AM120" s="141">
        <f t="shared" si="40"/>
        <v>0</v>
      </c>
      <c r="AN120" s="141">
        <f t="shared" si="41"/>
        <v>0</v>
      </c>
      <c r="AO120" s="141">
        <f t="shared" si="42"/>
        <v>1</v>
      </c>
      <c r="AP120" s="142"/>
      <c r="AQ120" s="142"/>
      <c r="AR120" s="141">
        <f t="shared" si="43"/>
        <v>3</v>
      </c>
      <c r="AS120" s="141">
        <f t="shared" si="44"/>
        <v>3</v>
      </c>
      <c r="AT120" s="141" t="str">
        <f t="shared" si="45"/>
        <v>Correct</v>
      </c>
      <c r="AU120" s="142"/>
      <c r="AV120" s="115" t="s">
        <v>83</v>
      </c>
      <c r="AW120" s="115">
        <v>23</v>
      </c>
      <c r="AX120" s="115" t="s">
        <v>84</v>
      </c>
      <c r="AY120" s="115" t="s">
        <v>146</v>
      </c>
      <c r="BA120" s="115" t="s">
        <v>91</v>
      </c>
      <c r="BB120" s="115" t="s">
        <v>108</v>
      </c>
      <c r="BD120" s="115" t="s">
        <v>89</v>
      </c>
      <c r="BE120" s="115" t="s">
        <v>103</v>
      </c>
      <c r="BF120" s="115" t="s">
        <v>91</v>
      </c>
    </row>
    <row r="121" spans="1:59">
      <c r="A121" s="115">
        <v>7020353627</v>
      </c>
      <c r="D121" s="115" t="s">
        <v>54</v>
      </c>
      <c r="R121" s="115" t="s">
        <v>65</v>
      </c>
      <c r="S121" s="115" t="s">
        <v>66</v>
      </c>
      <c r="T121" s="142"/>
      <c r="U121" s="141">
        <f t="shared" si="23"/>
        <v>3</v>
      </c>
      <c r="V121" s="141">
        <f t="shared" si="24"/>
        <v>1</v>
      </c>
      <c r="W121" s="142"/>
      <c r="X121" s="141">
        <f t="shared" si="25"/>
        <v>0</v>
      </c>
      <c r="Y121" s="141">
        <f t="shared" si="26"/>
        <v>0</v>
      </c>
      <c r="Z121" s="141">
        <f t="shared" si="27"/>
        <v>1</v>
      </c>
      <c r="AA121" s="141">
        <f t="shared" si="28"/>
        <v>0</v>
      </c>
      <c r="AB121" s="141">
        <f t="shared" si="29"/>
        <v>0</v>
      </c>
      <c r="AC121" s="141">
        <f t="shared" si="30"/>
        <v>0</v>
      </c>
      <c r="AD121" s="141">
        <f t="shared" si="31"/>
        <v>0</v>
      </c>
      <c r="AE121" s="141">
        <f t="shared" si="32"/>
        <v>0</v>
      </c>
      <c r="AF121" s="141">
        <f t="shared" si="33"/>
        <v>0</v>
      </c>
      <c r="AG121" s="141">
        <f t="shared" si="34"/>
        <v>0</v>
      </c>
      <c r="AH121" s="141">
        <f t="shared" si="35"/>
        <v>0</v>
      </c>
      <c r="AI121" s="141">
        <f t="shared" si="36"/>
        <v>0</v>
      </c>
      <c r="AJ121" s="141">
        <f t="shared" si="37"/>
        <v>0</v>
      </c>
      <c r="AK121" s="141">
        <f t="shared" si="38"/>
        <v>0</v>
      </c>
      <c r="AL121" s="141">
        <f t="shared" si="39"/>
        <v>0</v>
      </c>
      <c r="AM121" s="141">
        <f t="shared" si="40"/>
        <v>0</v>
      </c>
      <c r="AN121" s="141">
        <f t="shared" si="41"/>
        <v>1</v>
      </c>
      <c r="AO121" s="141">
        <f t="shared" si="42"/>
        <v>1</v>
      </c>
      <c r="AP121" s="142"/>
      <c r="AQ121" s="142"/>
      <c r="AR121" s="141">
        <f t="shared" si="43"/>
        <v>3</v>
      </c>
      <c r="AS121" s="141">
        <f t="shared" si="44"/>
        <v>3</v>
      </c>
      <c r="AT121" s="141" t="str">
        <f t="shared" si="45"/>
        <v>Correct</v>
      </c>
      <c r="AU121" s="142"/>
      <c r="AV121" s="115" t="s">
        <v>99</v>
      </c>
      <c r="AW121" s="115">
        <v>39</v>
      </c>
      <c r="AX121" s="115" t="s">
        <v>181</v>
      </c>
      <c r="AY121" s="115" t="s">
        <v>222</v>
      </c>
      <c r="AZ121" s="115" t="s">
        <v>85</v>
      </c>
      <c r="BB121" s="115" t="s">
        <v>87</v>
      </c>
      <c r="BC121" s="115" t="s">
        <v>93</v>
      </c>
      <c r="BD121" s="115" t="s">
        <v>89</v>
      </c>
      <c r="BE121" s="115" t="s">
        <v>98</v>
      </c>
      <c r="BF121" s="115" t="s">
        <v>91</v>
      </c>
      <c r="BG121" s="115" t="s">
        <v>91</v>
      </c>
    </row>
    <row r="122" spans="1:59">
      <c r="A122" s="115">
        <v>7045766657</v>
      </c>
      <c r="H122" s="115" t="s">
        <v>57</v>
      </c>
      <c r="I122" s="115" t="s">
        <v>58</v>
      </c>
      <c r="R122" s="115" t="s">
        <v>65</v>
      </c>
      <c r="T122" s="142"/>
      <c r="U122" s="141">
        <f t="shared" si="23"/>
        <v>3</v>
      </c>
      <c r="V122" s="141">
        <f t="shared" si="24"/>
        <v>1</v>
      </c>
      <c r="W122" s="142"/>
      <c r="X122" s="141">
        <f t="shared" si="25"/>
        <v>0</v>
      </c>
      <c r="Y122" s="141">
        <f t="shared" si="26"/>
        <v>0</v>
      </c>
      <c r="Z122" s="141">
        <f t="shared" si="27"/>
        <v>0</v>
      </c>
      <c r="AA122" s="141">
        <f t="shared" si="28"/>
        <v>0</v>
      </c>
      <c r="AB122" s="141">
        <f t="shared" si="29"/>
        <v>0</v>
      </c>
      <c r="AC122" s="141">
        <f t="shared" si="30"/>
        <v>0</v>
      </c>
      <c r="AD122" s="141">
        <f t="shared" si="31"/>
        <v>1</v>
      </c>
      <c r="AE122" s="141">
        <f t="shared" si="32"/>
        <v>1</v>
      </c>
      <c r="AF122" s="141">
        <f t="shared" si="33"/>
        <v>0</v>
      </c>
      <c r="AG122" s="141">
        <f t="shared" si="34"/>
        <v>0</v>
      </c>
      <c r="AH122" s="141">
        <f t="shared" si="35"/>
        <v>0</v>
      </c>
      <c r="AI122" s="141">
        <f t="shared" si="36"/>
        <v>0</v>
      </c>
      <c r="AJ122" s="141">
        <f t="shared" si="37"/>
        <v>0</v>
      </c>
      <c r="AK122" s="141">
        <f t="shared" si="38"/>
        <v>0</v>
      </c>
      <c r="AL122" s="141">
        <f t="shared" si="39"/>
        <v>0</v>
      </c>
      <c r="AM122" s="141">
        <f t="shared" si="40"/>
        <v>0</v>
      </c>
      <c r="AN122" s="141">
        <f t="shared" si="41"/>
        <v>1</v>
      </c>
      <c r="AO122" s="141">
        <f t="shared" si="42"/>
        <v>0</v>
      </c>
      <c r="AP122" s="142"/>
      <c r="AQ122" s="142"/>
      <c r="AR122" s="141">
        <f t="shared" si="43"/>
        <v>3</v>
      </c>
      <c r="AS122" s="141">
        <f t="shared" si="44"/>
        <v>3</v>
      </c>
      <c r="AT122" s="141" t="str">
        <f t="shared" si="45"/>
        <v>Correct</v>
      </c>
      <c r="AU122" s="142"/>
      <c r="AV122" s="115" t="s">
        <v>83</v>
      </c>
      <c r="AX122" s="115" t="s">
        <v>181</v>
      </c>
      <c r="AY122" s="115" t="s">
        <v>190</v>
      </c>
      <c r="AZ122" s="115" t="s">
        <v>85</v>
      </c>
      <c r="BA122" s="115" t="s">
        <v>86</v>
      </c>
      <c r="BB122" s="115" t="s">
        <v>87</v>
      </c>
      <c r="BE122" s="115" t="s">
        <v>106</v>
      </c>
      <c r="BF122" s="115" t="s">
        <v>91</v>
      </c>
      <c r="BG122" s="115" t="s">
        <v>91</v>
      </c>
    </row>
    <row r="123" spans="1:59">
      <c r="A123" s="115">
        <v>5577957912</v>
      </c>
      <c r="H123" s="115" t="s">
        <v>57</v>
      </c>
      <c r="N123" s="115" t="s">
        <v>26</v>
      </c>
      <c r="S123" s="115" t="s">
        <v>66</v>
      </c>
      <c r="T123" s="142"/>
      <c r="U123" s="141">
        <f t="shared" si="23"/>
        <v>3</v>
      </c>
      <c r="V123" s="141">
        <f t="shared" si="24"/>
        <v>1</v>
      </c>
      <c r="W123" s="142"/>
      <c r="X123" s="141">
        <f t="shared" si="25"/>
        <v>0</v>
      </c>
      <c r="Y123" s="141">
        <f t="shared" si="26"/>
        <v>0</v>
      </c>
      <c r="Z123" s="141">
        <f t="shared" si="27"/>
        <v>0</v>
      </c>
      <c r="AA123" s="141">
        <f t="shared" si="28"/>
        <v>0</v>
      </c>
      <c r="AB123" s="141">
        <f t="shared" si="29"/>
        <v>0</v>
      </c>
      <c r="AC123" s="141">
        <f t="shared" si="30"/>
        <v>0</v>
      </c>
      <c r="AD123" s="141">
        <f t="shared" si="31"/>
        <v>1</v>
      </c>
      <c r="AE123" s="141">
        <f t="shared" si="32"/>
        <v>0</v>
      </c>
      <c r="AF123" s="141">
        <f t="shared" si="33"/>
        <v>0</v>
      </c>
      <c r="AG123" s="141">
        <f t="shared" si="34"/>
        <v>0</v>
      </c>
      <c r="AH123" s="141">
        <f t="shared" si="35"/>
        <v>0</v>
      </c>
      <c r="AI123" s="141">
        <f t="shared" si="36"/>
        <v>0</v>
      </c>
      <c r="AJ123" s="141">
        <f t="shared" si="37"/>
        <v>1</v>
      </c>
      <c r="AK123" s="141">
        <f t="shared" si="38"/>
        <v>0</v>
      </c>
      <c r="AL123" s="141">
        <f t="shared" si="39"/>
        <v>0</v>
      </c>
      <c r="AM123" s="141">
        <f t="shared" si="40"/>
        <v>0</v>
      </c>
      <c r="AN123" s="141">
        <f t="shared" si="41"/>
        <v>0</v>
      </c>
      <c r="AO123" s="141">
        <f t="shared" si="42"/>
        <v>1</v>
      </c>
      <c r="AP123" s="142"/>
      <c r="AQ123" s="142"/>
      <c r="AR123" s="141">
        <f t="shared" si="43"/>
        <v>3</v>
      </c>
      <c r="AS123" s="141">
        <f t="shared" si="44"/>
        <v>3</v>
      </c>
      <c r="AT123" s="141" t="str">
        <f t="shared" si="45"/>
        <v>Correct</v>
      </c>
      <c r="AU123" s="142"/>
      <c r="AV123" s="115" t="s">
        <v>83</v>
      </c>
      <c r="AW123" s="115">
        <v>31</v>
      </c>
      <c r="AX123" s="115" t="s">
        <v>181</v>
      </c>
    </row>
    <row r="124" spans="1:59">
      <c r="A124" s="115">
        <v>5596602210</v>
      </c>
      <c r="H124" s="115" t="s">
        <v>57</v>
      </c>
      <c r="I124" s="115" t="s">
        <v>58</v>
      </c>
      <c r="R124" s="115" t="s">
        <v>65</v>
      </c>
      <c r="T124" s="142"/>
      <c r="U124" s="141">
        <f t="shared" si="23"/>
        <v>3</v>
      </c>
      <c r="V124" s="141">
        <f t="shared" si="24"/>
        <v>1</v>
      </c>
      <c r="W124" s="142"/>
      <c r="X124" s="141">
        <f t="shared" si="25"/>
        <v>0</v>
      </c>
      <c r="Y124" s="141">
        <f t="shared" si="26"/>
        <v>0</v>
      </c>
      <c r="Z124" s="141">
        <f t="shared" si="27"/>
        <v>0</v>
      </c>
      <c r="AA124" s="141">
        <f t="shared" si="28"/>
        <v>0</v>
      </c>
      <c r="AB124" s="141">
        <f t="shared" si="29"/>
        <v>0</v>
      </c>
      <c r="AC124" s="141">
        <f t="shared" si="30"/>
        <v>0</v>
      </c>
      <c r="AD124" s="141">
        <f t="shared" si="31"/>
        <v>1</v>
      </c>
      <c r="AE124" s="141">
        <f t="shared" si="32"/>
        <v>1</v>
      </c>
      <c r="AF124" s="141">
        <f t="shared" si="33"/>
        <v>0</v>
      </c>
      <c r="AG124" s="141">
        <f t="shared" si="34"/>
        <v>0</v>
      </c>
      <c r="AH124" s="141">
        <f t="shared" si="35"/>
        <v>0</v>
      </c>
      <c r="AI124" s="141">
        <f t="shared" si="36"/>
        <v>0</v>
      </c>
      <c r="AJ124" s="141">
        <f t="shared" si="37"/>
        <v>0</v>
      </c>
      <c r="AK124" s="141">
        <f t="shared" si="38"/>
        <v>0</v>
      </c>
      <c r="AL124" s="141">
        <f t="shared" si="39"/>
        <v>0</v>
      </c>
      <c r="AM124" s="141">
        <f t="shared" si="40"/>
        <v>0</v>
      </c>
      <c r="AN124" s="141">
        <f t="shared" si="41"/>
        <v>1</v>
      </c>
      <c r="AO124" s="141">
        <f t="shared" si="42"/>
        <v>0</v>
      </c>
      <c r="AP124" s="142"/>
      <c r="AQ124" s="142"/>
      <c r="AR124" s="141">
        <f t="shared" si="43"/>
        <v>3</v>
      </c>
      <c r="AS124" s="141">
        <f t="shared" si="44"/>
        <v>3</v>
      </c>
      <c r="AT124" s="141" t="str">
        <f t="shared" si="45"/>
        <v>Correct</v>
      </c>
      <c r="AU124" s="142"/>
    </row>
    <row r="125" spans="1:59">
      <c r="A125" s="115">
        <v>5608036985</v>
      </c>
      <c r="E125" s="115" t="s">
        <v>19</v>
      </c>
      <c r="G125" s="115" t="s">
        <v>56</v>
      </c>
      <c r="S125" s="115" t="s">
        <v>66</v>
      </c>
      <c r="T125" s="142"/>
      <c r="U125" s="141">
        <f t="shared" si="23"/>
        <v>3</v>
      </c>
      <c r="V125" s="141">
        <f t="shared" si="24"/>
        <v>1</v>
      </c>
      <c r="W125" s="142"/>
      <c r="X125" s="141">
        <f t="shared" si="25"/>
        <v>0</v>
      </c>
      <c r="Y125" s="141">
        <f t="shared" si="26"/>
        <v>0</v>
      </c>
      <c r="Z125" s="141">
        <f t="shared" si="27"/>
        <v>0</v>
      </c>
      <c r="AA125" s="141">
        <f t="shared" si="28"/>
        <v>1</v>
      </c>
      <c r="AB125" s="141">
        <f t="shared" si="29"/>
        <v>0</v>
      </c>
      <c r="AC125" s="141">
        <f t="shared" si="30"/>
        <v>1</v>
      </c>
      <c r="AD125" s="141">
        <f t="shared" si="31"/>
        <v>0</v>
      </c>
      <c r="AE125" s="141">
        <f t="shared" si="32"/>
        <v>0</v>
      </c>
      <c r="AF125" s="141">
        <f t="shared" si="33"/>
        <v>0</v>
      </c>
      <c r="AG125" s="141">
        <f t="shared" si="34"/>
        <v>0</v>
      </c>
      <c r="AH125" s="141">
        <f t="shared" si="35"/>
        <v>0</v>
      </c>
      <c r="AI125" s="141">
        <f t="shared" si="36"/>
        <v>0</v>
      </c>
      <c r="AJ125" s="141">
        <f t="shared" si="37"/>
        <v>0</v>
      </c>
      <c r="AK125" s="141">
        <f t="shared" si="38"/>
        <v>0</v>
      </c>
      <c r="AL125" s="141">
        <f t="shared" si="39"/>
        <v>0</v>
      </c>
      <c r="AM125" s="141">
        <f t="shared" si="40"/>
        <v>0</v>
      </c>
      <c r="AN125" s="141">
        <f t="shared" si="41"/>
        <v>0</v>
      </c>
      <c r="AO125" s="141">
        <f t="shared" si="42"/>
        <v>1</v>
      </c>
      <c r="AP125" s="142"/>
      <c r="AQ125" s="142"/>
      <c r="AR125" s="141">
        <f t="shared" si="43"/>
        <v>3</v>
      </c>
      <c r="AS125" s="141">
        <f t="shared" si="44"/>
        <v>3</v>
      </c>
      <c r="AT125" s="141" t="str">
        <f t="shared" si="45"/>
        <v>Correct</v>
      </c>
      <c r="AU125" s="142"/>
      <c r="AV125" s="115" t="s">
        <v>83</v>
      </c>
      <c r="AW125" s="115">
        <v>27</v>
      </c>
      <c r="AX125" s="115" t="s">
        <v>84</v>
      </c>
      <c r="AY125" s="115" t="s">
        <v>173</v>
      </c>
    </row>
    <row r="126" spans="1:59">
      <c r="A126" s="115">
        <v>5591180436</v>
      </c>
      <c r="I126" s="115" t="s">
        <v>58</v>
      </c>
      <c r="N126" s="115" t="s">
        <v>26</v>
      </c>
      <c r="T126" s="142"/>
      <c r="U126" s="141">
        <f t="shared" si="23"/>
        <v>2</v>
      </c>
      <c r="V126" s="141">
        <f t="shared" si="24"/>
        <v>1.5</v>
      </c>
      <c r="W126" s="142"/>
      <c r="X126" s="141">
        <f t="shared" si="25"/>
        <v>0</v>
      </c>
      <c r="Y126" s="141">
        <f t="shared" si="26"/>
        <v>0</v>
      </c>
      <c r="Z126" s="141">
        <f t="shared" si="27"/>
        <v>0</v>
      </c>
      <c r="AA126" s="141">
        <f t="shared" si="28"/>
        <v>0</v>
      </c>
      <c r="AB126" s="141">
        <f t="shared" si="29"/>
        <v>0</v>
      </c>
      <c r="AC126" s="141">
        <f t="shared" si="30"/>
        <v>0</v>
      </c>
      <c r="AD126" s="141">
        <f t="shared" si="31"/>
        <v>0</v>
      </c>
      <c r="AE126" s="141">
        <f t="shared" si="32"/>
        <v>1</v>
      </c>
      <c r="AF126" s="141">
        <f t="shared" si="33"/>
        <v>0</v>
      </c>
      <c r="AG126" s="141">
        <f t="shared" si="34"/>
        <v>0</v>
      </c>
      <c r="AH126" s="141">
        <f t="shared" si="35"/>
        <v>0</v>
      </c>
      <c r="AI126" s="141">
        <f t="shared" si="36"/>
        <v>0</v>
      </c>
      <c r="AJ126" s="141">
        <f t="shared" si="37"/>
        <v>1</v>
      </c>
      <c r="AK126" s="141">
        <f t="shared" si="38"/>
        <v>0</v>
      </c>
      <c r="AL126" s="141">
        <f t="shared" si="39"/>
        <v>0</v>
      </c>
      <c r="AM126" s="141">
        <f t="shared" si="40"/>
        <v>0</v>
      </c>
      <c r="AN126" s="141">
        <f t="shared" si="41"/>
        <v>0</v>
      </c>
      <c r="AO126" s="141">
        <f t="shared" si="42"/>
        <v>0</v>
      </c>
      <c r="AP126" s="142"/>
      <c r="AQ126" s="142"/>
      <c r="AR126" s="141">
        <f t="shared" si="43"/>
        <v>2</v>
      </c>
      <c r="AS126" s="141">
        <f t="shared" si="44"/>
        <v>2</v>
      </c>
      <c r="AT126" s="141" t="str">
        <f t="shared" si="45"/>
        <v>Correct</v>
      </c>
      <c r="AU126" s="142"/>
      <c r="AV126" s="115" t="s">
        <v>99</v>
      </c>
      <c r="AW126" s="115">
        <v>44</v>
      </c>
      <c r="AX126" s="115" t="s">
        <v>84</v>
      </c>
      <c r="AY126" s="115" t="s">
        <v>453</v>
      </c>
      <c r="AZ126" s="115" t="s">
        <v>443</v>
      </c>
      <c r="BA126" s="115" t="s">
        <v>91</v>
      </c>
      <c r="BB126" s="115" t="s">
        <v>108</v>
      </c>
      <c r="BC126" s="115" t="s">
        <v>101</v>
      </c>
      <c r="BD126" s="115" t="s">
        <v>102</v>
      </c>
      <c r="BE126" s="115" t="s">
        <v>90</v>
      </c>
      <c r="BF126" s="115" t="s">
        <v>91</v>
      </c>
    </row>
    <row r="127" spans="1:59">
      <c r="A127" s="115">
        <v>5597632052</v>
      </c>
      <c r="B127" s="115" t="s">
        <v>52</v>
      </c>
      <c r="E127" s="115" t="s">
        <v>19</v>
      </c>
      <c r="S127" s="115" t="s">
        <v>66</v>
      </c>
      <c r="T127" s="142"/>
      <c r="U127" s="141">
        <f t="shared" si="23"/>
        <v>3</v>
      </c>
      <c r="V127" s="141">
        <f t="shared" si="24"/>
        <v>1</v>
      </c>
      <c r="W127" s="142"/>
      <c r="X127" s="141">
        <f t="shared" si="25"/>
        <v>1</v>
      </c>
      <c r="Y127" s="141">
        <f t="shared" si="26"/>
        <v>0</v>
      </c>
      <c r="Z127" s="141">
        <f t="shared" si="27"/>
        <v>0</v>
      </c>
      <c r="AA127" s="141">
        <f t="shared" si="28"/>
        <v>1</v>
      </c>
      <c r="AB127" s="141">
        <f t="shared" si="29"/>
        <v>0</v>
      </c>
      <c r="AC127" s="141">
        <f t="shared" si="30"/>
        <v>0</v>
      </c>
      <c r="AD127" s="141">
        <f t="shared" si="31"/>
        <v>0</v>
      </c>
      <c r="AE127" s="141">
        <f t="shared" si="32"/>
        <v>0</v>
      </c>
      <c r="AF127" s="141">
        <f t="shared" si="33"/>
        <v>0</v>
      </c>
      <c r="AG127" s="141">
        <f t="shared" si="34"/>
        <v>0</v>
      </c>
      <c r="AH127" s="141">
        <f t="shared" si="35"/>
        <v>0</v>
      </c>
      <c r="AI127" s="141">
        <f t="shared" si="36"/>
        <v>0</v>
      </c>
      <c r="AJ127" s="141">
        <f t="shared" si="37"/>
        <v>0</v>
      </c>
      <c r="AK127" s="141">
        <f t="shared" si="38"/>
        <v>0</v>
      </c>
      <c r="AL127" s="141">
        <f t="shared" si="39"/>
        <v>0</v>
      </c>
      <c r="AM127" s="141">
        <f t="shared" si="40"/>
        <v>0</v>
      </c>
      <c r="AN127" s="141">
        <f t="shared" si="41"/>
        <v>0</v>
      </c>
      <c r="AO127" s="141">
        <f t="shared" si="42"/>
        <v>1</v>
      </c>
      <c r="AP127" s="142"/>
      <c r="AQ127" s="142"/>
      <c r="AR127" s="141">
        <f t="shared" si="43"/>
        <v>3</v>
      </c>
      <c r="AS127" s="141">
        <f t="shared" si="44"/>
        <v>3</v>
      </c>
      <c r="AT127" s="141" t="str">
        <f t="shared" si="45"/>
        <v>Correct</v>
      </c>
      <c r="AU127" s="142"/>
    </row>
    <row r="128" spans="1:59">
      <c r="A128" s="115">
        <v>5606036064</v>
      </c>
      <c r="E128" s="115" t="s">
        <v>19</v>
      </c>
      <c r="R128" s="115" t="s">
        <v>65</v>
      </c>
      <c r="S128" s="115" t="s">
        <v>66</v>
      </c>
      <c r="T128" s="142"/>
      <c r="U128" s="141">
        <f t="shared" si="23"/>
        <v>3</v>
      </c>
      <c r="V128" s="141">
        <f t="shared" si="24"/>
        <v>1</v>
      </c>
      <c r="W128" s="142"/>
      <c r="X128" s="141">
        <f t="shared" si="25"/>
        <v>0</v>
      </c>
      <c r="Y128" s="141">
        <f t="shared" si="26"/>
        <v>0</v>
      </c>
      <c r="Z128" s="141">
        <f t="shared" si="27"/>
        <v>0</v>
      </c>
      <c r="AA128" s="141">
        <f t="shared" si="28"/>
        <v>1</v>
      </c>
      <c r="AB128" s="141">
        <f t="shared" si="29"/>
        <v>0</v>
      </c>
      <c r="AC128" s="141">
        <f t="shared" si="30"/>
        <v>0</v>
      </c>
      <c r="AD128" s="141">
        <f t="shared" si="31"/>
        <v>0</v>
      </c>
      <c r="AE128" s="141">
        <f t="shared" si="32"/>
        <v>0</v>
      </c>
      <c r="AF128" s="141">
        <f t="shared" si="33"/>
        <v>0</v>
      </c>
      <c r="AG128" s="141">
        <f t="shared" si="34"/>
        <v>0</v>
      </c>
      <c r="AH128" s="141">
        <f t="shared" si="35"/>
        <v>0</v>
      </c>
      <c r="AI128" s="141">
        <f t="shared" si="36"/>
        <v>0</v>
      </c>
      <c r="AJ128" s="141">
        <f t="shared" si="37"/>
        <v>0</v>
      </c>
      <c r="AK128" s="141">
        <f t="shared" si="38"/>
        <v>0</v>
      </c>
      <c r="AL128" s="141">
        <f t="shared" si="39"/>
        <v>0</v>
      </c>
      <c r="AM128" s="141">
        <f t="shared" si="40"/>
        <v>0</v>
      </c>
      <c r="AN128" s="141">
        <f t="shared" si="41"/>
        <v>1</v>
      </c>
      <c r="AO128" s="141">
        <f t="shared" si="42"/>
        <v>1</v>
      </c>
      <c r="AP128" s="142"/>
      <c r="AQ128" s="142"/>
      <c r="AR128" s="141">
        <f t="shared" si="43"/>
        <v>3</v>
      </c>
      <c r="AS128" s="141">
        <f t="shared" si="44"/>
        <v>3</v>
      </c>
      <c r="AT128" s="141" t="str">
        <f t="shared" si="45"/>
        <v>Correct</v>
      </c>
      <c r="AU128" s="142"/>
    </row>
    <row r="129" spans="1:59">
      <c r="A129" s="115">
        <v>5595499227</v>
      </c>
      <c r="D129" s="115" t="s">
        <v>54</v>
      </c>
      <c r="I129" s="115" t="s">
        <v>58</v>
      </c>
      <c r="S129" s="115" t="s">
        <v>66</v>
      </c>
      <c r="T129" s="142"/>
      <c r="U129" s="141">
        <f t="shared" si="23"/>
        <v>3</v>
      </c>
      <c r="V129" s="141">
        <f t="shared" si="24"/>
        <v>1</v>
      </c>
      <c r="W129" s="142"/>
      <c r="X129" s="141">
        <f t="shared" si="25"/>
        <v>0</v>
      </c>
      <c r="Y129" s="141">
        <f t="shared" si="26"/>
        <v>0</v>
      </c>
      <c r="Z129" s="141">
        <f t="shared" si="27"/>
        <v>1</v>
      </c>
      <c r="AA129" s="141">
        <f t="shared" si="28"/>
        <v>0</v>
      </c>
      <c r="AB129" s="141">
        <f t="shared" si="29"/>
        <v>0</v>
      </c>
      <c r="AC129" s="141">
        <f t="shared" si="30"/>
        <v>0</v>
      </c>
      <c r="AD129" s="141">
        <f t="shared" si="31"/>
        <v>0</v>
      </c>
      <c r="AE129" s="141">
        <f t="shared" si="32"/>
        <v>1</v>
      </c>
      <c r="AF129" s="141">
        <f t="shared" si="33"/>
        <v>0</v>
      </c>
      <c r="AG129" s="141">
        <f t="shared" si="34"/>
        <v>0</v>
      </c>
      <c r="AH129" s="141">
        <f t="shared" si="35"/>
        <v>0</v>
      </c>
      <c r="AI129" s="141">
        <f t="shared" si="36"/>
        <v>0</v>
      </c>
      <c r="AJ129" s="141">
        <f t="shared" si="37"/>
        <v>0</v>
      </c>
      <c r="AK129" s="141">
        <f t="shared" si="38"/>
        <v>0</v>
      </c>
      <c r="AL129" s="141">
        <f t="shared" si="39"/>
        <v>0</v>
      </c>
      <c r="AM129" s="141">
        <f t="shared" si="40"/>
        <v>0</v>
      </c>
      <c r="AN129" s="141">
        <f t="shared" si="41"/>
        <v>0</v>
      </c>
      <c r="AO129" s="141">
        <f t="shared" si="42"/>
        <v>1</v>
      </c>
      <c r="AP129" s="142"/>
      <c r="AQ129" s="142"/>
      <c r="AR129" s="141">
        <f t="shared" si="43"/>
        <v>3</v>
      </c>
      <c r="AS129" s="141">
        <f t="shared" si="44"/>
        <v>3</v>
      </c>
      <c r="AT129" s="141" t="str">
        <f t="shared" si="45"/>
        <v>Correct</v>
      </c>
      <c r="AU129" s="142"/>
      <c r="AV129" s="115" t="s">
        <v>83</v>
      </c>
      <c r="AW129" s="115">
        <v>62</v>
      </c>
      <c r="AX129" s="115" t="s">
        <v>432</v>
      </c>
    </row>
    <row r="130" spans="1:59">
      <c r="A130" s="115">
        <v>5610662116</v>
      </c>
      <c r="G130" s="115" t="s">
        <v>56</v>
      </c>
      <c r="N130" s="115" t="s">
        <v>26</v>
      </c>
      <c r="P130" s="115" t="s">
        <v>63</v>
      </c>
      <c r="T130" s="142"/>
      <c r="U130" s="141">
        <f t="shared" ref="U130:U193" si="46">COUNTA(B130:T130)</f>
        <v>3</v>
      </c>
      <c r="V130" s="141">
        <f t="shared" ref="V130:V193" si="47">3/U130</f>
        <v>1</v>
      </c>
      <c r="W130" s="142"/>
      <c r="X130" s="141">
        <f t="shared" ref="X130:X193" si="48">IF($U130&lt;3,IF($B130=$B$1,1,0),IF($B130=$B$1,$V130,0))</f>
        <v>0</v>
      </c>
      <c r="Y130" s="141">
        <f t="shared" ref="Y130:Y193" si="49">IF($U130&lt;3,IF($C130=$C$1,1,0),IF($C130=$C$1,$V130,0))</f>
        <v>0</v>
      </c>
      <c r="Z130" s="141">
        <f t="shared" ref="Z130:Z193" si="50">IF($U130&lt;3,IF($D130=$D$1,1,0),IF($D130=$D$1,$V130,0))</f>
        <v>0</v>
      </c>
      <c r="AA130" s="141">
        <f t="shared" ref="AA130:AA193" si="51">IF($U130&lt;3,IF($E130=$E$1,1,0),IF($E130=$E$1,$V130,0))</f>
        <v>0</v>
      </c>
      <c r="AB130" s="141">
        <f t="shared" ref="AB130:AB193" si="52">IF($U130&lt;3,IF($F130=$F$1,1,0),IF($F130=$F$1,$V130,0))</f>
        <v>0</v>
      </c>
      <c r="AC130" s="141">
        <f t="shared" ref="AC130:AC193" si="53">IF($U130&lt;3,IF($G130=$G$1,1,0),IF($G130=$G$1,$V130,0))</f>
        <v>1</v>
      </c>
      <c r="AD130" s="141">
        <f t="shared" ref="AD130:AD193" si="54">IF($U130&lt;3,IF($H130=$H$1,1,0),IF($H130=$H$1,$V130,0))</f>
        <v>0</v>
      </c>
      <c r="AE130" s="141">
        <f t="shared" ref="AE130:AE193" si="55">IF($U130&lt;3,IF($I130=$I$1,1,0),IF($I130=$I$1,$V130,0))</f>
        <v>0</v>
      </c>
      <c r="AF130" s="141">
        <f t="shared" ref="AF130:AF193" si="56">IF($U130&lt;3,IF($J130=$J$1,1,0),IF($J130=$J$1,$V130,0))</f>
        <v>0</v>
      </c>
      <c r="AG130" s="141">
        <f t="shared" ref="AG130:AG193" si="57">IF($U130&lt;3,IF($K130=$K$1,1,0),IF($K130=$K$1,$V130,0))</f>
        <v>0</v>
      </c>
      <c r="AH130" s="141">
        <f t="shared" ref="AH130:AH193" si="58">IF($U130&lt;3,IF($L130=$L$1,1,0),IF($L130=$L$1,$V130,0))</f>
        <v>0</v>
      </c>
      <c r="AI130" s="141">
        <f t="shared" ref="AI130:AI193" si="59">IF($U130&lt;3,IF($M130=$M$1,1,0),IF($M130=$M$1,$V130,0))</f>
        <v>0</v>
      </c>
      <c r="AJ130" s="141">
        <f t="shared" ref="AJ130:AJ193" si="60">IF($U130&lt;3,IF($N130=$N$1,1,0),IF($N130=$N$1,$V130,0))</f>
        <v>1</v>
      </c>
      <c r="AK130" s="141">
        <f t="shared" ref="AK130:AK193" si="61">IF($U130&lt;3,IF($O130=$O$1,1,0),IF($O130=$O$1,$V130,0))</f>
        <v>0</v>
      </c>
      <c r="AL130" s="141">
        <f t="shared" ref="AL130:AL193" si="62">IF($U130&lt;3,IF($P130=$P$1,1,0),IF($P130=$P$1,$V130,0))</f>
        <v>1</v>
      </c>
      <c r="AM130" s="141">
        <f t="shared" ref="AM130:AM193" si="63">IF($U130&lt;3,IF($Q130=$Q$1,1,0),IF($Q130=$Q$1,$V130,0))</f>
        <v>0</v>
      </c>
      <c r="AN130" s="141">
        <f t="shared" ref="AN130:AN193" si="64">IF($U130&lt;3,IF($R130=$R$1,1,0),IF($R130=$R$1,$V130,0))</f>
        <v>0</v>
      </c>
      <c r="AO130" s="141">
        <f t="shared" ref="AO130:AO193" si="65">IF($U130&lt;3,IF($S130=$S$1,1,0),IF($S130=$S$1,$V130,0))</f>
        <v>0</v>
      </c>
      <c r="AP130" s="142"/>
      <c r="AQ130" s="142"/>
      <c r="AR130" s="141">
        <f t="shared" ref="AR130:AR193" si="66">SUM(X130:AP130)</f>
        <v>3</v>
      </c>
      <c r="AS130" s="141">
        <f t="shared" ref="AS130:AS193" si="67">U130</f>
        <v>3</v>
      </c>
      <c r="AT130" s="141" t="str">
        <f t="shared" ref="AT130:AT193" si="68">IF(AR130=AS130,"Correct",IF(AR130=3,"Correct","Wrong"))</f>
        <v>Correct</v>
      </c>
      <c r="AU130" s="142"/>
    </row>
    <row r="131" spans="1:59">
      <c r="A131" s="115">
        <v>5579205747</v>
      </c>
      <c r="F131" s="115" t="s">
        <v>55</v>
      </c>
      <c r="L131" s="115" t="s">
        <v>61</v>
      </c>
      <c r="M131" s="115" t="s">
        <v>62</v>
      </c>
      <c r="T131" s="142"/>
      <c r="U131" s="141">
        <f t="shared" si="46"/>
        <v>3</v>
      </c>
      <c r="V131" s="141">
        <f t="shared" si="47"/>
        <v>1</v>
      </c>
      <c r="W131" s="142"/>
      <c r="X131" s="141">
        <f t="shared" si="48"/>
        <v>0</v>
      </c>
      <c r="Y131" s="141">
        <f t="shared" si="49"/>
        <v>0</v>
      </c>
      <c r="Z131" s="141">
        <f t="shared" si="50"/>
        <v>0</v>
      </c>
      <c r="AA131" s="141">
        <f t="shared" si="51"/>
        <v>0</v>
      </c>
      <c r="AB131" s="141">
        <f t="shared" si="52"/>
        <v>1</v>
      </c>
      <c r="AC131" s="141">
        <f t="shared" si="53"/>
        <v>0</v>
      </c>
      <c r="AD131" s="141">
        <f t="shared" si="54"/>
        <v>0</v>
      </c>
      <c r="AE131" s="141">
        <f t="shared" si="55"/>
        <v>0</v>
      </c>
      <c r="AF131" s="141">
        <f t="shared" si="56"/>
        <v>0</v>
      </c>
      <c r="AG131" s="141">
        <f t="shared" si="57"/>
        <v>0</v>
      </c>
      <c r="AH131" s="141">
        <f t="shared" si="58"/>
        <v>1</v>
      </c>
      <c r="AI131" s="141">
        <f t="shared" si="59"/>
        <v>1</v>
      </c>
      <c r="AJ131" s="141">
        <f t="shared" si="60"/>
        <v>0</v>
      </c>
      <c r="AK131" s="141">
        <f t="shared" si="61"/>
        <v>0</v>
      </c>
      <c r="AL131" s="141">
        <f t="shared" si="62"/>
        <v>0</v>
      </c>
      <c r="AM131" s="141">
        <f t="shared" si="63"/>
        <v>0</v>
      </c>
      <c r="AN131" s="141">
        <f t="shared" si="64"/>
        <v>0</v>
      </c>
      <c r="AO131" s="141">
        <f t="shared" si="65"/>
        <v>0</v>
      </c>
      <c r="AP131" s="142"/>
      <c r="AQ131" s="142"/>
      <c r="AR131" s="141">
        <f t="shared" si="66"/>
        <v>3</v>
      </c>
      <c r="AS131" s="141">
        <f t="shared" si="67"/>
        <v>3</v>
      </c>
      <c r="AT131" s="141" t="str">
        <f t="shared" si="68"/>
        <v>Correct</v>
      </c>
      <c r="AU131" s="142"/>
      <c r="AV131" s="115" t="s">
        <v>99</v>
      </c>
      <c r="AW131" s="115">
        <v>41</v>
      </c>
      <c r="AX131" s="115" t="s">
        <v>181</v>
      </c>
      <c r="AY131" s="115" t="s">
        <v>185</v>
      </c>
    </row>
    <row r="132" spans="1:59">
      <c r="A132" s="115">
        <v>5605112079</v>
      </c>
      <c r="E132" s="115" t="s">
        <v>19</v>
      </c>
      <c r="N132" s="115" t="s">
        <v>26</v>
      </c>
      <c r="O132" s="115" t="s">
        <v>22</v>
      </c>
      <c r="T132" s="142"/>
      <c r="U132" s="141">
        <f t="shared" si="46"/>
        <v>3</v>
      </c>
      <c r="V132" s="141">
        <f t="shared" si="47"/>
        <v>1</v>
      </c>
      <c r="W132" s="142"/>
      <c r="X132" s="141">
        <f t="shared" si="48"/>
        <v>0</v>
      </c>
      <c r="Y132" s="141">
        <f t="shared" si="49"/>
        <v>0</v>
      </c>
      <c r="Z132" s="141">
        <f t="shared" si="50"/>
        <v>0</v>
      </c>
      <c r="AA132" s="141">
        <f t="shared" si="51"/>
        <v>1</v>
      </c>
      <c r="AB132" s="141">
        <f t="shared" si="52"/>
        <v>0</v>
      </c>
      <c r="AC132" s="141">
        <f t="shared" si="53"/>
        <v>0</v>
      </c>
      <c r="AD132" s="141">
        <f t="shared" si="54"/>
        <v>0</v>
      </c>
      <c r="AE132" s="141">
        <f t="shared" si="55"/>
        <v>0</v>
      </c>
      <c r="AF132" s="141">
        <f t="shared" si="56"/>
        <v>0</v>
      </c>
      <c r="AG132" s="141">
        <f t="shared" si="57"/>
        <v>0</v>
      </c>
      <c r="AH132" s="141">
        <f t="shared" si="58"/>
        <v>0</v>
      </c>
      <c r="AI132" s="141">
        <f t="shared" si="59"/>
        <v>0</v>
      </c>
      <c r="AJ132" s="141">
        <f t="shared" si="60"/>
        <v>1</v>
      </c>
      <c r="AK132" s="141">
        <f t="shared" si="61"/>
        <v>1</v>
      </c>
      <c r="AL132" s="141">
        <f t="shared" si="62"/>
        <v>0</v>
      </c>
      <c r="AM132" s="141">
        <f t="shared" si="63"/>
        <v>0</v>
      </c>
      <c r="AN132" s="141">
        <f t="shared" si="64"/>
        <v>0</v>
      </c>
      <c r="AO132" s="141">
        <f t="shared" si="65"/>
        <v>0</v>
      </c>
      <c r="AP132" s="142"/>
      <c r="AQ132" s="142"/>
      <c r="AR132" s="141">
        <f t="shared" si="66"/>
        <v>3</v>
      </c>
      <c r="AS132" s="141">
        <f t="shared" si="67"/>
        <v>3</v>
      </c>
      <c r="AT132" s="141" t="str">
        <f t="shared" si="68"/>
        <v>Correct</v>
      </c>
      <c r="AU132" s="142"/>
      <c r="AV132" s="115" t="s">
        <v>83</v>
      </c>
      <c r="AW132" s="115">
        <v>27</v>
      </c>
      <c r="AX132" s="115" t="s">
        <v>432</v>
      </c>
    </row>
    <row r="133" spans="1:59">
      <c r="A133" s="115">
        <v>5596575556</v>
      </c>
      <c r="J133" s="115" t="s">
        <v>59</v>
      </c>
      <c r="Q133" s="115" t="s">
        <v>64</v>
      </c>
      <c r="S133" s="115" t="s">
        <v>66</v>
      </c>
      <c r="T133" s="142"/>
      <c r="U133" s="141">
        <f t="shared" si="46"/>
        <v>3</v>
      </c>
      <c r="V133" s="141">
        <f t="shared" si="47"/>
        <v>1</v>
      </c>
      <c r="W133" s="142"/>
      <c r="X133" s="141">
        <f t="shared" si="48"/>
        <v>0</v>
      </c>
      <c r="Y133" s="141">
        <f t="shared" si="49"/>
        <v>0</v>
      </c>
      <c r="Z133" s="141">
        <f t="shared" si="50"/>
        <v>0</v>
      </c>
      <c r="AA133" s="141">
        <f t="shared" si="51"/>
        <v>0</v>
      </c>
      <c r="AB133" s="141">
        <f t="shared" si="52"/>
        <v>0</v>
      </c>
      <c r="AC133" s="141">
        <f t="shared" si="53"/>
        <v>0</v>
      </c>
      <c r="AD133" s="141">
        <f t="shared" si="54"/>
        <v>0</v>
      </c>
      <c r="AE133" s="141">
        <f t="shared" si="55"/>
        <v>0</v>
      </c>
      <c r="AF133" s="141">
        <f t="shared" si="56"/>
        <v>1</v>
      </c>
      <c r="AG133" s="141">
        <f t="shared" si="57"/>
        <v>0</v>
      </c>
      <c r="AH133" s="141">
        <f t="shared" si="58"/>
        <v>0</v>
      </c>
      <c r="AI133" s="141">
        <f t="shared" si="59"/>
        <v>0</v>
      </c>
      <c r="AJ133" s="141">
        <f t="shared" si="60"/>
        <v>0</v>
      </c>
      <c r="AK133" s="141">
        <f t="shared" si="61"/>
        <v>0</v>
      </c>
      <c r="AL133" s="141">
        <f t="shared" si="62"/>
        <v>0</v>
      </c>
      <c r="AM133" s="141">
        <f t="shared" si="63"/>
        <v>1</v>
      </c>
      <c r="AN133" s="141">
        <f t="shared" si="64"/>
        <v>0</v>
      </c>
      <c r="AO133" s="141">
        <f t="shared" si="65"/>
        <v>1</v>
      </c>
      <c r="AP133" s="142"/>
      <c r="AQ133" s="142"/>
      <c r="AR133" s="141">
        <f t="shared" si="66"/>
        <v>3</v>
      </c>
      <c r="AS133" s="141">
        <f t="shared" si="67"/>
        <v>3</v>
      </c>
      <c r="AT133" s="141" t="str">
        <f t="shared" si="68"/>
        <v>Correct</v>
      </c>
      <c r="AU133" s="142"/>
      <c r="AV133" s="115" t="s">
        <v>83</v>
      </c>
      <c r="AW133" s="115">
        <v>15</v>
      </c>
      <c r="AX133" s="115" t="s">
        <v>432</v>
      </c>
    </row>
    <row r="134" spans="1:59">
      <c r="A134" s="115">
        <v>5608845193</v>
      </c>
      <c r="E134" s="115" t="s">
        <v>19</v>
      </c>
      <c r="N134" s="115" t="s">
        <v>26</v>
      </c>
      <c r="O134" s="115" t="s">
        <v>22</v>
      </c>
      <c r="T134" s="142"/>
      <c r="U134" s="141">
        <f t="shared" si="46"/>
        <v>3</v>
      </c>
      <c r="V134" s="141">
        <f t="shared" si="47"/>
        <v>1</v>
      </c>
      <c r="W134" s="142"/>
      <c r="X134" s="141">
        <f t="shared" si="48"/>
        <v>0</v>
      </c>
      <c r="Y134" s="141">
        <f t="shared" si="49"/>
        <v>0</v>
      </c>
      <c r="Z134" s="141">
        <f t="shared" si="50"/>
        <v>0</v>
      </c>
      <c r="AA134" s="141">
        <f t="shared" si="51"/>
        <v>1</v>
      </c>
      <c r="AB134" s="141">
        <f t="shared" si="52"/>
        <v>0</v>
      </c>
      <c r="AC134" s="141">
        <f t="shared" si="53"/>
        <v>0</v>
      </c>
      <c r="AD134" s="141">
        <f t="shared" si="54"/>
        <v>0</v>
      </c>
      <c r="AE134" s="141">
        <f t="shared" si="55"/>
        <v>0</v>
      </c>
      <c r="AF134" s="141">
        <f t="shared" si="56"/>
        <v>0</v>
      </c>
      <c r="AG134" s="141">
        <f t="shared" si="57"/>
        <v>0</v>
      </c>
      <c r="AH134" s="141">
        <f t="shared" si="58"/>
        <v>0</v>
      </c>
      <c r="AI134" s="141">
        <f t="shared" si="59"/>
        <v>0</v>
      </c>
      <c r="AJ134" s="141">
        <f t="shared" si="60"/>
        <v>1</v>
      </c>
      <c r="AK134" s="141">
        <f t="shared" si="61"/>
        <v>1</v>
      </c>
      <c r="AL134" s="141">
        <f t="shared" si="62"/>
        <v>0</v>
      </c>
      <c r="AM134" s="141">
        <f t="shared" si="63"/>
        <v>0</v>
      </c>
      <c r="AN134" s="141">
        <f t="shared" si="64"/>
        <v>0</v>
      </c>
      <c r="AO134" s="141">
        <f t="shared" si="65"/>
        <v>0</v>
      </c>
      <c r="AP134" s="142"/>
      <c r="AQ134" s="142"/>
      <c r="AR134" s="141">
        <f t="shared" si="66"/>
        <v>3</v>
      </c>
      <c r="AS134" s="141">
        <f t="shared" si="67"/>
        <v>3</v>
      </c>
      <c r="AT134" s="141" t="str">
        <f t="shared" si="68"/>
        <v>Correct</v>
      </c>
      <c r="AU134" s="142"/>
      <c r="AV134" s="115" t="s">
        <v>99</v>
      </c>
      <c r="AW134" s="115">
        <v>54</v>
      </c>
      <c r="AX134" s="115" t="s">
        <v>84</v>
      </c>
    </row>
    <row r="135" spans="1:59">
      <c r="A135" s="115">
        <v>5607810768</v>
      </c>
      <c r="I135" s="115" t="s">
        <v>58</v>
      </c>
      <c r="T135" s="142"/>
      <c r="U135" s="141">
        <f t="shared" si="46"/>
        <v>1</v>
      </c>
      <c r="V135" s="141">
        <f t="shared" si="47"/>
        <v>3</v>
      </c>
      <c r="W135" s="142"/>
      <c r="X135" s="141">
        <f t="shared" si="48"/>
        <v>0</v>
      </c>
      <c r="Y135" s="141">
        <f t="shared" si="49"/>
        <v>0</v>
      </c>
      <c r="Z135" s="141">
        <f t="shared" si="50"/>
        <v>0</v>
      </c>
      <c r="AA135" s="141">
        <f t="shared" si="51"/>
        <v>0</v>
      </c>
      <c r="AB135" s="141">
        <f t="shared" si="52"/>
        <v>0</v>
      </c>
      <c r="AC135" s="141">
        <f t="shared" si="53"/>
        <v>0</v>
      </c>
      <c r="AD135" s="141">
        <f t="shared" si="54"/>
        <v>0</v>
      </c>
      <c r="AE135" s="141">
        <f t="shared" si="55"/>
        <v>1</v>
      </c>
      <c r="AF135" s="141">
        <f t="shared" si="56"/>
        <v>0</v>
      </c>
      <c r="AG135" s="141">
        <f t="shared" si="57"/>
        <v>0</v>
      </c>
      <c r="AH135" s="141">
        <f t="shared" si="58"/>
        <v>0</v>
      </c>
      <c r="AI135" s="141">
        <f t="shared" si="59"/>
        <v>0</v>
      </c>
      <c r="AJ135" s="141">
        <f t="shared" si="60"/>
        <v>0</v>
      </c>
      <c r="AK135" s="141">
        <f t="shared" si="61"/>
        <v>0</v>
      </c>
      <c r="AL135" s="141">
        <f t="shared" si="62"/>
        <v>0</v>
      </c>
      <c r="AM135" s="141">
        <f t="shared" si="63"/>
        <v>0</v>
      </c>
      <c r="AN135" s="141">
        <f t="shared" si="64"/>
        <v>0</v>
      </c>
      <c r="AO135" s="141">
        <f t="shared" si="65"/>
        <v>0</v>
      </c>
      <c r="AP135" s="142"/>
      <c r="AQ135" s="142"/>
      <c r="AR135" s="141">
        <f t="shared" si="66"/>
        <v>1</v>
      </c>
      <c r="AS135" s="141">
        <f t="shared" si="67"/>
        <v>1</v>
      </c>
      <c r="AT135" s="141" t="str">
        <f t="shared" si="68"/>
        <v>Correct</v>
      </c>
      <c r="AU135" s="142"/>
      <c r="AV135" s="115" t="s">
        <v>99</v>
      </c>
      <c r="AW135" s="115">
        <v>29</v>
      </c>
      <c r="AX135" s="115" t="s">
        <v>84</v>
      </c>
      <c r="AY135" s="115" t="s">
        <v>171</v>
      </c>
      <c r="AZ135" s="115" t="s">
        <v>107</v>
      </c>
      <c r="BA135" s="115" t="s">
        <v>91</v>
      </c>
      <c r="BB135" s="115" t="s">
        <v>108</v>
      </c>
      <c r="BC135" s="115" t="s">
        <v>104</v>
      </c>
      <c r="BD135" s="115" t="s">
        <v>112</v>
      </c>
      <c r="BE135" s="115" t="s">
        <v>113</v>
      </c>
      <c r="BF135" s="115" t="s">
        <v>91</v>
      </c>
    </row>
    <row r="136" spans="1:59">
      <c r="A136" s="115">
        <v>5584707350</v>
      </c>
      <c r="K136" s="115" t="s">
        <v>60</v>
      </c>
      <c r="T136" s="142"/>
      <c r="U136" s="141">
        <f t="shared" si="46"/>
        <v>1</v>
      </c>
      <c r="V136" s="141">
        <f t="shared" si="47"/>
        <v>3</v>
      </c>
      <c r="W136" s="142"/>
      <c r="X136" s="141">
        <f t="shared" si="48"/>
        <v>0</v>
      </c>
      <c r="Y136" s="141">
        <f t="shared" si="49"/>
        <v>0</v>
      </c>
      <c r="Z136" s="141">
        <f t="shared" si="50"/>
        <v>0</v>
      </c>
      <c r="AA136" s="141">
        <f t="shared" si="51"/>
        <v>0</v>
      </c>
      <c r="AB136" s="141">
        <f t="shared" si="52"/>
        <v>0</v>
      </c>
      <c r="AC136" s="141">
        <f t="shared" si="53"/>
        <v>0</v>
      </c>
      <c r="AD136" s="141">
        <f t="shared" si="54"/>
        <v>0</v>
      </c>
      <c r="AE136" s="141">
        <f t="shared" si="55"/>
        <v>0</v>
      </c>
      <c r="AF136" s="141">
        <f t="shared" si="56"/>
        <v>0</v>
      </c>
      <c r="AG136" s="141">
        <f t="shared" si="57"/>
        <v>1</v>
      </c>
      <c r="AH136" s="141">
        <f t="shared" si="58"/>
        <v>0</v>
      </c>
      <c r="AI136" s="141">
        <f t="shared" si="59"/>
        <v>0</v>
      </c>
      <c r="AJ136" s="141">
        <f t="shared" si="60"/>
        <v>0</v>
      </c>
      <c r="AK136" s="141">
        <f t="shared" si="61"/>
        <v>0</v>
      </c>
      <c r="AL136" s="141">
        <f t="shared" si="62"/>
        <v>0</v>
      </c>
      <c r="AM136" s="141">
        <f t="shared" si="63"/>
        <v>0</v>
      </c>
      <c r="AN136" s="141">
        <f t="shared" si="64"/>
        <v>0</v>
      </c>
      <c r="AO136" s="141">
        <f t="shared" si="65"/>
        <v>0</v>
      </c>
      <c r="AP136" s="142"/>
      <c r="AQ136" s="142"/>
      <c r="AR136" s="141">
        <f t="shared" si="66"/>
        <v>1</v>
      </c>
      <c r="AS136" s="141">
        <f t="shared" si="67"/>
        <v>1</v>
      </c>
      <c r="AT136" s="141" t="str">
        <f t="shared" si="68"/>
        <v>Correct</v>
      </c>
      <c r="AU136" s="142"/>
      <c r="AV136" s="115" t="s">
        <v>83</v>
      </c>
      <c r="AW136" s="115">
        <v>39</v>
      </c>
      <c r="AX136" s="115" t="s">
        <v>181</v>
      </c>
      <c r="AY136" s="115" t="s">
        <v>247</v>
      </c>
    </row>
    <row r="137" spans="1:59">
      <c r="A137" s="115">
        <v>5603728986</v>
      </c>
      <c r="D137" s="115" t="s">
        <v>54</v>
      </c>
      <c r="E137" s="115" t="s">
        <v>19</v>
      </c>
      <c r="N137" s="115" t="s">
        <v>26</v>
      </c>
      <c r="T137" s="142"/>
      <c r="U137" s="141">
        <f t="shared" si="46"/>
        <v>3</v>
      </c>
      <c r="V137" s="141">
        <f t="shared" si="47"/>
        <v>1</v>
      </c>
      <c r="W137" s="142"/>
      <c r="X137" s="141">
        <f t="shared" si="48"/>
        <v>0</v>
      </c>
      <c r="Y137" s="141">
        <f t="shared" si="49"/>
        <v>0</v>
      </c>
      <c r="Z137" s="141">
        <f t="shared" si="50"/>
        <v>1</v>
      </c>
      <c r="AA137" s="141">
        <f t="shared" si="51"/>
        <v>1</v>
      </c>
      <c r="AB137" s="141">
        <f t="shared" si="52"/>
        <v>0</v>
      </c>
      <c r="AC137" s="141">
        <f t="shared" si="53"/>
        <v>0</v>
      </c>
      <c r="AD137" s="141">
        <f t="shared" si="54"/>
        <v>0</v>
      </c>
      <c r="AE137" s="141">
        <f t="shared" si="55"/>
        <v>0</v>
      </c>
      <c r="AF137" s="141">
        <f t="shared" si="56"/>
        <v>0</v>
      </c>
      <c r="AG137" s="141">
        <f t="shared" si="57"/>
        <v>0</v>
      </c>
      <c r="AH137" s="141">
        <f t="shared" si="58"/>
        <v>0</v>
      </c>
      <c r="AI137" s="141">
        <f t="shared" si="59"/>
        <v>0</v>
      </c>
      <c r="AJ137" s="141">
        <f t="shared" si="60"/>
        <v>1</v>
      </c>
      <c r="AK137" s="141">
        <f t="shared" si="61"/>
        <v>0</v>
      </c>
      <c r="AL137" s="141">
        <f t="shared" si="62"/>
        <v>0</v>
      </c>
      <c r="AM137" s="141">
        <f t="shared" si="63"/>
        <v>0</v>
      </c>
      <c r="AN137" s="141">
        <f t="shared" si="64"/>
        <v>0</v>
      </c>
      <c r="AO137" s="141">
        <f t="shared" si="65"/>
        <v>0</v>
      </c>
      <c r="AP137" s="142"/>
      <c r="AQ137" s="142"/>
      <c r="AR137" s="141">
        <f t="shared" si="66"/>
        <v>3</v>
      </c>
      <c r="AS137" s="141">
        <f t="shared" si="67"/>
        <v>3</v>
      </c>
      <c r="AT137" s="141" t="str">
        <f t="shared" si="68"/>
        <v>Correct</v>
      </c>
      <c r="AU137" s="142"/>
      <c r="AV137" s="115" t="s">
        <v>83</v>
      </c>
      <c r="AW137" s="115">
        <v>26</v>
      </c>
      <c r="AX137" s="115" t="s">
        <v>432</v>
      </c>
      <c r="AZ137" s="115" t="s">
        <v>443</v>
      </c>
      <c r="BA137" s="115" t="s">
        <v>86</v>
      </c>
      <c r="BB137" s="115" t="s">
        <v>108</v>
      </c>
      <c r="BC137" s="115" t="s">
        <v>93</v>
      </c>
      <c r="BD137" s="115" t="s">
        <v>102</v>
      </c>
      <c r="BE137" s="115" t="s">
        <v>95</v>
      </c>
      <c r="BF137" s="115" t="s">
        <v>91</v>
      </c>
    </row>
    <row r="138" spans="1:59">
      <c r="A138" s="115">
        <v>5603728697</v>
      </c>
      <c r="D138" s="115" t="s">
        <v>54</v>
      </c>
      <c r="E138" s="115" t="s">
        <v>19</v>
      </c>
      <c r="N138" s="115" t="s">
        <v>26</v>
      </c>
      <c r="T138" s="142"/>
      <c r="U138" s="141">
        <f t="shared" si="46"/>
        <v>3</v>
      </c>
      <c r="V138" s="141">
        <f t="shared" si="47"/>
        <v>1</v>
      </c>
      <c r="W138" s="142"/>
      <c r="X138" s="141">
        <f t="shared" si="48"/>
        <v>0</v>
      </c>
      <c r="Y138" s="141">
        <f t="shared" si="49"/>
        <v>0</v>
      </c>
      <c r="Z138" s="141">
        <f t="shared" si="50"/>
        <v>1</v>
      </c>
      <c r="AA138" s="141">
        <f t="shared" si="51"/>
        <v>1</v>
      </c>
      <c r="AB138" s="141">
        <f t="shared" si="52"/>
        <v>0</v>
      </c>
      <c r="AC138" s="141">
        <f t="shared" si="53"/>
        <v>0</v>
      </c>
      <c r="AD138" s="141">
        <f t="shared" si="54"/>
        <v>0</v>
      </c>
      <c r="AE138" s="141">
        <f t="shared" si="55"/>
        <v>0</v>
      </c>
      <c r="AF138" s="141">
        <f t="shared" si="56"/>
        <v>0</v>
      </c>
      <c r="AG138" s="141">
        <f t="shared" si="57"/>
        <v>0</v>
      </c>
      <c r="AH138" s="141">
        <f t="shared" si="58"/>
        <v>0</v>
      </c>
      <c r="AI138" s="141">
        <f t="shared" si="59"/>
        <v>0</v>
      </c>
      <c r="AJ138" s="141">
        <f t="shared" si="60"/>
        <v>1</v>
      </c>
      <c r="AK138" s="141">
        <f t="shared" si="61"/>
        <v>0</v>
      </c>
      <c r="AL138" s="141">
        <f t="shared" si="62"/>
        <v>0</v>
      </c>
      <c r="AM138" s="141">
        <f t="shared" si="63"/>
        <v>0</v>
      </c>
      <c r="AN138" s="141">
        <f t="shared" si="64"/>
        <v>0</v>
      </c>
      <c r="AO138" s="141">
        <f t="shared" si="65"/>
        <v>0</v>
      </c>
      <c r="AP138" s="142"/>
      <c r="AQ138" s="142"/>
      <c r="AR138" s="141">
        <f t="shared" si="66"/>
        <v>3</v>
      </c>
      <c r="AS138" s="141">
        <f t="shared" si="67"/>
        <v>3</v>
      </c>
      <c r="AT138" s="141" t="str">
        <f t="shared" si="68"/>
        <v>Correct</v>
      </c>
      <c r="AU138" s="142"/>
    </row>
    <row r="139" spans="1:59">
      <c r="A139" s="115">
        <v>5591160069</v>
      </c>
      <c r="F139" s="115" t="s">
        <v>55</v>
      </c>
      <c r="G139" s="115" t="s">
        <v>56</v>
      </c>
      <c r="N139" s="115" t="s">
        <v>26</v>
      </c>
      <c r="T139" s="142"/>
      <c r="U139" s="141">
        <f t="shared" si="46"/>
        <v>3</v>
      </c>
      <c r="V139" s="141">
        <f t="shared" si="47"/>
        <v>1</v>
      </c>
      <c r="W139" s="142"/>
      <c r="X139" s="141">
        <f t="shared" si="48"/>
        <v>0</v>
      </c>
      <c r="Y139" s="141">
        <f t="shared" si="49"/>
        <v>0</v>
      </c>
      <c r="Z139" s="141">
        <f t="shared" si="50"/>
        <v>0</v>
      </c>
      <c r="AA139" s="141">
        <f t="shared" si="51"/>
        <v>0</v>
      </c>
      <c r="AB139" s="141">
        <f t="shared" si="52"/>
        <v>1</v>
      </c>
      <c r="AC139" s="141">
        <f t="shared" si="53"/>
        <v>1</v>
      </c>
      <c r="AD139" s="141">
        <f t="shared" si="54"/>
        <v>0</v>
      </c>
      <c r="AE139" s="141">
        <f t="shared" si="55"/>
        <v>0</v>
      </c>
      <c r="AF139" s="141">
        <f t="shared" si="56"/>
        <v>0</v>
      </c>
      <c r="AG139" s="141">
        <f t="shared" si="57"/>
        <v>0</v>
      </c>
      <c r="AH139" s="141">
        <f t="shared" si="58"/>
        <v>0</v>
      </c>
      <c r="AI139" s="141">
        <f t="shared" si="59"/>
        <v>0</v>
      </c>
      <c r="AJ139" s="141">
        <f t="shared" si="60"/>
        <v>1</v>
      </c>
      <c r="AK139" s="141">
        <f t="shared" si="61"/>
        <v>0</v>
      </c>
      <c r="AL139" s="141">
        <f t="shared" si="62"/>
        <v>0</v>
      </c>
      <c r="AM139" s="141">
        <f t="shared" si="63"/>
        <v>0</v>
      </c>
      <c r="AN139" s="141">
        <f t="shared" si="64"/>
        <v>0</v>
      </c>
      <c r="AO139" s="141">
        <f t="shared" si="65"/>
        <v>0</v>
      </c>
      <c r="AP139" s="142"/>
      <c r="AQ139" s="142"/>
      <c r="AR139" s="141">
        <f t="shared" si="66"/>
        <v>3</v>
      </c>
      <c r="AS139" s="141">
        <f t="shared" si="67"/>
        <v>3</v>
      </c>
      <c r="AT139" s="141" t="str">
        <f t="shared" si="68"/>
        <v>Correct</v>
      </c>
      <c r="AU139" s="142"/>
      <c r="AV139" s="115" t="s">
        <v>83</v>
      </c>
      <c r="AW139" s="115">
        <v>16</v>
      </c>
      <c r="AX139" s="115" t="s">
        <v>84</v>
      </c>
    </row>
    <row r="140" spans="1:59">
      <c r="A140" s="115">
        <v>5610801429</v>
      </c>
      <c r="D140" s="115" t="s">
        <v>54</v>
      </c>
      <c r="M140" s="115" t="s">
        <v>62</v>
      </c>
      <c r="S140" s="115" t="s">
        <v>66</v>
      </c>
      <c r="T140" s="142"/>
      <c r="U140" s="141">
        <f t="shared" si="46"/>
        <v>3</v>
      </c>
      <c r="V140" s="141">
        <f t="shared" si="47"/>
        <v>1</v>
      </c>
      <c r="W140" s="142"/>
      <c r="X140" s="141">
        <f t="shared" si="48"/>
        <v>0</v>
      </c>
      <c r="Y140" s="141">
        <f t="shared" si="49"/>
        <v>0</v>
      </c>
      <c r="Z140" s="141">
        <f t="shared" si="50"/>
        <v>1</v>
      </c>
      <c r="AA140" s="141">
        <f t="shared" si="51"/>
        <v>0</v>
      </c>
      <c r="AB140" s="141">
        <f t="shared" si="52"/>
        <v>0</v>
      </c>
      <c r="AC140" s="141">
        <f t="shared" si="53"/>
        <v>0</v>
      </c>
      <c r="AD140" s="141">
        <f t="shared" si="54"/>
        <v>0</v>
      </c>
      <c r="AE140" s="141">
        <f t="shared" si="55"/>
        <v>0</v>
      </c>
      <c r="AF140" s="141">
        <f t="shared" si="56"/>
        <v>0</v>
      </c>
      <c r="AG140" s="141">
        <f t="shared" si="57"/>
        <v>0</v>
      </c>
      <c r="AH140" s="141">
        <f t="shared" si="58"/>
        <v>0</v>
      </c>
      <c r="AI140" s="141">
        <f t="shared" si="59"/>
        <v>1</v>
      </c>
      <c r="AJ140" s="141">
        <f t="shared" si="60"/>
        <v>0</v>
      </c>
      <c r="AK140" s="141">
        <f t="shared" si="61"/>
        <v>0</v>
      </c>
      <c r="AL140" s="141">
        <f t="shared" si="62"/>
        <v>0</v>
      </c>
      <c r="AM140" s="141">
        <f t="shared" si="63"/>
        <v>0</v>
      </c>
      <c r="AN140" s="141">
        <f t="shared" si="64"/>
        <v>0</v>
      </c>
      <c r="AO140" s="141">
        <f t="shared" si="65"/>
        <v>1</v>
      </c>
      <c r="AP140" s="142"/>
      <c r="AQ140" s="142"/>
      <c r="AR140" s="141">
        <f t="shared" si="66"/>
        <v>3</v>
      </c>
      <c r="AS140" s="141">
        <f t="shared" si="67"/>
        <v>3</v>
      </c>
      <c r="AT140" s="141" t="str">
        <f t="shared" si="68"/>
        <v>Correct</v>
      </c>
      <c r="AU140" s="142"/>
    </row>
    <row r="141" spans="1:59">
      <c r="A141" s="115">
        <v>5607811208</v>
      </c>
      <c r="S141" s="115" t="s">
        <v>66</v>
      </c>
      <c r="T141" s="142"/>
      <c r="U141" s="141">
        <f t="shared" si="46"/>
        <v>1</v>
      </c>
      <c r="V141" s="141">
        <f t="shared" si="47"/>
        <v>3</v>
      </c>
      <c r="W141" s="142"/>
      <c r="X141" s="141">
        <f t="shared" si="48"/>
        <v>0</v>
      </c>
      <c r="Y141" s="141">
        <f t="shared" si="49"/>
        <v>0</v>
      </c>
      <c r="Z141" s="141">
        <f t="shared" si="50"/>
        <v>0</v>
      </c>
      <c r="AA141" s="141">
        <f t="shared" si="51"/>
        <v>0</v>
      </c>
      <c r="AB141" s="141">
        <f t="shared" si="52"/>
        <v>0</v>
      </c>
      <c r="AC141" s="141">
        <f t="shared" si="53"/>
        <v>0</v>
      </c>
      <c r="AD141" s="141">
        <f t="shared" si="54"/>
        <v>0</v>
      </c>
      <c r="AE141" s="141">
        <f t="shared" si="55"/>
        <v>0</v>
      </c>
      <c r="AF141" s="141">
        <f t="shared" si="56"/>
        <v>0</v>
      </c>
      <c r="AG141" s="141">
        <f t="shared" si="57"/>
        <v>0</v>
      </c>
      <c r="AH141" s="141">
        <f t="shared" si="58"/>
        <v>0</v>
      </c>
      <c r="AI141" s="141">
        <f t="shared" si="59"/>
        <v>0</v>
      </c>
      <c r="AJ141" s="141">
        <f t="shared" si="60"/>
        <v>0</v>
      </c>
      <c r="AK141" s="141">
        <f t="shared" si="61"/>
        <v>0</v>
      </c>
      <c r="AL141" s="141">
        <f t="shared" si="62"/>
        <v>0</v>
      </c>
      <c r="AM141" s="141">
        <f t="shared" si="63"/>
        <v>0</v>
      </c>
      <c r="AN141" s="141">
        <f t="shared" si="64"/>
        <v>0</v>
      </c>
      <c r="AO141" s="141">
        <f t="shared" si="65"/>
        <v>1</v>
      </c>
      <c r="AP141" s="142"/>
      <c r="AQ141" s="142"/>
      <c r="AR141" s="141">
        <f t="shared" si="66"/>
        <v>1</v>
      </c>
      <c r="AS141" s="141">
        <f t="shared" si="67"/>
        <v>1</v>
      </c>
      <c r="AT141" s="141" t="str">
        <f t="shared" si="68"/>
        <v>Correct</v>
      </c>
      <c r="AU141" s="142"/>
      <c r="AV141" s="115" t="s">
        <v>99</v>
      </c>
      <c r="AW141" s="115">
        <v>40</v>
      </c>
      <c r="AX141" s="115" t="s">
        <v>84</v>
      </c>
      <c r="AY141" s="115" t="s">
        <v>446</v>
      </c>
      <c r="AZ141" s="115" t="s">
        <v>107</v>
      </c>
      <c r="BA141" s="115" t="s">
        <v>91</v>
      </c>
      <c r="BB141" s="115" t="s">
        <v>108</v>
      </c>
      <c r="BC141" s="115" t="s">
        <v>96</v>
      </c>
      <c r="BD141" s="115" t="s">
        <v>112</v>
      </c>
      <c r="BE141" s="115" t="s">
        <v>90</v>
      </c>
      <c r="BF141" s="115" t="s">
        <v>91</v>
      </c>
    </row>
    <row r="142" spans="1:59">
      <c r="A142" s="115">
        <v>5595580555</v>
      </c>
      <c r="D142" s="115" t="s">
        <v>54</v>
      </c>
      <c r="G142" s="115" t="s">
        <v>56</v>
      </c>
      <c r="H142" s="115" t="s">
        <v>57</v>
      </c>
      <c r="T142" s="142"/>
      <c r="U142" s="141">
        <f t="shared" si="46"/>
        <v>3</v>
      </c>
      <c r="V142" s="141">
        <f t="shared" si="47"/>
        <v>1</v>
      </c>
      <c r="W142" s="142"/>
      <c r="X142" s="141">
        <f t="shared" si="48"/>
        <v>0</v>
      </c>
      <c r="Y142" s="141">
        <f t="shared" si="49"/>
        <v>0</v>
      </c>
      <c r="Z142" s="141">
        <f t="shared" si="50"/>
        <v>1</v>
      </c>
      <c r="AA142" s="141">
        <f t="shared" si="51"/>
        <v>0</v>
      </c>
      <c r="AB142" s="141">
        <f t="shared" si="52"/>
        <v>0</v>
      </c>
      <c r="AC142" s="141">
        <f t="shared" si="53"/>
        <v>1</v>
      </c>
      <c r="AD142" s="141">
        <f t="shared" si="54"/>
        <v>1</v>
      </c>
      <c r="AE142" s="141">
        <f t="shared" si="55"/>
        <v>0</v>
      </c>
      <c r="AF142" s="141">
        <f t="shared" si="56"/>
        <v>0</v>
      </c>
      <c r="AG142" s="141">
        <f t="shared" si="57"/>
        <v>0</v>
      </c>
      <c r="AH142" s="141">
        <f t="shared" si="58"/>
        <v>0</v>
      </c>
      <c r="AI142" s="141">
        <f t="shared" si="59"/>
        <v>0</v>
      </c>
      <c r="AJ142" s="141">
        <f t="shared" si="60"/>
        <v>0</v>
      </c>
      <c r="AK142" s="141">
        <f t="shared" si="61"/>
        <v>0</v>
      </c>
      <c r="AL142" s="141">
        <f t="shared" si="62"/>
        <v>0</v>
      </c>
      <c r="AM142" s="141">
        <f t="shared" si="63"/>
        <v>0</v>
      </c>
      <c r="AN142" s="141">
        <f t="shared" si="64"/>
        <v>0</v>
      </c>
      <c r="AO142" s="141">
        <f t="shared" si="65"/>
        <v>0</v>
      </c>
      <c r="AP142" s="142"/>
      <c r="AQ142" s="142"/>
      <c r="AR142" s="141">
        <f t="shared" si="66"/>
        <v>3</v>
      </c>
      <c r="AS142" s="141">
        <f t="shared" si="67"/>
        <v>3</v>
      </c>
      <c r="AT142" s="141" t="str">
        <f t="shared" si="68"/>
        <v>Correct</v>
      </c>
      <c r="AU142" s="142"/>
      <c r="AV142" s="115" t="s">
        <v>99</v>
      </c>
      <c r="AW142" s="115">
        <v>45</v>
      </c>
      <c r="AX142" s="115" t="s">
        <v>432</v>
      </c>
    </row>
    <row r="143" spans="1:59">
      <c r="A143" s="115">
        <v>5597977185</v>
      </c>
      <c r="D143" s="115" t="s">
        <v>54</v>
      </c>
      <c r="Q143" s="115" t="s">
        <v>64</v>
      </c>
      <c r="S143" s="115" t="s">
        <v>66</v>
      </c>
      <c r="T143" s="142"/>
      <c r="U143" s="141">
        <f t="shared" si="46"/>
        <v>3</v>
      </c>
      <c r="V143" s="141">
        <f t="shared" si="47"/>
        <v>1</v>
      </c>
      <c r="W143" s="142"/>
      <c r="X143" s="141">
        <f t="shared" si="48"/>
        <v>0</v>
      </c>
      <c r="Y143" s="141">
        <f t="shared" si="49"/>
        <v>0</v>
      </c>
      <c r="Z143" s="141">
        <f t="shared" si="50"/>
        <v>1</v>
      </c>
      <c r="AA143" s="141">
        <f t="shared" si="51"/>
        <v>0</v>
      </c>
      <c r="AB143" s="141">
        <f t="shared" si="52"/>
        <v>0</v>
      </c>
      <c r="AC143" s="141">
        <f t="shared" si="53"/>
        <v>0</v>
      </c>
      <c r="AD143" s="141">
        <f t="shared" si="54"/>
        <v>0</v>
      </c>
      <c r="AE143" s="141">
        <f t="shared" si="55"/>
        <v>0</v>
      </c>
      <c r="AF143" s="141">
        <f t="shared" si="56"/>
        <v>0</v>
      </c>
      <c r="AG143" s="141">
        <f t="shared" si="57"/>
        <v>0</v>
      </c>
      <c r="AH143" s="141">
        <f t="shared" si="58"/>
        <v>0</v>
      </c>
      <c r="AI143" s="141">
        <f t="shared" si="59"/>
        <v>0</v>
      </c>
      <c r="AJ143" s="141">
        <f t="shared" si="60"/>
        <v>0</v>
      </c>
      <c r="AK143" s="141">
        <f t="shared" si="61"/>
        <v>0</v>
      </c>
      <c r="AL143" s="141">
        <f t="shared" si="62"/>
        <v>0</v>
      </c>
      <c r="AM143" s="141">
        <f t="shared" si="63"/>
        <v>1</v>
      </c>
      <c r="AN143" s="141">
        <f t="shared" si="64"/>
        <v>0</v>
      </c>
      <c r="AO143" s="141">
        <f t="shared" si="65"/>
        <v>1</v>
      </c>
      <c r="AP143" s="142"/>
      <c r="AQ143" s="142"/>
      <c r="AR143" s="141">
        <f t="shared" si="66"/>
        <v>3</v>
      </c>
      <c r="AS143" s="141">
        <f t="shared" si="67"/>
        <v>3</v>
      </c>
      <c r="AT143" s="141" t="str">
        <f t="shared" si="68"/>
        <v>Correct</v>
      </c>
      <c r="AU143" s="142"/>
      <c r="AV143" s="115" t="s">
        <v>83</v>
      </c>
      <c r="AW143" s="115">
        <v>16</v>
      </c>
      <c r="AX143" s="115" t="s">
        <v>84</v>
      </c>
    </row>
    <row r="144" spans="1:59">
      <c r="A144" s="115">
        <v>5609434900</v>
      </c>
      <c r="I144" s="115" t="s">
        <v>58</v>
      </c>
      <c r="R144" s="115" t="s">
        <v>65</v>
      </c>
      <c r="S144" s="115" t="s">
        <v>66</v>
      </c>
      <c r="T144" s="142"/>
      <c r="U144" s="141">
        <f t="shared" si="46"/>
        <v>3</v>
      </c>
      <c r="V144" s="141">
        <f t="shared" si="47"/>
        <v>1</v>
      </c>
      <c r="W144" s="142"/>
      <c r="X144" s="141">
        <f t="shared" si="48"/>
        <v>0</v>
      </c>
      <c r="Y144" s="141">
        <f t="shared" si="49"/>
        <v>0</v>
      </c>
      <c r="Z144" s="141">
        <f t="shared" si="50"/>
        <v>0</v>
      </c>
      <c r="AA144" s="141">
        <f t="shared" si="51"/>
        <v>0</v>
      </c>
      <c r="AB144" s="141">
        <f t="shared" si="52"/>
        <v>0</v>
      </c>
      <c r="AC144" s="141">
        <f t="shared" si="53"/>
        <v>0</v>
      </c>
      <c r="AD144" s="141">
        <f t="shared" si="54"/>
        <v>0</v>
      </c>
      <c r="AE144" s="141">
        <f t="shared" si="55"/>
        <v>1</v>
      </c>
      <c r="AF144" s="141">
        <f t="shared" si="56"/>
        <v>0</v>
      </c>
      <c r="AG144" s="141">
        <f t="shared" si="57"/>
        <v>0</v>
      </c>
      <c r="AH144" s="141">
        <f t="shared" si="58"/>
        <v>0</v>
      </c>
      <c r="AI144" s="141">
        <f t="shared" si="59"/>
        <v>0</v>
      </c>
      <c r="AJ144" s="141">
        <f t="shared" si="60"/>
        <v>0</v>
      </c>
      <c r="AK144" s="141">
        <f t="shared" si="61"/>
        <v>0</v>
      </c>
      <c r="AL144" s="141">
        <f t="shared" si="62"/>
        <v>0</v>
      </c>
      <c r="AM144" s="141">
        <f t="shared" si="63"/>
        <v>0</v>
      </c>
      <c r="AN144" s="141">
        <f t="shared" si="64"/>
        <v>1</v>
      </c>
      <c r="AO144" s="141">
        <f t="shared" si="65"/>
        <v>1</v>
      </c>
      <c r="AP144" s="142"/>
      <c r="AQ144" s="142"/>
      <c r="AR144" s="141">
        <f t="shared" si="66"/>
        <v>3</v>
      </c>
      <c r="AS144" s="141">
        <f t="shared" si="67"/>
        <v>3</v>
      </c>
      <c r="AT144" s="141" t="str">
        <f t="shared" si="68"/>
        <v>Correct</v>
      </c>
      <c r="AU144" s="142"/>
      <c r="AV144" s="115" t="s">
        <v>83</v>
      </c>
      <c r="AW144" s="115">
        <v>35</v>
      </c>
      <c r="AX144" s="115" t="s">
        <v>181</v>
      </c>
      <c r="AY144" s="115" t="s">
        <v>234</v>
      </c>
      <c r="AZ144" s="115" t="s">
        <v>85</v>
      </c>
      <c r="BA144" s="115" t="s">
        <v>91</v>
      </c>
      <c r="BB144" s="115" t="s">
        <v>87</v>
      </c>
      <c r="BC144" s="115" t="s">
        <v>88</v>
      </c>
      <c r="BD144" s="115" t="s">
        <v>111</v>
      </c>
      <c r="BE144" s="115" t="s">
        <v>95</v>
      </c>
      <c r="BF144" s="115" t="s">
        <v>91</v>
      </c>
      <c r="BG144" s="115" t="s">
        <v>91</v>
      </c>
    </row>
    <row r="145" spans="1:59">
      <c r="A145" s="115">
        <v>6985444890</v>
      </c>
      <c r="D145" s="115" t="s">
        <v>54</v>
      </c>
      <c r="E145" s="115" t="s">
        <v>19</v>
      </c>
      <c r="H145" s="115" t="s">
        <v>57</v>
      </c>
      <c r="I145" s="115" t="s">
        <v>58</v>
      </c>
      <c r="K145" s="115" t="s">
        <v>60</v>
      </c>
      <c r="O145" s="115" t="s">
        <v>22</v>
      </c>
      <c r="P145" s="115" t="s">
        <v>63</v>
      </c>
      <c r="R145" s="115" t="s">
        <v>65</v>
      </c>
      <c r="T145" s="142"/>
      <c r="U145" s="141">
        <f t="shared" si="46"/>
        <v>8</v>
      </c>
      <c r="V145" s="141">
        <f t="shared" si="47"/>
        <v>0.375</v>
      </c>
      <c r="W145" s="142"/>
      <c r="X145" s="141">
        <f t="shared" si="48"/>
        <v>0</v>
      </c>
      <c r="Y145" s="141">
        <f t="shared" si="49"/>
        <v>0</v>
      </c>
      <c r="Z145" s="141">
        <f t="shared" si="50"/>
        <v>0.375</v>
      </c>
      <c r="AA145" s="141">
        <f t="shared" si="51"/>
        <v>0.375</v>
      </c>
      <c r="AB145" s="141">
        <f t="shared" si="52"/>
        <v>0</v>
      </c>
      <c r="AC145" s="141">
        <f t="shared" si="53"/>
        <v>0</v>
      </c>
      <c r="AD145" s="141">
        <f t="shared" si="54"/>
        <v>0.375</v>
      </c>
      <c r="AE145" s="141">
        <f t="shared" si="55"/>
        <v>0.375</v>
      </c>
      <c r="AF145" s="141">
        <f t="shared" si="56"/>
        <v>0</v>
      </c>
      <c r="AG145" s="141">
        <f t="shared" si="57"/>
        <v>0.375</v>
      </c>
      <c r="AH145" s="141">
        <f t="shared" si="58"/>
        <v>0</v>
      </c>
      <c r="AI145" s="141">
        <f t="shared" si="59"/>
        <v>0</v>
      </c>
      <c r="AJ145" s="141">
        <f t="shared" si="60"/>
        <v>0</v>
      </c>
      <c r="AK145" s="141">
        <f t="shared" si="61"/>
        <v>0.375</v>
      </c>
      <c r="AL145" s="141">
        <f t="shared" si="62"/>
        <v>0.375</v>
      </c>
      <c r="AM145" s="141">
        <f t="shared" si="63"/>
        <v>0</v>
      </c>
      <c r="AN145" s="141">
        <f t="shared" si="64"/>
        <v>0.375</v>
      </c>
      <c r="AO145" s="141">
        <f t="shared" si="65"/>
        <v>0</v>
      </c>
      <c r="AP145" s="142"/>
      <c r="AQ145" s="142"/>
      <c r="AR145" s="141">
        <f t="shared" si="66"/>
        <v>3</v>
      </c>
      <c r="AS145" s="141">
        <f t="shared" si="67"/>
        <v>8</v>
      </c>
      <c r="AT145" s="141" t="str">
        <f t="shared" si="68"/>
        <v>Correct</v>
      </c>
      <c r="AU145" s="142"/>
      <c r="AV145" s="115" t="s">
        <v>83</v>
      </c>
      <c r="AW145" s="115">
        <v>80</v>
      </c>
      <c r="AX145" s="115" t="s">
        <v>84</v>
      </c>
      <c r="AY145" s="115" t="s">
        <v>147</v>
      </c>
      <c r="AZ145" s="115" t="s">
        <v>85</v>
      </c>
      <c r="BA145" s="115" t="s">
        <v>86</v>
      </c>
      <c r="BB145" s="115" t="s">
        <v>87</v>
      </c>
      <c r="BC145" s="115" t="s">
        <v>100</v>
      </c>
      <c r="BD145" s="115" t="s">
        <v>94</v>
      </c>
      <c r="BE145" s="115" t="s">
        <v>106</v>
      </c>
      <c r="BF145" s="115" t="s">
        <v>91</v>
      </c>
      <c r="BG145" s="115" t="s">
        <v>91</v>
      </c>
    </row>
    <row r="146" spans="1:59">
      <c r="A146" s="115">
        <v>5588362318</v>
      </c>
      <c r="E146" s="115" t="s">
        <v>19</v>
      </c>
      <c r="H146" s="115" t="s">
        <v>57</v>
      </c>
      <c r="L146" s="115" t="s">
        <v>61</v>
      </c>
      <c r="T146" s="142"/>
      <c r="U146" s="141">
        <f t="shared" si="46"/>
        <v>3</v>
      </c>
      <c r="V146" s="141">
        <f t="shared" si="47"/>
        <v>1</v>
      </c>
      <c r="W146" s="142"/>
      <c r="X146" s="141">
        <f t="shared" si="48"/>
        <v>0</v>
      </c>
      <c r="Y146" s="141">
        <f t="shared" si="49"/>
        <v>0</v>
      </c>
      <c r="Z146" s="141">
        <f t="shared" si="50"/>
        <v>0</v>
      </c>
      <c r="AA146" s="141">
        <f t="shared" si="51"/>
        <v>1</v>
      </c>
      <c r="AB146" s="141">
        <f t="shared" si="52"/>
        <v>0</v>
      </c>
      <c r="AC146" s="141">
        <f t="shared" si="53"/>
        <v>0</v>
      </c>
      <c r="AD146" s="141">
        <f t="shared" si="54"/>
        <v>1</v>
      </c>
      <c r="AE146" s="141">
        <f t="shared" si="55"/>
        <v>0</v>
      </c>
      <c r="AF146" s="141">
        <f t="shared" si="56"/>
        <v>0</v>
      </c>
      <c r="AG146" s="141">
        <f t="shared" si="57"/>
        <v>0</v>
      </c>
      <c r="AH146" s="141">
        <f t="shared" si="58"/>
        <v>1</v>
      </c>
      <c r="AI146" s="141">
        <f t="shared" si="59"/>
        <v>0</v>
      </c>
      <c r="AJ146" s="141">
        <f t="shared" si="60"/>
        <v>0</v>
      </c>
      <c r="AK146" s="141">
        <f t="shared" si="61"/>
        <v>0</v>
      </c>
      <c r="AL146" s="141">
        <f t="shared" si="62"/>
        <v>0</v>
      </c>
      <c r="AM146" s="141">
        <f t="shared" si="63"/>
        <v>0</v>
      </c>
      <c r="AN146" s="141">
        <f t="shared" si="64"/>
        <v>0</v>
      </c>
      <c r="AO146" s="141">
        <f t="shared" si="65"/>
        <v>0</v>
      </c>
      <c r="AP146" s="142"/>
      <c r="AQ146" s="142"/>
      <c r="AR146" s="141">
        <f t="shared" si="66"/>
        <v>3</v>
      </c>
      <c r="AS146" s="141">
        <f t="shared" si="67"/>
        <v>3</v>
      </c>
      <c r="AT146" s="141" t="str">
        <f t="shared" si="68"/>
        <v>Correct</v>
      </c>
      <c r="AU146" s="142"/>
      <c r="AV146" s="115" t="s">
        <v>83</v>
      </c>
      <c r="AW146" s="115">
        <v>38</v>
      </c>
      <c r="AX146" s="115" t="s">
        <v>181</v>
      </c>
      <c r="AY146" s="115" t="s">
        <v>183</v>
      </c>
      <c r="AZ146" s="115" t="s">
        <v>85</v>
      </c>
      <c r="BA146" s="115" t="s">
        <v>86</v>
      </c>
      <c r="BB146" s="115" t="s">
        <v>87</v>
      </c>
      <c r="BC146" s="115" t="s">
        <v>88</v>
      </c>
      <c r="BD146" s="115" t="s">
        <v>111</v>
      </c>
      <c r="BE146" s="115" t="s">
        <v>90</v>
      </c>
      <c r="BF146" s="115" t="s">
        <v>91</v>
      </c>
      <c r="BG146" s="115" t="s">
        <v>91</v>
      </c>
    </row>
    <row r="147" spans="1:59">
      <c r="A147" s="115">
        <v>7011080461</v>
      </c>
      <c r="C147" s="115" t="s">
        <v>53</v>
      </c>
      <c r="I147" s="115" t="s">
        <v>58</v>
      </c>
      <c r="N147" s="115" t="s">
        <v>26</v>
      </c>
      <c r="T147" s="142"/>
      <c r="U147" s="141">
        <f t="shared" si="46"/>
        <v>3</v>
      </c>
      <c r="V147" s="141">
        <f t="shared" si="47"/>
        <v>1</v>
      </c>
      <c r="W147" s="142"/>
      <c r="X147" s="141">
        <f t="shared" si="48"/>
        <v>0</v>
      </c>
      <c r="Y147" s="141">
        <f t="shared" si="49"/>
        <v>1</v>
      </c>
      <c r="Z147" s="141">
        <f t="shared" si="50"/>
        <v>0</v>
      </c>
      <c r="AA147" s="141">
        <f t="shared" si="51"/>
        <v>0</v>
      </c>
      <c r="AB147" s="141">
        <f t="shared" si="52"/>
        <v>0</v>
      </c>
      <c r="AC147" s="141">
        <f t="shared" si="53"/>
        <v>0</v>
      </c>
      <c r="AD147" s="141">
        <f t="shared" si="54"/>
        <v>0</v>
      </c>
      <c r="AE147" s="141">
        <f t="shared" si="55"/>
        <v>1</v>
      </c>
      <c r="AF147" s="141">
        <f t="shared" si="56"/>
        <v>0</v>
      </c>
      <c r="AG147" s="141">
        <f t="shared" si="57"/>
        <v>0</v>
      </c>
      <c r="AH147" s="141">
        <f t="shared" si="58"/>
        <v>0</v>
      </c>
      <c r="AI147" s="141">
        <f t="shared" si="59"/>
        <v>0</v>
      </c>
      <c r="AJ147" s="141">
        <f t="shared" si="60"/>
        <v>1</v>
      </c>
      <c r="AK147" s="141">
        <f t="shared" si="61"/>
        <v>0</v>
      </c>
      <c r="AL147" s="141">
        <f t="shared" si="62"/>
        <v>0</v>
      </c>
      <c r="AM147" s="141">
        <f t="shared" si="63"/>
        <v>0</v>
      </c>
      <c r="AN147" s="141">
        <f t="shared" si="64"/>
        <v>0</v>
      </c>
      <c r="AO147" s="141">
        <f t="shared" si="65"/>
        <v>0</v>
      </c>
      <c r="AP147" s="142"/>
      <c r="AQ147" s="142"/>
      <c r="AR147" s="141">
        <f t="shared" si="66"/>
        <v>3</v>
      </c>
      <c r="AS147" s="141">
        <f t="shared" si="67"/>
        <v>3</v>
      </c>
      <c r="AT147" s="141" t="str">
        <f t="shared" si="68"/>
        <v>Correct</v>
      </c>
      <c r="AU147" s="142"/>
      <c r="AV147" s="115" t="s">
        <v>83</v>
      </c>
      <c r="AW147" s="115">
        <v>51</v>
      </c>
      <c r="AX147" s="115" t="s">
        <v>181</v>
      </c>
      <c r="AZ147" s="115" t="s">
        <v>85</v>
      </c>
      <c r="BA147" s="115" t="s">
        <v>86</v>
      </c>
      <c r="BB147" s="115" t="s">
        <v>87</v>
      </c>
      <c r="BC147" s="115" t="s">
        <v>88</v>
      </c>
      <c r="BD147" s="115" t="s">
        <v>94</v>
      </c>
      <c r="BE147" s="115" t="s">
        <v>90</v>
      </c>
      <c r="BF147" s="115" t="s">
        <v>91</v>
      </c>
      <c r="BG147" s="115" t="s">
        <v>91</v>
      </c>
    </row>
    <row r="148" spans="1:59">
      <c r="A148" s="115">
        <v>7011092764</v>
      </c>
      <c r="B148" s="115" t="s">
        <v>52</v>
      </c>
      <c r="D148" s="115" t="s">
        <v>54</v>
      </c>
      <c r="E148" s="115" t="s">
        <v>19</v>
      </c>
      <c r="G148" s="115" t="s">
        <v>56</v>
      </c>
      <c r="H148" s="115" t="s">
        <v>57</v>
      </c>
      <c r="T148" s="142"/>
      <c r="U148" s="141">
        <f t="shared" si="46"/>
        <v>5</v>
      </c>
      <c r="V148" s="141">
        <f t="shared" si="47"/>
        <v>0.6</v>
      </c>
      <c r="W148" s="142"/>
      <c r="X148" s="141">
        <f t="shared" si="48"/>
        <v>0.6</v>
      </c>
      <c r="Y148" s="141">
        <f t="shared" si="49"/>
        <v>0</v>
      </c>
      <c r="Z148" s="141">
        <f t="shared" si="50"/>
        <v>0.6</v>
      </c>
      <c r="AA148" s="141">
        <f t="shared" si="51"/>
        <v>0.6</v>
      </c>
      <c r="AB148" s="141">
        <f t="shared" si="52"/>
        <v>0</v>
      </c>
      <c r="AC148" s="141">
        <f t="shared" si="53"/>
        <v>0.6</v>
      </c>
      <c r="AD148" s="141">
        <f t="shared" si="54"/>
        <v>0.6</v>
      </c>
      <c r="AE148" s="141">
        <f t="shared" si="55"/>
        <v>0</v>
      </c>
      <c r="AF148" s="141">
        <f t="shared" si="56"/>
        <v>0</v>
      </c>
      <c r="AG148" s="141">
        <f t="shared" si="57"/>
        <v>0</v>
      </c>
      <c r="AH148" s="141">
        <f t="shared" si="58"/>
        <v>0</v>
      </c>
      <c r="AI148" s="141">
        <f t="shared" si="59"/>
        <v>0</v>
      </c>
      <c r="AJ148" s="141">
        <f t="shared" si="60"/>
        <v>0</v>
      </c>
      <c r="AK148" s="141">
        <f t="shared" si="61"/>
        <v>0</v>
      </c>
      <c r="AL148" s="141">
        <f t="shared" si="62"/>
        <v>0</v>
      </c>
      <c r="AM148" s="141">
        <f t="shared" si="63"/>
        <v>0</v>
      </c>
      <c r="AN148" s="141">
        <f t="shared" si="64"/>
        <v>0</v>
      </c>
      <c r="AO148" s="141">
        <f t="shared" si="65"/>
        <v>0</v>
      </c>
      <c r="AP148" s="142"/>
      <c r="AQ148" s="142"/>
      <c r="AR148" s="141">
        <f t="shared" si="66"/>
        <v>3</v>
      </c>
      <c r="AS148" s="141">
        <f t="shared" si="67"/>
        <v>5</v>
      </c>
      <c r="AT148" s="141" t="str">
        <f t="shared" si="68"/>
        <v>Correct</v>
      </c>
      <c r="AU148" s="142"/>
      <c r="AV148" s="115" t="s">
        <v>83</v>
      </c>
      <c r="AW148" s="115">
        <v>50</v>
      </c>
      <c r="AX148" s="115" t="s">
        <v>181</v>
      </c>
      <c r="AY148" s="115" t="s">
        <v>219</v>
      </c>
      <c r="AZ148" s="115" t="s">
        <v>85</v>
      </c>
      <c r="BB148" s="115" t="s">
        <v>87</v>
      </c>
      <c r="BC148" s="115" t="s">
        <v>101</v>
      </c>
      <c r="BD148" s="115" t="s">
        <v>94</v>
      </c>
      <c r="BE148" s="115" t="s">
        <v>90</v>
      </c>
      <c r="BF148" s="115" t="s">
        <v>91</v>
      </c>
      <c r="BG148" s="115" t="s">
        <v>91</v>
      </c>
    </row>
    <row r="149" spans="1:59">
      <c r="A149" s="115">
        <v>7045771204</v>
      </c>
      <c r="B149" s="115" t="s">
        <v>52</v>
      </c>
      <c r="C149" s="115" t="s">
        <v>53</v>
      </c>
      <c r="H149" s="115" t="s">
        <v>57</v>
      </c>
      <c r="I149" s="115" t="s">
        <v>58</v>
      </c>
      <c r="K149" s="115" t="s">
        <v>60</v>
      </c>
      <c r="N149" s="115" t="s">
        <v>26</v>
      </c>
      <c r="T149" s="142"/>
      <c r="U149" s="141">
        <f t="shared" si="46"/>
        <v>6</v>
      </c>
      <c r="V149" s="141">
        <f t="shared" si="47"/>
        <v>0.5</v>
      </c>
      <c r="W149" s="142"/>
      <c r="X149" s="141">
        <f t="shared" si="48"/>
        <v>0.5</v>
      </c>
      <c r="Y149" s="141">
        <f t="shared" si="49"/>
        <v>0.5</v>
      </c>
      <c r="Z149" s="141">
        <f t="shared" si="50"/>
        <v>0</v>
      </c>
      <c r="AA149" s="141">
        <f t="shared" si="51"/>
        <v>0</v>
      </c>
      <c r="AB149" s="141">
        <f t="shared" si="52"/>
        <v>0</v>
      </c>
      <c r="AC149" s="141">
        <f t="shared" si="53"/>
        <v>0</v>
      </c>
      <c r="AD149" s="141">
        <f t="shared" si="54"/>
        <v>0.5</v>
      </c>
      <c r="AE149" s="141">
        <f t="shared" si="55"/>
        <v>0.5</v>
      </c>
      <c r="AF149" s="141">
        <f t="shared" si="56"/>
        <v>0</v>
      </c>
      <c r="AG149" s="141">
        <f t="shared" si="57"/>
        <v>0.5</v>
      </c>
      <c r="AH149" s="141">
        <f t="shared" si="58"/>
        <v>0</v>
      </c>
      <c r="AI149" s="141">
        <f t="shared" si="59"/>
        <v>0</v>
      </c>
      <c r="AJ149" s="141">
        <f t="shared" si="60"/>
        <v>0.5</v>
      </c>
      <c r="AK149" s="141">
        <f t="shared" si="61"/>
        <v>0</v>
      </c>
      <c r="AL149" s="141">
        <f t="shared" si="62"/>
        <v>0</v>
      </c>
      <c r="AM149" s="141">
        <f t="shared" si="63"/>
        <v>0</v>
      </c>
      <c r="AN149" s="141">
        <f t="shared" si="64"/>
        <v>0</v>
      </c>
      <c r="AO149" s="141">
        <f t="shared" si="65"/>
        <v>0</v>
      </c>
      <c r="AP149" s="142"/>
      <c r="AQ149" s="142"/>
      <c r="AR149" s="141">
        <f t="shared" si="66"/>
        <v>3</v>
      </c>
      <c r="AS149" s="141">
        <f t="shared" si="67"/>
        <v>6</v>
      </c>
      <c r="AT149" s="141" t="str">
        <f t="shared" si="68"/>
        <v>Correct</v>
      </c>
      <c r="AU149" s="142"/>
      <c r="AV149" s="115" t="s">
        <v>83</v>
      </c>
      <c r="AW149" s="115">
        <v>68</v>
      </c>
      <c r="AX149" s="115" t="s">
        <v>181</v>
      </c>
      <c r="AY149" s="115" t="s">
        <v>241</v>
      </c>
      <c r="AZ149" s="115" t="s">
        <v>85</v>
      </c>
      <c r="BA149" s="115" t="s">
        <v>86</v>
      </c>
      <c r="BB149" s="115" t="s">
        <v>87</v>
      </c>
      <c r="BE149" s="115" t="s">
        <v>106</v>
      </c>
      <c r="BF149" s="115" t="s">
        <v>91</v>
      </c>
      <c r="BG149" s="115" t="s">
        <v>91</v>
      </c>
    </row>
    <row r="150" spans="1:59">
      <c r="A150" s="115">
        <v>7044840890</v>
      </c>
      <c r="B150" s="115" t="s">
        <v>52</v>
      </c>
      <c r="G150" s="115" t="s">
        <v>56</v>
      </c>
      <c r="H150" s="115" t="s">
        <v>57</v>
      </c>
      <c r="I150" s="115" t="s">
        <v>58</v>
      </c>
      <c r="N150" s="115" t="s">
        <v>26</v>
      </c>
      <c r="R150" s="115" t="s">
        <v>65</v>
      </c>
      <c r="T150" s="142"/>
      <c r="U150" s="141">
        <f t="shared" si="46"/>
        <v>6</v>
      </c>
      <c r="V150" s="141">
        <f t="shared" si="47"/>
        <v>0.5</v>
      </c>
      <c r="W150" s="142"/>
      <c r="X150" s="141">
        <f t="shared" si="48"/>
        <v>0.5</v>
      </c>
      <c r="Y150" s="141">
        <f t="shared" si="49"/>
        <v>0</v>
      </c>
      <c r="Z150" s="141">
        <f t="shared" si="50"/>
        <v>0</v>
      </c>
      <c r="AA150" s="141">
        <f t="shared" si="51"/>
        <v>0</v>
      </c>
      <c r="AB150" s="141">
        <f t="shared" si="52"/>
        <v>0</v>
      </c>
      <c r="AC150" s="141">
        <f t="shared" si="53"/>
        <v>0.5</v>
      </c>
      <c r="AD150" s="141">
        <f t="shared" si="54"/>
        <v>0.5</v>
      </c>
      <c r="AE150" s="141">
        <f t="shared" si="55"/>
        <v>0.5</v>
      </c>
      <c r="AF150" s="141">
        <f t="shared" si="56"/>
        <v>0</v>
      </c>
      <c r="AG150" s="141">
        <f t="shared" si="57"/>
        <v>0</v>
      </c>
      <c r="AH150" s="141">
        <f t="shared" si="58"/>
        <v>0</v>
      </c>
      <c r="AI150" s="141">
        <f t="shared" si="59"/>
        <v>0</v>
      </c>
      <c r="AJ150" s="141">
        <f t="shared" si="60"/>
        <v>0.5</v>
      </c>
      <c r="AK150" s="141">
        <f t="shared" si="61"/>
        <v>0</v>
      </c>
      <c r="AL150" s="141">
        <f t="shared" si="62"/>
        <v>0</v>
      </c>
      <c r="AM150" s="141">
        <f t="shared" si="63"/>
        <v>0</v>
      </c>
      <c r="AN150" s="141">
        <f t="shared" si="64"/>
        <v>0.5</v>
      </c>
      <c r="AO150" s="141">
        <f t="shared" si="65"/>
        <v>0</v>
      </c>
      <c r="AP150" s="142"/>
      <c r="AQ150" s="142"/>
      <c r="AR150" s="141">
        <f t="shared" si="66"/>
        <v>3</v>
      </c>
      <c r="AS150" s="141">
        <f t="shared" si="67"/>
        <v>6</v>
      </c>
      <c r="AT150" s="141" t="str">
        <f t="shared" si="68"/>
        <v>Correct</v>
      </c>
      <c r="AU150" s="142"/>
      <c r="AV150" s="115" t="s">
        <v>99</v>
      </c>
      <c r="AW150" s="115">
        <v>27</v>
      </c>
      <c r="AX150" s="115" t="s">
        <v>181</v>
      </c>
      <c r="AY150" s="115" t="s">
        <v>206</v>
      </c>
      <c r="AZ150" s="115" t="s">
        <v>85</v>
      </c>
      <c r="BA150" s="115" t="s">
        <v>86</v>
      </c>
      <c r="BB150" s="115" t="s">
        <v>87</v>
      </c>
      <c r="BC150" s="115" t="s">
        <v>88</v>
      </c>
      <c r="BD150" s="115" t="s">
        <v>89</v>
      </c>
      <c r="BE150" s="115" t="s">
        <v>90</v>
      </c>
      <c r="BF150" s="115" t="s">
        <v>91</v>
      </c>
      <c r="BG150" s="115" t="s">
        <v>91</v>
      </c>
    </row>
    <row r="151" spans="1:59">
      <c r="A151" s="115">
        <v>5587000463</v>
      </c>
      <c r="E151" s="115" t="s">
        <v>19</v>
      </c>
      <c r="H151" s="115" t="s">
        <v>57</v>
      </c>
      <c r="L151" s="115" t="s">
        <v>61</v>
      </c>
      <c r="T151" s="142"/>
      <c r="U151" s="141">
        <f t="shared" si="46"/>
        <v>3</v>
      </c>
      <c r="V151" s="141">
        <f t="shared" si="47"/>
        <v>1</v>
      </c>
      <c r="W151" s="142"/>
      <c r="X151" s="141">
        <f t="shared" si="48"/>
        <v>0</v>
      </c>
      <c r="Y151" s="141">
        <f t="shared" si="49"/>
        <v>0</v>
      </c>
      <c r="Z151" s="141">
        <f t="shared" si="50"/>
        <v>0</v>
      </c>
      <c r="AA151" s="141">
        <f t="shared" si="51"/>
        <v>1</v>
      </c>
      <c r="AB151" s="141">
        <f t="shared" si="52"/>
        <v>0</v>
      </c>
      <c r="AC151" s="141">
        <f t="shared" si="53"/>
        <v>0</v>
      </c>
      <c r="AD151" s="141">
        <f t="shared" si="54"/>
        <v>1</v>
      </c>
      <c r="AE151" s="141">
        <f t="shared" si="55"/>
        <v>0</v>
      </c>
      <c r="AF151" s="141">
        <f t="shared" si="56"/>
        <v>0</v>
      </c>
      <c r="AG151" s="141">
        <f t="shared" si="57"/>
        <v>0</v>
      </c>
      <c r="AH151" s="141">
        <f t="shared" si="58"/>
        <v>1</v>
      </c>
      <c r="AI151" s="141">
        <f t="shared" si="59"/>
        <v>0</v>
      </c>
      <c r="AJ151" s="141">
        <f t="shared" si="60"/>
        <v>0</v>
      </c>
      <c r="AK151" s="141">
        <f t="shared" si="61"/>
        <v>0</v>
      </c>
      <c r="AL151" s="141">
        <f t="shared" si="62"/>
        <v>0</v>
      </c>
      <c r="AM151" s="141">
        <f t="shared" si="63"/>
        <v>0</v>
      </c>
      <c r="AN151" s="141">
        <f t="shared" si="64"/>
        <v>0</v>
      </c>
      <c r="AO151" s="141">
        <f t="shared" si="65"/>
        <v>0</v>
      </c>
      <c r="AP151" s="142"/>
      <c r="AQ151" s="142"/>
      <c r="AR151" s="141">
        <f t="shared" si="66"/>
        <v>3</v>
      </c>
      <c r="AS151" s="141">
        <f t="shared" si="67"/>
        <v>3</v>
      </c>
      <c r="AT151" s="141" t="str">
        <f t="shared" si="68"/>
        <v>Correct</v>
      </c>
      <c r="AU151" s="142"/>
      <c r="AV151" s="115" t="s">
        <v>83</v>
      </c>
      <c r="AW151" s="115">
        <v>38</v>
      </c>
      <c r="AX151" s="115" t="s">
        <v>181</v>
      </c>
      <c r="AY151" s="115" t="s">
        <v>438</v>
      </c>
      <c r="AZ151" s="115" t="s">
        <v>85</v>
      </c>
      <c r="BA151" s="115" t="s">
        <v>86</v>
      </c>
      <c r="BB151" s="115" t="s">
        <v>87</v>
      </c>
      <c r="BC151" s="115" t="s">
        <v>88</v>
      </c>
      <c r="BD151" s="115" t="s">
        <v>111</v>
      </c>
      <c r="BE151" s="115" t="s">
        <v>90</v>
      </c>
      <c r="BF151" s="115" t="s">
        <v>91</v>
      </c>
      <c r="BG151" s="115" t="s">
        <v>91</v>
      </c>
    </row>
    <row r="152" spans="1:59">
      <c r="A152" s="115">
        <v>6985474531</v>
      </c>
      <c r="F152" s="115" t="s">
        <v>55</v>
      </c>
      <c r="K152" s="115" t="s">
        <v>60</v>
      </c>
      <c r="R152" s="115" t="s">
        <v>65</v>
      </c>
      <c r="T152" s="142"/>
      <c r="U152" s="141">
        <f t="shared" si="46"/>
        <v>3</v>
      </c>
      <c r="V152" s="141">
        <f t="shared" si="47"/>
        <v>1</v>
      </c>
      <c r="W152" s="142"/>
      <c r="X152" s="141">
        <f t="shared" si="48"/>
        <v>0</v>
      </c>
      <c r="Y152" s="141">
        <f t="shared" si="49"/>
        <v>0</v>
      </c>
      <c r="Z152" s="141">
        <f t="shared" si="50"/>
        <v>0</v>
      </c>
      <c r="AA152" s="141">
        <f t="shared" si="51"/>
        <v>0</v>
      </c>
      <c r="AB152" s="141">
        <f t="shared" si="52"/>
        <v>1</v>
      </c>
      <c r="AC152" s="141">
        <f t="shared" si="53"/>
        <v>0</v>
      </c>
      <c r="AD152" s="141">
        <f t="shared" si="54"/>
        <v>0</v>
      </c>
      <c r="AE152" s="141">
        <f t="shared" si="55"/>
        <v>0</v>
      </c>
      <c r="AF152" s="141">
        <f t="shared" si="56"/>
        <v>0</v>
      </c>
      <c r="AG152" s="141">
        <f t="shared" si="57"/>
        <v>1</v>
      </c>
      <c r="AH152" s="141">
        <f t="shared" si="58"/>
        <v>0</v>
      </c>
      <c r="AI152" s="141">
        <f t="shared" si="59"/>
        <v>0</v>
      </c>
      <c r="AJ152" s="141">
        <f t="shared" si="60"/>
        <v>0</v>
      </c>
      <c r="AK152" s="141">
        <f t="shared" si="61"/>
        <v>0</v>
      </c>
      <c r="AL152" s="141">
        <f t="shared" si="62"/>
        <v>0</v>
      </c>
      <c r="AM152" s="141">
        <f t="shared" si="63"/>
        <v>0</v>
      </c>
      <c r="AN152" s="141">
        <f t="shared" si="64"/>
        <v>1</v>
      </c>
      <c r="AO152" s="141">
        <f t="shared" si="65"/>
        <v>0</v>
      </c>
      <c r="AP152" s="142"/>
      <c r="AQ152" s="142"/>
      <c r="AR152" s="141">
        <f t="shared" si="66"/>
        <v>3</v>
      </c>
      <c r="AS152" s="141">
        <f t="shared" si="67"/>
        <v>3</v>
      </c>
      <c r="AT152" s="141" t="str">
        <f t="shared" si="68"/>
        <v>Correct</v>
      </c>
      <c r="AU152" s="142"/>
      <c r="AV152" s="115" t="s">
        <v>83</v>
      </c>
      <c r="AW152" s="115">
        <v>48</v>
      </c>
      <c r="AX152" s="115" t="s">
        <v>181</v>
      </c>
      <c r="AY152" s="115" t="s">
        <v>212</v>
      </c>
      <c r="AZ152" s="115" t="s">
        <v>85</v>
      </c>
      <c r="BA152" s="115" t="s">
        <v>86</v>
      </c>
      <c r="BB152" s="115" t="s">
        <v>87</v>
      </c>
      <c r="BC152" s="115" t="s">
        <v>100</v>
      </c>
      <c r="BD152" s="115" t="s">
        <v>111</v>
      </c>
      <c r="BE152" s="115" t="s">
        <v>90</v>
      </c>
      <c r="BF152" s="115" t="s">
        <v>91</v>
      </c>
      <c r="BG152" s="115" t="s">
        <v>91</v>
      </c>
    </row>
    <row r="153" spans="1:59">
      <c r="A153" s="115">
        <v>7044859853</v>
      </c>
      <c r="C153" s="115" t="s">
        <v>53</v>
      </c>
      <c r="D153" s="115" t="s">
        <v>54</v>
      </c>
      <c r="E153" s="115" t="s">
        <v>19</v>
      </c>
      <c r="F153" s="115" t="s">
        <v>55</v>
      </c>
      <c r="G153" s="115" t="s">
        <v>56</v>
      </c>
      <c r="H153" s="115" t="s">
        <v>57</v>
      </c>
      <c r="Q153" s="115" t="s">
        <v>64</v>
      </c>
      <c r="R153" s="115" t="s">
        <v>65</v>
      </c>
      <c r="S153" s="115" t="s">
        <v>66</v>
      </c>
      <c r="T153" s="142"/>
      <c r="U153" s="141">
        <f t="shared" si="46"/>
        <v>9</v>
      </c>
      <c r="V153" s="141">
        <f t="shared" si="47"/>
        <v>0.33333333333333331</v>
      </c>
      <c r="W153" s="142"/>
      <c r="X153" s="141">
        <f t="shared" si="48"/>
        <v>0</v>
      </c>
      <c r="Y153" s="141">
        <f t="shared" si="49"/>
        <v>0.33333333333333331</v>
      </c>
      <c r="Z153" s="141">
        <f t="shared" si="50"/>
        <v>0.33333333333333331</v>
      </c>
      <c r="AA153" s="141">
        <f t="shared" si="51"/>
        <v>0.33333333333333331</v>
      </c>
      <c r="AB153" s="141">
        <f t="shared" si="52"/>
        <v>0.33333333333333331</v>
      </c>
      <c r="AC153" s="141">
        <f t="shared" si="53"/>
        <v>0.33333333333333331</v>
      </c>
      <c r="AD153" s="141">
        <f t="shared" si="54"/>
        <v>0.33333333333333331</v>
      </c>
      <c r="AE153" s="141">
        <f t="shared" si="55"/>
        <v>0</v>
      </c>
      <c r="AF153" s="141">
        <f t="shared" si="56"/>
        <v>0</v>
      </c>
      <c r="AG153" s="141">
        <f t="shared" si="57"/>
        <v>0</v>
      </c>
      <c r="AH153" s="141">
        <f t="shared" si="58"/>
        <v>0</v>
      </c>
      <c r="AI153" s="141">
        <f t="shared" si="59"/>
        <v>0</v>
      </c>
      <c r="AJ153" s="141">
        <f t="shared" si="60"/>
        <v>0</v>
      </c>
      <c r="AK153" s="141">
        <f t="shared" si="61"/>
        <v>0</v>
      </c>
      <c r="AL153" s="141">
        <f t="shared" si="62"/>
        <v>0</v>
      </c>
      <c r="AM153" s="141">
        <f t="shared" si="63"/>
        <v>0.33333333333333331</v>
      </c>
      <c r="AN153" s="141">
        <f t="shared" si="64"/>
        <v>0.33333333333333331</v>
      </c>
      <c r="AO153" s="141">
        <f t="shared" si="65"/>
        <v>0.33333333333333331</v>
      </c>
      <c r="AP153" s="142"/>
      <c r="AQ153" s="142"/>
      <c r="AR153" s="141">
        <f t="shared" si="66"/>
        <v>3</v>
      </c>
      <c r="AS153" s="141">
        <f t="shared" si="67"/>
        <v>9</v>
      </c>
      <c r="AT153" s="141" t="str">
        <f t="shared" si="68"/>
        <v>Correct</v>
      </c>
      <c r="AU153" s="142"/>
      <c r="AV153" s="115" t="s">
        <v>83</v>
      </c>
      <c r="AW153" s="115">
        <v>66</v>
      </c>
      <c r="AX153" s="115" t="s">
        <v>84</v>
      </c>
      <c r="AY153" s="115" t="s">
        <v>138</v>
      </c>
      <c r="AZ153" s="115" t="s">
        <v>114</v>
      </c>
      <c r="BA153" s="115" t="s">
        <v>91</v>
      </c>
      <c r="BB153" s="115" t="s">
        <v>87</v>
      </c>
      <c r="BC153" s="115" t="s">
        <v>101</v>
      </c>
      <c r="BD153" s="115" t="s">
        <v>111</v>
      </c>
      <c r="BE153" s="115" t="s">
        <v>90</v>
      </c>
      <c r="BF153" s="115" t="s">
        <v>91</v>
      </c>
      <c r="BG153" s="115" t="s">
        <v>91</v>
      </c>
    </row>
    <row r="154" spans="1:59">
      <c r="A154" s="115">
        <v>6985416063</v>
      </c>
      <c r="C154" s="115" t="s">
        <v>53</v>
      </c>
      <c r="I154" s="115" t="s">
        <v>58</v>
      </c>
      <c r="T154" s="142"/>
      <c r="U154" s="141">
        <f t="shared" si="46"/>
        <v>2</v>
      </c>
      <c r="V154" s="141">
        <f t="shared" si="47"/>
        <v>1.5</v>
      </c>
      <c r="W154" s="142"/>
      <c r="X154" s="141">
        <f t="shared" si="48"/>
        <v>0</v>
      </c>
      <c r="Y154" s="141">
        <f t="shared" si="49"/>
        <v>1</v>
      </c>
      <c r="Z154" s="141">
        <f t="shared" si="50"/>
        <v>0</v>
      </c>
      <c r="AA154" s="141">
        <f t="shared" si="51"/>
        <v>0</v>
      </c>
      <c r="AB154" s="141">
        <f t="shared" si="52"/>
        <v>0</v>
      </c>
      <c r="AC154" s="141">
        <f t="shared" si="53"/>
        <v>0</v>
      </c>
      <c r="AD154" s="141">
        <f t="shared" si="54"/>
        <v>0</v>
      </c>
      <c r="AE154" s="141">
        <f t="shared" si="55"/>
        <v>1</v>
      </c>
      <c r="AF154" s="141">
        <f t="shared" si="56"/>
        <v>0</v>
      </c>
      <c r="AG154" s="141">
        <f t="shared" si="57"/>
        <v>0</v>
      </c>
      <c r="AH154" s="141">
        <f t="shared" si="58"/>
        <v>0</v>
      </c>
      <c r="AI154" s="141">
        <f t="shared" si="59"/>
        <v>0</v>
      </c>
      <c r="AJ154" s="141">
        <f t="shared" si="60"/>
        <v>0</v>
      </c>
      <c r="AK154" s="141">
        <f t="shared" si="61"/>
        <v>0</v>
      </c>
      <c r="AL154" s="141">
        <f t="shared" si="62"/>
        <v>0</v>
      </c>
      <c r="AM154" s="141">
        <f t="shared" si="63"/>
        <v>0</v>
      </c>
      <c r="AN154" s="141">
        <f t="shared" si="64"/>
        <v>0</v>
      </c>
      <c r="AO154" s="141">
        <f t="shared" si="65"/>
        <v>0</v>
      </c>
      <c r="AP154" s="142"/>
      <c r="AQ154" s="142"/>
      <c r="AR154" s="141">
        <f t="shared" si="66"/>
        <v>2</v>
      </c>
      <c r="AS154" s="141">
        <f t="shared" si="67"/>
        <v>2</v>
      </c>
      <c r="AT154" s="141" t="str">
        <f t="shared" si="68"/>
        <v>Correct</v>
      </c>
      <c r="AU154" s="142"/>
      <c r="AV154" s="115" t="s">
        <v>99</v>
      </c>
      <c r="AW154" s="115">
        <v>71</v>
      </c>
      <c r="AX154" s="115" t="s">
        <v>181</v>
      </c>
      <c r="AY154" s="115" t="s">
        <v>203</v>
      </c>
      <c r="AZ154" s="115" t="s">
        <v>85</v>
      </c>
      <c r="BB154" s="115" t="s">
        <v>87</v>
      </c>
      <c r="BC154" s="115" t="s">
        <v>101</v>
      </c>
      <c r="BD154" s="115" t="s">
        <v>111</v>
      </c>
      <c r="BE154" s="115" t="s">
        <v>106</v>
      </c>
      <c r="BF154" s="115" t="s">
        <v>91</v>
      </c>
      <c r="BG154" s="115" t="s">
        <v>91</v>
      </c>
    </row>
    <row r="155" spans="1:59">
      <c r="A155" s="115">
        <v>7045779729</v>
      </c>
      <c r="C155" s="115" t="s">
        <v>53</v>
      </c>
      <c r="E155" s="115" t="s">
        <v>19</v>
      </c>
      <c r="N155" s="115" t="s">
        <v>26</v>
      </c>
      <c r="T155" s="142"/>
      <c r="U155" s="141">
        <f t="shared" si="46"/>
        <v>3</v>
      </c>
      <c r="V155" s="141">
        <f t="shared" si="47"/>
        <v>1</v>
      </c>
      <c r="W155" s="142"/>
      <c r="X155" s="141">
        <f t="shared" si="48"/>
        <v>0</v>
      </c>
      <c r="Y155" s="141">
        <f t="shared" si="49"/>
        <v>1</v>
      </c>
      <c r="Z155" s="141">
        <f t="shared" si="50"/>
        <v>0</v>
      </c>
      <c r="AA155" s="141">
        <f t="shared" si="51"/>
        <v>1</v>
      </c>
      <c r="AB155" s="141">
        <f t="shared" si="52"/>
        <v>0</v>
      </c>
      <c r="AC155" s="141">
        <f t="shared" si="53"/>
        <v>0</v>
      </c>
      <c r="AD155" s="141">
        <f t="shared" si="54"/>
        <v>0</v>
      </c>
      <c r="AE155" s="141">
        <f t="shared" si="55"/>
        <v>0</v>
      </c>
      <c r="AF155" s="141">
        <f t="shared" si="56"/>
        <v>0</v>
      </c>
      <c r="AG155" s="141">
        <f t="shared" si="57"/>
        <v>0</v>
      </c>
      <c r="AH155" s="141">
        <f t="shared" si="58"/>
        <v>0</v>
      </c>
      <c r="AI155" s="141">
        <f t="shared" si="59"/>
        <v>0</v>
      </c>
      <c r="AJ155" s="141">
        <f t="shared" si="60"/>
        <v>1</v>
      </c>
      <c r="AK155" s="141">
        <f t="shared" si="61"/>
        <v>0</v>
      </c>
      <c r="AL155" s="141">
        <f t="shared" si="62"/>
        <v>0</v>
      </c>
      <c r="AM155" s="141">
        <f t="shared" si="63"/>
        <v>0</v>
      </c>
      <c r="AN155" s="141">
        <f t="shared" si="64"/>
        <v>0</v>
      </c>
      <c r="AO155" s="141">
        <f t="shared" si="65"/>
        <v>0</v>
      </c>
      <c r="AP155" s="142"/>
      <c r="AQ155" s="142"/>
      <c r="AR155" s="141">
        <f t="shared" si="66"/>
        <v>3</v>
      </c>
      <c r="AS155" s="141">
        <f t="shared" si="67"/>
        <v>3</v>
      </c>
      <c r="AT155" s="141" t="str">
        <f t="shared" si="68"/>
        <v>Correct</v>
      </c>
      <c r="AU155" s="142"/>
      <c r="AV155" s="115" t="s">
        <v>83</v>
      </c>
      <c r="AW155" s="115">
        <v>91</v>
      </c>
      <c r="AX155" s="115" t="s">
        <v>181</v>
      </c>
      <c r="AY155" s="115" t="s">
        <v>208</v>
      </c>
      <c r="AZ155" s="115" t="s">
        <v>110</v>
      </c>
      <c r="BA155" s="115" t="s">
        <v>86</v>
      </c>
      <c r="BB155" s="115" t="s">
        <v>87</v>
      </c>
      <c r="BC155" s="115" t="s">
        <v>93</v>
      </c>
      <c r="BD155" s="115" t="s">
        <v>102</v>
      </c>
      <c r="BE155" s="115" t="s">
        <v>113</v>
      </c>
      <c r="BF155" s="115" t="s">
        <v>91</v>
      </c>
      <c r="BG155" s="115" t="s">
        <v>86</v>
      </c>
    </row>
    <row r="156" spans="1:59">
      <c r="A156" s="115">
        <v>7011082122</v>
      </c>
      <c r="G156" s="115" t="s">
        <v>56</v>
      </c>
      <c r="I156" s="115" t="s">
        <v>58</v>
      </c>
      <c r="T156" s="142"/>
      <c r="U156" s="141">
        <f t="shared" si="46"/>
        <v>2</v>
      </c>
      <c r="V156" s="141">
        <f t="shared" si="47"/>
        <v>1.5</v>
      </c>
      <c r="W156" s="142"/>
      <c r="X156" s="141">
        <f t="shared" si="48"/>
        <v>0</v>
      </c>
      <c r="Y156" s="141">
        <f t="shared" si="49"/>
        <v>0</v>
      </c>
      <c r="Z156" s="141">
        <f t="shared" si="50"/>
        <v>0</v>
      </c>
      <c r="AA156" s="141">
        <f t="shared" si="51"/>
        <v>0</v>
      </c>
      <c r="AB156" s="141">
        <f t="shared" si="52"/>
        <v>0</v>
      </c>
      <c r="AC156" s="141">
        <f t="shared" si="53"/>
        <v>1</v>
      </c>
      <c r="AD156" s="141">
        <f t="shared" si="54"/>
        <v>0</v>
      </c>
      <c r="AE156" s="141">
        <f t="shared" si="55"/>
        <v>1</v>
      </c>
      <c r="AF156" s="141">
        <f t="shared" si="56"/>
        <v>0</v>
      </c>
      <c r="AG156" s="141">
        <f t="shared" si="57"/>
        <v>0</v>
      </c>
      <c r="AH156" s="141">
        <f t="shared" si="58"/>
        <v>0</v>
      </c>
      <c r="AI156" s="141">
        <f t="shared" si="59"/>
        <v>0</v>
      </c>
      <c r="AJ156" s="141">
        <f t="shared" si="60"/>
        <v>0</v>
      </c>
      <c r="AK156" s="141">
        <f t="shared" si="61"/>
        <v>0</v>
      </c>
      <c r="AL156" s="141">
        <f t="shared" si="62"/>
        <v>0</v>
      </c>
      <c r="AM156" s="141">
        <f t="shared" si="63"/>
        <v>0</v>
      </c>
      <c r="AN156" s="141">
        <f t="shared" si="64"/>
        <v>0</v>
      </c>
      <c r="AO156" s="141">
        <f t="shared" si="65"/>
        <v>0</v>
      </c>
      <c r="AP156" s="142"/>
      <c r="AQ156" s="142"/>
      <c r="AR156" s="141">
        <f t="shared" si="66"/>
        <v>2</v>
      </c>
      <c r="AS156" s="141">
        <f t="shared" si="67"/>
        <v>2</v>
      </c>
      <c r="AT156" s="141" t="str">
        <f t="shared" si="68"/>
        <v>Correct</v>
      </c>
      <c r="AU156" s="142"/>
      <c r="AV156" s="115" t="s">
        <v>83</v>
      </c>
      <c r="AW156" s="115">
        <v>65</v>
      </c>
      <c r="AX156" s="115" t="s">
        <v>181</v>
      </c>
      <c r="AY156" s="115" t="s">
        <v>208</v>
      </c>
      <c r="AZ156" s="115" t="s">
        <v>85</v>
      </c>
      <c r="BA156" s="115" t="s">
        <v>86</v>
      </c>
      <c r="BB156" s="115" t="s">
        <v>87</v>
      </c>
      <c r="BC156" s="115" t="s">
        <v>100</v>
      </c>
      <c r="BD156" s="115" t="s">
        <v>94</v>
      </c>
      <c r="BE156" s="115" t="s">
        <v>90</v>
      </c>
      <c r="BF156" s="115" t="s">
        <v>91</v>
      </c>
      <c r="BG156" s="115" t="s">
        <v>91</v>
      </c>
    </row>
    <row r="157" spans="1:59">
      <c r="A157" s="115">
        <v>5582829495</v>
      </c>
      <c r="L157" s="115" t="s">
        <v>61</v>
      </c>
      <c r="Q157" s="115" t="s">
        <v>64</v>
      </c>
      <c r="S157" s="115" t="s">
        <v>66</v>
      </c>
      <c r="T157" s="142"/>
      <c r="U157" s="141">
        <f t="shared" si="46"/>
        <v>3</v>
      </c>
      <c r="V157" s="141">
        <f t="shared" si="47"/>
        <v>1</v>
      </c>
      <c r="W157" s="142"/>
      <c r="X157" s="141">
        <f t="shared" si="48"/>
        <v>0</v>
      </c>
      <c r="Y157" s="141">
        <f t="shared" si="49"/>
        <v>0</v>
      </c>
      <c r="Z157" s="141">
        <f t="shared" si="50"/>
        <v>0</v>
      </c>
      <c r="AA157" s="141">
        <f t="shared" si="51"/>
        <v>0</v>
      </c>
      <c r="AB157" s="141">
        <f t="shared" si="52"/>
        <v>0</v>
      </c>
      <c r="AC157" s="141">
        <f t="shared" si="53"/>
        <v>0</v>
      </c>
      <c r="AD157" s="141">
        <f t="shared" si="54"/>
        <v>0</v>
      </c>
      <c r="AE157" s="141">
        <f t="shared" si="55"/>
        <v>0</v>
      </c>
      <c r="AF157" s="141">
        <f t="shared" si="56"/>
        <v>0</v>
      </c>
      <c r="AG157" s="141">
        <f t="shared" si="57"/>
        <v>0</v>
      </c>
      <c r="AH157" s="141">
        <f t="shared" si="58"/>
        <v>1</v>
      </c>
      <c r="AI157" s="141">
        <f t="shared" si="59"/>
        <v>0</v>
      </c>
      <c r="AJ157" s="141">
        <f t="shared" si="60"/>
        <v>0</v>
      </c>
      <c r="AK157" s="141">
        <f t="shared" si="61"/>
        <v>0</v>
      </c>
      <c r="AL157" s="141">
        <f t="shared" si="62"/>
        <v>0</v>
      </c>
      <c r="AM157" s="141">
        <f t="shared" si="63"/>
        <v>1</v>
      </c>
      <c r="AN157" s="141">
        <f t="shared" si="64"/>
        <v>0</v>
      </c>
      <c r="AO157" s="141">
        <f t="shared" si="65"/>
        <v>1</v>
      </c>
      <c r="AP157" s="142"/>
      <c r="AQ157" s="142"/>
      <c r="AR157" s="141">
        <f t="shared" si="66"/>
        <v>3</v>
      </c>
      <c r="AS157" s="141">
        <f t="shared" si="67"/>
        <v>3</v>
      </c>
      <c r="AT157" s="141" t="str">
        <f t="shared" si="68"/>
        <v>Correct</v>
      </c>
      <c r="AU157" s="142"/>
      <c r="AV157" s="115" t="s">
        <v>83</v>
      </c>
      <c r="AW157" s="115">
        <v>76</v>
      </c>
      <c r="AX157" s="115" t="s">
        <v>181</v>
      </c>
      <c r="AY157" s="115" t="s">
        <v>208</v>
      </c>
      <c r="AZ157" s="115" t="s">
        <v>85</v>
      </c>
      <c r="BA157" s="115" t="s">
        <v>86</v>
      </c>
      <c r="BB157" s="115" t="s">
        <v>87</v>
      </c>
      <c r="BC157" s="115" t="s">
        <v>100</v>
      </c>
      <c r="BD157" s="115" t="s">
        <v>102</v>
      </c>
      <c r="BE157" s="115" t="s">
        <v>106</v>
      </c>
      <c r="BF157" s="115" t="s">
        <v>91</v>
      </c>
      <c r="BG157" s="115" t="s">
        <v>91</v>
      </c>
    </row>
    <row r="158" spans="1:59">
      <c r="A158" s="115">
        <v>7045771777</v>
      </c>
      <c r="B158" s="115" t="s">
        <v>52</v>
      </c>
      <c r="C158" s="115" t="s">
        <v>53</v>
      </c>
      <c r="D158" s="115" t="s">
        <v>54</v>
      </c>
      <c r="E158" s="115" t="s">
        <v>19</v>
      </c>
      <c r="F158" s="115" t="s">
        <v>55</v>
      </c>
      <c r="G158" s="115" t="s">
        <v>56</v>
      </c>
      <c r="H158" s="115" t="s">
        <v>57</v>
      </c>
      <c r="I158" s="115" t="s">
        <v>58</v>
      </c>
      <c r="J158" s="115" t="s">
        <v>59</v>
      </c>
      <c r="K158" s="115" t="s">
        <v>60</v>
      </c>
      <c r="L158" s="115" t="s">
        <v>61</v>
      </c>
      <c r="M158" s="115" t="s">
        <v>62</v>
      </c>
      <c r="N158" s="115" t="s">
        <v>26</v>
      </c>
      <c r="O158" s="115" t="s">
        <v>22</v>
      </c>
      <c r="P158" s="115" t="s">
        <v>63</v>
      </c>
      <c r="Q158" s="115" t="s">
        <v>64</v>
      </c>
      <c r="R158" s="115" t="s">
        <v>65</v>
      </c>
      <c r="S158" s="115" t="s">
        <v>66</v>
      </c>
      <c r="T158" s="142"/>
      <c r="U158" s="141">
        <f t="shared" si="46"/>
        <v>18</v>
      </c>
      <c r="V158" s="141">
        <f t="shared" si="47"/>
        <v>0.16666666666666666</v>
      </c>
      <c r="W158" s="142"/>
      <c r="X158" s="141">
        <f t="shared" si="48"/>
        <v>0.16666666666666666</v>
      </c>
      <c r="Y158" s="141">
        <f t="shared" si="49"/>
        <v>0.16666666666666666</v>
      </c>
      <c r="Z158" s="141">
        <f t="shared" si="50"/>
        <v>0.16666666666666666</v>
      </c>
      <c r="AA158" s="141">
        <f t="shared" si="51"/>
        <v>0.16666666666666666</v>
      </c>
      <c r="AB158" s="141">
        <f t="shared" si="52"/>
        <v>0.16666666666666666</v>
      </c>
      <c r="AC158" s="141">
        <f t="shared" si="53"/>
        <v>0.16666666666666666</v>
      </c>
      <c r="AD158" s="141">
        <f t="shared" si="54"/>
        <v>0.16666666666666666</v>
      </c>
      <c r="AE158" s="141">
        <f t="shared" si="55"/>
        <v>0.16666666666666666</v>
      </c>
      <c r="AF158" s="141">
        <f t="shared" si="56"/>
        <v>0.16666666666666666</v>
      </c>
      <c r="AG158" s="141">
        <f t="shared" si="57"/>
        <v>0.16666666666666666</v>
      </c>
      <c r="AH158" s="141">
        <f t="shared" si="58"/>
        <v>0.16666666666666666</v>
      </c>
      <c r="AI158" s="141">
        <f t="shared" si="59"/>
        <v>0.16666666666666666</v>
      </c>
      <c r="AJ158" s="141">
        <f t="shared" si="60"/>
        <v>0.16666666666666666</v>
      </c>
      <c r="AK158" s="141">
        <f t="shared" si="61"/>
        <v>0.16666666666666666</v>
      </c>
      <c r="AL158" s="141">
        <f t="shared" si="62"/>
        <v>0.16666666666666666</v>
      </c>
      <c r="AM158" s="141">
        <f t="shared" si="63"/>
        <v>0.16666666666666666</v>
      </c>
      <c r="AN158" s="141">
        <f t="shared" si="64"/>
        <v>0.16666666666666666</v>
      </c>
      <c r="AO158" s="141">
        <f t="shared" si="65"/>
        <v>0.16666666666666666</v>
      </c>
      <c r="AP158" s="142"/>
      <c r="AQ158" s="142"/>
      <c r="AR158" s="141">
        <f t="shared" si="66"/>
        <v>2.9999999999999991</v>
      </c>
      <c r="AS158" s="141">
        <f t="shared" si="67"/>
        <v>18</v>
      </c>
      <c r="AT158" s="141" t="str">
        <f t="shared" si="68"/>
        <v>Correct</v>
      </c>
      <c r="AU158" s="142"/>
      <c r="AV158" s="115" t="s">
        <v>83</v>
      </c>
      <c r="AW158" s="115">
        <v>62</v>
      </c>
      <c r="AX158" s="115" t="s">
        <v>181</v>
      </c>
      <c r="AY158" s="115" t="s">
        <v>191</v>
      </c>
      <c r="AZ158" s="115" t="s">
        <v>85</v>
      </c>
      <c r="BA158" s="115" t="s">
        <v>86</v>
      </c>
      <c r="BB158" s="115" t="s">
        <v>87</v>
      </c>
      <c r="BC158" s="115" t="s">
        <v>101</v>
      </c>
      <c r="BD158" s="115" t="s">
        <v>111</v>
      </c>
      <c r="BE158" s="115" t="s">
        <v>90</v>
      </c>
      <c r="BF158" s="115" t="s">
        <v>91</v>
      </c>
      <c r="BG158" s="115" t="s">
        <v>91</v>
      </c>
    </row>
    <row r="159" spans="1:59">
      <c r="A159" s="115">
        <v>7011273398</v>
      </c>
      <c r="B159" s="115" t="s">
        <v>52</v>
      </c>
      <c r="H159" s="115" t="s">
        <v>57</v>
      </c>
      <c r="I159" s="115" t="s">
        <v>58</v>
      </c>
      <c r="N159" s="115" t="s">
        <v>26</v>
      </c>
      <c r="T159" s="142"/>
      <c r="U159" s="141">
        <f t="shared" si="46"/>
        <v>4</v>
      </c>
      <c r="V159" s="141">
        <f t="shared" si="47"/>
        <v>0.75</v>
      </c>
      <c r="W159" s="142"/>
      <c r="X159" s="141">
        <f t="shared" si="48"/>
        <v>0.75</v>
      </c>
      <c r="Y159" s="141">
        <f t="shared" si="49"/>
        <v>0</v>
      </c>
      <c r="Z159" s="141">
        <f t="shared" si="50"/>
        <v>0</v>
      </c>
      <c r="AA159" s="141">
        <f t="shared" si="51"/>
        <v>0</v>
      </c>
      <c r="AB159" s="141">
        <f t="shared" si="52"/>
        <v>0</v>
      </c>
      <c r="AC159" s="141">
        <f t="shared" si="53"/>
        <v>0</v>
      </c>
      <c r="AD159" s="141">
        <f t="shared" si="54"/>
        <v>0.75</v>
      </c>
      <c r="AE159" s="141">
        <f t="shared" si="55"/>
        <v>0.75</v>
      </c>
      <c r="AF159" s="141">
        <f t="shared" si="56"/>
        <v>0</v>
      </c>
      <c r="AG159" s="141">
        <f t="shared" si="57"/>
        <v>0</v>
      </c>
      <c r="AH159" s="141">
        <f t="shared" si="58"/>
        <v>0</v>
      </c>
      <c r="AI159" s="141">
        <f t="shared" si="59"/>
        <v>0</v>
      </c>
      <c r="AJ159" s="141">
        <f t="shared" si="60"/>
        <v>0.75</v>
      </c>
      <c r="AK159" s="141">
        <f t="shared" si="61"/>
        <v>0</v>
      </c>
      <c r="AL159" s="141">
        <f t="shared" si="62"/>
        <v>0</v>
      </c>
      <c r="AM159" s="141">
        <f t="shared" si="63"/>
        <v>0</v>
      </c>
      <c r="AN159" s="141">
        <f t="shared" si="64"/>
        <v>0</v>
      </c>
      <c r="AO159" s="141">
        <f t="shared" si="65"/>
        <v>0</v>
      </c>
      <c r="AP159" s="142"/>
      <c r="AQ159" s="142"/>
      <c r="AR159" s="141">
        <f t="shared" si="66"/>
        <v>3</v>
      </c>
      <c r="AS159" s="141">
        <f t="shared" si="67"/>
        <v>4</v>
      </c>
      <c r="AT159" s="141" t="str">
        <f t="shared" si="68"/>
        <v>Correct</v>
      </c>
      <c r="AU159" s="142"/>
      <c r="AV159" s="115" t="s">
        <v>99</v>
      </c>
      <c r="AW159" s="115">
        <v>45</v>
      </c>
      <c r="AX159" s="115" t="s">
        <v>84</v>
      </c>
      <c r="AY159" s="115" t="s">
        <v>126</v>
      </c>
      <c r="AZ159" s="115" t="s">
        <v>97</v>
      </c>
      <c r="BA159" s="115" t="s">
        <v>86</v>
      </c>
      <c r="BB159" s="115" t="s">
        <v>87</v>
      </c>
      <c r="BC159" s="115" t="s">
        <v>88</v>
      </c>
      <c r="BD159" s="115" t="s">
        <v>89</v>
      </c>
      <c r="BE159" s="115" t="s">
        <v>90</v>
      </c>
      <c r="BF159" s="115" t="s">
        <v>91</v>
      </c>
      <c r="BG159" s="115" t="s">
        <v>91</v>
      </c>
    </row>
    <row r="160" spans="1:59">
      <c r="A160" s="115">
        <v>5587018229</v>
      </c>
      <c r="I160" s="115" t="s">
        <v>58</v>
      </c>
      <c r="M160" s="115" t="s">
        <v>62</v>
      </c>
      <c r="S160" s="115" t="s">
        <v>66</v>
      </c>
      <c r="T160" s="142"/>
      <c r="U160" s="141">
        <f t="shared" si="46"/>
        <v>3</v>
      </c>
      <c r="V160" s="141">
        <f t="shared" si="47"/>
        <v>1</v>
      </c>
      <c r="W160" s="142"/>
      <c r="X160" s="141">
        <f t="shared" si="48"/>
        <v>0</v>
      </c>
      <c r="Y160" s="141">
        <f t="shared" si="49"/>
        <v>0</v>
      </c>
      <c r="Z160" s="141">
        <f t="shared" si="50"/>
        <v>0</v>
      </c>
      <c r="AA160" s="141">
        <f t="shared" si="51"/>
        <v>0</v>
      </c>
      <c r="AB160" s="141">
        <f t="shared" si="52"/>
        <v>0</v>
      </c>
      <c r="AC160" s="141">
        <f t="shared" si="53"/>
        <v>0</v>
      </c>
      <c r="AD160" s="141">
        <f t="shared" si="54"/>
        <v>0</v>
      </c>
      <c r="AE160" s="141">
        <f t="shared" si="55"/>
        <v>1</v>
      </c>
      <c r="AF160" s="141">
        <f t="shared" si="56"/>
        <v>0</v>
      </c>
      <c r="AG160" s="141">
        <f t="shared" si="57"/>
        <v>0</v>
      </c>
      <c r="AH160" s="141">
        <f t="shared" si="58"/>
        <v>0</v>
      </c>
      <c r="AI160" s="141">
        <f t="shared" si="59"/>
        <v>1</v>
      </c>
      <c r="AJ160" s="141">
        <f t="shared" si="60"/>
        <v>0</v>
      </c>
      <c r="AK160" s="141">
        <f t="shared" si="61"/>
        <v>0</v>
      </c>
      <c r="AL160" s="141">
        <f t="shared" si="62"/>
        <v>0</v>
      </c>
      <c r="AM160" s="141">
        <f t="shared" si="63"/>
        <v>0</v>
      </c>
      <c r="AN160" s="141">
        <f t="shared" si="64"/>
        <v>0</v>
      </c>
      <c r="AO160" s="141">
        <f t="shared" si="65"/>
        <v>1</v>
      </c>
      <c r="AP160" s="142"/>
      <c r="AQ160" s="142"/>
      <c r="AR160" s="141">
        <f t="shared" si="66"/>
        <v>3</v>
      </c>
      <c r="AS160" s="141">
        <f t="shared" si="67"/>
        <v>3</v>
      </c>
      <c r="AT160" s="141" t="str">
        <f t="shared" si="68"/>
        <v>Correct</v>
      </c>
      <c r="AU160" s="142"/>
      <c r="AV160" s="115" t="s">
        <v>83</v>
      </c>
      <c r="AW160" s="115">
        <v>32</v>
      </c>
      <c r="AX160" s="115" t="s">
        <v>181</v>
      </c>
      <c r="AY160" s="115" t="s">
        <v>206</v>
      </c>
      <c r="AZ160" s="115" t="s">
        <v>85</v>
      </c>
      <c r="BA160" s="115" t="s">
        <v>86</v>
      </c>
      <c r="BB160" s="115" t="s">
        <v>87</v>
      </c>
      <c r="BC160" s="115" t="s">
        <v>100</v>
      </c>
      <c r="BD160" s="115" t="s">
        <v>94</v>
      </c>
      <c r="BE160" s="115" t="s">
        <v>90</v>
      </c>
      <c r="BF160" s="115" t="s">
        <v>91</v>
      </c>
      <c r="BG160" s="115" t="s">
        <v>91</v>
      </c>
    </row>
    <row r="161" spans="1:59">
      <c r="A161" s="115">
        <v>5587017954</v>
      </c>
      <c r="E161" s="115" t="s">
        <v>19</v>
      </c>
      <c r="Q161" s="115" t="s">
        <v>64</v>
      </c>
      <c r="S161" s="115" t="s">
        <v>66</v>
      </c>
      <c r="T161" s="142"/>
      <c r="U161" s="141">
        <f t="shared" si="46"/>
        <v>3</v>
      </c>
      <c r="V161" s="141">
        <f t="shared" si="47"/>
        <v>1</v>
      </c>
      <c r="W161" s="142"/>
      <c r="X161" s="141">
        <f t="shared" si="48"/>
        <v>0</v>
      </c>
      <c r="Y161" s="141">
        <f t="shared" si="49"/>
        <v>0</v>
      </c>
      <c r="Z161" s="141">
        <f t="shared" si="50"/>
        <v>0</v>
      </c>
      <c r="AA161" s="141">
        <f t="shared" si="51"/>
        <v>1</v>
      </c>
      <c r="AB161" s="141">
        <f t="shared" si="52"/>
        <v>0</v>
      </c>
      <c r="AC161" s="141">
        <f t="shared" si="53"/>
        <v>0</v>
      </c>
      <c r="AD161" s="141">
        <f t="shared" si="54"/>
        <v>0</v>
      </c>
      <c r="AE161" s="141">
        <f t="shared" si="55"/>
        <v>0</v>
      </c>
      <c r="AF161" s="141">
        <f t="shared" si="56"/>
        <v>0</v>
      </c>
      <c r="AG161" s="141">
        <f t="shared" si="57"/>
        <v>0</v>
      </c>
      <c r="AH161" s="141">
        <f t="shared" si="58"/>
        <v>0</v>
      </c>
      <c r="AI161" s="141">
        <f t="shared" si="59"/>
        <v>0</v>
      </c>
      <c r="AJ161" s="141">
        <f t="shared" si="60"/>
        <v>0</v>
      </c>
      <c r="AK161" s="141">
        <f t="shared" si="61"/>
        <v>0</v>
      </c>
      <c r="AL161" s="141">
        <f t="shared" si="62"/>
        <v>0</v>
      </c>
      <c r="AM161" s="141">
        <f t="shared" si="63"/>
        <v>1</v>
      </c>
      <c r="AN161" s="141">
        <f t="shared" si="64"/>
        <v>0</v>
      </c>
      <c r="AO161" s="141">
        <f t="shared" si="65"/>
        <v>1</v>
      </c>
      <c r="AP161" s="142"/>
      <c r="AQ161" s="142"/>
      <c r="AR161" s="141">
        <f t="shared" si="66"/>
        <v>3</v>
      </c>
      <c r="AS161" s="141">
        <f t="shared" si="67"/>
        <v>3</v>
      </c>
      <c r="AT161" s="141" t="str">
        <f t="shared" si="68"/>
        <v>Correct</v>
      </c>
      <c r="AU161" s="142"/>
    </row>
    <row r="162" spans="1:59">
      <c r="A162" s="115">
        <v>7045787020</v>
      </c>
      <c r="E162" s="115" t="s">
        <v>19</v>
      </c>
      <c r="L162" s="115" t="s">
        <v>61</v>
      </c>
      <c r="N162" s="115" t="s">
        <v>26</v>
      </c>
      <c r="T162" s="142"/>
      <c r="U162" s="141">
        <f t="shared" si="46"/>
        <v>3</v>
      </c>
      <c r="V162" s="141">
        <f t="shared" si="47"/>
        <v>1</v>
      </c>
      <c r="W162" s="142"/>
      <c r="X162" s="141">
        <f t="shared" si="48"/>
        <v>0</v>
      </c>
      <c r="Y162" s="141">
        <f t="shared" si="49"/>
        <v>0</v>
      </c>
      <c r="Z162" s="141">
        <f t="shared" si="50"/>
        <v>0</v>
      </c>
      <c r="AA162" s="141">
        <f t="shared" si="51"/>
        <v>1</v>
      </c>
      <c r="AB162" s="141">
        <f t="shared" si="52"/>
        <v>0</v>
      </c>
      <c r="AC162" s="141">
        <f t="shared" si="53"/>
        <v>0</v>
      </c>
      <c r="AD162" s="141">
        <f t="shared" si="54"/>
        <v>0</v>
      </c>
      <c r="AE162" s="141">
        <f t="shared" si="55"/>
        <v>0</v>
      </c>
      <c r="AF162" s="141">
        <f t="shared" si="56"/>
        <v>0</v>
      </c>
      <c r="AG162" s="141">
        <f t="shared" si="57"/>
        <v>0</v>
      </c>
      <c r="AH162" s="141">
        <f t="shared" si="58"/>
        <v>1</v>
      </c>
      <c r="AI162" s="141">
        <f t="shared" si="59"/>
        <v>0</v>
      </c>
      <c r="AJ162" s="141">
        <f t="shared" si="60"/>
        <v>1</v>
      </c>
      <c r="AK162" s="141">
        <f t="shared" si="61"/>
        <v>0</v>
      </c>
      <c r="AL162" s="141">
        <f t="shared" si="62"/>
        <v>0</v>
      </c>
      <c r="AM162" s="141">
        <f t="shared" si="63"/>
        <v>0</v>
      </c>
      <c r="AN162" s="141">
        <f t="shared" si="64"/>
        <v>0</v>
      </c>
      <c r="AO162" s="141">
        <f t="shared" si="65"/>
        <v>0</v>
      </c>
      <c r="AP162" s="142"/>
      <c r="AQ162" s="142"/>
      <c r="AR162" s="141">
        <f t="shared" si="66"/>
        <v>3</v>
      </c>
      <c r="AS162" s="141">
        <f t="shared" si="67"/>
        <v>3</v>
      </c>
      <c r="AT162" s="141" t="str">
        <f t="shared" si="68"/>
        <v>Correct</v>
      </c>
      <c r="AU162" s="142"/>
      <c r="AV162" s="115" t="s">
        <v>83</v>
      </c>
      <c r="AW162" s="115">
        <v>79</v>
      </c>
      <c r="AX162" s="115" t="s">
        <v>181</v>
      </c>
      <c r="AY162" s="115" t="s">
        <v>186</v>
      </c>
      <c r="AZ162" s="115" t="s">
        <v>85</v>
      </c>
      <c r="BA162" s="115" t="s">
        <v>86</v>
      </c>
      <c r="BB162" s="115" t="s">
        <v>87</v>
      </c>
      <c r="BD162" s="115" t="s">
        <v>94</v>
      </c>
      <c r="BE162" s="115" t="s">
        <v>106</v>
      </c>
      <c r="BF162" s="115" t="s">
        <v>91</v>
      </c>
    </row>
    <row r="163" spans="1:59">
      <c r="A163" s="115">
        <v>7011088639</v>
      </c>
      <c r="H163" s="115" t="s">
        <v>57</v>
      </c>
      <c r="N163" s="115" t="s">
        <v>26</v>
      </c>
      <c r="T163" s="142"/>
      <c r="U163" s="141">
        <f t="shared" si="46"/>
        <v>2</v>
      </c>
      <c r="V163" s="141">
        <f t="shared" si="47"/>
        <v>1.5</v>
      </c>
      <c r="W163" s="142"/>
      <c r="X163" s="141">
        <f t="shared" si="48"/>
        <v>0</v>
      </c>
      <c r="Y163" s="141">
        <f t="shared" si="49"/>
        <v>0</v>
      </c>
      <c r="Z163" s="141">
        <f t="shared" si="50"/>
        <v>0</v>
      </c>
      <c r="AA163" s="141">
        <f t="shared" si="51"/>
        <v>0</v>
      </c>
      <c r="AB163" s="141">
        <f t="shared" si="52"/>
        <v>0</v>
      </c>
      <c r="AC163" s="141">
        <f t="shared" si="53"/>
        <v>0</v>
      </c>
      <c r="AD163" s="141">
        <f t="shared" si="54"/>
        <v>1</v>
      </c>
      <c r="AE163" s="141">
        <f t="shared" si="55"/>
        <v>0</v>
      </c>
      <c r="AF163" s="141">
        <f t="shared" si="56"/>
        <v>0</v>
      </c>
      <c r="AG163" s="141">
        <f t="shared" si="57"/>
        <v>0</v>
      </c>
      <c r="AH163" s="141">
        <f t="shared" si="58"/>
        <v>0</v>
      </c>
      <c r="AI163" s="141">
        <f t="shared" si="59"/>
        <v>0</v>
      </c>
      <c r="AJ163" s="141">
        <f t="shared" si="60"/>
        <v>1</v>
      </c>
      <c r="AK163" s="141">
        <f t="shared" si="61"/>
        <v>0</v>
      </c>
      <c r="AL163" s="141">
        <f t="shared" si="62"/>
        <v>0</v>
      </c>
      <c r="AM163" s="141">
        <f t="shared" si="63"/>
        <v>0</v>
      </c>
      <c r="AN163" s="141">
        <f t="shared" si="64"/>
        <v>0</v>
      </c>
      <c r="AO163" s="141">
        <f t="shared" si="65"/>
        <v>0</v>
      </c>
      <c r="AP163" s="142"/>
      <c r="AQ163" s="142"/>
      <c r="AR163" s="141">
        <f t="shared" si="66"/>
        <v>2</v>
      </c>
      <c r="AS163" s="141">
        <f t="shared" si="67"/>
        <v>2</v>
      </c>
      <c r="AT163" s="141" t="str">
        <f t="shared" si="68"/>
        <v>Correct</v>
      </c>
      <c r="AU163" s="142"/>
      <c r="AV163" s="115" t="s">
        <v>83</v>
      </c>
      <c r="AW163" s="115">
        <v>43</v>
      </c>
      <c r="AX163" s="115" t="s">
        <v>84</v>
      </c>
      <c r="AZ163" s="115" t="s">
        <v>92</v>
      </c>
      <c r="BA163" s="115" t="s">
        <v>86</v>
      </c>
      <c r="BB163" s="115" t="s">
        <v>161</v>
      </c>
      <c r="BC163" s="115" t="s">
        <v>100</v>
      </c>
      <c r="BD163" s="115" t="s">
        <v>102</v>
      </c>
      <c r="BE163" s="115" t="s">
        <v>90</v>
      </c>
      <c r="BF163" s="115" t="s">
        <v>91</v>
      </c>
      <c r="BG163" s="115" t="s">
        <v>91</v>
      </c>
    </row>
    <row r="164" spans="1:59">
      <c r="A164" s="115">
        <v>6985116283</v>
      </c>
      <c r="D164" s="115" t="s">
        <v>54</v>
      </c>
      <c r="G164" s="115" t="s">
        <v>56</v>
      </c>
      <c r="I164" s="115" t="s">
        <v>58</v>
      </c>
      <c r="J164" s="115" t="s">
        <v>59</v>
      </c>
      <c r="K164" s="115" t="s">
        <v>60</v>
      </c>
      <c r="M164" s="115" t="s">
        <v>62</v>
      </c>
      <c r="S164" s="115" t="s">
        <v>66</v>
      </c>
      <c r="T164" s="142"/>
      <c r="U164" s="141">
        <f t="shared" si="46"/>
        <v>7</v>
      </c>
      <c r="V164" s="141">
        <f t="shared" si="47"/>
        <v>0.42857142857142855</v>
      </c>
      <c r="W164" s="142"/>
      <c r="X164" s="141">
        <f t="shared" si="48"/>
        <v>0</v>
      </c>
      <c r="Y164" s="141">
        <f t="shared" si="49"/>
        <v>0</v>
      </c>
      <c r="Z164" s="141">
        <f t="shared" si="50"/>
        <v>0.42857142857142855</v>
      </c>
      <c r="AA164" s="141">
        <f t="shared" si="51"/>
        <v>0</v>
      </c>
      <c r="AB164" s="141">
        <f t="shared" si="52"/>
        <v>0</v>
      </c>
      <c r="AC164" s="141">
        <f t="shared" si="53"/>
        <v>0.42857142857142855</v>
      </c>
      <c r="AD164" s="141">
        <f t="shared" si="54"/>
        <v>0</v>
      </c>
      <c r="AE164" s="141">
        <f t="shared" si="55"/>
        <v>0.42857142857142855</v>
      </c>
      <c r="AF164" s="141">
        <f t="shared" si="56"/>
        <v>0.42857142857142855</v>
      </c>
      <c r="AG164" s="141">
        <f t="shared" si="57"/>
        <v>0.42857142857142855</v>
      </c>
      <c r="AH164" s="141">
        <f t="shared" si="58"/>
        <v>0</v>
      </c>
      <c r="AI164" s="141">
        <f t="shared" si="59"/>
        <v>0.42857142857142855</v>
      </c>
      <c r="AJ164" s="141">
        <f t="shared" si="60"/>
        <v>0</v>
      </c>
      <c r="AK164" s="141">
        <f t="shared" si="61"/>
        <v>0</v>
      </c>
      <c r="AL164" s="141">
        <f t="shared" si="62"/>
        <v>0</v>
      </c>
      <c r="AM164" s="141">
        <f t="shared" si="63"/>
        <v>0</v>
      </c>
      <c r="AN164" s="141">
        <f t="shared" si="64"/>
        <v>0</v>
      </c>
      <c r="AO164" s="141">
        <f t="shared" si="65"/>
        <v>0.42857142857142855</v>
      </c>
      <c r="AP164" s="142"/>
      <c r="AQ164" s="142"/>
      <c r="AR164" s="141">
        <f t="shared" si="66"/>
        <v>2.9999999999999996</v>
      </c>
      <c r="AS164" s="141">
        <f t="shared" si="67"/>
        <v>7</v>
      </c>
      <c r="AT164" s="141" t="str">
        <f t="shared" si="68"/>
        <v>Correct</v>
      </c>
      <c r="AU164" s="142"/>
      <c r="AV164" s="115" t="s">
        <v>99</v>
      </c>
      <c r="AW164" s="115">
        <v>26</v>
      </c>
      <c r="AX164" s="115" t="s">
        <v>181</v>
      </c>
      <c r="AY164" s="115" t="s">
        <v>190</v>
      </c>
      <c r="AZ164" s="115" t="s">
        <v>97</v>
      </c>
      <c r="BA164" s="115" t="s">
        <v>86</v>
      </c>
      <c r="BB164" s="115" t="s">
        <v>87</v>
      </c>
      <c r="BC164" s="115" t="s">
        <v>104</v>
      </c>
      <c r="BD164" s="115" t="s">
        <v>102</v>
      </c>
      <c r="BE164" s="115" t="s">
        <v>98</v>
      </c>
      <c r="BF164" s="115" t="s">
        <v>91</v>
      </c>
    </row>
    <row r="165" spans="1:59">
      <c r="A165" s="115">
        <v>6985457657</v>
      </c>
      <c r="B165" s="115" t="s">
        <v>52</v>
      </c>
      <c r="D165" s="115" t="s">
        <v>54</v>
      </c>
      <c r="E165" s="115" t="s">
        <v>19</v>
      </c>
      <c r="G165" s="115" t="s">
        <v>56</v>
      </c>
      <c r="T165" s="142"/>
      <c r="U165" s="141">
        <f t="shared" si="46"/>
        <v>4</v>
      </c>
      <c r="V165" s="141">
        <f t="shared" si="47"/>
        <v>0.75</v>
      </c>
      <c r="W165" s="142"/>
      <c r="X165" s="141">
        <f t="shared" si="48"/>
        <v>0.75</v>
      </c>
      <c r="Y165" s="141">
        <f t="shared" si="49"/>
        <v>0</v>
      </c>
      <c r="Z165" s="141">
        <f t="shared" si="50"/>
        <v>0.75</v>
      </c>
      <c r="AA165" s="141">
        <f t="shared" si="51"/>
        <v>0.75</v>
      </c>
      <c r="AB165" s="141">
        <f t="shared" si="52"/>
        <v>0</v>
      </c>
      <c r="AC165" s="141">
        <f t="shared" si="53"/>
        <v>0.75</v>
      </c>
      <c r="AD165" s="141">
        <f t="shared" si="54"/>
        <v>0</v>
      </c>
      <c r="AE165" s="141">
        <f t="shared" si="55"/>
        <v>0</v>
      </c>
      <c r="AF165" s="141">
        <f t="shared" si="56"/>
        <v>0</v>
      </c>
      <c r="AG165" s="141">
        <f t="shared" si="57"/>
        <v>0</v>
      </c>
      <c r="AH165" s="141">
        <f t="shared" si="58"/>
        <v>0</v>
      </c>
      <c r="AI165" s="141">
        <f t="shared" si="59"/>
        <v>0</v>
      </c>
      <c r="AJ165" s="141">
        <f t="shared" si="60"/>
        <v>0</v>
      </c>
      <c r="AK165" s="141">
        <f t="shared" si="61"/>
        <v>0</v>
      </c>
      <c r="AL165" s="141">
        <f t="shared" si="62"/>
        <v>0</v>
      </c>
      <c r="AM165" s="141">
        <f t="shared" si="63"/>
        <v>0</v>
      </c>
      <c r="AN165" s="141">
        <f t="shared" si="64"/>
        <v>0</v>
      </c>
      <c r="AO165" s="141">
        <f t="shared" si="65"/>
        <v>0</v>
      </c>
      <c r="AP165" s="142"/>
      <c r="AQ165" s="142"/>
      <c r="AR165" s="141">
        <f t="shared" si="66"/>
        <v>3</v>
      </c>
      <c r="AS165" s="141">
        <f t="shared" si="67"/>
        <v>4</v>
      </c>
      <c r="AT165" s="141" t="str">
        <f t="shared" si="68"/>
        <v>Correct</v>
      </c>
      <c r="AU165" s="142"/>
      <c r="AV165" s="115" t="s">
        <v>83</v>
      </c>
      <c r="AW165" s="115">
        <v>36</v>
      </c>
      <c r="AX165" s="115" t="s">
        <v>181</v>
      </c>
      <c r="AZ165" s="115" t="s">
        <v>85</v>
      </c>
      <c r="BA165" s="115" t="s">
        <v>86</v>
      </c>
      <c r="BC165" s="115" t="s">
        <v>88</v>
      </c>
      <c r="BE165" s="115" t="s">
        <v>90</v>
      </c>
      <c r="BF165" s="115" t="s">
        <v>91</v>
      </c>
      <c r="BG165" s="115" t="s">
        <v>91</v>
      </c>
    </row>
    <row r="166" spans="1:59">
      <c r="A166" s="115">
        <v>7044842756</v>
      </c>
      <c r="B166" s="115" t="s">
        <v>52</v>
      </c>
      <c r="D166" s="115" t="s">
        <v>54</v>
      </c>
      <c r="H166" s="115" t="s">
        <v>57</v>
      </c>
      <c r="N166" s="115" t="s">
        <v>26</v>
      </c>
      <c r="S166" s="115" t="s">
        <v>66</v>
      </c>
      <c r="T166" s="142"/>
      <c r="U166" s="141">
        <f t="shared" si="46"/>
        <v>5</v>
      </c>
      <c r="V166" s="141">
        <f t="shared" si="47"/>
        <v>0.6</v>
      </c>
      <c r="W166" s="142"/>
      <c r="X166" s="141">
        <f t="shared" si="48"/>
        <v>0.6</v>
      </c>
      <c r="Y166" s="141">
        <f t="shared" si="49"/>
        <v>0</v>
      </c>
      <c r="Z166" s="141">
        <f t="shared" si="50"/>
        <v>0.6</v>
      </c>
      <c r="AA166" s="141">
        <f t="shared" si="51"/>
        <v>0</v>
      </c>
      <c r="AB166" s="141">
        <f t="shared" si="52"/>
        <v>0</v>
      </c>
      <c r="AC166" s="141">
        <f t="shared" si="53"/>
        <v>0</v>
      </c>
      <c r="AD166" s="141">
        <f t="shared" si="54"/>
        <v>0.6</v>
      </c>
      <c r="AE166" s="141">
        <f t="shared" si="55"/>
        <v>0</v>
      </c>
      <c r="AF166" s="141">
        <f t="shared" si="56"/>
        <v>0</v>
      </c>
      <c r="AG166" s="141">
        <f t="shared" si="57"/>
        <v>0</v>
      </c>
      <c r="AH166" s="141">
        <f t="shared" si="58"/>
        <v>0</v>
      </c>
      <c r="AI166" s="141">
        <f t="shared" si="59"/>
        <v>0</v>
      </c>
      <c r="AJ166" s="141">
        <f t="shared" si="60"/>
        <v>0.6</v>
      </c>
      <c r="AK166" s="141">
        <f t="shared" si="61"/>
        <v>0</v>
      </c>
      <c r="AL166" s="141">
        <f t="shared" si="62"/>
        <v>0</v>
      </c>
      <c r="AM166" s="141">
        <f t="shared" si="63"/>
        <v>0</v>
      </c>
      <c r="AN166" s="141">
        <f t="shared" si="64"/>
        <v>0</v>
      </c>
      <c r="AO166" s="141">
        <f t="shared" si="65"/>
        <v>0.6</v>
      </c>
      <c r="AP166" s="142"/>
      <c r="AQ166" s="142"/>
      <c r="AR166" s="141">
        <f t="shared" si="66"/>
        <v>3</v>
      </c>
      <c r="AS166" s="141">
        <f t="shared" si="67"/>
        <v>5</v>
      </c>
      <c r="AT166" s="141" t="str">
        <f t="shared" si="68"/>
        <v>Correct</v>
      </c>
      <c r="AU166" s="142"/>
      <c r="AV166" s="115" t="s">
        <v>83</v>
      </c>
      <c r="AW166" s="115">
        <v>49</v>
      </c>
      <c r="AX166" s="115" t="s">
        <v>181</v>
      </c>
      <c r="AY166" s="115" t="s">
        <v>214</v>
      </c>
      <c r="AZ166" s="115" t="s">
        <v>85</v>
      </c>
      <c r="BA166" s="115" t="s">
        <v>86</v>
      </c>
      <c r="BB166" s="115" t="s">
        <v>87</v>
      </c>
      <c r="BC166" s="115" t="s">
        <v>88</v>
      </c>
      <c r="BD166" s="115" t="s">
        <v>111</v>
      </c>
      <c r="BE166" s="115" t="s">
        <v>90</v>
      </c>
      <c r="BG166" s="115" t="s">
        <v>91</v>
      </c>
    </row>
    <row r="167" spans="1:59">
      <c r="A167" s="115">
        <v>6985143652</v>
      </c>
      <c r="B167" s="115" t="s">
        <v>52</v>
      </c>
      <c r="D167" s="115" t="s">
        <v>54</v>
      </c>
      <c r="E167" s="115" t="s">
        <v>19</v>
      </c>
      <c r="F167" s="115" t="s">
        <v>55</v>
      </c>
      <c r="H167" s="115" t="s">
        <v>57</v>
      </c>
      <c r="J167" s="115" t="s">
        <v>59</v>
      </c>
      <c r="L167" s="115" t="s">
        <v>61</v>
      </c>
      <c r="N167" s="115" t="s">
        <v>26</v>
      </c>
      <c r="O167" s="115" t="s">
        <v>22</v>
      </c>
      <c r="P167" s="115" t="s">
        <v>63</v>
      </c>
      <c r="R167" s="115" t="s">
        <v>65</v>
      </c>
      <c r="S167" s="115" t="s">
        <v>66</v>
      </c>
      <c r="T167" s="142"/>
      <c r="U167" s="141">
        <f t="shared" si="46"/>
        <v>12</v>
      </c>
      <c r="V167" s="141">
        <f t="shared" si="47"/>
        <v>0.25</v>
      </c>
      <c r="W167" s="142"/>
      <c r="X167" s="141">
        <f t="shared" si="48"/>
        <v>0.25</v>
      </c>
      <c r="Y167" s="141">
        <f t="shared" si="49"/>
        <v>0</v>
      </c>
      <c r="Z167" s="141">
        <f t="shared" si="50"/>
        <v>0.25</v>
      </c>
      <c r="AA167" s="141">
        <f t="shared" si="51"/>
        <v>0.25</v>
      </c>
      <c r="AB167" s="141">
        <f t="shared" si="52"/>
        <v>0.25</v>
      </c>
      <c r="AC167" s="141">
        <f t="shared" si="53"/>
        <v>0</v>
      </c>
      <c r="AD167" s="141">
        <f t="shared" si="54"/>
        <v>0.25</v>
      </c>
      <c r="AE167" s="141">
        <f t="shared" si="55"/>
        <v>0</v>
      </c>
      <c r="AF167" s="141">
        <f t="shared" si="56"/>
        <v>0.25</v>
      </c>
      <c r="AG167" s="141">
        <f t="shared" si="57"/>
        <v>0</v>
      </c>
      <c r="AH167" s="141">
        <f t="shared" si="58"/>
        <v>0.25</v>
      </c>
      <c r="AI167" s="141">
        <f t="shared" si="59"/>
        <v>0</v>
      </c>
      <c r="AJ167" s="141">
        <f t="shared" si="60"/>
        <v>0.25</v>
      </c>
      <c r="AK167" s="141">
        <f t="shared" si="61"/>
        <v>0.25</v>
      </c>
      <c r="AL167" s="141">
        <f t="shared" si="62"/>
        <v>0.25</v>
      </c>
      <c r="AM167" s="141">
        <f t="shared" si="63"/>
        <v>0</v>
      </c>
      <c r="AN167" s="141">
        <f t="shared" si="64"/>
        <v>0.25</v>
      </c>
      <c r="AO167" s="141">
        <f t="shared" si="65"/>
        <v>0.25</v>
      </c>
      <c r="AP167" s="142"/>
      <c r="AQ167" s="142"/>
      <c r="AR167" s="141">
        <f t="shared" si="66"/>
        <v>3</v>
      </c>
      <c r="AS167" s="141">
        <f t="shared" si="67"/>
        <v>12</v>
      </c>
      <c r="AT167" s="141" t="str">
        <f t="shared" si="68"/>
        <v>Correct</v>
      </c>
      <c r="AU167" s="142"/>
      <c r="AV167" s="115" t="s">
        <v>83</v>
      </c>
      <c r="AW167" s="115">
        <v>59</v>
      </c>
      <c r="AX167" s="115" t="s">
        <v>181</v>
      </c>
      <c r="AZ167" s="115" t="s">
        <v>85</v>
      </c>
      <c r="BA167" s="115" t="s">
        <v>86</v>
      </c>
      <c r="BB167" s="115" t="s">
        <v>87</v>
      </c>
      <c r="BC167" s="115" t="s">
        <v>104</v>
      </c>
      <c r="BD167" s="115" t="s">
        <v>102</v>
      </c>
      <c r="BE167" s="115" t="s">
        <v>113</v>
      </c>
      <c r="BF167" s="115" t="s">
        <v>91</v>
      </c>
      <c r="BG167" s="115" t="s">
        <v>91</v>
      </c>
    </row>
    <row r="168" spans="1:59">
      <c r="A168" s="115">
        <v>5584575401</v>
      </c>
      <c r="D168" s="115" t="s">
        <v>54</v>
      </c>
      <c r="I168" s="115" t="s">
        <v>58</v>
      </c>
      <c r="K168" s="115" t="s">
        <v>60</v>
      </c>
      <c r="T168" s="142"/>
      <c r="U168" s="141">
        <f t="shared" si="46"/>
        <v>3</v>
      </c>
      <c r="V168" s="141">
        <f t="shared" si="47"/>
        <v>1</v>
      </c>
      <c r="W168" s="142"/>
      <c r="X168" s="141">
        <f t="shared" si="48"/>
        <v>0</v>
      </c>
      <c r="Y168" s="141">
        <f t="shared" si="49"/>
        <v>0</v>
      </c>
      <c r="Z168" s="141">
        <f t="shared" si="50"/>
        <v>1</v>
      </c>
      <c r="AA168" s="141">
        <f t="shared" si="51"/>
        <v>0</v>
      </c>
      <c r="AB168" s="141">
        <f t="shared" si="52"/>
        <v>0</v>
      </c>
      <c r="AC168" s="141">
        <f t="shared" si="53"/>
        <v>0</v>
      </c>
      <c r="AD168" s="141">
        <f t="shared" si="54"/>
        <v>0</v>
      </c>
      <c r="AE168" s="141">
        <f t="shared" si="55"/>
        <v>1</v>
      </c>
      <c r="AF168" s="141">
        <f t="shared" si="56"/>
        <v>0</v>
      </c>
      <c r="AG168" s="141">
        <f t="shared" si="57"/>
        <v>1</v>
      </c>
      <c r="AH168" s="141">
        <f t="shared" si="58"/>
        <v>0</v>
      </c>
      <c r="AI168" s="141">
        <f t="shared" si="59"/>
        <v>0</v>
      </c>
      <c r="AJ168" s="141">
        <f t="shared" si="60"/>
        <v>0</v>
      </c>
      <c r="AK168" s="141">
        <f t="shared" si="61"/>
        <v>0</v>
      </c>
      <c r="AL168" s="141">
        <f t="shared" si="62"/>
        <v>0</v>
      </c>
      <c r="AM168" s="141">
        <f t="shared" si="63"/>
        <v>0</v>
      </c>
      <c r="AN168" s="141">
        <f t="shared" si="64"/>
        <v>0</v>
      </c>
      <c r="AO168" s="141">
        <f t="shared" si="65"/>
        <v>0</v>
      </c>
      <c r="AP168" s="142"/>
      <c r="AQ168" s="142"/>
      <c r="AR168" s="141">
        <f t="shared" si="66"/>
        <v>3</v>
      </c>
      <c r="AS168" s="141">
        <f t="shared" si="67"/>
        <v>3</v>
      </c>
      <c r="AT168" s="141" t="str">
        <f t="shared" si="68"/>
        <v>Correct</v>
      </c>
      <c r="AU168" s="142"/>
      <c r="AV168" s="115" t="s">
        <v>99</v>
      </c>
      <c r="AW168" s="115">
        <v>55</v>
      </c>
      <c r="AX168" s="115" t="s">
        <v>181</v>
      </c>
      <c r="AY168" s="115" t="s">
        <v>204</v>
      </c>
    </row>
    <row r="169" spans="1:59">
      <c r="A169" s="115">
        <v>7008109527</v>
      </c>
      <c r="D169" s="115" t="s">
        <v>54</v>
      </c>
      <c r="G169" s="115" t="s">
        <v>56</v>
      </c>
      <c r="I169" s="115" t="s">
        <v>58</v>
      </c>
      <c r="J169" s="115" t="s">
        <v>59</v>
      </c>
      <c r="K169" s="115" t="s">
        <v>60</v>
      </c>
      <c r="M169" s="115" t="s">
        <v>62</v>
      </c>
      <c r="S169" s="115" t="s">
        <v>66</v>
      </c>
      <c r="T169" s="142"/>
      <c r="U169" s="141">
        <f t="shared" si="46"/>
        <v>7</v>
      </c>
      <c r="V169" s="141">
        <f t="shared" si="47"/>
        <v>0.42857142857142855</v>
      </c>
      <c r="W169" s="142"/>
      <c r="X169" s="141">
        <f t="shared" si="48"/>
        <v>0</v>
      </c>
      <c r="Y169" s="141">
        <f t="shared" si="49"/>
        <v>0</v>
      </c>
      <c r="Z169" s="141">
        <f t="shared" si="50"/>
        <v>0.42857142857142855</v>
      </c>
      <c r="AA169" s="141">
        <f t="shared" si="51"/>
        <v>0</v>
      </c>
      <c r="AB169" s="141">
        <f t="shared" si="52"/>
        <v>0</v>
      </c>
      <c r="AC169" s="141">
        <f t="shared" si="53"/>
        <v>0.42857142857142855</v>
      </c>
      <c r="AD169" s="141">
        <f t="shared" si="54"/>
        <v>0</v>
      </c>
      <c r="AE169" s="141">
        <f t="shared" si="55"/>
        <v>0.42857142857142855</v>
      </c>
      <c r="AF169" s="141">
        <f t="shared" si="56"/>
        <v>0.42857142857142855</v>
      </c>
      <c r="AG169" s="141">
        <f t="shared" si="57"/>
        <v>0.42857142857142855</v>
      </c>
      <c r="AH169" s="141">
        <f t="shared" si="58"/>
        <v>0</v>
      </c>
      <c r="AI169" s="141">
        <f t="shared" si="59"/>
        <v>0.42857142857142855</v>
      </c>
      <c r="AJ169" s="141">
        <f t="shared" si="60"/>
        <v>0</v>
      </c>
      <c r="AK169" s="141">
        <f t="shared" si="61"/>
        <v>0</v>
      </c>
      <c r="AL169" s="141">
        <f t="shared" si="62"/>
        <v>0</v>
      </c>
      <c r="AM169" s="141">
        <f t="shared" si="63"/>
        <v>0</v>
      </c>
      <c r="AN169" s="141">
        <f t="shared" si="64"/>
        <v>0</v>
      </c>
      <c r="AO169" s="141">
        <f t="shared" si="65"/>
        <v>0.42857142857142855</v>
      </c>
      <c r="AP169" s="142"/>
      <c r="AQ169" s="142"/>
      <c r="AR169" s="141">
        <f t="shared" si="66"/>
        <v>2.9999999999999996</v>
      </c>
      <c r="AS169" s="141">
        <f t="shared" si="67"/>
        <v>7</v>
      </c>
      <c r="AT169" s="141" t="str">
        <f t="shared" si="68"/>
        <v>Correct</v>
      </c>
      <c r="AU169" s="142"/>
      <c r="AV169" s="115" t="s">
        <v>83</v>
      </c>
      <c r="AW169" s="115">
        <v>54</v>
      </c>
      <c r="AX169" s="115" t="s">
        <v>181</v>
      </c>
      <c r="AY169" s="115" t="s">
        <v>214</v>
      </c>
      <c r="AZ169" s="115" t="s">
        <v>85</v>
      </c>
      <c r="BB169" s="115" t="s">
        <v>87</v>
      </c>
      <c r="BC169" s="115" t="s">
        <v>101</v>
      </c>
      <c r="BD169" s="115" t="s">
        <v>111</v>
      </c>
      <c r="BE169" s="115" t="s">
        <v>90</v>
      </c>
      <c r="BF169" s="115" t="s">
        <v>91</v>
      </c>
    </row>
    <row r="170" spans="1:59">
      <c r="A170" s="115">
        <v>6985464673</v>
      </c>
      <c r="D170" s="115" t="s">
        <v>54</v>
      </c>
      <c r="G170" s="115" t="s">
        <v>56</v>
      </c>
      <c r="T170" s="142"/>
      <c r="U170" s="141">
        <f t="shared" si="46"/>
        <v>2</v>
      </c>
      <c r="V170" s="141">
        <f t="shared" si="47"/>
        <v>1.5</v>
      </c>
      <c r="W170" s="142"/>
      <c r="X170" s="141">
        <f t="shared" si="48"/>
        <v>0</v>
      </c>
      <c r="Y170" s="141">
        <f t="shared" si="49"/>
        <v>0</v>
      </c>
      <c r="Z170" s="141">
        <f t="shared" si="50"/>
        <v>1</v>
      </c>
      <c r="AA170" s="141">
        <f t="shared" si="51"/>
        <v>0</v>
      </c>
      <c r="AB170" s="141">
        <f t="shared" si="52"/>
        <v>0</v>
      </c>
      <c r="AC170" s="141">
        <f t="shared" si="53"/>
        <v>1</v>
      </c>
      <c r="AD170" s="141">
        <f t="shared" si="54"/>
        <v>0</v>
      </c>
      <c r="AE170" s="141">
        <f t="shared" si="55"/>
        <v>0</v>
      </c>
      <c r="AF170" s="141">
        <f t="shared" si="56"/>
        <v>0</v>
      </c>
      <c r="AG170" s="141">
        <f t="shared" si="57"/>
        <v>0</v>
      </c>
      <c r="AH170" s="141">
        <f t="shared" si="58"/>
        <v>0</v>
      </c>
      <c r="AI170" s="141">
        <f t="shared" si="59"/>
        <v>0</v>
      </c>
      <c r="AJ170" s="141">
        <f t="shared" si="60"/>
        <v>0</v>
      </c>
      <c r="AK170" s="141">
        <f t="shared" si="61"/>
        <v>0</v>
      </c>
      <c r="AL170" s="141">
        <f t="shared" si="62"/>
        <v>0</v>
      </c>
      <c r="AM170" s="141">
        <f t="shared" si="63"/>
        <v>0</v>
      </c>
      <c r="AN170" s="141">
        <f t="shared" si="64"/>
        <v>0</v>
      </c>
      <c r="AO170" s="141">
        <f t="shared" si="65"/>
        <v>0</v>
      </c>
      <c r="AP170" s="142"/>
      <c r="AQ170" s="142"/>
      <c r="AR170" s="141">
        <f t="shared" si="66"/>
        <v>2</v>
      </c>
      <c r="AS170" s="141">
        <f t="shared" si="67"/>
        <v>2</v>
      </c>
      <c r="AT170" s="141" t="str">
        <f t="shared" si="68"/>
        <v>Correct</v>
      </c>
      <c r="AU170" s="142"/>
      <c r="AV170" s="115" t="s">
        <v>83</v>
      </c>
      <c r="AW170" s="115">
        <v>52</v>
      </c>
      <c r="AX170" s="115" t="s">
        <v>181</v>
      </c>
      <c r="AY170" s="115" t="s">
        <v>203</v>
      </c>
      <c r="AZ170" s="115" t="s">
        <v>85</v>
      </c>
      <c r="BA170" s="115" t="s">
        <v>86</v>
      </c>
      <c r="BC170" s="115" t="s">
        <v>88</v>
      </c>
      <c r="BD170" s="115" t="s">
        <v>111</v>
      </c>
      <c r="BE170" s="115" t="s">
        <v>113</v>
      </c>
      <c r="BF170" s="115" t="s">
        <v>91</v>
      </c>
      <c r="BG170" s="115" t="s">
        <v>91</v>
      </c>
    </row>
    <row r="171" spans="1:59">
      <c r="A171" s="115">
        <v>7020354004</v>
      </c>
      <c r="E171" s="115" t="s">
        <v>19</v>
      </c>
      <c r="H171" s="115" t="s">
        <v>57</v>
      </c>
      <c r="R171" s="115" t="s">
        <v>65</v>
      </c>
      <c r="T171" s="142"/>
      <c r="U171" s="141">
        <f t="shared" si="46"/>
        <v>3</v>
      </c>
      <c r="V171" s="141">
        <f t="shared" si="47"/>
        <v>1</v>
      </c>
      <c r="W171" s="142"/>
      <c r="X171" s="141">
        <f t="shared" si="48"/>
        <v>0</v>
      </c>
      <c r="Y171" s="141">
        <f t="shared" si="49"/>
        <v>0</v>
      </c>
      <c r="Z171" s="141">
        <f t="shared" si="50"/>
        <v>0</v>
      </c>
      <c r="AA171" s="141">
        <f t="shared" si="51"/>
        <v>1</v>
      </c>
      <c r="AB171" s="141">
        <f t="shared" si="52"/>
        <v>0</v>
      </c>
      <c r="AC171" s="141">
        <f t="shared" si="53"/>
        <v>0</v>
      </c>
      <c r="AD171" s="141">
        <f t="shared" si="54"/>
        <v>1</v>
      </c>
      <c r="AE171" s="141">
        <f t="shared" si="55"/>
        <v>0</v>
      </c>
      <c r="AF171" s="141">
        <f t="shared" si="56"/>
        <v>0</v>
      </c>
      <c r="AG171" s="141">
        <f t="shared" si="57"/>
        <v>0</v>
      </c>
      <c r="AH171" s="141">
        <f t="shared" si="58"/>
        <v>0</v>
      </c>
      <c r="AI171" s="141">
        <f t="shared" si="59"/>
        <v>0</v>
      </c>
      <c r="AJ171" s="141">
        <f t="shared" si="60"/>
        <v>0</v>
      </c>
      <c r="AK171" s="141">
        <f t="shared" si="61"/>
        <v>0</v>
      </c>
      <c r="AL171" s="141">
        <f t="shared" si="62"/>
        <v>0</v>
      </c>
      <c r="AM171" s="141">
        <f t="shared" si="63"/>
        <v>0</v>
      </c>
      <c r="AN171" s="141">
        <f t="shared" si="64"/>
        <v>1</v>
      </c>
      <c r="AO171" s="141">
        <f t="shared" si="65"/>
        <v>0</v>
      </c>
      <c r="AP171" s="142"/>
      <c r="AQ171" s="142"/>
      <c r="AR171" s="141">
        <f t="shared" si="66"/>
        <v>3</v>
      </c>
      <c r="AS171" s="141">
        <f t="shared" si="67"/>
        <v>3</v>
      </c>
      <c r="AT171" s="141" t="str">
        <f t="shared" si="68"/>
        <v>Correct</v>
      </c>
      <c r="AU171" s="142"/>
      <c r="AV171" s="115" t="s">
        <v>99</v>
      </c>
      <c r="AW171" s="115">
        <v>28</v>
      </c>
      <c r="AX171" s="115" t="s">
        <v>181</v>
      </c>
      <c r="AY171" s="115" t="s">
        <v>219</v>
      </c>
      <c r="AZ171" s="115" t="s">
        <v>85</v>
      </c>
      <c r="BA171" s="115" t="s">
        <v>91</v>
      </c>
      <c r="BB171" s="115" t="s">
        <v>87</v>
      </c>
      <c r="BC171" s="115" t="s">
        <v>101</v>
      </c>
      <c r="BD171" s="115" t="s">
        <v>89</v>
      </c>
      <c r="BE171" s="115" t="s">
        <v>90</v>
      </c>
      <c r="BF171" s="115" t="s">
        <v>91</v>
      </c>
      <c r="BG171" s="115" t="s">
        <v>91</v>
      </c>
    </row>
    <row r="172" spans="1:59">
      <c r="A172" s="115">
        <v>6984063531</v>
      </c>
      <c r="C172" s="115" t="s">
        <v>53</v>
      </c>
      <c r="G172" s="115" t="s">
        <v>56</v>
      </c>
      <c r="L172" s="115" t="s">
        <v>61</v>
      </c>
      <c r="R172" s="115" t="s">
        <v>65</v>
      </c>
      <c r="T172" s="142"/>
      <c r="U172" s="141">
        <f t="shared" si="46"/>
        <v>4</v>
      </c>
      <c r="V172" s="141">
        <f t="shared" si="47"/>
        <v>0.75</v>
      </c>
      <c r="W172" s="142"/>
      <c r="X172" s="141">
        <f t="shared" si="48"/>
        <v>0</v>
      </c>
      <c r="Y172" s="141">
        <f t="shared" si="49"/>
        <v>0.75</v>
      </c>
      <c r="Z172" s="141">
        <f t="shared" si="50"/>
        <v>0</v>
      </c>
      <c r="AA172" s="141">
        <f t="shared" si="51"/>
        <v>0</v>
      </c>
      <c r="AB172" s="141">
        <f t="shared" si="52"/>
        <v>0</v>
      </c>
      <c r="AC172" s="141">
        <f t="shared" si="53"/>
        <v>0.75</v>
      </c>
      <c r="AD172" s="141">
        <f t="shared" si="54"/>
        <v>0</v>
      </c>
      <c r="AE172" s="141">
        <f t="shared" si="55"/>
        <v>0</v>
      </c>
      <c r="AF172" s="141">
        <f t="shared" si="56"/>
        <v>0</v>
      </c>
      <c r="AG172" s="141">
        <f t="shared" si="57"/>
        <v>0</v>
      </c>
      <c r="AH172" s="141">
        <f t="shared" si="58"/>
        <v>0.75</v>
      </c>
      <c r="AI172" s="141">
        <f t="shared" si="59"/>
        <v>0</v>
      </c>
      <c r="AJ172" s="141">
        <f t="shared" si="60"/>
        <v>0</v>
      </c>
      <c r="AK172" s="141">
        <f t="shared" si="61"/>
        <v>0</v>
      </c>
      <c r="AL172" s="141">
        <f t="shared" si="62"/>
        <v>0</v>
      </c>
      <c r="AM172" s="141">
        <f t="shared" si="63"/>
        <v>0</v>
      </c>
      <c r="AN172" s="141">
        <f t="shared" si="64"/>
        <v>0.75</v>
      </c>
      <c r="AO172" s="141">
        <f t="shared" si="65"/>
        <v>0</v>
      </c>
      <c r="AP172" s="142"/>
      <c r="AQ172" s="142"/>
      <c r="AR172" s="141">
        <f t="shared" si="66"/>
        <v>3</v>
      </c>
      <c r="AS172" s="141">
        <f t="shared" si="67"/>
        <v>4</v>
      </c>
      <c r="AT172" s="141" t="str">
        <f t="shared" si="68"/>
        <v>Correct</v>
      </c>
      <c r="AU172" s="142"/>
      <c r="AV172" s="115" t="s">
        <v>83</v>
      </c>
      <c r="AW172" s="115">
        <v>39</v>
      </c>
      <c r="AX172" s="115" t="s">
        <v>181</v>
      </c>
      <c r="AY172" s="115" t="s">
        <v>189</v>
      </c>
      <c r="AZ172" s="115" t="s">
        <v>85</v>
      </c>
      <c r="BA172" s="115" t="s">
        <v>86</v>
      </c>
      <c r="BB172" s="115" t="s">
        <v>87</v>
      </c>
      <c r="BC172" s="115" t="s">
        <v>100</v>
      </c>
      <c r="BD172" s="115" t="s">
        <v>94</v>
      </c>
      <c r="BE172" s="115" t="s">
        <v>90</v>
      </c>
      <c r="BF172" s="115" t="s">
        <v>91</v>
      </c>
      <c r="BG172" s="115" t="s">
        <v>91</v>
      </c>
    </row>
    <row r="173" spans="1:59">
      <c r="A173" s="115">
        <v>7020564626</v>
      </c>
      <c r="B173" s="115" t="s">
        <v>52</v>
      </c>
      <c r="C173" s="115" t="s">
        <v>53</v>
      </c>
      <c r="E173" s="115" t="s">
        <v>19</v>
      </c>
      <c r="R173" s="115" t="s">
        <v>65</v>
      </c>
      <c r="T173" s="142"/>
      <c r="U173" s="141">
        <f t="shared" si="46"/>
        <v>4</v>
      </c>
      <c r="V173" s="141">
        <f t="shared" si="47"/>
        <v>0.75</v>
      </c>
      <c r="W173" s="142"/>
      <c r="X173" s="141">
        <f t="shared" si="48"/>
        <v>0.75</v>
      </c>
      <c r="Y173" s="141">
        <f t="shared" si="49"/>
        <v>0.75</v>
      </c>
      <c r="Z173" s="141">
        <f t="shared" si="50"/>
        <v>0</v>
      </c>
      <c r="AA173" s="141">
        <f t="shared" si="51"/>
        <v>0.75</v>
      </c>
      <c r="AB173" s="141">
        <f t="shared" si="52"/>
        <v>0</v>
      </c>
      <c r="AC173" s="141">
        <f t="shared" si="53"/>
        <v>0</v>
      </c>
      <c r="AD173" s="141">
        <f t="shared" si="54"/>
        <v>0</v>
      </c>
      <c r="AE173" s="141">
        <f t="shared" si="55"/>
        <v>0</v>
      </c>
      <c r="AF173" s="141">
        <f t="shared" si="56"/>
        <v>0</v>
      </c>
      <c r="AG173" s="141">
        <f t="shared" si="57"/>
        <v>0</v>
      </c>
      <c r="AH173" s="141">
        <f t="shared" si="58"/>
        <v>0</v>
      </c>
      <c r="AI173" s="141">
        <f t="shared" si="59"/>
        <v>0</v>
      </c>
      <c r="AJ173" s="141">
        <f t="shared" si="60"/>
        <v>0</v>
      </c>
      <c r="AK173" s="141">
        <f t="shared" si="61"/>
        <v>0</v>
      </c>
      <c r="AL173" s="141">
        <f t="shared" si="62"/>
        <v>0</v>
      </c>
      <c r="AM173" s="141">
        <f t="shared" si="63"/>
        <v>0</v>
      </c>
      <c r="AN173" s="141">
        <f t="shared" si="64"/>
        <v>0.75</v>
      </c>
      <c r="AO173" s="141">
        <f t="shared" si="65"/>
        <v>0</v>
      </c>
      <c r="AP173" s="142"/>
      <c r="AQ173" s="142"/>
      <c r="AR173" s="141">
        <f t="shared" si="66"/>
        <v>3</v>
      </c>
      <c r="AS173" s="141">
        <f t="shared" si="67"/>
        <v>4</v>
      </c>
      <c r="AT173" s="141" t="str">
        <f t="shared" si="68"/>
        <v>Correct</v>
      </c>
      <c r="AU173" s="142"/>
      <c r="AV173" s="115" t="s">
        <v>83</v>
      </c>
      <c r="AW173" s="115">
        <v>50</v>
      </c>
      <c r="AX173" s="115" t="s">
        <v>181</v>
      </c>
      <c r="AY173" s="115" t="s">
        <v>224</v>
      </c>
      <c r="AZ173" s="115" t="s">
        <v>85</v>
      </c>
      <c r="BA173" s="115" t="s">
        <v>86</v>
      </c>
      <c r="BB173" s="115" t="s">
        <v>87</v>
      </c>
      <c r="BD173" s="115" t="s">
        <v>89</v>
      </c>
      <c r="BE173" s="115" t="s">
        <v>90</v>
      </c>
      <c r="BF173" s="115" t="s">
        <v>91</v>
      </c>
      <c r="BG173" s="115" t="s">
        <v>91</v>
      </c>
    </row>
    <row r="174" spans="1:59">
      <c r="A174" s="115">
        <v>5586516688</v>
      </c>
      <c r="D174" s="115" t="s">
        <v>54</v>
      </c>
      <c r="G174" s="115" t="s">
        <v>56</v>
      </c>
      <c r="K174" s="115" t="s">
        <v>60</v>
      </c>
      <c r="T174" s="142"/>
      <c r="U174" s="141">
        <f t="shared" si="46"/>
        <v>3</v>
      </c>
      <c r="V174" s="141">
        <f t="shared" si="47"/>
        <v>1</v>
      </c>
      <c r="W174" s="142"/>
      <c r="X174" s="141">
        <f t="shared" si="48"/>
        <v>0</v>
      </c>
      <c r="Y174" s="141">
        <f t="shared" si="49"/>
        <v>0</v>
      </c>
      <c r="Z174" s="141">
        <f t="shared" si="50"/>
        <v>1</v>
      </c>
      <c r="AA174" s="141">
        <f t="shared" si="51"/>
        <v>0</v>
      </c>
      <c r="AB174" s="141">
        <f t="shared" si="52"/>
        <v>0</v>
      </c>
      <c r="AC174" s="141">
        <f t="shared" si="53"/>
        <v>1</v>
      </c>
      <c r="AD174" s="141">
        <f t="shared" si="54"/>
        <v>0</v>
      </c>
      <c r="AE174" s="141">
        <f t="shared" si="55"/>
        <v>0</v>
      </c>
      <c r="AF174" s="141">
        <f t="shared" si="56"/>
        <v>0</v>
      </c>
      <c r="AG174" s="141">
        <f t="shared" si="57"/>
        <v>1</v>
      </c>
      <c r="AH174" s="141">
        <f t="shared" si="58"/>
        <v>0</v>
      </c>
      <c r="AI174" s="141">
        <f t="shared" si="59"/>
        <v>0</v>
      </c>
      <c r="AJ174" s="141">
        <f t="shared" si="60"/>
        <v>0</v>
      </c>
      <c r="AK174" s="141">
        <f t="shared" si="61"/>
        <v>0</v>
      </c>
      <c r="AL174" s="141">
        <f t="shared" si="62"/>
        <v>0</v>
      </c>
      <c r="AM174" s="141">
        <f t="shared" si="63"/>
        <v>0</v>
      </c>
      <c r="AN174" s="141">
        <f t="shared" si="64"/>
        <v>0</v>
      </c>
      <c r="AO174" s="141">
        <f t="shared" si="65"/>
        <v>0</v>
      </c>
      <c r="AP174" s="142"/>
      <c r="AQ174" s="142"/>
      <c r="AR174" s="141">
        <f t="shared" si="66"/>
        <v>3</v>
      </c>
      <c r="AS174" s="141">
        <f t="shared" si="67"/>
        <v>3</v>
      </c>
      <c r="AT174" s="141" t="str">
        <f t="shared" si="68"/>
        <v>Correct</v>
      </c>
      <c r="AU174" s="142"/>
      <c r="AV174" s="115" t="s">
        <v>99</v>
      </c>
      <c r="AW174" s="115">
        <v>55</v>
      </c>
      <c r="AX174" s="115" t="s">
        <v>181</v>
      </c>
      <c r="AY174" s="115" t="s">
        <v>224</v>
      </c>
      <c r="AZ174" s="115" t="s">
        <v>92</v>
      </c>
      <c r="BA174" s="115" t="s">
        <v>86</v>
      </c>
      <c r="BB174" s="115" t="s">
        <v>87</v>
      </c>
      <c r="BC174" s="115" t="s">
        <v>88</v>
      </c>
      <c r="BD174" s="115" t="s">
        <v>120</v>
      </c>
      <c r="BE174" s="115" t="s">
        <v>90</v>
      </c>
      <c r="BF174" s="115" t="s">
        <v>91</v>
      </c>
      <c r="BG174" s="115" t="s">
        <v>91</v>
      </c>
    </row>
    <row r="175" spans="1:59">
      <c r="A175" s="115">
        <v>7020564050</v>
      </c>
      <c r="B175" s="115" t="s">
        <v>52</v>
      </c>
      <c r="H175" s="115" t="s">
        <v>57</v>
      </c>
      <c r="L175" s="115" t="s">
        <v>61</v>
      </c>
      <c r="T175" s="142"/>
      <c r="U175" s="141">
        <f t="shared" si="46"/>
        <v>3</v>
      </c>
      <c r="V175" s="141">
        <f t="shared" si="47"/>
        <v>1</v>
      </c>
      <c r="W175" s="142"/>
      <c r="X175" s="141">
        <f t="shared" si="48"/>
        <v>1</v>
      </c>
      <c r="Y175" s="141">
        <f t="shared" si="49"/>
        <v>0</v>
      </c>
      <c r="Z175" s="141">
        <f t="shared" si="50"/>
        <v>0</v>
      </c>
      <c r="AA175" s="141">
        <f t="shared" si="51"/>
        <v>0</v>
      </c>
      <c r="AB175" s="141">
        <f t="shared" si="52"/>
        <v>0</v>
      </c>
      <c r="AC175" s="141">
        <f t="shared" si="53"/>
        <v>0</v>
      </c>
      <c r="AD175" s="141">
        <f t="shared" si="54"/>
        <v>1</v>
      </c>
      <c r="AE175" s="141">
        <f t="shared" si="55"/>
        <v>0</v>
      </c>
      <c r="AF175" s="141">
        <f t="shared" si="56"/>
        <v>0</v>
      </c>
      <c r="AG175" s="141">
        <f t="shared" si="57"/>
        <v>0</v>
      </c>
      <c r="AH175" s="141">
        <f t="shared" si="58"/>
        <v>1</v>
      </c>
      <c r="AI175" s="141">
        <f t="shared" si="59"/>
        <v>0</v>
      </c>
      <c r="AJ175" s="141">
        <f t="shared" si="60"/>
        <v>0</v>
      </c>
      <c r="AK175" s="141">
        <f t="shared" si="61"/>
        <v>0</v>
      </c>
      <c r="AL175" s="141">
        <f t="shared" si="62"/>
        <v>0</v>
      </c>
      <c r="AM175" s="141">
        <f t="shared" si="63"/>
        <v>0</v>
      </c>
      <c r="AN175" s="141">
        <f t="shared" si="64"/>
        <v>0</v>
      </c>
      <c r="AO175" s="141">
        <f t="shared" si="65"/>
        <v>0</v>
      </c>
      <c r="AP175" s="142"/>
      <c r="AQ175" s="142"/>
      <c r="AR175" s="141">
        <f t="shared" si="66"/>
        <v>3</v>
      </c>
      <c r="AS175" s="141">
        <f t="shared" si="67"/>
        <v>3</v>
      </c>
      <c r="AT175" s="141" t="str">
        <f t="shared" si="68"/>
        <v>Correct</v>
      </c>
      <c r="AU175" s="142"/>
      <c r="AV175" s="115" t="s">
        <v>99</v>
      </c>
      <c r="AW175" s="115">
        <v>62</v>
      </c>
      <c r="AX175" s="115" t="s">
        <v>181</v>
      </c>
      <c r="AY175" s="115" t="s">
        <v>224</v>
      </c>
      <c r="AZ175" s="115" t="s">
        <v>92</v>
      </c>
      <c r="BA175" s="115" t="s">
        <v>86</v>
      </c>
      <c r="BB175" s="115" t="s">
        <v>87</v>
      </c>
      <c r="BD175" s="115" t="s">
        <v>89</v>
      </c>
      <c r="BE175" s="115" t="s">
        <v>90</v>
      </c>
      <c r="BF175" s="115" t="s">
        <v>91</v>
      </c>
      <c r="BG175" s="115" t="s">
        <v>91</v>
      </c>
    </row>
    <row r="176" spans="1:59">
      <c r="A176" s="115">
        <v>7045762645</v>
      </c>
      <c r="B176" s="115" t="s">
        <v>52</v>
      </c>
      <c r="L176" s="115" t="s">
        <v>61</v>
      </c>
      <c r="N176" s="115" t="s">
        <v>26</v>
      </c>
      <c r="T176" s="142"/>
      <c r="U176" s="141">
        <f t="shared" si="46"/>
        <v>3</v>
      </c>
      <c r="V176" s="141">
        <f t="shared" si="47"/>
        <v>1</v>
      </c>
      <c r="W176" s="142"/>
      <c r="X176" s="141">
        <f t="shared" si="48"/>
        <v>1</v>
      </c>
      <c r="Y176" s="141">
        <f t="shared" si="49"/>
        <v>0</v>
      </c>
      <c r="Z176" s="141">
        <f t="shared" si="50"/>
        <v>0</v>
      </c>
      <c r="AA176" s="141">
        <f t="shared" si="51"/>
        <v>0</v>
      </c>
      <c r="AB176" s="141">
        <f t="shared" si="52"/>
        <v>0</v>
      </c>
      <c r="AC176" s="141">
        <f t="shared" si="53"/>
        <v>0</v>
      </c>
      <c r="AD176" s="141">
        <f t="shared" si="54"/>
        <v>0</v>
      </c>
      <c r="AE176" s="141">
        <f t="shared" si="55"/>
        <v>0</v>
      </c>
      <c r="AF176" s="141">
        <f t="shared" si="56"/>
        <v>0</v>
      </c>
      <c r="AG176" s="141">
        <f t="shared" si="57"/>
        <v>0</v>
      </c>
      <c r="AH176" s="141">
        <f t="shared" si="58"/>
        <v>1</v>
      </c>
      <c r="AI176" s="141">
        <f t="shared" si="59"/>
        <v>0</v>
      </c>
      <c r="AJ176" s="141">
        <f t="shared" si="60"/>
        <v>1</v>
      </c>
      <c r="AK176" s="141">
        <f t="shared" si="61"/>
        <v>0</v>
      </c>
      <c r="AL176" s="141">
        <f t="shared" si="62"/>
        <v>0</v>
      </c>
      <c r="AM176" s="141">
        <f t="shared" si="63"/>
        <v>0</v>
      </c>
      <c r="AN176" s="141">
        <f t="shared" si="64"/>
        <v>0</v>
      </c>
      <c r="AO176" s="141">
        <f t="shared" si="65"/>
        <v>0</v>
      </c>
      <c r="AP176" s="142"/>
      <c r="AQ176" s="142"/>
      <c r="AR176" s="141">
        <f t="shared" si="66"/>
        <v>3</v>
      </c>
      <c r="AS176" s="141">
        <f t="shared" si="67"/>
        <v>3</v>
      </c>
      <c r="AT176" s="141" t="str">
        <f t="shared" si="68"/>
        <v>Correct</v>
      </c>
      <c r="AU176" s="142"/>
      <c r="AV176" s="115" t="s">
        <v>83</v>
      </c>
      <c r="AW176" s="115">
        <v>69</v>
      </c>
      <c r="AX176" s="115" t="s">
        <v>181</v>
      </c>
      <c r="AY176" s="115" t="s">
        <v>196</v>
      </c>
      <c r="AZ176" s="115" t="s">
        <v>85</v>
      </c>
      <c r="BA176" s="115" t="s">
        <v>86</v>
      </c>
      <c r="BB176" s="115" t="s">
        <v>87</v>
      </c>
      <c r="BC176" s="115" t="s">
        <v>96</v>
      </c>
      <c r="BD176" s="115" t="s">
        <v>94</v>
      </c>
      <c r="BE176" s="115" t="s">
        <v>106</v>
      </c>
      <c r="BF176" s="115" t="s">
        <v>91</v>
      </c>
      <c r="BG176" s="115" t="s">
        <v>91</v>
      </c>
    </row>
    <row r="177" spans="1:59">
      <c r="A177" s="115">
        <v>7045776139</v>
      </c>
      <c r="D177" s="115" t="s">
        <v>54</v>
      </c>
      <c r="H177" s="115" t="s">
        <v>57</v>
      </c>
      <c r="L177" s="115" t="s">
        <v>61</v>
      </c>
      <c r="T177" s="142"/>
      <c r="U177" s="141">
        <f t="shared" si="46"/>
        <v>3</v>
      </c>
      <c r="V177" s="141">
        <f t="shared" si="47"/>
        <v>1</v>
      </c>
      <c r="W177" s="142"/>
      <c r="X177" s="141">
        <f t="shared" si="48"/>
        <v>0</v>
      </c>
      <c r="Y177" s="141">
        <f t="shared" si="49"/>
        <v>0</v>
      </c>
      <c r="Z177" s="141">
        <f t="shared" si="50"/>
        <v>1</v>
      </c>
      <c r="AA177" s="141">
        <f t="shared" si="51"/>
        <v>0</v>
      </c>
      <c r="AB177" s="141">
        <f t="shared" si="52"/>
        <v>0</v>
      </c>
      <c r="AC177" s="141">
        <f t="shared" si="53"/>
        <v>0</v>
      </c>
      <c r="AD177" s="141">
        <f t="shared" si="54"/>
        <v>1</v>
      </c>
      <c r="AE177" s="141">
        <f t="shared" si="55"/>
        <v>0</v>
      </c>
      <c r="AF177" s="141">
        <f t="shared" si="56"/>
        <v>0</v>
      </c>
      <c r="AG177" s="141">
        <f t="shared" si="57"/>
        <v>0</v>
      </c>
      <c r="AH177" s="141">
        <f t="shared" si="58"/>
        <v>1</v>
      </c>
      <c r="AI177" s="141">
        <f t="shared" si="59"/>
        <v>0</v>
      </c>
      <c r="AJ177" s="141">
        <f t="shared" si="60"/>
        <v>0</v>
      </c>
      <c r="AK177" s="141">
        <f t="shared" si="61"/>
        <v>0</v>
      </c>
      <c r="AL177" s="141">
        <f t="shared" si="62"/>
        <v>0</v>
      </c>
      <c r="AM177" s="141">
        <f t="shared" si="63"/>
        <v>0</v>
      </c>
      <c r="AN177" s="141">
        <f t="shared" si="64"/>
        <v>0</v>
      </c>
      <c r="AO177" s="141">
        <f t="shared" si="65"/>
        <v>0</v>
      </c>
      <c r="AP177" s="142"/>
      <c r="AQ177" s="142"/>
      <c r="AR177" s="141">
        <f t="shared" si="66"/>
        <v>3</v>
      </c>
      <c r="AS177" s="141">
        <f t="shared" si="67"/>
        <v>3</v>
      </c>
      <c r="AT177" s="141" t="str">
        <f t="shared" si="68"/>
        <v>Correct</v>
      </c>
      <c r="AU177" s="142"/>
      <c r="AV177" s="115" t="s">
        <v>83</v>
      </c>
      <c r="AW177" s="115">
        <v>71</v>
      </c>
      <c r="AX177" s="115" t="s">
        <v>181</v>
      </c>
      <c r="AY177" s="115" t="s">
        <v>190</v>
      </c>
      <c r="AZ177" s="115" t="s">
        <v>85</v>
      </c>
      <c r="BA177" s="115" t="s">
        <v>86</v>
      </c>
      <c r="BB177" s="115" t="s">
        <v>87</v>
      </c>
      <c r="BC177" s="115" t="s">
        <v>88</v>
      </c>
      <c r="BD177" s="115" t="s">
        <v>111</v>
      </c>
      <c r="BE177" s="115" t="s">
        <v>106</v>
      </c>
      <c r="BF177" s="115" t="s">
        <v>91</v>
      </c>
      <c r="BG177" s="115" t="s">
        <v>91</v>
      </c>
    </row>
    <row r="178" spans="1:59">
      <c r="A178" s="115">
        <v>6982457295</v>
      </c>
      <c r="G178" s="115" t="s">
        <v>56</v>
      </c>
      <c r="H178" s="115" t="s">
        <v>57</v>
      </c>
      <c r="K178" s="115" t="s">
        <v>60</v>
      </c>
      <c r="T178" s="142"/>
      <c r="U178" s="141">
        <f t="shared" si="46"/>
        <v>3</v>
      </c>
      <c r="V178" s="141">
        <f t="shared" si="47"/>
        <v>1</v>
      </c>
      <c r="W178" s="142"/>
      <c r="X178" s="141">
        <f t="shared" si="48"/>
        <v>0</v>
      </c>
      <c r="Y178" s="141">
        <f t="shared" si="49"/>
        <v>0</v>
      </c>
      <c r="Z178" s="141">
        <f t="shared" si="50"/>
        <v>0</v>
      </c>
      <c r="AA178" s="141">
        <f t="shared" si="51"/>
        <v>0</v>
      </c>
      <c r="AB178" s="141">
        <f t="shared" si="52"/>
        <v>0</v>
      </c>
      <c r="AC178" s="141">
        <f t="shared" si="53"/>
        <v>1</v>
      </c>
      <c r="AD178" s="141">
        <f t="shared" si="54"/>
        <v>1</v>
      </c>
      <c r="AE178" s="141">
        <f t="shared" si="55"/>
        <v>0</v>
      </c>
      <c r="AF178" s="141">
        <f t="shared" si="56"/>
        <v>0</v>
      </c>
      <c r="AG178" s="141">
        <f t="shared" si="57"/>
        <v>1</v>
      </c>
      <c r="AH178" s="141">
        <f t="shared" si="58"/>
        <v>0</v>
      </c>
      <c r="AI178" s="141">
        <f t="shared" si="59"/>
        <v>0</v>
      </c>
      <c r="AJ178" s="141">
        <f t="shared" si="60"/>
        <v>0</v>
      </c>
      <c r="AK178" s="141">
        <f t="shared" si="61"/>
        <v>0</v>
      </c>
      <c r="AL178" s="141">
        <f t="shared" si="62"/>
        <v>0</v>
      </c>
      <c r="AM178" s="141">
        <f t="shared" si="63"/>
        <v>0</v>
      </c>
      <c r="AN178" s="141">
        <f t="shared" si="64"/>
        <v>0</v>
      </c>
      <c r="AO178" s="141">
        <f t="shared" si="65"/>
        <v>0</v>
      </c>
      <c r="AP178" s="142"/>
      <c r="AQ178" s="142"/>
      <c r="AR178" s="141">
        <f t="shared" si="66"/>
        <v>3</v>
      </c>
      <c r="AS178" s="141">
        <f t="shared" si="67"/>
        <v>3</v>
      </c>
      <c r="AT178" s="141" t="str">
        <f t="shared" si="68"/>
        <v>Correct</v>
      </c>
      <c r="AU178" s="142"/>
      <c r="AV178" s="115" t="s">
        <v>83</v>
      </c>
      <c r="AW178" s="115">
        <v>40</v>
      </c>
      <c r="AX178" s="115" t="s">
        <v>181</v>
      </c>
      <c r="AY178" s="115" t="s">
        <v>193</v>
      </c>
      <c r="AZ178" s="115" t="s">
        <v>114</v>
      </c>
      <c r="BA178" s="115" t="s">
        <v>91</v>
      </c>
      <c r="BB178" s="115" t="s">
        <v>108</v>
      </c>
      <c r="BC178" s="115" t="s">
        <v>96</v>
      </c>
      <c r="BD178" s="115" t="s">
        <v>112</v>
      </c>
      <c r="BE178" s="115" t="s">
        <v>90</v>
      </c>
      <c r="BF178" s="115" t="s">
        <v>91</v>
      </c>
      <c r="BG178" s="115" t="s">
        <v>86</v>
      </c>
    </row>
    <row r="179" spans="1:59">
      <c r="A179" s="115">
        <v>7011088935</v>
      </c>
      <c r="B179" s="115" t="s">
        <v>52</v>
      </c>
      <c r="I179" s="115" t="s">
        <v>58</v>
      </c>
      <c r="S179" s="115" t="s">
        <v>66</v>
      </c>
      <c r="T179" s="142"/>
      <c r="U179" s="141">
        <f t="shared" si="46"/>
        <v>3</v>
      </c>
      <c r="V179" s="141">
        <f t="shared" si="47"/>
        <v>1</v>
      </c>
      <c r="W179" s="142"/>
      <c r="X179" s="141">
        <f t="shared" si="48"/>
        <v>1</v>
      </c>
      <c r="Y179" s="141">
        <f t="shared" si="49"/>
        <v>0</v>
      </c>
      <c r="Z179" s="141">
        <f t="shared" si="50"/>
        <v>0</v>
      </c>
      <c r="AA179" s="141">
        <f t="shared" si="51"/>
        <v>0</v>
      </c>
      <c r="AB179" s="141">
        <f t="shared" si="52"/>
        <v>0</v>
      </c>
      <c r="AC179" s="141">
        <f t="shared" si="53"/>
        <v>0</v>
      </c>
      <c r="AD179" s="141">
        <f t="shared" si="54"/>
        <v>0</v>
      </c>
      <c r="AE179" s="141">
        <f t="shared" si="55"/>
        <v>1</v>
      </c>
      <c r="AF179" s="141">
        <f t="shared" si="56"/>
        <v>0</v>
      </c>
      <c r="AG179" s="141">
        <f t="shared" si="57"/>
        <v>0</v>
      </c>
      <c r="AH179" s="141">
        <f t="shared" si="58"/>
        <v>0</v>
      </c>
      <c r="AI179" s="141">
        <f t="shared" si="59"/>
        <v>0</v>
      </c>
      <c r="AJ179" s="141">
        <f t="shared" si="60"/>
        <v>0</v>
      </c>
      <c r="AK179" s="141">
        <f t="shared" si="61"/>
        <v>0</v>
      </c>
      <c r="AL179" s="141">
        <f t="shared" si="62"/>
        <v>0</v>
      </c>
      <c r="AM179" s="141">
        <f t="shared" si="63"/>
        <v>0</v>
      </c>
      <c r="AN179" s="141">
        <f t="shared" si="64"/>
        <v>0</v>
      </c>
      <c r="AO179" s="141">
        <f t="shared" si="65"/>
        <v>1</v>
      </c>
      <c r="AP179" s="142"/>
      <c r="AQ179" s="142"/>
      <c r="AR179" s="141">
        <f t="shared" si="66"/>
        <v>3</v>
      </c>
      <c r="AS179" s="141">
        <f t="shared" si="67"/>
        <v>3</v>
      </c>
      <c r="AT179" s="141" t="str">
        <f t="shared" si="68"/>
        <v>Correct</v>
      </c>
      <c r="AU179" s="142"/>
      <c r="AV179" s="115" t="s">
        <v>83</v>
      </c>
      <c r="AW179" s="115">
        <v>43</v>
      </c>
      <c r="AX179" s="115" t="s">
        <v>181</v>
      </c>
      <c r="AY179" s="115" t="s">
        <v>232</v>
      </c>
      <c r="AZ179" s="115" t="s">
        <v>85</v>
      </c>
      <c r="BA179" s="115" t="s">
        <v>86</v>
      </c>
      <c r="BB179" s="115" t="s">
        <v>87</v>
      </c>
      <c r="BC179" s="115" t="s">
        <v>101</v>
      </c>
      <c r="BD179" s="115" t="s">
        <v>111</v>
      </c>
      <c r="BE179" s="115" t="s">
        <v>90</v>
      </c>
      <c r="BF179" s="115" t="s">
        <v>91</v>
      </c>
      <c r="BG179" s="115" t="s">
        <v>91</v>
      </c>
    </row>
    <row r="180" spans="1:59">
      <c r="A180" s="115">
        <v>7045769863</v>
      </c>
      <c r="G180" s="115" t="s">
        <v>56</v>
      </c>
      <c r="K180" s="115" t="s">
        <v>60</v>
      </c>
      <c r="M180" s="115" t="s">
        <v>62</v>
      </c>
      <c r="T180" s="142"/>
      <c r="U180" s="141">
        <f t="shared" si="46"/>
        <v>3</v>
      </c>
      <c r="V180" s="141">
        <f t="shared" si="47"/>
        <v>1</v>
      </c>
      <c r="W180" s="142"/>
      <c r="X180" s="141">
        <f t="shared" si="48"/>
        <v>0</v>
      </c>
      <c r="Y180" s="141">
        <f t="shared" si="49"/>
        <v>0</v>
      </c>
      <c r="Z180" s="141">
        <f t="shared" si="50"/>
        <v>0</v>
      </c>
      <c r="AA180" s="141">
        <f t="shared" si="51"/>
        <v>0</v>
      </c>
      <c r="AB180" s="141">
        <f t="shared" si="52"/>
        <v>0</v>
      </c>
      <c r="AC180" s="141">
        <f t="shared" si="53"/>
        <v>1</v>
      </c>
      <c r="AD180" s="141">
        <f t="shared" si="54"/>
        <v>0</v>
      </c>
      <c r="AE180" s="141">
        <f t="shared" si="55"/>
        <v>0</v>
      </c>
      <c r="AF180" s="141">
        <f t="shared" si="56"/>
        <v>0</v>
      </c>
      <c r="AG180" s="141">
        <f t="shared" si="57"/>
        <v>1</v>
      </c>
      <c r="AH180" s="141">
        <f t="shared" si="58"/>
        <v>0</v>
      </c>
      <c r="AI180" s="141">
        <f t="shared" si="59"/>
        <v>1</v>
      </c>
      <c r="AJ180" s="141">
        <f t="shared" si="60"/>
        <v>0</v>
      </c>
      <c r="AK180" s="141">
        <f t="shared" si="61"/>
        <v>0</v>
      </c>
      <c r="AL180" s="141">
        <f t="shared" si="62"/>
        <v>0</v>
      </c>
      <c r="AM180" s="141">
        <f t="shared" si="63"/>
        <v>0</v>
      </c>
      <c r="AN180" s="141">
        <f t="shared" si="64"/>
        <v>0</v>
      </c>
      <c r="AO180" s="141">
        <f t="shared" si="65"/>
        <v>0</v>
      </c>
      <c r="AP180" s="142"/>
      <c r="AQ180" s="142"/>
      <c r="AR180" s="141">
        <f t="shared" si="66"/>
        <v>3</v>
      </c>
      <c r="AS180" s="141">
        <f t="shared" si="67"/>
        <v>3</v>
      </c>
      <c r="AT180" s="141" t="str">
        <f t="shared" si="68"/>
        <v>Correct</v>
      </c>
      <c r="AU180" s="142"/>
      <c r="AV180" s="115" t="s">
        <v>83</v>
      </c>
      <c r="AW180" s="115">
        <v>72</v>
      </c>
      <c r="AX180" s="115" t="s">
        <v>181</v>
      </c>
      <c r="AY180" s="115" t="s">
        <v>208</v>
      </c>
      <c r="AZ180" s="115" t="s">
        <v>85</v>
      </c>
      <c r="BA180" s="115" t="s">
        <v>86</v>
      </c>
      <c r="BB180" s="115" t="s">
        <v>87</v>
      </c>
      <c r="BC180" s="115" t="s">
        <v>101</v>
      </c>
      <c r="BD180" s="115" t="s">
        <v>94</v>
      </c>
      <c r="BE180" s="115" t="s">
        <v>106</v>
      </c>
      <c r="BF180" s="115" t="s">
        <v>91</v>
      </c>
      <c r="BG180" s="115" t="s">
        <v>91</v>
      </c>
    </row>
    <row r="181" spans="1:59">
      <c r="A181" s="115">
        <v>7045765746</v>
      </c>
      <c r="G181" s="115" t="s">
        <v>56</v>
      </c>
      <c r="K181" s="115" t="s">
        <v>60</v>
      </c>
      <c r="S181" s="115" t="s">
        <v>66</v>
      </c>
      <c r="T181" s="142"/>
      <c r="U181" s="141">
        <f t="shared" si="46"/>
        <v>3</v>
      </c>
      <c r="V181" s="141">
        <f t="shared" si="47"/>
        <v>1</v>
      </c>
      <c r="W181" s="142"/>
      <c r="X181" s="141">
        <f t="shared" si="48"/>
        <v>0</v>
      </c>
      <c r="Y181" s="141">
        <f t="shared" si="49"/>
        <v>0</v>
      </c>
      <c r="Z181" s="141">
        <f t="shared" si="50"/>
        <v>0</v>
      </c>
      <c r="AA181" s="141">
        <f t="shared" si="51"/>
        <v>0</v>
      </c>
      <c r="AB181" s="141">
        <f t="shared" si="52"/>
        <v>0</v>
      </c>
      <c r="AC181" s="141">
        <f t="shared" si="53"/>
        <v>1</v>
      </c>
      <c r="AD181" s="141">
        <f t="shared" si="54"/>
        <v>0</v>
      </c>
      <c r="AE181" s="141">
        <f t="shared" si="55"/>
        <v>0</v>
      </c>
      <c r="AF181" s="141">
        <f t="shared" si="56"/>
        <v>0</v>
      </c>
      <c r="AG181" s="141">
        <f t="shared" si="57"/>
        <v>1</v>
      </c>
      <c r="AH181" s="141">
        <f t="shared" si="58"/>
        <v>0</v>
      </c>
      <c r="AI181" s="141">
        <f t="shared" si="59"/>
        <v>0</v>
      </c>
      <c r="AJ181" s="141">
        <f t="shared" si="60"/>
        <v>0</v>
      </c>
      <c r="AK181" s="141">
        <f t="shared" si="61"/>
        <v>0</v>
      </c>
      <c r="AL181" s="141">
        <f t="shared" si="62"/>
        <v>0</v>
      </c>
      <c r="AM181" s="141">
        <f t="shared" si="63"/>
        <v>0</v>
      </c>
      <c r="AN181" s="141">
        <f t="shared" si="64"/>
        <v>0</v>
      </c>
      <c r="AO181" s="141">
        <f t="shared" si="65"/>
        <v>1</v>
      </c>
      <c r="AP181" s="142"/>
      <c r="AQ181" s="142"/>
      <c r="AR181" s="141">
        <f t="shared" si="66"/>
        <v>3</v>
      </c>
      <c r="AS181" s="141">
        <f t="shared" si="67"/>
        <v>3</v>
      </c>
      <c r="AT181" s="141" t="str">
        <f t="shared" si="68"/>
        <v>Correct</v>
      </c>
      <c r="AU181" s="142"/>
      <c r="AV181" s="115" t="s">
        <v>83</v>
      </c>
      <c r="AW181" s="115">
        <v>73</v>
      </c>
      <c r="AX181" s="115" t="s">
        <v>181</v>
      </c>
      <c r="AY181" s="115" t="s">
        <v>206</v>
      </c>
      <c r="AZ181" s="115" t="s">
        <v>85</v>
      </c>
      <c r="BA181" s="115" t="s">
        <v>86</v>
      </c>
      <c r="BB181" s="115" t="s">
        <v>87</v>
      </c>
      <c r="BC181" s="115" t="s">
        <v>96</v>
      </c>
      <c r="BD181" s="115" t="s">
        <v>89</v>
      </c>
      <c r="BE181" s="115" t="s">
        <v>103</v>
      </c>
      <c r="BF181" s="115" t="s">
        <v>91</v>
      </c>
      <c r="BG181" s="115" t="s">
        <v>86</v>
      </c>
    </row>
    <row r="182" spans="1:59">
      <c r="A182" s="115">
        <v>7044842125</v>
      </c>
      <c r="B182" s="115" t="s">
        <v>52</v>
      </c>
      <c r="F182" s="115" t="s">
        <v>55</v>
      </c>
      <c r="G182" s="115" t="s">
        <v>56</v>
      </c>
      <c r="T182" s="142"/>
      <c r="U182" s="141">
        <f t="shared" si="46"/>
        <v>3</v>
      </c>
      <c r="V182" s="141">
        <f t="shared" si="47"/>
        <v>1</v>
      </c>
      <c r="W182" s="142"/>
      <c r="X182" s="141">
        <f t="shared" si="48"/>
        <v>1</v>
      </c>
      <c r="Y182" s="141">
        <f t="shared" si="49"/>
        <v>0</v>
      </c>
      <c r="Z182" s="141">
        <f t="shared" si="50"/>
        <v>0</v>
      </c>
      <c r="AA182" s="141">
        <f t="shared" si="51"/>
        <v>0</v>
      </c>
      <c r="AB182" s="141">
        <f t="shared" si="52"/>
        <v>1</v>
      </c>
      <c r="AC182" s="141">
        <f t="shared" si="53"/>
        <v>1</v>
      </c>
      <c r="AD182" s="141">
        <f t="shared" si="54"/>
        <v>0</v>
      </c>
      <c r="AE182" s="141">
        <f t="shared" si="55"/>
        <v>0</v>
      </c>
      <c r="AF182" s="141">
        <f t="shared" si="56"/>
        <v>0</v>
      </c>
      <c r="AG182" s="141">
        <f t="shared" si="57"/>
        <v>0</v>
      </c>
      <c r="AH182" s="141">
        <f t="shared" si="58"/>
        <v>0</v>
      </c>
      <c r="AI182" s="141">
        <f t="shared" si="59"/>
        <v>0</v>
      </c>
      <c r="AJ182" s="141">
        <f t="shared" si="60"/>
        <v>0</v>
      </c>
      <c r="AK182" s="141">
        <f t="shared" si="61"/>
        <v>0</v>
      </c>
      <c r="AL182" s="141">
        <f t="shared" si="62"/>
        <v>0</v>
      </c>
      <c r="AM182" s="141">
        <f t="shared" si="63"/>
        <v>0</v>
      </c>
      <c r="AN182" s="141">
        <f t="shared" si="64"/>
        <v>0</v>
      </c>
      <c r="AO182" s="141">
        <f t="shared" si="65"/>
        <v>0</v>
      </c>
      <c r="AP182" s="142"/>
      <c r="AQ182" s="142"/>
      <c r="AR182" s="141">
        <f t="shared" si="66"/>
        <v>3</v>
      </c>
      <c r="AS182" s="141">
        <f t="shared" si="67"/>
        <v>3</v>
      </c>
      <c r="AT182" s="141" t="str">
        <f t="shared" si="68"/>
        <v>Correct</v>
      </c>
      <c r="AU182" s="142"/>
      <c r="AV182" s="115" t="s">
        <v>83</v>
      </c>
      <c r="AW182" s="115">
        <v>41</v>
      </c>
      <c r="AX182" s="115" t="s">
        <v>181</v>
      </c>
      <c r="AY182" s="115" t="s">
        <v>206</v>
      </c>
      <c r="AZ182" s="115" t="s">
        <v>107</v>
      </c>
      <c r="BA182" s="115" t="s">
        <v>91</v>
      </c>
      <c r="BB182" s="115" t="s">
        <v>137</v>
      </c>
      <c r="BC182" s="115" t="s">
        <v>88</v>
      </c>
      <c r="BD182" s="115" t="s">
        <v>89</v>
      </c>
      <c r="BE182" s="115" t="s">
        <v>90</v>
      </c>
      <c r="BF182" s="115" t="s">
        <v>91</v>
      </c>
      <c r="BG182" s="115" t="s">
        <v>91</v>
      </c>
    </row>
    <row r="183" spans="1:59">
      <c r="A183" s="115">
        <v>7045762133</v>
      </c>
      <c r="B183" s="115" t="s">
        <v>52</v>
      </c>
      <c r="E183" s="115" t="s">
        <v>19</v>
      </c>
      <c r="H183" s="115" t="s">
        <v>57</v>
      </c>
      <c r="K183" s="115" t="s">
        <v>60</v>
      </c>
      <c r="T183" s="142"/>
      <c r="U183" s="141">
        <f t="shared" si="46"/>
        <v>4</v>
      </c>
      <c r="V183" s="141">
        <f t="shared" si="47"/>
        <v>0.75</v>
      </c>
      <c r="W183" s="142"/>
      <c r="X183" s="141">
        <f t="shared" si="48"/>
        <v>0.75</v>
      </c>
      <c r="Y183" s="141">
        <f t="shared" si="49"/>
        <v>0</v>
      </c>
      <c r="Z183" s="141">
        <f t="shared" si="50"/>
        <v>0</v>
      </c>
      <c r="AA183" s="141">
        <f t="shared" si="51"/>
        <v>0.75</v>
      </c>
      <c r="AB183" s="141">
        <f t="shared" si="52"/>
        <v>0</v>
      </c>
      <c r="AC183" s="141">
        <f t="shared" si="53"/>
        <v>0</v>
      </c>
      <c r="AD183" s="141">
        <f t="shared" si="54"/>
        <v>0.75</v>
      </c>
      <c r="AE183" s="141">
        <f t="shared" si="55"/>
        <v>0</v>
      </c>
      <c r="AF183" s="141">
        <f t="shared" si="56"/>
        <v>0</v>
      </c>
      <c r="AG183" s="141">
        <f t="shared" si="57"/>
        <v>0.75</v>
      </c>
      <c r="AH183" s="141">
        <f t="shared" si="58"/>
        <v>0</v>
      </c>
      <c r="AI183" s="141">
        <f t="shared" si="59"/>
        <v>0</v>
      </c>
      <c r="AJ183" s="141">
        <f t="shared" si="60"/>
        <v>0</v>
      </c>
      <c r="AK183" s="141">
        <f t="shared" si="61"/>
        <v>0</v>
      </c>
      <c r="AL183" s="141">
        <f t="shared" si="62"/>
        <v>0</v>
      </c>
      <c r="AM183" s="141">
        <f t="shared" si="63"/>
        <v>0</v>
      </c>
      <c r="AN183" s="141">
        <f t="shared" si="64"/>
        <v>0</v>
      </c>
      <c r="AO183" s="141">
        <f t="shared" si="65"/>
        <v>0</v>
      </c>
      <c r="AP183" s="142"/>
      <c r="AQ183" s="142"/>
      <c r="AR183" s="141">
        <f t="shared" si="66"/>
        <v>3</v>
      </c>
      <c r="AS183" s="141">
        <f t="shared" si="67"/>
        <v>4</v>
      </c>
      <c r="AT183" s="141" t="str">
        <f t="shared" si="68"/>
        <v>Correct</v>
      </c>
      <c r="AU183" s="142"/>
      <c r="AV183" s="115" t="s">
        <v>83</v>
      </c>
      <c r="AW183" s="115">
        <v>50</v>
      </c>
      <c r="AX183" s="115" t="s">
        <v>181</v>
      </c>
      <c r="AY183" s="115" t="s">
        <v>231</v>
      </c>
      <c r="AZ183" s="115" t="s">
        <v>85</v>
      </c>
      <c r="BB183" s="115" t="s">
        <v>87</v>
      </c>
      <c r="BC183" s="115" t="s">
        <v>100</v>
      </c>
      <c r="BD183" s="115" t="s">
        <v>109</v>
      </c>
      <c r="BE183" s="115" t="s">
        <v>106</v>
      </c>
      <c r="BF183" s="115" t="s">
        <v>91</v>
      </c>
      <c r="BG183" s="115" t="s">
        <v>86</v>
      </c>
    </row>
    <row r="184" spans="1:59">
      <c r="A184" s="115">
        <v>7011079591</v>
      </c>
      <c r="B184" s="115" t="s">
        <v>52</v>
      </c>
      <c r="C184" s="115" t="s">
        <v>53</v>
      </c>
      <c r="D184" s="115" t="s">
        <v>54</v>
      </c>
      <c r="E184" s="115" t="s">
        <v>19</v>
      </c>
      <c r="F184" s="115" t="s">
        <v>55</v>
      </c>
      <c r="G184" s="115" t="s">
        <v>56</v>
      </c>
      <c r="H184" s="115" t="s">
        <v>57</v>
      </c>
      <c r="I184" s="115" t="s">
        <v>58</v>
      </c>
      <c r="L184" s="115" t="s">
        <v>61</v>
      </c>
      <c r="M184" s="115" t="s">
        <v>62</v>
      </c>
      <c r="N184" s="115" t="s">
        <v>26</v>
      </c>
      <c r="T184" s="142"/>
      <c r="U184" s="141">
        <f t="shared" si="46"/>
        <v>11</v>
      </c>
      <c r="V184" s="141">
        <f t="shared" si="47"/>
        <v>0.27272727272727271</v>
      </c>
      <c r="W184" s="142"/>
      <c r="X184" s="141">
        <f t="shared" si="48"/>
        <v>0.27272727272727271</v>
      </c>
      <c r="Y184" s="141">
        <f t="shared" si="49"/>
        <v>0.27272727272727271</v>
      </c>
      <c r="Z184" s="141">
        <f t="shared" si="50"/>
        <v>0.27272727272727271</v>
      </c>
      <c r="AA184" s="141">
        <f t="shared" si="51"/>
        <v>0.27272727272727271</v>
      </c>
      <c r="AB184" s="141">
        <f t="shared" si="52"/>
        <v>0.27272727272727271</v>
      </c>
      <c r="AC184" s="141">
        <f t="shared" si="53"/>
        <v>0.27272727272727271</v>
      </c>
      <c r="AD184" s="141">
        <f t="shared" si="54"/>
        <v>0.27272727272727271</v>
      </c>
      <c r="AE184" s="141">
        <f t="shared" si="55"/>
        <v>0.27272727272727271</v>
      </c>
      <c r="AF184" s="141">
        <f t="shared" si="56"/>
        <v>0</v>
      </c>
      <c r="AG184" s="141">
        <f t="shared" si="57"/>
        <v>0</v>
      </c>
      <c r="AH184" s="141">
        <f t="shared" si="58"/>
        <v>0.27272727272727271</v>
      </c>
      <c r="AI184" s="141">
        <f t="shared" si="59"/>
        <v>0.27272727272727271</v>
      </c>
      <c r="AJ184" s="141">
        <f t="shared" si="60"/>
        <v>0.27272727272727271</v>
      </c>
      <c r="AK184" s="141">
        <f t="shared" si="61"/>
        <v>0</v>
      </c>
      <c r="AL184" s="141">
        <f t="shared" si="62"/>
        <v>0</v>
      </c>
      <c r="AM184" s="141">
        <f t="shared" si="63"/>
        <v>0</v>
      </c>
      <c r="AN184" s="141">
        <f t="shared" si="64"/>
        <v>0</v>
      </c>
      <c r="AO184" s="141">
        <f t="shared" si="65"/>
        <v>0</v>
      </c>
      <c r="AP184" s="142"/>
      <c r="AQ184" s="142"/>
      <c r="AR184" s="141">
        <f t="shared" si="66"/>
        <v>2.9999999999999991</v>
      </c>
      <c r="AS184" s="141">
        <f t="shared" si="67"/>
        <v>11</v>
      </c>
      <c r="AT184" s="141" t="str">
        <f t="shared" si="68"/>
        <v>Correct</v>
      </c>
      <c r="AU184" s="142"/>
      <c r="AV184" s="115" t="s">
        <v>83</v>
      </c>
      <c r="AW184" s="115">
        <v>55</v>
      </c>
      <c r="AX184" s="115" t="s">
        <v>181</v>
      </c>
      <c r="AY184" s="115" t="s">
        <v>204</v>
      </c>
      <c r="AZ184" s="115" t="s">
        <v>85</v>
      </c>
      <c r="BA184" s="115" t="s">
        <v>91</v>
      </c>
      <c r="BB184" s="115" t="s">
        <v>87</v>
      </c>
      <c r="BC184" s="115" t="s">
        <v>101</v>
      </c>
      <c r="BD184" s="115" t="s">
        <v>89</v>
      </c>
      <c r="BE184" s="115" t="s">
        <v>90</v>
      </c>
      <c r="BF184" s="115" t="s">
        <v>91</v>
      </c>
      <c r="BG184" s="115" t="s">
        <v>91</v>
      </c>
    </row>
    <row r="185" spans="1:59">
      <c r="A185" s="115">
        <v>7045795942</v>
      </c>
      <c r="C185" s="115" t="s">
        <v>53</v>
      </c>
      <c r="D185" s="115" t="s">
        <v>54</v>
      </c>
      <c r="S185" s="115" t="s">
        <v>66</v>
      </c>
      <c r="T185" s="142"/>
      <c r="U185" s="141">
        <f t="shared" si="46"/>
        <v>3</v>
      </c>
      <c r="V185" s="141">
        <f t="shared" si="47"/>
        <v>1</v>
      </c>
      <c r="W185" s="142"/>
      <c r="X185" s="141">
        <f t="shared" si="48"/>
        <v>0</v>
      </c>
      <c r="Y185" s="141">
        <f t="shared" si="49"/>
        <v>1</v>
      </c>
      <c r="Z185" s="141">
        <f t="shared" si="50"/>
        <v>1</v>
      </c>
      <c r="AA185" s="141">
        <f t="shared" si="51"/>
        <v>0</v>
      </c>
      <c r="AB185" s="141">
        <f t="shared" si="52"/>
        <v>0</v>
      </c>
      <c r="AC185" s="141">
        <f t="shared" si="53"/>
        <v>0</v>
      </c>
      <c r="AD185" s="141">
        <f t="shared" si="54"/>
        <v>0</v>
      </c>
      <c r="AE185" s="141">
        <f t="shared" si="55"/>
        <v>0</v>
      </c>
      <c r="AF185" s="141">
        <f t="shared" si="56"/>
        <v>0</v>
      </c>
      <c r="AG185" s="141">
        <f t="shared" si="57"/>
        <v>0</v>
      </c>
      <c r="AH185" s="141">
        <f t="shared" si="58"/>
        <v>0</v>
      </c>
      <c r="AI185" s="141">
        <f t="shared" si="59"/>
        <v>0</v>
      </c>
      <c r="AJ185" s="141">
        <f t="shared" si="60"/>
        <v>0</v>
      </c>
      <c r="AK185" s="141">
        <f t="shared" si="61"/>
        <v>0</v>
      </c>
      <c r="AL185" s="141">
        <f t="shared" si="62"/>
        <v>0</v>
      </c>
      <c r="AM185" s="141">
        <f t="shared" si="63"/>
        <v>0</v>
      </c>
      <c r="AN185" s="141">
        <f t="shared" si="64"/>
        <v>0</v>
      </c>
      <c r="AO185" s="141">
        <f t="shared" si="65"/>
        <v>1</v>
      </c>
      <c r="AP185" s="142"/>
      <c r="AQ185" s="142"/>
      <c r="AR185" s="141">
        <f t="shared" si="66"/>
        <v>3</v>
      </c>
      <c r="AS185" s="141">
        <f t="shared" si="67"/>
        <v>3</v>
      </c>
      <c r="AT185" s="141" t="str">
        <f t="shared" si="68"/>
        <v>Correct</v>
      </c>
      <c r="AU185" s="142"/>
      <c r="AV185" s="115" t="s">
        <v>83</v>
      </c>
      <c r="AW185" s="115">
        <v>67</v>
      </c>
      <c r="AX185" s="115" t="s">
        <v>181</v>
      </c>
      <c r="AY185" s="115" t="s">
        <v>186</v>
      </c>
      <c r="AZ185" s="115" t="s">
        <v>85</v>
      </c>
      <c r="BB185" s="115" t="s">
        <v>87</v>
      </c>
      <c r="BC185" s="115" t="s">
        <v>104</v>
      </c>
      <c r="BD185" s="115" t="s">
        <v>102</v>
      </c>
      <c r="BE185" s="115" t="s">
        <v>106</v>
      </c>
      <c r="BF185" s="115" t="s">
        <v>91</v>
      </c>
      <c r="BG185" s="115" t="s">
        <v>91</v>
      </c>
    </row>
    <row r="186" spans="1:59">
      <c r="A186" s="115">
        <v>6985144629</v>
      </c>
      <c r="D186" s="115" t="s">
        <v>54</v>
      </c>
      <c r="J186" s="115" t="s">
        <v>59</v>
      </c>
      <c r="K186" s="115" t="s">
        <v>60</v>
      </c>
      <c r="T186" s="142"/>
      <c r="U186" s="141">
        <f t="shared" si="46"/>
        <v>3</v>
      </c>
      <c r="V186" s="141">
        <f t="shared" si="47"/>
        <v>1</v>
      </c>
      <c r="W186" s="142"/>
      <c r="X186" s="141">
        <f t="shared" si="48"/>
        <v>0</v>
      </c>
      <c r="Y186" s="141">
        <f t="shared" si="49"/>
        <v>0</v>
      </c>
      <c r="Z186" s="141">
        <f t="shared" si="50"/>
        <v>1</v>
      </c>
      <c r="AA186" s="141">
        <f t="shared" si="51"/>
        <v>0</v>
      </c>
      <c r="AB186" s="141">
        <f t="shared" si="52"/>
        <v>0</v>
      </c>
      <c r="AC186" s="141">
        <f t="shared" si="53"/>
        <v>0</v>
      </c>
      <c r="AD186" s="141">
        <f t="shared" si="54"/>
        <v>0</v>
      </c>
      <c r="AE186" s="141">
        <f t="shared" si="55"/>
        <v>0</v>
      </c>
      <c r="AF186" s="141">
        <f t="shared" si="56"/>
        <v>1</v>
      </c>
      <c r="AG186" s="141">
        <f t="shared" si="57"/>
        <v>1</v>
      </c>
      <c r="AH186" s="141">
        <f t="shared" si="58"/>
        <v>0</v>
      </c>
      <c r="AI186" s="141">
        <f t="shared" si="59"/>
        <v>0</v>
      </c>
      <c r="AJ186" s="141">
        <f t="shared" si="60"/>
        <v>0</v>
      </c>
      <c r="AK186" s="141">
        <f t="shared" si="61"/>
        <v>0</v>
      </c>
      <c r="AL186" s="141">
        <f t="shared" si="62"/>
        <v>0</v>
      </c>
      <c r="AM186" s="141">
        <f t="shared" si="63"/>
        <v>0</v>
      </c>
      <c r="AN186" s="141">
        <f t="shared" si="64"/>
        <v>0</v>
      </c>
      <c r="AO186" s="141">
        <f t="shared" si="65"/>
        <v>0</v>
      </c>
      <c r="AP186" s="142"/>
      <c r="AQ186" s="142"/>
      <c r="AR186" s="141">
        <f t="shared" si="66"/>
        <v>3</v>
      </c>
      <c r="AS186" s="141">
        <f t="shared" si="67"/>
        <v>3</v>
      </c>
      <c r="AT186" s="141" t="str">
        <f t="shared" si="68"/>
        <v>Correct</v>
      </c>
      <c r="AU186" s="142"/>
      <c r="AV186" s="115" t="s">
        <v>83</v>
      </c>
      <c r="AW186" s="115">
        <v>77</v>
      </c>
      <c r="AX186" s="115" t="s">
        <v>181</v>
      </c>
      <c r="AY186" s="115" t="s">
        <v>206</v>
      </c>
      <c r="AZ186" s="115" t="s">
        <v>107</v>
      </c>
      <c r="BA186" s="115" t="s">
        <v>86</v>
      </c>
      <c r="BB186" s="115" t="s">
        <v>87</v>
      </c>
      <c r="BC186" s="115" t="s">
        <v>96</v>
      </c>
      <c r="BD186" s="115" t="s">
        <v>111</v>
      </c>
      <c r="BE186" s="115" t="s">
        <v>106</v>
      </c>
      <c r="BF186" s="115" t="s">
        <v>91</v>
      </c>
      <c r="BG186" s="115" t="s">
        <v>86</v>
      </c>
    </row>
    <row r="187" spans="1:59">
      <c r="A187" s="115">
        <v>5578005003</v>
      </c>
      <c r="K187" s="115" t="s">
        <v>60</v>
      </c>
      <c r="T187" s="142"/>
      <c r="U187" s="141">
        <f t="shared" si="46"/>
        <v>1</v>
      </c>
      <c r="V187" s="141">
        <f t="shared" si="47"/>
        <v>3</v>
      </c>
      <c r="W187" s="142"/>
      <c r="X187" s="141">
        <f t="shared" si="48"/>
        <v>0</v>
      </c>
      <c r="Y187" s="141">
        <f t="shared" si="49"/>
        <v>0</v>
      </c>
      <c r="Z187" s="141">
        <f t="shared" si="50"/>
        <v>0</v>
      </c>
      <c r="AA187" s="141">
        <f t="shared" si="51"/>
        <v>0</v>
      </c>
      <c r="AB187" s="141">
        <f t="shared" si="52"/>
        <v>0</v>
      </c>
      <c r="AC187" s="141">
        <f t="shared" si="53"/>
        <v>0</v>
      </c>
      <c r="AD187" s="141">
        <f t="shared" si="54"/>
        <v>0</v>
      </c>
      <c r="AE187" s="141">
        <f t="shared" si="55"/>
        <v>0</v>
      </c>
      <c r="AF187" s="141">
        <f t="shared" si="56"/>
        <v>0</v>
      </c>
      <c r="AG187" s="141">
        <f t="shared" si="57"/>
        <v>1</v>
      </c>
      <c r="AH187" s="141">
        <f t="shared" si="58"/>
        <v>0</v>
      </c>
      <c r="AI187" s="141">
        <f t="shared" si="59"/>
        <v>0</v>
      </c>
      <c r="AJ187" s="141">
        <f t="shared" si="60"/>
        <v>0</v>
      </c>
      <c r="AK187" s="141">
        <f t="shared" si="61"/>
        <v>0</v>
      </c>
      <c r="AL187" s="141">
        <f t="shared" si="62"/>
        <v>0</v>
      </c>
      <c r="AM187" s="141">
        <f t="shared" si="63"/>
        <v>0</v>
      </c>
      <c r="AN187" s="141">
        <f t="shared" si="64"/>
        <v>0</v>
      </c>
      <c r="AO187" s="141">
        <f t="shared" si="65"/>
        <v>0</v>
      </c>
      <c r="AP187" s="142"/>
      <c r="AQ187" s="142"/>
      <c r="AR187" s="141">
        <f t="shared" si="66"/>
        <v>1</v>
      </c>
      <c r="AS187" s="141">
        <f t="shared" si="67"/>
        <v>1</v>
      </c>
      <c r="AT187" s="141" t="str">
        <f t="shared" si="68"/>
        <v>Correct</v>
      </c>
      <c r="AU187" s="142"/>
      <c r="AV187" s="115" t="s">
        <v>99</v>
      </c>
      <c r="AW187" s="115">
        <v>90</v>
      </c>
      <c r="AX187" s="115" t="s">
        <v>432</v>
      </c>
      <c r="AZ187" s="115" t="s">
        <v>85</v>
      </c>
      <c r="BA187" s="115" t="s">
        <v>86</v>
      </c>
      <c r="BB187" s="115" t="s">
        <v>87</v>
      </c>
      <c r="BC187" s="115" t="s">
        <v>101</v>
      </c>
      <c r="BD187" s="115" t="s">
        <v>111</v>
      </c>
      <c r="BE187" s="115" t="s">
        <v>106</v>
      </c>
      <c r="BF187" s="115" t="s">
        <v>91</v>
      </c>
      <c r="BG187" s="115" t="s">
        <v>86</v>
      </c>
    </row>
    <row r="188" spans="1:59">
      <c r="A188" s="115">
        <v>5584555328</v>
      </c>
      <c r="E188" s="115" t="s">
        <v>19</v>
      </c>
      <c r="F188" s="115" t="s">
        <v>55</v>
      </c>
      <c r="I188" s="115" t="s">
        <v>58</v>
      </c>
      <c r="T188" s="142"/>
      <c r="U188" s="141">
        <f t="shared" si="46"/>
        <v>3</v>
      </c>
      <c r="V188" s="141">
        <f t="shared" si="47"/>
        <v>1</v>
      </c>
      <c r="W188" s="142"/>
      <c r="X188" s="141">
        <f t="shared" si="48"/>
        <v>0</v>
      </c>
      <c r="Y188" s="141">
        <f t="shared" si="49"/>
        <v>0</v>
      </c>
      <c r="Z188" s="141">
        <f t="shared" si="50"/>
        <v>0</v>
      </c>
      <c r="AA188" s="141">
        <f t="shared" si="51"/>
        <v>1</v>
      </c>
      <c r="AB188" s="141">
        <f t="shared" si="52"/>
        <v>1</v>
      </c>
      <c r="AC188" s="141">
        <f t="shared" si="53"/>
        <v>0</v>
      </c>
      <c r="AD188" s="141">
        <f t="shared" si="54"/>
        <v>0</v>
      </c>
      <c r="AE188" s="141">
        <f t="shared" si="55"/>
        <v>1</v>
      </c>
      <c r="AF188" s="141">
        <f t="shared" si="56"/>
        <v>0</v>
      </c>
      <c r="AG188" s="141">
        <f t="shared" si="57"/>
        <v>0</v>
      </c>
      <c r="AH188" s="141">
        <f t="shared" si="58"/>
        <v>0</v>
      </c>
      <c r="AI188" s="141">
        <f t="shared" si="59"/>
        <v>0</v>
      </c>
      <c r="AJ188" s="141">
        <f t="shared" si="60"/>
        <v>0</v>
      </c>
      <c r="AK188" s="141">
        <f t="shared" si="61"/>
        <v>0</v>
      </c>
      <c r="AL188" s="141">
        <f t="shared" si="62"/>
        <v>0</v>
      </c>
      <c r="AM188" s="141">
        <f t="shared" si="63"/>
        <v>0</v>
      </c>
      <c r="AN188" s="141">
        <f t="shared" si="64"/>
        <v>0</v>
      </c>
      <c r="AO188" s="141">
        <f t="shared" si="65"/>
        <v>0</v>
      </c>
      <c r="AP188" s="142"/>
      <c r="AQ188" s="142"/>
      <c r="AR188" s="141">
        <f t="shared" si="66"/>
        <v>3</v>
      </c>
      <c r="AS188" s="141">
        <f t="shared" si="67"/>
        <v>3</v>
      </c>
      <c r="AT188" s="141" t="str">
        <f t="shared" si="68"/>
        <v>Correct</v>
      </c>
      <c r="AU188" s="142"/>
      <c r="AV188" s="115" t="s">
        <v>83</v>
      </c>
      <c r="AW188" s="115">
        <v>58</v>
      </c>
      <c r="AX188" s="115" t="s">
        <v>181</v>
      </c>
    </row>
    <row r="189" spans="1:59">
      <c r="A189" s="115">
        <v>7044841420</v>
      </c>
      <c r="C189" s="115" t="s">
        <v>53</v>
      </c>
      <c r="D189" s="115" t="s">
        <v>54</v>
      </c>
      <c r="M189" s="115" t="s">
        <v>62</v>
      </c>
      <c r="T189" s="142"/>
      <c r="U189" s="141">
        <f t="shared" si="46"/>
        <v>3</v>
      </c>
      <c r="V189" s="141">
        <f t="shared" si="47"/>
        <v>1</v>
      </c>
      <c r="W189" s="142"/>
      <c r="X189" s="141">
        <f t="shared" si="48"/>
        <v>0</v>
      </c>
      <c r="Y189" s="141">
        <f t="shared" si="49"/>
        <v>1</v>
      </c>
      <c r="Z189" s="141">
        <f t="shared" si="50"/>
        <v>1</v>
      </c>
      <c r="AA189" s="141">
        <f t="shared" si="51"/>
        <v>0</v>
      </c>
      <c r="AB189" s="141">
        <f t="shared" si="52"/>
        <v>0</v>
      </c>
      <c r="AC189" s="141">
        <f t="shared" si="53"/>
        <v>0</v>
      </c>
      <c r="AD189" s="141">
        <f t="shared" si="54"/>
        <v>0</v>
      </c>
      <c r="AE189" s="141">
        <f t="shared" si="55"/>
        <v>0</v>
      </c>
      <c r="AF189" s="141">
        <f t="shared" si="56"/>
        <v>0</v>
      </c>
      <c r="AG189" s="141">
        <f t="shared" si="57"/>
        <v>0</v>
      </c>
      <c r="AH189" s="141">
        <f t="shared" si="58"/>
        <v>0</v>
      </c>
      <c r="AI189" s="141">
        <f t="shared" si="59"/>
        <v>1</v>
      </c>
      <c r="AJ189" s="141">
        <f t="shared" si="60"/>
        <v>0</v>
      </c>
      <c r="AK189" s="141">
        <f t="shared" si="61"/>
        <v>0</v>
      </c>
      <c r="AL189" s="141">
        <f t="shared" si="62"/>
        <v>0</v>
      </c>
      <c r="AM189" s="141">
        <f t="shared" si="63"/>
        <v>0</v>
      </c>
      <c r="AN189" s="141">
        <f t="shared" si="64"/>
        <v>0</v>
      </c>
      <c r="AO189" s="141">
        <f t="shared" si="65"/>
        <v>0</v>
      </c>
      <c r="AP189" s="142"/>
      <c r="AQ189" s="142"/>
      <c r="AR189" s="141">
        <f t="shared" si="66"/>
        <v>3</v>
      </c>
      <c r="AS189" s="141">
        <f t="shared" si="67"/>
        <v>3</v>
      </c>
      <c r="AT189" s="141" t="str">
        <f t="shared" si="68"/>
        <v>Correct</v>
      </c>
      <c r="AU189" s="142"/>
      <c r="AV189" s="115" t="s">
        <v>99</v>
      </c>
      <c r="AW189" s="115">
        <v>62</v>
      </c>
      <c r="AX189" s="115" t="s">
        <v>181</v>
      </c>
      <c r="AY189" s="115" t="s">
        <v>220</v>
      </c>
      <c r="AZ189" s="115" t="s">
        <v>85</v>
      </c>
      <c r="BA189" s="115" t="s">
        <v>86</v>
      </c>
      <c r="BB189" s="115" t="s">
        <v>87</v>
      </c>
      <c r="BC189" s="115" t="s">
        <v>88</v>
      </c>
      <c r="BD189" s="115" t="s">
        <v>111</v>
      </c>
      <c r="BE189" s="115" t="s">
        <v>106</v>
      </c>
      <c r="BF189" s="115" t="s">
        <v>91</v>
      </c>
      <c r="BG189" s="115" t="s">
        <v>91</v>
      </c>
    </row>
    <row r="190" spans="1:59">
      <c r="A190" s="115">
        <v>7045794933</v>
      </c>
      <c r="B190" s="115" t="s">
        <v>52</v>
      </c>
      <c r="D190" s="115" t="s">
        <v>54</v>
      </c>
      <c r="E190" s="115" t="s">
        <v>19</v>
      </c>
      <c r="H190" s="115" t="s">
        <v>57</v>
      </c>
      <c r="I190" s="115" t="s">
        <v>58</v>
      </c>
      <c r="L190" s="115" t="s">
        <v>61</v>
      </c>
      <c r="P190" s="115" t="s">
        <v>63</v>
      </c>
      <c r="T190" s="142"/>
      <c r="U190" s="141">
        <f t="shared" si="46"/>
        <v>7</v>
      </c>
      <c r="V190" s="141">
        <f t="shared" si="47"/>
        <v>0.42857142857142855</v>
      </c>
      <c r="W190" s="142"/>
      <c r="X190" s="141">
        <f t="shared" si="48"/>
        <v>0.42857142857142855</v>
      </c>
      <c r="Y190" s="141">
        <f t="shared" si="49"/>
        <v>0</v>
      </c>
      <c r="Z190" s="141">
        <f t="shared" si="50"/>
        <v>0.42857142857142855</v>
      </c>
      <c r="AA190" s="141">
        <f t="shared" si="51"/>
        <v>0.42857142857142855</v>
      </c>
      <c r="AB190" s="141">
        <f t="shared" si="52"/>
        <v>0</v>
      </c>
      <c r="AC190" s="141">
        <f t="shared" si="53"/>
        <v>0</v>
      </c>
      <c r="AD190" s="141">
        <f t="shared" si="54"/>
        <v>0.42857142857142855</v>
      </c>
      <c r="AE190" s="141">
        <f t="shared" si="55"/>
        <v>0.42857142857142855</v>
      </c>
      <c r="AF190" s="141">
        <f t="shared" si="56"/>
        <v>0</v>
      </c>
      <c r="AG190" s="141">
        <f t="shared" si="57"/>
        <v>0</v>
      </c>
      <c r="AH190" s="141">
        <f t="shared" si="58"/>
        <v>0.42857142857142855</v>
      </c>
      <c r="AI190" s="141">
        <f t="shared" si="59"/>
        <v>0</v>
      </c>
      <c r="AJ190" s="141">
        <f t="shared" si="60"/>
        <v>0</v>
      </c>
      <c r="AK190" s="141">
        <f t="shared" si="61"/>
        <v>0</v>
      </c>
      <c r="AL190" s="141">
        <f t="shared" si="62"/>
        <v>0.42857142857142855</v>
      </c>
      <c r="AM190" s="141">
        <f t="shared" si="63"/>
        <v>0</v>
      </c>
      <c r="AN190" s="141">
        <f t="shared" si="64"/>
        <v>0</v>
      </c>
      <c r="AO190" s="141">
        <f t="shared" si="65"/>
        <v>0</v>
      </c>
      <c r="AP190" s="142"/>
      <c r="AQ190" s="142"/>
      <c r="AR190" s="141">
        <f t="shared" si="66"/>
        <v>2.9999999999999996</v>
      </c>
      <c r="AS190" s="141">
        <f t="shared" si="67"/>
        <v>7</v>
      </c>
      <c r="AT190" s="141" t="str">
        <f t="shared" si="68"/>
        <v>Correct</v>
      </c>
      <c r="AU190" s="142"/>
      <c r="AV190" s="115" t="s">
        <v>83</v>
      </c>
      <c r="AW190" s="115">
        <v>74</v>
      </c>
      <c r="AX190" s="115" t="s">
        <v>181</v>
      </c>
      <c r="AY190" s="115" t="s">
        <v>194</v>
      </c>
      <c r="AZ190" s="115" t="s">
        <v>85</v>
      </c>
      <c r="BD190" s="115" t="s">
        <v>94</v>
      </c>
      <c r="BE190" s="115" t="s">
        <v>106</v>
      </c>
      <c r="BF190" s="115" t="s">
        <v>91</v>
      </c>
      <c r="BG190" s="115" t="s">
        <v>91</v>
      </c>
    </row>
    <row r="191" spans="1:59">
      <c r="A191" s="115">
        <v>7008116430</v>
      </c>
      <c r="G191" s="115" t="s">
        <v>56</v>
      </c>
      <c r="H191" s="115" t="s">
        <v>57</v>
      </c>
      <c r="R191" s="115" t="s">
        <v>65</v>
      </c>
      <c r="T191" s="142"/>
      <c r="U191" s="141">
        <f t="shared" si="46"/>
        <v>3</v>
      </c>
      <c r="V191" s="141">
        <f t="shared" si="47"/>
        <v>1</v>
      </c>
      <c r="W191" s="142"/>
      <c r="X191" s="141">
        <f t="shared" si="48"/>
        <v>0</v>
      </c>
      <c r="Y191" s="141">
        <f t="shared" si="49"/>
        <v>0</v>
      </c>
      <c r="Z191" s="141">
        <f t="shared" si="50"/>
        <v>0</v>
      </c>
      <c r="AA191" s="141">
        <f t="shared" si="51"/>
        <v>0</v>
      </c>
      <c r="AB191" s="141">
        <f t="shared" si="52"/>
        <v>0</v>
      </c>
      <c r="AC191" s="141">
        <f t="shared" si="53"/>
        <v>1</v>
      </c>
      <c r="AD191" s="141">
        <f t="shared" si="54"/>
        <v>1</v>
      </c>
      <c r="AE191" s="141">
        <f t="shared" si="55"/>
        <v>0</v>
      </c>
      <c r="AF191" s="141">
        <f t="shared" si="56"/>
        <v>0</v>
      </c>
      <c r="AG191" s="141">
        <f t="shared" si="57"/>
        <v>0</v>
      </c>
      <c r="AH191" s="141">
        <f t="shared" si="58"/>
        <v>0</v>
      </c>
      <c r="AI191" s="141">
        <f t="shared" si="59"/>
        <v>0</v>
      </c>
      <c r="AJ191" s="141">
        <f t="shared" si="60"/>
        <v>0</v>
      </c>
      <c r="AK191" s="141">
        <f t="shared" si="61"/>
        <v>0</v>
      </c>
      <c r="AL191" s="141">
        <f t="shared" si="62"/>
        <v>0</v>
      </c>
      <c r="AM191" s="141">
        <f t="shared" si="63"/>
        <v>0</v>
      </c>
      <c r="AN191" s="141">
        <f t="shared" si="64"/>
        <v>1</v>
      </c>
      <c r="AO191" s="141">
        <f t="shared" si="65"/>
        <v>0</v>
      </c>
      <c r="AP191" s="142"/>
      <c r="AQ191" s="142"/>
      <c r="AR191" s="141">
        <f t="shared" si="66"/>
        <v>3</v>
      </c>
      <c r="AS191" s="141">
        <f t="shared" si="67"/>
        <v>3</v>
      </c>
      <c r="AT191" s="141" t="str">
        <f t="shared" si="68"/>
        <v>Correct</v>
      </c>
      <c r="AU191" s="142"/>
      <c r="AV191" s="115" t="s">
        <v>83</v>
      </c>
      <c r="AW191" s="115">
        <v>71</v>
      </c>
      <c r="AX191" s="115" t="s">
        <v>84</v>
      </c>
      <c r="AY191" s="115" t="s">
        <v>144</v>
      </c>
      <c r="AZ191" s="115" t="s">
        <v>85</v>
      </c>
      <c r="BA191" s="115" t="s">
        <v>86</v>
      </c>
      <c r="BB191" s="115" t="s">
        <v>87</v>
      </c>
      <c r="BD191" s="115" t="s">
        <v>94</v>
      </c>
      <c r="BE191" s="115" t="s">
        <v>106</v>
      </c>
      <c r="BF191" s="115" t="s">
        <v>91</v>
      </c>
      <c r="BG191" s="115" t="s">
        <v>91</v>
      </c>
    </row>
    <row r="192" spans="1:59">
      <c r="A192" s="115">
        <v>5587888328</v>
      </c>
      <c r="G192" s="115" t="s">
        <v>56</v>
      </c>
      <c r="I192" s="115" t="s">
        <v>58</v>
      </c>
      <c r="R192" s="115" t="s">
        <v>65</v>
      </c>
      <c r="T192" s="142"/>
      <c r="U192" s="141">
        <f t="shared" si="46"/>
        <v>3</v>
      </c>
      <c r="V192" s="141">
        <f t="shared" si="47"/>
        <v>1</v>
      </c>
      <c r="W192" s="142"/>
      <c r="X192" s="141">
        <f t="shared" si="48"/>
        <v>0</v>
      </c>
      <c r="Y192" s="141">
        <f t="shared" si="49"/>
        <v>0</v>
      </c>
      <c r="Z192" s="141">
        <f t="shared" si="50"/>
        <v>0</v>
      </c>
      <c r="AA192" s="141">
        <f t="shared" si="51"/>
        <v>0</v>
      </c>
      <c r="AB192" s="141">
        <f t="shared" si="52"/>
        <v>0</v>
      </c>
      <c r="AC192" s="141">
        <f t="shared" si="53"/>
        <v>1</v>
      </c>
      <c r="AD192" s="141">
        <f t="shared" si="54"/>
        <v>0</v>
      </c>
      <c r="AE192" s="141">
        <f t="shared" si="55"/>
        <v>1</v>
      </c>
      <c r="AF192" s="141">
        <f t="shared" si="56"/>
        <v>0</v>
      </c>
      <c r="AG192" s="141">
        <f t="shared" si="57"/>
        <v>0</v>
      </c>
      <c r="AH192" s="141">
        <f t="shared" si="58"/>
        <v>0</v>
      </c>
      <c r="AI192" s="141">
        <f t="shared" si="59"/>
        <v>0</v>
      </c>
      <c r="AJ192" s="141">
        <f t="shared" si="60"/>
        <v>0</v>
      </c>
      <c r="AK192" s="141">
        <f t="shared" si="61"/>
        <v>0</v>
      </c>
      <c r="AL192" s="141">
        <f t="shared" si="62"/>
        <v>0</v>
      </c>
      <c r="AM192" s="141">
        <f t="shared" si="63"/>
        <v>0</v>
      </c>
      <c r="AN192" s="141">
        <f t="shared" si="64"/>
        <v>1</v>
      </c>
      <c r="AO192" s="141">
        <f t="shared" si="65"/>
        <v>0</v>
      </c>
      <c r="AP192" s="142"/>
      <c r="AQ192" s="142"/>
      <c r="AR192" s="141">
        <f t="shared" si="66"/>
        <v>3</v>
      </c>
      <c r="AS192" s="141">
        <f t="shared" si="67"/>
        <v>3</v>
      </c>
      <c r="AT192" s="141" t="str">
        <f t="shared" si="68"/>
        <v>Correct</v>
      </c>
      <c r="AU192" s="142"/>
      <c r="AV192" s="115" t="s">
        <v>83</v>
      </c>
      <c r="AW192" s="115">
        <v>47</v>
      </c>
      <c r="AX192" s="115" t="s">
        <v>181</v>
      </c>
      <c r="AY192" s="115" t="s">
        <v>209</v>
      </c>
      <c r="AZ192" s="115" t="s">
        <v>85</v>
      </c>
      <c r="BA192" s="115" t="s">
        <v>86</v>
      </c>
      <c r="BB192" s="115" t="s">
        <v>87</v>
      </c>
      <c r="BC192" s="115" t="s">
        <v>88</v>
      </c>
      <c r="BD192" s="115" t="s">
        <v>111</v>
      </c>
      <c r="BE192" s="115" t="s">
        <v>90</v>
      </c>
      <c r="BF192" s="115" t="s">
        <v>91</v>
      </c>
      <c r="BG192" s="115" t="s">
        <v>91</v>
      </c>
    </row>
    <row r="193" spans="1:59">
      <c r="A193" s="115">
        <v>7044855191</v>
      </c>
      <c r="D193" s="115" t="s">
        <v>54</v>
      </c>
      <c r="E193" s="115" t="s">
        <v>19</v>
      </c>
      <c r="F193" s="115" t="s">
        <v>55</v>
      </c>
      <c r="G193" s="115" t="s">
        <v>56</v>
      </c>
      <c r="H193" s="115" t="s">
        <v>57</v>
      </c>
      <c r="Q193" s="115" t="s">
        <v>64</v>
      </c>
      <c r="T193" s="142"/>
      <c r="U193" s="141">
        <f t="shared" si="46"/>
        <v>6</v>
      </c>
      <c r="V193" s="141">
        <f t="shared" si="47"/>
        <v>0.5</v>
      </c>
      <c r="W193" s="142"/>
      <c r="X193" s="141">
        <f t="shared" si="48"/>
        <v>0</v>
      </c>
      <c r="Y193" s="141">
        <f t="shared" si="49"/>
        <v>0</v>
      </c>
      <c r="Z193" s="141">
        <f t="shared" si="50"/>
        <v>0.5</v>
      </c>
      <c r="AA193" s="141">
        <f t="shared" si="51"/>
        <v>0.5</v>
      </c>
      <c r="AB193" s="141">
        <f t="shared" si="52"/>
        <v>0.5</v>
      </c>
      <c r="AC193" s="141">
        <f t="shared" si="53"/>
        <v>0.5</v>
      </c>
      <c r="AD193" s="141">
        <f t="shared" si="54"/>
        <v>0.5</v>
      </c>
      <c r="AE193" s="141">
        <f t="shared" si="55"/>
        <v>0</v>
      </c>
      <c r="AF193" s="141">
        <f t="shared" si="56"/>
        <v>0</v>
      </c>
      <c r="AG193" s="141">
        <f t="shared" si="57"/>
        <v>0</v>
      </c>
      <c r="AH193" s="141">
        <f t="shared" si="58"/>
        <v>0</v>
      </c>
      <c r="AI193" s="141">
        <f t="shared" si="59"/>
        <v>0</v>
      </c>
      <c r="AJ193" s="141">
        <f t="shared" si="60"/>
        <v>0</v>
      </c>
      <c r="AK193" s="141">
        <f t="shared" si="61"/>
        <v>0</v>
      </c>
      <c r="AL193" s="141">
        <f t="shared" si="62"/>
        <v>0</v>
      </c>
      <c r="AM193" s="141">
        <f t="shared" si="63"/>
        <v>0.5</v>
      </c>
      <c r="AN193" s="141">
        <f t="shared" si="64"/>
        <v>0</v>
      </c>
      <c r="AO193" s="141">
        <f t="shared" si="65"/>
        <v>0</v>
      </c>
      <c r="AP193" s="142"/>
      <c r="AQ193" s="142"/>
      <c r="AR193" s="141">
        <f t="shared" si="66"/>
        <v>3</v>
      </c>
      <c r="AS193" s="141">
        <f t="shared" si="67"/>
        <v>6</v>
      </c>
      <c r="AT193" s="141" t="str">
        <f t="shared" si="68"/>
        <v>Correct</v>
      </c>
      <c r="AU193" s="142"/>
      <c r="AV193" s="115" t="s">
        <v>83</v>
      </c>
      <c r="AW193" s="115">
        <v>70</v>
      </c>
      <c r="AX193" s="115" t="s">
        <v>432</v>
      </c>
      <c r="AZ193" s="115" t="s">
        <v>85</v>
      </c>
      <c r="BA193" s="115" t="s">
        <v>86</v>
      </c>
      <c r="BE193" s="115" t="s">
        <v>106</v>
      </c>
      <c r="BF193" s="115" t="s">
        <v>91</v>
      </c>
      <c r="BG193" s="115" t="s">
        <v>91</v>
      </c>
    </row>
    <row r="194" spans="1:59">
      <c r="A194" s="115">
        <v>7044846920</v>
      </c>
      <c r="B194" s="115" t="s">
        <v>52</v>
      </c>
      <c r="G194" s="115" t="s">
        <v>56</v>
      </c>
      <c r="H194" s="115" t="s">
        <v>57</v>
      </c>
      <c r="T194" s="142"/>
      <c r="U194" s="141">
        <f t="shared" ref="U194:U257" si="69">COUNTA(B194:T194)</f>
        <v>3</v>
      </c>
      <c r="V194" s="141">
        <f t="shared" ref="V194:V257" si="70">3/U194</f>
        <v>1</v>
      </c>
      <c r="W194" s="142"/>
      <c r="X194" s="141">
        <f t="shared" ref="X194:X257" si="71">IF($U194&lt;3,IF($B194=$B$1,1,0),IF($B194=$B$1,$V194,0))</f>
        <v>1</v>
      </c>
      <c r="Y194" s="141">
        <f t="shared" ref="Y194:Y257" si="72">IF($U194&lt;3,IF($C194=$C$1,1,0),IF($C194=$C$1,$V194,0))</f>
        <v>0</v>
      </c>
      <c r="Z194" s="141">
        <f t="shared" ref="Z194:Z257" si="73">IF($U194&lt;3,IF($D194=$D$1,1,0),IF($D194=$D$1,$V194,0))</f>
        <v>0</v>
      </c>
      <c r="AA194" s="141">
        <f t="shared" ref="AA194:AA257" si="74">IF($U194&lt;3,IF($E194=$E$1,1,0),IF($E194=$E$1,$V194,0))</f>
        <v>0</v>
      </c>
      <c r="AB194" s="141">
        <f t="shared" ref="AB194:AB257" si="75">IF($U194&lt;3,IF($F194=$F$1,1,0),IF($F194=$F$1,$V194,0))</f>
        <v>0</v>
      </c>
      <c r="AC194" s="141">
        <f t="shared" ref="AC194:AC257" si="76">IF($U194&lt;3,IF($G194=$G$1,1,0),IF($G194=$G$1,$V194,0))</f>
        <v>1</v>
      </c>
      <c r="AD194" s="141">
        <f t="shared" ref="AD194:AD257" si="77">IF($U194&lt;3,IF($H194=$H$1,1,0),IF($H194=$H$1,$V194,0))</f>
        <v>1</v>
      </c>
      <c r="AE194" s="141">
        <f t="shared" ref="AE194:AE257" si="78">IF($U194&lt;3,IF($I194=$I$1,1,0),IF($I194=$I$1,$V194,0))</f>
        <v>0</v>
      </c>
      <c r="AF194" s="141">
        <f t="shared" ref="AF194:AF257" si="79">IF($U194&lt;3,IF($J194=$J$1,1,0),IF($J194=$J$1,$V194,0))</f>
        <v>0</v>
      </c>
      <c r="AG194" s="141">
        <f t="shared" ref="AG194:AG257" si="80">IF($U194&lt;3,IF($K194=$K$1,1,0),IF($K194=$K$1,$V194,0))</f>
        <v>0</v>
      </c>
      <c r="AH194" s="141">
        <f t="shared" ref="AH194:AH257" si="81">IF($U194&lt;3,IF($L194=$L$1,1,0),IF($L194=$L$1,$V194,0))</f>
        <v>0</v>
      </c>
      <c r="AI194" s="141">
        <f t="shared" ref="AI194:AI257" si="82">IF($U194&lt;3,IF($M194=$M$1,1,0),IF($M194=$M$1,$V194,0))</f>
        <v>0</v>
      </c>
      <c r="AJ194" s="141">
        <f t="shared" ref="AJ194:AJ257" si="83">IF($U194&lt;3,IF($N194=$N$1,1,0),IF($N194=$N$1,$V194,0))</f>
        <v>0</v>
      </c>
      <c r="AK194" s="141">
        <f t="shared" ref="AK194:AK257" si="84">IF($U194&lt;3,IF($O194=$O$1,1,0),IF($O194=$O$1,$V194,0))</f>
        <v>0</v>
      </c>
      <c r="AL194" s="141">
        <f t="shared" ref="AL194:AL257" si="85">IF($U194&lt;3,IF($P194=$P$1,1,0),IF($P194=$P$1,$V194,0))</f>
        <v>0</v>
      </c>
      <c r="AM194" s="141">
        <f t="shared" ref="AM194:AM257" si="86">IF($U194&lt;3,IF($Q194=$Q$1,1,0),IF($Q194=$Q$1,$V194,0))</f>
        <v>0</v>
      </c>
      <c r="AN194" s="141">
        <f t="shared" ref="AN194:AN257" si="87">IF($U194&lt;3,IF($R194=$R$1,1,0),IF($R194=$R$1,$V194,0))</f>
        <v>0</v>
      </c>
      <c r="AO194" s="141">
        <f t="shared" ref="AO194:AO257" si="88">IF($U194&lt;3,IF($S194=$S$1,1,0),IF($S194=$S$1,$V194,0))</f>
        <v>0</v>
      </c>
      <c r="AP194" s="142"/>
      <c r="AQ194" s="142"/>
      <c r="AR194" s="141">
        <f t="shared" ref="AR194:AR257" si="89">SUM(X194:AP194)</f>
        <v>3</v>
      </c>
      <c r="AS194" s="141">
        <f t="shared" ref="AS194:AS257" si="90">U194</f>
        <v>3</v>
      </c>
      <c r="AT194" s="141" t="str">
        <f t="shared" ref="AT194:AT257" si="91">IF(AR194=AS194,"Correct",IF(AR194=3,"Correct","Wrong"))</f>
        <v>Correct</v>
      </c>
      <c r="AU194" s="142"/>
      <c r="AV194" s="115" t="s">
        <v>99</v>
      </c>
      <c r="AW194" s="115">
        <v>57</v>
      </c>
      <c r="AX194" s="115" t="s">
        <v>84</v>
      </c>
      <c r="AY194" s="115" t="s">
        <v>150</v>
      </c>
      <c r="AZ194" s="115" t="s">
        <v>85</v>
      </c>
      <c r="BA194" s="115" t="s">
        <v>86</v>
      </c>
      <c r="BB194" s="115" t="s">
        <v>87</v>
      </c>
      <c r="BC194" s="115" t="s">
        <v>101</v>
      </c>
      <c r="BD194" s="115" t="s">
        <v>89</v>
      </c>
      <c r="BE194" s="115" t="s">
        <v>90</v>
      </c>
      <c r="BF194" s="115" t="s">
        <v>91</v>
      </c>
      <c r="BG194" s="115" t="s">
        <v>91</v>
      </c>
    </row>
    <row r="195" spans="1:59">
      <c r="A195" s="115">
        <v>7011272399</v>
      </c>
      <c r="I195" s="115" t="s">
        <v>58</v>
      </c>
      <c r="K195" s="115" t="s">
        <v>60</v>
      </c>
      <c r="N195" s="115" t="s">
        <v>26</v>
      </c>
      <c r="T195" s="142"/>
      <c r="U195" s="141">
        <f t="shared" si="69"/>
        <v>3</v>
      </c>
      <c r="V195" s="141">
        <f t="shared" si="70"/>
        <v>1</v>
      </c>
      <c r="W195" s="142"/>
      <c r="X195" s="141">
        <f t="shared" si="71"/>
        <v>0</v>
      </c>
      <c r="Y195" s="141">
        <f t="shared" si="72"/>
        <v>0</v>
      </c>
      <c r="Z195" s="141">
        <f t="shared" si="73"/>
        <v>0</v>
      </c>
      <c r="AA195" s="141">
        <f t="shared" si="74"/>
        <v>0</v>
      </c>
      <c r="AB195" s="141">
        <f t="shared" si="75"/>
        <v>0</v>
      </c>
      <c r="AC195" s="141">
        <f t="shared" si="76"/>
        <v>0</v>
      </c>
      <c r="AD195" s="141">
        <f t="shared" si="77"/>
        <v>0</v>
      </c>
      <c r="AE195" s="141">
        <f t="shared" si="78"/>
        <v>1</v>
      </c>
      <c r="AF195" s="141">
        <f t="shared" si="79"/>
        <v>0</v>
      </c>
      <c r="AG195" s="141">
        <f t="shared" si="80"/>
        <v>1</v>
      </c>
      <c r="AH195" s="141">
        <f t="shared" si="81"/>
        <v>0</v>
      </c>
      <c r="AI195" s="141">
        <f t="shared" si="82"/>
        <v>0</v>
      </c>
      <c r="AJ195" s="141">
        <f t="shared" si="83"/>
        <v>1</v>
      </c>
      <c r="AK195" s="141">
        <f t="shared" si="84"/>
        <v>0</v>
      </c>
      <c r="AL195" s="141">
        <f t="shared" si="85"/>
        <v>0</v>
      </c>
      <c r="AM195" s="141">
        <f t="shared" si="86"/>
        <v>0</v>
      </c>
      <c r="AN195" s="141">
        <f t="shared" si="87"/>
        <v>0</v>
      </c>
      <c r="AO195" s="141">
        <f t="shared" si="88"/>
        <v>0</v>
      </c>
      <c r="AP195" s="142"/>
      <c r="AQ195" s="142"/>
      <c r="AR195" s="141">
        <f t="shared" si="89"/>
        <v>3</v>
      </c>
      <c r="AS195" s="141">
        <f t="shared" si="90"/>
        <v>3</v>
      </c>
      <c r="AT195" s="141" t="str">
        <f t="shared" si="91"/>
        <v>Correct</v>
      </c>
      <c r="AU195" s="142"/>
      <c r="AW195" s="115">
        <v>60</v>
      </c>
      <c r="AX195" s="115" t="s">
        <v>84</v>
      </c>
      <c r="AY195" s="115" t="s">
        <v>126</v>
      </c>
      <c r="BA195" s="115" t="s">
        <v>86</v>
      </c>
      <c r="BB195" s="115" t="s">
        <v>87</v>
      </c>
    </row>
    <row r="196" spans="1:59">
      <c r="A196" s="115">
        <v>7011272704</v>
      </c>
      <c r="H196" s="115" t="s">
        <v>57</v>
      </c>
      <c r="I196" s="115" t="s">
        <v>58</v>
      </c>
      <c r="N196" s="115" t="s">
        <v>26</v>
      </c>
      <c r="T196" s="142"/>
      <c r="U196" s="141">
        <f t="shared" si="69"/>
        <v>3</v>
      </c>
      <c r="V196" s="141">
        <f t="shared" si="70"/>
        <v>1</v>
      </c>
      <c r="W196" s="142"/>
      <c r="X196" s="141">
        <f t="shared" si="71"/>
        <v>0</v>
      </c>
      <c r="Y196" s="141">
        <f t="shared" si="72"/>
        <v>0</v>
      </c>
      <c r="Z196" s="141">
        <f t="shared" si="73"/>
        <v>0</v>
      </c>
      <c r="AA196" s="141">
        <f t="shared" si="74"/>
        <v>0</v>
      </c>
      <c r="AB196" s="141">
        <f t="shared" si="75"/>
        <v>0</v>
      </c>
      <c r="AC196" s="141">
        <f t="shared" si="76"/>
        <v>0</v>
      </c>
      <c r="AD196" s="141">
        <f t="shared" si="77"/>
        <v>1</v>
      </c>
      <c r="AE196" s="141">
        <f t="shared" si="78"/>
        <v>1</v>
      </c>
      <c r="AF196" s="141">
        <f t="shared" si="79"/>
        <v>0</v>
      </c>
      <c r="AG196" s="141">
        <f t="shared" si="80"/>
        <v>0</v>
      </c>
      <c r="AH196" s="141">
        <f t="shared" si="81"/>
        <v>0</v>
      </c>
      <c r="AI196" s="141">
        <f t="shared" si="82"/>
        <v>0</v>
      </c>
      <c r="AJ196" s="141">
        <f t="shared" si="83"/>
        <v>1</v>
      </c>
      <c r="AK196" s="141">
        <f t="shared" si="84"/>
        <v>0</v>
      </c>
      <c r="AL196" s="141">
        <f t="shared" si="85"/>
        <v>0</v>
      </c>
      <c r="AM196" s="141">
        <f t="shared" si="86"/>
        <v>0</v>
      </c>
      <c r="AN196" s="141">
        <f t="shared" si="87"/>
        <v>0</v>
      </c>
      <c r="AO196" s="141">
        <f t="shared" si="88"/>
        <v>0</v>
      </c>
      <c r="AP196" s="142"/>
      <c r="AQ196" s="142"/>
      <c r="AR196" s="141">
        <f t="shared" si="89"/>
        <v>3</v>
      </c>
      <c r="AS196" s="141">
        <f t="shared" si="90"/>
        <v>3</v>
      </c>
      <c r="AT196" s="141" t="str">
        <f t="shared" si="91"/>
        <v>Correct</v>
      </c>
      <c r="AU196" s="142"/>
      <c r="AV196" s="115" t="s">
        <v>83</v>
      </c>
      <c r="AW196" s="115">
        <v>60</v>
      </c>
      <c r="AX196" s="115" t="s">
        <v>84</v>
      </c>
      <c r="AY196" s="115" t="s">
        <v>126</v>
      </c>
      <c r="AZ196" s="115" t="s">
        <v>85</v>
      </c>
      <c r="BA196" s="115" t="s">
        <v>86</v>
      </c>
      <c r="BB196" s="115" t="s">
        <v>87</v>
      </c>
      <c r="BD196" s="115" t="s">
        <v>94</v>
      </c>
      <c r="BE196" s="115" t="s">
        <v>90</v>
      </c>
      <c r="BF196" s="115" t="s">
        <v>91</v>
      </c>
      <c r="BG196" s="115" t="s">
        <v>86</v>
      </c>
    </row>
    <row r="197" spans="1:59">
      <c r="A197" s="115">
        <v>7010994316</v>
      </c>
      <c r="R197" s="115" t="s">
        <v>65</v>
      </c>
      <c r="T197" s="142"/>
      <c r="U197" s="141">
        <f t="shared" si="69"/>
        <v>1</v>
      </c>
      <c r="V197" s="141">
        <f t="shared" si="70"/>
        <v>3</v>
      </c>
      <c r="W197" s="142"/>
      <c r="X197" s="141">
        <f t="shared" si="71"/>
        <v>0</v>
      </c>
      <c r="Y197" s="141">
        <f t="shared" si="72"/>
        <v>0</v>
      </c>
      <c r="Z197" s="141">
        <f t="shared" si="73"/>
        <v>0</v>
      </c>
      <c r="AA197" s="141">
        <f t="shared" si="74"/>
        <v>0</v>
      </c>
      <c r="AB197" s="141">
        <f t="shared" si="75"/>
        <v>0</v>
      </c>
      <c r="AC197" s="141">
        <f t="shared" si="76"/>
        <v>0</v>
      </c>
      <c r="AD197" s="141">
        <f t="shared" si="77"/>
        <v>0</v>
      </c>
      <c r="AE197" s="141">
        <f t="shared" si="78"/>
        <v>0</v>
      </c>
      <c r="AF197" s="141">
        <f t="shared" si="79"/>
        <v>0</v>
      </c>
      <c r="AG197" s="141">
        <f t="shared" si="80"/>
        <v>0</v>
      </c>
      <c r="AH197" s="141">
        <f t="shared" si="81"/>
        <v>0</v>
      </c>
      <c r="AI197" s="141">
        <f t="shared" si="82"/>
        <v>0</v>
      </c>
      <c r="AJ197" s="141">
        <f t="shared" si="83"/>
        <v>0</v>
      </c>
      <c r="AK197" s="141">
        <f t="shared" si="84"/>
        <v>0</v>
      </c>
      <c r="AL197" s="141">
        <f t="shared" si="85"/>
        <v>0</v>
      </c>
      <c r="AM197" s="141">
        <f t="shared" si="86"/>
        <v>0</v>
      </c>
      <c r="AN197" s="141">
        <f t="shared" si="87"/>
        <v>1</v>
      </c>
      <c r="AO197" s="141">
        <f t="shared" si="88"/>
        <v>0</v>
      </c>
      <c r="AP197" s="142"/>
      <c r="AQ197" s="142"/>
      <c r="AR197" s="141">
        <f t="shared" si="89"/>
        <v>1</v>
      </c>
      <c r="AS197" s="141">
        <f t="shared" si="90"/>
        <v>1</v>
      </c>
      <c r="AT197" s="141" t="str">
        <f t="shared" si="91"/>
        <v>Correct</v>
      </c>
      <c r="AU197" s="142"/>
      <c r="AV197" s="115" t="s">
        <v>83</v>
      </c>
      <c r="AW197" s="115">
        <v>69</v>
      </c>
      <c r="AX197" s="115" t="s">
        <v>84</v>
      </c>
      <c r="AY197" s="115" t="s">
        <v>126</v>
      </c>
      <c r="BA197" s="115" t="s">
        <v>86</v>
      </c>
      <c r="BB197" s="115" t="s">
        <v>87</v>
      </c>
      <c r="BC197" s="115" t="s">
        <v>93</v>
      </c>
      <c r="BD197" s="115" t="s">
        <v>89</v>
      </c>
      <c r="BE197" s="115" t="s">
        <v>106</v>
      </c>
      <c r="BF197" s="115" t="s">
        <v>91</v>
      </c>
      <c r="BG197" s="115" t="s">
        <v>91</v>
      </c>
    </row>
    <row r="198" spans="1:59">
      <c r="A198" s="115">
        <v>5584565317</v>
      </c>
      <c r="B198" s="115" t="s">
        <v>52</v>
      </c>
      <c r="E198" s="115" t="s">
        <v>19</v>
      </c>
      <c r="H198" s="115" t="s">
        <v>57</v>
      </c>
      <c r="T198" s="142"/>
      <c r="U198" s="141">
        <f t="shared" si="69"/>
        <v>3</v>
      </c>
      <c r="V198" s="141">
        <f t="shared" si="70"/>
        <v>1</v>
      </c>
      <c r="W198" s="142"/>
      <c r="X198" s="141">
        <f t="shared" si="71"/>
        <v>1</v>
      </c>
      <c r="Y198" s="141">
        <f t="shared" si="72"/>
        <v>0</v>
      </c>
      <c r="Z198" s="141">
        <f t="shared" si="73"/>
        <v>0</v>
      </c>
      <c r="AA198" s="141">
        <f t="shared" si="74"/>
        <v>1</v>
      </c>
      <c r="AB198" s="141">
        <f t="shared" si="75"/>
        <v>0</v>
      </c>
      <c r="AC198" s="141">
        <f t="shared" si="76"/>
        <v>0</v>
      </c>
      <c r="AD198" s="141">
        <f t="shared" si="77"/>
        <v>1</v>
      </c>
      <c r="AE198" s="141">
        <f t="shared" si="78"/>
        <v>0</v>
      </c>
      <c r="AF198" s="141">
        <f t="shared" si="79"/>
        <v>0</v>
      </c>
      <c r="AG198" s="141">
        <f t="shared" si="80"/>
        <v>0</v>
      </c>
      <c r="AH198" s="141">
        <f t="shared" si="81"/>
        <v>0</v>
      </c>
      <c r="AI198" s="141">
        <f t="shared" si="82"/>
        <v>0</v>
      </c>
      <c r="AJ198" s="141">
        <f t="shared" si="83"/>
        <v>0</v>
      </c>
      <c r="AK198" s="141">
        <f t="shared" si="84"/>
        <v>0</v>
      </c>
      <c r="AL198" s="141">
        <f t="shared" si="85"/>
        <v>0</v>
      </c>
      <c r="AM198" s="141">
        <f t="shared" si="86"/>
        <v>0</v>
      </c>
      <c r="AN198" s="141">
        <f t="shared" si="87"/>
        <v>0</v>
      </c>
      <c r="AO198" s="141">
        <f t="shared" si="88"/>
        <v>0</v>
      </c>
      <c r="AP198" s="142"/>
      <c r="AQ198" s="142"/>
      <c r="AR198" s="141">
        <f t="shared" si="89"/>
        <v>3</v>
      </c>
      <c r="AS198" s="141">
        <f t="shared" si="90"/>
        <v>3</v>
      </c>
      <c r="AT198" s="141" t="str">
        <f t="shared" si="91"/>
        <v>Correct</v>
      </c>
      <c r="AU198" s="142"/>
      <c r="AV198" s="115" t="s">
        <v>83</v>
      </c>
      <c r="AW198" s="115">
        <v>51</v>
      </c>
      <c r="AX198" s="115" t="s">
        <v>181</v>
      </c>
      <c r="AY198" s="115" t="s">
        <v>242</v>
      </c>
      <c r="AZ198" s="115" t="s">
        <v>85</v>
      </c>
      <c r="BA198" s="115" t="s">
        <v>86</v>
      </c>
      <c r="BB198" s="115" t="s">
        <v>87</v>
      </c>
      <c r="BC198" s="115" t="s">
        <v>101</v>
      </c>
      <c r="BD198" s="115" t="s">
        <v>111</v>
      </c>
      <c r="BE198" s="115" t="s">
        <v>90</v>
      </c>
      <c r="BF198" s="115" t="s">
        <v>91</v>
      </c>
      <c r="BG198" s="115" t="s">
        <v>91</v>
      </c>
    </row>
    <row r="199" spans="1:59">
      <c r="A199" s="115">
        <v>5586915817</v>
      </c>
      <c r="F199" s="115" t="s">
        <v>55</v>
      </c>
      <c r="G199" s="115" t="s">
        <v>56</v>
      </c>
      <c r="S199" s="115" t="s">
        <v>66</v>
      </c>
      <c r="T199" s="142"/>
      <c r="U199" s="141">
        <f t="shared" si="69"/>
        <v>3</v>
      </c>
      <c r="V199" s="141">
        <f t="shared" si="70"/>
        <v>1</v>
      </c>
      <c r="W199" s="142"/>
      <c r="X199" s="141">
        <f t="shared" si="71"/>
        <v>0</v>
      </c>
      <c r="Y199" s="141">
        <f t="shared" si="72"/>
        <v>0</v>
      </c>
      <c r="Z199" s="141">
        <f t="shared" si="73"/>
        <v>0</v>
      </c>
      <c r="AA199" s="141">
        <f t="shared" si="74"/>
        <v>0</v>
      </c>
      <c r="AB199" s="141">
        <f t="shared" si="75"/>
        <v>1</v>
      </c>
      <c r="AC199" s="141">
        <f t="shared" si="76"/>
        <v>1</v>
      </c>
      <c r="AD199" s="141">
        <f t="shared" si="77"/>
        <v>0</v>
      </c>
      <c r="AE199" s="141">
        <f t="shared" si="78"/>
        <v>0</v>
      </c>
      <c r="AF199" s="141">
        <f t="shared" si="79"/>
        <v>0</v>
      </c>
      <c r="AG199" s="141">
        <f t="shared" si="80"/>
        <v>0</v>
      </c>
      <c r="AH199" s="141">
        <f t="shared" si="81"/>
        <v>0</v>
      </c>
      <c r="AI199" s="141">
        <f t="shared" si="82"/>
        <v>0</v>
      </c>
      <c r="AJ199" s="141">
        <f t="shared" si="83"/>
        <v>0</v>
      </c>
      <c r="AK199" s="141">
        <f t="shared" si="84"/>
        <v>0</v>
      </c>
      <c r="AL199" s="141">
        <f t="shared" si="85"/>
        <v>0</v>
      </c>
      <c r="AM199" s="141">
        <f t="shared" si="86"/>
        <v>0</v>
      </c>
      <c r="AN199" s="141">
        <f t="shared" si="87"/>
        <v>0</v>
      </c>
      <c r="AO199" s="141">
        <f t="shared" si="88"/>
        <v>1</v>
      </c>
      <c r="AP199" s="142"/>
      <c r="AQ199" s="142"/>
      <c r="AR199" s="141">
        <f t="shared" si="89"/>
        <v>3</v>
      </c>
      <c r="AS199" s="141">
        <f t="shared" si="90"/>
        <v>3</v>
      </c>
      <c r="AT199" s="141" t="str">
        <f t="shared" si="91"/>
        <v>Correct</v>
      </c>
      <c r="AU199" s="142"/>
      <c r="AV199" s="115" t="s">
        <v>83</v>
      </c>
      <c r="AW199" s="115">
        <v>0</v>
      </c>
      <c r="AX199" s="115" t="s">
        <v>181</v>
      </c>
      <c r="AY199" s="115" t="s">
        <v>440</v>
      </c>
      <c r="AZ199" s="115" t="s">
        <v>85</v>
      </c>
      <c r="BA199" s="115" t="s">
        <v>86</v>
      </c>
      <c r="BB199" s="115" t="s">
        <v>87</v>
      </c>
      <c r="BC199" s="115" t="s">
        <v>101</v>
      </c>
      <c r="BD199" s="115" t="s">
        <v>89</v>
      </c>
      <c r="BE199" s="115" t="s">
        <v>90</v>
      </c>
      <c r="BF199" s="115" t="s">
        <v>91</v>
      </c>
      <c r="BG199" s="115" t="s">
        <v>91</v>
      </c>
    </row>
    <row r="200" spans="1:59">
      <c r="A200" s="115">
        <v>6985417975</v>
      </c>
      <c r="D200" s="115" t="s">
        <v>54</v>
      </c>
      <c r="M200" s="115" t="s">
        <v>62</v>
      </c>
      <c r="N200" s="115" t="s">
        <v>26</v>
      </c>
      <c r="S200" s="115" t="s">
        <v>66</v>
      </c>
      <c r="T200" s="142"/>
      <c r="U200" s="141">
        <f t="shared" si="69"/>
        <v>4</v>
      </c>
      <c r="V200" s="141">
        <f t="shared" si="70"/>
        <v>0.75</v>
      </c>
      <c r="W200" s="142"/>
      <c r="X200" s="141">
        <f t="shared" si="71"/>
        <v>0</v>
      </c>
      <c r="Y200" s="141">
        <f t="shared" si="72"/>
        <v>0</v>
      </c>
      <c r="Z200" s="141">
        <f t="shared" si="73"/>
        <v>0.75</v>
      </c>
      <c r="AA200" s="141">
        <f t="shared" si="74"/>
        <v>0</v>
      </c>
      <c r="AB200" s="141">
        <f t="shared" si="75"/>
        <v>0</v>
      </c>
      <c r="AC200" s="141">
        <f t="shared" si="76"/>
        <v>0</v>
      </c>
      <c r="AD200" s="141">
        <f t="shared" si="77"/>
        <v>0</v>
      </c>
      <c r="AE200" s="141">
        <f t="shared" si="78"/>
        <v>0</v>
      </c>
      <c r="AF200" s="141">
        <f t="shared" si="79"/>
        <v>0</v>
      </c>
      <c r="AG200" s="141">
        <f t="shared" si="80"/>
        <v>0</v>
      </c>
      <c r="AH200" s="141">
        <f t="shared" si="81"/>
        <v>0</v>
      </c>
      <c r="AI200" s="141">
        <f t="shared" si="82"/>
        <v>0.75</v>
      </c>
      <c r="AJ200" s="141">
        <f t="shared" si="83"/>
        <v>0.75</v>
      </c>
      <c r="AK200" s="141">
        <f t="shared" si="84"/>
        <v>0</v>
      </c>
      <c r="AL200" s="141">
        <f t="shared" si="85"/>
        <v>0</v>
      </c>
      <c r="AM200" s="141">
        <f t="shared" si="86"/>
        <v>0</v>
      </c>
      <c r="AN200" s="141">
        <f t="shared" si="87"/>
        <v>0</v>
      </c>
      <c r="AO200" s="141">
        <f t="shared" si="88"/>
        <v>0.75</v>
      </c>
      <c r="AP200" s="142"/>
      <c r="AQ200" s="142"/>
      <c r="AR200" s="141">
        <f t="shared" si="89"/>
        <v>3</v>
      </c>
      <c r="AS200" s="141">
        <f t="shared" si="90"/>
        <v>4</v>
      </c>
      <c r="AT200" s="141" t="str">
        <f t="shared" si="91"/>
        <v>Correct</v>
      </c>
      <c r="AU200" s="142"/>
      <c r="AV200" s="115" t="s">
        <v>99</v>
      </c>
      <c r="AW200" s="115">
        <v>67</v>
      </c>
      <c r="AX200" s="115" t="s">
        <v>181</v>
      </c>
      <c r="AY200" s="115" t="s">
        <v>215</v>
      </c>
      <c r="AZ200" s="115" t="s">
        <v>85</v>
      </c>
      <c r="BA200" s="115" t="s">
        <v>86</v>
      </c>
      <c r="BB200" s="115" t="s">
        <v>87</v>
      </c>
      <c r="BC200" s="115" t="s">
        <v>88</v>
      </c>
      <c r="BD200" s="115" t="s">
        <v>102</v>
      </c>
      <c r="BE200" s="115" t="s">
        <v>106</v>
      </c>
      <c r="BF200" s="115" t="s">
        <v>91</v>
      </c>
      <c r="BG200" s="115" t="s">
        <v>91</v>
      </c>
    </row>
    <row r="201" spans="1:59">
      <c r="A201" s="115">
        <v>5584558442</v>
      </c>
      <c r="E201" s="115" t="s">
        <v>19</v>
      </c>
      <c r="I201" s="115" t="s">
        <v>58</v>
      </c>
      <c r="R201" s="115" t="s">
        <v>65</v>
      </c>
      <c r="T201" s="142"/>
      <c r="U201" s="141">
        <f t="shared" si="69"/>
        <v>3</v>
      </c>
      <c r="V201" s="141">
        <f t="shared" si="70"/>
        <v>1</v>
      </c>
      <c r="W201" s="142"/>
      <c r="X201" s="141">
        <f t="shared" si="71"/>
        <v>0</v>
      </c>
      <c r="Y201" s="141">
        <f t="shared" si="72"/>
        <v>0</v>
      </c>
      <c r="Z201" s="141">
        <f t="shared" si="73"/>
        <v>0</v>
      </c>
      <c r="AA201" s="141">
        <f t="shared" si="74"/>
        <v>1</v>
      </c>
      <c r="AB201" s="141">
        <f t="shared" si="75"/>
        <v>0</v>
      </c>
      <c r="AC201" s="141">
        <f t="shared" si="76"/>
        <v>0</v>
      </c>
      <c r="AD201" s="141">
        <f t="shared" si="77"/>
        <v>0</v>
      </c>
      <c r="AE201" s="141">
        <f t="shared" si="78"/>
        <v>1</v>
      </c>
      <c r="AF201" s="141">
        <f t="shared" si="79"/>
        <v>0</v>
      </c>
      <c r="AG201" s="141">
        <f t="shared" si="80"/>
        <v>0</v>
      </c>
      <c r="AH201" s="141">
        <f t="shared" si="81"/>
        <v>0</v>
      </c>
      <c r="AI201" s="141">
        <f t="shared" si="82"/>
        <v>0</v>
      </c>
      <c r="AJ201" s="141">
        <f t="shared" si="83"/>
        <v>0</v>
      </c>
      <c r="AK201" s="141">
        <f t="shared" si="84"/>
        <v>0</v>
      </c>
      <c r="AL201" s="141">
        <f t="shared" si="85"/>
        <v>0</v>
      </c>
      <c r="AM201" s="141">
        <f t="shared" si="86"/>
        <v>0</v>
      </c>
      <c r="AN201" s="141">
        <f t="shared" si="87"/>
        <v>1</v>
      </c>
      <c r="AO201" s="141">
        <f t="shared" si="88"/>
        <v>0</v>
      </c>
      <c r="AP201" s="142"/>
      <c r="AQ201" s="142"/>
      <c r="AR201" s="141">
        <f t="shared" si="89"/>
        <v>3</v>
      </c>
      <c r="AS201" s="141">
        <f t="shared" si="90"/>
        <v>3</v>
      </c>
      <c r="AT201" s="141" t="str">
        <f t="shared" si="91"/>
        <v>Correct</v>
      </c>
      <c r="AU201" s="142"/>
      <c r="AV201" s="115" t="s">
        <v>83</v>
      </c>
      <c r="AW201" s="115">
        <v>67</v>
      </c>
      <c r="AX201" s="115" t="s">
        <v>181</v>
      </c>
      <c r="AY201" s="115" t="s">
        <v>226</v>
      </c>
      <c r="AZ201" s="115" t="s">
        <v>85</v>
      </c>
      <c r="BA201" s="115" t="s">
        <v>86</v>
      </c>
      <c r="BB201" s="115" t="s">
        <v>87</v>
      </c>
      <c r="BC201" s="115" t="s">
        <v>101</v>
      </c>
      <c r="BD201" s="115" t="s">
        <v>111</v>
      </c>
      <c r="BE201" s="115" t="s">
        <v>90</v>
      </c>
      <c r="BF201" s="115" t="s">
        <v>91</v>
      </c>
      <c r="BG201" s="115" t="s">
        <v>91</v>
      </c>
    </row>
    <row r="202" spans="1:59">
      <c r="A202" s="115">
        <v>5609954186</v>
      </c>
      <c r="I202" s="115" t="s">
        <v>58</v>
      </c>
      <c r="R202" s="115" t="s">
        <v>65</v>
      </c>
      <c r="S202" s="115" t="s">
        <v>66</v>
      </c>
      <c r="T202" s="142"/>
      <c r="U202" s="141">
        <f t="shared" si="69"/>
        <v>3</v>
      </c>
      <c r="V202" s="141">
        <f t="shared" si="70"/>
        <v>1</v>
      </c>
      <c r="W202" s="142"/>
      <c r="X202" s="141">
        <f t="shared" si="71"/>
        <v>0</v>
      </c>
      <c r="Y202" s="141">
        <f t="shared" si="72"/>
        <v>0</v>
      </c>
      <c r="Z202" s="141">
        <f t="shared" si="73"/>
        <v>0</v>
      </c>
      <c r="AA202" s="141">
        <f t="shared" si="74"/>
        <v>0</v>
      </c>
      <c r="AB202" s="141">
        <f t="shared" si="75"/>
        <v>0</v>
      </c>
      <c r="AC202" s="141">
        <f t="shared" si="76"/>
        <v>0</v>
      </c>
      <c r="AD202" s="141">
        <f t="shared" si="77"/>
        <v>0</v>
      </c>
      <c r="AE202" s="141">
        <f t="shared" si="78"/>
        <v>1</v>
      </c>
      <c r="AF202" s="141">
        <f t="shared" si="79"/>
        <v>0</v>
      </c>
      <c r="AG202" s="141">
        <f t="shared" si="80"/>
        <v>0</v>
      </c>
      <c r="AH202" s="141">
        <f t="shared" si="81"/>
        <v>0</v>
      </c>
      <c r="AI202" s="141">
        <f t="shared" si="82"/>
        <v>0</v>
      </c>
      <c r="AJ202" s="141">
        <f t="shared" si="83"/>
        <v>0</v>
      </c>
      <c r="AK202" s="141">
        <f t="shared" si="84"/>
        <v>0</v>
      </c>
      <c r="AL202" s="141">
        <f t="shared" si="85"/>
        <v>0</v>
      </c>
      <c r="AM202" s="141">
        <f t="shared" si="86"/>
        <v>0</v>
      </c>
      <c r="AN202" s="141">
        <f t="shared" si="87"/>
        <v>1</v>
      </c>
      <c r="AO202" s="141">
        <f t="shared" si="88"/>
        <v>1</v>
      </c>
      <c r="AP202" s="142"/>
      <c r="AQ202" s="142"/>
      <c r="AR202" s="141">
        <f t="shared" si="89"/>
        <v>3</v>
      </c>
      <c r="AS202" s="141">
        <f t="shared" si="90"/>
        <v>3</v>
      </c>
      <c r="AT202" s="141" t="str">
        <f t="shared" si="91"/>
        <v>Correct</v>
      </c>
      <c r="AU202" s="142"/>
      <c r="AV202" s="115" t="s">
        <v>83</v>
      </c>
      <c r="AW202" s="115">
        <v>29</v>
      </c>
      <c r="AX202" s="115" t="s">
        <v>84</v>
      </c>
      <c r="AY202" s="115" t="s">
        <v>138</v>
      </c>
      <c r="AZ202" s="115" t="s">
        <v>85</v>
      </c>
      <c r="BA202" s="115" t="s">
        <v>86</v>
      </c>
      <c r="BB202" s="115" t="s">
        <v>87</v>
      </c>
      <c r="BC202" s="115" t="s">
        <v>88</v>
      </c>
      <c r="BD202" s="115" t="s">
        <v>111</v>
      </c>
      <c r="BE202" s="115" t="s">
        <v>90</v>
      </c>
      <c r="BF202" s="115" t="s">
        <v>91</v>
      </c>
      <c r="BG202" s="115" t="s">
        <v>91</v>
      </c>
    </row>
    <row r="203" spans="1:59">
      <c r="A203" s="115">
        <v>7044854800</v>
      </c>
      <c r="G203" s="115" t="s">
        <v>56</v>
      </c>
      <c r="H203" s="115" t="s">
        <v>57</v>
      </c>
      <c r="I203" s="115" t="s">
        <v>58</v>
      </c>
      <c r="L203" s="115" t="s">
        <v>61</v>
      </c>
      <c r="T203" s="142"/>
      <c r="U203" s="141">
        <f t="shared" si="69"/>
        <v>4</v>
      </c>
      <c r="V203" s="141">
        <f t="shared" si="70"/>
        <v>0.75</v>
      </c>
      <c r="W203" s="142"/>
      <c r="X203" s="141">
        <f t="shared" si="71"/>
        <v>0</v>
      </c>
      <c r="Y203" s="141">
        <f t="shared" si="72"/>
        <v>0</v>
      </c>
      <c r="Z203" s="141">
        <f t="shared" si="73"/>
        <v>0</v>
      </c>
      <c r="AA203" s="141">
        <f t="shared" si="74"/>
        <v>0</v>
      </c>
      <c r="AB203" s="141">
        <f t="shared" si="75"/>
        <v>0</v>
      </c>
      <c r="AC203" s="141">
        <f t="shared" si="76"/>
        <v>0.75</v>
      </c>
      <c r="AD203" s="141">
        <f t="shared" si="77"/>
        <v>0.75</v>
      </c>
      <c r="AE203" s="141">
        <f t="shared" si="78"/>
        <v>0.75</v>
      </c>
      <c r="AF203" s="141">
        <f t="shared" si="79"/>
        <v>0</v>
      </c>
      <c r="AG203" s="141">
        <f t="shared" si="80"/>
        <v>0</v>
      </c>
      <c r="AH203" s="141">
        <f t="shared" si="81"/>
        <v>0.75</v>
      </c>
      <c r="AI203" s="141">
        <f t="shared" si="82"/>
        <v>0</v>
      </c>
      <c r="AJ203" s="141">
        <f t="shared" si="83"/>
        <v>0</v>
      </c>
      <c r="AK203" s="141">
        <f t="shared" si="84"/>
        <v>0</v>
      </c>
      <c r="AL203" s="141">
        <f t="shared" si="85"/>
        <v>0</v>
      </c>
      <c r="AM203" s="141">
        <f t="shared" si="86"/>
        <v>0</v>
      </c>
      <c r="AN203" s="141">
        <f t="shared" si="87"/>
        <v>0</v>
      </c>
      <c r="AO203" s="141">
        <f t="shared" si="88"/>
        <v>0</v>
      </c>
      <c r="AP203" s="142"/>
      <c r="AQ203" s="142"/>
      <c r="AR203" s="141">
        <f t="shared" si="89"/>
        <v>3</v>
      </c>
      <c r="AS203" s="141">
        <f t="shared" si="90"/>
        <v>4</v>
      </c>
      <c r="AT203" s="141" t="str">
        <f t="shared" si="91"/>
        <v>Correct</v>
      </c>
      <c r="AU203" s="142"/>
      <c r="AV203" s="115" t="s">
        <v>99</v>
      </c>
      <c r="AW203" s="115">
        <v>74</v>
      </c>
      <c r="AX203" s="115" t="s">
        <v>84</v>
      </c>
      <c r="AY203" s="115" t="s">
        <v>154</v>
      </c>
      <c r="AZ203" s="115" t="s">
        <v>85</v>
      </c>
      <c r="BB203" s="115" t="s">
        <v>87</v>
      </c>
      <c r="BC203" s="115" t="s">
        <v>100</v>
      </c>
      <c r="BD203" s="115" t="s">
        <v>94</v>
      </c>
      <c r="BE203" s="115" t="s">
        <v>106</v>
      </c>
      <c r="BF203" s="115" t="s">
        <v>91</v>
      </c>
    </row>
    <row r="204" spans="1:59">
      <c r="A204" s="115">
        <v>7044854509</v>
      </c>
      <c r="B204" s="115" t="s">
        <v>52</v>
      </c>
      <c r="E204" s="115" t="s">
        <v>19</v>
      </c>
      <c r="L204" s="115" t="s">
        <v>61</v>
      </c>
      <c r="T204" s="142"/>
      <c r="U204" s="141">
        <f t="shared" si="69"/>
        <v>3</v>
      </c>
      <c r="V204" s="141">
        <f t="shared" si="70"/>
        <v>1</v>
      </c>
      <c r="W204" s="142"/>
      <c r="X204" s="141">
        <f t="shared" si="71"/>
        <v>1</v>
      </c>
      <c r="Y204" s="141">
        <f t="shared" si="72"/>
        <v>0</v>
      </c>
      <c r="Z204" s="141">
        <f t="shared" si="73"/>
        <v>0</v>
      </c>
      <c r="AA204" s="141">
        <f t="shared" si="74"/>
        <v>1</v>
      </c>
      <c r="AB204" s="141">
        <f t="shared" si="75"/>
        <v>0</v>
      </c>
      <c r="AC204" s="141">
        <f t="shared" si="76"/>
        <v>0</v>
      </c>
      <c r="AD204" s="141">
        <f t="shared" si="77"/>
        <v>0</v>
      </c>
      <c r="AE204" s="141">
        <f t="shared" si="78"/>
        <v>0</v>
      </c>
      <c r="AF204" s="141">
        <f t="shared" si="79"/>
        <v>0</v>
      </c>
      <c r="AG204" s="141">
        <f t="shared" si="80"/>
        <v>0</v>
      </c>
      <c r="AH204" s="141">
        <f t="shared" si="81"/>
        <v>1</v>
      </c>
      <c r="AI204" s="141">
        <f t="shared" si="82"/>
        <v>0</v>
      </c>
      <c r="AJ204" s="141">
        <f t="shared" si="83"/>
        <v>0</v>
      </c>
      <c r="AK204" s="141">
        <f t="shared" si="84"/>
        <v>0</v>
      </c>
      <c r="AL204" s="141">
        <f t="shared" si="85"/>
        <v>0</v>
      </c>
      <c r="AM204" s="141">
        <f t="shared" si="86"/>
        <v>0</v>
      </c>
      <c r="AN204" s="141">
        <f t="shared" si="87"/>
        <v>0</v>
      </c>
      <c r="AO204" s="141">
        <f t="shared" si="88"/>
        <v>0</v>
      </c>
      <c r="AP204" s="142"/>
      <c r="AQ204" s="142"/>
      <c r="AR204" s="141">
        <f t="shared" si="89"/>
        <v>3</v>
      </c>
      <c r="AS204" s="141">
        <f t="shared" si="90"/>
        <v>3</v>
      </c>
      <c r="AT204" s="141" t="str">
        <f t="shared" si="91"/>
        <v>Correct</v>
      </c>
      <c r="AU204" s="142"/>
      <c r="AV204" s="115" t="s">
        <v>99</v>
      </c>
      <c r="AW204" s="115">
        <v>47</v>
      </c>
      <c r="AX204" s="115" t="s">
        <v>84</v>
      </c>
      <c r="AY204" s="115" t="s">
        <v>129</v>
      </c>
      <c r="AZ204" s="115" t="s">
        <v>85</v>
      </c>
      <c r="BA204" s="115" t="s">
        <v>86</v>
      </c>
      <c r="BB204" s="115" t="s">
        <v>87</v>
      </c>
      <c r="BC204" s="115" t="s">
        <v>88</v>
      </c>
      <c r="BD204" s="115" t="s">
        <v>111</v>
      </c>
      <c r="BE204" s="115" t="s">
        <v>90</v>
      </c>
      <c r="BF204" s="115" t="s">
        <v>91</v>
      </c>
      <c r="BG204" s="115" t="s">
        <v>91</v>
      </c>
    </row>
    <row r="205" spans="1:59">
      <c r="A205" s="115">
        <v>6985154339</v>
      </c>
      <c r="B205" s="115" t="s">
        <v>52</v>
      </c>
      <c r="C205" s="115" t="s">
        <v>53</v>
      </c>
      <c r="G205" s="115" t="s">
        <v>56</v>
      </c>
      <c r="H205" s="115" t="s">
        <v>57</v>
      </c>
      <c r="I205" s="115" t="s">
        <v>58</v>
      </c>
      <c r="K205" s="115" t="s">
        <v>60</v>
      </c>
      <c r="L205" s="115" t="s">
        <v>61</v>
      </c>
      <c r="S205" s="115" t="s">
        <v>66</v>
      </c>
      <c r="T205" s="142"/>
      <c r="U205" s="141">
        <f t="shared" si="69"/>
        <v>8</v>
      </c>
      <c r="V205" s="141">
        <f t="shared" si="70"/>
        <v>0.375</v>
      </c>
      <c r="W205" s="142"/>
      <c r="X205" s="141">
        <f t="shared" si="71"/>
        <v>0.375</v>
      </c>
      <c r="Y205" s="141">
        <f t="shared" si="72"/>
        <v>0.375</v>
      </c>
      <c r="Z205" s="141">
        <f t="shared" si="73"/>
        <v>0</v>
      </c>
      <c r="AA205" s="141">
        <f t="shared" si="74"/>
        <v>0</v>
      </c>
      <c r="AB205" s="141">
        <f t="shared" si="75"/>
        <v>0</v>
      </c>
      <c r="AC205" s="141">
        <f t="shared" si="76"/>
        <v>0.375</v>
      </c>
      <c r="AD205" s="141">
        <f t="shared" si="77"/>
        <v>0.375</v>
      </c>
      <c r="AE205" s="141">
        <f t="shared" si="78"/>
        <v>0.375</v>
      </c>
      <c r="AF205" s="141">
        <f t="shared" si="79"/>
        <v>0</v>
      </c>
      <c r="AG205" s="141">
        <f t="shared" si="80"/>
        <v>0.375</v>
      </c>
      <c r="AH205" s="141">
        <f t="shared" si="81"/>
        <v>0.375</v>
      </c>
      <c r="AI205" s="141">
        <f t="shared" si="82"/>
        <v>0</v>
      </c>
      <c r="AJ205" s="141">
        <f t="shared" si="83"/>
        <v>0</v>
      </c>
      <c r="AK205" s="141">
        <f t="shared" si="84"/>
        <v>0</v>
      </c>
      <c r="AL205" s="141">
        <f t="shared" si="85"/>
        <v>0</v>
      </c>
      <c r="AM205" s="141">
        <f t="shared" si="86"/>
        <v>0</v>
      </c>
      <c r="AN205" s="141">
        <f t="shared" si="87"/>
        <v>0</v>
      </c>
      <c r="AO205" s="141">
        <f t="shared" si="88"/>
        <v>0.375</v>
      </c>
      <c r="AP205" s="142"/>
      <c r="AQ205" s="142"/>
      <c r="AR205" s="141">
        <f t="shared" si="89"/>
        <v>3</v>
      </c>
      <c r="AS205" s="141">
        <f t="shared" si="90"/>
        <v>8</v>
      </c>
      <c r="AT205" s="141" t="str">
        <f t="shared" si="91"/>
        <v>Correct</v>
      </c>
      <c r="AU205" s="142"/>
      <c r="AV205" s="115" t="s">
        <v>99</v>
      </c>
      <c r="AW205" s="115">
        <v>67</v>
      </c>
      <c r="AX205" s="115" t="s">
        <v>181</v>
      </c>
      <c r="AY205" s="115" t="s">
        <v>238</v>
      </c>
      <c r="AZ205" s="115" t="s">
        <v>85</v>
      </c>
      <c r="BA205" s="115" t="s">
        <v>86</v>
      </c>
      <c r="BB205" s="115" t="s">
        <v>87</v>
      </c>
      <c r="BD205" s="115" t="s">
        <v>89</v>
      </c>
      <c r="BE205" s="115" t="s">
        <v>106</v>
      </c>
      <c r="BF205" s="115" t="s">
        <v>91</v>
      </c>
      <c r="BG205" s="115" t="s">
        <v>91</v>
      </c>
    </row>
    <row r="206" spans="1:59">
      <c r="A206" s="115">
        <v>5609431225</v>
      </c>
      <c r="D206" s="115" t="s">
        <v>54</v>
      </c>
      <c r="M206" s="115" t="s">
        <v>62</v>
      </c>
      <c r="O206" s="115" t="s">
        <v>22</v>
      </c>
      <c r="T206" s="142"/>
      <c r="U206" s="141">
        <f t="shared" si="69"/>
        <v>3</v>
      </c>
      <c r="V206" s="141">
        <f t="shared" si="70"/>
        <v>1</v>
      </c>
      <c r="W206" s="142"/>
      <c r="X206" s="141">
        <f t="shared" si="71"/>
        <v>0</v>
      </c>
      <c r="Y206" s="141">
        <f t="shared" si="72"/>
        <v>0</v>
      </c>
      <c r="Z206" s="141">
        <f t="shared" si="73"/>
        <v>1</v>
      </c>
      <c r="AA206" s="141">
        <f t="shared" si="74"/>
        <v>0</v>
      </c>
      <c r="AB206" s="141">
        <f t="shared" si="75"/>
        <v>0</v>
      </c>
      <c r="AC206" s="141">
        <f t="shared" si="76"/>
        <v>0</v>
      </c>
      <c r="AD206" s="141">
        <f t="shared" si="77"/>
        <v>0</v>
      </c>
      <c r="AE206" s="141">
        <f t="shared" si="78"/>
        <v>0</v>
      </c>
      <c r="AF206" s="141">
        <f t="shared" si="79"/>
        <v>0</v>
      </c>
      <c r="AG206" s="141">
        <f t="shared" si="80"/>
        <v>0</v>
      </c>
      <c r="AH206" s="141">
        <f t="shared" si="81"/>
        <v>0</v>
      </c>
      <c r="AI206" s="141">
        <f t="shared" si="82"/>
        <v>1</v>
      </c>
      <c r="AJ206" s="141">
        <f t="shared" si="83"/>
        <v>0</v>
      </c>
      <c r="AK206" s="141">
        <f t="shared" si="84"/>
        <v>1</v>
      </c>
      <c r="AL206" s="141">
        <f t="shared" si="85"/>
        <v>0</v>
      </c>
      <c r="AM206" s="141">
        <f t="shared" si="86"/>
        <v>0</v>
      </c>
      <c r="AN206" s="141">
        <f t="shared" si="87"/>
        <v>0</v>
      </c>
      <c r="AO206" s="141">
        <f t="shared" si="88"/>
        <v>0</v>
      </c>
      <c r="AP206" s="142"/>
      <c r="AQ206" s="142"/>
      <c r="AR206" s="141">
        <f t="shared" si="89"/>
        <v>3</v>
      </c>
      <c r="AS206" s="141">
        <f t="shared" si="90"/>
        <v>3</v>
      </c>
      <c r="AT206" s="141" t="str">
        <f t="shared" si="91"/>
        <v>Correct</v>
      </c>
      <c r="AU206" s="142"/>
      <c r="AV206" s="115" t="s">
        <v>83</v>
      </c>
      <c r="AW206" s="115">
        <v>37</v>
      </c>
      <c r="AX206" s="115" t="s">
        <v>181</v>
      </c>
      <c r="AY206" s="115" t="s">
        <v>230</v>
      </c>
      <c r="AZ206" s="115" t="s">
        <v>114</v>
      </c>
      <c r="BA206" s="115" t="s">
        <v>91</v>
      </c>
      <c r="BB206" s="115" t="s">
        <v>87</v>
      </c>
      <c r="BC206" s="115" t="s">
        <v>100</v>
      </c>
      <c r="BD206" s="115" t="s">
        <v>89</v>
      </c>
      <c r="BE206" s="115" t="s">
        <v>90</v>
      </c>
      <c r="BF206" s="115" t="s">
        <v>91</v>
      </c>
      <c r="BG206" s="115" t="s">
        <v>91</v>
      </c>
    </row>
    <row r="207" spans="1:59">
      <c r="A207" s="115">
        <v>7045796123</v>
      </c>
      <c r="T207" s="142"/>
      <c r="U207" s="141">
        <f t="shared" si="69"/>
        <v>0</v>
      </c>
      <c r="V207" s="141" t="e">
        <f t="shared" si="70"/>
        <v>#DIV/0!</v>
      </c>
      <c r="W207" s="142"/>
      <c r="X207" s="141">
        <f t="shared" si="71"/>
        <v>0</v>
      </c>
      <c r="Y207" s="141">
        <f t="shared" si="72"/>
        <v>0</v>
      </c>
      <c r="Z207" s="141">
        <f t="shared" si="73"/>
        <v>0</v>
      </c>
      <c r="AA207" s="141">
        <f t="shared" si="74"/>
        <v>0</v>
      </c>
      <c r="AB207" s="141">
        <f t="shared" si="75"/>
        <v>0</v>
      </c>
      <c r="AC207" s="141">
        <f t="shared" si="76"/>
        <v>0</v>
      </c>
      <c r="AD207" s="141">
        <f t="shared" si="77"/>
        <v>0</v>
      </c>
      <c r="AE207" s="141">
        <f t="shared" si="78"/>
        <v>0</v>
      </c>
      <c r="AF207" s="141">
        <f t="shared" si="79"/>
        <v>0</v>
      </c>
      <c r="AG207" s="141">
        <f t="shared" si="80"/>
        <v>0</v>
      </c>
      <c r="AH207" s="141">
        <f t="shared" si="81"/>
        <v>0</v>
      </c>
      <c r="AI207" s="141">
        <f t="shared" si="82"/>
        <v>0</v>
      </c>
      <c r="AJ207" s="141">
        <f t="shared" si="83"/>
        <v>0</v>
      </c>
      <c r="AK207" s="141">
        <f t="shared" si="84"/>
        <v>0</v>
      </c>
      <c r="AL207" s="141">
        <f t="shared" si="85"/>
        <v>0</v>
      </c>
      <c r="AM207" s="141">
        <f t="shared" si="86"/>
        <v>0</v>
      </c>
      <c r="AN207" s="141">
        <f t="shared" si="87"/>
        <v>0</v>
      </c>
      <c r="AO207" s="141">
        <f t="shared" si="88"/>
        <v>0</v>
      </c>
      <c r="AP207" s="142"/>
      <c r="AQ207" s="142"/>
      <c r="AR207" s="141">
        <f t="shared" si="89"/>
        <v>0</v>
      </c>
      <c r="AS207" s="141">
        <f t="shared" si="90"/>
        <v>0</v>
      </c>
      <c r="AT207" s="141" t="str">
        <f t="shared" si="91"/>
        <v>Correct</v>
      </c>
      <c r="AU207" s="142"/>
      <c r="AV207" s="115" t="s">
        <v>83</v>
      </c>
      <c r="AW207" s="115">
        <v>86</v>
      </c>
      <c r="AX207" s="115" t="s">
        <v>181</v>
      </c>
      <c r="AY207" s="115" t="s">
        <v>194</v>
      </c>
      <c r="AZ207" s="115" t="s">
        <v>85</v>
      </c>
      <c r="BA207" s="115" t="s">
        <v>86</v>
      </c>
      <c r="BB207" s="115" t="s">
        <v>87</v>
      </c>
      <c r="BC207" s="115" t="s">
        <v>93</v>
      </c>
      <c r="BD207" s="115" t="s">
        <v>102</v>
      </c>
      <c r="BE207" s="115" t="s">
        <v>106</v>
      </c>
      <c r="BF207" s="115" t="s">
        <v>91</v>
      </c>
      <c r="BG207" s="115" t="s">
        <v>86</v>
      </c>
    </row>
    <row r="208" spans="1:59">
      <c r="A208" s="115">
        <v>7045779436</v>
      </c>
      <c r="G208" s="115" t="s">
        <v>56</v>
      </c>
      <c r="I208" s="115" t="s">
        <v>58</v>
      </c>
      <c r="T208" s="142"/>
      <c r="U208" s="141">
        <f t="shared" si="69"/>
        <v>2</v>
      </c>
      <c r="V208" s="141">
        <f t="shared" si="70"/>
        <v>1.5</v>
      </c>
      <c r="W208" s="142"/>
      <c r="X208" s="141">
        <f t="shared" si="71"/>
        <v>0</v>
      </c>
      <c r="Y208" s="141">
        <f t="shared" si="72"/>
        <v>0</v>
      </c>
      <c r="Z208" s="141">
        <f t="shared" si="73"/>
        <v>0</v>
      </c>
      <c r="AA208" s="141">
        <f t="shared" si="74"/>
        <v>0</v>
      </c>
      <c r="AB208" s="141">
        <f t="shared" si="75"/>
        <v>0</v>
      </c>
      <c r="AC208" s="141">
        <f t="shared" si="76"/>
        <v>1</v>
      </c>
      <c r="AD208" s="141">
        <f t="shared" si="77"/>
        <v>0</v>
      </c>
      <c r="AE208" s="141">
        <f t="shared" si="78"/>
        <v>1</v>
      </c>
      <c r="AF208" s="141">
        <f t="shared" si="79"/>
        <v>0</v>
      </c>
      <c r="AG208" s="141">
        <f t="shared" si="80"/>
        <v>0</v>
      </c>
      <c r="AH208" s="141">
        <f t="shared" si="81"/>
        <v>0</v>
      </c>
      <c r="AI208" s="141">
        <f t="shared" si="82"/>
        <v>0</v>
      </c>
      <c r="AJ208" s="141">
        <f t="shared" si="83"/>
        <v>0</v>
      </c>
      <c r="AK208" s="141">
        <f t="shared" si="84"/>
        <v>0</v>
      </c>
      <c r="AL208" s="141">
        <f t="shared" si="85"/>
        <v>0</v>
      </c>
      <c r="AM208" s="141">
        <f t="shared" si="86"/>
        <v>0</v>
      </c>
      <c r="AN208" s="141">
        <f t="shared" si="87"/>
        <v>0</v>
      </c>
      <c r="AO208" s="141">
        <f t="shared" si="88"/>
        <v>0</v>
      </c>
      <c r="AP208" s="142"/>
      <c r="AQ208" s="142"/>
      <c r="AR208" s="141">
        <f t="shared" si="89"/>
        <v>2</v>
      </c>
      <c r="AS208" s="141">
        <f t="shared" si="90"/>
        <v>2</v>
      </c>
      <c r="AT208" s="141" t="str">
        <f t="shared" si="91"/>
        <v>Correct</v>
      </c>
      <c r="AU208" s="142"/>
      <c r="AV208" s="115" t="s">
        <v>83</v>
      </c>
      <c r="AW208" s="115">
        <v>90</v>
      </c>
      <c r="AX208" s="115" t="s">
        <v>181</v>
      </c>
      <c r="AY208" s="115" t="s">
        <v>206</v>
      </c>
      <c r="AZ208" s="115" t="s">
        <v>85</v>
      </c>
      <c r="BA208" s="115" t="s">
        <v>86</v>
      </c>
      <c r="BC208" s="115" t="s">
        <v>93</v>
      </c>
      <c r="BD208" s="115" t="s">
        <v>102</v>
      </c>
      <c r="BE208" s="115" t="s">
        <v>106</v>
      </c>
      <c r="BF208" s="115" t="s">
        <v>91</v>
      </c>
      <c r="BG208" s="115" t="s">
        <v>86</v>
      </c>
    </row>
    <row r="209" spans="1:59">
      <c r="A209" s="115">
        <v>7045776404</v>
      </c>
      <c r="D209" s="115" t="s">
        <v>54</v>
      </c>
      <c r="E209" s="115" t="s">
        <v>19</v>
      </c>
      <c r="L209" s="115" t="s">
        <v>61</v>
      </c>
      <c r="T209" s="142"/>
      <c r="U209" s="141">
        <f t="shared" si="69"/>
        <v>3</v>
      </c>
      <c r="V209" s="141">
        <f t="shared" si="70"/>
        <v>1</v>
      </c>
      <c r="W209" s="142"/>
      <c r="X209" s="141">
        <f t="shared" si="71"/>
        <v>0</v>
      </c>
      <c r="Y209" s="141">
        <f t="shared" si="72"/>
        <v>0</v>
      </c>
      <c r="Z209" s="141">
        <f t="shared" si="73"/>
        <v>1</v>
      </c>
      <c r="AA209" s="141">
        <f t="shared" si="74"/>
        <v>1</v>
      </c>
      <c r="AB209" s="141">
        <f t="shared" si="75"/>
        <v>0</v>
      </c>
      <c r="AC209" s="141">
        <f t="shared" si="76"/>
        <v>0</v>
      </c>
      <c r="AD209" s="141">
        <f t="shared" si="77"/>
        <v>0</v>
      </c>
      <c r="AE209" s="141">
        <f t="shared" si="78"/>
        <v>0</v>
      </c>
      <c r="AF209" s="141">
        <f t="shared" si="79"/>
        <v>0</v>
      </c>
      <c r="AG209" s="141">
        <f t="shared" si="80"/>
        <v>0</v>
      </c>
      <c r="AH209" s="141">
        <f t="shared" si="81"/>
        <v>1</v>
      </c>
      <c r="AI209" s="141">
        <f t="shared" si="82"/>
        <v>0</v>
      </c>
      <c r="AJ209" s="141">
        <f t="shared" si="83"/>
        <v>0</v>
      </c>
      <c r="AK209" s="141">
        <f t="shared" si="84"/>
        <v>0</v>
      </c>
      <c r="AL209" s="141">
        <f t="shared" si="85"/>
        <v>0</v>
      </c>
      <c r="AM209" s="141">
        <f t="shared" si="86"/>
        <v>0</v>
      </c>
      <c r="AN209" s="141">
        <f t="shared" si="87"/>
        <v>0</v>
      </c>
      <c r="AO209" s="141">
        <f t="shared" si="88"/>
        <v>0</v>
      </c>
      <c r="AP209" s="142"/>
      <c r="AQ209" s="142"/>
      <c r="AR209" s="141">
        <f t="shared" si="89"/>
        <v>3</v>
      </c>
      <c r="AS209" s="141">
        <f t="shared" si="90"/>
        <v>3</v>
      </c>
      <c r="AT209" s="141" t="str">
        <f t="shared" si="91"/>
        <v>Correct</v>
      </c>
      <c r="AU209" s="142"/>
      <c r="AV209" s="115" t="s">
        <v>83</v>
      </c>
      <c r="AW209" s="115">
        <v>68</v>
      </c>
      <c r="AX209" s="115" t="s">
        <v>181</v>
      </c>
      <c r="AY209" s="115" t="s">
        <v>190</v>
      </c>
      <c r="AZ209" s="115" t="s">
        <v>85</v>
      </c>
      <c r="BA209" s="115" t="s">
        <v>86</v>
      </c>
      <c r="BB209" s="115" t="s">
        <v>87</v>
      </c>
      <c r="BC209" s="115" t="s">
        <v>88</v>
      </c>
      <c r="BD209" s="115" t="s">
        <v>111</v>
      </c>
      <c r="BE209" s="115" t="s">
        <v>106</v>
      </c>
      <c r="BF209" s="115" t="s">
        <v>91</v>
      </c>
      <c r="BG209" s="115" t="s">
        <v>91</v>
      </c>
    </row>
    <row r="210" spans="1:59">
      <c r="A210" s="115">
        <v>7020341005</v>
      </c>
      <c r="T210" s="142"/>
      <c r="U210" s="141">
        <f t="shared" si="69"/>
        <v>0</v>
      </c>
      <c r="V210" s="141" t="e">
        <f t="shared" si="70"/>
        <v>#DIV/0!</v>
      </c>
      <c r="W210" s="142"/>
      <c r="X210" s="141">
        <f t="shared" si="71"/>
        <v>0</v>
      </c>
      <c r="Y210" s="141">
        <f t="shared" si="72"/>
        <v>0</v>
      </c>
      <c r="Z210" s="141">
        <f t="shared" si="73"/>
        <v>0</v>
      </c>
      <c r="AA210" s="141">
        <f t="shared" si="74"/>
        <v>0</v>
      </c>
      <c r="AB210" s="141">
        <f t="shared" si="75"/>
        <v>0</v>
      </c>
      <c r="AC210" s="141">
        <f t="shared" si="76"/>
        <v>0</v>
      </c>
      <c r="AD210" s="141">
        <f t="shared" si="77"/>
        <v>0</v>
      </c>
      <c r="AE210" s="141">
        <f t="shared" si="78"/>
        <v>0</v>
      </c>
      <c r="AF210" s="141">
        <f t="shared" si="79"/>
        <v>0</v>
      </c>
      <c r="AG210" s="141">
        <f t="shared" si="80"/>
        <v>0</v>
      </c>
      <c r="AH210" s="141">
        <f t="shared" si="81"/>
        <v>0</v>
      </c>
      <c r="AI210" s="141">
        <f t="shared" si="82"/>
        <v>0</v>
      </c>
      <c r="AJ210" s="141">
        <f t="shared" si="83"/>
        <v>0</v>
      </c>
      <c r="AK210" s="141">
        <f t="shared" si="84"/>
        <v>0</v>
      </c>
      <c r="AL210" s="141">
        <f t="shared" si="85"/>
        <v>0</v>
      </c>
      <c r="AM210" s="141">
        <f t="shared" si="86"/>
        <v>0</v>
      </c>
      <c r="AN210" s="141">
        <f t="shared" si="87"/>
        <v>0</v>
      </c>
      <c r="AO210" s="141">
        <f t="shared" si="88"/>
        <v>0</v>
      </c>
      <c r="AP210" s="142"/>
      <c r="AQ210" s="142"/>
      <c r="AR210" s="141">
        <f t="shared" si="89"/>
        <v>0</v>
      </c>
      <c r="AS210" s="141">
        <f t="shared" si="90"/>
        <v>0</v>
      </c>
      <c r="AT210" s="141" t="str">
        <f t="shared" si="91"/>
        <v>Correct</v>
      </c>
      <c r="AU210" s="142"/>
      <c r="AV210" s="115" t="s">
        <v>83</v>
      </c>
      <c r="AW210" s="115">
        <v>35</v>
      </c>
      <c r="AX210" s="115" t="s">
        <v>181</v>
      </c>
      <c r="AY210" s="115" t="s">
        <v>207</v>
      </c>
      <c r="BA210" s="115" t="s">
        <v>91</v>
      </c>
      <c r="BB210" s="115" t="s">
        <v>87</v>
      </c>
      <c r="BC210" s="115" t="s">
        <v>100</v>
      </c>
      <c r="BD210" s="115" t="s">
        <v>94</v>
      </c>
      <c r="BE210" s="115" t="s">
        <v>90</v>
      </c>
      <c r="BF210" s="115" t="s">
        <v>91</v>
      </c>
      <c r="BG210" s="115" t="s">
        <v>91</v>
      </c>
    </row>
    <row r="211" spans="1:59">
      <c r="A211" s="115">
        <v>7045756828</v>
      </c>
      <c r="B211" s="115" t="s">
        <v>52</v>
      </c>
      <c r="R211" s="115" t="s">
        <v>65</v>
      </c>
      <c r="S211" s="115" t="s">
        <v>66</v>
      </c>
      <c r="T211" s="142"/>
      <c r="U211" s="141">
        <f t="shared" si="69"/>
        <v>3</v>
      </c>
      <c r="V211" s="141">
        <f t="shared" si="70"/>
        <v>1</v>
      </c>
      <c r="W211" s="142"/>
      <c r="X211" s="141">
        <f t="shared" si="71"/>
        <v>1</v>
      </c>
      <c r="Y211" s="141">
        <f t="shared" si="72"/>
        <v>0</v>
      </c>
      <c r="Z211" s="141">
        <f t="shared" si="73"/>
        <v>0</v>
      </c>
      <c r="AA211" s="141">
        <f t="shared" si="74"/>
        <v>0</v>
      </c>
      <c r="AB211" s="141">
        <f t="shared" si="75"/>
        <v>0</v>
      </c>
      <c r="AC211" s="141">
        <f t="shared" si="76"/>
        <v>0</v>
      </c>
      <c r="AD211" s="141">
        <f t="shared" si="77"/>
        <v>0</v>
      </c>
      <c r="AE211" s="141">
        <f t="shared" si="78"/>
        <v>0</v>
      </c>
      <c r="AF211" s="141">
        <f t="shared" si="79"/>
        <v>0</v>
      </c>
      <c r="AG211" s="141">
        <f t="shared" si="80"/>
        <v>0</v>
      </c>
      <c r="AH211" s="141">
        <f t="shared" si="81"/>
        <v>0</v>
      </c>
      <c r="AI211" s="141">
        <f t="shared" si="82"/>
        <v>0</v>
      </c>
      <c r="AJ211" s="141">
        <f t="shared" si="83"/>
        <v>0</v>
      </c>
      <c r="AK211" s="141">
        <f t="shared" si="84"/>
        <v>0</v>
      </c>
      <c r="AL211" s="141">
        <f t="shared" si="85"/>
        <v>0</v>
      </c>
      <c r="AM211" s="141">
        <f t="shared" si="86"/>
        <v>0</v>
      </c>
      <c r="AN211" s="141">
        <f t="shared" si="87"/>
        <v>1</v>
      </c>
      <c r="AO211" s="141">
        <f t="shared" si="88"/>
        <v>1</v>
      </c>
      <c r="AP211" s="142"/>
      <c r="AQ211" s="142"/>
      <c r="AR211" s="141">
        <f t="shared" si="89"/>
        <v>3</v>
      </c>
      <c r="AS211" s="141">
        <f t="shared" si="90"/>
        <v>3</v>
      </c>
      <c r="AT211" s="141" t="str">
        <f t="shared" si="91"/>
        <v>Correct</v>
      </c>
      <c r="AU211" s="142"/>
      <c r="AV211" s="115" t="s">
        <v>99</v>
      </c>
      <c r="AW211" s="115">
        <v>70</v>
      </c>
      <c r="AX211" s="115" t="s">
        <v>181</v>
      </c>
      <c r="AY211" s="115" t="s">
        <v>207</v>
      </c>
      <c r="AZ211" s="115" t="s">
        <v>85</v>
      </c>
      <c r="BA211" s="115" t="s">
        <v>86</v>
      </c>
      <c r="BB211" s="115" t="s">
        <v>87</v>
      </c>
      <c r="BC211" s="115" t="s">
        <v>88</v>
      </c>
      <c r="BD211" s="115" t="s">
        <v>111</v>
      </c>
      <c r="BE211" s="115" t="s">
        <v>106</v>
      </c>
      <c r="BF211" s="115" t="s">
        <v>91</v>
      </c>
      <c r="BG211" s="115" t="s">
        <v>91</v>
      </c>
    </row>
    <row r="212" spans="1:59">
      <c r="A212" s="115">
        <v>7011000913</v>
      </c>
      <c r="G212" s="115" t="s">
        <v>56</v>
      </c>
      <c r="I212" s="115" t="s">
        <v>58</v>
      </c>
      <c r="S212" s="115" t="s">
        <v>66</v>
      </c>
      <c r="T212" s="142"/>
      <c r="U212" s="141">
        <f t="shared" si="69"/>
        <v>3</v>
      </c>
      <c r="V212" s="141">
        <f t="shared" si="70"/>
        <v>1</v>
      </c>
      <c r="W212" s="142"/>
      <c r="X212" s="141">
        <f t="shared" si="71"/>
        <v>0</v>
      </c>
      <c r="Y212" s="141">
        <f t="shared" si="72"/>
        <v>0</v>
      </c>
      <c r="Z212" s="141">
        <f t="shared" si="73"/>
        <v>0</v>
      </c>
      <c r="AA212" s="141">
        <f t="shared" si="74"/>
        <v>0</v>
      </c>
      <c r="AB212" s="141">
        <f t="shared" si="75"/>
        <v>0</v>
      </c>
      <c r="AC212" s="141">
        <f t="shared" si="76"/>
        <v>1</v>
      </c>
      <c r="AD212" s="141">
        <f t="shared" si="77"/>
        <v>0</v>
      </c>
      <c r="AE212" s="141">
        <f t="shared" si="78"/>
        <v>1</v>
      </c>
      <c r="AF212" s="141">
        <f t="shared" si="79"/>
        <v>0</v>
      </c>
      <c r="AG212" s="141">
        <f t="shared" si="80"/>
        <v>0</v>
      </c>
      <c r="AH212" s="141">
        <f t="shared" si="81"/>
        <v>0</v>
      </c>
      <c r="AI212" s="141">
        <f t="shared" si="82"/>
        <v>0</v>
      </c>
      <c r="AJ212" s="141">
        <f t="shared" si="83"/>
        <v>0</v>
      </c>
      <c r="AK212" s="141">
        <f t="shared" si="84"/>
        <v>0</v>
      </c>
      <c r="AL212" s="141">
        <f t="shared" si="85"/>
        <v>0</v>
      </c>
      <c r="AM212" s="141">
        <f t="shared" si="86"/>
        <v>0</v>
      </c>
      <c r="AN212" s="141">
        <f t="shared" si="87"/>
        <v>0</v>
      </c>
      <c r="AO212" s="141">
        <f t="shared" si="88"/>
        <v>1</v>
      </c>
      <c r="AP212" s="142"/>
      <c r="AQ212" s="142"/>
      <c r="AR212" s="141">
        <f t="shared" si="89"/>
        <v>3</v>
      </c>
      <c r="AS212" s="141">
        <f t="shared" si="90"/>
        <v>3</v>
      </c>
      <c r="AT212" s="141" t="str">
        <f t="shared" si="91"/>
        <v>Correct</v>
      </c>
      <c r="AU212" s="142"/>
      <c r="AV212" s="115" t="s">
        <v>83</v>
      </c>
      <c r="AW212" s="115">
        <v>65</v>
      </c>
      <c r="AX212" s="115" t="s">
        <v>84</v>
      </c>
      <c r="AY212" s="115" t="s">
        <v>125</v>
      </c>
      <c r="AZ212" s="115" t="s">
        <v>85</v>
      </c>
      <c r="BA212" s="115" t="s">
        <v>86</v>
      </c>
      <c r="BB212" s="115" t="s">
        <v>87</v>
      </c>
      <c r="BD212" s="115" t="s">
        <v>111</v>
      </c>
      <c r="BE212" s="115" t="s">
        <v>106</v>
      </c>
      <c r="BF212" s="115" t="s">
        <v>91</v>
      </c>
      <c r="BG212" s="115" t="s">
        <v>91</v>
      </c>
    </row>
    <row r="213" spans="1:59">
      <c r="A213" s="115">
        <v>6985120206</v>
      </c>
      <c r="B213" s="115" t="s">
        <v>52</v>
      </c>
      <c r="K213" s="115" t="s">
        <v>60</v>
      </c>
      <c r="T213" s="142"/>
      <c r="U213" s="141">
        <f t="shared" si="69"/>
        <v>2</v>
      </c>
      <c r="V213" s="141">
        <f t="shared" si="70"/>
        <v>1.5</v>
      </c>
      <c r="W213" s="142"/>
      <c r="X213" s="141">
        <f t="shared" si="71"/>
        <v>1</v>
      </c>
      <c r="Y213" s="141">
        <f t="shared" si="72"/>
        <v>0</v>
      </c>
      <c r="Z213" s="141">
        <f t="shared" si="73"/>
        <v>0</v>
      </c>
      <c r="AA213" s="141">
        <f t="shared" si="74"/>
        <v>0</v>
      </c>
      <c r="AB213" s="141">
        <f t="shared" si="75"/>
        <v>0</v>
      </c>
      <c r="AC213" s="141">
        <f t="shared" si="76"/>
        <v>0</v>
      </c>
      <c r="AD213" s="141">
        <f t="shared" si="77"/>
        <v>0</v>
      </c>
      <c r="AE213" s="141">
        <f t="shared" si="78"/>
        <v>0</v>
      </c>
      <c r="AF213" s="141">
        <f t="shared" si="79"/>
        <v>0</v>
      </c>
      <c r="AG213" s="141">
        <f t="shared" si="80"/>
        <v>1</v>
      </c>
      <c r="AH213" s="141">
        <f t="shared" si="81"/>
        <v>0</v>
      </c>
      <c r="AI213" s="141">
        <f t="shared" si="82"/>
        <v>0</v>
      </c>
      <c r="AJ213" s="141">
        <f t="shared" si="83"/>
        <v>0</v>
      </c>
      <c r="AK213" s="141">
        <f t="shared" si="84"/>
        <v>0</v>
      </c>
      <c r="AL213" s="141">
        <f t="shared" si="85"/>
        <v>0</v>
      </c>
      <c r="AM213" s="141">
        <f t="shared" si="86"/>
        <v>0</v>
      </c>
      <c r="AN213" s="141">
        <f t="shared" si="87"/>
        <v>0</v>
      </c>
      <c r="AO213" s="141">
        <f t="shared" si="88"/>
        <v>0</v>
      </c>
      <c r="AP213" s="142"/>
      <c r="AQ213" s="142"/>
      <c r="AR213" s="141">
        <f t="shared" si="89"/>
        <v>2</v>
      </c>
      <c r="AS213" s="141">
        <f t="shared" si="90"/>
        <v>2</v>
      </c>
      <c r="AT213" s="141" t="str">
        <f t="shared" si="91"/>
        <v>Correct</v>
      </c>
      <c r="AU213" s="142"/>
      <c r="AV213" s="115" t="s">
        <v>99</v>
      </c>
      <c r="AX213" s="115" t="s">
        <v>181</v>
      </c>
      <c r="AY213" s="115" t="s">
        <v>204</v>
      </c>
      <c r="AZ213" s="115" t="s">
        <v>85</v>
      </c>
      <c r="BB213" s="115" t="s">
        <v>87</v>
      </c>
      <c r="BC213" s="115" t="s">
        <v>93</v>
      </c>
      <c r="BD213" s="115" t="s">
        <v>94</v>
      </c>
      <c r="BE213" s="115" t="s">
        <v>98</v>
      </c>
      <c r="BF213" s="115" t="s">
        <v>86</v>
      </c>
    </row>
    <row r="214" spans="1:59">
      <c r="A214" s="115">
        <v>7045771436</v>
      </c>
      <c r="D214" s="115" t="s">
        <v>54</v>
      </c>
      <c r="I214" s="115" t="s">
        <v>58</v>
      </c>
      <c r="N214" s="115" t="s">
        <v>26</v>
      </c>
      <c r="T214" s="142"/>
      <c r="U214" s="141">
        <f t="shared" si="69"/>
        <v>3</v>
      </c>
      <c r="V214" s="141">
        <f t="shared" si="70"/>
        <v>1</v>
      </c>
      <c r="W214" s="142"/>
      <c r="X214" s="141">
        <f t="shared" si="71"/>
        <v>0</v>
      </c>
      <c r="Y214" s="141">
        <f t="shared" si="72"/>
        <v>0</v>
      </c>
      <c r="Z214" s="141">
        <f t="shared" si="73"/>
        <v>1</v>
      </c>
      <c r="AA214" s="141">
        <f t="shared" si="74"/>
        <v>0</v>
      </c>
      <c r="AB214" s="141">
        <f t="shared" si="75"/>
        <v>0</v>
      </c>
      <c r="AC214" s="141">
        <f t="shared" si="76"/>
        <v>0</v>
      </c>
      <c r="AD214" s="141">
        <f t="shared" si="77"/>
        <v>0</v>
      </c>
      <c r="AE214" s="141">
        <f t="shared" si="78"/>
        <v>1</v>
      </c>
      <c r="AF214" s="141">
        <f t="shared" si="79"/>
        <v>0</v>
      </c>
      <c r="AG214" s="141">
        <f t="shared" si="80"/>
        <v>0</v>
      </c>
      <c r="AH214" s="141">
        <f t="shared" si="81"/>
        <v>0</v>
      </c>
      <c r="AI214" s="141">
        <f t="shared" si="82"/>
        <v>0</v>
      </c>
      <c r="AJ214" s="141">
        <f t="shared" si="83"/>
        <v>1</v>
      </c>
      <c r="AK214" s="141">
        <f t="shared" si="84"/>
        <v>0</v>
      </c>
      <c r="AL214" s="141">
        <f t="shared" si="85"/>
        <v>0</v>
      </c>
      <c r="AM214" s="141">
        <f t="shared" si="86"/>
        <v>0</v>
      </c>
      <c r="AN214" s="141">
        <f t="shared" si="87"/>
        <v>0</v>
      </c>
      <c r="AO214" s="141">
        <f t="shared" si="88"/>
        <v>0</v>
      </c>
      <c r="AP214" s="142"/>
      <c r="AQ214" s="142"/>
      <c r="AR214" s="141">
        <f t="shared" si="89"/>
        <v>3</v>
      </c>
      <c r="AS214" s="141">
        <f t="shared" si="90"/>
        <v>3</v>
      </c>
      <c r="AT214" s="141" t="str">
        <f t="shared" si="91"/>
        <v>Correct</v>
      </c>
      <c r="AU214" s="142"/>
      <c r="AV214" s="115" t="s">
        <v>83</v>
      </c>
      <c r="AW214" s="115">
        <v>62</v>
      </c>
      <c r="AX214" s="115" t="s">
        <v>181</v>
      </c>
      <c r="AY214" s="115" t="s">
        <v>243</v>
      </c>
      <c r="AZ214" s="115" t="s">
        <v>85</v>
      </c>
      <c r="BA214" s="115" t="s">
        <v>86</v>
      </c>
      <c r="BB214" s="115" t="s">
        <v>87</v>
      </c>
      <c r="BC214" s="115" t="s">
        <v>88</v>
      </c>
      <c r="BD214" s="115" t="s">
        <v>89</v>
      </c>
      <c r="BE214" s="115" t="s">
        <v>106</v>
      </c>
      <c r="BF214" s="115" t="s">
        <v>91</v>
      </c>
      <c r="BG214" s="115" t="s">
        <v>91</v>
      </c>
    </row>
    <row r="215" spans="1:59">
      <c r="A215" s="115">
        <v>7020354649</v>
      </c>
      <c r="T215" s="142"/>
      <c r="U215" s="141">
        <f t="shared" si="69"/>
        <v>0</v>
      </c>
      <c r="V215" s="141" t="e">
        <f t="shared" si="70"/>
        <v>#DIV/0!</v>
      </c>
      <c r="W215" s="142"/>
      <c r="X215" s="141">
        <f t="shared" si="71"/>
        <v>0</v>
      </c>
      <c r="Y215" s="141">
        <f t="shared" si="72"/>
        <v>0</v>
      </c>
      <c r="Z215" s="141">
        <f t="shared" si="73"/>
        <v>0</v>
      </c>
      <c r="AA215" s="141">
        <f t="shared" si="74"/>
        <v>0</v>
      </c>
      <c r="AB215" s="141">
        <f t="shared" si="75"/>
        <v>0</v>
      </c>
      <c r="AC215" s="141">
        <f t="shared" si="76"/>
        <v>0</v>
      </c>
      <c r="AD215" s="141">
        <f t="shared" si="77"/>
        <v>0</v>
      </c>
      <c r="AE215" s="141">
        <f t="shared" si="78"/>
        <v>0</v>
      </c>
      <c r="AF215" s="141">
        <f t="shared" si="79"/>
        <v>0</v>
      </c>
      <c r="AG215" s="141">
        <f t="shared" si="80"/>
        <v>0</v>
      </c>
      <c r="AH215" s="141">
        <f t="shared" si="81"/>
        <v>0</v>
      </c>
      <c r="AI215" s="141">
        <f t="shared" si="82"/>
        <v>0</v>
      </c>
      <c r="AJ215" s="141">
        <f t="shared" si="83"/>
        <v>0</v>
      </c>
      <c r="AK215" s="141">
        <f t="shared" si="84"/>
        <v>0</v>
      </c>
      <c r="AL215" s="141">
        <f t="shared" si="85"/>
        <v>0</v>
      </c>
      <c r="AM215" s="141">
        <f t="shared" si="86"/>
        <v>0</v>
      </c>
      <c r="AN215" s="141">
        <f t="shared" si="87"/>
        <v>0</v>
      </c>
      <c r="AO215" s="141">
        <f t="shared" si="88"/>
        <v>0</v>
      </c>
      <c r="AP215" s="142"/>
      <c r="AQ215" s="142"/>
      <c r="AR215" s="141">
        <f t="shared" si="89"/>
        <v>0</v>
      </c>
      <c r="AS215" s="141">
        <f t="shared" si="90"/>
        <v>0</v>
      </c>
      <c r="AT215" s="141" t="str">
        <f t="shared" si="91"/>
        <v>Correct</v>
      </c>
      <c r="AU215" s="142"/>
      <c r="AV215" s="115" t="s">
        <v>83</v>
      </c>
      <c r="AW215" s="115">
        <v>51</v>
      </c>
      <c r="AX215" s="115" t="s">
        <v>181</v>
      </c>
      <c r="AY215" s="115" t="s">
        <v>192</v>
      </c>
      <c r="AZ215" s="115" t="s">
        <v>85</v>
      </c>
      <c r="BA215" s="115" t="s">
        <v>86</v>
      </c>
      <c r="BB215" s="115" t="s">
        <v>87</v>
      </c>
      <c r="BC215" s="115" t="s">
        <v>93</v>
      </c>
      <c r="BD215" s="115" t="s">
        <v>89</v>
      </c>
      <c r="BE215" s="115" t="s">
        <v>90</v>
      </c>
      <c r="BF215" s="115" t="s">
        <v>91</v>
      </c>
      <c r="BG215" s="115" t="s">
        <v>91</v>
      </c>
    </row>
    <row r="216" spans="1:59">
      <c r="A216" s="115">
        <v>7010995038</v>
      </c>
      <c r="B216" s="115" t="s">
        <v>52</v>
      </c>
      <c r="D216" s="115" t="s">
        <v>54</v>
      </c>
      <c r="E216" s="115" t="s">
        <v>19</v>
      </c>
      <c r="H216" s="115" t="s">
        <v>57</v>
      </c>
      <c r="T216" s="142"/>
      <c r="U216" s="141">
        <f t="shared" si="69"/>
        <v>4</v>
      </c>
      <c r="V216" s="141">
        <f t="shared" si="70"/>
        <v>0.75</v>
      </c>
      <c r="W216" s="142"/>
      <c r="X216" s="141">
        <f t="shared" si="71"/>
        <v>0.75</v>
      </c>
      <c r="Y216" s="141">
        <f t="shared" si="72"/>
        <v>0</v>
      </c>
      <c r="Z216" s="141">
        <f t="shared" si="73"/>
        <v>0.75</v>
      </c>
      <c r="AA216" s="141">
        <f t="shared" si="74"/>
        <v>0.75</v>
      </c>
      <c r="AB216" s="141">
        <f t="shared" si="75"/>
        <v>0</v>
      </c>
      <c r="AC216" s="141">
        <f t="shared" si="76"/>
        <v>0</v>
      </c>
      <c r="AD216" s="141">
        <f t="shared" si="77"/>
        <v>0.75</v>
      </c>
      <c r="AE216" s="141">
        <f t="shared" si="78"/>
        <v>0</v>
      </c>
      <c r="AF216" s="141">
        <f t="shared" si="79"/>
        <v>0</v>
      </c>
      <c r="AG216" s="141">
        <f t="shared" si="80"/>
        <v>0</v>
      </c>
      <c r="AH216" s="141">
        <f t="shared" si="81"/>
        <v>0</v>
      </c>
      <c r="AI216" s="141">
        <f t="shared" si="82"/>
        <v>0</v>
      </c>
      <c r="AJ216" s="141">
        <f t="shared" si="83"/>
        <v>0</v>
      </c>
      <c r="AK216" s="141">
        <f t="shared" si="84"/>
        <v>0</v>
      </c>
      <c r="AL216" s="141">
        <f t="shared" si="85"/>
        <v>0</v>
      </c>
      <c r="AM216" s="141">
        <f t="shared" si="86"/>
        <v>0</v>
      </c>
      <c r="AN216" s="141">
        <f t="shared" si="87"/>
        <v>0</v>
      </c>
      <c r="AO216" s="141">
        <f t="shared" si="88"/>
        <v>0</v>
      </c>
      <c r="AP216" s="142"/>
      <c r="AQ216" s="142"/>
      <c r="AR216" s="141">
        <f t="shared" si="89"/>
        <v>3</v>
      </c>
      <c r="AS216" s="141">
        <f t="shared" si="90"/>
        <v>4</v>
      </c>
      <c r="AT216" s="141" t="str">
        <f t="shared" si="91"/>
        <v>Correct</v>
      </c>
      <c r="AU216" s="142"/>
      <c r="AV216" s="115" t="s">
        <v>83</v>
      </c>
      <c r="AW216" s="115">
        <v>72</v>
      </c>
      <c r="AX216" s="115" t="s">
        <v>84</v>
      </c>
      <c r="AY216" s="115" t="s">
        <v>123</v>
      </c>
      <c r="AZ216" s="115" t="s">
        <v>85</v>
      </c>
      <c r="BA216" s="115" t="s">
        <v>86</v>
      </c>
      <c r="BB216" s="115" t="s">
        <v>87</v>
      </c>
      <c r="BC216" s="115" t="s">
        <v>96</v>
      </c>
      <c r="BD216" s="115" t="s">
        <v>102</v>
      </c>
      <c r="BE216" s="115" t="s">
        <v>106</v>
      </c>
      <c r="BF216" s="115" t="s">
        <v>91</v>
      </c>
      <c r="BG216" s="115" t="s">
        <v>91</v>
      </c>
    </row>
    <row r="217" spans="1:59">
      <c r="A217" s="115">
        <v>5584656255</v>
      </c>
      <c r="E217" s="115" t="s">
        <v>19</v>
      </c>
      <c r="K217" s="115" t="s">
        <v>60</v>
      </c>
      <c r="S217" s="115" t="s">
        <v>66</v>
      </c>
      <c r="T217" s="142"/>
      <c r="U217" s="141">
        <f t="shared" si="69"/>
        <v>3</v>
      </c>
      <c r="V217" s="141">
        <f t="shared" si="70"/>
        <v>1</v>
      </c>
      <c r="W217" s="142"/>
      <c r="X217" s="141">
        <f t="shared" si="71"/>
        <v>0</v>
      </c>
      <c r="Y217" s="141">
        <f t="shared" si="72"/>
        <v>0</v>
      </c>
      <c r="Z217" s="141">
        <f t="shared" si="73"/>
        <v>0</v>
      </c>
      <c r="AA217" s="141">
        <f t="shared" si="74"/>
        <v>1</v>
      </c>
      <c r="AB217" s="141">
        <f t="shared" si="75"/>
        <v>0</v>
      </c>
      <c r="AC217" s="141">
        <f t="shared" si="76"/>
        <v>0</v>
      </c>
      <c r="AD217" s="141">
        <f t="shared" si="77"/>
        <v>0</v>
      </c>
      <c r="AE217" s="141">
        <f t="shared" si="78"/>
        <v>0</v>
      </c>
      <c r="AF217" s="141">
        <f t="shared" si="79"/>
        <v>0</v>
      </c>
      <c r="AG217" s="141">
        <f t="shared" si="80"/>
        <v>1</v>
      </c>
      <c r="AH217" s="141">
        <f t="shared" si="81"/>
        <v>0</v>
      </c>
      <c r="AI217" s="141">
        <f t="shared" si="82"/>
        <v>0</v>
      </c>
      <c r="AJ217" s="141">
        <f t="shared" si="83"/>
        <v>0</v>
      </c>
      <c r="AK217" s="141">
        <f t="shared" si="84"/>
        <v>0</v>
      </c>
      <c r="AL217" s="141">
        <f t="shared" si="85"/>
        <v>0</v>
      </c>
      <c r="AM217" s="141">
        <f t="shared" si="86"/>
        <v>0</v>
      </c>
      <c r="AN217" s="141">
        <f t="shared" si="87"/>
        <v>0</v>
      </c>
      <c r="AO217" s="141">
        <f t="shared" si="88"/>
        <v>1</v>
      </c>
      <c r="AP217" s="142"/>
      <c r="AQ217" s="142"/>
      <c r="AR217" s="141">
        <f t="shared" si="89"/>
        <v>3</v>
      </c>
      <c r="AS217" s="141">
        <f t="shared" si="90"/>
        <v>3</v>
      </c>
      <c r="AT217" s="141" t="str">
        <f t="shared" si="91"/>
        <v>Correct</v>
      </c>
      <c r="AU217" s="142"/>
      <c r="AV217" s="115" t="s">
        <v>83</v>
      </c>
      <c r="AW217" s="115">
        <v>40</v>
      </c>
      <c r="AX217" s="115" t="s">
        <v>181</v>
      </c>
      <c r="AY217" s="115" t="s">
        <v>236</v>
      </c>
      <c r="AZ217" s="115" t="s">
        <v>107</v>
      </c>
      <c r="BA217" s="115" t="s">
        <v>91</v>
      </c>
      <c r="BB217" s="115" t="s">
        <v>87</v>
      </c>
      <c r="BC217" s="115" t="s">
        <v>100</v>
      </c>
      <c r="BD217" s="115" t="s">
        <v>89</v>
      </c>
      <c r="BE217" s="115" t="s">
        <v>90</v>
      </c>
      <c r="BF217" s="115" t="s">
        <v>91</v>
      </c>
      <c r="BG217" s="115" t="s">
        <v>91</v>
      </c>
    </row>
    <row r="218" spans="1:59">
      <c r="A218" s="115">
        <v>7045786541</v>
      </c>
      <c r="D218" s="115" t="s">
        <v>54</v>
      </c>
      <c r="Q218" s="115" t="s">
        <v>64</v>
      </c>
      <c r="S218" s="115" t="s">
        <v>66</v>
      </c>
      <c r="T218" s="142"/>
      <c r="U218" s="141">
        <f t="shared" si="69"/>
        <v>3</v>
      </c>
      <c r="V218" s="141">
        <f t="shared" si="70"/>
        <v>1</v>
      </c>
      <c r="W218" s="142"/>
      <c r="X218" s="141">
        <f t="shared" si="71"/>
        <v>0</v>
      </c>
      <c r="Y218" s="141">
        <f t="shared" si="72"/>
        <v>0</v>
      </c>
      <c r="Z218" s="141">
        <f t="shared" si="73"/>
        <v>1</v>
      </c>
      <c r="AA218" s="141">
        <f t="shared" si="74"/>
        <v>0</v>
      </c>
      <c r="AB218" s="141">
        <f t="shared" si="75"/>
        <v>0</v>
      </c>
      <c r="AC218" s="141">
        <f t="shared" si="76"/>
        <v>0</v>
      </c>
      <c r="AD218" s="141">
        <f t="shared" si="77"/>
        <v>0</v>
      </c>
      <c r="AE218" s="141">
        <f t="shared" si="78"/>
        <v>0</v>
      </c>
      <c r="AF218" s="141">
        <f t="shared" si="79"/>
        <v>0</v>
      </c>
      <c r="AG218" s="141">
        <f t="shared" si="80"/>
        <v>0</v>
      </c>
      <c r="AH218" s="141">
        <f t="shared" si="81"/>
        <v>0</v>
      </c>
      <c r="AI218" s="141">
        <f t="shared" si="82"/>
        <v>0</v>
      </c>
      <c r="AJ218" s="141">
        <f t="shared" si="83"/>
        <v>0</v>
      </c>
      <c r="AK218" s="141">
        <f t="shared" si="84"/>
        <v>0</v>
      </c>
      <c r="AL218" s="141">
        <f t="shared" si="85"/>
        <v>0</v>
      </c>
      <c r="AM218" s="141">
        <f t="shared" si="86"/>
        <v>1</v>
      </c>
      <c r="AN218" s="141">
        <f t="shared" si="87"/>
        <v>0</v>
      </c>
      <c r="AO218" s="141">
        <f t="shared" si="88"/>
        <v>1</v>
      </c>
      <c r="AP218" s="142"/>
      <c r="AQ218" s="142"/>
      <c r="AR218" s="141">
        <f t="shared" si="89"/>
        <v>3</v>
      </c>
      <c r="AS218" s="141">
        <f t="shared" si="90"/>
        <v>3</v>
      </c>
      <c r="AT218" s="141" t="str">
        <f t="shared" si="91"/>
        <v>Correct</v>
      </c>
      <c r="AU218" s="142"/>
      <c r="AV218" s="115" t="s">
        <v>83</v>
      </c>
      <c r="AW218" s="115">
        <v>50</v>
      </c>
      <c r="AX218" s="115" t="s">
        <v>181</v>
      </c>
      <c r="AY218" s="115" t="s">
        <v>215</v>
      </c>
      <c r="AZ218" s="115" t="s">
        <v>85</v>
      </c>
      <c r="BA218" s="115" t="s">
        <v>86</v>
      </c>
      <c r="BB218" s="115" t="s">
        <v>87</v>
      </c>
      <c r="BC218" s="115" t="s">
        <v>101</v>
      </c>
      <c r="BD218" s="115" t="s">
        <v>89</v>
      </c>
      <c r="BE218" s="115" t="s">
        <v>90</v>
      </c>
      <c r="BF218" s="115" t="s">
        <v>91</v>
      </c>
      <c r="BG218" s="115" t="s">
        <v>91</v>
      </c>
    </row>
    <row r="219" spans="1:59">
      <c r="A219" s="115">
        <v>7007913016</v>
      </c>
      <c r="F219" s="115" t="s">
        <v>55</v>
      </c>
      <c r="H219" s="115" t="s">
        <v>57</v>
      </c>
      <c r="Q219" s="115" t="s">
        <v>64</v>
      </c>
      <c r="T219" s="142"/>
      <c r="U219" s="141">
        <f t="shared" si="69"/>
        <v>3</v>
      </c>
      <c r="V219" s="141">
        <f t="shared" si="70"/>
        <v>1</v>
      </c>
      <c r="W219" s="142"/>
      <c r="X219" s="141">
        <f t="shared" si="71"/>
        <v>0</v>
      </c>
      <c r="Y219" s="141">
        <f t="shared" si="72"/>
        <v>0</v>
      </c>
      <c r="Z219" s="141">
        <f t="shared" si="73"/>
        <v>0</v>
      </c>
      <c r="AA219" s="141">
        <f t="shared" si="74"/>
        <v>0</v>
      </c>
      <c r="AB219" s="141">
        <f t="shared" si="75"/>
        <v>1</v>
      </c>
      <c r="AC219" s="141">
        <f t="shared" si="76"/>
        <v>0</v>
      </c>
      <c r="AD219" s="141">
        <f t="shared" si="77"/>
        <v>1</v>
      </c>
      <c r="AE219" s="141">
        <f t="shared" si="78"/>
        <v>0</v>
      </c>
      <c r="AF219" s="141">
        <f t="shared" si="79"/>
        <v>0</v>
      </c>
      <c r="AG219" s="141">
        <f t="shared" si="80"/>
        <v>0</v>
      </c>
      <c r="AH219" s="141">
        <f t="shared" si="81"/>
        <v>0</v>
      </c>
      <c r="AI219" s="141">
        <f t="shared" si="82"/>
        <v>0</v>
      </c>
      <c r="AJ219" s="141">
        <f t="shared" si="83"/>
        <v>0</v>
      </c>
      <c r="AK219" s="141">
        <f t="shared" si="84"/>
        <v>0</v>
      </c>
      <c r="AL219" s="141">
        <f t="shared" si="85"/>
        <v>0</v>
      </c>
      <c r="AM219" s="141">
        <f t="shared" si="86"/>
        <v>1</v>
      </c>
      <c r="AN219" s="141">
        <f t="shared" si="87"/>
        <v>0</v>
      </c>
      <c r="AO219" s="141">
        <f t="shared" si="88"/>
        <v>0</v>
      </c>
      <c r="AP219" s="142"/>
      <c r="AQ219" s="142"/>
      <c r="AR219" s="141">
        <f t="shared" si="89"/>
        <v>3</v>
      </c>
      <c r="AS219" s="141">
        <f t="shared" si="90"/>
        <v>3</v>
      </c>
      <c r="AT219" s="141" t="str">
        <f t="shared" si="91"/>
        <v>Correct</v>
      </c>
      <c r="AU219" s="142"/>
      <c r="AV219" s="115" t="s">
        <v>83</v>
      </c>
      <c r="AW219" s="115">
        <v>83</v>
      </c>
      <c r="AX219" s="115" t="s">
        <v>181</v>
      </c>
      <c r="AY219" s="115" t="s">
        <v>197</v>
      </c>
      <c r="AZ219" s="115" t="s">
        <v>85</v>
      </c>
      <c r="BA219" s="115" t="s">
        <v>86</v>
      </c>
    </row>
    <row r="220" spans="1:59">
      <c r="A220" s="115">
        <v>6985425729</v>
      </c>
      <c r="H220" s="115" t="s">
        <v>57</v>
      </c>
      <c r="I220" s="115" t="s">
        <v>58</v>
      </c>
      <c r="T220" s="142"/>
      <c r="U220" s="141">
        <f t="shared" si="69"/>
        <v>2</v>
      </c>
      <c r="V220" s="141">
        <f t="shared" si="70"/>
        <v>1.5</v>
      </c>
      <c r="W220" s="142"/>
      <c r="X220" s="141">
        <f t="shared" si="71"/>
        <v>0</v>
      </c>
      <c r="Y220" s="141">
        <f t="shared" si="72"/>
        <v>0</v>
      </c>
      <c r="Z220" s="141">
        <f t="shared" si="73"/>
        <v>0</v>
      </c>
      <c r="AA220" s="141">
        <f t="shared" si="74"/>
        <v>0</v>
      </c>
      <c r="AB220" s="141">
        <f t="shared" si="75"/>
        <v>0</v>
      </c>
      <c r="AC220" s="141">
        <f t="shared" si="76"/>
        <v>0</v>
      </c>
      <c r="AD220" s="141">
        <f t="shared" si="77"/>
        <v>1</v>
      </c>
      <c r="AE220" s="141">
        <f t="shared" si="78"/>
        <v>1</v>
      </c>
      <c r="AF220" s="141">
        <f t="shared" si="79"/>
        <v>0</v>
      </c>
      <c r="AG220" s="141">
        <f t="shared" si="80"/>
        <v>0</v>
      </c>
      <c r="AH220" s="141">
        <f t="shared" si="81"/>
        <v>0</v>
      </c>
      <c r="AI220" s="141">
        <f t="shared" si="82"/>
        <v>0</v>
      </c>
      <c r="AJ220" s="141">
        <f t="shared" si="83"/>
        <v>0</v>
      </c>
      <c r="AK220" s="141">
        <f t="shared" si="84"/>
        <v>0</v>
      </c>
      <c r="AL220" s="141">
        <f t="shared" si="85"/>
        <v>0</v>
      </c>
      <c r="AM220" s="141">
        <f t="shared" si="86"/>
        <v>0</v>
      </c>
      <c r="AN220" s="141">
        <f t="shared" si="87"/>
        <v>0</v>
      </c>
      <c r="AO220" s="141">
        <f t="shared" si="88"/>
        <v>0</v>
      </c>
      <c r="AP220" s="142"/>
      <c r="AQ220" s="142"/>
      <c r="AR220" s="141">
        <f t="shared" si="89"/>
        <v>2</v>
      </c>
      <c r="AS220" s="141">
        <f t="shared" si="90"/>
        <v>2</v>
      </c>
      <c r="AT220" s="141" t="str">
        <f t="shared" si="91"/>
        <v>Correct</v>
      </c>
      <c r="AU220" s="142"/>
      <c r="AV220" s="115" t="s">
        <v>99</v>
      </c>
      <c r="AW220" s="115">
        <v>64</v>
      </c>
      <c r="AX220" s="115" t="s">
        <v>84</v>
      </c>
      <c r="AY220" s="115" t="s">
        <v>135</v>
      </c>
      <c r="AZ220" s="115" t="s">
        <v>85</v>
      </c>
      <c r="BA220" s="115" t="s">
        <v>86</v>
      </c>
      <c r="BB220" s="115" t="s">
        <v>87</v>
      </c>
      <c r="BC220" s="115" t="s">
        <v>100</v>
      </c>
      <c r="BD220" s="115" t="s">
        <v>89</v>
      </c>
      <c r="BE220" s="115" t="s">
        <v>106</v>
      </c>
      <c r="BF220" s="115" t="s">
        <v>91</v>
      </c>
      <c r="BG220" s="115" t="s">
        <v>91</v>
      </c>
    </row>
    <row r="221" spans="1:59">
      <c r="A221" s="115">
        <v>7020354493</v>
      </c>
      <c r="T221" s="142"/>
      <c r="U221" s="141">
        <f t="shared" si="69"/>
        <v>0</v>
      </c>
      <c r="V221" s="141" t="e">
        <f t="shared" si="70"/>
        <v>#DIV/0!</v>
      </c>
      <c r="W221" s="142"/>
      <c r="X221" s="141">
        <f t="shared" si="71"/>
        <v>0</v>
      </c>
      <c r="Y221" s="141">
        <f t="shared" si="72"/>
        <v>0</v>
      </c>
      <c r="Z221" s="141">
        <f t="shared" si="73"/>
        <v>0</v>
      </c>
      <c r="AA221" s="141">
        <f t="shared" si="74"/>
        <v>0</v>
      </c>
      <c r="AB221" s="141">
        <f t="shared" si="75"/>
        <v>0</v>
      </c>
      <c r="AC221" s="141">
        <f t="shared" si="76"/>
        <v>0</v>
      </c>
      <c r="AD221" s="141">
        <f t="shared" si="77"/>
        <v>0</v>
      </c>
      <c r="AE221" s="141">
        <f t="shared" si="78"/>
        <v>0</v>
      </c>
      <c r="AF221" s="141">
        <f t="shared" si="79"/>
        <v>0</v>
      </c>
      <c r="AG221" s="141">
        <f t="shared" si="80"/>
        <v>0</v>
      </c>
      <c r="AH221" s="141">
        <f t="shared" si="81"/>
        <v>0</v>
      </c>
      <c r="AI221" s="141">
        <f t="shared" si="82"/>
        <v>0</v>
      </c>
      <c r="AJ221" s="141">
        <f t="shared" si="83"/>
        <v>0</v>
      </c>
      <c r="AK221" s="141">
        <f t="shared" si="84"/>
        <v>0</v>
      </c>
      <c r="AL221" s="141">
        <f t="shared" si="85"/>
        <v>0</v>
      </c>
      <c r="AM221" s="141">
        <f t="shared" si="86"/>
        <v>0</v>
      </c>
      <c r="AN221" s="141">
        <f t="shared" si="87"/>
        <v>0</v>
      </c>
      <c r="AO221" s="141">
        <f t="shared" si="88"/>
        <v>0</v>
      </c>
      <c r="AP221" s="142"/>
      <c r="AQ221" s="142"/>
      <c r="AR221" s="141">
        <f t="shared" si="89"/>
        <v>0</v>
      </c>
      <c r="AS221" s="141">
        <f t="shared" si="90"/>
        <v>0</v>
      </c>
      <c r="AT221" s="141" t="str">
        <f t="shared" si="91"/>
        <v>Correct</v>
      </c>
      <c r="AU221" s="142"/>
      <c r="AV221" s="115" t="s">
        <v>99</v>
      </c>
      <c r="AW221" s="115">
        <v>49</v>
      </c>
      <c r="AX221" s="115" t="s">
        <v>181</v>
      </c>
      <c r="AY221" s="115" t="s">
        <v>239</v>
      </c>
      <c r="AZ221" s="115" t="s">
        <v>85</v>
      </c>
      <c r="BA221" s="115" t="s">
        <v>86</v>
      </c>
      <c r="BB221" s="115" t="s">
        <v>87</v>
      </c>
      <c r="BC221" s="115" t="s">
        <v>101</v>
      </c>
      <c r="BD221" s="115" t="s">
        <v>94</v>
      </c>
      <c r="BE221" s="115" t="s">
        <v>113</v>
      </c>
      <c r="BF221" s="115" t="s">
        <v>91</v>
      </c>
      <c r="BG221" s="115" t="s">
        <v>91</v>
      </c>
    </row>
    <row r="222" spans="1:59">
      <c r="A222" s="115">
        <v>7020343100</v>
      </c>
      <c r="T222" s="142"/>
      <c r="U222" s="141">
        <f t="shared" si="69"/>
        <v>0</v>
      </c>
      <c r="V222" s="141" t="e">
        <f t="shared" si="70"/>
        <v>#DIV/0!</v>
      </c>
      <c r="W222" s="142"/>
      <c r="X222" s="141">
        <f t="shared" si="71"/>
        <v>0</v>
      </c>
      <c r="Y222" s="141">
        <f t="shared" si="72"/>
        <v>0</v>
      </c>
      <c r="Z222" s="141">
        <f t="shared" si="73"/>
        <v>0</v>
      </c>
      <c r="AA222" s="141">
        <f t="shared" si="74"/>
        <v>0</v>
      </c>
      <c r="AB222" s="141">
        <f t="shared" si="75"/>
        <v>0</v>
      </c>
      <c r="AC222" s="141">
        <f t="shared" si="76"/>
        <v>0</v>
      </c>
      <c r="AD222" s="141">
        <f t="shared" si="77"/>
        <v>0</v>
      </c>
      <c r="AE222" s="141">
        <f t="shared" si="78"/>
        <v>0</v>
      </c>
      <c r="AF222" s="141">
        <f t="shared" si="79"/>
        <v>0</v>
      </c>
      <c r="AG222" s="141">
        <f t="shared" si="80"/>
        <v>0</v>
      </c>
      <c r="AH222" s="141">
        <f t="shared" si="81"/>
        <v>0</v>
      </c>
      <c r="AI222" s="141">
        <f t="shared" si="82"/>
        <v>0</v>
      </c>
      <c r="AJ222" s="141">
        <f t="shared" si="83"/>
        <v>0</v>
      </c>
      <c r="AK222" s="141">
        <f t="shared" si="84"/>
        <v>0</v>
      </c>
      <c r="AL222" s="141">
        <f t="shared" si="85"/>
        <v>0</v>
      </c>
      <c r="AM222" s="141">
        <f t="shared" si="86"/>
        <v>0</v>
      </c>
      <c r="AN222" s="141">
        <f t="shared" si="87"/>
        <v>0</v>
      </c>
      <c r="AO222" s="141">
        <f t="shared" si="88"/>
        <v>0</v>
      </c>
      <c r="AP222" s="142"/>
      <c r="AQ222" s="142"/>
      <c r="AR222" s="141">
        <f t="shared" si="89"/>
        <v>0</v>
      </c>
      <c r="AS222" s="141">
        <f t="shared" si="90"/>
        <v>0</v>
      </c>
      <c r="AT222" s="141" t="str">
        <f t="shared" si="91"/>
        <v>Correct</v>
      </c>
      <c r="AU222" s="142"/>
      <c r="AV222" s="115" t="s">
        <v>99</v>
      </c>
      <c r="AW222" s="115">
        <v>32</v>
      </c>
      <c r="AX222" s="115" t="s">
        <v>181</v>
      </c>
      <c r="AY222" s="115" t="s">
        <v>198</v>
      </c>
      <c r="AZ222" s="115" t="s">
        <v>85</v>
      </c>
      <c r="BA222" s="115" t="s">
        <v>86</v>
      </c>
      <c r="BB222" s="115" t="s">
        <v>87</v>
      </c>
      <c r="BC222" s="115" t="s">
        <v>101</v>
      </c>
      <c r="BD222" s="115" t="s">
        <v>94</v>
      </c>
      <c r="BE222" s="115" t="s">
        <v>90</v>
      </c>
      <c r="BF222" s="115" t="s">
        <v>91</v>
      </c>
      <c r="BG222" s="115" t="s">
        <v>91</v>
      </c>
    </row>
    <row r="223" spans="1:59">
      <c r="A223" s="115">
        <v>7007925951</v>
      </c>
      <c r="G223" s="115" t="s">
        <v>56</v>
      </c>
      <c r="Q223" s="115" t="s">
        <v>64</v>
      </c>
      <c r="S223" s="115" t="s">
        <v>66</v>
      </c>
      <c r="T223" s="142"/>
      <c r="U223" s="141">
        <f t="shared" si="69"/>
        <v>3</v>
      </c>
      <c r="V223" s="141">
        <f t="shared" si="70"/>
        <v>1</v>
      </c>
      <c r="W223" s="142"/>
      <c r="X223" s="141">
        <f t="shared" si="71"/>
        <v>0</v>
      </c>
      <c r="Y223" s="141">
        <f t="shared" si="72"/>
        <v>0</v>
      </c>
      <c r="Z223" s="141">
        <f t="shared" si="73"/>
        <v>0</v>
      </c>
      <c r="AA223" s="141">
        <f t="shared" si="74"/>
        <v>0</v>
      </c>
      <c r="AB223" s="141">
        <f t="shared" si="75"/>
        <v>0</v>
      </c>
      <c r="AC223" s="141">
        <f t="shared" si="76"/>
        <v>1</v>
      </c>
      <c r="AD223" s="141">
        <f t="shared" si="77"/>
        <v>0</v>
      </c>
      <c r="AE223" s="141">
        <f t="shared" si="78"/>
        <v>0</v>
      </c>
      <c r="AF223" s="141">
        <f t="shared" si="79"/>
        <v>0</v>
      </c>
      <c r="AG223" s="141">
        <f t="shared" si="80"/>
        <v>0</v>
      </c>
      <c r="AH223" s="141">
        <f t="shared" si="81"/>
        <v>0</v>
      </c>
      <c r="AI223" s="141">
        <f t="shared" si="82"/>
        <v>0</v>
      </c>
      <c r="AJ223" s="141">
        <f t="shared" si="83"/>
        <v>0</v>
      </c>
      <c r="AK223" s="141">
        <f t="shared" si="84"/>
        <v>0</v>
      </c>
      <c r="AL223" s="141">
        <f t="shared" si="85"/>
        <v>0</v>
      </c>
      <c r="AM223" s="141">
        <f t="shared" si="86"/>
        <v>1</v>
      </c>
      <c r="AN223" s="141">
        <f t="shared" si="87"/>
        <v>0</v>
      </c>
      <c r="AO223" s="141">
        <f t="shared" si="88"/>
        <v>1</v>
      </c>
      <c r="AP223" s="142"/>
      <c r="AQ223" s="142"/>
      <c r="AR223" s="141">
        <f t="shared" si="89"/>
        <v>3</v>
      </c>
      <c r="AS223" s="141">
        <f t="shared" si="90"/>
        <v>3</v>
      </c>
      <c r="AT223" s="141" t="str">
        <f t="shared" si="91"/>
        <v>Correct</v>
      </c>
      <c r="AU223" s="142"/>
      <c r="AV223" s="115" t="s">
        <v>83</v>
      </c>
      <c r="AW223" s="115">
        <v>76</v>
      </c>
      <c r="AX223" s="115" t="s">
        <v>181</v>
      </c>
      <c r="AY223" s="115" t="s">
        <v>473</v>
      </c>
      <c r="AZ223" s="115" t="s">
        <v>85</v>
      </c>
      <c r="BB223" s="115" t="s">
        <v>87</v>
      </c>
      <c r="BC223" s="115" t="s">
        <v>104</v>
      </c>
      <c r="BD223" s="115" t="s">
        <v>102</v>
      </c>
      <c r="BE223" s="115" t="s">
        <v>106</v>
      </c>
      <c r="BF223" s="115" t="s">
        <v>91</v>
      </c>
      <c r="BG223" s="115" t="s">
        <v>86</v>
      </c>
    </row>
    <row r="224" spans="1:59">
      <c r="A224" s="115">
        <v>5578261762</v>
      </c>
      <c r="B224" s="115" t="s">
        <v>52</v>
      </c>
      <c r="N224" s="115" t="s">
        <v>26</v>
      </c>
      <c r="R224" s="115" t="s">
        <v>65</v>
      </c>
      <c r="T224" s="142"/>
      <c r="U224" s="141">
        <f t="shared" si="69"/>
        <v>3</v>
      </c>
      <c r="V224" s="141">
        <f t="shared" si="70"/>
        <v>1</v>
      </c>
      <c r="W224" s="142"/>
      <c r="X224" s="141">
        <f t="shared" si="71"/>
        <v>1</v>
      </c>
      <c r="Y224" s="141">
        <f t="shared" si="72"/>
        <v>0</v>
      </c>
      <c r="Z224" s="141">
        <f t="shared" si="73"/>
        <v>0</v>
      </c>
      <c r="AA224" s="141">
        <f t="shared" si="74"/>
        <v>0</v>
      </c>
      <c r="AB224" s="141">
        <f t="shared" si="75"/>
        <v>0</v>
      </c>
      <c r="AC224" s="141">
        <f t="shared" si="76"/>
        <v>0</v>
      </c>
      <c r="AD224" s="141">
        <f t="shared" si="77"/>
        <v>0</v>
      </c>
      <c r="AE224" s="141">
        <f t="shared" si="78"/>
        <v>0</v>
      </c>
      <c r="AF224" s="141">
        <f t="shared" si="79"/>
        <v>0</v>
      </c>
      <c r="AG224" s="141">
        <f t="shared" si="80"/>
        <v>0</v>
      </c>
      <c r="AH224" s="141">
        <f t="shared" si="81"/>
        <v>0</v>
      </c>
      <c r="AI224" s="141">
        <f t="shared" si="82"/>
        <v>0</v>
      </c>
      <c r="AJ224" s="141">
        <f t="shared" si="83"/>
        <v>1</v>
      </c>
      <c r="AK224" s="141">
        <f t="shared" si="84"/>
        <v>0</v>
      </c>
      <c r="AL224" s="141">
        <f t="shared" si="85"/>
        <v>0</v>
      </c>
      <c r="AM224" s="141">
        <f t="shared" si="86"/>
        <v>0</v>
      </c>
      <c r="AN224" s="141">
        <f t="shared" si="87"/>
        <v>1</v>
      </c>
      <c r="AO224" s="141">
        <f t="shared" si="88"/>
        <v>0</v>
      </c>
      <c r="AP224" s="142"/>
      <c r="AQ224" s="142"/>
      <c r="AR224" s="141">
        <f t="shared" si="89"/>
        <v>3</v>
      </c>
      <c r="AS224" s="141">
        <f t="shared" si="90"/>
        <v>3</v>
      </c>
      <c r="AT224" s="141" t="str">
        <f t="shared" si="91"/>
        <v>Correct</v>
      </c>
      <c r="AU224" s="142"/>
      <c r="AV224" s="115" t="s">
        <v>83</v>
      </c>
      <c r="AW224" s="115">
        <v>27</v>
      </c>
      <c r="AX224" s="115" t="s">
        <v>84</v>
      </c>
      <c r="AY224" s="115" t="s">
        <v>160</v>
      </c>
      <c r="AZ224" s="115" t="s">
        <v>85</v>
      </c>
      <c r="BA224" s="115" t="s">
        <v>86</v>
      </c>
      <c r="BB224" s="115" t="s">
        <v>87</v>
      </c>
      <c r="BC224" s="115" t="s">
        <v>101</v>
      </c>
      <c r="BD224" s="115" t="s">
        <v>89</v>
      </c>
      <c r="BE224" s="115" t="s">
        <v>90</v>
      </c>
      <c r="BF224" s="115" t="s">
        <v>91</v>
      </c>
      <c r="BG224" s="115" t="s">
        <v>91</v>
      </c>
    </row>
    <row r="225" spans="1:59">
      <c r="A225" s="115">
        <v>7045788405</v>
      </c>
      <c r="B225" s="115" t="s">
        <v>52</v>
      </c>
      <c r="E225" s="115" t="s">
        <v>19</v>
      </c>
      <c r="H225" s="115" t="s">
        <v>57</v>
      </c>
      <c r="T225" s="142"/>
      <c r="U225" s="141">
        <f t="shared" si="69"/>
        <v>3</v>
      </c>
      <c r="V225" s="141">
        <f t="shared" si="70"/>
        <v>1</v>
      </c>
      <c r="W225" s="142"/>
      <c r="X225" s="141">
        <f t="shared" si="71"/>
        <v>1</v>
      </c>
      <c r="Y225" s="141">
        <f t="shared" si="72"/>
        <v>0</v>
      </c>
      <c r="Z225" s="141">
        <f t="shared" si="73"/>
        <v>0</v>
      </c>
      <c r="AA225" s="141">
        <f t="shared" si="74"/>
        <v>1</v>
      </c>
      <c r="AB225" s="141">
        <f t="shared" si="75"/>
        <v>0</v>
      </c>
      <c r="AC225" s="141">
        <f t="shared" si="76"/>
        <v>0</v>
      </c>
      <c r="AD225" s="141">
        <f t="shared" si="77"/>
        <v>1</v>
      </c>
      <c r="AE225" s="141">
        <f t="shared" si="78"/>
        <v>0</v>
      </c>
      <c r="AF225" s="141">
        <f t="shared" si="79"/>
        <v>0</v>
      </c>
      <c r="AG225" s="141">
        <f t="shared" si="80"/>
        <v>0</v>
      </c>
      <c r="AH225" s="141">
        <f t="shared" si="81"/>
        <v>0</v>
      </c>
      <c r="AI225" s="141">
        <f t="shared" si="82"/>
        <v>0</v>
      </c>
      <c r="AJ225" s="141">
        <f t="shared" si="83"/>
        <v>0</v>
      </c>
      <c r="AK225" s="141">
        <f t="shared" si="84"/>
        <v>0</v>
      </c>
      <c r="AL225" s="141">
        <f t="shared" si="85"/>
        <v>0</v>
      </c>
      <c r="AM225" s="141">
        <f t="shared" si="86"/>
        <v>0</v>
      </c>
      <c r="AN225" s="141">
        <f t="shared" si="87"/>
        <v>0</v>
      </c>
      <c r="AO225" s="141">
        <f t="shared" si="88"/>
        <v>0</v>
      </c>
      <c r="AP225" s="142"/>
      <c r="AQ225" s="142"/>
      <c r="AR225" s="141">
        <f t="shared" si="89"/>
        <v>3</v>
      </c>
      <c r="AS225" s="141">
        <f t="shared" si="90"/>
        <v>3</v>
      </c>
      <c r="AT225" s="141" t="str">
        <f t="shared" si="91"/>
        <v>Correct</v>
      </c>
      <c r="AU225" s="142"/>
      <c r="AV225" s="115" t="s">
        <v>99</v>
      </c>
      <c r="AW225" s="115">
        <v>75</v>
      </c>
      <c r="AX225" s="115" t="s">
        <v>181</v>
      </c>
      <c r="AY225" s="115" t="s">
        <v>238</v>
      </c>
      <c r="AZ225" s="115" t="s">
        <v>85</v>
      </c>
      <c r="BA225" s="115" t="s">
        <v>86</v>
      </c>
      <c r="BB225" s="115" t="s">
        <v>87</v>
      </c>
      <c r="BC225" s="115" t="s">
        <v>101</v>
      </c>
      <c r="BD225" s="115" t="s">
        <v>89</v>
      </c>
      <c r="BE225" s="115" t="s">
        <v>106</v>
      </c>
      <c r="BF225" s="115" t="s">
        <v>91</v>
      </c>
      <c r="BG225" s="115" t="s">
        <v>91</v>
      </c>
    </row>
    <row r="226" spans="1:59">
      <c r="A226" s="115">
        <v>7045774221</v>
      </c>
      <c r="B226" s="115" t="s">
        <v>52</v>
      </c>
      <c r="E226" s="115" t="s">
        <v>19</v>
      </c>
      <c r="L226" s="115" t="s">
        <v>61</v>
      </c>
      <c r="T226" s="142"/>
      <c r="U226" s="141">
        <f t="shared" si="69"/>
        <v>3</v>
      </c>
      <c r="V226" s="141">
        <f t="shared" si="70"/>
        <v>1</v>
      </c>
      <c r="W226" s="142"/>
      <c r="X226" s="141">
        <f t="shared" si="71"/>
        <v>1</v>
      </c>
      <c r="Y226" s="141">
        <f t="shared" si="72"/>
        <v>0</v>
      </c>
      <c r="Z226" s="141">
        <f t="shared" si="73"/>
        <v>0</v>
      </c>
      <c r="AA226" s="141">
        <f t="shared" si="74"/>
        <v>1</v>
      </c>
      <c r="AB226" s="141">
        <f t="shared" si="75"/>
        <v>0</v>
      </c>
      <c r="AC226" s="141">
        <f t="shared" si="76"/>
        <v>0</v>
      </c>
      <c r="AD226" s="141">
        <f t="shared" si="77"/>
        <v>0</v>
      </c>
      <c r="AE226" s="141">
        <f t="shared" si="78"/>
        <v>0</v>
      </c>
      <c r="AF226" s="141">
        <f t="shared" si="79"/>
        <v>0</v>
      </c>
      <c r="AG226" s="141">
        <f t="shared" si="80"/>
        <v>0</v>
      </c>
      <c r="AH226" s="141">
        <f t="shared" si="81"/>
        <v>1</v>
      </c>
      <c r="AI226" s="141">
        <f t="shared" si="82"/>
        <v>0</v>
      </c>
      <c r="AJ226" s="141">
        <f t="shared" si="83"/>
        <v>0</v>
      </c>
      <c r="AK226" s="141">
        <f t="shared" si="84"/>
        <v>0</v>
      </c>
      <c r="AL226" s="141">
        <f t="shared" si="85"/>
        <v>0</v>
      </c>
      <c r="AM226" s="141">
        <f t="shared" si="86"/>
        <v>0</v>
      </c>
      <c r="AN226" s="141">
        <f t="shared" si="87"/>
        <v>0</v>
      </c>
      <c r="AO226" s="141">
        <f t="shared" si="88"/>
        <v>0</v>
      </c>
      <c r="AP226" s="142"/>
      <c r="AQ226" s="142"/>
      <c r="AR226" s="141">
        <f t="shared" si="89"/>
        <v>3</v>
      </c>
      <c r="AS226" s="141">
        <f t="shared" si="90"/>
        <v>3</v>
      </c>
      <c r="AT226" s="141" t="str">
        <f t="shared" si="91"/>
        <v>Correct</v>
      </c>
      <c r="AU226" s="142"/>
      <c r="AV226" s="115" t="s">
        <v>83</v>
      </c>
      <c r="AW226" s="115">
        <v>71</v>
      </c>
      <c r="AX226" s="115" t="s">
        <v>181</v>
      </c>
      <c r="AY226" s="115" t="s">
        <v>190</v>
      </c>
      <c r="AZ226" s="115" t="s">
        <v>85</v>
      </c>
      <c r="BA226" s="115" t="s">
        <v>86</v>
      </c>
      <c r="BB226" s="115" t="s">
        <v>87</v>
      </c>
      <c r="BD226" s="115" t="s">
        <v>111</v>
      </c>
      <c r="BE226" s="115" t="s">
        <v>106</v>
      </c>
      <c r="BF226" s="115" t="s">
        <v>91</v>
      </c>
      <c r="BG226" s="115" t="s">
        <v>91</v>
      </c>
    </row>
    <row r="227" spans="1:59">
      <c r="A227" s="115">
        <v>7020352469</v>
      </c>
      <c r="R227" s="115" t="s">
        <v>65</v>
      </c>
      <c r="S227" s="115" t="s">
        <v>66</v>
      </c>
      <c r="T227" s="142"/>
      <c r="U227" s="141">
        <f t="shared" si="69"/>
        <v>2</v>
      </c>
      <c r="V227" s="141">
        <f t="shared" si="70"/>
        <v>1.5</v>
      </c>
      <c r="W227" s="142"/>
      <c r="X227" s="141">
        <f t="shared" si="71"/>
        <v>0</v>
      </c>
      <c r="Y227" s="141">
        <f t="shared" si="72"/>
        <v>0</v>
      </c>
      <c r="Z227" s="141">
        <f t="shared" si="73"/>
        <v>0</v>
      </c>
      <c r="AA227" s="141">
        <f t="shared" si="74"/>
        <v>0</v>
      </c>
      <c r="AB227" s="141">
        <f t="shared" si="75"/>
        <v>0</v>
      </c>
      <c r="AC227" s="141">
        <f t="shared" si="76"/>
        <v>0</v>
      </c>
      <c r="AD227" s="141">
        <f t="shared" si="77"/>
        <v>0</v>
      </c>
      <c r="AE227" s="141">
        <f t="shared" si="78"/>
        <v>0</v>
      </c>
      <c r="AF227" s="141">
        <f t="shared" si="79"/>
        <v>0</v>
      </c>
      <c r="AG227" s="141">
        <f t="shared" si="80"/>
        <v>0</v>
      </c>
      <c r="AH227" s="141">
        <f t="shared" si="81"/>
        <v>0</v>
      </c>
      <c r="AI227" s="141">
        <f t="shared" si="82"/>
        <v>0</v>
      </c>
      <c r="AJ227" s="141">
        <f t="shared" si="83"/>
        <v>0</v>
      </c>
      <c r="AK227" s="141">
        <f t="shared" si="84"/>
        <v>0</v>
      </c>
      <c r="AL227" s="141">
        <f t="shared" si="85"/>
        <v>0</v>
      </c>
      <c r="AM227" s="141">
        <f t="shared" si="86"/>
        <v>0</v>
      </c>
      <c r="AN227" s="141">
        <f t="shared" si="87"/>
        <v>1</v>
      </c>
      <c r="AO227" s="141">
        <f t="shared" si="88"/>
        <v>1</v>
      </c>
      <c r="AP227" s="142"/>
      <c r="AQ227" s="142"/>
      <c r="AR227" s="141">
        <f t="shared" si="89"/>
        <v>2</v>
      </c>
      <c r="AS227" s="141">
        <f t="shared" si="90"/>
        <v>2</v>
      </c>
      <c r="AT227" s="141" t="str">
        <f t="shared" si="91"/>
        <v>Correct</v>
      </c>
      <c r="AU227" s="142"/>
      <c r="AV227" s="115" t="s">
        <v>83</v>
      </c>
      <c r="AW227" s="115">
        <v>27</v>
      </c>
      <c r="AX227" s="115" t="s">
        <v>181</v>
      </c>
      <c r="AZ227" s="115" t="s">
        <v>97</v>
      </c>
      <c r="BA227" s="115" t="s">
        <v>86</v>
      </c>
      <c r="BB227" s="115" t="s">
        <v>87</v>
      </c>
      <c r="BC227" s="115" t="s">
        <v>96</v>
      </c>
      <c r="BD227" s="115" t="s">
        <v>94</v>
      </c>
      <c r="BE227" s="115" t="s">
        <v>90</v>
      </c>
      <c r="BF227" s="115" t="s">
        <v>86</v>
      </c>
      <c r="BG227" s="115" t="s">
        <v>91</v>
      </c>
    </row>
    <row r="228" spans="1:59">
      <c r="A228" s="115">
        <v>5585264764</v>
      </c>
      <c r="R228" s="115" t="s">
        <v>65</v>
      </c>
      <c r="S228" s="115" t="s">
        <v>66</v>
      </c>
      <c r="T228" s="142"/>
      <c r="U228" s="141">
        <f t="shared" si="69"/>
        <v>2</v>
      </c>
      <c r="V228" s="141">
        <f t="shared" si="70"/>
        <v>1.5</v>
      </c>
      <c r="W228" s="142"/>
      <c r="X228" s="141">
        <f t="shared" si="71"/>
        <v>0</v>
      </c>
      <c r="Y228" s="141">
        <f t="shared" si="72"/>
        <v>0</v>
      </c>
      <c r="Z228" s="141">
        <f t="shared" si="73"/>
        <v>0</v>
      </c>
      <c r="AA228" s="141">
        <f t="shared" si="74"/>
        <v>0</v>
      </c>
      <c r="AB228" s="141">
        <f t="shared" si="75"/>
        <v>0</v>
      </c>
      <c r="AC228" s="141">
        <f t="shared" si="76"/>
        <v>0</v>
      </c>
      <c r="AD228" s="141">
        <f t="shared" si="77"/>
        <v>0</v>
      </c>
      <c r="AE228" s="141">
        <f t="shared" si="78"/>
        <v>0</v>
      </c>
      <c r="AF228" s="141">
        <f t="shared" si="79"/>
        <v>0</v>
      </c>
      <c r="AG228" s="141">
        <f t="shared" si="80"/>
        <v>0</v>
      </c>
      <c r="AH228" s="141">
        <f t="shared" si="81"/>
        <v>0</v>
      </c>
      <c r="AI228" s="141">
        <f t="shared" si="82"/>
        <v>0</v>
      </c>
      <c r="AJ228" s="141">
        <f t="shared" si="83"/>
        <v>0</v>
      </c>
      <c r="AK228" s="141">
        <f t="shared" si="84"/>
        <v>0</v>
      </c>
      <c r="AL228" s="141">
        <f t="shared" si="85"/>
        <v>0</v>
      </c>
      <c r="AM228" s="141">
        <f t="shared" si="86"/>
        <v>0</v>
      </c>
      <c r="AN228" s="141">
        <f t="shared" si="87"/>
        <v>1</v>
      </c>
      <c r="AO228" s="141">
        <f t="shared" si="88"/>
        <v>1</v>
      </c>
      <c r="AP228" s="142"/>
      <c r="AQ228" s="142"/>
      <c r="AR228" s="141">
        <f t="shared" si="89"/>
        <v>2</v>
      </c>
      <c r="AS228" s="141">
        <f t="shared" si="90"/>
        <v>2</v>
      </c>
      <c r="AT228" s="141" t="str">
        <f t="shared" si="91"/>
        <v>Correct</v>
      </c>
      <c r="AU228" s="142"/>
      <c r="AV228" s="115" t="s">
        <v>83</v>
      </c>
      <c r="AW228" s="115">
        <v>55</v>
      </c>
      <c r="AX228" s="115" t="s">
        <v>181</v>
      </c>
      <c r="AY228" s="115" t="s">
        <v>427</v>
      </c>
      <c r="AZ228" s="115" t="s">
        <v>85</v>
      </c>
      <c r="BA228" s="115" t="s">
        <v>91</v>
      </c>
      <c r="BB228" s="115" t="s">
        <v>137</v>
      </c>
      <c r="BC228" s="115" t="s">
        <v>88</v>
      </c>
      <c r="BD228" s="115" t="s">
        <v>111</v>
      </c>
      <c r="BE228" s="115" t="s">
        <v>90</v>
      </c>
      <c r="BF228" s="115" t="s">
        <v>91</v>
      </c>
      <c r="BG228" s="115" t="s">
        <v>91</v>
      </c>
    </row>
    <row r="229" spans="1:59">
      <c r="A229" s="115">
        <v>7020344919</v>
      </c>
      <c r="E229" s="115" t="s">
        <v>19</v>
      </c>
      <c r="L229" s="115" t="s">
        <v>61</v>
      </c>
      <c r="S229" s="115" t="s">
        <v>66</v>
      </c>
      <c r="T229" s="142"/>
      <c r="U229" s="141">
        <f t="shared" si="69"/>
        <v>3</v>
      </c>
      <c r="V229" s="141">
        <f t="shared" si="70"/>
        <v>1</v>
      </c>
      <c r="W229" s="142"/>
      <c r="X229" s="141">
        <f t="shared" si="71"/>
        <v>0</v>
      </c>
      <c r="Y229" s="141">
        <f t="shared" si="72"/>
        <v>0</v>
      </c>
      <c r="Z229" s="141">
        <f t="shared" si="73"/>
        <v>0</v>
      </c>
      <c r="AA229" s="141">
        <f t="shared" si="74"/>
        <v>1</v>
      </c>
      <c r="AB229" s="141">
        <f t="shared" si="75"/>
        <v>0</v>
      </c>
      <c r="AC229" s="141">
        <f t="shared" si="76"/>
        <v>0</v>
      </c>
      <c r="AD229" s="141">
        <f t="shared" si="77"/>
        <v>0</v>
      </c>
      <c r="AE229" s="141">
        <f t="shared" si="78"/>
        <v>0</v>
      </c>
      <c r="AF229" s="141">
        <f t="shared" si="79"/>
        <v>0</v>
      </c>
      <c r="AG229" s="141">
        <f t="shared" si="80"/>
        <v>0</v>
      </c>
      <c r="AH229" s="141">
        <f t="shared" si="81"/>
        <v>1</v>
      </c>
      <c r="AI229" s="141">
        <f t="shared" si="82"/>
        <v>0</v>
      </c>
      <c r="AJ229" s="141">
        <f t="shared" si="83"/>
        <v>0</v>
      </c>
      <c r="AK229" s="141">
        <f t="shared" si="84"/>
        <v>0</v>
      </c>
      <c r="AL229" s="141">
        <f t="shared" si="85"/>
        <v>0</v>
      </c>
      <c r="AM229" s="141">
        <f t="shared" si="86"/>
        <v>0</v>
      </c>
      <c r="AN229" s="141">
        <f t="shared" si="87"/>
        <v>0</v>
      </c>
      <c r="AO229" s="141">
        <f t="shared" si="88"/>
        <v>1</v>
      </c>
      <c r="AP229" s="142"/>
      <c r="AQ229" s="142"/>
      <c r="AR229" s="141">
        <f t="shared" si="89"/>
        <v>3</v>
      </c>
      <c r="AS229" s="141">
        <f t="shared" si="90"/>
        <v>3</v>
      </c>
      <c r="AT229" s="141" t="str">
        <f t="shared" si="91"/>
        <v>Correct</v>
      </c>
      <c r="AU229" s="142"/>
      <c r="AV229" s="115" t="s">
        <v>99</v>
      </c>
      <c r="AW229" s="115">
        <v>31</v>
      </c>
      <c r="AX229" s="115" t="s">
        <v>181</v>
      </c>
      <c r="AY229" s="115" t="s">
        <v>244</v>
      </c>
      <c r="AZ229" s="115" t="s">
        <v>85</v>
      </c>
      <c r="BB229" s="115" t="s">
        <v>87</v>
      </c>
      <c r="BC229" s="115" t="s">
        <v>100</v>
      </c>
      <c r="BD229" s="115" t="s">
        <v>89</v>
      </c>
      <c r="BE229" s="115" t="s">
        <v>98</v>
      </c>
      <c r="BF229" s="115" t="s">
        <v>91</v>
      </c>
      <c r="BG229" s="115" t="s">
        <v>91</v>
      </c>
    </row>
    <row r="230" spans="1:59">
      <c r="A230" s="115">
        <v>7045769363</v>
      </c>
      <c r="C230" s="115" t="s">
        <v>53</v>
      </c>
      <c r="G230" s="115" t="s">
        <v>56</v>
      </c>
      <c r="I230" s="115" t="s">
        <v>58</v>
      </c>
      <c r="T230" s="142"/>
      <c r="U230" s="141">
        <f t="shared" si="69"/>
        <v>3</v>
      </c>
      <c r="V230" s="141">
        <f t="shared" si="70"/>
        <v>1</v>
      </c>
      <c r="W230" s="142"/>
      <c r="X230" s="141">
        <f t="shared" si="71"/>
        <v>0</v>
      </c>
      <c r="Y230" s="141">
        <f t="shared" si="72"/>
        <v>1</v>
      </c>
      <c r="Z230" s="141">
        <f t="shared" si="73"/>
        <v>0</v>
      </c>
      <c r="AA230" s="141">
        <f t="shared" si="74"/>
        <v>0</v>
      </c>
      <c r="AB230" s="141">
        <f t="shared" si="75"/>
        <v>0</v>
      </c>
      <c r="AC230" s="141">
        <f t="shared" si="76"/>
        <v>1</v>
      </c>
      <c r="AD230" s="141">
        <f t="shared" si="77"/>
        <v>0</v>
      </c>
      <c r="AE230" s="141">
        <f t="shared" si="78"/>
        <v>1</v>
      </c>
      <c r="AF230" s="141">
        <f t="shared" si="79"/>
        <v>0</v>
      </c>
      <c r="AG230" s="141">
        <f t="shared" si="80"/>
        <v>0</v>
      </c>
      <c r="AH230" s="141">
        <f t="shared" si="81"/>
        <v>0</v>
      </c>
      <c r="AI230" s="141">
        <f t="shared" si="82"/>
        <v>0</v>
      </c>
      <c r="AJ230" s="141">
        <f t="shared" si="83"/>
        <v>0</v>
      </c>
      <c r="AK230" s="141">
        <f t="shared" si="84"/>
        <v>0</v>
      </c>
      <c r="AL230" s="141">
        <f t="shared" si="85"/>
        <v>0</v>
      </c>
      <c r="AM230" s="141">
        <f t="shared" si="86"/>
        <v>0</v>
      </c>
      <c r="AN230" s="141">
        <f t="shared" si="87"/>
        <v>0</v>
      </c>
      <c r="AO230" s="141">
        <f t="shared" si="88"/>
        <v>0</v>
      </c>
      <c r="AP230" s="142"/>
      <c r="AQ230" s="142"/>
      <c r="AR230" s="141">
        <f t="shared" si="89"/>
        <v>3</v>
      </c>
      <c r="AS230" s="141">
        <f t="shared" si="90"/>
        <v>3</v>
      </c>
      <c r="AT230" s="141" t="str">
        <f t="shared" si="91"/>
        <v>Correct</v>
      </c>
      <c r="AU230" s="142"/>
      <c r="AV230" s="115" t="s">
        <v>83</v>
      </c>
      <c r="AW230" s="115">
        <v>59</v>
      </c>
      <c r="AX230" s="115" t="s">
        <v>181</v>
      </c>
      <c r="AY230" s="115" t="s">
        <v>232</v>
      </c>
      <c r="AZ230" s="115" t="s">
        <v>85</v>
      </c>
      <c r="BA230" s="115" t="s">
        <v>86</v>
      </c>
      <c r="BB230" s="115" t="s">
        <v>87</v>
      </c>
      <c r="BC230" s="115" t="s">
        <v>88</v>
      </c>
      <c r="BD230" s="115" t="s">
        <v>89</v>
      </c>
      <c r="BE230" s="115" t="s">
        <v>90</v>
      </c>
      <c r="BF230" s="115" t="s">
        <v>91</v>
      </c>
      <c r="BG230" s="115" t="s">
        <v>91</v>
      </c>
    </row>
    <row r="231" spans="1:59">
      <c r="A231" s="115">
        <v>7020355011</v>
      </c>
      <c r="E231" s="115" t="s">
        <v>19</v>
      </c>
      <c r="S231" s="115" t="s">
        <v>66</v>
      </c>
      <c r="T231" s="142"/>
      <c r="U231" s="141">
        <f t="shared" si="69"/>
        <v>2</v>
      </c>
      <c r="V231" s="141">
        <f t="shared" si="70"/>
        <v>1.5</v>
      </c>
      <c r="W231" s="142"/>
      <c r="X231" s="141">
        <f t="shared" si="71"/>
        <v>0</v>
      </c>
      <c r="Y231" s="141">
        <f t="shared" si="72"/>
        <v>0</v>
      </c>
      <c r="Z231" s="141">
        <f t="shared" si="73"/>
        <v>0</v>
      </c>
      <c r="AA231" s="141">
        <f t="shared" si="74"/>
        <v>1</v>
      </c>
      <c r="AB231" s="141">
        <f t="shared" si="75"/>
        <v>0</v>
      </c>
      <c r="AC231" s="141">
        <f t="shared" si="76"/>
        <v>0</v>
      </c>
      <c r="AD231" s="141">
        <f t="shared" si="77"/>
        <v>0</v>
      </c>
      <c r="AE231" s="141">
        <f t="shared" si="78"/>
        <v>0</v>
      </c>
      <c r="AF231" s="141">
        <f t="shared" si="79"/>
        <v>0</v>
      </c>
      <c r="AG231" s="141">
        <f t="shared" si="80"/>
        <v>0</v>
      </c>
      <c r="AH231" s="141">
        <f t="shared" si="81"/>
        <v>0</v>
      </c>
      <c r="AI231" s="141">
        <f t="shared" si="82"/>
        <v>0</v>
      </c>
      <c r="AJ231" s="141">
        <f t="shared" si="83"/>
        <v>0</v>
      </c>
      <c r="AK231" s="141">
        <f t="shared" si="84"/>
        <v>0</v>
      </c>
      <c r="AL231" s="141">
        <f t="shared" si="85"/>
        <v>0</v>
      </c>
      <c r="AM231" s="141">
        <f t="shared" si="86"/>
        <v>0</v>
      </c>
      <c r="AN231" s="141">
        <f t="shared" si="87"/>
        <v>0</v>
      </c>
      <c r="AO231" s="141">
        <f t="shared" si="88"/>
        <v>1</v>
      </c>
      <c r="AP231" s="142"/>
      <c r="AQ231" s="142"/>
      <c r="AR231" s="141">
        <f t="shared" si="89"/>
        <v>2</v>
      </c>
      <c r="AS231" s="141">
        <f t="shared" si="90"/>
        <v>2</v>
      </c>
      <c r="AT231" s="141" t="str">
        <f t="shared" si="91"/>
        <v>Correct</v>
      </c>
      <c r="AU231" s="142"/>
      <c r="AV231" s="115" t="s">
        <v>99</v>
      </c>
      <c r="AW231" s="115">
        <v>26</v>
      </c>
      <c r="AX231" s="115" t="s">
        <v>181</v>
      </c>
      <c r="AY231" s="115" t="s">
        <v>232</v>
      </c>
      <c r="AZ231" s="115" t="s">
        <v>97</v>
      </c>
      <c r="BA231" s="115" t="s">
        <v>86</v>
      </c>
      <c r="BB231" s="115" t="s">
        <v>87</v>
      </c>
      <c r="BC231" s="115" t="s">
        <v>93</v>
      </c>
      <c r="BD231" s="115" t="s">
        <v>102</v>
      </c>
      <c r="BE231" s="115" t="s">
        <v>90</v>
      </c>
      <c r="BF231" s="115" t="s">
        <v>91</v>
      </c>
      <c r="BG231" s="115" t="s">
        <v>91</v>
      </c>
    </row>
    <row r="232" spans="1:59">
      <c r="A232" s="115">
        <v>7044847621</v>
      </c>
      <c r="C232" s="115" t="s">
        <v>53</v>
      </c>
      <c r="F232" s="115" t="s">
        <v>55</v>
      </c>
      <c r="S232" s="115" t="s">
        <v>66</v>
      </c>
      <c r="T232" s="142"/>
      <c r="U232" s="141">
        <f t="shared" si="69"/>
        <v>3</v>
      </c>
      <c r="V232" s="141">
        <f t="shared" si="70"/>
        <v>1</v>
      </c>
      <c r="W232" s="142"/>
      <c r="X232" s="141">
        <f t="shared" si="71"/>
        <v>0</v>
      </c>
      <c r="Y232" s="141">
        <f t="shared" si="72"/>
        <v>1</v>
      </c>
      <c r="Z232" s="141">
        <f t="shared" si="73"/>
        <v>0</v>
      </c>
      <c r="AA232" s="141">
        <f t="shared" si="74"/>
        <v>0</v>
      </c>
      <c r="AB232" s="141">
        <f t="shared" si="75"/>
        <v>1</v>
      </c>
      <c r="AC232" s="141">
        <f t="shared" si="76"/>
        <v>0</v>
      </c>
      <c r="AD232" s="141">
        <f t="shared" si="77"/>
        <v>0</v>
      </c>
      <c r="AE232" s="141">
        <f t="shared" si="78"/>
        <v>0</v>
      </c>
      <c r="AF232" s="141">
        <f t="shared" si="79"/>
        <v>0</v>
      </c>
      <c r="AG232" s="141">
        <f t="shared" si="80"/>
        <v>0</v>
      </c>
      <c r="AH232" s="141">
        <f t="shared" si="81"/>
        <v>0</v>
      </c>
      <c r="AI232" s="141">
        <f t="shared" si="82"/>
        <v>0</v>
      </c>
      <c r="AJ232" s="141">
        <f t="shared" si="83"/>
        <v>0</v>
      </c>
      <c r="AK232" s="141">
        <f t="shared" si="84"/>
        <v>0</v>
      </c>
      <c r="AL232" s="141">
        <f t="shared" si="85"/>
        <v>0</v>
      </c>
      <c r="AM232" s="141">
        <f t="shared" si="86"/>
        <v>0</v>
      </c>
      <c r="AN232" s="141">
        <f t="shared" si="87"/>
        <v>0</v>
      </c>
      <c r="AO232" s="141">
        <f t="shared" si="88"/>
        <v>1</v>
      </c>
      <c r="AP232" s="142"/>
      <c r="AQ232" s="142"/>
      <c r="AR232" s="141">
        <f t="shared" si="89"/>
        <v>3</v>
      </c>
      <c r="AS232" s="141">
        <f t="shared" si="90"/>
        <v>3</v>
      </c>
      <c r="AT232" s="141" t="str">
        <f t="shared" si="91"/>
        <v>Correct</v>
      </c>
      <c r="AU232" s="142"/>
      <c r="AV232" s="115" t="s">
        <v>99</v>
      </c>
      <c r="AW232" s="115">
        <v>83</v>
      </c>
      <c r="AX232" s="115" t="s">
        <v>181</v>
      </c>
      <c r="AY232" s="115" t="s">
        <v>237</v>
      </c>
      <c r="AZ232" s="115" t="s">
        <v>85</v>
      </c>
      <c r="BA232" s="115" t="s">
        <v>86</v>
      </c>
      <c r="BB232" s="115" t="s">
        <v>87</v>
      </c>
      <c r="BC232" s="115" t="s">
        <v>100</v>
      </c>
      <c r="BD232" s="115" t="s">
        <v>94</v>
      </c>
      <c r="BE232" s="115" t="s">
        <v>106</v>
      </c>
      <c r="BF232" s="115" t="s">
        <v>91</v>
      </c>
      <c r="BG232" s="115" t="s">
        <v>86</v>
      </c>
    </row>
    <row r="233" spans="1:59">
      <c r="A233" s="115">
        <v>7045783975</v>
      </c>
      <c r="B233" s="115" t="s">
        <v>52</v>
      </c>
      <c r="E233" s="115" t="s">
        <v>19</v>
      </c>
      <c r="H233" s="115" t="s">
        <v>57</v>
      </c>
      <c r="T233" s="142"/>
      <c r="U233" s="141">
        <f t="shared" si="69"/>
        <v>3</v>
      </c>
      <c r="V233" s="141">
        <f t="shared" si="70"/>
        <v>1</v>
      </c>
      <c r="W233" s="142"/>
      <c r="X233" s="141">
        <f t="shared" si="71"/>
        <v>1</v>
      </c>
      <c r="Y233" s="141">
        <f t="shared" si="72"/>
        <v>0</v>
      </c>
      <c r="Z233" s="141">
        <f t="shared" si="73"/>
        <v>0</v>
      </c>
      <c r="AA233" s="141">
        <f t="shared" si="74"/>
        <v>1</v>
      </c>
      <c r="AB233" s="141">
        <f t="shared" si="75"/>
        <v>0</v>
      </c>
      <c r="AC233" s="141">
        <f t="shared" si="76"/>
        <v>0</v>
      </c>
      <c r="AD233" s="141">
        <f t="shared" si="77"/>
        <v>1</v>
      </c>
      <c r="AE233" s="141">
        <f t="shared" si="78"/>
        <v>0</v>
      </c>
      <c r="AF233" s="141">
        <f t="shared" si="79"/>
        <v>0</v>
      </c>
      <c r="AG233" s="141">
        <f t="shared" si="80"/>
        <v>0</v>
      </c>
      <c r="AH233" s="141">
        <f t="shared" si="81"/>
        <v>0</v>
      </c>
      <c r="AI233" s="141">
        <f t="shared" si="82"/>
        <v>0</v>
      </c>
      <c r="AJ233" s="141">
        <f t="shared" si="83"/>
        <v>0</v>
      </c>
      <c r="AK233" s="141">
        <f t="shared" si="84"/>
        <v>0</v>
      </c>
      <c r="AL233" s="141">
        <f t="shared" si="85"/>
        <v>0</v>
      </c>
      <c r="AM233" s="141">
        <f t="shared" si="86"/>
        <v>0</v>
      </c>
      <c r="AN233" s="141">
        <f t="shared" si="87"/>
        <v>0</v>
      </c>
      <c r="AO233" s="141">
        <f t="shared" si="88"/>
        <v>0</v>
      </c>
      <c r="AP233" s="142"/>
      <c r="AQ233" s="142"/>
      <c r="AR233" s="141">
        <f t="shared" si="89"/>
        <v>3</v>
      </c>
      <c r="AS233" s="141">
        <f t="shared" si="90"/>
        <v>3</v>
      </c>
      <c r="AT233" s="141" t="str">
        <f t="shared" si="91"/>
        <v>Correct</v>
      </c>
      <c r="AU233" s="142"/>
      <c r="AV233" s="115" t="s">
        <v>99</v>
      </c>
      <c r="AW233" s="115">
        <v>78</v>
      </c>
      <c r="AX233" s="115" t="s">
        <v>181</v>
      </c>
      <c r="AY233" s="115" t="s">
        <v>208</v>
      </c>
      <c r="AZ233" s="115" t="s">
        <v>85</v>
      </c>
      <c r="BA233" s="115" t="s">
        <v>91</v>
      </c>
      <c r="BB233" s="115" t="s">
        <v>87</v>
      </c>
      <c r="BC233" s="115" t="s">
        <v>88</v>
      </c>
      <c r="BD233" s="115" t="s">
        <v>111</v>
      </c>
      <c r="BE233" s="115" t="s">
        <v>106</v>
      </c>
      <c r="BF233" s="115" t="s">
        <v>91</v>
      </c>
      <c r="BG233" s="115" t="s">
        <v>91</v>
      </c>
    </row>
    <row r="234" spans="1:59">
      <c r="A234" s="115">
        <v>5598577851</v>
      </c>
      <c r="E234" s="115" t="s">
        <v>19</v>
      </c>
      <c r="M234" s="115" t="s">
        <v>62</v>
      </c>
      <c r="R234" s="115" t="s">
        <v>65</v>
      </c>
      <c r="T234" s="142"/>
      <c r="U234" s="141">
        <f t="shared" si="69"/>
        <v>3</v>
      </c>
      <c r="V234" s="141">
        <f t="shared" si="70"/>
        <v>1</v>
      </c>
      <c r="W234" s="142"/>
      <c r="X234" s="141">
        <f t="shared" si="71"/>
        <v>0</v>
      </c>
      <c r="Y234" s="141">
        <f t="shared" si="72"/>
        <v>0</v>
      </c>
      <c r="Z234" s="141">
        <f t="shared" si="73"/>
        <v>0</v>
      </c>
      <c r="AA234" s="141">
        <f t="shared" si="74"/>
        <v>1</v>
      </c>
      <c r="AB234" s="141">
        <f t="shared" si="75"/>
        <v>0</v>
      </c>
      <c r="AC234" s="141">
        <f t="shared" si="76"/>
        <v>0</v>
      </c>
      <c r="AD234" s="141">
        <f t="shared" si="77"/>
        <v>0</v>
      </c>
      <c r="AE234" s="141">
        <f t="shared" si="78"/>
        <v>0</v>
      </c>
      <c r="AF234" s="141">
        <f t="shared" si="79"/>
        <v>0</v>
      </c>
      <c r="AG234" s="141">
        <f t="shared" si="80"/>
        <v>0</v>
      </c>
      <c r="AH234" s="141">
        <f t="shared" si="81"/>
        <v>0</v>
      </c>
      <c r="AI234" s="141">
        <f t="shared" si="82"/>
        <v>1</v>
      </c>
      <c r="AJ234" s="141">
        <f t="shared" si="83"/>
        <v>0</v>
      </c>
      <c r="AK234" s="141">
        <f t="shared" si="84"/>
        <v>0</v>
      </c>
      <c r="AL234" s="141">
        <f t="shared" si="85"/>
        <v>0</v>
      </c>
      <c r="AM234" s="141">
        <f t="shared" si="86"/>
        <v>0</v>
      </c>
      <c r="AN234" s="141">
        <f t="shared" si="87"/>
        <v>1</v>
      </c>
      <c r="AO234" s="141">
        <f t="shared" si="88"/>
        <v>0</v>
      </c>
      <c r="AP234" s="142"/>
      <c r="AQ234" s="142"/>
      <c r="AR234" s="141">
        <f t="shared" si="89"/>
        <v>3</v>
      </c>
      <c r="AS234" s="141">
        <f t="shared" si="90"/>
        <v>3</v>
      </c>
      <c r="AT234" s="141" t="str">
        <f t="shared" si="91"/>
        <v>Correct</v>
      </c>
      <c r="AU234" s="142"/>
      <c r="AV234" s="115" t="s">
        <v>83</v>
      </c>
      <c r="AW234" s="115">
        <v>39</v>
      </c>
      <c r="AX234" s="115" t="s">
        <v>84</v>
      </c>
      <c r="AY234" s="115" t="s">
        <v>123</v>
      </c>
    </row>
    <row r="235" spans="1:59">
      <c r="A235" s="115">
        <v>5585006609</v>
      </c>
      <c r="F235" s="115" t="s">
        <v>55</v>
      </c>
      <c r="S235" s="115" t="s">
        <v>66</v>
      </c>
      <c r="T235" s="142"/>
      <c r="U235" s="141">
        <f t="shared" si="69"/>
        <v>2</v>
      </c>
      <c r="V235" s="141">
        <f t="shared" si="70"/>
        <v>1.5</v>
      </c>
      <c r="W235" s="142"/>
      <c r="X235" s="141">
        <f t="shared" si="71"/>
        <v>0</v>
      </c>
      <c r="Y235" s="141">
        <f t="shared" si="72"/>
        <v>0</v>
      </c>
      <c r="Z235" s="141">
        <f t="shared" si="73"/>
        <v>0</v>
      </c>
      <c r="AA235" s="141">
        <f t="shared" si="74"/>
        <v>0</v>
      </c>
      <c r="AB235" s="141">
        <f t="shared" si="75"/>
        <v>1</v>
      </c>
      <c r="AC235" s="141">
        <f t="shared" si="76"/>
        <v>0</v>
      </c>
      <c r="AD235" s="141">
        <f t="shared" si="77"/>
        <v>0</v>
      </c>
      <c r="AE235" s="141">
        <f t="shared" si="78"/>
        <v>0</v>
      </c>
      <c r="AF235" s="141">
        <f t="shared" si="79"/>
        <v>0</v>
      </c>
      <c r="AG235" s="141">
        <f t="shared" si="80"/>
        <v>0</v>
      </c>
      <c r="AH235" s="141">
        <f t="shared" si="81"/>
        <v>0</v>
      </c>
      <c r="AI235" s="141">
        <f t="shared" si="82"/>
        <v>0</v>
      </c>
      <c r="AJ235" s="141">
        <f t="shared" si="83"/>
        <v>0</v>
      </c>
      <c r="AK235" s="141">
        <f t="shared" si="84"/>
        <v>0</v>
      </c>
      <c r="AL235" s="141">
        <f t="shared" si="85"/>
        <v>0</v>
      </c>
      <c r="AM235" s="141">
        <f t="shared" si="86"/>
        <v>0</v>
      </c>
      <c r="AN235" s="141">
        <f t="shared" si="87"/>
        <v>0</v>
      </c>
      <c r="AO235" s="141">
        <f t="shared" si="88"/>
        <v>1</v>
      </c>
      <c r="AP235" s="142"/>
      <c r="AQ235" s="142"/>
      <c r="AR235" s="141">
        <f t="shared" si="89"/>
        <v>2</v>
      </c>
      <c r="AS235" s="141">
        <f t="shared" si="90"/>
        <v>2</v>
      </c>
      <c r="AT235" s="141" t="str">
        <f t="shared" si="91"/>
        <v>Correct</v>
      </c>
      <c r="AU235" s="142"/>
      <c r="AV235" s="115" t="s">
        <v>83</v>
      </c>
      <c r="AW235" s="115">
        <v>45</v>
      </c>
      <c r="AX235" s="115" t="s">
        <v>181</v>
      </c>
      <c r="AY235" s="115" t="s">
        <v>227</v>
      </c>
      <c r="AZ235" s="115" t="s">
        <v>85</v>
      </c>
      <c r="BA235" s="115" t="s">
        <v>86</v>
      </c>
      <c r="BB235" s="115" t="s">
        <v>87</v>
      </c>
      <c r="BC235" s="115" t="s">
        <v>88</v>
      </c>
      <c r="BD235" s="115" t="s">
        <v>89</v>
      </c>
      <c r="BE235" s="115" t="s">
        <v>90</v>
      </c>
      <c r="BF235" s="115" t="s">
        <v>91</v>
      </c>
      <c r="BG235" s="115" t="s">
        <v>91</v>
      </c>
    </row>
    <row r="236" spans="1:59">
      <c r="A236" s="115">
        <v>7011541633</v>
      </c>
      <c r="C236" s="115" t="s">
        <v>53</v>
      </c>
      <c r="I236" s="115" t="s">
        <v>58</v>
      </c>
      <c r="T236" s="142"/>
      <c r="U236" s="141">
        <f t="shared" si="69"/>
        <v>2</v>
      </c>
      <c r="V236" s="141">
        <f t="shared" si="70"/>
        <v>1.5</v>
      </c>
      <c r="W236" s="142"/>
      <c r="X236" s="141">
        <f t="shared" si="71"/>
        <v>0</v>
      </c>
      <c r="Y236" s="141">
        <f t="shared" si="72"/>
        <v>1</v>
      </c>
      <c r="Z236" s="141">
        <f t="shared" si="73"/>
        <v>0</v>
      </c>
      <c r="AA236" s="141">
        <f t="shared" si="74"/>
        <v>0</v>
      </c>
      <c r="AB236" s="141">
        <f t="shared" si="75"/>
        <v>0</v>
      </c>
      <c r="AC236" s="141">
        <f t="shared" si="76"/>
        <v>0</v>
      </c>
      <c r="AD236" s="141">
        <f t="shared" si="77"/>
        <v>0</v>
      </c>
      <c r="AE236" s="141">
        <f t="shared" si="78"/>
        <v>1</v>
      </c>
      <c r="AF236" s="141">
        <f t="shared" si="79"/>
        <v>0</v>
      </c>
      <c r="AG236" s="141">
        <f t="shared" si="80"/>
        <v>0</v>
      </c>
      <c r="AH236" s="141">
        <f t="shared" si="81"/>
        <v>0</v>
      </c>
      <c r="AI236" s="141">
        <f t="shared" si="82"/>
        <v>0</v>
      </c>
      <c r="AJ236" s="141">
        <f t="shared" si="83"/>
        <v>0</v>
      </c>
      <c r="AK236" s="141">
        <f t="shared" si="84"/>
        <v>0</v>
      </c>
      <c r="AL236" s="141">
        <f t="shared" si="85"/>
        <v>0</v>
      </c>
      <c r="AM236" s="141">
        <f t="shared" si="86"/>
        <v>0</v>
      </c>
      <c r="AN236" s="141">
        <f t="shared" si="87"/>
        <v>0</v>
      </c>
      <c r="AO236" s="141">
        <f t="shared" si="88"/>
        <v>0</v>
      </c>
      <c r="AP236" s="142"/>
      <c r="AQ236" s="142"/>
      <c r="AR236" s="141">
        <f t="shared" si="89"/>
        <v>2</v>
      </c>
      <c r="AS236" s="141">
        <f t="shared" si="90"/>
        <v>2</v>
      </c>
      <c r="AT236" s="141" t="str">
        <f t="shared" si="91"/>
        <v>Correct</v>
      </c>
      <c r="AU236" s="142"/>
      <c r="AV236" s="115" t="s">
        <v>83</v>
      </c>
      <c r="AW236" s="115">
        <v>65</v>
      </c>
      <c r="AX236" s="115" t="s">
        <v>181</v>
      </c>
      <c r="AY236" s="115" t="s">
        <v>194</v>
      </c>
      <c r="BA236" s="115" t="s">
        <v>91</v>
      </c>
      <c r="BB236" s="115" t="s">
        <v>87</v>
      </c>
      <c r="BC236" s="115" t="s">
        <v>88</v>
      </c>
      <c r="BD236" s="115" t="s">
        <v>94</v>
      </c>
      <c r="BE236" s="115" t="s">
        <v>90</v>
      </c>
      <c r="BG236" s="115" t="s">
        <v>91</v>
      </c>
    </row>
    <row r="237" spans="1:59">
      <c r="A237" s="115">
        <v>7044849937</v>
      </c>
      <c r="B237" s="115" t="s">
        <v>52</v>
      </c>
      <c r="T237" s="142"/>
      <c r="U237" s="141">
        <f t="shared" si="69"/>
        <v>1</v>
      </c>
      <c r="V237" s="141">
        <f t="shared" si="70"/>
        <v>3</v>
      </c>
      <c r="W237" s="142"/>
      <c r="X237" s="141">
        <f t="shared" si="71"/>
        <v>1</v>
      </c>
      <c r="Y237" s="141">
        <f t="shared" si="72"/>
        <v>0</v>
      </c>
      <c r="Z237" s="141">
        <f t="shared" si="73"/>
        <v>0</v>
      </c>
      <c r="AA237" s="141">
        <f t="shared" si="74"/>
        <v>0</v>
      </c>
      <c r="AB237" s="141">
        <f t="shared" si="75"/>
        <v>0</v>
      </c>
      <c r="AC237" s="141">
        <f t="shared" si="76"/>
        <v>0</v>
      </c>
      <c r="AD237" s="141">
        <f t="shared" si="77"/>
        <v>0</v>
      </c>
      <c r="AE237" s="141">
        <f t="shared" si="78"/>
        <v>0</v>
      </c>
      <c r="AF237" s="141">
        <f t="shared" si="79"/>
        <v>0</v>
      </c>
      <c r="AG237" s="141">
        <f t="shared" si="80"/>
        <v>0</v>
      </c>
      <c r="AH237" s="141">
        <f t="shared" si="81"/>
        <v>0</v>
      </c>
      <c r="AI237" s="141">
        <f t="shared" si="82"/>
        <v>0</v>
      </c>
      <c r="AJ237" s="141">
        <f t="shared" si="83"/>
        <v>0</v>
      </c>
      <c r="AK237" s="141">
        <f t="shared" si="84"/>
        <v>0</v>
      </c>
      <c r="AL237" s="141">
        <f t="shared" si="85"/>
        <v>0</v>
      </c>
      <c r="AM237" s="141">
        <f t="shared" si="86"/>
        <v>0</v>
      </c>
      <c r="AN237" s="141">
        <f t="shared" si="87"/>
        <v>0</v>
      </c>
      <c r="AO237" s="141">
        <f t="shared" si="88"/>
        <v>0</v>
      </c>
      <c r="AP237" s="142"/>
      <c r="AQ237" s="142"/>
      <c r="AR237" s="141">
        <f t="shared" si="89"/>
        <v>1</v>
      </c>
      <c r="AS237" s="141">
        <f t="shared" si="90"/>
        <v>1</v>
      </c>
      <c r="AT237" s="141" t="str">
        <f t="shared" si="91"/>
        <v>Correct</v>
      </c>
      <c r="AU237" s="142"/>
      <c r="AV237" s="115" t="s">
        <v>99</v>
      </c>
      <c r="AW237" s="115">
        <v>76</v>
      </c>
      <c r="AX237" s="115" t="s">
        <v>84</v>
      </c>
      <c r="AY237" s="115" t="s">
        <v>494</v>
      </c>
      <c r="AZ237" s="115" t="s">
        <v>85</v>
      </c>
      <c r="BA237" s="115" t="s">
        <v>86</v>
      </c>
      <c r="BB237" s="115" t="s">
        <v>87</v>
      </c>
      <c r="BC237" s="115" t="s">
        <v>100</v>
      </c>
      <c r="BD237" s="115" t="s">
        <v>94</v>
      </c>
      <c r="BE237" s="115" t="s">
        <v>106</v>
      </c>
      <c r="BF237" s="115" t="s">
        <v>117</v>
      </c>
      <c r="BG237" s="115" t="s">
        <v>86</v>
      </c>
    </row>
    <row r="238" spans="1:59">
      <c r="A238" s="115">
        <v>7044857865</v>
      </c>
      <c r="R238" s="115" t="s">
        <v>65</v>
      </c>
      <c r="T238" s="142"/>
      <c r="U238" s="141">
        <f t="shared" si="69"/>
        <v>1</v>
      </c>
      <c r="V238" s="141">
        <f t="shared" si="70"/>
        <v>3</v>
      </c>
      <c r="W238" s="142"/>
      <c r="X238" s="141">
        <f t="shared" si="71"/>
        <v>0</v>
      </c>
      <c r="Y238" s="141">
        <f t="shared" si="72"/>
        <v>0</v>
      </c>
      <c r="Z238" s="141">
        <f t="shared" si="73"/>
        <v>0</v>
      </c>
      <c r="AA238" s="141">
        <f t="shared" si="74"/>
        <v>0</v>
      </c>
      <c r="AB238" s="141">
        <f t="shared" si="75"/>
        <v>0</v>
      </c>
      <c r="AC238" s="141">
        <f t="shared" si="76"/>
        <v>0</v>
      </c>
      <c r="AD238" s="141">
        <f t="shared" si="77"/>
        <v>0</v>
      </c>
      <c r="AE238" s="141">
        <f t="shared" si="78"/>
        <v>0</v>
      </c>
      <c r="AF238" s="141">
        <f t="shared" si="79"/>
        <v>0</v>
      </c>
      <c r="AG238" s="141">
        <f t="shared" si="80"/>
        <v>0</v>
      </c>
      <c r="AH238" s="141">
        <f t="shared" si="81"/>
        <v>0</v>
      </c>
      <c r="AI238" s="141">
        <f t="shared" si="82"/>
        <v>0</v>
      </c>
      <c r="AJ238" s="141">
        <f t="shared" si="83"/>
        <v>0</v>
      </c>
      <c r="AK238" s="141">
        <f t="shared" si="84"/>
        <v>0</v>
      </c>
      <c r="AL238" s="141">
        <f t="shared" si="85"/>
        <v>0</v>
      </c>
      <c r="AM238" s="141">
        <f t="shared" si="86"/>
        <v>0</v>
      </c>
      <c r="AN238" s="141">
        <f t="shared" si="87"/>
        <v>1</v>
      </c>
      <c r="AO238" s="141">
        <f t="shared" si="88"/>
        <v>0</v>
      </c>
      <c r="AP238" s="142"/>
      <c r="AQ238" s="142"/>
      <c r="AR238" s="141">
        <f t="shared" si="89"/>
        <v>1</v>
      </c>
      <c r="AS238" s="141">
        <f t="shared" si="90"/>
        <v>1</v>
      </c>
      <c r="AT238" s="141" t="str">
        <f t="shared" si="91"/>
        <v>Correct</v>
      </c>
      <c r="AU238" s="142"/>
      <c r="AV238" s="115" t="s">
        <v>83</v>
      </c>
      <c r="AW238" s="115">
        <v>79</v>
      </c>
      <c r="AX238" s="115" t="s">
        <v>84</v>
      </c>
      <c r="AY238" s="115" t="s">
        <v>153</v>
      </c>
      <c r="AZ238" s="115" t="s">
        <v>85</v>
      </c>
      <c r="BA238" s="115" t="s">
        <v>91</v>
      </c>
      <c r="BB238" s="115" t="s">
        <v>137</v>
      </c>
      <c r="BC238" s="115" t="s">
        <v>93</v>
      </c>
      <c r="BD238" s="115" t="s">
        <v>102</v>
      </c>
      <c r="BE238" s="115" t="s">
        <v>106</v>
      </c>
      <c r="BF238" s="115" t="s">
        <v>91</v>
      </c>
    </row>
    <row r="239" spans="1:59">
      <c r="A239" s="115">
        <v>5585625018</v>
      </c>
      <c r="M239" s="115" t="s">
        <v>62</v>
      </c>
      <c r="P239" s="115" t="s">
        <v>63</v>
      </c>
      <c r="S239" s="115" t="s">
        <v>66</v>
      </c>
      <c r="T239" s="142"/>
      <c r="U239" s="141">
        <f t="shared" si="69"/>
        <v>3</v>
      </c>
      <c r="V239" s="141">
        <f t="shared" si="70"/>
        <v>1</v>
      </c>
      <c r="W239" s="142"/>
      <c r="X239" s="141">
        <f t="shared" si="71"/>
        <v>0</v>
      </c>
      <c r="Y239" s="141">
        <f t="shared" si="72"/>
        <v>0</v>
      </c>
      <c r="Z239" s="141">
        <f t="shared" si="73"/>
        <v>0</v>
      </c>
      <c r="AA239" s="141">
        <f t="shared" si="74"/>
        <v>0</v>
      </c>
      <c r="AB239" s="141">
        <f t="shared" si="75"/>
        <v>0</v>
      </c>
      <c r="AC239" s="141">
        <f t="shared" si="76"/>
        <v>0</v>
      </c>
      <c r="AD239" s="141">
        <f t="shared" si="77"/>
        <v>0</v>
      </c>
      <c r="AE239" s="141">
        <f t="shared" si="78"/>
        <v>0</v>
      </c>
      <c r="AF239" s="141">
        <f t="shared" si="79"/>
        <v>0</v>
      </c>
      <c r="AG239" s="141">
        <f t="shared" si="80"/>
        <v>0</v>
      </c>
      <c r="AH239" s="141">
        <f t="shared" si="81"/>
        <v>0</v>
      </c>
      <c r="AI239" s="141">
        <f t="shared" si="82"/>
        <v>1</v>
      </c>
      <c r="AJ239" s="141">
        <f t="shared" si="83"/>
        <v>0</v>
      </c>
      <c r="AK239" s="141">
        <f t="shared" si="84"/>
        <v>0</v>
      </c>
      <c r="AL239" s="141">
        <f t="shared" si="85"/>
        <v>1</v>
      </c>
      <c r="AM239" s="141">
        <f t="shared" si="86"/>
        <v>0</v>
      </c>
      <c r="AN239" s="141">
        <f t="shared" si="87"/>
        <v>0</v>
      </c>
      <c r="AO239" s="141">
        <f t="shared" si="88"/>
        <v>1</v>
      </c>
      <c r="AP239" s="142"/>
      <c r="AQ239" s="142"/>
      <c r="AR239" s="141">
        <f t="shared" si="89"/>
        <v>3</v>
      </c>
      <c r="AS239" s="141">
        <f t="shared" si="90"/>
        <v>3</v>
      </c>
      <c r="AT239" s="141" t="str">
        <f t="shared" si="91"/>
        <v>Correct</v>
      </c>
      <c r="AU239" s="142"/>
      <c r="AV239" s="115" t="s">
        <v>83</v>
      </c>
      <c r="AW239" s="115">
        <v>21</v>
      </c>
      <c r="AX239" s="115" t="s">
        <v>181</v>
      </c>
      <c r="AY239" s="115" t="s">
        <v>198</v>
      </c>
      <c r="AZ239" s="115" t="s">
        <v>85</v>
      </c>
      <c r="BA239" s="115" t="s">
        <v>86</v>
      </c>
      <c r="BB239" s="115" t="s">
        <v>87</v>
      </c>
      <c r="BC239" s="115" t="s">
        <v>100</v>
      </c>
      <c r="BD239" s="115" t="s">
        <v>94</v>
      </c>
      <c r="BE239" s="115" t="s">
        <v>90</v>
      </c>
      <c r="BF239" s="115" t="s">
        <v>91</v>
      </c>
      <c r="BG239" s="115" t="s">
        <v>91</v>
      </c>
    </row>
    <row r="240" spans="1:59">
      <c r="A240" s="115">
        <v>7020572029</v>
      </c>
      <c r="B240" s="115" t="s">
        <v>52</v>
      </c>
      <c r="E240" s="115" t="s">
        <v>19</v>
      </c>
      <c r="I240" s="115" t="s">
        <v>58</v>
      </c>
      <c r="O240" s="115" t="s">
        <v>22</v>
      </c>
      <c r="T240" s="142"/>
      <c r="U240" s="141">
        <f t="shared" si="69"/>
        <v>4</v>
      </c>
      <c r="V240" s="141">
        <f t="shared" si="70"/>
        <v>0.75</v>
      </c>
      <c r="W240" s="142"/>
      <c r="X240" s="141">
        <f t="shared" si="71"/>
        <v>0.75</v>
      </c>
      <c r="Y240" s="141">
        <f t="shared" si="72"/>
        <v>0</v>
      </c>
      <c r="Z240" s="141">
        <f t="shared" si="73"/>
        <v>0</v>
      </c>
      <c r="AA240" s="141">
        <f t="shared" si="74"/>
        <v>0.75</v>
      </c>
      <c r="AB240" s="141">
        <f t="shared" si="75"/>
        <v>0</v>
      </c>
      <c r="AC240" s="141">
        <f t="shared" si="76"/>
        <v>0</v>
      </c>
      <c r="AD240" s="141">
        <f t="shared" si="77"/>
        <v>0</v>
      </c>
      <c r="AE240" s="141">
        <f t="shared" si="78"/>
        <v>0.75</v>
      </c>
      <c r="AF240" s="141">
        <f t="shared" si="79"/>
        <v>0</v>
      </c>
      <c r="AG240" s="141">
        <f t="shared" si="80"/>
        <v>0</v>
      </c>
      <c r="AH240" s="141">
        <f t="shared" si="81"/>
        <v>0</v>
      </c>
      <c r="AI240" s="141">
        <f t="shared" si="82"/>
        <v>0</v>
      </c>
      <c r="AJ240" s="141">
        <f t="shared" si="83"/>
        <v>0</v>
      </c>
      <c r="AK240" s="141">
        <f t="shared" si="84"/>
        <v>0.75</v>
      </c>
      <c r="AL240" s="141">
        <f t="shared" si="85"/>
        <v>0</v>
      </c>
      <c r="AM240" s="141">
        <f t="shared" si="86"/>
        <v>0</v>
      </c>
      <c r="AN240" s="141">
        <f t="shared" si="87"/>
        <v>0</v>
      </c>
      <c r="AO240" s="141">
        <f t="shared" si="88"/>
        <v>0</v>
      </c>
      <c r="AP240" s="142"/>
      <c r="AQ240" s="142"/>
      <c r="AR240" s="141">
        <f t="shared" si="89"/>
        <v>3</v>
      </c>
      <c r="AS240" s="141">
        <f t="shared" si="90"/>
        <v>4</v>
      </c>
      <c r="AT240" s="141" t="str">
        <f t="shared" si="91"/>
        <v>Correct</v>
      </c>
      <c r="AU240" s="142"/>
      <c r="AV240" s="115" t="s">
        <v>99</v>
      </c>
      <c r="AW240" s="115">
        <v>18</v>
      </c>
      <c r="AX240" s="115" t="s">
        <v>84</v>
      </c>
      <c r="AY240" s="115" t="s">
        <v>165</v>
      </c>
      <c r="AZ240" s="115" t="s">
        <v>107</v>
      </c>
      <c r="BA240" s="115" t="s">
        <v>91</v>
      </c>
      <c r="BB240" s="115" t="s">
        <v>108</v>
      </c>
      <c r="BD240" s="115" t="s">
        <v>89</v>
      </c>
      <c r="BE240" s="115" t="s">
        <v>95</v>
      </c>
      <c r="BF240" s="115" t="s">
        <v>91</v>
      </c>
      <c r="BG240" s="115" t="s">
        <v>91</v>
      </c>
    </row>
    <row r="241" spans="1:59">
      <c r="A241" s="115">
        <v>7007932948</v>
      </c>
      <c r="K241" s="115" t="s">
        <v>60</v>
      </c>
      <c r="L241" s="115" t="s">
        <v>61</v>
      </c>
      <c r="T241" s="142"/>
      <c r="U241" s="141">
        <f t="shared" si="69"/>
        <v>2</v>
      </c>
      <c r="V241" s="141">
        <f t="shared" si="70"/>
        <v>1.5</v>
      </c>
      <c r="W241" s="142"/>
      <c r="X241" s="141">
        <f t="shared" si="71"/>
        <v>0</v>
      </c>
      <c r="Y241" s="141">
        <f t="shared" si="72"/>
        <v>0</v>
      </c>
      <c r="Z241" s="141">
        <f t="shared" si="73"/>
        <v>0</v>
      </c>
      <c r="AA241" s="141">
        <f t="shared" si="74"/>
        <v>0</v>
      </c>
      <c r="AB241" s="141">
        <f t="shared" si="75"/>
        <v>0</v>
      </c>
      <c r="AC241" s="141">
        <f t="shared" si="76"/>
        <v>0</v>
      </c>
      <c r="AD241" s="141">
        <f t="shared" si="77"/>
        <v>0</v>
      </c>
      <c r="AE241" s="141">
        <f t="shared" si="78"/>
        <v>0</v>
      </c>
      <c r="AF241" s="141">
        <f t="shared" si="79"/>
        <v>0</v>
      </c>
      <c r="AG241" s="141">
        <f t="shared" si="80"/>
        <v>1</v>
      </c>
      <c r="AH241" s="141">
        <f t="shared" si="81"/>
        <v>1</v>
      </c>
      <c r="AI241" s="141">
        <f t="shared" si="82"/>
        <v>0</v>
      </c>
      <c r="AJ241" s="141">
        <f t="shared" si="83"/>
        <v>0</v>
      </c>
      <c r="AK241" s="141">
        <f t="shared" si="84"/>
        <v>0</v>
      </c>
      <c r="AL241" s="141">
        <f t="shared" si="85"/>
        <v>0</v>
      </c>
      <c r="AM241" s="141">
        <f t="shared" si="86"/>
        <v>0</v>
      </c>
      <c r="AN241" s="141">
        <f t="shared" si="87"/>
        <v>0</v>
      </c>
      <c r="AO241" s="141">
        <f t="shared" si="88"/>
        <v>0</v>
      </c>
      <c r="AP241" s="142"/>
      <c r="AQ241" s="142"/>
      <c r="AR241" s="141">
        <f t="shared" si="89"/>
        <v>2</v>
      </c>
      <c r="AS241" s="141">
        <f t="shared" si="90"/>
        <v>2</v>
      </c>
      <c r="AT241" s="141" t="str">
        <f t="shared" si="91"/>
        <v>Correct</v>
      </c>
      <c r="AU241" s="142"/>
      <c r="AV241" s="115" t="s">
        <v>83</v>
      </c>
      <c r="AW241" s="115">
        <v>80</v>
      </c>
      <c r="AX241" s="115" t="s">
        <v>84</v>
      </c>
      <c r="AY241" s="115" t="s">
        <v>124</v>
      </c>
      <c r="AZ241" s="115" t="s">
        <v>85</v>
      </c>
      <c r="BA241" s="115" t="s">
        <v>86</v>
      </c>
      <c r="BB241" s="115" t="s">
        <v>87</v>
      </c>
      <c r="BC241" s="115" t="s">
        <v>104</v>
      </c>
      <c r="BD241" s="115" t="s">
        <v>102</v>
      </c>
      <c r="BE241" s="115" t="s">
        <v>106</v>
      </c>
      <c r="BF241" s="115" t="s">
        <v>91</v>
      </c>
      <c r="BG241" s="115" t="s">
        <v>86</v>
      </c>
    </row>
    <row r="242" spans="1:59">
      <c r="A242" s="115">
        <v>5588212499</v>
      </c>
      <c r="T242" s="142"/>
      <c r="U242" s="141">
        <f t="shared" si="69"/>
        <v>0</v>
      </c>
      <c r="V242" s="141" t="e">
        <f t="shared" si="70"/>
        <v>#DIV/0!</v>
      </c>
      <c r="W242" s="142"/>
      <c r="X242" s="141">
        <f t="shared" si="71"/>
        <v>0</v>
      </c>
      <c r="Y242" s="141">
        <f t="shared" si="72"/>
        <v>0</v>
      </c>
      <c r="Z242" s="141">
        <f t="shared" si="73"/>
        <v>0</v>
      </c>
      <c r="AA242" s="141">
        <f t="shared" si="74"/>
        <v>0</v>
      </c>
      <c r="AB242" s="141">
        <f t="shared" si="75"/>
        <v>0</v>
      </c>
      <c r="AC242" s="141">
        <f t="shared" si="76"/>
        <v>0</v>
      </c>
      <c r="AD242" s="141">
        <f t="shared" si="77"/>
        <v>0</v>
      </c>
      <c r="AE242" s="141">
        <f t="shared" si="78"/>
        <v>0</v>
      </c>
      <c r="AF242" s="141">
        <f t="shared" si="79"/>
        <v>0</v>
      </c>
      <c r="AG242" s="141">
        <f t="shared" si="80"/>
        <v>0</v>
      </c>
      <c r="AH242" s="141">
        <f t="shared" si="81"/>
        <v>0</v>
      </c>
      <c r="AI242" s="141">
        <f t="shared" si="82"/>
        <v>0</v>
      </c>
      <c r="AJ242" s="141">
        <f t="shared" si="83"/>
        <v>0</v>
      </c>
      <c r="AK242" s="141">
        <f t="shared" si="84"/>
        <v>0</v>
      </c>
      <c r="AL242" s="141">
        <f t="shared" si="85"/>
        <v>0</v>
      </c>
      <c r="AM242" s="141">
        <f t="shared" si="86"/>
        <v>0</v>
      </c>
      <c r="AN242" s="141">
        <f t="shared" si="87"/>
        <v>0</v>
      </c>
      <c r="AO242" s="141">
        <f t="shared" si="88"/>
        <v>0</v>
      </c>
      <c r="AP242" s="142"/>
      <c r="AQ242" s="142"/>
      <c r="AR242" s="141">
        <f t="shared" si="89"/>
        <v>0</v>
      </c>
      <c r="AS242" s="141">
        <f t="shared" si="90"/>
        <v>0</v>
      </c>
      <c r="AT242" s="141" t="str">
        <f t="shared" si="91"/>
        <v>Correct</v>
      </c>
      <c r="AU242" s="142"/>
      <c r="AV242" s="115" t="s">
        <v>83</v>
      </c>
      <c r="AW242" s="115">
        <v>60</v>
      </c>
      <c r="AX242" s="115" t="s">
        <v>181</v>
      </c>
      <c r="AY242" s="115" t="s">
        <v>434</v>
      </c>
      <c r="AZ242" s="115" t="s">
        <v>85</v>
      </c>
      <c r="BA242" s="115" t="s">
        <v>86</v>
      </c>
      <c r="BB242" s="115" t="s">
        <v>87</v>
      </c>
      <c r="BC242" s="115" t="s">
        <v>88</v>
      </c>
      <c r="BD242" s="115" t="s">
        <v>89</v>
      </c>
      <c r="BE242" s="115" t="s">
        <v>90</v>
      </c>
      <c r="BF242" s="115" t="s">
        <v>91</v>
      </c>
      <c r="BG242" s="115" t="s">
        <v>91</v>
      </c>
    </row>
    <row r="243" spans="1:59">
      <c r="A243" s="115">
        <v>7044859265</v>
      </c>
      <c r="G243" s="115" t="s">
        <v>56</v>
      </c>
      <c r="I243" s="115" t="s">
        <v>58</v>
      </c>
      <c r="K243" s="115" t="s">
        <v>60</v>
      </c>
      <c r="T243" s="142"/>
      <c r="U243" s="141">
        <f t="shared" si="69"/>
        <v>3</v>
      </c>
      <c r="V243" s="141">
        <f t="shared" si="70"/>
        <v>1</v>
      </c>
      <c r="W243" s="142"/>
      <c r="X243" s="141">
        <f t="shared" si="71"/>
        <v>0</v>
      </c>
      <c r="Y243" s="141">
        <f t="shared" si="72"/>
        <v>0</v>
      </c>
      <c r="Z243" s="141">
        <f t="shared" si="73"/>
        <v>0</v>
      </c>
      <c r="AA243" s="141">
        <f t="shared" si="74"/>
        <v>0</v>
      </c>
      <c r="AB243" s="141">
        <f t="shared" si="75"/>
        <v>0</v>
      </c>
      <c r="AC243" s="141">
        <f t="shared" si="76"/>
        <v>1</v>
      </c>
      <c r="AD243" s="141">
        <f t="shared" si="77"/>
        <v>0</v>
      </c>
      <c r="AE243" s="141">
        <f t="shared" si="78"/>
        <v>1</v>
      </c>
      <c r="AF243" s="141">
        <f t="shared" si="79"/>
        <v>0</v>
      </c>
      <c r="AG243" s="141">
        <f t="shared" si="80"/>
        <v>1</v>
      </c>
      <c r="AH243" s="141">
        <f t="shared" si="81"/>
        <v>0</v>
      </c>
      <c r="AI243" s="141">
        <f t="shared" si="82"/>
        <v>0</v>
      </c>
      <c r="AJ243" s="141">
        <f t="shared" si="83"/>
        <v>0</v>
      </c>
      <c r="AK243" s="141">
        <f t="shared" si="84"/>
        <v>0</v>
      </c>
      <c r="AL243" s="141">
        <f t="shared" si="85"/>
        <v>0</v>
      </c>
      <c r="AM243" s="141">
        <f t="shared" si="86"/>
        <v>0</v>
      </c>
      <c r="AN243" s="141">
        <f t="shared" si="87"/>
        <v>0</v>
      </c>
      <c r="AO243" s="141">
        <f t="shared" si="88"/>
        <v>0</v>
      </c>
      <c r="AP243" s="142"/>
      <c r="AQ243" s="142"/>
      <c r="AR243" s="141">
        <f t="shared" si="89"/>
        <v>3</v>
      </c>
      <c r="AS243" s="141">
        <f t="shared" si="90"/>
        <v>3</v>
      </c>
      <c r="AT243" s="141" t="str">
        <f t="shared" si="91"/>
        <v>Correct</v>
      </c>
      <c r="AU243" s="142"/>
      <c r="AV243" s="115" t="s">
        <v>83</v>
      </c>
      <c r="AW243" s="115">
        <v>82</v>
      </c>
      <c r="AX243" s="115" t="s">
        <v>181</v>
      </c>
      <c r="AY243" s="115" t="s">
        <v>227</v>
      </c>
      <c r="AZ243" s="115" t="s">
        <v>85</v>
      </c>
      <c r="BB243" s="115" t="s">
        <v>87</v>
      </c>
      <c r="BC243" s="115" t="s">
        <v>96</v>
      </c>
      <c r="BD243" s="115" t="s">
        <v>89</v>
      </c>
      <c r="BE243" s="115" t="s">
        <v>106</v>
      </c>
      <c r="BF243" s="115" t="s">
        <v>91</v>
      </c>
      <c r="BG243" s="115" t="s">
        <v>86</v>
      </c>
    </row>
    <row r="244" spans="1:59">
      <c r="A244" s="115">
        <v>5609556665</v>
      </c>
      <c r="D244" s="115" t="s">
        <v>54</v>
      </c>
      <c r="M244" s="115" t="s">
        <v>62</v>
      </c>
      <c r="S244" s="115" t="s">
        <v>66</v>
      </c>
      <c r="T244" s="142"/>
      <c r="U244" s="141">
        <f t="shared" si="69"/>
        <v>3</v>
      </c>
      <c r="V244" s="141">
        <f t="shared" si="70"/>
        <v>1</v>
      </c>
      <c r="W244" s="142"/>
      <c r="X244" s="141">
        <f t="shared" si="71"/>
        <v>0</v>
      </c>
      <c r="Y244" s="141">
        <f t="shared" si="72"/>
        <v>0</v>
      </c>
      <c r="Z244" s="141">
        <f t="shared" si="73"/>
        <v>1</v>
      </c>
      <c r="AA244" s="141">
        <f t="shared" si="74"/>
        <v>0</v>
      </c>
      <c r="AB244" s="141">
        <f t="shared" si="75"/>
        <v>0</v>
      </c>
      <c r="AC244" s="141">
        <f t="shared" si="76"/>
        <v>0</v>
      </c>
      <c r="AD244" s="141">
        <f t="shared" si="77"/>
        <v>0</v>
      </c>
      <c r="AE244" s="141">
        <f t="shared" si="78"/>
        <v>0</v>
      </c>
      <c r="AF244" s="141">
        <f t="shared" si="79"/>
        <v>0</v>
      </c>
      <c r="AG244" s="141">
        <f t="shared" si="80"/>
        <v>0</v>
      </c>
      <c r="AH244" s="141">
        <f t="shared" si="81"/>
        <v>0</v>
      </c>
      <c r="AI244" s="141">
        <f t="shared" si="82"/>
        <v>1</v>
      </c>
      <c r="AJ244" s="141">
        <f t="shared" si="83"/>
        <v>0</v>
      </c>
      <c r="AK244" s="141">
        <f t="shared" si="84"/>
        <v>0</v>
      </c>
      <c r="AL244" s="141">
        <f t="shared" si="85"/>
        <v>0</v>
      </c>
      <c r="AM244" s="141">
        <f t="shared" si="86"/>
        <v>0</v>
      </c>
      <c r="AN244" s="141">
        <f t="shared" si="87"/>
        <v>0</v>
      </c>
      <c r="AO244" s="141">
        <f t="shared" si="88"/>
        <v>1</v>
      </c>
      <c r="AP244" s="142"/>
      <c r="AQ244" s="142"/>
      <c r="AR244" s="141">
        <f t="shared" si="89"/>
        <v>3</v>
      </c>
      <c r="AS244" s="141">
        <f t="shared" si="90"/>
        <v>3</v>
      </c>
      <c r="AT244" s="141" t="str">
        <f t="shared" si="91"/>
        <v>Correct</v>
      </c>
      <c r="AU244" s="142"/>
      <c r="AV244" s="115" t="s">
        <v>83</v>
      </c>
      <c r="AW244" s="115">
        <v>31</v>
      </c>
      <c r="AX244" s="115" t="s">
        <v>181</v>
      </c>
      <c r="AY244" s="115" t="s">
        <v>212</v>
      </c>
      <c r="AZ244" s="115" t="s">
        <v>85</v>
      </c>
      <c r="BA244" s="115" t="s">
        <v>86</v>
      </c>
      <c r="BB244" s="115" t="s">
        <v>87</v>
      </c>
      <c r="BC244" s="115" t="s">
        <v>101</v>
      </c>
      <c r="BD244" s="115" t="s">
        <v>111</v>
      </c>
      <c r="BE244" s="115" t="s">
        <v>90</v>
      </c>
      <c r="BF244" s="115" t="s">
        <v>91</v>
      </c>
      <c r="BG244" s="115" t="s">
        <v>91</v>
      </c>
    </row>
    <row r="245" spans="1:59">
      <c r="A245" s="115">
        <v>7045786079</v>
      </c>
      <c r="E245" s="115" t="s">
        <v>19</v>
      </c>
      <c r="G245" s="115" t="s">
        <v>56</v>
      </c>
      <c r="I245" s="115" t="s">
        <v>58</v>
      </c>
      <c r="T245" s="142"/>
      <c r="U245" s="141">
        <f t="shared" si="69"/>
        <v>3</v>
      </c>
      <c r="V245" s="141">
        <f t="shared" si="70"/>
        <v>1</v>
      </c>
      <c r="W245" s="142"/>
      <c r="X245" s="141">
        <f t="shared" si="71"/>
        <v>0</v>
      </c>
      <c r="Y245" s="141">
        <f t="shared" si="72"/>
        <v>0</v>
      </c>
      <c r="Z245" s="141">
        <f t="shared" si="73"/>
        <v>0</v>
      </c>
      <c r="AA245" s="141">
        <f t="shared" si="74"/>
        <v>1</v>
      </c>
      <c r="AB245" s="141">
        <f t="shared" si="75"/>
        <v>0</v>
      </c>
      <c r="AC245" s="141">
        <f t="shared" si="76"/>
        <v>1</v>
      </c>
      <c r="AD245" s="141">
        <f t="shared" si="77"/>
        <v>0</v>
      </c>
      <c r="AE245" s="141">
        <f t="shared" si="78"/>
        <v>1</v>
      </c>
      <c r="AF245" s="141">
        <f t="shared" si="79"/>
        <v>0</v>
      </c>
      <c r="AG245" s="141">
        <f t="shared" si="80"/>
        <v>0</v>
      </c>
      <c r="AH245" s="141">
        <f t="shared" si="81"/>
        <v>0</v>
      </c>
      <c r="AI245" s="141">
        <f t="shared" si="82"/>
        <v>0</v>
      </c>
      <c r="AJ245" s="141">
        <f t="shared" si="83"/>
        <v>0</v>
      </c>
      <c r="AK245" s="141">
        <f t="shared" si="84"/>
        <v>0</v>
      </c>
      <c r="AL245" s="141">
        <f t="shared" si="85"/>
        <v>0</v>
      </c>
      <c r="AM245" s="141">
        <f t="shared" si="86"/>
        <v>0</v>
      </c>
      <c r="AN245" s="141">
        <f t="shared" si="87"/>
        <v>0</v>
      </c>
      <c r="AO245" s="141">
        <f t="shared" si="88"/>
        <v>0</v>
      </c>
      <c r="AP245" s="142"/>
      <c r="AQ245" s="142"/>
      <c r="AR245" s="141">
        <f t="shared" si="89"/>
        <v>3</v>
      </c>
      <c r="AS245" s="141">
        <f t="shared" si="90"/>
        <v>3</v>
      </c>
      <c r="AT245" s="141" t="str">
        <f t="shared" si="91"/>
        <v>Correct</v>
      </c>
      <c r="AU245" s="142"/>
      <c r="AV245" s="115" t="s">
        <v>83</v>
      </c>
      <c r="AW245" s="115">
        <v>53</v>
      </c>
      <c r="AX245" s="115" t="s">
        <v>181</v>
      </c>
      <c r="AY245" s="115" t="s">
        <v>207</v>
      </c>
      <c r="AZ245" s="115" t="s">
        <v>85</v>
      </c>
      <c r="BA245" s="115" t="s">
        <v>86</v>
      </c>
      <c r="BB245" s="115" t="s">
        <v>87</v>
      </c>
      <c r="BD245" s="115" t="s">
        <v>89</v>
      </c>
      <c r="BE245" s="115" t="s">
        <v>103</v>
      </c>
      <c r="BF245" s="115" t="s">
        <v>91</v>
      </c>
      <c r="BG245" s="115" t="s">
        <v>91</v>
      </c>
    </row>
    <row r="246" spans="1:59">
      <c r="A246" s="115">
        <v>6985122828</v>
      </c>
      <c r="F246" s="115" t="s">
        <v>55</v>
      </c>
      <c r="S246" s="115" t="s">
        <v>66</v>
      </c>
      <c r="T246" s="142"/>
      <c r="U246" s="141">
        <f t="shared" si="69"/>
        <v>2</v>
      </c>
      <c r="V246" s="141">
        <f t="shared" si="70"/>
        <v>1.5</v>
      </c>
      <c r="W246" s="142"/>
      <c r="X246" s="141">
        <f t="shared" si="71"/>
        <v>0</v>
      </c>
      <c r="Y246" s="141">
        <f t="shared" si="72"/>
        <v>0</v>
      </c>
      <c r="Z246" s="141">
        <f t="shared" si="73"/>
        <v>0</v>
      </c>
      <c r="AA246" s="141">
        <f t="shared" si="74"/>
        <v>0</v>
      </c>
      <c r="AB246" s="141">
        <f t="shared" si="75"/>
        <v>1</v>
      </c>
      <c r="AC246" s="141">
        <f t="shared" si="76"/>
        <v>0</v>
      </c>
      <c r="AD246" s="141">
        <f t="shared" si="77"/>
        <v>0</v>
      </c>
      <c r="AE246" s="141">
        <f t="shared" si="78"/>
        <v>0</v>
      </c>
      <c r="AF246" s="141">
        <f t="shared" si="79"/>
        <v>0</v>
      </c>
      <c r="AG246" s="141">
        <f t="shared" si="80"/>
        <v>0</v>
      </c>
      <c r="AH246" s="141">
        <f t="shared" si="81"/>
        <v>0</v>
      </c>
      <c r="AI246" s="141">
        <f t="shared" si="82"/>
        <v>0</v>
      </c>
      <c r="AJ246" s="141">
        <f t="shared" si="83"/>
        <v>0</v>
      </c>
      <c r="AK246" s="141">
        <f t="shared" si="84"/>
        <v>0</v>
      </c>
      <c r="AL246" s="141">
        <f t="shared" si="85"/>
        <v>0</v>
      </c>
      <c r="AM246" s="141">
        <f t="shared" si="86"/>
        <v>0</v>
      </c>
      <c r="AN246" s="141">
        <f t="shared" si="87"/>
        <v>0</v>
      </c>
      <c r="AO246" s="141">
        <f t="shared" si="88"/>
        <v>1</v>
      </c>
      <c r="AP246" s="142"/>
      <c r="AQ246" s="142"/>
      <c r="AR246" s="141">
        <f t="shared" si="89"/>
        <v>2</v>
      </c>
      <c r="AS246" s="141">
        <f t="shared" si="90"/>
        <v>2</v>
      </c>
      <c r="AT246" s="141" t="str">
        <f t="shared" si="91"/>
        <v>Correct</v>
      </c>
      <c r="AU246" s="142"/>
      <c r="AV246" s="115" t="s">
        <v>83</v>
      </c>
      <c r="AW246" s="115">
        <v>50</v>
      </c>
      <c r="AX246" s="115" t="s">
        <v>181</v>
      </c>
      <c r="AZ246" s="115" t="s">
        <v>85</v>
      </c>
      <c r="BA246" s="115" t="s">
        <v>86</v>
      </c>
      <c r="BB246" s="115" t="s">
        <v>87</v>
      </c>
      <c r="BC246" s="115" t="s">
        <v>101</v>
      </c>
      <c r="BD246" s="115" t="s">
        <v>89</v>
      </c>
      <c r="BE246" s="115" t="s">
        <v>90</v>
      </c>
      <c r="BF246" s="115" t="s">
        <v>91</v>
      </c>
      <c r="BG246" s="115" t="s">
        <v>91</v>
      </c>
    </row>
    <row r="247" spans="1:59">
      <c r="A247" s="115">
        <v>7045774846</v>
      </c>
      <c r="T247" s="142"/>
      <c r="U247" s="141">
        <f t="shared" si="69"/>
        <v>0</v>
      </c>
      <c r="V247" s="141" t="e">
        <f t="shared" si="70"/>
        <v>#DIV/0!</v>
      </c>
      <c r="W247" s="142"/>
      <c r="X247" s="141">
        <f t="shared" si="71"/>
        <v>0</v>
      </c>
      <c r="Y247" s="141">
        <f t="shared" si="72"/>
        <v>0</v>
      </c>
      <c r="Z247" s="141">
        <f t="shared" si="73"/>
        <v>0</v>
      </c>
      <c r="AA247" s="141">
        <f t="shared" si="74"/>
        <v>0</v>
      </c>
      <c r="AB247" s="141">
        <f t="shared" si="75"/>
        <v>0</v>
      </c>
      <c r="AC247" s="141">
        <f t="shared" si="76"/>
        <v>0</v>
      </c>
      <c r="AD247" s="141">
        <f t="shared" si="77"/>
        <v>0</v>
      </c>
      <c r="AE247" s="141">
        <f t="shared" si="78"/>
        <v>0</v>
      </c>
      <c r="AF247" s="141">
        <f t="shared" si="79"/>
        <v>0</v>
      </c>
      <c r="AG247" s="141">
        <f t="shared" si="80"/>
        <v>0</v>
      </c>
      <c r="AH247" s="141">
        <f t="shared" si="81"/>
        <v>0</v>
      </c>
      <c r="AI247" s="141">
        <f t="shared" si="82"/>
        <v>0</v>
      </c>
      <c r="AJ247" s="141">
        <f t="shared" si="83"/>
        <v>0</v>
      </c>
      <c r="AK247" s="141">
        <f t="shared" si="84"/>
        <v>0</v>
      </c>
      <c r="AL247" s="141">
        <f t="shared" si="85"/>
        <v>0</v>
      </c>
      <c r="AM247" s="141">
        <f t="shared" si="86"/>
        <v>0</v>
      </c>
      <c r="AN247" s="141">
        <f t="shared" si="87"/>
        <v>0</v>
      </c>
      <c r="AO247" s="141">
        <f t="shared" si="88"/>
        <v>0</v>
      </c>
      <c r="AP247" s="142"/>
      <c r="AQ247" s="142"/>
      <c r="AR247" s="141">
        <f t="shared" si="89"/>
        <v>0</v>
      </c>
      <c r="AS247" s="141">
        <f t="shared" si="90"/>
        <v>0</v>
      </c>
      <c r="AT247" s="141" t="str">
        <f t="shared" si="91"/>
        <v>Correct</v>
      </c>
      <c r="AU247" s="142"/>
      <c r="AV247" s="115" t="s">
        <v>83</v>
      </c>
      <c r="AW247" s="115">
        <v>84</v>
      </c>
      <c r="AX247" s="115" t="s">
        <v>181</v>
      </c>
      <c r="AY247" s="115" t="s">
        <v>200</v>
      </c>
      <c r="AZ247" s="115" t="s">
        <v>85</v>
      </c>
      <c r="BA247" s="115" t="s">
        <v>86</v>
      </c>
      <c r="BB247" s="115" t="s">
        <v>87</v>
      </c>
      <c r="BC247" s="115" t="s">
        <v>104</v>
      </c>
      <c r="BD247" s="115" t="s">
        <v>102</v>
      </c>
      <c r="BE247" s="115" t="s">
        <v>106</v>
      </c>
      <c r="BF247" s="115" t="s">
        <v>91</v>
      </c>
      <c r="BG247" s="115" t="s">
        <v>86</v>
      </c>
    </row>
    <row r="248" spans="1:59">
      <c r="A248" s="115">
        <v>6988281630</v>
      </c>
      <c r="T248" s="142"/>
      <c r="U248" s="141">
        <f t="shared" si="69"/>
        <v>0</v>
      </c>
      <c r="V248" s="141" t="e">
        <f t="shared" si="70"/>
        <v>#DIV/0!</v>
      </c>
      <c r="W248" s="142"/>
      <c r="X248" s="141">
        <f t="shared" si="71"/>
        <v>0</v>
      </c>
      <c r="Y248" s="141">
        <f t="shared" si="72"/>
        <v>0</v>
      </c>
      <c r="Z248" s="141">
        <f t="shared" si="73"/>
        <v>0</v>
      </c>
      <c r="AA248" s="141">
        <f t="shared" si="74"/>
        <v>0</v>
      </c>
      <c r="AB248" s="141">
        <f t="shared" si="75"/>
        <v>0</v>
      </c>
      <c r="AC248" s="141">
        <f t="shared" si="76"/>
        <v>0</v>
      </c>
      <c r="AD248" s="141">
        <f t="shared" si="77"/>
        <v>0</v>
      </c>
      <c r="AE248" s="141">
        <f t="shared" si="78"/>
        <v>0</v>
      </c>
      <c r="AF248" s="141">
        <f t="shared" si="79"/>
        <v>0</v>
      </c>
      <c r="AG248" s="141">
        <f t="shared" si="80"/>
        <v>0</v>
      </c>
      <c r="AH248" s="141">
        <f t="shared" si="81"/>
        <v>0</v>
      </c>
      <c r="AI248" s="141">
        <f t="shared" si="82"/>
        <v>0</v>
      </c>
      <c r="AJ248" s="141">
        <f t="shared" si="83"/>
        <v>0</v>
      </c>
      <c r="AK248" s="141">
        <f t="shared" si="84"/>
        <v>0</v>
      </c>
      <c r="AL248" s="141">
        <f t="shared" si="85"/>
        <v>0</v>
      </c>
      <c r="AM248" s="141">
        <f t="shared" si="86"/>
        <v>0</v>
      </c>
      <c r="AN248" s="141">
        <f t="shared" si="87"/>
        <v>0</v>
      </c>
      <c r="AO248" s="141">
        <f t="shared" si="88"/>
        <v>0</v>
      </c>
      <c r="AP248" s="142"/>
      <c r="AQ248" s="142"/>
      <c r="AR248" s="141">
        <f t="shared" si="89"/>
        <v>0</v>
      </c>
      <c r="AS248" s="141">
        <f t="shared" si="90"/>
        <v>0</v>
      </c>
      <c r="AT248" s="141" t="str">
        <f t="shared" si="91"/>
        <v>Correct</v>
      </c>
      <c r="AU248" s="142"/>
      <c r="AV248" s="115" t="s">
        <v>99</v>
      </c>
      <c r="AW248" s="115">
        <v>70</v>
      </c>
      <c r="AX248" s="115" t="s">
        <v>84</v>
      </c>
      <c r="AY248" s="115" t="s">
        <v>121</v>
      </c>
      <c r="AZ248" s="115" t="s">
        <v>85</v>
      </c>
      <c r="BA248" s="115" t="s">
        <v>86</v>
      </c>
      <c r="BB248" s="115" t="s">
        <v>87</v>
      </c>
      <c r="BC248" s="115" t="s">
        <v>101</v>
      </c>
      <c r="BD248" s="115" t="s">
        <v>94</v>
      </c>
      <c r="BE248" s="115" t="s">
        <v>106</v>
      </c>
      <c r="BF248" s="115" t="s">
        <v>91</v>
      </c>
      <c r="BG248" s="115" t="s">
        <v>91</v>
      </c>
    </row>
    <row r="249" spans="1:59">
      <c r="A249" s="115">
        <v>6985445266</v>
      </c>
      <c r="B249" s="115" t="s">
        <v>52</v>
      </c>
      <c r="L249" s="115" t="s">
        <v>61</v>
      </c>
      <c r="R249" s="115" t="s">
        <v>65</v>
      </c>
      <c r="T249" s="142"/>
      <c r="U249" s="141">
        <f t="shared" si="69"/>
        <v>3</v>
      </c>
      <c r="V249" s="141">
        <f t="shared" si="70"/>
        <v>1</v>
      </c>
      <c r="W249" s="142"/>
      <c r="X249" s="141">
        <f t="shared" si="71"/>
        <v>1</v>
      </c>
      <c r="Y249" s="141">
        <f t="shared" si="72"/>
        <v>0</v>
      </c>
      <c r="Z249" s="141">
        <f t="shared" si="73"/>
        <v>0</v>
      </c>
      <c r="AA249" s="141">
        <f t="shared" si="74"/>
        <v>0</v>
      </c>
      <c r="AB249" s="141">
        <f t="shared" si="75"/>
        <v>0</v>
      </c>
      <c r="AC249" s="141">
        <f t="shared" si="76"/>
        <v>0</v>
      </c>
      <c r="AD249" s="141">
        <f t="shared" si="77"/>
        <v>0</v>
      </c>
      <c r="AE249" s="141">
        <f t="shared" si="78"/>
        <v>0</v>
      </c>
      <c r="AF249" s="141">
        <f t="shared" si="79"/>
        <v>0</v>
      </c>
      <c r="AG249" s="141">
        <f t="shared" si="80"/>
        <v>0</v>
      </c>
      <c r="AH249" s="141">
        <f t="shared" si="81"/>
        <v>1</v>
      </c>
      <c r="AI249" s="141">
        <f t="shared" si="82"/>
        <v>0</v>
      </c>
      <c r="AJ249" s="141">
        <f t="shared" si="83"/>
        <v>0</v>
      </c>
      <c r="AK249" s="141">
        <f t="shared" si="84"/>
        <v>0</v>
      </c>
      <c r="AL249" s="141">
        <f t="shared" si="85"/>
        <v>0</v>
      </c>
      <c r="AM249" s="141">
        <f t="shared" si="86"/>
        <v>0</v>
      </c>
      <c r="AN249" s="141">
        <f t="shared" si="87"/>
        <v>1</v>
      </c>
      <c r="AO249" s="141">
        <f t="shared" si="88"/>
        <v>0</v>
      </c>
      <c r="AP249" s="142"/>
      <c r="AQ249" s="142"/>
      <c r="AR249" s="141">
        <f t="shared" si="89"/>
        <v>3</v>
      </c>
      <c r="AS249" s="141">
        <f t="shared" si="90"/>
        <v>3</v>
      </c>
      <c r="AT249" s="141" t="str">
        <f t="shared" si="91"/>
        <v>Correct</v>
      </c>
      <c r="AU249" s="142"/>
      <c r="AV249" s="115" t="s">
        <v>83</v>
      </c>
      <c r="AW249" s="115">
        <v>74</v>
      </c>
      <c r="AX249" s="115" t="s">
        <v>84</v>
      </c>
      <c r="AY249" s="115" t="s">
        <v>170</v>
      </c>
      <c r="AZ249" s="115" t="s">
        <v>85</v>
      </c>
      <c r="BB249" s="115" t="s">
        <v>87</v>
      </c>
      <c r="BC249" s="115" t="s">
        <v>93</v>
      </c>
      <c r="BD249" s="115" t="s">
        <v>94</v>
      </c>
      <c r="BE249" s="115" t="s">
        <v>106</v>
      </c>
      <c r="BF249" s="115" t="s">
        <v>91</v>
      </c>
      <c r="BG249" s="115" t="s">
        <v>86</v>
      </c>
    </row>
    <row r="250" spans="1:59">
      <c r="A250" s="115">
        <v>7007925444</v>
      </c>
      <c r="B250" s="115" t="s">
        <v>52</v>
      </c>
      <c r="C250" s="115" t="s">
        <v>53</v>
      </c>
      <c r="D250" s="115" t="s">
        <v>54</v>
      </c>
      <c r="G250" s="115" t="s">
        <v>56</v>
      </c>
      <c r="H250" s="115" t="s">
        <v>57</v>
      </c>
      <c r="I250" s="115" t="s">
        <v>58</v>
      </c>
      <c r="N250" s="115" t="s">
        <v>26</v>
      </c>
      <c r="P250" s="115" t="s">
        <v>63</v>
      </c>
      <c r="S250" s="115" t="s">
        <v>66</v>
      </c>
      <c r="T250" s="142"/>
      <c r="U250" s="141">
        <f t="shared" si="69"/>
        <v>9</v>
      </c>
      <c r="V250" s="141">
        <f t="shared" si="70"/>
        <v>0.33333333333333331</v>
      </c>
      <c r="W250" s="142"/>
      <c r="X250" s="141">
        <f t="shared" si="71"/>
        <v>0.33333333333333331</v>
      </c>
      <c r="Y250" s="141">
        <f t="shared" si="72"/>
        <v>0.33333333333333331</v>
      </c>
      <c r="Z250" s="141">
        <f t="shared" si="73"/>
        <v>0.33333333333333331</v>
      </c>
      <c r="AA250" s="141">
        <f t="shared" si="74"/>
        <v>0</v>
      </c>
      <c r="AB250" s="141">
        <f t="shared" si="75"/>
        <v>0</v>
      </c>
      <c r="AC250" s="141">
        <f t="shared" si="76"/>
        <v>0.33333333333333331</v>
      </c>
      <c r="AD250" s="141">
        <f t="shared" si="77"/>
        <v>0.33333333333333331</v>
      </c>
      <c r="AE250" s="141">
        <f t="shared" si="78"/>
        <v>0.33333333333333331</v>
      </c>
      <c r="AF250" s="141">
        <f t="shared" si="79"/>
        <v>0</v>
      </c>
      <c r="AG250" s="141">
        <f t="shared" si="80"/>
        <v>0</v>
      </c>
      <c r="AH250" s="141">
        <f t="shared" si="81"/>
        <v>0</v>
      </c>
      <c r="AI250" s="141">
        <f t="shared" si="82"/>
        <v>0</v>
      </c>
      <c r="AJ250" s="141">
        <f t="shared" si="83"/>
        <v>0.33333333333333331</v>
      </c>
      <c r="AK250" s="141">
        <f t="shared" si="84"/>
        <v>0</v>
      </c>
      <c r="AL250" s="141">
        <f t="shared" si="85"/>
        <v>0.33333333333333331</v>
      </c>
      <c r="AM250" s="141">
        <f t="shared" si="86"/>
        <v>0</v>
      </c>
      <c r="AN250" s="141">
        <f t="shared" si="87"/>
        <v>0</v>
      </c>
      <c r="AO250" s="141">
        <f t="shared" si="88"/>
        <v>0.33333333333333331</v>
      </c>
      <c r="AP250" s="142"/>
      <c r="AQ250" s="142"/>
      <c r="AR250" s="141">
        <f t="shared" si="89"/>
        <v>3</v>
      </c>
      <c r="AS250" s="141">
        <f t="shared" si="90"/>
        <v>9</v>
      </c>
      <c r="AT250" s="141" t="str">
        <f t="shared" si="91"/>
        <v>Correct</v>
      </c>
      <c r="AU250" s="142"/>
      <c r="AV250" s="115" t="s">
        <v>83</v>
      </c>
      <c r="AW250" s="115">
        <v>65</v>
      </c>
      <c r="AX250" s="115" t="s">
        <v>84</v>
      </c>
      <c r="AY250" s="115" t="s">
        <v>146</v>
      </c>
      <c r="AZ250" s="115" t="s">
        <v>85</v>
      </c>
      <c r="BA250" s="115" t="s">
        <v>86</v>
      </c>
      <c r="BB250" s="115" t="s">
        <v>87</v>
      </c>
      <c r="BC250" s="115" t="s">
        <v>101</v>
      </c>
      <c r="BD250" s="115" t="s">
        <v>111</v>
      </c>
      <c r="BE250" s="115" t="s">
        <v>90</v>
      </c>
      <c r="BF250" s="115" t="s">
        <v>91</v>
      </c>
      <c r="BG250" s="115" t="s">
        <v>91</v>
      </c>
    </row>
    <row r="251" spans="1:59">
      <c r="A251" s="115">
        <v>5597513354</v>
      </c>
      <c r="E251" s="115" t="s">
        <v>19</v>
      </c>
      <c r="N251" s="115" t="s">
        <v>26</v>
      </c>
      <c r="R251" s="115" t="s">
        <v>65</v>
      </c>
      <c r="T251" s="142"/>
      <c r="U251" s="141">
        <f t="shared" si="69"/>
        <v>3</v>
      </c>
      <c r="V251" s="141">
        <f t="shared" si="70"/>
        <v>1</v>
      </c>
      <c r="W251" s="142"/>
      <c r="X251" s="141">
        <f t="shared" si="71"/>
        <v>0</v>
      </c>
      <c r="Y251" s="141">
        <f t="shared" si="72"/>
        <v>0</v>
      </c>
      <c r="Z251" s="141">
        <f t="shared" si="73"/>
        <v>0</v>
      </c>
      <c r="AA251" s="141">
        <f t="shared" si="74"/>
        <v>1</v>
      </c>
      <c r="AB251" s="141">
        <f t="shared" si="75"/>
        <v>0</v>
      </c>
      <c r="AC251" s="141">
        <f t="shared" si="76"/>
        <v>0</v>
      </c>
      <c r="AD251" s="141">
        <f t="shared" si="77"/>
        <v>0</v>
      </c>
      <c r="AE251" s="141">
        <f t="shared" si="78"/>
        <v>0</v>
      </c>
      <c r="AF251" s="141">
        <f t="shared" si="79"/>
        <v>0</v>
      </c>
      <c r="AG251" s="141">
        <f t="shared" si="80"/>
        <v>0</v>
      </c>
      <c r="AH251" s="141">
        <f t="shared" si="81"/>
        <v>0</v>
      </c>
      <c r="AI251" s="141">
        <f t="shared" si="82"/>
        <v>0</v>
      </c>
      <c r="AJ251" s="141">
        <f t="shared" si="83"/>
        <v>1</v>
      </c>
      <c r="AK251" s="141">
        <f t="shared" si="84"/>
        <v>0</v>
      </c>
      <c r="AL251" s="141">
        <f t="shared" si="85"/>
        <v>0</v>
      </c>
      <c r="AM251" s="141">
        <f t="shared" si="86"/>
        <v>0</v>
      </c>
      <c r="AN251" s="141">
        <f t="shared" si="87"/>
        <v>1</v>
      </c>
      <c r="AO251" s="141">
        <f t="shared" si="88"/>
        <v>0</v>
      </c>
      <c r="AP251" s="142"/>
      <c r="AQ251" s="142"/>
      <c r="AR251" s="141">
        <f t="shared" si="89"/>
        <v>3</v>
      </c>
      <c r="AS251" s="141">
        <f t="shared" si="90"/>
        <v>3</v>
      </c>
      <c r="AT251" s="141" t="str">
        <f t="shared" si="91"/>
        <v>Correct</v>
      </c>
      <c r="AU251" s="142"/>
      <c r="AV251" s="115" t="s">
        <v>179</v>
      </c>
      <c r="AW251" s="115">
        <v>64</v>
      </c>
      <c r="AX251" s="115" t="s">
        <v>181</v>
      </c>
      <c r="AY251" s="115" t="s">
        <v>267</v>
      </c>
      <c r="AZ251" s="115" t="s">
        <v>443</v>
      </c>
      <c r="BA251" s="115" t="s">
        <v>91</v>
      </c>
      <c r="BB251" s="115" t="s">
        <v>108</v>
      </c>
      <c r="BC251" s="115" t="s">
        <v>96</v>
      </c>
      <c r="BD251" s="115" t="s">
        <v>89</v>
      </c>
      <c r="BE251" s="115" t="s">
        <v>113</v>
      </c>
      <c r="BF251" s="115" t="s">
        <v>91</v>
      </c>
    </row>
    <row r="252" spans="1:59">
      <c r="A252" s="115">
        <v>5579360789</v>
      </c>
      <c r="E252" s="115" t="s">
        <v>19</v>
      </c>
      <c r="I252" s="115" t="s">
        <v>58</v>
      </c>
      <c r="R252" s="115" t="s">
        <v>65</v>
      </c>
      <c r="T252" s="142"/>
      <c r="U252" s="141">
        <f t="shared" si="69"/>
        <v>3</v>
      </c>
      <c r="V252" s="141">
        <f t="shared" si="70"/>
        <v>1</v>
      </c>
      <c r="W252" s="142"/>
      <c r="X252" s="141">
        <f t="shared" si="71"/>
        <v>0</v>
      </c>
      <c r="Y252" s="141">
        <f t="shared" si="72"/>
        <v>0</v>
      </c>
      <c r="Z252" s="141">
        <f t="shared" si="73"/>
        <v>0</v>
      </c>
      <c r="AA252" s="141">
        <f t="shared" si="74"/>
        <v>1</v>
      </c>
      <c r="AB252" s="141">
        <f t="shared" si="75"/>
        <v>0</v>
      </c>
      <c r="AC252" s="141">
        <f t="shared" si="76"/>
        <v>0</v>
      </c>
      <c r="AD252" s="141">
        <f t="shared" si="77"/>
        <v>0</v>
      </c>
      <c r="AE252" s="141">
        <f t="shared" si="78"/>
        <v>1</v>
      </c>
      <c r="AF252" s="141">
        <f t="shared" si="79"/>
        <v>0</v>
      </c>
      <c r="AG252" s="141">
        <f t="shared" si="80"/>
        <v>0</v>
      </c>
      <c r="AH252" s="141">
        <f t="shared" si="81"/>
        <v>0</v>
      </c>
      <c r="AI252" s="141">
        <f t="shared" si="82"/>
        <v>0</v>
      </c>
      <c r="AJ252" s="141">
        <f t="shared" si="83"/>
        <v>0</v>
      </c>
      <c r="AK252" s="141">
        <f t="shared" si="84"/>
        <v>0</v>
      </c>
      <c r="AL252" s="141">
        <f t="shared" si="85"/>
        <v>0</v>
      </c>
      <c r="AM252" s="141">
        <f t="shared" si="86"/>
        <v>0</v>
      </c>
      <c r="AN252" s="141">
        <f t="shared" si="87"/>
        <v>1</v>
      </c>
      <c r="AO252" s="141">
        <f t="shared" si="88"/>
        <v>0</v>
      </c>
      <c r="AP252" s="142"/>
      <c r="AQ252" s="142"/>
      <c r="AR252" s="141">
        <f t="shared" si="89"/>
        <v>3</v>
      </c>
      <c r="AS252" s="141">
        <f t="shared" si="90"/>
        <v>3</v>
      </c>
      <c r="AT252" s="141" t="str">
        <f t="shared" si="91"/>
        <v>Correct</v>
      </c>
      <c r="AU252" s="142"/>
    </row>
    <row r="253" spans="1:59">
      <c r="A253" s="115">
        <v>5579360196</v>
      </c>
      <c r="E253" s="115" t="s">
        <v>19</v>
      </c>
      <c r="I253" s="115" t="s">
        <v>58</v>
      </c>
      <c r="R253" s="115" t="s">
        <v>65</v>
      </c>
      <c r="T253" s="142"/>
      <c r="U253" s="141">
        <f t="shared" si="69"/>
        <v>3</v>
      </c>
      <c r="V253" s="141">
        <f t="shared" si="70"/>
        <v>1</v>
      </c>
      <c r="W253" s="142"/>
      <c r="X253" s="141">
        <f t="shared" si="71"/>
        <v>0</v>
      </c>
      <c r="Y253" s="141">
        <f t="shared" si="72"/>
        <v>0</v>
      </c>
      <c r="Z253" s="141">
        <f t="shared" si="73"/>
        <v>0</v>
      </c>
      <c r="AA253" s="141">
        <f t="shared" si="74"/>
        <v>1</v>
      </c>
      <c r="AB253" s="141">
        <f t="shared" si="75"/>
        <v>0</v>
      </c>
      <c r="AC253" s="141">
        <f t="shared" si="76"/>
        <v>0</v>
      </c>
      <c r="AD253" s="141">
        <f t="shared" si="77"/>
        <v>0</v>
      </c>
      <c r="AE253" s="141">
        <f t="shared" si="78"/>
        <v>1</v>
      </c>
      <c r="AF253" s="141">
        <f t="shared" si="79"/>
        <v>0</v>
      </c>
      <c r="AG253" s="141">
        <f t="shared" si="80"/>
        <v>0</v>
      </c>
      <c r="AH253" s="141">
        <f t="shared" si="81"/>
        <v>0</v>
      </c>
      <c r="AI253" s="141">
        <f t="shared" si="82"/>
        <v>0</v>
      </c>
      <c r="AJ253" s="141">
        <f t="shared" si="83"/>
        <v>0</v>
      </c>
      <c r="AK253" s="141">
        <f t="shared" si="84"/>
        <v>0</v>
      </c>
      <c r="AL253" s="141">
        <f t="shared" si="85"/>
        <v>0</v>
      </c>
      <c r="AM253" s="141">
        <f t="shared" si="86"/>
        <v>0</v>
      </c>
      <c r="AN253" s="141">
        <f t="shared" si="87"/>
        <v>1</v>
      </c>
      <c r="AO253" s="141">
        <f t="shared" si="88"/>
        <v>0</v>
      </c>
      <c r="AP253" s="142"/>
      <c r="AQ253" s="142"/>
      <c r="AR253" s="141">
        <f t="shared" si="89"/>
        <v>3</v>
      </c>
      <c r="AS253" s="141">
        <f t="shared" si="90"/>
        <v>3</v>
      </c>
      <c r="AT253" s="141" t="str">
        <f t="shared" si="91"/>
        <v>Correct</v>
      </c>
      <c r="AU253" s="142"/>
    </row>
    <row r="254" spans="1:59">
      <c r="A254" s="115">
        <v>6984059080</v>
      </c>
      <c r="B254" s="115" t="s">
        <v>52</v>
      </c>
      <c r="D254" s="115" t="s">
        <v>54</v>
      </c>
      <c r="I254" s="115" t="s">
        <v>58</v>
      </c>
      <c r="J254" s="115" t="s">
        <v>59</v>
      </c>
      <c r="K254" s="115" t="s">
        <v>60</v>
      </c>
      <c r="M254" s="115" t="s">
        <v>62</v>
      </c>
      <c r="N254" s="115" t="s">
        <v>26</v>
      </c>
      <c r="P254" s="115" t="s">
        <v>63</v>
      </c>
      <c r="Q254" s="115" t="s">
        <v>64</v>
      </c>
      <c r="R254" s="115" t="s">
        <v>65</v>
      </c>
      <c r="S254" s="115" t="s">
        <v>66</v>
      </c>
      <c r="T254" s="142"/>
      <c r="U254" s="141">
        <f t="shared" si="69"/>
        <v>11</v>
      </c>
      <c r="V254" s="141">
        <f t="shared" si="70"/>
        <v>0.27272727272727271</v>
      </c>
      <c r="W254" s="142"/>
      <c r="X254" s="141">
        <f t="shared" si="71"/>
        <v>0.27272727272727271</v>
      </c>
      <c r="Y254" s="141">
        <f t="shared" si="72"/>
        <v>0</v>
      </c>
      <c r="Z254" s="141">
        <f t="shared" si="73"/>
        <v>0.27272727272727271</v>
      </c>
      <c r="AA254" s="141">
        <f t="shared" si="74"/>
        <v>0</v>
      </c>
      <c r="AB254" s="141">
        <f t="shared" si="75"/>
        <v>0</v>
      </c>
      <c r="AC254" s="141">
        <f t="shared" si="76"/>
        <v>0</v>
      </c>
      <c r="AD254" s="141">
        <f t="shared" si="77"/>
        <v>0</v>
      </c>
      <c r="AE254" s="141">
        <f t="shared" si="78"/>
        <v>0.27272727272727271</v>
      </c>
      <c r="AF254" s="141">
        <f t="shared" si="79"/>
        <v>0.27272727272727271</v>
      </c>
      <c r="AG254" s="141">
        <f t="shared" si="80"/>
        <v>0.27272727272727271</v>
      </c>
      <c r="AH254" s="141">
        <f t="shared" si="81"/>
        <v>0</v>
      </c>
      <c r="AI254" s="141">
        <f t="shared" si="82"/>
        <v>0.27272727272727271</v>
      </c>
      <c r="AJ254" s="141">
        <f t="shared" si="83"/>
        <v>0.27272727272727271</v>
      </c>
      <c r="AK254" s="141">
        <f t="shared" si="84"/>
        <v>0</v>
      </c>
      <c r="AL254" s="141">
        <f t="shared" si="85"/>
        <v>0.27272727272727271</v>
      </c>
      <c r="AM254" s="141">
        <f t="shared" si="86"/>
        <v>0.27272727272727271</v>
      </c>
      <c r="AN254" s="141">
        <f t="shared" si="87"/>
        <v>0.27272727272727271</v>
      </c>
      <c r="AO254" s="141">
        <f t="shared" si="88"/>
        <v>0.27272727272727271</v>
      </c>
      <c r="AP254" s="142"/>
      <c r="AQ254" s="142"/>
      <c r="AR254" s="141">
        <f t="shared" si="89"/>
        <v>2.9999999999999991</v>
      </c>
      <c r="AS254" s="141">
        <f t="shared" si="90"/>
        <v>11</v>
      </c>
      <c r="AT254" s="141" t="str">
        <f t="shared" si="91"/>
        <v>Correct</v>
      </c>
      <c r="AU254" s="142"/>
      <c r="AV254" s="115" t="s">
        <v>83</v>
      </c>
      <c r="AW254" s="115">
        <v>67</v>
      </c>
      <c r="AX254" s="115" t="s">
        <v>181</v>
      </c>
      <c r="AY254" s="115" t="s">
        <v>206</v>
      </c>
      <c r="BA254" s="115" t="s">
        <v>86</v>
      </c>
      <c r="BB254" s="115" t="s">
        <v>87</v>
      </c>
      <c r="BC254" s="115" t="s">
        <v>100</v>
      </c>
      <c r="BD254" s="115" t="s">
        <v>111</v>
      </c>
      <c r="BE254" s="115" t="s">
        <v>106</v>
      </c>
    </row>
    <row r="255" spans="1:59">
      <c r="A255" s="115">
        <v>7044862388</v>
      </c>
      <c r="B255" s="115" t="s">
        <v>52</v>
      </c>
      <c r="I255" s="115" t="s">
        <v>58</v>
      </c>
      <c r="T255" s="142"/>
      <c r="U255" s="141">
        <f t="shared" si="69"/>
        <v>2</v>
      </c>
      <c r="V255" s="141">
        <f t="shared" si="70"/>
        <v>1.5</v>
      </c>
      <c r="W255" s="142"/>
      <c r="X255" s="141">
        <f t="shared" si="71"/>
        <v>1</v>
      </c>
      <c r="Y255" s="141">
        <f t="shared" si="72"/>
        <v>0</v>
      </c>
      <c r="Z255" s="141">
        <f t="shared" si="73"/>
        <v>0</v>
      </c>
      <c r="AA255" s="141">
        <f t="shared" si="74"/>
        <v>0</v>
      </c>
      <c r="AB255" s="141">
        <f t="shared" si="75"/>
        <v>0</v>
      </c>
      <c r="AC255" s="141">
        <f t="shared" si="76"/>
        <v>0</v>
      </c>
      <c r="AD255" s="141">
        <f t="shared" si="77"/>
        <v>0</v>
      </c>
      <c r="AE255" s="141">
        <f t="shared" si="78"/>
        <v>1</v>
      </c>
      <c r="AF255" s="141">
        <f t="shared" si="79"/>
        <v>0</v>
      </c>
      <c r="AG255" s="141">
        <f t="shared" si="80"/>
        <v>0</v>
      </c>
      <c r="AH255" s="141">
        <f t="shared" si="81"/>
        <v>0</v>
      </c>
      <c r="AI255" s="141">
        <f t="shared" si="82"/>
        <v>0</v>
      </c>
      <c r="AJ255" s="141">
        <f t="shared" si="83"/>
        <v>0</v>
      </c>
      <c r="AK255" s="141">
        <f t="shared" si="84"/>
        <v>0</v>
      </c>
      <c r="AL255" s="141">
        <f t="shared" si="85"/>
        <v>0</v>
      </c>
      <c r="AM255" s="141">
        <f t="shared" si="86"/>
        <v>0</v>
      </c>
      <c r="AN255" s="141">
        <f t="shared" si="87"/>
        <v>0</v>
      </c>
      <c r="AO255" s="141">
        <f t="shared" si="88"/>
        <v>0</v>
      </c>
      <c r="AP255" s="142"/>
      <c r="AQ255" s="142"/>
      <c r="AR255" s="141">
        <f t="shared" si="89"/>
        <v>2</v>
      </c>
      <c r="AS255" s="141">
        <f t="shared" si="90"/>
        <v>2</v>
      </c>
      <c r="AT255" s="141" t="str">
        <f t="shared" si="91"/>
        <v>Correct</v>
      </c>
      <c r="AU255" s="142"/>
      <c r="AV255" s="115" t="s">
        <v>99</v>
      </c>
      <c r="AW255" s="115">
        <v>52</v>
      </c>
      <c r="AX255" s="115" t="s">
        <v>181</v>
      </c>
      <c r="AY255" s="115" t="s">
        <v>196</v>
      </c>
      <c r="AZ255" s="115" t="s">
        <v>97</v>
      </c>
      <c r="BA255" s="115" t="s">
        <v>86</v>
      </c>
      <c r="BB255" s="115" t="s">
        <v>87</v>
      </c>
      <c r="BC255" s="115" t="s">
        <v>100</v>
      </c>
      <c r="BD255" s="115" t="s">
        <v>89</v>
      </c>
      <c r="BE255" s="115" t="s">
        <v>90</v>
      </c>
      <c r="BF255" s="115" t="s">
        <v>91</v>
      </c>
      <c r="BG255" s="115" t="s">
        <v>91</v>
      </c>
    </row>
    <row r="256" spans="1:59">
      <c r="A256" s="115">
        <v>6988290709</v>
      </c>
      <c r="B256" s="115" t="s">
        <v>52</v>
      </c>
      <c r="F256" s="115" t="s">
        <v>55</v>
      </c>
      <c r="H256" s="115" t="s">
        <v>57</v>
      </c>
      <c r="T256" s="142"/>
      <c r="U256" s="141">
        <f t="shared" si="69"/>
        <v>3</v>
      </c>
      <c r="V256" s="141">
        <f t="shared" si="70"/>
        <v>1</v>
      </c>
      <c r="W256" s="142"/>
      <c r="X256" s="141">
        <f t="shared" si="71"/>
        <v>1</v>
      </c>
      <c r="Y256" s="141">
        <f t="shared" si="72"/>
        <v>0</v>
      </c>
      <c r="Z256" s="141">
        <f t="shared" si="73"/>
        <v>0</v>
      </c>
      <c r="AA256" s="141">
        <f t="shared" si="74"/>
        <v>0</v>
      </c>
      <c r="AB256" s="141">
        <f t="shared" si="75"/>
        <v>1</v>
      </c>
      <c r="AC256" s="141">
        <f t="shared" si="76"/>
        <v>0</v>
      </c>
      <c r="AD256" s="141">
        <f t="shared" si="77"/>
        <v>1</v>
      </c>
      <c r="AE256" s="141">
        <f t="shared" si="78"/>
        <v>0</v>
      </c>
      <c r="AF256" s="141">
        <f t="shared" si="79"/>
        <v>0</v>
      </c>
      <c r="AG256" s="141">
        <f t="shared" si="80"/>
        <v>0</v>
      </c>
      <c r="AH256" s="141">
        <f t="shared" si="81"/>
        <v>0</v>
      </c>
      <c r="AI256" s="141">
        <f t="shared" si="82"/>
        <v>0</v>
      </c>
      <c r="AJ256" s="141">
        <f t="shared" si="83"/>
        <v>0</v>
      </c>
      <c r="AK256" s="141">
        <f t="shared" si="84"/>
        <v>0</v>
      </c>
      <c r="AL256" s="141">
        <f t="shared" si="85"/>
        <v>0</v>
      </c>
      <c r="AM256" s="141">
        <f t="shared" si="86"/>
        <v>0</v>
      </c>
      <c r="AN256" s="141">
        <f t="shared" si="87"/>
        <v>0</v>
      </c>
      <c r="AO256" s="141">
        <f t="shared" si="88"/>
        <v>0</v>
      </c>
      <c r="AP256" s="142"/>
      <c r="AQ256" s="142"/>
      <c r="AR256" s="141">
        <f t="shared" si="89"/>
        <v>3</v>
      </c>
      <c r="AS256" s="141">
        <f t="shared" si="90"/>
        <v>3</v>
      </c>
      <c r="AT256" s="141" t="str">
        <f t="shared" si="91"/>
        <v>Correct</v>
      </c>
      <c r="AU256" s="142"/>
      <c r="AV256" s="115" t="s">
        <v>83</v>
      </c>
      <c r="AW256" s="115">
        <v>57</v>
      </c>
      <c r="AX256" s="115" t="s">
        <v>84</v>
      </c>
      <c r="AY256" s="115" t="s">
        <v>153</v>
      </c>
      <c r="AZ256" s="115" t="s">
        <v>85</v>
      </c>
      <c r="BA256" s="115" t="s">
        <v>86</v>
      </c>
      <c r="BB256" s="115" t="s">
        <v>87</v>
      </c>
      <c r="BC256" s="115" t="s">
        <v>101</v>
      </c>
      <c r="BD256" s="115" t="s">
        <v>111</v>
      </c>
      <c r="BE256" s="115" t="s">
        <v>113</v>
      </c>
      <c r="BF256" s="115" t="s">
        <v>91</v>
      </c>
      <c r="BG256" s="115" t="s">
        <v>91</v>
      </c>
    </row>
    <row r="257" spans="1:59">
      <c r="A257" s="115">
        <v>6985124785</v>
      </c>
      <c r="E257" s="115" t="s">
        <v>19</v>
      </c>
      <c r="G257" s="115" t="s">
        <v>56</v>
      </c>
      <c r="N257" s="115" t="s">
        <v>26</v>
      </c>
      <c r="T257" s="142"/>
      <c r="U257" s="141">
        <f t="shared" si="69"/>
        <v>3</v>
      </c>
      <c r="V257" s="141">
        <f t="shared" si="70"/>
        <v>1</v>
      </c>
      <c r="W257" s="142"/>
      <c r="X257" s="141">
        <f t="shared" si="71"/>
        <v>0</v>
      </c>
      <c r="Y257" s="141">
        <f t="shared" si="72"/>
        <v>0</v>
      </c>
      <c r="Z257" s="141">
        <f t="shared" si="73"/>
        <v>0</v>
      </c>
      <c r="AA257" s="141">
        <f t="shared" si="74"/>
        <v>1</v>
      </c>
      <c r="AB257" s="141">
        <f t="shared" si="75"/>
        <v>0</v>
      </c>
      <c r="AC257" s="141">
        <f t="shared" si="76"/>
        <v>1</v>
      </c>
      <c r="AD257" s="141">
        <f t="shared" si="77"/>
        <v>0</v>
      </c>
      <c r="AE257" s="141">
        <f t="shared" si="78"/>
        <v>0</v>
      </c>
      <c r="AF257" s="141">
        <f t="shared" si="79"/>
        <v>0</v>
      </c>
      <c r="AG257" s="141">
        <f t="shared" si="80"/>
        <v>0</v>
      </c>
      <c r="AH257" s="141">
        <f t="shared" si="81"/>
        <v>0</v>
      </c>
      <c r="AI257" s="141">
        <f t="shared" si="82"/>
        <v>0</v>
      </c>
      <c r="AJ257" s="141">
        <f t="shared" si="83"/>
        <v>1</v>
      </c>
      <c r="AK257" s="141">
        <f t="shared" si="84"/>
        <v>0</v>
      </c>
      <c r="AL257" s="141">
        <f t="shared" si="85"/>
        <v>0</v>
      </c>
      <c r="AM257" s="141">
        <f t="shared" si="86"/>
        <v>0</v>
      </c>
      <c r="AN257" s="141">
        <f t="shared" si="87"/>
        <v>0</v>
      </c>
      <c r="AO257" s="141">
        <f t="shared" si="88"/>
        <v>0</v>
      </c>
      <c r="AP257" s="142"/>
      <c r="AQ257" s="142"/>
      <c r="AR257" s="141">
        <f t="shared" si="89"/>
        <v>3</v>
      </c>
      <c r="AS257" s="141">
        <f t="shared" si="90"/>
        <v>3</v>
      </c>
      <c r="AT257" s="141" t="str">
        <f t="shared" si="91"/>
        <v>Correct</v>
      </c>
      <c r="AU257" s="142"/>
      <c r="AV257" s="115" t="s">
        <v>99</v>
      </c>
      <c r="AW257" s="115">
        <v>27</v>
      </c>
      <c r="AX257" s="115" t="s">
        <v>181</v>
      </c>
      <c r="AY257" s="115" t="s">
        <v>194</v>
      </c>
      <c r="AZ257" s="115" t="s">
        <v>85</v>
      </c>
      <c r="BA257" s="115" t="s">
        <v>91</v>
      </c>
      <c r="BB257" s="115" t="s">
        <v>87</v>
      </c>
      <c r="BC257" s="115" t="s">
        <v>104</v>
      </c>
      <c r="BD257" s="115" t="s">
        <v>89</v>
      </c>
      <c r="BE257" s="115" t="s">
        <v>90</v>
      </c>
      <c r="BF257" s="115" t="s">
        <v>91</v>
      </c>
      <c r="BG257" s="115" t="s">
        <v>91</v>
      </c>
    </row>
    <row r="258" spans="1:59">
      <c r="A258" s="115">
        <v>7007924315</v>
      </c>
      <c r="B258" s="115" t="s">
        <v>52</v>
      </c>
      <c r="H258" s="115" t="s">
        <v>57</v>
      </c>
      <c r="N258" s="115" t="s">
        <v>26</v>
      </c>
      <c r="T258" s="142"/>
      <c r="U258" s="141">
        <f t="shared" ref="U258:U321" si="92">COUNTA(B258:T258)</f>
        <v>3</v>
      </c>
      <c r="V258" s="141">
        <f t="shared" ref="V258:V321" si="93">3/U258</f>
        <v>1</v>
      </c>
      <c r="W258" s="142"/>
      <c r="X258" s="141">
        <f t="shared" ref="X258:X321" si="94">IF($U258&lt;3,IF($B258=$B$1,1,0),IF($B258=$B$1,$V258,0))</f>
        <v>1</v>
      </c>
      <c r="Y258" s="141">
        <f t="shared" ref="Y258:Y321" si="95">IF($U258&lt;3,IF($C258=$C$1,1,0),IF($C258=$C$1,$V258,0))</f>
        <v>0</v>
      </c>
      <c r="Z258" s="141">
        <f t="shared" ref="Z258:Z321" si="96">IF($U258&lt;3,IF($D258=$D$1,1,0),IF($D258=$D$1,$V258,0))</f>
        <v>0</v>
      </c>
      <c r="AA258" s="141">
        <f t="shared" ref="AA258:AA321" si="97">IF($U258&lt;3,IF($E258=$E$1,1,0),IF($E258=$E$1,$V258,0))</f>
        <v>0</v>
      </c>
      <c r="AB258" s="141">
        <f t="shared" ref="AB258:AB321" si="98">IF($U258&lt;3,IF($F258=$F$1,1,0),IF($F258=$F$1,$V258,0))</f>
        <v>0</v>
      </c>
      <c r="AC258" s="141">
        <f t="shared" ref="AC258:AC321" si="99">IF($U258&lt;3,IF($G258=$G$1,1,0),IF($G258=$G$1,$V258,0))</f>
        <v>0</v>
      </c>
      <c r="AD258" s="141">
        <f t="shared" ref="AD258:AD321" si="100">IF($U258&lt;3,IF($H258=$H$1,1,0),IF($H258=$H$1,$V258,0))</f>
        <v>1</v>
      </c>
      <c r="AE258" s="141">
        <f t="shared" ref="AE258:AE321" si="101">IF($U258&lt;3,IF($I258=$I$1,1,0),IF($I258=$I$1,$V258,0))</f>
        <v>0</v>
      </c>
      <c r="AF258" s="141">
        <f t="shared" ref="AF258:AF321" si="102">IF($U258&lt;3,IF($J258=$J$1,1,0),IF($J258=$J$1,$V258,0))</f>
        <v>0</v>
      </c>
      <c r="AG258" s="141">
        <f t="shared" ref="AG258:AG321" si="103">IF($U258&lt;3,IF($K258=$K$1,1,0),IF($K258=$K$1,$V258,0))</f>
        <v>0</v>
      </c>
      <c r="AH258" s="141">
        <f t="shared" ref="AH258:AH321" si="104">IF($U258&lt;3,IF($L258=$L$1,1,0),IF($L258=$L$1,$V258,0))</f>
        <v>0</v>
      </c>
      <c r="AI258" s="141">
        <f t="shared" ref="AI258:AI321" si="105">IF($U258&lt;3,IF($M258=$M$1,1,0),IF($M258=$M$1,$V258,0))</f>
        <v>0</v>
      </c>
      <c r="AJ258" s="141">
        <f t="shared" ref="AJ258:AJ321" si="106">IF($U258&lt;3,IF($N258=$N$1,1,0),IF($N258=$N$1,$V258,0))</f>
        <v>1</v>
      </c>
      <c r="AK258" s="141">
        <f t="shared" ref="AK258:AK321" si="107">IF($U258&lt;3,IF($O258=$O$1,1,0),IF($O258=$O$1,$V258,0))</f>
        <v>0</v>
      </c>
      <c r="AL258" s="141">
        <f t="shared" ref="AL258:AL321" si="108">IF($U258&lt;3,IF($P258=$P$1,1,0),IF($P258=$P$1,$V258,0))</f>
        <v>0</v>
      </c>
      <c r="AM258" s="141">
        <f t="shared" ref="AM258:AM321" si="109">IF($U258&lt;3,IF($Q258=$Q$1,1,0),IF($Q258=$Q$1,$V258,0))</f>
        <v>0</v>
      </c>
      <c r="AN258" s="141">
        <f t="shared" ref="AN258:AN321" si="110">IF($U258&lt;3,IF($R258=$R$1,1,0),IF($R258=$R$1,$V258,0))</f>
        <v>0</v>
      </c>
      <c r="AO258" s="141">
        <f t="shared" ref="AO258:AO321" si="111">IF($U258&lt;3,IF($S258=$S$1,1,0),IF($S258=$S$1,$V258,0))</f>
        <v>0</v>
      </c>
      <c r="AP258" s="142"/>
      <c r="AQ258" s="142"/>
      <c r="AR258" s="141">
        <f t="shared" ref="AR258:AR321" si="112">SUM(X258:AP258)</f>
        <v>3</v>
      </c>
      <c r="AS258" s="141">
        <f t="shared" ref="AS258:AS321" si="113">U258</f>
        <v>3</v>
      </c>
      <c r="AT258" s="141" t="str">
        <f t="shared" ref="AT258:AT321" si="114">IF(AR258=AS258,"Correct",IF(AR258=3,"Correct","Wrong"))</f>
        <v>Correct</v>
      </c>
      <c r="AU258" s="142"/>
      <c r="AV258" s="115" t="s">
        <v>99</v>
      </c>
      <c r="AW258" s="115">
        <v>66</v>
      </c>
      <c r="AX258" s="115" t="s">
        <v>84</v>
      </c>
      <c r="AY258" s="115" t="s">
        <v>126</v>
      </c>
      <c r="AZ258" s="115" t="s">
        <v>85</v>
      </c>
      <c r="BA258" s="115" t="s">
        <v>86</v>
      </c>
      <c r="BB258" s="115" t="s">
        <v>87</v>
      </c>
      <c r="BC258" s="115" t="s">
        <v>93</v>
      </c>
      <c r="BD258" s="115" t="s">
        <v>89</v>
      </c>
      <c r="BE258" s="115" t="s">
        <v>103</v>
      </c>
      <c r="BF258" s="115" t="s">
        <v>91</v>
      </c>
      <c r="BG258" s="115" t="s">
        <v>91</v>
      </c>
    </row>
    <row r="259" spans="1:59">
      <c r="A259" s="115">
        <v>5585094947</v>
      </c>
      <c r="D259" s="115" t="s">
        <v>54</v>
      </c>
      <c r="E259" s="115" t="s">
        <v>19</v>
      </c>
      <c r="G259" s="115" t="s">
        <v>56</v>
      </c>
      <c r="T259" s="142"/>
      <c r="U259" s="141">
        <f t="shared" si="92"/>
        <v>3</v>
      </c>
      <c r="V259" s="141">
        <f t="shared" si="93"/>
        <v>1</v>
      </c>
      <c r="W259" s="142"/>
      <c r="X259" s="141">
        <f t="shared" si="94"/>
        <v>0</v>
      </c>
      <c r="Y259" s="141">
        <f t="shared" si="95"/>
        <v>0</v>
      </c>
      <c r="Z259" s="141">
        <f t="shared" si="96"/>
        <v>1</v>
      </c>
      <c r="AA259" s="141">
        <f t="shared" si="97"/>
        <v>1</v>
      </c>
      <c r="AB259" s="141">
        <f t="shared" si="98"/>
        <v>0</v>
      </c>
      <c r="AC259" s="141">
        <f t="shared" si="99"/>
        <v>1</v>
      </c>
      <c r="AD259" s="141">
        <f t="shared" si="100"/>
        <v>0</v>
      </c>
      <c r="AE259" s="141">
        <f t="shared" si="101"/>
        <v>0</v>
      </c>
      <c r="AF259" s="141">
        <f t="shared" si="102"/>
        <v>0</v>
      </c>
      <c r="AG259" s="141">
        <f t="shared" si="103"/>
        <v>0</v>
      </c>
      <c r="AH259" s="141">
        <f t="shared" si="104"/>
        <v>0</v>
      </c>
      <c r="AI259" s="141">
        <f t="shared" si="105"/>
        <v>0</v>
      </c>
      <c r="AJ259" s="141">
        <f t="shared" si="106"/>
        <v>0</v>
      </c>
      <c r="AK259" s="141">
        <f t="shared" si="107"/>
        <v>0</v>
      </c>
      <c r="AL259" s="141">
        <f t="shared" si="108"/>
        <v>0</v>
      </c>
      <c r="AM259" s="141">
        <f t="shared" si="109"/>
        <v>0</v>
      </c>
      <c r="AN259" s="141">
        <f t="shared" si="110"/>
        <v>0</v>
      </c>
      <c r="AO259" s="141">
        <f t="shared" si="111"/>
        <v>0</v>
      </c>
      <c r="AP259" s="142"/>
      <c r="AQ259" s="142"/>
      <c r="AR259" s="141">
        <f t="shared" si="112"/>
        <v>3</v>
      </c>
      <c r="AS259" s="141">
        <f t="shared" si="113"/>
        <v>3</v>
      </c>
      <c r="AT259" s="141" t="str">
        <f t="shared" si="114"/>
        <v>Correct</v>
      </c>
      <c r="AU259" s="142"/>
      <c r="AV259" s="115" t="s">
        <v>83</v>
      </c>
      <c r="AW259" s="115">
        <v>55</v>
      </c>
      <c r="AX259" s="115" t="s">
        <v>181</v>
      </c>
      <c r="AY259" s="115" t="s">
        <v>438</v>
      </c>
      <c r="AZ259" s="115" t="s">
        <v>85</v>
      </c>
      <c r="BA259" s="115" t="s">
        <v>86</v>
      </c>
      <c r="BB259" s="115" t="s">
        <v>87</v>
      </c>
      <c r="BC259" s="115" t="s">
        <v>88</v>
      </c>
      <c r="BD259" s="115" t="s">
        <v>111</v>
      </c>
      <c r="BE259" s="115" t="s">
        <v>90</v>
      </c>
      <c r="BF259" s="115" t="s">
        <v>91</v>
      </c>
      <c r="BG259" s="115" t="s">
        <v>91</v>
      </c>
    </row>
    <row r="260" spans="1:59">
      <c r="A260" s="115">
        <v>7044844142</v>
      </c>
      <c r="B260" s="115" t="s">
        <v>52</v>
      </c>
      <c r="C260" s="115" t="s">
        <v>53</v>
      </c>
      <c r="G260" s="115" t="s">
        <v>56</v>
      </c>
      <c r="T260" s="142"/>
      <c r="U260" s="141">
        <f t="shared" si="92"/>
        <v>3</v>
      </c>
      <c r="V260" s="141">
        <f t="shared" si="93"/>
        <v>1</v>
      </c>
      <c r="W260" s="142"/>
      <c r="X260" s="141">
        <f t="shared" si="94"/>
        <v>1</v>
      </c>
      <c r="Y260" s="141">
        <f t="shared" si="95"/>
        <v>1</v>
      </c>
      <c r="Z260" s="141">
        <f t="shared" si="96"/>
        <v>0</v>
      </c>
      <c r="AA260" s="141">
        <f t="shared" si="97"/>
        <v>0</v>
      </c>
      <c r="AB260" s="141">
        <f t="shared" si="98"/>
        <v>0</v>
      </c>
      <c r="AC260" s="141">
        <f t="shared" si="99"/>
        <v>1</v>
      </c>
      <c r="AD260" s="141">
        <f t="shared" si="100"/>
        <v>0</v>
      </c>
      <c r="AE260" s="141">
        <f t="shared" si="101"/>
        <v>0</v>
      </c>
      <c r="AF260" s="141">
        <f t="shared" si="102"/>
        <v>0</v>
      </c>
      <c r="AG260" s="141">
        <f t="shared" si="103"/>
        <v>0</v>
      </c>
      <c r="AH260" s="141">
        <f t="shared" si="104"/>
        <v>0</v>
      </c>
      <c r="AI260" s="141">
        <f t="shared" si="105"/>
        <v>0</v>
      </c>
      <c r="AJ260" s="141">
        <f t="shared" si="106"/>
        <v>0</v>
      </c>
      <c r="AK260" s="141">
        <f t="shared" si="107"/>
        <v>0</v>
      </c>
      <c r="AL260" s="141">
        <f t="shared" si="108"/>
        <v>0</v>
      </c>
      <c r="AM260" s="141">
        <f t="shared" si="109"/>
        <v>0</v>
      </c>
      <c r="AN260" s="141">
        <f t="shared" si="110"/>
        <v>0</v>
      </c>
      <c r="AO260" s="141">
        <f t="shared" si="111"/>
        <v>0</v>
      </c>
      <c r="AP260" s="142"/>
      <c r="AQ260" s="142"/>
      <c r="AR260" s="141">
        <f t="shared" si="112"/>
        <v>3</v>
      </c>
      <c r="AS260" s="141">
        <f t="shared" si="113"/>
        <v>3</v>
      </c>
      <c r="AT260" s="141" t="str">
        <f t="shared" si="114"/>
        <v>Correct</v>
      </c>
      <c r="AU260" s="142"/>
      <c r="AV260" s="115" t="s">
        <v>83</v>
      </c>
      <c r="AX260" s="115" t="s">
        <v>84</v>
      </c>
      <c r="AY260" s="115" t="s">
        <v>126</v>
      </c>
      <c r="AZ260" s="115" t="s">
        <v>97</v>
      </c>
      <c r="BA260" s="115" t="s">
        <v>86</v>
      </c>
      <c r="BB260" s="115" t="s">
        <v>115</v>
      </c>
      <c r="BC260" s="115" t="s">
        <v>93</v>
      </c>
      <c r="BD260" s="115" t="s">
        <v>94</v>
      </c>
      <c r="BE260" s="115" t="s">
        <v>95</v>
      </c>
      <c r="BF260" s="115" t="s">
        <v>91</v>
      </c>
      <c r="BG260" s="115" t="s">
        <v>91</v>
      </c>
    </row>
    <row r="261" spans="1:59">
      <c r="A261" s="115">
        <v>6988286526</v>
      </c>
      <c r="C261" s="115" t="s">
        <v>53</v>
      </c>
      <c r="G261" s="115" t="s">
        <v>56</v>
      </c>
      <c r="I261" s="115" t="s">
        <v>58</v>
      </c>
      <c r="L261" s="115" t="s">
        <v>61</v>
      </c>
      <c r="N261" s="115" t="s">
        <v>26</v>
      </c>
      <c r="T261" s="142"/>
      <c r="U261" s="141">
        <f t="shared" si="92"/>
        <v>5</v>
      </c>
      <c r="V261" s="141">
        <f t="shared" si="93"/>
        <v>0.6</v>
      </c>
      <c r="W261" s="142"/>
      <c r="X261" s="141">
        <f t="shared" si="94"/>
        <v>0</v>
      </c>
      <c r="Y261" s="141">
        <f t="shared" si="95"/>
        <v>0.6</v>
      </c>
      <c r="Z261" s="141">
        <f t="shared" si="96"/>
        <v>0</v>
      </c>
      <c r="AA261" s="141">
        <f t="shared" si="97"/>
        <v>0</v>
      </c>
      <c r="AB261" s="141">
        <f t="shared" si="98"/>
        <v>0</v>
      </c>
      <c r="AC261" s="141">
        <f t="shared" si="99"/>
        <v>0.6</v>
      </c>
      <c r="AD261" s="141">
        <f t="shared" si="100"/>
        <v>0</v>
      </c>
      <c r="AE261" s="141">
        <f t="shared" si="101"/>
        <v>0.6</v>
      </c>
      <c r="AF261" s="141">
        <f t="shared" si="102"/>
        <v>0</v>
      </c>
      <c r="AG261" s="141">
        <f t="shared" si="103"/>
        <v>0</v>
      </c>
      <c r="AH261" s="141">
        <f t="shared" si="104"/>
        <v>0.6</v>
      </c>
      <c r="AI261" s="141">
        <f t="shared" si="105"/>
        <v>0</v>
      </c>
      <c r="AJ261" s="141">
        <f t="shared" si="106"/>
        <v>0.6</v>
      </c>
      <c r="AK261" s="141">
        <f t="shared" si="107"/>
        <v>0</v>
      </c>
      <c r="AL261" s="141">
        <f t="shared" si="108"/>
        <v>0</v>
      </c>
      <c r="AM261" s="141">
        <f t="shared" si="109"/>
        <v>0</v>
      </c>
      <c r="AN261" s="141">
        <f t="shared" si="110"/>
        <v>0</v>
      </c>
      <c r="AO261" s="141">
        <f t="shared" si="111"/>
        <v>0</v>
      </c>
      <c r="AP261" s="142"/>
      <c r="AQ261" s="142"/>
      <c r="AR261" s="141">
        <f t="shared" si="112"/>
        <v>3</v>
      </c>
      <c r="AS261" s="141">
        <f t="shared" si="113"/>
        <v>5</v>
      </c>
      <c r="AT261" s="141" t="str">
        <f t="shared" si="114"/>
        <v>Correct</v>
      </c>
      <c r="AU261" s="142"/>
      <c r="AV261" s="115" t="s">
        <v>83</v>
      </c>
      <c r="AW261" s="115">
        <v>50</v>
      </c>
      <c r="AX261" s="115" t="s">
        <v>84</v>
      </c>
      <c r="AY261" s="115" t="s">
        <v>152</v>
      </c>
      <c r="AZ261" s="115" t="s">
        <v>85</v>
      </c>
      <c r="BA261" s="115" t="s">
        <v>86</v>
      </c>
      <c r="BB261" s="115" t="s">
        <v>87</v>
      </c>
      <c r="BD261" s="115" t="s">
        <v>109</v>
      </c>
      <c r="BE261" s="115" t="s">
        <v>90</v>
      </c>
      <c r="BF261" s="115" t="s">
        <v>91</v>
      </c>
      <c r="BG261" s="115" t="s">
        <v>86</v>
      </c>
    </row>
    <row r="262" spans="1:59">
      <c r="A262" s="115">
        <v>7020346603</v>
      </c>
      <c r="E262" s="115" t="s">
        <v>19</v>
      </c>
      <c r="G262" s="115" t="s">
        <v>56</v>
      </c>
      <c r="I262" s="115" t="s">
        <v>58</v>
      </c>
      <c r="T262" s="142"/>
      <c r="U262" s="141">
        <f t="shared" si="92"/>
        <v>3</v>
      </c>
      <c r="V262" s="141">
        <f t="shared" si="93"/>
        <v>1</v>
      </c>
      <c r="W262" s="142"/>
      <c r="X262" s="141">
        <f t="shared" si="94"/>
        <v>0</v>
      </c>
      <c r="Y262" s="141">
        <f t="shared" si="95"/>
        <v>0</v>
      </c>
      <c r="Z262" s="141">
        <f t="shared" si="96"/>
        <v>0</v>
      </c>
      <c r="AA262" s="141">
        <f t="shared" si="97"/>
        <v>1</v>
      </c>
      <c r="AB262" s="141">
        <f t="shared" si="98"/>
        <v>0</v>
      </c>
      <c r="AC262" s="141">
        <f t="shared" si="99"/>
        <v>1</v>
      </c>
      <c r="AD262" s="141">
        <f t="shared" si="100"/>
        <v>0</v>
      </c>
      <c r="AE262" s="141">
        <f t="shared" si="101"/>
        <v>1</v>
      </c>
      <c r="AF262" s="141">
        <f t="shared" si="102"/>
        <v>0</v>
      </c>
      <c r="AG262" s="141">
        <f t="shared" si="103"/>
        <v>0</v>
      </c>
      <c r="AH262" s="141">
        <f t="shared" si="104"/>
        <v>0</v>
      </c>
      <c r="AI262" s="141">
        <f t="shared" si="105"/>
        <v>0</v>
      </c>
      <c r="AJ262" s="141">
        <f t="shared" si="106"/>
        <v>0</v>
      </c>
      <c r="AK262" s="141">
        <f t="shared" si="107"/>
        <v>0</v>
      </c>
      <c r="AL262" s="141">
        <f t="shared" si="108"/>
        <v>0</v>
      </c>
      <c r="AM262" s="141">
        <f t="shared" si="109"/>
        <v>0</v>
      </c>
      <c r="AN262" s="141">
        <f t="shared" si="110"/>
        <v>0</v>
      </c>
      <c r="AO262" s="141">
        <f t="shared" si="111"/>
        <v>0</v>
      </c>
      <c r="AP262" s="142"/>
      <c r="AQ262" s="142"/>
      <c r="AR262" s="141">
        <f t="shared" si="112"/>
        <v>3</v>
      </c>
      <c r="AS262" s="141">
        <f t="shared" si="113"/>
        <v>3</v>
      </c>
      <c r="AT262" s="141" t="str">
        <f t="shared" si="114"/>
        <v>Correct</v>
      </c>
      <c r="AU262" s="142"/>
      <c r="AV262" s="115" t="s">
        <v>99</v>
      </c>
      <c r="AW262" s="115">
        <v>32</v>
      </c>
      <c r="AX262" s="115" t="s">
        <v>181</v>
      </c>
      <c r="AY262" s="115" t="s">
        <v>210</v>
      </c>
      <c r="AZ262" s="115" t="s">
        <v>97</v>
      </c>
      <c r="BA262" s="115" t="s">
        <v>86</v>
      </c>
      <c r="BB262" s="115" t="s">
        <v>87</v>
      </c>
      <c r="BC262" s="115" t="s">
        <v>101</v>
      </c>
      <c r="BD262" s="115" t="s">
        <v>102</v>
      </c>
      <c r="BE262" s="115" t="s">
        <v>90</v>
      </c>
      <c r="BF262" s="115" t="s">
        <v>91</v>
      </c>
      <c r="BG262" s="115" t="s">
        <v>91</v>
      </c>
    </row>
    <row r="263" spans="1:59">
      <c r="A263" s="115">
        <v>5586473614</v>
      </c>
      <c r="E263" s="115" t="s">
        <v>19</v>
      </c>
      <c r="I263" s="115" t="s">
        <v>58</v>
      </c>
      <c r="R263" s="115" t="s">
        <v>65</v>
      </c>
      <c r="T263" s="142"/>
      <c r="U263" s="141">
        <f t="shared" si="92"/>
        <v>3</v>
      </c>
      <c r="V263" s="141">
        <f t="shared" si="93"/>
        <v>1</v>
      </c>
      <c r="W263" s="142"/>
      <c r="X263" s="141">
        <f t="shared" si="94"/>
        <v>0</v>
      </c>
      <c r="Y263" s="141">
        <f t="shared" si="95"/>
        <v>0</v>
      </c>
      <c r="Z263" s="141">
        <f t="shared" si="96"/>
        <v>0</v>
      </c>
      <c r="AA263" s="141">
        <f t="shared" si="97"/>
        <v>1</v>
      </c>
      <c r="AB263" s="141">
        <f t="shared" si="98"/>
        <v>0</v>
      </c>
      <c r="AC263" s="141">
        <f t="shared" si="99"/>
        <v>0</v>
      </c>
      <c r="AD263" s="141">
        <f t="shared" si="100"/>
        <v>0</v>
      </c>
      <c r="AE263" s="141">
        <f t="shared" si="101"/>
        <v>1</v>
      </c>
      <c r="AF263" s="141">
        <f t="shared" si="102"/>
        <v>0</v>
      </c>
      <c r="AG263" s="141">
        <f t="shared" si="103"/>
        <v>0</v>
      </c>
      <c r="AH263" s="141">
        <f t="shared" si="104"/>
        <v>0</v>
      </c>
      <c r="AI263" s="141">
        <f t="shared" si="105"/>
        <v>0</v>
      </c>
      <c r="AJ263" s="141">
        <f t="shared" si="106"/>
        <v>0</v>
      </c>
      <c r="AK263" s="141">
        <f t="shared" si="107"/>
        <v>0</v>
      </c>
      <c r="AL263" s="141">
        <f t="shared" si="108"/>
        <v>0</v>
      </c>
      <c r="AM263" s="141">
        <f t="shared" si="109"/>
        <v>0</v>
      </c>
      <c r="AN263" s="141">
        <f t="shared" si="110"/>
        <v>1</v>
      </c>
      <c r="AO263" s="141">
        <f t="shared" si="111"/>
        <v>0</v>
      </c>
      <c r="AP263" s="142"/>
      <c r="AQ263" s="142"/>
      <c r="AR263" s="141">
        <f t="shared" si="112"/>
        <v>3</v>
      </c>
      <c r="AS263" s="141">
        <f t="shared" si="113"/>
        <v>3</v>
      </c>
      <c r="AT263" s="141" t="str">
        <f t="shared" si="114"/>
        <v>Correct</v>
      </c>
      <c r="AU263" s="142"/>
      <c r="AV263" s="115" t="s">
        <v>83</v>
      </c>
      <c r="AW263" s="115">
        <v>36</v>
      </c>
      <c r="AX263" s="115" t="s">
        <v>181</v>
      </c>
      <c r="AY263" s="115" t="s">
        <v>237</v>
      </c>
      <c r="AZ263" s="115" t="s">
        <v>97</v>
      </c>
      <c r="BA263" s="115" t="s">
        <v>86</v>
      </c>
      <c r="BB263" s="115" t="s">
        <v>87</v>
      </c>
      <c r="BC263" s="115" t="s">
        <v>104</v>
      </c>
      <c r="BD263" s="115" t="s">
        <v>94</v>
      </c>
      <c r="BE263" s="115" t="s">
        <v>90</v>
      </c>
      <c r="BF263" s="115" t="s">
        <v>91</v>
      </c>
      <c r="BG263" s="115" t="s">
        <v>91</v>
      </c>
    </row>
    <row r="264" spans="1:59">
      <c r="A264" s="115">
        <v>7045760037</v>
      </c>
      <c r="C264" s="115" t="s">
        <v>53</v>
      </c>
      <c r="E264" s="115" t="s">
        <v>19</v>
      </c>
      <c r="J264" s="115" t="s">
        <v>59</v>
      </c>
      <c r="N264" s="115" t="s">
        <v>26</v>
      </c>
      <c r="T264" s="142"/>
      <c r="U264" s="141">
        <f t="shared" si="92"/>
        <v>4</v>
      </c>
      <c r="V264" s="141">
        <f t="shared" si="93"/>
        <v>0.75</v>
      </c>
      <c r="W264" s="142"/>
      <c r="X264" s="141">
        <f t="shared" si="94"/>
        <v>0</v>
      </c>
      <c r="Y264" s="141">
        <f t="shared" si="95"/>
        <v>0.75</v>
      </c>
      <c r="Z264" s="141">
        <f t="shared" si="96"/>
        <v>0</v>
      </c>
      <c r="AA264" s="141">
        <f t="shared" si="97"/>
        <v>0.75</v>
      </c>
      <c r="AB264" s="141">
        <f t="shared" si="98"/>
        <v>0</v>
      </c>
      <c r="AC264" s="141">
        <f t="shared" si="99"/>
        <v>0</v>
      </c>
      <c r="AD264" s="141">
        <f t="shared" si="100"/>
        <v>0</v>
      </c>
      <c r="AE264" s="141">
        <f t="shared" si="101"/>
        <v>0</v>
      </c>
      <c r="AF264" s="141">
        <f t="shared" si="102"/>
        <v>0.75</v>
      </c>
      <c r="AG264" s="141">
        <f t="shared" si="103"/>
        <v>0</v>
      </c>
      <c r="AH264" s="141">
        <f t="shared" si="104"/>
        <v>0</v>
      </c>
      <c r="AI264" s="141">
        <f t="shared" si="105"/>
        <v>0</v>
      </c>
      <c r="AJ264" s="141">
        <f t="shared" si="106"/>
        <v>0.75</v>
      </c>
      <c r="AK264" s="141">
        <f t="shared" si="107"/>
        <v>0</v>
      </c>
      <c r="AL264" s="141">
        <f t="shared" si="108"/>
        <v>0</v>
      </c>
      <c r="AM264" s="141">
        <f t="shared" si="109"/>
        <v>0</v>
      </c>
      <c r="AN264" s="141">
        <f t="shared" si="110"/>
        <v>0</v>
      </c>
      <c r="AO264" s="141">
        <f t="shared" si="111"/>
        <v>0</v>
      </c>
      <c r="AP264" s="142"/>
      <c r="AQ264" s="142"/>
      <c r="AR264" s="141">
        <f t="shared" si="112"/>
        <v>3</v>
      </c>
      <c r="AS264" s="141">
        <f t="shared" si="113"/>
        <v>4</v>
      </c>
      <c r="AT264" s="141" t="str">
        <f t="shared" si="114"/>
        <v>Correct</v>
      </c>
      <c r="AU264" s="142"/>
      <c r="AV264" s="115" t="s">
        <v>83</v>
      </c>
      <c r="AW264" s="115">
        <v>40</v>
      </c>
      <c r="AX264" s="115" t="s">
        <v>181</v>
      </c>
      <c r="AY264" s="115" t="s">
        <v>190</v>
      </c>
      <c r="AZ264" s="115" t="s">
        <v>85</v>
      </c>
      <c r="BA264" s="115" t="s">
        <v>91</v>
      </c>
      <c r="BB264" s="115" t="s">
        <v>137</v>
      </c>
      <c r="BC264" s="115" t="s">
        <v>104</v>
      </c>
      <c r="BD264" s="115" t="s">
        <v>109</v>
      </c>
      <c r="BE264" s="115" t="s">
        <v>90</v>
      </c>
      <c r="BF264" s="115" t="s">
        <v>91</v>
      </c>
      <c r="BG264" s="115" t="s">
        <v>91</v>
      </c>
    </row>
    <row r="265" spans="1:59">
      <c r="A265" s="115">
        <v>6985187269</v>
      </c>
      <c r="T265" s="142"/>
      <c r="U265" s="141">
        <f t="shared" si="92"/>
        <v>0</v>
      </c>
      <c r="V265" s="141" t="e">
        <f t="shared" si="93"/>
        <v>#DIV/0!</v>
      </c>
      <c r="W265" s="142"/>
      <c r="X265" s="141">
        <f t="shared" si="94"/>
        <v>0</v>
      </c>
      <c r="Y265" s="141">
        <f t="shared" si="95"/>
        <v>0</v>
      </c>
      <c r="Z265" s="141">
        <f t="shared" si="96"/>
        <v>0</v>
      </c>
      <c r="AA265" s="141">
        <f t="shared" si="97"/>
        <v>0</v>
      </c>
      <c r="AB265" s="141">
        <f t="shared" si="98"/>
        <v>0</v>
      </c>
      <c r="AC265" s="141">
        <f t="shared" si="99"/>
        <v>0</v>
      </c>
      <c r="AD265" s="141">
        <f t="shared" si="100"/>
        <v>0</v>
      </c>
      <c r="AE265" s="141">
        <f t="shared" si="101"/>
        <v>0</v>
      </c>
      <c r="AF265" s="141">
        <f t="shared" si="102"/>
        <v>0</v>
      </c>
      <c r="AG265" s="141">
        <f t="shared" si="103"/>
        <v>0</v>
      </c>
      <c r="AH265" s="141">
        <f t="shared" si="104"/>
        <v>0</v>
      </c>
      <c r="AI265" s="141">
        <f t="shared" si="105"/>
        <v>0</v>
      </c>
      <c r="AJ265" s="141">
        <f t="shared" si="106"/>
        <v>0</v>
      </c>
      <c r="AK265" s="141">
        <f t="shared" si="107"/>
        <v>0</v>
      </c>
      <c r="AL265" s="141">
        <f t="shared" si="108"/>
        <v>0</v>
      </c>
      <c r="AM265" s="141">
        <f t="shared" si="109"/>
        <v>0</v>
      </c>
      <c r="AN265" s="141">
        <f t="shared" si="110"/>
        <v>0</v>
      </c>
      <c r="AO265" s="141">
        <f t="shared" si="111"/>
        <v>0</v>
      </c>
      <c r="AP265" s="142"/>
      <c r="AQ265" s="142"/>
      <c r="AR265" s="141">
        <f t="shared" si="112"/>
        <v>0</v>
      </c>
      <c r="AS265" s="141">
        <f t="shared" si="113"/>
        <v>0</v>
      </c>
      <c r="AT265" s="141" t="str">
        <f t="shared" si="114"/>
        <v>Correct</v>
      </c>
      <c r="AU265" s="142"/>
      <c r="AV265" s="115" t="s">
        <v>83</v>
      </c>
      <c r="AW265" s="115">
        <v>61</v>
      </c>
      <c r="AX265" s="115" t="s">
        <v>181</v>
      </c>
      <c r="AY265" s="115" t="s">
        <v>193</v>
      </c>
      <c r="AZ265" s="115" t="s">
        <v>85</v>
      </c>
      <c r="BA265" s="115" t="s">
        <v>86</v>
      </c>
      <c r="BC265" s="115" t="s">
        <v>96</v>
      </c>
      <c r="BD265" s="115" t="s">
        <v>94</v>
      </c>
      <c r="BE265" s="115" t="s">
        <v>106</v>
      </c>
      <c r="BF265" s="115" t="s">
        <v>91</v>
      </c>
      <c r="BG265" s="115" t="s">
        <v>91</v>
      </c>
    </row>
    <row r="266" spans="1:59">
      <c r="A266" s="115">
        <v>7007933514</v>
      </c>
      <c r="C266" s="115" t="s">
        <v>53</v>
      </c>
      <c r="D266" s="115" t="s">
        <v>54</v>
      </c>
      <c r="M266" s="115" t="s">
        <v>62</v>
      </c>
      <c r="T266" s="142"/>
      <c r="U266" s="141">
        <f t="shared" si="92"/>
        <v>3</v>
      </c>
      <c r="V266" s="141">
        <f t="shared" si="93"/>
        <v>1</v>
      </c>
      <c r="W266" s="142"/>
      <c r="X266" s="141">
        <f t="shared" si="94"/>
        <v>0</v>
      </c>
      <c r="Y266" s="141">
        <f t="shared" si="95"/>
        <v>1</v>
      </c>
      <c r="Z266" s="141">
        <f t="shared" si="96"/>
        <v>1</v>
      </c>
      <c r="AA266" s="141">
        <f t="shared" si="97"/>
        <v>0</v>
      </c>
      <c r="AB266" s="141">
        <f t="shared" si="98"/>
        <v>0</v>
      </c>
      <c r="AC266" s="141">
        <f t="shared" si="99"/>
        <v>0</v>
      </c>
      <c r="AD266" s="141">
        <f t="shared" si="100"/>
        <v>0</v>
      </c>
      <c r="AE266" s="141">
        <f t="shared" si="101"/>
        <v>0</v>
      </c>
      <c r="AF266" s="141">
        <f t="shared" si="102"/>
        <v>0</v>
      </c>
      <c r="AG266" s="141">
        <f t="shared" si="103"/>
        <v>0</v>
      </c>
      <c r="AH266" s="141">
        <f t="shared" si="104"/>
        <v>0</v>
      </c>
      <c r="AI266" s="141">
        <f t="shared" si="105"/>
        <v>1</v>
      </c>
      <c r="AJ266" s="141">
        <f t="shared" si="106"/>
        <v>0</v>
      </c>
      <c r="AK266" s="141">
        <f t="shared" si="107"/>
        <v>0</v>
      </c>
      <c r="AL266" s="141">
        <f t="shared" si="108"/>
        <v>0</v>
      </c>
      <c r="AM266" s="141">
        <f t="shared" si="109"/>
        <v>0</v>
      </c>
      <c r="AN266" s="141">
        <f t="shared" si="110"/>
        <v>0</v>
      </c>
      <c r="AO266" s="141">
        <f t="shared" si="111"/>
        <v>0</v>
      </c>
      <c r="AP266" s="142"/>
      <c r="AQ266" s="142"/>
      <c r="AR266" s="141">
        <f t="shared" si="112"/>
        <v>3</v>
      </c>
      <c r="AS266" s="141">
        <f t="shared" si="113"/>
        <v>3</v>
      </c>
      <c r="AT266" s="141" t="str">
        <f t="shared" si="114"/>
        <v>Correct</v>
      </c>
      <c r="AU266" s="142"/>
      <c r="AV266" s="115" t="s">
        <v>83</v>
      </c>
      <c r="AW266" s="115">
        <v>60</v>
      </c>
      <c r="AX266" s="115" t="s">
        <v>84</v>
      </c>
      <c r="AZ266" s="115" t="s">
        <v>85</v>
      </c>
      <c r="BA266" s="115" t="s">
        <v>86</v>
      </c>
      <c r="BC266" s="115" t="s">
        <v>100</v>
      </c>
      <c r="BD266" s="115" t="s">
        <v>89</v>
      </c>
      <c r="BE266" s="115" t="s">
        <v>90</v>
      </c>
      <c r="BF266" s="115" t="s">
        <v>91</v>
      </c>
      <c r="BG266" s="115" t="s">
        <v>91</v>
      </c>
    </row>
    <row r="267" spans="1:59">
      <c r="A267" s="115">
        <v>5588391522</v>
      </c>
      <c r="B267" s="115" t="s">
        <v>52</v>
      </c>
      <c r="G267" s="115" t="s">
        <v>56</v>
      </c>
      <c r="S267" s="115" t="s">
        <v>66</v>
      </c>
      <c r="T267" s="142"/>
      <c r="U267" s="141">
        <f t="shared" si="92"/>
        <v>3</v>
      </c>
      <c r="V267" s="141">
        <f t="shared" si="93"/>
        <v>1</v>
      </c>
      <c r="W267" s="142"/>
      <c r="X267" s="141">
        <f t="shared" si="94"/>
        <v>1</v>
      </c>
      <c r="Y267" s="141">
        <f t="shared" si="95"/>
        <v>0</v>
      </c>
      <c r="Z267" s="141">
        <f t="shared" si="96"/>
        <v>0</v>
      </c>
      <c r="AA267" s="141">
        <f t="shared" si="97"/>
        <v>0</v>
      </c>
      <c r="AB267" s="141">
        <f t="shared" si="98"/>
        <v>0</v>
      </c>
      <c r="AC267" s="141">
        <f t="shared" si="99"/>
        <v>1</v>
      </c>
      <c r="AD267" s="141">
        <f t="shared" si="100"/>
        <v>0</v>
      </c>
      <c r="AE267" s="141">
        <f t="shared" si="101"/>
        <v>0</v>
      </c>
      <c r="AF267" s="141">
        <f t="shared" si="102"/>
        <v>0</v>
      </c>
      <c r="AG267" s="141">
        <f t="shared" si="103"/>
        <v>0</v>
      </c>
      <c r="AH267" s="141">
        <f t="shared" si="104"/>
        <v>0</v>
      </c>
      <c r="AI267" s="141">
        <f t="shared" si="105"/>
        <v>0</v>
      </c>
      <c r="AJ267" s="141">
        <f t="shared" si="106"/>
        <v>0</v>
      </c>
      <c r="AK267" s="141">
        <f t="shared" si="107"/>
        <v>0</v>
      </c>
      <c r="AL267" s="141">
        <f t="shared" si="108"/>
        <v>0</v>
      </c>
      <c r="AM267" s="141">
        <f t="shared" si="109"/>
        <v>0</v>
      </c>
      <c r="AN267" s="141">
        <f t="shared" si="110"/>
        <v>0</v>
      </c>
      <c r="AO267" s="141">
        <f t="shared" si="111"/>
        <v>1</v>
      </c>
      <c r="AP267" s="142"/>
      <c r="AQ267" s="142"/>
      <c r="AR267" s="141">
        <f t="shared" si="112"/>
        <v>3</v>
      </c>
      <c r="AS267" s="141">
        <f t="shared" si="113"/>
        <v>3</v>
      </c>
      <c r="AT267" s="141" t="str">
        <f t="shared" si="114"/>
        <v>Correct</v>
      </c>
      <c r="AU267" s="142"/>
    </row>
    <row r="268" spans="1:59">
      <c r="A268" s="115">
        <v>5584404268</v>
      </c>
      <c r="D268" s="115" t="s">
        <v>54</v>
      </c>
      <c r="F268" s="115" t="s">
        <v>55</v>
      </c>
      <c r="L268" s="115" t="s">
        <v>61</v>
      </c>
      <c r="T268" s="142"/>
      <c r="U268" s="141">
        <f t="shared" si="92"/>
        <v>3</v>
      </c>
      <c r="V268" s="141">
        <f t="shared" si="93"/>
        <v>1</v>
      </c>
      <c r="W268" s="142"/>
      <c r="X268" s="141">
        <f t="shared" si="94"/>
        <v>0</v>
      </c>
      <c r="Y268" s="141">
        <f t="shared" si="95"/>
        <v>0</v>
      </c>
      <c r="Z268" s="141">
        <f t="shared" si="96"/>
        <v>1</v>
      </c>
      <c r="AA268" s="141">
        <f t="shared" si="97"/>
        <v>0</v>
      </c>
      <c r="AB268" s="141">
        <f t="shared" si="98"/>
        <v>1</v>
      </c>
      <c r="AC268" s="141">
        <f t="shared" si="99"/>
        <v>0</v>
      </c>
      <c r="AD268" s="141">
        <f t="shared" si="100"/>
        <v>0</v>
      </c>
      <c r="AE268" s="141">
        <f t="shared" si="101"/>
        <v>0</v>
      </c>
      <c r="AF268" s="141">
        <f t="shared" si="102"/>
        <v>0</v>
      </c>
      <c r="AG268" s="141">
        <f t="shared" si="103"/>
        <v>0</v>
      </c>
      <c r="AH268" s="141">
        <f t="shared" si="104"/>
        <v>1</v>
      </c>
      <c r="AI268" s="141">
        <f t="shared" si="105"/>
        <v>0</v>
      </c>
      <c r="AJ268" s="141">
        <f t="shared" si="106"/>
        <v>0</v>
      </c>
      <c r="AK268" s="141">
        <f t="shared" si="107"/>
        <v>0</v>
      </c>
      <c r="AL268" s="141">
        <f t="shared" si="108"/>
        <v>0</v>
      </c>
      <c r="AM268" s="141">
        <f t="shared" si="109"/>
        <v>0</v>
      </c>
      <c r="AN268" s="141">
        <f t="shared" si="110"/>
        <v>0</v>
      </c>
      <c r="AO268" s="141">
        <f t="shared" si="111"/>
        <v>0</v>
      </c>
      <c r="AP268" s="142"/>
      <c r="AQ268" s="142"/>
      <c r="AR268" s="141">
        <f t="shared" si="112"/>
        <v>3</v>
      </c>
      <c r="AS268" s="141">
        <f t="shared" si="113"/>
        <v>3</v>
      </c>
      <c r="AT268" s="141" t="str">
        <f t="shared" si="114"/>
        <v>Correct</v>
      </c>
      <c r="AU268" s="142"/>
      <c r="AV268" s="115" t="s">
        <v>99</v>
      </c>
      <c r="AW268" s="115">
        <v>45</v>
      </c>
      <c r="AX268" s="115" t="s">
        <v>181</v>
      </c>
      <c r="AY268" s="115" t="s">
        <v>198</v>
      </c>
      <c r="AZ268" s="115" t="s">
        <v>85</v>
      </c>
      <c r="BA268" s="115" t="s">
        <v>86</v>
      </c>
      <c r="BB268" s="115" t="s">
        <v>87</v>
      </c>
      <c r="BC268" s="115" t="s">
        <v>88</v>
      </c>
      <c r="BD268" s="115" t="s">
        <v>111</v>
      </c>
      <c r="BE268" s="115" t="s">
        <v>90</v>
      </c>
      <c r="BF268" s="115" t="s">
        <v>91</v>
      </c>
      <c r="BG268" s="115" t="s">
        <v>91</v>
      </c>
    </row>
    <row r="269" spans="1:59">
      <c r="A269" s="115">
        <v>7020349843</v>
      </c>
      <c r="D269" s="115" t="s">
        <v>54</v>
      </c>
      <c r="F269" s="115" t="s">
        <v>55</v>
      </c>
      <c r="G269" s="115" t="s">
        <v>56</v>
      </c>
      <c r="K269" s="115" t="s">
        <v>60</v>
      </c>
      <c r="M269" s="115" t="s">
        <v>62</v>
      </c>
      <c r="Q269" s="115" t="s">
        <v>64</v>
      </c>
      <c r="R269" s="115" t="s">
        <v>65</v>
      </c>
      <c r="S269" s="115" t="s">
        <v>66</v>
      </c>
      <c r="T269" s="142"/>
      <c r="U269" s="141">
        <f t="shared" si="92"/>
        <v>8</v>
      </c>
      <c r="V269" s="141">
        <f t="shared" si="93"/>
        <v>0.375</v>
      </c>
      <c r="W269" s="142"/>
      <c r="X269" s="141">
        <f t="shared" si="94"/>
        <v>0</v>
      </c>
      <c r="Y269" s="141">
        <f t="shared" si="95"/>
        <v>0</v>
      </c>
      <c r="Z269" s="141">
        <f t="shared" si="96"/>
        <v>0.375</v>
      </c>
      <c r="AA269" s="141">
        <f t="shared" si="97"/>
        <v>0</v>
      </c>
      <c r="AB269" s="141">
        <f t="shared" si="98"/>
        <v>0.375</v>
      </c>
      <c r="AC269" s="141">
        <f t="shared" si="99"/>
        <v>0.375</v>
      </c>
      <c r="AD269" s="141">
        <f t="shared" si="100"/>
        <v>0</v>
      </c>
      <c r="AE269" s="141">
        <f t="shared" si="101"/>
        <v>0</v>
      </c>
      <c r="AF269" s="141">
        <f t="shared" si="102"/>
        <v>0</v>
      </c>
      <c r="AG269" s="141">
        <f t="shared" si="103"/>
        <v>0.375</v>
      </c>
      <c r="AH269" s="141">
        <f t="shared" si="104"/>
        <v>0</v>
      </c>
      <c r="AI269" s="141">
        <f t="shared" si="105"/>
        <v>0.375</v>
      </c>
      <c r="AJ269" s="141">
        <f t="shared" si="106"/>
        <v>0</v>
      </c>
      <c r="AK269" s="141">
        <f t="shared" si="107"/>
        <v>0</v>
      </c>
      <c r="AL269" s="141">
        <f t="shared" si="108"/>
        <v>0</v>
      </c>
      <c r="AM269" s="141">
        <f t="shared" si="109"/>
        <v>0.375</v>
      </c>
      <c r="AN269" s="141">
        <f t="shared" si="110"/>
        <v>0.375</v>
      </c>
      <c r="AO269" s="141">
        <f t="shared" si="111"/>
        <v>0.375</v>
      </c>
      <c r="AP269" s="142"/>
      <c r="AQ269" s="142"/>
      <c r="AR269" s="141">
        <f t="shared" si="112"/>
        <v>3</v>
      </c>
      <c r="AS269" s="141">
        <f t="shared" si="113"/>
        <v>8</v>
      </c>
      <c r="AT269" s="141" t="str">
        <f t="shared" si="114"/>
        <v>Correct</v>
      </c>
      <c r="AU269" s="142"/>
      <c r="AV269" s="115" t="s">
        <v>83</v>
      </c>
      <c r="AW269" s="115">
        <v>24</v>
      </c>
      <c r="AX269" s="115" t="s">
        <v>181</v>
      </c>
      <c r="AY269" s="115" t="s">
        <v>222</v>
      </c>
      <c r="AZ269" s="115" t="s">
        <v>97</v>
      </c>
      <c r="BA269" s="115" t="s">
        <v>86</v>
      </c>
      <c r="BB269" s="115" t="s">
        <v>87</v>
      </c>
      <c r="BC269" s="115" t="s">
        <v>101</v>
      </c>
      <c r="BD269" s="115" t="s">
        <v>89</v>
      </c>
      <c r="BE269" s="115" t="s">
        <v>90</v>
      </c>
      <c r="BF269" s="115" t="s">
        <v>91</v>
      </c>
      <c r="BG269" s="115" t="s">
        <v>91</v>
      </c>
    </row>
    <row r="270" spans="1:59">
      <c r="A270" s="115">
        <v>7045761476</v>
      </c>
      <c r="B270" s="115" t="s">
        <v>52</v>
      </c>
      <c r="N270" s="115" t="s">
        <v>26</v>
      </c>
      <c r="S270" s="115" t="s">
        <v>66</v>
      </c>
      <c r="T270" s="142"/>
      <c r="U270" s="141">
        <f t="shared" si="92"/>
        <v>3</v>
      </c>
      <c r="V270" s="141">
        <f t="shared" si="93"/>
        <v>1</v>
      </c>
      <c r="W270" s="142"/>
      <c r="X270" s="141">
        <f t="shared" si="94"/>
        <v>1</v>
      </c>
      <c r="Y270" s="141">
        <f t="shared" si="95"/>
        <v>0</v>
      </c>
      <c r="Z270" s="141">
        <f t="shared" si="96"/>
        <v>0</v>
      </c>
      <c r="AA270" s="141">
        <f t="shared" si="97"/>
        <v>0</v>
      </c>
      <c r="AB270" s="141">
        <f t="shared" si="98"/>
        <v>0</v>
      </c>
      <c r="AC270" s="141">
        <f t="shared" si="99"/>
        <v>0</v>
      </c>
      <c r="AD270" s="141">
        <f t="shared" si="100"/>
        <v>0</v>
      </c>
      <c r="AE270" s="141">
        <f t="shared" si="101"/>
        <v>0</v>
      </c>
      <c r="AF270" s="141">
        <f t="shared" si="102"/>
        <v>0</v>
      </c>
      <c r="AG270" s="141">
        <f t="shared" si="103"/>
        <v>0</v>
      </c>
      <c r="AH270" s="141">
        <f t="shared" si="104"/>
        <v>0</v>
      </c>
      <c r="AI270" s="141">
        <f t="shared" si="105"/>
        <v>0</v>
      </c>
      <c r="AJ270" s="141">
        <f t="shared" si="106"/>
        <v>1</v>
      </c>
      <c r="AK270" s="141">
        <f t="shared" si="107"/>
        <v>0</v>
      </c>
      <c r="AL270" s="141">
        <f t="shared" si="108"/>
        <v>0</v>
      </c>
      <c r="AM270" s="141">
        <f t="shared" si="109"/>
        <v>0</v>
      </c>
      <c r="AN270" s="141">
        <f t="shared" si="110"/>
        <v>0</v>
      </c>
      <c r="AO270" s="141">
        <f t="shared" si="111"/>
        <v>1</v>
      </c>
      <c r="AP270" s="142"/>
      <c r="AQ270" s="142"/>
      <c r="AR270" s="141">
        <f t="shared" si="112"/>
        <v>3</v>
      </c>
      <c r="AS270" s="141">
        <f t="shared" si="113"/>
        <v>3</v>
      </c>
      <c r="AT270" s="141" t="str">
        <f t="shared" si="114"/>
        <v>Correct</v>
      </c>
      <c r="AU270" s="142"/>
      <c r="AV270" s="115" t="s">
        <v>83</v>
      </c>
      <c r="AW270" s="115">
        <v>55</v>
      </c>
      <c r="AX270" s="115" t="s">
        <v>181</v>
      </c>
      <c r="AY270" s="115" t="s">
        <v>237</v>
      </c>
      <c r="AZ270" s="115" t="s">
        <v>97</v>
      </c>
      <c r="BA270" s="115" t="s">
        <v>86</v>
      </c>
      <c r="BB270" s="115" t="s">
        <v>87</v>
      </c>
      <c r="BC270" s="115" t="s">
        <v>100</v>
      </c>
      <c r="BD270" s="115" t="s">
        <v>94</v>
      </c>
      <c r="BE270" s="115" t="s">
        <v>90</v>
      </c>
      <c r="BF270" s="115" t="s">
        <v>91</v>
      </c>
      <c r="BG270" s="115" t="s">
        <v>91</v>
      </c>
    </row>
    <row r="271" spans="1:59">
      <c r="A271" s="115">
        <v>6984059621</v>
      </c>
      <c r="B271" s="115" t="s">
        <v>52</v>
      </c>
      <c r="D271" s="115" t="s">
        <v>54</v>
      </c>
      <c r="E271" s="115" t="s">
        <v>19</v>
      </c>
      <c r="G271" s="115" t="s">
        <v>56</v>
      </c>
      <c r="H271" s="115" t="s">
        <v>57</v>
      </c>
      <c r="J271" s="115" t="s">
        <v>59</v>
      </c>
      <c r="K271" s="115" t="s">
        <v>60</v>
      </c>
      <c r="L271" s="115" t="s">
        <v>61</v>
      </c>
      <c r="M271" s="115" t="s">
        <v>62</v>
      </c>
      <c r="N271" s="115" t="s">
        <v>26</v>
      </c>
      <c r="O271" s="115" t="s">
        <v>22</v>
      </c>
      <c r="P271" s="115" t="s">
        <v>63</v>
      </c>
      <c r="Q271" s="115" t="s">
        <v>64</v>
      </c>
      <c r="S271" s="115" t="s">
        <v>66</v>
      </c>
      <c r="T271" s="142"/>
      <c r="U271" s="141">
        <f t="shared" si="92"/>
        <v>14</v>
      </c>
      <c r="V271" s="141">
        <f t="shared" si="93"/>
        <v>0.21428571428571427</v>
      </c>
      <c r="W271" s="142"/>
      <c r="X271" s="141">
        <f t="shared" si="94"/>
        <v>0.21428571428571427</v>
      </c>
      <c r="Y271" s="141">
        <f t="shared" si="95"/>
        <v>0</v>
      </c>
      <c r="Z271" s="141">
        <f t="shared" si="96"/>
        <v>0.21428571428571427</v>
      </c>
      <c r="AA271" s="141">
        <f t="shared" si="97"/>
        <v>0.21428571428571427</v>
      </c>
      <c r="AB271" s="141">
        <f t="shared" si="98"/>
        <v>0</v>
      </c>
      <c r="AC271" s="141">
        <f t="shared" si="99"/>
        <v>0.21428571428571427</v>
      </c>
      <c r="AD271" s="141">
        <f t="shared" si="100"/>
        <v>0.21428571428571427</v>
      </c>
      <c r="AE271" s="141">
        <f t="shared" si="101"/>
        <v>0</v>
      </c>
      <c r="AF271" s="141">
        <f t="shared" si="102"/>
        <v>0.21428571428571427</v>
      </c>
      <c r="AG271" s="141">
        <f t="shared" si="103"/>
        <v>0.21428571428571427</v>
      </c>
      <c r="AH271" s="141">
        <f t="shared" si="104"/>
        <v>0.21428571428571427</v>
      </c>
      <c r="AI271" s="141">
        <f t="shared" si="105"/>
        <v>0.21428571428571427</v>
      </c>
      <c r="AJ271" s="141">
        <f t="shared" si="106"/>
        <v>0.21428571428571427</v>
      </c>
      <c r="AK271" s="141">
        <f t="shared" si="107"/>
        <v>0.21428571428571427</v>
      </c>
      <c r="AL271" s="141">
        <f t="shared" si="108"/>
        <v>0.21428571428571427</v>
      </c>
      <c r="AM271" s="141">
        <f t="shared" si="109"/>
        <v>0.21428571428571427</v>
      </c>
      <c r="AN271" s="141">
        <f t="shared" si="110"/>
        <v>0</v>
      </c>
      <c r="AO271" s="141">
        <f t="shared" si="111"/>
        <v>0.21428571428571427</v>
      </c>
      <c r="AP271" s="142"/>
      <c r="AQ271" s="142"/>
      <c r="AR271" s="141">
        <f t="shared" si="112"/>
        <v>3</v>
      </c>
      <c r="AS271" s="141">
        <f t="shared" si="113"/>
        <v>14</v>
      </c>
      <c r="AT271" s="141" t="str">
        <f t="shared" si="114"/>
        <v>Correct</v>
      </c>
      <c r="AU271" s="142"/>
      <c r="AV271" s="115" t="s">
        <v>83</v>
      </c>
      <c r="AW271" s="115">
        <v>34</v>
      </c>
      <c r="AX271" s="115" t="s">
        <v>181</v>
      </c>
      <c r="AY271" s="115" t="s">
        <v>212</v>
      </c>
      <c r="AZ271" s="115" t="s">
        <v>114</v>
      </c>
      <c r="BA271" s="115" t="s">
        <v>91</v>
      </c>
      <c r="BB271" s="115" t="s">
        <v>108</v>
      </c>
      <c r="BC271" s="115" t="s">
        <v>101</v>
      </c>
      <c r="BD271" s="115" t="s">
        <v>94</v>
      </c>
      <c r="BE271" s="115" t="s">
        <v>90</v>
      </c>
    </row>
    <row r="272" spans="1:59">
      <c r="A272" s="115">
        <v>5584549814</v>
      </c>
      <c r="B272" s="115" t="s">
        <v>52</v>
      </c>
      <c r="G272" s="115" t="s">
        <v>56</v>
      </c>
      <c r="P272" s="115" t="s">
        <v>63</v>
      </c>
      <c r="T272" s="142"/>
      <c r="U272" s="141">
        <f t="shared" si="92"/>
        <v>3</v>
      </c>
      <c r="V272" s="141">
        <f t="shared" si="93"/>
        <v>1</v>
      </c>
      <c r="W272" s="142"/>
      <c r="X272" s="141">
        <f t="shared" si="94"/>
        <v>1</v>
      </c>
      <c r="Y272" s="141">
        <f t="shared" si="95"/>
        <v>0</v>
      </c>
      <c r="Z272" s="141">
        <f t="shared" si="96"/>
        <v>0</v>
      </c>
      <c r="AA272" s="141">
        <f t="shared" si="97"/>
        <v>0</v>
      </c>
      <c r="AB272" s="141">
        <f t="shared" si="98"/>
        <v>0</v>
      </c>
      <c r="AC272" s="141">
        <f t="shared" si="99"/>
        <v>1</v>
      </c>
      <c r="AD272" s="141">
        <f t="shared" si="100"/>
        <v>0</v>
      </c>
      <c r="AE272" s="141">
        <f t="shared" si="101"/>
        <v>0</v>
      </c>
      <c r="AF272" s="141">
        <f t="shared" si="102"/>
        <v>0</v>
      </c>
      <c r="AG272" s="141">
        <f t="shared" si="103"/>
        <v>0</v>
      </c>
      <c r="AH272" s="141">
        <f t="shared" si="104"/>
        <v>0</v>
      </c>
      <c r="AI272" s="141">
        <f t="shared" si="105"/>
        <v>0</v>
      </c>
      <c r="AJ272" s="141">
        <f t="shared" si="106"/>
        <v>0</v>
      </c>
      <c r="AK272" s="141">
        <f t="shared" si="107"/>
        <v>0</v>
      </c>
      <c r="AL272" s="141">
        <f t="shared" si="108"/>
        <v>1</v>
      </c>
      <c r="AM272" s="141">
        <f t="shared" si="109"/>
        <v>0</v>
      </c>
      <c r="AN272" s="141">
        <f t="shared" si="110"/>
        <v>0</v>
      </c>
      <c r="AO272" s="141">
        <f t="shared" si="111"/>
        <v>0</v>
      </c>
      <c r="AP272" s="142"/>
      <c r="AQ272" s="142"/>
      <c r="AR272" s="141">
        <f t="shared" si="112"/>
        <v>3</v>
      </c>
      <c r="AS272" s="141">
        <f t="shared" si="113"/>
        <v>3</v>
      </c>
      <c r="AT272" s="141" t="str">
        <f t="shared" si="114"/>
        <v>Correct</v>
      </c>
      <c r="AU272" s="142"/>
      <c r="AV272" s="115" t="s">
        <v>83</v>
      </c>
      <c r="AW272" s="115">
        <v>42</v>
      </c>
      <c r="AX272" s="115" t="s">
        <v>181</v>
      </c>
      <c r="AY272" s="115" t="s">
        <v>243</v>
      </c>
      <c r="AZ272" s="115" t="s">
        <v>85</v>
      </c>
      <c r="BA272" s="115" t="s">
        <v>86</v>
      </c>
      <c r="BB272" s="115" t="s">
        <v>87</v>
      </c>
      <c r="BC272" s="115" t="s">
        <v>100</v>
      </c>
      <c r="BD272" s="115" t="s">
        <v>89</v>
      </c>
      <c r="BE272" s="115" t="s">
        <v>90</v>
      </c>
      <c r="BF272" s="115" t="s">
        <v>91</v>
      </c>
      <c r="BG272" s="115" t="s">
        <v>91</v>
      </c>
    </row>
    <row r="273" spans="1:59">
      <c r="A273" s="115">
        <v>7020568735</v>
      </c>
      <c r="E273" s="115" t="s">
        <v>19</v>
      </c>
      <c r="O273" s="115" t="s">
        <v>22</v>
      </c>
      <c r="P273" s="115" t="s">
        <v>63</v>
      </c>
      <c r="T273" s="142"/>
      <c r="U273" s="141">
        <f t="shared" si="92"/>
        <v>3</v>
      </c>
      <c r="V273" s="141">
        <f t="shared" si="93"/>
        <v>1</v>
      </c>
      <c r="W273" s="142"/>
      <c r="X273" s="141">
        <f t="shared" si="94"/>
        <v>0</v>
      </c>
      <c r="Y273" s="141">
        <f t="shared" si="95"/>
        <v>0</v>
      </c>
      <c r="Z273" s="141">
        <f t="shared" si="96"/>
        <v>0</v>
      </c>
      <c r="AA273" s="141">
        <f t="shared" si="97"/>
        <v>1</v>
      </c>
      <c r="AB273" s="141">
        <f t="shared" si="98"/>
        <v>0</v>
      </c>
      <c r="AC273" s="141">
        <f t="shared" si="99"/>
        <v>0</v>
      </c>
      <c r="AD273" s="141">
        <f t="shared" si="100"/>
        <v>0</v>
      </c>
      <c r="AE273" s="141">
        <f t="shared" si="101"/>
        <v>0</v>
      </c>
      <c r="AF273" s="141">
        <f t="shared" si="102"/>
        <v>0</v>
      </c>
      <c r="AG273" s="141">
        <f t="shared" si="103"/>
        <v>0</v>
      </c>
      <c r="AH273" s="141">
        <f t="shared" si="104"/>
        <v>0</v>
      </c>
      <c r="AI273" s="141">
        <f t="shared" si="105"/>
        <v>0</v>
      </c>
      <c r="AJ273" s="141">
        <f t="shared" si="106"/>
        <v>0</v>
      </c>
      <c r="AK273" s="141">
        <f t="shared" si="107"/>
        <v>1</v>
      </c>
      <c r="AL273" s="141">
        <f t="shared" si="108"/>
        <v>1</v>
      </c>
      <c r="AM273" s="141">
        <f t="shared" si="109"/>
        <v>0</v>
      </c>
      <c r="AN273" s="141">
        <f t="shared" si="110"/>
        <v>0</v>
      </c>
      <c r="AO273" s="141">
        <f t="shared" si="111"/>
        <v>0</v>
      </c>
      <c r="AP273" s="142"/>
      <c r="AQ273" s="142"/>
      <c r="AR273" s="141">
        <f t="shared" si="112"/>
        <v>3</v>
      </c>
      <c r="AS273" s="141">
        <f t="shared" si="113"/>
        <v>3</v>
      </c>
      <c r="AT273" s="141" t="str">
        <f t="shared" si="114"/>
        <v>Correct</v>
      </c>
      <c r="AU273" s="142"/>
      <c r="AV273" s="115" t="s">
        <v>83</v>
      </c>
      <c r="AW273" s="115">
        <v>23</v>
      </c>
      <c r="AX273" s="115" t="s">
        <v>84</v>
      </c>
      <c r="AY273" s="115" t="s">
        <v>146</v>
      </c>
      <c r="BA273" s="115" t="s">
        <v>91</v>
      </c>
      <c r="BB273" s="115" t="s">
        <v>108</v>
      </c>
      <c r="BC273" s="115" t="s">
        <v>93</v>
      </c>
      <c r="BD273" s="115" t="s">
        <v>89</v>
      </c>
      <c r="BE273" s="115" t="s">
        <v>113</v>
      </c>
      <c r="BF273" s="115" t="s">
        <v>91</v>
      </c>
      <c r="BG273" s="115" t="s">
        <v>91</v>
      </c>
    </row>
    <row r="274" spans="1:59">
      <c r="A274" s="115">
        <v>7044840177</v>
      </c>
      <c r="E274" s="115" t="s">
        <v>19</v>
      </c>
      <c r="K274" s="115" t="s">
        <v>60</v>
      </c>
      <c r="P274" s="115" t="s">
        <v>63</v>
      </c>
      <c r="T274" s="142"/>
      <c r="U274" s="141">
        <f t="shared" si="92"/>
        <v>3</v>
      </c>
      <c r="V274" s="141">
        <f t="shared" si="93"/>
        <v>1</v>
      </c>
      <c r="W274" s="142"/>
      <c r="X274" s="141">
        <f t="shared" si="94"/>
        <v>0</v>
      </c>
      <c r="Y274" s="141">
        <f t="shared" si="95"/>
        <v>0</v>
      </c>
      <c r="Z274" s="141">
        <f t="shared" si="96"/>
        <v>0</v>
      </c>
      <c r="AA274" s="141">
        <f t="shared" si="97"/>
        <v>1</v>
      </c>
      <c r="AB274" s="141">
        <f t="shared" si="98"/>
        <v>0</v>
      </c>
      <c r="AC274" s="141">
        <f t="shared" si="99"/>
        <v>0</v>
      </c>
      <c r="AD274" s="141">
        <f t="shared" si="100"/>
        <v>0</v>
      </c>
      <c r="AE274" s="141">
        <f t="shared" si="101"/>
        <v>0</v>
      </c>
      <c r="AF274" s="141">
        <f t="shared" si="102"/>
        <v>0</v>
      </c>
      <c r="AG274" s="141">
        <f t="shared" si="103"/>
        <v>1</v>
      </c>
      <c r="AH274" s="141">
        <f t="shared" si="104"/>
        <v>0</v>
      </c>
      <c r="AI274" s="141">
        <f t="shared" si="105"/>
        <v>0</v>
      </c>
      <c r="AJ274" s="141">
        <f t="shared" si="106"/>
        <v>0</v>
      </c>
      <c r="AK274" s="141">
        <f t="shared" si="107"/>
        <v>0</v>
      </c>
      <c r="AL274" s="141">
        <f t="shared" si="108"/>
        <v>1</v>
      </c>
      <c r="AM274" s="141">
        <f t="shared" si="109"/>
        <v>0</v>
      </c>
      <c r="AN274" s="141">
        <f t="shared" si="110"/>
        <v>0</v>
      </c>
      <c r="AO274" s="141">
        <f t="shared" si="111"/>
        <v>0</v>
      </c>
      <c r="AP274" s="142"/>
      <c r="AQ274" s="142"/>
      <c r="AR274" s="141">
        <f t="shared" si="112"/>
        <v>3</v>
      </c>
      <c r="AS274" s="141">
        <f t="shared" si="113"/>
        <v>3</v>
      </c>
      <c r="AT274" s="141" t="str">
        <f t="shared" si="114"/>
        <v>Correct</v>
      </c>
      <c r="AU274" s="142"/>
      <c r="AV274" s="115" t="s">
        <v>83</v>
      </c>
      <c r="AW274" s="115">
        <v>47</v>
      </c>
      <c r="AX274" s="115" t="s">
        <v>181</v>
      </c>
      <c r="AY274" s="115" t="s">
        <v>488</v>
      </c>
      <c r="AZ274" s="115" t="s">
        <v>85</v>
      </c>
      <c r="BA274" s="115" t="s">
        <v>86</v>
      </c>
      <c r="BB274" s="115" t="s">
        <v>87</v>
      </c>
      <c r="BC274" s="115" t="s">
        <v>100</v>
      </c>
      <c r="BF274" s="115" t="s">
        <v>91</v>
      </c>
      <c r="BG274" s="115" t="s">
        <v>91</v>
      </c>
    </row>
    <row r="275" spans="1:59">
      <c r="A275" s="115">
        <v>6982453202</v>
      </c>
      <c r="E275" s="115" t="s">
        <v>19</v>
      </c>
      <c r="T275" s="142"/>
      <c r="U275" s="141">
        <f t="shared" si="92"/>
        <v>1</v>
      </c>
      <c r="V275" s="141">
        <f t="shared" si="93"/>
        <v>3</v>
      </c>
      <c r="W275" s="142"/>
      <c r="X275" s="141">
        <f t="shared" si="94"/>
        <v>0</v>
      </c>
      <c r="Y275" s="141">
        <f t="shared" si="95"/>
        <v>0</v>
      </c>
      <c r="Z275" s="141">
        <f t="shared" si="96"/>
        <v>0</v>
      </c>
      <c r="AA275" s="141">
        <f t="shared" si="97"/>
        <v>1</v>
      </c>
      <c r="AB275" s="141">
        <f t="shared" si="98"/>
        <v>0</v>
      </c>
      <c r="AC275" s="141">
        <f t="shared" si="99"/>
        <v>0</v>
      </c>
      <c r="AD275" s="141">
        <f t="shared" si="100"/>
        <v>0</v>
      </c>
      <c r="AE275" s="141">
        <f t="shared" si="101"/>
        <v>0</v>
      </c>
      <c r="AF275" s="141">
        <f t="shared" si="102"/>
        <v>0</v>
      </c>
      <c r="AG275" s="141">
        <f t="shared" si="103"/>
        <v>0</v>
      </c>
      <c r="AH275" s="141">
        <f t="shared" si="104"/>
        <v>0</v>
      </c>
      <c r="AI275" s="141">
        <f t="shared" si="105"/>
        <v>0</v>
      </c>
      <c r="AJ275" s="141">
        <f t="shared" si="106"/>
        <v>0</v>
      </c>
      <c r="AK275" s="141">
        <f t="shared" si="107"/>
        <v>0</v>
      </c>
      <c r="AL275" s="141">
        <f t="shared" si="108"/>
        <v>0</v>
      </c>
      <c r="AM275" s="141">
        <f t="shared" si="109"/>
        <v>0</v>
      </c>
      <c r="AN275" s="141">
        <f t="shared" si="110"/>
        <v>0</v>
      </c>
      <c r="AO275" s="141">
        <f t="shared" si="111"/>
        <v>0</v>
      </c>
      <c r="AP275" s="142"/>
      <c r="AQ275" s="142"/>
      <c r="AR275" s="141">
        <f t="shared" si="112"/>
        <v>1</v>
      </c>
      <c r="AS275" s="141">
        <f t="shared" si="113"/>
        <v>1</v>
      </c>
      <c r="AT275" s="141" t="str">
        <f t="shared" si="114"/>
        <v>Correct</v>
      </c>
      <c r="AU275" s="142"/>
      <c r="AV275" s="115" t="s">
        <v>83</v>
      </c>
      <c r="AW275" s="115">
        <v>31</v>
      </c>
      <c r="AX275" s="115" t="s">
        <v>181</v>
      </c>
      <c r="AY275" s="115" t="s">
        <v>191</v>
      </c>
      <c r="BB275" s="115" t="s">
        <v>108</v>
      </c>
      <c r="BD275" s="115" t="s">
        <v>105</v>
      </c>
      <c r="BF275" s="115" t="s">
        <v>86</v>
      </c>
    </row>
    <row r="276" spans="1:59">
      <c r="A276" s="115">
        <v>6985146534</v>
      </c>
      <c r="B276" s="115" t="s">
        <v>52</v>
      </c>
      <c r="D276" s="115" t="s">
        <v>54</v>
      </c>
      <c r="E276" s="115" t="s">
        <v>19</v>
      </c>
      <c r="G276" s="115" t="s">
        <v>56</v>
      </c>
      <c r="H276" s="115" t="s">
        <v>57</v>
      </c>
      <c r="K276" s="115" t="s">
        <v>60</v>
      </c>
      <c r="N276" s="115" t="s">
        <v>26</v>
      </c>
      <c r="T276" s="142"/>
      <c r="U276" s="141">
        <f t="shared" si="92"/>
        <v>7</v>
      </c>
      <c r="V276" s="141">
        <f t="shared" si="93"/>
        <v>0.42857142857142855</v>
      </c>
      <c r="W276" s="142"/>
      <c r="X276" s="141">
        <f t="shared" si="94"/>
        <v>0.42857142857142855</v>
      </c>
      <c r="Y276" s="141">
        <f t="shared" si="95"/>
        <v>0</v>
      </c>
      <c r="Z276" s="141">
        <f t="shared" si="96"/>
        <v>0.42857142857142855</v>
      </c>
      <c r="AA276" s="141">
        <f t="shared" si="97"/>
        <v>0.42857142857142855</v>
      </c>
      <c r="AB276" s="141">
        <f t="shared" si="98"/>
        <v>0</v>
      </c>
      <c r="AC276" s="141">
        <f t="shared" si="99"/>
        <v>0.42857142857142855</v>
      </c>
      <c r="AD276" s="141">
        <f t="shared" si="100"/>
        <v>0.42857142857142855</v>
      </c>
      <c r="AE276" s="141">
        <f t="shared" si="101"/>
        <v>0</v>
      </c>
      <c r="AF276" s="141">
        <f t="shared" si="102"/>
        <v>0</v>
      </c>
      <c r="AG276" s="141">
        <f t="shared" si="103"/>
        <v>0.42857142857142855</v>
      </c>
      <c r="AH276" s="141">
        <f t="shared" si="104"/>
        <v>0</v>
      </c>
      <c r="AI276" s="141">
        <f t="shared" si="105"/>
        <v>0</v>
      </c>
      <c r="AJ276" s="141">
        <f t="shared" si="106"/>
        <v>0.42857142857142855</v>
      </c>
      <c r="AK276" s="141">
        <f t="shared" si="107"/>
        <v>0</v>
      </c>
      <c r="AL276" s="141">
        <f t="shared" si="108"/>
        <v>0</v>
      </c>
      <c r="AM276" s="141">
        <f t="shared" si="109"/>
        <v>0</v>
      </c>
      <c r="AN276" s="141">
        <f t="shared" si="110"/>
        <v>0</v>
      </c>
      <c r="AO276" s="141">
        <f t="shared" si="111"/>
        <v>0</v>
      </c>
      <c r="AP276" s="142"/>
      <c r="AQ276" s="142"/>
      <c r="AR276" s="141">
        <f t="shared" si="112"/>
        <v>2.9999999999999996</v>
      </c>
      <c r="AS276" s="141">
        <f t="shared" si="113"/>
        <v>7</v>
      </c>
      <c r="AT276" s="141" t="str">
        <f t="shared" si="114"/>
        <v>Correct</v>
      </c>
      <c r="AU276" s="142"/>
      <c r="AV276" s="115" t="s">
        <v>83</v>
      </c>
      <c r="AW276" s="115">
        <v>78</v>
      </c>
      <c r="AX276" s="115" t="s">
        <v>181</v>
      </c>
      <c r="AY276" s="115" t="s">
        <v>186</v>
      </c>
      <c r="AZ276" s="115" t="s">
        <v>85</v>
      </c>
      <c r="BB276" s="115" t="s">
        <v>87</v>
      </c>
      <c r="BC276" s="115" t="s">
        <v>93</v>
      </c>
      <c r="BD276" s="115" t="s">
        <v>102</v>
      </c>
      <c r="BE276" s="115" t="s">
        <v>106</v>
      </c>
      <c r="BF276" s="115" t="s">
        <v>91</v>
      </c>
      <c r="BG276" s="115" t="s">
        <v>86</v>
      </c>
    </row>
    <row r="277" spans="1:59">
      <c r="A277" s="115">
        <v>6985717402</v>
      </c>
      <c r="B277" s="115" t="s">
        <v>52</v>
      </c>
      <c r="C277" s="115" t="s">
        <v>53</v>
      </c>
      <c r="S277" s="115" t="s">
        <v>66</v>
      </c>
      <c r="T277" s="142"/>
      <c r="U277" s="141">
        <f t="shared" si="92"/>
        <v>3</v>
      </c>
      <c r="V277" s="141">
        <f t="shared" si="93"/>
        <v>1</v>
      </c>
      <c r="W277" s="142"/>
      <c r="X277" s="141">
        <f t="shared" si="94"/>
        <v>1</v>
      </c>
      <c r="Y277" s="141">
        <f t="shared" si="95"/>
        <v>1</v>
      </c>
      <c r="Z277" s="141">
        <f t="shared" si="96"/>
        <v>0</v>
      </c>
      <c r="AA277" s="141">
        <f t="shared" si="97"/>
        <v>0</v>
      </c>
      <c r="AB277" s="141">
        <f t="shared" si="98"/>
        <v>0</v>
      </c>
      <c r="AC277" s="141">
        <f t="shared" si="99"/>
        <v>0</v>
      </c>
      <c r="AD277" s="141">
        <f t="shared" si="100"/>
        <v>0</v>
      </c>
      <c r="AE277" s="141">
        <f t="shared" si="101"/>
        <v>0</v>
      </c>
      <c r="AF277" s="141">
        <f t="shared" si="102"/>
        <v>0</v>
      </c>
      <c r="AG277" s="141">
        <f t="shared" si="103"/>
        <v>0</v>
      </c>
      <c r="AH277" s="141">
        <f t="shared" si="104"/>
        <v>0</v>
      </c>
      <c r="AI277" s="141">
        <f t="shared" si="105"/>
        <v>0</v>
      </c>
      <c r="AJ277" s="141">
        <f t="shared" si="106"/>
        <v>0</v>
      </c>
      <c r="AK277" s="141">
        <f t="shared" si="107"/>
        <v>0</v>
      </c>
      <c r="AL277" s="141">
        <f t="shared" si="108"/>
        <v>0</v>
      </c>
      <c r="AM277" s="141">
        <f t="shared" si="109"/>
        <v>0</v>
      </c>
      <c r="AN277" s="141">
        <f t="shared" si="110"/>
        <v>0</v>
      </c>
      <c r="AO277" s="141">
        <f t="shared" si="111"/>
        <v>1</v>
      </c>
      <c r="AP277" s="142"/>
      <c r="AQ277" s="142"/>
      <c r="AR277" s="141">
        <f t="shared" si="112"/>
        <v>3</v>
      </c>
      <c r="AS277" s="141">
        <f t="shared" si="113"/>
        <v>3</v>
      </c>
      <c r="AT277" s="141" t="str">
        <f t="shared" si="114"/>
        <v>Correct</v>
      </c>
      <c r="AU277" s="142"/>
      <c r="AV277" s="115" t="s">
        <v>83</v>
      </c>
      <c r="AW277" s="115">
        <v>20</v>
      </c>
      <c r="AX277" s="115" t="s">
        <v>181</v>
      </c>
      <c r="AY277" s="115" t="s">
        <v>239</v>
      </c>
      <c r="BA277" s="115" t="s">
        <v>91</v>
      </c>
      <c r="BC277" s="115" t="s">
        <v>96</v>
      </c>
      <c r="BD277" s="115" t="s">
        <v>94</v>
      </c>
      <c r="BE277" s="115" t="s">
        <v>98</v>
      </c>
      <c r="BF277" s="115" t="s">
        <v>91</v>
      </c>
      <c r="BG277" s="115" t="s">
        <v>91</v>
      </c>
    </row>
    <row r="278" spans="1:59">
      <c r="A278" s="115">
        <v>6985121339</v>
      </c>
      <c r="F278" s="115" t="s">
        <v>55</v>
      </c>
      <c r="I278" s="115" t="s">
        <v>58</v>
      </c>
      <c r="T278" s="142"/>
      <c r="U278" s="141">
        <f t="shared" si="92"/>
        <v>2</v>
      </c>
      <c r="V278" s="141">
        <f t="shared" si="93"/>
        <v>1.5</v>
      </c>
      <c r="W278" s="142"/>
      <c r="X278" s="141">
        <f t="shared" si="94"/>
        <v>0</v>
      </c>
      <c r="Y278" s="141">
        <f t="shared" si="95"/>
        <v>0</v>
      </c>
      <c r="Z278" s="141">
        <f t="shared" si="96"/>
        <v>0</v>
      </c>
      <c r="AA278" s="141">
        <f t="shared" si="97"/>
        <v>0</v>
      </c>
      <c r="AB278" s="141">
        <f t="shared" si="98"/>
        <v>1</v>
      </c>
      <c r="AC278" s="141">
        <f t="shared" si="99"/>
        <v>0</v>
      </c>
      <c r="AD278" s="141">
        <f t="shared" si="100"/>
        <v>0</v>
      </c>
      <c r="AE278" s="141">
        <f t="shared" si="101"/>
        <v>1</v>
      </c>
      <c r="AF278" s="141">
        <f t="shared" si="102"/>
        <v>0</v>
      </c>
      <c r="AG278" s="141">
        <f t="shared" si="103"/>
        <v>0</v>
      </c>
      <c r="AH278" s="141">
        <f t="shared" si="104"/>
        <v>0</v>
      </c>
      <c r="AI278" s="141">
        <f t="shared" si="105"/>
        <v>0</v>
      </c>
      <c r="AJ278" s="141">
        <f t="shared" si="106"/>
        <v>0</v>
      </c>
      <c r="AK278" s="141">
        <f t="shared" si="107"/>
        <v>0</v>
      </c>
      <c r="AL278" s="141">
        <f t="shared" si="108"/>
        <v>0</v>
      </c>
      <c r="AM278" s="141">
        <f t="shared" si="109"/>
        <v>0</v>
      </c>
      <c r="AN278" s="141">
        <f t="shared" si="110"/>
        <v>0</v>
      </c>
      <c r="AO278" s="141">
        <f t="shared" si="111"/>
        <v>0</v>
      </c>
      <c r="AP278" s="142"/>
      <c r="AQ278" s="142"/>
      <c r="AR278" s="141">
        <f t="shared" si="112"/>
        <v>2</v>
      </c>
      <c r="AS278" s="141">
        <f t="shared" si="113"/>
        <v>2</v>
      </c>
      <c r="AT278" s="141" t="str">
        <f t="shared" si="114"/>
        <v>Correct</v>
      </c>
      <c r="AU278" s="142"/>
      <c r="AV278" s="115" t="s">
        <v>99</v>
      </c>
      <c r="AW278" s="115">
        <v>66</v>
      </c>
      <c r="AX278" s="115" t="s">
        <v>181</v>
      </c>
      <c r="AY278" s="115" t="s">
        <v>237</v>
      </c>
      <c r="AZ278" s="115" t="s">
        <v>85</v>
      </c>
      <c r="BA278" s="115" t="s">
        <v>86</v>
      </c>
      <c r="BB278" s="115" t="s">
        <v>87</v>
      </c>
      <c r="BD278" s="115" t="s">
        <v>94</v>
      </c>
      <c r="BE278" s="115" t="s">
        <v>98</v>
      </c>
      <c r="BG278" s="115" t="s">
        <v>86</v>
      </c>
    </row>
    <row r="279" spans="1:59">
      <c r="A279" s="115">
        <v>7011000416</v>
      </c>
      <c r="E279" s="115" t="s">
        <v>19</v>
      </c>
      <c r="H279" s="115" t="s">
        <v>57</v>
      </c>
      <c r="T279" s="142"/>
      <c r="U279" s="141">
        <f t="shared" si="92"/>
        <v>2</v>
      </c>
      <c r="V279" s="141">
        <f t="shared" si="93"/>
        <v>1.5</v>
      </c>
      <c r="W279" s="142"/>
      <c r="X279" s="141">
        <f t="shared" si="94"/>
        <v>0</v>
      </c>
      <c r="Y279" s="141">
        <f t="shared" si="95"/>
        <v>0</v>
      </c>
      <c r="Z279" s="141">
        <f t="shared" si="96"/>
        <v>0</v>
      </c>
      <c r="AA279" s="141">
        <f t="shared" si="97"/>
        <v>1</v>
      </c>
      <c r="AB279" s="141">
        <f t="shared" si="98"/>
        <v>0</v>
      </c>
      <c r="AC279" s="141">
        <f t="shared" si="99"/>
        <v>0</v>
      </c>
      <c r="AD279" s="141">
        <f t="shared" si="100"/>
        <v>1</v>
      </c>
      <c r="AE279" s="141">
        <f t="shared" si="101"/>
        <v>0</v>
      </c>
      <c r="AF279" s="141">
        <f t="shared" si="102"/>
        <v>0</v>
      </c>
      <c r="AG279" s="141">
        <f t="shared" si="103"/>
        <v>0</v>
      </c>
      <c r="AH279" s="141">
        <f t="shared" si="104"/>
        <v>0</v>
      </c>
      <c r="AI279" s="141">
        <f t="shared" si="105"/>
        <v>0</v>
      </c>
      <c r="AJ279" s="141">
        <f t="shared" si="106"/>
        <v>0</v>
      </c>
      <c r="AK279" s="141">
        <f t="shared" si="107"/>
        <v>0</v>
      </c>
      <c r="AL279" s="141">
        <f t="shared" si="108"/>
        <v>0</v>
      </c>
      <c r="AM279" s="141">
        <f t="shared" si="109"/>
        <v>0</v>
      </c>
      <c r="AN279" s="141">
        <f t="shared" si="110"/>
        <v>0</v>
      </c>
      <c r="AO279" s="141">
        <f t="shared" si="111"/>
        <v>0</v>
      </c>
      <c r="AP279" s="142"/>
      <c r="AQ279" s="142"/>
      <c r="AR279" s="141">
        <f t="shared" si="112"/>
        <v>2</v>
      </c>
      <c r="AS279" s="141">
        <f t="shared" si="113"/>
        <v>2</v>
      </c>
      <c r="AT279" s="141" t="str">
        <f t="shared" si="114"/>
        <v>Correct</v>
      </c>
      <c r="AU279" s="142"/>
      <c r="AV279" s="115" t="s">
        <v>99</v>
      </c>
      <c r="AW279" s="115">
        <v>47</v>
      </c>
      <c r="AX279" s="115" t="s">
        <v>84</v>
      </c>
      <c r="AY279" s="115" t="s">
        <v>129</v>
      </c>
      <c r="AZ279" s="115" t="s">
        <v>85</v>
      </c>
      <c r="BA279" s="115" t="s">
        <v>86</v>
      </c>
      <c r="BB279" s="115" t="s">
        <v>87</v>
      </c>
      <c r="BC279" s="115" t="s">
        <v>88</v>
      </c>
      <c r="BD279" s="115" t="s">
        <v>111</v>
      </c>
      <c r="BE279" s="115" t="s">
        <v>90</v>
      </c>
      <c r="BF279" s="115" t="s">
        <v>91</v>
      </c>
      <c r="BG279" s="115" t="s">
        <v>91</v>
      </c>
    </row>
    <row r="280" spans="1:59">
      <c r="A280" s="115">
        <v>6985151171</v>
      </c>
      <c r="F280" s="115" t="s">
        <v>55</v>
      </c>
      <c r="G280" s="115" t="s">
        <v>56</v>
      </c>
      <c r="N280" s="115" t="s">
        <v>26</v>
      </c>
      <c r="Q280" s="115" t="s">
        <v>64</v>
      </c>
      <c r="T280" s="142"/>
      <c r="U280" s="141">
        <f t="shared" si="92"/>
        <v>4</v>
      </c>
      <c r="V280" s="141">
        <f t="shared" si="93"/>
        <v>0.75</v>
      </c>
      <c r="W280" s="142"/>
      <c r="X280" s="141">
        <f t="shared" si="94"/>
        <v>0</v>
      </c>
      <c r="Y280" s="141">
        <f t="shared" si="95"/>
        <v>0</v>
      </c>
      <c r="Z280" s="141">
        <f t="shared" si="96"/>
        <v>0</v>
      </c>
      <c r="AA280" s="141">
        <f t="shared" si="97"/>
        <v>0</v>
      </c>
      <c r="AB280" s="141">
        <f t="shared" si="98"/>
        <v>0.75</v>
      </c>
      <c r="AC280" s="141">
        <f t="shared" si="99"/>
        <v>0.75</v>
      </c>
      <c r="AD280" s="141">
        <f t="shared" si="100"/>
        <v>0</v>
      </c>
      <c r="AE280" s="141">
        <f t="shared" si="101"/>
        <v>0</v>
      </c>
      <c r="AF280" s="141">
        <f t="shared" si="102"/>
        <v>0</v>
      </c>
      <c r="AG280" s="141">
        <f t="shared" si="103"/>
        <v>0</v>
      </c>
      <c r="AH280" s="141">
        <f t="shared" si="104"/>
        <v>0</v>
      </c>
      <c r="AI280" s="141">
        <f t="shared" si="105"/>
        <v>0</v>
      </c>
      <c r="AJ280" s="141">
        <f t="shared" si="106"/>
        <v>0.75</v>
      </c>
      <c r="AK280" s="141">
        <f t="shared" si="107"/>
        <v>0</v>
      </c>
      <c r="AL280" s="141">
        <f t="shared" si="108"/>
        <v>0</v>
      </c>
      <c r="AM280" s="141">
        <f t="shared" si="109"/>
        <v>0.75</v>
      </c>
      <c r="AN280" s="141">
        <f t="shared" si="110"/>
        <v>0</v>
      </c>
      <c r="AO280" s="141">
        <f t="shared" si="111"/>
        <v>0</v>
      </c>
      <c r="AP280" s="142"/>
      <c r="AQ280" s="142"/>
      <c r="AR280" s="141">
        <f t="shared" si="112"/>
        <v>3</v>
      </c>
      <c r="AS280" s="141">
        <f t="shared" si="113"/>
        <v>4</v>
      </c>
      <c r="AT280" s="141" t="str">
        <f t="shared" si="114"/>
        <v>Correct</v>
      </c>
      <c r="AU280" s="142"/>
      <c r="AV280" s="115" t="s">
        <v>116</v>
      </c>
      <c r="AX280" s="115" t="s">
        <v>181</v>
      </c>
      <c r="AY280" s="115" t="s">
        <v>237</v>
      </c>
      <c r="BA280" s="115" t="s">
        <v>86</v>
      </c>
      <c r="BB280" s="115" t="s">
        <v>87</v>
      </c>
      <c r="BC280" s="115" t="s">
        <v>93</v>
      </c>
      <c r="BD280" s="115" t="s">
        <v>111</v>
      </c>
      <c r="BE280" s="115" t="s">
        <v>106</v>
      </c>
      <c r="BF280" s="115" t="s">
        <v>86</v>
      </c>
      <c r="BG280" s="115" t="s">
        <v>86</v>
      </c>
    </row>
    <row r="281" spans="1:59">
      <c r="A281" s="115">
        <v>6985459932</v>
      </c>
      <c r="G281" s="115" t="s">
        <v>56</v>
      </c>
      <c r="I281" s="115" t="s">
        <v>58</v>
      </c>
      <c r="S281" s="115" t="s">
        <v>66</v>
      </c>
      <c r="T281" s="142"/>
      <c r="U281" s="141">
        <f t="shared" si="92"/>
        <v>3</v>
      </c>
      <c r="V281" s="141">
        <f t="shared" si="93"/>
        <v>1</v>
      </c>
      <c r="W281" s="142"/>
      <c r="X281" s="141">
        <f t="shared" si="94"/>
        <v>0</v>
      </c>
      <c r="Y281" s="141">
        <f t="shared" si="95"/>
        <v>0</v>
      </c>
      <c r="Z281" s="141">
        <f t="shared" si="96"/>
        <v>0</v>
      </c>
      <c r="AA281" s="141">
        <f t="shared" si="97"/>
        <v>0</v>
      </c>
      <c r="AB281" s="141">
        <f t="shared" si="98"/>
        <v>0</v>
      </c>
      <c r="AC281" s="141">
        <f t="shared" si="99"/>
        <v>1</v>
      </c>
      <c r="AD281" s="141">
        <f t="shared" si="100"/>
        <v>0</v>
      </c>
      <c r="AE281" s="141">
        <f t="shared" si="101"/>
        <v>1</v>
      </c>
      <c r="AF281" s="141">
        <f t="shared" si="102"/>
        <v>0</v>
      </c>
      <c r="AG281" s="141">
        <f t="shared" si="103"/>
        <v>0</v>
      </c>
      <c r="AH281" s="141">
        <f t="shared" si="104"/>
        <v>0</v>
      </c>
      <c r="AI281" s="141">
        <f t="shared" si="105"/>
        <v>0</v>
      </c>
      <c r="AJ281" s="141">
        <f t="shared" si="106"/>
        <v>0</v>
      </c>
      <c r="AK281" s="141">
        <f t="shared" si="107"/>
        <v>0</v>
      </c>
      <c r="AL281" s="141">
        <f t="shared" si="108"/>
        <v>0</v>
      </c>
      <c r="AM281" s="141">
        <f t="shared" si="109"/>
        <v>0</v>
      </c>
      <c r="AN281" s="141">
        <f t="shared" si="110"/>
        <v>0</v>
      </c>
      <c r="AO281" s="141">
        <f t="shared" si="111"/>
        <v>1</v>
      </c>
      <c r="AP281" s="142"/>
      <c r="AQ281" s="142"/>
      <c r="AR281" s="141">
        <f t="shared" si="112"/>
        <v>3</v>
      </c>
      <c r="AS281" s="141">
        <f t="shared" si="113"/>
        <v>3</v>
      </c>
      <c r="AT281" s="141" t="str">
        <f t="shared" si="114"/>
        <v>Correct</v>
      </c>
      <c r="AU281" s="142"/>
      <c r="AV281" s="115" t="s">
        <v>83</v>
      </c>
      <c r="AW281" s="115">
        <v>64</v>
      </c>
      <c r="AX281" s="115" t="s">
        <v>181</v>
      </c>
      <c r="AY281" s="115" t="s">
        <v>239</v>
      </c>
      <c r="AZ281" s="115" t="s">
        <v>85</v>
      </c>
      <c r="BA281" s="115" t="s">
        <v>86</v>
      </c>
      <c r="BB281" s="115" t="s">
        <v>87</v>
      </c>
      <c r="BC281" s="115" t="s">
        <v>104</v>
      </c>
      <c r="BD281" s="115" t="s">
        <v>111</v>
      </c>
      <c r="BE281" s="115" t="s">
        <v>90</v>
      </c>
      <c r="BF281" s="115" t="s">
        <v>91</v>
      </c>
      <c r="BG281" s="115" t="s">
        <v>86</v>
      </c>
    </row>
    <row r="282" spans="1:59">
      <c r="A282" s="115">
        <v>6985413172</v>
      </c>
      <c r="G282" s="115" t="s">
        <v>56</v>
      </c>
      <c r="I282" s="115" t="s">
        <v>58</v>
      </c>
      <c r="R282" s="115" t="s">
        <v>65</v>
      </c>
      <c r="T282" s="142"/>
      <c r="U282" s="141">
        <f t="shared" si="92"/>
        <v>3</v>
      </c>
      <c r="V282" s="141">
        <f t="shared" si="93"/>
        <v>1</v>
      </c>
      <c r="W282" s="142"/>
      <c r="X282" s="141">
        <f t="shared" si="94"/>
        <v>0</v>
      </c>
      <c r="Y282" s="141">
        <f t="shared" si="95"/>
        <v>0</v>
      </c>
      <c r="Z282" s="141">
        <f t="shared" si="96"/>
        <v>0</v>
      </c>
      <c r="AA282" s="141">
        <f t="shared" si="97"/>
        <v>0</v>
      </c>
      <c r="AB282" s="141">
        <f t="shared" si="98"/>
        <v>0</v>
      </c>
      <c r="AC282" s="141">
        <f t="shared" si="99"/>
        <v>1</v>
      </c>
      <c r="AD282" s="141">
        <f t="shared" si="100"/>
        <v>0</v>
      </c>
      <c r="AE282" s="141">
        <f t="shared" si="101"/>
        <v>1</v>
      </c>
      <c r="AF282" s="141">
        <f t="shared" si="102"/>
        <v>0</v>
      </c>
      <c r="AG282" s="141">
        <f t="shared" si="103"/>
        <v>0</v>
      </c>
      <c r="AH282" s="141">
        <f t="shared" si="104"/>
        <v>0</v>
      </c>
      <c r="AI282" s="141">
        <f t="shared" si="105"/>
        <v>0</v>
      </c>
      <c r="AJ282" s="141">
        <f t="shared" si="106"/>
        <v>0</v>
      </c>
      <c r="AK282" s="141">
        <f t="shared" si="107"/>
        <v>0</v>
      </c>
      <c r="AL282" s="141">
        <f t="shared" si="108"/>
        <v>0</v>
      </c>
      <c r="AM282" s="141">
        <f t="shared" si="109"/>
        <v>0</v>
      </c>
      <c r="AN282" s="141">
        <f t="shared" si="110"/>
        <v>1</v>
      </c>
      <c r="AO282" s="141">
        <f t="shared" si="111"/>
        <v>0</v>
      </c>
      <c r="AP282" s="142"/>
      <c r="AQ282" s="142"/>
      <c r="AR282" s="141">
        <f t="shared" si="112"/>
        <v>3</v>
      </c>
      <c r="AS282" s="141">
        <f t="shared" si="113"/>
        <v>3</v>
      </c>
      <c r="AT282" s="141" t="str">
        <f t="shared" si="114"/>
        <v>Correct</v>
      </c>
      <c r="AU282" s="142"/>
      <c r="AV282" s="115" t="s">
        <v>99</v>
      </c>
      <c r="AW282" s="115">
        <v>68</v>
      </c>
      <c r="AX282" s="115" t="s">
        <v>181</v>
      </c>
      <c r="AY282" s="115" t="s">
        <v>212</v>
      </c>
      <c r="AZ282" s="115" t="s">
        <v>85</v>
      </c>
      <c r="BA282" s="115" t="s">
        <v>86</v>
      </c>
      <c r="BB282" s="115" t="s">
        <v>87</v>
      </c>
      <c r="BC282" s="115" t="s">
        <v>101</v>
      </c>
      <c r="BD282" s="115" t="s">
        <v>102</v>
      </c>
      <c r="BE282" s="115" t="s">
        <v>106</v>
      </c>
      <c r="BF282" s="115" t="s">
        <v>91</v>
      </c>
      <c r="BG282" s="115" t="s">
        <v>86</v>
      </c>
    </row>
    <row r="283" spans="1:59">
      <c r="A283" s="115">
        <v>7045759762</v>
      </c>
      <c r="B283" s="115" t="s">
        <v>52</v>
      </c>
      <c r="E283" s="115" t="s">
        <v>19</v>
      </c>
      <c r="G283" s="115" t="s">
        <v>56</v>
      </c>
      <c r="H283" s="115" t="s">
        <v>57</v>
      </c>
      <c r="I283" s="115" t="s">
        <v>58</v>
      </c>
      <c r="J283" s="115" t="s">
        <v>59</v>
      </c>
      <c r="K283" s="115" t="s">
        <v>60</v>
      </c>
      <c r="L283" s="115" t="s">
        <v>61</v>
      </c>
      <c r="M283" s="115" t="s">
        <v>62</v>
      </c>
      <c r="P283" s="115" t="s">
        <v>63</v>
      </c>
      <c r="R283" s="115" t="s">
        <v>65</v>
      </c>
      <c r="S283" s="115" t="s">
        <v>66</v>
      </c>
      <c r="T283" s="142"/>
      <c r="U283" s="141">
        <f t="shared" si="92"/>
        <v>12</v>
      </c>
      <c r="V283" s="141">
        <f t="shared" si="93"/>
        <v>0.25</v>
      </c>
      <c r="W283" s="142"/>
      <c r="X283" s="141">
        <f t="shared" si="94"/>
        <v>0.25</v>
      </c>
      <c r="Y283" s="141">
        <f t="shared" si="95"/>
        <v>0</v>
      </c>
      <c r="Z283" s="141">
        <f t="shared" si="96"/>
        <v>0</v>
      </c>
      <c r="AA283" s="141">
        <f t="shared" si="97"/>
        <v>0.25</v>
      </c>
      <c r="AB283" s="141">
        <f t="shared" si="98"/>
        <v>0</v>
      </c>
      <c r="AC283" s="141">
        <f t="shared" si="99"/>
        <v>0.25</v>
      </c>
      <c r="AD283" s="141">
        <f t="shared" si="100"/>
        <v>0.25</v>
      </c>
      <c r="AE283" s="141">
        <f t="shared" si="101"/>
        <v>0.25</v>
      </c>
      <c r="AF283" s="141">
        <f t="shared" si="102"/>
        <v>0.25</v>
      </c>
      <c r="AG283" s="141">
        <f t="shared" si="103"/>
        <v>0.25</v>
      </c>
      <c r="AH283" s="141">
        <f t="shared" si="104"/>
        <v>0.25</v>
      </c>
      <c r="AI283" s="141">
        <f t="shared" si="105"/>
        <v>0.25</v>
      </c>
      <c r="AJ283" s="141">
        <f t="shared" si="106"/>
        <v>0</v>
      </c>
      <c r="AK283" s="141">
        <f t="shared" si="107"/>
        <v>0</v>
      </c>
      <c r="AL283" s="141">
        <f t="shared" si="108"/>
        <v>0.25</v>
      </c>
      <c r="AM283" s="141">
        <f t="shared" si="109"/>
        <v>0</v>
      </c>
      <c r="AN283" s="141">
        <f t="shared" si="110"/>
        <v>0.25</v>
      </c>
      <c r="AO283" s="141">
        <f t="shared" si="111"/>
        <v>0.25</v>
      </c>
      <c r="AP283" s="142"/>
      <c r="AQ283" s="142"/>
      <c r="AR283" s="141">
        <f t="shared" si="112"/>
        <v>3</v>
      </c>
      <c r="AS283" s="141">
        <f t="shared" si="113"/>
        <v>12</v>
      </c>
      <c r="AT283" s="141" t="str">
        <f t="shared" si="114"/>
        <v>Correct</v>
      </c>
      <c r="AU283" s="142"/>
      <c r="AV283" s="115" t="s">
        <v>83</v>
      </c>
      <c r="AW283" s="115">
        <v>13</v>
      </c>
      <c r="AX283" s="115" t="s">
        <v>181</v>
      </c>
      <c r="AY283" s="115" t="s">
        <v>190</v>
      </c>
      <c r="AZ283" s="115" t="s">
        <v>85</v>
      </c>
      <c r="BA283" s="115" t="s">
        <v>91</v>
      </c>
      <c r="BB283" s="115" t="s">
        <v>137</v>
      </c>
      <c r="BD283" s="115" t="s">
        <v>105</v>
      </c>
      <c r="BE283" s="115" t="s">
        <v>95</v>
      </c>
      <c r="BF283" s="115" t="s">
        <v>91</v>
      </c>
      <c r="BG283" s="115" t="s">
        <v>91</v>
      </c>
    </row>
    <row r="284" spans="1:59">
      <c r="A284" s="115">
        <v>7011315205</v>
      </c>
      <c r="B284" s="115" t="s">
        <v>52</v>
      </c>
      <c r="D284" s="115" t="s">
        <v>54</v>
      </c>
      <c r="E284" s="115" t="s">
        <v>19</v>
      </c>
      <c r="H284" s="115" t="s">
        <v>57</v>
      </c>
      <c r="I284" s="115" t="s">
        <v>58</v>
      </c>
      <c r="K284" s="115" t="s">
        <v>60</v>
      </c>
      <c r="N284" s="115" t="s">
        <v>26</v>
      </c>
      <c r="R284" s="115" t="s">
        <v>65</v>
      </c>
      <c r="S284" s="115" t="s">
        <v>66</v>
      </c>
      <c r="T284" s="142"/>
      <c r="U284" s="141">
        <f t="shared" si="92"/>
        <v>9</v>
      </c>
      <c r="V284" s="141">
        <f t="shared" si="93"/>
        <v>0.33333333333333331</v>
      </c>
      <c r="W284" s="142"/>
      <c r="X284" s="141">
        <f t="shared" si="94"/>
        <v>0.33333333333333331</v>
      </c>
      <c r="Y284" s="141">
        <f t="shared" si="95"/>
        <v>0</v>
      </c>
      <c r="Z284" s="141">
        <f t="shared" si="96"/>
        <v>0.33333333333333331</v>
      </c>
      <c r="AA284" s="141">
        <f t="shared" si="97"/>
        <v>0.33333333333333331</v>
      </c>
      <c r="AB284" s="141">
        <f t="shared" si="98"/>
        <v>0</v>
      </c>
      <c r="AC284" s="141">
        <f t="shared" si="99"/>
        <v>0</v>
      </c>
      <c r="AD284" s="141">
        <f t="shared" si="100"/>
        <v>0.33333333333333331</v>
      </c>
      <c r="AE284" s="141">
        <f t="shared" si="101"/>
        <v>0.33333333333333331</v>
      </c>
      <c r="AF284" s="141">
        <f t="shared" si="102"/>
        <v>0</v>
      </c>
      <c r="AG284" s="141">
        <f t="shared" si="103"/>
        <v>0.33333333333333331</v>
      </c>
      <c r="AH284" s="141">
        <f t="shared" si="104"/>
        <v>0</v>
      </c>
      <c r="AI284" s="141">
        <f t="shared" si="105"/>
        <v>0</v>
      </c>
      <c r="AJ284" s="141">
        <f t="shared" si="106"/>
        <v>0.33333333333333331</v>
      </c>
      <c r="AK284" s="141">
        <f t="shared" si="107"/>
        <v>0</v>
      </c>
      <c r="AL284" s="141">
        <f t="shared" si="108"/>
        <v>0</v>
      </c>
      <c r="AM284" s="141">
        <f t="shared" si="109"/>
        <v>0</v>
      </c>
      <c r="AN284" s="141">
        <f t="shared" si="110"/>
        <v>0.33333333333333331</v>
      </c>
      <c r="AO284" s="141">
        <f t="shared" si="111"/>
        <v>0.33333333333333331</v>
      </c>
      <c r="AP284" s="142"/>
      <c r="AQ284" s="142"/>
      <c r="AR284" s="141">
        <f t="shared" si="112"/>
        <v>3</v>
      </c>
      <c r="AS284" s="141">
        <f t="shared" si="113"/>
        <v>9</v>
      </c>
      <c r="AT284" s="141" t="str">
        <f t="shared" si="114"/>
        <v>Correct</v>
      </c>
      <c r="AU284" s="142"/>
      <c r="AV284" s="115" t="s">
        <v>83</v>
      </c>
      <c r="AW284" s="115">
        <v>68</v>
      </c>
      <c r="AX284" s="115" t="s">
        <v>181</v>
      </c>
      <c r="AY284" s="115" t="s">
        <v>228</v>
      </c>
      <c r="AZ284" s="115" t="s">
        <v>92</v>
      </c>
      <c r="BA284" s="115" t="s">
        <v>86</v>
      </c>
      <c r="BB284" s="115" t="s">
        <v>87</v>
      </c>
      <c r="BC284" s="115" t="s">
        <v>96</v>
      </c>
      <c r="BD284" s="115" t="s">
        <v>89</v>
      </c>
      <c r="BE284" s="115" t="s">
        <v>106</v>
      </c>
      <c r="BF284" s="115" t="s">
        <v>91</v>
      </c>
      <c r="BG284" s="115" t="s">
        <v>91</v>
      </c>
    </row>
    <row r="285" spans="1:59">
      <c r="A285" s="115">
        <v>5586741329</v>
      </c>
      <c r="F285" s="115" t="s">
        <v>55</v>
      </c>
      <c r="G285" s="115" t="s">
        <v>56</v>
      </c>
      <c r="R285" s="115" t="s">
        <v>65</v>
      </c>
      <c r="T285" s="142"/>
      <c r="U285" s="141">
        <f t="shared" si="92"/>
        <v>3</v>
      </c>
      <c r="V285" s="141">
        <f t="shared" si="93"/>
        <v>1</v>
      </c>
      <c r="W285" s="142"/>
      <c r="X285" s="141">
        <f t="shared" si="94"/>
        <v>0</v>
      </c>
      <c r="Y285" s="141">
        <f t="shared" si="95"/>
        <v>0</v>
      </c>
      <c r="Z285" s="141">
        <f t="shared" si="96"/>
        <v>0</v>
      </c>
      <c r="AA285" s="141">
        <f t="shared" si="97"/>
        <v>0</v>
      </c>
      <c r="AB285" s="141">
        <f t="shared" si="98"/>
        <v>1</v>
      </c>
      <c r="AC285" s="141">
        <f t="shared" si="99"/>
        <v>1</v>
      </c>
      <c r="AD285" s="141">
        <f t="shared" si="100"/>
        <v>0</v>
      </c>
      <c r="AE285" s="141">
        <f t="shared" si="101"/>
        <v>0</v>
      </c>
      <c r="AF285" s="141">
        <f t="shared" si="102"/>
        <v>0</v>
      </c>
      <c r="AG285" s="141">
        <f t="shared" si="103"/>
        <v>0</v>
      </c>
      <c r="AH285" s="141">
        <f t="shared" si="104"/>
        <v>0</v>
      </c>
      <c r="AI285" s="141">
        <f t="shared" si="105"/>
        <v>0</v>
      </c>
      <c r="AJ285" s="141">
        <f t="shared" si="106"/>
        <v>0</v>
      </c>
      <c r="AK285" s="141">
        <f t="shared" si="107"/>
        <v>0</v>
      </c>
      <c r="AL285" s="141">
        <f t="shared" si="108"/>
        <v>0</v>
      </c>
      <c r="AM285" s="141">
        <f t="shared" si="109"/>
        <v>0</v>
      </c>
      <c r="AN285" s="141">
        <f t="shared" si="110"/>
        <v>1</v>
      </c>
      <c r="AO285" s="141">
        <f t="shared" si="111"/>
        <v>0</v>
      </c>
      <c r="AP285" s="142"/>
      <c r="AQ285" s="142"/>
      <c r="AR285" s="141">
        <f t="shared" si="112"/>
        <v>3</v>
      </c>
      <c r="AS285" s="141">
        <f t="shared" si="113"/>
        <v>3</v>
      </c>
      <c r="AT285" s="141" t="str">
        <f t="shared" si="114"/>
        <v>Correct</v>
      </c>
      <c r="AU285" s="142"/>
      <c r="AV285" s="115" t="s">
        <v>83</v>
      </c>
      <c r="AW285" s="115">
        <v>76</v>
      </c>
      <c r="AX285" s="115" t="s">
        <v>181</v>
      </c>
      <c r="AY285" s="115" t="s">
        <v>211</v>
      </c>
      <c r="AZ285" s="115" t="s">
        <v>85</v>
      </c>
      <c r="BA285" s="115" t="s">
        <v>86</v>
      </c>
      <c r="BB285" s="115" t="s">
        <v>87</v>
      </c>
      <c r="BC285" s="115" t="s">
        <v>100</v>
      </c>
      <c r="BD285" s="115" t="s">
        <v>102</v>
      </c>
      <c r="BE285" s="115" t="s">
        <v>106</v>
      </c>
      <c r="BF285" s="115" t="s">
        <v>91</v>
      </c>
      <c r="BG285" s="115" t="s">
        <v>91</v>
      </c>
    </row>
    <row r="286" spans="1:59">
      <c r="A286" s="115">
        <v>7020346947</v>
      </c>
      <c r="D286" s="115" t="s">
        <v>54</v>
      </c>
      <c r="I286" s="115" t="s">
        <v>58</v>
      </c>
      <c r="T286" s="142"/>
      <c r="U286" s="141">
        <f t="shared" si="92"/>
        <v>2</v>
      </c>
      <c r="V286" s="141">
        <f t="shared" si="93"/>
        <v>1.5</v>
      </c>
      <c r="W286" s="142"/>
      <c r="X286" s="141">
        <f t="shared" si="94"/>
        <v>0</v>
      </c>
      <c r="Y286" s="141">
        <f t="shared" si="95"/>
        <v>0</v>
      </c>
      <c r="Z286" s="141">
        <f t="shared" si="96"/>
        <v>1</v>
      </c>
      <c r="AA286" s="141">
        <f t="shared" si="97"/>
        <v>0</v>
      </c>
      <c r="AB286" s="141">
        <f t="shared" si="98"/>
        <v>0</v>
      </c>
      <c r="AC286" s="141">
        <f t="shared" si="99"/>
        <v>0</v>
      </c>
      <c r="AD286" s="141">
        <f t="shared" si="100"/>
        <v>0</v>
      </c>
      <c r="AE286" s="141">
        <f t="shared" si="101"/>
        <v>1</v>
      </c>
      <c r="AF286" s="141">
        <f t="shared" si="102"/>
        <v>0</v>
      </c>
      <c r="AG286" s="141">
        <f t="shared" si="103"/>
        <v>0</v>
      </c>
      <c r="AH286" s="141">
        <f t="shared" si="104"/>
        <v>0</v>
      </c>
      <c r="AI286" s="141">
        <f t="shared" si="105"/>
        <v>0</v>
      </c>
      <c r="AJ286" s="141">
        <f t="shared" si="106"/>
        <v>0</v>
      </c>
      <c r="AK286" s="141">
        <f t="shared" si="107"/>
        <v>0</v>
      </c>
      <c r="AL286" s="141">
        <f t="shared" si="108"/>
        <v>0</v>
      </c>
      <c r="AM286" s="141">
        <f t="shared" si="109"/>
        <v>0</v>
      </c>
      <c r="AN286" s="141">
        <f t="shared" si="110"/>
        <v>0</v>
      </c>
      <c r="AO286" s="141">
        <f t="shared" si="111"/>
        <v>0</v>
      </c>
      <c r="AP286" s="142"/>
      <c r="AQ286" s="142"/>
      <c r="AR286" s="141">
        <f t="shared" si="112"/>
        <v>2</v>
      </c>
      <c r="AS286" s="141">
        <f t="shared" si="113"/>
        <v>2</v>
      </c>
      <c r="AT286" s="141" t="str">
        <f t="shared" si="114"/>
        <v>Correct</v>
      </c>
      <c r="AU286" s="142"/>
      <c r="AV286" s="115" t="s">
        <v>99</v>
      </c>
      <c r="AW286" s="115">
        <v>49</v>
      </c>
      <c r="AX286" s="115" t="s">
        <v>181</v>
      </c>
      <c r="AY286" s="115" t="s">
        <v>189</v>
      </c>
      <c r="AZ286" s="115" t="s">
        <v>85</v>
      </c>
      <c r="BA286" s="115" t="s">
        <v>86</v>
      </c>
      <c r="BB286" s="115" t="s">
        <v>87</v>
      </c>
      <c r="BC286" s="115" t="s">
        <v>93</v>
      </c>
      <c r="BD286" s="115" t="s">
        <v>94</v>
      </c>
      <c r="BE286" s="115" t="s">
        <v>90</v>
      </c>
      <c r="BF286" s="115" t="s">
        <v>91</v>
      </c>
      <c r="BG286" s="115" t="s">
        <v>91</v>
      </c>
    </row>
    <row r="287" spans="1:59">
      <c r="A287" s="115">
        <v>7044864721</v>
      </c>
      <c r="B287" s="115" t="s">
        <v>52</v>
      </c>
      <c r="C287" s="115" t="s">
        <v>53</v>
      </c>
      <c r="D287" s="115" t="s">
        <v>54</v>
      </c>
      <c r="E287" s="115" t="s">
        <v>19</v>
      </c>
      <c r="H287" s="115" t="s">
        <v>57</v>
      </c>
      <c r="N287" s="115" t="s">
        <v>26</v>
      </c>
      <c r="T287" s="142"/>
      <c r="U287" s="141">
        <f t="shared" si="92"/>
        <v>6</v>
      </c>
      <c r="V287" s="141">
        <f t="shared" si="93"/>
        <v>0.5</v>
      </c>
      <c r="W287" s="142"/>
      <c r="X287" s="141">
        <f t="shared" si="94"/>
        <v>0.5</v>
      </c>
      <c r="Y287" s="141">
        <f t="shared" si="95"/>
        <v>0.5</v>
      </c>
      <c r="Z287" s="141">
        <f t="shared" si="96"/>
        <v>0.5</v>
      </c>
      <c r="AA287" s="141">
        <f t="shared" si="97"/>
        <v>0.5</v>
      </c>
      <c r="AB287" s="141">
        <f t="shared" si="98"/>
        <v>0</v>
      </c>
      <c r="AC287" s="141">
        <f t="shared" si="99"/>
        <v>0</v>
      </c>
      <c r="AD287" s="141">
        <f t="shared" si="100"/>
        <v>0.5</v>
      </c>
      <c r="AE287" s="141">
        <f t="shared" si="101"/>
        <v>0</v>
      </c>
      <c r="AF287" s="141">
        <f t="shared" si="102"/>
        <v>0</v>
      </c>
      <c r="AG287" s="141">
        <f t="shared" si="103"/>
        <v>0</v>
      </c>
      <c r="AH287" s="141">
        <f t="shared" si="104"/>
        <v>0</v>
      </c>
      <c r="AI287" s="141">
        <f t="shared" si="105"/>
        <v>0</v>
      </c>
      <c r="AJ287" s="141">
        <f t="shared" si="106"/>
        <v>0.5</v>
      </c>
      <c r="AK287" s="141">
        <f t="shared" si="107"/>
        <v>0</v>
      </c>
      <c r="AL287" s="141">
        <f t="shared" si="108"/>
        <v>0</v>
      </c>
      <c r="AM287" s="141">
        <f t="shared" si="109"/>
        <v>0</v>
      </c>
      <c r="AN287" s="141">
        <f t="shared" si="110"/>
        <v>0</v>
      </c>
      <c r="AO287" s="141">
        <f t="shared" si="111"/>
        <v>0</v>
      </c>
      <c r="AP287" s="142"/>
      <c r="AQ287" s="142"/>
      <c r="AR287" s="141">
        <f t="shared" si="112"/>
        <v>3</v>
      </c>
      <c r="AS287" s="141">
        <f t="shared" si="113"/>
        <v>6</v>
      </c>
      <c r="AT287" s="141" t="str">
        <f t="shared" si="114"/>
        <v>Correct</v>
      </c>
      <c r="AU287" s="142"/>
      <c r="AV287" s="115" t="s">
        <v>83</v>
      </c>
      <c r="AW287" s="115">
        <v>63</v>
      </c>
      <c r="AX287" s="115" t="s">
        <v>181</v>
      </c>
      <c r="AY287" s="115" t="s">
        <v>228</v>
      </c>
      <c r="BA287" s="115" t="s">
        <v>86</v>
      </c>
      <c r="BB287" s="115" t="s">
        <v>87</v>
      </c>
      <c r="BD287" s="115" t="s">
        <v>109</v>
      </c>
      <c r="BE287" s="115" t="s">
        <v>90</v>
      </c>
      <c r="BF287" s="115" t="s">
        <v>91</v>
      </c>
      <c r="BG287" s="115" t="s">
        <v>91</v>
      </c>
    </row>
    <row r="288" spans="1:59">
      <c r="A288" s="115">
        <v>6985456800</v>
      </c>
      <c r="C288" s="115" t="s">
        <v>53</v>
      </c>
      <c r="M288" s="115" t="s">
        <v>62</v>
      </c>
      <c r="Q288" s="115" t="s">
        <v>64</v>
      </c>
      <c r="T288" s="142"/>
      <c r="U288" s="141">
        <f t="shared" si="92"/>
        <v>3</v>
      </c>
      <c r="V288" s="141">
        <f t="shared" si="93"/>
        <v>1</v>
      </c>
      <c r="W288" s="142"/>
      <c r="X288" s="141">
        <f t="shared" si="94"/>
        <v>0</v>
      </c>
      <c r="Y288" s="141">
        <f t="shared" si="95"/>
        <v>1</v>
      </c>
      <c r="Z288" s="141">
        <f t="shared" si="96"/>
        <v>0</v>
      </c>
      <c r="AA288" s="141">
        <f t="shared" si="97"/>
        <v>0</v>
      </c>
      <c r="AB288" s="141">
        <f t="shared" si="98"/>
        <v>0</v>
      </c>
      <c r="AC288" s="141">
        <f t="shared" si="99"/>
        <v>0</v>
      </c>
      <c r="AD288" s="141">
        <f t="shared" si="100"/>
        <v>0</v>
      </c>
      <c r="AE288" s="141">
        <f t="shared" si="101"/>
        <v>0</v>
      </c>
      <c r="AF288" s="141">
        <f t="shared" si="102"/>
        <v>0</v>
      </c>
      <c r="AG288" s="141">
        <f t="shared" si="103"/>
        <v>0</v>
      </c>
      <c r="AH288" s="141">
        <f t="shared" si="104"/>
        <v>0</v>
      </c>
      <c r="AI288" s="141">
        <f t="shared" si="105"/>
        <v>1</v>
      </c>
      <c r="AJ288" s="141">
        <f t="shared" si="106"/>
        <v>0</v>
      </c>
      <c r="AK288" s="141">
        <f t="shared" si="107"/>
        <v>0</v>
      </c>
      <c r="AL288" s="141">
        <f t="shared" si="108"/>
        <v>0</v>
      </c>
      <c r="AM288" s="141">
        <f t="shared" si="109"/>
        <v>1</v>
      </c>
      <c r="AN288" s="141">
        <f t="shared" si="110"/>
        <v>0</v>
      </c>
      <c r="AO288" s="141">
        <f t="shared" si="111"/>
        <v>0</v>
      </c>
      <c r="AP288" s="142"/>
      <c r="AQ288" s="142"/>
      <c r="AR288" s="141">
        <f t="shared" si="112"/>
        <v>3</v>
      </c>
      <c r="AS288" s="141">
        <f t="shared" si="113"/>
        <v>3</v>
      </c>
      <c r="AT288" s="141" t="str">
        <f t="shared" si="114"/>
        <v>Correct</v>
      </c>
      <c r="AU288" s="142"/>
      <c r="AV288" s="115" t="s">
        <v>83</v>
      </c>
      <c r="AW288" s="115">
        <v>19</v>
      </c>
      <c r="AX288" s="115" t="s">
        <v>181</v>
      </c>
      <c r="AZ288" s="115" t="s">
        <v>85</v>
      </c>
      <c r="BA288" s="115" t="s">
        <v>91</v>
      </c>
      <c r="BB288" s="115" t="s">
        <v>108</v>
      </c>
      <c r="BC288" s="115" t="s">
        <v>88</v>
      </c>
      <c r="BD288" s="115" t="s">
        <v>94</v>
      </c>
      <c r="BE288" s="115" t="s">
        <v>95</v>
      </c>
      <c r="BF288" s="115" t="s">
        <v>91</v>
      </c>
      <c r="BG288" s="115" t="s">
        <v>91</v>
      </c>
    </row>
    <row r="289" spans="1:59">
      <c r="A289" s="115">
        <v>7008108640</v>
      </c>
      <c r="K289" s="115" t="s">
        <v>60</v>
      </c>
      <c r="L289" s="115" t="s">
        <v>61</v>
      </c>
      <c r="N289" s="115" t="s">
        <v>26</v>
      </c>
      <c r="T289" s="142"/>
      <c r="U289" s="141">
        <f t="shared" si="92"/>
        <v>3</v>
      </c>
      <c r="V289" s="141">
        <f t="shared" si="93"/>
        <v>1</v>
      </c>
      <c r="W289" s="142"/>
      <c r="X289" s="141">
        <f t="shared" si="94"/>
        <v>0</v>
      </c>
      <c r="Y289" s="141">
        <f t="shared" si="95"/>
        <v>0</v>
      </c>
      <c r="Z289" s="141">
        <f t="shared" si="96"/>
        <v>0</v>
      </c>
      <c r="AA289" s="141">
        <f t="shared" si="97"/>
        <v>0</v>
      </c>
      <c r="AB289" s="141">
        <f t="shared" si="98"/>
        <v>0</v>
      </c>
      <c r="AC289" s="141">
        <f t="shared" si="99"/>
        <v>0</v>
      </c>
      <c r="AD289" s="141">
        <f t="shared" si="100"/>
        <v>0</v>
      </c>
      <c r="AE289" s="141">
        <f t="shared" si="101"/>
        <v>0</v>
      </c>
      <c r="AF289" s="141">
        <f t="shared" si="102"/>
        <v>0</v>
      </c>
      <c r="AG289" s="141">
        <f t="shared" si="103"/>
        <v>1</v>
      </c>
      <c r="AH289" s="141">
        <f t="shared" si="104"/>
        <v>1</v>
      </c>
      <c r="AI289" s="141">
        <f t="shared" si="105"/>
        <v>0</v>
      </c>
      <c r="AJ289" s="141">
        <f t="shared" si="106"/>
        <v>1</v>
      </c>
      <c r="AK289" s="141">
        <f t="shared" si="107"/>
        <v>0</v>
      </c>
      <c r="AL289" s="141">
        <f t="shared" si="108"/>
        <v>0</v>
      </c>
      <c r="AM289" s="141">
        <f t="shared" si="109"/>
        <v>0</v>
      </c>
      <c r="AN289" s="141">
        <f t="shared" si="110"/>
        <v>0</v>
      </c>
      <c r="AO289" s="141">
        <f t="shared" si="111"/>
        <v>0</v>
      </c>
      <c r="AP289" s="142"/>
      <c r="AQ289" s="142"/>
      <c r="AR289" s="141">
        <f t="shared" si="112"/>
        <v>3</v>
      </c>
      <c r="AS289" s="141">
        <f t="shared" si="113"/>
        <v>3</v>
      </c>
      <c r="AT289" s="141" t="str">
        <f t="shared" si="114"/>
        <v>Correct</v>
      </c>
      <c r="AU289" s="142"/>
      <c r="AV289" s="115" t="s">
        <v>83</v>
      </c>
      <c r="AW289" s="115">
        <v>43</v>
      </c>
      <c r="AX289" s="115" t="s">
        <v>181</v>
      </c>
      <c r="AY289" s="115" t="s">
        <v>436</v>
      </c>
      <c r="AZ289" s="115" t="s">
        <v>85</v>
      </c>
      <c r="BA289" s="115" t="s">
        <v>86</v>
      </c>
      <c r="BB289" s="115" t="s">
        <v>87</v>
      </c>
      <c r="BC289" s="115" t="s">
        <v>88</v>
      </c>
      <c r="BD289" s="115" t="s">
        <v>111</v>
      </c>
      <c r="BE289" s="115" t="s">
        <v>90</v>
      </c>
      <c r="BF289" s="115" t="s">
        <v>91</v>
      </c>
      <c r="BG289" s="115" t="s">
        <v>91</v>
      </c>
    </row>
    <row r="290" spans="1:59">
      <c r="A290" s="115">
        <v>7020346733</v>
      </c>
      <c r="B290" s="115" t="s">
        <v>52</v>
      </c>
      <c r="E290" s="115" t="s">
        <v>19</v>
      </c>
      <c r="H290" s="115" t="s">
        <v>57</v>
      </c>
      <c r="T290" s="142"/>
      <c r="U290" s="141">
        <f t="shared" si="92"/>
        <v>3</v>
      </c>
      <c r="V290" s="141">
        <f t="shared" si="93"/>
        <v>1</v>
      </c>
      <c r="W290" s="142"/>
      <c r="X290" s="141">
        <f t="shared" si="94"/>
        <v>1</v>
      </c>
      <c r="Y290" s="141">
        <f t="shared" si="95"/>
        <v>0</v>
      </c>
      <c r="Z290" s="141">
        <f t="shared" si="96"/>
        <v>0</v>
      </c>
      <c r="AA290" s="141">
        <f t="shared" si="97"/>
        <v>1</v>
      </c>
      <c r="AB290" s="141">
        <f t="shared" si="98"/>
        <v>0</v>
      </c>
      <c r="AC290" s="141">
        <f t="shared" si="99"/>
        <v>0</v>
      </c>
      <c r="AD290" s="141">
        <f t="shared" si="100"/>
        <v>1</v>
      </c>
      <c r="AE290" s="141">
        <f t="shared" si="101"/>
        <v>0</v>
      </c>
      <c r="AF290" s="141">
        <f t="shared" si="102"/>
        <v>0</v>
      </c>
      <c r="AG290" s="141">
        <f t="shared" si="103"/>
        <v>0</v>
      </c>
      <c r="AH290" s="141">
        <f t="shared" si="104"/>
        <v>0</v>
      </c>
      <c r="AI290" s="141">
        <f t="shared" si="105"/>
        <v>0</v>
      </c>
      <c r="AJ290" s="141">
        <f t="shared" si="106"/>
        <v>0</v>
      </c>
      <c r="AK290" s="141">
        <f t="shared" si="107"/>
        <v>0</v>
      </c>
      <c r="AL290" s="141">
        <f t="shared" si="108"/>
        <v>0</v>
      </c>
      <c r="AM290" s="141">
        <f t="shared" si="109"/>
        <v>0</v>
      </c>
      <c r="AN290" s="141">
        <f t="shared" si="110"/>
        <v>0</v>
      </c>
      <c r="AO290" s="141">
        <f t="shared" si="111"/>
        <v>0</v>
      </c>
      <c r="AP290" s="142"/>
      <c r="AQ290" s="142"/>
      <c r="AR290" s="141">
        <f t="shared" si="112"/>
        <v>3</v>
      </c>
      <c r="AS290" s="141">
        <f t="shared" si="113"/>
        <v>3</v>
      </c>
      <c r="AT290" s="141" t="str">
        <f t="shared" si="114"/>
        <v>Correct</v>
      </c>
      <c r="AU290" s="142"/>
      <c r="AV290" s="115" t="s">
        <v>99</v>
      </c>
      <c r="AW290" s="115">
        <v>19</v>
      </c>
      <c r="AX290" s="115" t="s">
        <v>181</v>
      </c>
      <c r="AZ290" s="115" t="s">
        <v>85</v>
      </c>
      <c r="BA290" s="115" t="s">
        <v>91</v>
      </c>
      <c r="BB290" s="115" t="s">
        <v>87</v>
      </c>
      <c r="BC290" s="115" t="s">
        <v>93</v>
      </c>
      <c r="BD290" s="115" t="s">
        <v>102</v>
      </c>
      <c r="BE290" s="115" t="s">
        <v>90</v>
      </c>
      <c r="BF290" s="115" t="s">
        <v>91</v>
      </c>
      <c r="BG290" s="115" t="s">
        <v>91</v>
      </c>
    </row>
    <row r="291" spans="1:59">
      <c r="A291" s="115">
        <v>6985135030</v>
      </c>
      <c r="C291" s="115" t="s">
        <v>53</v>
      </c>
      <c r="G291" s="115" t="s">
        <v>56</v>
      </c>
      <c r="I291" s="115" t="s">
        <v>58</v>
      </c>
      <c r="T291" s="142"/>
      <c r="U291" s="141">
        <f t="shared" si="92"/>
        <v>3</v>
      </c>
      <c r="V291" s="141">
        <f t="shared" si="93"/>
        <v>1</v>
      </c>
      <c r="W291" s="142"/>
      <c r="X291" s="141">
        <f t="shared" si="94"/>
        <v>0</v>
      </c>
      <c r="Y291" s="141">
        <f t="shared" si="95"/>
        <v>1</v>
      </c>
      <c r="Z291" s="141">
        <f t="shared" si="96"/>
        <v>0</v>
      </c>
      <c r="AA291" s="141">
        <f t="shared" si="97"/>
        <v>0</v>
      </c>
      <c r="AB291" s="141">
        <f t="shared" si="98"/>
        <v>0</v>
      </c>
      <c r="AC291" s="141">
        <f t="shared" si="99"/>
        <v>1</v>
      </c>
      <c r="AD291" s="141">
        <f t="shared" si="100"/>
        <v>0</v>
      </c>
      <c r="AE291" s="141">
        <f t="shared" si="101"/>
        <v>1</v>
      </c>
      <c r="AF291" s="141">
        <f t="shared" si="102"/>
        <v>0</v>
      </c>
      <c r="AG291" s="141">
        <f t="shared" si="103"/>
        <v>0</v>
      </c>
      <c r="AH291" s="141">
        <f t="shared" si="104"/>
        <v>0</v>
      </c>
      <c r="AI291" s="141">
        <f t="shared" si="105"/>
        <v>0</v>
      </c>
      <c r="AJ291" s="141">
        <f t="shared" si="106"/>
        <v>0</v>
      </c>
      <c r="AK291" s="141">
        <f t="shared" si="107"/>
        <v>0</v>
      </c>
      <c r="AL291" s="141">
        <f t="shared" si="108"/>
        <v>0</v>
      </c>
      <c r="AM291" s="141">
        <f t="shared" si="109"/>
        <v>0</v>
      </c>
      <c r="AN291" s="141">
        <f t="shared" si="110"/>
        <v>0</v>
      </c>
      <c r="AO291" s="141">
        <f t="shared" si="111"/>
        <v>0</v>
      </c>
      <c r="AP291" s="142"/>
      <c r="AQ291" s="142"/>
      <c r="AR291" s="141">
        <f t="shared" si="112"/>
        <v>3</v>
      </c>
      <c r="AS291" s="141">
        <f t="shared" si="113"/>
        <v>3</v>
      </c>
      <c r="AT291" s="141" t="str">
        <f t="shared" si="114"/>
        <v>Correct</v>
      </c>
      <c r="AU291" s="142"/>
      <c r="AV291" s="115" t="s">
        <v>83</v>
      </c>
      <c r="AW291" s="115">
        <v>35</v>
      </c>
      <c r="AX291" s="115" t="s">
        <v>181</v>
      </c>
      <c r="AY291" s="115" t="s">
        <v>186</v>
      </c>
      <c r="AZ291" s="115" t="s">
        <v>92</v>
      </c>
      <c r="BA291" s="115" t="s">
        <v>86</v>
      </c>
      <c r="BB291" s="115" t="s">
        <v>116</v>
      </c>
      <c r="BC291" s="115" t="s">
        <v>93</v>
      </c>
      <c r="BD291" s="115" t="s">
        <v>102</v>
      </c>
      <c r="BE291" s="115" t="s">
        <v>95</v>
      </c>
      <c r="BF291" s="115" t="s">
        <v>91</v>
      </c>
      <c r="BG291" s="115" t="s">
        <v>91</v>
      </c>
    </row>
    <row r="292" spans="1:59">
      <c r="A292" s="115">
        <v>7045785081</v>
      </c>
      <c r="B292" s="115" t="s">
        <v>52</v>
      </c>
      <c r="G292" s="115" t="s">
        <v>56</v>
      </c>
      <c r="I292" s="115" t="s">
        <v>58</v>
      </c>
      <c r="T292" s="142"/>
      <c r="U292" s="141">
        <f t="shared" si="92"/>
        <v>3</v>
      </c>
      <c r="V292" s="141">
        <f t="shared" si="93"/>
        <v>1</v>
      </c>
      <c r="W292" s="142"/>
      <c r="X292" s="141">
        <f t="shared" si="94"/>
        <v>1</v>
      </c>
      <c r="Y292" s="141">
        <f t="shared" si="95"/>
        <v>0</v>
      </c>
      <c r="Z292" s="141">
        <f t="shared" si="96"/>
        <v>0</v>
      </c>
      <c r="AA292" s="141">
        <f t="shared" si="97"/>
        <v>0</v>
      </c>
      <c r="AB292" s="141">
        <f t="shared" si="98"/>
        <v>0</v>
      </c>
      <c r="AC292" s="141">
        <f t="shared" si="99"/>
        <v>1</v>
      </c>
      <c r="AD292" s="141">
        <f t="shared" si="100"/>
        <v>0</v>
      </c>
      <c r="AE292" s="141">
        <f t="shared" si="101"/>
        <v>1</v>
      </c>
      <c r="AF292" s="141">
        <f t="shared" si="102"/>
        <v>0</v>
      </c>
      <c r="AG292" s="141">
        <f t="shared" si="103"/>
        <v>0</v>
      </c>
      <c r="AH292" s="141">
        <f t="shared" si="104"/>
        <v>0</v>
      </c>
      <c r="AI292" s="141">
        <f t="shared" si="105"/>
        <v>0</v>
      </c>
      <c r="AJ292" s="141">
        <f t="shared" si="106"/>
        <v>0</v>
      </c>
      <c r="AK292" s="141">
        <f t="shared" si="107"/>
        <v>0</v>
      </c>
      <c r="AL292" s="141">
        <f t="shared" si="108"/>
        <v>0</v>
      </c>
      <c r="AM292" s="141">
        <f t="shared" si="109"/>
        <v>0</v>
      </c>
      <c r="AN292" s="141">
        <f t="shared" si="110"/>
        <v>0</v>
      </c>
      <c r="AO292" s="141">
        <f t="shared" si="111"/>
        <v>0</v>
      </c>
      <c r="AP292" s="142"/>
      <c r="AQ292" s="142"/>
      <c r="AR292" s="141">
        <f t="shared" si="112"/>
        <v>3</v>
      </c>
      <c r="AS292" s="141">
        <f t="shared" si="113"/>
        <v>3</v>
      </c>
      <c r="AT292" s="141" t="str">
        <f t="shared" si="114"/>
        <v>Correct</v>
      </c>
      <c r="AU292" s="142"/>
      <c r="AV292" s="115" t="s">
        <v>83</v>
      </c>
      <c r="AW292" s="115">
        <v>22</v>
      </c>
      <c r="AX292" s="115" t="s">
        <v>432</v>
      </c>
      <c r="AZ292" s="115" t="s">
        <v>97</v>
      </c>
      <c r="BA292" s="115" t="s">
        <v>86</v>
      </c>
      <c r="BB292" s="115" t="s">
        <v>87</v>
      </c>
      <c r="BC292" s="115" t="s">
        <v>93</v>
      </c>
      <c r="BD292" s="115" t="s">
        <v>94</v>
      </c>
      <c r="BE292" s="115" t="s">
        <v>95</v>
      </c>
      <c r="BF292" s="115" t="s">
        <v>91</v>
      </c>
      <c r="BG292" s="115" t="s">
        <v>91</v>
      </c>
    </row>
    <row r="293" spans="1:59">
      <c r="A293" s="115">
        <v>6985154904</v>
      </c>
      <c r="B293" s="115" t="s">
        <v>52</v>
      </c>
      <c r="D293" s="115" t="s">
        <v>54</v>
      </c>
      <c r="G293" s="115" t="s">
        <v>56</v>
      </c>
      <c r="N293" s="115" t="s">
        <v>26</v>
      </c>
      <c r="T293" s="142"/>
      <c r="U293" s="141">
        <f t="shared" si="92"/>
        <v>4</v>
      </c>
      <c r="V293" s="141">
        <f t="shared" si="93"/>
        <v>0.75</v>
      </c>
      <c r="W293" s="142"/>
      <c r="X293" s="141">
        <f t="shared" si="94"/>
        <v>0.75</v>
      </c>
      <c r="Y293" s="141">
        <f t="shared" si="95"/>
        <v>0</v>
      </c>
      <c r="Z293" s="141">
        <f t="shared" si="96"/>
        <v>0.75</v>
      </c>
      <c r="AA293" s="141">
        <f t="shared" si="97"/>
        <v>0</v>
      </c>
      <c r="AB293" s="141">
        <f t="shared" si="98"/>
        <v>0</v>
      </c>
      <c r="AC293" s="141">
        <f t="shared" si="99"/>
        <v>0.75</v>
      </c>
      <c r="AD293" s="141">
        <f t="shared" si="100"/>
        <v>0</v>
      </c>
      <c r="AE293" s="141">
        <f t="shared" si="101"/>
        <v>0</v>
      </c>
      <c r="AF293" s="141">
        <f t="shared" si="102"/>
        <v>0</v>
      </c>
      <c r="AG293" s="141">
        <f t="shared" si="103"/>
        <v>0</v>
      </c>
      <c r="AH293" s="141">
        <f t="shared" si="104"/>
        <v>0</v>
      </c>
      <c r="AI293" s="141">
        <f t="shared" si="105"/>
        <v>0</v>
      </c>
      <c r="AJ293" s="141">
        <f t="shared" si="106"/>
        <v>0.75</v>
      </c>
      <c r="AK293" s="141">
        <f t="shared" si="107"/>
        <v>0</v>
      </c>
      <c r="AL293" s="141">
        <f t="shared" si="108"/>
        <v>0</v>
      </c>
      <c r="AM293" s="141">
        <f t="shared" si="109"/>
        <v>0</v>
      </c>
      <c r="AN293" s="141">
        <f t="shared" si="110"/>
        <v>0</v>
      </c>
      <c r="AO293" s="141">
        <f t="shared" si="111"/>
        <v>0</v>
      </c>
      <c r="AP293" s="142"/>
      <c r="AQ293" s="142"/>
      <c r="AR293" s="141">
        <f t="shared" si="112"/>
        <v>3</v>
      </c>
      <c r="AS293" s="141">
        <f t="shared" si="113"/>
        <v>4</v>
      </c>
      <c r="AT293" s="141" t="str">
        <f t="shared" si="114"/>
        <v>Correct</v>
      </c>
      <c r="AU293" s="142"/>
      <c r="AV293" s="115" t="s">
        <v>99</v>
      </c>
      <c r="AW293" s="115">
        <v>26</v>
      </c>
      <c r="AX293" s="115" t="s">
        <v>181</v>
      </c>
      <c r="AZ293" s="115" t="s">
        <v>107</v>
      </c>
      <c r="BA293" s="115" t="s">
        <v>86</v>
      </c>
      <c r="BB293" s="115" t="s">
        <v>87</v>
      </c>
      <c r="BC293" s="115" t="s">
        <v>93</v>
      </c>
      <c r="BD293" s="115" t="s">
        <v>94</v>
      </c>
      <c r="BE293" s="115" t="s">
        <v>90</v>
      </c>
      <c r="BF293" s="115" t="s">
        <v>91</v>
      </c>
      <c r="BG293" s="115" t="s">
        <v>91</v>
      </c>
    </row>
    <row r="294" spans="1:59">
      <c r="A294" s="115">
        <v>6985155386</v>
      </c>
      <c r="B294" s="115" t="s">
        <v>52</v>
      </c>
      <c r="D294" s="115" t="s">
        <v>54</v>
      </c>
      <c r="G294" s="115" t="s">
        <v>56</v>
      </c>
      <c r="N294" s="115" t="s">
        <v>26</v>
      </c>
      <c r="T294" s="142"/>
      <c r="U294" s="141">
        <f t="shared" si="92"/>
        <v>4</v>
      </c>
      <c r="V294" s="141">
        <f t="shared" si="93"/>
        <v>0.75</v>
      </c>
      <c r="W294" s="142"/>
      <c r="X294" s="141">
        <f t="shared" si="94"/>
        <v>0.75</v>
      </c>
      <c r="Y294" s="141">
        <f t="shared" si="95"/>
        <v>0</v>
      </c>
      <c r="Z294" s="141">
        <f t="shared" si="96"/>
        <v>0.75</v>
      </c>
      <c r="AA294" s="141">
        <f t="shared" si="97"/>
        <v>0</v>
      </c>
      <c r="AB294" s="141">
        <f t="shared" si="98"/>
        <v>0</v>
      </c>
      <c r="AC294" s="141">
        <f t="shared" si="99"/>
        <v>0.75</v>
      </c>
      <c r="AD294" s="141">
        <f t="shared" si="100"/>
        <v>0</v>
      </c>
      <c r="AE294" s="141">
        <f t="shared" si="101"/>
        <v>0</v>
      </c>
      <c r="AF294" s="141">
        <f t="shared" si="102"/>
        <v>0</v>
      </c>
      <c r="AG294" s="141">
        <f t="shared" si="103"/>
        <v>0</v>
      </c>
      <c r="AH294" s="141">
        <f t="shared" si="104"/>
        <v>0</v>
      </c>
      <c r="AI294" s="141">
        <f t="shared" si="105"/>
        <v>0</v>
      </c>
      <c r="AJ294" s="141">
        <f t="shared" si="106"/>
        <v>0.75</v>
      </c>
      <c r="AK294" s="141">
        <f t="shared" si="107"/>
        <v>0</v>
      </c>
      <c r="AL294" s="141">
        <f t="shared" si="108"/>
        <v>0</v>
      </c>
      <c r="AM294" s="141">
        <f t="shared" si="109"/>
        <v>0</v>
      </c>
      <c r="AN294" s="141">
        <f t="shared" si="110"/>
        <v>0</v>
      </c>
      <c r="AO294" s="141">
        <f t="shared" si="111"/>
        <v>0</v>
      </c>
      <c r="AP294" s="142"/>
      <c r="AQ294" s="142"/>
      <c r="AR294" s="141">
        <f t="shared" si="112"/>
        <v>3</v>
      </c>
      <c r="AS294" s="141">
        <f t="shared" si="113"/>
        <v>4</v>
      </c>
      <c r="AT294" s="141" t="str">
        <f t="shared" si="114"/>
        <v>Correct</v>
      </c>
      <c r="AU294" s="142"/>
      <c r="AV294" s="115" t="s">
        <v>83</v>
      </c>
      <c r="AW294" s="115">
        <v>67</v>
      </c>
      <c r="AX294" s="115" t="s">
        <v>181</v>
      </c>
      <c r="AZ294" s="115" t="s">
        <v>85</v>
      </c>
      <c r="BA294" s="115" t="s">
        <v>86</v>
      </c>
      <c r="BB294" s="115" t="s">
        <v>87</v>
      </c>
      <c r="BC294" s="115" t="s">
        <v>93</v>
      </c>
      <c r="BD294" s="115" t="s">
        <v>109</v>
      </c>
      <c r="BE294" s="115" t="s">
        <v>106</v>
      </c>
      <c r="BF294" s="115" t="s">
        <v>91</v>
      </c>
      <c r="BG294" s="115" t="s">
        <v>91</v>
      </c>
    </row>
    <row r="295" spans="1:59">
      <c r="A295" s="115">
        <v>7045764300</v>
      </c>
      <c r="K295" s="115" t="s">
        <v>60</v>
      </c>
      <c r="N295" s="115" t="s">
        <v>26</v>
      </c>
      <c r="S295" s="115" t="s">
        <v>66</v>
      </c>
      <c r="T295" s="142"/>
      <c r="U295" s="141">
        <f t="shared" si="92"/>
        <v>3</v>
      </c>
      <c r="V295" s="141">
        <f t="shared" si="93"/>
        <v>1</v>
      </c>
      <c r="W295" s="142"/>
      <c r="X295" s="141">
        <f t="shared" si="94"/>
        <v>0</v>
      </c>
      <c r="Y295" s="141">
        <f t="shared" si="95"/>
        <v>0</v>
      </c>
      <c r="Z295" s="141">
        <f t="shared" si="96"/>
        <v>0</v>
      </c>
      <c r="AA295" s="141">
        <f t="shared" si="97"/>
        <v>0</v>
      </c>
      <c r="AB295" s="141">
        <f t="shared" si="98"/>
        <v>0</v>
      </c>
      <c r="AC295" s="141">
        <f t="shared" si="99"/>
        <v>0</v>
      </c>
      <c r="AD295" s="141">
        <f t="shared" si="100"/>
        <v>0</v>
      </c>
      <c r="AE295" s="141">
        <f t="shared" si="101"/>
        <v>0</v>
      </c>
      <c r="AF295" s="141">
        <f t="shared" si="102"/>
        <v>0</v>
      </c>
      <c r="AG295" s="141">
        <f t="shared" si="103"/>
        <v>1</v>
      </c>
      <c r="AH295" s="141">
        <f t="shared" si="104"/>
        <v>0</v>
      </c>
      <c r="AI295" s="141">
        <f t="shared" si="105"/>
        <v>0</v>
      </c>
      <c r="AJ295" s="141">
        <f t="shared" si="106"/>
        <v>1</v>
      </c>
      <c r="AK295" s="141">
        <f t="shared" si="107"/>
        <v>0</v>
      </c>
      <c r="AL295" s="141">
        <f t="shared" si="108"/>
        <v>0</v>
      </c>
      <c r="AM295" s="141">
        <f t="shared" si="109"/>
        <v>0</v>
      </c>
      <c r="AN295" s="141">
        <f t="shared" si="110"/>
        <v>0</v>
      </c>
      <c r="AO295" s="141">
        <f t="shared" si="111"/>
        <v>1</v>
      </c>
      <c r="AP295" s="142"/>
      <c r="AQ295" s="142"/>
      <c r="AR295" s="141">
        <f t="shared" si="112"/>
        <v>3</v>
      </c>
      <c r="AS295" s="141">
        <f t="shared" si="113"/>
        <v>3</v>
      </c>
      <c r="AT295" s="141" t="str">
        <f t="shared" si="114"/>
        <v>Correct</v>
      </c>
      <c r="AU295" s="142"/>
      <c r="AV295" s="115" t="s">
        <v>83</v>
      </c>
      <c r="AW295" s="115">
        <v>49</v>
      </c>
      <c r="AX295" s="115" t="s">
        <v>181</v>
      </c>
      <c r="AY295" s="115" t="s">
        <v>186</v>
      </c>
      <c r="AZ295" s="115" t="s">
        <v>85</v>
      </c>
      <c r="BA295" s="115" t="s">
        <v>86</v>
      </c>
      <c r="BB295" s="115" t="s">
        <v>87</v>
      </c>
      <c r="BC295" s="115" t="s">
        <v>104</v>
      </c>
      <c r="BD295" s="115" t="s">
        <v>94</v>
      </c>
      <c r="BE295" s="115" t="s">
        <v>90</v>
      </c>
      <c r="BF295" s="115" t="s">
        <v>91</v>
      </c>
      <c r="BG295" s="115" t="s">
        <v>91</v>
      </c>
    </row>
    <row r="296" spans="1:59">
      <c r="A296" s="115">
        <v>7020355649</v>
      </c>
      <c r="B296" s="115" t="s">
        <v>52</v>
      </c>
      <c r="C296" s="115" t="s">
        <v>53</v>
      </c>
      <c r="D296" s="115" t="s">
        <v>54</v>
      </c>
      <c r="E296" s="115" t="s">
        <v>19</v>
      </c>
      <c r="F296" s="115" t="s">
        <v>55</v>
      </c>
      <c r="G296" s="115" t="s">
        <v>56</v>
      </c>
      <c r="H296" s="115" t="s">
        <v>57</v>
      </c>
      <c r="I296" s="115" t="s">
        <v>58</v>
      </c>
      <c r="J296" s="115" t="s">
        <v>59</v>
      </c>
      <c r="K296" s="115" t="s">
        <v>60</v>
      </c>
      <c r="L296" s="115" t="s">
        <v>61</v>
      </c>
      <c r="M296" s="115" t="s">
        <v>62</v>
      </c>
      <c r="N296" s="115" t="s">
        <v>26</v>
      </c>
      <c r="O296" s="115" t="s">
        <v>22</v>
      </c>
      <c r="P296" s="115" t="s">
        <v>63</v>
      </c>
      <c r="Q296" s="115" t="s">
        <v>64</v>
      </c>
      <c r="R296" s="115" t="s">
        <v>65</v>
      </c>
      <c r="S296" s="115" t="s">
        <v>66</v>
      </c>
      <c r="T296" s="142"/>
      <c r="U296" s="141">
        <f t="shared" si="92"/>
        <v>18</v>
      </c>
      <c r="V296" s="141">
        <f t="shared" si="93"/>
        <v>0.16666666666666666</v>
      </c>
      <c r="W296" s="142"/>
      <c r="X296" s="141">
        <f t="shared" si="94"/>
        <v>0.16666666666666666</v>
      </c>
      <c r="Y296" s="141">
        <f t="shared" si="95"/>
        <v>0.16666666666666666</v>
      </c>
      <c r="Z296" s="141">
        <f t="shared" si="96"/>
        <v>0.16666666666666666</v>
      </c>
      <c r="AA296" s="141">
        <f t="shared" si="97"/>
        <v>0.16666666666666666</v>
      </c>
      <c r="AB296" s="141">
        <f t="shared" si="98"/>
        <v>0.16666666666666666</v>
      </c>
      <c r="AC296" s="141">
        <f t="shared" si="99"/>
        <v>0.16666666666666666</v>
      </c>
      <c r="AD296" s="141">
        <f t="shared" si="100"/>
        <v>0.16666666666666666</v>
      </c>
      <c r="AE296" s="141">
        <f t="shared" si="101"/>
        <v>0.16666666666666666</v>
      </c>
      <c r="AF296" s="141">
        <f t="shared" si="102"/>
        <v>0.16666666666666666</v>
      </c>
      <c r="AG296" s="141">
        <f t="shared" si="103"/>
        <v>0.16666666666666666</v>
      </c>
      <c r="AH296" s="141">
        <f t="shared" si="104"/>
        <v>0.16666666666666666</v>
      </c>
      <c r="AI296" s="141">
        <f t="shared" si="105"/>
        <v>0.16666666666666666</v>
      </c>
      <c r="AJ296" s="141">
        <f t="shared" si="106"/>
        <v>0.16666666666666666</v>
      </c>
      <c r="AK296" s="141">
        <f t="shared" si="107"/>
        <v>0.16666666666666666</v>
      </c>
      <c r="AL296" s="141">
        <f t="shared" si="108"/>
        <v>0.16666666666666666</v>
      </c>
      <c r="AM296" s="141">
        <f t="shared" si="109"/>
        <v>0.16666666666666666</v>
      </c>
      <c r="AN296" s="141">
        <f t="shared" si="110"/>
        <v>0.16666666666666666</v>
      </c>
      <c r="AO296" s="141">
        <f t="shared" si="111"/>
        <v>0.16666666666666666</v>
      </c>
      <c r="AP296" s="142"/>
      <c r="AQ296" s="142"/>
      <c r="AR296" s="141">
        <f t="shared" si="112"/>
        <v>2.9999999999999991</v>
      </c>
      <c r="AS296" s="141">
        <f t="shared" si="113"/>
        <v>18</v>
      </c>
      <c r="AT296" s="141" t="str">
        <f t="shared" si="114"/>
        <v>Correct</v>
      </c>
      <c r="AU296" s="142"/>
      <c r="AV296" s="115" t="s">
        <v>83</v>
      </c>
      <c r="AW296" s="115">
        <v>52</v>
      </c>
      <c r="AX296" s="115" t="s">
        <v>181</v>
      </c>
      <c r="AZ296" s="115" t="s">
        <v>97</v>
      </c>
      <c r="BA296" s="115" t="s">
        <v>86</v>
      </c>
      <c r="BB296" s="115" t="s">
        <v>87</v>
      </c>
      <c r="BC296" s="115" t="s">
        <v>100</v>
      </c>
      <c r="BD296" s="115" t="s">
        <v>89</v>
      </c>
      <c r="BE296" s="115" t="s">
        <v>90</v>
      </c>
      <c r="BF296" s="115" t="s">
        <v>91</v>
      </c>
      <c r="BG296" s="115" t="s">
        <v>91</v>
      </c>
    </row>
    <row r="297" spans="1:59">
      <c r="A297" s="115">
        <v>7020570042</v>
      </c>
      <c r="B297" s="115" t="s">
        <v>52</v>
      </c>
      <c r="H297" s="115" t="s">
        <v>57</v>
      </c>
      <c r="Q297" s="115" t="s">
        <v>64</v>
      </c>
      <c r="T297" s="142"/>
      <c r="U297" s="141">
        <f t="shared" si="92"/>
        <v>3</v>
      </c>
      <c r="V297" s="141">
        <f t="shared" si="93"/>
        <v>1</v>
      </c>
      <c r="W297" s="142"/>
      <c r="X297" s="141">
        <f t="shared" si="94"/>
        <v>1</v>
      </c>
      <c r="Y297" s="141">
        <f t="shared" si="95"/>
        <v>0</v>
      </c>
      <c r="Z297" s="141">
        <f t="shared" si="96"/>
        <v>0</v>
      </c>
      <c r="AA297" s="141">
        <f t="shared" si="97"/>
        <v>0</v>
      </c>
      <c r="AB297" s="141">
        <f t="shared" si="98"/>
        <v>0</v>
      </c>
      <c r="AC297" s="141">
        <f t="shared" si="99"/>
        <v>0</v>
      </c>
      <c r="AD297" s="141">
        <f t="shared" si="100"/>
        <v>1</v>
      </c>
      <c r="AE297" s="141">
        <f t="shared" si="101"/>
        <v>0</v>
      </c>
      <c r="AF297" s="141">
        <f t="shared" si="102"/>
        <v>0</v>
      </c>
      <c r="AG297" s="141">
        <f t="shared" si="103"/>
        <v>0</v>
      </c>
      <c r="AH297" s="141">
        <f t="shared" si="104"/>
        <v>0</v>
      </c>
      <c r="AI297" s="141">
        <f t="shared" si="105"/>
        <v>0</v>
      </c>
      <c r="AJ297" s="141">
        <f t="shared" si="106"/>
        <v>0</v>
      </c>
      <c r="AK297" s="141">
        <f t="shared" si="107"/>
        <v>0</v>
      </c>
      <c r="AL297" s="141">
        <f t="shared" si="108"/>
        <v>0</v>
      </c>
      <c r="AM297" s="141">
        <f t="shared" si="109"/>
        <v>1</v>
      </c>
      <c r="AN297" s="141">
        <f t="shared" si="110"/>
        <v>0</v>
      </c>
      <c r="AO297" s="141">
        <f t="shared" si="111"/>
        <v>0</v>
      </c>
      <c r="AP297" s="142"/>
      <c r="AQ297" s="142"/>
      <c r="AR297" s="141">
        <f t="shared" si="112"/>
        <v>3</v>
      </c>
      <c r="AS297" s="141">
        <f t="shared" si="113"/>
        <v>3</v>
      </c>
      <c r="AT297" s="141" t="str">
        <f t="shared" si="114"/>
        <v>Correct</v>
      </c>
      <c r="AU297" s="142"/>
      <c r="AV297" s="115" t="s">
        <v>83</v>
      </c>
      <c r="AW297" s="115">
        <v>30</v>
      </c>
      <c r="AX297" s="115" t="s">
        <v>84</v>
      </c>
      <c r="AY297" s="115" t="s">
        <v>136</v>
      </c>
      <c r="BA297" s="115" t="s">
        <v>91</v>
      </c>
      <c r="BB297" s="115" t="s">
        <v>108</v>
      </c>
      <c r="BD297" s="115" t="s">
        <v>89</v>
      </c>
      <c r="BE297" s="115" t="s">
        <v>113</v>
      </c>
      <c r="BF297" s="115" t="s">
        <v>91</v>
      </c>
      <c r="BG297" s="115" t="s">
        <v>91</v>
      </c>
    </row>
    <row r="298" spans="1:59">
      <c r="A298" s="115">
        <v>6985467875</v>
      </c>
      <c r="T298" s="142"/>
      <c r="U298" s="141">
        <f t="shared" si="92"/>
        <v>0</v>
      </c>
      <c r="V298" s="141" t="e">
        <f t="shared" si="93"/>
        <v>#DIV/0!</v>
      </c>
      <c r="W298" s="142"/>
      <c r="X298" s="141">
        <f t="shared" si="94"/>
        <v>0</v>
      </c>
      <c r="Y298" s="141">
        <f t="shared" si="95"/>
        <v>0</v>
      </c>
      <c r="Z298" s="141">
        <f t="shared" si="96"/>
        <v>0</v>
      </c>
      <c r="AA298" s="141">
        <f t="shared" si="97"/>
        <v>0</v>
      </c>
      <c r="AB298" s="141">
        <f t="shared" si="98"/>
        <v>0</v>
      </c>
      <c r="AC298" s="141">
        <f t="shared" si="99"/>
        <v>0</v>
      </c>
      <c r="AD298" s="141">
        <f t="shared" si="100"/>
        <v>0</v>
      </c>
      <c r="AE298" s="141">
        <f t="shared" si="101"/>
        <v>0</v>
      </c>
      <c r="AF298" s="141">
        <f t="shared" si="102"/>
        <v>0</v>
      </c>
      <c r="AG298" s="141">
        <f t="shared" si="103"/>
        <v>0</v>
      </c>
      <c r="AH298" s="141">
        <f t="shared" si="104"/>
        <v>0</v>
      </c>
      <c r="AI298" s="141">
        <f t="shared" si="105"/>
        <v>0</v>
      </c>
      <c r="AJ298" s="141">
        <f t="shared" si="106"/>
        <v>0</v>
      </c>
      <c r="AK298" s="141">
        <f t="shared" si="107"/>
        <v>0</v>
      </c>
      <c r="AL298" s="141">
        <f t="shared" si="108"/>
        <v>0</v>
      </c>
      <c r="AM298" s="141">
        <f t="shared" si="109"/>
        <v>0</v>
      </c>
      <c r="AN298" s="141">
        <f t="shared" si="110"/>
        <v>0</v>
      </c>
      <c r="AO298" s="141">
        <f t="shared" si="111"/>
        <v>0</v>
      </c>
      <c r="AP298" s="142"/>
      <c r="AQ298" s="142"/>
      <c r="AR298" s="141">
        <f t="shared" si="112"/>
        <v>0</v>
      </c>
      <c r="AS298" s="141">
        <f t="shared" si="113"/>
        <v>0</v>
      </c>
      <c r="AT298" s="141" t="str">
        <f t="shared" si="114"/>
        <v>Correct</v>
      </c>
      <c r="AU298" s="142"/>
      <c r="AV298" s="115" t="s">
        <v>83</v>
      </c>
      <c r="AW298" s="115">
        <v>40</v>
      </c>
      <c r="AX298" s="115" t="s">
        <v>181</v>
      </c>
      <c r="AY298" s="115" t="s">
        <v>222</v>
      </c>
      <c r="AZ298" s="115" t="s">
        <v>114</v>
      </c>
      <c r="BA298" s="115" t="s">
        <v>91</v>
      </c>
      <c r="BB298" s="115" t="s">
        <v>108</v>
      </c>
      <c r="BC298" s="115" t="s">
        <v>96</v>
      </c>
      <c r="BD298" s="115" t="s">
        <v>112</v>
      </c>
      <c r="BE298" s="115" t="s">
        <v>90</v>
      </c>
      <c r="BF298" s="115" t="s">
        <v>91</v>
      </c>
      <c r="BG298" s="115" t="s">
        <v>91</v>
      </c>
    </row>
    <row r="299" spans="1:59">
      <c r="A299" s="115">
        <v>6985450944</v>
      </c>
      <c r="T299" s="142"/>
      <c r="U299" s="141">
        <f t="shared" si="92"/>
        <v>0</v>
      </c>
      <c r="V299" s="141" t="e">
        <f t="shared" si="93"/>
        <v>#DIV/0!</v>
      </c>
      <c r="W299" s="142"/>
      <c r="X299" s="141">
        <f t="shared" si="94"/>
        <v>0</v>
      </c>
      <c r="Y299" s="141">
        <f t="shared" si="95"/>
        <v>0</v>
      </c>
      <c r="Z299" s="141">
        <f t="shared" si="96"/>
        <v>0</v>
      </c>
      <c r="AA299" s="141">
        <f t="shared" si="97"/>
        <v>0</v>
      </c>
      <c r="AB299" s="141">
        <f t="shared" si="98"/>
        <v>0</v>
      </c>
      <c r="AC299" s="141">
        <f t="shared" si="99"/>
        <v>0</v>
      </c>
      <c r="AD299" s="141">
        <f t="shared" si="100"/>
        <v>0</v>
      </c>
      <c r="AE299" s="141">
        <f t="shared" si="101"/>
        <v>0</v>
      </c>
      <c r="AF299" s="141">
        <f t="shared" si="102"/>
        <v>0</v>
      </c>
      <c r="AG299" s="141">
        <f t="shared" si="103"/>
        <v>0</v>
      </c>
      <c r="AH299" s="141">
        <f t="shared" si="104"/>
        <v>0</v>
      </c>
      <c r="AI299" s="141">
        <f t="shared" si="105"/>
        <v>0</v>
      </c>
      <c r="AJ299" s="141">
        <f t="shared" si="106"/>
        <v>0</v>
      </c>
      <c r="AK299" s="141">
        <f t="shared" si="107"/>
        <v>0</v>
      </c>
      <c r="AL299" s="141">
        <f t="shared" si="108"/>
        <v>0</v>
      </c>
      <c r="AM299" s="141">
        <f t="shared" si="109"/>
        <v>0</v>
      </c>
      <c r="AN299" s="141">
        <f t="shared" si="110"/>
        <v>0</v>
      </c>
      <c r="AO299" s="141">
        <f t="shared" si="111"/>
        <v>0</v>
      </c>
      <c r="AP299" s="142"/>
      <c r="AQ299" s="142"/>
      <c r="AR299" s="141">
        <f t="shared" si="112"/>
        <v>0</v>
      </c>
      <c r="AS299" s="141">
        <f t="shared" si="113"/>
        <v>0</v>
      </c>
      <c r="AT299" s="141" t="str">
        <f t="shared" si="114"/>
        <v>Correct</v>
      </c>
      <c r="AU299" s="142"/>
      <c r="AV299" s="115" t="s">
        <v>83</v>
      </c>
      <c r="AW299" s="115">
        <v>40</v>
      </c>
      <c r="AX299" s="115" t="s">
        <v>181</v>
      </c>
      <c r="AY299" s="115" t="s">
        <v>222</v>
      </c>
      <c r="AZ299" s="115" t="s">
        <v>114</v>
      </c>
      <c r="BA299" s="115" t="s">
        <v>91</v>
      </c>
      <c r="BB299" s="115" t="s">
        <v>108</v>
      </c>
      <c r="BC299" s="115" t="s">
        <v>96</v>
      </c>
      <c r="BD299" s="115" t="s">
        <v>112</v>
      </c>
      <c r="BE299" s="115" t="s">
        <v>90</v>
      </c>
      <c r="BF299" s="115" t="s">
        <v>91</v>
      </c>
      <c r="BG299" s="115" t="s">
        <v>91</v>
      </c>
    </row>
    <row r="300" spans="1:59">
      <c r="A300" s="115">
        <v>7020353660</v>
      </c>
      <c r="D300" s="115" t="s">
        <v>54</v>
      </c>
      <c r="E300" s="115" t="s">
        <v>19</v>
      </c>
      <c r="I300" s="115" t="s">
        <v>58</v>
      </c>
      <c r="S300" s="115" t="s">
        <v>66</v>
      </c>
      <c r="T300" s="142"/>
      <c r="U300" s="141">
        <f t="shared" si="92"/>
        <v>4</v>
      </c>
      <c r="V300" s="141">
        <f t="shared" si="93"/>
        <v>0.75</v>
      </c>
      <c r="W300" s="142"/>
      <c r="X300" s="141">
        <f t="shared" si="94"/>
        <v>0</v>
      </c>
      <c r="Y300" s="141">
        <f t="shared" si="95"/>
        <v>0</v>
      </c>
      <c r="Z300" s="141">
        <f t="shared" si="96"/>
        <v>0.75</v>
      </c>
      <c r="AA300" s="141">
        <f t="shared" si="97"/>
        <v>0.75</v>
      </c>
      <c r="AB300" s="141">
        <f t="shared" si="98"/>
        <v>0</v>
      </c>
      <c r="AC300" s="141">
        <f t="shared" si="99"/>
        <v>0</v>
      </c>
      <c r="AD300" s="141">
        <f t="shared" si="100"/>
        <v>0</v>
      </c>
      <c r="AE300" s="141">
        <f t="shared" si="101"/>
        <v>0.75</v>
      </c>
      <c r="AF300" s="141">
        <f t="shared" si="102"/>
        <v>0</v>
      </c>
      <c r="AG300" s="141">
        <f t="shared" si="103"/>
        <v>0</v>
      </c>
      <c r="AH300" s="141">
        <f t="shared" si="104"/>
        <v>0</v>
      </c>
      <c r="AI300" s="141">
        <f t="shared" si="105"/>
        <v>0</v>
      </c>
      <c r="AJ300" s="141">
        <f t="shared" si="106"/>
        <v>0</v>
      </c>
      <c r="AK300" s="141">
        <f t="shared" si="107"/>
        <v>0</v>
      </c>
      <c r="AL300" s="141">
        <f t="shared" si="108"/>
        <v>0</v>
      </c>
      <c r="AM300" s="141">
        <f t="shared" si="109"/>
        <v>0</v>
      </c>
      <c r="AN300" s="141">
        <f t="shared" si="110"/>
        <v>0</v>
      </c>
      <c r="AO300" s="141">
        <f t="shared" si="111"/>
        <v>0.75</v>
      </c>
      <c r="AP300" s="142"/>
      <c r="AQ300" s="142"/>
      <c r="AR300" s="141">
        <f t="shared" si="112"/>
        <v>3</v>
      </c>
      <c r="AS300" s="141">
        <f t="shared" si="113"/>
        <v>4</v>
      </c>
      <c r="AT300" s="141" t="str">
        <f t="shared" si="114"/>
        <v>Correct</v>
      </c>
      <c r="AU300" s="142"/>
      <c r="AV300" s="115" t="s">
        <v>99</v>
      </c>
      <c r="AW300" s="115">
        <v>25</v>
      </c>
      <c r="AX300" s="115" t="s">
        <v>181</v>
      </c>
      <c r="AY300" s="115" t="s">
        <v>207</v>
      </c>
      <c r="AZ300" s="115" t="s">
        <v>85</v>
      </c>
      <c r="BA300" s="115" t="s">
        <v>86</v>
      </c>
      <c r="BB300" s="115" t="s">
        <v>87</v>
      </c>
      <c r="BC300" s="115" t="s">
        <v>96</v>
      </c>
      <c r="BD300" s="115" t="s">
        <v>102</v>
      </c>
      <c r="BE300" s="115" t="s">
        <v>90</v>
      </c>
      <c r="BF300" s="115" t="s">
        <v>91</v>
      </c>
      <c r="BG300" s="115" t="s">
        <v>91</v>
      </c>
    </row>
    <row r="301" spans="1:59">
      <c r="A301" s="115">
        <v>7020348715</v>
      </c>
      <c r="E301" s="115" t="s">
        <v>19</v>
      </c>
      <c r="G301" s="115" t="s">
        <v>56</v>
      </c>
      <c r="S301" s="115" t="s">
        <v>66</v>
      </c>
      <c r="T301" s="142"/>
      <c r="U301" s="141">
        <f t="shared" si="92"/>
        <v>3</v>
      </c>
      <c r="V301" s="141">
        <f t="shared" si="93"/>
        <v>1</v>
      </c>
      <c r="W301" s="142"/>
      <c r="X301" s="141">
        <f t="shared" si="94"/>
        <v>0</v>
      </c>
      <c r="Y301" s="141">
        <f t="shared" si="95"/>
        <v>0</v>
      </c>
      <c r="Z301" s="141">
        <f t="shared" si="96"/>
        <v>0</v>
      </c>
      <c r="AA301" s="141">
        <f t="shared" si="97"/>
        <v>1</v>
      </c>
      <c r="AB301" s="141">
        <f t="shared" si="98"/>
        <v>0</v>
      </c>
      <c r="AC301" s="141">
        <f t="shared" si="99"/>
        <v>1</v>
      </c>
      <c r="AD301" s="141">
        <f t="shared" si="100"/>
        <v>0</v>
      </c>
      <c r="AE301" s="141">
        <f t="shared" si="101"/>
        <v>0</v>
      </c>
      <c r="AF301" s="141">
        <f t="shared" si="102"/>
        <v>0</v>
      </c>
      <c r="AG301" s="141">
        <f t="shared" si="103"/>
        <v>0</v>
      </c>
      <c r="AH301" s="141">
        <f t="shared" si="104"/>
        <v>0</v>
      </c>
      <c r="AI301" s="141">
        <f t="shared" si="105"/>
        <v>0</v>
      </c>
      <c r="AJ301" s="141">
        <f t="shared" si="106"/>
        <v>0</v>
      </c>
      <c r="AK301" s="141">
        <f t="shared" si="107"/>
        <v>0</v>
      </c>
      <c r="AL301" s="141">
        <f t="shared" si="108"/>
        <v>0</v>
      </c>
      <c r="AM301" s="141">
        <f t="shared" si="109"/>
        <v>0</v>
      </c>
      <c r="AN301" s="141">
        <f t="shared" si="110"/>
        <v>0</v>
      </c>
      <c r="AO301" s="141">
        <f t="shared" si="111"/>
        <v>1</v>
      </c>
      <c r="AP301" s="142"/>
      <c r="AQ301" s="142"/>
      <c r="AR301" s="141">
        <f t="shared" si="112"/>
        <v>3</v>
      </c>
      <c r="AS301" s="141">
        <f t="shared" si="113"/>
        <v>3</v>
      </c>
      <c r="AT301" s="141" t="str">
        <f t="shared" si="114"/>
        <v>Correct</v>
      </c>
      <c r="AU301" s="142"/>
      <c r="AV301" s="115" t="s">
        <v>99</v>
      </c>
      <c r="AW301" s="115">
        <v>31</v>
      </c>
      <c r="AX301" s="115" t="s">
        <v>181</v>
      </c>
      <c r="AY301" s="115" t="s">
        <v>207</v>
      </c>
      <c r="AZ301" s="115" t="s">
        <v>107</v>
      </c>
      <c r="BA301" s="115" t="s">
        <v>91</v>
      </c>
      <c r="BB301" s="115" t="s">
        <v>87</v>
      </c>
      <c r="BC301" s="115" t="s">
        <v>101</v>
      </c>
      <c r="BD301" s="115" t="s">
        <v>94</v>
      </c>
      <c r="BE301" s="115" t="s">
        <v>90</v>
      </c>
      <c r="BF301" s="115" t="s">
        <v>91</v>
      </c>
      <c r="BG301" s="115" t="s">
        <v>91</v>
      </c>
    </row>
    <row r="302" spans="1:59">
      <c r="A302" s="115">
        <v>7020358017</v>
      </c>
      <c r="C302" s="115" t="s">
        <v>53</v>
      </c>
      <c r="D302" s="115" t="s">
        <v>54</v>
      </c>
      <c r="G302" s="115" t="s">
        <v>56</v>
      </c>
      <c r="M302" s="115" t="s">
        <v>62</v>
      </c>
      <c r="O302" s="115" t="s">
        <v>22</v>
      </c>
      <c r="S302" s="115" t="s">
        <v>66</v>
      </c>
      <c r="T302" s="142"/>
      <c r="U302" s="141">
        <f t="shared" si="92"/>
        <v>6</v>
      </c>
      <c r="V302" s="141">
        <f t="shared" si="93"/>
        <v>0.5</v>
      </c>
      <c r="W302" s="142"/>
      <c r="X302" s="141">
        <f t="shared" si="94"/>
        <v>0</v>
      </c>
      <c r="Y302" s="141">
        <f t="shared" si="95"/>
        <v>0.5</v>
      </c>
      <c r="Z302" s="141">
        <f t="shared" si="96"/>
        <v>0.5</v>
      </c>
      <c r="AA302" s="141">
        <f t="shared" si="97"/>
        <v>0</v>
      </c>
      <c r="AB302" s="141">
        <f t="shared" si="98"/>
        <v>0</v>
      </c>
      <c r="AC302" s="141">
        <f t="shared" si="99"/>
        <v>0.5</v>
      </c>
      <c r="AD302" s="141">
        <f t="shared" si="100"/>
        <v>0</v>
      </c>
      <c r="AE302" s="141">
        <f t="shared" si="101"/>
        <v>0</v>
      </c>
      <c r="AF302" s="141">
        <f t="shared" si="102"/>
        <v>0</v>
      </c>
      <c r="AG302" s="141">
        <f t="shared" si="103"/>
        <v>0</v>
      </c>
      <c r="AH302" s="141">
        <f t="shared" si="104"/>
        <v>0</v>
      </c>
      <c r="AI302" s="141">
        <f t="shared" si="105"/>
        <v>0.5</v>
      </c>
      <c r="AJ302" s="141">
        <f t="shared" si="106"/>
        <v>0</v>
      </c>
      <c r="AK302" s="141">
        <f t="shared" si="107"/>
        <v>0.5</v>
      </c>
      <c r="AL302" s="141">
        <f t="shared" si="108"/>
        <v>0</v>
      </c>
      <c r="AM302" s="141">
        <f t="shared" si="109"/>
        <v>0</v>
      </c>
      <c r="AN302" s="141">
        <f t="shared" si="110"/>
        <v>0</v>
      </c>
      <c r="AO302" s="141">
        <f t="shared" si="111"/>
        <v>0.5</v>
      </c>
      <c r="AP302" s="142"/>
      <c r="AQ302" s="142"/>
      <c r="AR302" s="141">
        <f t="shared" si="112"/>
        <v>3</v>
      </c>
      <c r="AS302" s="141">
        <f t="shared" si="113"/>
        <v>6</v>
      </c>
      <c r="AT302" s="141" t="str">
        <f t="shared" si="114"/>
        <v>Correct</v>
      </c>
      <c r="AU302" s="142"/>
      <c r="AV302" s="115" t="s">
        <v>83</v>
      </c>
      <c r="AW302" s="115">
        <v>27</v>
      </c>
      <c r="AX302" s="115" t="s">
        <v>181</v>
      </c>
      <c r="AY302" s="115" t="s">
        <v>189</v>
      </c>
      <c r="AZ302" s="115" t="s">
        <v>85</v>
      </c>
      <c r="BA302" s="115" t="s">
        <v>86</v>
      </c>
      <c r="BB302" s="115" t="s">
        <v>87</v>
      </c>
      <c r="BC302" s="115" t="s">
        <v>93</v>
      </c>
      <c r="BD302" s="115" t="s">
        <v>94</v>
      </c>
      <c r="BE302" s="115" t="s">
        <v>90</v>
      </c>
      <c r="BF302" s="115" t="s">
        <v>91</v>
      </c>
      <c r="BG302" s="115" t="s">
        <v>91</v>
      </c>
    </row>
    <row r="303" spans="1:59">
      <c r="A303" s="115">
        <v>6984051275</v>
      </c>
      <c r="G303" s="115" t="s">
        <v>56</v>
      </c>
      <c r="I303" s="115" t="s">
        <v>58</v>
      </c>
      <c r="L303" s="115" t="s">
        <v>61</v>
      </c>
      <c r="T303" s="142"/>
      <c r="U303" s="141">
        <f t="shared" si="92"/>
        <v>3</v>
      </c>
      <c r="V303" s="141">
        <f t="shared" si="93"/>
        <v>1</v>
      </c>
      <c r="W303" s="142"/>
      <c r="X303" s="141">
        <f t="shared" si="94"/>
        <v>0</v>
      </c>
      <c r="Y303" s="141">
        <f t="shared" si="95"/>
        <v>0</v>
      </c>
      <c r="Z303" s="141">
        <f t="shared" si="96"/>
        <v>0</v>
      </c>
      <c r="AA303" s="141">
        <f t="shared" si="97"/>
        <v>0</v>
      </c>
      <c r="AB303" s="141">
        <f t="shared" si="98"/>
        <v>0</v>
      </c>
      <c r="AC303" s="141">
        <f t="shared" si="99"/>
        <v>1</v>
      </c>
      <c r="AD303" s="141">
        <f t="shared" si="100"/>
        <v>0</v>
      </c>
      <c r="AE303" s="141">
        <f t="shared" si="101"/>
        <v>1</v>
      </c>
      <c r="AF303" s="141">
        <f t="shared" si="102"/>
        <v>0</v>
      </c>
      <c r="AG303" s="141">
        <f t="shared" si="103"/>
        <v>0</v>
      </c>
      <c r="AH303" s="141">
        <f t="shared" si="104"/>
        <v>1</v>
      </c>
      <c r="AI303" s="141">
        <f t="shared" si="105"/>
        <v>0</v>
      </c>
      <c r="AJ303" s="141">
        <f t="shared" si="106"/>
        <v>0</v>
      </c>
      <c r="AK303" s="141">
        <f t="shared" si="107"/>
        <v>0</v>
      </c>
      <c r="AL303" s="141">
        <f t="shared" si="108"/>
        <v>0</v>
      </c>
      <c r="AM303" s="141">
        <f t="shared" si="109"/>
        <v>0</v>
      </c>
      <c r="AN303" s="141">
        <f t="shared" si="110"/>
        <v>0</v>
      </c>
      <c r="AO303" s="141">
        <f t="shared" si="111"/>
        <v>0</v>
      </c>
      <c r="AP303" s="142"/>
      <c r="AQ303" s="142"/>
      <c r="AR303" s="141">
        <f t="shared" si="112"/>
        <v>3</v>
      </c>
      <c r="AS303" s="141">
        <f t="shared" si="113"/>
        <v>3</v>
      </c>
      <c r="AT303" s="141" t="str">
        <f t="shared" si="114"/>
        <v>Correct</v>
      </c>
      <c r="AU303" s="142"/>
      <c r="AV303" s="115" t="s">
        <v>83</v>
      </c>
      <c r="AW303" s="115">
        <v>23</v>
      </c>
      <c r="AX303" s="115" t="s">
        <v>181</v>
      </c>
      <c r="AY303" s="115" t="s">
        <v>239</v>
      </c>
      <c r="AZ303" s="115" t="s">
        <v>85</v>
      </c>
      <c r="BA303" s="115" t="s">
        <v>86</v>
      </c>
      <c r="BB303" s="115" t="s">
        <v>87</v>
      </c>
      <c r="BC303" s="115" t="s">
        <v>88</v>
      </c>
      <c r="BD303" s="115" t="s">
        <v>89</v>
      </c>
      <c r="BE303" s="115" t="s">
        <v>90</v>
      </c>
    </row>
    <row r="304" spans="1:59">
      <c r="A304" s="115">
        <v>7011091652</v>
      </c>
      <c r="B304" s="115" t="s">
        <v>52</v>
      </c>
      <c r="E304" s="115" t="s">
        <v>19</v>
      </c>
      <c r="I304" s="115" t="s">
        <v>58</v>
      </c>
      <c r="T304" s="142"/>
      <c r="U304" s="141">
        <f t="shared" si="92"/>
        <v>3</v>
      </c>
      <c r="V304" s="141">
        <f t="shared" si="93"/>
        <v>1</v>
      </c>
      <c r="W304" s="142"/>
      <c r="X304" s="141">
        <f t="shared" si="94"/>
        <v>1</v>
      </c>
      <c r="Y304" s="141">
        <f t="shared" si="95"/>
        <v>0</v>
      </c>
      <c r="Z304" s="141">
        <f t="shared" si="96"/>
        <v>0</v>
      </c>
      <c r="AA304" s="141">
        <f t="shared" si="97"/>
        <v>1</v>
      </c>
      <c r="AB304" s="141">
        <f t="shared" si="98"/>
        <v>0</v>
      </c>
      <c r="AC304" s="141">
        <f t="shared" si="99"/>
        <v>0</v>
      </c>
      <c r="AD304" s="141">
        <f t="shared" si="100"/>
        <v>0</v>
      </c>
      <c r="AE304" s="141">
        <f t="shared" si="101"/>
        <v>1</v>
      </c>
      <c r="AF304" s="141">
        <f t="shared" si="102"/>
        <v>0</v>
      </c>
      <c r="AG304" s="141">
        <f t="shared" si="103"/>
        <v>0</v>
      </c>
      <c r="AH304" s="141">
        <f t="shared" si="104"/>
        <v>0</v>
      </c>
      <c r="AI304" s="141">
        <f t="shared" si="105"/>
        <v>0</v>
      </c>
      <c r="AJ304" s="141">
        <f t="shared" si="106"/>
        <v>0</v>
      </c>
      <c r="AK304" s="141">
        <f t="shared" si="107"/>
        <v>0</v>
      </c>
      <c r="AL304" s="141">
        <f t="shared" si="108"/>
        <v>0</v>
      </c>
      <c r="AM304" s="141">
        <f t="shared" si="109"/>
        <v>0</v>
      </c>
      <c r="AN304" s="141">
        <f t="shared" si="110"/>
        <v>0</v>
      </c>
      <c r="AO304" s="141">
        <f t="shared" si="111"/>
        <v>0</v>
      </c>
      <c r="AP304" s="142"/>
      <c r="AQ304" s="142"/>
      <c r="AR304" s="141">
        <f t="shared" si="112"/>
        <v>3</v>
      </c>
      <c r="AS304" s="141">
        <f t="shared" si="113"/>
        <v>3</v>
      </c>
      <c r="AT304" s="141" t="str">
        <f t="shared" si="114"/>
        <v>Correct</v>
      </c>
      <c r="AU304" s="142"/>
      <c r="AV304" s="115" t="s">
        <v>99</v>
      </c>
      <c r="AW304" s="115">
        <v>38</v>
      </c>
      <c r="AX304" s="115" t="s">
        <v>84</v>
      </c>
      <c r="AY304" s="115" t="s">
        <v>146</v>
      </c>
      <c r="AZ304" s="115" t="s">
        <v>97</v>
      </c>
      <c r="BA304" s="115" t="s">
        <v>86</v>
      </c>
      <c r="BB304" s="115" t="s">
        <v>87</v>
      </c>
      <c r="BC304" s="115" t="s">
        <v>100</v>
      </c>
      <c r="BD304" s="115" t="s">
        <v>89</v>
      </c>
      <c r="BE304" s="115" t="s">
        <v>90</v>
      </c>
      <c r="BF304" s="115" t="s">
        <v>91</v>
      </c>
      <c r="BG304" s="115" t="s">
        <v>91</v>
      </c>
    </row>
    <row r="305" spans="1:59">
      <c r="A305" s="115">
        <v>6985473409</v>
      </c>
      <c r="D305" s="115" t="s">
        <v>54</v>
      </c>
      <c r="G305" s="115" t="s">
        <v>56</v>
      </c>
      <c r="M305" s="115" t="s">
        <v>62</v>
      </c>
      <c r="T305" s="142"/>
      <c r="U305" s="141">
        <f t="shared" si="92"/>
        <v>3</v>
      </c>
      <c r="V305" s="141">
        <f t="shared" si="93"/>
        <v>1</v>
      </c>
      <c r="W305" s="142"/>
      <c r="X305" s="141">
        <f t="shared" si="94"/>
        <v>0</v>
      </c>
      <c r="Y305" s="141">
        <f t="shared" si="95"/>
        <v>0</v>
      </c>
      <c r="Z305" s="141">
        <f t="shared" si="96"/>
        <v>1</v>
      </c>
      <c r="AA305" s="141">
        <f t="shared" si="97"/>
        <v>0</v>
      </c>
      <c r="AB305" s="141">
        <f t="shared" si="98"/>
        <v>0</v>
      </c>
      <c r="AC305" s="141">
        <f t="shared" si="99"/>
        <v>1</v>
      </c>
      <c r="AD305" s="141">
        <f t="shared" si="100"/>
        <v>0</v>
      </c>
      <c r="AE305" s="141">
        <f t="shared" si="101"/>
        <v>0</v>
      </c>
      <c r="AF305" s="141">
        <f t="shared" si="102"/>
        <v>0</v>
      </c>
      <c r="AG305" s="141">
        <f t="shared" si="103"/>
        <v>0</v>
      </c>
      <c r="AH305" s="141">
        <f t="shared" si="104"/>
        <v>0</v>
      </c>
      <c r="AI305" s="141">
        <f t="shared" si="105"/>
        <v>1</v>
      </c>
      <c r="AJ305" s="141">
        <f t="shared" si="106"/>
        <v>0</v>
      </c>
      <c r="AK305" s="141">
        <f t="shared" si="107"/>
        <v>0</v>
      </c>
      <c r="AL305" s="141">
        <f t="shared" si="108"/>
        <v>0</v>
      </c>
      <c r="AM305" s="141">
        <f t="shared" si="109"/>
        <v>0</v>
      </c>
      <c r="AN305" s="141">
        <f t="shared" si="110"/>
        <v>0</v>
      </c>
      <c r="AO305" s="141">
        <f t="shared" si="111"/>
        <v>0</v>
      </c>
      <c r="AP305" s="142"/>
      <c r="AQ305" s="142"/>
      <c r="AR305" s="141">
        <f t="shared" si="112"/>
        <v>3</v>
      </c>
      <c r="AS305" s="141">
        <f t="shared" si="113"/>
        <v>3</v>
      </c>
      <c r="AT305" s="141" t="str">
        <f t="shared" si="114"/>
        <v>Correct</v>
      </c>
      <c r="AU305" s="142"/>
      <c r="AV305" s="115" t="s">
        <v>99</v>
      </c>
      <c r="AW305" s="115">
        <v>42</v>
      </c>
      <c r="AX305" s="115" t="s">
        <v>181</v>
      </c>
      <c r="AZ305" s="115" t="s">
        <v>97</v>
      </c>
      <c r="BA305" s="115" t="s">
        <v>86</v>
      </c>
      <c r="BC305" s="115" t="s">
        <v>88</v>
      </c>
      <c r="BD305" s="115" t="s">
        <v>120</v>
      </c>
      <c r="BE305" s="115" t="s">
        <v>90</v>
      </c>
      <c r="BF305" s="115" t="s">
        <v>91</v>
      </c>
      <c r="BG305" s="115" t="s">
        <v>91</v>
      </c>
    </row>
    <row r="306" spans="1:59">
      <c r="A306" s="115">
        <v>7044846374</v>
      </c>
      <c r="B306" s="115" t="s">
        <v>52</v>
      </c>
      <c r="C306" s="115" t="s">
        <v>53</v>
      </c>
      <c r="H306" s="115" t="s">
        <v>57</v>
      </c>
      <c r="N306" s="115" t="s">
        <v>26</v>
      </c>
      <c r="T306" s="142"/>
      <c r="U306" s="141">
        <f t="shared" si="92"/>
        <v>4</v>
      </c>
      <c r="V306" s="141">
        <f t="shared" si="93"/>
        <v>0.75</v>
      </c>
      <c r="W306" s="142"/>
      <c r="X306" s="141">
        <f t="shared" si="94"/>
        <v>0.75</v>
      </c>
      <c r="Y306" s="141">
        <f t="shared" si="95"/>
        <v>0.75</v>
      </c>
      <c r="Z306" s="141">
        <f t="shared" si="96"/>
        <v>0</v>
      </c>
      <c r="AA306" s="141">
        <f t="shared" si="97"/>
        <v>0</v>
      </c>
      <c r="AB306" s="141">
        <f t="shared" si="98"/>
        <v>0</v>
      </c>
      <c r="AC306" s="141">
        <f t="shared" si="99"/>
        <v>0</v>
      </c>
      <c r="AD306" s="141">
        <f t="shared" si="100"/>
        <v>0.75</v>
      </c>
      <c r="AE306" s="141">
        <f t="shared" si="101"/>
        <v>0</v>
      </c>
      <c r="AF306" s="141">
        <f t="shared" si="102"/>
        <v>0</v>
      </c>
      <c r="AG306" s="141">
        <f t="shared" si="103"/>
        <v>0</v>
      </c>
      <c r="AH306" s="141">
        <f t="shared" si="104"/>
        <v>0</v>
      </c>
      <c r="AI306" s="141">
        <f t="shared" si="105"/>
        <v>0</v>
      </c>
      <c r="AJ306" s="141">
        <f t="shared" si="106"/>
        <v>0.75</v>
      </c>
      <c r="AK306" s="141">
        <f t="shared" si="107"/>
        <v>0</v>
      </c>
      <c r="AL306" s="141">
        <f t="shared" si="108"/>
        <v>0</v>
      </c>
      <c r="AM306" s="141">
        <f t="shared" si="109"/>
        <v>0</v>
      </c>
      <c r="AN306" s="141">
        <f t="shared" si="110"/>
        <v>0</v>
      </c>
      <c r="AO306" s="141">
        <f t="shared" si="111"/>
        <v>0</v>
      </c>
      <c r="AP306" s="142"/>
      <c r="AQ306" s="142"/>
      <c r="AR306" s="141">
        <f t="shared" si="112"/>
        <v>3</v>
      </c>
      <c r="AS306" s="141">
        <f t="shared" si="113"/>
        <v>4</v>
      </c>
      <c r="AT306" s="141" t="str">
        <f t="shared" si="114"/>
        <v>Correct</v>
      </c>
      <c r="AU306" s="142"/>
      <c r="AV306" s="115" t="s">
        <v>83</v>
      </c>
      <c r="AW306" s="115">
        <v>29</v>
      </c>
      <c r="AX306" s="115" t="s">
        <v>84</v>
      </c>
      <c r="AY306" s="115" t="s">
        <v>453</v>
      </c>
      <c r="AZ306" s="115" t="s">
        <v>92</v>
      </c>
      <c r="BA306" s="115" t="s">
        <v>86</v>
      </c>
      <c r="BB306" s="115" t="s">
        <v>182</v>
      </c>
      <c r="BC306" s="115" t="s">
        <v>96</v>
      </c>
      <c r="BD306" s="115" t="s">
        <v>89</v>
      </c>
      <c r="BE306" s="115" t="s">
        <v>90</v>
      </c>
      <c r="BF306" s="115" t="s">
        <v>117</v>
      </c>
      <c r="BG306" s="115" t="s">
        <v>91</v>
      </c>
    </row>
    <row r="307" spans="1:59">
      <c r="A307" s="115">
        <v>7011535201</v>
      </c>
      <c r="B307" s="115" t="s">
        <v>52</v>
      </c>
      <c r="E307" s="115" t="s">
        <v>19</v>
      </c>
      <c r="H307" s="115" t="s">
        <v>57</v>
      </c>
      <c r="I307" s="115" t="s">
        <v>58</v>
      </c>
      <c r="K307" s="115" t="s">
        <v>60</v>
      </c>
      <c r="N307" s="115" t="s">
        <v>26</v>
      </c>
      <c r="Q307" s="115" t="s">
        <v>64</v>
      </c>
      <c r="R307" s="115" t="s">
        <v>65</v>
      </c>
      <c r="S307" s="115" t="s">
        <v>66</v>
      </c>
      <c r="T307" s="142"/>
      <c r="U307" s="141">
        <f t="shared" si="92"/>
        <v>9</v>
      </c>
      <c r="V307" s="141">
        <f t="shared" si="93"/>
        <v>0.33333333333333331</v>
      </c>
      <c r="W307" s="142"/>
      <c r="X307" s="141">
        <f t="shared" si="94"/>
        <v>0.33333333333333331</v>
      </c>
      <c r="Y307" s="141">
        <f t="shared" si="95"/>
        <v>0</v>
      </c>
      <c r="Z307" s="141">
        <f t="shared" si="96"/>
        <v>0</v>
      </c>
      <c r="AA307" s="141">
        <f t="shared" si="97"/>
        <v>0.33333333333333331</v>
      </c>
      <c r="AB307" s="141">
        <f t="shared" si="98"/>
        <v>0</v>
      </c>
      <c r="AC307" s="141">
        <f t="shared" si="99"/>
        <v>0</v>
      </c>
      <c r="AD307" s="141">
        <f t="shared" si="100"/>
        <v>0.33333333333333331</v>
      </c>
      <c r="AE307" s="141">
        <f t="shared" si="101"/>
        <v>0.33333333333333331</v>
      </c>
      <c r="AF307" s="141">
        <f t="shared" si="102"/>
        <v>0</v>
      </c>
      <c r="AG307" s="141">
        <f t="shared" si="103"/>
        <v>0.33333333333333331</v>
      </c>
      <c r="AH307" s="141">
        <f t="shared" si="104"/>
        <v>0</v>
      </c>
      <c r="AI307" s="141">
        <f t="shared" si="105"/>
        <v>0</v>
      </c>
      <c r="AJ307" s="141">
        <f t="shared" si="106"/>
        <v>0.33333333333333331</v>
      </c>
      <c r="AK307" s="141">
        <f t="shared" si="107"/>
        <v>0</v>
      </c>
      <c r="AL307" s="141">
        <f t="shared" si="108"/>
        <v>0</v>
      </c>
      <c r="AM307" s="141">
        <f t="shared" si="109"/>
        <v>0.33333333333333331</v>
      </c>
      <c r="AN307" s="141">
        <f t="shared" si="110"/>
        <v>0.33333333333333331</v>
      </c>
      <c r="AO307" s="141">
        <f t="shared" si="111"/>
        <v>0.33333333333333331</v>
      </c>
      <c r="AP307" s="142"/>
      <c r="AQ307" s="142"/>
      <c r="AR307" s="141">
        <f t="shared" si="112"/>
        <v>3</v>
      </c>
      <c r="AS307" s="141">
        <f t="shared" si="113"/>
        <v>9</v>
      </c>
      <c r="AT307" s="141" t="str">
        <f t="shared" si="114"/>
        <v>Correct</v>
      </c>
      <c r="AU307" s="142"/>
      <c r="AV307" s="115" t="s">
        <v>83</v>
      </c>
      <c r="AW307" s="115">
        <v>81</v>
      </c>
      <c r="AX307" s="115" t="s">
        <v>84</v>
      </c>
      <c r="AZ307" s="115" t="s">
        <v>97</v>
      </c>
      <c r="BB307" s="115" t="s">
        <v>87</v>
      </c>
      <c r="BC307" s="115" t="s">
        <v>100</v>
      </c>
      <c r="BD307" s="115" t="s">
        <v>94</v>
      </c>
      <c r="BE307" s="115" t="s">
        <v>106</v>
      </c>
      <c r="BF307" s="115" t="s">
        <v>91</v>
      </c>
      <c r="BG307" s="115" t="s">
        <v>91</v>
      </c>
    </row>
    <row r="308" spans="1:59">
      <c r="A308" s="115">
        <v>7020349553</v>
      </c>
      <c r="E308" s="115" t="s">
        <v>19</v>
      </c>
      <c r="P308" s="115" t="s">
        <v>63</v>
      </c>
      <c r="T308" s="142"/>
      <c r="U308" s="141">
        <f t="shared" si="92"/>
        <v>2</v>
      </c>
      <c r="V308" s="141">
        <f t="shared" si="93"/>
        <v>1.5</v>
      </c>
      <c r="W308" s="142"/>
      <c r="X308" s="141">
        <f t="shared" si="94"/>
        <v>0</v>
      </c>
      <c r="Y308" s="141">
        <f t="shared" si="95"/>
        <v>0</v>
      </c>
      <c r="Z308" s="141">
        <f t="shared" si="96"/>
        <v>0</v>
      </c>
      <c r="AA308" s="141">
        <f t="shared" si="97"/>
        <v>1</v>
      </c>
      <c r="AB308" s="141">
        <f t="shared" si="98"/>
        <v>0</v>
      </c>
      <c r="AC308" s="141">
        <f t="shared" si="99"/>
        <v>0</v>
      </c>
      <c r="AD308" s="141">
        <f t="shared" si="100"/>
        <v>0</v>
      </c>
      <c r="AE308" s="141">
        <f t="shared" si="101"/>
        <v>0</v>
      </c>
      <c r="AF308" s="141">
        <f t="shared" si="102"/>
        <v>0</v>
      </c>
      <c r="AG308" s="141">
        <f t="shared" si="103"/>
        <v>0</v>
      </c>
      <c r="AH308" s="141">
        <f t="shared" si="104"/>
        <v>0</v>
      </c>
      <c r="AI308" s="141">
        <f t="shared" si="105"/>
        <v>0</v>
      </c>
      <c r="AJ308" s="141">
        <f t="shared" si="106"/>
        <v>0</v>
      </c>
      <c r="AK308" s="141">
        <f t="shared" si="107"/>
        <v>0</v>
      </c>
      <c r="AL308" s="141">
        <f t="shared" si="108"/>
        <v>1</v>
      </c>
      <c r="AM308" s="141">
        <f t="shared" si="109"/>
        <v>0</v>
      </c>
      <c r="AN308" s="141">
        <f t="shared" si="110"/>
        <v>0</v>
      </c>
      <c r="AO308" s="141">
        <f t="shared" si="111"/>
        <v>0</v>
      </c>
      <c r="AP308" s="142"/>
      <c r="AQ308" s="142"/>
      <c r="AR308" s="141">
        <f t="shared" si="112"/>
        <v>2</v>
      </c>
      <c r="AS308" s="141">
        <f t="shared" si="113"/>
        <v>2</v>
      </c>
      <c r="AT308" s="141" t="str">
        <f t="shared" si="114"/>
        <v>Correct</v>
      </c>
      <c r="AU308" s="142"/>
      <c r="AV308" s="115" t="s">
        <v>99</v>
      </c>
      <c r="AW308" s="115">
        <v>25</v>
      </c>
      <c r="AX308" s="115" t="s">
        <v>181</v>
      </c>
      <c r="AY308" s="115" t="s">
        <v>207</v>
      </c>
      <c r="AZ308" s="115" t="s">
        <v>85</v>
      </c>
      <c r="BA308" s="115" t="s">
        <v>86</v>
      </c>
      <c r="BB308" s="115" t="s">
        <v>87</v>
      </c>
      <c r="BC308" s="115" t="s">
        <v>88</v>
      </c>
      <c r="BD308" s="115" t="s">
        <v>94</v>
      </c>
      <c r="BE308" s="115" t="s">
        <v>90</v>
      </c>
      <c r="BF308" s="115" t="s">
        <v>91</v>
      </c>
      <c r="BG308" s="115" t="s">
        <v>91</v>
      </c>
    </row>
    <row r="309" spans="1:59">
      <c r="A309" s="115">
        <v>6985472460</v>
      </c>
      <c r="F309" s="115" t="s">
        <v>55</v>
      </c>
      <c r="G309" s="115" t="s">
        <v>56</v>
      </c>
      <c r="I309" s="115" t="s">
        <v>58</v>
      </c>
      <c r="L309" s="115" t="s">
        <v>61</v>
      </c>
      <c r="Q309" s="115" t="s">
        <v>64</v>
      </c>
      <c r="R309" s="115" t="s">
        <v>65</v>
      </c>
      <c r="T309" s="142"/>
      <c r="U309" s="141">
        <f t="shared" si="92"/>
        <v>6</v>
      </c>
      <c r="V309" s="141">
        <f t="shared" si="93"/>
        <v>0.5</v>
      </c>
      <c r="W309" s="142"/>
      <c r="X309" s="141">
        <f t="shared" si="94"/>
        <v>0</v>
      </c>
      <c r="Y309" s="141">
        <f t="shared" si="95"/>
        <v>0</v>
      </c>
      <c r="Z309" s="141">
        <f t="shared" si="96"/>
        <v>0</v>
      </c>
      <c r="AA309" s="141">
        <f t="shared" si="97"/>
        <v>0</v>
      </c>
      <c r="AB309" s="141">
        <f t="shared" si="98"/>
        <v>0.5</v>
      </c>
      <c r="AC309" s="141">
        <f t="shared" si="99"/>
        <v>0.5</v>
      </c>
      <c r="AD309" s="141">
        <f t="shared" si="100"/>
        <v>0</v>
      </c>
      <c r="AE309" s="141">
        <f t="shared" si="101"/>
        <v>0.5</v>
      </c>
      <c r="AF309" s="141">
        <f t="shared" si="102"/>
        <v>0</v>
      </c>
      <c r="AG309" s="141">
        <f t="shared" si="103"/>
        <v>0</v>
      </c>
      <c r="AH309" s="141">
        <f t="shared" si="104"/>
        <v>0.5</v>
      </c>
      <c r="AI309" s="141">
        <f t="shared" si="105"/>
        <v>0</v>
      </c>
      <c r="AJ309" s="141">
        <f t="shared" si="106"/>
        <v>0</v>
      </c>
      <c r="AK309" s="141">
        <f t="shared" si="107"/>
        <v>0</v>
      </c>
      <c r="AL309" s="141">
        <f t="shared" si="108"/>
        <v>0</v>
      </c>
      <c r="AM309" s="141">
        <f t="shared" si="109"/>
        <v>0.5</v>
      </c>
      <c r="AN309" s="141">
        <f t="shared" si="110"/>
        <v>0.5</v>
      </c>
      <c r="AO309" s="141">
        <f t="shared" si="111"/>
        <v>0</v>
      </c>
      <c r="AP309" s="142"/>
      <c r="AQ309" s="142"/>
      <c r="AR309" s="141">
        <f t="shared" si="112"/>
        <v>3</v>
      </c>
      <c r="AS309" s="141">
        <f t="shared" si="113"/>
        <v>6</v>
      </c>
      <c r="AT309" s="141" t="str">
        <f t="shared" si="114"/>
        <v>Correct</v>
      </c>
      <c r="AU309" s="142"/>
      <c r="AV309" s="115" t="s">
        <v>99</v>
      </c>
      <c r="AW309" s="115">
        <v>50</v>
      </c>
      <c r="AX309" s="115" t="s">
        <v>181</v>
      </c>
      <c r="AY309" s="115" t="s">
        <v>479</v>
      </c>
      <c r="AZ309" s="115" t="s">
        <v>85</v>
      </c>
      <c r="BA309" s="115" t="s">
        <v>91</v>
      </c>
      <c r="BB309" s="115" t="s">
        <v>108</v>
      </c>
      <c r="BC309" s="115" t="s">
        <v>93</v>
      </c>
      <c r="BD309" s="115" t="s">
        <v>105</v>
      </c>
      <c r="BE309" s="115" t="s">
        <v>98</v>
      </c>
      <c r="BF309" s="115" t="s">
        <v>91</v>
      </c>
      <c r="BG309" s="115" t="s">
        <v>91</v>
      </c>
    </row>
    <row r="310" spans="1:59">
      <c r="A310" s="115">
        <v>7020350944</v>
      </c>
      <c r="B310" s="115" t="s">
        <v>52</v>
      </c>
      <c r="E310" s="115" t="s">
        <v>19</v>
      </c>
      <c r="L310" s="115" t="s">
        <v>61</v>
      </c>
      <c r="T310" s="142"/>
      <c r="U310" s="141">
        <f t="shared" si="92"/>
        <v>3</v>
      </c>
      <c r="V310" s="141">
        <f t="shared" si="93"/>
        <v>1</v>
      </c>
      <c r="W310" s="142"/>
      <c r="X310" s="141">
        <f t="shared" si="94"/>
        <v>1</v>
      </c>
      <c r="Y310" s="141">
        <f t="shared" si="95"/>
        <v>0</v>
      </c>
      <c r="Z310" s="141">
        <f t="shared" si="96"/>
        <v>0</v>
      </c>
      <c r="AA310" s="141">
        <f t="shared" si="97"/>
        <v>1</v>
      </c>
      <c r="AB310" s="141">
        <f t="shared" si="98"/>
        <v>0</v>
      </c>
      <c r="AC310" s="141">
        <f t="shared" si="99"/>
        <v>0</v>
      </c>
      <c r="AD310" s="141">
        <f t="shared" si="100"/>
        <v>0</v>
      </c>
      <c r="AE310" s="141">
        <f t="shared" si="101"/>
        <v>0</v>
      </c>
      <c r="AF310" s="141">
        <f t="shared" si="102"/>
        <v>0</v>
      </c>
      <c r="AG310" s="141">
        <f t="shared" si="103"/>
        <v>0</v>
      </c>
      <c r="AH310" s="141">
        <f t="shared" si="104"/>
        <v>1</v>
      </c>
      <c r="AI310" s="141">
        <f t="shared" si="105"/>
        <v>0</v>
      </c>
      <c r="AJ310" s="141">
        <f t="shared" si="106"/>
        <v>0</v>
      </c>
      <c r="AK310" s="141">
        <f t="shared" si="107"/>
        <v>0</v>
      </c>
      <c r="AL310" s="141">
        <f t="shared" si="108"/>
        <v>0</v>
      </c>
      <c r="AM310" s="141">
        <f t="shared" si="109"/>
        <v>0</v>
      </c>
      <c r="AN310" s="141">
        <f t="shared" si="110"/>
        <v>0</v>
      </c>
      <c r="AO310" s="141">
        <f t="shared" si="111"/>
        <v>0</v>
      </c>
      <c r="AP310" s="142"/>
      <c r="AQ310" s="142"/>
      <c r="AR310" s="141">
        <f t="shared" si="112"/>
        <v>3</v>
      </c>
      <c r="AS310" s="141">
        <f t="shared" si="113"/>
        <v>3</v>
      </c>
      <c r="AT310" s="141" t="str">
        <f t="shared" si="114"/>
        <v>Correct</v>
      </c>
      <c r="AU310" s="142"/>
      <c r="AV310" s="115" t="s">
        <v>99</v>
      </c>
      <c r="AW310" s="115">
        <v>59</v>
      </c>
      <c r="AX310" s="115" t="s">
        <v>84</v>
      </c>
      <c r="AY310" s="115" t="s">
        <v>124</v>
      </c>
      <c r="AZ310" s="115" t="s">
        <v>97</v>
      </c>
      <c r="BB310" s="115" t="s">
        <v>87</v>
      </c>
      <c r="BC310" s="115" t="s">
        <v>93</v>
      </c>
      <c r="BD310" s="115" t="s">
        <v>102</v>
      </c>
      <c r="BF310" s="115" t="s">
        <v>91</v>
      </c>
      <c r="BG310" s="115" t="s">
        <v>86</v>
      </c>
    </row>
    <row r="311" spans="1:59">
      <c r="A311" s="115">
        <v>7020342438</v>
      </c>
      <c r="D311" s="115" t="s">
        <v>54</v>
      </c>
      <c r="M311" s="115" t="s">
        <v>62</v>
      </c>
      <c r="S311" s="115" t="s">
        <v>66</v>
      </c>
      <c r="T311" s="142"/>
      <c r="U311" s="141">
        <f t="shared" si="92"/>
        <v>3</v>
      </c>
      <c r="V311" s="141">
        <f t="shared" si="93"/>
        <v>1</v>
      </c>
      <c r="W311" s="142"/>
      <c r="X311" s="141">
        <f t="shared" si="94"/>
        <v>0</v>
      </c>
      <c r="Y311" s="141">
        <f t="shared" si="95"/>
        <v>0</v>
      </c>
      <c r="Z311" s="141">
        <f t="shared" si="96"/>
        <v>1</v>
      </c>
      <c r="AA311" s="141">
        <f t="shared" si="97"/>
        <v>0</v>
      </c>
      <c r="AB311" s="141">
        <f t="shared" si="98"/>
        <v>0</v>
      </c>
      <c r="AC311" s="141">
        <f t="shared" si="99"/>
        <v>0</v>
      </c>
      <c r="AD311" s="141">
        <f t="shared" si="100"/>
        <v>0</v>
      </c>
      <c r="AE311" s="141">
        <f t="shared" si="101"/>
        <v>0</v>
      </c>
      <c r="AF311" s="141">
        <f t="shared" si="102"/>
        <v>0</v>
      </c>
      <c r="AG311" s="141">
        <f t="shared" si="103"/>
        <v>0</v>
      </c>
      <c r="AH311" s="141">
        <f t="shared" si="104"/>
        <v>0</v>
      </c>
      <c r="AI311" s="141">
        <f t="shared" si="105"/>
        <v>1</v>
      </c>
      <c r="AJ311" s="141">
        <f t="shared" si="106"/>
        <v>0</v>
      </c>
      <c r="AK311" s="141">
        <f t="shared" si="107"/>
        <v>0</v>
      </c>
      <c r="AL311" s="141">
        <f t="shared" si="108"/>
        <v>0</v>
      </c>
      <c r="AM311" s="141">
        <f t="shared" si="109"/>
        <v>0</v>
      </c>
      <c r="AN311" s="141">
        <f t="shared" si="110"/>
        <v>0</v>
      </c>
      <c r="AO311" s="141">
        <f t="shared" si="111"/>
        <v>1</v>
      </c>
      <c r="AP311" s="142"/>
      <c r="AQ311" s="142"/>
      <c r="AR311" s="141">
        <f t="shared" si="112"/>
        <v>3</v>
      </c>
      <c r="AS311" s="141">
        <f t="shared" si="113"/>
        <v>3</v>
      </c>
      <c r="AT311" s="141" t="str">
        <f t="shared" si="114"/>
        <v>Correct</v>
      </c>
      <c r="AU311" s="142"/>
      <c r="AV311" s="115" t="s">
        <v>83</v>
      </c>
      <c r="AX311" s="115" t="s">
        <v>181</v>
      </c>
      <c r="AY311" s="115" t="s">
        <v>232</v>
      </c>
      <c r="AZ311" s="115" t="s">
        <v>85</v>
      </c>
      <c r="BA311" s="115" t="s">
        <v>86</v>
      </c>
      <c r="BB311" s="115" t="s">
        <v>139</v>
      </c>
      <c r="BC311" s="115" t="s">
        <v>96</v>
      </c>
      <c r="BD311" s="115" t="s">
        <v>94</v>
      </c>
    </row>
    <row r="312" spans="1:59">
      <c r="A312" s="115">
        <v>6985443785</v>
      </c>
      <c r="C312" s="115" t="s">
        <v>53</v>
      </c>
      <c r="D312" s="115" t="s">
        <v>54</v>
      </c>
      <c r="E312" s="115" t="s">
        <v>19</v>
      </c>
      <c r="H312" s="115" t="s">
        <v>57</v>
      </c>
      <c r="K312" s="115" t="s">
        <v>60</v>
      </c>
      <c r="L312" s="115" t="s">
        <v>61</v>
      </c>
      <c r="M312" s="115" t="s">
        <v>62</v>
      </c>
      <c r="N312" s="115" t="s">
        <v>26</v>
      </c>
      <c r="P312" s="115" t="s">
        <v>63</v>
      </c>
      <c r="S312" s="115" t="s">
        <v>66</v>
      </c>
      <c r="T312" s="142"/>
      <c r="U312" s="141">
        <f t="shared" si="92"/>
        <v>10</v>
      </c>
      <c r="V312" s="141">
        <f t="shared" si="93"/>
        <v>0.3</v>
      </c>
      <c r="W312" s="142"/>
      <c r="X312" s="141">
        <f t="shared" si="94"/>
        <v>0</v>
      </c>
      <c r="Y312" s="141">
        <f t="shared" si="95"/>
        <v>0.3</v>
      </c>
      <c r="Z312" s="141">
        <f t="shared" si="96"/>
        <v>0.3</v>
      </c>
      <c r="AA312" s="141">
        <f t="shared" si="97"/>
        <v>0.3</v>
      </c>
      <c r="AB312" s="141">
        <f t="shared" si="98"/>
        <v>0</v>
      </c>
      <c r="AC312" s="141">
        <f t="shared" si="99"/>
        <v>0</v>
      </c>
      <c r="AD312" s="141">
        <f t="shared" si="100"/>
        <v>0.3</v>
      </c>
      <c r="AE312" s="141">
        <f t="shared" si="101"/>
        <v>0</v>
      </c>
      <c r="AF312" s="141">
        <f t="shared" si="102"/>
        <v>0</v>
      </c>
      <c r="AG312" s="141">
        <f t="shared" si="103"/>
        <v>0.3</v>
      </c>
      <c r="AH312" s="141">
        <f t="shared" si="104"/>
        <v>0.3</v>
      </c>
      <c r="AI312" s="141">
        <f t="shared" si="105"/>
        <v>0.3</v>
      </c>
      <c r="AJ312" s="141">
        <f t="shared" si="106"/>
        <v>0.3</v>
      </c>
      <c r="AK312" s="141">
        <f t="shared" si="107"/>
        <v>0</v>
      </c>
      <c r="AL312" s="141">
        <f t="shared" si="108"/>
        <v>0.3</v>
      </c>
      <c r="AM312" s="141">
        <f t="shared" si="109"/>
        <v>0</v>
      </c>
      <c r="AN312" s="141">
        <f t="shared" si="110"/>
        <v>0</v>
      </c>
      <c r="AO312" s="141">
        <f t="shared" si="111"/>
        <v>0.3</v>
      </c>
      <c r="AP312" s="142"/>
      <c r="AQ312" s="142"/>
      <c r="AR312" s="141">
        <f t="shared" si="112"/>
        <v>2.9999999999999996</v>
      </c>
      <c r="AS312" s="141">
        <f t="shared" si="113"/>
        <v>10</v>
      </c>
      <c r="AT312" s="141" t="str">
        <f t="shared" si="114"/>
        <v>Correct</v>
      </c>
      <c r="AU312" s="142"/>
      <c r="AV312" s="115" t="s">
        <v>83</v>
      </c>
      <c r="AW312" s="115">
        <v>72</v>
      </c>
      <c r="AX312" s="115" t="s">
        <v>84</v>
      </c>
      <c r="AY312" s="115" t="s">
        <v>159</v>
      </c>
      <c r="AZ312" s="115" t="s">
        <v>85</v>
      </c>
      <c r="BA312" s="115" t="s">
        <v>86</v>
      </c>
      <c r="BB312" s="115" t="s">
        <v>87</v>
      </c>
      <c r="BD312" s="115" t="s">
        <v>89</v>
      </c>
      <c r="BE312" s="115" t="s">
        <v>106</v>
      </c>
      <c r="BF312" s="115" t="s">
        <v>91</v>
      </c>
      <c r="BG312" s="115" t="s">
        <v>86</v>
      </c>
    </row>
    <row r="313" spans="1:59">
      <c r="A313" s="115">
        <v>6985121805</v>
      </c>
      <c r="K313" s="115" t="s">
        <v>60</v>
      </c>
      <c r="R313" s="115" t="s">
        <v>65</v>
      </c>
      <c r="T313" s="142"/>
      <c r="U313" s="141">
        <f t="shared" si="92"/>
        <v>2</v>
      </c>
      <c r="V313" s="141">
        <f t="shared" si="93"/>
        <v>1.5</v>
      </c>
      <c r="W313" s="142"/>
      <c r="X313" s="141">
        <f t="shared" si="94"/>
        <v>0</v>
      </c>
      <c r="Y313" s="141">
        <f t="shared" si="95"/>
        <v>0</v>
      </c>
      <c r="Z313" s="141">
        <f t="shared" si="96"/>
        <v>0</v>
      </c>
      <c r="AA313" s="141">
        <f t="shared" si="97"/>
        <v>0</v>
      </c>
      <c r="AB313" s="141">
        <f t="shared" si="98"/>
        <v>0</v>
      </c>
      <c r="AC313" s="141">
        <f t="shared" si="99"/>
        <v>0</v>
      </c>
      <c r="AD313" s="141">
        <f t="shared" si="100"/>
        <v>0</v>
      </c>
      <c r="AE313" s="141">
        <f t="shared" si="101"/>
        <v>0</v>
      </c>
      <c r="AF313" s="141">
        <f t="shared" si="102"/>
        <v>0</v>
      </c>
      <c r="AG313" s="141">
        <f t="shared" si="103"/>
        <v>1</v>
      </c>
      <c r="AH313" s="141">
        <f t="shared" si="104"/>
        <v>0</v>
      </c>
      <c r="AI313" s="141">
        <f t="shared" si="105"/>
        <v>0</v>
      </c>
      <c r="AJ313" s="141">
        <f t="shared" si="106"/>
        <v>0</v>
      </c>
      <c r="AK313" s="141">
        <f t="shared" si="107"/>
        <v>0</v>
      </c>
      <c r="AL313" s="141">
        <f t="shared" si="108"/>
        <v>0</v>
      </c>
      <c r="AM313" s="141">
        <f t="shared" si="109"/>
        <v>0</v>
      </c>
      <c r="AN313" s="141">
        <f t="shared" si="110"/>
        <v>1</v>
      </c>
      <c r="AO313" s="141">
        <f t="shared" si="111"/>
        <v>0</v>
      </c>
      <c r="AP313" s="142"/>
      <c r="AQ313" s="142"/>
      <c r="AR313" s="141">
        <f t="shared" si="112"/>
        <v>2</v>
      </c>
      <c r="AS313" s="141">
        <f t="shared" si="113"/>
        <v>2</v>
      </c>
      <c r="AT313" s="141" t="str">
        <f t="shared" si="114"/>
        <v>Correct</v>
      </c>
      <c r="AU313" s="142"/>
      <c r="AV313" s="115" t="s">
        <v>83</v>
      </c>
      <c r="AW313" s="115">
        <v>54</v>
      </c>
      <c r="AX313" s="115" t="s">
        <v>181</v>
      </c>
      <c r="AY313" s="115" t="s">
        <v>215</v>
      </c>
      <c r="AZ313" s="115" t="s">
        <v>85</v>
      </c>
      <c r="BA313" s="115" t="s">
        <v>86</v>
      </c>
      <c r="BB313" s="115" t="s">
        <v>87</v>
      </c>
      <c r="BC313" s="115" t="s">
        <v>93</v>
      </c>
      <c r="BD313" s="115" t="s">
        <v>89</v>
      </c>
      <c r="BE313" s="115" t="s">
        <v>90</v>
      </c>
      <c r="BF313" s="115" t="s">
        <v>91</v>
      </c>
      <c r="BG313" s="115" t="s">
        <v>91</v>
      </c>
    </row>
    <row r="314" spans="1:59">
      <c r="A314" s="115">
        <v>7020355873</v>
      </c>
      <c r="C314" s="115" t="s">
        <v>53</v>
      </c>
      <c r="D314" s="115" t="s">
        <v>54</v>
      </c>
      <c r="I314" s="115" t="s">
        <v>58</v>
      </c>
      <c r="T314" s="142"/>
      <c r="U314" s="141">
        <f t="shared" si="92"/>
        <v>3</v>
      </c>
      <c r="V314" s="141">
        <f t="shared" si="93"/>
        <v>1</v>
      </c>
      <c r="W314" s="142"/>
      <c r="X314" s="141">
        <f t="shared" si="94"/>
        <v>0</v>
      </c>
      <c r="Y314" s="141">
        <f t="shared" si="95"/>
        <v>1</v>
      </c>
      <c r="Z314" s="141">
        <f t="shared" si="96"/>
        <v>1</v>
      </c>
      <c r="AA314" s="141">
        <f t="shared" si="97"/>
        <v>0</v>
      </c>
      <c r="AB314" s="141">
        <f t="shared" si="98"/>
        <v>0</v>
      </c>
      <c r="AC314" s="141">
        <f t="shared" si="99"/>
        <v>0</v>
      </c>
      <c r="AD314" s="141">
        <f t="shared" si="100"/>
        <v>0</v>
      </c>
      <c r="AE314" s="141">
        <f t="shared" si="101"/>
        <v>1</v>
      </c>
      <c r="AF314" s="141">
        <f t="shared" si="102"/>
        <v>0</v>
      </c>
      <c r="AG314" s="141">
        <f t="shared" si="103"/>
        <v>0</v>
      </c>
      <c r="AH314" s="141">
        <f t="shared" si="104"/>
        <v>0</v>
      </c>
      <c r="AI314" s="141">
        <f t="shared" si="105"/>
        <v>0</v>
      </c>
      <c r="AJ314" s="141">
        <f t="shared" si="106"/>
        <v>0</v>
      </c>
      <c r="AK314" s="141">
        <f t="shared" si="107"/>
        <v>0</v>
      </c>
      <c r="AL314" s="141">
        <f t="shared" si="108"/>
        <v>0</v>
      </c>
      <c r="AM314" s="141">
        <f t="shared" si="109"/>
        <v>0</v>
      </c>
      <c r="AN314" s="141">
        <f t="shared" si="110"/>
        <v>0</v>
      </c>
      <c r="AO314" s="141">
        <f t="shared" si="111"/>
        <v>0</v>
      </c>
      <c r="AP314" s="142"/>
      <c r="AQ314" s="142"/>
      <c r="AR314" s="141">
        <f t="shared" si="112"/>
        <v>3</v>
      </c>
      <c r="AS314" s="141">
        <f t="shared" si="113"/>
        <v>3</v>
      </c>
      <c r="AT314" s="141" t="str">
        <f t="shared" si="114"/>
        <v>Correct</v>
      </c>
      <c r="AU314" s="142"/>
      <c r="AV314" s="115" t="s">
        <v>99</v>
      </c>
      <c r="AW314" s="115">
        <v>61</v>
      </c>
      <c r="AX314" s="115" t="s">
        <v>181</v>
      </c>
      <c r="AY314" s="115" t="s">
        <v>206</v>
      </c>
      <c r="AZ314" s="115" t="s">
        <v>85</v>
      </c>
      <c r="BA314" s="115" t="s">
        <v>86</v>
      </c>
      <c r="BB314" s="115" t="s">
        <v>87</v>
      </c>
      <c r="BC314" s="115" t="s">
        <v>93</v>
      </c>
      <c r="BD314" s="115" t="s">
        <v>94</v>
      </c>
      <c r="BE314" s="115" t="s">
        <v>113</v>
      </c>
      <c r="BF314" s="115" t="s">
        <v>91</v>
      </c>
      <c r="BG314" s="115" t="s">
        <v>91</v>
      </c>
    </row>
    <row r="315" spans="1:59">
      <c r="A315" s="115">
        <v>7044865350</v>
      </c>
      <c r="B315" s="115" t="s">
        <v>52</v>
      </c>
      <c r="E315" s="115" t="s">
        <v>19</v>
      </c>
      <c r="T315" s="142"/>
      <c r="U315" s="141">
        <f t="shared" si="92"/>
        <v>2</v>
      </c>
      <c r="V315" s="141">
        <f t="shared" si="93"/>
        <v>1.5</v>
      </c>
      <c r="W315" s="142"/>
      <c r="X315" s="141">
        <f t="shared" si="94"/>
        <v>1</v>
      </c>
      <c r="Y315" s="141">
        <f t="shared" si="95"/>
        <v>0</v>
      </c>
      <c r="Z315" s="141">
        <f t="shared" si="96"/>
        <v>0</v>
      </c>
      <c r="AA315" s="141">
        <f t="shared" si="97"/>
        <v>1</v>
      </c>
      <c r="AB315" s="141">
        <f t="shared" si="98"/>
        <v>0</v>
      </c>
      <c r="AC315" s="141">
        <f t="shared" si="99"/>
        <v>0</v>
      </c>
      <c r="AD315" s="141">
        <f t="shared" si="100"/>
        <v>0</v>
      </c>
      <c r="AE315" s="141">
        <f t="shared" si="101"/>
        <v>0</v>
      </c>
      <c r="AF315" s="141">
        <f t="shared" si="102"/>
        <v>0</v>
      </c>
      <c r="AG315" s="141">
        <f t="shared" si="103"/>
        <v>0</v>
      </c>
      <c r="AH315" s="141">
        <f t="shared" si="104"/>
        <v>0</v>
      </c>
      <c r="AI315" s="141">
        <f t="shared" si="105"/>
        <v>0</v>
      </c>
      <c r="AJ315" s="141">
        <f t="shared" si="106"/>
        <v>0</v>
      </c>
      <c r="AK315" s="141">
        <f t="shared" si="107"/>
        <v>0</v>
      </c>
      <c r="AL315" s="141">
        <f t="shared" si="108"/>
        <v>0</v>
      </c>
      <c r="AM315" s="141">
        <f t="shared" si="109"/>
        <v>0</v>
      </c>
      <c r="AN315" s="141">
        <f t="shared" si="110"/>
        <v>0</v>
      </c>
      <c r="AO315" s="141">
        <f t="shared" si="111"/>
        <v>0</v>
      </c>
      <c r="AP315" s="142"/>
      <c r="AQ315" s="142"/>
      <c r="AR315" s="141">
        <f t="shared" si="112"/>
        <v>2</v>
      </c>
      <c r="AS315" s="141">
        <f t="shared" si="113"/>
        <v>2</v>
      </c>
      <c r="AT315" s="141" t="str">
        <f t="shared" si="114"/>
        <v>Correct</v>
      </c>
      <c r="AU315" s="142"/>
      <c r="AV315" s="115" t="s">
        <v>83</v>
      </c>
      <c r="AW315" s="115">
        <v>56</v>
      </c>
      <c r="AX315" s="115" t="s">
        <v>84</v>
      </c>
      <c r="AY315" s="115" t="s">
        <v>138</v>
      </c>
      <c r="AZ315" s="115" t="s">
        <v>97</v>
      </c>
      <c r="BA315" s="115" t="s">
        <v>86</v>
      </c>
      <c r="BB315" s="115" t="s">
        <v>87</v>
      </c>
      <c r="BC315" s="115" t="s">
        <v>100</v>
      </c>
      <c r="BD315" s="115" t="s">
        <v>89</v>
      </c>
      <c r="BE315" s="115" t="s">
        <v>98</v>
      </c>
      <c r="BF315" s="115" t="s">
        <v>91</v>
      </c>
      <c r="BG315" s="115" t="s">
        <v>91</v>
      </c>
    </row>
    <row r="316" spans="1:59">
      <c r="A316" s="115">
        <v>5609561457</v>
      </c>
      <c r="D316" s="115" t="s">
        <v>54</v>
      </c>
      <c r="R316" s="115" t="s">
        <v>65</v>
      </c>
      <c r="S316" s="115" t="s">
        <v>66</v>
      </c>
      <c r="T316" s="142"/>
      <c r="U316" s="141">
        <f t="shared" si="92"/>
        <v>3</v>
      </c>
      <c r="V316" s="141">
        <f t="shared" si="93"/>
        <v>1</v>
      </c>
      <c r="W316" s="142"/>
      <c r="X316" s="141">
        <f t="shared" si="94"/>
        <v>0</v>
      </c>
      <c r="Y316" s="141">
        <f t="shared" si="95"/>
        <v>0</v>
      </c>
      <c r="Z316" s="141">
        <f t="shared" si="96"/>
        <v>1</v>
      </c>
      <c r="AA316" s="141">
        <f t="shared" si="97"/>
        <v>0</v>
      </c>
      <c r="AB316" s="141">
        <f t="shared" si="98"/>
        <v>0</v>
      </c>
      <c r="AC316" s="141">
        <f t="shared" si="99"/>
        <v>0</v>
      </c>
      <c r="AD316" s="141">
        <f t="shared" si="100"/>
        <v>0</v>
      </c>
      <c r="AE316" s="141">
        <f t="shared" si="101"/>
        <v>0</v>
      </c>
      <c r="AF316" s="141">
        <f t="shared" si="102"/>
        <v>0</v>
      </c>
      <c r="AG316" s="141">
        <f t="shared" si="103"/>
        <v>0</v>
      </c>
      <c r="AH316" s="141">
        <f t="shared" si="104"/>
        <v>0</v>
      </c>
      <c r="AI316" s="141">
        <f t="shared" si="105"/>
        <v>0</v>
      </c>
      <c r="AJ316" s="141">
        <f t="shared" si="106"/>
        <v>0</v>
      </c>
      <c r="AK316" s="141">
        <f t="shared" si="107"/>
        <v>0</v>
      </c>
      <c r="AL316" s="141">
        <f t="shared" si="108"/>
        <v>0</v>
      </c>
      <c r="AM316" s="141">
        <f t="shared" si="109"/>
        <v>0</v>
      </c>
      <c r="AN316" s="141">
        <f t="shared" si="110"/>
        <v>1</v>
      </c>
      <c r="AO316" s="141">
        <f t="shared" si="111"/>
        <v>1</v>
      </c>
      <c r="AP316" s="142"/>
      <c r="AQ316" s="142"/>
      <c r="AR316" s="141">
        <f t="shared" si="112"/>
        <v>3</v>
      </c>
      <c r="AS316" s="141">
        <f t="shared" si="113"/>
        <v>3</v>
      </c>
      <c r="AT316" s="141" t="str">
        <f t="shared" si="114"/>
        <v>Correct</v>
      </c>
      <c r="AU316" s="142"/>
      <c r="AV316" s="115" t="s">
        <v>83</v>
      </c>
      <c r="AW316" s="115">
        <v>29</v>
      </c>
      <c r="AX316" s="115" t="s">
        <v>181</v>
      </c>
      <c r="AY316" s="115" t="s">
        <v>189</v>
      </c>
      <c r="AZ316" s="115" t="s">
        <v>85</v>
      </c>
      <c r="BA316" s="115" t="s">
        <v>86</v>
      </c>
      <c r="BB316" s="115" t="s">
        <v>87</v>
      </c>
      <c r="BC316" s="115" t="s">
        <v>101</v>
      </c>
      <c r="BD316" s="115" t="s">
        <v>111</v>
      </c>
      <c r="BE316" s="115" t="s">
        <v>90</v>
      </c>
      <c r="BF316" s="115" t="s">
        <v>91</v>
      </c>
      <c r="BG316" s="115" t="s">
        <v>91</v>
      </c>
    </row>
    <row r="317" spans="1:59">
      <c r="A317" s="115">
        <v>7020347904</v>
      </c>
      <c r="T317" s="142"/>
      <c r="U317" s="141">
        <f t="shared" si="92"/>
        <v>0</v>
      </c>
      <c r="V317" s="141" t="e">
        <f t="shared" si="93"/>
        <v>#DIV/0!</v>
      </c>
      <c r="W317" s="142"/>
      <c r="X317" s="141">
        <f t="shared" si="94"/>
        <v>0</v>
      </c>
      <c r="Y317" s="141">
        <f t="shared" si="95"/>
        <v>0</v>
      </c>
      <c r="Z317" s="141">
        <f t="shared" si="96"/>
        <v>0</v>
      </c>
      <c r="AA317" s="141">
        <f t="shared" si="97"/>
        <v>0</v>
      </c>
      <c r="AB317" s="141">
        <f t="shared" si="98"/>
        <v>0</v>
      </c>
      <c r="AC317" s="141">
        <f t="shared" si="99"/>
        <v>0</v>
      </c>
      <c r="AD317" s="141">
        <f t="shared" si="100"/>
        <v>0</v>
      </c>
      <c r="AE317" s="141">
        <f t="shared" si="101"/>
        <v>0</v>
      </c>
      <c r="AF317" s="141">
        <f t="shared" si="102"/>
        <v>0</v>
      </c>
      <c r="AG317" s="141">
        <f t="shared" si="103"/>
        <v>0</v>
      </c>
      <c r="AH317" s="141">
        <f t="shared" si="104"/>
        <v>0</v>
      </c>
      <c r="AI317" s="141">
        <f t="shared" si="105"/>
        <v>0</v>
      </c>
      <c r="AJ317" s="141">
        <f t="shared" si="106"/>
        <v>0</v>
      </c>
      <c r="AK317" s="141">
        <f t="shared" si="107"/>
        <v>0</v>
      </c>
      <c r="AL317" s="141">
        <f t="shared" si="108"/>
        <v>0</v>
      </c>
      <c r="AM317" s="141">
        <f t="shared" si="109"/>
        <v>0</v>
      </c>
      <c r="AN317" s="141">
        <f t="shared" si="110"/>
        <v>0</v>
      </c>
      <c r="AO317" s="141">
        <f t="shared" si="111"/>
        <v>0</v>
      </c>
      <c r="AP317" s="142"/>
      <c r="AQ317" s="142"/>
      <c r="AR317" s="141">
        <f t="shared" si="112"/>
        <v>0</v>
      </c>
      <c r="AS317" s="141">
        <f t="shared" si="113"/>
        <v>0</v>
      </c>
      <c r="AT317" s="141" t="str">
        <f t="shared" si="114"/>
        <v>Correct</v>
      </c>
      <c r="AU317" s="142"/>
      <c r="AV317" s="115" t="s">
        <v>83</v>
      </c>
      <c r="AW317" s="115">
        <v>28</v>
      </c>
      <c r="AX317" s="115" t="s">
        <v>181</v>
      </c>
      <c r="AZ317" s="115" t="s">
        <v>85</v>
      </c>
      <c r="BA317" s="115" t="s">
        <v>86</v>
      </c>
      <c r="BB317" s="115" t="s">
        <v>87</v>
      </c>
      <c r="BD317" s="115" t="s">
        <v>102</v>
      </c>
      <c r="BE317" s="115" t="s">
        <v>98</v>
      </c>
      <c r="BF317" s="115" t="s">
        <v>91</v>
      </c>
      <c r="BG317" s="115" t="s">
        <v>91</v>
      </c>
    </row>
    <row r="318" spans="1:59">
      <c r="A318" s="115">
        <v>7020342683</v>
      </c>
      <c r="I318" s="115" t="s">
        <v>58</v>
      </c>
      <c r="O318" s="115" t="s">
        <v>22</v>
      </c>
      <c r="S318" s="115" t="s">
        <v>66</v>
      </c>
      <c r="T318" s="142"/>
      <c r="U318" s="141">
        <f t="shared" si="92"/>
        <v>3</v>
      </c>
      <c r="V318" s="141">
        <f t="shared" si="93"/>
        <v>1</v>
      </c>
      <c r="W318" s="142"/>
      <c r="X318" s="141">
        <f t="shared" si="94"/>
        <v>0</v>
      </c>
      <c r="Y318" s="141">
        <f t="shared" si="95"/>
        <v>0</v>
      </c>
      <c r="Z318" s="141">
        <f t="shared" si="96"/>
        <v>0</v>
      </c>
      <c r="AA318" s="141">
        <f t="shared" si="97"/>
        <v>0</v>
      </c>
      <c r="AB318" s="141">
        <f t="shared" si="98"/>
        <v>0</v>
      </c>
      <c r="AC318" s="141">
        <f t="shared" si="99"/>
        <v>0</v>
      </c>
      <c r="AD318" s="141">
        <f t="shared" si="100"/>
        <v>0</v>
      </c>
      <c r="AE318" s="141">
        <f t="shared" si="101"/>
        <v>1</v>
      </c>
      <c r="AF318" s="141">
        <f t="shared" si="102"/>
        <v>0</v>
      </c>
      <c r="AG318" s="141">
        <f t="shared" si="103"/>
        <v>0</v>
      </c>
      <c r="AH318" s="141">
        <f t="shared" si="104"/>
        <v>0</v>
      </c>
      <c r="AI318" s="141">
        <f t="shared" si="105"/>
        <v>0</v>
      </c>
      <c r="AJ318" s="141">
        <f t="shared" si="106"/>
        <v>0</v>
      </c>
      <c r="AK318" s="141">
        <f t="shared" si="107"/>
        <v>1</v>
      </c>
      <c r="AL318" s="141">
        <f t="shared" si="108"/>
        <v>0</v>
      </c>
      <c r="AM318" s="141">
        <f t="shared" si="109"/>
        <v>0</v>
      </c>
      <c r="AN318" s="141">
        <f t="shared" si="110"/>
        <v>0</v>
      </c>
      <c r="AO318" s="141">
        <f t="shared" si="111"/>
        <v>1</v>
      </c>
      <c r="AP318" s="142"/>
      <c r="AQ318" s="142"/>
      <c r="AR318" s="141">
        <f t="shared" si="112"/>
        <v>3</v>
      </c>
      <c r="AS318" s="141">
        <f t="shared" si="113"/>
        <v>3</v>
      </c>
      <c r="AT318" s="141" t="str">
        <f t="shared" si="114"/>
        <v>Correct</v>
      </c>
      <c r="AU318" s="142"/>
      <c r="AV318" s="115" t="s">
        <v>99</v>
      </c>
      <c r="AW318" s="115">
        <v>17</v>
      </c>
      <c r="AX318" s="115" t="s">
        <v>181</v>
      </c>
      <c r="AY318" s="115" t="s">
        <v>207</v>
      </c>
      <c r="AZ318" s="115" t="s">
        <v>85</v>
      </c>
      <c r="BB318" s="115" t="s">
        <v>87</v>
      </c>
      <c r="BD318" s="115" t="s">
        <v>112</v>
      </c>
      <c r="BE318" s="115" t="s">
        <v>98</v>
      </c>
      <c r="BF318" s="115" t="s">
        <v>91</v>
      </c>
      <c r="BG318" s="115" t="s">
        <v>91</v>
      </c>
    </row>
    <row r="319" spans="1:59">
      <c r="A319" s="115">
        <v>7020349293</v>
      </c>
      <c r="C319" s="115" t="s">
        <v>53</v>
      </c>
      <c r="D319" s="115" t="s">
        <v>54</v>
      </c>
      <c r="F319" s="115" t="s">
        <v>55</v>
      </c>
      <c r="K319" s="115" t="s">
        <v>60</v>
      </c>
      <c r="M319" s="115" t="s">
        <v>62</v>
      </c>
      <c r="N319" s="115" t="s">
        <v>26</v>
      </c>
      <c r="O319" s="115" t="s">
        <v>22</v>
      </c>
      <c r="R319" s="115" t="s">
        <v>65</v>
      </c>
      <c r="S319" s="115" t="s">
        <v>66</v>
      </c>
      <c r="T319" s="142"/>
      <c r="U319" s="141">
        <f t="shared" si="92"/>
        <v>9</v>
      </c>
      <c r="V319" s="141">
        <f t="shared" si="93"/>
        <v>0.33333333333333331</v>
      </c>
      <c r="W319" s="142"/>
      <c r="X319" s="141">
        <f t="shared" si="94"/>
        <v>0</v>
      </c>
      <c r="Y319" s="141">
        <f t="shared" si="95"/>
        <v>0.33333333333333331</v>
      </c>
      <c r="Z319" s="141">
        <f t="shared" si="96"/>
        <v>0.33333333333333331</v>
      </c>
      <c r="AA319" s="141">
        <f t="shared" si="97"/>
        <v>0</v>
      </c>
      <c r="AB319" s="141">
        <f t="shared" si="98"/>
        <v>0.33333333333333331</v>
      </c>
      <c r="AC319" s="141">
        <f t="shared" si="99"/>
        <v>0</v>
      </c>
      <c r="AD319" s="141">
        <f t="shared" si="100"/>
        <v>0</v>
      </c>
      <c r="AE319" s="141">
        <f t="shared" si="101"/>
        <v>0</v>
      </c>
      <c r="AF319" s="141">
        <f t="shared" si="102"/>
        <v>0</v>
      </c>
      <c r="AG319" s="141">
        <f t="shared" si="103"/>
        <v>0.33333333333333331</v>
      </c>
      <c r="AH319" s="141">
        <f t="shared" si="104"/>
        <v>0</v>
      </c>
      <c r="AI319" s="141">
        <f t="shared" si="105"/>
        <v>0.33333333333333331</v>
      </c>
      <c r="AJ319" s="141">
        <f t="shared" si="106"/>
        <v>0.33333333333333331</v>
      </c>
      <c r="AK319" s="141">
        <f t="shared" si="107"/>
        <v>0.33333333333333331</v>
      </c>
      <c r="AL319" s="141">
        <f t="shared" si="108"/>
        <v>0</v>
      </c>
      <c r="AM319" s="141">
        <f t="shared" si="109"/>
        <v>0</v>
      </c>
      <c r="AN319" s="141">
        <f t="shared" si="110"/>
        <v>0.33333333333333331</v>
      </c>
      <c r="AO319" s="141">
        <f t="shared" si="111"/>
        <v>0.33333333333333331</v>
      </c>
      <c r="AP319" s="142"/>
      <c r="AQ319" s="142"/>
      <c r="AR319" s="141">
        <f t="shared" si="112"/>
        <v>3</v>
      </c>
      <c r="AS319" s="141">
        <f t="shared" si="113"/>
        <v>9</v>
      </c>
      <c r="AT319" s="141" t="str">
        <f t="shared" si="114"/>
        <v>Correct</v>
      </c>
      <c r="AU319" s="142"/>
      <c r="AV319" s="115" t="s">
        <v>83</v>
      </c>
      <c r="AW319" s="115">
        <v>37</v>
      </c>
      <c r="AX319" s="115" t="s">
        <v>181</v>
      </c>
      <c r="AY319" s="115" t="s">
        <v>193</v>
      </c>
      <c r="AZ319" s="115" t="s">
        <v>85</v>
      </c>
      <c r="BA319" s="115" t="s">
        <v>86</v>
      </c>
      <c r="BB319" s="115" t="s">
        <v>87</v>
      </c>
      <c r="BC319" s="115" t="s">
        <v>101</v>
      </c>
      <c r="BD319" s="115" t="s">
        <v>94</v>
      </c>
      <c r="BE319" s="115" t="s">
        <v>90</v>
      </c>
      <c r="BF319" s="115" t="s">
        <v>91</v>
      </c>
      <c r="BG319" s="115" t="s">
        <v>91</v>
      </c>
    </row>
    <row r="320" spans="1:59">
      <c r="A320" s="115">
        <v>6985412326</v>
      </c>
      <c r="B320" s="115" t="s">
        <v>52</v>
      </c>
      <c r="N320" s="115" t="s">
        <v>26</v>
      </c>
      <c r="R320" s="115" t="s">
        <v>65</v>
      </c>
      <c r="T320" s="142"/>
      <c r="U320" s="141">
        <f t="shared" si="92"/>
        <v>3</v>
      </c>
      <c r="V320" s="141">
        <f t="shared" si="93"/>
        <v>1</v>
      </c>
      <c r="W320" s="142"/>
      <c r="X320" s="141">
        <f t="shared" si="94"/>
        <v>1</v>
      </c>
      <c r="Y320" s="141">
        <f t="shared" si="95"/>
        <v>0</v>
      </c>
      <c r="Z320" s="141">
        <f t="shared" si="96"/>
        <v>0</v>
      </c>
      <c r="AA320" s="141">
        <f t="shared" si="97"/>
        <v>0</v>
      </c>
      <c r="AB320" s="141">
        <f t="shared" si="98"/>
        <v>0</v>
      </c>
      <c r="AC320" s="141">
        <f t="shared" si="99"/>
        <v>0</v>
      </c>
      <c r="AD320" s="141">
        <f t="shared" si="100"/>
        <v>0</v>
      </c>
      <c r="AE320" s="141">
        <f t="shared" si="101"/>
        <v>0</v>
      </c>
      <c r="AF320" s="141">
        <f t="shared" si="102"/>
        <v>0</v>
      </c>
      <c r="AG320" s="141">
        <f t="shared" si="103"/>
        <v>0</v>
      </c>
      <c r="AH320" s="141">
        <f t="shared" si="104"/>
        <v>0</v>
      </c>
      <c r="AI320" s="141">
        <f t="shared" si="105"/>
        <v>0</v>
      </c>
      <c r="AJ320" s="141">
        <f t="shared" si="106"/>
        <v>1</v>
      </c>
      <c r="AK320" s="141">
        <f t="shared" si="107"/>
        <v>0</v>
      </c>
      <c r="AL320" s="141">
        <f t="shared" si="108"/>
        <v>0</v>
      </c>
      <c r="AM320" s="141">
        <f t="shared" si="109"/>
        <v>0</v>
      </c>
      <c r="AN320" s="141">
        <f t="shared" si="110"/>
        <v>1</v>
      </c>
      <c r="AO320" s="141">
        <f t="shared" si="111"/>
        <v>0</v>
      </c>
      <c r="AP320" s="142"/>
      <c r="AQ320" s="142"/>
      <c r="AR320" s="141">
        <f t="shared" si="112"/>
        <v>3</v>
      </c>
      <c r="AS320" s="141">
        <f t="shared" si="113"/>
        <v>3</v>
      </c>
      <c r="AT320" s="141" t="str">
        <f t="shared" si="114"/>
        <v>Correct</v>
      </c>
      <c r="AU320" s="142"/>
      <c r="AV320" s="115" t="s">
        <v>99</v>
      </c>
      <c r="AW320" s="115">
        <v>77</v>
      </c>
      <c r="AX320" s="115" t="s">
        <v>181</v>
      </c>
      <c r="AZ320" s="115" t="s">
        <v>85</v>
      </c>
      <c r="BB320" s="115" t="s">
        <v>87</v>
      </c>
      <c r="BC320" s="115" t="s">
        <v>101</v>
      </c>
      <c r="BD320" s="115" t="s">
        <v>102</v>
      </c>
      <c r="BE320" s="115" t="s">
        <v>106</v>
      </c>
      <c r="BF320" s="115" t="s">
        <v>91</v>
      </c>
    </row>
    <row r="321" spans="1:59">
      <c r="A321" s="115">
        <v>7020353843</v>
      </c>
      <c r="D321" s="115" t="s">
        <v>54</v>
      </c>
      <c r="G321" s="115" t="s">
        <v>56</v>
      </c>
      <c r="S321" s="115" t="s">
        <v>66</v>
      </c>
      <c r="T321" s="142"/>
      <c r="U321" s="141">
        <f t="shared" si="92"/>
        <v>3</v>
      </c>
      <c r="V321" s="141">
        <f t="shared" si="93"/>
        <v>1</v>
      </c>
      <c r="W321" s="142"/>
      <c r="X321" s="141">
        <f t="shared" si="94"/>
        <v>0</v>
      </c>
      <c r="Y321" s="141">
        <f t="shared" si="95"/>
        <v>0</v>
      </c>
      <c r="Z321" s="141">
        <f t="shared" si="96"/>
        <v>1</v>
      </c>
      <c r="AA321" s="141">
        <f t="shared" si="97"/>
        <v>0</v>
      </c>
      <c r="AB321" s="141">
        <f t="shared" si="98"/>
        <v>0</v>
      </c>
      <c r="AC321" s="141">
        <f t="shared" si="99"/>
        <v>1</v>
      </c>
      <c r="AD321" s="141">
        <f t="shared" si="100"/>
        <v>0</v>
      </c>
      <c r="AE321" s="141">
        <f t="shared" si="101"/>
        <v>0</v>
      </c>
      <c r="AF321" s="141">
        <f t="shared" si="102"/>
        <v>0</v>
      </c>
      <c r="AG321" s="141">
        <f t="shared" si="103"/>
        <v>0</v>
      </c>
      <c r="AH321" s="141">
        <f t="shared" si="104"/>
        <v>0</v>
      </c>
      <c r="AI321" s="141">
        <f t="shared" si="105"/>
        <v>0</v>
      </c>
      <c r="AJ321" s="141">
        <f t="shared" si="106"/>
        <v>0</v>
      </c>
      <c r="AK321" s="141">
        <f t="shared" si="107"/>
        <v>0</v>
      </c>
      <c r="AL321" s="141">
        <f t="shared" si="108"/>
        <v>0</v>
      </c>
      <c r="AM321" s="141">
        <f t="shared" si="109"/>
        <v>0</v>
      </c>
      <c r="AN321" s="141">
        <f t="shared" si="110"/>
        <v>0</v>
      </c>
      <c r="AO321" s="141">
        <f t="shared" si="111"/>
        <v>1</v>
      </c>
      <c r="AP321" s="142"/>
      <c r="AQ321" s="142"/>
      <c r="AR321" s="141">
        <f t="shared" si="112"/>
        <v>3</v>
      </c>
      <c r="AS321" s="141">
        <f t="shared" si="113"/>
        <v>3</v>
      </c>
      <c r="AT321" s="141" t="str">
        <f t="shared" si="114"/>
        <v>Correct</v>
      </c>
      <c r="AU321" s="142"/>
      <c r="AV321" s="115" t="s">
        <v>99</v>
      </c>
      <c r="AW321" s="115">
        <v>29</v>
      </c>
      <c r="AX321" s="115" t="s">
        <v>181</v>
      </c>
      <c r="AY321" s="115" t="s">
        <v>207</v>
      </c>
      <c r="AZ321" s="115" t="s">
        <v>85</v>
      </c>
      <c r="BA321" s="115" t="s">
        <v>86</v>
      </c>
      <c r="BB321" s="115" t="s">
        <v>87</v>
      </c>
      <c r="BC321" s="115" t="s">
        <v>104</v>
      </c>
      <c r="BD321" s="115" t="s">
        <v>89</v>
      </c>
      <c r="BE321" s="115" t="s">
        <v>113</v>
      </c>
      <c r="BG321" s="115" t="s">
        <v>91</v>
      </c>
    </row>
    <row r="322" spans="1:59">
      <c r="A322" s="115">
        <v>5587387013</v>
      </c>
      <c r="D322" s="115" t="s">
        <v>54</v>
      </c>
      <c r="K322" s="115" t="s">
        <v>60</v>
      </c>
      <c r="S322" s="115" t="s">
        <v>66</v>
      </c>
      <c r="T322" s="142"/>
      <c r="U322" s="141">
        <f t="shared" ref="U322:U385" si="115">COUNTA(B322:T322)</f>
        <v>3</v>
      </c>
      <c r="V322" s="141">
        <f t="shared" ref="V322:V385" si="116">3/U322</f>
        <v>1</v>
      </c>
      <c r="W322" s="142"/>
      <c r="X322" s="141">
        <f t="shared" ref="X322:X385" si="117">IF($U322&lt;3,IF($B322=$B$1,1,0),IF($B322=$B$1,$V322,0))</f>
        <v>0</v>
      </c>
      <c r="Y322" s="141">
        <f t="shared" ref="Y322:Y385" si="118">IF($U322&lt;3,IF($C322=$C$1,1,0),IF($C322=$C$1,$V322,0))</f>
        <v>0</v>
      </c>
      <c r="Z322" s="141">
        <f t="shared" ref="Z322:Z385" si="119">IF($U322&lt;3,IF($D322=$D$1,1,0),IF($D322=$D$1,$V322,0))</f>
        <v>1</v>
      </c>
      <c r="AA322" s="141">
        <f t="shared" ref="AA322:AA385" si="120">IF($U322&lt;3,IF($E322=$E$1,1,0),IF($E322=$E$1,$V322,0))</f>
        <v>0</v>
      </c>
      <c r="AB322" s="141">
        <f t="shared" ref="AB322:AB385" si="121">IF($U322&lt;3,IF($F322=$F$1,1,0),IF($F322=$F$1,$V322,0))</f>
        <v>0</v>
      </c>
      <c r="AC322" s="141">
        <f t="shared" ref="AC322:AC385" si="122">IF($U322&lt;3,IF($G322=$G$1,1,0),IF($G322=$G$1,$V322,0))</f>
        <v>0</v>
      </c>
      <c r="AD322" s="141">
        <f t="shared" ref="AD322:AD385" si="123">IF($U322&lt;3,IF($H322=$H$1,1,0),IF($H322=$H$1,$V322,0))</f>
        <v>0</v>
      </c>
      <c r="AE322" s="141">
        <f t="shared" ref="AE322:AE385" si="124">IF($U322&lt;3,IF($I322=$I$1,1,0),IF($I322=$I$1,$V322,0))</f>
        <v>0</v>
      </c>
      <c r="AF322" s="141">
        <f t="shared" ref="AF322:AF385" si="125">IF($U322&lt;3,IF($J322=$J$1,1,0),IF($J322=$J$1,$V322,0))</f>
        <v>0</v>
      </c>
      <c r="AG322" s="141">
        <f t="shared" ref="AG322:AG385" si="126">IF($U322&lt;3,IF($K322=$K$1,1,0),IF($K322=$K$1,$V322,0))</f>
        <v>1</v>
      </c>
      <c r="AH322" s="141">
        <f t="shared" ref="AH322:AH385" si="127">IF($U322&lt;3,IF($L322=$L$1,1,0),IF($L322=$L$1,$V322,0))</f>
        <v>0</v>
      </c>
      <c r="AI322" s="141">
        <f t="shared" ref="AI322:AI385" si="128">IF($U322&lt;3,IF($M322=$M$1,1,0),IF($M322=$M$1,$V322,0))</f>
        <v>0</v>
      </c>
      <c r="AJ322" s="141">
        <f t="shared" ref="AJ322:AJ385" si="129">IF($U322&lt;3,IF($N322=$N$1,1,0),IF($N322=$N$1,$V322,0))</f>
        <v>0</v>
      </c>
      <c r="AK322" s="141">
        <f t="shared" ref="AK322:AK385" si="130">IF($U322&lt;3,IF($O322=$O$1,1,0),IF($O322=$O$1,$V322,0))</f>
        <v>0</v>
      </c>
      <c r="AL322" s="141">
        <f t="shared" ref="AL322:AL385" si="131">IF($U322&lt;3,IF($P322=$P$1,1,0),IF($P322=$P$1,$V322,0))</f>
        <v>0</v>
      </c>
      <c r="AM322" s="141">
        <f t="shared" ref="AM322:AM385" si="132">IF($U322&lt;3,IF($Q322=$Q$1,1,0),IF($Q322=$Q$1,$V322,0))</f>
        <v>0</v>
      </c>
      <c r="AN322" s="141">
        <f t="shared" ref="AN322:AN385" si="133">IF($U322&lt;3,IF($R322=$R$1,1,0),IF($R322=$R$1,$V322,0))</f>
        <v>0</v>
      </c>
      <c r="AO322" s="141">
        <f t="shared" ref="AO322:AO385" si="134">IF($U322&lt;3,IF($S322=$S$1,1,0),IF($S322=$S$1,$V322,0))</f>
        <v>1</v>
      </c>
      <c r="AP322" s="142"/>
      <c r="AQ322" s="142"/>
      <c r="AR322" s="141">
        <f t="shared" ref="AR322:AR385" si="135">SUM(X322:AP322)</f>
        <v>3</v>
      </c>
      <c r="AS322" s="141">
        <f t="shared" ref="AS322:AS385" si="136">U322</f>
        <v>3</v>
      </c>
      <c r="AT322" s="141" t="str">
        <f t="shared" ref="AT322:AT385" si="137">IF(AR322=AS322,"Correct",IF(AR322=3,"Correct","Wrong"))</f>
        <v>Correct</v>
      </c>
      <c r="AU322" s="142"/>
      <c r="AV322" s="115" t="s">
        <v>83</v>
      </c>
      <c r="AW322" s="115">
        <v>60</v>
      </c>
      <c r="AX322" s="115" t="s">
        <v>181</v>
      </c>
      <c r="AY322" s="115" t="s">
        <v>234</v>
      </c>
      <c r="AZ322" s="115" t="s">
        <v>85</v>
      </c>
      <c r="BA322" s="115" t="s">
        <v>86</v>
      </c>
      <c r="BB322" s="115" t="s">
        <v>87</v>
      </c>
      <c r="BC322" s="115" t="s">
        <v>88</v>
      </c>
      <c r="BD322" s="115" t="s">
        <v>89</v>
      </c>
      <c r="BE322" s="115" t="s">
        <v>90</v>
      </c>
      <c r="BF322" s="115" t="s">
        <v>91</v>
      </c>
      <c r="BG322" s="115" t="s">
        <v>91</v>
      </c>
    </row>
    <row r="323" spans="1:59">
      <c r="A323" s="115">
        <v>6985449480</v>
      </c>
      <c r="G323" s="115" t="s">
        <v>56</v>
      </c>
      <c r="L323" s="115" t="s">
        <v>61</v>
      </c>
      <c r="N323" s="115" t="s">
        <v>26</v>
      </c>
      <c r="S323" s="115" t="s">
        <v>66</v>
      </c>
      <c r="T323" s="142"/>
      <c r="U323" s="141">
        <f t="shared" si="115"/>
        <v>4</v>
      </c>
      <c r="V323" s="141">
        <f t="shared" si="116"/>
        <v>0.75</v>
      </c>
      <c r="W323" s="142"/>
      <c r="X323" s="141">
        <f t="shared" si="117"/>
        <v>0</v>
      </c>
      <c r="Y323" s="141">
        <f t="shared" si="118"/>
        <v>0</v>
      </c>
      <c r="Z323" s="141">
        <f t="shared" si="119"/>
        <v>0</v>
      </c>
      <c r="AA323" s="141">
        <f t="shared" si="120"/>
        <v>0</v>
      </c>
      <c r="AB323" s="141">
        <f t="shared" si="121"/>
        <v>0</v>
      </c>
      <c r="AC323" s="141">
        <f t="shared" si="122"/>
        <v>0.75</v>
      </c>
      <c r="AD323" s="141">
        <f t="shared" si="123"/>
        <v>0</v>
      </c>
      <c r="AE323" s="141">
        <f t="shared" si="124"/>
        <v>0</v>
      </c>
      <c r="AF323" s="141">
        <f t="shared" si="125"/>
        <v>0</v>
      </c>
      <c r="AG323" s="141">
        <f t="shared" si="126"/>
        <v>0</v>
      </c>
      <c r="AH323" s="141">
        <f t="shared" si="127"/>
        <v>0.75</v>
      </c>
      <c r="AI323" s="141">
        <f t="shared" si="128"/>
        <v>0</v>
      </c>
      <c r="AJ323" s="141">
        <f t="shared" si="129"/>
        <v>0.75</v>
      </c>
      <c r="AK323" s="141">
        <f t="shared" si="130"/>
        <v>0</v>
      </c>
      <c r="AL323" s="141">
        <f t="shared" si="131"/>
        <v>0</v>
      </c>
      <c r="AM323" s="141">
        <f t="shared" si="132"/>
        <v>0</v>
      </c>
      <c r="AN323" s="141">
        <f t="shared" si="133"/>
        <v>0</v>
      </c>
      <c r="AO323" s="141">
        <f t="shared" si="134"/>
        <v>0.75</v>
      </c>
      <c r="AP323" s="142"/>
      <c r="AQ323" s="142"/>
      <c r="AR323" s="141">
        <f t="shared" si="135"/>
        <v>3</v>
      </c>
      <c r="AS323" s="141">
        <f t="shared" si="136"/>
        <v>4</v>
      </c>
      <c r="AT323" s="141" t="str">
        <f t="shared" si="137"/>
        <v>Correct</v>
      </c>
      <c r="AU323" s="142"/>
      <c r="AV323" s="115" t="s">
        <v>83</v>
      </c>
      <c r="AW323" s="115">
        <v>50</v>
      </c>
      <c r="AX323" s="115" t="s">
        <v>181</v>
      </c>
      <c r="AY323" s="115" t="s">
        <v>239</v>
      </c>
      <c r="AZ323" s="115" t="s">
        <v>85</v>
      </c>
      <c r="BA323" s="115" t="s">
        <v>91</v>
      </c>
      <c r="BB323" s="115" t="s">
        <v>137</v>
      </c>
      <c r="BC323" s="115" t="s">
        <v>96</v>
      </c>
      <c r="BD323" s="115" t="s">
        <v>109</v>
      </c>
      <c r="BE323" s="115" t="s">
        <v>90</v>
      </c>
      <c r="BF323" s="115" t="s">
        <v>91</v>
      </c>
      <c r="BG323" s="115" t="s">
        <v>91</v>
      </c>
    </row>
    <row r="324" spans="1:59">
      <c r="A324" s="115">
        <v>5584572447</v>
      </c>
      <c r="D324" s="115" t="s">
        <v>54</v>
      </c>
      <c r="K324" s="115" t="s">
        <v>60</v>
      </c>
      <c r="S324" s="115" t="s">
        <v>66</v>
      </c>
      <c r="T324" s="142"/>
      <c r="U324" s="141">
        <f t="shared" si="115"/>
        <v>3</v>
      </c>
      <c r="V324" s="141">
        <f t="shared" si="116"/>
        <v>1</v>
      </c>
      <c r="W324" s="142"/>
      <c r="X324" s="141">
        <f t="shared" si="117"/>
        <v>0</v>
      </c>
      <c r="Y324" s="141">
        <f t="shared" si="118"/>
        <v>0</v>
      </c>
      <c r="Z324" s="141">
        <f t="shared" si="119"/>
        <v>1</v>
      </c>
      <c r="AA324" s="141">
        <f t="shared" si="120"/>
        <v>0</v>
      </c>
      <c r="AB324" s="141">
        <f t="shared" si="121"/>
        <v>0</v>
      </c>
      <c r="AC324" s="141">
        <f t="shared" si="122"/>
        <v>0</v>
      </c>
      <c r="AD324" s="141">
        <f t="shared" si="123"/>
        <v>0</v>
      </c>
      <c r="AE324" s="141">
        <f t="shared" si="124"/>
        <v>0</v>
      </c>
      <c r="AF324" s="141">
        <f t="shared" si="125"/>
        <v>0</v>
      </c>
      <c r="AG324" s="141">
        <f t="shared" si="126"/>
        <v>1</v>
      </c>
      <c r="AH324" s="141">
        <f t="shared" si="127"/>
        <v>0</v>
      </c>
      <c r="AI324" s="141">
        <f t="shared" si="128"/>
        <v>0</v>
      </c>
      <c r="AJ324" s="141">
        <f t="shared" si="129"/>
        <v>0</v>
      </c>
      <c r="AK324" s="141">
        <f t="shared" si="130"/>
        <v>0</v>
      </c>
      <c r="AL324" s="141">
        <f t="shared" si="131"/>
        <v>0</v>
      </c>
      <c r="AM324" s="141">
        <f t="shared" si="132"/>
        <v>0</v>
      </c>
      <c r="AN324" s="141">
        <f t="shared" si="133"/>
        <v>0</v>
      </c>
      <c r="AO324" s="141">
        <f t="shared" si="134"/>
        <v>1</v>
      </c>
      <c r="AP324" s="142"/>
      <c r="AQ324" s="142"/>
      <c r="AR324" s="141">
        <f t="shared" si="135"/>
        <v>3</v>
      </c>
      <c r="AS324" s="141">
        <f t="shared" si="136"/>
        <v>3</v>
      </c>
      <c r="AT324" s="141" t="str">
        <f t="shared" si="137"/>
        <v>Correct</v>
      </c>
      <c r="AU324" s="142"/>
      <c r="AV324" s="115" t="s">
        <v>83</v>
      </c>
      <c r="AW324" s="115">
        <v>57</v>
      </c>
      <c r="AX324" s="115" t="s">
        <v>181</v>
      </c>
      <c r="AY324" s="115" t="s">
        <v>246</v>
      </c>
      <c r="AZ324" s="115" t="s">
        <v>97</v>
      </c>
      <c r="BA324" s="115" t="s">
        <v>86</v>
      </c>
      <c r="BB324" s="115" t="s">
        <v>87</v>
      </c>
      <c r="BC324" s="115" t="s">
        <v>101</v>
      </c>
      <c r="BD324" s="115" t="s">
        <v>111</v>
      </c>
      <c r="BE324" s="115" t="s">
        <v>90</v>
      </c>
      <c r="BF324" s="115" t="s">
        <v>91</v>
      </c>
      <c r="BG324" s="115" t="s">
        <v>91</v>
      </c>
    </row>
    <row r="325" spans="1:59">
      <c r="A325" s="115">
        <v>6985123429</v>
      </c>
      <c r="F325" s="115" t="s">
        <v>55</v>
      </c>
      <c r="H325" s="115" t="s">
        <v>57</v>
      </c>
      <c r="S325" s="115" t="s">
        <v>66</v>
      </c>
      <c r="T325" s="142"/>
      <c r="U325" s="141">
        <f t="shared" si="115"/>
        <v>3</v>
      </c>
      <c r="V325" s="141">
        <f t="shared" si="116"/>
        <v>1</v>
      </c>
      <c r="W325" s="142"/>
      <c r="X325" s="141">
        <f t="shared" si="117"/>
        <v>0</v>
      </c>
      <c r="Y325" s="141">
        <f t="shared" si="118"/>
        <v>0</v>
      </c>
      <c r="Z325" s="141">
        <f t="shared" si="119"/>
        <v>0</v>
      </c>
      <c r="AA325" s="141">
        <f t="shared" si="120"/>
        <v>0</v>
      </c>
      <c r="AB325" s="141">
        <f t="shared" si="121"/>
        <v>1</v>
      </c>
      <c r="AC325" s="141">
        <f t="shared" si="122"/>
        <v>0</v>
      </c>
      <c r="AD325" s="141">
        <f t="shared" si="123"/>
        <v>1</v>
      </c>
      <c r="AE325" s="141">
        <f t="shared" si="124"/>
        <v>0</v>
      </c>
      <c r="AF325" s="141">
        <f t="shared" si="125"/>
        <v>0</v>
      </c>
      <c r="AG325" s="141">
        <f t="shared" si="126"/>
        <v>0</v>
      </c>
      <c r="AH325" s="141">
        <f t="shared" si="127"/>
        <v>0</v>
      </c>
      <c r="AI325" s="141">
        <f t="shared" si="128"/>
        <v>0</v>
      </c>
      <c r="AJ325" s="141">
        <f t="shared" si="129"/>
        <v>0</v>
      </c>
      <c r="AK325" s="141">
        <f t="shared" si="130"/>
        <v>0</v>
      </c>
      <c r="AL325" s="141">
        <f t="shared" si="131"/>
        <v>0</v>
      </c>
      <c r="AM325" s="141">
        <f t="shared" si="132"/>
        <v>0</v>
      </c>
      <c r="AN325" s="141">
        <f t="shared" si="133"/>
        <v>0</v>
      </c>
      <c r="AO325" s="141">
        <f t="shared" si="134"/>
        <v>1</v>
      </c>
      <c r="AP325" s="142"/>
      <c r="AQ325" s="142"/>
      <c r="AR325" s="141">
        <f t="shared" si="135"/>
        <v>3</v>
      </c>
      <c r="AS325" s="141">
        <f t="shared" si="136"/>
        <v>3</v>
      </c>
      <c r="AT325" s="141" t="str">
        <f t="shared" si="137"/>
        <v>Correct</v>
      </c>
      <c r="AU325" s="142"/>
      <c r="AV325" s="115" t="s">
        <v>99</v>
      </c>
      <c r="AX325" s="115" t="s">
        <v>181</v>
      </c>
      <c r="AY325" s="115" t="s">
        <v>208</v>
      </c>
      <c r="AZ325" s="115" t="s">
        <v>85</v>
      </c>
      <c r="BA325" s="115" t="s">
        <v>86</v>
      </c>
      <c r="BB325" s="115" t="s">
        <v>87</v>
      </c>
      <c r="BC325" s="115" t="s">
        <v>101</v>
      </c>
      <c r="BD325" s="115" t="s">
        <v>102</v>
      </c>
      <c r="BE325" s="115" t="s">
        <v>106</v>
      </c>
      <c r="BF325" s="115" t="s">
        <v>91</v>
      </c>
      <c r="BG325" s="115" t="s">
        <v>91</v>
      </c>
    </row>
    <row r="326" spans="1:59">
      <c r="A326" s="115">
        <v>7020354806</v>
      </c>
      <c r="D326" s="115" t="s">
        <v>54</v>
      </c>
      <c r="S326" s="115" t="s">
        <v>66</v>
      </c>
      <c r="T326" s="142"/>
      <c r="U326" s="141">
        <f t="shared" si="115"/>
        <v>2</v>
      </c>
      <c r="V326" s="141">
        <f t="shared" si="116"/>
        <v>1.5</v>
      </c>
      <c r="W326" s="142"/>
      <c r="X326" s="141">
        <f t="shared" si="117"/>
        <v>0</v>
      </c>
      <c r="Y326" s="141">
        <f t="shared" si="118"/>
        <v>0</v>
      </c>
      <c r="Z326" s="141">
        <f t="shared" si="119"/>
        <v>1</v>
      </c>
      <c r="AA326" s="141">
        <f t="shared" si="120"/>
        <v>0</v>
      </c>
      <c r="AB326" s="141">
        <f t="shared" si="121"/>
        <v>0</v>
      </c>
      <c r="AC326" s="141">
        <f t="shared" si="122"/>
        <v>0</v>
      </c>
      <c r="AD326" s="141">
        <f t="shared" si="123"/>
        <v>0</v>
      </c>
      <c r="AE326" s="141">
        <f t="shared" si="124"/>
        <v>0</v>
      </c>
      <c r="AF326" s="141">
        <f t="shared" si="125"/>
        <v>0</v>
      </c>
      <c r="AG326" s="141">
        <f t="shared" si="126"/>
        <v>0</v>
      </c>
      <c r="AH326" s="141">
        <f t="shared" si="127"/>
        <v>0</v>
      </c>
      <c r="AI326" s="141">
        <f t="shared" si="128"/>
        <v>0</v>
      </c>
      <c r="AJ326" s="141">
        <f t="shared" si="129"/>
        <v>0</v>
      </c>
      <c r="AK326" s="141">
        <f t="shared" si="130"/>
        <v>0</v>
      </c>
      <c r="AL326" s="141">
        <f t="shared" si="131"/>
        <v>0</v>
      </c>
      <c r="AM326" s="141">
        <f t="shared" si="132"/>
        <v>0</v>
      </c>
      <c r="AN326" s="141">
        <f t="shared" si="133"/>
        <v>0</v>
      </c>
      <c r="AO326" s="141">
        <f t="shared" si="134"/>
        <v>1</v>
      </c>
      <c r="AP326" s="142"/>
      <c r="AQ326" s="142"/>
      <c r="AR326" s="141">
        <f t="shared" si="135"/>
        <v>2</v>
      </c>
      <c r="AS326" s="141">
        <f t="shared" si="136"/>
        <v>2</v>
      </c>
      <c r="AT326" s="141" t="str">
        <f t="shared" si="137"/>
        <v>Correct</v>
      </c>
      <c r="AU326" s="142"/>
      <c r="AV326" s="115" t="s">
        <v>99</v>
      </c>
      <c r="AW326" s="115">
        <v>24</v>
      </c>
      <c r="AX326" s="115" t="s">
        <v>181</v>
      </c>
      <c r="AY326" s="115" t="s">
        <v>193</v>
      </c>
      <c r="AZ326" s="115" t="s">
        <v>85</v>
      </c>
      <c r="BA326" s="115" t="s">
        <v>86</v>
      </c>
      <c r="BB326" s="115" t="s">
        <v>87</v>
      </c>
      <c r="BC326" s="115" t="s">
        <v>93</v>
      </c>
      <c r="BD326" s="115" t="s">
        <v>102</v>
      </c>
      <c r="BE326" s="115" t="s">
        <v>98</v>
      </c>
      <c r="BG326" s="115" t="s">
        <v>91</v>
      </c>
    </row>
    <row r="327" spans="1:59">
      <c r="A327" s="115">
        <v>5584529079</v>
      </c>
      <c r="M327" s="115" t="s">
        <v>62</v>
      </c>
      <c r="R327" s="115" t="s">
        <v>65</v>
      </c>
      <c r="S327" s="115" t="s">
        <v>66</v>
      </c>
      <c r="T327" s="142"/>
      <c r="U327" s="141">
        <f t="shared" si="115"/>
        <v>3</v>
      </c>
      <c r="V327" s="141">
        <f t="shared" si="116"/>
        <v>1</v>
      </c>
      <c r="W327" s="142"/>
      <c r="X327" s="141">
        <f t="shared" si="117"/>
        <v>0</v>
      </c>
      <c r="Y327" s="141">
        <f t="shared" si="118"/>
        <v>0</v>
      </c>
      <c r="Z327" s="141">
        <f t="shared" si="119"/>
        <v>0</v>
      </c>
      <c r="AA327" s="141">
        <f t="shared" si="120"/>
        <v>0</v>
      </c>
      <c r="AB327" s="141">
        <f t="shared" si="121"/>
        <v>0</v>
      </c>
      <c r="AC327" s="141">
        <f t="shared" si="122"/>
        <v>0</v>
      </c>
      <c r="AD327" s="141">
        <f t="shared" si="123"/>
        <v>0</v>
      </c>
      <c r="AE327" s="141">
        <f t="shared" si="124"/>
        <v>0</v>
      </c>
      <c r="AF327" s="141">
        <f t="shared" si="125"/>
        <v>0</v>
      </c>
      <c r="AG327" s="141">
        <f t="shared" si="126"/>
        <v>0</v>
      </c>
      <c r="AH327" s="141">
        <f t="shared" si="127"/>
        <v>0</v>
      </c>
      <c r="AI327" s="141">
        <f t="shared" si="128"/>
        <v>1</v>
      </c>
      <c r="AJ327" s="141">
        <f t="shared" si="129"/>
        <v>0</v>
      </c>
      <c r="AK327" s="141">
        <f t="shared" si="130"/>
        <v>0</v>
      </c>
      <c r="AL327" s="141">
        <f t="shared" si="131"/>
        <v>0</v>
      </c>
      <c r="AM327" s="141">
        <f t="shared" si="132"/>
        <v>0</v>
      </c>
      <c r="AN327" s="141">
        <f t="shared" si="133"/>
        <v>1</v>
      </c>
      <c r="AO327" s="141">
        <f t="shared" si="134"/>
        <v>1</v>
      </c>
      <c r="AP327" s="142"/>
      <c r="AQ327" s="142"/>
      <c r="AR327" s="141">
        <f t="shared" si="135"/>
        <v>3</v>
      </c>
      <c r="AS327" s="141">
        <f t="shared" si="136"/>
        <v>3</v>
      </c>
      <c r="AT327" s="141" t="str">
        <f t="shared" si="137"/>
        <v>Correct</v>
      </c>
      <c r="AU327" s="142"/>
      <c r="AV327" s="115" t="s">
        <v>99</v>
      </c>
      <c r="AW327" s="115">
        <v>48</v>
      </c>
      <c r="AX327" s="115" t="s">
        <v>84</v>
      </c>
      <c r="AY327" s="115" t="s">
        <v>153</v>
      </c>
      <c r="AZ327" s="115" t="s">
        <v>107</v>
      </c>
      <c r="BA327" s="115" t="s">
        <v>91</v>
      </c>
      <c r="BB327" s="115" t="s">
        <v>137</v>
      </c>
      <c r="BC327" s="115" t="s">
        <v>88</v>
      </c>
      <c r="BD327" s="115" t="s">
        <v>89</v>
      </c>
      <c r="BE327" s="115" t="s">
        <v>90</v>
      </c>
      <c r="BF327" s="115" t="s">
        <v>91</v>
      </c>
      <c r="BG327" s="115" t="s">
        <v>91</v>
      </c>
    </row>
    <row r="328" spans="1:59">
      <c r="A328" s="115">
        <v>7020353025</v>
      </c>
      <c r="E328" s="115" t="s">
        <v>19</v>
      </c>
      <c r="I328" s="115" t="s">
        <v>58</v>
      </c>
      <c r="S328" s="115" t="s">
        <v>66</v>
      </c>
      <c r="T328" s="142"/>
      <c r="U328" s="141">
        <f t="shared" si="115"/>
        <v>3</v>
      </c>
      <c r="V328" s="141">
        <f t="shared" si="116"/>
        <v>1</v>
      </c>
      <c r="W328" s="142"/>
      <c r="X328" s="141">
        <f t="shared" si="117"/>
        <v>0</v>
      </c>
      <c r="Y328" s="141">
        <f t="shared" si="118"/>
        <v>0</v>
      </c>
      <c r="Z328" s="141">
        <f t="shared" si="119"/>
        <v>0</v>
      </c>
      <c r="AA328" s="141">
        <f t="shared" si="120"/>
        <v>1</v>
      </c>
      <c r="AB328" s="141">
        <f t="shared" si="121"/>
        <v>0</v>
      </c>
      <c r="AC328" s="141">
        <f t="shared" si="122"/>
        <v>0</v>
      </c>
      <c r="AD328" s="141">
        <f t="shared" si="123"/>
        <v>0</v>
      </c>
      <c r="AE328" s="141">
        <f t="shared" si="124"/>
        <v>1</v>
      </c>
      <c r="AF328" s="141">
        <f t="shared" si="125"/>
        <v>0</v>
      </c>
      <c r="AG328" s="141">
        <f t="shared" si="126"/>
        <v>0</v>
      </c>
      <c r="AH328" s="141">
        <f t="shared" si="127"/>
        <v>0</v>
      </c>
      <c r="AI328" s="141">
        <f t="shared" si="128"/>
        <v>0</v>
      </c>
      <c r="AJ328" s="141">
        <f t="shared" si="129"/>
        <v>0</v>
      </c>
      <c r="AK328" s="141">
        <f t="shared" si="130"/>
        <v>0</v>
      </c>
      <c r="AL328" s="141">
        <f t="shared" si="131"/>
        <v>0</v>
      </c>
      <c r="AM328" s="141">
        <f t="shared" si="132"/>
        <v>0</v>
      </c>
      <c r="AN328" s="141">
        <f t="shared" si="133"/>
        <v>0</v>
      </c>
      <c r="AO328" s="141">
        <f t="shared" si="134"/>
        <v>1</v>
      </c>
      <c r="AP328" s="142"/>
      <c r="AQ328" s="142"/>
      <c r="AR328" s="141">
        <f t="shared" si="135"/>
        <v>3</v>
      </c>
      <c r="AS328" s="141">
        <f t="shared" si="136"/>
        <v>3</v>
      </c>
      <c r="AT328" s="141" t="str">
        <f t="shared" si="137"/>
        <v>Correct</v>
      </c>
      <c r="AU328" s="142"/>
      <c r="AV328" s="115" t="s">
        <v>99</v>
      </c>
      <c r="AW328" s="115">
        <v>52</v>
      </c>
      <c r="AX328" s="115" t="s">
        <v>181</v>
      </c>
      <c r="AY328" s="115" t="s">
        <v>189</v>
      </c>
      <c r="AZ328" s="115" t="s">
        <v>85</v>
      </c>
      <c r="BA328" s="115" t="s">
        <v>86</v>
      </c>
      <c r="BB328" s="115" t="s">
        <v>87</v>
      </c>
      <c r="BC328" s="115" t="s">
        <v>93</v>
      </c>
      <c r="BD328" s="115" t="s">
        <v>94</v>
      </c>
      <c r="BE328" s="115" t="s">
        <v>90</v>
      </c>
      <c r="BF328" s="115" t="s">
        <v>91</v>
      </c>
      <c r="BG328" s="115" t="s">
        <v>91</v>
      </c>
    </row>
    <row r="329" spans="1:59">
      <c r="A329" s="115">
        <v>5584582904</v>
      </c>
      <c r="L329" s="115" t="s">
        <v>61</v>
      </c>
      <c r="N329" s="115" t="s">
        <v>26</v>
      </c>
      <c r="S329" s="115" t="s">
        <v>66</v>
      </c>
      <c r="T329" s="142"/>
      <c r="U329" s="141">
        <f t="shared" si="115"/>
        <v>3</v>
      </c>
      <c r="V329" s="141">
        <f t="shared" si="116"/>
        <v>1</v>
      </c>
      <c r="W329" s="142"/>
      <c r="X329" s="141">
        <f t="shared" si="117"/>
        <v>0</v>
      </c>
      <c r="Y329" s="141">
        <f t="shared" si="118"/>
        <v>0</v>
      </c>
      <c r="Z329" s="141">
        <f t="shared" si="119"/>
        <v>0</v>
      </c>
      <c r="AA329" s="141">
        <f t="shared" si="120"/>
        <v>0</v>
      </c>
      <c r="AB329" s="141">
        <f t="shared" si="121"/>
        <v>0</v>
      </c>
      <c r="AC329" s="141">
        <f t="shared" si="122"/>
        <v>0</v>
      </c>
      <c r="AD329" s="141">
        <f t="shared" si="123"/>
        <v>0</v>
      </c>
      <c r="AE329" s="141">
        <f t="shared" si="124"/>
        <v>0</v>
      </c>
      <c r="AF329" s="141">
        <f t="shared" si="125"/>
        <v>0</v>
      </c>
      <c r="AG329" s="141">
        <f t="shared" si="126"/>
        <v>0</v>
      </c>
      <c r="AH329" s="141">
        <f t="shared" si="127"/>
        <v>1</v>
      </c>
      <c r="AI329" s="141">
        <f t="shared" si="128"/>
        <v>0</v>
      </c>
      <c r="AJ329" s="141">
        <f t="shared" si="129"/>
        <v>1</v>
      </c>
      <c r="AK329" s="141">
        <f t="shared" si="130"/>
        <v>0</v>
      </c>
      <c r="AL329" s="141">
        <f t="shared" si="131"/>
        <v>0</v>
      </c>
      <c r="AM329" s="141">
        <f t="shared" si="132"/>
        <v>0</v>
      </c>
      <c r="AN329" s="141">
        <f t="shared" si="133"/>
        <v>0</v>
      </c>
      <c r="AO329" s="141">
        <f t="shared" si="134"/>
        <v>1</v>
      </c>
      <c r="AP329" s="142"/>
      <c r="AQ329" s="142"/>
      <c r="AR329" s="141">
        <f t="shared" si="135"/>
        <v>3</v>
      </c>
      <c r="AS329" s="141">
        <f t="shared" si="136"/>
        <v>3</v>
      </c>
      <c r="AT329" s="141" t="str">
        <f t="shared" si="137"/>
        <v>Correct</v>
      </c>
      <c r="AU329" s="142"/>
      <c r="AV329" s="115" t="s">
        <v>83</v>
      </c>
      <c r="AW329" s="115">
        <v>38</v>
      </c>
      <c r="AX329" s="115" t="s">
        <v>181</v>
      </c>
      <c r="AY329" s="115" t="s">
        <v>202</v>
      </c>
      <c r="AZ329" s="115" t="s">
        <v>97</v>
      </c>
      <c r="BA329" s="115" t="s">
        <v>86</v>
      </c>
      <c r="BB329" s="115" t="s">
        <v>87</v>
      </c>
      <c r="BC329" s="115" t="s">
        <v>96</v>
      </c>
      <c r="BD329" s="115" t="s">
        <v>109</v>
      </c>
      <c r="BE329" s="115" t="s">
        <v>90</v>
      </c>
      <c r="BF329" s="115" t="s">
        <v>91</v>
      </c>
      <c r="BG329" s="115" t="s">
        <v>91</v>
      </c>
    </row>
    <row r="330" spans="1:59">
      <c r="A330" s="115">
        <v>7020348431</v>
      </c>
      <c r="T330" s="142"/>
      <c r="U330" s="141">
        <f t="shared" si="115"/>
        <v>0</v>
      </c>
      <c r="V330" s="141" t="e">
        <f t="shared" si="116"/>
        <v>#DIV/0!</v>
      </c>
      <c r="W330" s="142"/>
      <c r="X330" s="141">
        <f t="shared" si="117"/>
        <v>0</v>
      </c>
      <c r="Y330" s="141">
        <f t="shared" si="118"/>
        <v>0</v>
      </c>
      <c r="Z330" s="141">
        <f t="shared" si="119"/>
        <v>0</v>
      </c>
      <c r="AA330" s="141">
        <f t="shared" si="120"/>
        <v>0</v>
      </c>
      <c r="AB330" s="141">
        <f t="shared" si="121"/>
        <v>0</v>
      </c>
      <c r="AC330" s="141">
        <f t="shared" si="122"/>
        <v>0</v>
      </c>
      <c r="AD330" s="141">
        <f t="shared" si="123"/>
        <v>0</v>
      </c>
      <c r="AE330" s="141">
        <f t="shared" si="124"/>
        <v>0</v>
      </c>
      <c r="AF330" s="141">
        <f t="shared" si="125"/>
        <v>0</v>
      </c>
      <c r="AG330" s="141">
        <f t="shared" si="126"/>
        <v>0</v>
      </c>
      <c r="AH330" s="141">
        <f t="shared" si="127"/>
        <v>0</v>
      </c>
      <c r="AI330" s="141">
        <f t="shared" si="128"/>
        <v>0</v>
      </c>
      <c r="AJ330" s="141">
        <f t="shared" si="129"/>
        <v>0</v>
      </c>
      <c r="AK330" s="141">
        <f t="shared" si="130"/>
        <v>0</v>
      </c>
      <c r="AL330" s="141">
        <f t="shared" si="131"/>
        <v>0</v>
      </c>
      <c r="AM330" s="141">
        <f t="shared" si="132"/>
        <v>0</v>
      </c>
      <c r="AN330" s="141">
        <f t="shared" si="133"/>
        <v>0</v>
      </c>
      <c r="AO330" s="141">
        <f t="shared" si="134"/>
        <v>0</v>
      </c>
      <c r="AP330" s="142"/>
      <c r="AQ330" s="142"/>
      <c r="AR330" s="141">
        <f t="shared" si="135"/>
        <v>0</v>
      </c>
      <c r="AS330" s="141">
        <f t="shared" si="136"/>
        <v>0</v>
      </c>
      <c r="AT330" s="141" t="str">
        <f t="shared" si="137"/>
        <v>Correct</v>
      </c>
      <c r="AU330" s="142"/>
      <c r="AV330" s="115" t="s">
        <v>99</v>
      </c>
      <c r="AW330" s="115">
        <v>18</v>
      </c>
      <c r="AX330" s="115" t="s">
        <v>181</v>
      </c>
      <c r="AY330" s="115" t="s">
        <v>232</v>
      </c>
      <c r="AZ330" s="115" t="s">
        <v>97</v>
      </c>
      <c r="BA330" s="115" t="s">
        <v>91</v>
      </c>
      <c r="BB330" s="115" t="s">
        <v>87</v>
      </c>
      <c r="BD330" s="115" t="s">
        <v>112</v>
      </c>
      <c r="BG330" s="115" t="s">
        <v>91</v>
      </c>
    </row>
    <row r="331" spans="1:59">
      <c r="A331" s="115">
        <v>5609427879</v>
      </c>
      <c r="D331" s="115" t="s">
        <v>54</v>
      </c>
      <c r="M331" s="115" t="s">
        <v>62</v>
      </c>
      <c r="S331" s="115" t="s">
        <v>66</v>
      </c>
      <c r="T331" s="142"/>
      <c r="U331" s="141">
        <f t="shared" si="115"/>
        <v>3</v>
      </c>
      <c r="V331" s="141">
        <f t="shared" si="116"/>
        <v>1</v>
      </c>
      <c r="W331" s="142"/>
      <c r="X331" s="141">
        <f t="shared" si="117"/>
        <v>0</v>
      </c>
      <c r="Y331" s="141">
        <f t="shared" si="118"/>
        <v>0</v>
      </c>
      <c r="Z331" s="141">
        <f t="shared" si="119"/>
        <v>1</v>
      </c>
      <c r="AA331" s="141">
        <f t="shared" si="120"/>
        <v>0</v>
      </c>
      <c r="AB331" s="141">
        <f t="shared" si="121"/>
        <v>0</v>
      </c>
      <c r="AC331" s="141">
        <f t="shared" si="122"/>
        <v>0</v>
      </c>
      <c r="AD331" s="141">
        <f t="shared" si="123"/>
        <v>0</v>
      </c>
      <c r="AE331" s="141">
        <f t="shared" si="124"/>
        <v>0</v>
      </c>
      <c r="AF331" s="141">
        <f t="shared" si="125"/>
        <v>0</v>
      </c>
      <c r="AG331" s="141">
        <f t="shared" si="126"/>
        <v>0</v>
      </c>
      <c r="AH331" s="141">
        <f t="shared" si="127"/>
        <v>0</v>
      </c>
      <c r="AI331" s="141">
        <f t="shared" si="128"/>
        <v>1</v>
      </c>
      <c r="AJ331" s="141">
        <f t="shared" si="129"/>
        <v>0</v>
      </c>
      <c r="AK331" s="141">
        <f t="shared" si="130"/>
        <v>0</v>
      </c>
      <c r="AL331" s="141">
        <f t="shared" si="131"/>
        <v>0</v>
      </c>
      <c r="AM331" s="141">
        <f t="shared" si="132"/>
        <v>0</v>
      </c>
      <c r="AN331" s="141">
        <f t="shared" si="133"/>
        <v>0</v>
      </c>
      <c r="AO331" s="141">
        <f t="shared" si="134"/>
        <v>1</v>
      </c>
      <c r="AP331" s="142"/>
      <c r="AQ331" s="142"/>
      <c r="AR331" s="141">
        <f t="shared" si="135"/>
        <v>3</v>
      </c>
      <c r="AS331" s="141">
        <f t="shared" si="136"/>
        <v>3</v>
      </c>
      <c r="AT331" s="141" t="str">
        <f t="shared" si="137"/>
        <v>Correct</v>
      </c>
      <c r="AU331" s="142"/>
      <c r="AV331" s="115" t="s">
        <v>83</v>
      </c>
      <c r="AW331" s="115">
        <v>26</v>
      </c>
      <c r="AX331" s="115" t="s">
        <v>181</v>
      </c>
      <c r="AY331" s="115" t="s">
        <v>183</v>
      </c>
      <c r="AZ331" s="115" t="s">
        <v>85</v>
      </c>
      <c r="BA331" s="115" t="s">
        <v>86</v>
      </c>
      <c r="BB331" s="115" t="s">
        <v>87</v>
      </c>
      <c r="BC331" s="115" t="s">
        <v>101</v>
      </c>
      <c r="BD331" s="115" t="s">
        <v>111</v>
      </c>
      <c r="BE331" s="115" t="s">
        <v>90</v>
      </c>
      <c r="BF331" s="115" t="s">
        <v>91</v>
      </c>
      <c r="BG331" s="115" t="s">
        <v>91</v>
      </c>
    </row>
    <row r="332" spans="1:59">
      <c r="A332" s="115">
        <v>7020567583</v>
      </c>
      <c r="J332" s="115" t="s">
        <v>59</v>
      </c>
      <c r="T332" s="142"/>
      <c r="U332" s="141">
        <f t="shared" si="115"/>
        <v>1</v>
      </c>
      <c r="V332" s="141">
        <f t="shared" si="116"/>
        <v>3</v>
      </c>
      <c r="W332" s="142"/>
      <c r="X332" s="141">
        <f t="shared" si="117"/>
        <v>0</v>
      </c>
      <c r="Y332" s="141">
        <f t="shared" si="118"/>
        <v>0</v>
      </c>
      <c r="Z332" s="141">
        <f t="shared" si="119"/>
        <v>0</v>
      </c>
      <c r="AA332" s="141">
        <f t="shared" si="120"/>
        <v>0</v>
      </c>
      <c r="AB332" s="141">
        <f t="shared" si="121"/>
        <v>0</v>
      </c>
      <c r="AC332" s="141">
        <f t="shared" si="122"/>
        <v>0</v>
      </c>
      <c r="AD332" s="141">
        <f t="shared" si="123"/>
        <v>0</v>
      </c>
      <c r="AE332" s="141">
        <f t="shared" si="124"/>
        <v>0</v>
      </c>
      <c r="AF332" s="141">
        <f t="shared" si="125"/>
        <v>1</v>
      </c>
      <c r="AG332" s="141">
        <f t="shared" si="126"/>
        <v>0</v>
      </c>
      <c r="AH332" s="141">
        <f t="shared" si="127"/>
        <v>0</v>
      </c>
      <c r="AI332" s="141">
        <f t="shared" si="128"/>
        <v>0</v>
      </c>
      <c r="AJ332" s="141">
        <f t="shared" si="129"/>
        <v>0</v>
      </c>
      <c r="AK332" s="141">
        <f t="shared" si="130"/>
        <v>0</v>
      </c>
      <c r="AL332" s="141">
        <f t="shared" si="131"/>
        <v>0</v>
      </c>
      <c r="AM332" s="141">
        <f t="shared" si="132"/>
        <v>0</v>
      </c>
      <c r="AN332" s="141">
        <f t="shared" si="133"/>
        <v>0</v>
      </c>
      <c r="AO332" s="141">
        <f t="shared" si="134"/>
        <v>0</v>
      </c>
      <c r="AP332" s="142"/>
      <c r="AQ332" s="142"/>
      <c r="AR332" s="141">
        <f t="shared" si="135"/>
        <v>1</v>
      </c>
      <c r="AS332" s="141">
        <f t="shared" si="136"/>
        <v>1</v>
      </c>
      <c r="AT332" s="141" t="str">
        <f t="shared" si="137"/>
        <v>Correct</v>
      </c>
      <c r="AU332" s="142"/>
      <c r="AV332" s="115" t="s">
        <v>83</v>
      </c>
      <c r="AW332" s="115">
        <v>22</v>
      </c>
      <c r="AX332" s="115" t="s">
        <v>84</v>
      </c>
      <c r="BA332" s="115" t="s">
        <v>91</v>
      </c>
      <c r="BB332" s="115" t="s">
        <v>108</v>
      </c>
      <c r="BD332" s="115" t="s">
        <v>112</v>
      </c>
      <c r="BE332" s="115" t="s">
        <v>103</v>
      </c>
      <c r="BF332" s="115" t="s">
        <v>91</v>
      </c>
      <c r="BG332" s="115" t="s">
        <v>91</v>
      </c>
    </row>
    <row r="333" spans="1:59">
      <c r="A333" s="115">
        <v>5584549205</v>
      </c>
      <c r="F333" s="115" t="s">
        <v>55</v>
      </c>
      <c r="K333" s="115" t="s">
        <v>60</v>
      </c>
      <c r="R333" s="115" t="s">
        <v>65</v>
      </c>
      <c r="T333" s="142"/>
      <c r="U333" s="141">
        <f t="shared" si="115"/>
        <v>3</v>
      </c>
      <c r="V333" s="141">
        <f t="shared" si="116"/>
        <v>1</v>
      </c>
      <c r="W333" s="142"/>
      <c r="X333" s="141">
        <f t="shared" si="117"/>
        <v>0</v>
      </c>
      <c r="Y333" s="141">
        <f t="shared" si="118"/>
        <v>0</v>
      </c>
      <c r="Z333" s="141">
        <f t="shared" si="119"/>
        <v>0</v>
      </c>
      <c r="AA333" s="141">
        <f t="shared" si="120"/>
        <v>0</v>
      </c>
      <c r="AB333" s="141">
        <f t="shared" si="121"/>
        <v>1</v>
      </c>
      <c r="AC333" s="141">
        <f t="shared" si="122"/>
        <v>0</v>
      </c>
      <c r="AD333" s="141">
        <f t="shared" si="123"/>
        <v>0</v>
      </c>
      <c r="AE333" s="141">
        <f t="shared" si="124"/>
        <v>0</v>
      </c>
      <c r="AF333" s="141">
        <f t="shared" si="125"/>
        <v>0</v>
      </c>
      <c r="AG333" s="141">
        <f t="shared" si="126"/>
        <v>1</v>
      </c>
      <c r="AH333" s="141">
        <f t="shared" si="127"/>
        <v>0</v>
      </c>
      <c r="AI333" s="141">
        <f t="shared" si="128"/>
        <v>0</v>
      </c>
      <c r="AJ333" s="141">
        <f t="shared" si="129"/>
        <v>0</v>
      </c>
      <c r="AK333" s="141">
        <f t="shared" si="130"/>
        <v>0</v>
      </c>
      <c r="AL333" s="141">
        <f t="shared" si="131"/>
        <v>0</v>
      </c>
      <c r="AM333" s="141">
        <f t="shared" si="132"/>
        <v>0</v>
      </c>
      <c r="AN333" s="141">
        <f t="shared" si="133"/>
        <v>1</v>
      </c>
      <c r="AO333" s="141">
        <f t="shared" si="134"/>
        <v>0</v>
      </c>
      <c r="AP333" s="142"/>
      <c r="AQ333" s="142"/>
      <c r="AR333" s="141">
        <f t="shared" si="135"/>
        <v>3</v>
      </c>
      <c r="AS333" s="141">
        <f t="shared" si="136"/>
        <v>3</v>
      </c>
      <c r="AT333" s="141" t="str">
        <f t="shared" si="137"/>
        <v>Correct</v>
      </c>
      <c r="AU333" s="142"/>
      <c r="AV333" s="115" t="s">
        <v>83</v>
      </c>
      <c r="AW333" s="115">
        <v>57</v>
      </c>
      <c r="AX333" s="115" t="s">
        <v>181</v>
      </c>
      <c r="AY333" s="115" t="s">
        <v>437</v>
      </c>
      <c r="AZ333" s="115" t="s">
        <v>85</v>
      </c>
      <c r="BA333" s="115" t="s">
        <v>86</v>
      </c>
      <c r="BB333" s="115" t="s">
        <v>87</v>
      </c>
      <c r="BC333" s="115" t="s">
        <v>101</v>
      </c>
      <c r="BD333" s="115" t="s">
        <v>89</v>
      </c>
      <c r="BE333" s="115" t="s">
        <v>90</v>
      </c>
      <c r="BF333" s="115" t="s">
        <v>91</v>
      </c>
      <c r="BG333" s="115" t="s">
        <v>91</v>
      </c>
    </row>
    <row r="334" spans="1:59">
      <c r="A334" s="115">
        <v>5609438209</v>
      </c>
      <c r="D334" s="115" t="s">
        <v>54</v>
      </c>
      <c r="E334" s="115" t="s">
        <v>19</v>
      </c>
      <c r="S334" s="115" t="s">
        <v>66</v>
      </c>
      <c r="T334" s="142"/>
      <c r="U334" s="141">
        <f t="shared" si="115"/>
        <v>3</v>
      </c>
      <c r="V334" s="141">
        <f t="shared" si="116"/>
        <v>1</v>
      </c>
      <c r="W334" s="142"/>
      <c r="X334" s="141">
        <f t="shared" si="117"/>
        <v>0</v>
      </c>
      <c r="Y334" s="141">
        <f t="shared" si="118"/>
        <v>0</v>
      </c>
      <c r="Z334" s="141">
        <f t="shared" si="119"/>
        <v>1</v>
      </c>
      <c r="AA334" s="141">
        <f t="shared" si="120"/>
        <v>1</v>
      </c>
      <c r="AB334" s="141">
        <f t="shared" si="121"/>
        <v>0</v>
      </c>
      <c r="AC334" s="141">
        <f t="shared" si="122"/>
        <v>0</v>
      </c>
      <c r="AD334" s="141">
        <f t="shared" si="123"/>
        <v>0</v>
      </c>
      <c r="AE334" s="141">
        <f t="shared" si="124"/>
        <v>0</v>
      </c>
      <c r="AF334" s="141">
        <f t="shared" si="125"/>
        <v>0</v>
      </c>
      <c r="AG334" s="141">
        <f t="shared" si="126"/>
        <v>0</v>
      </c>
      <c r="AH334" s="141">
        <f t="shared" si="127"/>
        <v>0</v>
      </c>
      <c r="AI334" s="141">
        <f t="shared" si="128"/>
        <v>0</v>
      </c>
      <c r="AJ334" s="141">
        <f t="shared" si="129"/>
        <v>0</v>
      </c>
      <c r="AK334" s="141">
        <f t="shared" si="130"/>
        <v>0</v>
      </c>
      <c r="AL334" s="141">
        <f t="shared" si="131"/>
        <v>0</v>
      </c>
      <c r="AM334" s="141">
        <f t="shared" si="132"/>
        <v>0</v>
      </c>
      <c r="AN334" s="141">
        <f t="shared" si="133"/>
        <v>0</v>
      </c>
      <c r="AO334" s="141">
        <f t="shared" si="134"/>
        <v>1</v>
      </c>
      <c r="AP334" s="142"/>
      <c r="AQ334" s="142"/>
      <c r="AR334" s="141">
        <f t="shared" si="135"/>
        <v>3</v>
      </c>
      <c r="AS334" s="141">
        <f t="shared" si="136"/>
        <v>3</v>
      </c>
      <c r="AT334" s="141" t="str">
        <f t="shared" si="137"/>
        <v>Correct</v>
      </c>
      <c r="AU334" s="142"/>
      <c r="AV334" s="115" t="s">
        <v>83</v>
      </c>
      <c r="AW334" s="115">
        <v>46</v>
      </c>
      <c r="AX334" s="115" t="s">
        <v>181</v>
      </c>
      <c r="AY334" s="115" t="s">
        <v>426</v>
      </c>
      <c r="AZ334" s="115" t="s">
        <v>85</v>
      </c>
      <c r="BA334" s="115" t="s">
        <v>86</v>
      </c>
      <c r="BB334" s="115" t="s">
        <v>87</v>
      </c>
      <c r="BC334" s="115" t="s">
        <v>96</v>
      </c>
      <c r="BD334" s="115" t="s">
        <v>89</v>
      </c>
      <c r="BE334" s="115" t="s">
        <v>90</v>
      </c>
      <c r="BF334" s="115" t="s">
        <v>91</v>
      </c>
      <c r="BG334" s="115" t="s">
        <v>91</v>
      </c>
    </row>
    <row r="335" spans="1:59">
      <c r="A335" s="115">
        <v>5584894638</v>
      </c>
      <c r="D335" s="115" t="s">
        <v>54</v>
      </c>
      <c r="I335" s="115" t="s">
        <v>58</v>
      </c>
      <c r="R335" s="115" t="s">
        <v>65</v>
      </c>
      <c r="T335" s="142"/>
      <c r="U335" s="141">
        <f t="shared" si="115"/>
        <v>3</v>
      </c>
      <c r="V335" s="141">
        <f t="shared" si="116"/>
        <v>1</v>
      </c>
      <c r="W335" s="142"/>
      <c r="X335" s="141">
        <f t="shared" si="117"/>
        <v>0</v>
      </c>
      <c r="Y335" s="141">
        <f t="shared" si="118"/>
        <v>0</v>
      </c>
      <c r="Z335" s="141">
        <f t="shared" si="119"/>
        <v>1</v>
      </c>
      <c r="AA335" s="141">
        <f t="shared" si="120"/>
        <v>0</v>
      </c>
      <c r="AB335" s="141">
        <f t="shared" si="121"/>
        <v>0</v>
      </c>
      <c r="AC335" s="141">
        <f t="shared" si="122"/>
        <v>0</v>
      </c>
      <c r="AD335" s="141">
        <f t="shared" si="123"/>
        <v>0</v>
      </c>
      <c r="AE335" s="141">
        <f t="shared" si="124"/>
        <v>1</v>
      </c>
      <c r="AF335" s="141">
        <f t="shared" si="125"/>
        <v>0</v>
      </c>
      <c r="AG335" s="141">
        <f t="shared" si="126"/>
        <v>0</v>
      </c>
      <c r="AH335" s="141">
        <f t="shared" si="127"/>
        <v>0</v>
      </c>
      <c r="AI335" s="141">
        <f t="shared" si="128"/>
        <v>0</v>
      </c>
      <c r="AJ335" s="141">
        <f t="shared" si="129"/>
        <v>0</v>
      </c>
      <c r="AK335" s="141">
        <f t="shared" si="130"/>
        <v>0</v>
      </c>
      <c r="AL335" s="141">
        <f t="shared" si="131"/>
        <v>0</v>
      </c>
      <c r="AM335" s="141">
        <f t="shared" si="132"/>
        <v>0</v>
      </c>
      <c r="AN335" s="141">
        <f t="shared" si="133"/>
        <v>1</v>
      </c>
      <c r="AO335" s="141">
        <f t="shared" si="134"/>
        <v>0</v>
      </c>
      <c r="AP335" s="142"/>
      <c r="AQ335" s="142"/>
      <c r="AR335" s="141">
        <f t="shared" si="135"/>
        <v>3</v>
      </c>
      <c r="AS335" s="141">
        <f t="shared" si="136"/>
        <v>3</v>
      </c>
      <c r="AT335" s="141" t="str">
        <f t="shared" si="137"/>
        <v>Correct</v>
      </c>
      <c r="AU335" s="142"/>
      <c r="AV335" s="115" t="s">
        <v>83</v>
      </c>
      <c r="AW335" s="115">
        <v>64</v>
      </c>
      <c r="AX335" s="115" t="s">
        <v>181</v>
      </c>
      <c r="AY335" s="115" t="s">
        <v>442</v>
      </c>
      <c r="AZ335" s="115" t="s">
        <v>85</v>
      </c>
      <c r="BA335" s="115" t="s">
        <v>86</v>
      </c>
      <c r="BB335" s="115" t="s">
        <v>87</v>
      </c>
      <c r="BC335" s="115" t="s">
        <v>101</v>
      </c>
      <c r="BD335" s="115" t="s">
        <v>89</v>
      </c>
      <c r="BE335" s="115" t="s">
        <v>90</v>
      </c>
      <c r="BF335" s="115" t="s">
        <v>91</v>
      </c>
      <c r="BG335" s="115" t="s">
        <v>91</v>
      </c>
    </row>
    <row r="336" spans="1:59">
      <c r="A336" s="115">
        <v>7045791736</v>
      </c>
      <c r="F336" s="115" t="s">
        <v>55</v>
      </c>
      <c r="I336" s="115" t="s">
        <v>58</v>
      </c>
      <c r="Q336" s="115" t="s">
        <v>64</v>
      </c>
      <c r="T336" s="142"/>
      <c r="U336" s="141">
        <f t="shared" si="115"/>
        <v>3</v>
      </c>
      <c r="V336" s="141">
        <f t="shared" si="116"/>
        <v>1</v>
      </c>
      <c r="W336" s="142"/>
      <c r="X336" s="141">
        <f t="shared" si="117"/>
        <v>0</v>
      </c>
      <c r="Y336" s="141">
        <f t="shared" si="118"/>
        <v>0</v>
      </c>
      <c r="Z336" s="141">
        <f t="shared" si="119"/>
        <v>0</v>
      </c>
      <c r="AA336" s="141">
        <f t="shared" si="120"/>
        <v>0</v>
      </c>
      <c r="AB336" s="141">
        <f t="shared" si="121"/>
        <v>1</v>
      </c>
      <c r="AC336" s="141">
        <f t="shared" si="122"/>
        <v>0</v>
      </c>
      <c r="AD336" s="141">
        <f t="shared" si="123"/>
        <v>0</v>
      </c>
      <c r="AE336" s="141">
        <f t="shared" si="124"/>
        <v>1</v>
      </c>
      <c r="AF336" s="141">
        <f t="shared" si="125"/>
        <v>0</v>
      </c>
      <c r="AG336" s="141">
        <f t="shared" si="126"/>
        <v>0</v>
      </c>
      <c r="AH336" s="141">
        <f t="shared" si="127"/>
        <v>0</v>
      </c>
      <c r="AI336" s="141">
        <f t="shared" si="128"/>
        <v>0</v>
      </c>
      <c r="AJ336" s="141">
        <f t="shared" si="129"/>
        <v>0</v>
      </c>
      <c r="AK336" s="141">
        <f t="shared" si="130"/>
        <v>0</v>
      </c>
      <c r="AL336" s="141">
        <f t="shared" si="131"/>
        <v>0</v>
      </c>
      <c r="AM336" s="141">
        <f t="shared" si="132"/>
        <v>1</v>
      </c>
      <c r="AN336" s="141">
        <f t="shared" si="133"/>
        <v>0</v>
      </c>
      <c r="AO336" s="141">
        <f t="shared" si="134"/>
        <v>0</v>
      </c>
      <c r="AP336" s="142"/>
      <c r="AQ336" s="142"/>
      <c r="AR336" s="141">
        <f t="shared" si="135"/>
        <v>3</v>
      </c>
      <c r="AS336" s="141">
        <f t="shared" si="136"/>
        <v>3</v>
      </c>
      <c r="AT336" s="141" t="str">
        <f t="shared" si="137"/>
        <v>Correct</v>
      </c>
      <c r="AU336" s="142"/>
      <c r="AV336" s="115" t="s">
        <v>83</v>
      </c>
      <c r="AW336" s="115">
        <v>59</v>
      </c>
      <c r="AX336" s="115" t="s">
        <v>181</v>
      </c>
      <c r="AY336" s="115" t="s">
        <v>194</v>
      </c>
      <c r="AZ336" s="115" t="s">
        <v>85</v>
      </c>
      <c r="BA336" s="115" t="s">
        <v>86</v>
      </c>
      <c r="BB336" s="115" t="s">
        <v>87</v>
      </c>
      <c r="BC336" s="115" t="s">
        <v>100</v>
      </c>
      <c r="BD336" s="115" t="s">
        <v>94</v>
      </c>
      <c r="BE336" s="115" t="s">
        <v>90</v>
      </c>
      <c r="BF336" s="115" t="s">
        <v>91</v>
      </c>
      <c r="BG336" s="115" t="s">
        <v>91</v>
      </c>
    </row>
    <row r="337" spans="1:59">
      <c r="A337" s="115">
        <v>7045791498</v>
      </c>
      <c r="F337" s="115" t="s">
        <v>55</v>
      </c>
      <c r="I337" s="115" t="s">
        <v>58</v>
      </c>
      <c r="Q337" s="115" t="s">
        <v>64</v>
      </c>
      <c r="T337" s="142"/>
      <c r="U337" s="141">
        <f t="shared" si="115"/>
        <v>3</v>
      </c>
      <c r="V337" s="141">
        <f t="shared" si="116"/>
        <v>1</v>
      </c>
      <c r="W337" s="142"/>
      <c r="X337" s="141">
        <f t="shared" si="117"/>
        <v>0</v>
      </c>
      <c r="Y337" s="141">
        <f t="shared" si="118"/>
        <v>0</v>
      </c>
      <c r="Z337" s="141">
        <f t="shared" si="119"/>
        <v>0</v>
      </c>
      <c r="AA337" s="141">
        <f t="shared" si="120"/>
        <v>0</v>
      </c>
      <c r="AB337" s="141">
        <f t="shared" si="121"/>
        <v>1</v>
      </c>
      <c r="AC337" s="141">
        <f t="shared" si="122"/>
        <v>0</v>
      </c>
      <c r="AD337" s="141">
        <f t="shared" si="123"/>
        <v>0</v>
      </c>
      <c r="AE337" s="141">
        <f t="shared" si="124"/>
        <v>1</v>
      </c>
      <c r="AF337" s="141">
        <f t="shared" si="125"/>
        <v>0</v>
      </c>
      <c r="AG337" s="141">
        <f t="shared" si="126"/>
        <v>0</v>
      </c>
      <c r="AH337" s="141">
        <f t="shared" si="127"/>
        <v>0</v>
      </c>
      <c r="AI337" s="141">
        <f t="shared" si="128"/>
        <v>0</v>
      </c>
      <c r="AJ337" s="141">
        <f t="shared" si="129"/>
        <v>0</v>
      </c>
      <c r="AK337" s="141">
        <f t="shared" si="130"/>
        <v>0</v>
      </c>
      <c r="AL337" s="141">
        <f t="shared" si="131"/>
        <v>0</v>
      </c>
      <c r="AM337" s="141">
        <f t="shared" si="132"/>
        <v>1</v>
      </c>
      <c r="AN337" s="141">
        <f t="shared" si="133"/>
        <v>0</v>
      </c>
      <c r="AO337" s="141">
        <f t="shared" si="134"/>
        <v>0</v>
      </c>
      <c r="AP337" s="142"/>
      <c r="AQ337" s="142"/>
      <c r="AR337" s="141">
        <f t="shared" si="135"/>
        <v>3</v>
      </c>
      <c r="AS337" s="141">
        <f t="shared" si="136"/>
        <v>3</v>
      </c>
      <c r="AT337" s="141" t="str">
        <f t="shared" si="137"/>
        <v>Correct</v>
      </c>
      <c r="AU337" s="142"/>
      <c r="AV337" s="115" t="s">
        <v>83</v>
      </c>
      <c r="AW337" s="115">
        <v>59</v>
      </c>
      <c r="AX337" s="115" t="s">
        <v>181</v>
      </c>
    </row>
    <row r="338" spans="1:59">
      <c r="A338" s="115">
        <v>6985427143</v>
      </c>
      <c r="B338" s="115" t="s">
        <v>52</v>
      </c>
      <c r="D338" s="115" t="s">
        <v>54</v>
      </c>
      <c r="T338" s="142"/>
      <c r="U338" s="141">
        <f t="shared" si="115"/>
        <v>2</v>
      </c>
      <c r="V338" s="141">
        <f t="shared" si="116"/>
        <v>1.5</v>
      </c>
      <c r="W338" s="142"/>
      <c r="X338" s="141">
        <f t="shared" si="117"/>
        <v>1</v>
      </c>
      <c r="Y338" s="141">
        <f t="shared" si="118"/>
        <v>0</v>
      </c>
      <c r="Z338" s="141">
        <f t="shared" si="119"/>
        <v>1</v>
      </c>
      <c r="AA338" s="141">
        <f t="shared" si="120"/>
        <v>0</v>
      </c>
      <c r="AB338" s="141">
        <f t="shared" si="121"/>
        <v>0</v>
      </c>
      <c r="AC338" s="141">
        <f t="shared" si="122"/>
        <v>0</v>
      </c>
      <c r="AD338" s="141">
        <f t="shared" si="123"/>
        <v>0</v>
      </c>
      <c r="AE338" s="141">
        <f t="shared" si="124"/>
        <v>0</v>
      </c>
      <c r="AF338" s="141">
        <f t="shared" si="125"/>
        <v>0</v>
      </c>
      <c r="AG338" s="141">
        <f t="shared" si="126"/>
        <v>0</v>
      </c>
      <c r="AH338" s="141">
        <f t="shared" si="127"/>
        <v>0</v>
      </c>
      <c r="AI338" s="141">
        <f t="shared" si="128"/>
        <v>0</v>
      </c>
      <c r="AJ338" s="141">
        <f t="shared" si="129"/>
        <v>0</v>
      </c>
      <c r="AK338" s="141">
        <f t="shared" si="130"/>
        <v>0</v>
      </c>
      <c r="AL338" s="141">
        <f t="shared" si="131"/>
        <v>0</v>
      </c>
      <c r="AM338" s="141">
        <f t="shared" si="132"/>
        <v>0</v>
      </c>
      <c r="AN338" s="141">
        <f t="shared" si="133"/>
        <v>0</v>
      </c>
      <c r="AO338" s="141">
        <f t="shared" si="134"/>
        <v>0</v>
      </c>
      <c r="AP338" s="142"/>
      <c r="AQ338" s="142"/>
      <c r="AR338" s="141">
        <f t="shared" si="135"/>
        <v>2</v>
      </c>
      <c r="AS338" s="141">
        <f t="shared" si="136"/>
        <v>2</v>
      </c>
      <c r="AT338" s="141" t="str">
        <f t="shared" si="137"/>
        <v>Correct</v>
      </c>
      <c r="AU338" s="142"/>
      <c r="AV338" s="115" t="s">
        <v>99</v>
      </c>
      <c r="AW338" s="115">
        <v>74</v>
      </c>
      <c r="AX338" s="115" t="s">
        <v>84</v>
      </c>
      <c r="AY338" s="115" t="s">
        <v>133</v>
      </c>
      <c r="AZ338" s="115" t="s">
        <v>107</v>
      </c>
      <c r="BA338" s="115" t="s">
        <v>91</v>
      </c>
      <c r="BB338" s="115" t="s">
        <v>137</v>
      </c>
      <c r="BC338" s="115" t="s">
        <v>93</v>
      </c>
      <c r="BD338" s="115" t="s">
        <v>89</v>
      </c>
      <c r="BE338" s="115" t="s">
        <v>106</v>
      </c>
      <c r="BF338" s="115" t="s">
        <v>91</v>
      </c>
      <c r="BG338" s="115" t="s">
        <v>91</v>
      </c>
    </row>
    <row r="339" spans="1:59">
      <c r="A339" s="115">
        <v>5588587137</v>
      </c>
      <c r="D339" s="115" t="s">
        <v>54</v>
      </c>
      <c r="I339" s="115" t="s">
        <v>58</v>
      </c>
      <c r="S339" s="115" t="s">
        <v>66</v>
      </c>
      <c r="T339" s="142"/>
      <c r="U339" s="141">
        <f t="shared" si="115"/>
        <v>3</v>
      </c>
      <c r="V339" s="141">
        <f t="shared" si="116"/>
        <v>1</v>
      </c>
      <c r="W339" s="142"/>
      <c r="X339" s="141">
        <f t="shared" si="117"/>
        <v>0</v>
      </c>
      <c r="Y339" s="141">
        <f t="shared" si="118"/>
        <v>0</v>
      </c>
      <c r="Z339" s="141">
        <f t="shared" si="119"/>
        <v>1</v>
      </c>
      <c r="AA339" s="141">
        <f t="shared" si="120"/>
        <v>0</v>
      </c>
      <c r="AB339" s="141">
        <f t="shared" si="121"/>
        <v>0</v>
      </c>
      <c r="AC339" s="141">
        <f t="shared" si="122"/>
        <v>0</v>
      </c>
      <c r="AD339" s="141">
        <f t="shared" si="123"/>
        <v>0</v>
      </c>
      <c r="AE339" s="141">
        <f t="shared" si="124"/>
        <v>1</v>
      </c>
      <c r="AF339" s="141">
        <f t="shared" si="125"/>
        <v>0</v>
      </c>
      <c r="AG339" s="141">
        <f t="shared" si="126"/>
        <v>0</v>
      </c>
      <c r="AH339" s="141">
        <f t="shared" si="127"/>
        <v>0</v>
      </c>
      <c r="AI339" s="141">
        <f t="shared" si="128"/>
        <v>0</v>
      </c>
      <c r="AJ339" s="141">
        <f t="shared" si="129"/>
        <v>0</v>
      </c>
      <c r="AK339" s="141">
        <f t="shared" si="130"/>
        <v>0</v>
      </c>
      <c r="AL339" s="141">
        <f t="shared" si="131"/>
        <v>0</v>
      </c>
      <c r="AM339" s="141">
        <f t="shared" si="132"/>
        <v>0</v>
      </c>
      <c r="AN339" s="141">
        <f t="shared" si="133"/>
        <v>0</v>
      </c>
      <c r="AO339" s="141">
        <f t="shared" si="134"/>
        <v>1</v>
      </c>
      <c r="AP339" s="142"/>
      <c r="AQ339" s="142"/>
      <c r="AR339" s="141">
        <f t="shared" si="135"/>
        <v>3</v>
      </c>
      <c r="AS339" s="141">
        <f t="shared" si="136"/>
        <v>3</v>
      </c>
      <c r="AT339" s="141" t="str">
        <f t="shared" si="137"/>
        <v>Correct</v>
      </c>
      <c r="AU339" s="142"/>
      <c r="AV339" s="115" t="s">
        <v>99</v>
      </c>
      <c r="AW339" s="115">
        <v>26</v>
      </c>
      <c r="AX339" s="115" t="s">
        <v>84</v>
      </c>
      <c r="AY339" s="115" t="s">
        <v>138</v>
      </c>
      <c r="AZ339" s="115" t="s">
        <v>85</v>
      </c>
      <c r="BA339" s="115" t="s">
        <v>86</v>
      </c>
      <c r="BB339" s="115" t="s">
        <v>87</v>
      </c>
      <c r="BC339" s="115" t="s">
        <v>104</v>
      </c>
      <c r="BD339" s="115" t="s">
        <v>114</v>
      </c>
      <c r="BE339" s="115" t="s">
        <v>90</v>
      </c>
      <c r="BF339" s="115" t="s">
        <v>91</v>
      </c>
      <c r="BG339" s="115" t="s">
        <v>91</v>
      </c>
    </row>
    <row r="340" spans="1:59">
      <c r="A340" s="115">
        <v>5584858360</v>
      </c>
      <c r="D340" s="115" t="s">
        <v>54</v>
      </c>
      <c r="G340" s="115" t="s">
        <v>56</v>
      </c>
      <c r="R340" s="115" t="s">
        <v>65</v>
      </c>
      <c r="T340" s="142"/>
      <c r="U340" s="141">
        <f t="shared" si="115"/>
        <v>3</v>
      </c>
      <c r="V340" s="141">
        <f t="shared" si="116"/>
        <v>1</v>
      </c>
      <c r="W340" s="142"/>
      <c r="X340" s="141">
        <f t="shared" si="117"/>
        <v>0</v>
      </c>
      <c r="Y340" s="141">
        <f t="shared" si="118"/>
        <v>0</v>
      </c>
      <c r="Z340" s="141">
        <f t="shared" si="119"/>
        <v>1</v>
      </c>
      <c r="AA340" s="141">
        <f t="shared" si="120"/>
        <v>0</v>
      </c>
      <c r="AB340" s="141">
        <f t="shared" si="121"/>
        <v>0</v>
      </c>
      <c r="AC340" s="141">
        <f t="shared" si="122"/>
        <v>1</v>
      </c>
      <c r="AD340" s="141">
        <f t="shared" si="123"/>
        <v>0</v>
      </c>
      <c r="AE340" s="141">
        <f t="shared" si="124"/>
        <v>0</v>
      </c>
      <c r="AF340" s="141">
        <f t="shared" si="125"/>
        <v>0</v>
      </c>
      <c r="AG340" s="141">
        <f t="shared" si="126"/>
        <v>0</v>
      </c>
      <c r="AH340" s="141">
        <f t="shared" si="127"/>
        <v>0</v>
      </c>
      <c r="AI340" s="141">
        <f t="shared" si="128"/>
        <v>0</v>
      </c>
      <c r="AJ340" s="141">
        <f t="shared" si="129"/>
        <v>0</v>
      </c>
      <c r="AK340" s="141">
        <f t="shared" si="130"/>
        <v>0</v>
      </c>
      <c r="AL340" s="141">
        <f t="shared" si="131"/>
        <v>0</v>
      </c>
      <c r="AM340" s="141">
        <f t="shared" si="132"/>
        <v>0</v>
      </c>
      <c r="AN340" s="141">
        <f t="shared" si="133"/>
        <v>1</v>
      </c>
      <c r="AO340" s="141">
        <f t="shared" si="134"/>
        <v>0</v>
      </c>
      <c r="AP340" s="142"/>
      <c r="AQ340" s="142"/>
      <c r="AR340" s="141">
        <f t="shared" si="135"/>
        <v>3</v>
      </c>
      <c r="AS340" s="141">
        <f t="shared" si="136"/>
        <v>3</v>
      </c>
      <c r="AT340" s="141" t="str">
        <f t="shared" si="137"/>
        <v>Correct</v>
      </c>
      <c r="AU340" s="142"/>
      <c r="AV340" s="115" t="s">
        <v>99</v>
      </c>
      <c r="AW340" s="115">
        <v>41</v>
      </c>
      <c r="AX340" s="115" t="s">
        <v>181</v>
      </c>
      <c r="AY340" s="115" t="s">
        <v>232</v>
      </c>
      <c r="AZ340" s="115" t="s">
        <v>97</v>
      </c>
      <c r="BA340" s="115" t="s">
        <v>86</v>
      </c>
      <c r="BB340" s="115" t="s">
        <v>87</v>
      </c>
      <c r="BC340" s="115" t="s">
        <v>88</v>
      </c>
      <c r="BD340" s="115" t="s">
        <v>111</v>
      </c>
      <c r="BE340" s="115" t="s">
        <v>90</v>
      </c>
      <c r="BF340" s="115" t="s">
        <v>91</v>
      </c>
      <c r="BG340" s="115" t="s">
        <v>91</v>
      </c>
    </row>
    <row r="341" spans="1:59">
      <c r="A341" s="115">
        <v>7020340522</v>
      </c>
      <c r="F341" s="115" t="s">
        <v>55</v>
      </c>
      <c r="S341" s="115" t="s">
        <v>66</v>
      </c>
      <c r="T341" s="142"/>
      <c r="U341" s="141">
        <f t="shared" si="115"/>
        <v>2</v>
      </c>
      <c r="V341" s="141">
        <f t="shared" si="116"/>
        <v>1.5</v>
      </c>
      <c r="W341" s="142"/>
      <c r="X341" s="141">
        <f t="shared" si="117"/>
        <v>0</v>
      </c>
      <c r="Y341" s="141">
        <f t="shared" si="118"/>
        <v>0</v>
      </c>
      <c r="Z341" s="141">
        <f t="shared" si="119"/>
        <v>0</v>
      </c>
      <c r="AA341" s="141">
        <f t="shared" si="120"/>
        <v>0</v>
      </c>
      <c r="AB341" s="141">
        <f t="shared" si="121"/>
        <v>1</v>
      </c>
      <c r="AC341" s="141">
        <f t="shared" si="122"/>
        <v>0</v>
      </c>
      <c r="AD341" s="141">
        <f t="shared" si="123"/>
        <v>0</v>
      </c>
      <c r="AE341" s="141">
        <f t="shared" si="124"/>
        <v>0</v>
      </c>
      <c r="AF341" s="141">
        <f t="shared" si="125"/>
        <v>0</v>
      </c>
      <c r="AG341" s="141">
        <f t="shared" si="126"/>
        <v>0</v>
      </c>
      <c r="AH341" s="141">
        <f t="shared" si="127"/>
        <v>0</v>
      </c>
      <c r="AI341" s="141">
        <f t="shared" si="128"/>
        <v>0</v>
      </c>
      <c r="AJ341" s="141">
        <f t="shared" si="129"/>
        <v>0</v>
      </c>
      <c r="AK341" s="141">
        <f t="shared" si="130"/>
        <v>0</v>
      </c>
      <c r="AL341" s="141">
        <f t="shared" si="131"/>
        <v>0</v>
      </c>
      <c r="AM341" s="141">
        <f t="shared" si="132"/>
        <v>0</v>
      </c>
      <c r="AN341" s="141">
        <f t="shared" si="133"/>
        <v>0</v>
      </c>
      <c r="AO341" s="141">
        <f t="shared" si="134"/>
        <v>1</v>
      </c>
      <c r="AP341" s="142"/>
      <c r="AQ341" s="142"/>
      <c r="AR341" s="141">
        <f t="shared" si="135"/>
        <v>2</v>
      </c>
      <c r="AS341" s="141">
        <f t="shared" si="136"/>
        <v>2</v>
      </c>
      <c r="AT341" s="141" t="str">
        <f t="shared" si="137"/>
        <v>Correct</v>
      </c>
      <c r="AU341" s="142"/>
      <c r="AV341" s="115" t="s">
        <v>99</v>
      </c>
      <c r="AW341" s="115">
        <v>32</v>
      </c>
      <c r="AX341" s="115" t="s">
        <v>181</v>
      </c>
      <c r="AY341" s="115" t="s">
        <v>221</v>
      </c>
      <c r="AZ341" s="115" t="s">
        <v>85</v>
      </c>
      <c r="BA341" s="115" t="s">
        <v>86</v>
      </c>
      <c r="BB341" s="115" t="s">
        <v>87</v>
      </c>
      <c r="BC341" s="115" t="s">
        <v>104</v>
      </c>
      <c r="BD341" s="115" t="s">
        <v>94</v>
      </c>
      <c r="BE341" s="115" t="s">
        <v>98</v>
      </c>
      <c r="BF341" s="115" t="s">
        <v>91</v>
      </c>
    </row>
    <row r="342" spans="1:59">
      <c r="A342" s="115">
        <v>7020355271</v>
      </c>
      <c r="D342" s="115" t="s">
        <v>54</v>
      </c>
      <c r="N342" s="115" t="s">
        <v>26</v>
      </c>
      <c r="O342" s="115" t="s">
        <v>22</v>
      </c>
      <c r="T342" s="142"/>
      <c r="U342" s="141">
        <f t="shared" si="115"/>
        <v>3</v>
      </c>
      <c r="V342" s="141">
        <f t="shared" si="116"/>
        <v>1</v>
      </c>
      <c r="W342" s="142"/>
      <c r="X342" s="141">
        <f t="shared" si="117"/>
        <v>0</v>
      </c>
      <c r="Y342" s="141">
        <f t="shared" si="118"/>
        <v>0</v>
      </c>
      <c r="Z342" s="141">
        <f t="shared" si="119"/>
        <v>1</v>
      </c>
      <c r="AA342" s="141">
        <f t="shared" si="120"/>
        <v>0</v>
      </c>
      <c r="AB342" s="141">
        <f t="shared" si="121"/>
        <v>0</v>
      </c>
      <c r="AC342" s="141">
        <f t="shared" si="122"/>
        <v>0</v>
      </c>
      <c r="AD342" s="141">
        <f t="shared" si="123"/>
        <v>0</v>
      </c>
      <c r="AE342" s="141">
        <f t="shared" si="124"/>
        <v>0</v>
      </c>
      <c r="AF342" s="141">
        <f t="shared" si="125"/>
        <v>0</v>
      </c>
      <c r="AG342" s="141">
        <f t="shared" si="126"/>
        <v>0</v>
      </c>
      <c r="AH342" s="141">
        <f t="shared" si="127"/>
        <v>0</v>
      </c>
      <c r="AI342" s="141">
        <f t="shared" si="128"/>
        <v>0</v>
      </c>
      <c r="AJ342" s="141">
        <f t="shared" si="129"/>
        <v>1</v>
      </c>
      <c r="AK342" s="141">
        <f t="shared" si="130"/>
        <v>1</v>
      </c>
      <c r="AL342" s="141">
        <f t="shared" si="131"/>
        <v>0</v>
      </c>
      <c r="AM342" s="141">
        <f t="shared" si="132"/>
        <v>0</v>
      </c>
      <c r="AN342" s="141">
        <f t="shared" si="133"/>
        <v>0</v>
      </c>
      <c r="AO342" s="141">
        <f t="shared" si="134"/>
        <v>0</v>
      </c>
      <c r="AP342" s="142"/>
      <c r="AQ342" s="142"/>
      <c r="AR342" s="141">
        <f t="shared" si="135"/>
        <v>3</v>
      </c>
      <c r="AS342" s="141">
        <f t="shared" si="136"/>
        <v>3</v>
      </c>
      <c r="AT342" s="141" t="str">
        <f t="shared" si="137"/>
        <v>Correct</v>
      </c>
      <c r="AU342" s="142"/>
      <c r="AV342" s="115" t="s">
        <v>83</v>
      </c>
      <c r="AW342" s="115">
        <v>47</v>
      </c>
      <c r="AX342" s="115" t="s">
        <v>181</v>
      </c>
      <c r="AY342" s="115" t="s">
        <v>189</v>
      </c>
      <c r="AZ342" s="115" t="s">
        <v>97</v>
      </c>
      <c r="BA342" s="115" t="s">
        <v>91</v>
      </c>
      <c r="BB342" s="115" t="s">
        <v>87</v>
      </c>
      <c r="BC342" s="115" t="s">
        <v>93</v>
      </c>
      <c r="BD342" s="115" t="s">
        <v>89</v>
      </c>
      <c r="BE342" s="115" t="s">
        <v>113</v>
      </c>
      <c r="BF342" s="115" t="s">
        <v>91</v>
      </c>
      <c r="BG342" s="115" t="s">
        <v>91</v>
      </c>
    </row>
    <row r="343" spans="1:59">
      <c r="A343" s="115">
        <v>7008115331</v>
      </c>
      <c r="B343" s="115" t="s">
        <v>52</v>
      </c>
      <c r="K343" s="115" t="s">
        <v>60</v>
      </c>
      <c r="P343" s="115" t="s">
        <v>63</v>
      </c>
      <c r="T343" s="142"/>
      <c r="U343" s="141">
        <f t="shared" si="115"/>
        <v>3</v>
      </c>
      <c r="V343" s="141">
        <f t="shared" si="116"/>
        <v>1</v>
      </c>
      <c r="W343" s="142"/>
      <c r="X343" s="141">
        <f t="shared" si="117"/>
        <v>1</v>
      </c>
      <c r="Y343" s="141">
        <f t="shared" si="118"/>
        <v>0</v>
      </c>
      <c r="Z343" s="141">
        <f t="shared" si="119"/>
        <v>0</v>
      </c>
      <c r="AA343" s="141">
        <f t="shared" si="120"/>
        <v>0</v>
      </c>
      <c r="AB343" s="141">
        <f t="shared" si="121"/>
        <v>0</v>
      </c>
      <c r="AC343" s="141">
        <f t="shared" si="122"/>
        <v>0</v>
      </c>
      <c r="AD343" s="141">
        <f t="shared" si="123"/>
        <v>0</v>
      </c>
      <c r="AE343" s="141">
        <f t="shared" si="124"/>
        <v>0</v>
      </c>
      <c r="AF343" s="141">
        <f t="shared" si="125"/>
        <v>0</v>
      </c>
      <c r="AG343" s="141">
        <f t="shared" si="126"/>
        <v>1</v>
      </c>
      <c r="AH343" s="141">
        <f t="shared" si="127"/>
        <v>0</v>
      </c>
      <c r="AI343" s="141">
        <f t="shared" si="128"/>
        <v>0</v>
      </c>
      <c r="AJ343" s="141">
        <f t="shared" si="129"/>
        <v>0</v>
      </c>
      <c r="AK343" s="141">
        <f t="shared" si="130"/>
        <v>0</v>
      </c>
      <c r="AL343" s="141">
        <f t="shared" si="131"/>
        <v>1</v>
      </c>
      <c r="AM343" s="141">
        <f t="shared" si="132"/>
        <v>0</v>
      </c>
      <c r="AN343" s="141">
        <f t="shared" si="133"/>
        <v>0</v>
      </c>
      <c r="AO343" s="141">
        <f t="shared" si="134"/>
        <v>0</v>
      </c>
      <c r="AP343" s="142"/>
      <c r="AQ343" s="142"/>
      <c r="AR343" s="141">
        <f t="shared" si="135"/>
        <v>3</v>
      </c>
      <c r="AS343" s="141">
        <f t="shared" si="136"/>
        <v>3</v>
      </c>
      <c r="AT343" s="141" t="str">
        <f t="shared" si="137"/>
        <v>Correct</v>
      </c>
      <c r="AU343" s="142"/>
      <c r="AV343" s="115" t="s">
        <v>83</v>
      </c>
      <c r="AW343" s="115">
        <v>32</v>
      </c>
      <c r="AX343" s="115" t="s">
        <v>84</v>
      </c>
      <c r="AY343" s="115" t="s">
        <v>126</v>
      </c>
      <c r="AZ343" s="115" t="s">
        <v>92</v>
      </c>
      <c r="BA343" s="115" t="s">
        <v>86</v>
      </c>
      <c r="BB343" s="115" t="s">
        <v>116</v>
      </c>
      <c r="BC343" s="115" t="s">
        <v>101</v>
      </c>
      <c r="BD343" s="115" t="s">
        <v>111</v>
      </c>
      <c r="BE343" s="115" t="s">
        <v>90</v>
      </c>
      <c r="BF343" s="115" t="s">
        <v>91</v>
      </c>
      <c r="BG343" s="115" t="s">
        <v>91</v>
      </c>
    </row>
    <row r="344" spans="1:59">
      <c r="A344" s="115">
        <v>7045758181</v>
      </c>
      <c r="B344" s="115" t="s">
        <v>52</v>
      </c>
      <c r="E344" s="115" t="s">
        <v>19</v>
      </c>
      <c r="G344" s="115" t="s">
        <v>56</v>
      </c>
      <c r="H344" s="115" t="s">
        <v>57</v>
      </c>
      <c r="I344" s="115" t="s">
        <v>58</v>
      </c>
      <c r="K344" s="115" t="s">
        <v>60</v>
      </c>
      <c r="L344" s="115" t="s">
        <v>61</v>
      </c>
      <c r="R344" s="115" t="s">
        <v>65</v>
      </c>
      <c r="T344" s="142"/>
      <c r="U344" s="141">
        <f t="shared" si="115"/>
        <v>8</v>
      </c>
      <c r="V344" s="141">
        <f t="shared" si="116"/>
        <v>0.375</v>
      </c>
      <c r="W344" s="142"/>
      <c r="X344" s="141">
        <f t="shared" si="117"/>
        <v>0.375</v>
      </c>
      <c r="Y344" s="141">
        <f t="shared" si="118"/>
        <v>0</v>
      </c>
      <c r="Z344" s="141">
        <f t="shared" si="119"/>
        <v>0</v>
      </c>
      <c r="AA344" s="141">
        <f t="shared" si="120"/>
        <v>0.375</v>
      </c>
      <c r="AB344" s="141">
        <f t="shared" si="121"/>
        <v>0</v>
      </c>
      <c r="AC344" s="141">
        <f t="shared" si="122"/>
        <v>0.375</v>
      </c>
      <c r="AD344" s="141">
        <f t="shared" si="123"/>
        <v>0.375</v>
      </c>
      <c r="AE344" s="141">
        <f t="shared" si="124"/>
        <v>0.375</v>
      </c>
      <c r="AF344" s="141">
        <f t="shared" si="125"/>
        <v>0</v>
      </c>
      <c r="AG344" s="141">
        <f t="shared" si="126"/>
        <v>0.375</v>
      </c>
      <c r="AH344" s="141">
        <f t="shared" si="127"/>
        <v>0.375</v>
      </c>
      <c r="AI344" s="141">
        <f t="shared" si="128"/>
        <v>0</v>
      </c>
      <c r="AJ344" s="141">
        <f t="shared" si="129"/>
        <v>0</v>
      </c>
      <c r="AK344" s="141">
        <f t="shared" si="130"/>
        <v>0</v>
      </c>
      <c r="AL344" s="141">
        <f t="shared" si="131"/>
        <v>0</v>
      </c>
      <c r="AM344" s="141">
        <f t="shared" si="132"/>
        <v>0</v>
      </c>
      <c r="AN344" s="141">
        <f t="shared" si="133"/>
        <v>0.375</v>
      </c>
      <c r="AO344" s="141">
        <f t="shared" si="134"/>
        <v>0</v>
      </c>
      <c r="AP344" s="142"/>
      <c r="AQ344" s="142"/>
      <c r="AR344" s="141">
        <f t="shared" si="135"/>
        <v>3</v>
      </c>
      <c r="AS344" s="141">
        <f t="shared" si="136"/>
        <v>8</v>
      </c>
      <c r="AT344" s="141" t="str">
        <f t="shared" si="137"/>
        <v>Correct</v>
      </c>
      <c r="AU344" s="142"/>
      <c r="AV344" s="115" t="s">
        <v>83</v>
      </c>
      <c r="AW344" s="115">
        <v>70</v>
      </c>
      <c r="AX344" s="115" t="s">
        <v>181</v>
      </c>
      <c r="AY344" s="115" t="s">
        <v>237</v>
      </c>
      <c r="AZ344" s="115" t="s">
        <v>97</v>
      </c>
      <c r="BA344" s="115" t="s">
        <v>86</v>
      </c>
      <c r="BB344" s="115" t="s">
        <v>87</v>
      </c>
      <c r="BC344" s="115" t="s">
        <v>104</v>
      </c>
      <c r="BD344" s="115" t="s">
        <v>114</v>
      </c>
      <c r="BE344" s="115" t="s">
        <v>90</v>
      </c>
      <c r="BF344" s="115" t="s">
        <v>117</v>
      </c>
      <c r="BG344" s="115" t="s">
        <v>86</v>
      </c>
    </row>
    <row r="345" spans="1:59">
      <c r="A345" s="115">
        <v>7011090217</v>
      </c>
      <c r="F345" s="115" t="s">
        <v>55</v>
      </c>
      <c r="I345" s="115" t="s">
        <v>58</v>
      </c>
      <c r="R345" s="115" t="s">
        <v>65</v>
      </c>
      <c r="T345" s="142"/>
      <c r="U345" s="141">
        <f t="shared" si="115"/>
        <v>3</v>
      </c>
      <c r="V345" s="141">
        <f t="shared" si="116"/>
        <v>1</v>
      </c>
      <c r="W345" s="142"/>
      <c r="X345" s="141">
        <f t="shared" si="117"/>
        <v>0</v>
      </c>
      <c r="Y345" s="141">
        <f t="shared" si="118"/>
        <v>0</v>
      </c>
      <c r="Z345" s="141">
        <f t="shared" si="119"/>
        <v>0</v>
      </c>
      <c r="AA345" s="141">
        <f t="shared" si="120"/>
        <v>0</v>
      </c>
      <c r="AB345" s="141">
        <f t="shared" si="121"/>
        <v>1</v>
      </c>
      <c r="AC345" s="141">
        <f t="shared" si="122"/>
        <v>0</v>
      </c>
      <c r="AD345" s="141">
        <f t="shared" si="123"/>
        <v>0</v>
      </c>
      <c r="AE345" s="141">
        <f t="shared" si="124"/>
        <v>1</v>
      </c>
      <c r="AF345" s="141">
        <f t="shared" si="125"/>
        <v>0</v>
      </c>
      <c r="AG345" s="141">
        <f t="shared" si="126"/>
        <v>0</v>
      </c>
      <c r="AH345" s="141">
        <f t="shared" si="127"/>
        <v>0</v>
      </c>
      <c r="AI345" s="141">
        <f t="shared" si="128"/>
        <v>0</v>
      </c>
      <c r="AJ345" s="141">
        <f t="shared" si="129"/>
        <v>0</v>
      </c>
      <c r="AK345" s="141">
        <f t="shared" si="130"/>
        <v>0</v>
      </c>
      <c r="AL345" s="141">
        <f t="shared" si="131"/>
        <v>0</v>
      </c>
      <c r="AM345" s="141">
        <f t="shared" si="132"/>
        <v>0</v>
      </c>
      <c r="AN345" s="141">
        <f t="shared" si="133"/>
        <v>1</v>
      </c>
      <c r="AO345" s="141">
        <f t="shared" si="134"/>
        <v>0</v>
      </c>
      <c r="AP345" s="142"/>
      <c r="AQ345" s="142"/>
      <c r="AR345" s="141">
        <f t="shared" si="135"/>
        <v>3</v>
      </c>
      <c r="AS345" s="141">
        <f t="shared" si="136"/>
        <v>3</v>
      </c>
      <c r="AT345" s="141" t="str">
        <f t="shared" si="137"/>
        <v>Correct</v>
      </c>
      <c r="AU345" s="142"/>
      <c r="AV345" s="115" t="s">
        <v>83</v>
      </c>
      <c r="AW345" s="115">
        <v>48</v>
      </c>
      <c r="AX345" s="115" t="s">
        <v>181</v>
      </c>
      <c r="AY345" s="115" t="s">
        <v>243</v>
      </c>
      <c r="AZ345" s="115" t="s">
        <v>107</v>
      </c>
      <c r="BA345" s="115" t="s">
        <v>91</v>
      </c>
      <c r="BB345" s="115" t="s">
        <v>435</v>
      </c>
      <c r="BC345" s="115" t="s">
        <v>101</v>
      </c>
      <c r="BD345" s="115" t="s">
        <v>111</v>
      </c>
      <c r="BE345" s="115" t="s">
        <v>90</v>
      </c>
      <c r="BF345" s="115" t="s">
        <v>91</v>
      </c>
      <c r="BG345" s="115" t="s">
        <v>91</v>
      </c>
    </row>
    <row r="346" spans="1:59">
      <c r="A346" s="115">
        <v>7007930163</v>
      </c>
      <c r="D346" s="115" t="s">
        <v>54</v>
      </c>
      <c r="K346" s="115" t="s">
        <v>60</v>
      </c>
      <c r="S346" s="115" t="s">
        <v>66</v>
      </c>
      <c r="T346" s="142"/>
      <c r="U346" s="141">
        <f t="shared" si="115"/>
        <v>3</v>
      </c>
      <c r="V346" s="141">
        <f t="shared" si="116"/>
        <v>1</v>
      </c>
      <c r="W346" s="142"/>
      <c r="X346" s="141">
        <f t="shared" si="117"/>
        <v>0</v>
      </c>
      <c r="Y346" s="141">
        <f t="shared" si="118"/>
        <v>0</v>
      </c>
      <c r="Z346" s="141">
        <f t="shared" si="119"/>
        <v>1</v>
      </c>
      <c r="AA346" s="141">
        <f t="shared" si="120"/>
        <v>0</v>
      </c>
      <c r="AB346" s="141">
        <f t="shared" si="121"/>
        <v>0</v>
      </c>
      <c r="AC346" s="141">
        <f t="shared" si="122"/>
        <v>0</v>
      </c>
      <c r="AD346" s="141">
        <f t="shared" si="123"/>
        <v>0</v>
      </c>
      <c r="AE346" s="141">
        <f t="shared" si="124"/>
        <v>0</v>
      </c>
      <c r="AF346" s="141">
        <f t="shared" si="125"/>
        <v>0</v>
      </c>
      <c r="AG346" s="141">
        <f t="shared" si="126"/>
        <v>1</v>
      </c>
      <c r="AH346" s="141">
        <f t="shared" si="127"/>
        <v>0</v>
      </c>
      <c r="AI346" s="141">
        <f t="shared" si="128"/>
        <v>0</v>
      </c>
      <c r="AJ346" s="141">
        <f t="shared" si="129"/>
        <v>0</v>
      </c>
      <c r="AK346" s="141">
        <f t="shared" si="130"/>
        <v>0</v>
      </c>
      <c r="AL346" s="141">
        <f t="shared" si="131"/>
        <v>0</v>
      </c>
      <c r="AM346" s="141">
        <f t="shared" si="132"/>
        <v>0</v>
      </c>
      <c r="AN346" s="141">
        <f t="shared" si="133"/>
        <v>0</v>
      </c>
      <c r="AO346" s="141">
        <f t="shared" si="134"/>
        <v>1</v>
      </c>
      <c r="AP346" s="142"/>
      <c r="AQ346" s="142"/>
      <c r="AR346" s="141">
        <f t="shared" si="135"/>
        <v>3</v>
      </c>
      <c r="AS346" s="141">
        <f t="shared" si="136"/>
        <v>3</v>
      </c>
      <c r="AT346" s="141" t="str">
        <f t="shared" si="137"/>
        <v>Correct</v>
      </c>
      <c r="AU346" s="142"/>
      <c r="AV346" s="115" t="s">
        <v>83</v>
      </c>
      <c r="AX346" s="115" t="s">
        <v>84</v>
      </c>
      <c r="AY346" s="115" t="s">
        <v>135</v>
      </c>
      <c r="AZ346" s="115" t="s">
        <v>85</v>
      </c>
      <c r="BA346" s="115" t="s">
        <v>86</v>
      </c>
      <c r="BB346" s="115" t="s">
        <v>87</v>
      </c>
      <c r="BC346" s="115" t="s">
        <v>93</v>
      </c>
      <c r="BD346" s="115" t="s">
        <v>102</v>
      </c>
      <c r="BE346" s="115" t="s">
        <v>106</v>
      </c>
      <c r="BG346" s="115" t="s">
        <v>86</v>
      </c>
    </row>
    <row r="347" spans="1:59">
      <c r="A347" s="115">
        <v>7044849752</v>
      </c>
      <c r="B347" s="115" t="s">
        <v>52</v>
      </c>
      <c r="G347" s="115" t="s">
        <v>56</v>
      </c>
      <c r="S347" s="115" t="s">
        <v>66</v>
      </c>
      <c r="T347" s="142"/>
      <c r="U347" s="141">
        <f t="shared" si="115"/>
        <v>3</v>
      </c>
      <c r="V347" s="141">
        <f t="shared" si="116"/>
        <v>1</v>
      </c>
      <c r="W347" s="142"/>
      <c r="X347" s="141">
        <f t="shared" si="117"/>
        <v>1</v>
      </c>
      <c r="Y347" s="141">
        <f t="shared" si="118"/>
        <v>0</v>
      </c>
      <c r="Z347" s="141">
        <f t="shared" si="119"/>
        <v>0</v>
      </c>
      <c r="AA347" s="141">
        <f t="shared" si="120"/>
        <v>0</v>
      </c>
      <c r="AB347" s="141">
        <f t="shared" si="121"/>
        <v>0</v>
      </c>
      <c r="AC347" s="141">
        <f t="shared" si="122"/>
        <v>1</v>
      </c>
      <c r="AD347" s="141">
        <f t="shared" si="123"/>
        <v>0</v>
      </c>
      <c r="AE347" s="141">
        <f t="shared" si="124"/>
        <v>0</v>
      </c>
      <c r="AF347" s="141">
        <f t="shared" si="125"/>
        <v>0</v>
      </c>
      <c r="AG347" s="141">
        <f t="shared" si="126"/>
        <v>0</v>
      </c>
      <c r="AH347" s="141">
        <f t="shared" si="127"/>
        <v>0</v>
      </c>
      <c r="AI347" s="141">
        <f t="shared" si="128"/>
        <v>0</v>
      </c>
      <c r="AJ347" s="141">
        <f t="shared" si="129"/>
        <v>0</v>
      </c>
      <c r="AK347" s="141">
        <f t="shared" si="130"/>
        <v>0</v>
      </c>
      <c r="AL347" s="141">
        <f t="shared" si="131"/>
        <v>0</v>
      </c>
      <c r="AM347" s="141">
        <f t="shared" si="132"/>
        <v>0</v>
      </c>
      <c r="AN347" s="141">
        <f t="shared" si="133"/>
        <v>0</v>
      </c>
      <c r="AO347" s="141">
        <f t="shared" si="134"/>
        <v>1</v>
      </c>
      <c r="AP347" s="142"/>
      <c r="AQ347" s="142"/>
      <c r="AR347" s="141">
        <f t="shared" si="135"/>
        <v>3</v>
      </c>
      <c r="AS347" s="141">
        <f t="shared" si="136"/>
        <v>3</v>
      </c>
      <c r="AT347" s="141" t="str">
        <f t="shared" si="137"/>
        <v>Correct</v>
      </c>
      <c r="AU347" s="142"/>
      <c r="AV347" s="115" t="s">
        <v>83</v>
      </c>
      <c r="AW347" s="115">
        <v>88</v>
      </c>
      <c r="AX347" s="115" t="s">
        <v>84</v>
      </c>
      <c r="AY347" s="115" t="s">
        <v>138</v>
      </c>
      <c r="AZ347" s="115" t="s">
        <v>85</v>
      </c>
      <c r="BB347" s="115" t="s">
        <v>87</v>
      </c>
      <c r="BC347" s="115" t="s">
        <v>104</v>
      </c>
      <c r="BD347" s="115" t="s">
        <v>112</v>
      </c>
      <c r="BE347" s="115" t="s">
        <v>106</v>
      </c>
      <c r="BF347" s="115" t="s">
        <v>91</v>
      </c>
      <c r="BG347" s="115" t="s">
        <v>86</v>
      </c>
    </row>
    <row r="348" spans="1:59">
      <c r="A348" s="115">
        <v>6985445844</v>
      </c>
      <c r="R348" s="115" t="s">
        <v>65</v>
      </c>
      <c r="T348" s="142"/>
      <c r="U348" s="141">
        <f t="shared" si="115"/>
        <v>1</v>
      </c>
      <c r="V348" s="141">
        <f t="shared" si="116"/>
        <v>3</v>
      </c>
      <c r="W348" s="142"/>
      <c r="X348" s="141">
        <f t="shared" si="117"/>
        <v>0</v>
      </c>
      <c r="Y348" s="141">
        <f t="shared" si="118"/>
        <v>0</v>
      </c>
      <c r="Z348" s="141">
        <f t="shared" si="119"/>
        <v>0</v>
      </c>
      <c r="AA348" s="141">
        <f t="shared" si="120"/>
        <v>0</v>
      </c>
      <c r="AB348" s="141">
        <f t="shared" si="121"/>
        <v>0</v>
      </c>
      <c r="AC348" s="141">
        <f t="shared" si="122"/>
        <v>0</v>
      </c>
      <c r="AD348" s="141">
        <f t="shared" si="123"/>
        <v>0</v>
      </c>
      <c r="AE348" s="141">
        <f t="shared" si="124"/>
        <v>0</v>
      </c>
      <c r="AF348" s="141">
        <f t="shared" si="125"/>
        <v>0</v>
      </c>
      <c r="AG348" s="141">
        <f t="shared" si="126"/>
        <v>0</v>
      </c>
      <c r="AH348" s="141">
        <f t="shared" si="127"/>
        <v>0</v>
      </c>
      <c r="AI348" s="141">
        <f t="shared" si="128"/>
        <v>0</v>
      </c>
      <c r="AJ348" s="141">
        <f t="shared" si="129"/>
        <v>0</v>
      </c>
      <c r="AK348" s="141">
        <f t="shared" si="130"/>
        <v>0</v>
      </c>
      <c r="AL348" s="141">
        <f t="shared" si="131"/>
        <v>0</v>
      </c>
      <c r="AM348" s="141">
        <f t="shared" si="132"/>
        <v>0</v>
      </c>
      <c r="AN348" s="141">
        <f t="shared" si="133"/>
        <v>1</v>
      </c>
      <c r="AO348" s="141">
        <f t="shared" si="134"/>
        <v>0</v>
      </c>
      <c r="AP348" s="142"/>
      <c r="AQ348" s="142"/>
      <c r="AR348" s="141">
        <f t="shared" si="135"/>
        <v>1</v>
      </c>
      <c r="AS348" s="141">
        <f t="shared" si="136"/>
        <v>1</v>
      </c>
      <c r="AT348" s="141" t="str">
        <f t="shared" si="137"/>
        <v>Correct</v>
      </c>
      <c r="AU348" s="142"/>
      <c r="AV348" s="115" t="s">
        <v>83</v>
      </c>
      <c r="AW348" s="115">
        <v>35</v>
      </c>
      <c r="AX348" s="115" t="s">
        <v>181</v>
      </c>
      <c r="AY348" s="115" t="s">
        <v>193</v>
      </c>
      <c r="AZ348" s="115" t="s">
        <v>114</v>
      </c>
      <c r="BA348" s="115" t="s">
        <v>86</v>
      </c>
      <c r="BB348" s="115" t="s">
        <v>87</v>
      </c>
      <c r="BC348" s="115" t="s">
        <v>100</v>
      </c>
      <c r="BD348" s="115" t="s">
        <v>89</v>
      </c>
      <c r="BE348" s="115" t="s">
        <v>90</v>
      </c>
      <c r="BF348" s="115" t="s">
        <v>91</v>
      </c>
      <c r="BG348" s="115" t="s">
        <v>91</v>
      </c>
    </row>
    <row r="349" spans="1:59">
      <c r="A349" s="115">
        <v>7007932350</v>
      </c>
      <c r="B349" s="115" t="s">
        <v>52</v>
      </c>
      <c r="E349" s="115" t="s">
        <v>19</v>
      </c>
      <c r="N349" s="115" t="s">
        <v>26</v>
      </c>
      <c r="T349" s="142"/>
      <c r="U349" s="141">
        <f t="shared" si="115"/>
        <v>3</v>
      </c>
      <c r="V349" s="141">
        <f t="shared" si="116"/>
        <v>1</v>
      </c>
      <c r="W349" s="142"/>
      <c r="X349" s="141">
        <f t="shared" si="117"/>
        <v>1</v>
      </c>
      <c r="Y349" s="141">
        <f t="shared" si="118"/>
        <v>0</v>
      </c>
      <c r="Z349" s="141">
        <f t="shared" si="119"/>
        <v>0</v>
      </c>
      <c r="AA349" s="141">
        <f t="shared" si="120"/>
        <v>1</v>
      </c>
      <c r="AB349" s="141">
        <f t="shared" si="121"/>
        <v>0</v>
      </c>
      <c r="AC349" s="141">
        <f t="shared" si="122"/>
        <v>0</v>
      </c>
      <c r="AD349" s="141">
        <f t="shared" si="123"/>
        <v>0</v>
      </c>
      <c r="AE349" s="141">
        <f t="shared" si="124"/>
        <v>0</v>
      </c>
      <c r="AF349" s="141">
        <f t="shared" si="125"/>
        <v>0</v>
      </c>
      <c r="AG349" s="141">
        <f t="shared" si="126"/>
        <v>0</v>
      </c>
      <c r="AH349" s="141">
        <f t="shared" si="127"/>
        <v>0</v>
      </c>
      <c r="AI349" s="141">
        <f t="shared" si="128"/>
        <v>0</v>
      </c>
      <c r="AJ349" s="141">
        <f t="shared" si="129"/>
        <v>1</v>
      </c>
      <c r="AK349" s="141">
        <f t="shared" si="130"/>
        <v>0</v>
      </c>
      <c r="AL349" s="141">
        <f t="shared" si="131"/>
        <v>0</v>
      </c>
      <c r="AM349" s="141">
        <f t="shared" si="132"/>
        <v>0</v>
      </c>
      <c r="AN349" s="141">
        <f t="shared" si="133"/>
        <v>0</v>
      </c>
      <c r="AO349" s="141">
        <f t="shared" si="134"/>
        <v>0</v>
      </c>
      <c r="AP349" s="142"/>
      <c r="AQ349" s="142"/>
      <c r="AR349" s="141">
        <f t="shared" si="135"/>
        <v>3</v>
      </c>
      <c r="AS349" s="141">
        <f t="shared" si="136"/>
        <v>3</v>
      </c>
      <c r="AT349" s="141" t="str">
        <f t="shared" si="137"/>
        <v>Correct</v>
      </c>
      <c r="AU349" s="142"/>
      <c r="AV349" s="115" t="s">
        <v>83</v>
      </c>
      <c r="AW349" s="115">
        <v>57</v>
      </c>
      <c r="AX349" s="115" t="s">
        <v>84</v>
      </c>
      <c r="AY349" s="115" t="s">
        <v>124</v>
      </c>
      <c r="AZ349" s="115" t="s">
        <v>85</v>
      </c>
      <c r="BA349" s="115" t="s">
        <v>86</v>
      </c>
      <c r="BB349" s="115" t="s">
        <v>87</v>
      </c>
      <c r="BC349" s="115" t="s">
        <v>93</v>
      </c>
      <c r="BD349" s="115" t="s">
        <v>102</v>
      </c>
      <c r="BE349" s="115" t="s">
        <v>90</v>
      </c>
      <c r="BF349" s="115" t="s">
        <v>91</v>
      </c>
      <c r="BG349" s="115" t="s">
        <v>86</v>
      </c>
    </row>
    <row r="350" spans="1:59">
      <c r="A350" s="115">
        <v>7020345822</v>
      </c>
      <c r="D350" s="115" t="s">
        <v>54</v>
      </c>
      <c r="O350" s="115" t="s">
        <v>22</v>
      </c>
      <c r="P350" s="115" t="s">
        <v>63</v>
      </c>
      <c r="T350" s="142"/>
      <c r="U350" s="141">
        <f t="shared" si="115"/>
        <v>3</v>
      </c>
      <c r="V350" s="141">
        <f t="shared" si="116"/>
        <v>1</v>
      </c>
      <c r="W350" s="142"/>
      <c r="X350" s="141">
        <f t="shared" si="117"/>
        <v>0</v>
      </c>
      <c r="Y350" s="141">
        <f t="shared" si="118"/>
        <v>0</v>
      </c>
      <c r="Z350" s="141">
        <f t="shared" si="119"/>
        <v>1</v>
      </c>
      <c r="AA350" s="141">
        <f t="shared" si="120"/>
        <v>0</v>
      </c>
      <c r="AB350" s="141">
        <f t="shared" si="121"/>
        <v>0</v>
      </c>
      <c r="AC350" s="141">
        <f t="shared" si="122"/>
        <v>0</v>
      </c>
      <c r="AD350" s="141">
        <f t="shared" si="123"/>
        <v>0</v>
      </c>
      <c r="AE350" s="141">
        <f t="shared" si="124"/>
        <v>0</v>
      </c>
      <c r="AF350" s="141">
        <f t="shared" si="125"/>
        <v>0</v>
      </c>
      <c r="AG350" s="141">
        <f t="shared" si="126"/>
        <v>0</v>
      </c>
      <c r="AH350" s="141">
        <f t="shared" si="127"/>
        <v>0</v>
      </c>
      <c r="AI350" s="141">
        <f t="shared" si="128"/>
        <v>0</v>
      </c>
      <c r="AJ350" s="141">
        <f t="shared" si="129"/>
        <v>0</v>
      </c>
      <c r="AK350" s="141">
        <f t="shared" si="130"/>
        <v>1</v>
      </c>
      <c r="AL350" s="141">
        <f t="shared" si="131"/>
        <v>1</v>
      </c>
      <c r="AM350" s="141">
        <f t="shared" si="132"/>
        <v>0</v>
      </c>
      <c r="AN350" s="141">
        <f t="shared" si="133"/>
        <v>0</v>
      </c>
      <c r="AO350" s="141">
        <f t="shared" si="134"/>
        <v>0</v>
      </c>
      <c r="AP350" s="142"/>
      <c r="AQ350" s="142"/>
      <c r="AR350" s="141">
        <f t="shared" si="135"/>
        <v>3</v>
      </c>
      <c r="AS350" s="141">
        <f t="shared" si="136"/>
        <v>3</v>
      </c>
      <c r="AT350" s="141" t="str">
        <f t="shared" si="137"/>
        <v>Correct</v>
      </c>
      <c r="AU350" s="142"/>
      <c r="AV350" s="115" t="s">
        <v>99</v>
      </c>
      <c r="AW350" s="115">
        <v>33</v>
      </c>
      <c r="AX350" s="115" t="s">
        <v>181</v>
      </c>
      <c r="AY350" s="115" t="s">
        <v>215</v>
      </c>
      <c r="AZ350" s="115" t="s">
        <v>85</v>
      </c>
      <c r="BA350" s="115" t="s">
        <v>86</v>
      </c>
      <c r="BB350" s="115" t="s">
        <v>87</v>
      </c>
      <c r="BD350" s="115" t="s">
        <v>89</v>
      </c>
      <c r="BE350" s="115" t="s">
        <v>113</v>
      </c>
      <c r="BF350" s="115" t="s">
        <v>91</v>
      </c>
      <c r="BG350" s="115" t="s">
        <v>91</v>
      </c>
    </row>
    <row r="351" spans="1:59">
      <c r="A351" s="115">
        <v>7045753184</v>
      </c>
      <c r="D351" s="115" t="s">
        <v>54</v>
      </c>
      <c r="I351" s="115" t="s">
        <v>58</v>
      </c>
      <c r="T351" s="142"/>
      <c r="U351" s="141">
        <f t="shared" si="115"/>
        <v>2</v>
      </c>
      <c r="V351" s="141">
        <f t="shared" si="116"/>
        <v>1.5</v>
      </c>
      <c r="W351" s="142"/>
      <c r="X351" s="141">
        <f t="shared" si="117"/>
        <v>0</v>
      </c>
      <c r="Y351" s="141">
        <f t="shared" si="118"/>
        <v>0</v>
      </c>
      <c r="Z351" s="141">
        <f t="shared" si="119"/>
        <v>1</v>
      </c>
      <c r="AA351" s="141">
        <f t="shared" si="120"/>
        <v>0</v>
      </c>
      <c r="AB351" s="141">
        <f t="shared" si="121"/>
        <v>0</v>
      </c>
      <c r="AC351" s="141">
        <f t="shared" si="122"/>
        <v>0</v>
      </c>
      <c r="AD351" s="141">
        <f t="shared" si="123"/>
        <v>0</v>
      </c>
      <c r="AE351" s="141">
        <f t="shared" si="124"/>
        <v>1</v>
      </c>
      <c r="AF351" s="141">
        <f t="shared" si="125"/>
        <v>0</v>
      </c>
      <c r="AG351" s="141">
        <f t="shared" si="126"/>
        <v>0</v>
      </c>
      <c r="AH351" s="141">
        <f t="shared" si="127"/>
        <v>0</v>
      </c>
      <c r="AI351" s="141">
        <f t="shared" si="128"/>
        <v>0</v>
      </c>
      <c r="AJ351" s="141">
        <f t="shared" si="129"/>
        <v>0</v>
      </c>
      <c r="AK351" s="141">
        <f t="shared" si="130"/>
        <v>0</v>
      </c>
      <c r="AL351" s="141">
        <f t="shared" si="131"/>
        <v>0</v>
      </c>
      <c r="AM351" s="141">
        <f t="shared" si="132"/>
        <v>0</v>
      </c>
      <c r="AN351" s="141">
        <f t="shared" si="133"/>
        <v>0</v>
      </c>
      <c r="AO351" s="141">
        <f t="shared" si="134"/>
        <v>0</v>
      </c>
      <c r="AP351" s="142"/>
      <c r="AQ351" s="142"/>
      <c r="AR351" s="141">
        <f t="shared" si="135"/>
        <v>2</v>
      </c>
      <c r="AS351" s="141">
        <f t="shared" si="136"/>
        <v>2</v>
      </c>
      <c r="AT351" s="141" t="str">
        <f t="shared" si="137"/>
        <v>Correct</v>
      </c>
      <c r="AU351" s="142"/>
      <c r="AV351" s="115" t="s">
        <v>99</v>
      </c>
      <c r="AW351" s="115">
        <v>55</v>
      </c>
      <c r="AX351" s="115" t="s">
        <v>181</v>
      </c>
      <c r="AY351" s="115" t="s">
        <v>183</v>
      </c>
      <c r="AZ351" s="115" t="s">
        <v>85</v>
      </c>
      <c r="BA351" s="115" t="s">
        <v>86</v>
      </c>
      <c r="BB351" s="115" t="s">
        <v>87</v>
      </c>
      <c r="BC351" s="115" t="s">
        <v>100</v>
      </c>
      <c r="BD351" s="115" t="s">
        <v>111</v>
      </c>
      <c r="BE351" s="115" t="s">
        <v>90</v>
      </c>
      <c r="BF351" s="115" t="s">
        <v>91</v>
      </c>
      <c r="BG351" s="115" t="s">
        <v>86</v>
      </c>
    </row>
    <row r="352" spans="1:59">
      <c r="A352" s="115">
        <v>5609484168</v>
      </c>
      <c r="D352" s="115" t="s">
        <v>54</v>
      </c>
      <c r="K352" s="115" t="s">
        <v>60</v>
      </c>
      <c r="N352" s="115" t="s">
        <v>26</v>
      </c>
      <c r="T352" s="142"/>
      <c r="U352" s="141">
        <f t="shared" si="115"/>
        <v>3</v>
      </c>
      <c r="V352" s="141">
        <f t="shared" si="116"/>
        <v>1</v>
      </c>
      <c r="W352" s="142"/>
      <c r="X352" s="141">
        <f t="shared" si="117"/>
        <v>0</v>
      </c>
      <c r="Y352" s="141">
        <f t="shared" si="118"/>
        <v>0</v>
      </c>
      <c r="Z352" s="141">
        <f t="shared" si="119"/>
        <v>1</v>
      </c>
      <c r="AA352" s="141">
        <f t="shared" si="120"/>
        <v>0</v>
      </c>
      <c r="AB352" s="141">
        <f t="shared" si="121"/>
        <v>0</v>
      </c>
      <c r="AC352" s="141">
        <f t="shared" si="122"/>
        <v>0</v>
      </c>
      <c r="AD352" s="141">
        <f t="shared" si="123"/>
        <v>0</v>
      </c>
      <c r="AE352" s="141">
        <f t="shared" si="124"/>
        <v>0</v>
      </c>
      <c r="AF352" s="141">
        <f t="shared" si="125"/>
        <v>0</v>
      </c>
      <c r="AG352" s="141">
        <f t="shared" si="126"/>
        <v>1</v>
      </c>
      <c r="AH352" s="141">
        <f t="shared" si="127"/>
        <v>0</v>
      </c>
      <c r="AI352" s="141">
        <f t="shared" si="128"/>
        <v>0</v>
      </c>
      <c r="AJ352" s="141">
        <f t="shared" si="129"/>
        <v>1</v>
      </c>
      <c r="AK352" s="141">
        <f t="shared" si="130"/>
        <v>0</v>
      </c>
      <c r="AL352" s="141">
        <f t="shared" si="131"/>
        <v>0</v>
      </c>
      <c r="AM352" s="141">
        <f t="shared" si="132"/>
        <v>0</v>
      </c>
      <c r="AN352" s="141">
        <f t="shared" si="133"/>
        <v>0</v>
      </c>
      <c r="AO352" s="141">
        <f t="shared" si="134"/>
        <v>0</v>
      </c>
      <c r="AP352" s="142"/>
      <c r="AQ352" s="142"/>
      <c r="AR352" s="141">
        <f t="shared" si="135"/>
        <v>3</v>
      </c>
      <c r="AS352" s="141">
        <f t="shared" si="136"/>
        <v>3</v>
      </c>
      <c r="AT352" s="141" t="str">
        <f t="shared" si="137"/>
        <v>Correct</v>
      </c>
      <c r="AU352" s="142"/>
      <c r="AV352" s="115" t="s">
        <v>99</v>
      </c>
      <c r="AW352" s="115">
        <v>64</v>
      </c>
      <c r="AX352" s="115" t="s">
        <v>181</v>
      </c>
      <c r="AY352" s="115" t="s">
        <v>244</v>
      </c>
      <c r="AZ352" s="115" t="s">
        <v>114</v>
      </c>
      <c r="BA352" s="115" t="s">
        <v>86</v>
      </c>
      <c r="BB352" s="115" t="s">
        <v>87</v>
      </c>
      <c r="BC352" s="115" t="s">
        <v>104</v>
      </c>
      <c r="BD352" s="115" t="s">
        <v>89</v>
      </c>
      <c r="BE352" s="115" t="s">
        <v>90</v>
      </c>
      <c r="BF352" s="115" t="s">
        <v>91</v>
      </c>
      <c r="BG352" s="115" t="s">
        <v>91</v>
      </c>
    </row>
    <row r="353" spans="1:59">
      <c r="A353" s="115">
        <v>7020346224</v>
      </c>
      <c r="D353" s="115" t="s">
        <v>54</v>
      </c>
      <c r="G353" s="115" t="s">
        <v>56</v>
      </c>
      <c r="K353" s="115" t="s">
        <v>60</v>
      </c>
      <c r="T353" s="142"/>
      <c r="U353" s="141">
        <f t="shared" si="115"/>
        <v>3</v>
      </c>
      <c r="V353" s="141">
        <f t="shared" si="116"/>
        <v>1</v>
      </c>
      <c r="W353" s="142"/>
      <c r="X353" s="141">
        <f t="shared" si="117"/>
        <v>0</v>
      </c>
      <c r="Y353" s="141">
        <f t="shared" si="118"/>
        <v>0</v>
      </c>
      <c r="Z353" s="141">
        <f t="shared" si="119"/>
        <v>1</v>
      </c>
      <c r="AA353" s="141">
        <f t="shared" si="120"/>
        <v>0</v>
      </c>
      <c r="AB353" s="141">
        <f t="shared" si="121"/>
        <v>0</v>
      </c>
      <c r="AC353" s="141">
        <f t="shared" si="122"/>
        <v>1</v>
      </c>
      <c r="AD353" s="141">
        <f t="shared" si="123"/>
        <v>0</v>
      </c>
      <c r="AE353" s="141">
        <f t="shared" si="124"/>
        <v>0</v>
      </c>
      <c r="AF353" s="141">
        <f t="shared" si="125"/>
        <v>0</v>
      </c>
      <c r="AG353" s="141">
        <f t="shared" si="126"/>
        <v>1</v>
      </c>
      <c r="AH353" s="141">
        <f t="shared" si="127"/>
        <v>0</v>
      </c>
      <c r="AI353" s="141">
        <f t="shared" si="128"/>
        <v>0</v>
      </c>
      <c r="AJ353" s="141">
        <f t="shared" si="129"/>
        <v>0</v>
      </c>
      <c r="AK353" s="141">
        <f t="shared" si="130"/>
        <v>0</v>
      </c>
      <c r="AL353" s="141">
        <f t="shared" si="131"/>
        <v>0</v>
      </c>
      <c r="AM353" s="141">
        <f t="shared" si="132"/>
        <v>0</v>
      </c>
      <c r="AN353" s="141">
        <f t="shared" si="133"/>
        <v>0</v>
      </c>
      <c r="AO353" s="141">
        <f t="shared" si="134"/>
        <v>0</v>
      </c>
      <c r="AP353" s="142"/>
      <c r="AQ353" s="142"/>
      <c r="AR353" s="141">
        <f t="shared" si="135"/>
        <v>3</v>
      </c>
      <c r="AS353" s="141">
        <f t="shared" si="136"/>
        <v>3</v>
      </c>
      <c r="AT353" s="141" t="str">
        <f t="shared" si="137"/>
        <v>Correct</v>
      </c>
      <c r="AU353" s="142"/>
      <c r="AV353" s="115" t="s">
        <v>99</v>
      </c>
      <c r="AW353" s="115">
        <v>39</v>
      </c>
      <c r="AX353" s="115" t="s">
        <v>181</v>
      </c>
      <c r="AY353" s="115" t="s">
        <v>229</v>
      </c>
      <c r="AZ353" s="115" t="s">
        <v>97</v>
      </c>
      <c r="BA353" s="115" t="s">
        <v>86</v>
      </c>
      <c r="BB353" s="115" t="s">
        <v>87</v>
      </c>
      <c r="BC353" s="115" t="s">
        <v>93</v>
      </c>
      <c r="BD353" s="115" t="s">
        <v>102</v>
      </c>
      <c r="BE353" s="115" t="s">
        <v>98</v>
      </c>
      <c r="BG353" s="115" t="s">
        <v>86</v>
      </c>
    </row>
    <row r="354" spans="1:59">
      <c r="A354" s="115">
        <v>5589084363</v>
      </c>
      <c r="K354" s="115" t="s">
        <v>60</v>
      </c>
      <c r="O354" s="115" t="s">
        <v>22</v>
      </c>
      <c r="S354" s="115" t="s">
        <v>66</v>
      </c>
      <c r="T354" s="142"/>
      <c r="U354" s="141">
        <f t="shared" si="115"/>
        <v>3</v>
      </c>
      <c r="V354" s="141">
        <f t="shared" si="116"/>
        <v>1</v>
      </c>
      <c r="W354" s="142"/>
      <c r="X354" s="141">
        <f t="shared" si="117"/>
        <v>0</v>
      </c>
      <c r="Y354" s="141">
        <f t="shared" si="118"/>
        <v>0</v>
      </c>
      <c r="Z354" s="141">
        <f t="shared" si="119"/>
        <v>0</v>
      </c>
      <c r="AA354" s="141">
        <f t="shared" si="120"/>
        <v>0</v>
      </c>
      <c r="AB354" s="141">
        <f t="shared" si="121"/>
        <v>0</v>
      </c>
      <c r="AC354" s="141">
        <f t="shared" si="122"/>
        <v>0</v>
      </c>
      <c r="AD354" s="141">
        <f t="shared" si="123"/>
        <v>0</v>
      </c>
      <c r="AE354" s="141">
        <f t="shared" si="124"/>
        <v>0</v>
      </c>
      <c r="AF354" s="141">
        <f t="shared" si="125"/>
        <v>0</v>
      </c>
      <c r="AG354" s="141">
        <f t="shared" si="126"/>
        <v>1</v>
      </c>
      <c r="AH354" s="141">
        <f t="shared" si="127"/>
        <v>0</v>
      </c>
      <c r="AI354" s="141">
        <f t="shared" si="128"/>
        <v>0</v>
      </c>
      <c r="AJ354" s="141">
        <f t="shared" si="129"/>
        <v>0</v>
      </c>
      <c r="AK354" s="141">
        <f t="shared" si="130"/>
        <v>1</v>
      </c>
      <c r="AL354" s="141">
        <f t="shared" si="131"/>
        <v>0</v>
      </c>
      <c r="AM354" s="141">
        <f t="shared" si="132"/>
        <v>0</v>
      </c>
      <c r="AN354" s="141">
        <f t="shared" si="133"/>
        <v>0</v>
      </c>
      <c r="AO354" s="141">
        <f t="shared" si="134"/>
        <v>1</v>
      </c>
      <c r="AP354" s="142"/>
      <c r="AQ354" s="142"/>
      <c r="AR354" s="141">
        <f t="shared" si="135"/>
        <v>3</v>
      </c>
      <c r="AS354" s="141">
        <f t="shared" si="136"/>
        <v>3</v>
      </c>
      <c r="AT354" s="141" t="str">
        <f t="shared" si="137"/>
        <v>Correct</v>
      </c>
      <c r="AU354" s="142"/>
      <c r="AV354" s="115" t="s">
        <v>83</v>
      </c>
      <c r="AW354" s="115">
        <v>39</v>
      </c>
      <c r="AX354" s="115" t="s">
        <v>181</v>
      </c>
      <c r="AY354" s="115" t="s">
        <v>243</v>
      </c>
      <c r="AZ354" s="115" t="s">
        <v>85</v>
      </c>
      <c r="BA354" s="115" t="s">
        <v>86</v>
      </c>
      <c r="BB354" s="115" t="s">
        <v>87</v>
      </c>
      <c r="BC354" s="115" t="s">
        <v>101</v>
      </c>
      <c r="BD354" s="115" t="s">
        <v>111</v>
      </c>
      <c r="BE354" s="115" t="s">
        <v>90</v>
      </c>
      <c r="BF354" s="115" t="s">
        <v>91</v>
      </c>
      <c r="BG354" s="115" t="s">
        <v>91</v>
      </c>
    </row>
    <row r="355" spans="1:59">
      <c r="A355" s="115">
        <v>5584582940</v>
      </c>
      <c r="G355" s="115" t="s">
        <v>56</v>
      </c>
      <c r="R355" s="115" t="s">
        <v>65</v>
      </c>
      <c r="S355" s="115" t="s">
        <v>66</v>
      </c>
      <c r="T355" s="142"/>
      <c r="U355" s="141">
        <f t="shared" si="115"/>
        <v>3</v>
      </c>
      <c r="V355" s="141">
        <f t="shared" si="116"/>
        <v>1</v>
      </c>
      <c r="W355" s="142"/>
      <c r="X355" s="141">
        <f t="shared" si="117"/>
        <v>0</v>
      </c>
      <c r="Y355" s="141">
        <f t="shared" si="118"/>
        <v>0</v>
      </c>
      <c r="Z355" s="141">
        <f t="shared" si="119"/>
        <v>0</v>
      </c>
      <c r="AA355" s="141">
        <f t="shared" si="120"/>
        <v>0</v>
      </c>
      <c r="AB355" s="141">
        <f t="shared" si="121"/>
        <v>0</v>
      </c>
      <c r="AC355" s="141">
        <f t="shared" si="122"/>
        <v>1</v>
      </c>
      <c r="AD355" s="141">
        <f t="shared" si="123"/>
        <v>0</v>
      </c>
      <c r="AE355" s="141">
        <f t="shared" si="124"/>
        <v>0</v>
      </c>
      <c r="AF355" s="141">
        <f t="shared" si="125"/>
        <v>0</v>
      </c>
      <c r="AG355" s="141">
        <f t="shared" si="126"/>
        <v>0</v>
      </c>
      <c r="AH355" s="141">
        <f t="shared" si="127"/>
        <v>0</v>
      </c>
      <c r="AI355" s="141">
        <f t="shared" si="128"/>
        <v>0</v>
      </c>
      <c r="AJ355" s="141">
        <f t="shared" si="129"/>
        <v>0</v>
      </c>
      <c r="AK355" s="141">
        <f t="shared" si="130"/>
        <v>0</v>
      </c>
      <c r="AL355" s="141">
        <f t="shared" si="131"/>
        <v>0</v>
      </c>
      <c r="AM355" s="141">
        <f t="shared" si="132"/>
        <v>0</v>
      </c>
      <c r="AN355" s="141">
        <f t="shared" si="133"/>
        <v>1</v>
      </c>
      <c r="AO355" s="141">
        <f t="shared" si="134"/>
        <v>1</v>
      </c>
      <c r="AP355" s="142"/>
      <c r="AQ355" s="142"/>
      <c r="AR355" s="141">
        <f t="shared" si="135"/>
        <v>3</v>
      </c>
      <c r="AS355" s="141">
        <f t="shared" si="136"/>
        <v>3</v>
      </c>
      <c r="AT355" s="141" t="str">
        <f t="shared" si="137"/>
        <v>Correct</v>
      </c>
      <c r="AU355" s="142"/>
      <c r="AV355" s="115" t="s">
        <v>83</v>
      </c>
      <c r="AW355" s="115">
        <v>34</v>
      </c>
      <c r="AX355" s="115" t="s">
        <v>181</v>
      </c>
      <c r="AY355" s="115" t="s">
        <v>209</v>
      </c>
      <c r="AZ355" s="115" t="s">
        <v>85</v>
      </c>
      <c r="BA355" s="115" t="s">
        <v>86</v>
      </c>
      <c r="BB355" s="115" t="s">
        <v>87</v>
      </c>
      <c r="BC355" s="115" t="s">
        <v>100</v>
      </c>
      <c r="BD355" s="115" t="s">
        <v>111</v>
      </c>
      <c r="BE355" s="115" t="s">
        <v>90</v>
      </c>
      <c r="BF355" s="115" t="s">
        <v>91</v>
      </c>
      <c r="BG355" s="115" t="s">
        <v>91</v>
      </c>
    </row>
    <row r="356" spans="1:59">
      <c r="A356" s="115">
        <v>7007924577</v>
      </c>
      <c r="B356" s="115" t="s">
        <v>52</v>
      </c>
      <c r="L356" s="115" t="s">
        <v>61</v>
      </c>
      <c r="N356" s="115" t="s">
        <v>26</v>
      </c>
      <c r="T356" s="142"/>
      <c r="U356" s="141">
        <f t="shared" si="115"/>
        <v>3</v>
      </c>
      <c r="V356" s="141">
        <f t="shared" si="116"/>
        <v>1</v>
      </c>
      <c r="W356" s="142"/>
      <c r="X356" s="141">
        <f t="shared" si="117"/>
        <v>1</v>
      </c>
      <c r="Y356" s="141">
        <f t="shared" si="118"/>
        <v>0</v>
      </c>
      <c r="Z356" s="141">
        <f t="shared" si="119"/>
        <v>0</v>
      </c>
      <c r="AA356" s="141">
        <f t="shared" si="120"/>
        <v>0</v>
      </c>
      <c r="AB356" s="141">
        <f t="shared" si="121"/>
        <v>0</v>
      </c>
      <c r="AC356" s="141">
        <f t="shared" si="122"/>
        <v>0</v>
      </c>
      <c r="AD356" s="141">
        <f t="shared" si="123"/>
        <v>0</v>
      </c>
      <c r="AE356" s="141">
        <f t="shared" si="124"/>
        <v>0</v>
      </c>
      <c r="AF356" s="141">
        <f t="shared" si="125"/>
        <v>0</v>
      </c>
      <c r="AG356" s="141">
        <f t="shared" si="126"/>
        <v>0</v>
      </c>
      <c r="AH356" s="141">
        <f t="shared" si="127"/>
        <v>1</v>
      </c>
      <c r="AI356" s="141">
        <f t="shared" si="128"/>
        <v>0</v>
      </c>
      <c r="AJ356" s="141">
        <f t="shared" si="129"/>
        <v>1</v>
      </c>
      <c r="AK356" s="141">
        <f t="shared" si="130"/>
        <v>0</v>
      </c>
      <c r="AL356" s="141">
        <f t="shared" si="131"/>
        <v>0</v>
      </c>
      <c r="AM356" s="141">
        <f t="shared" si="132"/>
        <v>0</v>
      </c>
      <c r="AN356" s="141">
        <f t="shared" si="133"/>
        <v>0</v>
      </c>
      <c r="AO356" s="141">
        <f t="shared" si="134"/>
        <v>0</v>
      </c>
      <c r="AP356" s="142"/>
      <c r="AQ356" s="142"/>
      <c r="AR356" s="141">
        <f t="shared" si="135"/>
        <v>3</v>
      </c>
      <c r="AS356" s="141">
        <f t="shared" si="136"/>
        <v>3</v>
      </c>
      <c r="AT356" s="141" t="str">
        <f t="shared" si="137"/>
        <v>Correct</v>
      </c>
      <c r="AU356" s="142"/>
      <c r="AV356" s="115" t="s">
        <v>83</v>
      </c>
      <c r="AW356" s="115">
        <v>63</v>
      </c>
      <c r="AX356" s="115" t="s">
        <v>84</v>
      </c>
      <c r="AY356" s="115" t="s">
        <v>160</v>
      </c>
      <c r="AZ356" s="115" t="s">
        <v>97</v>
      </c>
      <c r="BA356" s="115" t="s">
        <v>86</v>
      </c>
      <c r="BB356" s="115" t="s">
        <v>87</v>
      </c>
      <c r="BC356" s="115" t="s">
        <v>93</v>
      </c>
      <c r="BD356" s="115" t="s">
        <v>105</v>
      </c>
      <c r="BF356" s="115" t="s">
        <v>86</v>
      </c>
      <c r="BG356" s="115" t="s">
        <v>91</v>
      </c>
    </row>
    <row r="357" spans="1:59">
      <c r="A357" s="115">
        <v>7020571786</v>
      </c>
      <c r="H357" s="115" t="s">
        <v>57</v>
      </c>
      <c r="N357" s="115" t="s">
        <v>26</v>
      </c>
      <c r="T357" s="142"/>
      <c r="U357" s="141">
        <f t="shared" si="115"/>
        <v>2</v>
      </c>
      <c r="V357" s="141">
        <f t="shared" si="116"/>
        <v>1.5</v>
      </c>
      <c r="W357" s="142"/>
      <c r="X357" s="141">
        <f t="shared" si="117"/>
        <v>0</v>
      </c>
      <c r="Y357" s="141">
        <f t="shared" si="118"/>
        <v>0</v>
      </c>
      <c r="Z357" s="141">
        <f t="shared" si="119"/>
        <v>0</v>
      </c>
      <c r="AA357" s="141">
        <f t="shared" si="120"/>
        <v>0</v>
      </c>
      <c r="AB357" s="141">
        <f t="shared" si="121"/>
        <v>0</v>
      </c>
      <c r="AC357" s="141">
        <f t="shared" si="122"/>
        <v>0</v>
      </c>
      <c r="AD357" s="141">
        <f t="shared" si="123"/>
        <v>1</v>
      </c>
      <c r="AE357" s="141">
        <f t="shared" si="124"/>
        <v>0</v>
      </c>
      <c r="AF357" s="141">
        <f t="shared" si="125"/>
        <v>0</v>
      </c>
      <c r="AG357" s="141">
        <f t="shared" si="126"/>
        <v>0</v>
      </c>
      <c r="AH357" s="141">
        <f t="shared" si="127"/>
        <v>0</v>
      </c>
      <c r="AI357" s="141">
        <f t="shared" si="128"/>
        <v>0</v>
      </c>
      <c r="AJ357" s="141">
        <f t="shared" si="129"/>
        <v>1</v>
      </c>
      <c r="AK357" s="141">
        <f t="shared" si="130"/>
        <v>0</v>
      </c>
      <c r="AL357" s="141">
        <f t="shared" si="131"/>
        <v>0</v>
      </c>
      <c r="AM357" s="141">
        <f t="shared" si="132"/>
        <v>0</v>
      </c>
      <c r="AN357" s="141">
        <f t="shared" si="133"/>
        <v>0</v>
      </c>
      <c r="AO357" s="141">
        <f t="shared" si="134"/>
        <v>0</v>
      </c>
      <c r="AP357" s="142"/>
      <c r="AQ357" s="142"/>
      <c r="AR357" s="141">
        <f t="shared" si="135"/>
        <v>2</v>
      </c>
      <c r="AS357" s="141">
        <f t="shared" si="136"/>
        <v>2</v>
      </c>
      <c r="AT357" s="141" t="str">
        <f t="shared" si="137"/>
        <v>Correct</v>
      </c>
      <c r="AU357" s="142"/>
      <c r="AV357" s="115" t="s">
        <v>83</v>
      </c>
      <c r="AW357" s="115">
        <v>80</v>
      </c>
      <c r="AX357" s="115" t="s">
        <v>84</v>
      </c>
      <c r="BA357" s="115" t="s">
        <v>91</v>
      </c>
      <c r="BB357" s="115" t="s">
        <v>108</v>
      </c>
      <c r="BD357" s="115" t="s">
        <v>112</v>
      </c>
      <c r="BE357" s="115" t="s">
        <v>106</v>
      </c>
      <c r="BF357" s="115" t="s">
        <v>86</v>
      </c>
      <c r="BG357" s="115" t="s">
        <v>86</v>
      </c>
    </row>
    <row r="358" spans="1:59">
      <c r="A358" s="115">
        <v>5597107369</v>
      </c>
      <c r="D358" s="115" t="s">
        <v>54</v>
      </c>
      <c r="P358" s="115" t="s">
        <v>63</v>
      </c>
      <c r="S358" s="115" t="s">
        <v>66</v>
      </c>
      <c r="T358" s="142"/>
      <c r="U358" s="141">
        <f t="shared" si="115"/>
        <v>3</v>
      </c>
      <c r="V358" s="141">
        <f t="shared" si="116"/>
        <v>1</v>
      </c>
      <c r="W358" s="142"/>
      <c r="X358" s="141">
        <f t="shared" si="117"/>
        <v>0</v>
      </c>
      <c r="Y358" s="141">
        <f t="shared" si="118"/>
        <v>0</v>
      </c>
      <c r="Z358" s="141">
        <f t="shared" si="119"/>
        <v>1</v>
      </c>
      <c r="AA358" s="141">
        <f t="shared" si="120"/>
        <v>0</v>
      </c>
      <c r="AB358" s="141">
        <f t="shared" si="121"/>
        <v>0</v>
      </c>
      <c r="AC358" s="141">
        <f t="shared" si="122"/>
        <v>0</v>
      </c>
      <c r="AD358" s="141">
        <f t="shared" si="123"/>
        <v>0</v>
      </c>
      <c r="AE358" s="141">
        <f t="shared" si="124"/>
        <v>0</v>
      </c>
      <c r="AF358" s="141">
        <f t="shared" si="125"/>
        <v>0</v>
      </c>
      <c r="AG358" s="141">
        <f t="shared" si="126"/>
        <v>0</v>
      </c>
      <c r="AH358" s="141">
        <f t="shared" si="127"/>
        <v>0</v>
      </c>
      <c r="AI358" s="141">
        <f t="shared" si="128"/>
        <v>0</v>
      </c>
      <c r="AJ358" s="141">
        <f t="shared" si="129"/>
        <v>0</v>
      </c>
      <c r="AK358" s="141">
        <f t="shared" si="130"/>
        <v>0</v>
      </c>
      <c r="AL358" s="141">
        <f t="shared" si="131"/>
        <v>1</v>
      </c>
      <c r="AM358" s="141">
        <f t="shared" si="132"/>
        <v>0</v>
      </c>
      <c r="AN358" s="141">
        <f t="shared" si="133"/>
        <v>0</v>
      </c>
      <c r="AO358" s="141">
        <f t="shared" si="134"/>
        <v>1</v>
      </c>
      <c r="AP358" s="142"/>
      <c r="AQ358" s="142"/>
      <c r="AR358" s="141">
        <f t="shared" si="135"/>
        <v>3</v>
      </c>
      <c r="AS358" s="141">
        <f t="shared" si="136"/>
        <v>3</v>
      </c>
      <c r="AT358" s="141" t="str">
        <f t="shared" si="137"/>
        <v>Correct</v>
      </c>
      <c r="AU358" s="142"/>
      <c r="AV358" s="115" t="s">
        <v>83</v>
      </c>
      <c r="AW358" s="115">
        <v>29</v>
      </c>
      <c r="AX358" s="115" t="s">
        <v>84</v>
      </c>
      <c r="AY358" s="115" t="s">
        <v>155</v>
      </c>
      <c r="AZ358" s="115" t="s">
        <v>85</v>
      </c>
      <c r="BA358" s="115" t="s">
        <v>86</v>
      </c>
      <c r="BB358" s="115" t="s">
        <v>87</v>
      </c>
      <c r="BC358" s="115" t="s">
        <v>88</v>
      </c>
      <c r="BD358" s="115" t="s">
        <v>120</v>
      </c>
      <c r="BE358" s="115" t="s">
        <v>90</v>
      </c>
      <c r="BF358" s="115" t="s">
        <v>91</v>
      </c>
      <c r="BG358" s="115" t="s">
        <v>91</v>
      </c>
    </row>
    <row r="359" spans="1:59">
      <c r="A359" s="115">
        <v>7044861411</v>
      </c>
      <c r="D359" s="115" t="s">
        <v>54</v>
      </c>
      <c r="E359" s="115" t="s">
        <v>19</v>
      </c>
      <c r="F359" s="115" t="s">
        <v>55</v>
      </c>
      <c r="T359" s="142"/>
      <c r="U359" s="141">
        <f t="shared" si="115"/>
        <v>3</v>
      </c>
      <c r="V359" s="141">
        <f t="shared" si="116"/>
        <v>1</v>
      </c>
      <c r="W359" s="142"/>
      <c r="X359" s="141">
        <f t="shared" si="117"/>
        <v>0</v>
      </c>
      <c r="Y359" s="141">
        <f t="shared" si="118"/>
        <v>0</v>
      </c>
      <c r="Z359" s="141">
        <f t="shared" si="119"/>
        <v>1</v>
      </c>
      <c r="AA359" s="141">
        <f t="shared" si="120"/>
        <v>1</v>
      </c>
      <c r="AB359" s="141">
        <f t="shared" si="121"/>
        <v>1</v>
      </c>
      <c r="AC359" s="141">
        <f t="shared" si="122"/>
        <v>0</v>
      </c>
      <c r="AD359" s="141">
        <f t="shared" si="123"/>
        <v>0</v>
      </c>
      <c r="AE359" s="141">
        <f t="shared" si="124"/>
        <v>0</v>
      </c>
      <c r="AF359" s="141">
        <f t="shared" si="125"/>
        <v>0</v>
      </c>
      <c r="AG359" s="141">
        <f t="shared" si="126"/>
        <v>0</v>
      </c>
      <c r="AH359" s="141">
        <f t="shared" si="127"/>
        <v>0</v>
      </c>
      <c r="AI359" s="141">
        <f t="shared" si="128"/>
        <v>0</v>
      </c>
      <c r="AJ359" s="141">
        <f t="shared" si="129"/>
        <v>0</v>
      </c>
      <c r="AK359" s="141">
        <f t="shared" si="130"/>
        <v>0</v>
      </c>
      <c r="AL359" s="141">
        <f t="shared" si="131"/>
        <v>0</v>
      </c>
      <c r="AM359" s="141">
        <f t="shared" si="132"/>
        <v>0</v>
      </c>
      <c r="AN359" s="141">
        <f t="shared" si="133"/>
        <v>0</v>
      </c>
      <c r="AO359" s="141">
        <f t="shared" si="134"/>
        <v>0</v>
      </c>
      <c r="AP359" s="142"/>
      <c r="AQ359" s="142"/>
      <c r="AR359" s="141">
        <f t="shared" si="135"/>
        <v>3</v>
      </c>
      <c r="AS359" s="141">
        <f t="shared" si="136"/>
        <v>3</v>
      </c>
      <c r="AT359" s="141" t="str">
        <f t="shared" si="137"/>
        <v>Correct</v>
      </c>
      <c r="AU359" s="142"/>
      <c r="AV359" s="115" t="s">
        <v>83</v>
      </c>
      <c r="AW359" s="115">
        <v>59</v>
      </c>
      <c r="AX359" s="115" t="s">
        <v>181</v>
      </c>
      <c r="AY359" s="115" t="s">
        <v>190</v>
      </c>
      <c r="AZ359" s="115" t="s">
        <v>85</v>
      </c>
      <c r="BA359" s="115" t="s">
        <v>86</v>
      </c>
      <c r="BB359" s="115" t="s">
        <v>87</v>
      </c>
      <c r="BC359" s="115" t="s">
        <v>96</v>
      </c>
      <c r="BD359" s="115" t="s">
        <v>94</v>
      </c>
      <c r="BE359" s="115" t="s">
        <v>90</v>
      </c>
      <c r="BF359" s="115" t="s">
        <v>91</v>
      </c>
      <c r="BG359" s="115" t="s">
        <v>91</v>
      </c>
    </row>
    <row r="360" spans="1:59">
      <c r="A360" s="115">
        <v>5587091515</v>
      </c>
      <c r="E360" s="115" t="s">
        <v>19</v>
      </c>
      <c r="R360" s="115" t="s">
        <v>65</v>
      </c>
      <c r="S360" s="115" t="s">
        <v>66</v>
      </c>
      <c r="T360" s="142"/>
      <c r="U360" s="141">
        <f t="shared" si="115"/>
        <v>3</v>
      </c>
      <c r="V360" s="141">
        <f t="shared" si="116"/>
        <v>1</v>
      </c>
      <c r="W360" s="142"/>
      <c r="X360" s="141">
        <f t="shared" si="117"/>
        <v>0</v>
      </c>
      <c r="Y360" s="141">
        <f t="shared" si="118"/>
        <v>0</v>
      </c>
      <c r="Z360" s="141">
        <f t="shared" si="119"/>
        <v>0</v>
      </c>
      <c r="AA360" s="141">
        <f t="shared" si="120"/>
        <v>1</v>
      </c>
      <c r="AB360" s="141">
        <f t="shared" si="121"/>
        <v>0</v>
      </c>
      <c r="AC360" s="141">
        <f t="shared" si="122"/>
        <v>0</v>
      </c>
      <c r="AD360" s="141">
        <f t="shared" si="123"/>
        <v>0</v>
      </c>
      <c r="AE360" s="141">
        <f t="shared" si="124"/>
        <v>0</v>
      </c>
      <c r="AF360" s="141">
        <f t="shared" si="125"/>
        <v>0</v>
      </c>
      <c r="AG360" s="141">
        <f t="shared" si="126"/>
        <v>0</v>
      </c>
      <c r="AH360" s="141">
        <f t="shared" si="127"/>
        <v>0</v>
      </c>
      <c r="AI360" s="141">
        <f t="shared" si="128"/>
        <v>0</v>
      </c>
      <c r="AJ360" s="141">
        <f t="shared" si="129"/>
        <v>0</v>
      </c>
      <c r="AK360" s="141">
        <f t="shared" si="130"/>
        <v>0</v>
      </c>
      <c r="AL360" s="141">
        <f t="shared" si="131"/>
        <v>0</v>
      </c>
      <c r="AM360" s="141">
        <f t="shared" si="132"/>
        <v>0</v>
      </c>
      <c r="AN360" s="141">
        <f t="shared" si="133"/>
        <v>1</v>
      </c>
      <c r="AO360" s="141">
        <f t="shared" si="134"/>
        <v>1</v>
      </c>
      <c r="AP360" s="142"/>
      <c r="AQ360" s="142"/>
      <c r="AR360" s="141">
        <f t="shared" si="135"/>
        <v>3</v>
      </c>
      <c r="AS360" s="141">
        <f t="shared" si="136"/>
        <v>3</v>
      </c>
      <c r="AT360" s="141" t="str">
        <f t="shared" si="137"/>
        <v>Correct</v>
      </c>
      <c r="AU360" s="142"/>
      <c r="AV360" s="115" t="s">
        <v>83</v>
      </c>
      <c r="AW360" s="115">
        <v>54</v>
      </c>
      <c r="AX360" s="115" t="s">
        <v>181</v>
      </c>
      <c r="AY360" s="115" t="s">
        <v>183</v>
      </c>
      <c r="AZ360" s="115" t="s">
        <v>85</v>
      </c>
      <c r="BA360" s="115" t="s">
        <v>86</v>
      </c>
      <c r="BB360" s="115" t="s">
        <v>87</v>
      </c>
      <c r="BC360" s="115" t="s">
        <v>101</v>
      </c>
      <c r="BD360" s="115" t="s">
        <v>102</v>
      </c>
      <c r="BE360" s="115" t="s">
        <v>98</v>
      </c>
      <c r="BF360" s="115" t="s">
        <v>91</v>
      </c>
      <c r="BG360" s="115" t="s">
        <v>91</v>
      </c>
    </row>
    <row r="361" spans="1:59">
      <c r="A361" s="115">
        <v>7020568006</v>
      </c>
      <c r="E361" s="115" t="s">
        <v>19</v>
      </c>
      <c r="M361" s="115" t="s">
        <v>62</v>
      </c>
      <c r="O361" s="115" t="s">
        <v>22</v>
      </c>
      <c r="T361" s="142"/>
      <c r="U361" s="141">
        <f t="shared" si="115"/>
        <v>3</v>
      </c>
      <c r="V361" s="141">
        <f t="shared" si="116"/>
        <v>1</v>
      </c>
      <c r="W361" s="142"/>
      <c r="X361" s="141">
        <f t="shared" si="117"/>
        <v>0</v>
      </c>
      <c r="Y361" s="141">
        <f t="shared" si="118"/>
        <v>0</v>
      </c>
      <c r="Z361" s="141">
        <f t="shared" si="119"/>
        <v>0</v>
      </c>
      <c r="AA361" s="141">
        <f t="shared" si="120"/>
        <v>1</v>
      </c>
      <c r="AB361" s="141">
        <f t="shared" si="121"/>
        <v>0</v>
      </c>
      <c r="AC361" s="141">
        <f t="shared" si="122"/>
        <v>0</v>
      </c>
      <c r="AD361" s="141">
        <f t="shared" si="123"/>
        <v>0</v>
      </c>
      <c r="AE361" s="141">
        <f t="shared" si="124"/>
        <v>0</v>
      </c>
      <c r="AF361" s="141">
        <f t="shared" si="125"/>
        <v>0</v>
      </c>
      <c r="AG361" s="141">
        <f t="shared" si="126"/>
        <v>0</v>
      </c>
      <c r="AH361" s="141">
        <f t="shared" si="127"/>
        <v>0</v>
      </c>
      <c r="AI361" s="141">
        <f t="shared" si="128"/>
        <v>1</v>
      </c>
      <c r="AJ361" s="141">
        <f t="shared" si="129"/>
        <v>0</v>
      </c>
      <c r="AK361" s="141">
        <f t="shared" si="130"/>
        <v>1</v>
      </c>
      <c r="AL361" s="141">
        <f t="shared" si="131"/>
        <v>0</v>
      </c>
      <c r="AM361" s="141">
        <f t="shared" si="132"/>
        <v>0</v>
      </c>
      <c r="AN361" s="141">
        <f t="shared" si="133"/>
        <v>0</v>
      </c>
      <c r="AO361" s="141">
        <f t="shared" si="134"/>
        <v>0</v>
      </c>
      <c r="AP361" s="142"/>
      <c r="AQ361" s="142"/>
      <c r="AR361" s="141">
        <f t="shared" si="135"/>
        <v>3</v>
      </c>
      <c r="AS361" s="141">
        <f t="shared" si="136"/>
        <v>3</v>
      </c>
      <c r="AT361" s="141" t="str">
        <f t="shared" si="137"/>
        <v>Correct</v>
      </c>
      <c r="AU361" s="142"/>
      <c r="AV361" s="115" t="s">
        <v>83</v>
      </c>
      <c r="AW361" s="115">
        <v>30</v>
      </c>
      <c r="AX361" s="115" t="s">
        <v>84</v>
      </c>
      <c r="AZ361" s="115" t="s">
        <v>107</v>
      </c>
      <c r="BA361" s="115" t="s">
        <v>86</v>
      </c>
      <c r="BB361" s="115" t="s">
        <v>87</v>
      </c>
      <c r="BC361" s="115" t="s">
        <v>93</v>
      </c>
      <c r="BD361" s="115" t="s">
        <v>94</v>
      </c>
      <c r="BE361" s="115" t="s">
        <v>90</v>
      </c>
      <c r="BF361" s="115" t="s">
        <v>91</v>
      </c>
    </row>
    <row r="362" spans="1:59">
      <c r="A362" s="115">
        <v>7020349658</v>
      </c>
      <c r="B362" s="115" t="s">
        <v>52</v>
      </c>
      <c r="I362" s="115" t="s">
        <v>58</v>
      </c>
      <c r="R362" s="115" t="s">
        <v>65</v>
      </c>
      <c r="T362" s="142"/>
      <c r="U362" s="141">
        <f t="shared" si="115"/>
        <v>3</v>
      </c>
      <c r="V362" s="141">
        <f t="shared" si="116"/>
        <v>1</v>
      </c>
      <c r="W362" s="142"/>
      <c r="X362" s="141">
        <f t="shared" si="117"/>
        <v>1</v>
      </c>
      <c r="Y362" s="141">
        <f t="shared" si="118"/>
        <v>0</v>
      </c>
      <c r="Z362" s="141">
        <f t="shared" si="119"/>
        <v>0</v>
      </c>
      <c r="AA362" s="141">
        <f t="shared" si="120"/>
        <v>0</v>
      </c>
      <c r="AB362" s="141">
        <f t="shared" si="121"/>
        <v>0</v>
      </c>
      <c r="AC362" s="141">
        <f t="shared" si="122"/>
        <v>0</v>
      </c>
      <c r="AD362" s="141">
        <f t="shared" si="123"/>
        <v>0</v>
      </c>
      <c r="AE362" s="141">
        <f t="shared" si="124"/>
        <v>1</v>
      </c>
      <c r="AF362" s="141">
        <f t="shared" si="125"/>
        <v>0</v>
      </c>
      <c r="AG362" s="141">
        <f t="shared" si="126"/>
        <v>0</v>
      </c>
      <c r="AH362" s="141">
        <f t="shared" si="127"/>
        <v>0</v>
      </c>
      <c r="AI362" s="141">
        <f t="shared" si="128"/>
        <v>0</v>
      </c>
      <c r="AJ362" s="141">
        <f t="shared" si="129"/>
        <v>0</v>
      </c>
      <c r="AK362" s="141">
        <f t="shared" si="130"/>
        <v>0</v>
      </c>
      <c r="AL362" s="141">
        <f t="shared" si="131"/>
        <v>0</v>
      </c>
      <c r="AM362" s="141">
        <f t="shared" si="132"/>
        <v>0</v>
      </c>
      <c r="AN362" s="141">
        <f t="shared" si="133"/>
        <v>1</v>
      </c>
      <c r="AO362" s="141">
        <f t="shared" si="134"/>
        <v>0</v>
      </c>
      <c r="AP362" s="142"/>
      <c r="AQ362" s="142"/>
      <c r="AR362" s="141">
        <f t="shared" si="135"/>
        <v>3</v>
      </c>
      <c r="AS362" s="141">
        <f t="shared" si="136"/>
        <v>3</v>
      </c>
      <c r="AT362" s="141" t="str">
        <f t="shared" si="137"/>
        <v>Correct</v>
      </c>
      <c r="AU362" s="142"/>
      <c r="AV362" s="115" t="s">
        <v>83</v>
      </c>
      <c r="AW362" s="115">
        <v>47</v>
      </c>
      <c r="AX362" s="115" t="s">
        <v>181</v>
      </c>
      <c r="AY362" s="115" t="s">
        <v>192</v>
      </c>
      <c r="AZ362" s="115" t="s">
        <v>85</v>
      </c>
      <c r="BA362" s="115" t="s">
        <v>86</v>
      </c>
      <c r="BB362" s="115" t="s">
        <v>87</v>
      </c>
      <c r="BC362" s="115" t="s">
        <v>101</v>
      </c>
      <c r="BD362" s="115" t="s">
        <v>94</v>
      </c>
      <c r="BE362" s="115" t="s">
        <v>103</v>
      </c>
      <c r="BF362" s="115" t="s">
        <v>91</v>
      </c>
      <c r="BG362" s="115" t="s">
        <v>91</v>
      </c>
    </row>
    <row r="363" spans="1:59">
      <c r="A363" s="115">
        <v>6985157939</v>
      </c>
      <c r="E363" s="115" t="s">
        <v>19</v>
      </c>
      <c r="L363" s="115" t="s">
        <v>61</v>
      </c>
      <c r="T363" s="142"/>
      <c r="U363" s="141">
        <f t="shared" si="115"/>
        <v>2</v>
      </c>
      <c r="V363" s="141">
        <f t="shared" si="116"/>
        <v>1.5</v>
      </c>
      <c r="W363" s="142"/>
      <c r="X363" s="141">
        <f t="shared" si="117"/>
        <v>0</v>
      </c>
      <c r="Y363" s="141">
        <f t="shared" si="118"/>
        <v>0</v>
      </c>
      <c r="Z363" s="141">
        <f t="shared" si="119"/>
        <v>0</v>
      </c>
      <c r="AA363" s="141">
        <f t="shared" si="120"/>
        <v>1</v>
      </c>
      <c r="AB363" s="141">
        <f t="shared" si="121"/>
        <v>0</v>
      </c>
      <c r="AC363" s="141">
        <f t="shared" si="122"/>
        <v>0</v>
      </c>
      <c r="AD363" s="141">
        <f t="shared" si="123"/>
        <v>0</v>
      </c>
      <c r="AE363" s="141">
        <f t="shared" si="124"/>
        <v>0</v>
      </c>
      <c r="AF363" s="141">
        <f t="shared" si="125"/>
        <v>0</v>
      </c>
      <c r="AG363" s="141">
        <f t="shared" si="126"/>
        <v>0</v>
      </c>
      <c r="AH363" s="141">
        <f t="shared" si="127"/>
        <v>1</v>
      </c>
      <c r="AI363" s="141">
        <f t="shared" si="128"/>
        <v>0</v>
      </c>
      <c r="AJ363" s="141">
        <f t="shared" si="129"/>
        <v>0</v>
      </c>
      <c r="AK363" s="141">
        <f t="shared" si="130"/>
        <v>0</v>
      </c>
      <c r="AL363" s="141">
        <f t="shared" si="131"/>
        <v>0</v>
      </c>
      <c r="AM363" s="141">
        <f t="shared" si="132"/>
        <v>0</v>
      </c>
      <c r="AN363" s="141">
        <f t="shared" si="133"/>
        <v>0</v>
      </c>
      <c r="AO363" s="141">
        <f t="shared" si="134"/>
        <v>0</v>
      </c>
      <c r="AP363" s="142"/>
      <c r="AQ363" s="142"/>
      <c r="AR363" s="141">
        <f t="shared" si="135"/>
        <v>2</v>
      </c>
      <c r="AS363" s="141">
        <f t="shared" si="136"/>
        <v>2</v>
      </c>
      <c r="AT363" s="141" t="str">
        <f t="shared" si="137"/>
        <v>Correct</v>
      </c>
      <c r="AU363" s="142"/>
      <c r="AV363" s="115" t="s">
        <v>83</v>
      </c>
      <c r="AW363" s="115">
        <v>32</v>
      </c>
      <c r="AX363" s="115" t="s">
        <v>181</v>
      </c>
      <c r="AY363" s="115" t="s">
        <v>236</v>
      </c>
      <c r="BA363" s="115" t="s">
        <v>91</v>
      </c>
      <c r="BB363" s="115" t="s">
        <v>137</v>
      </c>
      <c r="BC363" s="115" t="s">
        <v>100</v>
      </c>
      <c r="BD363" s="115" t="s">
        <v>89</v>
      </c>
      <c r="BE363" s="115" t="s">
        <v>90</v>
      </c>
      <c r="BF363" s="115" t="s">
        <v>91</v>
      </c>
      <c r="BG363" s="115" t="s">
        <v>91</v>
      </c>
    </row>
    <row r="364" spans="1:59">
      <c r="A364" s="115">
        <v>6984063911</v>
      </c>
      <c r="E364" s="115" t="s">
        <v>19</v>
      </c>
      <c r="L364" s="115" t="s">
        <v>61</v>
      </c>
      <c r="T364" s="142"/>
      <c r="U364" s="141">
        <f t="shared" si="115"/>
        <v>2</v>
      </c>
      <c r="V364" s="141">
        <f t="shared" si="116"/>
        <v>1.5</v>
      </c>
      <c r="W364" s="142"/>
      <c r="X364" s="141">
        <f t="shared" si="117"/>
        <v>0</v>
      </c>
      <c r="Y364" s="141">
        <f t="shared" si="118"/>
        <v>0</v>
      </c>
      <c r="Z364" s="141">
        <f t="shared" si="119"/>
        <v>0</v>
      </c>
      <c r="AA364" s="141">
        <f t="shared" si="120"/>
        <v>1</v>
      </c>
      <c r="AB364" s="141">
        <f t="shared" si="121"/>
        <v>0</v>
      </c>
      <c r="AC364" s="141">
        <f t="shared" si="122"/>
        <v>0</v>
      </c>
      <c r="AD364" s="141">
        <f t="shared" si="123"/>
        <v>0</v>
      </c>
      <c r="AE364" s="141">
        <f t="shared" si="124"/>
        <v>0</v>
      </c>
      <c r="AF364" s="141">
        <f t="shared" si="125"/>
        <v>0</v>
      </c>
      <c r="AG364" s="141">
        <f t="shared" si="126"/>
        <v>0</v>
      </c>
      <c r="AH364" s="141">
        <f t="shared" si="127"/>
        <v>1</v>
      </c>
      <c r="AI364" s="141">
        <f t="shared" si="128"/>
        <v>0</v>
      </c>
      <c r="AJ364" s="141">
        <f t="shared" si="129"/>
        <v>0</v>
      </c>
      <c r="AK364" s="141">
        <f t="shared" si="130"/>
        <v>0</v>
      </c>
      <c r="AL364" s="141">
        <f t="shared" si="131"/>
        <v>0</v>
      </c>
      <c r="AM364" s="141">
        <f t="shared" si="132"/>
        <v>0</v>
      </c>
      <c r="AN364" s="141">
        <f t="shared" si="133"/>
        <v>0</v>
      </c>
      <c r="AO364" s="141">
        <f t="shared" si="134"/>
        <v>0</v>
      </c>
      <c r="AP364" s="142"/>
      <c r="AQ364" s="142"/>
      <c r="AR364" s="141">
        <f t="shared" si="135"/>
        <v>2</v>
      </c>
      <c r="AS364" s="141">
        <f t="shared" si="136"/>
        <v>2</v>
      </c>
      <c r="AT364" s="141" t="str">
        <f t="shared" si="137"/>
        <v>Correct</v>
      </c>
      <c r="AU364" s="142"/>
      <c r="AV364" s="115" t="s">
        <v>83</v>
      </c>
      <c r="AW364" s="115">
        <v>32</v>
      </c>
      <c r="AX364" s="115" t="s">
        <v>181</v>
      </c>
    </row>
    <row r="365" spans="1:59">
      <c r="A365" s="115">
        <v>7044861110</v>
      </c>
      <c r="B365" s="115" t="s">
        <v>52</v>
      </c>
      <c r="E365" s="115" t="s">
        <v>19</v>
      </c>
      <c r="H365" s="115" t="s">
        <v>57</v>
      </c>
      <c r="T365" s="142"/>
      <c r="U365" s="141">
        <f t="shared" si="115"/>
        <v>3</v>
      </c>
      <c r="V365" s="141">
        <f t="shared" si="116"/>
        <v>1</v>
      </c>
      <c r="W365" s="142"/>
      <c r="X365" s="141">
        <f t="shared" si="117"/>
        <v>1</v>
      </c>
      <c r="Y365" s="141">
        <f t="shared" si="118"/>
        <v>0</v>
      </c>
      <c r="Z365" s="141">
        <f t="shared" si="119"/>
        <v>0</v>
      </c>
      <c r="AA365" s="141">
        <f t="shared" si="120"/>
        <v>1</v>
      </c>
      <c r="AB365" s="141">
        <f t="shared" si="121"/>
        <v>0</v>
      </c>
      <c r="AC365" s="141">
        <f t="shared" si="122"/>
        <v>0</v>
      </c>
      <c r="AD365" s="141">
        <f t="shared" si="123"/>
        <v>1</v>
      </c>
      <c r="AE365" s="141">
        <f t="shared" si="124"/>
        <v>0</v>
      </c>
      <c r="AF365" s="141">
        <f t="shared" si="125"/>
        <v>0</v>
      </c>
      <c r="AG365" s="141">
        <f t="shared" si="126"/>
        <v>0</v>
      </c>
      <c r="AH365" s="141">
        <f t="shared" si="127"/>
        <v>0</v>
      </c>
      <c r="AI365" s="141">
        <f t="shared" si="128"/>
        <v>0</v>
      </c>
      <c r="AJ365" s="141">
        <f t="shared" si="129"/>
        <v>0</v>
      </c>
      <c r="AK365" s="141">
        <f t="shared" si="130"/>
        <v>0</v>
      </c>
      <c r="AL365" s="141">
        <f t="shared" si="131"/>
        <v>0</v>
      </c>
      <c r="AM365" s="141">
        <f t="shared" si="132"/>
        <v>0</v>
      </c>
      <c r="AN365" s="141">
        <f t="shared" si="133"/>
        <v>0</v>
      </c>
      <c r="AO365" s="141">
        <f t="shared" si="134"/>
        <v>0</v>
      </c>
      <c r="AP365" s="142"/>
      <c r="AQ365" s="142"/>
      <c r="AR365" s="141">
        <f t="shared" si="135"/>
        <v>3</v>
      </c>
      <c r="AS365" s="141">
        <f t="shared" si="136"/>
        <v>3</v>
      </c>
      <c r="AT365" s="141" t="str">
        <f t="shared" si="137"/>
        <v>Correct</v>
      </c>
      <c r="AU365" s="142"/>
      <c r="AV365" s="115" t="s">
        <v>99</v>
      </c>
      <c r="AW365" s="115">
        <v>71</v>
      </c>
      <c r="AX365" s="115" t="s">
        <v>84</v>
      </c>
      <c r="AY365" s="115" t="s">
        <v>138</v>
      </c>
      <c r="AZ365" s="115" t="s">
        <v>85</v>
      </c>
      <c r="BA365" s="115" t="s">
        <v>86</v>
      </c>
      <c r="BB365" s="115" t="s">
        <v>87</v>
      </c>
      <c r="BC365" s="115" t="s">
        <v>101</v>
      </c>
      <c r="BD365" s="115" t="s">
        <v>89</v>
      </c>
      <c r="BE365" s="115" t="s">
        <v>106</v>
      </c>
      <c r="BF365" s="115" t="s">
        <v>91</v>
      </c>
      <c r="BG365" s="115" t="s">
        <v>91</v>
      </c>
    </row>
    <row r="366" spans="1:59">
      <c r="A366" s="115">
        <v>6985460355</v>
      </c>
      <c r="G366" s="115" t="s">
        <v>56</v>
      </c>
      <c r="L366" s="115" t="s">
        <v>61</v>
      </c>
      <c r="S366" s="115" t="s">
        <v>66</v>
      </c>
      <c r="T366" s="142"/>
      <c r="U366" s="141">
        <f t="shared" si="115"/>
        <v>3</v>
      </c>
      <c r="V366" s="141">
        <f t="shared" si="116"/>
        <v>1</v>
      </c>
      <c r="W366" s="142"/>
      <c r="X366" s="141">
        <f t="shared" si="117"/>
        <v>0</v>
      </c>
      <c r="Y366" s="141">
        <f t="shared" si="118"/>
        <v>0</v>
      </c>
      <c r="Z366" s="141">
        <f t="shared" si="119"/>
        <v>0</v>
      </c>
      <c r="AA366" s="141">
        <f t="shared" si="120"/>
        <v>0</v>
      </c>
      <c r="AB366" s="141">
        <f t="shared" si="121"/>
        <v>0</v>
      </c>
      <c r="AC366" s="141">
        <f t="shared" si="122"/>
        <v>1</v>
      </c>
      <c r="AD366" s="141">
        <f t="shared" si="123"/>
        <v>0</v>
      </c>
      <c r="AE366" s="141">
        <f t="shared" si="124"/>
        <v>0</v>
      </c>
      <c r="AF366" s="141">
        <f t="shared" si="125"/>
        <v>0</v>
      </c>
      <c r="AG366" s="141">
        <f t="shared" si="126"/>
        <v>0</v>
      </c>
      <c r="AH366" s="141">
        <f t="shared" si="127"/>
        <v>1</v>
      </c>
      <c r="AI366" s="141">
        <f t="shared" si="128"/>
        <v>0</v>
      </c>
      <c r="AJ366" s="141">
        <f t="shared" si="129"/>
        <v>0</v>
      </c>
      <c r="AK366" s="141">
        <f t="shared" si="130"/>
        <v>0</v>
      </c>
      <c r="AL366" s="141">
        <f t="shared" si="131"/>
        <v>0</v>
      </c>
      <c r="AM366" s="141">
        <f t="shared" si="132"/>
        <v>0</v>
      </c>
      <c r="AN366" s="141">
        <f t="shared" si="133"/>
        <v>0</v>
      </c>
      <c r="AO366" s="141">
        <f t="shared" si="134"/>
        <v>1</v>
      </c>
      <c r="AP366" s="142"/>
      <c r="AQ366" s="142"/>
      <c r="AR366" s="141">
        <f t="shared" si="135"/>
        <v>3</v>
      </c>
      <c r="AS366" s="141">
        <f t="shared" si="136"/>
        <v>3</v>
      </c>
      <c r="AT366" s="141" t="str">
        <f t="shared" si="137"/>
        <v>Correct</v>
      </c>
      <c r="AU366" s="142"/>
      <c r="AV366" s="115" t="s">
        <v>99</v>
      </c>
      <c r="AW366" s="115">
        <v>49</v>
      </c>
      <c r="AX366" s="115" t="s">
        <v>181</v>
      </c>
      <c r="AY366" s="115" t="s">
        <v>439</v>
      </c>
      <c r="AZ366" s="115" t="s">
        <v>85</v>
      </c>
      <c r="BA366" s="115" t="s">
        <v>86</v>
      </c>
      <c r="BC366" s="115" t="s">
        <v>101</v>
      </c>
      <c r="BD366" s="115" t="s">
        <v>89</v>
      </c>
      <c r="BE366" s="115" t="s">
        <v>90</v>
      </c>
      <c r="BF366" s="115" t="s">
        <v>91</v>
      </c>
      <c r="BG366" s="115" t="s">
        <v>91</v>
      </c>
    </row>
    <row r="367" spans="1:59">
      <c r="A367" s="115">
        <v>5586971605</v>
      </c>
      <c r="L367" s="115" t="s">
        <v>61</v>
      </c>
      <c r="R367" s="115" t="s">
        <v>65</v>
      </c>
      <c r="S367" s="115" t="s">
        <v>66</v>
      </c>
      <c r="T367" s="142"/>
      <c r="U367" s="141">
        <f t="shared" si="115"/>
        <v>3</v>
      </c>
      <c r="V367" s="141">
        <f t="shared" si="116"/>
        <v>1</v>
      </c>
      <c r="W367" s="142"/>
      <c r="X367" s="141">
        <f t="shared" si="117"/>
        <v>0</v>
      </c>
      <c r="Y367" s="141">
        <f t="shared" si="118"/>
        <v>0</v>
      </c>
      <c r="Z367" s="141">
        <f t="shared" si="119"/>
        <v>0</v>
      </c>
      <c r="AA367" s="141">
        <f t="shared" si="120"/>
        <v>0</v>
      </c>
      <c r="AB367" s="141">
        <f t="shared" si="121"/>
        <v>0</v>
      </c>
      <c r="AC367" s="141">
        <f t="shared" si="122"/>
        <v>0</v>
      </c>
      <c r="AD367" s="141">
        <f t="shared" si="123"/>
        <v>0</v>
      </c>
      <c r="AE367" s="141">
        <f t="shared" si="124"/>
        <v>0</v>
      </c>
      <c r="AF367" s="141">
        <f t="shared" si="125"/>
        <v>0</v>
      </c>
      <c r="AG367" s="141">
        <f t="shared" si="126"/>
        <v>0</v>
      </c>
      <c r="AH367" s="141">
        <f t="shared" si="127"/>
        <v>1</v>
      </c>
      <c r="AI367" s="141">
        <f t="shared" si="128"/>
        <v>0</v>
      </c>
      <c r="AJ367" s="141">
        <f t="shared" si="129"/>
        <v>0</v>
      </c>
      <c r="AK367" s="141">
        <f t="shared" si="130"/>
        <v>0</v>
      </c>
      <c r="AL367" s="141">
        <f t="shared" si="131"/>
        <v>0</v>
      </c>
      <c r="AM367" s="141">
        <f t="shared" si="132"/>
        <v>0</v>
      </c>
      <c r="AN367" s="141">
        <f t="shared" si="133"/>
        <v>1</v>
      </c>
      <c r="AO367" s="141">
        <f t="shared" si="134"/>
        <v>1</v>
      </c>
      <c r="AP367" s="142"/>
      <c r="AQ367" s="142"/>
      <c r="AR367" s="141">
        <f t="shared" si="135"/>
        <v>3</v>
      </c>
      <c r="AS367" s="141">
        <f t="shared" si="136"/>
        <v>3</v>
      </c>
      <c r="AT367" s="141" t="str">
        <f t="shared" si="137"/>
        <v>Correct</v>
      </c>
      <c r="AU367" s="142"/>
      <c r="AV367" s="115" t="s">
        <v>83</v>
      </c>
      <c r="AW367" s="115">
        <v>62</v>
      </c>
      <c r="AX367" s="115" t="s">
        <v>181</v>
      </c>
      <c r="AY367" s="115" t="s">
        <v>183</v>
      </c>
      <c r="AZ367" s="115" t="s">
        <v>85</v>
      </c>
      <c r="BA367" s="115" t="s">
        <v>86</v>
      </c>
      <c r="BB367" s="115" t="s">
        <v>87</v>
      </c>
      <c r="BC367" s="115" t="s">
        <v>88</v>
      </c>
      <c r="BD367" s="115" t="s">
        <v>111</v>
      </c>
      <c r="BE367" s="115" t="s">
        <v>90</v>
      </c>
      <c r="BF367" s="115" t="s">
        <v>91</v>
      </c>
      <c r="BG367" s="115" t="s">
        <v>91</v>
      </c>
    </row>
    <row r="368" spans="1:59">
      <c r="A368" s="115">
        <v>6985720012</v>
      </c>
      <c r="E368" s="115" t="s">
        <v>19</v>
      </c>
      <c r="L368" s="115" t="s">
        <v>61</v>
      </c>
      <c r="S368" s="115" t="s">
        <v>66</v>
      </c>
      <c r="T368" s="142"/>
      <c r="U368" s="141">
        <f t="shared" si="115"/>
        <v>3</v>
      </c>
      <c r="V368" s="141">
        <f t="shared" si="116"/>
        <v>1</v>
      </c>
      <c r="W368" s="142"/>
      <c r="X368" s="141">
        <f t="shared" si="117"/>
        <v>0</v>
      </c>
      <c r="Y368" s="141">
        <f t="shared" si="118"/>
        <v>0</v>
      </c>
      <c r="Z368" s="141">
        <f t="shared" si="119"/>
        <v>0</v>
      </c>
      <c r="AA368" s="141">
        <f t="shared" si="120"/>
        <v>1</v>
      </c>
      <c r="AB368" s="141">
        <f t="shared" si="121"/>
        <v>0</v>
      </c>
      <c r="AC368" s="141">
        <f t="shared" si="122"/>
        <v>0</v>
      </c>
      <c r="AD368" s="141">
        <f t="shared" si="123"/>
        <v>0</v>
      </c>
      <c r="AE368" s="141">
        <f t="shared" si="124"/>
        <v>0</v>
      </c>
      <c r="AF368" s="141">
        <f t="shared" si="125"/>
        <v>0</v>
      </c>
      <c r="AG368" s="141">
        <f t="shared" si="126"/>
        <v>0</v>
      </c>
      <c r="AH368" s="141">
        <f t="shared" si="127"/>
        <v>1</v>
      </c>
      <c r="AI368" s="141">
        <f t="shared" si="128"/>
        <v>0</v>
      </c>
      <c r="AJ368" s="141">
        <f t="shared" si="129"/>
        <v>0</v>
      </c>
      <c r="AK368" s="141">
        <f t="shared" si="130"/>
        <v>0</v>
      </c>
      <c r="AL368" s="141">
        <f t="shared" si="131"/>
        <v>0</v>
      </c>
      <c r="AM368" s="141">
        <f t="shared" si="132"/>
        <v>0</v>
      </c>
      <c r="AN368" s="141">
        <f t="shared" si="133"/>
        <v>0</v>
      </c>
      <c r="AO368" s="141">
        <f t="shared" si="134"/>
        <v>1</v>
      </c>
      <c r="AP368" s="142"/>
      <c r="AQ368" s="142"/>
      <c r="AR368" s="141">
        <f t="shared" si="135"/>
        <v>3</v>
      </c>
      <c r="AS368" s="141">
        <f t="shared" si="136"/>
        <v>3</v>
      </c>
      <c r="AT368" s="141" t="str">
        <f t="shared" si="137"/>
        <v>Correct</v>
      </c>
      <c r="AU368" s="142"/>
      <c r="AV368" s="115" t="s">
        <v>99</v>
      </c>
      <c r="AW368" s="115">
        <v>36</v>
      </c>
      <c r="AX368" s="115" t="s">
        <v>181</v>
      </c>
      <c r="AZ368" s="115" t="s">
        <v>85</v>
      </c>
      <c r="BC368" s="115" t="s">
        <v>101</v>
      </c>
      <c r="BD368" s="115" t="s">
        <v>102</v>
      </c>
      <c r="BE368" s="115" t="s">
        <v>90</v>
      </c>
      <c r="BF368" s="115" t="s">
        <v>91</v>
      </c>
      <c r="BG368" s="115" t="s">
        <v>91</v>
      </c>
    </row>
    <row r="369" spans="1:59">
      <c r="A369" s="115">
        <v>6985466249</v>
      </c>
      <c r="B369" s="115" t="s">
        <v>52</v>
      </c>
      <c r="D369" s="115" t="s">
        <v>54</v>
      </c>
      <c r="L369" s="115" t="s">
        <v>61</v>
      </c>
      <c r="R369" s="115" t="s">
        <v>65</v>
      </c>
      <c r="T369" s="142"/>
      <c r="U369" s="141">
        <f t="shared" si="115"/>
        <v>4</v>
      </c>
      <c r="V369" s="141">
        <f t="shared" si="116"/>
        <v>0.75</v>
      </c>
      <c r="W369" s="142"/>
      <c r="X369" s="141">
        <f t="shared" si="117"/>
        <v>0.75</v>
      </c>
      <c r="Y369" s="141">
        <f t="shared" si="118"/>
        <v>0</v>
      </c>
      <c r="Z369" s="141">
        <f t="shared" si="119"/>
        <v>0.75</v>
      </c>
      <c r="AA369" s="141">
        <f t="shared" si="120"/>
        <v>0</v>
      </c>
      <c r="AB369" s="141">
        <f t="shared" si="121"/>
        <v>0</v>
      </c>
      <c r="AC369" s="141">
        <f t="shared" si="122"/>
        <v>0</v>
      </c>
      <c r="AD369" s="141">
        <f t="shared" si="123"/>
        <v>0</v>
      </c>
      <c r="AE369" s="141">
        <f t="shared" si="124"/>
        <v>0</v>
      </c>
      <c r="AF369" s="141">
        <f t="shared" si="125"/>
        <v>0</v>
      </c>
      <c r="AG369" s="141">
        <f t="shared" si="126"/>
        <v>0</v>
      </c>
      <c r="AH369" s="141">
        <f t="shared" si="127"/>
        <v>0.75</v>
      </c>
      <c r="AI369" s="141">
        <f t="shared" si="128"/>
        <v>0</v>
      </c>
      <c r="AJ369" s="141">
        <f t="shared" si="129"/>
        <v>0</v>
      </c>
      <c r="AK369" s="141">
        <f t="shared" si="130"/>
        <v>0</v>
      </c>
      <c r="AL369" s="141">
        <f t="shared" si="131"/>
        <v>0</v>
      </c>
      <c r="AM369" s="141">
        <f t="shared" si="132"/>
        <v>0</v>
      </c>
      <c r="AN369" s="141">
        <f t="shared" si="133"/>
        <v>0.75</v>
      </c>
      <c r="AO369" s="141">
        <f t="shared" si="134"/>
        <v>0</v>
      </c>
      <c r="AP369" s="142"/>
      <c r="AQ369" s="142"/>
      <c r="AR369" s="141">
        <f t="shared" si="135"/>
        <v>3</v>
      </c>
      <c r="AS369" s="141">
        <f t="shared" si="136"/>
        <v>4</v>
      </c>
      <c r="AT369" s="141" t="str">
        <f t="shared" si="137"/>
        <v>Correct</v>
      </c>
      <c r="AU369" s="142"/>
      <c r="AV369" s="115" t="s">
        <v>99</v>
      </c>
      <c r="AW369" s="115">
        <v>59</v>
      </c>
      <c r="AX369" s="115" t="s">
        <v>181</v>
      </c>
      <c r="AY369" s="115" t="s">
        <v>219</v>
      </c>
      <c r="AZ369" s="115" t="s">
        <v>85</v>
      </c>
      <c r="BC369" s="115" t="s">
        <v>104</v>
      </c>
      <c r="BD369" s="115" t="s">
        <v>94</v>
      </c>
      <c r="BE369" s="115" t="s">
        <v>113</v>
      </c>
      <c r="BF369" s="115" t="s">
        <v>91</v>
      </c>
      <c r="BG369" s="115" t="s">
        <v>91</v>
      </c>
    </row>
    <row r="370" spans="1:59">
      <c r="A370" s="115">
        <v>6985441868</v>
      </c>
      <c r="H370" s="115" t="s">
        <v>57</v>
      </c>
      <c r="I370" s="115" t="s">
        <v>58</v>
      </c>
      <c r="T370" s="142"/>
      <c r="U370" s="141">
        <f t="shared" si="115"/>
        <v>2</v>
      </c>
      <c r="V370" s="141">
        <f t="shared" si="116"/>
        <v>1.5</v>
      </c>
      <c r="W370" s="142"/>
      <c r="X370" s="141">
        <f t="shared" si="117"/>
        <v>0</v>
      </c>
      <c r="Y370" s="141">
        <f t="shared" si="118"/>
        <v>0</v>
      </c>
      <c r="Z370" s="141">
        <f t="shared" si="119"/>
        <v>0</v>
      </c>
      <c r="AA370" s="141">
        <f t="shared" si="120"/>
        <v>0</v>
      </c>
      <c r="AB370" s="141">
        <f t="shared" si="121"/>
        <v>0</v>
      </c>
      <c r="AC370" s="141">
        <f t="shared" si="122"/>
        <v>0</v>
      </c>
      <c r="AD370" s="141">
        <f t="shared" si="123"/>
        <v>1</v>
      </c>
      <c r="AE370" s="141">
        <f t="shared" si="124"/>
        <v>1</v>
      </c>
      <c r="AF370" s="141">
        <f t="shared" si="125"/>
        <v>0</v>
      </c>
      <c r="AG370" s="141">
        <f t="shared" si="126"/>
        <v>0</v>
      </c>
      <c r="AH370" s="141">
        <f t="shared" si="127"/>
        <v>0</v>
      </c>
      <c r="AI370" s="141">
        <f t="shared" si="128"/>
        <v>0</v>
      </c>
      <c r="AJ370" s="141">
        <f t="shared" si="129"/>
        <v>0</v>
      </c>
      <c r="AK370" s="141">
        <f t="shared" si="130"/>
        <v>0</v>
      </c>
      <c r="AL370" s="141">
        <f t="shared" si="131"/>
        <v>0</v>
      </c>
      <c r="AM370" s="141">
        <f t="shared" si="132"/>
        <v>0</v>
      </c>
      <c r="AN370" s="141">
        <f t="shared" si="133"/>
        <v>0</v>
      </c>
      <c r="AO370" s="141">
        <f t="shared" si="134"/>
        <v>0</v>
      </c>
      <c r="AP370" s="142"/>
      <c r="AQ370" s="142"/>
      <c r="AR370" s="141">
        <f t="shared" si="135"/>
        <v>2</v>
      </c>
      <c r="AS370" s="141">
        <f t="shared" si="136"/>
        <v>2</v>
      </c>
      <c r="AT370" s="141" t="str">
        <f t="shared" si="137"/>
        <v>Correct</v>
      </c>
      <c r="AU370" s="142"/>
      <c r="AV370" s="115" t="s">
        <v>99</v>
      </c>
      <c r="AW370" s="115">
        <v>59</v>
      </c>
      <c r="AX370" s="115" t="s">
        <v>84</v>
      </c>
      <c r="AY370" s="115" t="s">
        <v>160</v>
      </c>
      <c r="AZ370" s="115" t="s">
        <v>85</v>
      </c>
      <c r="BA370" s="115" t="s">
        <v>86</v>
      </c>
      <c r="BB370" s="115" t="s">
        <v>87</v>
      </c>
      <c r="BD370" s="115" t="s">
        <v>102</v>
      </c>
      <c r="BE370" s="115" t="s">
        <v>90</v>
      </c>
      <c r="BF370" s="115" t="s">
        <v>91</v>
      </c>
      <c r="BG370" s="115" t="s">
        <v>86</v>
      </c>
    </row>
    <row r="371" spans="1:59">
      <c r="A371" s="115">
        <v>7020350176</v>
      </c>
      <c r="B371" s="115" t="s">
        <v>52</v>
      </c>
      <c r="D371" s="115" t="s">
        <v>54</v>
      </c>
      <c r="E371" s="115" t="s">
        <v>19</v>
      </c>
      <c r="T371" s="142"/>
      <c r="U371" s="141">
        <f t="shared" si="115"/>
        <v>3</v>
      </c>
      <c r="V371" s="141">
        <f t="shared" si="116"/>
        <v>1</v>
      </c>
      <c r="W371" s="142"/>
      <c r="X371" s="141">
        <f t="shared" si="117"/>
        <v>1</v>
      </c>
      <c r="Y371" s="141">
        <f t="shared" si="118"/>
        <v>0</v>
      </c>
      <c r="Z371" s="141">
        <f t="shared" si="119"/>
        <v>1</v>
      </c>
      <c r="AA371" s="141">
        <f t="shared" si="120"/>
        <v>1</v>
      </c>
      <c r="AB371" s="141">
        <f t="shared" si="121"/>
        <v>0</v>
      </c>
      <c r="AC371" s="141">
        <f t="shared" si="122"/>
        <v>0</v>
      </c>
      <c r="AD371" s="141">
        <f t="shared" si="123"/>
        <v>0</v>
      </c>
      <c r="AE371" s="141">
        <f t="shared" si="124"/>
        <v>0</v>
      </c>
      <c r="AF371" s="141">
        <f t="shared" si="125"/>
        <v>0</v>
      </c>
      <c r="AG371" s="141">
        <f t="shared" si="126"/>
        <v>0</v>
      </c>
      <c r="AH371" s="141">
        <f t="shared" si="127"/>
        <v>0</v>
      </c>
      <c r="AI371" s="141">
        <f t="shared" si="128"/>
        <v>0</v>
      </c>
      <c r="AJ371" s="141">
        <f t="shared" si="129"/>
        <v>0</v>
      </c>
      <c r="AK371" s="141">
        <f t="shared" si="130"/>
        <v>0</v>
      </c>
      <c r="AL371" s="141">
        <f t="shared" si="131"/>
        <v>0</v>
      </c>
      <c r="AM371" s="141">
        <f t="shared" si="132"/>
        <v>0</v>
      </c>
      <c r="AN371" s="141">
        <f t="shared" si="133"/>
        <v>0</v>
      </c>
      <c r="AO371" s="141">
        <f t="shared" si="134"/>
        <v>0</v>
      </c>
      <c r="AP371" s="142"/>
      <c r="AQ371" s="142"/>
      <c r="AR371" s="141">
        <f t="shared" si="135"/>
        <v>3</v>
      </c>
      <c r="AS371" s="141">
        <f t="shared" si="136"/>
        <v>3</v>
      </c>
      <c r="AT371" s="141" t="str">
        <f t="shared" si="137"/>
        <v>Correct</v>
      </c>
      <c r="AU371" s="142"/>
      <c r="AV371" s="115" t="s">
        <v>99</v>
      </c>
      <c r="AW371" s="115">
        <v>22</v>
      </c>
      <c r="AX371" s="115" t="s">
        <v>181</v>
      </c>
      <c r="AY371" s="115" t="s">
        <v>440</v>
      </c>
      <c r="AZ371" s="115" t="s">
        <v>85</v>
      </c>
      <c r="BA371" s="115" t="s">
        <v>86</v>
      </c>
      <c r="BB371" s="115" t="s">
        <v>87</v>
      </c>
      <c r="BC371" s="115" t="s">
        <v>96</v>
      </c>
      <c r="BD371" s="115" t="s">
        <v>112</v>
      </c>
      <c r="BE371" s="115" t="s">
        <v>98</v>
      </c>
      <c r="BF371" s="115" t="s">
        <v>91</v>
      </c>
      <c r="BG371" s="115" t="s">
        <v>91</v>
      </c>
    </row>
    <row r="372" spans="1:59">
      <c r="A372" s="115">
        <v>5584638926</v>
      </c>
      <c r="D372" s="115" t="s">
        <v>54</v>
      </c>
      <c r="E372" s="115" t="s">
        <v>19</v>
      </c>
      <c r="S372" s="115" t="s">
        <v>66</v>
      </c>
      <c r="T372" s="142"/>
      <c r="U372" s="141">
        <f t="shared" si="115"/>
        <v>3</v>
      </c>
      <c r="V372" s="141">
        <f t="shared" si="116"/>
        <v>1</v>
      </c>
      <c r="W372" s="142"/>
      <c r="X372" s="141">
        <f t="shared" si="117"/>
        <v>0</v>
      </c>
      <c r="Y372" s="141">
        <f t="shared" si="118"/>
        <v>0</v>
      </c>
      <c r="Z372" s="141">
        <f t="shared" si="119"/>
        <v>1</v>
      </c>
      <c r="AA372" s="141">
        <f t="shared" si="120"/>
        <v>1</v>
      </c>
      <c r="AB372" s="141">
        <f t="shared" si="121"/>
        <v>0</v>
      </c>
      <c r="AC372" s="141">
        <f t="shared" si="122"/>
        <v>0</v>
      </c>
      <c r="AD372" s="141">
        <f t="shared" si="123"/>
        <v>0</v>
      </c>
      <c r="AE372" s="141">
        <f t="shared" si="124"/>
        <v>0</v>
      </c>
      <c r="AF372" s="141">
        <f t="shared" si="125"/>
        <v>0</v>
      </c>
      <c r="AG372" s="141">
        <f t="shared" si="126"/>
        <v>0</v>
      </c>
      <c r="AH372" s="141">
        <f t="shared" si="127"/>
        <v>0</v>
      </c>
      <c r="AI372" s="141">
        <f t="shared" si="128"/>
        <v>0</v>
      </c>
      <c r="AJ372" s="141">
        <f t="shared" si="129"/>
        <v>0</v>
      </c>
      <c r="AK372" s="141">
        <f t="shared" si="130"/>
        <v>0</v>
      </c>
      <c r="AL372" s="141">
        <f t="shared" si="131"/>
        <v>0</v>
      </c>
      <c r="AM372" s="141">
        <f t="shared" si="132"/>
        <v>0</v>
      </c>
      <c r="AN372" s="141">
        <f t="shared" si="133"/>
        <v>0</v>
      </c>
      <c r="AO372" s="141">
        <f t="shared" si="134"/>
        <v>1</v>
      </c>
      <c r="AP372" s="142"/>
      <c r="AQ372" s="142"/>
      <c r="AR372" s="141">
        <f t="shared" si="135"/>
        <v>3</v>
      </c>
      <c r="AS372" s="141">
        <f t="shared" si="136"/>
        <v>3</v>
      </c>
      <c r="AT372" s="141" t="str">
        <f t="shared" si="137"/>
        <v>Correct</v>
      </c>
      <c r="AU372" s="142"/>
      <c r="AV372" s="115" t="s">
        <v>83</v>
      </c>
      <c r="AW372" s="115">
        <v>52</v>
      </c>
      <c r="AX372" s="115" t="s">
        <v>181</v>
      </c>
      <c r="AY372" s="115" t="s">
        <v>185</v>
      </c>
      <c r="AZ372" s="115" t="s">
        <v>97</v>
      </c>
      <c r="BA372" s="115" t="s">
        <v>86</v>
      </c>
      <c r="BB372" s="115" t="s">
        <v>87</v>
      </c>
      <c r="BC372" s="115" t="s">
        <v>88</v>
      </c>
      <c r="BD372" s="115" t="s">
        <v>94</v>
      </c>
      <c r="BE372" s="115" t="s">
        <v>90</v>
      </c>
      <c r="BF372" s="115" t="s">
        <v>91</v>
      </c>
      <c r="BG372" s="115" t="s">
        <v>91</v>
      </c>
    </row>
    <row r="373" spans="1:59">
      <c r="A373" s="115">
        <v>7020354320</v>
      </c>
      <c r="D373" s="115" t="s">
        <v>54</v>
      </c>
      <c r="K373" s="115" t="s">
        <v>60</v>
      </c>
      <c r="Q373" s="115" t="s">
        <v>64</v>
      </c>
      <c r="T373" s="142"/>
      <c r="U373" s="141">
        <f t="shared" si="115"/>
        <v>3</v>
      </c>
      <c r="V373" s="141">
        <f t="shared" si="116"/>
        <v>1</v>
      </c>
      <c r="W373" s="142"/>
      <c r="X373" s="141">
        <f t="shared" si="117"/>
        <v>0</v>
      </c>
      <c r="Y373" s="141">
        <f t="shared" si="118"/>
        <v>0</v>
      </c>
      <c r="Z373" s="141">
        <f t="shared" si="119"/>
        <v>1</v>
      </c>
      <c r="AA373" s="141">
        <f t="shared" si="120"/>
        <v>0</v>
      </c>
      <c r="AB373" s="141">
        <f t="shared" si="121"/>
        <v>0</v>
      </c>
      <c r="AC373" s="141">
        <f t="shared" si="122"/>
        <v>0</v>
      </c>
      <c r="AD373" s="141">
        <f t="shared" si="123"/>
        <v>0</v>
      </c>
      <c r="AE373" s="141">
        <f t="shared" si="124"/>
        <v>0</v>
      </c>
      <c r="AF373" s="141">
        <f t="shared" si="125"/>
        <v>0</v>
      </c>
      <c r="AG373" s="141">
        <f t="shared" si="126"/>
        <v>1</v>
      </c>
      <c r="AH373" s="141">
        <f t="shared" si="127"/>
        <v>0</v>
      </c>
      <c r="AI373" s="141">
        <f t="shared" si="128"/>
        <v>0</v>
      </c>
      <c r="AJ373" s="141">
        <f t="shared" si="129"/>
        <v>0</v>
      </c>
      <c r="AK373" s="141">
        <f t="shared" si="130"/>
        <v>0</v>
      </c>
      <c r="AL373" s="141">
        <f t="shared" si="131"/>
        <v>0</v>
      </c>
      <c r="AM373" s="141">
        <f t="shared" si="132"/>
        <v>1</v>
      </c>
      <c r="AN373" s="141">
        <f t="shared" si="133"/>
        <v>0</v>
      </c>
      <c r="AO373" s="141">
        <f t="shared" si="134"/>
        <v>0</v>
      </c>
      <c r="AP373" s="142"/>
      <c r="AQ373" s="142"/>
      <c r="AR373" s="141">
        <f t="shared" si="135"/>
        <v>3</v>
      </c>
      <c r="AS373" s="141">
        <f t="shared" si="136"/>
        <v>3</v>
      </c>
      <c r="AT373" s="141" t="str">
        <f t="shared" si="137"/>
        <v>Correct</v>
      </c>
      <c r="AU373" s="142"/>
      <c r="AV373" s="115" t="s">
        <v>99</v>
      </c>
      <c r="AW373" s="115">
        <v>18</v>
      </c>
      <c r="AX373" s="115" t="s">
        <v>181</v>
      </c>
      <c r="AY373" s="115" t="s">
        <v>207</v>
      </c>
      <c r="AZ373" s="115" t="s">
        <v>85</v>
      </c>
      <c r="BA373" s="115" t="s">
        <v>86</v>
      </c>
      <c r="BB373" s="115" t="s">
        <v>87</v>
      </c>
      <c r="BC373" s="115" t="s">
        <v>96</v>
      </c>
      <c r="BD373" s="115" t="s">
        <v>112</v>
      </c>
      <c r="BE373" s="115" t="s">
        <v>98</v>
      </c>
      <c r="BF373" s="115" t="s">
        <v>91</v>
      </c>
      <c r="BG373" s="115" t="s">
        <v>86</v>
      </c>
    </row>
    <row r="374" spans="1:59">
      <c r="A374" s="115">
        <v>7020351874</v>
      </c>
      <c r="D374" s="115" t="s">
        <v>54</v>
      </c>
      <c r="I374" s="115" t="s">
        <v>58</v>
      </c>
      <c r="S374" s="115" t="s">
        <v>66</v>
      </c>
      <c r="T374" s="142"/>
      <c r="U374" s="141">
        <f t="shared" si="115"/>
        <v>3</v>
      </c>
      <c r="V374" s="141">
        <f t="shared" si="116"/>
        <v>1</v>
      </c>
      <c r="W374" s="142"/>
      <c r="X374" s="141">
        <f t="shared" si="117"/>
        <v>0</v>
      </c>
      <c r="Y374" s="141">
        <f t="shared" si="118"/>
        <v>0</v>
      </c>
      <c r="Z374" s="141">
        <f t="shared" si="119"/>
        <v>1</v>
      </c>
      <c r="AA374" s="141">
        <f t="shared" si="120"/>
        <v>0</v>
      </c>
      <c r="AB374" s="141">
        <f t="shared" si="121"/>
        <v>0</v>
      </c>
      <c r="AC374" s="141">
        <f t="shared" si="122"/>
        <v>0</v>
      </c>
      <c r="AD374" s="141">
        <f t="shared" si="123"/>
        <v>0</v>
      </c>
      <c r="AE374" s="141">
        <f t="shared" si="124"/>
        <v>1</v>
      </c>
      <c r="AF374" s="141">
        <f t="shared" si="125"/>
        <v>0</v>
      </c>
      <c r="AG374" s="141">
        <f t="shared" si="126"/>
        <v>0</v>
      </c>
      <c r="AH374" s="141">
        <f t="shared" si="127"/>
        <v>0</v>
      </c>
      <c r="AI374" s="141">
        <f t="shared" si="128"/>
        <v>0</v>
      </c>
      <c r="AJ374" s="141">
        <f t="shared" si="129"/>
        <v>0</v>
      </c>
      <c r="AK374" s="141">
        <f t="shared" si="130"/>
        <v>0</v>
      </c>
      <c r="AL374" s="141">
        <f t="shared" si="131"/>
        <v>0</v>
      </c>
      <c r="AM374" s="141">
        <f t="shared" si="132"/>
        <v>0</v>
      </c>
      <c r="AN374" s="141">
        <f t="shared" si="133"/>
        <v>0</v>
      </c>
      <c r="AO374" s="141">
        <f t="shared" si="134"/>
        <v>1</v>
      </c>
      <c r="AP374" s="142"/>
      <c r="AQ374" s="142"/>
      <c r="AR374" s="141">
        <f t="shared" si="135"/>
        <v>3</v>
      </c>
      <c r="AS374" s="141">
        <f t="shared" si="136"/>
        <v>3</v>
      </c>
      <c r="AT374" s="141" t="str">
        <f t="shared" si="137"/>
        <v>Correct</v>
      </c>
      <c r="AU374" s="142"/>
      <c r="AV374" s="115" t="s">
        <v>99</v>
      </c>
      <c r="AW374" s="115">
        <v>17</v>
      </c>
      <c r="AX374" s="115" t="s">
        <v>181</v>
      </c>
      <c r="AY374" s="115" t="s">
        <v>219</v>
      </c>
      <c r="AZ374" s="115" t="s">
        <v>107</v>
      </c>
      <c r="BA374" s="115" t="s">
        <v>91</v>
      </c>
      <c r="BB374" s="115" t="s">
        <v>87</v>
      </c>
      <c r="BC374" s="115" t="s">
        <v>101</v>
      </c>
      <c r="BD374" s="115" t="s">
        <v>112</v>
      </c>
      <c r="BE374" s="115" t="s">
        <v>95</v>
      </c>
      <c r="BF374" s="115" t="s">
        <v>91</v>
      </c>
      <c r="BG374" s="115" t="s">
        <v>91</v>
      </c>
    </row>
    <row r="375" spans="1:59">
      <c r="A375" s="115">
        <v>7020348079</v>
      </c>
      <c r="D375" s="115" t="s">
        <v>54</v>
      </c>
      <c r="S375" s="115" t="s">
        <v>66</v>
      </c>
      <c r="T375" s="142"/>
      <c r="U375" s="141">
        <f t="shared" si="115"/>
        <v>2</v>
      </c>
      <c r="V375" s="141">
        <f t="shared" si="116"/>
        <v>1.5</v>
      </c>
      <c r="W375" s="142"/>
      <c r="X375" s="141">
        <f t="shared" si="117"/>
        <v>0</v>
      </c>
      <c r="Y375" s="141">
        <f t="shared" si="118"/>
        <v>0</v>
      </c>
      <c r="Z375" s="141">
        <f t="shared" si="119"/>
        <v>1</v>
      </c>
      <c r="AA375" s="141">
        <f t="shared" si="120"/>
        <v>0</v>
      </c>
      <c r="AB375" s="141">
        <f t="shared" si="121"/>
        <v>0</v>
      </c>
      <c r="AC375" s="141">
        <f t="shared" si="122"/>
        <v>0</v>
      </c>
      <c r="AD375" s="141">
        <f t="shared" si="123"/>
        <v>0</v>
      </c>
      <c r="AE375" s="141">
        <f t="shared" si="124"/>
        <v>0</v>
      </c>
      <c r="AF375" s="141">
        <f t="shared" si="125"/>
        <v>0</v>
      </c>
      <c r="AG375" s="141">
        <f t="shared" si="126"/>
        <v>0</v>
      </c>
      <c r="AH375" s="141">
        <f t="shared" si="127"/>
        <v>0</v>
      </c>
      <c r="AI375" s="141">
        <f t="shared" si="128"/>
        <v>0</v>
      </c>
      <c r="AJ375" s="141">
        <f t="shared" si="129"/>
        <v>0</v>
      </c>
      <c r="AK375" s="141">
        <f t="shared" si="130"/>
        <v>0</v>
      </c>
      <c r="AL375" s="141">
        <f t="shared" si="131"/>
        <v>0</v>
      </c>
      <c r="AM375" s="141">
        <f t="shared" si="132"/>
        <v>0</v>
      </c>
      <c r="AN375" s="141">
        <f t="shared" si="133"/>
        <v>0</v>
      </c>
      <c r="AO375" s="141">
        <f t="shared" si="134"/>
        <v>1</v>
      </c>
      <c r="AP375" s="142"/>
      <c r="AQ375" s="142"/>
      <c r="AR375" s="141">
        <f t="shared" si="135"/>
        <v>2</v>
      </c>
      <c r="AS375" s="141">
        <f t="shared" si="136"/>
        <v>2</v>
      </c>
      <c r="AT375" s="141" t="str">
        <f t="shared" si="137"/>
        <v>Correct</v>
      </c>
      <c r="AU375" s="142"/>
      <c r="AV375" s="115" t="s">
        <v>99</v>
      </c>
      <c r="AW375" s="115">
        <v>20</v>
      </c>
      <c r="AX375" s="115" t="s">
        <v>181</v>
      </c>
      <c r="AY375" s="115" t="s">
        <v>207</v>
      </c>
      <c r="AZ375" s="115" t="s">
        <v>107</v>
      </c>
      <c r="BA375" s="115" t="s">
        <v>91</v>
      </c>
      <c r="BB375" s="115" t="s">
        <v>467</v>
      </c>
      <c r="BC375" s="115" t="s">
        <v>93</v>
      </c>
      <c r="BD375" s="115" t="s">
        <v>94</v>
      </c>
      <c r="BE375" s="115" t="s">
        <v>90</v>
      </c>
      <c r="BF375" s="115" t="s">
        <v>91</v>
      </c>
      <c r="BG375" s="115" t="s">
        <v>91</v>
      </c>
    </row>
    <row r="376" spans="1:59">
      <c r="A376" s="115">
        <v>7020348079</v>
      </c>
      <c r="D376" s="115" t="s">
        <v>54</v>
      </c>
      <c r="S376" s="115" t="s">
        <v>66</v>
      </c>
      <c r="T376" s="142"/>
      <c r="U376" s="141">
        <f t="shared" si="115"/>
        <v>2</v>
      </c>
      <c r="V376" s="141">
        <f t="shared" si="116"/>
        <v>1.5</v>
      </c>
      <c r="W376" s="142"/>
      <c r="X376" s="141">
        <f t="shared" si="117"/>
        <v>0</v>
      </c>
      <c r="Y376" s="141">
        <f t="shared" si="118"/>
        <v>0</v>
      </c>
      <c r="Z376" s="141">
        <f t="shared" si="119"/>
        <v>1</v>
      </c>
      <c r="AA376" s="141">
        <f t="shared" si="120"/>
        <v>0</v>
      </c>
      <c r="AB376" s="141">
        <f t="shared" si="121"/>
        <v>0</v>
      </c>
      <c r="AC376" s="141">
        <f t="shared" si="122"/>
        <v>0</v>
      </c>
      <c r="AD376" s="141">
        <f t="shared" si="123"/>
        <v>0</v>
      </c>
      <c r="AE376" s="141">
        <f t="shared" si="124"/>
        <v>0</v>
      </c>
      <c r="AF376" s="141">
        <f t="shared" si="125"/>
        <v>0</v>
      </c>
      <c r="AG376" s="141">
        <f t="shared" si="126"/>
        <v>0</v>
      </c>
      <c r="AH376" s="141">
        <f t="shared" si="127"/>
        <v>0</v>
      </c>
      <c r="AI376" s="141">
        <f t="shared" si="128"/>
        <v>0</v>
      </c>
      <c r="AJ376" s="141">
        <f t="shared" si="129"/>
        <v>0</v>
      </c>
      <c r="AK376" s="141">
        <f t="shared" si="130"/>
        <v>0</v>
      </c>
      <c r="AL376" s="141">
        <f t="shared" si="131"/>
        <v>0</v>
      </c>
      <c r="AM376" s="141">
        <f t="shared" si="132"/>
        <v>0</v>
      </c>
      <c r="AN376" s="141">
        <f t="shared" si="133"/>
        <v>0</v>
      </c>
      <c r="AO376" s="141">
        <f t="shared" si="134"/>
        <v>1</v>
      </c>
      <c r="AP376" s="142"/>
      <c r="AQ376" s="142"/>
      <c r="AR376" s="141">
        <f t="shared" si="135"/>
        <v>2</v>
      </c>
      <c r="AS376" s="141">
        <f t="shared" si="136"/>
        <v>2</v>
      </c>
      <c r="AT376" s="141" t="str">
        <f t="shared" si="137"/>
        <v>Correct</v>
      </c>
      <c r="AU376" s="142"/>
      <c r="AV376" s="115" t="s">
        <v>99</v>
      </c>
      <c r="AW376" s="115">
        <v>20</v>
      </c>
      <c r="AX376" s="115" t="s">
        <v>181</v>
      </c>
      <c r="AY376" s="115" t="s">
        <v>207</v>
      </c>
      <c r="AZ376" s="115" t="s">
        <v>107</v>
      </c>
      <c r="BA376" s="115" t="s">
        <v>91</v>
      </c>
      <c r="BB376" s="115" t="s">
        <v>475</v>
      </c>
      <c r="BC376" s="115" t="s">
        <v>93</v>
      </c>
      <c r="BD376" s="115" t="s">
        <v>94</v>
      </c>
      <c r="BE376" s="115" t="s">
        <v>90</v>
      </c>
      <c r="BF376" s="115" t="s">
        <v>91</v>
      </c>
      <c r="BG376" s="115" t="s">
        <v>91</v>
      </c>
    </row>
    <row r="377" spans="1:59">
      <c r="A377" s="115">
        <v>7045793721</v>
      </c>
      <c r="D377" s="115" t="s">
        <v>54</v>
      </c>
      <c r="F377" s="115" t="s">
        <v>55</v>
      </c>
      <c r="R377" s="115" t="s">
        <v>65</v>
      </c>
      <c r="T377" s="142"/>
      <c r="U377" s="141">
        <f t="shared" si="115"/>
        <v>3</v>
      </c>
      <c r="V377" s="141">
        <f t="shared" si="116"/>
        <v>1</v>
      </c>
      <c r="W377" s="142"/>
      <c r="X377" s="141">
        <f t="shared" si="117"/>
        <v>0</v>
      </c>
      <c r="Y377" s="141">
        <f t="shared" si="118"/>
        <v>0</v>
      </c>
      <c r="Z377" s="141">
        <f t="shared" si="119"/>
        <v>1</v>
      </c>
      <c r="AA377" s="141">
        <f t="shared" si="120"/>
        <v>0</v>
      </c>
      <c r="AB377" s="141">
        <f t="shared" si="121"/>
        <v>1</v>
      </c>
      <c r="AC377" s="141">
        <f t="shared" si="122"/>
        <v>0</v>
      </c>
      <c r="AD377" s="141">
        <f t="shared" si="123"/>
        <v>0</v>
      </c>
      <c r="AE377" s="141">
        <f t="shared" si="124"/>
        <v>0</v>
      </c>
      <c r="AF377" s="141">
        <f t="shared" si="125"/>
        <v>0</v>
      </c>
      <c r="AG377" s="141">
        <f t="shared" si="126"/>
        <v>0</v>
      </c>
      <c r="AH377" s="141">
        <f t="shared" si="127"/>
        <v>0</v>
      </c>
      <c r="AI377" s="141">
        <f t="shared" si="128"/>
        <v>0</v>
      </c>
      <c r="AJ377" s="141">
        <f t="shared" si="129"/>
        <v>0</v>
      </c>
      <c r="AK377" s="141">
        <f t="shared" si="130"/>
        <v>0</v>
      </c>
      <c r="AL377" s="141">
        <f t="shared" si="131"/>
        <v>0</v>
      </c>
      <c r="AM377" s="141">
        <f t="shared" si="132"/>
        <v>0</v>
      </c>
      <c r="AN377" s="141">
        <f t="shared" si="133"/>
        <v>1</v>
      </c>
      <c r="AO377" s="141">
        <f t="shared" si="134"/>
        <v>0</v>
      </c>
      <c r="AP377" s="142"/>
      <c r="AQ377" s="142"/>
      <c r="AR377" s="141">
        <f t="shared" si="135"/>
        <v>3</v>
      </c>
      <c r="AS377" s="141">
        <f t="shared" si="136"/>
        <v>3</v>
      </c>
      <c r="AT377" s="141" t="str">
        <f t="shared" si="137"/>
        <v>Correct</v>
      </c>
      <c r="AU377" s="142"/>
      <c r="AV377" s="115" t="s">
        <v>83</v>
      </c>
      <c r="AW377" s="115">
        <v>52</v>
      </c>
      <c r="AX377" s="115" t="s">
        <v>181</v>
      </c>
      <c r="AY377" s="115" t="s">
        <v>208</v>
      </c>
      <c r="AZ377" s="115" t="s">
        <v>85</v>
      </c>
      <c r="BA377" s="115" t="s">
        <v>86</v>
      </c>
      <c r="BB377" s="115" t="s">
        <v>87</v>
      </c>
      <c r="BC377" s="115" t="s">
        <v>88</v>
      </c>
      <c r="BD377" s="115" t="s">
        <v>111</v>
      </c>
      <c r="BE377" s="115" t="s">
        <v>90</v>
      </c>
      <c r="BF377" s="115" t="s">
        <v>91</v>
      </c>
      <c r="BG377" s="115" t="s">
        <v>91</v>
      </c>
    </row>
    <row r="378" spans="1:59">
      <c r="A378" s="115">
        <v>7020346866</v>
      </c>
      <c r="D378" s="115" t="s">
        <v>54</v>
      </c>
      <c r="T378" s="142"/>
      <c r="U378" s="141">
        <f t="shared" si="115"/>
        <v>1</v>
      </c>
      <c r="V378" s="141">
        <f t="shared" si="116"/>
        <v>3</v>
      </c>
      <c r="W378" s="142"/>
      <c r="X378" s="141">
        <f t="shared" si="117"/>
        <v>0</v>
      </c>
      <c r="Y378" s="141">
        <f t="shared" si="118"/>
        <v>0</v>
      </c>
      <c r="Z378" s="141">
        <f t="shared" si="119"/>
        <v>1</v>
      </c>
      <c r="AA378" s="141">
        <f t="shared" si="120"/>
        <v>0</v>
      </c>
      <c r="AB378" s="141">
        <f t="shared" si="121"/>
        <v>0</v>
      </c>
      <c r="AC378" s="141">
        <f t="shared" si="122"/>
        <v>0</v>
      </c>
      <c r="AD378" s="141">
        <f t="shared" si="123"/>
        <v>0</v>
      </c>
      <c r="AE378" s="141">
        <f t="shared" si="124"/>
        <v>0</v>
      </c>
      <c r="AF378" s="141">
        <f t="shared" si="125"/>
        <v>0</v>
      </c>
      <c r="AG378" s="141">
        <f t="shared" si="126"/>
        <v>0</v>
      </c>
      <c r="AH378" s="141">
        <f t="shared" si="127"/>
        <v>0</v>
      </c>
      <c r="AI378" s="141">
        <f t="shared" si="128"/>
        <v>0</v>
      </c>
      <c r="AJ378" s="141">
        <f t="shared" si="129"/>
        <v>0</v>
      </c>
      <c r="AK378" s="141">
        <f t="shared" si="130"/>
        <v>0</v>
      </c>
      <c r="AL378" s="141">
        <f t="shared" si="131"/>
        <v>0</v>
      </c>
      <c r="AM378" s="141">
        <f t="shared" si="132"/>
        <v>0</v>
      </c>
      <c r="AN378" s="141">
        <f t="shared" si="133"/>
        <v>0</v>
      </c>
      <c r="AO378" s="141">
        <f t="shared" si="134"/>
        <v>0</v>
      </c>
      <c r="AP378" s="142"/>
      <c r="AQ378" s="142"/>
      <c r="AR378" s="141">
        <f t="shared" si="135"/>
        <v>1</v>
      </c>
      <c r="AS378" s="141">
        <f t="shared" si="136"/>
        <v>1</v>
      </c>
      <c r="AT378" s="141" t="str">
        <f t="shared" si="137"/>
        <v>Correct</v>
      </c>
      <c r="AU378" s="142"/>
      <c r="AV378" s="115" t="s">
        <v>83</v>
      </c>
      <c r="AW378" s="115">
        <v>31</v>
      </c>
      <c r="AX378" s="115" t="s">
        <v>181</v>
      </c>
      <c r="AZ378" s="115" t="s">
        <v>85</v>
      </c>
      <c r="BA378" s="115" t="s">
        <v>86</v>
      </c>
      <c r="BB378" s="115" t="s">
        <v>87</v>
      </c>
      <c r="BC378" s="115" t="s">
        <v>93</v>
      </c>
      <c r="BD378" s="115" t="s">
        <v>89</v>
      </c>
      <c r="BE378" s="115" t="s">
        <v>98</v>
      </c>
      <c r="BF378" s="115" t="s">
        <v>91</v>
      </c>
      <c r="BG378" s="115" t="s">
        <v>91</v>
      </c>
    </row>
    <row r="379" spans="1:59">
      <c r="A379" s="115">
        <v>7020353395</v>
      </c>
      <c r="B379" s="115" t="s">
        <v>52</v>
      </c>
      <c r="H379" s="115" t="s">
        <v>57</v>
      </c>
      <c r="P379" s="115" t="s">
        <v>63</v>
      </c>
      <c r="T379" s="142"/>
      <c r="U379" s="141">
        <f t="shared" si="115"/>
        <v>3</v>
      </c>
      <c r="V379" s="141">
        <f t="shared" si="116"/>
        <v>1</v>
      </c>
      <c r="W379" s="142"/>
      <c r="X379" s="141">
        <f t="shared" si="117"/>
        <v>1</v>
      </c>
      <c r="Y379" s="141">
        <f t="shared" si="118"/>
        <v>0</v>
      </c>
      <c r="Z379" s="141">
        <f t="shared" si="119"/>
        <v>0</v>
      </c>
      <c r="AA379" s="141">
        <f t="shared" si="120"/>
        <v>0</v>
      </c>
      <c r="AB379" s="141">
        <f t="shared" si="121"/>
        <v>0</v>
      </c>
      <c r="AC379" s="141">
        <f t="shared" si="122"/>
        <v>0</v>
      </c>
      <c r="AD379" s="141">
        <f t="shared" si="123"/>
        <v>1</v>
      </c>
      <c r="AE379" s="141">
        <f t="shared" si="124"/>
        <v>0</v>
      </c>
      <c r="AF379" s="141">
        <f t="shared" si="125"/>
        <v>0</v>
      </c>
      <c r="AG379" s="141">
        <f t="shared" si="126"/>
        <v>0</v>
      </c>
      <c r="AH379" s="141">
        <f t="shared" si="127"/>
        <v>0</v>
      </c>
      <c r="AI379" s="141">
        <f t="shared" si="128"/>
        <v>0</v>
      </c>
      <c r="AJ379" s="141">
        <f t="shared" si="129"/>
        <v>0</v>
      </c>
      <c r="AK379" s="141">
        <f t="shared" si="130"/>
        <v>0</v>
      </c>
      <c r="AL379" s="141">
        <f t="shared" si="131"/>
        <v>1</v>
      </c>
      <c r="AM379" s="141">
        <f t="shared" si="132"/>
        <v>0</v>
      </c>
      <c r="AN379" s="141">
        <f t="shared" si="133"/>
        <v>0</v>
      </c>
      <c r="AO379" s="141">
        <f t="shared" si="134"/>
        <v>0</v>
      </c>
      <c r="AP379" s="142"/>
      <c r="AQ379" s="142"/>
      <c r="AR379" s="141">
        <f t="shared" si="135"/>
        <v>3</v>
      </c>
      <c r="AS379" s="141">
        <f t="shared" si="136"/>
        <v>3</v>
      </c>
      <c r="AT379" s="141" t="str">
        <f t="shared" si="137"/>
        <v>Correct</v>
      </c>
      <c r="AU379" s="142"/>
      <c r="AV379" s="115" t="s">
        <v>99</v>
      </c>
      <c r="AW379" s="115">
        <v>34</v>
      </c>
      <c r="AX379" s="115" t="s">
        <v>181</v>
      </c>
      <c r="AY379" s="115" t="s">
        <v>223</v>
      </c>
      <c r="AZ379" s="115" t="s">
        <v>97</v>
      </c>
      <c r="BA379" s="115" t="s">
        <v>86</v>
      </c>
      <c r="BB379" s="115" t="s">
        <v>87</v>
      </c>
      <c r="BC379" s="115" t="s">
        <v>93</v>
      </c>
      <c r="BD379" s="115" t="s">
        <v>94</v>
      </c>
      <c r="BE379" s="115" t="s">
        <v>98</v>
      </c>
      <c r="BF379" s="115" t="s">
        <v>91</v>
      </c>
      <c r="BG379" s="115" t="s">
        <v>91</v>
      </c>
    </row>
    <row r="380" spans="1:59">
      <c r="A380" s="115">
        <v>7045786308</v>
      </c>
      <c r="F380" s="115" t="s">
        <v>55</v>
      </c>
      <c r="I380" s="115" t="s">
        <v>58</v>
      </c>
      <c r="K380" s="115" t="s">
        <v>60</v>
      </c>
      <c r="T380" s="142"/>
      <c r="U380" s="141">
        <f t="shared" si="115"/>
        <v>3</v>
      </c>
      <c r="V380" s="141">
        <f t="shared" si="116"/>
        <v>1</v>
      </c>
      <c r="W380" s="142"/>
      <c r="X380" s="141">
        <f t="shared" si="117"/>
        <v>0</v>
      </c>
      <c r="Y380" s="141">
        <f t="shared" si="118"/>
        <v>0</v>
      </c>
      <c r="Z380" s="141">
        <f t="shared" si="119"/>
        <v>0</v>
      </c>
      <c r="AA380" s="141">
        <f t="shared" si="120"/>
        <v>0</v>
      </c>
      <c r="AB380" s="141">
        <f t="shared" si="121"/>
        <v>1</v>
      </c>
      <c r="AC380" s="141">
        <f t="shared" si="122"/>
        <v>0</v>
      </c>
      <c r="AD380" s="141">
        <f t="shared" si="123"/>
        <v>0</v>
      </c>
      <c r="AE380" s="141">
        <f t="shared" si="124"/>
        <v>1</v>
      </c>
      <c r="AF380" s="141">
        <f t="shared" si="125"/>
        <v>0</v>
      </c>
      <c r="AG380" s="141">
        <f t="shared" si="126"/>
        <v>1</v>
      </c>
      <c r="AH380" s="141">
        <f t="shared" si="127"/>
        <v>0</v>
      </c>
      <c r="AI380" s="141">
        <f t="shared" si="128"/>
        <v>0</v>
      </c>
      <c r="AJ380" s="141">
        <f t="shared" si="129"/>
        <v>0</v>
      </c>
      <c r="AK380" s="141">
        <f t="shared" si="130"/>
        <v>0</v>
      </c>
      <c r="AL380" s="141">
        <f t="shared" si="131"/>
        <v>0</v>
      </c>
      <c r="AM380" s="141">
        <f t="shared" si="132"/>
        <v>0</v>
      </c>
      <c r="AN380" s="141">
        <f t="shared" si="133"/>
        <v>0</v>
      </c>
      <c r="AO380" s="141">
        <f t="shared" si="134"/>
        <v>0</v>
      </c>
      <c r="AP380" s="142"/>
      <c r="AQ380" s="142"/>
      <c r="AR380" s="141">
        <f t="shared" si="135"/>
        <v>3</v>
      </c>
      <c r="AS380" s="141">
        <f t="shared" si="136"/>
        <v>3</v>
      </c>
      <c r="AT380" s="141" t="str">
        <f t="shared" si="137"/>
        <v>Correct</v>
      </c>
      <c r="AU380" s="142"/>
      <c r="AV380" s="115" t="s">
        <v>83</v>
      </c>
      <c r="AX380" s="115" t="s">
        <v>181</v>
      </c>
      <c r="AY380" s="115" t="s">
        <v>190</v>
      </c>
      <c r="AZ380" s="115" t="s">
        <v>85</v>
      </c>
      <c r="BA380" s="115" t="s">
        <v>86</v>
      </c>
      <c r="BB380" s="115" t="s">
        <v>87</v>
      </c>
      <c r="BC380" s="115" t="s">
        <v>100</v>
      </c>
      <c r="BD380" s="115" t="s">
        <v>94</v>
      </c>
      <c r="BE380" s="115" t="s">
        <v>106</v>
      </c>
      <c r="BF380" s="115" t="s">
        <v>91</v>
      </c>
      <c r="BG380" s="115" t="s">
        <v>86</v>
      </c>
    </row>
    <row r="381" spans="1:59">
      <c r="A381" s="115">
        <v>7011078879</v>
      </c>
      <c r="F381" s="115" t="s">
        <v>55</v>
      </c>
      <c r="T381" s="142"/>
      <c r="U381" s="141">
        <f t="shared" si="115"/>
        <v>1</v>
      </c>
      <c r="V381" s="141">
        <f t="shared" si="116"/>
        <v>3</v>
      </c>
      <c r="W381" s="142"/>
      <c r="X381" s="141">
        <f t="shared" si="117"/>
        <v>0</v>
      </c>
      <c r="Y381" s="141">
        <f t="shared" si="118"/>
        <v>0</v>
      </c>
      <c r="Z381" s="141">
        <f t="shared" si="119"/>
        <v>0</v>
      </c>
      <c r="AA381" s="141">
        <f t="shared" si="120"/>
        <v>0</v>
      </c>
      <c r="AB381" s="141">
        <f t="shared" si="121"/>
        <v>1</v>
      </c>
      <c r="AC381" s="141">
        <f t="shared" si="122"/>
        <v>0</v>
      </c>
      <c r="AD381" s="141">
        <f t="shared" si="123"/>
        <v>0</v>
      </c>
      <c r="AE381" s="141">
        <f t="shared" si="124"/>
        <v>0</v>
      </c>
      <c r="AF381" s="141">
        <f t="shared" si="125"/>
        <v>0</v>
      </c>
      <c r="AG381" s="141">
        <f t="shared" si="126"/>
        <v>0</v>
      </c>
      <c r="AH381" s="141">
        <f t="shared" si="127"/>
        <v>0</v>
      </c>
      <c r="AI381" s="141">
        <f t="shared" si="128"/>
        <v>0</v>
      </c>
      <c r="AJ381" s="141">
        <f t="shared" si="129"/>
        <v>0</v>
      </c>
      <c r="AK381" s="141">
        <f t="shared" si="130"/>
        <v>0</v>
      </c>
      <c r="AL381" s="141">
        <f t="shared" si="131"/>
        <v>0</v>
      </c>
      <c r="AM381" s="141">
        <f t="shared" si="132"/>
        <v>0</v>
      </c>
      <c r="AN381" s="141">
        <f t="shared" si="133"/>
        <v>0</v>
      </c>
      <c r="AO381" s="141">
        <f t="shared" si="134"/>
        <v>0</v>
      </c>
      <c r="AP381" s="142"/>
      <c r="AQ381" s="142"/>
      <c r="AR381" s="141">
        <f t="shared" si="135"/>
        <v>1</v>
      </c>
      <c r="AS381" s="141">
        <f t="shared" si="136"/>
        <v>1</v>
      </c>
      <c r="AT381" s="141" t="str">
        <f t="shared" si="137"/>
        <v>Correct</v>
      </c>
      <c r="AU381" s="142"/>
      <c r="AV381" s="115" t="s">
        <v>83</v>
      </c>
      <c r="AW381" s="115">
        <v>42</v>
      </c>
      <c r="AX381" s="115" t="s">
        <v>84</v>
      </c>
      <c r="AY381" s="115" t="s">
        <v>138</v>
      </c>
      <c r="AZ381" s="115" t="s">
        <v>85</v>
      </c>
      <c r="BA381" s="115" t="s">
        <v>86</v>
      </c>
      <c r="BB381" s="115" t="s">
        <v>87</v>
      </c>
      <c r="BD381" s="115" t="s">
        <v>89</v>
      </c>
      <c r="BE381" s="115" t="s">
        <v>90</v>
      </c>
      <c r="BF381" s="115" t="s">
        <v>91</v>
      </c>
      <c r="BG381" s="115" t="s">
        <v>91</v>
      </c>
    </row>
    <row r="382" spans="1:59">
      <c r="A382" s="115">
        <v>7044844527</v>
      </c>
      <c r="G382" s="115" t="s">
        <v>56</v>
      </c>
      <c r="I382" s="115" t="s">
        <v>58</v>
      </c>
      <c r="K382" s="115" t="s">
        <v>60</v>
      </c>
      <c r="T382" s="142"/>
      <c r="U382" s="141">
        <f t="shared" si="115"/>
        <v>3</v>
      </c>
      <c r="V382" s="141">
        <f t="shared" si="116"/>
        <v>1</v>
      </c>
      <c r="W382" s="142"/>
      <c r="X382" s="141">
        <f t="shared" si="117"/>
        <v>0</v>
      </c>
      <c r="Y382" s="141">
        <f t="shared" si="118"/>
        <v>0</v>
      </c>
      <c r="Z382" s="141">
        <f t="shared" si="119"/>
        <v>0</v>
      </c>
      <c r="AA382" s="141">
        <f t="shared" si="120"/>
        <v>0</v>
      </c>
      <c r="AB382" s="141">
        <f t="shared" si="121"/>
        <v>0</v>
      </c>
      <c r="AC382" s="141">
        <f t="shared" si="122"/>
        <v>1</v>
      </c>
      <c r="AD382" s="141">
        <f t="shared" si="123"/>
        <v>0</v>
      </c>
      <c r="AE382" s="141">
        <f t="shared" si="124"/>
        <v>1</v>
      </c>
      <c r="AF382" s="141">
        <f t="shared" si="125"/>
        <v>0</v>
      </c>
      <c r="AG382" s="141">
        <f t="shared" si="126"/>
        <v>1</v>
      </c>
      <c r="AH382" s="141">
        <f t="shared" si="127"/>
        <v>0</v>
      </c>
      <c r="AI382" s="141">
        <f t="shared" si="128"/>
        <v>0</v>
      </c>
      <c r="AJ382" s="141">
        <f t="shared" si="129"/>
        <v>0</v>
      </c>
      <c r="AK382" s="141">
        <f t="shared" si="130"/>
        <v>0</v>
      </c>
      <c r="AL382" s="141">
        <f t="shared" si="131"/>
        <v>0</v>
      </c>
      <c r="AM382" s="141">
        <f t="shared" si="132"/>
        <v>0</v>
      </c>
      <c r="AN382" s="141">
        <f t="shared" si="133"/>
        <v>0</v>
      </c>
      <c r="AO382" s="141">
        <f t="shared" si="134"/>
        <v>0</v>
      </c>
      <c r="AP382" s="142"/>
      <c r="AQ382" s="142"/>
      <c r="AR382" s="141">
        <f t="shared" si="135"/>
        <v>3</v>
      </c>
      <c r="AS382" s="141">
        <f t="shared" si="136"/>
        <v>3</v>
      </c>
      <c r="AT382" s="141" t="str">
        <f t="shared" si="137"/>
        <v>Correct</v>
      </c>
      <c r="AU382" s="142"/>
      <c r="AV382" s="115" t="s">
        <v>99</v>
      </c>
      <c r="AW382" s="115">
        <v>31</v>
      </c>
      <c r="AX382" s="115" t="s">
        <v>181</v>
      </c>
      <c r="AY382" s="115" t="s">
        <v>436</v>
      </c>
      <c r="AZ382" s="115" t="s">
        <v>85</v>
      </c>
      <c r="BA382" s="115" t="s">
        <v>86</v>
      </c>
      <c r="BB382" s="115" t="s">
        <v>87</v>
      </c>
      <c r="BC382" s="115" t="s">
        <v>88</v>
      </c>
      <c r="BD382" s="115" t="s">
        <v>94</v>
      </c>
      <c r="BE382" s="115" t="s">
        <v>103</v>
      </c>
      <c r="BF382" s="115" t="s">
        <v>91</v>
      </c>
    </row>
    <row r="383" spans="1:59">
      <c r="A383" s="115">
        <v>6985720384</v>
      </c>
      <c r="C383" s="115" t="s">
        <v>53</v>
      </c>
      <c r="G383" s="115" t="s">
        <v>56</v>
      </c>
      <c r="L383" s="115" t="s">
        <v>61</v>
      </c>
      <c r="T383" s="142"/>
      <c r="U383" s="141">
        <f t="shared" si="115"/>
        <v>3</v>
      </c>
      <c r="V383" s="141">
        <f t="shared" si="116"/>
        <v>1</v>
      </c>
      <c r="W383" s="142"/>
      <c r="X383" s="141">
        <f t="shared" si="117"/>
        <v>0</v>
      </c>
      <c r="Y383" s="141">
        <f t="shared" si="118"/>
        <v>1</v>
      </c>
      <c r="Z383" s="141">
        <f t="shared" si="119"/>
        <v>0</v>
      </c>
      <c r="AA383" s="141">
        <f t="shared" si="120"/>
        <v>0</v>
      </c>
      <c r="AB383" s="141">
        <f t="shared" si="121"/>
        <v>0</v>
      </c>
      <c r="AC383" s="141">
        <f t="shared" si="122"/>
        <v>1</v>
      </c>
      <c r="AD383" s="141">
        <f t="shared" si="123"/>
        <v>0</v>
      </c>
      <c r="AE383" s="141">
        <f t="shared" si="124"/>
        <v>0</v>
      </c>
      <c r="AF383" s="141">
        <f t="shared" si="125"/>
        <v>0</v>
      </c>
      <c r="AG383" s="141">
        <f t="shared" si="126"/>
        <v>0</v>
      </c>
      <c r="AH383" s="141">
        <f t="shared" si="127"/>
        <v>1</v>
      </c>
      <c r="AI383" s="141">
        <f t="shared" si="128"/>
        <v>0</v>
      </c>
      <c r="AJ383" s="141">
        <f t="shared" si="129"/>
        <v>0</v>
      </c>
      <c r="AK383" s="141">
        <f t="shared" si="130"/>
        <v>0</v>
      </c>
      <c r="AL383" s="141">
        <f t="shared" si="131"/>
        <v>0</v>
      </c>
      <c r="AM383" s="141">
        <f t="shared" si="132"/>
        <v>0</v>
      </c>
      <c r="AN383" s="141">
        <f t="shared" si="133"/>
        <v>0</v>
      </c>
      <c r="AO383" s="141">
        <f t="shared" si="134"/>
        <v>0</v>
      </c>
      <c r="AP383" s="142"/>
      <c r="AQ383" s="142"/>
      <c r="AR383" s="141">
        <f t="shared" si="135"/>
        <v>3</v>
      </c>
      <c r="AS383" s="141">
        <f t="shared" si="136"/>
        <v>3</v>
      </c>
      <c r="AT383" s="141" t="str">
        <f t="shared" si="137"/>
        <v>Correct</v>
      </c>
      <c r="AU383" s="142"/>
      <c r="AV383" s="115" t="s">
        <v>83</v>
      </c>
      <c r="AW383" s="115">
        <v>46</v>
      </c>
      <c r="AX383" s="115" t="s">
        <v>181</v>
      </c>
      <c r="AY383" s="115" t="s">
        <v>433</v>
      </c>
      <c r="AZ383" s="115" t="s">
        <v>85</v>
      </c>
      <c r="BA383" s="115" t="s">
        <v>86</v>
      </c>
      <c r="BC383" s="115" t="s">
        <v>101</v>
      </c>
      <c r="BD383" s="115" t="s">
        <v>89</v>
      </c>
      <c r="BF383" s="115" t="s">
        <v>91</v>
      </c>
      <c r="BG383" s="115" t="s">
        <v>91</v>
      </c>
    </row>
    <row r="384" spans="1:59">
      <c r="A384" s="115">
        <v>7020356811</v>
      </c>
      <c r="C384" s="115" t="s">
        <v>53</v>
      </c>
      <c r="E384" s="115" t="s">
        <v>19</v>
      </c>
      <c r="S384" s="115" t="s">
        <v>66</v>
      </c>
      <c r="T384" s="142"/>
      <c r="U384" s="141">
        <f t="shared" si="115"/>
        <v>3</v>
      </c>
      <c r="V384" s="141">
        <f t="shared" si="116"/>
        <v>1</v>
      </c>
      <c r="W384" s="142"/>
      <c r="X384" s="141">
        <f t="shared" si="117"/>
        <v>0</v>
      </c>
      <c r="Y384" s="141">
        <f t="shared" si="118"/>
        <v>1</v>
      </c>
      <c r="Z384" s="141">
        <f t="shared" si="119"/>
        <v>0</v>
      </c>
      <c r="AA384" s="141">
        <f t="shared" si="120"/>
        <v>1</v>
      </c>
      <c r="AB384" s="141">
        <f t="shared" si="121"/>
        <v>0</v>
      </c>
      <c r="AC384" s="141">
        <f t="shared" si="122"/>
        <v>0</v>
      </c>
      <c r="AD384" s="141">
        <f t="shared" si="123"/>
        <v>0</v>
      </c>
      <c r="AE384" s="141">
        <f t="shared" si="124"/>
        <v>0</v>
      </c>
      <c r="AF384" s="141">
        <f t="shared" si="125"/>
        <v>0</v>
      </c>
      <c r="AG384" s="141">
        <f t="shared" si="126"/>
        <v>0</v>
      </c>
      <c r="AH384" s="141">
        <f t="shared" si="127"/>
        <v>0</v>
      </c>
      <c r="AI384" s="141">
        <f t="shared" si="128"/>
        <v>0</v>
      </c>
      <c r="AJ384" s="141">
        <f t="shared" si="129"/>
        <v>0</v>
      </c>
      <c r="AK384" s="141">
        <f t="shared" si="130"/>
        <v>0</v>
      </c>
      <c r="AL384" s="141">
        <f t="shared" si="131"/>
        <v>0</v>
      </c>
      <c r="AM384" s="141">
        <f t="shared" si="132"/>
        <v>0</v>
      </c>
      <c r="AN384" s="141">
        <f t="shared" si="133"/>
        <v>0</v>
      </c>
      <c r="AO384" s="141">
        <f t="shared" si="134"/>
        <v>1</v>
      </c>
      <c r="AP384" s="142"/>
      <c r="AQ384" s="142"/>
      <c r="AR384" s="141">
        <f t="shared" si="135"/>
        <v>3</v>
      </c>
      <c r="AS384" s="141">
        <f t="shared" si="136"/>
        <v>3</v>
      </c>
      <c r="AT384" s="141" t="str">
        <f t="shared" si="137"/>
        <v>Correct</v>
      </c>
      <c r="AU384" s="142"/>
      <c r="AV384" s="115" t="s">
        <v>99</v>
      </c>
      <c r="AW384" s="115">
        <v>25</v>
      </c>
      <c r="AX384" s="115" t="s">
        <v>181</v>
      </c>
      <c r="AY384" s="115" t="s">
        <v>206</v>
      </c>
      <c r="AZ384" s="115" t="s">
        <v>107</v>
      </c>
      <c r="BA384" s="115" t="s">
        <v>91</v>
      </c>
      <c r="BB384" s="115" t="s">
        <v>465</v>
      </c>
      <c r="BC384" s="115" t="s">
        <v>93</v>
      </c>
      <c r="BD384" s="115" t="s">
        <v>94</v>
      </c>
      <c r="BE384" s="115" t="s">
        <v>90</v>
      </c>
      <c r="BF384" s="115" t="s">
        <v>117</v>
      </c>
      <c r="BG384" s="115" t="s">
        <v>91</v>
      </c>
    </row>
    <row r="385" spans="1:59">
      <c r="A385" s="115">
        <v>7020356811</v>
      </c>
      <c r="C385" s="115" t="s">
        <v>53</v>
      </c>
      <c r="E385" s="115" t="s">
        <v>19</v>
      </c>
      <c r="S385" s="115" t="s">
        <v>66</v>
      </c>
      <c r="T385" s="142"/>
      <c r="U385" s="141">
        <f t="shared" si="115"/>
        <v>3</v>
      </c>
      <c r="V385" s="141">
        <f t="shared" si="116"/>
        <v>1</v>
      </c>
      <c r="W385" s="142"/>
      <c r="X385" s="141">
        <f t="shared" si="117"/>
        <v>0</v>
      </c>
      <c r="Y385" s="141">
        <f t="shared" si="118"/>
        <v>1</v>
      </c>
      <c r="Z385" s="141">
        <f t="shared" si="119"/>
        <v>0</v>
      </c>
      <c r="AA385" s="141">
        <f t="shared" si="120"/>
        <v>1</v>
      </c>
      <c r="AB385" s="141">
        <f t="shared" si="121"/>
        <v>0</v>
      </c>
      <c r="AC385" s="141">
        <f t="shared" si="122"/>
        <v>0</v>
      </c>
      <c r="AD385" s="141">
        <f t="shared" si="123"/>
        <v>0</v>
      </c>
      <c r="AE385" s="141">
        <f t="shared" si="124"/>
        <v>0</v>
      </c>
      <c r="AF385" s="141">
        <f t="shared" si="125"/>
        <v>0</v>
      </c>
      <c r="AG385" s="141">
        <f t="shared" si="126"/>
        <v>0</v>
      </c>
      <c r="AH385" s="141">
        <f t="shared" si="127"/>
        <v>0</v>
      </c>
      <c r="AI385" s="141">
        <f t="shared" si="128"/>
        <v>0</v>
      </c>
      <c r="AJ385" s="141">
        <f t="shared" si="129"/>
        <v>0</v>
      </c>
      <c r="AK385" s="141">
        <f t="shared" si="130"/>
        <v>0</v>
      </c>
      <c r="AL385" s="141">
        <f t="shared" si="131"/>
        <v>0</v>
      </c>
      <c r="AM385" s="141">
        <f t="shared" si="132"/>
        <v>0</v>
      </c>
      <c r="AN385" s="141">
        <f t="shared" si="133"/>
        <v>0</v>
      </c>
      <c r="AO385" s="141">
        <f t="shared" si="134"/>
        <v>1</v>
      </c>
      <c r="AP385" s="142"/>
      <c r="AQ385" s="142"/>
      <c r="AR385" s="141">
        <f t="shared" si="135"/>
        <v>3</v>
      </c>
      <c r="AS385" s="141">
        <f t="shared" si="136"/>
        <v>3</v>
      </c>
      <c r="AT385" s="141" t="str">
        <f t="shared" si="137"/>
        <v>Correct</v>
      </c>
      <c r="AU385" s="142"/>
      <c r="AV385" s="115" t="s">
        <v>99</v>
      </c>
      <c r="AW385" s="115">
        <v>25</v>
      </c>
      <c r="AX385" s="115" t="s">
        <v>181</v>
      </c>
      <c r="AY385" s="115" t="s">
        <v>206</v>
      </c>
      <c r="AZ385" s="115" t="s">
        <v>107</v>
      </c>
      <c r="BA385" s="115" t="s">
        <v>91</v>
      </c>
      <c r="BB385" s="115" t="s">
        <v>497</v>
      </c>
      <c r="BC385" s="115" t="s">
        <v>93</v>
      </c>
      <c r="BD385" s="115" t="s">
        <v>94</v>
      </c>
      <c r="BE385" s="115" t="s">
        <v>90</v>
      </c>
      <c r="BF385" s="115" t="s">
        <v>117</v>
      </c>
      <c r="BG385" s="115" t="s">
        <v>91</v>
      </c>
    </row>
    <row r="386" spans="1:59">
      <c r="A386" s="115">
        <v>7020340302</v>
      </c>
      <c r="E386" s="115" t="s">
        <v>19</v>
      </c>
      <c r="G386" s="115" t="s">
        <v>56</v>
      </c>
      <c r="S386" s="115" t="s">
        <v>66</v>
      </c>
      <c r="T386" s="142"/>
      <c r="U386" s="141">
        <f t="shared" ref="U386:U449" si="138">COUNTA(B386:T386)</f>
        <v>3</v>
      </c>
      <c r="V386" s="141">
        <f t="shared" ref="V386:V449" si="139">3/U386</f>
        <v>1</v>
      </c>
      <c r="W386" s="142"/>
      <c r="X386" s="141">
        <f t="shared" ref="X386:X449" si="140">IF($U386&lt;3,IF($B386=$B$1,1,0),IF($B386=$B$1,$V386,0))</f>
        <v>0</v>
      </c>
      <c r="Y386" s="141">
        <f t="shared" ref="Y386:Y449" si="141">IF($U386&lt;3,IF($C386=$C$1,1,0),IF($C386=$C$1,$V386,0))</f>
        <v>0</v>
      </c>
      <c r="Z386" s="141">
        <f t="shared" ref="Z386:Z449" si="142">IF($U386&lt;3,IF($D386=$D$1,1,0),IF($D386=$D$1,$V386,0))</f>
        <v>0</v>
      </c>
      <c r="AA386" s="141">
        <f t="shared" ref="AA386:AA449" si="143">IF($U386&lt;3,IF($E386=$E$1,1,0),IF($E386=$E$1,$V386,0))</f>
        <v>1</v>
      </c>
      <c r="AB386" s="141">
        <f t="shared" ref="AB386:AB449" si="144">IF($U386&lt;3,IF($F386=$F$1,1,0),IF($F386=$F$1,$V386,0))</f>
        <v>0</v>
      </c>
      <c r="AC386" s="141">
        <f t="shared" ref="AC386:AC449" si="145">IF($U386&lt;3,IF($G386=$G$1,1,0),IF($G386=$G$1,$V386,0))</f>
        <v>1</v>
      </c>
      <c r="AD386" s="141">
        <f t="shared" ref="AD386:AD449" si="146">IF($U386&lt;3,IF($H386=$H$1,1,0),IF($H386=$H$1,$V386,0))</f>
        <v>0</v>
      </c>
      <c r="AE386" s="141">
        <f t="shared" ref="AE386:AE449" si="147">IF($U386&lt;3,IF($I386=$I$1,1,0),IF($I386=$I$1,$V386,0))</f>
        <v>0</v>
      </c>
      <c r="AF386" s="141">
        <f t="shared" ref="AF386:AF449" si="148">IF($U386&lt;3,IF($J386=$J$1,1,0),IF($J386=$J$1,$V386,0))</f>
        <v>0</v>
      </c>
      <c r="AG386" s="141">
        <f t="shared" ref="AG386:AG449" si="149">IF($U386&lt;3,IF($K386=$K$1,1,0),IF($K386=$K$1,$V386,0))</f>
        <v>0</v>
      </c>
      <c r="AH386" s="141">
        <f t="shared" ref="AH386:AH449" si="150">IF($U386&lt;3,IF($L386=$L$1,1,0),IF($L386=$L$1,$V386,0))</f>
        <v>0</v>
      </c>
      <c r="AI386" s="141">
        <f t="shared" ref="AI386:AI449" si="151">IF($U386&lt;3,IF($M386=$M$1,1,0),IF($M386=$M$1,$V386,0))</f>
        <v>0</v>
      </c>
      <c r="AJ386" s="141">
        <f t="shared" ref="AJ386:AJ449" si="152">IF($U386&lt;3,IF($N386=$N$1,1,0),IF($N386=$N$1,$V386,0))</f>
        <v>0</v>
      </c>
      <c r="AK386" s="141">
        <f t="shared" ref="AK386:AK449" si="153">IF($U386&lt;3,IF($O386=$O$1,1,0),IF($O386=$O$1,$V386,0))</f>
        <v>0</v>
      </c>
      <c r="AL386" s="141">
        <f t="shared" ref="AL386:AL449" si="154">IF($U386&lt;3,IF($P386=$P$1,1,0),IF($P386=$P$1,$V386,0))</f>
        <v>0</v>
      </c>
      <c r="AM386" s="141">
        <f t="shared" ref="AM386:AM449" si="155">IF($U386&lt;3,IF($Q386=$Q$1,1,0),IF($Q386=$Q$1,$V386,0))</f>
        <v>0</v>
      </c>
      <c r="AN386" s="141">
        <f t="shared" ref="AN386:AN449" si="156">IF($U386&lt;3,IF($R386=$R$1,1,0),IF($R386=$R$1,$V386,0))</f>
        <v>0</v>
      </c>
      <c r="AO386" s="141">
        <f t="shared" ref="AO386:AO449" si="157">IF($U386&lt;3,IF($S386=$S$1,1,0),IF($S386=$S$1,$V386,0))</f>
        <v>1</v>
      </c>
      <c r="AP386" s="142"/>
      <c r="AQ386" s="142"/>
      <c r="AR386" s="141">
        <f t="shared" ref="AR386:AR449" si="158">SUM(X386:AP386)</f>
        <v>3</v>
      </c>
      <c r="AS386" s="141">
        <f t="shared" ref="AS386:AS449" si="159">U386</f>
        <v>3</v>
      </c>
      <c r="AT386" s="141" t="str">
        <f t="shared" ref="AT386:AT449" si="160">IF(AR386=AS386,"Correct",IF(AR386=3,"Correct","Wrong"))</f>
        <v>Correct</v>
      </c>
      <c r="AU386" s="142"/>
      <c r="AV386" s="115" t="s">
        <v>83</v>
      </c>
      <c r="AW386" s="115">
        <v>51</v>
      </c>
      <c r="AX386" s="115" t="s">
        <v>181</v>
      </c>
      <c r="AY386" s="115" t="s">
        <v>207</v>
      </c>
      <c r="AZ386" s="115" t="s">
        <v>85</v>
      </c>
      <c r="BA386" s="115" t="s">
        <v>86</v>
      </c>
      <c r="BB386" s="115" t="s">
        <v>87</v>
      </c>
      <c r="BC386" s="115" t="s">
        <v>100</v>
      </c>
      <c r="BD386" s="115" t="s">
        <v>89</v>
      </c>
      <c r="BE386" s="115" t="s">
        <v>90</v>
      </c>
      <c r="BF386" s="115" t="s">
        <v>91</v>
      </c>
      <c r="BG386" s="115" t="s">
        <v>91</v>
      </c>
    </row>
    <row r="387" spans="1:59">
      <c r="A387" s="115">
        <v>6985471899</v>
      </c>
      <c r="S387" s="115" t="s">
        <v>66</v>
      </c>
      <c r="T387" s="142"/>
      <c r="U387" s="141">
        <f t="shared" si="138"/>
        <v>1</v>
      </c>
      <c r="V387" s="141">
        <f t="shared" si="139"/>
        <v>3</v>
      </c>
      <c r="W387" s="142"/>
      <c r="X387" s="141">
        <f t="shared" si="140"/>
        <v>0</v>
      </c>
      <c r="Y387" s="141">
        <f t="shared" si="141"/>
        <v>0</v>
      </c>
      <c r="Z387" s="141">
        <f t="shared" si="142"/>
        <v>0</v>
      </c>
      <c r="AA387" s="141">
        <f t="shared" si="143"/>
        <v>0</v>
      </c>
      <c r="AB387" s="141">
        <f t="shared" si="144"/>
        <v>0</v>
      </c>
      <c r="AC387" s="141">
        <f t="shared" si="145"/>
        <v>0</v>
      </c>
      <c r="AD387" s="141">
        <f t="shared" si="146"/>
        <v>0</v>
      </c>
      <c r="AE387" s="141">
        <f t="shared" si="147"/>
        <v>0</v>
      </c>
      <c r="AF387" s="141">
        <f t="shared" si="148"/>
        <v>0</v>
      </c>
      <c r="AG387" s="141">
        <f t="shared" si="149"/>
        <v>0</v>
      </c>
      <c r="AH387" s="141">
        <f t="shared" si="150"/>
        <v>0</v>
      </c>
      <c r="AI387" s="141">
        <f t="shared" si="151"/>
        <v>0</v>
      </c>
      <c r="AJ387" s="141">
        <f t="shared" si="152"/>
        <v>0</v>
      </c>
      <c r="AK387" s="141">
        <f t="shared" si="153"/>
        <v>0</v>
      </c>
      <c r="AL387" s="141">
        <f t="shared" si="154"/>
        <v>0</v>
      </c>
      <c r="AM387" s="141">
        <f t="shared" si="155"/>
        <v>0</v>
      </c>
      <c r="AN387" s="141">
        <f t="shared" si="156"/>
        <v>0</v>
      </c>
      <c r="AO387" s="141">
        <f t="shared" si="157"/>
        <v>1</v>
      </c>
      <c r="AP387" s="142"/>
      <c r="AQ387" s="142"/>
      <c r="AR387" s="141">
        <f t="shared" si="158"/>
        <v>1</v>
      </c>
      <c r="AS387" s="141">
        <f t="shared" si="159"/>
        <v>1</v>
      </c>
      <c r="AT387" s="141" t="str">
        <f t="shared" si="160"/>
        <v>Correct</v>
      </c>
      <c r="AU387" s="142"/>
      <c r="AV387" s="115" t="s">
        <v>83</v>
      </c>
      <c r="AW387" s="115">
        <v>62</v>
      </c>
      <c r="AZ387" s="115" t="s">
        <v>85</v>
      </c>
      <c r="BA387" s="115" t="s">
        <v>86</v>
      </c>
      <c r="BC387" s="115" t="s">
        <v>101</v>
      </c>
      <c r="BD387" s="115" t="s">
        <v>89</v>
      </c>
      <c r="BE387" s="115" t="s">
        <v>113</v>
      </c>
      <c r="BF387" s="115" t="s">
        <v>91</v>
      </c>
      <c r="BG387" s="115" t="s">
        <v>91</v>
      </c>
    </row>
    <row r="388" spans="1:59">
      <c r="A388" s="115">
        <v>7020340749</v>
      </c>
      <c r="O388" s="115" t="s">
        <v>22</v>
      </c>
      <c r="R388" s="115" t="s">
        <v>65</v>
      </c>
      <c r="T388" s="142"/>
      <c r="U388" s="141">
        <f t="shared" si="138"/>
        <v>2</v>
      </c>
      <c r="V388" s="141">
        <f t="shared" si="139"/>
        <v>1.5</v>
      </c>
      <c r="W388" s="142"/>
      <c r="X388" s="141">
        <f t="shared" si="140"/>
        <v>0</v>
      </c>
      <c r="Y388" s="141">
        <f t="shared" si="141"/>
        <v>0</v>
      </c>
      <c r="Z388" s="141">
        <f t="shared" si="142"/>
        <v>0</v>
      </c>
      <c r="AA388" s="141">
        <f t="shared" si="143"/>
        <v>0</v>
      </c>
      <c r="AB388" s="141">
        <f t="shared" si="144"/>
        <v>0</v>
      </c>
      <c r="AC388" s="141">
        <f t="shared" si="145"/>
        <v>0</v>
      </c>
      <c r="AD388" s="141">
        <f t="shared" si="146"/>
        <v>0</v>
      </c>
      <c r="AE388" s="141">
        <f t="shared" si="147"/>
        <v>0</v>
      </c>
      <c r="AF388" s="141">
        <f t="shared" si="148"/>
        <v>0</v>
      </c>
      <c r="AG388" s="141">
        <f t="shared" si="149"/>
        <v>0</v>
      </c>
      <c r="AH388" s="141">
        <f t="shared" si="150"/>
        <v>0</v>
      </c>
      <c r="AI388" s="141">
        <f t="shared" si="151"/>
        <v>0</v>
      </c>
      <c r="AJ388" s="141">
        <f t="shared" si="152"/>
        <v>0</v>
      </c>
      <c r="AK388" s="141">
        <f t="shared" si="153"/>
        <v>1</v>
      </c>
      <c r="AL388" s="141">
        <f t="shared" si="154"/>
        <v>0</v>
      </c>
      <c r="AM388" s="141">
        <f t="shared" si="155"/>
        <v>0</v>
      </c>
      <c r="AN388" s="141">
        <f t="shared" si="156"/>
        <v>1</v>
      </c>
      <c r="AO388" s="141">
        <f t="shared" si="157"/>
        <v>0</v>
      </c>
      <c r="AP388" s="142"/>
      <c r="AQ388" s="142"/>
      <c r="AR388" s="141">
        <f t="shared" si="158"/>
        <v>2</v>
      </c>
      <c r="AS388" s="141">
        <f t="shared" si="159"/>
        <v>2</v>
      </c>
      <c r="AT388" s="141" t="str">
        <f t="shared" si="160"/>
        <v>Correct</v>
      </c>
      <c r="AU388" s="142"/>
      <c r="AV388" s="115" t="s">
        <v>99</v>
      </c>
      <c r="AW388" s="115">
        <v>27</v>
      </c>
      <c r="AX388" s="115" t="s">
        <v>181</v>
      </c>
      <c r="AY388" s="115" t="s">
        <v>183</v>
      </c>
      <c r="AZ388" s="115" t="s">
        <v>85</v>
      </c>
      <c r="BA388" s="115" t="s">
        <v>86</v>
      </c>
      <c r="BB388" s="115" t="s">
        <v>87</v>
      </c>
      <c r="BC388" s="115" t="s">
        <v>93</v>
      </c>
      <c r="BD388" s="115" t="s">
        <v>102</v>
      </c>
      <c r="BE388" s="115" t="s">
        <v>90</v>
      </c>
      <c r="BF388" s="115" t="s">
        <v>86</v>
      </c>
      <c r="BG388" s="115" t="s">
        <v>91</v>
      </c>
    </row>
    <row r="389" spans="1:59">
      <c r="A389" s="115">
        <v>6985461855</v>
      </c>
      <c r="T389" s="142"/>
      <c r="U389" s="141">
        <f t="shared" si="138"/>
        <v>0</v>
      </c>
      <c r="V389" s="141" t="e">
        <f t="shared" si="139"/>
        <v>#DIV/0!</v>
      </c>
      <c r="W389" s="142"/>
      <c r="X389" s="141">
        <f t="shared" si="140"/>
        <v>0</v>
      </c>
      <c r="Y389" s="141">
        <f t="shared" si="141"/>
        <v>0</v>
      </c>
      <c r="Z389" s="141">
        <f t="shared" si="142"/>
        <v>0</v>
      </c>
      <c r="AA389" s="141">
        <f t="shared" si="143"/>
        <v>0</v>
      </c>
      <c r="AB389" s="141">
        <f t="shared" si="144"/>
        <v>0</v>
      </c>
      <c r="AC389" s="141">
        <f t="shared" si="145"/>
        <v>0</v>
      </c>
      <c r="AD389" s="141">
        <f t="shared" si="146"/>
        <v>0</v>
      </c>
      <c r="AE389" s="141">
        <f t="shared" si="147"/>
        <v>0</v>
      </c>
      <c r="AF389" s="141">
        <f t="shared" si="148"/>
        <v>0</v>
      </c>
      <c r="AG389" s="141">
        <f t="shared" si="149"/>
        <v>0</v>
      </c>
      <c r="AH389" s="141">
        <f t="shared" si="150"/>
        <v>0</v>
      </c>
      <c r="AI389" s="141">
        <f t="shared" si="151"/>
        <v>0</v>
      </c>
      <c r="AJ389" s="141">
        <f t="shared" si="152"/>
        <v>0</v>
      </c>
      <c r="AK389" s="141">
        <f t="shared" si="153"/>
        <v>0</v>
      </c>
      <c r="AL389" s="141">
        <f t="shared" si="154"/>
        <v>0</v>
      </c>
      <c r="AM389" s="141">
        <f t="shared" si="155"/>
        <v>0</v>
      </c>
      <c r="AN389" s="141">
        <f t="shared" si="156"/>
        <v>0</v>
      </c>
      <c r="AO389" s="141">
        <f t="shared" si="157"/>
        <v>0</v>
      </c>
      <c r="AP389" s="142"/>
      <c r="AQ389" s="142"/>
      <c r="AR389" s="141">
        <f t="shared" si="158"/>
        <v>0</v>
      </c>
      <c r="AS389" s="141">
        <f t="shared" si="159"/>
        <v>0</v>
      </c>
      <c r="AT389" s="141" t="str">
        <f t="shared" si="160"/>
        <v>Correct</v>
      </c>
      <c r="AU389" s="142"/>
      <c r="AV389" s="115" t="s">
        <v>83</v>
      </c>
      <c r="AW389" s="115">
        <v>39</v>
      </c>
      <c r="AX389" s="115" t="s">
        <v>181</v>
      </c>
      <c r="AY389" s="115" t="s">
        <v>239</v>
      </c>
      <c r="AZ389" s="115" t="s">
        <v>85</v>
      </c>
      <c r="BA389" s="115" t="s">
        <v>86</v>
      </c>
      <c r="BB389" s="115" t="s">
        <v>116</v>
      </c>
      <c r="BC389" s="115" t="s">
        <v>93</v>
      </c>
      <c r="BD389" s="115" t="s">
        <v>94</v>
      </c>
      <c r="BE389" s="115" t="s">
        <v>113</v>
      </c>
      <c r="BF389" s="115" t="s">
        <v>91</v>
      </c>
      <c r="BG389" s="115" t="s">
        <v>91</v>
      </c>
    </row>
    <row r="390" spans="1:59">
      <c r="A390" s="115">
        <v>6982474682</v>
      </c>
      <c r="T390" s="142"/>
      <c r="U390" s="141">
        <f t="shared" si="138"/>
        <v>0</v>
      </c>
      <c r="V390" s="141" t="e">
        <f t="shared" si="139"/>
        <v>#DIV/0!</v>
      </c>
      <c r="W390" s="142"/>
      <c r="X390" s="141">
        <f t="shared" si="140"/>
        <v>0</v>
      </c>
      <c r="Y390" s="141">
        <f t="shared" si="141"/>
        <v>0</v>
      </c>
      <c r="Z390" s="141">
        <f t="shared" si="142"/>
        <v>0</v>
      </c>
      <c r="AA390" s="141">
        <f t="shared" si="143"/>
        <v>0</v>
      </c>
      <c r="AB390" s="141">
        <f t="shared" si="144"/>
        <v>0</v>
      </c>
      <c r="AC390" s="141">
        <f t="shared" si="145"/>
        <v>0</v>
      </c>
      <c r="AD390" s="141">
        <f t="shared" si="146"/>
        <v>0</v>
      </c>
      <c r="AE390" s="141">
        <f t="shared" si="147"/>
        <v>0</v>
      </c>
      <c r="AF390" s="141">
        <f t="shared" si="148"/>
        <v>0</v>
      </c>
      <c r="AG390" s="141">
        <f t="shared" si="149"/>
        <v>0</v>
      </c>
      <c r="AH390" s="141">
        <f t="shared" si="150"/>
        <v>0</v>
      </c>
      <c r="AI390" s="141">
        <f t="shared" si="151"/>
        <v>0</v>
      </c>
      <c r="AJ390" s="141">
        <f t="shared" si="152"/>
        <v>0</v>
      </c>
      <c r="AK390" s="141">
        <f t="shared" si="153"/>
        <v>0</v>
      </c>
      <c r="AL390" s="141">
        <f t="shared" si="154"/>
        <v>0</v>
      </c>
      <c r="AM390" s="141">
        <f t="shared" si="155"/>
        <v>0</v>
      </c>
      <c r="AN390" s="141">
        <f t="shared" si="156"/>
        <v>0</v>
      </c>
      <c r="AO390" s="141">
        <f t="shared" si="157"/>
        <v>0</v>
      </c>
      <c r="AP390" s="142"/>
      <c r="AQ390" s="142"/>
      <c r="AR390" s="141">
        <f t="shared" si="158"/>
        <v>0</v>
      </c>
      <c r="AS390" s="141">
        <f t="shared" si="159"/>
        <v>0</v>
      </c>
      <c r="AT390" s="141" t="str">
        <f t="shared" si="160"/>
        <v>Correct</v>
      </c>
      <c r="AU390" s="142"/>
      <c r="AV390" s="115" t="s">
        <v>99</v>
      </c>
      <c r="AW390" s="115">
        <v>58</v>
      </c>
      <c r="AX390" s="115" t="s">
        <v>181</v>
      </c>
      <c r="AY390" s="115" t="s">
        <v>433</v>
      </c>
      <c r="AZ390" s="115" t="s">
        <v>85</v>
      </c>
      <c r="BA390" s="115" t="s">
        <v>86</v>
      </c>
      <c r="BB390" s="115" t="s">
        <v>87</v>
      </c>
      <c r="BC390" s="115" t="s">
        <v>101</v>
      </c>
      <c r="BD390" s="115" t="s">
        <v>89</v>
      </c>
      <c r="BE390" s="115" t="s">
        <v>90</v>
      </c>
      <c r="BF390" s="115" t="s">
        <v>91</v>
      </c>
      <c r="BG390" s="115" t="s">
        <v>91</v>
      </c>
    </row>
    <row r="391" spans="1:59">
      <c r="A391" s="115">
        <v>5607587056</v>
      </c>
      <c r="E391" s="115" t="s">
        <v>19</v>
      </c>
      <c r="J391" s="115" t="s">
        <v>59</v>
      </c>
      <c r="S391" s="115" t="s">
        <v>66</v>
      </c>
      <c r="T391" s="142"/>
      <c r="U391" s="141">
        <f t="shared" si="138"/>
        <v>3</v>
      </c>
      <c r="V391" s="141">
        <f t="shared" si="139"/>
        <v>1</v>
      </c>
      <c r="W391" s="142"/>
      <c r="X391" s="141">
        <f t="shared" si="140"/>
        <v>0</v>
      </c>
      <c r="Y391" s="141">
        <f t="shared" si="141"/>
        <v>0</v>
      </c>
      <c r="Z391" s="141">
        <f t="shared" si="142"/>
        <v>0</v>
      </c>
      <c r="AA391" s="141">
        <f t="shared" si="143"/>
        <v>1</v>
      </c>
      <c r="AB391" s="141">
        <f t="shared" si="144"/>
        <v>0</v>
      </c>
      <c r="AC391" s="141">
        <f t="shared" si="145"/>
        <v>0</v>
      </c>
      <c r="AD391" s="141">
        <f t="shared" si="146"/>
        <v>0</v>
      </c>
      <c r="AE391" s="141">
        <f t="shared" si="147"/>
        <v>0</v>
      </c>
      <c r="AF391" s="141">
        <f t="shared" si="148"/>
        <v>1</v>
      </c>
      <c r="AG391" s="141">
        <f t="shared" si="149"/>
        <v>0</v>
      </c>
      <c r="AH391" s="141">
        <f t="shared" si="150"/>
        <v>0</v>
      </c>
      <c r="AI391" s="141">
        <f t="shared" si="151"/>
        <v>0</v>
      </c>
      <c r="AJ391" s="141">
        <f t="shared" si="152"/>
        <v>0</v>
      </c>
      <c r="AK391" s="141">
        <f t="shared" si="153"/>
        <v>0</v>
      </c>
      <c r="AL391" s="141">
        <f t="shared" si="154"/>
        <v>0</v>
      </c>
      <c r="AM391" s="141">
        <f t="shared" si="155"/>
        <v>0</v>
      </c>
      <c r="AN391" s="141">
        <f t="shared" si="156"/>
        <v>0</v>
      </c>
      <c r="AO391" s="141">
        <f t="shared" si="157"/>
        <v>1</v>
      </c>
      <c r="AP391" s="142"/>
      <c r="AQ391" s="142"/>
      <c r="AR391" s="141">
        <f t="shared" si="158"/>
        <v>3</v>
      </c>
      <c r="AS391" s="141">
        <f t="shared" si="159"/>
        <v>3</v>
      </c>
      <c r="AT391" s="141" t="str">
        <f t="shared" si="160"/>
        <v>Correct</v>
      </c>
      <c r="AU391" s="142"/>
    </row>
    <row r="392" spans="1:59">
      <c r="A392" s="115">
        <v>5580488384</v>
      </c>
      <c r="D392" s="115" t="s">
        <v>54</v>
      </c>
      <c r="K392" s="115" t="s">
        <v>60</v>
      </c>
      <c r="N392" s="115" t="s">
        <v>26</v>
      </c>
      <c r="T392" s="142"/>
      <c r="U392" s="141">
        <f t="shared" si="138"/>
        <v>3</v>
      </c>
      <c r="V392" s="141">
        <f t="shared" si="139"/>
        <v>1</v>
      </c>
      <c r="W392" s="142"/>
      <c r="X392" s="141">
        <f t="shared" si="140"/>
        <v>0</v>
      </c>
      <c r="Y392" s="141">
        <f t="shared" si="141"/>
        <v>0</v>
      </c>
      <c r="Z392" s="141">
        <f t="shared" si="142"/>
        <v>1</v>
      </c>
      <c r="AA392" s="141">
        <f t="shared" si="143"/>
        <v>0</v>
      </c>
      <c r="AB392" s="141">
        <f t="shared" si="144"/>
        <v>0</v>
      </c>
      <c r="AC392" s="141">
        <f t="shared" si="145"/>
        <v>0</v>
      </c>
      <c r="AD392" s="141">
        <f t="shared" si="146"/>
        <v>0</v>
      </c>
      <c r="AE392" s="141">
        <f t="shared" si="147"/>
        <v>0</v>
      </c>
      <c r="AF392" s="141">
        <f t="shared" si="148"/>
        <v>0</v>
      </c>
      <c r="AG392" s="141">
        <f t="shared" si="149"/>
        <v>1</v>
      </c>
      <c r="AH392" s="141">
        <f t="shared" si="150"/>
        <v>0</v>
      </c>
      <c r="AI392" s="141">
        <f t="shared" si="151"/>
        <v>0</v>
      </c>
      <c r="AJ392" s="141">
        <f t="shared" si="152"/>
        <v>1</v>
      </c>
      <c r="AK392" s="141">
        <f t="shared" si="153"/>
        <v>0</v>
      </c>
      <c r="AL392" s="141">
        <f t="shared" si="154"/>
        <v>0</v>
      </c>
      <c r="AM392" s="141">
        <f t="shared" si="155"/>
        <v>0</v>
      </c>
      <c r="AN392" s="141">
        <f t="shared" si="156"/>
        <v>0</v>
      </c>
      <c r="AO392" s="141">
        <f t="shared" si="157"/>
        <v>0</v>
      </c>
      <c r="AP392" s="142"/>
      <c r="AQ392" s="142"/>
      <c r="AR392" s="141">
        <f t="shared" si="158"/>
        <v>3</v>
      </c>
      <c r="AS392" s="141">
        <f t="shared" si="159"/>
        <v>3</v>
      </c>
      <c r="AT392" s="141" t="str">
        <f t="shared" si="160"/>
        <v>Correct</v>
      </c>
      <c r="AU392" s="142"/>
      <c r="AV392" s="115" t="s">
        <v>83</v>
      </c>
      <c r="AW392" s="115">
        <v>51</v>
      </c>
      <c r="AX392" s="115" t="s">
        <v>432</v>
      </c>
      <c r="AZ392" s="115" t="s">
        <v>85</v>
      </c>
      <c r="BA392" s="115" t="s">
        <v>86</v>
      </c>
      <c r="BB392" s="115" t="s">
        <v>108</v>
      </c>
      <c r="BC392" s="115" t="s">
        <v>93</v>
      </c>
      <c r="BD392" s="115" t="s">
        <v>111</v>
      </c>
      <c r="BE392" s="115" t="s">
        <v>90</v>
      </c>
      <c r="BF392" s="115" t="s">
        <v>86</v>
      </c>
    </row>
    <row r="393" spans="1:59">
      <c r="A393" s="115">
        <v>5606236702</v>
      </c>
      <c r="G393" s="115" t="s">
        <v>56</v>
      </c>
      <c r="I393" s="115" t="s">
        <v>58</v>
      </c>
      <c r="K393" s="115" t="s">
        <v>60</v>
      </c>
      <c r="T393" s="142"/>
      <c r="U393" s="141">
        <f t="shared" si="138"/>
        <v>3</v>
      </c>
      <c r="V393" s="141">
        <f t="shared" si="139"/>
        <v>1</v>
      </c>
      <c r="W393" s="142"/>
      <c r="X393" s="141">
        <f t="shared" si="140"/>
        <v>0</v>
      </c>
      <c r="Y393" s="141">
        <f t="shared" si="141"/>
        <v>0</v>
      </c>
      <c r="Z393" s="141">
        <f t="shared" si="142"/>
        <v>0</v>
      </c>
      <c r="AA393" s="141">
        <f t="shared" si="143"/>
        <v>0</v>
      </c>
      <c r="AB393" s="141">
        <f t="shared" si="144"/>
        <v>0</v>
      </c>
      <c r="AC393" s="141">
        <f t="shared" si="145"/>
        <v>1</v>
      </c>
      <c r="AD393" s="141">
        <f t="shared" si="146"/>
        <v>0</v>
      </c>
      <c r="AE393" s="141">
        <f t="shared" si="147"/>
        <v>1</v>
      </c>
      <c r="AF393" s="141">
        <f t="shared" si="148"/>
        <v>0</v>
      </c>
      <c r="AG393" s="141">
        <f t="shared" si="149"/>
        <v>1</v>
      </c>
      <c r="AH393" s="141">
        <f t="shared" si="150"/>
        <v>0</v>
      </c>
      <c r="AI393" s="141">
        <f t="shared" si="151"/>
        <v>0</v>
      </c>
      <c r="AJ393" s="141">
        <f t="shared" si="152"/>
        <v>0</v>
      </c>
      <c r="AK393" s="141">
        <f t="shared" si="153"/>
        <v>0</v>
      </c>
      <c r="AL393" s="141">
        <f t="shared" si="154"/>
        <v>0</v>
      </c>
      <c r="AM393" s="141">
        <f t="shared" si="155"/>
        <v>0</v>
      </c>
      <c r="AN393" s="141">
        <f t="shared" si="156"/>
        <v>0</v>
      </c>
      <c r="AO393" s="141">
        <f t="shared" si="157"/>
        <v>0</v>
      </c>
      <c r="AP393" s="142"/>
      <c r="AQ393" s="142"/>
      <c r="AR393" s="141">
        <f t="shared" si="158"/>
        <v>3</v>
      </c>
      <c r="AS393" s="141">
        <f t="shared" si="159"/>
        <v>3</v>
      </c>
      <c r="AT393" s="141" t="str">
        <f t="shared" si="160"/>
        <v>Correct</v>
      </c>
      <c r="AU393" s="142"/>
      <c r="AV393" s="115" t="s">
        <v>99</v>
      </c>
      <c r="AW393" s="115">
        <v>19</v>
      </c>
      <c r="AX393" s="115" t="s">
        <v>181</v>
      </c>
      <c r="AY393" s="115" t="s">
        <v>202</v>
      </c>
    </row>
    <row r="394" spans="1:59">
      <c r="A394" s="115">
        <v>5607839426</v>
      </c>
      <c r="I394" s="115" t="s">
        <v>58</v>
      </c>
      <c r="L394" s="115" t="s">
        <v>61</v>
      </c>
      <c r="O394" s="115" t="s">
        <v>22</v>
      </c>
      <c r="T394" s="142"/>
      <c r="U394" s="141">
        <f t="shared" si="138"/>
        <v>3</v>
      </c>
      <c r="V394" s="141">
        <f t="shared" si="139"/>
        <v>1</v>
      </c>
      <c r="W394" s="142"/>
      <c r="X394" s="141">
        <f t="shared" si="140"/>
        <v>0</v>
      </c>
      <c r="Y394" s="141">
        <f t="shared" si="141"/>
        <v>0</v>
      </c>
      <c r="Z394" s="141">
        <f t="shared" si="142"/>
        <v>0</v>
      </c>
      <c r="AA394" s="141">
        <f t="shared" si="143"/>
        <v>0</v>
      </c>
      <c r="AB394" s="141">
        <f t="shared" si="144"/>
        <v>0</v>
      </c>
      <c r="AC394" s="141">
        <f t="shared" si="145"/>
        <v>0</v>
      </c>
      <c r="AD394" s="141">
        <f t="shared" si="146"/>
        <v>0</v>
      </c>
      <c r="AE394" s="141">
        <f t="shared" si="147"/>
        <v>1</v>
      </c>
      <c r="AF394" s="141">
        <f t="shared" si="148"/>
        <v>0</v>
      </c>
      <c r="AG394" s="141">
        <f t="shared" si="149"/>
        <v>0</v>
      </c>
      <c r="AH394" s="141">
        <f t="shared" si="150"/>
        <v>1</v>
      </c>
      <c r="AI394" s="141">
        <f t="shared" si="151"/>
        <v>0</v>
      </c>
      <c r="AJ394" s="141">
        <f t="shared" si="152"/>
        <v>0</v>
      </c>
      <c r="AK394" s="141">
        <f t="shared" si="153"/>
        <v>1</v>
      </c>
      <c r="AL394" s="141">
        <f t="shared" si="154"/>
        <v>0</v>
      </c>
      <c r="AM394" s="141">
        <f t="shared" si="155"/>
        <v>0</v>
      </c>
      <c r="AN394" s="141">
        <f t="shared" si="156"/>
        <v>0</v>
      </c>
      <c r="AO394" s="141">
        <f t="shared" si="157"/>
        <v>0</v>
      </c>
      <c r="AP394" s="142"/>
      <c r="AQ394" s="142"/>
      <c r="AR394" s="141">
        <f t="shared" si="158"/>
        <v>3</v>
      </c>
      <c r="AS394" s="141">
        <f t="shared" si="159"/>
        <v>3</v>
      </c>
      <c r="AT394" s="141" t="str">
        <f t="shared" si="160"/>
        <v>Correct</v>
      </c>
      <c r="AU394" s="142"/>
      <c r="AV394" s="115" t="s">
        <v>83</v>
      </c>
      <c r="AW394" s="115">
        <v>15</v>
      </c>
      <c r="AX394" s="115" t="s">
        <v>84</v>
      </c>
      <c r="AY394" s="115" t="s">
        <v>142</v>
      </c>
      <c r="AZ394" s="115" t="s">
        <v>107</v>
      </c>
      <c r="BA394" s="115" t="s">
        <v>86</v>
      </c>
      <c r="BB394" s="115" t="s">
        <v>108</v>
      </c>
      <c r="BC394" s="115" t="s">
        <v>104</v>
      </c>
      <c r="BD394" s="115" t="s">
        <v>109</v>
      </c>
      <c r="BE394" s="115" t="s">
        <v>95</v>
      </c>
      <c r="BF394" s="115" t="s">
        <v>86</v>
      </c>
    </row>
    <row r="395" spans="1:59">
      <c r="A395" s="115">
        <v>5578863161</v>
      </c>
      <c r="D395" s="115" t="s">
        <v>54</v>
      </c>
      <c r="J395" s="115" t="s">
        <v>59</v>
      </c>
      <c r="R395" s="115" t="s">
        <v>65</v>
      </c>
      <c r="T395" s="142"/>
      <c r="U395" s="141">
        <f t="shared" si="138"/>
        <v>3</v>
      </c>
      <c r="V395" s="141">
        <f t="shared" si="139"/>
        <v>1</v>
      </c>
      <c r="W395" s="142"/>
      <c r="X395" s="141">
        <f t="shared" si="140"/>
        <v>0</v>
      </c>
      <c r="Y395" s="141">
        <f t="shared" si="141"/>
        <v>0</v>
      </c>
      <c r="Z395" s="141">
        <f t="shared" si="142"/>
        <v>1</v>
      </c>
      <c r="AA395" s="141">
        <f t="shared" si="143"/>
        <v>0</v>
      </c>
      <c r="AB395" s="141">
        <f t="shared" si="144"/>
        <v>0</v>
      </c>
      <c r="AC395" s="141">
        <f t="shared" si="145"/>
        <v>0</v>
      </c>
      <c r="AD395" s="141">
        <f t="shared" si="146"/>
        <v>0</v>
      </c>
      <c r="AE395" s="141">
        <f t="shared" si="147"/>
        <v>0</v>
      </c>
      <c r="AF395" s="141">
        <f t="shared" si="148"/>
        <v>1</v>
      </c>
      <c r="AG395" s="141">
        <f t="shared" si="149"/>
        <v>0</v>
      </c>
      <c r="AH395" s="141">
        <f t="shared" si="150"/>
        <v>0</v>
      </c>
      <c r="AI395" s="141">
        <f t="shared" si="151"/>
        <v>0</v>
      </c>
      <c r="AJ395" s="141">
        <f t="shared" si="152"/>
        <v>0</v>
      </c>
      <c r="AK395" s="141">
        <f t="shared" si="153"/>
        <v>0</v>
      </c>
      <c r="AL395" s="141">
        <f t="shared" si="154"/>
        <v>0</v>
      </c>
      <c r="AM395" s="141">
        <f t="shared" si="155"/>
        <v>0</v>
      </c>
      <c r="AN395" s="141">
        <f t="shared" si="156"/>
        <v>1</v>
      </c>
      <c r="AO395" s="141">
        <f t="shared" si="157"/>
        <v>0</v>
      </c>
      <c r="AP395" s="142"/>
      <c r="AQ395" s="142"/>
      <c r="AR395" s="141">
        <f t="shared" si="158"/>
        <v>3</v>
      </c>
      <c r="AS395" s="141">
        <f t="shared" si="159"/>
        <v>3</v>
      </c>
      <c r="AT395" s="141" t="str">
        <f t="shared" si="160"/>
        <v>Correct</v>
      </c>
      <c r="AU395" s="142"/>
      <c r="AV395" s="115" t="s">
        <v>83</v>
      </c>
      <c r="AW395" s="115">
        <v>18</v>
      </c>
      <c r="AX395" s="115" t="s">
        <v>84</v>
      </c>
      <c r="AY395" s="115" t="s">
        <v>453</v>
      </c>
      <c r="AZ395" s="115" t="s">
        <v>97</v>
      </c>
      <c r="BA395" s="115" t="s">
        <v>91</v>
      </c>
      <c r="BB395" s="115" t="s">
        <v>108</v>
      </c>
      <c r="BC395" s="115" t="s">
        <v>88</v>
      </c>
      <c r="BD395" s="115" t="s">
        <v>102</v>
      </c>
      <c r="BE395" s="115" t="s">
        <v>95</v>
      </c>
      <c r="BF395" s="115" t="s">
        <v>86</v>
      </c>
    </row>
    <row r="396" spans="1:59">
      <c r="A396" s="115">
        <v>5580250339</v>
      </c>
      <c r="E396" s="115" t="s">
        <v>19</v>
      </c>
      <c r="O396" s="115" t="s">
        <v>22</v>
      </c>
      <c r="S396" s="115" t="s">
        <v>66</v>
      </c>
      <c r="T396" s="142"/>
      <c r="U396" s="141">
        <f t="shared" si="138"/>
        <v>3</v>
      </c>
      <c r="V396" s="141">
        <f t="shared" si="139"/>
        <v>1</v>
      </c>
      <c r="W396" s="142"/>
      <c r="X396" s="141">
        <f t="shared" si="140"/>
        <v>0</v>
      </c>
      <c r="Y396" s="141">
        <f t="shared" si="141"/>
        <v>0</v>
      </c>
      <c r="Z396" s="141">
        <f t="shared" si="142"/>
        <v>0</v>
      </c>
      <c r="AA396" s="141">
        <f t="shared" si="143"/>
        <v>1</v>
      </c>
      <c r="AB396" s="141">
        <f t="shared" si="144"/>
        <v>0</v>
      </c>
      <c r="AC396" s="141">
        <f t="shared" si="145"/>
        <v>0</v>
      </c>
      <c r="AD396" s="141">
        <f t="shared" si="146"/>
        <v>0</v>
      </c>
      <c r="AE396" s="141">
        <f t="shared" si="147"/>
        <v>0</v>
      </c>
      <c r="AF396" s="141">
        <f t="shared" si="148"/>
        <v>0</v>
      </c>
      <c r="AG396" s="141">
        <f t="shared" si="149"/>
        <v>0</v>
      </c>
      <c r="AH396" s="141">
        <f t="shared" si="150"/>
        <v>0</v>
      </c>
      <c r="AI396" s="141">
        <f t="shared" si="151"/>
        <v>0</v>
      </c>
      <c r="AJ396" s="141">
        <f t="shared" si="152"/>
        <v>0</v>
      </c>
      <c r="AK396" s="141">
        <f t="shared" si="153"/>
        <v>1</v>
      </c>
      <c r="AL396" s="141">
        <f t="shared" si="154"/>
        <v>0</v>
      </c>
      <c r="AM396" s="141">
        <f t="shared" si="155"/>
        <v>0</v>
      </c>
      <c r="AN396" s="141">
        <f t="shared" si="156"/>
        <v>0</v>
      </c>
      <c r="AO396" s="141">
        <f t="shared" si="157"/>
        <v>1</v>
      </c>
      <c r="AP396" s="142"/>
      <c r="AQ396" s="142"/>
      <c r="AR396" s="141">
        <f t="shared" si="158"/>
        <v>3</v>
      </c>
      <c r="AS396" s="141">
        <f t="shared" si="159"/>
        <v>3</v>
      </c>
      <c r="AT396" s="141" t="str">
        <f t="shared" si="160"/>
        <v>Correct</v>
      </c>
      <c r="AU396" s="142"/>
    </row>
    <row r="397" spans="1:59">
      <c r="A397" s="115">
        <v>5604375105</v>
      </c>
      <c r="G397" s="115" t="s">
        <v>56</v>
      </c>
      <c r="J397" s="115" t="s">
        <v>59</v>
      </c>
      <c r="P397" s="115" t="s">
        <v>63</v>
      </c>
      <c r="T397" s="142"/>
      <c r="U397" s="141">
        <f t="shared" si="138"/>
        <v>3</v>
      </c>
      <c r="V397" s="141">
        <f t="shared" si="139"/>
        <v>1</v>
      </c>
      <c r="W397" s="142"/>
      <c r="X397" s="141">
        <f t="shared" si="140"/>
        <v>0</v>
      </c>
      <c r="Y397" s="141">
        <f t="shared" si="141"/>
        <v>0</v>
      </c>
      <c r="Z397" s="141">
        <f t="shared" si="142"/>
        <v>0</v>
      </c>
      <c r="AA397" s="141">
        <f t="shared" si="143"/>
        <v>0</v>
      </c>
      <c r="AB397" s="141">
        <f t="shared" si="144"/>
        <v>0</v>
      </c>
      <c r="AC397" s="141">
        <f t="shared" si="145"/>
        <v>1</v>
      </c>
      <c r="AD397" s="141">
        <f t="shared" si="146"/>
        <v>0</v>
      </c>
      <c r="AE397" s="141">
        <f t="shared" si="147"/>
        <v>0</v>
      </c>
      <c r="AF397" s="141">
        <f t="shared" si="148"/>
        <v>1</v>
      </c>
      <c r="AG397" s="141">
        <f t="shared" si="149"/>
        <v>0</v>
      </c>
      <c r="AH397" s="141">
        <f t="shared" si="150"/>
        <v>0</v>
      </c>
      <c r="AI397" s="141">
        <f t="shared" si="151"/>
        <v>0</v>
      </c>
      <c r="AJ397" s="141">
        <f t="shared" si="152"/>
        <v>0</v>
      </c>
      <c r="AK397" s="141">
        <f t="shared" si="153"/>
        <v>0</v>
      </c>
      <c r="AL397" s="141">
        <f t="shared" si="154"/>
        <v>1</v>
      </c>
      <c r="AM397" s="141">
        <f t="shared" si="155"/>
        <v>0</v>
      </c>
      <c r="AN397" s="141">
        <f t="shared" si="156"/>
        <v>0</v>
      </c>
      <c r="AO397" s="141">
        <f t="shared" si="157"/>
        <v>0</v>
      </c>
      <c r="AP397" s="142"/>
      <c r="AQ397" s="142"/>
      <c r="AR397" s="141">
        <f t="shared" si="158"/>
        <v>3</v>
      </c>
      <c r="AS397" s="141">
        <f t="shared" si="159"/>
        <v>3</v>
      </c>
      <c r="AT397" s="141" t="str">
        <f t="shared" si="160"/>
        <v>Correct</v>
      </c>
      <c r="AU397" s="142"/>
    </row>
    <row r="398" spans="1:59">
      <c r="A398" s="115">
        <v>5580702893</v>
      </c>
      <c r="G398" s="115" t="s">
        <v>56</v>
      </c>
      <c r="I398" s="115" t="s">
        <v>58</v>
      </c>
      <c r="P398" s="115" t="s">
        <v>63</v>
      </c>
      <c r="T398" s="142"/>
      <c r="U398" s="141">
        <f t="shared" si="138"/>
        <v>3</v>
      </c>
      <c r="V398" s="141">
        <f t="shared" si="139"/>
        <v>1</v>
      </c>
      <c r="W398" s="142"/>
      <c r="X398" s="141">
        <f t="shared" si="140"/>
        <v>0</v>
      </c>
      <c r="Y398" s="141">
        <f t="shared" si="141"/>
        <v>0</v>
      </c>
      <c r="Z398" s="141">
        <f t="shared" si="142"/>
        <v>0</v>
      </c>
      <c r="AA398" s="141">
        <f t="shared" si="143"/>
        <v>0</v>
      </c>
      <c r="AB398" s="141">
        <f t="shared" si="144"/>
        <v>0</v>
      </c>
      <c r="AC398" s="141">
        <f t="shared" si="145"/>
        <v>1</v>
      </c>
      <c r="AD398" s="141">
        <f t="shared" si="146"/>
        <v>0</v>
      </c>
      <c r="AE398" s="141">
        <f t="shared" si="147"/>
        <v>1</v>
      </c>
      <c r="AF398" s="141">
        <f t="shared" si="148"/>
        <v>0</v>
      </c>
      <c r="AG398" s="141">
        <f t="shared" si="149"/>
        <v>0</v>
      </c>
      <c r="AH398" s="141">
        <f t="shared" si="150"/>
        <v>0</v>
      </c>
      <c r="AI398" s="141">
        <f t="shared" si="151"/>
        <v>0</v>
      </c>
      <c r="AJ398" s="141">
        <f t="shared" si="152"/>
        <v>0</v>
      </c>
      <c r="AK398" s="141">
        <f t="shared" si="153"/>
        <v>0</v>
      </c>
      <c r="AL398" s="141">
        <f t="shared" si="154"/>
        <v>1</v>
      </c>
      <c r="AM398" s="141">
        <f t="shared" si="155"/>
        <v>0</v>
      </c>
      <c r="AN398" s="141">
        <f t="shared" si="156"/>
        <v>0</v>
      </c>
      <c r="AO398" s="141">
        <f t="shared" si="157"/>
        <v>0</v>
      </c>
      <c r="AP398" s="142"/>
      <c r="AQ398" s="142"/>
      <c r="AR398" s="141">
        <f t="shared" si="158"/>
        <v>3</v>
      </c>
      <c r="AS398" s="141">
        <f t="shared" si="159"/>
        <v>3</v>
      </c>
      <c r="AT398" s="141" t="str">
        <f t="shared" si="160"/>
        <v>Correct</v>
      </c>
      <c r="AU398" s="142"/>
      <c r="AV398" s="115" t="s">
        <v>83</v>
      </c>
      <c r="AW398" s="115">
        <v>17</v>
      </c>
      <c r="AX398" s="115" t="s">
        <v>181</v>
      </c>
    </row>
    <row r="399" spans="1:59">
      <c r="A399" s="115">
        <v>6982461297</v>
      </c>
      <c r="B399" s="115" t="s">
        <v>52</v>
      </c>
      <c r="C399" s="115" t="s">
        <v>53</v>
      </c>
      <c r="D399" s="115" t="s">
        <v>54</v>
      </c>
      <c r="E399" s="115" t="s">
        <v>19</v>
      </c>
      <c r="G399" s="115" t="s">
        <v>56</v>
      </c>
      <c r="H399" s="115" t="s">
        <v>57</v>
      </c>
      <c r="I399" s="115" t="s">
        <v>58</v>
      </c>
      <c r="J399" s="115" t="s">
        <v>59</v>
      </c>
      <c r="K399" s="115" t="s">
        <v>60</v>
      </c>
      <c r="L399" s="115" t="s">
        <v>61</v>
      </c>
      <c r="M399" s="115" t="s">
        <v>62</v>
      </c>
      <c r="N399" s="115" t="s">
        <v>26</v>
      </c>
      <c r="O399" s="115" t="s">
        <v>22</v>
      </c>
      <c r="R399" s="115" t="s">
        <v>65</v>
      </c>
      <c r="S399" s="115" t="s">
        <v>66</v>
      </c>
      <c r="T399" s="142"/>
      <c r="U399" s="141">
        <f t="shared" si="138"/>
        <v>15</v>
      </c>
      <c r="V399" s="141">
        <f t="shared" si="139"/>
        <v>0.2</v>
      </c>
      <c r="W399" s="142"/>
      <c r="X399" s="141">
        <f t="shared" si="140"/>
        <v>0.2</v>
      </c>
      <c r="Y399" s="141">
        <f t="shared" si="141"/>
        <v>0.2</v>
      </c>
      <c r="Z399" s="141">
        <f t="shared" si="142"/>
        <v>0.2</v>
      </c>
      <c r="AA399" s="141">
        <f t="shared" si="143"/>
        <v>0.2</v>
      </c>
      <c r="AB399" s="141">
        <f t="shared" si="144"/>
        <v>0</v>
      </c>
      <c r="AC399" s="141">
        <f t="shared" si="145"/>
        <v>0.2</v>
      </c>
      <c r="AD399" s="141">
        <f t="shared" si="146"/>
        <v>0.2</v>
      </c>
      <c r="AE399" s="141">
        <f t="shared" si="147"/>
        <v>0.2</v>
      </c>
      <c r="AF399" s="141">
        <f t="shared" si="148"/>
        <v>0.2</v>
      </c>
      <c r="AG399" s="141">
        <f t="shared" si="149"/>
        <v>0.2</v>
      </c>
      <c r="AH399" s="141">
        <f t="shared" si="150"/>
        <v>0.2</v>
      </c>
      <c r="AI399" s="141">
        <f t="shared" si="151"/>
        <v>0.2</v>
      </c>
      <c r="AJ399" s="141">
        <f t="shared" si="152"/>
        <v>0.2</v>
      </c>
      <c r="AK399" s="141">
        <f t="shared" si="153"/>
        <v>0.2</v>
      </c>
      <c r="AL399" s="141">
        <f t="shared" si="154"/>
        <v>0</v>
      </c>
      <c r="AM399" s="141">
        <f t="shared" si="155"/>
        <v>0</v>
      </c>
      <c r="AN399" s="141">
        <f t="shared" si="156"/>
        <v>0.2</v>
      </c>
      <c r="AO399" s="141">
        <f t="shared" si="157"/>
        <v>0.2</v>
      </c>
      <c r="AP399" s="142"/>
      <c r="AQ399" s="142"/>
      <c r="AR399" s="141">
        <f t="shared" si="158"/>
        <v>3.0000000000000004</v>
      </c>
      <c r="AS399" s="141">
        <f t="shared" si="159"/>
        <v>15</v>
      </c>
      <c r="AT399" s="141" t="str">
        <f t="shared" si="160"/>
        <v>Correct</v>
      </c>
      <c r="AU399" s="142"/>
      <c r="AV399" s="115" t="s">
        <v>99</v>
      </c>
      <c r="AW399" s="115">
        <v>40</v>
      </c>
      <c r="AX399" s="115" t="s">
        <v>181</v>
      </c>
      <c r="AZ399" s="115" t="s">
        <v>97</v>
      </c>
      <c r="BB399" s="115" t="s">
        <v>485</v>
      </c>
      <c r="BC399" s="115" t="s">
        <v>96</v>
      </c>
      <c r="BD399" s="115" t="s">
        <v>102</v>
      </c>
      <c r="BE399" s="115" t="s">
        <v>90</v>
      </c>
      <c r="BF399" s="115" t="s">
        <v>91</v>
      </c>
      <c r="BG399" s="115" t="s">
        <v>91</v>
      </c>
    </row>
    <row r="400" spans="1:59">
      <c r="A400" s="115">
        <v>5610221451</v>
      </c>
      <c r="B400" s="115" t="s">
        <v>52</v>
      </c>
      <c r="L400" s="115" t="s">
        <v>61</v>
      </c>
      <c r="N400" s="115" t="s">
        <v>26</v>
      </c>
      <c r="T400" s="142"/>
      <c r="U400" s="141">
        <f t="shared" si="138"/>
        <v>3</v>
      </c>
      <c r="V400" s="141">
        <f t="shared" si="139"/>
        <v>1</v>
      </c>
      <c r="W400" s="142"/>
      <c r="X400" s="141">
        <f t="shared" si="140"/>
        <v>1</v>
      </c>
      <c r="Y400" s="141">
        <f t="shared" si="141"/>
        <v>0</v>
      </c>
      <c r="Z400" s="141">
        <f t="shared" si="142"/>
        <v>0</v>
      </c>
      <c r="AA400" s="141">
        <f t="shared" si="143"/>
        <v>0</v>
      </c>
      <c r="AB400" s="141">
        <f t="shared" si="144"/>
        <v>0</v>
      </c>
      <c r="AC400" s="141">
        <f t="shared" si="145"/>
        <v>0</v>
      </c>
      <c r="AD400" s="141">
        <f t="shared" si="146"/>
        <v>0</v>
      </c>
      <c r="AE400" s="141">
        <f t="shared" si="147"/>
        <v>0</v>
      </c>
      <c r="AF400" s="141">
        <f t="shared" si="148"/>
        <v>0</v>
      </c>
      <c r="AG400" s="141">
        <f t="shared" si="149"/>
        <v>0</v>
      </c>
      <c r="AH400" s="141">
        <f t="shared" si="150"/>
        <v>1</v>
      </c>
      <c r="AI400" s="141">
        <f t="shared" si="151"/>
        <v>0</v>
      </c>
      <c r="AJ400" s="141">
        <f t="shared" si="152"/>
        <v>1</v>
      </c>
      <c r="AK400" s="141">
        <f t="shared" si="153"/>
        <v>0</v>
      </c>
      <c r="AL400" s="141">
        <f t="shared" si="154"/>
        <v>0</v>
      </c>
      <c r="AM400" s="141">
        <f t="shared" si="155"/>
        <v>0</v>
      </c>
      <c r="AN400" s="141">
        <f t="shared" si="156"/>
        <v>0</v>
      </c>
      <c r="AO400" s="141">
        <f t="shared" si="157"/>
        <v>0</v>
      </c>
      <c r="AP400" s="142"/>
      <c r="AQ400" s="142"/>
      <c r="AR400" s="141">
        <f t="shared" si="158"/>
        <v>3</v>
      </c>
      <c r="AS400" s="141">
        <f t="shared" si="159"/>
        <v>3</v>
      </c>
      <c r="AT400" s="141" t="str">
        <f t="shared" si="160"/>
        <v>Correct</v>
      </c>
      <c r="AU400" s="142"/>
      <c r="AV400" s="115" t="s">
        <v>83</v>
      </c>
      <c r="AW400" s="115">
        <v>50</v>
      </c>
      <c r="AX400" s="115" t="s">
        <v>181</v>
      </c>
      <c r="AY400" s="115" t="s">
        <v>205</v>
      </c>
      <c r="AZ400" s="115" t="s">
        <v>97</v>
      </c>
      <c r="BA400" s="115" t="s">
        <v>86</v>
      </c>
      <c r="BB400" s="115" t="s">
        <v>87</v>
      </c>
      <c r="BC400" s="115" t="s">
        <v>100</v>
      </c>
      <c r="BD400" s="115" t="s">
        <v>89</v>
      </c>
      <c r="BE400" s="115" t="s">
        <v>90</v>
      </c>
      <c r="BF400" s="115" t="s">
        <v>91</v>
      </c>
      <c r="BG400" s="115" t="s">
        <v>91</v>
      </c>
    </row>
    <row r="401" spans="1:59">
      <c r="A401" s="115">
        <v>5597845595</v>
      </c>
      <c r="E401" s="115" t="s">
        <v>19</v>
      </c>
      <c r="H401" s="115" t="s">
        <v>57</v>
      </c>
      <c r="L401" s="115" t="s">
        <v>61</v>
      </c>
      <c r="T401" s="142"/>
      <c r="U401" s="141">
        <f t="shared" si="138"/>
        <v>3</v>
      </c>
      <c r="V401" s="141">
        <f t="shared" si="139"/>
        <v>1</v>
      </c>
      <c r="W401" s="142"/>
      <c r="X401" s="141">
        <f t="shared" si="140"/>
        <v>0</v>
      </c>
      <c r="Y401" s="141">
        <f t="shared" si="141"/>
        <v>0</v>
      </c>
      <c r="Z401" s="141">
        <f t="shared" si="142"/>
        <v>0</v>
      </c>
      <c r="AA401" s="141">
        <f t="shared" si="143"/>
        <v>1</v>
      </c>
      <c r="AB401" s="141">
        <f t="shared" si="144"/>
        <v>0</v>
      </c>
      <c r="AC401" s="141">
        <f t="shared" si="145"/>
        <v>0</v>
      </c>
      <c r="AD401" s="141">
        <f t="shared" si="146"/>
        <v>1</v>
      </c>
      <c r="AE401" s="141">
        <f t="shared" si="147"/>
        <v>0</v>
      </c>
      <c r="AF401" s="141">
        <f t="shared" si="148"/>
        <v>0</v>
      </c>
      <c r="AG401" s="141">
        <f t="shared" si="149"/>
        <v>0</v>
      </c>
      <c r="AH401" s="141">
        <f t="shared" si="150"/>
        <v>1</v>
      </c>
      <c r="AI401" s="141">
        <f t="shared" si="151"/>
        <v>0</v>
      </c>
      <c r="AJ401" s="141">
        <f t="shared" si="152"/>
        <v>0</v>
      </c>
      <c r="AK401" s="141">
        <f t="shared" si="153"/>
        <v>0</v>
      </c>
      <c r="AL401" s="141">
        <f t="shared" si="154"/>
        <v>0</v>
      </c>
      <c r="AM401" s="141">
        <f t="shared" si="155"/>
        <v>0</v>
      </c>
      <c r="AN401" s="141">
        <f t="shared" si="156"/>
        <v>0</v>
      </c>
      <c r="AO401" s="141">
        <f t="shared" si="157"/>
        <v>0</v>
      </c>
      <c r="AP401" s="142"/>
      <c r="AQ401" s="142"/>
      <c r="AR401" s="141">
        <f t="shared" si="158"/>
        <v>3</v>
      </c>
      <c r="AS401" s="141">
        <f t="shared" si="159"/>
        <v>3</v>
      </c>
      <c r="AT401" s="141" t="str">
        <f t="shared" si="160"/>
        <v>Correct</v>
      </c>
      <c r="AU401" s="142"/>
    </row>
    <row r="402" spans="1:59">
      <c r="A402" s="115">
        <v>7020565222</v>
      </c>
      <c r="B402" s="115" t="s">
        <v>52</v>
      </c>
      <c r="D402" s="115" t="s">
        <v>54</v>
      </c>
      <c r="E402" s="115" t="s">
        <v>19</v>
      </c>
      <c r="G402" s="115" t="s">
        <v>56</v>
      </c>
      <c r="H402" s="115" t="s">
        <v>57</v>
      </c>
      <c r="I402" s="115" t="s">
        <v>58</v>
      </c>
      <c r="L402" s="115" t="s">
        <v>61</v>
      </c>
      <c r="M402" s="115" t="s">
        <v>62</v>
      </c>
      <c r="N402" s="115" t="s">
        <v>26</v>
      </c>
      <c r="S402" s="115" t="s">
        <v>66</v>
      </c>
      <c r="T402" s="142"/>
      <c r="U402" s="141">
        <f t="shared" si="138"/>
        <v>10</v>
      </c>
      <c r="V402" s="141">
        <f t="shared" si="139"/>
        <v>0.3</v>
      </c>
      <c r="W402" s="142"/>
      <c r="X402" s="141">
        <f t="shared" si="140"/>
        <v>0.3</v>
      </c>
      <c r="Y402" s="141">
        <f t="shared" si="141"/>
        <v>0</v>
      </c>
      <c r="Z402" s="141">
        <f t="shared" si="142"/>
        <v>0.3</v>
      </c>
      <c r="AA402" s="141">
        <f t="shared" si="143"/>
        <v>0.3</v>
      </c>
      <c r="AB402" s="141">
        <f t="shared" si="144"/>
        <v>0</v>
      </c>
      <c r="AC402" s="141">
        <f t="shared" si="145"/>
        <v>0.3</v>
      </c>
      <c r="AD402" s="141">
        <f t="shared" si="146"/>
        <v>0.3</v>
      </c>
      <c r="AE402" s="141">
        <f t="shared" si="147"/>
        <v>0.3</v>
      </c>
      <c r="AF402" s="141">
        <f t="shared" si="148"/>
        <v>0</v>
      </c>
      <c r="AG402" s="141">
        <f t="shared" si="149"/>
        <v>0</v>
      </c>
      <c r="AH402" s="141">
        <f t="shared" si="150"/>
        <v>0.3</v>
      </c>
      <c r="AI402" s="141">
        <f t="shared" si="151"/>
        <v>0.3</v>
      </c>
      <c r="AJ402" s="141">
        <f t="shared" si="152"/>
        <v>0.3</v>
      </c>
      <c r="AK402" s="141">
        <f t="shared" si="153"/>
        <v>0</v>
      </c>
      <c r="AL402" s="141">
        <f t="shared" si="154"/>
        <v>0</v>
      </c>
      <c r="AM402" s="141">
        <f t="shared" si="155"/>
        <v>0</v>
      </c>
      <c r="AN402" s="141">
        <f t="shared" si="156"/>
        <v>0</v>
      </c>
      <c r="AO402" s="141">
        <f t="shared" si="157"/>
        <v>0.3</v>
      </c>
      <c r="AP402" s="142"/>
      <c r="AQ402" s="142"/>
      <c r="AR402" s="141">
        <f t="shared" si="158"/>
        <v>2.9999999999999996</v>
      </c>
      <c r="AS402" s="141">
        <f t="shared" si="159"/>
        <v>10</v>
      </c>
      <c r="AT402" s="141" t="str">
        <f t="shared" si="160"/>
        <v>Correct</v>
      </c>
      <c r="AU402" s="142"/>
      <c r="AV402" s="115" t="s">
        <v>83</v>
      </c>
      <c r="AW402" s="115">
        <v>61</v>
      </c>
      <c r="AX402" s="115" t="s">
        <v>181</v>
      </c>
      <c r="AY402" s="115" t="s">
        <v>464</v>
      </c>
      <c r="AZ402" s="115" t="s">
        <v>97</v>
      </c>
      <c r="BA402" s="115" t="s">
        <v>86</v>
      </c>
      <c r="BB402" s="115" t="s">
        <v>87</v>
      </c>
      <c r="BC402" s="115" t="s">
        <v>88</v>
      </c>
      <c r="BD402" s="115" t="s">
        <v>94</v>
      </c>
      <c r="BE402" s="115" t="s">
        <v>90</v>
      </c>
      <c r="BF402" s="115" t="s">
        <v>91</v>
      </c>
      <c r="BG402" s="115" t="s">
        <v>91</v>
      </c>
    </row>
    <row r="403" spans="1:59">
      <c r="A403" s="115">
        <v>6982458448</v>
      </c>
      <c r="B403" s="115" t="s">
        <v>52</v>
      </c>
      <c r="D403" s="115" t="s">
        <v>54</v>
      </c>
      <c r="R403" s="115" t="s">
        <v>65</v>
      </c>
      <c r="T403" s="142"/>
      <c r="U403" s="141">
        <f t="shared" si="138"/>
        <v>3</v>
      </c>
      <c r="V403" s="141">
        <f t="shared" si="139"/>
        <v>1</v>
      </c>
      <c r="W403" s="142"/>
      <c r="X403" s="141">
        <f t="shared" si="140"/>
        <v>1</v>
      </c>
      <c r="Y403" s="141">
        <f t="shared" si="141"/>
        <v>0</v>
      </c>
      <c r="Z403" s="141">
        <f t="shared" si="142"/>
        <v>1</v>
      </c>
      <c r="AA403" s="141">
        <f t="shared" si="143"/>
        <v>0</v>
      </c>
      <c r="AB403" s="141">
        <f t="shared" si="144"/>
        <v>0</v>
      </c>
      <c r="AC403" s="141">
        <f t="shared" si="145"/>
        <v>0</v>
      </c>
      <c r="AD403" s="141">
        <f t="shared" si="146"/>
        <v>0</v>
      </c>
      <c r="AE403" s="141">
        <f t="shared" si="147"/>
        <v>0</v>
      </c>
      <c r="AF403" s="141">
        <f t="shared" si="148"/>
        <v>0</v>
      </c>
      <c r="AG403" s="141">
        <f t="shared" si="149"/>
        <v>0</v>
      </c>
      <c r="AH403" s="141">
        <f t="shared" si="150"/>
        <v>0</v>
      </c>
      <c r="AI403" s="141">
        <f t="shared" si="151"/>
        <v>0</v>
      </c>
      <c r="AJ403" s="141">
        <f t="shared" si="152"/>
        <v>0</v>
      </c>
      <c r="AK403" s="141">
        <f t="shared" si="153"/>
        <v>0</v>
      </c>
      <c r="AL403" s="141">
        <f t="shared" si="154"/>
        <v>0</v>
      </c>
      <c r="AM403" s="141">
        <f t="shared" si="155"/>
        <v>0</v>
      </c>
      <c r="AN403" s="141">
        <f t="shared" si="156"/>
        <v>1</v>
      </c>
      <c r="AO403" s="141">
        <f t="shared" si="157"/>
        <v>0</v>
      </c>
      <c r="AP403" s="142"/>
      <c r="AQ403" s="142"/>
      <c r="AR403" s="141">
        <f t="shared" si="158"/>
        <v>3</v>
      </c>
      <c r="AS403" s="141">
        <f t="shared" si="159"/>
        <v>3</v>
      </c>
      <c r="AT403" s="141" t="str">
        <f t="shared" si="160"/>
        <v>Correct</v>
      </c>
      <c r="AU403" s="142"/>
      <c r="AV403" s="115" t="s">
        <v>83</v>
      </c>
      <c r="AW403" s="115">
        <v>57</v>
      </c>
      <c r="AX403" s="115" t="s">
        <v>181</v>
      </c>
      <c r="AY403" s="115" t="s">
        <v>195</v>
      </c>
      <c r="AZ403" s="115" t="s">
        <v>85</v>
      </c>
      <c r="BA403" s="115" t="s">
        <v>86</v>
      </c>
      <c r="BB403" s="115" t="s">
        <v>87</v>
      </c>
      <c r="BC403" s="115" t="s">
        <v>101</v>
      </c>
      <c r="BD403" s="115" t="s">
        <v>111</v>
      </c>
      <c r="BE403" s="115" t="s">
        <v>90</v>
      </c>
      <c r="BF403" s="115" t="s">
        <v>91</v>
      </c>
      <c r="BG403" s="115" t="s">
        <v>91</v>
      </c>
    </row>
    <row r="404" spans="1:59">
      <c r="A404" s="115">
        <v>6985189816</v>
      </c>
      <c r="B404" s="115" t="s">
        <v>52</v>
      </c>
      <c r="G404" s="115" t="s">
        <v>56</v>
      </c>
      <c r="I404" s="115" t="s">
        <v>58</v>
      </c>
      <c r="T404" s="142"/>
      <c r="U404" s="141">
        <f t="shared" si="138"/>
        <v>3</v>
      </c>
      <c r="V404" s="141">
        <f t="shared" si="139"/>
        <v>1</v>
      </c>
      <c r="W404" s="142"/>
      <c r="X404" s="141">
        <f t="shared" si="140"/>
        <v>1</v>
      </c>
      <c r="Y404" s="141">
        <f t="shared" si="141"/>
        <v>0</v>
      </c>
      <c r="Z404" s="141">
        <f t="shared" si="142"/>
        <v>0</v>
      </c>
      <c r="AA404" s="141">
        <f t="shared" si="143"/>
        <v>0</v>
      </c>
      <c r="AB404" s="141">
        <f t="shared" si="144"/>
        <v>0</v>
      </c>
      <c r="AC404" s="141">
        <f t="shared" si="145"/>
        <v>1</v>
      </c>
      <c r="AD404" s="141">
        <f t="shared" si="146"/>
        <v>0</v>
      </c>
      <c r="AE404" s="141">
        <f t="shared" si="147"/>
        <v>1</v>
      </c>
      <c r="AF404" s="141">
        <f t="shared" si="148"/>
        <v>0</v>
      </c>
      <c r="AG404" s="141">
        <f t="shared" si="149"/>
        <v>0</v>
      </c>
      <c r="AH404" s="141">
        <f t="shared" si="150"/>
        <v>0</v>
      </c>
      <c r="AI404" s="141">
        <f t="shared" si="151"/>
        <v>0</v>
      </c>
      <c r="AJ404" s="141">
        <f t="shared" si="152"/>
        <v>0</v>
      </c>
      <c r="AK404" s="141">
        <f t="shared" si="153"/>
        <v>0</v>
      </c>
      <c r="AL404" s="141">
        <f t="shared" si="154"/>
        <v>0</v>
      </c>
      <c r="AM404" s="141">
        <f t="shared" si="155"/>
        <v>0</v>
      </c>
      <c r="AN404" s="141">
        <f t="shared" si="156"/>
        <v>0</v>
      </c>
      <c r="AO404" s="141">
        <f t="shared" si="157"/>
        <v>0</v>
      </c>
      <c r="AP404" s="142"/>
      <c r="AQ404" s="142"/>
      <c r="AR404" s="141">
        <f t="shared" si="158"/>
        <v>3</v>
      </c>
      <c r="AS404" s="141">
        <f t="shared" si="159"/>
        <v>3</v>
      </c>
      <c r="AT404" s="141" t="str">
        <f t="shared" si="160"/>
        <v>Correct</v>
      </c>
      <c r="AU404" s="142"/>
      <c r="AV404" s="115" t="s">
        <v>99</v>
      </c>
      <c r="AW404" s="115">
        <v>55</v>
      </c>
      <c r="AX404" s="115" t="s">
        <v>181</v>
      </c>
      <c r="AZ404" s="115" t="s">
        <v>85</v>
      </c>
      <c r="BB404" s="115" t="s">
        <v>87</v>
      </c>
      <c r="BC404" s="115" t="s">
        <v>100</v>
      </c>
      <c r="BD404" s="115" t="s">
        <v>102</v>
      </c>
      <c r="BE404" s="115" t="s">
        <v>90</v>
      </c>
      <c r="BF404" s="115" t="s">
        <v>91</v>
      </c>
      <c r="BG404" s="115" t="s">
        <v>91</v>
      </c>
    </row>
    <row r="405" spans="1:59">
      <c r="A405" s="115">
        <v>5579206559</v>
      </c>
      <c r="C405" s="115" t="s">
        <v>53</v>
      </c>
      <c r="L405" s="115" t="s">
        <v>61</v>
      </c>
      <c r="S405" s="115" t="s">
        <v>66</v>
      </c>
      <c r="T405" s="142"/>
      <c r="U405" s="141">
        <f t="shared" si="138"/>
        <v>3</v>
      </c>
      <c r="V405" s="141">
        <f t="shared" si="139"/>
        <v>1</v>
      </c>
      <c r="W405" s="142"/>
      <c r="X405" s="141">
        <f t="shared" si="140"/>
        <v>0</v>
      </c>
      <c r="Y405" s="141">
        <f t="shared" si="141"/>
        <v>1</v>
      </c>
      <c r="Z405" s="141">
        <f t="shared" si="142"/>
        <v>0</v>
      </c>
      <c r="AA405" s="141">
        <f t="shared" si="143"/>
        <v>0</v>
      </c>
      <c r="AB405" s="141">
        <f t="shared" si="144"/>
        <v>0</v>
      </c>
      <c r="AC405" s="141">
        <f t="shared" si="145"/>
        <v>0</v>
      </c>
      <c r="AD405" s="141">
        <f t="shared" si="146"/>
        <v>0</v>
      </c>
      <c r="AE405" s="141">
        <f t="shared" si="147"/>
        <v>0</v>
      </c>
      <c r="AF405" s="141">
        <f t="shared" si="148"/>
        <v>0</v>
      </c>
      <c r="AG405" s="141">
        <f t="shared" si="149"/>
        <v>0</v>
      </c>
      <c r="AH405" s="141">
        <f t="shared" si="150"/>
        <v>1</v>
      </c>
      <c r="AI405" s="141">
        <f t="shared" si="151"/>
        <v>0</v>
      </c>
      <c r="AJ405" s="141">
        <f t="shared" si="152"/>
        <v>0</v>
      </c>
      <c r="AK405" s="141">
        <f t="shared" si="153"/>
        <v>0</v>
      </c>
      <c r="AL405" s="141">
        <f t="shared" si="154"/>
        <v>0</v>
      </c>
      <c r="AM405" s="141">
        <f t="shared" si="155"/>
        <v>0</v>
      </c>
      <c r="AN405" s="141">
        <f t="shared" si="156"/>
        <v>0</v>
      </c>
      <c r="AO405" s="141">
        <f t="shared" si="157"/>
        <v>1</v>
      </c>
      <c r="AP405" s="142"/>
      <c r="AQ405" s="142"/>
      <c r="AR405" s="141">
        <f t="shared" si="158"/>
        <v>3</v>
      </c>
      <c r="AS405" s="141">
        <f t="shared" si="159"/>
        <v>3</v>
      </c>
      <c r="AT405" s="141" t="str">
        <f t="shared" si="160"/>
        <v>Correct</v>
      </c>
      <c r="AU405" s="142"/>
      <c r="AV405" s="115" t="s">
        <v>99</v>
      </c>
      <c r="AW405" s="115">
        <v>41</v>
      </c>
      <c r="AX405" s="115" t="s">
        <v>84</v>
      </c>
      <c r="AY405" s="115" t="s">
        <v>463</v>
      </c>
      <c r="AZ405" s="115" t="s">
        <v>85</v>
      </c>
      <c r="BA405" s="115" t="s">
        <v>91</v>
      </c>
      <c r="BB405" s="115" t="s">
        <v>108</v>
      </c>
      <c r="BC405" s="115" t="s">
        <v>93</v>
      </c>
      <c r="BD405" s="115" t="s">
        <v>102</v>
      </c>
      <c r="BE405" s="115" t="s">
        <v>90</v>
      </c>
      <c r="BF405" s="115" t="s">
        <v>91</v>
      </c>
    </row>
    <row r="406" spans="1:59">
      <c r="A406" s="115">
        <v>5611079722</v>
      </c>
      <c r="D406" s="115" t="s">
        <v>54</v>
      </c>
      <c r="F406" s="115" t="s">
        <v>55</v>
      </c>
      <c r="M406" s="115" t="s">
        <v>62</v>
      </c>
      <c r="T406" s="142"/>
      <c r="U406" s="141">
        <f t="shared" si="138"/>
        <v>3</v>
      </c>
      <c r="V406" s="141">
        <f t="shared" si="139"/>
        <v>1</v>
      </c>
      <c r="W406" s="142"/>
      <c r="X406" s="141">
        <f t="shared" si="140"/>
        <v>0</v>
      </c>
      <c r="Y406" s="141">
        <f t="shared" si="141"/>
        <v>0</v>
      </c>
      <c r="Z406" s="141">
        <f t="shared" si="142"/>
        <v>1</v>
      </c>
      <c r="AA406" s="141">
        <f t="shared" si="143"/>
        <v>0</v>
      </c>
      <c r="AB406" s="141">
        <f t="shared" si="144"/>
        <v>1</v>
      </c>
      <c r="AC406" s="141">
        <f t="shared" si="145"/>
        <v>0</v>
      </c>
      <c r="AD406" s="141">
        <f t="shared" si="146"/>
        <v>0</v>
      </c>
      <c r="AE406" s="141">
        <f t="shared" si="147"/>
        <v>0</v>
      </c>
      <c r="AF406" s="141">
        <f t="shared" si="148"/>
        <v>0</v>
      </c>
      <c r="AG406" s="141">
        <f t="shared" si="149"/>
        <v>0</v>
      </c>
      <c r="AH406" s="141">
        <f t="shared" si="150"/>
        <v>0</v>
      </c>
      <c r="AI406" s="141">
        <f t="shared" si="151"/>
        <v>1</v>
      </c>
      <c r="AJ406" s="141">
        <f t="shared" si="152"/>
        <v>0</v>
      </c>
      <c r="AK406" s="141">
        <f t="shared" si="153"/>
        <v>0</v>
      </c>
      <c r="AL406" s="141">
        <f t="shared" si="154"/>
        <v>0</v>
      </c>
      <c r="AM406" s="141">
        <f t="shared" si="155"/>
        <v>0</v>
      </c>
      <c r="AN406" s="141">
        <f t="shared" si="156"/>
        <v>0</v>
      </c>
      <c r="AO406" s="141">
        <f t="shared" si="157"/>
        <v>0</v>
      </c>
      <c r="AP406" s="142"/>
      <c r="AQ406" s="142"/>
      <c r="AR406" s="141">
        <f t="shared" si="158"/>
        <v>3</v>
      </c>
      <c r="AS406" s="141">
        <f t="shared" si="159"/>
        <v>3</v>
      </c>
      <c r="AT406" s="141" t="str">
        <f t="shared" si="160"/>
        <v>Correct</v>
      </c>
      <c r="AU406" s="142"/>
      <c r="AV406" s="115" t="s">
        <v>83</v>
      </c>
      <c r="AW406" s="115">
        <v>24</v>
      </c>
      <c r="AX406" s="115" t="s">
        <v>432</v>
      </c>
      <c r="AZ406" s="115" t="s">
        <v>443</v>
      </c>
      <c r="BA406" s="115" t="s">
        <v>91</v>
      </c>
      <c r="BB406" s="115" t="s">
        <v>108</v>
      </c>
      <c r="BC406" s="115" t="s">
        <v>93</v>
      </c>
      <c r="BD406" s="115" t="s">
        <v>105</v>
      </c>
      <c r="BE406" s="115" t="s">
        <v>90</v>
      </c>
      <c r="BF406" s="115" t="s">
        <v>91</v>
      </c>
    </row>
    <row r="407" spans="1:59">
      <c r="A407" s="115">
        <v>5580852569</v>
      </c>
      <c r="G407" s="115" t="s">
        <v>56</v>
      </c>
      <c r="I407" s="115" t="s">
        <v>58</v>
      </c>
      <c r="S407" s="115" t="s">
        <v>66</v>
      </c>
      <c r="T407" s="142"/>
      <c r="U407" s="141">
        <f t="shared" si="138"/>
        <v>3</v>
      </c>
      <c r="V407" s="141">
        <f t="shared" si="139"/>
        <v>1</v>
      </c>
      <c r="W407" s="142"/>
      <c r="X407" s="141">
        <f t="shared" si="140"/>
        <v>0</v>
      </c>
      <c r="Y407" s="141">
        <f t="shared" si="141"/>
        <v>0</v>
      </c>
      <c r="Z407" s="141">
        <f t="shared" si="142"/>
        <v>0</v>
      </c>
      <c r="AA407" s="141">
        <f t="shared" si="143"/>
        <v>0</v>
      </c>
      <c r="AB407" s="141">
        <f t="shared" si="144"/>
        <v>0</v>
      </c>
      <c r="AC407" s="141">
        <f t="shared" si="145"/>
        <v>1</v>
      </c>
      <c r="AD407" s="141">
        <f t="shared" si="146"/>
        <v>0</v>
      </c>
      <c r="AE407" s="141">
        <f t="shared" si="147"/>
        <v>1</v>
      </c>
      <c r="AF407" s="141">
        <f t="shared" si="148"/>
        <v>0</v>
      </c>
      <c r="AG407" s="141">
        <f t="shared" si="149"/>
        <v>0</v>
      </c>
      <c r="AH407" s="141">
        <f t="shared" si="150"/>
        <v>0</v>
      </c>
      <c r="AI407" s="141">
        <f t="shared" si="151"/>
        <v>0</v>
      </c>
      <c r="AJ407" s="141">
        <f t="shared" si="152"/>
        <v>0</v>
      </c>
      <c r="AK407" s="141">
        <f t="shared" si="153"/>
        <v>0</v>
      </c>
      <c r="AL407" s="141">
        <f t="shared" si="154"/>
        <v>0</v>
      </c>
      <c r="AM407" s="141">
        <f t="shared" si="155"/>
        <v>0</v>
      </c>
      <c r="AN407" s="141">
        <f t="shared" si="156"/>
        <v>0</v>
      </c>
      <c r="AO407" s="141">
        <f t="shared" si="157"/>
        <v>1</v>
      </c>
      <c r="AP407" s="142"/>
      <c r="AQ407" s="142"/>
      <c r="AR407" s="141">
        <f t="shared" si="158"/>
        <v>3</v>
      </c>
      <c r="AS407" s="141">
        <f t="shared" si="159"/>
        <v>3</v>
      </c>
      <c r="AT407" s="141" t="str">
        <f t="shared" si="160"/>
        <v>Correct</v>
      </c>
      <c r="AU407" s="142"/>
      <c r="AV407" s="115" t="s">
        <v>99</v>
      </c>
      <c r="AW407" s="115">
        <v>44</v>
      </c>
      <c r="AX407" s="115" t="s">
        <v>432</v>
      </c>
      <c r="AZ407" s="115" t="s">
        <v>107</v>
      </c>
      <c r="BA407" s="115" t="s">
        <v>91</v>
      </c>
      <c r="BB407" s="115" t="s">
        <v>108</v>
      </c>
      <c r="BC407" s="115" t="s">
        <v>104</v>
      </c>
      <c r="BD407" s="115" t="s">
        <v>102</v>
      </c>
      <c r="BE407" s="115" t="s">
        <v>90</v>
      </c>
      <c r="BF407" s="115" t="s">
        <v>91</v>
      </c>
    </row>
    <row r="408" spans="1:59">
      <c r="A408" s="115">
        <v>5589772482</v>
      </c>
      <c r="D408" s="115" t="s">
        <v>54</v>
      </c>
      <c r="N408" s="115" t="s">
        <v>26</v>
      </c>
      <c r="S408" s="115" t="s">
        <v>66</v>
      </c>
      <c r="T408" s="142"/>
      <c r="U408" s="141">
        <f t="shared" si="138"/>
        <v>3</v>
      </c>
      <c r="V408" s="141">
        <f t="shared" si="139"/>
        <v>1</v>
      </c>
      <c r="W408" s="142"/>
      <c r="X408" s="141">
        <f t="shared" si="140"/>
        <v>0</v>
      </c>
      <c r="Y408" s="141">
        <f t="shared" si="141"/>
        <v>0</v>
      </c>
      <c r="Z408" s="141">
        <f t="shared" si="142"/>
        <v>1</v>
      </c>
      <c r="AA408" s="141">
        <f t="shared" si="143"/>
        <v>0</v>
      </c>
      <c r="AB408" s="141">
        <f t="shared" si="144"/>
        <v>0</v>
      </c>
      <c r="AC408" s="141">
        <f t="shared" si="145"/>
        <v>0</v>
      </c>
      <c r="AD408" s="141">
        <f t="shared" si="146"/>
        <v>0</v>
      </c>
      <c r="AE408" s="141">
        <f t="shared" si="147"/>
        <v>0</v>
      </c>
      <c r="AF408" s="141">
        <f t="shared" si="148"/>
        <v>0</v>
      </c>
      <c r="AG408" s="141">
        <f t="shared" si="149"/>
        <v>0</v>
      </c>
      <c r="AH408" s="141">
        <f t="shared" si="150"/>
        <v>0</v>
      </c>
      <c r="AI408" s="141">
        <f t="shared" si="151"/>
        <v>0</v>
      </c>
      <c r="AJ408" s="141">
        <f t="shared" si="152"/>
        <v>1</v>
      </c>
      <c r="AK408" s="141">
        <f t="shared" si="153"/>
        <v>0</v>
      </c>
      <c r="AL408" s="141">
        <f t="shared" si="154"/>
        <v>0</v>
      </c>
      <c r="AM408" s="141">
        <f t="shared" si="155"/>
        <v>0</v>
      </c>
      <c r="AN408" s="141">
        <f t="shared" si="156"/>
        <v>0</v>
      </c>
      <c r="AO408" s="141">
        <f t="shared" si="157"/>
        <v>1</v>
      </c>
      <c r="AP408" s="142"/>
      <c r="AQ408" s="142"/>
      <c r="AR408" s="141">
        <f t="shared" si="158"/>
        <v>3</v>
      </c>
      <c r="AS408" s="141">
        <f t="shared" si="159"/>
        <v>3</v>
      </c>
      <c r="AT408" s="141" t="str">
        <f t="shared" si="160"/>
        <v>Correct</v>
      </c>
      <c r="AU408" s="142"/>
      <c r="AV408" s="115" t="s">
        <v>83</v>
      </c>
      <c r="AW408" s="115">
        <v>62</v>
      </c>
      <c r="AX408" s="115" t="s">
        <v>84</v>
      </c>
      <c r="AY408" s="115" t="s">
        <v>123</v>
      </c>
      <c r="AZ408" s="115" t="s">
        <v>97</v>
      </c>
      <c r="BA408" s="115" t="s">
        <v>86</v>
      </c>
      <c r="BB408" s="115" t="s">
        <v>87</v>
      </c>
      <c r="BC408" s="115" t="s">
        <v>88</v>
      </c>
      <c r="BD408" s="115" t="s">
        <v>89</v>
      </c>
      <c r="BE408" s="115" t="s">
        <v>106</v>
      </c>
      <c r="BF408" s="115" t="s">
        <v>91</v>
      </c>
    </row>
    <row r="409" spans="1:59">
      <c r="A409" s="115">
        <v>5610658518</v>
      </c>
      <c r="H409" s="115" t="s">
        <v>57</v>
      </c>
      <c r="I409" s="115" t="s">
        <v>58</v>
      </c>
      <c r="N409" s="115" t="s">
        <v>26</v>
      </c>
      <c r="T409" s="142"/>
      <c r="U409" s="141">
        <f t="shared" si="138"/>
        <v>3</v>
      </c>
      <c r="V409" s="141">
        <f t="shared" si="139"/>
        <v>1</v>
      </c>
      <c r="W409" s="142"/>
      <c r="X409" s="141">
        <f t="shared" si="140"/>
        <v>0</v>
      </c>
      <c r="Y409" s="141">
        <f t="shared" si="141"/>
        <v>0</v>
      </c>
      <c r="Z409" s="141">
        <f t="shared" si="142"/>
        <v>0</v>
      </c>
      <c r="AA409" s="141">
        <f t="shared" si="143"/>
        <v>0</v>
      </c>
      <c r="AB409" s="141">
        <f t="shared" si="144"/>
        <v>0</v>
      </c>
      <c r="AC409" s="141">
        <f t="shared" si="145"/>
        <v>0</v>
      </c>
      <c r="AD409" s="141">
        <f t="shared" si="146"/>
        <v>1</v>
      </c>
      <c r="AE409" s="141">
        <f t="shared" si="147"/>
        <v>1</v>
      </c>
      <c r="AF409" s="141">
        <f t="shared" si="148"/>
        <v>0</v>
      </c>
      <c r="AG409" s="141">
        <f t="shared" si="149"/>
        <v>0</v>
      </c>
      <c r="AH409" s="141">
        <f t="shared" si="150"/>
        <v>0</v>
      </c>
      <c r="AI409" s="141">
        <f t="shared" si="151"/>
        <v>0</v>
      </c>
      <c r="AJ409" s="141">
        <f t="shared" si="152"/>
        <v>1</v>
      </c>
      <c r="AK409" s="141">
        <f t="shared" si="153"/>
        <v>0</v>
      </c>
      <c r="AL409" s="141">
        <f t="shared" si="154"/>
        <v>0</v>
      </c>
      <c r="AM409" s="141">
        <f t="shared" si="155"/>
        <v>0</v>
      </c>
      <c r="AN409" s="141">
        <f t="shared" si="156"/>
        <v>0</v>
      </c>
      <c r="AO409" s="141">
        <f t="shared" si="157"/>
        <v>0</v>
      </c>
      <c r="AP409" s="142"/>
      <c r="AQ409" s="142"/>
      <c r="AR409" s="141">
        <f t="shared" si="158"/>
        <v>3</v>
      </c>
      <c r="AS409" s="141">
        <f t="shared" si="159"/>
        <v>3</v>
      </c>
      <c r="AT409" s="141" t="str">
        <f t="shared" si="160"/>
        <v>Correct</v>
      </c>
      <c r="AU409" s="142"/>
    </row>
    <row r="410" spans="1:59">
      <c r="A410" s="115">
        <v>5595572976</v>
      </c>
      <c r="N410" s="115" t="s">
        <v>26</v>
      </c>
      <c r="O410" s="115" t="s">
        <v>22</v>
      </c>
      <c r="S410" s="115" t="s">
        <v>66</v>
      </c>
      <c r="T410" s="142"/>
      <c r="U410" s="141">
        <f t="shared" si="138"/>
        <v>3</v>
      </c>
      <c r="V410" s="141">
        <f t="shared" si="139"/>
        <v>1</v>
      </c>
      <c r="W410" s="142"/>
      <c r="X410" s="141">
        <f t="shared" si="140"/>
        <v>0</v>
      </c>
      <c r="Y410" s="141">
        <f t="shared" si="141"/>
        <v>0</v>
      </c>
      <c r="Z410" s="141">
        <f t="shared" si="142"/>
        <v>0</v>
      </c>
      <c r="AA410" s="141">
        <f t="shared" si="143"/>
        <v>0</v>
      </c>
      <c r="AB410" s="141">
        <f t="shared" si="144"/>
        <v>0</v>
      </c>
      <c r="AC410" s="141">
        <f t="shared" si="145"/>
        <v>0</v>
      </c>
      <c r="AD410" s="141">
        <f t="shared" si="146"/>
        <v>0</v>
      </c>
      <c r="AE410" s="141">
        <f t="shared" si="147"/>
        <v>0</v>
      </c>
      <c r="AF410" s="141">
        <f t="shared" si="148"/>
        <v>0</v>
      </c>
      <c r="AG410" s="141">
        <f t="shared" si="149"/>
        <v>0</v>
      </c>
      <c r="AH410" s="141">
        <f t="shared" si="150"/>
        <v>0</v>
      </c>
      <c r="AI410" s="141">
        <f t="shared" si="151"/>
        <v>0</v>
      </c>
      <c r="AJ410" s="141">
        <f t="shared" si="152"/>
        <v>1</v>
      </c>
      <c r="AK410" s="141">
        <f t="shared" si="153"/>
        <v>1</v>
      </c>
      <c r="AL410" s="141">
        <f t="shared" si="154"/>
        <v>0</v>
      </c>
      <c r="AM410" s="141">
        <f t="shared" si="155"/>
        <v>0</v>
      </c>
      <c r="AN410" s="141">
        <f t="shared" si="156"/>
        <v>0</v>
      </c>
      <c r="AO410" s="141">
        <f t="shared" si="157"/>
        <v>1</v>
      </c>
      <c r="AP410" s="142"/>
      <c r="AQ410" s="142"/>
      <c r="AR410" s="141">
        <f t="shared" si="158"/>
        <v>3</v>
      </c>
      <c r="AS410" s="141">
        <f t="shared" si="159"/>
        <v>3</v>
      </c>
      <c r="AT410" s="141" t="str">
        <f t="shared" si="160"/>
        <v>Correct</v>
      </c>
      <c r="AU410" s="142"/>
      <c r="AV410" s="115" t="s">
        <v>83</v>
      </c>
      <c r="AW410" s="115">
        <v>18</v>
      </c>
      <c r="AX410" s="115" t="s">
        <v>84</v>
      </c>
    </row>
    <row r="411" spans="1:59">
      <c r="A411" s="115">
        <v>5591435525</v>
      </c>
      <c r="E411" s="115" t="s">
        <v>19</v>
      </c>
      <c r="J411" s="115" t="s">
        <v>59</v>
      </c>
      <c r="N411" s="115" t="s">
        <v>26</v>
      </c>
      <c r="T411" s="142"/>
      <c r="U411" s="141">
        <f t="shared" si="138"/>
        <v>3</v>
      </c>
      <c r="V411" s="141">
        <f t="shared" si="139"/>
        <v>1</v>
      </c>
      <c r="W411" s="142"/>
      <c r="X411" s="141">
        <f t="shared" si="140"/>
        <v>0</v>
      </c>
      <c r="Y411" s="141">
        <f t="shared" si="141"/>
        <v>0</v>
      </c>
      <c r="Z411" s="141">
        <f t="shared" si="142"/>
        <v>0</v>
      </c>
      <c r="AA411" s="141">
        <f t="shared" si="143"/>
        <v>1</v>
      </c>
      <c r="AB411" s="141">
        <f t="shared" si="144"/>
        <v>0</v>
      </c>
      <c r="AC411" s="141">
        <f t="shared" si="145"/>
        <v>0</v>
      </c>
      <c r="AD411" s="141">
        <f t="shared" si="146"/>
        <v>0</v>
      </c>
      <c r="AE411" s="141">
        <f t="shared" si="147"/>
        <v>0</v>
      </c>
      <c r="AF411" s="141">
        <f t="shared" si="148"/>
        <v>1</v>
      </c>
      <c r="AG411" s="141">
        <f t="shared" si="149"/>
        <v>0</v>
      </c>
      <c r="AH411" s="141">
        <f t="shared" si="150"/>
        <v>0</v>
      </c>
      <c r="AI411" s="141">
        <f t="shared" si="151"/>
        <v>0</v>
      </c>
      <c r="AJ411" s="141">
        <f t="shared" si="152"/>
        <v>1</v>
      </c>
      <c r="AK411" s="141">
        <f t="shared" si="153"/>
        <v>0</v>
      </c>
      <c r="AL411" s="141">
        <f t="shared" si="154"/>
        <v>0</v>
      </c>
      <c r="AM411" s="141">
        <f t="shared" si="155"/>
        <v>0</v>
      </c>
      <c r="AN411" s="141">
        <f t="shared" si="156"/>
        <v>0</v>
      </c>
      <c r="AO411" s="141">
        <f t="shared" si="157"/>
        <v>0</v>
      </c>
      <c r="AP411" s="142"/>
      <c r="AQ411" s="142"/>
      <c r="AR411" s="141">
        <f t="shared" si="158"/>
        <v>3</v>
      </c>
      <c r="AS411" s="141">
        <f t="shared" si="159"/>
        <v>3</v>
      </c>
      <c r="AT411" s="141" t="str">
        <f t="shared" si="160"/>
        <v>Correct</v>
      </c>
      <c r="AU411" s="142"/>
      <c r="AV411" s="115" t="s">
        <v>83</v>
      </c>
      <c r="AW411" s="115">
        <v>21</v>
      </c>
      <c r="AX411" s="115" t="s">
        <v>432</v>
      </c>
    </row>
    <row r="412" spans="1:59">
      <c r="A412" s="115">
        <v>5599268498</v>
      </c>
      <c r="G412" s="115" t="s">
        <v>56</v>
      </c>
      <c r="M412" s="115" t="s">
        <v>62</v>
      </c>
      <c r="O412" s="115" t="s">
        <v>22</v>
      </c>
      <c r="T412" s="142"/>
      <c r="U412" s="141">
        <f t="shared" si="138"/>
        <v>3</v>
      </c>
      <c r="V412" s="141">
        <f t="shared" si="139"/>
        <v>1</v>
      </c>
      <c r="W412" s="142"/>
      <c r="X412" s="141">
        <f t="shared" si="140"/>
        <v>0</v>
      </c>
      <c r="Y412" s="141">
        <f t="shared" si="141"/>
        <v>0</v>
      </c>
      <c r="Z412" s="141">
        <f t="shared" si="142"/>
        <v>0</v>
      </c>
      <c r="AA412" s="141">
        <f t="shared" si="143"/>
        <v>0</v>
      </c>
      <c r="AB412" s="141">
        <f t="shared" si="144"/>
        <v>0</v>
      </c>
      <c r="AC412" s="141">
        <f t="shared" si="145"/>
        <v>1</v>
      </c>
      <c r="AD412" s="141">
        <f t="shared" si="146"/>
        <v>0</v>
      </c>
      <c r="AE412" s="141">
        <f t="shared" si="147"/>
        <v>0</v>
      </c>
      <c r="AF412" s="141">
        <f t="shared" si="148"/>
        <v>0</v>
      </c>
      <c r="AG412" s="141">
        <f t="shared" si="149"/>
        <v>0</v>
      </c>
      <c r="AH412" s="141">
        <f t="shared" si="150"/>
        <v>0</v>
      </c>
      <c r="AI412" s="141">
        <f t="shared" si="151"/>
        <v>1</v>
      </c>
      <c r="AJ412" s="141">
        <f t="shared" si="152"/>
        <v>0</v>
      </c>
      <c r="AK412" s="141">
        <f t="shared" si="153"/>
        <v>1</v>
      </c>
      <c r="AL412" s="141">
        <f t="shared" si="154"/>
        <v>0</v>
      </c>
      <c r="AM412" s="141">
        <f t="shared" si="155"/>
        <v>0</v>
      </c>
      <c r="AN412" s="141">
        <f t="shared" si="156"/>
        <v>0</v>
      </c>
      <c r="AO412" s="141">
        <f t="shared" si="157"/>
        <v>0</v>
      </c>
      <c r="AP412" s="142"/>
      <c r="AQ412" s="142"/>
      <c r="AR412" s="141">
        <f t="shared" si="158"/>
        <v>3</v>
      </c>
      <c r="AS412" s="141">
        <f t="shared" si="159"/>
        <v>3</v>
      </c>
      <c r="AT412" s="141" t="str">
        <f t="shared" si="160"/>
        <v>Correct</v>
      </c>
      <c r="AU412" s="142"/>
      <c r="AV412" s="115" t="s">
        <v>83</v>
      </c>
      <c r="AW412" s="115">
        <v>49</v>
      </c>
      <c r="AX412" s="115" t="s">
        <v>84</v>
      </c>
      <c r="AY412" s="115" t="s">
        <v>444</v>
      </c>
      <c r="AZ412" s="115" t="s">
        <v>85</v>
      </c>
      <c r="BA412" s="115" t="s">
        <v>91</v>
      </c>
      <c r="BB412" s="115" t="s">
        <v>108</v>
      </c>
      <c r="BC412" s="115" t="s">
        <v>96</v>
      </c>
      <c r="BD412" s="115" t="s">
        <v>102</v>
      </c>
      <c r="BE412" s="115" t="s">
        <v>113</v>
      </c>
      <c r="BF412" s="115" t="s">
        <v>86</v>
      </c>
    </row>
    <row r="413" spans="1:59">
      <c r="A413" s="115">
        <v>5595782365</v>
      </c>
      <c r="C413" s="115" t="s">
        <v>53</v>
      </c>
      <c r="G413" s="115" t="s">
        <v>56</v>
      </c>
      <c r="I413" s="115" t="s">
        <v>58</v>
      </c>
      <c r="T413" s="142"/>
      <c r="U413" s="141">
        <f t="shared" si="138"/>
        <v>3</v>
      </c>
      <c r="V413" s="141">
        <f t="shared" si="139"/>
        <v>1</v>
      </c>
      <c r="W413" s="142"/>
      <c r="X413" s="141">
        <f t="shared" si="140"/>
        <v>0</v>
      </c>
      <c r="Y413" s="141">
        <f t="shared" si="141"/>
        <v>1</v>
      </c>
      <c r="Z413" s="141">
        <f t="shared" si="142"/>
        <v>0</v>
      </c>
      <c r="AA413" s="141">
        <f t="shared" si="143"/>
        <v>0</v>
      </c>
      <c r="AB413" s="141">
        <f t="shared" si="144"/>
        <v>0</v>
      </c>
      <c r="AC413" s="141">
        <f t="shared" si="145"/>
        <v>1</v>
      </c>
      <c r="AD413" s="141">
        <f t="shared" si="146"/>
        <v>0</v>
      </c>
      <c r="AE413" s="141">
        <f t="shared" si="147"/>
        <v>1</v>
      </c>
      <c r="AF413" s="141">
        <f t="shared" si="148"/>
        <v>0</v>
      </c>
      <c r="AG413" s="141">
        <f t="shared" si="149"/>
        <v>0</v>
      </c>
      <c r="AH413" s="141">
        <f t="shared" si="150"/>
        <v>0</v>
      </c>
      <c r="AI413" s="141">
        <f t="shared" si="151"/>
        <v>0</v>
      </c>
      <c r="AJ413" s="141">
        <f t="shared" si="152"/>
        <v>0</v>
      </c>
      <c r="AK413" s="141">
        <f t="shared" si="153"/>
        <v>0</v>
      </c>
      <c r="AL413" s="141">
        <f t="shared" si="154"/>
        <v>0</v>
      </c>
      <c r="AM413" s="141">
        <f t="shared" si="155"/>
        <v>0</v>
      </c>
      <c r="AN413" s="141">
        <f t="shared" si="156"/>
        <v>0</v>
      </c>
      <c r="AO413" s="141">
        <f t="shared" si="157"/>
        <v>0</v>
      </c>
      <c r="AP413" s="142"/>
      <c r="AQ413" s="142"/>
      <c r="AR413" s="141">
        <f t="shared" si="158"/>
        <v>3</v>
      </c>
      <c r="AS413" s="141">
        <f t="shared" si="159"/>
        <v>3</v>
      </c>
      <c r="AT413" s="141" t="str">
        <f t="shared" si="160"/>
        <v>Correct</v>
      </c>
      <c r="AU413" s="142"/>
    </row>
    <row r="414" spans="1:59">
      <c r="A414" s="115">
        <v>7044842447</v>
      </c>
      <c r="C414" s="115" t="s">
        <v>53</v>
      </c>
      <c r="D414" s="115" t="s">
        <v>54</v>
      </c>
      <c r="G414" s="115" t="s">
        <v>56</v>
      </c>
      <c r="H414" s="115" t="s">
        <v>57</v>
      </c>
      <c r="N414" s="115" t="s">
        <v>26</v>
      </c>
      <c r="S414" s="115" t="s">
        <v>66</v>
      </c>
      <c r="T414" s="142"/>
      <c r="U414" s="141">
        <f t="shared" si="138"/>
        <v>6</v>
      </c>
      <c r="V414" s="141">
        <f t="shared" si="139"/>
        <v>0.5</v>
      </c>
      <c r="W414" s="142"/>
      <c r="X414" s="141">
        <f t="shared" si="140"/>
        <v>0</v>
      </c>
      <c r="Y414" s="141">
        <f t="shared" si="141"/>
        <v>0.5</v>
      </c>
      <c r="Z414" s="141">
        <f t="shared" si="142"/>
        <v>0.5</v>
      </c>
      <c r="AA414" s="141">
        <f t="shared" si="143"/>
        <v>0</v>
      </c>
      <c r="AB414" s="141">
        <f t="shared" si="144"/>
        <v>0</v>
      </c>
      <c r="AC414" s="141">
        <f t="shared" si="145"/>
        <v>0.5</v>
      </c>
      <c r="AD414" s="141">
        <f t="shared" si="146"/>
        <v>0.5</v>
      </c>
      <c r="AE414" s="141">
        <f t="shared" si="147"/>
        <v>0</v>
      </c>
      <c r="AF414" s="141">
        <f t="shared" si="148"/>
        <v>0</v>
      </c>
      <c r="AG414" s="141">
        <f t="shared" si="149"/>
        <v>0</v>
      </c>
      <c r="AH414" s="141">
        <f t="shared" si="150"/>
        <v>0</v>
      </c>
      <c r="AI414" s="141">
        <f t="shared" si="151"/>
        <v>0</v>
      </c>
      <c r="AJ414" s="141">
        <f t="shared" si="152"/>
        <v>0.5</v>
      </c>
      <c r="AK414" s="141">
        <f t="shared" si="153"/>
        <v>0</v>
      </c>
      <c r="AL414" s="141">
        <f t="shared" si="154"/>
        <v>0</v>
      </c>
      <c r="AM414" s="141">
        <f t="shared" si="155"/>
        <v>0</v>
      </c>
      <c r="AN414" s="141">
        <f t="shared" si="156"/>
        <v>0</v>
      </c>
      <c r="AO414" s="141">
        <f t="shared" si="157"/>
        <v>0.5</v>
      </c>
      <c r="AP414" s="142"/>
      <c r="AQ414" s="142"/>
      <c r="AR414" s="141">
        <f t="shared" si="158"/>
        <v>3</v>
      </c>
      <c r="AS414" s="141">
        <f t="shared" si="159"/>
        <v>6</v>
      </c>
      <c r="AT414" s="141" t="str">
        <f t="shared" si="160"/>
        <v>Correct</v>
      </c>
      <c r="AU414" s="142"/>
      <c r="AV414" s="115" t="s">
        <v>83</v>
      </c>
      <c r="AW414" s="115">
        <v>19</v>
      </c>
      <c r="AX414" s="115" t="s">
        <v>181</v>
      </c>
      <c r="AY414" s="115" t="s">
        <v>220</v>
      </c>
      <c r="AZ414" s="115" t="s">
        <v>85</v>
      </c>
      <c r="BA414" s="115" t="s">
        <v>86</v>
      </c>
      <c r="BB414" s="115" t="s">
        <v>87</v>
      </c>
      <c r="BC414" s="115" t="s">
        <v>100</v>
      </c>
      <c r="BD414" s="115" t="s">
        <v>102</v>
      </c>
      <c r="BE414" s="115" t="s">
        <v>95</v>
      </c>
      <c r="BF414" s="115" t="s">
        <v>91</v>
      </c>
      <c r="BG414" s="115" t="s">
        <v>91</v>
      </c>
    </row>
    <row r="415" spans="1:59">
      <c r="A415" s="115">
        <v>7045782626</v>
      </c>
      <c r="F415" s="115" t="s">
        <v>55</v>
      </c>
      <c r="N415" s="115" t="s">
        <v>26</v>
      </c>
      <c r="R415" s="115" t="s">
        <v>65</v>
      </c>
      <c r="T415" s="142"/>
      <c r="U415" s="141">
        <f t="shared" si="138"/>
        <v>3</v>
      </c>
      <c r="V415" s="141">
        <f t="shared" si="139"/>
        <v>1</v>
      </c>
      <c r="W415" s="142"/>
      <c r="X415" s="141">
        <f t="shared" si="140"/>
        <v>0</v>
      </c>
      <c r="Y415" s="141">
        <f t="shared" si="141"/>
        <v>0</v>
      </c>
      <c r="Z415" s="141">
        <f t="shared" si="142"/>
        <v>0</v>
      </c>
      <c r="AA415" s="141">
        <f t="shared" si="143"/>
        <v>0</v>
      </c>
      <c r="AB415" s="141">
        <f t="shared" si="144"/>
        <v>1</v>
      </c>
      <c r="AC415" s="141">
        <f t="shared" si="145"/>
        <v>0</v>
      </c>
      <c r="AD415" s="141">
        <f t="shared" si="146"/>
        <v>0</v>
      </c>
      <c r="AE415" s="141">
        <f t="shared" si="147"/>
        <v>0</v>
      </c>
      <c r="AF415" s="141">
        <f t="shared" si="148"/>
        <v>0</v>
      </c>
      <c r="AG415" s="141">
        <f t="shared" si="149"/>
        <v>0</v>
      </c>
      <c r="AH415" s="141">
        <f t="shared" si="150"/>
        <v>0</v>
      </c>
      <c r="AI415" s="141">
        <f t="shared" si="151"/>
        <v>0</v>
      </c>
      <c r="AJ415" s="141">
        <f t="shared" si="152"/>
        <v>1</v>
      </c>
      <c r="AK415" s="141">
        <f t="shared" si="153"/>
        <v>0</v>
      </c>
      <c r="AL415" s="141">
        <f t="shared" si="154"/>
        <v>0</v>
      </c>
      <c r="AM415" s="141">
        <f t="shared" si="155"/>
        <v>0</v>
      </c>
      <c r="AN415" s="141">
        <f t="shared" si="156"/>
        <v>1</v>
      </c>
      <c r="AO415" s="141">
        <f t="shared" si="157"/>
        <v>0</v>
      </c>
      <c r="AP415" s="142"/>
      <c r="AQ415" s="142"/>
      <c r="AR415" s="141">
        <f t="shared" si="158"/>
        <v>3</v>
      </c>
      <c r="AS415" s="141">
        <f t="shared" si="159"/>
        <v>3</v>
      </c>
      <c r="AT415" s="141" t="str">
        <f t="shared" si="160"/>
        <v>Correct</v>
      </c>
      <c r="AU415" s="142"/>
      <c r="AV415" s="115" t="s">
        <v>99</v>
      </c>
      <c r="AW415" s="115">
        <v>65</v>
      </c>
      <c r="AX415" s="115" t="s">
        <v>181</v>
      </c>
      <c r="AY415" s="115" t="s">
        <v>186</v>
      </c>
      <c r="AZ415" s="115" t="s">
        <v>85</v>
      </c>
      <c r="BA415" s="115" t="s">
        <v>86</v>
      </c>
      <c r="BB415" s="115" t="s">
        <v>87</v>
      </c>
      <c r="BD415" s="115" t="s">
        <v>120</v>
      </c>
      <c r="BE415" s="115" t="s">
        <v>106</v>
      </c>
      <c r="BF415" s="115" t="s">
        <v>91</v>
      </c>
      <c r="BG415" s="115" t="s">
        <v>91</v>
      </c>
    </row>
    <row r="416" spans="1:59">
      <c r="A416" s="115">
        <v>5587008069</v>
      </c>
      <c r="B416" s="115" t="s">
        <v>52</v>
      </c>
      <c r="N416" s="115" t="s">
        <v>26</v>
      </c>
      <c r="P416" s="115" t="s">
        <v>63</v>
      </c>
      <c r="T416" s="142"/>
      <c r="U416" s="141">
        <f t="shared" si="138"/>
        <v>3</v>
      </c>
      <c r="V416" s="141">
        <f t="shared" si="139"/>
        <v>1</v>
      </c>
      <c r="W416" s="142"/>
      <c r="X416" s="141">
        <f t="shared" si="140"/>
        <v>1</v>
      </c>
      <c r="Y416" s="141">
        <f t="shared" si="141"/>
        <v>0</v>
      </c>
      <c r="Z416" s="141">
        <f t="shared" si="142"/>
        <v>0</v>
      </c>
      <c r="AA416" s="141">
        <f t="shared" si="143"/>
        <v>0</v>
      </c>
      <c r="AB416" s="141">
        <f t="shared" si="144"/>
        <v>0</v>
      </c>
      <c r="AC416" s="141">
        <f t="shared" si="145"/>
        <v>0</v>
      </c>
      <c r="AD416" s="141">
        <f t="shared" si="146"/>
        <v>0</v>
      </c>
      <c r="AE416" s="141">
        <f t="shared" si="147"/>
        <v>0</v>
      </c>
      <c r="AF416" s="141">
        <f t="shared" si="148"/>
        <v>0</v>
      </c>
      <c r="AG416" s="141">
        <f t="shared" si="149"/>
        <v>0</v>
      </c>
      <c r="AH416" s="141">
        <f t="shared" si="150"/>
        <v>0</v>
      </c>
      <c r="AI416" s="141">
        <f t="shared" si="151"/>
        <v>0</v>
      </c>
      <c r="AJ416" s="141">
        <f t="shared" si="152"/>
        <v>1</v>
      </c>
      <c r="AK416" s="141">
        <f t="shared" si="153"/>
        <v>0</v>
      </c>
      <c r="AL416" s="141">
        <f t="shared" si="154"/>
        <v>1</v>
      </c>
      <c r="AM416" s="141">
        <f t="shared" si="155"/>
        <v>0</v>
      </c>
      <c r="AN416" s="141">
        <f t="shared" si="156"/>
        <v>0</v>
      </c>
      <c r="AO416" s="141">
        <f t="shared" si="157"/>
        <v>0</v>
      </c>
      <c r="AP416" s="142"/>
      <c r="AQ416" s="142"/>
      <c r="AR416" s="141">
        <f t="shared" si="158"/>
        <v>3</v>
      </c>
      <c r="AS416" s="141">
        <f t="shared" si="159"/>
        <v>3</v>
      </c>
      <c r="AT416" s="141" t="str">
        <f t="shared" si="160"/>
        <v>Correct</v>
      </c>
      <c r="AU416" s="142"/>
      <c r="AV416" s="115" t="s">
        <v>83</v>
      </c>
      <c r="AW416" s="115">
        <v>53</v>
      </c>
      <c r="AX416" s="115" t="s">
        <v>181</v>
      </c>
      <c r="AY416" s="115" t="s">
        <v>437</v>
      </c>
      <c r="AZ416" s="115" t="s">
        <v>85</v>
      </c>
      <c r="BA416" s="115" t="s">
        <v>86</v>
      </c>
      <c r="BB416" s="115" t="s">
        <v>87</v>
      </c>
      <c r="BC416" s="115" t="s">
        <v>101</v>
      </c>
      <c r="BD416" s="115" t="s">
        <v>111</v>
      </c>
      <c r="BE416" s="115" t="s">
        <v>90</v>
      </c>
      <c r="BF416" s="115" t="s">
        <v>91</v>
      </c>
      <c r="BG416" s="115" t="s">
        <v>91</v>
      </c>
    </row>
    <row r="417" spans="1:59">
      <c r="A417" s="115">
        <v>7011313922</v>
      </c>
      <c r="C417" s="115" t="s">
        <v>53</v>
      </c>
      <c r="L417" s="115" t="s">
        <v>61</v>
      </c>
      <c r="N417" s="115" t="s">
        <v>26</v>
      </c>
      <c r="T417" s="142"/>
      <c r="U417" s="141">
        <f t="shared" si="138"/>
        <v>3</v>
      </c>
      <c r="V417" s="141">
        <f t="shared" si="139"/>
        <v>1</v>
      </c>
      <c r="W417" s="142"/>
      <c r="X417" s="141">
        <f t="shared" si="140"/>
        <v>0</v>
      </c>
      <c r="Y417" s="141">
        <f t="shared" si="141"/>
        <v>1</v>
      </c>
      <c r="Z417" s="141">
        <f t="shared" si="142"/>
        <v>0</v>
      </c>
      <c r="AA417" s="141">
        <f t="shared" si="143"/>
        <v>0</v>
      </c>
      <c r="AB417" s="141">
        <f t="shared" si="144"/>
        <v>0</v>
      </c>
      <c r="AC417" s="141">
        <f t="shared" si="145"/>
        <v>0</v>
      </c>
      <c r="AD417" s="141">
        <f t="shared" si="146"/>
        <v>0</v>
      </c>
      <c r="AE417" s="141">
        <f t="shared" si="147"/>
        <v>0</v>
      </c>
      <c r="AF417" s="141">
        <f t="shared" si="148"/>
        <v>0</v>
      </c>
      <c r="AG417" s="141">
        <f t="shared" si="149"/>
        <v>0</v>
      </c>
      <c r="AH417" s="141">
        <f t="shared" si="150"/>
        <v>1</v>
      </c>
      <c r="AI417" s="141">
        <f t="shared" si="151"/>
        <v>0</v>
      </c>
      <c r="AJ417" s="141">
        <f t="shared" si="152"/>
        <v>1</v>
      </c>
      <c r="AK417" s="141">
        <f t="shared" si="153"/>
        <v>0</v>
      </c>
      <c r="AL417" s="141">
        <f t="shared" si="154"/>
        <v>0</v>
      </c>
      <c r="AM417" s="141">
        <f t="shared" si="155"/>
        <v>0</v>
      </c>
      <c r="AN417" s="141">
        <f t="shared" si="156"/>
        <v>0</v>
      </c>
      <c r="AO417" s="141">
        <f t="shared" si="157"/>
        <v>0</v>
      </c>
      <c r="AP417" s="142"/>
      <c r="AQ417" s="142"/>
      <c r="AR417" s="141">
        <f t="shared" si="158"/>
        <v>3</v>
      </c>
      <c r="AS417" s="141">
        <f t="shared" si="159"/>
        <v>3</v>
      </c>
      <c r="AT417" s="141" t="str">
        <f t="shared" si="160"/>
        <v>Correct</v>
      </c>
      <c r="AU417" s="142"/>
      <c r="AV417" s="115" t="s">
        <v>99</v>
      </c>
      <c r="AW417" s="115">
        <v>47</v>
      </c>
      <c r="AX417" s="115" t="s">
        <v>84</v>
      </c>
      <c r="AY417" s="115" t="s">
        <v>129</v>
      </c>
      <c r="AZ417" s="115" t="s">
        <v>85</v>
      </c>
      <c r="BA417" s="115" t="s">
        <v>86</v>
      </c>
      <c r="BB417" s="115" t="s">
        <v>87</v>
      </c>
      <c r="BC417" s="115" t="s">
        <v>88</v>
      </c>
      <c r="BD417" s="115" t="s">
        <v>111</v>
      </c>
      <c r="BE417" s="115" t="s">
        <v>90</v>
      </c>
      <c r="BF417" s="115" t="s">
        <v>91</v>
      </c>
      <c r="BG417" s="115" t="s">
        <v>91</v>
      </c>
    </row>
    <row r="418" spans="1:59">
      <c r="A418" s="115">
        <v>7045769603</v>
      </c>
      <c r="K418" s="115" t="s">
        <v>60</v>
      </c>
      <c r="Q418" s="115" t="s">
        <v>64</v>
      </c>
      <c r="R418" s="115" t="s">
        <v>65</v>
      </c>
      <c r="T418" s="142"/>
      <c r="U418" s="141">
        <f t="shared" si="138"/>
        <v>3</v>
      </c>
      <c r="V418" s="141">
        <f t="shared" si="139"/>
        <v>1</v>
      </c>
      <c r="W418" s="142"/>
      <c r="X418" s="141">
        <f t="shared" si="140"/>
        <v>0</v>
      </c>
      <c r="Y418" s="141">
        <f t="shared" si="141"/>
        <v>0</v>
      </c>
      <c r="Z418" s="141">
        <f t="shared" si="142"/>
        <v>0</v>
      </c>
      <c r="AA418" s="141">
        <f t="shared" si="143"/>
        <v>0</v>
      </c>
      <c r="AB418" s="141">
        <f t="shared" si="144"/>
        <v>0</v>
      </c>
      <c r="AC418" s="141">
        <f t="shared" si="145"/>
        <v>0</v>
      </c>
      <c r="AD418" s="141">
        <f t="shared" si="146"/>
        <v>0</v>
      </c>
      <c r="AE418" s="141">
        <f t="shared" si="147"/>
        <v>0</v>
      </c>
      <c r="AF418" s="141">
        <f t="shared" si="148"/>
        <v>0</v>
      </c>
      <c r="AG418" s="141">
        <f t="shared" si="149"/>
        <v>1</v>
      </c>
      <c r="AH418" s="141">
        <f t="shared" si="150"/>
        <v>0</v>
      </c>
      <c r="AI418" s="141">
        <f t="shared" si="151"/>
        <v>0</v>
      </c>
      <c r="AJ418" s="141">
        <f t="shared" si="152"/>
        <v>0</v>
      </c>
      <c r="AK418" s="141">
        <f t="shared" si="153"/>
        <v>0</v>
      </c>
      <c r="AL418" s="141">
        <f t="shared" si="154"/>
        <v>0</v>
      </c>
      <c r="AM418" s="141">
        <f t="shared" si="155"/>
        <v>1</v>
      </c>
      <c r="AN418" s="141">
        <f t="shared" si="156"/>
        <v>1</v>
      </c>
      <c r="AO418" s="141">
        <f t="shared" si="157"/>
        <v>0</v>
      </c>
      <c r="AP418" s="142"/>
      <c r="AQ418" s="142"/>
      <c r="AR418" s="141">
        <f t="shared" si="158"/>
        <v>3</v>
      </c>
      <c r="AS418" s="141">
        <f t="shared" si="159"/>
        <v>3</v>
      </c>
      <c r="AT418" s="141" t="str">
        <f t="shared" si="160"/>
        <v>Correct</v>
      </c>
      <c r="AU418" s="142"/>
      <c r="AV418" s="115" t="s">
        <v>99</v>
      </c>
      <c r="AW418" s="115">
        <v>73</v>
      </c>
      <c r="AX418" s="115" t="s">
        <v>181</v>
      </c>
      <c r="AY418" s="115" t="s">
        <v>206</v>
      </c>
      <c r="AZ418" s="115" t="s">
        <v>85</v>
      </c>
      <c r="BB418" s="115" t="s">
        <v>87</v>
      </c>
      <c r="BC418" s="115" t="s">
        <v>101</v>
      </c>
      <c r="BD418" s="115" t="s">
        <v>102</v>
      </c>
      <c r="BE418" s="115" t="s">
        <v>106</v>
      </c>
      <c r="BF418" s="115" t="s">
        <v>91</v>
      </c>
      <c r="BG418" s="115" t="s">
        <v>86</v>
      </c>
    </row>
    <row r="419" spans="1:59">
      <c r="A419" s="115">
        <v>7007926596</v>
      </c>
      <c r="B419" s="115" t="s">
        <v>52</v>
      </c>
      <c r="H419" s="115" t="s">
        <v>57</v>
      </c>
      <c r="L419" s="115" t="s">
        <v>61</v>
      </c>
      <c r="T419" s="142"/>
      <c r="U419" s="141">
        <f t="shared" si="138"/>
        <v>3</v>
      </c>
      <c r="V419" s="141">
        <f t="shared" si="139"/>
        <v>1</v>
      </c>
      <c r="W419" s="142"/>
      <c r="X419" s="141">
        <f t="shared" si="140"/>
        <v>1</v>
      </c>
      <c r="Y419" s="141">
        <f t="shared" si="141"/>
        <v>0</v>
      </c>
      <c r="Z419" s="141">
        <f t="shared" si="142"/>
        <v>0</v>
      </c>
      <c r="AA419" s="141">
        <f t="shared" si="143"/>
        <v>0</v>
      </c>
      <c r="AB419" s="141">
        <f t="shared" si="144"/>
        <v>0</v>
      </c>
      <c r="AC419" s="141">
        <f t="shared" si="145"/>
        <v>0</v>
      </c>
      <c r="AD419" s="141">
        <f t="shared" si="146"/>
        <v>1</v>
      </c>
      <c r="AE419" s="141">
        <f t="shared" si="147"/>
        <v>0</v>
      </c>
      <c r="AF419" s="141">
        <f t="shared" si="148"/>
        <v>0</v>
      </c>
      <c r="AG419" s="141">
        <f t="shared" si="149"/>
        <v>0</v>
      </c>
      <c r="AH419" s="141">
        <f t="shared" si="150"/>
        <v>1</v>
      </c>
      <c r="AI419" s="141">
        <f t="shared" si="151"/>
        <v>0</v>
      </c>
      <c r="AJ419" s="141">
        <f t="shared" si="152"/>
        <v>0</v>
      </c>
      <c r="AK419" s="141">
        <f t="shared" si="153"/>
        <v>0</v>
      </c>
      <c r="AL419" s="141">
        <f t="shared" si="154"/>
        <v>0</v>
      </c>
      <c r="AM419" s="141">
        <f t="shared" si="155"/>
        <v>0</v>
      </c>
      <c r="AN419" s="141">
        <f t="shared" si="156"/>
        <v>0</v>
      </c>
      <c r="AO419" s="141">
        <f t="shared" si="157"/>
        <v>0</v>
      </c>
      <c r="AP419" s="142"/>
      <c r="AQ419" s="142"/>
      <c r="AR419" s="141">
        <f t="shared" si="158"/>
        <v>3</v>
      </c>
      <c r="AS419" s="141">
        <f t="shared" si="159"/>
        <v>3</v>
      </c>
      <c r="AT419" s="141" t="str">
        <f t="shared" si="160"/>
        <v>Correct</v>
      </c>
      <c r="AU419" s="142"/>
      <c r="AV419" s="115" t="s">
        <v>99</v>
      </c>
      <c r="AW419" s="115">
        <v>72</v>
      </c>
      <c r="AX419" s="115" t="s">
        <v>84</v>
      </c>
      <c r="AY419" s="115" t="s">
        <v>135</v>
      </c>
      <c r="AZ419" s="115" t="s">
        <v>85</v>
      </c>
      <c r="BA419" s="115" t="s">
        <v>86</v>
      </c>
      <c r="BB419" s="115" t="s">
        <v>87</v>
      </c>
      <c r="BC419" s="115" t="s">
        <v>101</v>
      </c>
      <c r="BD419" s="115" t="s">
        <v>89</v>
      </c>
      <c r="BE419" s="115" t="s">
        <v>106</v>
      </c>
      <c r="BF419" s="115" t="s">
        <v>91</v>
      </c>
      <c r="BG419" s="115" t="s">
        <v>86</v>
      </c>
    </row>
    <row r="420" spans="1:59">
      <c r="A420" s="115">
        <v>7011091941</v>
      </c>
      <c r="D420" s="115" t="s">
        <v>54</v>
      </c>
      <c r="L420" s="115" t="s">
        <v>61</v>
      </c>
      <c r="N420" s="115" t="s">
        <v>26</v>
      </c>
      <c r="T420" s="142"/>
      <c r="U420" s="141">
        <f t="shared" si="138"/>
        <v>3</v>
      </c>
      <c r="V420" s="141">
        <f t="shared" si="139"/>
        <v>1</v>
      </c>
      <c r="W420" s="142"/>
      <c r="X420" s="141">
        <f t="shared" si="140"/>
        <v>0</v>
      </c>
      <c r="Y420" s="141">
        <f t="shared" si="141"/>
        <v>0</v>
      </c>
      <c r="Z420" s="141">
        <f t="shared" si="142"/>
        <v>1</v>
      </c>
      <c r="AA420" s="141">
        <f t="shared" si="143"/>
        <v>0</v>
      </c>
      <c r="AB420" s="141">
        <f t="shared" si="144"/>
        <v>0</v>
      </c>
      <c r="AC420" s="141">
        <f t="shared" si="145"/>
        <v>0</v>
      </c>
      <c r="AD420" s="141">
        <f t="shared" si="146"/>
        <v>0</v>
      </c>
      <c r="AE420" s="141">
        <f t="shared" si="147"/>
        <v>0</v>
      </c>
      <c r="AF420" s="141">
        <f t="shared" si="148"/>
        <v>0</v>
      </c>
      <c r="AG420" s="141">
        <f t="shared" si="149"/>
        <v>0</v>
      </c>
      <c r="AH420" s="141">
        <f t="shared" si="150"/>
        <v>1</v>
      </c>
      <c r="AI420" s="141">
        <f t="shared" si="151"/>
        <v>0</v>
      </c>
      <c r="AJ420" s="141">
        <f t="shared" si="152"/>
        <v>1</v>
      </c>
      <c r="AK420" s="141">
        <f t="shared" si="153"/>
        <v>0</v>
      </c>
      <c r="AL420" s="141">
        <f t="shared" si="154"/>
        <v>0</v>
      </c>
      <c r="AM420" s="141">
        <f t="shared" si="155"/>
        <v>0</v>
      </c>
      <c r="AN420" s="141">
        <f t="shared" si="156"/>
        <v>0</v>
      </c>
      <c r="AO420" s="141">
        <f t="shared" si="157"/>
        <v>0</v>
      </c>
      <c r="AP420" s="142"/>
      <c r="AQ420" s="142"/>
      <c r="AR420" s="141">
        <f t="shared" si="158"/>
        <v>3</v>
      </c>
      <c r="AS420" s="141">
        <f t="shared" si="159"/>
        <v>3</v>
      </c>
      <c r="AT420" s="141" t="str">
        <f t="shared" si="160"/>
        <v>Correct</v>
      </c>
      <c r="AU420" s="142"/>
      <c r="AV420" s="115" t="s">
        <v>83</v>
      </c>
      <c r="AW420" s="115">
        <v>30</v>
      </c>
      <c r="AX420" s="115" t="s">
        <v>84</v>
      </c>
      <c r="AY420" s="115" t="s">
        <v>121</v>
      </c>
      <c r="AZ420" s="115" t="s">
        <v>92</v>
      </c>
      <c r="BA420" s="115" t="s">
        <v>86</v>
      </c>
      <c r="BC420" s="115" t="s">
        <v>100</v>
      </c>
      <c r="BD420" s="115" t="s">
        <v>111</v>
      </c>
      <c r="BE420" s="115" t="s">
        <v>90</v>
      </c>
      <c r="BF420" s="115" t="s">
        <v>91</v>
      </c>
      <c r="BG420" s="115" t="s">
        <v>91</v>
      </c>
    </row>
    <row r="421" spans="1:59">
      <c r="A421" s="115">
        <v>5587412949</v>
      </c>
      <c r="E421" s="115" t="s">
        <v>19</v>
      </c>
      <c r="G421" s="115" t="s">
        <v>56</v>
      </c>
      <c r="I421" s="115" t="s">
        <v>58</v>
      </c>
      <c r="T421" s="142"/>
      <c r="U421" s="141">
        <f t="shared" si="138"/>
        <v>3</v>
      </c>
      <c r="V421" s="141">
        <f t="shared" si="139"/>
        <v>1</v>
      </c>
      <c r="W421" s="142"/>
      <c r="X421" s="141">
        <f t="shared" si="140"/>
        <v>0</v>
      </c>
      <c r="Y421" s="141">
        <f t="shared" si="141"/>
        <v>0</v>
      </c>
      <c r="Z421" s="141">
        <f t="shared" si="142"/>
        <v>0</v>
      </c>
      <c r="AA421" s="141">
        <f t="shared" si="143"/>
        <v>1</v>
      </c>
      <c r="AB421" s="141">
        <f t="shared" si="144"/>
        <v>0</v>
      </c>
      <c r="AC421" s="141">
        <f t="shared" si="145"/>
        <v>1</v>
      </c>
      <c r="AD421" s="141">
        <f t="shared" si="146"/>
        <v>0</v>
      </c>
      <c r="AE421" s="141">
        <f t="shared" si="147"/>
        <v>1</v>
      </c>
      <c r="AF421" s="141">
        <f t="shared" si="148"/>
        <v>0</v>
      </c>
      <c r="AG421" s="141">
        <f t="shared" si="149"/>
        <v>0</v>
      </c>
      <c r="AH421" s="141">
        <f t="shared" si="150"/>
        <v>0</v>
      </c>
      <c r="AI421" s="141">
        <f t="shared" si="151"/>
        <v>0</v>
      </c>
      <c r="AJ421" s="141">
        <f t="shared" si="152"/>
        <v>0</v>
      </c>
      <c r="AK421" s="141">
        <f t="shared" si="153"/>
        <v>0</v>
      </c>
      <c r="AL421" s="141">
        <f t="shared" si="154"/>
        <v>0</v>
      </c>
      <c r="AM421" s="141">
        <f t="shared" si="155"/>
        <v>0</v>
      </c>
      <c r="AN421" s="141">
        <f t="shared" si="156"/>
        <v>0</v>
      </c>
      <c r="AO421" s="141">
        <f t="shared" si="157"/>
        <v>0</v>
      </c>
      <c r="AP421" s="142"/>
      <c r="AQ421" s="142"/>
      <c r="AR421" s="141">
        <f t="shared" si="158"/>
        <v>3</v>
      </c>
      <c r="AS421" s="141">
        <f t="shared" si="159"/>
        <v>3</v>
      </c>
      <c r="AT421" s="141" t="str">
        <f t="shared" si="160"/>
        <v>Correct</v>
      </c>
      <c r="AU421" s="142"/>
      <c r="AV421" s="115" t="s">
        <v>99</v>
      </c>
      <c r="AW421" s="115">
        <v>37</v>
      </c>
      <c r="AX421" s="115" t="s">
        <v>181</v>
      </c>
      <c r="AY421" s="115" t="s">
        <v>436</v>
      </c>
      <c r="AZ421" s="115" t="s">
        <v>85</v>
      </c>
      <c r="BA421" s="115" t="s">
        <v>86</v>
      </c>
      <c r="BB421" s="115" t="s">
        <v>87</v>
      </c>
      <c r="BC421" s="115" t="s">
        <v>101</v>
      </c>
      <c r="BD421" s="115" t="s">
        <v>89</v>
      </c>
      <c r="BE421" s="115" t="s">
        <v>90</v>
      </c>
      <c r="BF421" s="115" t="s">
        <v>91</v>
      </c>
      <c r="BG421" s="115" t="s">
        <v>91</v>
      </c>
    </row>
    <row r="422" spans="1:59">
      <c r="A422" s="115">
        <v>7044843782</v>
      </c>
      <c r="B422" s="115" t="s">
        <v>52</v>
      </c>
      <c r="E422" s="115" t="s">
        <v>19</v>
      </c>
      <c r="N422" s="115" t="s">
        <v>26</v>
      </c>
      <c r="T422" s="142"/>
      <c r="U422" s="141">
        <f t="shared" si="138"/>
        <v>3</v>
      </c>
      <c r="V422" s="141">
        <f t="shared" si="139"/>
        <v>1</v>
      </c>
      <c r="W422" s="142"/>
      <c r="X422" s="141">
        <f t="shared" si="140"/>
        <v>1</v>
      </c>
      <c r="Y422" s="141">
        <f t="shared" si="141"/>
        <v>0</v>
      </c>
      <c r="Z422" s="141">
        <f t="shared" si="142"/>
        <v>0</v>
      </c>
      <c r="AA422" s="141">
        <f t="shared" si="143"/>
        <v>1</v>
      </c>
      <c r="AB422" s="141">
        <f t="shared" si="144"/>
        <v>0</v>
      </c>
      <c r="AC422" s="141">
        <f t="shared" si="145"/>
        <v>0</v>
      </c>
      <c r="AD422" s="141">
        <f t="shared" si="146"/>
        <v>0</v>
      </c>
      <c r="AE422" s="141">
        <f t="shared" si="147"/>
        <v>0</v>
      </c>
      <c r="AF422" s="141">
        <f t="shared" si="148"/>
        <v>0</v>
      </c>
      <c r="AG422" s="141">
        <f t="shared" si="149"/>
        <v>0</v>
      </c>
      <c r="AH422" s="141">
        <f t="shared" si="150"/>
        <v>0</v>
      </c>
      <c r="AI422" s="141">
        <f t="shared" si="151"/>
        <v>0</v>
      </c>
      <c r="AJ422" s="141">
        <f t="shared" si="152"/>
        <v>1</v>
      </c>
      <c r="AK422" s="141">
        <f t="shared" si="153"/>
        <v>0</v>
      </c>
      <c r="AL422" s="141">
        <f t="shared" si="154"/>
        <v>0</v>
      </c>
      <c r="AM422" s="141">
        <f t="shared" si="155"/>
        <v>0</v>
      </c>
      <c r="AN422" s="141">
        <f t="shared" si="156"/>
        <v>0</v>
      </c>
      <c r="AO422" s="141">
        <f t="shared" si="157"/>
        <v>0</v>
      </c>
      <c r="AP422" s="142"/>
      <c r="AQ422" s="142"/>
      <c r="AR422" s="141">
        <f t="shared" si="158"/>
        <v>3</v>
      </c>
      <c r="AS422" s="141">
        <f t="shared" si="159"/>
        <v>3</v>
      </c>
      <c r="AT422" s="141" t="str">
        <f t="shared" si="160"/>
        <v>Correct</v>
      </c>
      <c r="AU422" s="142"/>
      <c r="AV422" s="115" t="s">
        <v>83</v>
      </c>
      <c r="AW422" s="115">
        <v>21</v>
      </c>
      <c r="AX422" s="115" t="s">
        <v>84</v>
      </c>
      <c r="AY422" s="115" t="s">
        <v>165</v>
      </c>
      <c r="AZ422" s="115" t="s">
        <v>97</v>
      </c>
      <c r="BA422" s="115" t="s">
        <v>86</v>
      </c>
      <c r="BB422" s="115" t="s">
        <v>87</v>
      </c>
      <c r="BC422" s="115" t="s">
        <v>88</v>
      </c>
      <c r="BD422" s="115" t="s">
        <v>94</v>
      </c>
      <c r="BE422" s="115" t="s">
        <v>90</v>
      </c>
      <c r="BF422" s="115" t="s">
        <v>91</v>
      </c>
      <c r="BG422" s="115" t="s">
        <v>91</v>
      </c>
    </row>
    <row r="423" spans="1:59">
      <c r="A423" s="115">
        <v>7045787624</v>
      </c>
      <c r="G423" s="115" t="s">
        <v>56</v>
      </c>
      <c r="H423" s="115" t="s">
        <v>57</v>
      </c>
      <c r="I423" s="115" t="s">
        <v>58</v>
      </c>
      <c r="T423" s="142"/>
      <c r="U423" s="141">
        <f t="shared" si="138"/>
        <v>3</v>
      </c>
      <c r="V423" s="141">
        <f t="shared" si="139"/>
        <v>1</v>
      </c>
      <c r="W423" s="142"/>
      <c r="X423" s="141">
        <f t="shared" si="140"/>
        <v>0</v>
      </c>
      <c r="Y423" s="141">
        <f t="shared" si="141"/>
        <v>0</v>
      </c>
      <c r="Z423" s="141">
        <f t="shared" si="142"/>
        <v>0</v>
      </c>
      <c r="AA423" s="141">
        <f t="shared" si="143"/>
        <v>0</v>
      </c>
      <c r="AB423" s="141">
        <f t="shared" si="144"/>
        <v>0</v>
      </c>
      <c r="AC423" s="141">
        <f t="shared" si="145"/>
        <v>1</v>
      </c>
      <c r="AD423" s="141">
        <f t="shared" si="146"/>
        <v>1</v>
      </c>
      <c r="AE423" s="141">
        <f t="shared" si="147"/>
        <v>1</v>
      </c>
      <c r="AF423" s="141">
        <f t="shared" si="148"/>
        <v>0</v>
      </c>
      <c r="AG423" s="141">
        <f t="shared" si="149"/>
        <v>0</v>
      </c>
      <c r="AH423" s="141">
        <f t="shared" si="150"/>
        <v>0</v>
      </c>
      <c r="AI423" s="141">
        <f t="shared" si="151"/>
        <v>0</v>
      </c>
      <c r="AJ423" s="141">
        <f t="shared" si="152"/>
        <v>0</v>
      </c>
      <c r="AK423" s="141">
        <f t="shared" si="153"/>
        <v>0</v>
      </c>
      <c r="AL423" s="141">
        <f t="shared" si="154"/>
        <v>0</v>
      </c>
      <c r="AM423" s="141">
        <f t="shared" si="155"/>
        <v>0</v>
      </c>
      <c r="AN423" s="141">
        <f t="shared" si="156"/>
        <v>0</v>
      </c>
      <c r="AO423" s="141">
        <f t="shared" si="157"/>
        <v>0</v>
      </c>
      <c r="AP423" s="142"/>
      <c r="AQ423" s="142"/>
      <c r="AR423" s="141">
        <f t="shared" si="158"/>
        <v>3</v>
      </c>
      <c r="AS423" s="141">
        <f t="shared" si="159"/>
        <v>3</v>
      </c>
      <c r="AT423" s="141" t="str">
        <f t="shared" si="160"/>
        <v>Correct</v>
      </c>
      <c r="AU423" s="142"/>
      <c r="AV423" s="115" t="s">
        <v>83</v>
      </c>
      <c r="AW423" s="115">
        <v>65</v>
      </c>
      <c r="AX423" s="115" t="s">
        <v>181</v>
      </c>
      <c r="AY423" s="115" t="s">
        <v>191</v>
      </c>
      <c r="BA423" s="115" t="s">
        <v>91</v>
      </c>
      <c r="BB423" s="115" t="s">
        <v>87</v>
      </c>
      <c r="BC423" s="115" t="s">
        <v>101</v>
      </c>
      <c r="BD423" s="115" t="s">
        <v>94</v>
      </c>
      <c r="BE423" s="115" t="s">
        <v>106</v>
      </c>
      <c r="BF423" s="115" t="s">
        <v>91</v>
      </c>
      <c r="BG423" s="115" t="s">
        <v>91</v>
      </c>
    </row>
    <row r="424" spans="1:59">
      <c r="A424" s="115">
        <v>6982471854</v>
      </c>
      <c r="G424" s="115" t="s">
        <v>56</v>
      </c>
      <c r="I424" s="115" t="s">
        <v>58</v>
      </c>
      <c r="R424" s="115" t="s">
        <v>65</v>
      </c>
      <c r="T424" s="142"/>
      <c r="U424" s="141">
        <f t="shared" si="138"/>
        <v>3</v>
      </c>
      <c r="V424" s="141">
        <f t="shared" si="139"/>
        <v>1</v>
      </c>
      <c r="W424" s="142"/>
      <c r="X424" s="141">
        <f t="shared" si="140"/>
        <v>0</v>
      </c>
      <c r="Y424" s="141">
        <f t="shared" si="141"/>
        <v>0</v>
      </c>
      <c r="Z424" s="141">
        <f t="shared" si="142"/>
        <v>0</v>
      </c>
      <c r="AA424" s="141">
        <f t="shared" si="143"/>
        <v>0</v>
      </c>
      <c r="AB424" s="141">
        <f t="shared" si="144"/>
        <v>0</v>
      </c>
      <c r="AC424" s="141">
        <f t="shared" si="145"/>
        <v>1</v>
      </c>
      <c r="AD424" s="141">
        <f t="shared" si="146"/>
        <v>0</v>
      </c>
      <c r="AE424" s="141">
        <f t="shared" si="147"/>
        <v>1</v>
      </c>
      <c r="AF424" s="141">
        <f t="shared" si="148"/>
        <v>0</v>
      </c>
      <c r="AG424" s="141">
        <f t="shared" si="149"/>
        <v>0</v>
      </c>
      <c r="AH424" s="141">
        <f t="shared" si="150"/>
        <v>0</v>
      </c>
      <c r="AI424" s="141">
        <f t="shared" si="151"/>
        <v>0</v>
      </c>
      <c r="AJ424" s="141">
        <f t="shared" si="152"/>
        <v>0</v>
      </c>
      <c r="AK424" s="141">
        <f t="shared" si="153"/>
        <v>0</v>
      </c>
      <c r="AL424" s="141">
        <f t="shared" si="154"/>
        <v>0</v>
      </c>
      <c r="AM424" s="141">
        <f t="shared" si="155"/>
        <v>0</v>
      </c>
      <c r="AN424" s="141">
        <f t="shared" si="156"/>
        <v>1</v>
      </c>
      <c r="AO424" s="141">
        <f t="shared" si="157"/>
        <v>0</v>
      </c>
      <c r="AP424" s="142"/>
      <c r="AQ424" s="142"/>
      <c r="AR424" s="141">
        <f t="shared" si="158"/>
        <v>3</v>
      </c>
      <c r="AS424" s="141">
        <f t="shared" si="159"/>
        <v>3</v>
      </c>
      <c r="AT424" s="141" t="str">
        <f t="shared" si="160"/>
        <v>Correct</v>
      </c>
      <c r="AU424" s="142"/>
      <c r="AV424" s="115" t="s">
        <v>99</v>
      </c>
      <c r="AW424" s="115">
        <v>67</v>
      </c>
      <c r="AX424" s="115" t="s">
        <v>181</v>
      </c>
      <c r="AY424" s="115" t="s">
        <v>232</v>
      </c>
      <c r="AZ424" s="115" t="s">
        <v>85</v>
      </c>
      <c r="BA424" s="115" t="s">
        <v>86</v>
      </c>
      <c r="BB424" s="115" t="s">
        <v>87</v>
      </c>
      <c r="BC424" s="115" t="s">
        <v>88</v>
      </c>
      <c r="BD424" s="115" t="s">
        <v>102</v>
      </c>
      <c r="BE424" s="115" t="s">
        <v>90</v>
      </c>
      <c r="BF424" s="115" t="s">
        <v>91</v>
      </c>
      <c r="BG424" s="115" t="s">
        <v>91</v>
      </c>
    </row>
    <row r="425" spans="1:59">
      <c r="A425" s="115">
        <v>7020352212</v>
      </c>
      <c r="D425" s="115" t="s">
        <v>54</v>
      </c>
      <c r="F425" s="115" t="s">
        <v>55</v>
      </c>
      <c r="M425" s="115" t="s">
        <v>62</v>
      </c>
      <c r="T425" s="142"/>
      <c r="U425" s="141">
        <f t="shared" si="138"/>
        <v>3</v>
      </c>
      <c r="V425" s="141">
        <f t="shared" si="139"/>
        <v>1</v>
      </c>
      <c r="W425" s="142"/>
      <c r="X425" s="141">
        <f t="shared" si="140"/>
        <v>0</v>
      </c>
      <c r="Y425" s="141">
        <f t="shared" si="141"/>
        <v>0</v>
      </c>
      <c r="Z425" s="141">
        <f t="shared" si="142"/>
        <v>1</v>
      </c>
      <c r="AA425" s="141">
        <f t="shared" si="143"/>
        <v>0</v>
      </c>
      <c r="AB425" s="141">
        <f t="shared" si="144"/>
        <v>1</v>
      </c>
      <c r="AC425" s="141">
        <f t="shared" si="145"/>
        <v>0</v>
      </c>
      <c r="AD425" s="141">
        <f t="shared" si="146"/>
        <v>0</v>
      </c>
      <c r="AE425" s="141">
        <f t="shared" si="147"/>
        <v>0</v>
      </c>
      <c r="AF425" s="141">
        <f t="shared" si="148"/>
        <v>0</v>
      </c>
      <c r="AG425" s="141">
        <f t="shared" si="149"/>
        <v>0</v>
      </c>
      <c r="AH425" s="141">
        <f t="shared" si="150"/>
        <v>0</v>
      </c>
      <c r="AI425" s="141">
        <f t="shared" si="151"/>
        <v>1</v>
      </c>
      <c r="AJ425" s="141">
        <f t="shared" si="152"/>
        <v>0</v>
      </c>
      <c r="AK425" s="141">
        <f t="shared" si="153"/>
        <v>0</v>
      </c>
      <c r="AL425" s="141">
        <f t="shared" si="154"/>
        <v>0</v>
      </c>
      <c r="AM425" s="141">
        <f t="shared" si="155"/>
        <v>0</v>
      </c>
      <c r="AN425" s="141">
        <f t="shared" si="156"/>
        <v>0</v>
      </c>
      <c r="AO425" s="141">
        <f t="shared" si="157"/>
        <v>0</v>
      </c>
      <c r="AP425" s="142"/>
      <c r="AQ425" s="142"/>
      <c r="AR425" s="141">
        <f t="shared" si="158"/>
        <v>3</v>
      </c>
      <c r="AS425" s="141">
        <f t="shared" si="159"/>
        <v>3</v>
      </c>
      <c r="AT425" s="141" t="str">
        <f t="shared" si="160"/>
        <v>Correct</v>
      </c>
      <c r="AU425" s="142"/>
      <c r="AV425" s="115" t="s">
        <v>99</v>
      </c>
      <c r="AW425" s="115">
        <v>43</v>
      </c>
      <c r="AX425" s="115" t="s">
        <v>181</v>
      </c>
      <c r="AY425" s="115" t="s">
        <v>191</v>
      </c>
      <c r="AZ425" s="115" t="s">
        <v>85</v>
      </c>
      <c r="BA425" s="115" t="s">
        <v>91</v>
      </c>
      <c r="BB425" s="115" t="s">
        <v>137</v>
      </c>
      <c r="BC425" s="115" t="s">
        <v>93</v>
      </c>
      <c r="BD425" s="115" t="s">
        <v>102</v>
      </c>
      <c r="BE425" s="115" t="s">
        <v>106</v>
      </c>
      <c r="BF425" s="115" t="s">
        <v>91</v>
      </c>
      <c r="BG425" s="115" t="s">
        <v>91</v>
      </c>
    </row>
    <row r="426" spans="1:59">
      <c r="A426" s="115">
        <v>7010997133</v>
      </c>
      <c r="B426" s="115" t="s">
        <v>52</v>
      </c>
      <c r="E426" s="115" t="s">
        <v>19</v>
      </c>
      <c r="G426" s="115" t="s">
        <v>56</v>
      </c>
      <c r="H426" s="115" t="s">
        <v>57</v>
      </c>
      <c r="I426" s="115" t="s">
        <v>58</v>
      </c>
      <c r="T426" s="142"/>
      <c r="U426" s="141">
        <f t="shared" si="138"/>
        <v>5</v>
      </c>
      <c r="V426" s="141">
        <f t="shared" si="139"/>
        <v>0.6</v>
      </c>
      <c r="W426" s="142"/>
      <c r="X426" s="141">
        <f t="shared" si="140"/>
        <v>0.6</v>
      </c>
      <c r="Y426" s="141">
        <f t="shared" si="141"/>
        <v>0</v>
      </c>
      <c r="Z426" s="141">
        <f t="shared" si="142"/>
        <v>0</v>
      </c>
      <c r="AA426" s="141">
        <f t="shared" si="143"/>
        <v>0.6</v>
      </c>
      <c r="AB426" s="141">
        <f t="shared" si="144"/>
        <v>0</v>
      </c>
      <c r="AC426" s="141">
        <f t="shared" si="145"/>
        <v>0.6</v>
      </c>
      <c r="AD426" s="141">
        <f t="shared" si="146"/>
        <v>0.6</v>
      </c>
      <c r="AE426" s="141">
        <f t="shared" si="147"/>
        <v>0.6</v>
      </c>
      <c r="AF426" s="141">
        <f t="shared" si="148"/>
        <v>0</v>
      </c>
      <c r="AG426" s="141">
        <f t="shared" si="149"/>
        <v>0</v>
      </c>
      <c r="AH426" s="141">
        <f t="shared" si="150"/>
        <v>0</v>
      </c>
      <c r="AI426" s="141">
        <f t="shared" si="151"/>
        <v>0</v>
      </c>
      <c r="AJ426" s="141">
        <f t="shared" si="152"/>
        <v>0</v>
      </c>
      <c r="AK426" s="141">
        <f t="shared" si="153"/>
        <v>0</v>
      </c>
      <c r="AL426" s="141">
        <f t="shared" si="154"/>
        <v>0</v>
      </c>
      <c r="AM426" s="141">
        <f t="shared" si="155"/>
        <v>0</v>
      </c>
      <c r="AN426" s="141">
        <f t="shared" si="156"/>
        <v>0</v>
      </c>
      <c r="AO426" s="141">
        <f t="shared" si="157"/>
        <v>0</v>
      </c>
      <c r="AP426" s="142"/>
      <c r="AQ426" s="142"/>
      <c r="AR426" s="141">
        <f t="shared" si="158"/>
        <v>3</v>
      </c>
      <c r="AS426" s="141">
        <f t="shared" si="159"/>
        <v>5</v>
      </c>
      <c r="AT426" s="141" t="str">
        <f t="shared" si="160"/>
        <v>Correct</v>
      </c>
      <c r="AU426" s="142"/>
      <c r="AV426" s="115" t="s">
        <v>99</v>
      </c>
      <c r="AW426" s="115">
        <v>73</v>
      </c>
      <c r="AX426" s="115" t="s">
        <v>84</v>
      </c>
      <c r="AY426" s="115" t="s">
        <v>123</v>
      </c>
      <c r="AZ426" s="115" t="s">
        <v>85</v>
      </c>
      <c r="BA426" s="115" t="s">
        <v>86</v>
      </c>
      <c r="BB426" s="115" t="s">
        <v>87</v>
      </c>
      <c r="BC426" s="115" t="s">
        <v>101</v>
      </c>
      <c r="BD426" s="115" t="s">
        <v>111</v>
      </c>
      <c r="BE426" s="115" t="s">
        <v>106</v>
      </c>
      <c r="BF426" s="115" t="s">
        <v>91</v>
      </c>
      <c r="BG426" s="115" t="s">
        <v>91</v>
      </c>
    </row>
    <row r="427" spans="1:59">
      <c r="A427" s="115">
        <v>7011540265</v>
      </c>
      <c r="B427" s="115" t="s">
        <v>52</v>
      </c>
      <c r="C427" s="115" t="s">
        <v>53</v>
      </c>
      <c r="H427" s="115" t="s">
        <v>57</v>
      </c>
      <c r="N427" s="115" t="s">
        <v>26</v>
      </c>
      <c r="R427" s="115" t="s">
        <v>65</v>
      </c>
      <c r="T427" s="142"/>
      <c r="U427" s="141">
        <f t="shared" si="138"/>
        <v>5</v>
      </c>
      <c r="V427" s="141">
        <f t="shared" si="139"/>
        <v>0.6</v>
      </c>
      <c r="W427" s="142"/>
      <c r="X427" s="141">
        <f t="shared" si="140"/>
        <v>0.6</v>
      </c>
      <c r="Y427" s="141">
        <f t="shared" si="141"/>
        <v>0.6</v>
      </c>
      <c r="Z427" s="141">
        <f t="shared" si="142"/>
        <v>0</v>
      </c>
      <c r="AA427" s="141">
        <f t="shared" si="143"/>
        <v>0</v>
      </c>
      <c r="AB427" s="141">
        <f t="shared" si="144"/>
        <v>0</v>
      </c>
      <c r="AC427" s="141">
        <f t="shared" si="145"/>
        <v>0</v>
      </c>
      <c r="AD427" s="141">
        <f t="shared" si="146"/>
        <v>0.6</v>
      </c>
      <c r="AE427" s="141">
        <f t="shared" si="147"/>
        <v>0</v>
      </c>
      <c r="AF427" s="141">
        <f t="shared" si="148"/>
        <v>0</v>
      </c>
      <c r="AG427" s="141">
        <f t="shared" si="149"/>
        <v>0</v>
      </c>
      <c r="AH427" s="141">
        <f t="shared" si="150"/>
        <v>0</v>
      </c>
      <c r="AI427" s="141">
        <f t="shared" si="151"/>
        <v>0</v>
      </c>
      <c r="AJ427" s="141">
        <f t="shared" si="152"/>
        <v>0.6</v>
      </c>
      <c r="AK427" s="141">
        <f t="shared" si="153"/>
        <v>0</v>
      </c>
      <c r="AL427" s="141">
        <f t="shared" si="154"/>
        <v>0</v>
      </c>
      <c r="AM427" s="141">
        <f t="shared" si="155"/>
        <v>0</v>
      </c>
      <c r="AN427" s="141">
        <f t="shared" si="156"/>
        <v>0.6</v>
      </c>
      <c r="AO427" s="141">
        <f t="shared" si="157"/>
        <v>0</v>
      </c>
      <c r="AP427" s="142"/>
      <c r="AQ427" s="142"/>
      <c r="AR427" s="141">
        <f t="shared" si="158"/>
        <v>3</v>
      </c>
      <c r="AS427" s="141">
        <f t="shared" si="159"/>
        <v>5</v>
      </c>
      <c r="AT427" s="141" t="str">
        <f t="shared" si="160"/>
        <v>Correct</v>
      </c>
      <c r="AU427" s="142"/>
      <c r="AV427" s="115" t="s">
        <v>83</v>
      </c>
      <c r="AW427" s="115">
        <v>62</v>
      </c>
      <c r="AX427" s="115" t="s">
        <v>84</v>
      </c>
      <c r="AY427" s="115" t="s">
        <v>143</v>
      </c>
      <c r="AZ427" s="115" t="s">
        <v>85</v>
      </c>
      <c r="BA427" s="115" t="s">
        <v>91</v>
      </c>
      <c r="BB427" s="115" t="s">
        <v>108</v>
      </c>
      <c r="BC427" s="115" t="s">
        <v>100</v>
      </c>
      <c r="BD427" s="115" t="s">
        <v>89</v>
      </c>
      <c r="BE427" s="115" t="s">
        <v>113</v>
      </c>
      <c r="BF427" s="115" t="s">
        <v>86</v>
      </c>
    </row>
    <row r="428" spans="1:59">
      <c r="A428" s="115">
        <v>7007931422</v>
      </c>
      <c r="G428" s="115" t="s">
        <v>56</v>
      </c>
      <c r="K428" s="115" t="s">
        <v>60</v>
      </c>
      <c r="N428" s="115" t="s">
        <v>26</v>
      </c>
      <c r="T428" s="142"/>
      <c r="U428" s="141">
        <f t="shared" si="138"/>
        <v>3</v>
      </c>
      <c r="V428" s="141">
        <f t="shared" si="139"/>
        <v>1</v>
      </c>
      <c r="W428" s="142"/>
      <c r="X428" s="141">
        <f t="shared" si="140"/>
        <v>0</v>
      </c>
      <c r="Y428" s="141">
        <f t="shared" si="141"/>
        <v>0</v>
      </c>
      <c r="Z428" s="141">
        <f t="shared" si="142"/>
        <v>0</v>
      </c>
      <c r="AA428" s="141">
        <f t="shared" si="143"/>
        <v>0</v>
      </c>
      <c r="AB428" s="141">
        <f t="shared" si="144"/>
        <v>0</v>
      </c>
      <c r="AC428" s="141">
        <f t="shared" si="145"/>
        <v>1</v>
      </c>
      <c r="AD428" s="141">
        <f t="shared" si="146"/>
        <v>0</v>
      </c>
      <c r="AE428" s="141">
        <f t="shared" si="147"/>
        <v>0</v>
      </c>
      <c r="AF428" s="141">
        <f t="shared" si="148"/>
        <v>0</v>
      </c>
      <c r="AG428" s="141">
        <f t="shared" si="149"/>
        <v>1</v>
      </c>
      <c r="AH428" s="141">
        <f t="shared" si="150"/>
        <v>0</v>
      </c>
      <c r="AI428" s="141">
        <f t="shared" si="151"/>
        <v>0</v>
      </c>
      <c r="AJ428" s="141">
        <f t="shared" si="152"/>
        <v>1</v>
      </c>
      <c r="AK428" s="141">
        <f t="shared" si="153"/>
        <v>0</v>
      </c>
      <c r="AL428" s="141">
        <f t="shared" si="154"/>
        <v>0</v>
      </c>
      <c r="AM428" s="141">
        <f t="shared" si="155"/>
        <v>0</v>
      </c>
      <c r="AN428" s="141">
        <f t="shared" si="156"/>
        <v>0</v>
      </c>
      <c r="AO428" s="141">
        <f t="shared" si="157"/>
        <v>0</v>
      </c>
      <c r="AP428" s="142"/>
      <c r="AQ428" s="142"/>
      <c r="AR428" s="141">
        <f t="shared" si="158"/>
        <v>3</v>
      </c>
      <c r="AS428" s="141">
        <f t="shared" si="159"/>
        <v>3</v>
      </c>
      <c r="AT428" s="141" t="str">
        <f t="shared" si="160"/>
        <v>Correct</v>
      </c>
      <c r="AU428" s="142"/>
      <c r="AV428" s="115" t="s">
        <v>99</v>
      </c>
      <c r="AW428" s="115">
        <v>73</v>
      </c>
      <c r="AX428" s="115" t="s">
        <v>84</v>
      </c>
      <c r="AY428" s="115" t="s">
        <v>156</v>
      </c>
      <c r="AZ428" s="115" t="s">
        <v>85</v>
      </c>
      <c r="BB428" s="115" t="s">
        <v>87</v>
      </c>
      <c r="BC428" s="115" t="s">
        <v>100</v>
      </c>
      <c r="BD428" s="115" t="s">
        <v>89</v>
      </c>
      <c r="BE428" s="115" t="s">
        <v>106</v>
      </c>
      <c r="BF428" s="115" t="s">
        <v>91</v>
      </c>
      <c r="BG428" s="115" t="s">
        <v>91</v>
      </c>
    </row>
    <row r="429" spans="1:59">
      <c r="A429" s="115">
        <v>7020339300</v>
      </c>
      <c r="D429" s="115" t="s">
        <v>54</v>
      </c>
      <c r="K429" s="115" t="s">
        <v>60</v>
      </c>
      <c r="N429" s="115" t="s">
        <v>26</v>
      </c>
      <c r="T429" s="142"/>
      <c r="U429" s="141">
        <f t="shared" si="138"/>
        <v>3</v>
      </c>
      <c r="V429" s="141">
        <f t="shared" si="139"/>
        <v>1</v>
      </c>
      <c r="W429" s="142"/>
      <c r="X429" s="141">
        <f t="shared" si="140"/>
        <v>0</v>
      </c>
      <c r="Y429" s="141">
        <f t="shared" si="141"/>
        <v>0</v>
      </c>
      <c r="Z429" s="141">
        <f t="shared" si="142"/>
        <v>1</v>
      </c>
      <c r="AA429" s="141">
        <f t="shared" si="143"/>
        <v>0</v>
      </c>
      <c r="AB429" s="141">
        <f t="shared" si="144"/>
        <v>0</v>
      </c>
      <c r="AC429" s="141">
        <f t="shared" si="145"/>
        <v>0</v>
      </c>
      <c r="AD429" s="141">
        <f t="shared" si="146"/>
        <v>0</v>
      </c>
      <c r="AE429" s="141">
        <f t="shared" si="147"/>
        <v>0</v>
      </c>
      <c r="AF429" s="141">
        <f t="shared" si="148"/>
        <v>0</v>
      </c>
      <c r="AG429" s="141">
        <f t="shared" si="149"/>
        <v>1</v>
      </c>
      <c r="AH429" s="141">
        <f t="shared" si="150"/>
        <v>0</v>
      </c>
      <c r="AI429" s="141">
        <f t="shared" si="151"/>
        <v>0</v>
      </c>
      <c r="AJ429" s="141">
        <f t="shared" si="152"/>
        <v>1</v>
      </c>
      <c r="AK429" s="141">
        <f t="shared" si="153"/>
        <v>0</v>
      </c>
      <c r="AL429" s="141">
        <f t="shared" si="154"/>
        <v>0</v>
      </c>
      <c r="AM429" s="141">
        <f t="shared" si="155"/>
        <v>0</v>
      </c>
      <c r="AN429" s="141">
        <f t="shared" si="156"/>
        <v>0</v>
      </c>
      <c r="AO429" s="141">
        <f t="shared" si="157"/>
        <v>0</v>
      </c>
      <c r="AP429" s="142"/>
      <c r="AQ429" s="142"/>
      <c r="AR429" s="141">
        <f t="shared" si="158"/>
        <v>3</v>
      </c>
      <c r="AS429" s="141">
        <f t="shared" si="159"/>
        <v>3</v>
      </c>
      <c r="AT429" s="141" t="str">
        <f t="shared" si="160"/>
        <v>Correct</v>
      </c>
      <c r="AU429" s="142"/>
      <c r="AV429" s="115" t="s">
        <v>83</v>
      </c>
      <c r="AW429" s="115">
        <v>50</v>
      </c>
      <c r="AX429" s="115" t="s">
        <v>84</v>
      </c>
      <c r="AY429" s="115" t="s">
        <v>156</v>
      </c>
      <c r="AZ429" s="115" t="s">
        <v>97</v>
      </c>
      <c r="BA429" s="115" t="s">
        <v>86</v>
      </c>
      <c r="BB429" s="115" t="s">
        <v>87</v>
      </c>
      <c r="BC429" s="115" t="s">
        <v>88</v>
      </c>
      <c r="BD429" s="115" t="s">
        <v>111</v>
      </c>
      <c r="BE429" s="115" t="s">
        <v>90</v>
      </c>
      <c r="BF429" s="115" t="s">
        <v>91</v>
      </c>
      <c r="BG429" s="115" t="s">
        <v>91</v>
      </c>
    </row>
    <row r="430" spans="1:59">
      <c r="A430" s="115">
        <v>7007923382</v>
      </c>
      <c r="B430" s="115" t="s">
        <v>52</v>
      </c>
      <c r="E430" s="115" t="s">
        <v>19</v>
      </c>
      <c r="G430" s="115" t="s">
        <v>56</v>
      </c>
      <c r="H430" s="115" t="s">
        <v>57</v>
      </c>
      <c r="N430" s="115" t="s">
        <v>26</v>
      </c>
      <c r="T430" s="142"/>
      <c r="U430" s="141">
        <f t="shared" si="138"/>
        <v>5</v>
      </c>
      <c r="V430" s="141">
        <f t="shared" si="139"/>
        <v>0.6</v>
      </c>
      <c r="W430" s="142"/>
      <c r="X430" s="141">
        <f t="shared" si="140"/>
        <v>0.6</v>
      </c>
      <c r="Y430" s="141">
        <f t="shared" si="141"/>
        <v>0</v>
      </c>
      <c r="Z430" s="141">
        <f t="shared" si="142"/>
        <v>0</v>
      </c>
      <c r="AA430" s="141">
        <f t="shared" si="143"/>
        <v>0.6</v>
      </c>
      <c r="AB430" s="141">
        <f t="shared" si="144"/>
        <v>0</v>
      </c>
      <c r="AC430" s="141">
        <f t="shared" si="145"/>
        <v>0.6</v>
      </c>
      <c r="AD430" s="141">
        <f t="shared" si="146"/>
        <v>0.6</v>
      </c>
      <c r="AE430" s="141">
        <f t="shared" si="147"/>
        <v>0</v>
      </c>
      <c r="AF430" s="141">
        <f t="shared" si="148"/>
        <v>0</v>
      </c>
      <c r="AG430" s="141">
        <f t="shared" si="149"/>
        <v>0</v>
      </c>
      <c r="AH430" s="141">
        <f t="shared" si="150"/>
        <v>0</v>
      </c>
      <c r="AI430" s="141">
        <f t="shared" si="151"/>
        <v>0</v>
      </c>
      <c r="AJ430" s="141">
        <f t="shared" si="152"/>
        <v>0.6</v>
      </c>
      <c r="AK430" s="141">
        <f t="shared" si="153"/>
        <v>0</v>
      </c>
      <c r="AL430" s="141">
        <f t="shared" si="154"/>
        <v>0</v>
      </c>
      <c r="AM430" s="141">
        <f t="shared" si="155"/>
        <v>0</v>
      </c>
      <c r="AN430" s="141">
        <f t="shared" si="156"/>
        <v>0</v>
      </c>
      <c r="AO430" s="141">
        <f t="shared" si="157"/>
        <v>0</v>
      </c>
      <c r="AP430" s="142"/>
      <c r="AQ430" s="142"/>
      <c r="AR430" s="141">
        <f t="shared" si="158"/>
        <v>3</v>
      </c>
      <c r="AS430" s="141">
        <f t="shared" si="159"/>
        <v>5</v>
      </c>
      <c r="AT430" s="141" t="str">
        <f t="shared" si="160"/>
        <v>Correct</v>
      </c>
      <c r="AU430" s="142"/>
      <c r="AV430" s="115" t="s">
        <v>83</v>
      </c>
      <c r="AW430" s="115">
        <v>61</v>
      </c>
      <c r="AX430" s="115" t="s">
        <v>84</v>
      </c>
      <c r="AY430" s="115" t="s">
        <v>158</v>
      </c>
      <c r="AZ430" s="115" t="s">
        <v>92</v>
      </c>
      <c r="BA430" s="115" t="s">
        <v>86</v>
      </c>
      <c r="BB430" s="115" t="s">
        <v>435</v>
      </c>
      <c r="BC430" s="115" t="s">
        <v>101</v>
      </c>
      <c r="BD430" s="115" t="s">
        <v>89</v>
      </c>
      <c r="BE430" s="115" t="s">
        <v>103</v>
      </c>
      <c r="BF430" s="115" t="s">
        <v>91</v>
      </c>
      <c r="BG430" s="115" t="s">
        <v>91</v>
      </c>
    </row>
    <row r="431" spans="1:59">
      <c r="A431" s="115">
        <v>6985447395</v>
      </c>
      <c r="G431" s="115" t="s">
        <v>56</v>
      </c>
      <c r="I431" s="115" t="s">
        <v>58</v>
      </c>
      <c r="Q431" s="115" t="s">
        <v>64</v>
      </c>
      <c r="T431" s="142"/>
      <c r="U431" s="141">
        <f t="shared" si="138"/>
        <v>3</v>
      </c>
      <c r="V431" s="141">
        <f t="shared" si="139"/>
        <v>1</v>
      </c>
      <c r="W431" s="142"/>
      <c r="X431" s="141">
        <f t="shared" si="140"/>
        <v>0</v>
      </c>
      <c r="Y431" s="141">
        <f t="shared" si="141"/>
        <v>0</v>
      </c>
      <c r="Z431" s="141">
        <f t="shared" si="142"/>
        <v>0</v>
      </c>
      <c r="AA431" s="141">
        <f t="shared" si="143"/>
        <v>0</v>
      </c>
      <c r="AB431" s="141">
        <f t="shared" si="144"/>
        <v>0</v>
      </c>
      <c r="AC431" s="141">
        <f t="shared" si="145"/>
        <v>1</v>
      </c>
      <c r="AD431" s="141">
        <f t="shared" si="146"/>
        <v>0</v>
      </c>
      <c r="AE431" s="141">
        <f t="shared" si="147"/>
        <v>1</v>
      </c>
      <c r="AF431" s="141">
        <f t="shared" si="148"/>
        <v>0</v>
      </c>
      <c r="AG431" s="141">
        <f t="shared" si="149"/>
        <v>0</v>
      </c>
      <c r="AH431" s="141">
        <f t="shared" si="150"/>
        <v>0</v>
      </c>
      <c r="AI431" s="141">
        <f t="shared" si="151"/>
        <v>0</v>
      </c>
      <c r="AJ431" s="141">
        <f t="shared" si="152"/>
        <v>0</v>
      </c>
      <c r="AK431" s="141">
        <f t="shared" si="153"/>
        <v>0</v>
      </c>
      <c r="AL431" s="141">
        <f t="shared" si="154"/>
        <v>0</v>
      </c>
      <c r="AM431" s="141">
        <f t="shared" si="155"/>
        <v>1</v>
      </c>
      <c r="AN431" s="141">
        <f t="shared" si="156"/>
        <v>0</v>
      </c>
      <c r="AO431" s="141">
        <f t="shared" si="157"/>
        <v>0</v>
      </c>
      <c r="AP431" s="142"/>
      <c r="AQ431" s="142"/>
      <c r="AR431" s="141">
        <f t="shared" si="158"/>
        <v>3</v>
      </c>
      <c r="AS431" s="141">
        <f t="shared" si="159"/>
        <v>3</v>
      </c>
      <c r="AT431" s="141" t="str">
        <f t="shared" si="160"/>
        <v>Correct</v>
      </c>
      <c r="AU431" s="142"/>
      <c r="AV431" s="115" t="s">
        <v>83</v>
      </c>
      <c r="AW431" s="115">
        <v>66</v>
      </c>
      <c r="AX431" s="115" t="s">
        <v>181</v>
      </c>
      <c r="AY431" s="115" t="s">
        <v>193</v>
      </c>
      <c r="AZ431" s="115" t="s">
        <v>85</v>
      </c>
      <c r="BA431" s="115" t="s">
        <v>86</v>
      </c>
      <c r="BB431" s="115" t="s">
        <v>87</v>
      </c>
      <c r="BC431" s="115" t="s">
        <v>100</v>
      </c>
      <c r="BD431" s="115" t="s">
        <v>102</v>
      </c>
      <c r="BE431" s="115" t="s">
        <v>106</v>
      </c>
      <c r="BF431" s="115" t="s">
        <v>91</v>
      </c>
      <c r="BG431" s="115" t="s">
        <v>91</v>
      </c>
    </row>
    <row r="432" spans="1:59">
      <c r="A432" s="115">
        <v>7010999921</v>
      </c>
      <c r="D432" s="115" t="s">
        <v>54</v>
      </c>
      <c r="G432" s="115" t="s">
        <v>56</v>
      </c>
      <c r="M432" s="115" t="s">
        <v>62</v>
      </c>
      <c r="T432" s="142"/>
      <c r="U432" s="141">
        <f t="shared" si="138"/>
        <v>3</v>
      </c>
      <c r="V432" s="141">
        <f t="shared" si="139"/>
        <v>1</v>
      </c>
      <c r="W432" s="142"/>
      <c r="X432" s="141">
        <f t="shared" si="140"/>
        <v>0</v>
      </c>
      <c r="Y432" s="141">
        <f t="shared" si="141"/>
        <v>0</v>
      </c>
      <c r="Z432" s="141">
        <f t="shared" si="142"/>
        <v>1</v>
      </c>
      <c r="AA432" s="141">
        <f t="shared" si="143"/>
        <v>0</v>
      </c>
      <c r="AB432" s="141">
        <f t="shared" si="144"/>
        <v>0</v>
      </c>
      <c r="AC432" s="141">
        <f t="shared" si="145"/>
        <v>1</v>
      </c>
      <c r="AD432" s="141">
        <f t="shared" si="146"/>
        <v>0</v>
      </c>
      <c r="AE432" s="141">
        <f t="shared" si="147"/>
        <v>0</v>
      </c>
      <c r="AF432" s="141">
        <f t="shared" si="148"/>
        <v>0</v>
      </c>
      <c r="AG432" s="141">
        <f t="shared" si="149"/>
        <v>0</v>
      </c>
      <c r="AH432" s="141">
        <f t="shared" si="150"/>
        <v>0</v>
      </c>
      <c r="AI432" s="141">
        <f t="shared" si="151"/>
        <v>1</v>
      </c>
      <c r="AJ432" s="141">
        <f t="shared" si="152"/>
        <v>0</v>
      </c>
      <c r="AK432" s="141">
        <f t="shared" si="153"/>
        <v>0</v>
      </c>
      <c r="AL432" s="141">
        <f t="shared" si="154"/>
        <v>0</v>
      </c>
      <c r="AM432" s="141">
        <f t="shared" si="155"/>
        <v>0</v>
      </c>
      <c r="AN432" s="141">
        <f t="shared" si="156"/>
        <v>0</v>
      </c>
      <c r="AO432" s="141">
        <f t="shared" si="157"/>
        <v>0</v>
      </c>
      <c r="AP432" s="142"/>
      <c r="AQ432" s="142"/>
      <c r="AR432" s="141">
        <f t="shared" si="158"/>
        <v>3</v>
      </c>
      <c r="AS432" s="141">
        <f t="shared" si="159"/>
        <v>3</v>
      </c>
      <c r="AT432" s="141" t="str">
        <f t="shared" si="160"/>
        <v>Correct</v>
      </c>
      <c r="AU432" s="142"/>
      <c r="AV432" s="115" t="s">
        <v>83</v>
      </c>
      <c r="AW432" s="115">
        <v>70</v>
      </c>
      <c r="AX432" s="115" t="s">
        <v>84</v>
      </c>
      <c r="AY432" s="115" t="s">
        <v>129</v>
      </c>
      <c r="AZ432" s="115" t="s">
        <v>85</v>
      </c>
      <c r="BB432" s="115" t="s">
        <v>108</v>
      </c>
      <c r="BC432" s="115" t="s">
        <v>101</v>
      </c>
      <c r="BD432" s="115" t="s">
        <v>89</v>
      </c>
      <c r="BE432" s="115" t="s">
        <v>106</v>
      </c>
      <c r="BF432" s="115" t="s">
        <v>91</v>
      </c>
      <c r="BG432" s="115" t="s">
        <v>86</v>
      </c>
    </row>
    <row r="433" spans="1:59">
      <c r="A433" s="115">
        <v>7007923701</v>
      </c>
      <c r="B433" s="115" t="s">
        <v>52</v>
      </c>
      <c r="H433" s="115" t="s">
        <v>57</v>
      </c>
      <c r="N433" s="115" t="s">
        <v>26</v>
      </c>
      <c r="T433" s="142"/>
      <c r="U433" s="141">
        <f t="shared" si="138"/>
        <v>3</v>
      </c>
      <c r="V433" s="141">
        <f t="shared" si="139"/>
        <v>1</v>
      </c>
      <c r="W433" s="142"/>
      <c r="X433" s="141">
        <f t="shared" si="140"/>
        <v>1</v>
      </c>
      <c r="Y433" s="141">
        <f t="shared" si="141"/>
        <v>0</v>
      </c>
      <c r="Z433" s="141">
        <f t="shared" si="142"/>
        <v>0</v>
      </c>
      <c r="AA433" s="141">
        <f t="shared" si="143"/>
        <v>0</v>
      </c>
      <c r="AB433" s="141">
        <f t="shared" si="144"/>
        <v>0</v>
      </c>
      <c r="AC433" s="141">
        <f t="shared" si="145"/>
        <v>0</v>
      </c>
      <c r="AD433" s="141">
        <f t="shared" si="146"/>
        <v>1</v>
      </c>
      <c r="AE433" s="141">
        <f t="shared" si="147"/>
        <v>0</v>
      </c>
      <c r="AF433" s="141">
        <f t="shared" si="148"/>
        <v>0</v>
      </c>
      <c r="AG433" s="141">
        <f t="shared" si="149"/>
        <v>0</v>
      </c>
      <c r="AH433" s="141">
        <f t="shared" si="150"/>
        <v>0</v>
      </c>
      <c r="AI433" s="141">
        <f t="shared" si="151"/>
        <v>0</v>
      </c>
      <c r="AJ433" s="141">
        <f t="shared" si="152"/>
        <v>1</v>
      </c>
      <c r="AK433" s="141">
        <f t="shared" si="153"/>
        <v>0</v>
      </c>
      <c r="AL433" s="141">
        <f t="shared" si="154"/>
        <v>0</v>
      </c>
      <c r="AM433" s="141">
        <f t="shared" si="155"/>
        <v>0</v>
      </c>
      <c r="AN433" s="141">
        <f t="shared" si="156"/>
        <v>0</v>
      </c>
      <c r="AO433" s="141">
        <f t="shared" si="157"/>
        <v>0</v>
      </c>
      <c r="AP433" s="142"/>
      <c r="AQ433" s="142"/>
      <c r="AR433" s="141">
        <f t="shared" si="158"/>
        <v>3</v>
      </c>
      <c r="AS433" s="141">
        <f t="shared" si="159"/>
        <v>3</v>
      </c>
      <c r="AT433" s="141" t="str">
        <f t="shared" si="160"/>
        <v>Correct</v>
      </c>
      <c r="AU433" s="142"/>
      <c r="AV433" s="115" t="s">
        <v>83</v>
      </c>
      <c r="AW433" s="115">
        <v>60</v>
      </c>
      <c r="AX433" s="115" t="s">
        <v>84</v>
      </c>
      <c r="AY433" s="115" t="s">
        <v>141</v>
      </c>
      <c r="AZ433" s="115" t="s">
        <v>92</v>
      </c>
      <c r="BA433" s="115" t="s">
        <v>86</v>
      </c>
      <c r="BB433" s="115" t="s">
        <v>116</v>
      </c>
      <c r="BC433" s="115" t="s">
        <v>101</v>
      </c>
      <c r="BD433" s="115" t="s">
        <v>89</v>
      </c>
      <c r="BE433" s="115" t="s">
        <v>113</v>
      </c>
      <c r="BF433" s="115" t="s">
        <v>91</v>
      </c>
      <c r="BG433" s="115" t="s">
        <v>91</v>
      </c>
    </row>
    <row r="434" spans="1:59">
      <c r="A434" s="115">
        <v>6985433409</v>
      </c>
      <c r="D434" s="115" t="s">
        <v>54</v>
      </c>
      <c r="G434" s="115" t="s">
        <v>56</v>
      </c>
      <c r="I434" s="115" t="s">
        <v>58</v>
      </c>
      <c r="T434" s="142"/>
      <c r="U434" s="141">
        <f t="shared" si="138"/>
        <v>3</v>
      </c>
      <c r="V434" s="141">
        <f t="shared" si="139"/>
        <v>1</v>
      </c>
      <c r="W434" s="142"/>
      <c r="X434" s="141">
        <f t="shared" si="140"/>
        <v>0</v>
      </c>
      <c r="Y434" s="141">
        <f t="shared" si="141"/>
        <v>0</v>
      </c>
      <c r="Z434" s="141">
        <f t="shared" si="142"/>
        <v>1</v>
      </c>
      <c r="AA434" s="141">
        <f t="shared" si="143"/>
        <v>0</v>
      </c>
      <c r="AB434" s="141">
        <f t="shared" si="144"/>
        <v>0</v>
      </c>
      <c r="AC434" s="141">
        <f t="shared" si="145"/>
        <v>1</v>
      </c>
      <c r="AD434" s="141">
        <f t="shared" si="146"/>
        <v>0</v>
      </c>
      <c r="AE434" s="141">
        <f t="shared" si="147"/>
        <v>1</v>
      </c>
      <c r="AF434" s="141">
        <f t="shared" si="148"/>
        <v>0</v>
      </c>
      <c r="AG434" s="141">
        <f t="shared" si="149"/>
        <v>0</v>
      </c>
      <c r="AH434" s="141">
        <f t="shared" si="150"/>
        <v>0</v>
      </c>
      <c r="AI434" s="141">
        <f t="shared" si="151"/>
        <v>0</v>
      </c>
      <c r="AJ434" s="141">
        <f t="shared" si="152"/>
        <v>0</v>
      </c>
      <c r="AK434" s="141">
        <f t="shared" si="153"/>
        <v>0</v>
      </c>
      <c r="AL434" s="141">
        <f t="shared" si="154"/>
        <v>0</v>
      </c>
      <c r="AM434" s="141">
        <f t="shared" si="155"/>
        <v>0</v>
      </c>
      <c r="AN434" s="141">
        <f t="shared" si="156"/>
        <v>0</v>
      </c>
      <c r="AO434" s="141">
        <f t="shared" si="157"/>
        <v>0</v>
      </c>
      <c r="AP434" s="142"/>
      <c r="AQ434" s="142"/>
      <c r="AR434" s="141">
        <f t="shared" si="158"/>
        <v>3</v>
      </c>
      <c r="AS434" s="141">
        <f t="shared" si="159"/>
        <v>3</v>
      </c>
      <c r="AT434" s="141" t="str">
        <f t="shared" si="160"/>
        <v>Correct</v>
      </c>
      <c r="AU434" s="142"/>
      <c r="AV434" s="115" t="s">
        <v>99</v>
      </c>
      <c r="AW434" s="115">
        <v>72</v>
      </c>
      <c r="AX434" s="115" t="s">
        <v>84</v>
      </c>
      <c r="AY434" s="115" t="s">
        <v>480</v>
      </c>
      <c r="AZ434" s="115" t="s">
        <v>85</v>
      </c>
      <c r="BA434" s="115" t="s">
        <v>86</v>
      </c>
      <c r="BB434" s="115" t="s">
        <v>87</v>
      </c>
      <c r="BC434" s="115" t="s">
        <v>88</v>
      </c>
      <c r="BD434" s="115" t="s">
        <v>89</v>
      </c>
      <c r="BE434" s="115" t="s">
        <v>106</v>
      </c>
      <c r="BF434" s="115" t="s">
        <v>91</v>
      </c>
      <c r="BG434" s="115" t="s">
        <v>86</v>
      </c>
    </row>
    <row r="435" spans="1:59">
      <c r="A435" s="115">
        <v>6985472999</v>
      </c>
      <c r="B435" s="115" t="s">
        <v>52</v>
      </c>
      <c r="C435" s="115" t="s">
        <v>53</v>
      </c>
      <c r="D435" s="115" t="s">
        <v>54</v>
      </c>
      <c r="E435" s="115" t="s">
        <v>19</v>
      </c>
      <c r="G435" s="115" t="s">
        <v>56</v>
      </c>
      <c r="H435" s="115" t="s">
        <v>57</v>
      </c>
      <c r="I435" s="115" t="s">
        <v>58</v>
      </c>
      <c r="L435" s="115" t="s">
        <v>61</v>
      </c>
      <c r="M435" s="115" t="s">
        <v>62</v>
      </c>
      <c r="N435" s="115" t="s">
        <v>26</v>
      </c>
      <c r="S435" s="115" t="s">
        <v>66</v>
      </c>
      <c r="T435" s="142"/>
      <c r="U435" s="141">
        <f t="shared" si="138"/>
        <v>11</v>
      </c>
      <c r="V435" s="141">
        <f t="shared" si="139"/>
        <v>0.27272727272727271</v>
      </c>
      <c r="W435" s="142"/>
      <c r="X435" s="141">
        <f t="shared" si="140"/>
        <v>0.27272727272727271</v>
      </c>
      <c r="Y435" s="141">
        <f t="shared" si="141"/>
        <v>0.27272727272727271</v>
      </c>
      <c r="Z435" s="141">
        <f t="shared" si="142"/>
        <v>0.27272727272727271</v>
      </c>
      <c r="AA435" s="141">
        <f t="shared" si="143"/>
        <v>0.27272727272727271</v>
      </c>
      <c r="AB435" s="141">
        <f t="shared" si="144"/>
        <v>0</v>
      </c>
      <c r="AC435" s="141">
        <f t="shared" si="145"/>
        <v>0.27272727272727271</v>
      </c>
      <c r="AD435" s="141">
        <f t="shared" si="146"/>
        <v>0.27272727272727271</v>
      </c>
      <c r="AE435" s="141">
        <f t="shared" si="147"/>
        <v>0.27272727272727271</v>
      </c>
      <c r="AF435" s="141">
        <f t="shared" si="148"/>
        <v>0</v>
      </c>
      <c r="AG435" s="141">
        <f t="shared" si="149"/>
        <v>0</v>
      </c>
      <c r="AH435" s="141">
        <f t="shared" si="150"/>
        <v>0.27272727272727271</v>
      </c>
      <c r="AI435" s="141">
        <f t="shared" si="151"/>
        <v>0.27272727272727271</v>
      </c>
      <c r="AJ435" s="141">
        <f t="shared" si="152"/>
        <v>0.27272727272727271</v>
      </c>
      <c r="AK435" s="141">
        <f t="shared" si="153"/>
        <v>0</v>
      </c>
      <c r="AL435" s="141">
        <f t="shared" si="154"/>
        <v>0</v>
      </c>
      <c r="AM435" s="141">
        <f t="shared" si="155"/>
        <v>0</v>
      </c>
      <c r="AN435" s="141">
        <f t="shared" si="156"/>
        <v>0</v>
      </c>
      <c r="AO435" s="141">
        <f t="shared" si="157"/>
        <v>0.27272727272727271</v>
      </c>
      <c r="AP435" s="142"/>
      <c r="AQ435" s="142"/>
      <c r="AR435" s="141">
        <f t="shared" si="158"/>
        <v>2.9999999999999991</v>
      </c>
      <c r="AS435" s="141">
        <f t="shared" si="159"/>
        <v>11</v>
      </c>
      <c r="AT435" s="141" t="str">
        <f t="shared" si="160"/>
        <v>Correct</v>
      </c>
      <c r="AU435" s="142"/>
      <c r="AV435" s="115" t="s">
        <v>83</v>
      </c>
      <c r="AW435" s="115">
        <v>29</v>
      </c>
      <c r="AX435" s="115" t="s">
        <v>181</v>
      </c>
      <c r="AY435" s="115" t="s">
        <v>239</v>
      </c>
      <c r="AZ435" s="115" t="s">
        <v>85</v>
      </c>
      <c r="BA435" s="115" t="s">
        <v>91</v>
      </c>
      <c r="BB435" s="115" t="s">
        <v>137</v>
      </c>
      <c r="BC435" s="115" t="s">
        <v>100</v>
      </c>
      <c r="BD435" s="115" t="s">
        <v>89</v>
      </c>
      <c r="BE435" s="115" t="s">
        <v>90</v>
      </c>
      <c r="BF435" s="115" t="s">
        <v>91</v>
      </c>
      <c r="BG435" s="115" t="s">
        <v>91</v>
      </c>
    </row>
    <row r="436" spans="1:59">
      <c r="A436" s="115">
        <v>7020563481</v>
      </c>
      <c r="B436" s="115" t="s">
        <v>52</v>
      </c>
      <c r="G436" s="115" t="s">
        <v>56</v>
      </c>
      <c r="R436" s="115" t="s">
        <v>65</v>
      </c>
      <c r="T436" s="142"/>
      <c r="U436" s="141">
        <f t="shared" si="138"/>
        <v>3</v>
      </c>
      <c r="V436" s="141">
        <f t="shared" si="139"/>
        <v>1</v>
      </c>
      <c r="W436" s="142"/>
      <c r="X436" s="141">
        <f t="shared" si="140"/>
        <v>1</v>
      </c>
      <c r="Y436" s="141">
        <f t="shared" si="141"/>
        <v>0</v>
      </c>
      <c r="Z436" s="141">
        <f t="shared" si="142"/>
        <v>0</v>
      </c>
      <c r="AA436" s="141">
        <f t="shared" si="143"/>
        <v>0</v>
      </c>
      <c r="AB436" s="141">
        <f t="shared" si="144"/>
        <v>0</v>
      </c>
      <c r="AC436" s="141">
        <f t="shared" si="145"/>
        <v>1</v>
      </c>
      <c r="AD436" s="141">
        <f t="shared" si="146"/>
        <v>0</v>
      </c>
      <c r="AE436" s="141">
        <f t="shared" si="147"/>
        <v>0</v>
      </c>
      <c r="AF436" s="141">
        <f t="shared" si="148"/>
        <v>0</v>
      </c>
      <c r="AG436" s="141">
        <f t="shared" si="149"/>
        <v>0</v>
      </c>
      <c r="AH436" s="141">
        <f t="shared" si="150"/>
        <v>0</v>
      </c>
      <c r="AI436" s="141">
        <f t="shared" si="151"/>
        <v>0</v>
      </c>
      <c r="AJ436" s="141">
        <f t="shared" si="152"/>
        <v>0</v>
      </c>
      <c r="AK436" s="141">
        <f t="shared" si="153"/>
        <v>0</v>
      </c>
      <c r="AL436" s="141">
        <f t="shared" si="154"/>
        <v>0</v>
      </c>
      <c r="AM436" s="141">
        <f t="shared" si="155"/>
        <v>0</v>
      </c>
      <c r="AN436" s="141">
        <f t="shared" si="156"/>
        <v>1</v>
      </c>
      <c r="AO436" s="141">
        <f t="shared" si="157"/>
        <v>0</v>
      </c>
      <c r="AP436" s="142"/>
      <c r="AQ436" s="142"/>
      <c r="AR436" s="141">
        <f t="shared" si="158"/>
        <v>3</v>
      </c>
      <c r="AS436" s="141">
        <f t="shared" si="159"/>
        <v>3</v>
      </c>
      <c r="AT436" s="141" t="str">
        <f t="shared" si="160"/>
        <v>Correct</v>
      </c>
      <c r="AU436" s="142"/>
      <c r="AV436" s="115" t="s">
        <v>83</v>
      </c>
      <c r="AW436" s="115">
        <v>79</v>
      </c>
      <c r="AX436" s="115" t="s">
        <v>181</v>
      </c>
      <c r="AY436" s="115" t="s">
        <v>208</v>
      </c>
      <c r="AZ436" s="115" t="s">
        <v>85</v>
      </c>
      <c r="BA436" s="115" t="s">
        <v>86</v>
      </c>
      <c r="BB436" s="115" t="s">
        <v>87</v>
      </c>
      <c r="BC436" s="115" t="s">
        <v>101</v>
      </c>
      <c r="BD436" s="115" t="s">
        <v>94</v>
      </c>
      <c r="BE436" s="115" t="s">
        <v>106</v>
      </c>
      <c r="BF436" s="115" t="s">
        <v>91</v>
      </c>
      <c r="BG436" s="115" t="s">
        <v>91</v>
      </c>
    </row>
    <row r="437" spans="1:59">
      <c r="A437" s="115">
        <v>6984052193</v>
      </c>
      <c r="E437" s="115" t="s">
        <v>19</v>
      </c>
      <c r="L437" s="115" t="s">
        <v>61</v>
      </c>
      <c r="P437" s="115" t="s">
        <v>63</v>
      </c>
      <c r="T437" s="142"/>
      <c r="U437" s="141">
        <f t="shared" si="138"/>
        <v>3</v>
      </c>
      <c r="V437" s="141">
        <f t="shared" si="139"/>
        <v>1</v>
      </c>
      <c r="W437" s="142"/>
      <c r="X437" s="141">
        <f t="shared" si="140"/>
        <v>0</v>
      </c>
      <c r="Y437" s="141">
        <f t="shared" si="141"/>
        <v>0</v>
      </c>
      <c r="Z437" s="141">
        <f t="shared" si="142"/>
        <v>0</v>
      </c>
      <c r="AA437" s="141">
        <f t="shared" si="143"/>
        <v>1</v>
      </c>
      <c r="AB437" s="141">
        <f t="shared" si="144"/>
        <v>0</v>
      </c>
      <c r="AC437" s="141">
        <f t="shared" si="145"/>
        <v>0</v>
      </c>
      <c r="AD437" s="141">
        <f t="shared" si="146"/>
        <v>0</v>
      </c>
      <c r="AE437" s="141">
        <f t="shared" si="147"/>
        <v>0</v>
      </c>
      <c r="AF437" s="141">
        <f t="shared" si="148"/>
        <v>0</v>
      </c>
      <c r="AG437" s="141">
        <f t="shared" si="149"/>
        <v>0</v>
      </c>
      <c r="AH437" s="141">
        <f t="shared" si="150"/>
        <v>1</v>
      </c>
      <c r="AI437" s="141">
        <f t="shared" si="151"/>
        <v>0</v>
      </c>
      <c r="AJ437" s="141">
        <f t="shared" si="152"/>
        <v>0</v>
      </c>
      <c r="AK437" s="141">
        <f t="shared" si="153"/>
        <v>0</v>
      </c>
      <c r="AL437" s="141">
        <f t="shared" si="154"/>
        <v>1</v>
      </c>
      <c r="AM437" s="141">
        <f t="shared" si="155"/>
        <v>0</v>
      </c>
      <c r="AN437" s="141">
        <f t="shared" si="156"/>
        <v>0</v>
      </c>
      <c r="AO437" s="141">
        <f t="shared" si="157"/>
        <v>0</v>
      </c>
      <c r="AP437" s="142"/>
      <c r="AQ437" s="142"/>
      <c r="AR437" s="141">
        <f t="shared" si="158"/>
        <v>3</v>
      </c>
      <c r="AS437" s="141">
        <f t="shared" si="159"/>
        <v>3</v>
      </c>
      <c r="AT437" s="141" t="str">
        <f t="shared" si="160"/>
        <v>Correct</v>
      </c>
      <c r="AU437" s="142"/>
      <c r="AV437" s="115" t="s">
        <v>83</v>
      </c>
      <c r="AW437" s="115">
        <v>62</v>
      </c>
      <c r="AX437" s="115" t="s">
        <v>181</v>
      </c>
      <c r="AY437" s="115" t="s">
        <v>222</v>
      </c>
      <c r="AZ437" s="115" t="s">
        <v>85</v>
      </c>
      <c r="BA437" s="115" t="s">
        <v>86</v>
      </c>
      <c r="BB437" s="115" t="s">
        <v>87</v>
      </c>
      <c r="BC437" s="115" t="s">
        <v>101</v>
      </c>
      <c r="BD437" s="115" t="s">
        <v>111</v>
      </c>
      <c r="BE437" s="115" t="s">
        <v>90</v>
      </c>
      <c r="BF437" s="115" t="s">
        <v>91</v>
      </c>
      <c r="BG437" s="115" t="s">
        <v>91</v>
      </c>
    </row>
    <row r="438" spans="1:59">
      <c r="A438" s="115">
        <v>6988277088</v>
      </c>
      <c r="B438" s="115" t="s">
        <v>52</v>
      </c>
      <c r="G438" s="115" t="s">
        <v>56</v>
      </c>
      <c r="H438" s="115" t="s">
        <v>57</v>
      </c>
      <c r="T438" s="142"/>
      <c r="U438" s="141">
        <f t="shared" si="138"/>
        <v>3</v>
      </c>
      <c r="V438" s="141">
        <f t="shared" si="139"/>
        <v>1</v>
      </c>
      <c r="W438" s="142"/>
      <c r="X438" s="141">
        <f t="shared" si="140"/>
        <v>1</v>
      </c>
      <c r="Y438" s="141">
        <f t="shared" si="141"/>
        <v>0</v>
      </c>
      <c r="Z438" s="141">
        <f t="shared" si="142"/>
        <v>0</v>
      </c>
      <c r="AA438" s="141">
        <f t="shared" si="143"/>
        <v>0</v>
      </c>
      <c r="AB438" s="141">
        <f t="shared" si="144"/>
        <v>0</v>
      </c>
      <c r="AC438" s="141">
        <f t="shared" si="145"/>
        <v>1</v>
      </c>
      <c r="AD438" s="141">
        <f t="shared" si="146"/>
        <v>1</v>
      </c>
      <c r="AE438" s="141">
        <f t="shared" si="147"/>
        <v>0</v>
      </c>
      <c r="AF438" s="141">
        <f t="shared" si="148"/>
        <v>0</v>
      </c>
      <c r="AG438" s="141">
        <f t="shared" si="149"/>
        <v>0</v>
      </c>
      <c r="AH438" s="141">
        <f t="shared" si="150"/>
        <v>0</v>
      </c>
      <c r="AI438" s="141">
        <f t="shared" si="151"/>
        <v>0</v>
      </c>
      <c r="AJ438" s="141">
        <f t="shared" si="152"/>
        <v>0</v>
      </c>
      <c r="AK438" s="141">
        <f t="shared" si="153"/>
        <v>0</v>
      </c>
      <c r="AL438" s="141">
        <f t="shared" si="154"/>
        <v>0</v>
      </c>
      <c r="AM438" s="141">
        <f t="shared" si="155"/>
        <v>0</v>
      </c>
      <c r="AN438" s="141">
        <f t="shared" si="156"/>
        <v>0</v>
      </c>
      <c r="AO438" s="141">
        <f t="shared" si="157"/>
        <v>0</v>
      </c>
      <c r="AP438" s="142"/>
      <c r="AQ438" s="142"/>
      <c r="AR438" s="141">
        <f t="shared" si="158"/>
        <v>3</v>
      </c>
      <c r="AS438" s="141">
        <f t="shared" si="159"/>
        <v>3</v>
      </c>
      <c r="AT438" s="141" t="str">
        <f t="shared" si="160"/>
        <v>Correct</v>
      </c>
      <c r="AU438" s="142"/>
      <c r="AV438" s="115" t="s">
        <v>99</v>
      </c>
      <c r="AW438" s="115">
        <v>57</v>
      </c>
      <c r="AX438" s="115" t="s">
        <v>84</v>
      </c>
      <c r="AY438" s="115" t="s">
        <v>135</v>
      </c>
      <c r="AZ438" s="115" t="s">
        <v>85</v>
      </c>
      <c r="BA438" s="115" t="s">
        <v>86</v>
      </c>
      <c r="BB438" s="115" t="s">
        <v>87</v>
      </c>
      <c r="BC438" s="115" t="s">
        <v>100</v>
      </c>
      <c r="BD438" s="115" t="s">
        <v>89</v>
      </c>
      <c r="BE438" s="115" t="s">
        <v>113</v>
      </c>
      <c r="BF438" s="115" t="s">
        <v>91</v>
      </c>
      <c r="BG438" s="115" t="s">
        <v>91</v>
      </c>
    </row>
    <row r="439" spans="1:59">
      <c r="A439" s="115">
        <v>7044854212</v>
      </c>
      <c r="D439" s="115" t="s">
        <v>54</v>
      </c>
      <c r="G439" s="115" t="s">
        <v>56</v>
      </c>
      <c r="T439" s="142"/>
      <c r="U439" s="141">
        <f t="shared" si="138"/>
        <v>2</v>
      </c>
      <c r="V439" s="141">
        <f t="shared" si="139"/>
        <v>1.5</v>
      </c>
      <c r="W439" s="142"/>
      <c r="X439" s="141">
        <f t="shared" si="140"/>
        <v>0</v>
      </c>
      <c r="Y439" s="141">
        <f t="shared" si="141"/>
        <v>0</v>
      </c>
      <c r="Z439" s="141">
        <f t="shared" si="142"/>
        <v>1</v>
      </c>
      <c r="AA439" s="141">
        <f t="shared" si="143"/>
        <v>0</v>
      </c>
      <c r="AB439" s="141">
        <f t="shared" si="144"/>
        <v>0</v>
      </c>
      <c r="AC439" s="141">
        <f t="shared" si="145"/>
        <v>1</v>
      </c>
      <c r="AD439" s="141">
        <f t="shared" si="146"/>
        <v>0</v>
      </c>
      <c r="AE439" s="141">
        <f t="shared" si="147"/>
        <v>0</v>
      </c>
      <c r="AF439" s="141">
        <f t="shared" si="148"/>
        <v>0</v>
      </c>
      <c r="AG439" s="141">
        <f t="shared" si="149"/>
        <v>0</v>
      </c>
      <c r="AH439" s="141">
        <f t="shared" si="150"/>
        <v>0</v>
      </c>
      <c r="AI439" s="141">
        <f t="shared" si="151"/>
        <v>0</v>
      </c>
      <c r="AJ439" s="141">
        <f t="shared" si="152"/>
        <v>0</v>
      </c>
      <c r="AK439" s="141">
        <f t="shared" si="153"/>
        <v>0</v>
      </c>
      <c r="AL439" s="141">
        <f t="shared" si="154"/>
        <v>0</v>
      </c>
      <c r="AM439" s="141">
        <f t="shared" si="155"/>
        <v>0</v>
      </c>
      <c r="AN439" s="141">
        <f t="shared" si="156"/>
        <v>0</v>
      </c>
      <c r="AO439" s="141">
        <f t="shared" si="157"/>
        <v>0</v>
      </c>
      <c r="AP439" s="142"/>
      <c r="AQ439" s="142"/>
      <c r="AR439" s="141">
        <f t="shared" si="158"/>
        <v>2</v>
      </c>
      <c r="AS439" s="141">
        <f t="shared" si="159"/>
        <v>2</v>
      </c>
      <c r="AT439" s="141" t="str">
        <f t="shared" si="160"/>
        <v>Correct</v>
      </c>
      <c r="AU439" s="142"/>
      <c r="AV439" s="115" t="s">
        <v>83</v>
      </c>
      <c r="AW439" s="115">
        <v>47</v>
      </c>
      <c r="AX439" s="115" t="s">
        <v>84</v>
      </c>
      <c r="AY439" s="115" t="s">
        <v>133</v>
      </c>
      <c r="AZ439" s="115" t="s">
        <v>92</v>
      </c>
      <c r="BC439" s="115" t="s">
        <v>96</v>
      </c>
      <c r="BD439" s="115" t="s">
        <v>89</v>
      </c>
      <c r="BE439" s="115" t="s">
        <v>113</v>
      </c>
      <c r="BF439" s="115" t="s">
        <v>91</v>
      </c>
    </row>
    <row r="440" spans="1:59">
      <c r="A440" s="115">
        <v>7020571607</v>
      </c>
      <c r="C440" s="115" t="s">
        <v>53</v>
      </c>
      <c r="P440" s="115" t="s">
        <v>63</v>
      </c>
      <c r="Q440" s="115" t="s">
        <v>64</v>
      </c>
      <c r="R440" s="115" t="s">
        <v>65</v>
      </c>
      <c r="T440" s="142"/>
      <c r="U440" s="141">
        <f t="shared" si="138"/>
        <v>4</v>
      </c>
      <c r="V440" s="141">
        <f t="shared" si="139"/>
        <v>0.75</v>
      </c>
      <c r="W440" s="142"/>
      <c r="X440" s="141">
        <f t="shared" si="140"/>
        <v>0</v>
      </c>
      <c r="Y440" s="141">
        <f t="shared" si="141"/>
        <v>0.75</v>
      </c>
      <c r="Z440" s="141">
        <f t="shared" si="142"/>
        <v>0</v>
      </c>
      <c r="AA440" s="141">
        <f t="shared" si="143"/>
        <v>0</v>
      </c>
      <c r="AB440" s="141">
        <f t="shared" si="144"/>
        <v>0</v>
      </c>
      <c r="AC440" s="141">
        <f t="shared" si="145"/>
        <v>0</v>
      </c>
      <c r="AD440" s="141">
        <f t="shared" si="146"/>
        <v>0</v>
      </c>
      <c r="AE440" s="141">
        <f t="shared" si="147"/>
        <v>0</v>
      </c>
      <c r="AF440" s="141">
        <f t="shared" si="148"/>
        <v>0</v>
      </c>
      <c r="AG440" s="141">
        <f t="shared" si="149"/>
        <v>0</v>
      </c>
      <c r="AH440" s="141">
        <f t="shared" si="150"/>
        <v>0</v>
      </c>
      <c r="AI440" s="141">
        <f t="shared" si="151"/>
        <v>0</v>
      </c>
      <c r="AJ440" s="141">
        <f t="shared" si="152"/>
        <v>0</v>
      </c>
      <c r="AK440" s="141">
        <f t="shared" si="153"/>
        <v>0</v>
      </c>
      <c r="AL440" s="141">
        <f t="shared" si="154"/>
        <v>0.75</v>
      </c>
      <c r="AM440" s="141">
        <f t="shared" si="155"/>
        <v>0.75</v>
      </c>
      <c r="AN440" s="141">
        <f t="shared" si="156"/>
        <v>0.75</v>
      </c>
      <c r="AO440" s="141">
        <f t="shared" si="157"/>
        <v>0</v>
      </c>
      <c r="AP440" s="142"/>
      <c r="AQ440" s="142"/>
      <c r="AR440" s="141">
        <f t="shared" si="158"/>
        <v>3</v>
      </c>
      <c r="AS440" s="141">
        <f t="shared" si="159"/>
        <v>4</v>
      </c>
      <c r="AT440" s="141" t="str">
        <f t="shared" si="160"/>
        <v>Correct</v>
      </c>
      <c r="AU440" s="142"/>
      <c r="AV440" s="115" t="s">
        <v>99</v>
      </c>
      <c r="AW440" s="115">
        <v>29</v>
      </c>
      <c r="AX440" s="115" t="s">
        <v>84</v>
      </c>
      <c r="AY440" s="115" t="s">
        <v>135</v>
      </c>
      <c r="BA440" s="115" t="s">
        <v>91</v>
      </c>
      <c r="BB440" s="115" t="s">
        <v>108</v>
      </c>
      <c r="BC440" s="115" t="s">
        <v>93</v>
      </c>
      <c r="BD440" s="115" t="s">
        <v>105</v>
      </c>
      <c r="BE440" s="115" t="s">
        <v>113</v>
      </c>
      <c r="BF440" s="115" t="s">
        <v>91</v>
      </c>
      <c r="BG440" s="115" t="s">
        <v>91</v>
      </c>
    </row>
    <row r="441" spans="1:59">
      <c r="A441" s="115">
        <v>7011087608</v>
      </c>
      <c r="B441" s="115" t="s">
        <v>52</v>
      </c>
      <c r="E441" s="115" t="s">
        <v>19</v>
      </c>
      <c r="L441" s="115" t="s">
        <v>61</v>
      </c>
      <c r="T441" s="142"/>
      <c r="U441" s="141">
        <f t="shared" si="138"/>
        <v>3</v>
      </c>
      <c r="V441" s="141">
        <f t="shared" si="139"/>
        <v>1</v>
      </c>
      <c r="W441" s="142"/>
      <c r="X441" s="141">
        <f t="shared" si="140"/>
        <v>1</v>
      </c>
      <c r="Y441" s="141">
        <f t="shared" si="141"/>
        <v>0</v>
      </c>
      <c r="Z441" s="141">
        <f t="shared" si="142"/>
        <v>0</v>
      </c>
      <c r="AA441" s="141">
        <f t="shared" si="143"/>
        <v>1</v>
      </c>
      <c r="AB441" s="141">
        <f t="shared" si="144"/>
        <v>0</v>
      </c>
      <c r="AC441" s="141">
        <f t="shared" si="145"/>
        <v>0</v>
      </c>
      <c r="AD441" s="141">
        <f t="shared" si="146"/>
        <v>0</v>
      </c>
      <c r="AE441" s="141">
        <f t="shared" si="147"/>
        <v>0</v>
      </c>
      <c r="AF441" s="141">
        <f t="shared" si="148"/>
        <v>0</v>
      </c>
      <c r="AG441" s="141">
        <f t="shared" si="149"/>
        <v>0</v>
      </c>
      <c r="AH441" s="141">
        <f t="shared" si="150"/>
        <v>1</v>
      </c>
      <c r="AI441" s="141">
        <f t="shared" si="151"/>
        <v>0</v>
      </c>
      <c r="AJ441" s="141">
        <f t="shared" si="152"/>
        <v>0</v>
      </c>
      <c r="AK441" s="141">
        <f t="shared" si="153"/>
        <v>0</v>
      </c>
      <c r="AL441" s="141">
        <f t="shared" si="154"/>
        <v>0</v>
      </c>
      <c r="AM441" s="141">
        <f t="shared" si="155"/>
        <v>0</v>
      </c>
      <c r="AN441" s="141">
        <f t="shared" si="156"/>
        <v>0</v>
      </c>
      <c r="AO441" s="141">
        <f t="shared" si="157"/>
        <v>0</v>
      </c>
      <c r="AP441" s="142"/>
      <c r="AQ441" s="142"/>
      <c r="AR441" s="141">
        <f t="shared" si="158"/>
        <v>3</v>
      </c>
      <c r="AS441" s="141">
        <f t="shared" si="159"/>
        <v>3</v>
      </c>
      <c r="AT441" s="141" t="str">
        <f t="shared" si="160"/>
        <v>Correct</v>
      </c>
      <c r="AU441" s="142"/>
      <c r="AV441" s="115" t="s">
        <v>83</v>
      </c>
      <c r="AW441" s="115">
        <v>35</v>
      </c>
      <c r="AX441" s="115" t="s">
        <v>84</v>
      </c>
      <c r="AY441" s="115" t="s">
        <v>471</v>
      </c>
      <c r="BA441" s="115" t="s">
        <v>91</v>
      </c>
      <c r="BC441" s="115" t="s">
        <v>101</v>
      </c>
      <c r="BD441" s="115" t="s">
        <v>89</v>
      </c>
      <c r="BE441" s="115" t="s">
        <v>90</v>
      </c>
      <c r="BF441" s="115" t="s">
        <v>91</v>
      </c>
      <c r="BG441" s="115" t="s">
        <v>91</v>
      </c>
    </row>
    <row r="442" spans="1:59">
      <c r="A442" s="115">
        <v>7020343435</v>
      </c>
      <c r="D442" s="115" t="s">
        <v>54</v>
      </c>
      <c r="G442" s="115" t="s">
        <v>56</v>
      </c>
      <c r="I442" s="115" t="s">
        <v>58</v>
      </c>
      <c r="N442" s="115" t="s">
        <v>26</v>
      </c>
      <c r="S442" s="115" t="s">
        <v>66</v>
      </c>
      <c r="T442" s="142"/>
      <c r="U442" s="141">
        <f t="shared" si="138"/>
        <v>5</v>
      </c>
      <c r="V442" s="141">
        <f t="shared" si="139"/>
        <v>0.6</v>
      </c>
      <c r="W442" s="142"/>
      <c r="X442" s="141">
        <f t="shared" si="140"/>
        <v>0</v>
      </c>
      <c r="Y442" s="141">
        <f t="shared" si="141"/>
        <v>0</v>
      </c>
      <c r="Z442" s="141">
        <f t="shared" si="142"/>
        <v>0.6</v>
      </c>
      <c r="AA442" s="141">
        <f t="shared" si="143"/>
        <v>0</v>
      </c>
      <c r="AB442" s="141">
        <f t="shared" si="144"/>
        <v>0</v>
      </c>
      <c r="AC442" s="141">
        <f t="shared" si="145"/>
        <v>0.6</v>
      </c>
      <c r="AD442" s="141">
        <f t="shared" si="146"/>
        <v>0</v>
      </c>
      <c r="AE442" s="141">
        <f t="shared" si="147"/>
        <v>0.6</v>
      </c>
      <c r="AF442" s="141">
        <f t="shared" si="148"/>
        <v>0</v>
      </c>
      <c r="AG442" s="141">
        <f t="shared" si="149"/>
        <v>0</v>
      </c>
      <c r="AH442" s="141">
        <f t="shared" si="150"/>
        <v>0</v>
      </c>
      <c r="AI442" s="141">
        <f t="shared" si="151"/>
        <v>0</v>
      </c>
      <c r="AJ442" s="141">
        <f t="shared" si="152"/>
        <v>0.6</v>
      </c>
      <c r="AK442" s="141">
        <f t="shared" si="153"/>
        <v>0</v>
      </c>
      <c r="AL442" s="141">
        <f t="shared" si="154"/>
        <v>0</v>
      </c>
      <c r="AM442" s="141">
        <f t="shared" si="155"/>
        <v>0</v>
      </c>
      <c r="AN442" s="141">
        <f t="shared" si="156"/>
        <v>0</v>
      </c>
      <c r="AO442" s="141">
        <f t="shared" si="157"/>
        <v>0.6</v>
      </c>
      <c r="AP442" s="142"/>
      <c r="AQ442" s="142"/>
      <c r="AR442" s="141">
        <f t="shared" si="158"/>
        <v>3</v>
      </c>
      <c r="AS442" s="141">
        <f t="shared" si="159"/>
        <v>5</v>
      </c>
      <c r="AT442" s="141" t="str">
        <f t="shared" si="160"/>
        <v>Correct</v>
      </c>
      <c r="AU442" s="142"/>
      <c r="AV442" s="115" t="s">
        <v>83</v>
      </c>
      <c r="AW442" s="115">
        <v>36</v>
      </c>
      <c r="AX442" s="115" t="s">
        <v>181</v>
      </c>
      <c r="AY442" s="115" t="s">
        <v>434</v>
      </c>
      <c r="AZ442" s="115" t="s">
        <v>92</v>
      </c>
      <c r="BA442" s="115" t="s">
        <v>91</v>
      </c>
      <c r="BB442" s="115" t="s">
        <v>87</v>
      </c>
      <c r="BC442" s="115" t="s">
        <v>93</v>
      </c>
      <c r="BD442" s="115" t="s">
        <v>111</v>
      </c>
      <c r="BE442" s="115" t="s">
        <v>95</v>
      </c>
      <c r="BF442" s="115" t="s">
        <v>91</v>
      </c>
      <c r="BG442" s="115" t="s">
        <v>91</v>
      </c>
    </row>
    <row r="443" spans="1:59">
      <c r="A443" s="115">
        <v>7044860409</v>
      </c>
      <c r="B443" s="115" t="s">
        <v>52</v>
      </c>
      <c r="E443" s="115" t="s">
        <v>19</v>
      </c>
      <c r="H443" s="115" t="s">
        <v>57</v>
      </c>
      <c r="T443" s="142"/>
      <c r="U443" s="141">
        <f t="shared" si="138"/>
        <v>3</v>
      </c>
      <c r="V443" s="141">
        <f t="shared" si="139"/>
        <v>1</v>
      </c>
      <c r="W443" s="142"/>
      <c r="X443" s="141">
        <f t="shared" si="140"/>
        <v>1</v>
      </c>
      <c r="Y443" s="141">
        <f t="shared" si="141"/>
        <v>0</v>
      </c>
      <c r="Z443" s="141">
        <f t="shared" si="142"/>
        <v>0</v>
      </c>
      <c r="AA443" s="141">
        <f t="shared" si="143"/>
        <v>1</v>
      </c>
      <c r="AB443" s="141">
        <f t="shared" si="144"/>
        <v>0</v>
      </c>
      <c r="AC443" s="141">
        <f t="shared" si="145"/>
        <v>0</v>
      </c>
      <c r="AD443" s="141">
        <f t="shared" si="146"/>
        <v>1</v>
      </c>
      <c r="AE443" s="141">
        <f t="shared" si="147"/>
        <v>0</v>
      </c>
      <c r="AF443" s="141">
        <f t="shared" si="148"/>
        <v>0</v>
      </c>
      <c r="AG443" s="141">
        <f t="shared" si="149"/>
        <v>0</v>
      </c>
      <c r="AH443" s="141">
        <f t="shared" si="150"/>
        <v>0</v>
      </c>
      <c r="AI443" s="141">
        <f t="shared" si="151"/>
        <v>0</v>
      </c>
      <c r="AJ443" s="141">
        <f t="shared" si="152"/>
        <v>0</v>
      </c>
      <c r="AK443" s="141">
        <f t="shared" si="153"/>
        <v>0</v>
      </c>
      <c r="AL443" s="141">
        <f t="shared" si="154"/>
        <v>0</v>
      </c>
      <c r="AM443" s="141">
        <f t="shared" si="155"/>
        <v>0</v>
      </c>
      <c r="AN443" s="141">
        <f t="shared" si="156"/>
        <v>0</v>
      </c>
      <c r="AO443" s="141">
        <f t="shared" si="157"/>
        <v>0</v>
      </c>
      <c r="AP443" s="142"/>
      <c r="AQ443" s="142"/>
      <c r="AR443" s="141">
        <f t="shared" si="158"/>
        <v>3</v>
      </c>
      <c r="AS443" s="141">
        <f t="shared" si="159"/>
        <v>3</v>
      </c>
      <c r="AT443" s="141" t="str">
        <f t="shared" si="160"/>
        <v>Correct</v>
      </c>
      <c r="AU443" s="142"/>
      <c r="AV443" s="115" t="s">
        <v>99</v>
      </c>
      <c r="AW443" s="115">
        <v>61</v>
      </c>
      <c r="AX443" s="115" t="s">
        <v>84</v>
      </c>
      <c r="AY443" s="115" t="s">
        <v>138</v>
      </c>
      <c r="AZ443" s="115" t="s">
        <v>85</v>
      </c>
      <c r="BA443" s="115" t="s">
        <v>86</v>
      </c>
      <c r="BB443" s="115" t="s">
        <v>87</v>
      </c>
      <c r="BC443" s="115" t="s">
        <v>100</v>
      </c>
      <c r="BD443" s="115" t="s">
        <v>102</v>
      </c>
      <c r="BE443" s="115" t="s">
        <v>90</v>
      </c>
      <c r="BF443" s="115" t="s">
        <v>91</v>
      </c>
      <c r="BG443" s="115" t="s">
        <v>91</v>
      </c>
    </row>
    <row r="444" spans="1:59">
      <c r="A444" s="115">
        <v>7044855874</v>
      </c>
      <c r="E444" s="115" t="s">
        <v>19</v>
      </c>
      <c r="H444" s="115" t="s">
        <v>57</v>
      </c>
      <c r="N444" s="115" t="s">
        <v>26</v>
      </c>
      <c r="T444" s="142"/>
      <c r="U444" s="141">
        <f t="shared" si="138"/>
        <v>3</v>
      </c>
      <c r="V444" s="141">
        <f t="shared" si="139"/>
        <v>1</v>
      </c>
      <c r="W444" s="142"/>
      <c r="X444" s="141">
        <f t="shared" si="140"/>
        <v>0</v>
      </c>
      <c r="Y444" s="141">
        <f t="shared" si="141"/>
        <v>0</v>
      </c>
      <c r="Z444" s="141">
        <f t="shared" si="142"/>
        <v>0</v>
      </c>
      <c r="AA444" s="141">
        <f t="shared" si="143"/>
        <v>1</v>
      </c>
      <c r="AB444" s="141">
        <f t="shared" si="144"/>
        <v>0</v>
      </c>
      <c r="AC444" s="141">
        <f t="shared" si="145"/>
        <v>0</v>
      </c>
      <c r="AD444" s="141">
        <f t="shared" si="146"/>
        <v>1</v>
      </c>
      <c r="AE444" s="141">
        <f t="shared" si="147"/>
        <v>0</v>
      </c>
      <c r="AF444" s="141">
        <f t="shared" si="148"/>
        <v>0</v>
      </c>
      <c r="AG444" s="141">
        <f t="shared" si="149"/>
        <v>0</v>
      </c>
      <c r="AH444" s="141">
        <f t="shared" si="150"/>
        <v>0</v>
      </c>
      <c r="AI444" s="141">
        <f t="shared" si="151"/>
        <v>0</v>
      </c>
      <c r="AJ444" s="141">
        <f t="shared" si="152"/>
        <v>1</v>
      </c>
      <c r="AK444" s="141">
        <f t="shared" si="153"/>
        <v>0</v>
      </c>
      <c r="AL444" s="141">
        <f t="shared" si="154"/>
        <v>0</v>
      </c>
      <c r="AM444" s="141">
        <f t="shared" si="155"/>
        <v>0</v>
      </c>
      <c r="AN444" s="141">
        <f t="shared" si="156"/>
        <v>0</v>
      </c>
      <c r="AO444" s="141">
        <f t="shared" si="157"/>
        <v>0</v>
      </c>
      <c r="AP444" s="142"/>
      <c r="AQ444" s="142"/>
      <c r="AR444" s="141">
        <f t="shared" si="158"/>
        <v>3</v>
      </c>
      <c r="AS444" s="141">
        <f t="shared" si="159"/>
        <v>3</v>
      </c>
      <c r="AT444" s="141" t="str">
        <f t="shared" si="160"/>
        <v>Correct</v>
      </c>
      <c r="AU444" s="142"/>
      <c r="AV444" s="115" t="s">
        <v>99</v>
      </c>
      <c r="AW444" s="115">
        <v>78</v>
      </c>
      <c r="AX444" s="115" t="s">
        <v>84</v>
      </c>
      <c r="AY444" s="115" t="s">
        <v>492</v>
      </c>
      <c r="AZ444" s="115" t="s">
        <v>85</v>
      </c>
      <c r="BA444" s="115" t="s">
        <v>86</v>
      </c>
      <c r="BB444" s="115" t="s">
        <v>87</v>
      </c>
      <c r="BC444" s="115" t="s">
        <v>88</v>
      </c>
      <c r="BD444" s="115" t="s">
        <v>120</v>
      </c>
      <c r="BE444" s="115" t="s">
        <v>90</v>
      </c>
      <c r="BF444" s="115" t="s">
        <v>91</v>
      </c>
      <c r="BG444" s="115" t="s">
        <v>86</v>
      </c>
    </row>
    <row r="445" spans="1:59">
      <c r="A445" s="115">
        <v>7011001992</v>
      </c>
      <c r="I445" s="115" t="s">
        <v>58</v>
      </c>
      <c r="S445" s="115" t="s">
        <v>66</v>
      </c>
      <c r="T445" s="142"/>
      <c r="U445" s="141">
        <f t="shared" si="138"/>
        <v>2</v>
      </c>
      <c r="V445" s="141">
        <f t="shared" si="139"/>
        <v>1.5</v>
      </c>
      <c r="W445" s="142"/>
      <c r="X445" s="141">
        <f t="shared" si="140"/>
        <v>0</v>
      </c>
      <c r="Y445" s="141">
        <f t="shared" si="141"/>
        <v>0</v>
      </c>
      <c r="Z445" s="141">
        <f t="shared" si="142"/>
        <v>0</v>
      </c>
      <c r="AA445" s="141">
        <f t="shared" si="143"/>
        <v>0</v>
      </c>
      <c r="AB445" s="141">
        <f t="shared" si="144"/>
        <v>0</v>
      </c>
      <c r="AC445" s="141">
        <f t="shared" si="145"/>
        <v>0</v>
      </c>
      <c r="AD445" s="141">
        <f t="shared" si="146"/>
        <v>0</v>
      </c>
      <c r="AE445" s="141">
        <f t="shared" si="147"/>
        <v>1</v>
      </c>
      <c r="AF445" s="141">
        <f t="shared" si="148"/>
        <v>0</v>
      </c>
      <c r="AG445" s="141">
        <f t="shared" si="149"/>
        <v>0</v>
      </c>
      <c r="AH445" s="141">
        <f t="shared" si="150"/>
        <v>0</v>
      </c>
      <c r="AI445" s="141">
        <f t="shared" si="151"/>
        <v>0</v>
      </c>
      <c r="AJ445" s="141">
        <f t="shared" si="152"/>
        <v>0</v>
      </c>
      <c r="AK445" s="141">
        <f t="shared" si="153"/>
        <v>0</v>
      </c>
      <c r="AL445" s="141">
        <f t="shared" si="154"/>
        <v>0</v>
      </c>
      <c r="AM445" s="141">
        <f t="shared" si="155"/>
        <v>0</v>
      </c>
      <c r="AN445" s="141">
        <f t="shared" si="156"/>
        <v>0</v>
      </c>
      <c r="AO445" s="141">
        <f t="shared" si="157"/>
        <v>1</v>
      </c>
      <c r="AP445" s="142"/>
      <c r="AQ445" s="142"/>
      <c r="AR445" s="141">
        <f t="shared" si="158"/>
        <v>2</v>
      </c>
      <c r="AS445" s="141">
        <f t="shared" si="159"/>
        <v>2</v>
      </c>
      <c r="AT445" s="141" t="str">
        <f t="shared" si="160"/>
        <v>Correct</v>
      </c>
      <c r="AU445" s="142"/>
      <c r="AV445" s="115" t="s">
        <v>83</v>
      </c>
      <c r="AW445" s="115">
        <v>62</v>
      </c>
      <c r="AX445" s="115" t="s">
        <v>432</v>
      </c>
      <c r="AZ445" s="115" t="s">
        <v>85</v>
      </c>
      <c r="BA445" s="115" t="s">
        <v>86</v>
      </c>
      <c r="BB445" s="115" t="s">
        <v>87</v>
      </c>
      <c r="BC445" s="115" t="s">
        <v>88</v>
      </c>
      <c r="BD445" s="115" t="s">
        <v>109</v>
      </c>
      <c r="BE445" s="115" t="s">
        <v>90</v>
      </c>
      <c r="BF445" s="115" t="s">
        <v>91</v>
      </c>
      <c r="BG445" s="115" t="s">
        <v>91</v>
      </c>
    </row>
    <row r="446" spans="1:59">
      <c r="A446" s="115">
        <v>5586916166</v>
      </c>
      <c r="B446" s="115" t="s">
        <v>52</v>
      </c>
      <c r="M446" s="115" t="s">
        <v>62</v>
      </c>
      <c r="N446" s="115" t="s">
        <v>26</v>
      </c>
      <c r="T446" s="142"/>
      <c r="U446" s="141">
        <f t="shared" si="138"/>
        <v>3</v>
      </c>
      <c r="V446" s="141">
        <f t="shared" si="139"/>
        <v>1</v>
      </c>
      <c r="W446" s="142"/>
      <c r="X446" s="141">
        <f t="shared" si="140"/>
        <v>1</v>
      </c>
      <c r="Y446" s="141">
        <f t="shared" si="141"/>
        <v>0</v>
      </c>
      <c r="Z446" s="141">
        <f t="shared" si="142"/>
        <v>0</v>
      </c>
      <c r="AA446" s="141">
        <f t="shared" si="143"/>
        <v>0</v>
      </c>
      <c r="AB446" s="141">
        <f t="shared" si="144"/>
        <v>0</v>
      </c>
      <c r="AC446" s="141">
        <f t="shared" si="145"/>
        <v>0</v>
      </c>
      <c r="AD446" s="141">
        <f t="shared" si="146"/>
        <v>0</v>
      </c>
      <c r="AE446" s="141">
        <f t="shared" si="147"/>
        <v>0</v>
      </c>
      <c r="AF446" s="141">
        <f t="shared" si="148"/>
        <v>0</v>
      </c>
      <c r="AG446" s="141">
        <f t="shared" si="149"/>
        <v>0</v>
      </c>
      <c r="AH446" s="141">
        <f t="shared" si="150"/>
        <v>0</v>
      </c>
      <c r="AI446" s="141">
        <f t="shared" si="151"/>
        <v>1</v>
      </c>
      <c r="AJ446" s="141">
        <f t="shared" si="152"/>
        <v>1</v>
      </c>
      <c r="AK446" s="141">
        <f t="shared" si="153"/>
        <v>0</v>
      </c>
      <c r="AL446" s="141">
        <f t="shared" si="154"/>
        <v>0</v>
      </c>
      <c r="AM446" s="141">
        <f t="shared" si="155"/>
        <v>0</v>
      </c>
      <c r="AN446" s="141">
        <f t="shared" si="156"/>
        <v>0</v>
      </c>
      <c r="AO446" s="141">
        <f t="shared" si="157"/>
        <v>0</v>
      </c>
      <c r="AP446" s="142"/>
      <c r="AQ446" s="142"/>
      <c r="AR446" s="141">
        <f t="shared" si="158"/>
        <v>3</v>
      </c>
      <c r="AS446" s="141">
        <f t="shared" si="159"/>
        <v>3</v>
      </c>
      <c r="AT446" s="141" t="str">
        <f t="shared" si="160"/>
        <v>Correct</v>
      </c>
      <c r="AU446" s="142"/>
      <c r="AV446" s="115" t="s">
        <v>83</v>
      </c>
      <c r="AW446" s="115">
        <v>43</v>
      </c>
      <c r="AX446" s="115" t="s">
        <v>181</v>
      </c>
      <c r="AY446" s="115" t="s">
        <v>183</v>
      </c>
      <c r="AZ446" s="115" t="s">
        <v>85</v>
      </c>
      <c r="BA446" s="115" t="s">
        <v>86</v>
      </c>
      <c r="BB446" s="115" t="s">
        <v>87</v>
      </c>
      <c r="BC446" s="115" t="s">
        <v>100</v>
      </c>
      <c r="BD446" s="115" t="s">
        <v>89</v>
      </c>
      <c r="BE446" s="115" t="s">
        <v>90</v>
      </c>
      <c r="BF446" s="115" t="s">
        <v>91</v>
      </c>
      <c r="BG446" s="115" t="s">
        <v>91</v>
      </c>
    </row>
    <row r="447" spans="1:59">
      <c r="A447" s="115">
        <v>7011080953</v>
      </c>
      <c r="T447" s="142"/>
      <c r="U447" s="141">
        <f t="shared" si="138"/>
        <v>0</v>
      </c>
      <c r="V447" s="141" t="e">
        <f t="shared" si="139"/>
        <v>#DIV/0!</v>
      </c>
      <c r="W447" s="142"/>
      <c r="X447" s="141">
        <f t="shared" si="140"/>
        <v>0</v>
      </c>
      <c r="Y447" s="141">
        <f t="shared" si="141"/>
        <v>0</v>
      </c>
      <c r="Z447" s="141">
        <f t="shared" si="142"/>
        <v>0</v>
      </c>
      <c r="AA447" s="141">
        <f t="shared" si="143"/>
        <v>0</v>
      </c>
      <c r="AB447" s="141">
        <f t="shared" si="144"/>
        <v>0</v>
      </c>
      <c r="AC447" s="141">
        <f t="shared" si="145"/>
        <v>0</v>
      </c>
      <c r="AD447" s="141">
        <f t="shared" si="146"/>
        <v>0</v>
      </c>
      <c r="AE447" s="141">
        <f t="shared" si="147"/>
        <v>0</v>
      </c>
      <c r="AF447" s="141">
        <f t="shared" si="148"/>
        <v>0</v>
      </c>
      <c r="AG447" s="141">
        <f t="shared" si="149"/>
        <v>0</v>
      </c>
      <c r="AH447" s="141">
        <f t="shared" si="150"/>
        <v>0</v>
      </c>
      <c r="AI447" s="141">
        <f t="shared" si="151"/>
        <v>0</v>
      </c>
      <c r="AJ447" s="141">
        <f t="shared" si="152"/>
        <v>0</v>
      </c>
      <c r="AK447" s="141">
        <f t="shared" si="153"/>
        <v>0</v>
      </c>
      <c r="AL447" s="141">
        <f t="shared" si="154"/>
        <v>0</v>
      </c>
      <c r="AM447" s="141">
        <f t="shared" si="155"/>
        <v>0</v>
      </c>
      <c r="AN447" s="141">
        <f t="shared" si="156"/>
        <v>0</v>
      </c>
      <c r="AO447" s="141">
        <f t="shared" si="157"/>
        <v>0</v>
      </c>
      <c r="AP447" s="142"/>
      <c r="AQ447" s="142"/>
      <c r="AR447" s="141">
        <f t="shared" si="158"/>
        <v>0</v>
      </c>
      <c r="AS447" s="141">
        <f t="shared" si="159"/>
        <v>0</v>
      </c>
      <c r="AT447" s="141" t="str">
        <f t="shared" si="160"/>
        <v>Correct</v>
      </c>
      <c r="AU447" s="142"/>
      <c r="AV447" s="115" t="s">
        <v>83</v>
      </c>
      <c r="AW447" s="115">
        <v>48</v>
      </c>
      <c r="AX447" s="115" t="s">
        <v>84</v>
      </c>
      <c r="AY447" s="115" t="s">
        <v>131</v>
      </c>
      <c r="AZ447" s="115" t="s">
        <v>85</v>
      </c>
      <c r="BA447" s="115" t="s">
        <v>86</v>
      </c>
      <c r="BB447" s="115" t="s">
        <v>87</v>
      </c>
      <c r="BC447" s="115" t="s">
        <v>88</v>
      </c>
      <c r="BD447" s="115" t="s">
        <v>89</v>
      </c>
      <c r="BE447" s="115" t="s">
        <v>90</v>
      </c>
      <c r="BF447" s="115" t="s">
        <v>91</v>
      </c>
      <c r="BG447" s="115" t="s">
        <v>91</v>
      </c>
    </row>
    <row r="448" spans="1:59">
      <c r="A448" s="115">
        <v>6985113756</v>
      </c>
      <c r="B448" s="115" t="s">
        <v>52</v>
      </c>
      <c r="H448" s="115" t="s">
        <v>57</v>
      </c>
      <c r="N448" s="115" t="s">
        <v>26</v>
      </c>
      <c r="T448" s="142"/>
      <c r="U448" s="141">
        <f t="shared" si="138"/>
        <v>3</v>
      </c>
      <c r="V448" s="141">
        <f t="shared" si="139"/>
        <v>1</v>
      </c>
      <c r="W448" s="142"/>
      <c r="X448" s="141">
        <f t="shared" si="140"/>
        <v>1</v>
      </c>
      <c r="Y448" s="141">
        <f t="shared" si="141"/>
        <v>0</v>
      </c>
      <c r="Z448" s="141">
        <f t="shared" si="142"/>
        <v>0</v>
      </c>
      <c r="AA448" s="141">
        <f t="shared" si="143"/>
        <v>0</v>
      </c>
      <c r="AB448" s="141">
        <f t="shared" si="144"/>
        <v>0</v>
      </c>
      <c r="AC448" s="141">
        <f t="shared" si="145"/>
        <v>0</v>
      </c>
      <c r="AD448" s="141">
        <f t="shared" si="146"/>
        <v>1</v>
      </c>
      <c r="AE448" s="141">
        <f t="shared" si="147"/>
        <v>0</v>
      </c>
      <c r="AF448" s="141">
        <f t="shared" si="148"/>
        <v>0</v>
      </c>
      <c r="AG448" s="141">
        <f t="shared" si="149"/>
        <v>0</v>
      </c>
      <c r="AH448" s="141">
        <f t="shared" si="150"/>
        <v>0</v>
      </c>
      <c r="AI448" s="141">
        <f t="shared" si="151"/>
        <v>0</v>
      </c>
      <c r="AJ448" s="141">
        <f t="shared" si="152"/>
        <v>1</v>
      </c>
      <c r="AK448" s="141">
        <f t="shared" si="153"/>
        <v>0</v>
      </c>
      <c r="AL448" s="141">
        <f t="shared" si="154"/>
        <v>0</v>
      </c>
      <c r="AM448" s="141">
        <f t="shared" si="155"/>
        <v>0</v>
      </c>
      <c r="AN448" s="141">
        <f t="shared" si="156"/>
        <v>0</v>
      </c>
      <c r="AO448" s="141">
        <f t="shared" si="157"/>
        <v>0</v>
      </c>
      <c r="AP448" s="142"/>
      <c r="AQ448" s="142"/>
      <c r="AR448" s="141">
        <f t="shared" si="158"/>
        <v>3</v>
      </c>
      <c r="AS448" s="141">
        <f t="shared" si="159"/>
        <v>3</v>
      </c>
      <c r="AT448" s="141" t="str">
        <f t="shared" si="160"/>
        <v>Correct</v>
      </c>
      <c r="AU448" s="142"/>
      <c r="AV448" s="115" t="s">
        <v>83</v>
      </c>
      <c r="AW448" s="115">
        <v>61</v>
      </c>
      <c r="AX448" s="115" t="s">
        <v>181</v>
      </c>
      <c r="AY448" s="115" t="s">
        <v>190</v>
      </c>
      <c r="AZ448" s="115" t="s">
        <v>85</v>
      </c>
      <c r="BA448" s="115" t="s">
        <v>86</v>
      </c>
      <c r="BB448" s="115" t="s">
        <v>87</v>
      </c>
      <c r="BC448" s="115" t="s">
        <v>93</v>
      </c>
      <c r="BD448" s="115" t="s">
        <v>94</v>
      </c>
      <c r="BE448" s="115" t="s">
        <v>90</v>
      </c>
      <c r="BF448" s="115" t="s">
        <v>91</v>
      </c>
    </row>
    <row r="449" spans="1:59">
      <c r="A449" s="115">
        <v>7044863002</v>
      </c>
      <c r="B449" s="115" t="s">
        <v>52</v>
      </c>
      <c r="D449" s="115" t="s">
        <v>54</v>
      </c>
      <c r="K449" s="115" t="s">
        <v>60</v>
      </c>
      <c r="T449" s="142"/>
      <c r="U449" s="141">
        <f t="shared" si="138"/>
        <v>3</v>
      </c>
      <c r="V449" s="141">
        <f t="shared" si="139"/>
        <v>1</v>
      </c>
      <c r="W449" s="142"/>
      <c r="X449" s="141">
        <f t="shared" si="140"/>
        <v>1</v>
      </c>
      <c r="Y449" s="141">
        <f t="shared" si="141"/>
        <v>0</v>
      </c>
      <c r="Z449" s="141">
        <f t="shared" si="142"/>
        <v>1</v>
      </c>
      <c r="AA449" s="141">
        <f t="shared" si="143"/>
        <v>0</v>
      </c>
      <c r="AB449" s="141">
        <f t="shared" si="144"/>
        <v>0</v>
      </c>
      <c r="AC449" s="141">
        <f t="shared" si="145"/>
        <v>0</v>
      </c>
      <c r="AD449" s="141">
        <f t="shared" si="146"/>
        <v>0</v>
      </c>
      <c r="AE449" s="141">
        <f t="shared" si="147"/>
        <v>0</v>
      </c>
      <c r="AF449" s="141">
        <f t="shared" si="148"/>
        <v>0</v>
      </c>
      <c r="AG449" s="141">
        <f t="shared" si="149"/>
        <v>1</v>
      </c>
      <c r="AH449" s="141">
        <f t="shared" si="150"/>
        <v>0</v>
      </c>
      <c r="AI449" s="141">
        <f t="shared" si="151"/>
        <v>0</v>
      </c>
      <c r="AJ449" s="141">
        <f t="shared" si="152"/>
        <v>0</v>
      </c>
      <c r="AK449" s="141">
        <f t="shared" si="153"/>
        <v>0</v>
      </c>
      <c r="AL449" s="141">
        <f t="shared" si="154"/>
        <v>0</v>
      </c>
      <c r="AM449" s="141">
        <f t="shared" si="155"/>
        <v>0</v>
      </c>
      <c r="AN449" s="141">
        <f t="shared" si="156"/>
        <v>0</v>
      </c>
      <c r="AO449" s="141">
        <f t="shared" si="157"/>
        <v>0</v>
      </c>
      <c r="AP449" s="142"/>
      <c r="AQ449" s="142"/>
      <c r="AR449" s="141">
        <f t="shared" si="158"/>
        <v>3</v>
      </c>
      <c r="AS449" s="141">
        <f t="shared" si="159"/>
        <v>3</v>
      </c>
      <c r="AT449" s="141" t="str">
        <f t="shared" si="160"/>
        <v>Correct</v>
      </c>
      <c r="AU449" s="142"/>
      <c r="AV449" s="115" t="s">
        <v>99</v>
      </c>
      <c r="AW449" s="115">
        <v>72</v>
      </c>
      <c r="AX449" s="115" t="s">
        <v>181</v>
      </c>
      <c r="AY449" s="115" t="s">
        <v>190</v>
      </c>
      <c r="AZ449" s="115" t="s">
        <v>85</v>
      </c>
      <c r="BB449" s="115" t="s">
        <v>87</v>
      </c>
      <c r="BC449" s="115" t="s">
        <v>96</v>
      </c>
      <c r="BD449" s="115" t="s">
        <v>94</v>
      </c>
      <c r="BE449" s="115" t="s">
        <v>106</v>
      </c>
      <c r="BF449" s="115" t="s">
        <v>117</v>
      </c>
    </row>
    <row r="450" spans="1:59">
      <c r="A450" s="115">
        <v>7010993757</v>
      </c>
      <c r="B450" s="115" t="s">
        <v>52</v>
      </c>
      <c r="H450" s="115" t="s">
        <v>57</v>
      </c>
      <c r="L450" s="115" t="s">
        <v>61</v>
      </c>
      <c r="T450" s="142"/>
      <c r="U450" s="141">
        <f t="shared" ref="U450:U513" si="161">COUNTA(B450:T450)</f>
        <v>3</v>
      </c>
      <c r="V450" s="141">
        <f t="shared" ref="V450:V513" si="162">3/U450</f>
        <v>1</v>
      </c>
      <c r="W450" s="142"/>
      <c r="X450" s="141">
        <f t="shared" ref="X450:X513" si="163">IF($U450&lt;3,IF($B450=$B$1,1,0),IF($B450=$B$1,$V450,0))</f>
        <v>1</v>
      </c>
      <c r="Y450" s="141">
        <f t="shared" ref="Y450:Y513" si="164">IF($U450&lt;3,IF($C450=$C$1,1,0),IF($C450=$C$1,$V450,0))</f>
        <v>0</v>
      </c>
      <c r="Z450" s="141">
        <f t="shared" ref="Z450:Z513" si="165">IF($U450&lt;3,IF($D450=$D$1,1,0),IF($D450=$D$1,$V450,0))</f>
        <v>0</v>
      </c>
      <c r="AA450" s="141">
        <f t="shared" ref="AA450:AA513" si="166">IF($U450&lt;3,IF($E450=$E$1,1,0),IF($E450=$E$1,$V450,0))</f>
        <v>0</v>
      </c>
      <c r="AB450" s="141">
        <f t="shared" ref="AB450:AB513" si="167">IF($U450&lt;3,IF($F450=$F$1,1,0),IF($F450=$F$1,$V450,0))</f>
        <v>0</v>
      </c>
      <c r="AC450" s="141">
        <f t="shared" ref="AC450:AC513" si="168">IF($U450&lt;3,IF($G450=$G$1,1,0),IF($G450=$G$1,$V450,0))</f>
        <v>0</v>
      </c>
      <c r="AD450" s="141">
        <f t="shared" ref="AD450:AD513" si="169">IF($U450&lt;3,IF($H450=$H$1,1,0),IF($H450=$H$1,$V450,0))</f>
        <v>1</v>
      </c>
      <c r="AE450" s="141">
        <f t="shared" ref="AE450:AE513" si="170">IF($U450&lt;3,IF($I450=$I$1,1,0),IF($I450=$I$1,$V450,0))</f>
        <v>0</v>
      </c>
      <c r="AF450" s="141">
        <f t="shared" ref="AF450:AF513" si="171">IF($U450&lt;3,IF($J450=$J$1,1,0),IF($J450=$J$1,$V450,0))</f>
        <v>0</v>
      </c>
      <c r="AG450" s="141">
        <f t="shared" ref="AG450:AG513" si="172">IF($U450&lt;3,IF($K450=$K$1,1,0),IF($K450=$K$1,$V450,0))</f>
        <v>0</v>
      </c>
      <c r="AH450" s="141">
        <f t="shared" ref="AH450:AH513" si="173">IF($U450&lt;3,IF($L450=$L$1,1,0),IF($L450=$L$1,$V450,0))</f>
        <v>1</v>
      </c>
      <c r="AI450" s="141">
        <f t="shared" ref="AI450:AI513" si="174">IF($U450&lt;3,IF($M450=$M$1,1,0),IF($M450=$M$1,$V450,0))</f>
        <v>0</v>
      </c>
      <c r="AJ450" s="141">
        <f t="shared" ref="AJ450:AJ513" si="175">IF($U450&lt;3,IF($N450=$N$1,1,0),IF($N450=$N$1,$V450,0))</f>
        <v>0</v>
      </c>
      <c r="AK450" s="141">
        <f t="shared" ref="AK450:AK513" si="176">IF($U450&lt;3,IF($O450=$O$1,1,0),IF($O450=$O$1,$V450,0))</f>
        <v>0</v>
      </c>
      <c r="AL450" s="141">
        <f t="shared" ref="AL450:AL513" si="177">IF($U450&lt;3,IF($P450=$P$1,1,0),IF($P450=$P$1,$V450,0))</f>
        <v>0</v>
      </c>
      <c r="AM450" s="141">
        <f t="shared" ref="AM450:AM513" si="178">IF($U450&lt;3,IF($Q450=$Q$1,1,0),IF($Q450=$Q$1,$V450,0))</f>
        <v>0</v>
      </c>
      <c r="AN450" s="141">
        <f t="shared" ref="AN450:AN513" si="179">IF($U450&lt;3,IF($R450=$R$1,1,0),IF($R450=$R$1,$V450,0))</f>
        <v>0</v>
      </c>
      <c r="AO450" s="141">
        <f t="shared" ref="AO450:AO513" si="180">IF($U450&lt;3,IF($S450=$S$1,1,0),IF($S450=$S$1,$V450,0))</f>
        <v>0</v>
      </c>
      <c r="AP450" s="142"/>
      <c r="AQ450" s="142"/>
      <c r="AR450" s="141">
        <f t="shared" ref="AR450:AR513" si="181">SUM(X450:AP450)</f>
        <v>3</v>
      </c>
      <c r="AS450" s="141">
        <f t="shared" ref="AS450:AS513" si="182">U450</f>
        <v>3</v>
      </c>
      <c r="AT450" s="141" t="str">
        <f t="shared" ref="AT450:AT513" si="183">IF(AR450=AS450,"Correct",IF(AR450=3,"Correct","Wrong"))</f>
        <v>Correct</v>
      </c>
      <c r="AU450" s="142"/>
      <c r="AV450" s="115" t="s">
        <v>83</v>
      </c>
      <c r="AX450" s="115" t="s">
        <v>84</v>
      </c>
      <c r="AY450" s="115" t="s">
        <v>127</v>
      </c>
      <c r="AZ450" s="115" t="s">
        <v>85</v>
      </c>
      <c r="BA450" s="115" t="s">
        <v>86</v>
      </c>
      <c r="BB450" s="115" t="s">
        <v>87</v>
      </c>
      <c r="BD450" s="115" t="s">
        <v>111</v>
      </c>
      <c r="BE450" s="115" t="s">
        <v>106</v>
      </c>
      <c r="BF450" s="115" t="s">
        <v>91</v>
      </c>
      <c r="BG450" s="115" t="s">
        <v>86</v>
      </c>
    </row>
    <row r="451" spans="1:59">
      <c r="A451" s="115">
        <v>7044848984</v>
      </c>
      <c r="B451" s="115" t="s">
        <v>52</v>
      </c>
      <c r="E451" s="115" t="s">
        <v>19</v>
      </c>
      <c r="G451" s="115" t="s">
        <v>56</v>
      </c>
      <c r="H451" s="115" t="s">
        <v>57</v>
      </c>
      <c r="L451" s="115" t="s">
        <v>61</v>
      </c>
      <c r="N451" s="115" t="s">
        <v>26</v>
      </c>
      <c r="T451" s="142"/>
      <c r="U451" s="141">
        <f t="shared" si="161"/>
        <v>6</v>
      </c>
      <c r="V451" s="141">
        <f t="shared" si="162"/>
        <v>0.5</v>
      </c>
      <c r="W451" s="142"/>
      <c r="X451" s="141">
        <f t="shared" si="163"/>
        <v>0.5</v>
      </c>
      <c r="Y451" s="141">
        <f t="shared" si="164"/>
        <v>0</v>
      </c>
      <c r="Z451" s="141">
        <f t="shared" si="165"/>
        <v>0</v>
      </c>
      <c r="AA451" s="141">
        <f t="shared" si="166"/>
        <v>0.5</v>
      </c>
      <c r="AB451" s="141">
        <f t="shared" si="167"/>
        <v>0</v>
      </c>
      <c r="AC451" s="141">
        <f t="shared" si="168"/>
        <v>0.5</v>
      </c>
      <c r="AD451" s="141">
        <f t="shared" si="169"/>
        <v>0.5</v>
      </c>
      <c r="AE451" s="141">
        <f t="shared" si="170"/>
        <v>0</v>
      </c>
      <c r="AF451" s="141">
        <f t="shared" si="171"/>
        <v>0</v>
      </c>
      <c r="AG451" s="141">
        <f t="shared" si="172"/>
        <v>0</v>
      </c>
      <c r="AH451" s="141">
        <f t="shared" si="173"/>
        <v>0.5</v>
      </c>
      <c r="AI451" s="141">
        <f t="shared" si="174"/>
        <v>0</v>
      </c>
      <c r="AJ451" s="141">
        <f t="shared" si="175"/>
        <v>0.5</v>
      </c>
      <c r="AK451" s="141">
        <f t="shared" si="176"/>
        <v>0</v>
      </c>
      <c r="AL451" s="141">
        <f t="shared" si="177"/>
        <v>0</v>
      </c>
      <c r="AM451" s="141">
        <f t="shared" si="178"/>
        <v>0</v>
      </c>
      <c r="AN451" s="141">
        <f t="shared" si="179"/>
        <v>0</v>
      </c>
      <c r="AO451" s="141">
        <f t="shared" si="180"/>
        <v>0</v>
      </c>
      <c r="AP451" s="142"/>
      <c r="AQ451" s="142"/>
      <c r="AR451" s="141">
        <f t="shared" si="181"/>
        <v>3</v>
      </c>
      <c r="AS451" s="141">
        <f t="shared" si="182"/>
        <v>6</v>
      </c>
      <c r="AT451" s="141" t="str">
        <f t="shared" si="183"/>
        <v>Correct</v>
      </c>
      <c r="AU451" s="142"/>
      <c r="AV451" s="115" t="s">
        <v>83</v>
      </c>
      <c r="AW451" s="115">
        <v>70</v>
      </c>
      <c r="AX451" s="115" t="s">
        <v>181</v>
      </c>
      <c r="AY451" s="115" t="s">
        <v>188</v>
      </c>
      <c r="AZ451" s="115" t="s">
        <v>85</v>
      </c>
      <c r="BA451" s="115" t="s">
        <v>86</v>
      </c>
      <c r="BB451" s="115" t="s">
        <v>87</v>
      </c>
      <c r="BC451" s="115" t="s">
        <v>100</v>
      </c>
      <c r="BD451" s="115" t="s">
        <v>89</v>
      </c>
      <c r="BE451" s="115" t="s">
        <v>90</v>
      </c>
      <c r="BF451" s="115" t="s">
        <v>91</v>
      </c>
      <c r="BG451" s="115" t="s">
        <v>91</v>
      </c>
    </row>
    <row r="452" spans="1:59">
      <c r="A452" s="115">
        <v>6984056785</v>
      </c>
      <c r="H452" s="115" t="s">
        <v>57</v>
      </c>
      <c r="I452" s="115" t="s">
        <v>58</v>
      </c>
      <c r="L452" s="115" t="s">
        <v>61</v>
      </c>
      <c r="T452" s="142"/>
      <c r="U452" s="141">
        <f t="shared" si="161"/>
        <v>3</v>
      </c>
      <c r="V452" s="141">
        <f t="shared" si="162"/>
        <v>1</v>
      </c>
      <c r="W452" s="142"/>
      <c r="X452" s="141">
        <f t="shared" si="163"/>
        <v>0</v>
      </c>
      <c r="Y452" s="141">
        <f t="shared" si="164"/>
        <v>0</v>
      </c>
      <c r="Z452" s="141">
        <f t="shared" si="165"/>
        <v>0</v>
      </c>
      <c r="AA452" s="141">
        <f t="shared" si="166"/>
        <v>0</v>
      </c>
      <c r="AB452" s="141">
        <f t="shared" si="167"/>
        <v>0</v>
      </c>
      <c r="AC452" s="141">
        <f t="shared" si="168"/>
        <v>0</v>
      </c>
      <c r="AD452" s="141">
        <f t="shared" si="169"/>
        <v>1</v>
      </c>
      <c r="AE452" s="141">
        <f t="shared" si="170"/>
        <v>1</v>
      </c>
      <c r="AF452" s="141">
        <f t="shared" si="171"/>
        <v>0</v>
      </c>
      <c r="AG452" s="141">
        <f t="shared" si="172"/>
        <v>0</v>
      </c>
      <c r="AH452" s="141">
        <f t="shared" si="173"/>
        <v>1</v>
      </c>
      <c r="AI452" s="141">
        <f t="shared" si="174"/>
        <v>0</v>
      </c>
      <c r="AJ452" s="141">
        <f t="shared" si="175"/>
        <v>0</v>
      </c>
      <c r="AK452" s="141">
        <f t="shared" si="176"/>
        <v>0</v>
      </c>
      <c r="AL452" s="141">
        <f t="shared" si="177"/>
        <v>0</v>
      </c>
      <c r="AM452" s="141">
        <f t="shared" si="178"/>
        <v>0</v>
      </c>
      <c r="AN452" s="141">
        <f t="shared" si="179"/>
        <v>0</v>
      </c>
      <c r="AO452" s="141">
        <f t="shared" si="180"/>
        <v>0</v>
      </c>
      <c r="AP452" s="142"/>
      <c r="AQ452" s="142"/>
      <c r="AR452" s="141">
        <f t="shared" si="181"/>
        <v>3</v>
      </c>
      <c r="AS452" s="141">
        <f t="shared" si="182"/>
        <v>3</v>
      </c>
      <c r="AT452" s="141" t="str">
        <f t="shared" si="183"/>
        <v>Correct</v>
      </c>
      <c r="AU452" s="142"/>
      <c r="AV452" s="115" t="s">
        <v>83</v>
      </c>
      <c r="AW452" s="115">
        <v>74</v>
      </c>
      <c r="AX452" s="115" t="s">
        <v>181</v>
      </c>
      <c r="AY452" s="115" t="s">
        <v>206</v>
      </c>
      <c r="AZ452" s="115" t="s">
        <v>85</v>
      </c>
      <c r="BA452" s="115" t="s">
        <v>86</v>
      </c>
      <c r="BB452" s="115" t="s">
        <v>87</v>
      </c>
      <c r="BC452" s="115" t="s">
        <v>104</v>
      </c>
      <c r="BD452" s="115" t="s">
        <v>112</v>
      </c>
      <c r="BE452" s="115" t="s">
        <v>106</v>
      </c>
      <c r="BF452" s="115" t="s">
        <v>91</v>
      </c>
      <c r="BG452" s="115" t="s">
        <v>86</v>
      </c>
    </row>
    <row r="453" spans="1:59">
      <c r="A453" s="115">
        <v>7011315518</v>
      </c>
      <c r="B453" s="115" t="s">
        <v>52</v>
      </c>
      <c r="E453" s="115" t="s">
        <v>19</v>
      </c>
      <c r="G453" s="115" t="s">
        <v>56</v>
      </c>
      <c r="H453" s="115" t="s">
        <v>57</v>
      </c>
      <c r="I453" s="115" t="s">
        <v>58</v>
      </c>
      <c r="L453" s="115" t="s">
        <v>61</v>
      </c>
      <c r="N453" s="115" t="s">
        <v>26</v>
      </c>
      <c r="R453" s="115" t="s">
        <v>65</v>
      </c>
      <c r="T453" s="142"/>
      <c r="U453" s="141">
        <f t="shared" si="161"/>
        <v>8</v>
      </c>
      <c r="V453" s="141">
        <f t="shared" si="162"/>
        <v>0.375</v>
      </c>
      <c r="W453" s="142"/>
      <c r="X453" s="141">
        <f t="shared" si="163"/>
        <v>0.375</v>
      </c>
      <c r="Y453" s="141">
        <f t="shared" si="164"/>
        <v>0</v>
      </c>
      <c r="Z453" s="141">
        <f t="shared" si="165"/>
        <v>0</v>
      </c>
      <c r="AA453" s="141">
        <f t="shared" si="166"/>
        <v>0.375</v>
      </c>
      <c r="AB453" s="141">
        <f t="shared" si="167"/>
        <v>0</v>
      </c>
      <c r="AC453" s="141">
        <f t="shared" si="168"/>
        <v>0.375</v>
      </c>
      <c r="AD453" s="141">
        <f t="shared" si="169"/>
        <v>0.375</v>
      </c>
      <c r="AE453" s="141">
        <f t="shared" si="170"/>
        <v>0.375</v>
      </c>
      <c r="AF453" s="141">
        <f t="shared" si="171"/>
        <v>0</v>
      </c>
      <c r="AG453" s="141">
        <f t="shared" si="172"/>
        <v>0</v>
      </c>
      <c r="AH453" s="141">
        <f t="shared" si="173"/>
        <v>0.375</v>
      </c>
      <c r="AI453" s="141">
        <f t="shared" si="174"/>
        <v>0</v>
      </c>
      <c r="AJ453" s="141">
        <f t="shared" si="175"/>
        <v>0.375</v>
      </c>
      <c r="AK453" s="141">
        <f t="shared" si="176"/>
        <v>0</v>
      </c>
      <c r="AL453" s="141">
        <f t="shared" si="177"/>
        <v>0</v>
      </c>
      <c r="AM453" s="141">
        <f t="shared" si="178"/>
        <v>0</v>
      </c>
      <c r="AN453" s="141">
        <f t="shared" si="179"/>
        <v>0.375</v>
      </c>
      <c r="AO453" s="141">
        <f t="shared" si="180"/>
        <v>0</v>
      </c>
      <c r="AP453" s="142"/>
      <c r="AQ453" s="142"/>
      <c r="AR453" s="141">
        <f t="shared" si="181"/>
        <v>3</v>
      </c>
      <c r="AS453" s="141">
        <f t="shared" si="182"/>
        <v>8</v>
      </c>
      <c r="AT453" s="141" t="str">
        <f t="shared" si="183"/>
        <v>Correct</v>
      </c>
      <c r="AU453" s="142"/>
      <c r="AV453" s="115" t="s">
        <v>99</v>
      </c>
      <c r="AW453" s="115">
        <v>78</v>
      </c>
      <c r="AX453" s="115" t="s">
        <v>181</v>
      </c>
      <c r="AY453" s="115" t="s">
        <v>208</v>
      </c>
      <c r="AZ453" s="115" t="s">
        <v>85</v>
      </c>
      <c r="BB453" s="115" t="s">
        <v>87</v>
      </c>
      <c r="BE453" s="115" t="s">
        <v>106</v>
      </c>
      <c r="BF453" s="115" t="s">
        <v>91</v>
      </c>
      <c r="BG453" s="115" t="s">
        <v>91</v>
      </c>
    </row>
    <row r="454" spans="1:59">
      <c r="A454" s="115">
        <v>7044860127</v>
      </c>
      <c r="R454" s="115" t="s">
        <v>65</v>
      </c>
      <c r="T454" s="142"/>
      <c r="U454" s="141">
        <f t="shared" si="161"/>
        <v>1</v>
      </c>
      <c r="V454" s="141">
        <f t="shared" si="162"/>
        <v>3</v>
      </c>
      <c r="W454" s="142"/>
      <c r="X454" s="141">
        <f t="shared" si="163"/>
        <v>0</v>
      </c>
      <c r="Y454" s="141">
        <f t="shared" si="164"/>
        <v>0</v>
      </c>
      <c r="Z454" s="141">
        <f t="shared" si="165"/>
        <v>0</v>
      </c>
      <c r="AA454" s="141">
        <f t="shared" si="166"/>
        <v>0</v>
      </c>
      <c r="AB454" s="141">
        <f t="shared" si="167"/>
        <v>0</v>
      </c>
      <c r="AC454" s="141">
        <f t="shared" si="168"/>
        <v>0</v>
      </c>
      <c r="AD454" s="141">
        <f t="shared" si="169"/>
        <v>0</v>
      </c>
      <c r="AE454" s="141">
        <f t="shared" si="170"/>
        <v>0</v>
      </c>
      <c r="AF454" s="141">
        <f t="shared" si="171"/>
        <v>0</v>
      </c>
      <c r="AG454" s="141">
        <f t="shared" si="172"/>
        <v>0</v>
      </c>
      <c r="AH454" s="141">
        <f t="shared" si="173"/>
        <v>0</v>
      </c>
      <c r="AI454" s="141">
        <f t="shared" si="174"/>
        <v>0</v>
      </c>
      <c r="AJ454" s="141">
        <f t="shared" si="175"/>
        <v>0</v>
      </c>
      <c r="AK454" s="141">
        <f t="shared" si="176"/>
        <v>0</v>
      </c>
      <c r="AL454" s="141">
        <f t="shared" si="177"/>
        <v>0</v>
      </c>
      <c r="AM454" s="141">
        <f t="shared" si="178"/>
        <v>0</v>
      </c>
      <c r="AN454" s="141">
        <f t="shared" si="179"/>
        <v>1</v>
      </c>
      <c r="AO454" s="141">
        <f t="shared" si="180"/>
        <v>0</v>
      </c>
      <c r="AP454" s="142"/>
      <c r="AQ454" s="142"/>
      <c r="AR454" s="141">
        <f t="shared" si="181"/>
        <v>1</v>
      </c>
      <c r="AS454" s="141">
        <f t="shared" si="182"/>
        <v>1</v>
      </c>
      <c r="AT454" s="141" t="str">
        <f t="shared" si="183"/>
        <v>Correct</v>
      </c>
      <c r="AU454" s="142"/>
      <c r="AV454" s="115" t="s">
        <v>99</v>
      </c>
      <c r="AW454" s="115">
        <v>78</v>
      </c>
      <c r="AX454" s="115" t="s">
        <v>84</v>
      </c>
      <c r="AY454" s="115" t="s">
        <v>138</v>
      </c>
      <c r="AZ454" s="115" t="s">
        <v>85</v>
      </c>
      <c r="BC454" s="115" t="s">
        <v>101</v>
      </c>
      <c r="BE454" s="115" t="s">
        <v>90</v>
      </c>
      <c r="BF454" s="115" t="s">
        <v>91</v>
      </c>
      <c r="BG454" s="115" t="s">
        <v>91</v>
      </c>
    </row>
    <row r="455" spans="1:59">
      <c r="A455" s="115">
        <v>7044859540</v>
      </c>
      <c r="B455" s="115" t="s">
        <v>52</v>
      </c>
      <c r="E455" s="115" t="s">
        <v>19</v>
      </c>
      <c r="G455" s="115" t="s">
        <v>56</v>
      </c>
      <c r="H455" s="115" t="s">
        <v>57</v>
      </c>
      <c r="T455" s="142"/>
      <c r="U455" s="141">
        <f t="shared" si="161"/>
        <v>4</v>
      </c>
      <c r="V455" s="141">
        <f t="shared" si="162"/>
        <v>0.75</v>
      </c>
      <c r="W455" s="142"/>
      <c r="X455" s="141">
        <f t="shared" si="163"/>
        <v>0.75</v>
      </c>
      <c r="Y455" s="141">
        <f t="shared" si="164"/>
        <v>0</v>
      </c>
      <c r="Z455" s="141">
        <f t="shared" si="165"/>
        <v>0</v>
      </c>
      <c r="AA455" s="141">
        <f t="shared" si="166"/>
        <v>0.75</v>
      </c>
      <c r="AB455" s="141">
        <f t="shared" si="167"/>
        <v>0</v>
      </c>
      <c r="AC455" s="141">
        <f t="shared" si="168"/>
        <v>0.75</v>
      </c>
      <c r="AD455" s="141">
        <f t="shared" si="169"/>
        <v>0.75</v>
      </c>
      <c r="AE455" s="141">
        <f t="shared" si="170"/>
        <v>0</v>
      </c>
      <c r="AF455" s="141">
        <f t="shared" si="171"/>
        <v>0</v>
      </c>
      <c r="AG455" s="141">
        <f t="shared" si="172"/>
        <v>0</v>
      </c>
      <c r="AH455" s="141">
        <f t="shared" si="173"/>
        <v>0</v>
      </c>
      <c r="AI455" s="141">
        <f t="shared" si="174"/>
        <v>0</v>
      </c>
      <c r="AJ455" s="141">
        <f t="shared" si="175"/>
        <v>0</v>
      </c>
      <c r="AK455" s="141">
        <f t="shared" si="176"/>
        <v>0</v>
      </c>
      <c r="AL455" s="141">
        <f t="shared" si="177"/>
        <v>0</v>
      </c>
      <c r="AM455" s="141">
        <f t="shared" si="178"/>
        <v>0</v>
      </c>
      <c r="AN455" s="141">
        <f t="shared" si="179"/>
        <v>0</v>
      </c>
      <c r="AO455" s="141">
        <f t="shared" si="180"/>
        <v>0</v>
      </c>
      <c r="AP455" s="142"/>
      <c r="AQ455" s="142"/>
      <c r="AR455" s="141">
        <f t="shared" si="181"/>
        <v>3</v>
      </c>
      <c r="AS455" s="141">
        <f t="shared" si="182"/>
        <v>4</v>
      </c>
      <c r="AT455" s="141" t="str">
        <f t="shared" si="183"/>
        <v>Correct</v>
      </c>
      <c r="AU455" s="142"/>
      <c r="AV455" s="115" t="s">
        <v>99</v>
      </c>
      <c r="AW455" s="115">
        <v>68</v>
      </c>
      <c r="AX455" s="115" t="s">
        <v>181</v>
      </c>
      <c r="AY455" s="115" t="s">
        <v>227</v>
      </c>
      <c r="AZ455" s="115" t="s">
        <v>85</v>
      </c>
      <c r="BA455" s="115" t="s">
        <v>86</v>
      </c>
      <c r="BB455" s="115" t="s">
        <v>87</v>
      </c>
      <c r="BC455" s="115" t="s">
        <v>101</v>
      </c>
      <c r="BD455" s="115" t="s">
        <v>111</v>
      </c>
      <c r="BE455" s="115" t="s">
        <v>106</v>
      </c>
      <c r="BF455" s="115" t="s">
        <v>91</v>
      </c>
      <c r="BG455" s="115" t="s">
        <v>91</v>
      </c>
    </row>
    <row r="456" spans="1:59">
      <c r="A456" s="115">
        <v>6985462490</v>
      </c>
      <c r="E456" s="115" t="s">
        <v>19</v>
      </c>
      <c r="H456" s="115" t="s">
        <v>57</v>
      </c>
      <c r="I456" s="115" t="s">
        <v>58</v>
      </c>
      <c r="T456" s="142"/>
      <c r="U456" s="141">
        <f t="shared" si="161"/>
        <v>3</v>
      </c>
      <c r="V456" s="141">
        <f t="shared" si="162"/>
        <v>1</v>
      </c>
      <c r="W456" s="142"/>
      <c r="X456" s="141">
        <f t="shared" si="163"/>
        <v>0</v>
      </c>
      <c r="Y456" s="141">
        <f t="shared" si="164"/>
        <v>0</v>
      </c>
      <c r="Z456" s="141">
        <f t="shared" si="165"/>
        <v>0</v>
      </c>
      <c r="AA456" s="141">
        <f t="shared" si="166"/>
        <v>1</v>
      </c>
      <c r="AB456" s="141">
        <f t="shared" si="167"/>
        <v>0</v>
      </c>
      <c r="AC456" s="141">
        <f t="shared" si="168"/>
        <v>0</v>
      </c>
      <c r="AD456" s="141">
        <f t="shared" si="169"/>
        <v>1</v>
      </c>
      <c r="AE456" s="141">
        <f t="shared" si="170"/>
        <v>1</v>
      </c>
      <c r="AF456" s="141">
        <f t="shared" si="171"/>
        <v>0</v>
      </c>
      <c r="AG456" s="141">
        <f t="shared" si="172"/>
        <v>0</v>
      </c>
      <c r="AH456" s="141">
        <f t="shared" si="173"/>
        <v>0</v>
      </c>
      <c r="AI456" s="141">
        <f t="shared" si="174"/>
        <v>0</v>
      </c>
      <c r="AJ456" s="141">
        <f t="shared" si="175"/>
        <v>0</v>
      </c>
      <c r="AK456" s="141">
        <f t="shared" si="176"/>
        <v>0</v>
      </c>
      <c r="AL456" s="141">
        <f t="shared" si="177"/>
        <v>0</v>
      </c>
      <c r="AM456" s="141">
        <f t="shared" si="178"/>
        <v>0</v>
      </c>
      <c r="AN456" s="141">
        <f t="shared" si="179"/>
        <v>0</v>
      </c>
      <c r="AO456" s="141">
        <f t="shared" si="180"/>
        <v>0</v>
      </c>
      <c r="AP456" s="142"/>
      <c r="AQ456" s="142"/>
      <c r="AR456" s="141">
        <f t="shared" si="181"/>
        <v>3</v>
      </c>
      <c r="AS456" s="141">
        <f t="shared" si="182"/>
        <v>3</v>
      </c>
      <c r="AT456" s="141" t="str">
        <f t="shared" si="183"/>
        <v>Correct</v>
      </c>
      <c r="AU456" s="142"/>
      <c r="AV456" s="115" t="s">
        <v>99</v>
      </c>
      <c r="AW456" s="115">
        <v>69</v>
      </c>
      <c r="AX456" s="115" t="s">
        <v>181</v>
      </c>
      <c r="AY456" s="115" t="s">
        <v>221</v>
      </c>
      <c r="AZ456" s="115" t="s">
        <v>85</v>
      </c>
      <c r="BC456" s="115" t="s">
        <v>88</v>
      </c>
      <c r="BD456" s="115" t="s">
        <v>111</v>
      </c>
      <c r="BE456" s="115" t="s">
        <v>113</v>
      </c>
      <c r="BF456" s="115" t="s">
        <v>91</v>
      </c>
      <c r="BG456" s="115" t="s">
        <v>91</v>
      </c>
    </row>
    <row r="457" spans="1:59">
      <c r="A457" s="115">
        <v>7011087933</v>
      </c>
      <c r="B457" s="115" t="s">
        <v>52</v>
      </c>
      <c r="N457" s="115" t="s">
        <v>26</v>
      </c>
      <c r="T457" s="142"/>
      <c r="U457" s="141">
        <f t="shared" si="161"/>
        <v>2</v>
      </c>
      <c r="V457" s="141">
        <f t="shared" si="162"/>
        <v>1.5</v>
      </c>
      <c r="W457" s="142"/>
      <c r="X457" s="141">
        <f t="shared" si="163"/>
        <v>1</v>
      </c>
      <c r="Y457" s="141">
        <f t="shared" si="164"/>
        <v>0</v>
      </c>
      <c r="Z457" s="141">
        <f t="shared" si="165"/>
        <v>0</v>
      </c>
      <c r="AA457" s="141">
        <f t="shared" si="166"/>
        <v>0</v>
      </c>
      <c r="AB457" s="141">
        <f t="shared" si="167"/>
        <v>0</v>
      </c>
      <c r="AC457" s="141">
        <f t="shared" si="168"/>
        <v>0</v>
      </c>
      <c r="AD457" s="141">
        <f t="shared" si="169"/>
        <v>0</v>
      </c>
      <c r="AE457" s="141">
        <f t="shared" si="170"/>
        <v>0</v>
      </c>
      <c r="AF457" s="141">
        <f t="shared" si="171"/>
        <v>0</v>
      </c>
      <c r="AG457" s="141">
        <f t="shared" si="172"/>
        <v>0</v>
      </c>
      <c r="AH457" s="141">
        <f t="shared" si="173"/>
        <v>0</v>
      </c>
      <c r="AI457" s="141">
        <f t="shared" si="174"/>
        <v>0</v>
      </c>
      <c r="AJ457" s="141">
        <f t="shared" si="175"/>
        <v>1</v>
      </c>
      <c r="AK457" s="141">
        <f t="shared" si="176"/>
        <v>0</v>
      </c>
      <c r="AL457" s="141">
        <f t="shared" si="177"/>
        <v>0</v>
      </c>
      <c r="AM457" s="141">
        <f t="shared" si="178"/>
        <v>0</v>
      </c>
      <c r="AN457" s="141">
        <f t="shared" si="179"/>
        <v>0</v>
      </c>
      <c r="AO457" s="141">
        <f t="shared" si="180"/>
        <v>0</v>
      </c>
      <c r="AP457" s="142"/>
      <c r="AQ457" s="142"/>
      <c r="AR457" s="141">
        <f t="shared" si="181"/>
        <v>2</v>
      </c>
      <c r="AS457" s="141">
        <f t="shared" si="182"/>
        <v>2</v>
      </c>
      <c r="AT457" s="141" t="str">
        <f t="shared" si="183"/>
        <v>Correct</v>
      </c>
      <c r="AU457" s="142"/>
      <c r="AV457" s="115" t="s">
        <v>83</v>
      </c>
      <c r="AW457" s="115">
        <v>50</v>
      </c>
      <c r="AX457" s="115" t="s">
        <v>84</v>
      </c>
      <c r="AY457" s="115" t="s">
        <v>136</v>
      </c>
      <c r="AZ457" s="115" t="s">
        <v>97</v>
      </c>
      <c r="BA457" s="115" t="s">
        <v>86</v>
      </c>
      <c r="BB457" s="115" t="s">
        <v>87</v>
      </c>
      <c r="BC457" s="115" t="s">
        <v>101</v>
      </c>
      <c r="BD457" s="115" t="s">
        <v>94</v>
      </c>
      <c r="BE457" s="115" t="s">
        <v>90</v>
      </c>
      <c r="BF457" s="115" t="s">
        <v>91</v>
      </c>
      <c r="BG457" s="115" t="s">
        <v>91</v>
      </c>
    </row>
    <row r="458" spans="1:59">
      <c r="A458" s="115">
        <v>7011091359</v>
      </c>
      <c r="N458" s="115" t="s">
        <v>26</v>
      </c>
      <c r="T458" s="142"/>
      <c r="U458" s="141">
        <f t="shared" si="161"/>
        <v>1</v>
      </c>
      <c r="V458" s="141">
        <f t="shared" si="162"/>
        <v>3</v>
      </c>
      <c r="W458" s="142"/>
      <c r="X458" s="141">
        <f t="shared" si="163"/>
        <v>0</v>
      </c>
      <c r="Y458" s="141">
        <f t="shared" si="164"/>
        <v>0</v>
      </c>
      <c r="Z458" s="141">
        <f t="shared" si="165"/>
        <v>0</v>
      </c>
      <c r="AA458" s="141">
        <f t="shared" si="166"/>
        <v>0</v>
      </c>
      <c r="AB458" s="141">
        <f t="shared" si="167"/>
        <v>0</v>
      </c>
      <c r="AC458" s="141">
        <f t="shared" si="168"/>
        <v>0</v>
      </c>
      <c r="AD458" s="141">
        <f t="shared" si="169"/>
        <v>0</v>
      </c>
      <c r="AE458" s="141">
        <f t="shared" si="170"/>
        <v>0</v>
      </c>
      <c r="AF458" s="141">
        <f t="shared" si="171"/>
        <v>0</v>
      </c>
      <c r="AG458" s="141">
        <f t="shared" si="172"/>
        <v>0</v>
      </c>
      <c r="AH458" s="141">
        <f t="shared" si="173"/>
        <v>0</v>
      </c>
      <c r="AI458" s="141">
        <f t="shared" si="174"/>
        <v>0</v>
      </c>
      <c r="AJ458" s="141">
        <f t="shared" si="175"/>
        <v>1</v>
      </c>
      <c r="AK458" s="141">
        <f t="shared" si="176"/>
        <v>0</v>
      </c>
      <c r="AL458" s="141">
        <f t="shared" si="177"/>
        <v>0</v>
      </c>
      <c r="AM458" s="141">
        <f t="shared" si="178"/>
        <v>0</v>
      </c>
      <c r="AN458" s="141">
        <f t="shared" si="179"/>
        <v>0</v>
      </c>
      <c r="AO458" s="141">
        <f t="shared" si="180"/>
        <v>0</v>
      </c>
      <c r="AP458" s="142"/>
      <c r="AQ458" s="142"/>
      <c r="AR458" s="141">
        <f t="shared" si="181"/>
        <v>1</v>
      </c>
      <c r="AS458" s="141">
        <f t="shared" si="182"/>
        <v>1</v>
      </c>
      <c r="AT458" s="141" t="str">
        <f t="shared" si="183"/>
        <v>Correct</v>
      </c>
      <c r="AU458" s="142"/>
      <c r="AV458" s="115" t="s">
        <v>83</v>
      </c>
      <c r="AW458" s="115">
        <v>48</v>
      </c>
      <c r="AX458" s="115" t="s">
        <v>84</v>
      </c>
      <c r="AY458" s="115" t="s">
        <v>126</v>
      </c>
      <c r="BA458" s="115" t="s">
        <v>91</v>
      </c>
      <c r="BB458" s="115" t="s">
        <v>137</v>
      </c>
      <c r="BC458" s="115" t="s">
        <v>104</v>
      </c>
      <c r="BD458" s="115" t="s">
        <v>89</v>
      </c>
      <c r="BE458" s="115" t="s">
        <v>90</v>
      </c>
      <c r="BF458" s="115" t="s">
        <v>91</v>
      </c>
      <c r="BG458" s="115" t="s">
        <v>91</v>
      </c>
    </row>
    <row r="459" spans="1:59">
      <c r="A459" s="115">
        <v>7045786734</v>
      </c>
      <c r="B459" s="115" t="s">
        <v>52</v>
      </c>
      <c r="H459" s="115" t="s">
        <v>57</v>
      </c>
      <c r="I459" s="115" t="s">
        <v>58</v>
      </c>
      <c r="T459" s="142"/>
      <c r="U459" s="141">
        <f t="shared" si="161"/>
        <v>3</v>
      </c>
      <c r="V459" s="141">
        <f t="shared" si="162"/>
        <v>1</v>
      </c>
      <c r="W459" s="142"/>
      <c r="X459" s="141">
        <f t="shared" si="163"/>
        <v>1</v>
      </c>
      <c r="Y459" s="141">
        <f t="shared" si="164"/>
        <v>0</v>
      </c>
      <c r="Z459" s="141">
        <f t="shared" si="165"/>
        <v>0</v>
      </c>
      <c r="AA459" s="141">
        <f t="shared" si="166"/>
        <v>0</v>
      </c>
      <c r="AB459" s="141">
        <f t="shared" si="167"/>
        <v>0</v>
      </c>
      <c r="AC459" s="141">
        <f t="shared" si="168"/>
        <v>0</v>
      </c>
      <c r="AD459" s="141">
        <f t="shared" si="169"/>
        <v>1</v>
      </c>
      <c r="AE459" s="141">
        <f t="shared" si="170"/>
        <v>1</v>
      </c>
      <c r="AF459" s="141">
        <f t="shared" si="171"/>
        <v>0</v>
      </c>
      <c r="AG459" s="141">
        <f t="shared" si="172"/>
        <v>0</v>
      </c>
      <c r="AH459" s="141">
        <f t="shared" si="173"/>
        <v>0</v>
      </c>
      <c r="AI459" s="141">
        <f t="shared" si="174"/>
        <v>0</v>
      </c>
      <c r="AJ459" s="141">
        <f t="shared" si="175"/>
        <v>0</v>
      </c>
      <c r="AK459" s="141">
        <f t="shared" si="176"/>
        <v>0</v>
      </c>
      <c r="AL459" s="141">
        <f t="shared" si="177"/>
        <v>0</v>
      </c>
      <c r="AM459" s="141">
        <f t="shared" si="178"/>
        <v>0</v>
      </c>
      <c r="AN459" s="141">
        <f t="shared" si="179"/>
        <v>0</v>
      </c>
      <c r="AO459" s="141">
        <f t="shared" si="180"/>
        <v>0</v>
      </c>
      <c r="AP459" s="142"/>
      <c r="AQ459" s="142"/>
      <c r="AR459" s="141">
        <f t="shared" si="181"/>
        <v>3</v>
      </c>
      <c r="AS459" s="141">
        <f t="shared" si="182"/>
        <v>3</v>
      </c>
      <c r="AT459" s="141" t="str">
        <f t="shared" si="183"/>
        <v>Correct</v>
      </c>
      <c r="AU459" s="142"/>
      <c r="AV459" s="115" t="s">
        <v>83</v>
      </c>
      <c r="AW459" s="115">
        <v>61</v>
      </c>
      <c r="AX459" s="115" t="s">
        <v>181</v>
      </c>
      <c r="AY459" s="115" t="s">
        <v>241</v>
      </c>
      <c r="AZ459" s="115" t="s">
        <v>85</v>
      </c>
      <c r="BA459" s="115" t="s">
        <v>86</v>
      </c>
      <c r="BB459" s="115" t="s">
        <v>87</v>
      </c>
      <c r="BC459" s="115" t="s">
        <v>88</v>
      </c>
      <c r="BD459" s="115" t="s">
        <v>89</v>
      </c>
      <c r="BE459" s="115" t="s">
        <v>106</v>
      </c>
      <c r="BF459" s="115" t="s">
        <v>91</v>
      </c>
      <c r="BG459" s="115" t="s">
        <v>91</v>
      </c>
    </row>
    <row r="460" spans="1:59">
      <c r="A460" s="115">
        <v>6985442441</v>
      </c>
      <c r="B460" s="115" t="s">
        <v>52</v>
      </c>
      <c r="L460" s="115" t="s">
        <v>61</v>
      </c>
      <c r="N460" s="115" t="s">
        <v>26</v>
      </c>
      <c r="T460" s="142"/>
      <c r="U460" s="141">
        <f t="shared" si="161"/>
        <v>3</v>
      </c>
      <c r="V460" s="141">
        <f t="shared" si="162"/>
        <v>1</v>
      </c>
      <c r="W460" s="142"/>
      <c r="X460" s="141">
        <f t="shared" si="163"/>
        <v>1</v>
      </c>
      <c r="Y460" s="141">
        <f t="shared" si="164"/>
        <v>0</v>
      </c>
      <c r="Z460" s="141">
        <f t="shared" si="165"/>
        <v>0</v>
      </c>
      <c r="AA460" s="141">
        <f t="shared" si="166"/>
        <v>0</v>
      </c>
      <c r="AB460" s="141">
        <f t="shared" si="167"/>
        <v>0</v>
      </c>
      <c r="AC460" s="141">
        <f t="shared" si="168"/>
        <v>0</v>
      </c>
      <c r="AD460" s="141">
        <f t="shared" si="169"/>
        <v>0</v>
      </c>
      <c r="AE460" s="141">
        <f t="shared" si="170"/>
        <v>0</v>
      </c>
      <c r="AF460" s="141">
        <f t="shared" si="171"/>
        <v>0</v>
      </c>
      <c r="AG460" s="141">
        <f t="shared" si="172"/>
        <v>0</v>
      </c>
      <c r="AH460" s="141">
        <f t="shared" si="173"/>
        <v>1</v>
      </c>
      <c r="AI460" s="141">
        <f t="shared" si="174"/>
        <v>0</v>
      </c>
      <c r="AJ460" s="141">
        <f t="shared" si="175"/>
        <v>1</v>
      </c>
      <c r="AK460" s="141">
        <f t="shared" si="176"/>
        <v>0</v>
      </c>
      <c r="AL460" s="141">
        <f t="shared" si="177"/>
        <v>0</v>
      </c>
      <c r="AM460" s="141">
        <f t="shared" si="178"/>
        <v>0</v>
      </c>
      <c r="AN460" s="141">
        <f t="shared" si="179"/>
        <v>0</v>
      </c>
      <c r="AO460" s="141">
        <f t="shared" si="180"/>
        <v>0</v>
      </c>
      <c r="AP460" s="142"/>
      <c r="AQ460" s="142"/>
      <c r="AR460" s="141">
        <f t="shared" si="181"/>
        <v>3</v>
      </c>
      <c r="AS460" s="141">
        <f t="shared" si="182"/>
        <v>3</v>
      </c>
      <c r="AT460" s="141" t="str">
        <f t="shared" si="183"/>
        <v>Correct</v>
      </c>
      <c r="AU460" s="142"/>
      <c r="AV460" s="115" t="s">
        <v>83</v>
      </c>
      <c r="AW460" s="115">
        <v>72</v>
      </c>
      <c r="AX460" s="115" t="s">
        <v>84</v>
      </c>
      <c r="AY460" s="115" t="s">
        <v>156</v>
      </c>
      <c r="AZ460" s="115" t="s">
        <v>85</v>
      </c>
      <c r="BD460" s="115" t="s">
        <v>111</v>
      </c>
      <c r="BE460" s="115" t="s">
        <v>106</v>
      </c>
      <c r="BF460" s="115" t="s">
        <v>91</v>
      </c>
      <c r="BG460" s="115" t="s">
        <v>91</v>
      </c>
    </row>
    <row r="461" spans="1:59">
      <c r="A461" s="115">
        <v>7008116058</v>
      </c>
      <c r="C461" s="115" t="s">
        <v>53</v>
      </c>
      <c r="S461" s="115" t="s">
        <v>66</v>
      </c>
      <c r="T461" s="142"/>
      <c r="U461" s="141">
        <f t="shared" si="161"/>
        <v>2</v>
      </c>
      <c r="V461" s="141">
        <f t="shared" si="162"/>
        <v>1.5</v>
      </c>
      <c r="W461" s="142"/>
      <c r="X461" s="141">
        <f t="shared" si="163"/>
        <v>0</v>
      </c>
      <c r="Y461" s="141">
        <f t="shared" si="164"/>
        <v>1</v>
      </c>
      <c r="Z461" s="141">
        <f t="shared" si="165"/>
        <v>0</v>
      </c>
      <c r="AA461" s="141">
        <f t="shared" si="166"/>
        <v>0</v>
      </c>
      <c r="AB461" s="141">
        <f t="shared" si="167"/>
        <v>0</v>
      </c>
      <c r="AC461" s="141">
        <f t="shared" si="168"/>
        <v>0</v>
      </c>
      <c r="AD461" s="141">
        <f t="shared" si="169"/>
        <v>0</v>
      </c>
      <c r="AE461" s="141">
        <f t="shared" si="170"/>
        <v>0</v>
      </c>
      <c r="AF461" s="141">
        <f t="shared" si="171"/>
        <v>0</v>
      </c>
      <c r="AG461" s="141">
        <f t="shared" si="172"/>
        <v>0</v>
      </c>
      <c r="AH461" s="141">
        <f t="shared" si="173"/>
        <v>0</v>
      </c>
      <c r="AI461" s="141">
        <f t="shared" si="174"/>
        <v>0</v>
      </c>
      <c r="AJ461" s="141">
        <f t="shared" si="175"/>
        <v>0</v>
      </c>
      <c r="AK461" s="141">
        <f t="shared" si="176"/>
        <v>0</v>
      </c>
      <c r="AL461" s="141">
        <f t="shared" si="177"/>
        <v>0</v>
      </c>
      <c r="AM461" s="141">
        <f t="shared" si="178"/>
        <v>0</v>
      </c>
      <c r="AN461" s="141">
        <f t="shared" si="179"/>
        <v>0</v>
      </c>
      <c r="AO461" s="141">
        <f t="shared" si="180"/>
        <v>1</v>
      </c>
      <c r="AP461" s="142"/>
      <c r="AQ461" s="142"/>
      <c r="AR461" s="141">
        <f t="shared" si="181"/>
        <v>2</v>
      </c>
      <c r="AS461" s="141">
        <f t="shared" si="182"/>
        <v>2</v>
      </c>
      <c r="AT461" s="141" t="str">
        <f t="shared" si="183"/>
        <v>Correct</v>
      </c>
      <c r="AU461" s="142"/>
      <c r="AV461" s="115" t="s">
        <v>83</v>
      </c>
      <c r="AW461" s="115">
        <v>48</v>
      </c>
      <c r="AX461" s="115" t="s">
        <v>181</v>
      </c>
      <c r="AY461" s="115" t="s">
        <v>208</v>
      </c>
      <c r="AZ461" s="115" t="s">
        <v>85</v>
      </c>
      <c r="BA461" s="115" t="s">
        <v>86</v>
      </c>
      <c r="BB461" s="115" t="s">
        <v>87</v>
      </c>
      <c r="BC461" s="115" t="s">
        <v>101</v>
      </c>
      <c r="BD461" s="115" t="s">
        <v>89</v>
      </c>
      <c r="BE461" s="115" t="s">
        <v>90</v>
      </c>
      <c r="BF461" s="115" t="s">
        <v>91</v>
      </c>
      <c r="BG461" s="115" t="s">
        <v>91</v>
      </c>
    </row>
    <row r="462" spans="1:59">
      <c r="A462" s="115">
        <v>5586998287</v>
      </c>
      <c r="G462" s="115" t="s">
        <v>56</v>
      </c>
      <c r="I462" s="115" t="s">
        <v>58</v>
      </c>
      <c r="R462" s="115" t="s">
        <v>65</v>
      </c>
      <c r="T462" s="142"/>
      <c r="U462" s="141">
        <f t="shared" si="161"/>
        <v>3</v>
      </c>
      <c r="V462" s="141">
        <f t="shared" si="162"/>
        <v>1</v>
      </c>
      <c r="W462" s="142"/>
      <c r="X462" s="141">
        <f t="shared" si="163"/>
        <v>0</v>
      </c>
      <c r="Y462" s="141">
        <f t="shared" si="164"/>
        <v>0</v>
      </c>
      <c r="Z462" s="141">
        <f t="shared" si="165"/>
        <v>0</v>
      </c>
      <c r="AA462" s="141">
        <f t="shared" si="166"/>
        <v>0</v>
      </c>
      <c r="AB462" s="141">
        <f t="shared" si="167"/>
        <v>0</v>
      </c>
      <c r="AC462" s="141">
        <f t="shared" si="168"/>
        <v>1</v>
      </c>
      <c r="AD462" s="141">
        <f t="shared" si="169"/>
        <v>0</v>
      </c>
      <c r="AE462" s="141">
        <f t="shared" si="170"/>
        <v>1</v>
      </c>
      <c r="AF462" s="141">
        <f t="shared" si="171"/>
        <v>0</v>
      </c>
      <c r="AG462" s="141">
        <f t="shared" si="172"/>
        <v>0</v>
      </c>
      <c r="AH462" s="141">
        <f t="shared" si="173"/>
        <v>0</v>
      </c>
      <c r="AI462" s="141">
        <f t="shared" si="174"/>
        <v>0</v>
      </c>
      <c r="AJ462" s="141">
        <f t="shared" si="175"/>
        <v>0</v>
      </c>
      <c r="AK462" s="141">
        <f t="shared" si="176"/>
        <v>0</v>
      </c>
      <c r="AL462" s="141">
        <f t="shared" si="177"/>
        <v>0</v>
      </c>
      <c r="AM462" s="141">
        <f t="shared" si="178"/>
        <v>0</v>
      </c>
      <c r="AN462" s="141">
        <f t="shared" si="179"/>
        <v>1</v>
      </c>
      <c r="AO462" s="141">
        <f t="shared" si="180"/>
        <v>0</v>
      </c>
      <c r="AP462" s="142"/>
      <c r="AQ462" s="142"/>
      <c r="AR462" s="141">
        <f t="shared" si="181"/>
        <v>3</v>
      </c>
      <c r="AS462" s="141">
        <f t="shared" si="182"/>
        <v>3</v>
      </c>
      <c r="AT462" s="141" t="str">
        <f t="shared" si="183"/>
        <v>Correct</v>
      </c>
      <c r="AU462" s="142"/>
      <c r="AV462" s="115" t="s">
        <v>83</v>
      </c>
      <c r="AW462" s="115">
        <v>39</v>
      </c>
      <c r="AX462" s="115" t="s">
        <v>181</v>
      </c>
      <c r="AY462" s="115" t="s">
        <v>199</v>
      </c>
      <c r="AZ462" s="115" t="s">
        <v>85</v>
      </c>
      <c r="BA462" s="115" t="s">
        <v>86</v>
      </c>
      <c r="BB462" s="115" t="s">
        <v>87</v>
      </c>
      <c r="BC462" s="115" t="s">
        <v>88</v>
      </c>
      <c r="BD462" s="115" t="s">
        <v>111</v>
      </c>
      <c r="BE462" s="115" t="s">
        <v>103</v>
      </c>
      <c r="BF462" s="115" t="s">
        <v>91</v>
      </c>
      <c r="BG462" s="115" t="s">
        <v>91</v>
      </c>
    </row>
    <row r="463" spans="1:59">
      <c r="A463" s="115">
        <v>7045765204</v>
      </c>
      <c r="B463" s="115" t="s">
        <v>52</v>
      </c>
      <c r="G463" s="115" t="s">
        <v>56</v>
      </c>
      <c r="L463" s="115" t="s">
        <v>61</v>
      </c>
      <c r="T463" s="142"/>
      <c r="U463" s="141">
        <f t="shared" si="161"/>
        <v>3</v>
      </c>
      <c r="V463" s="141">
        <f t="shared" si="162"/>
        <v>1</v>
      </c>
      <c r="W463" s="142"/>
      <c r="X463" s="141">
        <f t="shared" si="163"/>
        <v>1</v>
      </c>
      <c r="Y463" s="141">
        <f t="shared" si="164"/>
        <v>0</v>
      </c>
      <c r="Z463" s="141">
        <f t="shared" si="165"/>
        <v>0</v>
      </c>
      <c r="AA463" s="141">
        <f t="shared" si="166"/>
        <v>0</v>
      </c>
      <c r="AB463" s="141">
        <f t="shared" si="167"/>
        <v>0</v>
      </c>
      <c r="AC463" s="141">
        <f t="shared" si="168"/>
        <v>1</v>
      </c>
      <c r="AD463" s="141">
        <f t="shared" si="169"/>
        <v>0</v>
      </c>
      <c r="AE463" s="141">
        <f t="shared" si="170"/>
        <v>0</v>
      </c>
      <c r="AF463" s="141">
        <f t="shared" si="171"/>
        <v>0</v>
      </c>
      <c r="AG463" s="141">
        <f t="shared" si="172"/>
        <v>0</v>
      </c>
      <c r="AH463" s="141">
        <f t="shared" si="173"/>
        <v>1</v>
      </c>
      <c r="AI463" s="141">
        <f t="shared" si="174"/>
        <v>0</v>
      </c>
      <c r="AJ463" s="141">
        <f t="shared" si="175"/>
        <v>0</v>
      </c>
      <c r="AK463" s="141">
        <f t="shared" si="176"/>
        <v>0</v>
      </c>
      <c r="AL463" s="141">
        <f t="shared" si="177"/>
        <v>0</v>
      </c>
      <c r="AM463" s="141">
        <f t="shared" si="178"/>
        <v>0</v>
      </c>
      <c r="AN463" s="141">
        <f t="shared" si="179"/>
        <v>0</v>
      </c>
      <c r="AO463" s="141">
        <f t="shared" si="180"/>
        <v>0</v>
      </c>
      <c r="AP463" s="142"/>
      <c r="AQ463" s="142"/>
      <c r="AR463" s="141">
        <f t="shared" si="181"/>
        <v>3</v>
      </c>
      <c r="AS463" s="141">
        <f t="shared" si="182"/>
        <v>3</v>
      </c>
      <c r="AT463" s="141" t="str">
        <f t="shared" si="183"/>
        <v>Correct</v>
      </c>
      <c r="AU463" s="142"/>
      <c r="AV463" s="115" t="s">
        <v>83</v>
      </c>
      <c r="AW463" s="115">
        <v>69</v>
      </c>
      <c r="AX463" s="115" t="s">
        <v>181</v>
      </c>
      <c r="AY463" s="115" t="s">
        <v>208</v>
      </c>
      <c r="AZ463" s="115" t="s">
        <v>85</v>
      </c>
      <c r="BA463" s="115" t="s">
        <v>86</v>
      </c>
      <c r="BB463" s="115" t="s">
        <v>87</v>
      </c>
      <c r="BC463" s="115" t="s">
        <v>101</v>
      </c>
      <c r="BD463" s="115" t="s">
        <v>102</v>
      </c>
      <c r="BE463" s="115" t="s">
        <v>106</v>
      </c>
      <c r="BF463" s="115" t="s">
        <v>91</v>
      </c>
      <c r="BG463" s="115" t="s">
        <v>86</v>
      </c>
    </row>
    <row r="464" spans="1:59">
      <c r="A464" s="115">
        <v>7044852224</v>
      </c>
      <c r="D464" s="115" t="s">
        <v>54</v>
      </c>
      <c r="G464" s="115" t="s">
        <v>56</v>
      </c>
      <c r="L464" s="115" t="s">
        <v>61</v>
      </c>
      <c r="T464" s="142"/>
      <c r="U464" s="141">
        <f t="shared" si="161"/>
        <v>3</v>
      </c>
      <c r="V464" s="141">
        <f t="shared" si="162"/>
        <v>1</v>
      </c>
      <c r="W464" s="142"/>
      <c r="X464" s="141">
        <f t="shared" si="163"/>
        <v>0</v>
      </c>
      <c r="Y464" s="141">
        <f t="shared" si="164"/>
        <v>0</v>
      </c>
      <c r="Z464" s="141">
        <f t="shared" si="165"/>
        <v>1</v>
      </c>
      <c r="AA464" s="141">
        <f t="shared" si="166"/>
        <v>0</v>
      </c>
      <c r="AB464" s="141">
        <f t="shared" si="167"/>
        <v>0</v>
      </c>
      <c r="AC464" s="141">
        <f t="shared" si="168"/>
        <v>1</v>
      </c>
      <c r="AD464" s="141">
        <f t="shared" si="169"/>
        <v>0</v>
      </c>
      <c r="AE464" s="141">
        <f t="shared" si="170"/>
        <v>0</v>
      </c>
      <c r="AF464" s="141">
        <f t="shared" si="171"/>
        <v>0</v>
      </c>
      <c r="AG464" s="141">
        <f t="shared" si="172"/>
        <v>0</v>
      </c>
      <c r="AH464" s="141">
        <f t="shared" si="173"/>
        <v>1</v>
      </c>
      <c r="AI464" s="141">
        <f t="shared" si="174"/>
        <v>0</v>
      </c>
      <c r="AJ464" s="141">
        <f t="shared" si="175"/>
        <v>0</v>
      </c>
      <c r="AK464" s="141">
        <f t="shared" si="176"/>
        <v>0</v>
      </c>
      <c r="AL464" s="141">
        <f t="shared" si="177"/>
        <v>0</v>
      </c>
      <c r="AM464" s="141">
        <f t="shared" si="178"/>
        <v>0</v>
      </c>
      <c r="AN464" s="141">
        <f t="shared" si="179"/>
        <v>0</v>
      </c>
      <c r="AO464" s="141">
        <f t="shared" si="180"/>
        <v>0</v>
      </c>
      <c r="AP464" s="142"/>
      <c r="AQ464" s="142"/>
      <c r="AR464" s="141">
        <f t="shared" si="181"/>
        <v>3</v>
      </c>
      <c r="AS464" s="141">
        <f t="shared" si="182"/>
        <v>3</v>
      </c>
      <c r="AT464" s="141" t="str">
        <f t="shared" si="183"/>
        <v>Correct</v>
      </c>
      <c r="AU464" s="142"/>
      <c r="AV464" s="115" t="s">
        <v>83</v>
      </c>
      <c r="AW464" s="115">
        <v>71</v>
      </c>
      <c r="AX464" s="115" t="s">
        <v>84</v>
      </c>
      <c r="AY464" s="115" t="s">
        <v>152</v>
      </c>
      <c r="AZ464" s="115" t="s">
        <v>85</v>
      </c>
      <c r="BA464" s="115" t="s">
        <v>86</v>
      </c>
      <c r="BB464" s="115" t="s">
        <v>87</v>
      </c>
      <c r="BC464" s="115" t="s">
        <v>100</v>
      </c>
      <c r="BD464" s="115" t="s">
        <v>94</v>
      </c>
      <c r="BE464" s="115" t="s">
        <v>106</v>
      </c>
      <c r="BF464" s="115" t="s">
        <v>91</v>
      </c>
      <c r="BG464" s="115" t="s">
        <v>91</v>
      </c>
    </row>
    <row r="465" spans="1:59">
      <c r="A465" s="115">
        <v>7020563839</v>
      </c>
      <c r="E465" s="115" t="s">
        <v>19</v>
      </c>
      <c r="H465" s="115" t="s">
        <v>57</v>
      </c>
      <c r="L465" s="115" t="s">
        <v>61</v>
      </c>
      <c r="T465" s="142"/>
      <c r="U465" s="141">
        <f t="shared" si="161"/>
        <v>3</v>
      </c>
      <c r="V465" s="141">
        <f t="shared" si="162"/>
        <v>1</v>
      </c>
      <c r="W465" s="142"/>
      <c r="X465" s="141">
        <f t="shared" si="163"/>
        <v>0</v>
      </c>
      <c r="Y465" s="141">
        <f t="shared" si="164"/>
        <v>0</v>
      </c>
      <c r="Z465" s="141">
        <f t="shared" si="165"/>
        <v>0</v>
      </c>
      <c r="AA465" s="141">
        <f t="shared" si="166"/>
        <v>1</v>
      </c>
      <c r="AB465" s="141">
        <f t="shared" si="167"/>
        <v>0</v>
      </c>
      <c r="AC465" s="141">
        <f t="shared" si="168"/>
        <v>0</v>
      </c>
      <c r="AD465" s="141">
        <f t="shared" si="169"/>
        <v>1</v>
      </c>
      <c r="AE465" s="141">
        <f t="shared" si="170"/>
        <v>0</v>
      </c>
      <c r="AF465" s="141">
        <f t="shared" si="171"/>
        <v>0</v>
      </c>
      <c r="AG465" s="141">
        <f t="shared" si="172"/>
        <v>0</v>
      </c>
      <c r="AH465" s="141">
        <f t="shared" si="173"/>
        <v>1</v>
      </c>
      <c r="AI465" s="141">
        <f t="shared" si="174"/>
        <v>0</v>
      </c>
      <c r="AJ465" s="141">
        <f t="shared" si="175"/>
        <v>0</v>
      </c>
      <c r="AK465" s="141">
        <f t="shared" si="176"/>
        <v>0</v>
      </c>
      <c r="AL465" s="141">
        <f t="shared" si="177"/>
        <v>0</v>
      </c>
      <c r="AM465" s="141">
        <f t="shared" si="178"/>
        <v>0</v>
      </c>
      <c r="AN465" s="141">
        <f t="shared" si="179"/>
        <v>0</v>
      </c>
      <c r="AO465" s="141">
        <f t="shared" si="180"/>
        <v>0</v>
      </c>
      <c r="AP465" s="142"/>
      <c r="AQ465" s="142"/>
      <c r="AR465" s="141">
        <f t="shared" si="181"/>
        <v>3</v>
      </c>
      <c r="AS465" s="141">
        <f t="shared" si="182"/>
        <v>3</v>
      </c>
      <c r="AT465" s="141" t="str">
        <f t="shared" si="183"/>
        <v>Correct</v>
      </c>
      <c r="AU465" s="142"/>
      <c r="AV465" s="115" t="s">
        <v>83</v>
      </c>
      <c r="AW465" s="115">
        <v>59</v>
      </c>
      <c r="AX465" s="115" t="s">
        <v>181</v>
      </c>
      <c r="AY465" s="115" t="s">
        <v>192</v>
      </c>
      <c r="AZ465" s="115" t="s">
        <v>85</v>
      </c>
      <c r="BA465" s="115" t="s">
        <v>86</v>
      </c>
      <c r="BB465" s="115" t="s">
        <v>87</v>
      </c>
      <c r="BC465" s="115" t="s">
        <v>101</v>
      </c>
      <c r="BD465" s="115" t="s">
        <v>89</v>
      </c>
      <c r="BE465" s="115" t="s">
        <v>90</v>
      </c>
      <c r="BF465" s="115" t="s">
        <v>91</v>
      </c>
      <c r="BG465" s="115" t="s">
        <v>91</v>
      </c>
    </row>
    <row r="466" spans="1:59">
      <c r="A466" s="115">
        <v>7044855632</v>
      </c>
      <c r="I466" s="115" t="s">
        <v>58</v>
      </c>
      <c r="P466" s="115" t="s">
        <v>63</v>
      </c>
      <c r="T466" s="142"/>
      <c r="U466" s="141">
        <f t="shared" si="161"/>
        <v>2</v>
      </c>
      <c r="V466" s="141">
        <f t="shared" si="162"/>
        <v>1.5</v>
      </c>
      <c r="W466" s="142"/>
      <c r="X466" s="141">
        <f t="shared" si="163"/>
        <v>0</v>
      </c>
      <c r="Y466" s="141">
        <f t="shared" si="164"/>
        <v>0</v>
      </c>
      <c r="Z466" s="141">
        <f t="shared" si="165"/>
        <v>0</v>
      </c>
      <c r="AA466" s="141">
        <f t="shared" si="166"/>
        <v>0</v>
      </c>
      <c r="AB466" s="141">
        <f t="shared" si="167"/>
        <v>0</v>
      </c>
      <c r="AC466" s="141">
        <f t="shared" si="168"/>
        <v>0</v>
      </c>
      <c r="AD466" s="141">
        <f t="shared" si="169"/>
        <v>0</v>
      </c>
      <c r="AE466" s="141">
        <f t="shared" si="170"/>
        <v>1</v>
      </c>
      <c r="AF466" s="141">
        <f t="shared" si="171"/>
        <v>0</v>
      </c>
      <c r="AG466" s="141">
        <f t="shared" si="172"/>
        <v>0</v>
      </c>
      <c r="AH466" s="141">
        <f t="shared" si="173"/>
        <v>0</v>
      </c>
      <c r="AI466" s="141">
        <f t="shared" si="174"/>
        <v>0</v>
      </c>
      <c r="AJ466" s="141">
        <f t="shared" si="175"/>
        <v>0</v>
      </c>
      <c r="AK466" s="141">
        <f t="shared" si="176"/>
        <v>0</v>
      </c>
      <c r="AL466" s="141">
        <f t="shared" si="177"/>
        <v>1</v>
      </c>
      <c r="AM466" s="141">
        <f t="shared" si="178"/>
        <v>0</v>
      </c>
      <c r="AN466" s="141">
        <f t="shared" si="179"/>
        <v>0</v>
      </c>
      <c r="AO466" s="141">
        <f t="shared" si="180"/>
        <v>0</v>
      </c>
      <c r="AP466" s="142"/>
      <c r="AQ466" s="142"/>
      <c r="AR466" s="141">
        <f t="shared" si="181"/>
        <v>2</v>
      </c>
      <c r="AS466" s="141">
        <f t="shared" si="182"/>
        <v>2</v>
      </c>
      <c r="AT466" s="141" t="str">
        <f t="shared" si="183"/>
        <v>Correct</v>
      </c>
      <c r="AU466" s="142"/>
      <c r="AV466" s="115" t="s">
        <v>83</v>
      </c>
      <c r="AW466" s="115">
        <v>41</v>
      </c>
      <c r="AX466" s="115" t="s">
        <v>84</v>
      </c>
      <c r="AY466" s="115" t="s">
        <v>491</v>
      </c>
      <c r="AZ466" s="115" t="s">
        <v>92</v>
      </c>
      <c r="BA466" s="115" t="s">
        <v>86</v>
      </c>
      <c r="BB466" s="115" t="s">
        <v>498</v>
      </c>
      <c r="BC466" s="115" t="s">
        <v>104</v>
      </c>
      <c r="BD466" s="115" t="s">
        <v>94</v>
      </c>
      <c r="BE466" s="115" t="s">
        <v>113</v>
      </c>
      <c r="BF466" s="115" t="s">
        <v>91</v>
      </c>
      <c r="BG466" s="115" t="s">
        <v>91</v>
      </c>
    </row>
    <row r="467" spans="1:59">
      <c r="A467" s="115">
        <v>6988287392</v>
      </c>
      <c r="B467" s="115" t="s">
        <v>52</v>
      </c>
      <c r="C467" s="115" t="s">
        <v>53</v>
      </c>
      <c r="D467" s="115" t="s">
        <v>54</v>
      </c>
      <c r="E467" s="115" t="s">
        <v>19</v>
      </c>
      <c r="H467" s="115" t="s">
        <v>57</v>
      </c>
      <c r="K467" s="115" t="s">
        <v>60</v>
      </c>
      <c r="N467" s="115" t="s">
        <v>26</v>
      </c>
      <c r="O467" s="115" t="s">
        <v>22</v>
      </c>
      <c r="P467" s="115" t="s">
        <v>63</v>
      </c>
      <c r="T467" s="142"/>
      <c r="U467" s="141">
        <f t="shared" si="161"/>
        <v>9</v>
      </c>
      <c r="V467" s="141">
        <f t="shared" si="162"/>
        <v>0.33333333333333331</v>
      </c>
      <c r="W467" s="142"/>
      <c r="X467" s="141">
        <f t="shared" si="163"/>
        <v>0.33333333333333331</v>
      </c>
      <c r="Y467" s="141">
        <f t="shared" si="164"/>
        <v>0.33333333333333331</v>
      </c>
      <c r="Z467" s="141">
        <f t="shared" si="165"/>
        <v>0.33333333333333331</v>
      </c>
      <c r="AA467" s="141">
        <f t="shared" si="166"/>
        <v>0.33333333333333331</v>
      </c>
      <c r="AB467" s="141">
        <f t="shared" si="167"/>
        <v>0</v>
      </c>
      <c r="AC467" s="141">
        <f t="shared" si="168"/>
        <v>0</v>
      </c>
      <c r="AD467" s="141">
        <f t="shared" si="169"/>
        <v>0.33333333333333331</v>
      </c>
      <c r="AE467" s="141">
        <f t="shared" si="170"/>
        <v>0</v>
      </c>
      <c r="AF467" s="141">
        <f t="shared" si="171"/>
        <v>0</v>
      </c>
      <c r="AG467" s="141">
        <f t="shared" si="172"/>
        <v>0.33333333333333331</v>
      </c>
      <c r="AH467" s="141">
        <f t="shared" si="173"/>
        <v>0</v>
      </c>
      <c r="AI467" s="141">
        <f t="shared" si="174"/>
        <v>0</v>
      </c>
      <c r="AJ467" s="141">
        <f t="shared" si="175"/>
        <v>0.33333333333333331</v>
      </c>
      <c r="AK467" s="141">
        <f t="shared" si="176"/>
        <v>0.33333333333333331</v>
      </c>
      <c r="AL467" s="141">
        <f t="shared" si="177"/>
        <v>0.33333333333333331</v>
      </c>
      <c r="AM467" s="141">
        <f t="shared" si="178"/>
        <v>0</v>
      </c>
      <c r="AN467" s="141">
        <f t="shared" si="179"/>
        <v>0</v>
      </c>
      <c r="AO467" s="141">
        <f t="shared" si="180"/>
        <v>0</v>
      </c>
      <c r="AP467" s="142"/>
      <c r="AQ467" s="142"/>
      <c r="AR467" s="141">
        <f t="shared" si="181"/>
        <v>3</v>
      </c>
      <c r="AS467" s="141">
        <f t="shared" si="182"/>
        <v>9</v>
      </c>
      <c r="AT467" s="141" t="str">
        <f t="shared" si="183"/>
        <v>Correct</v>
      </c>
      <c r="AU467" s="142"/>
      <c r="AV467" s="115" t="s">
        <v>83</v>
      </c>
      <c r="AW467" s="115">
        <v>54</v>
      </c>
      <c r="AX467" s="115" t="s">
        <v>432</v>
      </c>
      <c r="AZ467" s="115" t="s">
        <v>97</v>
      </c>
      <c r="BA467" s="115" t="s">
        <v>86</v>
      </c>
      <c r="BB467" s="115" t="s">
        <v>87</v>
      </c>
      <c r="BC467" s="115" t="s">
        <v>88</v>
      </c>
      <c r="BD467" s="115" t="s">
        <v>94</v>
      </c>
      <c r="BE467" s="115" t="s">
        <v>90</v>
      </c>
      <c r="BF467" s="115" t="s">
        <v>91</v>
      </c>
      <c r="BG467" s="115" t="s">
        <v>91</v>
      </c>
    </row>
    <row r="468" spans="1:59">
      <c r="A468" s="115">
        <v>7020564988</v>
      </c>
      <c r="B468" s="115" t="s">
        <v>52</v>
      </c>
      <c r="E468" s="115" t="s">
        <v>19</v>
      </c>
      <c r="H468" s="115" t="s">
        <v>57</v>
      </c>
      <c r="T468" s="142"/>
      <c r="U468" s="141">
        <f t="shared" si="161"/>
        <v>3</v>
      </c>
      <c r="V468" s="141">
        <f t="shared" si="162"/>
        <v>1</v>
      </c>
      <c r="W468" s="142"/>
      <c r="X468" s="141">
        <f t="shared" si="163"/>
        <v>1</v>
      </c>
      <c r="Y468" s="141">
        <f t="shared" si="164"/>
        <v>0</v>
      </c>
      <c r="Z468" s="141">
        <f t="shared" si="165"/>
        <v>0</v>
      </c>
      <c r="AA468" s="141">
        <f t="shared" si="166"/>
        <v>1</v>
      </c>
      <c r="AB468" s="141">
        <f t="shared" si="167"/>
        <v>0</v>
      </c>
      <c r="AC468" s="141">
        <f t="shared" si="168"/>
        <v>0</v>
      </c>
      <c r="AD468" s="141">
        <f t="shared" si="169"/>
        <v>1</v>
      </c>
      <c r="AE468" s="141">
        <f t="shared" si="170"/>
        <v>0</v>
      </c>
      <c r="AF468" s="141">
        <f t="shared" si="171"/>
        <v>0</v>
      </c>
      <c r="AG468" s="141">
        <f t="shared" si="172"/>
        <v>0</v>
      </c>
      <c r="AH468" s="141">
        <f t="shared" si="173"/>
        <v>0</v>
      </c>
      <c r="AI468" s="141">
        <f t="shared" si="174"/>
        <v>0</v>
      </c>
      <c r="AJ468" s="141">
        <f t="shared" si="175"/>
        <v>0</v>
      </c>
      <c r="AK468" s="141">
        <f t="shared" si="176"/>
        <v>0</v>
      </c>
      <c r="AL468" s="141">
        <f t="shared" si="177"/>
        <v>0</v>
      </c>
      <c r="AM468" s="141">
        <f t="shared" si="178"/>
        <v>0</v>
      </c>
      <c r="AN468" s="141">
        <f t="shared" si="179"/>
        <v>0</v>
      </c>
      <c r="AO468" s="141">
        <f t="shared" si="180"/>
        <v>0</v>
      </c>
      <c r="AP468" s="142"/>
      <c r="AQ468" s="142"/>
      <c r="AR468" s="141">
        <f t="shared" si="181"/>
        <v>3</v>
      </c>
      <c r="AS468" s="141">
        <f t="shared" si="182"/>
        <v>3</v>
      </c>
      <c r="AT468" s="141" t="str">
        <f t="shared" si="183"/>
        <v>Correct</v>
      </c>
      <c r="AU468" s="142"/>
      <c r="AV468" s="115" t="s">
        <v>99</v>
      </c>
      <c r="AW468" s="115">
        <v>32</v>
      </c>
      <c r="AX468" s="115" t="s">
        <v>181</v>
      </c>
      <c r="AY468" s="115" t="s">
        <v>192</v>
      </c>
      <c r="AZ468" s="115" t="s">
        <v>85</v>
      </c>
      <c r="BA468" s="115" t="s">
        <v>86</v>
      </c>
      <c r="BB468" s="115" t="s">
        <v>87</v>
      </c>
      <c r="BD468" s="115" t="s">
        <v>89</v>
      </c>
      <c r="BE468" s="115" t="s">
        <v>90</v>
      </c>
      <c r="BF468" s="115" t="s">
        <v>91</v>
      </c>
      <c r="BG468" s="115" t="s">
        <v>91</v>
      </c>
    </row>
    <row r="469" spans="1:59">
      <c r="A469" s="115">
        <v>5609481052</v>
      </c>
      <c r="D469" s="115" t="s">
        <v>54</v>
      </c>
      <c r="M469" s="115" t="s">
        <v>62</v>
      </c>
      <c r="S469" s="115" t="s">
        <v>66</v>
      </c>
      <c r="T469" s="142"/>
      <c r="U469" s="141">
        <f t="shared" si="161"/>
        <v>3</v>
      </c>
      <c r="V469" s="141">
        <f t="shared" si="162"/>
        <v>1</v>
      </c>
      <c r="W469" s="142"/>
      <c r="X469" s="141">
        <f t="shared" si="163"/>
        <v>0</v>
      </c>
      <c r="Y469" s="141">
        <f t="shared" si="164"/>
        <v>0</v>
      </c>
      <c r="Z469" s="141">
        <f t="shared" si="165"/>
        <v>1</v>
      </c>
      <c r="AA469" s="141">
        <f t="shared" si="166"/>
        <v>0</v>
      </c>
      <c r="AB469" s="141">
        <f t="shared" si="167"/>
        <v>0</v>
      </c>
      <c r="AC469" s="141">
        <f t="shared" si="168"/>
        <v>0</v>
      </c>
      <c r="AD469" s="141">
        <f t="shared" si="169"/>
        <v>0</v>
      </c>
      <c r="AE469" s="141">
        <f t="shared" si="170"/>
        <v>0</v>
      </c>
      <c r="AF469" s="141">
        <f t="shared" si="171"/>
        <v>0</v>
      </c>
      <c r="AG469" s="141">
        <f t="shared" si="172"/>
        <v>0</v>
      </c>
      <c r="AH469" s="141">
        <f t="shared" si="173"/>
        <v>0</v>
      </c>
      <c r="AI469" s="141">
        <f t="shared" si="174"/>
        <v>1</v>
      </c>
      <c r="AJ469" s="141">
        <f t="shared" si="175"/>
        <v>0</v>
      </c>
      <c r="AK469" s="141">
        <f t="shared" si="176"/>
        <v>0</v>
      </c>
      <c r="AL469" s="141">
        <f t="shared" si="177"/>
        <v>0</v>
      </c>
      <c r="AM469" s="141">
        <f t="shared" si="178"/>
        <v>0</v>
      </c>
      <c r="AN469" s="141">
        <f t="shared" si="179"/>
        <v>0</v>
      </c>
      <c r="AO469" s="141">
        <f t="shared" si="180"/>
        <v>1</v>
      </c>
      <c r="AP469" s="142"/>
      <c r="AQ469" s="142"/>
      <c r="AR469" s="141">
        <f t="shared" si="181"/>
        <v>3</v>
      </c>
      <c r="AS469" s="141">
        <f t="shared" si="182"/>
        <v>3</v>
      </c>
      <c r="AT469" s="141" t="str">
        <f t="shared" si="183"/>
        <v>Correct</v>
      </c>
      <c r="AU469" s="142"/>
      <c r="AV469" s="115" t="s">
        <v>83</v>
      </c>
      <c r="AW469" s="115">
        <v>64</v>
      </c>
      <c r="AX469" s="115" t="s">
        <v>181</v>
      </c>
      <c r="AY469" s="115" t="s">
        <v>209</v>
      </c>
      <c r="AZ469" s="115" t="s">
        <v>85</v>
      </c>
      <c r="BA469" s="115" t="s">
        <v>86</v>
      </c>
      <c r="BB469" s="115" t="s">
        <v>87</v>
      </c>
      <c r="BC469" s="115" t="s">
        <v>88</v>
      </c>
      <c r="BD469" s="115" t="s">
        <v>111</v>
      </c>
      <c r="BE469" s="115" t="s">
        <v>90</v>
      </c>
      <c r="BF469" s="115" t="s">
        <v>91</v>
      </c>
      <c r="BG469" s="115" t="s">
        <v>91</v>
      </c>
    </row>
    <row r="470" spans="1:59">
      <c r="A470" s="115">
        <v>7045757888</v>
      </c>
      <c r="B470" s="115" t="s">
        <v>52</v>
      </c>
      <c r="D470" s="115" t="s">
        <v>54</v>
      </c>
      <c r="F470" s="115" t="s">
        <v>55</v>
      </c>
      <c r="H470" s="115" t="s">
        <v>57</v>
      </c>
      <c r="K470" s="115" t="s">
        <v>60</v>
      </c>
      <c r="L470" s="115" t="s">
        <v>61</v>
      </c>
      <c r="M470" s="115" t="s">
        <v>62</v>
      </c>
      <c r="Q470" s="115" t="s">
        <v>64</v>
      </c>
      <c r="R470" s="115" t="s">
        <v>65</v>
      </c>
      <c r="S470" s="115" t="s">
        <v>66</v>
      </c>
      <c r="T470" s="142"/>
      <c r="U470" s="141">
        <f t="shared" si="161"/>
        <v>10</v>
      </c>
      <c r="V470" s="141">
        <f t="shared" si="162"/>
        <v>0.3</v>
      </c>
      <c r="W470" s="142"/>
      <c r="X470" s="141">
        <f t="shared" si="163"/>
        <v>0.3</v>
      </c>
      <c r="Y470" s="141">
        <f t="shared" si="164"/>
        <v>0</v>
      </c>
      <c r="Z470" s="141">
        <f t="shared" si="165"/>
        <v>0.3</v>
      </c>
      <c r="AA470" s="141">
        <f t="shared" si="166"/>
        <v>0</v>
      </c>
      <c r="AB470" s="141">
        <f t="shared" si="167"/>
        <v>0.3</v>
      </c>
      <c r="AC470" s="141">
        <f t="shared" si="168"/>
        <v>0</v>
      </c>
      <c r="AD470" s="141">
        <f t="shared" si="169"/>
        <v>0.3</v>
      </c>
      <c r="AE470" s="141">
        <f t="shared" si="170"/>
        <v>0</v>
      </c>
      <c r="AF470" s="141">
        <f t="shared" si="171"/>
        <v>0</v>
      </c>
      <c r="AG470" s="141">
        <f t="shared" si="172"/>
        <v>0.3</v>
      </c>
      <c r="AH470" s="141">
        <f t="shared" si="173"/>
        <v>0.3</v>
      </c>
      <c r="AI470" s="141">
        <f t="shared" si="174"/>
        <v>0.3</v>
      </c>
      <c r="AJ470" s="141">
        <f t="shared" si="175"/>
        <v>0</v>
      </c>
      <c r="AK470" s="141">
        <f t="shared" si="176"/>
        <v>0</v>
      </c>
      <c r="AL470" s="141">
        <f t="shared" si="177"/>
        <v>0</v>
      </c>
      <c r="AM470" s="141">
        <f t="shared" si="178"/>
        <v>0.3</v>
      </c>
      <c r="AN470" s="141">
        <f t="shared" si="179"/>
        <v>0.3</v>
      </c>
      <c r="AO470" s="141">
        <f t="shared" si="180"/>
        <v>0.3</v>
      </c>
      <c r="AP470" s="142"/>
      <c r="AQ470" s="142"/>
      <c r="AR470" s="141">
        <f t="shared" si="181"/>
        <v>2.9999999999999996</v>
      </c>
      <c r="AS470" s="141">
        <f t="shared" si="182"/>
        <v>10</v>
      </c>
      <c r="AT470" s="141" t="str">
        <f t="shared" si="183"/>
        <v>Correct</v>
      </c>
      <c r="AU470" s="142"/>
      <c r="AV470" s="115" t="s">
        <v>83</v>
      </c>
      <c r="AW470" s="115">
        <v>63</v>
      </c>
      <c r="AX470" s="115" t="s">
        <v>181</v>
      </c>
      <c r="AY470" s="115" t="s">
        <v>240</v>
      </c>
      <c r="AZ470" s="115" t="s">
        <v>107</v>
      </c>
      <c r="BA470" s="115" t="s">
        <v>91</v>
      </c>
      <c r="BB470" s="115" t="s">
        <v>87</v>
      </c>
      <c r="BD470" s="115" t="s">
        <v>94</v>
      </c>
      <c r="BE470" s="115" t="s">
        <v>106</v>
      </c>
      <c r="BF470" s="115" t="s">
        <v>86</v>
      </c>
    </row>
    <row r="471" spans="1:59">
      <c r="A471" s="115">
        <v>5609565410</v>
      </c>
      <c r="B471" s="115" t="s">
        <v>52</v>
      </c>
      <c r="H471" s="115" t="s">
        <v>57</v>
      </c>
      <c r="N471" s="115" t="s">
        <v>26</v>
      </c>
      <c r="T471" s="142"/>
      <c r="U471" s="141">
        <f t="shared" si="161"/>
        <v>3</v>
      </c>
      <c r="V471" s="141">
        <f t="shared" si="162"/>
        <v>1</v>
      </c>
      <c r="W471" s="142"/>
      <c r="X471" s="141">
        <f t="shared" si="163"/>
        <v>1</v>
      </c>
      <c r="Y471" s="141">
        <f t="shared" si="164"/>
        <v>0</v>
      </c>
      <c r="Z471" s="141">
        <f t="shared" si="165"/>
        <v>0</v>
      </c>
      <c r="AA471" s="141">
        <f t="shared" si="166"/>
        <v>0</v>
      </c>
      <c r="AB471" s="141">
        <f t="shared" si="167"/>
        <v>0</v>
      </c>
      <c r="AC471" s="141">
        <f t="shared" si="168"/>
        <v>0</v>
      </c>
      <c r="AD471" s="141">
        <f t="shared" si="169"/>
        <v>1</v>
      </c>
      <c r="AE471" s="141">
        <f t="shared" si="170"/>
        <v>0</v>
      </c>
      <c r="AF471" s="141">
        <f t="shared" si="171"/>
        <v>0</v>
      </c>
      <c r="AG471" s="141">
        <f t="shared" si="172"/>
        <v>0</v>
      </c>
      <c r="AH471" s="141">
        <f t="shared" si="173"/>
        <v>0</v>
      </c>
      <c r="AI471" s="141">
        <f t="shared" si="174"/>
        <v>0</v>
      </c>
      <c r="AJ471" s="141">
        <f t="shared" si="175"/>
        <v>1</v>
      </c>
      <c r="AK471" s="141">
        <f t="shared" si="176"/>
        <v>0</v>
      </c>
      <c r="AL471" s="141">
        <f t="shared" si="177"/>
        <v>0</v>
      </c>
      <c r="AM471" s="141">
        <f t="shared" si="178"/>
        <v>0</v>
      </c>
      <c r="AN471" s="141">
        <f t="shared" si="179"/>
        <v>0</v>
      </c>
      <c r="AO471" s="141">
        <f t="shared" si="180"/>
        <v>0</v>
      </c>
      <c r="AP471" s="142"/>
      <c r="AQ471" s="142"/>
      <c r="AR471" s="141">
        <f t="shared" si="181"/>
        <v>3</v>
      </c>
      <c r="AS471" s="141">
        <f t="shared" si="182"/>
        <v>3</v>
      </c>
      <c r="AT471" s="141" t="str">
        <f t="shared" si="183"/>
        <v>Correct</v>
      </c>
      <c r="AU471" s="142"/>
      <c r="AV471" s="115" t="s">
        <v>99</v>
      </c>
      <c r="AW471" s="115">
        <v>77</v>
      </c>
      <c r="AX471" s="115" t="s">
        <v>181</v>
      </c>
      <c r="AY471" s="115" t="s">
        <v>429</v>
      </c>
      <c r="AZ471" s="115" t="s">
        <v>114</v>
      </c>
      <c r="BA471" s="115" t="s">
        <v>86</v>
      </c>
      <c r="BB471" s="115" t="s">
        <v>87</v>
      </c>
      <c r="BC471" s="115" t="s">
        <v>101</v>
      </c>
      <c r="BD471" s="115" t="s">
        <v>89</v>
      </c>
      <c r="BE471" s="115" t="s">
        <v>90</v>
      </c>
      <c r="BF471" s="115" t="s">
        <v>91</v>
      </c>
      <c r="BG471" s="115" t="s">
        <v>91</v>
      </c>
    </row>
    <row r="472" spans="1:59">
      <c r="A472" s="115">
        <v>6984048160</v>
      </c>
      <c r="E472" s="115" t="s">
        <v>19</v>
      </c>
      <c r="H472" s="115" t="s">
        <v>57</v>
      </c>
      <c r="K472" s="115" t="s">
        <v>60</v>
      </c>
      <c r="T472" s="142"/>
      <c r="U472" s="141">
        <f t="shared" si="161"/>
        <v>3</v>
      </c>
      <c r="V472" s="141">
        <f t="shared" si="162"/>
        <v>1</v>
      </c>
      <c r="W472" s="142"/>
      <c r="X472" s="141">
        <f t="shared" si="163"/>
        <v>0</v>
      </c>
      <c r="Y472" s="141">
        <f t="shared" si="164"/>
        <v>0</v>
      </c>
      <c r="Z472" s="141">
        <f t="shared" si="165"/>
        <v>0</v>
      </c>
      <c r="AA472" s="141">
        <f t="shared" si="166"/>
        <v>1</v>
      </c>
      <c r="AB472" s="141">
        <f t="shared" si="167"/>
        <v>0</v>
      </c>
      <c r="AC472" s="141">
        <f t="shared" si="168"/>
        <v>0</v>
      </c>
      <c r="AD472" s="141">
        <f t="shared" si="169"/>
        <v>1</v>
      </c>
      <c r="AE472" s="141">
        <f t="shared" si="170"/>
        <v>0</v>
      </c>
      <c r="AF472" s="141">
        <f t="shared" si="171"/>
        <v>0</v>
      </c>
      <c r="AG472" s="141">
        <f t="shared" si="172"/>
        <v>1</v>
      </c>
      <c r="AH472" s="141">
        <f t="shared" si="173"/>
        <v>0</v>
      </c>
      <c r="AI472" s="141">
        <f t="shared" si="174"/>
        <v>0</v>
      </c>
      <c r="AJ472" s="141">
        <f t="shared" si="175"/>
        <v>0</v>
      </c>
      <c r="AK472" s="141">
        <f t="shared" si="176"/>
        <v>0</v>
      </c>
      <c r="AL472" s="141">
        <f t="shared" si="177"/>
        <v>0</v>
      </c>
      <c r="AM472" s="141">
        <f t="shared" si="178"/>
        <v>0</v>
      </c>
      <c r="AN472" s="141">
        <f t="shared" si="179"/>
        <v>0</v>
      </c>
      <c r="AO472" s="141">
        <f t="shared" si="180"/>
        <v>0</v>
      </c>
      <c r="AP472" s="142"/>
      <c r="AQ472" s="142"/>
      <c r="AR472" s="141">
        <f t="shared" si="181"/>
        <v>3</v>
      </c>
      <c r="AS472" s="141">
        <f t="shared" si="182"/>
        <v>3</v>
      </c>
      <c r="AT472" s="141" t="str">
        <f t="shared" si="183"/>
        <v>Correct</v>
      </c>
      <c r="AU472" s="142"/>
      <c r="AV472" s="115" t="s">
        <v>83</v>
      </c>
      <c r="AW472" s="115">
        <v>75</v>
      </c>
      <c r="AX472" s="115" t="s">
        <v>181</v>
      </c>
      <c r="AY472" s="115" t="s">
        <v>211</v>
      </c>
      <c r="AZ472" s="115" t="s">
        <v>85</v>
      </c>
      <c r="BB472" s="115" t="s">
        <v>87</v>
      </c>
      <c r="BC472" s="115" t="s">
        <v>96</v>
      </c>
      <c r="BD472" s="115" t="s">
        <v>94</v>
      </c>
      <c r="BE472" s="115" t="s">
        <v>106</v>
      </c>
      <c r="BF472" s="115" t="s">
        <v>91</v>
      </c>
      <c r="BG472" s="115" t="s">
        <v>91</v>
      </c>
    </row>
    <row r="473" spans="1:59">
      <c r="A473" s="115">
        <v>7011079197</v>
      </c>
      <c r="T473" s="142"/>
      <c r="U473" s="141">
        <f t="shared" si="161"/>
        <v>0</v>
      </c>
      <c r="V473" s="141" t="e">
        <f t="shared" si="162"/>
        <v>#DIV/0!</v>
      </c>
      <c r="W473" s="142"/>
      <c r="X473" s="141">
        <f t="shared" si="163"/>
        <v>0</v>
      </c>
      <c r="Y473" s="141">
        <f t="shared" si="164"/>
        <v>0</v>
      </c>
      <c r="Z473" s="141">
        <f t="shared" si="165"/>
        <v>0</v>
      </c>
      <c r="AA473" s="141">
        <f t="shared" si="166"/>
        <v>0</v>
      </c>
      <c r="AB473" s="141">
        <f t="shared" si="167"/>
        <v>0</v>
      </c>
      <c r="AC473" s="141">
        <f t="shared" si="168"/>
        <v>0</v>
      </c>
      <c r="AD473" s="141">
        <f t="shared" si="169"/>
        <v>0</v>
      </c>
      <c r="AE473" s="141">
        <f t="shared" si="170"/>
        <v>0</v>
      </c>
      <c r="AF473" s="141">
        <f t="shared" si="171"/>
        <v>0</v>
      </c>
      <c r="AG473" s="141">
        <f t="shared" si="172"/>
        <v>0</v>
      </c>
      <c r="AH473" s="141">
        <f t="shared" si="173"/>
        <v>0</v>
      </c>
      <c r="AI473" s="141">
        <f t="shared" si="174"/>
        <v>0</v>
      </c>
      <c r="AJ473" s="141">
        <f t="shared" si="175"/>
        <v>0</v>
      </c>
      <c r="AK473" s="141">
        <f t="shared" si="176"/>
        <v>0</v>
      </c>
      <c r="AL473" s="141">
        <f t="shared" si="177"/>
        <v>0</v>
      </c>
      <c r="AM473" s="141">
        <f t="shared" si="178"/>
        <v>0</v>
      </c>
      <c r="AN473" s="141">
        <f t="shared" si="179"/>
        <v>0</v>
      </c>
      <c r="AO473" s="141">
        <f t="shared" si="180"/>
        <v>0</v>
      </c>
      <c r="AP473" s="142"/>
      <c r="AQ473" s="142"/>
      <c r="AR473" s="141">
        <f t="shared" si="181"/>
        <v>0</v>
      </c>
      <c r="AS473" s="141">
        <f t="shared" si="182"/>
        <v>0</v>
      </c>
      <c r="AT473" s="141" t="str">
        <f t="shared" si="183"/>
        <v>Correct</v>
      </c>
      <c r="AU473" s="142"/>
      <c r="AV473" s="115" t="s">
        <v>83</v>
      </c>
      <c r="AW473" s="115">
        <v>64</v>
      </c>
      <c r="AX473" s="115" t="s">
        <v>181</v>
      </c>
      <c r="AY473" s="115" t="s">
        <v>206</v>
      </c>
      <c r="AZ473" s="115" t="s">
        <v>85</v>
      </c>
      <c r="BA473" s="115" t="s">
        <v>86</v>
      </c>
      <c r="BB473" s="115" t="s">
        <v>87</v>
      </c>
      <c r="BD473" s="115" t="s">
        <v>89</v>
      </c>
      <c r="BE473" s="115" t="s">
        <v>90</v>
      </c>
      <c r="BF473" s="115" t="s">
        <v>91</v>
      </c>
      <c r="BG473" s="115" t="s">
        <v>91</v>
      </c>
    </row>
    <row r="474" spans="1:59">
      <c r="A474" s="115">
        <v>6988280569</v>
      </c>
      <c r="C474" s="115" t="s">
        <v>53</v>
      </c>
      <c r="I474" s="115" t="s">
        <v>58</v>
      </c>
      <c r="K474" s="115" t="s">
        <v>60</v>
      </c>
      <c r="T474" s="142"/>
      <c r="U474" s="141">
        <f t="shared" si="161"/>
        <v>3</v>
      </c>
      <c r="V474" s="141">
        <f t="shared" si="162"/>
        <v>1</v>
      </c>
      <c r="W474" s="142"/>
      <c r="X474" s="141">
        <f t="shared" si="163"/>
        <v>0</v>
      </c>
      <c r="Y474" s="141">
        <f t="shared" si="164"/>
        <v>1</v>
      </c>
      <c r="Z474" s="141">
        <f t="shared" si="165"/>
        <v>0</v>
      </c>
      <c r="AA474" s="141">
        <f t="shared" si="166"/>
        <v>0</v>
      </c>
      <c r="AB474" s="141">
        <f t="shared" si="167"/>
        <v>0</v>
      </c>
      <c r="AC474" s="141">
        <f t="shared" si="168"/>
        <v>0</v>
      </c>
      <c r="AD474" s="141">
        <f t="shared" si="169"/>
        <v>0</v>
      </c>
      <c r="AE474" s="141">
        <f t="shared" si="170"/>
        <v>1</v>
      </c>
      <c r="AF474" s="141">
        <f t="shared" si="171"/>
        <v>0</v>
      </c>
      <c r="AG474" s="141">
        <f t="shared" si="172"/>
        <v>1</v>
      </c>
      <c r="AH474" s="141">
        <f t="shared" si="173"/>
        <v>0</v>
      </c>
      <c r="AI474" s="141">
        <f t="shared" si="174"/>
        <v>0</v>
      </c>
      <c r="AJ474" s="141">
        <f t="shared" si="175"/>
        <v>0</v>
      </c>
      <c r="AK474" s="141">
        <f t="shared" si="176"/>
        <v>0</v>
      </c>
      <c r="AL474" s="141">
        <f t="shared" si="177"/>
        <v>0</v>
      </c>
      <c r="AM474" s="141">
        <f t="shared" si="178"/>
        <v>0</v>
      </c>
      <c r="AN474" s="141">
        <f t="shared" si="179"/>
        <v>0</v>
      </c>
      <c r="AO474" s="141">
        <f t="shared" si="180"/>
        <v>0</v>
      </c>
      <c r="AP474" s="142"/>
      <c r="AQ474" s="142"/>
      <c r="AR474" s="141">
        <f t="shared" si="181"/>
        <v>3</v>
      </c>
      <c r="AS474" s="141">
        <f t="shared" si="182"/>
        <v>3</v>
      </c>
      <c r="AT474" s="141" t="str">
        <f t="shared" si="183"/>
        <v>Correct</v>
      </c>
      <c r="AU474" s="142"/>
      <c r="AV474" s="115" t="s">
        <v>83</v>
      </c>
      <c r="AW474" s="115">
        <v>68</v>
      </c>
      <c r="AX474" s="115" t="s">
        <v>84</v>
      </c>
      <c r="AY474" s="115" t="s">
        <v>128</v>
      </c>
      <c r="AZ474" s="115" t="s">
        <v>107</v>
      </c>
      <c r="BA474" s="115" t="s">
        <v>86</v>
      </c>
      <c r="BB474" s="115" t="s">
        <v>87</v>
      </c>
      <c r="BC474" s="115" t="s">
        <v>96</v>
      </c>
      <c r="BD474" s="115" t="s">
        <v>89</v>
      </c>
      <c r="BE474" s="115" t="s">
        <v>106</v>
      </c>
      <c r="BF474" s="115" t="s">
        <v>91</v>
      </c>
      <c r="BG474" s="115" t="s">
        <v>86</v>
      </c>
    </row>
    <row r="475" spans="1:59">
      <c r="A475" s="115">
        <v>7007914634</v>
      </c>
      <c r="B475" s="115" t="s">
        <v>52</v>
      </c>
      <c r="C475" s="115" t="s">
        <v>53</v>
      </c>
      <c r="D475" s="115" t="s">
        <v>54</v>
      </c>
      <c r="T475" s="142"/>
      <c r="U475" s="141">
        <f t="shared" si="161"/>
        <v>3</v>
      </c>
      <c r="V475" s="141">
        <f t="shared" si="162"/>
        <v>1</v>
      </c>
      <c r="W475" s="142"/>
      <c r="X475" s="141">
        <f t="shared" si="163"/>
        <v>1</v>
      </c>
      <c r="Y475" s="141">
        <f t="shared" si="164"/>
        <v>1</v>
      </c>
      <c r="Z475" s="141">
        <f t="shared" si="165"/>
        <v>1</v>
      </c>
      <c r="AA475" s="141">
        <f t="shared" si="166"/>
        <v>0</v>
      </c>
      <c r="AB475" s="141">
        <f t="shared" si="167"/>
        <v>0</v>
      </c>
      <c r="AC475" s="141">
        <f t="shared" si="168"/>
        <v>0</v>
      </c>
      <c r="AD475" s="141">
        <f t="shared" si="169"/>
        <v>0</v>
      </c>
      <c r="AE475" s="141">
        <f t="shared" si="170"/>
        <v>0</v>
      </c>
      <c r="AF475" s="141">
        <f t="shared" si="171"/>
        <v>0</v>
      </c>
      <c r="AG475" s="141">
        <f t="shared" si="172"/>
        <v>0</v>
      </c>
      <c r="AH475" s="141">
        <f t="shared" si="173"/>
        <v>0</v>
      </c>
      <c r="AI475" s="141">
        <f t="shared" si="174"/>
        <v>0</v>
      </c>
      <c r="AJ475" s="141">
        <f t="shared" si="175"/>
        <v>0</v>
      </c>
      <c r="AK475" s="141">
        <f t="shared" si="176"/>
        <v>0</v>
      </c>
      <c r="AL475" s="141">
        <f t="shared" si="177"/>
        <v>0</v>
      </c>
      <c r="AM475" s="141">
        <f t="shared" si="178"/>
        <v>0</v>
      </c>
      <c r="AN475" s="141">
        <f t="shared" si="179"/>
        <v>0</v>
      </c>
      <c r="AO475" s="141">
        <f t="shared" si="180"/>
        <v>0</v>
      </c>
      <c r="AP475" s="142"/>
      <c r="AQ475" s="142"/>
      <c r="AR475" s="141">
        <f t="shared" si="181"/>
        <v>3</v>
      </c>
      <c r="AS475" s="141">
        <f t="shared" si="182"/>
        <v>3</v>
      </c>
      <c r="AT475" s="141" t="str">
        <f t="shared" si="183"/>
        <v>Correct</v>
      </c>
      <c r="AU475" s="142"/>
      <c r="AV475" s="115" t="s">
        <v>83</v>
      </c>
      <c r="AW475" s="115">
        <v>31</v>
      </c>
      <c r="AX475" s="115" t="s">
        <v>84</v>
      </c>
      <c r="AY475" s="115" t="s">
        <v>146</v>
      </c>
      <c r="BA475" s="115" t="s">
        <v>91</v>
      </c>
      <c r="BB475" s="115" t="s">
        <v>137</v>
      </c>
      <c r="BC475" s="115" t="s">
        <v>93</v>
      </c>
      <c r="BD475" s="115" t="s">
        <v>109</v>
      </c>
      <c r="BE475" s="115" t="s">
        <v>90</v>
      </c>
      <c r="BF475" s="115" t="s">
        <v>86</v>
      </c>
      <c r="BG475" s="115" t="s">
        <v>91</v>
      </c>
    </row>
    <row r="476" spans="1:59">
      <c r="A476" s="115">
        <v>7045793996</v>
      </c>
      <c r="B476" s="115" t="s">
        <v>52</v>
      </c>
      <c r="E476" s="115" t="s">
        <v>19</v>
      </c>
      <c r="N476" s="115" t="s">
        <v>26</v>
      </c>
      <c r="T476" s="142"/>
      <c r="U476" s="141">
        <f t="shared" si="161"/>
        <v>3</v>
      </c>
      <c r="V476" s="141">
        <f t="shared" si="162"/>
        <v>1</v>
      </c>
      <c r="W476" s="142"/>
      <c r="X476" s="141">
        <f t="shared" si="163"/>
        <v>1</v>
      </c>
      <c r="Y476" s="141">
        <f t="shared" si="164"/>
        <v>0</v>
      </c>
      <c r="Z476" s="141">
        <f t="shared" si="165"/>
        <v>0</v>
      </c>
      <c r="AA476" s="141">
        <f t="shared" si="166"/>
        <v>1</v>
      </c>
      <c r="AB476" s="141">
        <f t="shared" si="167"/>
        <v>0</v>
      </c>
      <c r="AC476" s="141">
        <f t="shared" si="168"/>
        <v>0</v>
      </c>
      <c r="AD476" s="141">
        <f t="shared" si="169"/>
        <v>0</v>
      </c>
      <c r="AE476" s="141">
        <f t="shared" si="170"/>
        <v>0</v>
      </c>
      <c r="AF476" s="141">
        <f t="shared" si="171"/>
        <v>0</v>
      </c>
      <c r="AG476" s="141">
        <f t="shared" si="172"/>
        <v>0</v>
      </c>
      <c r="AH476" s="141">
        <f t="shared" si="173"/>
        <v>0</v>
      </c>
      <c r="AI476" s="141">
        <f t="shared" si="174"/>
        <v>0</v>
      </c>
      <c r="AJ476" s="141">
        <f t="shared" si="175"/>
        <v>1</v>
      </c>
      <c r="AK476" s="141">
        <f t="shared" si="176"/>
        <v>0</v>
      </c>
      <c r="AL476" s="141">
        <f t="shared" si="177"/>
        <v>0</v>
      </c>
      <c r="AM476" s="141">
        <f t="shared" si="178"/>
        <v>0</v>
      </c>
      <c r="AN476" s="141">
        <f t="shared" si="179"/>
        <v>0</v>
      </c>
      <c r="AO476" s="141">
        <f t="shared" si="180"/>
        <v>0</v>
      </c>
      <c r="AP476" s="142"/>
      <c r="AQ476" s="142"/>
      <c r="AR476" s="141">
        <f t="shared" si="181"/>
        <v>3</v>
      </c>
      <c r="AS476" s="141">
        <f t="shared" si="182"/>
        <v>3</v>
      </c>
      <c r="AT476" s="141" t="str">
        <f t="shared" si="183"/>
        <v>Correct</v>
      </c>
      <c r="AU476" s="142"/>
      <c r="AV476" s="115" t="s">
        <v>99</v>
      </c>
      <c r="AW476" s="115">
        <v>53</v>
      </c>
      <c r="AX476" s="115" t="s">
        <v>181</v>
      </c>
      <c r="AY476" s="115" t="s">
        <v>208</v>
      </c>
      <c r="AZ476" s="115" t="s">
        <v>85</v>
      </c>
      <c r="BA476" s="115" t="s">
        <v>91</v>
      </c>
      <c r="BC476" s="115" t="s">
        <v>88</v>
      </c>
      <c r="BD476" s="115" t="s">
        <v>94</v>
      </c>
      <c r="BE476" s="115" t="s">
        <v>90</v>
      </c>
      <c r="BF476" s="115" t="s">
        <v>91</v>
      </c>
      <c r="BG476" s="115" t="s">
        <v>91</v>
      </c>
    </row>
    <row r="477" spans="1:59">
      <c r="A477" s="115">
        <v>7020352783</v>
      </c>
      <c r="C477" s="115" t="s">
        <v>53</v>
      </c>
      <c r="E477" s="115" t="s">
        <v>19</v>
      </c>
      <c r="H477" s="115" t="s">
        <v>57</v>
      </c>
      <c r="T477" s="142"/>
      <c r="U477" s="141">
        <f t="shared" si="161"/>
        <v>3</v>
      </c>
      <c r="V477" s="141">
        <f t="shared" si="162"/>
        <v>1</v>
      </c>
      <c r="W477" s="142"/>
      <c r="X477" s="141">
        <f t="shared" si="163"/>
        <v>0</v>
      </c>
      <c r="Y477" s="141">
        <f t="shared" si="164"/>
        <v>1</v>
      </c>
      <c r="Z477" s="141">
        <f t="shared" si="165"/>
        <v>0</v>
      </c>
      <c r="AA477" s="141">
        <f t="shared" si="166"/>
        <v>1</v>
      </c>
      <c r="AB477" s="141">
        <f t="shared" si="167"/>
        <v>0</v>
      </c>
      <c r="AC477" s="141">
        <f t="shared" si="168"/>
        <v>0</v>
      </c>
      <c r="AD477" s="141">
        <f t="shared" si="169"/>
        <v>1</v>
      </c>
      <c r="AE477" s="141">
        <f t="shared" si="170"/>
        <v>0</v>
      </c>
      <c r="AF477" s="141">
        <f t="shared" si="171"/>
        <v>0</v>
      </c>
      <c r="AG477" s="141">
        <f t="shared" si="172"/>
        <v>0</v>
      </c>
      <c r="AH477" s="141">
        <f t="shared" si="173"/>
        <v>0</v>
      </c>
      <c r="AI477" s="141">
        <f t="shared" si="174"/>
        <v>0</v>
      </c>
      <c r="AJ477" s="141">
        <f t="shared" si="175"/>
        <v>0</v>
      </c>
      <c r="AK477" s="141">
        <f t="shared" si="176"/>
        <v>0</v>
      </c>
      <c r="AL477" s="141">
        <f t="shared" si="177"/>
        <v>0</v>
      </c>
      <c r="AM477" s="141">
        <f t="shared" si="178"/>
        <v>0</v>
      </c>
      <c r="AN477" s="141">
        <f t="shared" si="179"/>
        <v>0</v>
      </c>
      <c r="AO477" s="141">
        <f t="shared" si="180"/>
        <v>0</v>
      </c>
      <c r="AP477" s="142"/>
      <c r="AQ477" s="142"/>
      <c r="AR477" s="141">
        <f t="shared" si="181"/>
        <v>3</v>
      </c>
      <c r="AS477" s="141">
        <f t="shared" si="182"/>
        <v>3</v>
      </c>
      <c r="AT477" s="141" t="str">
        <f t="shared" si="183"/>
        <v>Correct</v>
      </c>
      <c r="AU477" s="142"/>
      <c r="AV477" s="115" t="s">
        <v>99</v>
      </c>
      <c r="AW477" s="115">
        <v>18</v>
      </c>
      <c r="AX477" s="115" t="s">
        <v>181</v>
      </c>
      <c r="AY477" s="115" t="s">
        <v>440</v>
      </c>
      <c r="AZ477" s="115" t="s">
        <v>85</v>
      </c>
      <c r="BA477" s="115" t="s">
        <v>86</v>
      </c>
      <c r="BB477" s="115" t="s">
        <v>87</v>
      </c>
      <c r="BC477" s="115" t="s">
        <v>88</v>
      </c>
      <c r="BD477" s="115" t="s">
        <v>102</v>
      </c>
      <c r="BE477" s="115" t="s">
        <v>113</v>
      </c>
      <c r="BF477" s="115" t="s">
        <v>91</v>
      </c>
      <c r="BG477" s="115" t="s">
        <v>91</v>
      </c>
    </row>
    <row r="478" spans="1:59">
      <c r="A478" s="115">
        <v>7045769068</v>
      </c>
      <c r="I478" s="115" t="s">
        <v>58</v>
      </c>
      <c r="R478" s="115" t="s">
        <v>65</v>
      </c>
      <c r="T478" s="142"/>
      <c r="U478" s="141">
        <f t="shared" si="161"/>
        <v>2</v>
      </c>
      <c r="V478" s="141">
        <f t="shared" si="162"/>
        <v>1.5</v>
      </c>
      <c r="W478" s="142"/>
      <c r="X478" s="141">
        <f t="shared" si="163"/>
        <v>0</v>
      </c>
      <c r="Y478" s="141">
        <f t="shared" si="164"/>
        <v>0</v>
      </c>
      <c r="Z478" s="141">
        <f t="shared" si="165"/>
        <v>0</v>
      </c>
      <c r="AA478" s="141">
        <f t="shared" si="166"/>
        <v>0</v>
      </c>
      <c r="AB478" s="141">
        <f t="shared" si="167"/>
        <v>0</v>
      </c>
      <c r="AC478" s="141">
        <f t="shared" si="168"/>
        <v>0</v>
      </c>
      <c r="AD478" s="141">
        <f t="shared" si="169"/>
        <v>0</v>
      </c>
      <c r="AE478" s="141">
        <f t="shared" si="170"/>
        <v>1</v>
      </c>
      <c r="AF478" s="141">
        <f t="shared" si="171"/>
        <v>0</v>
      </c>
      <c r="AG478" s="141">
        <f t="shared" si="172"/>
        <v>0</v>
      </c>
      <c r="AH478" s="141">
        <f t="shared" si="173"/>
        <v>0</v>
      </c>
      <c r="AI478" s="141">
        <f t="shared" si="174"/>
        <v>0</v>
      </c>
      <c r="AJ478" s="141">
        <f t="shared" si="175"/>
        <v>0</v>
      </c>
      <c r="AK478" s="141">
        <f t="shared" si="176"/>
        <v>0</v>
      </c>
      <c r="AL478" s="141">
        <f t="shared" si="177"/>
        <v>0</v>
      </c>
      <c r="AM478" s="141">
        <f t="shared" si="178"/>
        <v>0</v>
      </c>
      <c r="AN478" s="141">
        <f t="shared" si="179"/>
        <v>1</v>
      </c>
      <c r="AO478" s="141">
        <f t="shared" si="180"/>
        <v>0</v>
      </c>
      <c r="AP478" s="142"/>
      <c r="AQ478" s="142"/>
      <c r="AR478" s="141">
        <f t="shared" si="181"/>
        <v>2</v>
      </c>
      <c r="AS478" s="141">
        <f t="shared" si="182"/>
        <v>2</v>
      </c>
      <c r="AT478" s="141" t="str">
        <f t="shared" si="183"/>
        <v>Correct</v>
      </c>
      <c r="AU478" s="142"/>
      <c r="AV478" s="115" t="s">
        <v>83</v>
      </c>
      <c r="AW478" s="115">
        <v>66</v>
      </c>
      <c r="AX478" s="115" t="s">
        <v>181</v>
      </c>
      <c r="AY478" s="115" t="s">
        <v>203</v>
      </c>
      <c r="AZ478" s="115" t="s">
        <v>85</v>
      </c>
      <c r="BA478" s="115" t="s">
        <v>86</v>
      </c>
      <c r="BB478" s="115" t="s">
        <v>87</v>
      </c>
      <c r="BC478" s="115" t="s">
        <v>101</v>
      </c>
      <c r="BD478" s="115" t="s">
        <v>94</v>
      </c>
      <c r="BE478" s="115" t="s">
        <v>106</v>
      </c>
      <c r="BF478" s="115" t="s">
        <v>91</v>
      </c>
      <c r="BG478" s="115" t="s">
        <v>91</v>
      </c>
    </row>
    <row r="479" spans="1:59">
      <c r="A479" s="115">
        <v>7045760342</v>
      </c>
      <c r="B479" s="115" t="s">
        <v>52</v>
      </c>
      <c r="E479" s="115" t="s">
        <v>19</v>
      </c>
      <c r="N479" s="115" t="s">
        <v>26</v>
      </c>
      <c r="T479" s="142"/>
      <c r="U479" s="141">
        <f t="shared" si="161"/>
        <v>3</v>
      </c>
      <c r="V479" s="141">
        <f t="shared" si="162"/>
        <v>1</v>
      </c>
      <c r="W479" s="142"/>
      <c r="X479" s="141">
        <f t="shared" si="163"/>
        <v>1</v>
      </c>
      <c r="Y479" s="141">
        <f t="shared" si="164"/>
        <v>0</v>
      </c>
      <c r="Z479" s="141">
        <f t="shared" si="165"/>
        <v>0</v>
      </c>
      <c r="AA479" s="141">
        <f t="shared" si="166"/>
        <v>1</v>
      </c>
      <c r="AB479" s="141">
        <f t="shared" si="167"/>
        <v>0</v>
      </c>
      <c r="AC479" s="141">
        <f t="shared" si="168"/>
        <v>0</v>
      </c>
      <c r="AD479" s="141">
        <f t="shared" si="169"/>
        <v>0</v>
      </c>
      <c r="AE479" s="141">
        <f t="shared" si="170"/>
        <v>0</v>
      </c>
      <c r="AF479" s="141">
        <f t="shared" si="171"/>
        <v>0</v>
      </c>
      <c r="AG479" s="141">
        <f t="shared" si="172"/>
        <v>0</v>
      </c>
      <c r="AH479" s="141">
        <f t="shared" si="173"/>
        <v>0</v>
      </c>
      <c r="AI479" s="141">
        <f t="shared" si="174"/>
        <v>0</v>
      </c>
      <c r="AJ479" s="141">
        <f t="shared" si="175"/>
        <v>1</v>
      </c>
      <c r="AK479" s="141">
        <f t="shared" si="176"/>
        <v>0</v>
      </c>
      <c r="AL479" s="141">
        <f t="shared" si="177"/>
        <v>0</v>
      </c>
      <c r="AM479" s="141">
        <f t="shared" si="178"/>
        <v>0</v>
      </c>
      <c r="AN479" s="141">
        <f t="shared" si="179"/>
        <v>0</v>
      </c>
      <c r="AO479" s="141">
        <f t="shared" si="180"/>
        <v>0</v>
      </c>
      <c r="AP479" s="142"/>
      <c r="AQ479" s="142"/>
      <c r="AR479" s="141">
        <f t="shared" si="181"/>
        <v>3</v>
      </c>
      <c r="AS479" s="141">
        <f t="shared" si="182"/>
        <v>3</v>
      </c>
      <c r="AT479" s="141" t="str">
        <f t="shared" si="183"/>
        <v>Correct</v>
      </c>
      <c r="AU479" s="142"/>
      <c r="AV479" s="115" t="s">
        <v>83</v>
      </c>
      <c r="AW479" s="115">
        <v>60</v>
      </c>
      <c r="AX479" s="115" t="s">
        <v>181</v>
      </c>
      <c r="AY479" s="115" t="s">
        <v>238</v>
      </c>
      <c r="AZ479" s="115" t="s">
        <v>97</v>
      </c>
      <c r="BB479" s="115" t="s">
        <v>87</v>
      </c>
      <c r="BC479" s="115" t="s">
        <v>104</v>
      </c>
      <c r="BD479" s="115" t="s">
        <v>94</v>
      </c>
      <c r="BE479" s="115" t="s">
        <v>106</v>
      </c>
      <c r="BF479" s="115" t="s">
        <v>91</v>
      </c>
      <c r="BG479" s="115" t="s">
        <v>91</v>
      </c>
    </row>
    <row r="480" spans="1:59">
      <c r="A480" s="115">
        <v>7045794249</v>
      </c>
      <c r="D480" s="115" t="s">
        <v>54</v>
      </c>
      <c r="E480" s="115" t="s">
        <v>19</v>
      </c>
      <c r="N480" s="115" t="s">
        <v>26</v>
      </c>
      <c r="T480" s="142"/>
      <c r="U480" s="141">
        <f t="shared" si="161"/>
        <v>3</v>
      </c>
      <c r="V480" s="141">
        <f t="shared" si="162"/>
        <v>1</v>
      </c>
      <c r="W480" s="142"/>
      <c r="X480" s="141">
        <f t="shared" si="163"/>
        <v>0</v>
      </c>
      <c r="Y480" s="141">
        <f t="shared" si="164"/>
        <v>0</v>
      </c>
      <c r="Z480" s="141">
        <f t="shared" si="165"/>
        <v>1</v>
      </c>
      <c r="AA480" s="141">
        <f t="shared" si="166"/>
        <v>1</v>
      </c>
      <c r="AB480" s="141">
        <f t="shared" si="167"/>
        <v>0</v>
      </c>
      <c r="AC480" s="141">
        <f t="shared" si="168"/>
        <v>0</v>
      </c>
      <c r="AD480" s="141">
        <f t="shared" si="169"/>
        <v>0</v>
      </c>
      <c r="AE480" s="141">
        <f t="shared" si="170"/>
        <v>0</v>
      </c>
      <c r="AF480" s="141">
        <f t="shared" si="171"/>
        <v>0</v>
      </c>
      <c r="AG480" s="141">
        <f t="shared" si="172"/>
        <v>0</v>
      </c>
      <c r="AH480" s="141">
        <f t="shared" si="173"/>
        <v>0</v>
      </c>
      <c r="AI480" s="141">
        <f t="shared" si="174"/>
        <v>0</v>
      </c>
      <c r="AJ480" s="141">
        <f t="shared" si="175"/>
        <v>1</v>
      </c>
      <c r="AK480" s="141">
        <f t="shared" si="176"/>
        <v>0</v>
      </c>
      <c r="AL480" s="141">
        <f t="shared" si="177"/>
        <v>0</v>
      </c>
      <c r="AM480" s="141">
        <f t="shared" si="178"/>
        <v>0</v>
      </c>
      <c r="AN480" s="141">
        <f t="shared" si="179"/>
        <v>0</v>
      </c>
      <c r="AO480" s="141">
        <f t="shared" si="180"/>
        <v>0</v>
      </c>
      <c r="AP480" s="142"/>
      <c r="AQ480" s="142"/>
      <c r="AR480" s="141">
        <f t="shared" si="181"/>
        <v>3</v>
      </c>
      <c r="AS480" s="141">
        <f t="shared" si="182"/>
        <v>3</v>
      </c>
      <c r="AT480" s="141" t="str">
        <f t="shared" si="183"/>
        <v>Correct</v>
      </c>
      <c r="AU480" s="142"/>
      <c r="AV480" s="115" t="s">
        <v>83</v>
      </c>
      <c r="AW480" s="115">
        <v>43</v>
      </c>
      <c r="AX480" s="115" t="s">
        <v>84</v>
      </c>
      <c r="AY480" s="115" t="s">
        <v>149</v>
      </c>
      <c r="AZ480" s="115" t="s">
        <v>85</v>
      </c>
      <c r="BA480" s="115" t="s">
        <v>86</v>
      </c>
      <c r="BB480" s="115" t="s">
        <v>87</v>
      </c>
      <c r="BC480" s="115" t="s">
        <v>100</v>
      </c>
      <c r="BD480" s="115" t="s">
        <v>111</v>
      </c>
      <c r="BE480" s="115" t="s">
        <v>90</v>
      </c>
      <c r="BF480" s="115" t="s">
        <v>91</v>
      </c>
      <c r="BG480" s="115" t="s">
        <v>91</v>
      </c>
    </row>
    <row r="481" spans="1:59">
      <c r="A481" s="115">
        <v>7011273685</v>
      </c>
      <c r="B481" s="115" t="s">
        <v>52</v>
      </c>
      <c r="E481" s="115" t="s">
        <v>19</v>
      </c>
      <c r="T481" s="142"/>
      <c r="U481" s="141">
        <f t="shared" si="161"/>
        <v>2</v>
      </c>
      <c r="V481" s="141">
        <f t="shared" si="162"/>
        <v>1.5</v>
      </c>
      <c r="W481" s="142"/>
      <c r="X481" s="141">
        <f t="shared" si="163"/>
        <v>1</v>
      </c>
      <c r="Y481" s="141">
        <f t="shared" si="164"/>
        <v>0</v>
      </c>
      <c r="Z481" s="141">
        <f t="shared" si="165"/>
        <v>0</v>
      </c>
      <c r="AA481" s="141">
        <f t="shared" si="166"/>
        <v>1</v>
      </c>
      <c r="AB481" s="141">
        <f t="shared" si="167"/>
        <v>0</v>
      </c>
      <c r="AC481" s="141">
        <f t="shared" si="168"/>
        <v>0</v>
      </c>
      <c r="AD481" s="141">
        <f t="shared" si="169"/>
        <v>0</v>
      </c>
      <c r="AE481" s="141">
        <f t="shared" si="170"/>
        <v>0</v>
      </c>
      <c r="AF481" s="141">
        <f t="shared" si="171"/>
        <v>0</v>
      </c>
      <c r="AG481" s="141">
        <f t="shared" si="172"/>
        <v>0</v>
      </c>
      <c r="AH481" s="141">
        <f t="shared" si="173"/>
        <v>0</v>
      </c>
      <c r="AI481" s="141">
        <f t="shared" si="174"/>
        <v>0</v>
      </c>
      <c r="AJ481" s="141">
        <f t="shared" si="175"/>
        <v>0</v>
      </c>
      <c r="AK481" s="141">
        <f t="shared" si="176"/>
        <v>0</v>
      </c>
      <c r="AL481" s="141">
        <f t="shared" si="177"/>
        <v>0</v>
      </c>
      <c r="AM481" s="141">
        <f t="shared" si="178"/>
        <v>0</v>
      </c>
      <c r="AN481" s="141">
        <f t="shared" si="179"/>
        <v>0</v>
      </c>
      <c r="AO481" s="141">
        <f t="shared" si="180"/>
        <v>0</v>
      </c>
      <c r="AP481" s="142"/>
      <c r="AQ481" s="142"/>
      <c r="AR481" s="141">
        <f t="shared" si="181"/>
        <v>2</v>
      </c>
      <c r="AS481" s="141">
        <f t="shared" si="182"/>
        <v>2</v>
      </c>
      <c r="AT481" s="141" t="str">
        <f t="shared" si="183"/>
        <v>Correct</v>
      </c>
      <c r="AU481" s="142"/>
      <c r="AV481" s="115" t="s">
        <v>83</v>
      </c>
      <c r="AW481" s="115">
        <v>43</v>
      </c>
      <c r="AX481" s="115" t="s">
        <v>84</v>
      </c>
      <c r="AY481" s="115" t="s">
        <v>126</v>
      </c>
      <c r="AZ481" s="115" t="s">
        <v>97</v>
      </c>
      <c r="BA481" s="115" t="s">
        <v>86</v>
      </c>
      <c r="BB481" s="115" t="s">
        <v>468</v>
      </c>
      <c r="BC481" s="115" t="s">
        <v>100</v>
      </c>
      <c r="BD481" s="115" t="s">
        <v>89</v>
      </c>
      <c r="BE481" s="115" t="s">
        <v>90</v>
      </c>
      <c r="BG481" s="115" t="s">
        <v>91</v>
      </c>
    </row>
    <row r="482" spans="1:59">
      <c r="A482" s="115">
        <v>6985148931</v>
      </c>
      <c r="C482" s="115" t="s">
        <v>53</v>
      </c>
      <c r="D482" s="115" t="s">
        <v>54</v>
      </c>
      <c r="E482" s="115" t="s">
        <v>19</v>
      </c>
      <c r="T482" s="142"/>
      <c r="U482" s="141">
        <f t="shared" si="161"/>
        <v>3</v>
      </c>
      <c r="V482" s="141">
        <f t="shared" si="162"/>
        <v>1</v>
      </c>
      <c r="W482" s="142"/>
      <c r="X482" s="141">
        <f t="shared" si="163"/>
        <v>0</v>
      </c>
      <c r="Y482" s="141">
        <f t="shared" si="164"/>
        <v>1</v>
      </c>
      <c r="Z482" s="141">
        <f t="shared" si="165"/>
        <v>1</v>
      </c>
      <c r="AA482" s="141">
        <f t="shared" si="166"/>
        <v>1</v>
      </c>
      <c r="AB482" s="141">
        <f t="shared" si="167"/>
        <v>0</v>
      </c>
      <c r="AC482" s="141">
        <f t="shared" si="168"/>
        <v>0</v>
      </c>
      <c r="AD482" s="141">
        <f t="shared" si="169"/>
        <v>0</v>
      </c>
      <c r="AE482" s="141">
        <f t="shared" si="170"/>
        <v>0</v>
      </c>
      <c r="AF482" s="141">
        <f t="shared" si="171"/>
        <v>0</v>
      </c>
      <c r="AG482" s="141">
        <f t="shared" si="172"/>
        <v>0</v>
      </c>
      <c r="AH482" s="141">
        <f t="shared" si="173"/>
        <v>0</v>
      </c>
      <c r="AI482" s="141">
        <f t="shared" si="174"/>
        <v>0</v>
      </c>
      <c r="AJ482" s="141">
        <f t="shared" si="175"/>
        <v>0</v>
      </c>
      <c r="AK482" s="141">
        <f t="shared" si="176"/>
        <v>0</v>
      </c>
      <c r="AL482" s="141">
        <f t="shared" si="177"/>
        <v>0</v>
      </c>
      <c r="AM482" s="141">
        <f t="shared" si="178"/>
        <v>0</v>
      </c>
      <c r="AN482" s="141">
        <f t="shared" si="179"/>
        <v>0</v>
      </c>
      <c r="AO482" s="141">
        <f t="shared" si="180"/>
        <v>0</v>
      </c>
      <c r="AP482" s="142"/>
      <c r="AQ482" s="142"/>
      <c r="AR482" s="141">
        <f t="shared" si="181"/>
        <v>3</v>
      </c>
      <c r="AS482" s="141">
        <f t="shared" si="182"/>
        <v>3</v>
      </c>
      <c r="AT482" s="141" t="str">
        <f t="shared" si="183"/>
        <v>Correct</v>
      </c>
      <c r="AU482" s="142"/>
      <c r="AV482" s="115" t="s">
        <v>99</v>
      </c>
      <c r="AW482" s="115">
        <v>45</v>
      </c>
      <c r="AX482" s="115" t="s">
        <v>181</v>
      </c>
      <c r="AZ482" s="115" t="s">
        <v>97</v>
      </c>
      <c r="BA482" s="115" t="s">
        <v>86</v>
      </c>
      <c r="BB482" s="115" t="s">
        <v>87</v>
      </c>
      <c r="BC482" s="115" t="s">
        <v>93</v>
      </c>
      <c r="BD482" s="115" t="s">
        <v>102</v>
      </c>
      <c r="BE482" s="115" t="s">
        <v>90</v>
      </c>
      <c r="BF482" s="115" t="s">
        <v>86</v>
      </c>
      <c r="BG482" s="115" t="s">
        <v>91</v>
      </c>
    </row>
    <row r="483" spans="1:59">
      <c r="A483" s="115">
        <v>7045784878</v>
      </c>
      <c r="D483" s="115" t="s">
        <v>54</v>
      </c>
      <c r="I483" s="115" t="s">
        <v>58</v>
      </c>
      <c r="K483" s="115" t="s">
        <v>60</v>
      </c>
      <c r="T483" s="142"/>
      <c r="U483" s="141">
        <f t="shared" si="161"/>
        <v>3</v>
      </c>
      <c r="V483" s="141">
        <f t="shared" si="162"/>
        <v>1</v>
      </c>
      <c r="W483" s="142"/>
      <c r="X483" s="141">
        <f t="shared" si="163"/>
        <v>0</v>
      </c>
      <c r="Y483" s="141">
        <f t="shared" si="164"/>
        <v>0</v>
      </c>
      <c r="Z483" s="141">
        <f t="shared" si="165"/>
        <v>1</v>
      </c>
      <c r="AA483" s="141">
        <f t="shared" si="166"/>
        <v>0</v>
      </c>
      <c r="AB483" s="141">
        <f t="shared" si="167"/>
        <v>0</v>
      </c>
      <c r="AC483" s="141">
        <f t="shared" si="168"/>
        <v>0</v>
      </c>
      <c r="AD483" s="141">
        <f t="shared" si="169"/>
        <v>0</v>
      </c>
      <c r="AE483" s="141">
        <f t="shared" si="170"/>
        <v>1</v>
      </c>
      <c r="AF483" s="141">
        <f t="shared" si="171"/>
        <v>0</v>
      </c>
      <c r="AG483" s="141">
        <f t="shared" si="172"/>
        <v>1</v>
      </c>
      <c r="AH483" s="141">
        <f t="shared" si="173"/>
        <v>0</v>
      </c>
      <c r="AI483" s="141">
        <f t="shared" si="174"/>
        <v>0</v>
      </c>
      <c r="AJ483" s="141">
        <f t="shared" si="175"/>
        <v>0</v>
      </c>
      <c r="AK483" s="141">
        <f t="shared" si="176"/>
        <v>0</v>
      </c>
      <c r="AL483" s="141">
        <f t="shared" si="177"/>
        <v>0</v>
      </c>
      <c r="AM483" s="141">
        <f t="shared" si="178"/>
        <v>0</v>
      </c>
      <c r="AN483" s="141">
        <f t="shared" si="179"/>
        <v>0</v>
      </c>
      <c r="AO483" s="141">
        <f t="shared" si="180"/>
        <v>0</v>
      </c>
      <c r="AP483" s="142"/>
      <c r="AQ483" s="142"/>
      <c r="AR483" s="141">
        <f t="shared" si="181"/>
        <v>3</v>
      </c>
      <c r="AS483" s="141">
        <f t="shared" si="182"/>
        <v>3</v>
      </c>
      <c r="AT483" s="141" t="str">
        <f t="shared" si="183"/>
        <v>Correct</v>
      </c>
      <c r="AU483" s="142"/>
      <c r="AV483" s="115" t="s">
        <v>83</v>
      </c>
      <c r="AW483" s="115">
        <v>58</v>
      </c>
      <c r="AX483" s="115" t="s">
        <v>181</v>
      </c>
      <c r="AY483" s="115" t="s">
        <v>206</v>
      </c>
      <c r="AZ483" s="115" t="s">
        <v>85</v>
      </c>
      <c r="BA483" s="115" t="s">
        <v>86</v>
      </c>
      <c r="BB483" s="115" t="s">
        <v>87</v>
      </c>
      <c r="BC483" s="115" t="s">
        <v>101</v>
      </c>
      <c r="BD483" s="115" t="s">
        <v>102</v>
      </c>
      <c r="BE483" s="115" t="s">
        <v>90</v>
      </c>
      <c r="BF483" s="115" t="s">
        <v>91</v>
      </c>
      <c r="BG483" s="115" t="s">
        <v>91</v>
      </c>
    </row>
    <row r="484" spans="1:59">
      <c r="A484" s="115">
        <v>6984057591</v>
      </c>
      <c r="D484" s="115" t="s">
        <v>54</v>
      </c>
      <c r="E484" s="115" t="s">
        <v>19</v>
      </c>
      <c r="G484" s="115" t="s">
        <v>56</v>
      </c>
      <c r="L484" s="115" t="s">
        <v>61</v>
      </c>
      <c r="M484" s="115" t="s">
        <v>62</v>
      </c>
      <c r="N484" s="115" t="s">
        <v>26</v>
      </c>
      <c r="O484" s="115" t="s">
        <v>22</v>
      </c>
      <c r="S484" s="115" t="s">
        <v>66</v>
      </c>
      <c r="T484" s="142"/>
      <c r="U484" s="141">
        <f t="shared" si="161"/>
        <v>8</v>
      </c>
      <c r="V484" s="141">
        <f t="shared" si="162"/>
        <v>0.375</v>
      </c>
      <c r="W484" s="142"/>
      <c r="X484" s="141">
        <f t="shared" si="163"/>
        <v>0</v>
      </c>
      <c r="Y484" s="141">
        <f t="shared" si="164"/>
        <v>0</v>
      </c>
      <c r="Z484" s="141">
        <f t="shared" si="165"/>
        <v>0.375</v>
      </c>
      <c r="AA484" s="141">
        <f t="shared" si="166"/>
        <v>0.375</v>
      </c>
      <c r="AB484" s="141">
        <f t="shared" si="167"/>
        <v>0</v>
      </c>
      <c r="AC484" s="141">
        <f t="shared" si="168"/>
        <v>0.375</v>
      </c>
      <c r="AD484" s="141">
        <f t="shared" si="169"/>
        <v>0</v>
      </c>
      <c r="AE484" s="141">
        <f t="shared" si="170"/>
        <v>0</v>
      </c>
      <c r="AF484" s="141">
        <f t="shared" si="171"/>
        <v>0</v>
      </c>
      <c r="AG484" s="141">
        <f t="shared" si="172"/>
        <v>0</v>
      </c>
      <c r="AH484" s="141">
        <f t="shared" si="173"/>
        <v>0.375</v>
      </c>
      <c r="AI484" s="141">
        <f t="shared" si="174"/>
        <v>0.375</v>
      </c>
      <c r="AJ484" s="141">
        <f t="shared" si="175"/>
        <v>0.375</v>
      </c>
      <c r="AK484" s="141">
        <f t="shared" si="176"/>
        <v>0.375</v>
      </c>
      <c r="AL484" s="141">
        <f t="shared" si="177"/>
        <v>0</v>
      </c>
      <c r="AM484" s="141">
        <f t="shared" si="178"/>
        <v>0</v>
      </c>
      <c r="AN484" s="141">
        <f t="shared" si="179"/>
        <v>0</v>
      </c>
      <c r="AO484" s="141">
        <f t="shared" si="180"/>
        <v>0.375</v>
      </c>
      <c r="AP484" s="142"/>
      <c r="AQ484" s="142"/>
      <c r="AR484" s="141">
        <f t="shared" si="181"/>
        <v>3</v>
      </c>
      <c r="AS484" s="141">
        <f t="shared" si="182"/>
        <v>8</v>
      </c>
      <c r="AT484" s="141" t="str">
        <f t="shared" si="183"/>
        <v>Correct</v>
      </c>
      <c r="AU484" s="142"/>
      <c r="AV484" s="115" t="s">
        <v>83</v>
      </c>
      <c r="AW484" s="115">
        <v>23</v>
      </c>
      <c r="AX484" s="115" t="s">
        <v>181</v>
      </c>
      <c r="AY484" s="115" t="s">
        <v>206</v>
      </c>
      <c r="AZ484" s="115" t="s">
        <v>85</v>
      </c>
      <c r="BA484" s="115" t="s">
        <v>91</v>
      </c>
      <c r="BB484" s="115" t="s">
        <v>137</v>
      </c>
      <c r="BC484" s="115" t="s">
        <v>100</v>
      </c>
      <c r="BD484" s="115" t="s">
        <v>94</v>
      </c>
      <c r="BE484" s="115" t="s">
        <v>90</v>
      </c>
      <c r="BG484" s="115" t="s">
        <v>91</v>
      </c>
    </row>
    <row r="485" spans="1:59">
      <c r="A485" s="115">
        <v>7011538670</v>
      </c>
      <c r="N485" s="115" t="s">
        <v>26</v>
      </c>
      <c r="P485" s="115" t="s">
        <v>63</v>
      </c>
      <c r="S485" s="115" t="s">
        <v>66</v>
      </c>
      <c r="T485" s="142"/>
      <c r="U485" s="141">
        <f t="shared" si="161"/>
        <v>3</v>
      </c>
      <c r="V485" s="141">
        <f t="shared" si="162"/>
        <v>1</v>
      </c>
      <c r="W485" s="142"/>
      <c r="X485" s="141">
        <f t="shared" si="163"/>
        <v>0</v>
      </c>
      <c r="Y485" s="141">
        <f t="shared" si="164"/>
        <v>0</v>
      </c>
      <c r="Z485" s="141">
        <f t="shared" si="165"/>
        <v>0</v>
      </c>
      <c r="AA485" s="141">
        <f t="shared" si="166"/>
        <v>0</v>
      </c>
      <c r="AB485" s="141">
        <f t="shared" si="167"/>
        <v>0</v>
      </c>
      <c r="AC485" s="141">
        <f t="shared" si="168"/>
        <v>0</v>
      </c>
      <c r="AD485" s="141">
        <f t="shared" si="169"/>
        <v>0</v>
      </c>
      <c r="AE485" s="141">
        <f t="shared" si="170"/>
        <v>0</v>
      </c>
      <c r="AF485" s="141">
        <f t="shared" si="171"/>
        <v>0</v>
      </c>
      <c r="AG485" s="141">
        <f t="shared" si="172"/>
        <v>0</v>
      </c>
      <c r="AH485" s="141">
        <f t="shared" si="173"/>
        <v>0</v>
      </c>
      <c r="AI485" s="141">
        <f t="shared" si="174"/>
        <v>0</v>
      </c>
      <c r="AJ485" s="141">
        <f t="shared" si="175"/>
        <v>1</v>
      </c>
      <c r="AK485" s="141">
        <f t="shared" si="176"/>
        <v>0</v>
      </c>
      <c r="AL485" s="141">
        <f t="shared" si="177"/>
        <v>1</v>
      </c>
      <c r="AM485" s="141">
        <f t="shared" si="178"/>
        <v>0</v>
      </c>
      <c r="AN485" s="141">
        <f t="shared" si="179"/>
        <v>0</v>
      </c>
      <c r="AO485" s="141">
        <f t="shared" si="180"/>
        <v>1</v>
      </c>
      <c r="AP485" s="142"/>
      <c r="AQ485" s="142"/>
      <c r="AR485" s="141">
        <f t="shared" si="181"/>
        <v>3</v>
      </c>
      <c r="AS485" s="141">
        <f t="shared" si="182"/>
        <v>3</v>
      </c>
      <c r="AT485" s="141" t="str">
        <f t="shared" si="183"/>
        <v>Correct</v>
      </c>
      <c r="AU485" s="142"/>
      <c r="AV485" s="115" t="s">
        <v>99</v>
      </c>
      <c r="AW485" s="115">
        <v>66</v>
      </c>
      <c r="AX485" s="115" t="s">
        <v>181</v>
      </c>
      <c r="AY485" s="115" t="s">
        <v>214</v>
      </c>
      <c r="BA485" s="115" t="s">
        <v>91</v>
      </c>
      <c r="BB485" s="115" t="s">
        <v>137</v>
      </c>
      <c r="BC485" s="115" t="s">
        <v>100</v>
      </c>
      <c r="BD485" s="115" t="s">
        <v>89</v>
      </c>
      <c r="BE485" s="115" t="s">
        <v>106</v>
      </c>
      <c r="BF485" s="115" t="s">
        <v>91</v>
      </c>
      <c r="BG485" s="115" t="s">
        <v>86</v>
      </c>
    </row>
    <row r="486" spans="1:59">
      <c r="A486" s="115">
        <v>5586944551</v>
      </c>
      <c r="D486" s="115" t="s">
        <v>54</v>
      </c>
      <c r="Q486" s="115" t="s">
        <v>64</v>
      </c>
      <c r="R486" s="115" t="s">
        <v>65</v>
      </c>
      <c r="T486" s="142"/>
      <c r="U486" s="141">
        <f t="shared" si="161"/>
        <v>3</v>
      </c>
      <c r="V486" s="141">
        <f t="shared" si="162"/>
        <v>1</v>
      </c>
      <c r="W486" s="142"/>
      <c r="X486" s="141">
        <f t="shared" si="163"/>
        <v>0</v>
      </c>
      <c r="Y486" s="141">
        <f t="shared" si="164"/>
        <v>0</v>
      </c>
      <c r="Z486" s="141">
        <f t="shared" si="165"/>
        <v>1</v>
      </c>
      <c r="AA486" s="141">
        <f t="shared" si="166"/>
        <v>0</v>
      </c>
      <c r="AB486" s="141">
        <f t="shared" si="167"/>
        <v>0</v>
      </c>
      <c r="AC486" s="141">
        <f t="shared" si="168"/>
        <v>0</v>
      </c>
      <c r="AD486" s="141">
        <f t="shared" si="169"/>
        <v>0</v>
      </c>
      <c r="AE486" s="141">
        <f t="shared" si="170"/>
        <v>0</v>
      </c>
      <c r="AF486" s="141">
        <f t="shared" si="171"/>
        <v>0</v>
      </c>
      <c r="AG486" s="141">
        <f t="shared" si="172"/>
        <v>0</v>
      </c>
      <c r="AH486" s="141">
        <f t="shared" si="173"/>
        <v>0</v>
      </c>
      <c r="AI486" s="141">
        <f t="shared" si="174"/>
        <v>0</v>
      </c>
      <c r="AJ486" s="141">
        <f t="shared" si="175"/>
        <v>0</v>
      </c>
      <c r="AK486" s="141">
        <f t="shared" si="176"/>
        <v>0</v>
      </c>
      <c r="AL486" s="141">
        <f t="shared" si="177"/>
        <v>0</v>
      </c>
      <c r="AM486" s="141">
        <f t="shared" si="178"/>
        <v>1</v>
      </c>
      <c r="AN486" s="141">
        <f t="shared" si="179"/>
        <v>1</v>
      </c>
      <c r="AO486" s="141">
        <f t="shared" si="180"/>
        <v>0</v>
      </c>
      <c r="AP486" s="142"/>
      <c r="AQ486" s="142"/>
      <c r="AR486" s="141">
        <f t="shared" si="181"/>
        <v>3</v>
      </c>
      <c r="AS486" s="141">
        <f t="shared" si="182"/>
        <v>3</v>
      </c>
      <c r="AT486" s="141" t="str">
        <f t="shared" si="183"/>
        <v>Correct</v>
      </c>
      <c r="AU486" s="142"/>
      <c r="AV486" s="115" t="s">
        <v>83</v>
      </c>
      <c r="AW486" s="115">
        <v>31</v>
      </c>
      <c r="AX486" s="115" t="s">
        <v>181</v>
      </c>
      <c r="AY486" s="115" t="s">
        <v>438</v>
      </c>
      <c r="AZ486" s="115" t="s">
        <v>85</v>
      </c>
      <c r="BA486" s="115" t="s">
        <v>86</v>
      </c>
      <c r="BB486" s="115" t="s">
        <v>87</v>
      </c>
      <c r="BC486" s="115" t="s">
        <v>104</v>
      </c>
      <c r="BD486" s="115" t="s">
        <v>111</v>
      </c>
      <c r="BE486" s="115" t="s">
        <v>90</v>
      </c>
      <c r="BF486" s="115" t="s">
        <v>91</v>
      </c>
      <c r="BG486" s="115" t="s">
        <v>91</v>
      </c>
    </row>
    <row r="487" spans="1:59">
      <c r="A487" s="115">
        <v>7044861779</v>
      </c>
      <c r="G487" s="115" t="s">
        <v>56</v>
      </c>
      <c r="K487" s="115" t="s">
        <v>60</v>
      </c>
      <c r="R487" s="115" t="s">
        <v>65</v>
      </c>
      <c r="T487" s="142"/>
      <c r="U487" s="141">
        <f t="shared" si="161"/>
        <v>3</v>
      </c>
      <c r="V487" s="141">
        <f t="shared" si="162"/>
        <v>1</v>
      </c>
      <c r="W487" s="142"/>
      <c r="X487" s="141">
        <f t="shared" si="163"/>
        <v>0</v>
      </c>
      <c r="Y487" s="141">
        <f t="shared" si="164"/>
        <v>0</v>
      </c>
      <c r="Z487" s="141">
        <f t="shared" si="165"/>
        <v>0</v>
      </c>
      <c r="AA487" s="141">
        <f t="shared" si="166"/>
        <v>0</v>
      </c>
      <c r="AB487" s="141">
        <f t="shared" si="167"/>
        <v>0</v>
      </c>
      <c r="AC487" s="141">
        <f t="shared" si="168"/>
        <v>1</v>
      </c>
      <c r="AD487" s="141">
        <f t="shared" si="169"/>
        <v>0</v>
      </c>
      <c r="AE487" s="141">
        <f t="shared" si="170"/>
        <v>0</v>
      </c>
      <c r="AF487" s="141">
        <f t="shared" si="171"/>
        <v>0</v>
      </c>
      <c r="AG487" s="141">
        <f t="shared" si="172"/>
        <v>1</v>
      </c>
      <c r="AH487" s="141">
        <f t="shared" si="173"/>
        <v>0</v>
      </c>
      <c r="AI487" s="141">
        <f t="shared" si="174"/>
        <v>0</v>
      </c>
      <c r="AJ487" s="141">
        <f t="shared" si="175"/>
        <v>0</v>
      </c>
      <c r="AK487" s="141">
        <f t="shared" si="176"/>
        <v>0</v>
      </c>
      <c r="AL487" s="141">
        <f t="shared" si="177"/>
        <v>0</v>
      </c>
      <c r="AM487" s="141">
        <f t="shared" si="178"/>
        <v>0</v>
      </c>
      <c r="AN487" s="141">
        <f t="shared" si="179"/>
        <v>1</v>
      </c>
      <c r="AO487" s="141">
        <f t="shared" si="180"/>
        <v>0</v>
      </c>
      <c r="AP487" s="142"/>
      <c r="AQ487" s="142"/>
      <c r="AR487" s="141">
        <f t="shared" si="181"/>
        <v>3</v>
      </c>
      <c r="AS487" s="141">
        <f t="shared" si="182"/>
        <v>3</v>
      </c>
      <c r="AT487" s="141" t="str">
        <f t="shared" si="183"/>
        <v>Correct</v>
      </c>
      <c r="AU487" s="142"/>
      <c r="AV487" s="115" t="s">
        <v>83</v>
      </c>
      <c r="AW487" s="115">
        <v>64</v>
      </c>
      <c r="AX487" s="115" t="s">
        <v>181</v>
      </c>
      <c r="AY487" s="115" t="s">
        <v>208</v>
      </c>
      <c r="AZ487" s="115" t="s">
        <v>85</v>
      </c>
      <c r="BA487" s="115" t="s">
        <v>86</v>
      </c>
      <c r="BB487" s="115" t="s">
        <v>87</v>
      </c>
      <c r="BC487" s="115" t="s">
        <v>101</v>
      </c>
      <c r="BD487" s="115" t="s">
        <v>89</v>
      </c>
      <c r="BE487" s="115" t="s">
        <v>90</v>
      </c>
      <c r="BF487" s="115" t="s">
        <v>91</v>
      </c>
      <c r="BG487" s="115" t="s">
        <v>91</v>
      </c>
    </row>
    <row r="488" spans="1:59">
      <c r="A488" s="115">
        <v>6984048699</v>
      </c>
      <c r="G488" s="115" t="s">
        <v>56</v>
      </c>
      <c r="K488" s="115" t="s">
        <v>60</v>
      </c>
      <c r="T488" s="142"/>
      <c r="U488" s="141">
        <f t="shared" si="161"/>
        <v>2</v>
      </c>
      <c r="V488" s="141">
        <f t="shared" si="162"/>
        <v>1.5</v>
      </c>
      <c r="W488" s="142"/>
      <c r="X488" s="141">
        <f t="shared" si="163"/>
        <v>0</v>
      </c>
      <c r="Y488" s="141">
        <f t="shared" si="164"/>
        <v>0</v>
      </c>
      <c r="Z488" s="141">
        <f t="shared" si="165"/>
        <v>0</v>
      </c>
      <c r="AA488" s="141">
        <f t="shared" si="166"/>
        <v>0</v>
      </c>
      <c r="AB488" s="141">
        <f t="shared" si="167"/>
        <v>0</v>
      </c>
      <c r="AC488" s="141">
        <f t="shared" si="168"/>
        <v>1</v>
      </c>
      <c r="AD488" s="141">
        <f t="shared" si="169"/>
        <v>0</v>
      </c>
      <c r="AE488" s="141">
        <f t="shared" si="170"/>
        <v>0</v>
      </c>
      <c r="AF488" s="141">
        <f t="shared" si="171"/>
        <v>0</v>
      </c>
      <c r="AG488" s="141">
        <f t="shared" si="172"/>
        <v>1</v>
      </c>
      <c r="AH488" s="141">
        <f t="shared" si="173"/>
        <v>0</v>
      </c>
      <c r="AI488" s="141">
        <f t="shared" si="174"/>
        <v>0</v>
      </c>
      <c r="AJ488" s="141">
        <f t="shared" si="175"/>
        <v>0</v>
      </c>
      <c r="AK488" s="141">
        <f t="shared" si="176"/>
        <v>0</v>
      </c>
      <c r="AL488" s="141">
        <f t="shared" si="177"/>
        <v>0</v>
      </c>
      <c r="AM488" s="141">
        <f t="shared" si="178"/>
        <v>0</v>
      </c>
      <c r="AN488" s="141">
        <f t="shared" si="179"/>
        <v>0</v>
      </c>
      <c r="AO488" s="141">
        <f t="shared" si="180"/>
        <v>0</v>
      </c>
      <c r="AP488" s="142"/>
      <c r="AQ488" s="142"/>
      <c r="AR488" s="141">
        <f t="shared" si="181"/>
        <v>2</v>
      </c>
      <c r="AS488" s="141">
        <f t="shared" si="182"/>
        <v>2</v>
      </c>
      <c r="AT488" s="141" t="str">
        <f t="shared" si="183"/>
        <v>Correct</v>
      </c>
      <c r="AU488" s="142"/>
      <c r="AV488" s="115" t="s">
        <v>83</v>
      </c>
      <c r="AW488" s="115">
        <v>62</v>
      </c>
      <c r="AX488" s="115" t="s">
        <v>181</v>
      </c>
      <c r="AY488" s="115" t="s">
        <v>222</v>
      </c>
      <c r="AZ488" s="115" t="s">
        <v>85</v>
      </c>
      <c r="BA488" s="115" t="s">
        <v>86</v>
      </c>
      <c r="BB488" s="115" t="s">
        <v>87</v>
      </c>
      <c r="BC488" s="115" t="s">
        <v>93</v>
      </c>
      <c r="BD488" s="115" t="s">
        <v>94</v>
      </c>
      <c r="BE488" s="115" t="s">
        <v>103</v>
      </c>
      <c r="BF488" s="115" t="s">
        <v>91</v>
      </c>
      <c r="BG488" s="115" t="s">
        <v>91</v>
      </c>
    </row>
    <row r="489" spans="1:59">
      <c r="A489" s="115">
        <v>7008109110</v>
      </c>
      <c r="B489" s="115" t="s">
        <v>52</v>
      </c>
      <c r="E489" s="115" t="s">
        <v>19</v>
      </c>
      <c r="F489" s="115" t="s">
        <v>55</v>
      </c>
      <c r="G489" s="115" t="s">
        <v>56</v>
      </c>
      <c r="H489" s="115" t="s">
        <v>57</v>
      </c>
      <c r="I489" s="115" t="s">
        <v>58</v>
      </c>
      <c r="K489" s="115" t="s">
        <v>60</v>
      </c>
      <c r="N489" s="115" t="s">
        <v>26</v>
      </c>
      <c r="Q489" s="115" t="s">
        <v>64</v>
      </c>
      <c r="R489" s="115" t="s">
        <v>65</v>
      </c>
      <c r="S489" s="115" t="s">
        <v>66</v>
      </c>
      <c r="T489" s="142"/>
      <c r="U489" s="141">
        <f t="shared" si="161"/>
        <v>11</v>
      </c>
      <c r="V489" s="141">
        <f t="shared" si="162"/>
        <v>0.27272727272727271</v>
      </c>
      <c r="W489" s="142"/>
      <c r="X489" s="141">
        <f t="shared" si="163"/>
        <v>0.27272727272727271</v>
      </c>
      <c r="Y489" s="141">
        <f t="shared" si="164"/>
        <v>0</v>
      </c>
      <c r="Z489" s="141">
        <f t="shared" si="165"/>
        <v>0</v>
      </c>
      <c r="AA489" s="141">
        <f t="shared" si="166"/>
        <v>0.27272727272727271</v>
      </c>
      <c r="AB489" s="141">
        <f t="shared" si="167"/>
        <v>0.27272727272727271</v>
      </c>
      <c r="AC489" s="141">
        <f t="shared" si="168"/>
        <v>0.27272727272727271</v>
      </c>
      <c r="AD489" s="141">
        <f t="shared" si="169"/>
        <v>0.27272727272727271</v>
      </c>
      <c r="AE489" s="141">
        <f t="shared" si="170"/>
        <v>0.27272727272727271</v>
      </c>
      <c r="AF489" s="141">
        <f t="shared" si="171"/>
        <v>0</v>
      </c>
      <c r="AG489" s="141">
        <f t="shared" si="172"/>
        <v>0.27272727272727271</v>
      </c>
      <c r="AH489" s="141">
        <f t="shared" si="173"/>
        <v>0</v>
      </c>
      <c r="AI489" s="141">
        <f t="shared" si="174"/>
        <v>0</v>
      </c>
      <c r="AJ489" s="141">
        <f t="shared" si="175"/>
        <v>0.27272727272727271</v>
      </c>
      <c r="AK489" s="141">
        <f t="shared" si="176"/>
        <v>0</v>
      </c>
      <c r="AL489" s="141">
        <f t="shared" si="177"/>
        <v>0</v>
      </c>
      <c r="AM489" s="141">
        <f t="shared" si="178"/>
        <v>0.27272727272727271</v>
      </c>
      <c r="AN489" s="141">
        <f t="shared" si="179"/>
        <v>0.27272727272727271</v>
      </c>
      <c r="AO489" s="141">
        <f t="shared" si="180"/>
        <v>0.27272727272727271</v>
      </c>
      <c r="AP489" s="142"/>
      <c r="AQ489" s="142"/>
      <c r="AR489" s="141">
        <f t="shared" si="181"/>
        <v>2.9999999999999991</v>
      </c>
      <c r="AS489" s="141">
        <f t="shared" si="182"/>
        <v>11</v>
      </c>
      <c r="AT489" s="141" t="str">
        <f t="shared" si="183"/>
        <v>Correct</v>
      </c>
      <c r="AU489" s="142"/>
      <c r="AV489" s="115" t="s">
        <v>83</v>
      </c>
      <c r="AW489" s="115">
        <v>67</v>
      </c>
      <c r="AX489" s="115" t="s">
        <v>181</v>
      </c>
      <c r="AY489" s="115" t="s">
        <v>440</v>
      </c>
      <c r="AZ489" s="115" t="s">
        <v>85</v>
      </c>
      <c r="BA489" s="115" t="s">
        <v>86</v>
      </c>
      <c r="BB489" s="115" t="s">
        <v>87</v>
      </c>
      <c r="BC489" s="115" t="s">
        <v>93</v>
      </c>
      <c r="BD489" s="115" t="s">
        <v>102</v>
      </c>
      <c r="BE489" s="115" t="s">
        <v>106</v>
      </c>
      <c r="BF489" s="115" t="s">
        <v>86</v>
      </c>
      <c r="BG489" s="115" t="s">
        <v>86</v>
      </c>
    </row>
    <row r="490" spans="1:59">
      <c r="A490" s="115">
        <v>7007924926</v>
      </c>
      <c r="E490" s="115" t="s">
        <v>19</v>
      </c>
      <c r="L490" s="115" t="s">
        <v>61</v>
      </c>
      <c r="N490" s="115" t="s">
        <v>26</v>
      </c>
      <c r="T490" s="142"/>
      <c r="U490" s="141">
        <f t="shared" si="161"/>
        <v>3</v>
      </c>
      <c r="V490" s="141">
        <f t="shared" si="162"/>
        <v>1</v>
      </c>
      <c r="W490" s="142"/>
      <c r="X490" s="141">
        <f t="shared" si="163"/>
        <v>0</v>
      </c>
      <c r="Y490" s="141">
        <f t="shared" si="164"/>
        <v>0</v>
      </c>
      <c r="Z490" s="141">
        <f t="shared" si="165"/>
        <v>0</v>
      </c>
      <c r="AA490" s="141">
        <f t="shared" si="166"/>
        <v>1</v>
      </c>
      <c r="AB490" s="141">
        <f t="shared" si="167"/>
        <v>0</v>
      </c>
      <c r="AC490" s="141">
        <f t="shared" si="168"/>
        <v>0</v>
      </c>
      <c r="AD490" s="141">
        <f t="shared" si="169"/>
        <v>0</v>
      </c>
      <c r="AE490" s="141">
        <f t="shared" si="170"/>
        <v>0</v>
      </c>
      <c r="AF490" s="141">
        <f t="shared" si="171"/>
        <v>0</v>
      </c>
      <c r="AG490" s="141">
        <f t="shared" si="172"/>
        <v>0</v>
      </c>
      <c r="AH490" s="141">
        <f t="shared" si="173"/>
        <v>1</v>
      </c>
      <c r="AI490" s="141">
        <f t="shared" si="174"/>
        <v>0</v>
      </c>
      <c r="AJ490" s="141">
        <f t="shared" si="175"/>
        <v>1</v>
      </c>
      <c r="AK490" s="141">
        <f t="shared" si="176"/>
        <v>0</v>
      </c>
      <c r="AL490" s="141">
        <f t="shared" si="177"/>
        <v>0</v>
      </c>
      <c r="AM490" s="141">
        <f t="shared" si="178"/>
        <v>0</v>
      </c>
      <c r="AN490" s="141">
        <f t="shared" si="179"/>
        <v>0</v>
      </c>
      <c r="AO490" s="141">
        <f t="shared" si="180"/>
        <v>0</v>
      </c>
      <c r="AP490" s="142"/>
      <c r="AQ490" s="142"/>
      <c r="AR490" s="141">
        <f t="shared" si="181"/>
        <v>3</v>
      </c>
      <c r="AS490" s="141">
        <f t="shared" si="182"/>
        <v>3</v>
      </c>
      <c r="AT490" s="141" t="str">
        <f t="shared" si="183"/>
        <v>Correct</v>
      </c>
      <c r="AU490" s="142"/>
      <c r="AV490" s="115" t="s">
        <v>99</v>
      </c>
      <c r="AW490" s="115">
        <v>55</v>
      </c>
      <c r="AX490" s="115" t="s">
        <v>84</v>
      </c>
      <c r="AY490" s="115" t="s">
        <v>146</v>
      </c>
      <c r="AZ490" s="115" t="s">
        <v>92</v>
      </c>
      <c r="BA490" s="115" t="s">
        <v>86</v>
      </c>
      <c r="BB490" s="115" t="s">
        <v>87</v>
      </c>
      <c r="BC490" s="115" t="s">
        <v>93</v>
      </c>
      <c r="BD490" s="115" t="s">
        <v>89</v>
      </c>
      <c r="BE490" s="115" t="s">
        <v>90</v>
      </c>
      <c r="BF490" s="115" t="s">
        <v>86</v>
      </c>
      <c r="BG490" s="115" t="s">
        <v>91</v>
      </c>
    </row>
    <row r="491" spans="1:59">
      <c r="A491" s="115">
        <v>6985147017</v>
      </c>
      <c r="B491" s="115" t="s">
        <v>52</v>
      </c>
      <c r="E491" s="115" t="s">
        <v>19</v>
      </c>
      <c r="H491" s="115" t="s">
        <v>57</v>
      </c>
      <c r="T491" s="142"/>
      <c r="U491" s="141">
        <f t="shared" si="161"/>
        <v>3</v>
      </c>
      <c r="V491" s="141">
        <f t="shared" si="162"/>
        <v>1</v>
      </c>
      <c r="W491" s="142"/>
      <c r="X491" s="141">
        <f t="shared" si="163"/>
        <v>1</v>
      </c>
      <c r="Y491" s="141">
        <f t="shared" si="164"/>
        <v>0</v>
      </c>
      <c r="Z491" s="141">
        <f t="shared" si="165"/>
        <v>0</v>
      </c>
      <c r="AA491" s="141">
        <f t="shared" si="166"/>
        <v>1</v>
      </c>
      <c r="AB491" s="141">
        <f t="shared" si="167"/>
        <v>0</v>
      </c>
      <c r="AC491" s="141">
        <f t="shared" si="168"/>
        <v>0</v>
      </c>
      <c r="AD491" s="141">
        <f t="shared" si="169"/>
        <v>1</v>
      </c>
      <c r="AE491" s="141">
        <f t="shared" si="170"/>
        <v>0</v>
      </c>
      <c r="AF491" s="141">
        <f t="shared" si="171"/>
        <v>0</v>
      </c>
      <c r="AG491" s="141">
        <f t="shared" si="172"/>
        <v>0</v>
      </c>
      <c r="AH491" s="141">
        <f t="shared" si="173"/>
        <v>0</v>
      </c>
      <c r="AI491" s="141">
        <f t="shared" si="174"/>
        <v>0</v>
      </c>
      <c r="AJ491" s="141">
        <f t="shared" si="175"/>
        <v>0</v>
      </c>
      <c r="AK491" s="141">
        <f t="shared" si="176"/>
        <v>0</v>
      </c>
      <c r="AL491" s="141">
        <f t="shared" si="177"/>
        <v>0</v>
      </c>
      <c r="AM491" s="141">
        <f t="shared" si="178"/>
        <v>0</v>
      </c>
      <c r="AN491" s="141">
        <f t="shared" si="179"/>
        <v>0</v>
      </c>
      <c r="AO491" s="141">
        <f t="shared" si="180"/>
        <v>0</v>
      </c>
      <c r="AP491" s="142"/>
      <c r="AQ491" s="142"/>
      <c r="AR491" s="141">
        <f t="shared" si="181"/>
        <v>3</v>
      </c>
      <c r="AS491" s="141">
        <f t="shared" si="182"/>
        <v>3</v>
      </c>
      <c r="AT491" s="141" t="str">
        <f t="shared" si="183"/>
        <v>Correct</v>
      </c>
      <c r="AU491" s="142"/>
      <c r="AV491" s="115" t="s">
        <v>99</v>
      </c>
      <c r="AW491" s="115">
        <v>66</v>
      </c>
      <c r="AX491" s="115" t="s">
        <v>181</v>
      </c>
      <c r="AY491" s="115" t="s">
        <v>238</v>
      </c>
      <c r="AZ491" s="115" t="s">
        <v>85</v>
      </c>
      <c r="BA491" s="115" t="s">
        <v>86</v>
      </c>
      <c r="BB491" s="115" t="s">
        <v>87</v>
      </c>
      <c r="BC491" s="115" t="s">
        <v>93</v>
      </c>
      <c r="BD491" s="115" t="s">
        <v>102</v>
      </c>
      <c r="BE491" s="115" t="s">
        <v>106</v>
      </c>
      <c r="BF491" s="115" t="s">
        <v>91</v>
      </c>
      <c r="BG491" s="115" t="s">
        <v>91</v>
      </c>
    </row>
    <row r="492" spans="1:59">
      <c r="A492" s="115">
        <v>5588383503</v>
      </c>
      <c r="D492" s="115" t="s">
        <v>54</v>
      </c>
      <c r="G492" s="115" t="s">
        <v>56</v>
      </c>
      <c r="N492" s="115" t="s">
        <v>26</v>
      </c>
      <c r="T492" s="142"/>
      <c r="U492" s="141">
        <f t="shared" si="161"/>
        <v>3</v>
      </c>
      <c r="V492" s="141">
        <f t="shared" si="162"/>
        <v>1</v>
      </c>
      <c r="W492" s="142"/>
      <c r="X492" s="141">
        <f t="shared" si="163"/>
        <v>0</v>
      </c>
      <c r="Y492" s="141">
        <f t="shared" si="164"/>
        <v>0</v>
      </c>
      <c r="Z492" s="141">
        <f t="shared" si="165"/>
        <v>1</v>
      </c>
      <c r="AA492" s="141">
        <f t="shared" si="166"/>
        <v>0</v>
      </c>
      <c r="AB492" s="141">
        <f t="shared" si="167"/>
        <v>0</v>
      </c>
      <c r="AC492" s="141">
        <f t="shared" si="168"/>
        <v>1</v>
      </c>
      <c r="AD492" s="141">
        <f t="shared" si="169"/>
        <v>0</v>
      </c>
      <c r="AE492" s="141">
        <f t="shared" si="170"/>
        <v>0</v>
      </c>
      <c r="AF492" s="141">
        <f t="shared" si="171"/>
        <v>0</v>
      </c>
      <c r="AG492" s="141">
        <f t="shared" si="172"/>
        <v>0</v>
      </c>
      <c r="AH492" s="141">
        <f t="shared" si="173"/>
        <v>0</v>
      </c>
      <c r="AI492" s="141">
        <f t="shared" si="174"/>
        <v>0</v>
      </c>
      <c r="AJ492" s="141">
        <f t="shared" si="175"/>
        <v>1</v>
      </c>
      <c r="AK492" s="141">
        <f t="shared" si="176"/>
        <v>0</v>
      </c>
      <c r="AL492" s="141">
        <f t="shared" si="177"/>
        <v>0</v>
      </c>
      <c r="AM492" s="141">
        <f t="shared" si="178"/>
        <v>0</v>
      </c>
      <c r="AN492" s="141">
        <f t="shared" si="179"/>
        <v>0</v>
      </c>
      <c r="AO492" s="141">
        <f t="shared" si="180"/>
        <v>0</v>
      </c>
      <c r="AP492" s="142"/>
      <c r="AQ492" s="142"/>
      <c r="AR492" s="141">
        <f t="shared" si="181"/>
        <v>3</v>
      </c>
      <c r="AS492" s="141">
        <f t="shared" si="182"/>
        <v>3</v>
      </c>
      <c r="AT492" s="141" t="str">
        <f t="shared" si="183"/>
        <v>Correct</v>
      </c>
      <c r="AU492" s="142"/>
      <c r="AV492" s="115" t="s">
        <v>83</v>
      </c>
      <c r="AW492" s="115">
        <v>50</v>
      </c>
      <c r="AX492" s="115" t="s">
        <v>181</v>
      </c>
      <c r="AY492" s="115" t="s">
        <v>246</v>
      </c>
      <c r="AZ492" s="115" t="s">
        <v>97</v>
      </c>
      <c r="BA492" s="115" t="s">
        <v>86</v>
      </c>
      <c r="BB492" s="115" t="s">
        <v>87</v>
      </c>
      <c r="BC492" s="115" t="s">
        <v>101</v>
      </c>
      <c r="BD492" s="115" t="s">
        <v>102</v>
      </c>
      <c r="BE492" s="115" t="s">
        <v>95</v>
      </c>
      <c r="BF492" s="115" t="s">
        <v>91</v>
      </c>
      <c r="BG492" s="115" t="s">
        <v>91</v>
      </c>
    </row>
    <row r="493" spans="1:59">
      <c r="A493" s="115">
        <v>7011000184</v>
      </c>
      <c r="J493" s="115" t="s">
        <v>59</v>
      </c>
      <c r="K493" s="115" t="s">
        <v>60</v>
      </c>
      <c r="T493" s="142"/>
      <c r="U493" s="141">
        <f t="shared" si="161"/>
        <v>2</v>
      </c>
      <c r="V493" s="141">
        <f t="shared" si="162"/>
        <v>1.5</v>
      </c>
      <c r="W493" s="142"/>
      <c r="X493" s="141">
        <f t="shared" si="163"/>
        <v>0</v>
      </c>
      <c r="Y493" s="141">
        <f t="shared" si="164"/>
        <v>0</v>
      </c>
      <c r="Z493" s="141">
        <f t="shared" si="165"/>
        <v>0</v>
      </c>
      <c r="AA493" s="141">
        <f t="shared" si="166"/>
        <v>0</v>
      </c>
      <c r="AB493" s="141">
        <f t="shared" si="167"/>
        <v>0</v>
      </c>
      <c r="AC493" s="141">
        <f t="shared" si="168"/>
        <v>0</v>
      </c>
      <c r="AD493" s="141">
        <f t="shared" si="169"/>
        <v>0</v>
      </c>
      <c r="AE493" s="141">
        <f t="shared" si="170"/>
        <v>0</v>
      </c>
      <c r="AF493" s="141">
        <f t="shared" si="171"/>
        <v>1</v>
      </c>
      <c r="AG493" s="141">
        <f t="shared" si="172"/>
        <v>1</v>
      </c>
      <c r="AH493" s="141">
        <f t="shared" si="173"/>
        <v>0</v>
      </c>
      <c r="AI493" s="141">
        <f t="shared" si="174"/>
        <v>0</v>
      </c>
      <c r="AJ493" s="141">
        <f t="shared" si="175"/>
        <v>0</v>
      </c>
      <c r="AK493" s="141">
        <f t="shared" si="176"/>
        <v>0</v>
      </c>
      <c r="AL493" s="141">
        <f t="shared" si="177"/>
        <v>0</v>
      </c>
      <c r="AM493" s="141">
        <f t="shared" si="178"/>
        <v>0</v>
      </c>
      <c r="AN493" s="141">
        <f t="shared" si="179"/>
        <v>0</v>
      </c>
      <c r="AO493" s="141">
        <f t="shared" si="180"/>
        <v>0</v>
      </c>
      <c r="AP493" s="142"/>
      <c r="AQ493" s="142"/>
      <c r="AR493" s="141">
        <f t="shared" si="181"/>
        <v>2</v>
      </c>
      <c r="AS493" s="141">
        <f t="shared" si="182"/>
        <v>2</v>
      </c>
      <c r="AT493" s="141" t="str">
        <f t="shared" si="183"/>
        <v>Correct</v>
      </c>
      <c r="AU493" s="142"/>
      <c r="AV493" s="115" t="s">
        <v>83</v>
      </c>
      <c r="AW493" s="115">
        <v>67</v>
      </c>
      <c r="AX493" s="115" t="s">
        <v>84</v>
      </c>
      <c r="AY493" s="115" t="s">
        <v>163</v>
      </c>
      <c r="BB493" s="115" t="s">
        <v>87</v>
      </c>
      <c r="BC493" s="115" t="s">
        <v>100</v>
      </c>
      <c r="BD493" s="115" t="s">
        <v>89</v>
      </c>
      <c r="BE493" s="115" t="s">
        <v>106</v>
      </c>
      <c r="BF493" s="115" t="s">
        <v>91</v>
      </c>
      <c r="BG493" s="115" t="s">
        <v>91</v>
      </c>
    </row>
    <row r="494" spans="1:59">
      <c r="A494" s="115">
        <v>6985427817</v>
      </c>
      <c r="B494" s="115" t="s">
        <v>52</v>
      </c>
      <c r="L494" s="115" t="s">
        <v>61</v>
      </c>
      <c r="N494" s="115" t="s">
        <v>26</v>
      </c>
      <c r="T494" s="142"/>
      <c r="U494" s="141">
        <f t="shared" si="161"/>
        <v>3</v>
      </c>
      <c r="V494" s="141">
        <f t="shared" si="162"/>
        <v>1</v>
      </c>
      <c r="W494" s="142"/>
      <c r="X494" s="141">
        <f t="shared" si="163"/>
        <v>1</v>
      </c>
      <c r="Y494" s="141">
        <f t="shared" si="164"/>
        <v>0</v>
      </c>
      <c r="Z494" s="141">
        <f t="shared" si="165"/>
        <v>0</v>
      </c>
      <c r="AA494" s="141">
        <f t="shared" si="166"/>
        <v>0</v>
      </c>
      <c r="AB494" s="141">
        <f t="shared" si="167"/>
        <v>0</v>
      </c>
      <c r="AC494" s="141">
        <f t="shared" si="168"/>
        <v>0</v>
      </c>
      <c r="AD494" s="141">
        <f t="shared" si="169"/>
        <v>0</v>
      </c>
      <c r="AE494" s="141">
        <f t="shared" si="170"/>
        <v>0</v>
      </c>
      <c r="AF494" s="141">
        <f t="shared" si="171"/>
        <v>0</v>
      </c>
      <c r="AG494" s="141">
        <f t="shared" si="172"/>
        <v>0</v>
      </c>
      <c r="AH494" s="141">
        <f t="shared" si="173"/>
        <v>1</v>
      </c>
      <c r="AI494" s="141">
        <f t="shared" si="174"/>
        <v>0</v>
      </c>
      <c r="AJ494" s="141">
        <f t="shared" si="175"/>
        <v>1</v>
      </c>
      <c r="AK494" s="141">
        <f t="shared" si="176"/>
        <v>0</v>
      </c>
      <c r="AL494" s="141">
        <f t="shared" si="177"/>
        <v>0</v>
      </c>
      <c r="AM494" s="141">
        <f t="shared" si="178"/>
        <v>0</v>
      </c>
      <c r="AN494" s="141">
        <f t="shared" si="179"/>
        <v>0</v>
      </c>
      <c r="AO494" s="141">
        <f t="shared" si="180"/>
        <v>0</v>
      </c>
      <c r="AP494" s="142"/>
      <c r="AQ494" s="142"/>
      <c r="AR494" s="141">
        <f t="shared" si="181"/>
        <v>3</v>
      </c>
      <c r="AS494" s="141">
        <f t="shared" si="182"/>
        <v>3</v>
      </c>
      <c r="AT494" s="141" t="str">
        <f t="shared" si="183"/>
        <v>Correct</v>
      </c>
      <c r="AU494" s="142"/>
      <c r="AV494" s="115" t="s">
        <v>83</v>
      </c>
      <c r="AW494" s="115">
        <v>65</v>
      </c>
      <c r="AX494" s="115" t="s">
        <v>84</v>
      </c>
      <c r="AY494" s="115" t="s">
        <v>481</v>
      </c>
      <c r="AZ494" s="115" t="s">
        <v>85</v>
      </c>
      <c r="BA494" s="115" t="s">
        <v>86</v>
      </c>
      <c r="BB494" s="115" t="s">
        <v>87</v>
      </c>
      <c r="BC494" s="115" t="s">
        <v>100</v>
      </c>
      <c r="BD494" s="115" t="s">
        <v>89</v>
      </c>
      <c r="BE494" s="115" t="s">
        <v>106</v>
      </c>
      <c r="BF494" s="115" t="s">
        <v>91</v>
      </c>
      <c r="BG494" s="115" t="s">
        <v>91</v>
      </c>
    </row>
    <row r="495" spans="1:59">
      <c r="A495" s="115">
        <v>7010998289</v>
      </c>
      <c r="E495" s="115" t="s">
        <v>19</v>
      </c>
      <c r="T495" s="142"/>
      <c r="U495" s="141">
        <f t="shared" si="161"/>
        <v>1</v>
      </c>
      <c r="V495" s="141">
        <f t="shared" si="162"/>
        <v>3</v>
      </c>
      <c r="W495" s="142"/>
      <c r="X495" s="141">
        <f t="shared" si="163"/>
        <v>0</v>
      </c>
      <c r="Y495" s="141">
        <f t="shared" si="164"/>
        <v>0</v>
      </c>
      <c r="Z495" s="141">
        <f t="shared" si="165"/>
        <v>0</v>
      </c>
      <c r="AA495" s="141">
        <f t="shared" si="166"/>
        <v>1</v>
      </c>
      <c r="AB495" s="141">
        <f t="shared" si="167"/>
        <v>0</v>
      </c>
      <c r="AC495" s="141">
        <f t="shared" si="168"/>
        <v>0</v>
      </c>
      <c r="AD495" s="141">
        <f t="shared" si="169"/>
        <v>0</v>
      </c>
      <c r="AE495" s="141">
        <f t="shared" si="170"/>
        <v>0</v>
      </c>
      <c r="AF495" s="141">
        <f t="shared" si="171"/>
        <v>0</v>
      </c>
      <c r="AG495" s="141">
        <f t="shared" si="172"/>
        <v>0</v>
      </c>
      <c r="AH495" s="141">
        <f t="shared" si="173"/>
        <v>0</v>
      </c>
      <c r="AI495" s="141">
        <f t="shared" si="174"/>
        <v>0</v>
      </c>
      <c r="AJ495" s="141">
        <f t="shared" si="175"/>
        <v>0</v>
      </c>
      <c r="AK495" s="141">
        <f t="shared" si="176"/>
        <v>0</v>
      </c>
      <c r="AL495" s="141">
        <f t="shared" si="177"/>
        <v>0</v>
      </c>
      <c r="AM495" s="141">
        <f t="shared" si="178"/>
        <v>0</v>
      </c>
      <c r="AN495" s="141">
        <f t="shared" si="179"/>
        <v>0</v>
      </c>
      <c r="AO495" s="141">
        <f t="shared" si="180"/>
        <v>0</v>
      </c>
      <c r="AP495" s="142"/>
      <c r="AQ495" s="142"/>
      <c r="AR495" s="141">
        <f t="shared" si="181"/>
        <v>1</v>
      </c>
      <c r="AS495" s="141">
        <f t="shared" si="182"/>
        <v>1</v>
      </c>
      <c r="AT495" s="141" t="str">
        <f t="shared" si="183"/>
        <v>Correct</v>
      </c>
      <c r="AU495" s="142"/>
      <c r="AV495" s="115" t="s">
        <v>83</v>
      </c>
      <c r="AW495" s="115">
        <v>52</v>
      </c>
      <c r="AX495" s="115" t="s">
        <v>84</v>
      </c>
      <c r="AY495" s="115" t="s">
        <v>129</v>
      </c>
      <c r="AZ495" s="115" t="s">
        <v>85</v>
      </c>
      <c r="BA495" s="115" t="s">
        <v>86</v>
      </c>
      <c r="BB495" s="115" t="s">
        <v>87</v>
      </c>
      <c r="BC495" s="115" t="s">
        <v>104</v>
      </c>
      <c r="BD495" s="115" t="s">
        <v>102</v>
      </c>
      <c r="BE495" s="115" t="s">
        <v>90</v>
      </c>
      <c r="BF495" s="115" t="s">
        <v>91</v>
      </c>
      <c r="BG495" s="115" t="s">
        <v>91</v>
      </c>
    </row>
    <row r="496" spans="1:59">
      <c r="A496" s="115">
        <v>6985454266</v>
      </c>
      <c r="D496" s="115" t="s">
        <v>54</v>
      </c>
      <c r="L496" s="115" t="s">
        <v>61</v>
      </c>
      <c r="T496" s="142"/>
      <c r="U496" s="141">
        <f t="shared" si="161"/>
        <v>2</v>
      </c>
      <c r="V496" s="141">
        <f t="shared" si="162"/>
        <v>1.5</v>
      </c>
      <c r="W496" s="142"/>
      <c r="X496" s="141">
        <f t="shared" si="163"/>
        <v>0</v>
      </c>
      <c r="Y496" s="141">
        <f t="shared" si="164"/>
        <v>0</v>
      </c>
      <c r="Z496" s="141">
        <f t="shared" si="165"/>
        <v>1</v>
      </c>
      <c r="AA496" s="141">
        <f t="shared" si="166"/>
        <v>0</v>
      </c>
      <c r="AB496" s="141">
        <f t="shared" si="167"/>
        <v>0</v>
      </c>
      <c r="AC496" s="141">
        <f t="shared" si="168"/>
        <v>0</v>
      </c>
      <c r="AD496" s="141">
        <f t="shared" si="169"/>
        <v>0</v>
      </c>
      <c r="AE496" s="141">
        <f t="shared" si="170"/>
        <v>0</v>
      </c>
      <c r="AF496" s="141">
        <f t="shared" si="171"/>
        <v>0</v>
      </c>
      <c r="AG496" s="141">
        <f t="shared" si="172"/>
        <v>0</v>
      </c>
      <c r="AH496" s="141">
        <f t="shared" si="173"/>
        <v>1</v>
      </c>
      <c r="AI496" s="141">
        <f t="shared" si="174"/>
        <v>0</v>
      </c>
      <c r="AJ496" s="141">
        <f t="shared" si="175"/>
        <v>0</v>
      </c>
      <c r="AK496" s="141">
        <f t="shared" si="176"/>
        <v>0</v>
      </c>
      <c r="AL496" s="141">
        <f t="shared" si="177"/>
        <v>0</v>
      </c>
      <c r="AM496" s="141">
        <f t="shared" si="178"/>
        <v>0</v>
      </c>
      <c r="AN496" s="141">
        <f t="shared" si="179"/>
        <v>0</v>
      </c>
      <c r="AO496" s="141">
        <f t="shared" si="180"/>
        <v>0</v>
      </c>
      <c r="AP496" s="142"/>
      <c r="AQ496" s="142"/>
      <c r="AR496" s="141">
        <f t="shared" si="181"/>
        <v>2</v>
      </c>
      <c r="AS496" s="141">
        <f t="shared" si="182"/>
        <v>2</v>
      </c>
      <c r="AT496" s="141" t="str">
        <f t="shared" si="183"/>
        <v>Correct</v>
      </c>
      <c r="AU496" s="142"/>
      <c r="AV496" s="115" t="s">
        <v>99</v>
      </c>
      <c r="AW496" s="115">
        <v>59</v>
      </c>
      <c r="AX496" s="115" t="s">
        <v>181</v>
      </c>
      <c r="AZ496" s="115" t="s">
        <v>85</v>
      </c>
      <c r="BA496" s="115" t="s">
        <v>86</v>
      </c>
      <c r="BB496" s="115" t="s">
        <v>87</v>
      </c>
      <c r="BC496" s="115" t="s">
        <v>96</v>
      </c>
      <c r="BD496" s="115" t="s">
        <v>89</v>
      </c>
      <c r="BE496" s="115" t="s">
        <v>106</v>
      </c>
      <c r="BF496" s="115" t="s">
        <v>91</v>
      </c>
      <c r="BG496" s="115" t="s">
        <v>86</v>
      </c>
    </row>
    <row r="497" spans="1:59">
      <c r="A497" s="115">
        <v>7007914290</v>
      </c>
      <c r="I497" s="115" t="s">
        <v>58</v>
      </c>
      <c r="R497" s="115" t="s">
        <v>65</v>
      </c>
      <c r="T497" s="142"/>
      <c r="U497" s="141">
        <f t="shared" si="161"/>
        <v>2</v>
      </c>
      <c r="V497" s="141">
        <f t="shared" si="162"/>
        <v>1.5</v>
      </c>
      <c r="W497" s="142"/>
      <c r="X497" s="141">
        <f t="shared" si="163"/>
        <v>0</v>
      </c>
      <c r="Y497" s="141">
        <f t="shared" si="164"/>
        <v>0</v>
      </c>
      <c r="Z497" s="141">
        <f t="shared" si="165"/>
        <v>0</v>
      </c>
      <c r="AA497" s="141">
        <f t="shared" si="166"/>
        <v>0</v>
      </c>
      <c r="AB497" s="141">
        <f t="shared" si="167"/>
        <v>0</v>
      </c>
      <c r="AC497" s="141">
        <f t="shared" si="168"/>
        <v>0</v>
      </c>
      <c r="AD497" s="141">
        <f t="shared" si="169"/>
        <v>0</v>
      </c>
      <c r="AE497" s="141">
        <f t="shared" si="170"/>
        <v>1</v>
      </c>
      <c r="AF497" s="141">
        <f t="shared" si="171"/>
        <v>0</v>
      </c>
      <c r="AG497" s="141">
        <f t="shared" si="172"/>
        <v>0</v>
      </c>
      <c r="AH497" s="141">
        <f t="shared" si="173"/>
        <v>0</v>
      </c>
      <c r="AI497" s="141">
        <f t="shared" si="174"/>
        <v>0</v>
      </c>
      <c r="AJ497" s="141">
        <f t="shared" si="175"/>
        <v>0</v>
      </c>
      <c r="AK497" s="141">
        <f t="shared" si="176"/>
        <v>0</v>
      </c>
      <c r="AL497" s="141">
        <f t="shared" si="177"/>
        <v>0</v>
      </c>
      <c r="AM497" s="141">
        <f t="shared" si="178"/>
        <v>0</v>
      </c>
      <c r="AN497" s="141">
        <f t="shared" si="179"/>
        <v>1</v>
      </c>
      <c r="AO497" s="141">
        <f t="shared" si="180"/>
        <v>0</v>
      </c>
      <c r="AP497" s="142"/>
      <c r="AQ497" s="142"/>
      <c r="AR497" s="141">
        <f t="shared" si="181"/>
        <v>2</v>
      </c>
      <c r="AS497" s="141">
        <f t="shared" si="182"/>
        <v>2</v>
      </c>
      <c r="AT497" s="141" t="str">
        <f t="shared" si="183"/>
        <v>Correct</v>
      </c>
      <c r="AU497" s="142"/>
      <c r="AV497" s="115" t="s">
        <v>83</v>
      </c>
      <c r="AW497" s="115">
        <v>89</v>
      </c>
      <c r="AX497" s="115" t="s">
        <v>84</v>
      </c>
      <c r="AY497" s="115" t="s">
        <v>160</v>
      </c>
      <c r="AZ497" s="115" t="s">
        <v>85</v>
      </c>
      <c r="BA497" s="115" t="s">
        <v>86</v>
      </c>
      <c r="BB497" s="115" t="s">
        <v>87</v>
      </c>
      <c r="BC497" s="115" t="s">
        <v>93</v>
      </c>
      <c r="BD497" s="115" t="s">
        <v>112</v>
      </c>
      <c r="BE497" s="115" t="s">
        <v>106</v>
      </c>
      <c r="BF497" s="115" t="s">
        <v>91</v>
      </c>
      <c r="BG497" s="115" t="s">
        <v>86</v>
      </c>
    </row>
    <row r="498" spans="1:59">
      <c r="A498" s="115">
        <v>7045770957</v>
      </c>
      <c r="G498" s="115" t="s">
        <v>56</v>
      </c>
      <c r="S498" s="115" t="s">
        <v>66</v>
      </c>
      <c r="T498" s="142"/>
      <c r="U498" s="141">
        <f t="shared" si="161"/>
        <v>2</v>
      </c>
      <c r="V498" s="141">
        <f t="shared" si="162"/>
        <v>1.5</v>
      </c>
      <c r="W498" s="142"/>
      <c r="X498" s="141">
        <f t="shared" si="163"/>
        <v>0</v>
      </c>
      <c r="Y498" s="141">
        <f t="shared" si="164"/>
        <v>0</v>
      </c>
      <c r="Z498" s="141">
        <f t="shared" si="165"/>
        <v>0</v>
      </c>
      <c r="AA498" s="141">
        <f t="shared" si="166"/>
        <v>0</v>
      </c>
      <c r="AB498" s="141">
        <f t="shared" si="167"/>
        <v>0</v>
      </c>
      <c r="AC498" s="141">
        <f t="shared" si="168"/>
        <v>1</v>
      </c>
      <c r="AD498" s="141">
        <f t="shared" si="169"/>
        <v>0</v>
      </c>
      <c r="AE498" s="141">
        <f t="shared" si="170"/>
        <v>0</v>
      </c>
      <c r="AF498" s="141">
        <f t="shared" si="171"/>
        <v>0</v>
      </c>
      <c r="AG498" s="141">
        <f t="shared" si="172"/>
        <v>0</v>
      </c>
      <c r="AH498" s="141">
        <f t="shared" si="173"/>
        <v>0</v>
      </c>
      <c r="AI498" s="141">
        <f t="shared" si="174"/>
        <v>0</v>
      </c>
      <c r="AJ498" s="141">
        <f t="shared" si="175"/>
        <v>0</v>
      </c>
      <c r="AK498" s="141">
        <f t="shared" si="176"/>
        <v>0</v>
      </c>
      <c r="AL498" s="141">
        <f t="shared" si="177"/>
        <v>0</v>
      </c>
      <c r="AM498" s="141">
        <f t="shared" si="178"/>
        <v>0</v>
      </c>
      <c r="AN498" s="141">
        <f t="shared" si="179"/>
        <v>0</v>
      </c>
      <c r="AO498" s="141">
        <f t="shared" si="180"/>
        <v>1</v>
      </c>
      <c r="AP498" s="142"/>
      <c r="AQ498" s="142"/>
      <c r="AR498" s="141">
        <f t="shared" si="181"/>
        <v>2</v>
      </c>
      <c r="AS498" s="141">
        <f t="shared" si="182"/>
        <v>2</v>
      </c>
      <c r="AT498" s="141" t="str">
        <f t="shared" si="183"/>
        <v>Correct</v>
      </c>
      <c r="AU498" s="142"/>
      <c r="AV498" s="115" t="s">
        <v>83</v>
      </c>
      <c r="AW498" s="115">
        <v>70</v>
      </c>
      <c r="AX498" s="115" t="s">
        <v>181</v>
      </c>
      <c r="AY498" s="115" t="s">
        <v>241</v>
      </c>
      <c r="AZ498" s="115" t="s">
        <v>85</v>
      </c>
      <c r="BA498" s="115" t="s">
        <v>86</v>
      </c>
      <c r="BB498" s="115" t="s">
        <v>87</v>
      </c>
      <c r="BC498" s="115" t="s">
        <v>100</v>
      </c>
      <c r="BD498" s="115" t="s">
        <v>94</v>
      </c>
      <c r="BE498" s="115" t="s">
        <v>106</v>
      </c>
      <c r="BF498" s="115" t="s">
        <v>91</v>
      </c>
      <c r="BG498" s="115" t="s">
        <v>91</v>
      </c>
    </row>
    <row r="499" spans="1:59">
      <c r="A499" s="115">
        <v>7011001664</v>
      </c>
      <c r="B499" s="115" t="s">
        <v>52</v>
      </c>
      <c r="H499" s="115" t="s">
        <v>57</v>
      </c>
      <c r="N499" s="115" t="s">
        <v>26</v>
      </c>
      <c r="T499" s="142"/>
      <c r="U499" s="141">
        <f t="shared" si="161"/>
        <v>3</v>
      </c>
      <c r="V499" s="141">
        <f t="shared" si="162"/>
        <v>1</v>
      </c>
      <c r="W499" s="142"/>
      <c r="X499" s="141">
        <f t="shared" si="163"/>
        <v>1</v>
      </c>
      <c r="Y499" s="141">
        <f t="shared" si="164"/>
        <v>0</v>
      </c>
      <c r="Z499" s="141">
        <f t="shared" si="165"/>
        <v>0</v>
      </c>
      <c r="AA499" s="141">
        <f t="shared" si="166"/>
        <v>0</v>
      </c>
      <c r="AB499" s="141">
        <f t="shared" si="167"/>
        <v>0</v>
      </c>
      <c r="AC499" s="141">
        <f t="shared" si="168"/>
        <v>0</v>
      </c>
      <c r="AD499" s="141">
        <f t="shared" si="169"/>
        <v>1</v>
      </c>
      <c r="AE499" s="141">
        <f t="shared" si="170"/>
        <v>0</v>
      </c>
      <c r="AF499" s="141">
        <f t="shared" si="171"/>
        <v>0</v>
      </c>
      <c r="AG499" s="141">
        <f t="shared" si="172"/>
        <v>0</v>
      </c>
      <c r="AH499" s="141">
        <f t="shared" si="173"/>
        <v>0</v>
      </c>
      <c r="AI499" s="141">
        <f t="shared" si="174"/>
        <v>0</v>
      </c>
      <c r="AJ499" s="141">
        <f t="shared" si="175"/>
        <v>1</v>
      </c>
      <c r="AK499" s="141">
        <f t="shared" si="176"/>
        <v>0</v>
      </c>
      <c r="AL499" s="141">
        <f t="shared" si="177"/>
        <v>0</v>
      </c>
      <c r="AM499" s="141">
        <f t="shared" si="178"/>
        <v>0</v>
      </c>
      <c r="AN499" s="141">
        <f t="shared" si="179"/>
        <v>0</v>
      </c>
      <c r="AO499" s="141">
        <f t="shared" si="180"/>
        <v>0</v>
      </c>
      <c r="AP499" s="142"/>
      <c r="AQ499" s="142"/>
      <c r="AR499" s="141">
        <f t="shared" si="181"/>
        <v>3</v>
      </c>
      <c r="AS499" s="141">
        <f t="shared" si="182"/>
        <v>3</v>
      </c>
      <c r="AT499" s="141" t="str">
        <f t="shared" si="183"/>
        <v>Correct</v>
      </c>
      <c r="AU499" s="142"/>
      <c r="AV499" s="115" t="s">
        <v>83</v>
      </c>
      <c r="AW499" s="115">
        <v>65</v>
      </c>
      <c r="AX499" s="115" t="s">
        <v>84</v>
      </c>
      <c r="AY499" s="115" t="s">
        <v>131</v>
      </c>
      <c r="AZ499" s="115" t="s">
        <v>85</v>
      </c>
      <c r="BB499" s="115" t="s">
        <v>87</v>
      </c>
      <c r="BC499" s="115" t="s">
        <v>88</v>
      </c>
      <c r="BD499" s="115" t="s">
        <v>111</v>
      </c>
      <c r="BE499" s="115" t="s">
        <v>90</v>
      </c>
      <c r="BF499" s="115" t="s">
        <v>91</v>
      </c>
      <c r="BG499" s="115" t="s">
        <v>91</v>
      </c>
    </row>
    <row r="500" spans="1:59">
      <c r="A500" s="115">
        <v>6988289403</v>
      </c>
      <c r="B500" s="115" t="s">
        <v>52</v>
      </c>
      <c r="H500" s="115" t="s">
        <v>57</v>
      </c>
      <c r="N500" s="115" t="s">
        <v>26</v>
      </c>
      <c r="T500" s="142"/>
      <c r="U500" s="141">
        <f t="shared" si="161"/>
        <v>3</v>
      </c>
      <c r="V500" s="141">
        <f t="shared" si="162"/>
        <v>1</v>
      </c>
      <c r="W500" s="142"/>
      <c r="X500" s="141">
        <f t="shared" si="163"/>
        <v>1</v>
      </c>
      <c r="Y500" s="141">
        <f t="shared" si="164"/>
        <v>0</v>
      </c>
      <c r="Z500" s="141">
        <f t="shared" si="165"/>
        <v>0</v>
      </c>
      <c r="AA500" s="141">
        <f t="shared" si="166"/>
        <v>0</v>
      </c>
      <c r="AB500" s="141">
        <f t="shared" si="167"/>
        <v>0</v>
      </c>
      <c r="AC500" s="141">
        <f t="shared" si="168"/>
        <v>0</v>
      </c>
      <c r="AD500" s="141">
        <f t="shared" si="169"/>
        <v>1</v>
      </c>
      <c r="AE500" s="141">
        <f t="shared" si="170"/>
        <v>0</v>
      </c>
      <c r="AF500" s="141">
        <f t="shared" si="171"/>
        <v>0</v>
      </c>
      <c r="AG500" s="141">
        <f t="shared" si="172"/>
        <v>0</v>
      </c>
      <c r="AH500" s="141">
        <f t="shared" si="173"/>
        <v>0</v>
      </c>
      <c r="AI500" s="141">
        <f t="shared" si="174"/>
        <v>0</v>
      </c>
      <c r="AJ500" s="141">
        <f t="shared" si="175"/>
        <v>1</v>
      </c>
      <c r="AK500" s="141">
        <f t="shared" si="176"/>
        <v>0</v>
      </c>
      <c r="AL500" s="141">
        <f t="shared" si="177"/>
        <v>0</v>
      </c>
      <c r="AM500" s="141">
        <f t="shared" si="178"/>
        <v>0</v>
      </c>
      <c r="AN500" s="141">
        <f t="shared" si="179"/>
        <v>0</v>
      </c>
      <c r="AO500" s="141">
        <f t="shared" si="180"/>
        <v>0</v>
      </c>
      <c r="AP500" s="142"/>
      <c r="AQ500" s="142"/>
      <c r="AR500" s="141">
        <f t="shared" si="181"/>
        <v>3</v>
      </c>
      <c r="AS500" s="141">
        <f t="shared" si="182"/>
        <v>3</v>
      </c>
      <c r="AT500" s="141" t="str">
        <f t="shared" si="183"/>
        <v>Correct</v>
      </c>
      <c r="AU500" s="142"/>
      <c r="AV500" s="115" t="s">
        <v>99</v>
      </c>
      <c r="AW500" s="115">
        <v>28</v>
      </c>
      <c r="AX500" s="115" t="s">
        <v>84</v>
      </c>
      <c r="AY500" s="115" t="s">
        <v>140</v>
      </c>
      <c r="AZ500" s="115" t="s">
        <v>85</v>
      </c>
      <c r="BA500" s="115" t="s">
        <v>86</v>
      </c>
      <c r="BB500" s="115" t="s">
        <v>475</v>
      </c>
      <c r="BC500" s="115" t="s">
        <v>101</v>
      </c>
      <c r="BD500" s="115" t="s">
        <v>94</v>
      </c>
      <c r="BE500" s="115" t="s">
        <v>113</v>
      </c>
      <c r="BF500" s="115" t="s">
        <v>91</v>
      </c>
      <c r="BG500" s="115" t="s">
        <v>91</v>
      </c>
    </row>
    <row r="501" spans="1:59">
      <c r="A501" s="115">
        <v>5584917497</v>
      </c>
      <c r="D501" s="115" t="s">
        <v>54</v>
      </c>
      <c r="O501" s="115" t="s">
        <v>22</v>
      </c>
      <c r="S501" s="115" t="s">
        <v>66</v>
      </c>
      <c r="T501" s="142"/>
      <c r="U501" s="141">
        <f t="shared" si="161"/>
        <v>3</v>
      </c>
      <c r="V501" s="141">
        <f t="shared" si="162"/>
        <v>1</v>
      </c>
      <c r="W501" s="142"/>
      <c r="X501" s="141">
        <f t="shared" si="163"/>
        <v>0</v>
      </c>
      <c r="Y501" s="141">
        <f t="shared" si="164"/>
        <v>0</v>
      </c>
      <c r="Z501" s="141">
        <f t="shared" si="165"/>
        <v>1</v>
      </c>
      <c r="AA501" s="141">
        <f t="shared" si="166"/>
        <v>0</v>
      </c>
      <c r="AB501" s="141">
        <f t="shared" si="167"/>
        <v>0</v>
      </c>
      <c r="AC501" s="141">
        <f t="shared" si="168"/>
        <v>0</v>
      </c>
      <c r="AD501" s="141">
        <f t="shared" si="169"/>
        <v>0</v>
      </c>
      <c r="AE501" s="141">
        <f t="shared" si="170"/>
        <v>0</v>
      </c>
      <c r="AF501" s="141">
        <f t="shared" si="171"/>
        <v>0</v>
      </c>
      <c r="AG501" s="141">
        <f t="shared" si="172"/>
        <v>0</v>
      </c>
      <c r="AH501" s="141">
        <f t="shared" si="173"/>
        <v>0</v>
      </c>
      <c r="AI501" s="141">
        <f t="shared" si="174"/>
        <v>0</v>
      </c>
      <c r="AJ501" s="141">
        <f t="shared" si="175"/>
        <v>0</v>
      </c>
      <c r="AK501" s="141">
        <f t="shared" si="176"/>
        <v>1</v>
      </c>
      <c r="AL501" s="141">
        <f t="shared" si="177"/>
        <v>0</v>
      </c>
      <c r="AM501" s="141">
        <f t="shared" si="178"/>
        <v>0</v>
      </c>
      <c r="AN501" s="141">
        <f t="shared" si="179"/>
        <v>0</v>
      </c>
      <c r="AO501" s="141">
        <f t="shared" si="180"/>
        <v>1</v>
      </c>
      <c r="AP501" s="142"/>
      <c r="AQ501" s="142"/>
      <c r="AR501" s="141">
        <f t="shared" si="181"/>
        <v>3</v>
      </c>
      <c r="AS501" s="141">
        <f t="shared" si="182"/>
        <v>3</v>
      </c>
      <c r="AT501" s="141" t="str">
        <f t="shared" si="183"/>
        <v>Correct</v>
      </c>
      <c r="AU501" s="142"/>
      <c r="AV501" s="115" t="s">
        <v>99</v>
      </c>
      <c r="AW501" s="115">
        <v>58</v>
      </c>
      <c r="AX501" s="115" t="s">
        <v>181</v>
      </c>
      <c r="AY501" s="115" t="s">
        <v>219</v>
      </c>
      <c r="AZ501" s="115" t="s">
        <v>85</v>
      </c>
      <c r="BA501" s="115" t="s">
        <v>86</v>
      </c>
      <c r="BB501" s="115" t="s">
        <v>87</v>
      </c>
      <c r="BC501" s="115" t="s">
        <v>100</v>
      </c>
      <c r="BD501" s="115" t="s">
        <v>112</v>
      </c>
      <c r="BE501" s="115" t="s">
        <v>113</v>
      </c>
      <c r="BF501" s="115" t="s">
        <v>91</v>
      </c>
      <c r="BG501" s="115" t="s">
        <v>91</v>
      </c>
    </row>
    <row r="502" spans="1:59">
      <c r="A502" s="115">
        <v>5586468248</v>
      </c>
      <c r="D502" s="115" t="s">
        <v>54</v>
      </c>
      <c r="M502" s="115" t="s">
        <v>62</v>
      </c>
      <c r="R502" s="115" t="s">
        <v>65</v>
      </c>
      <c r="T502" s="142"/>
      <c r="U502" s="141">
        <f t="shared" si="161"/>
        <v>3</v>
      </c>
      <c r="V502" s="141">
        <f t="shared" si="162"/>
        <v>1</v>
      </c>
      <c r="W502" s="142"/>
      <c r="X502" s="141">
        <f t="shared" si="163"/>
        <v>0</v>
      </c>
      <c r="Y502" s="141">
        <f t="shared" si="164"/>
        <v>0</v>
      </c>
      <c r="Z502" s="141">
        <f t="shared" si="165"/>
        <v>1</v>
      </c>
      <c r="AA502" s="141">
        <f t="shared" si="166"/>
        <v>0</v>
      </c>
      <c r="AB502" s="141">
        <f t="shared" si="167"/>
        <v>0</v>
      </c>
      <c r="AC502" s="141">
        <f t="shared" si="168"/>
        <v>0</v>
      </c>
      <c r="AD502" s="141">
        <f t="shared" si="169"/>
        <v>0</v>
      </c>
      <c r="AE502" s="141">
        <f t="shared" si="170"/>
        <v>0</v>
      </c>
      <c r="AF502" s="141">
        <f t="shared" si="171"/>
        <v>0</v>
      </c>
      <c r="AG502" s="141">
        <f t="shared" si="172"/>
        <v>0</v>
      </c>
      <c r="AH502" s="141">
        <f t="shared" si="173"/>
        <v>0</v>
      </c>
      <c r="AI502" s="141">
        <f t="shared" si="174"/>
        <v>1</v>
      </c>
      <c r="AJ502" s="141">
        <f t="shared" si="175"/>
        <v>0</v>
      </c>
      <c r="AK502" s="141">
        <f t="shared" si="176"/>
        <v>0</v>
      </c>
      <c r="AL502" s="141">
        <f t="shared" si="177"/>
        <v>0</v>
      </c>
      <c r="AM502" s="141">
        <f t="shared" si="178"/>
        <v>0</v>
      </c>
      <c r="AN502" s="141">
        <f t="shared" si="179"/>
        <v>1</v>
      </c>
      <c r="AO502" s="141">
        <f t="shared" si="180"/>
        <v>0</v>
      </c>
      <c r="AP502" s="142"/>
      <c r="AQ502" s="142"/>
      <c r="AR502" s="141">
        <f t="shared" si="181"/>
        <v>3</v>
      </c>
      <c r="AS502" s="141">
        <f t="shared" si="182"/>
        <v>3</v>
      </c>
      <c r="AT502" s="141" t="str">
        <f t="shared" si="183"/>
        <v>Correct</v>
      </c>
      <c r="AU502" s="142"/>
      <c r="AV502" s="115" t="s">
        <v>99</v>
      </c>
      <c r="AW502" s="115">
        <v>48</v>
      </c>
      <c r="AX502" s="115" t="s">
        <v>84</v>
      </c>
      <c r="AY502" s="115" t="s">
        <v>172</v>
      </c>
      <c r="AZ502" s="115" t="s">
        <v>85</v>
      </c>
      <c r="BA502" s="115" t="s">
        <v>91</v>
      </c>
      <c r="BB502" s="115" t="s">
        <v>108</v>
      </c>
      <c r="BC502" s="115" t="s">
        <v>101</v>
      </c>
      <c r="BD502" s="115" t="s">
        <v>89</v>
      </c>
      <c r="BE502" s="115" t="s">
        <v>90</v>
      </c>
      <c r="BF502" s="115" t="s">
        <v>91</v>
      </c>
      <c r="BG502" s="115" t="s">
        <v>91</v>
      </c>
    </row>
    <row r="503" spans="1:59">
      <c r="A503" s="115">
        <v>7045789790</v>
      </c>
      <c r="E503" s="115" t="s">
        <v>19</v>
      </c>
      <c r="G503" s="115" t="s">
        <v>56</v>
      </c>
      <c r="I503" s="115" t="s">
        <v>58</v>
      </c>
      <c r="T503" s="142"/>
      <c r="U503" s="141">
        <f t="shared" si="161"/>
        <v>3</v>
      </c>
      <c r="V503" s="141">
        <f t="shared" si="162"/>
        <v>1</v>
      </c>
      <c r="W503" s="142"/>
      <c r="X503" s="141">
        <f t="shared" si="163"/>
        <v>0</v>
      </c>
      <c r="Y503" s="141">
        <f t="shared" si="164"/>
        <v>0</v>
      </c>
      <c r="Z503" s="141">
        <f t="shared" si="165"/>
        <v>0</v>
      </c>
      <c r="AA503" s="141">
        <f t="shared" si="166"/>
        <v>1</v>
      </c>
      <c r="AB503" s="141">
        <f t="shared" si="167"/>
        <v>0</v>
      </c>
      <c r="AC503" s="141">
        <f t="shared" si="168"/>
        <v>1</v>
      </c>
      <c r="AD503" s="141">
        <f t="shared" si="169"/>
        <v>0</v>
      </c>
      <c r="AE503" s="141">
        <f t="shared" si="170"/>
        <v>1</v>
      </c>
      <c r="AF503" s="141">
        <f t="shared" si="171"/>
        <v>0</v>
      </c>
      <c r="AG503" s="141">
        <f t="shared" si="172"/>
        <v>0</v>
      </c>
      <c r="AH503" s="141">
        <f t="shared" si="173"/>
        <v>0</v>
      </c>
      <c r="AI503" s="141">
        <f t="shared" si="174"/>
        <v>0</v>
      </c>
      <c r="AJ503" s="141">
        <f t="shared" si="175"/>
        <v>0</v>
      </c>
      <c r="AK503" s="141">
        <f t="shared" si="176"/>
        <v>0</v>
      </c>
      <c r="AL503" s="141">
        <f t="shared" si="177"/>
        <v>0</v>
      </c>
      <c r="AM503" s="141">
        <f t="shared" si="178"/>
        <v>0</v>
      </c>
      <c r="AN503" s="141">
        <f t="shared" si="179"/>
        <v>0</v>
      </c>
      <c r="AO503" s="141">
        <f t="shared" si="180"/>
        <v>0</v>
      </c>
      <c r="AP503" s="142"/>
      <c r="AQ503" s="142"/>
      <c r="AR503" s="141">
        <f t="shared" si="181"/>
        <v>3</v>
      </c>
      <c r="AS503" s="141">
        <f t="shared" si="182"/>
        <v>3</v>
      </c>
      <c r="AT503" s="141" t="str">
        <f t="shared" si="183"/>
        <v>Correct</v>
      </c>
      <c r="AU503" s="142"/>
      <c r="AV503" s="115" t="s">
        <v>83</v>
      </c>
      <c r="AW503" s="115">
        <v>60</v>
      </c>
      <c r="AX503" s="115" t="s">
        <v>181</v>
      </c>
      <c r="AY503" s="115" t="s">
        <v>203</v>
      </c>
      <c r="AZ503" s="115" t="s">
        <v>85</v>
      </c>
      <c r="BA503" s="115" t="s">
        <v>86</v>
      </c>
      <c r="BB503" s="115" t="s">
        <v>137</v>
      </c>
      <c r="BC503" s="115" t="s">
        <v>101</v>
      </c>
      <c r="BD503" s="115" t="s">
        <v>89</v>
      </c>
      <c r="BE503" s="115" t="s">
        <v>106</v>
      </c>
      <c r="BF503" s="115" t="s">
        <v>91</v>
      </c>
      <c r="BG503" s="115" t="s">
        <v>91</v>
      </c>
    </row>
    <row r="504" spans="1:59">
      <c r="A504" s="115">
        <v>6988281250</v>
      </c>
      <c r="B504" s="115" t="s">
        <v>52</v>
      </c>
      <c r="E504" s="115" t="s">
        <v>19</v>
      </c>
      <c r="H504" s="115" t="s">
        <v>57</v>
      </c>
      <c r="N504" s="115" t="s">
        <v>26</v>
      </c>
      <c r="T504" s="142"/>
      <c r="U504" s="141">
        <f t="shared" si="161"/>
        <v>4</v>
      </c>
      <c r="V504" s="141">
        <f t="shared" si="162"/>
        <v>0.75</v>
      </c>
      <c r="W504" s="142"/>
      <c r="X504" s="141">
        <f t="shared" si="163"/>
        <v>0.75</v>
      </c>
      <c r="Y504" s="141">
        <f t="shared" si="164"/>
        <v>0</v>
      </c>
      <c r="Z504" s="141">
        <f t="shared" si="165"/>
        <v>0</v>
      </c>
      <c r="AA504" s="141">
        <f t="shared" si="166"/>
        <v>0.75</v>
      </c>
      <c r="AB504" s="141">
        <f t="shared" si="167"/>
        <v>0</v>
      </c>
      <c r="AC504" s="141">
        <f t="shared" si="168"/>
        <v>0</v>
      </c>
      <c r="AD504" s="141">
        <f t="shared" si="169"/>
        <v>0.75</v>
      </c>
      <c r="AE504" s="141">
        <f t="shared" si="170"/>
        <v>0</v>
      </c>
      <c r="AF504" s="141">
        <f t="shared" si="171"/>
        <v>0</v>
      </c>
      <c r="AG504" s="141">
        <f t="shared" si="172"/>
        <v>0</v>
      </c>
      <c r="AH504" s="141">
        <f t="shared" si="173"/>
        <v>0</v>
      </c>
      <c r="AI504" s="141">
        <f t="shared" si="174"/>
        <v>0</v>
      </c>
      <c r="AJ504" s="141">
        <f t="shared" si="175"/>
        <v>0.75</v>
      </c>
      <c r="AK504" s="141">
        <f t="shared" si="176"/>
        <v>0</v>
      </c>
      <c r="AL504" s="141">
        <f t="shared" si="177"/>
        <v>0</v>
      </c>
      <c r="AM504" s="141">
        <f t="shared" si="178"/>
        <v>0</v>
      </c>
      <c r="AN504" s="141">
        <f t="shared" si="179"/>
        <v>0</v>
      </c>
      <c r="AO504" s="141">
        <f t="shared" si="180"/>
        <v>0</v>
      </c>
      <c r="AP504" s="142"/>
      <c r="AQ504" s="142"/>
      <c r="AR504" s="141">
        <f t="shared" si="181"/>
        <v>3</v>
      </c>
      <c r="AS504" s="141">
        <f t="shared" si="182"/>
        <v>4</v>
      </c>
      <c r="AT504" s="141" t="str">
        <f t="shared" si="183"/>
        <v>Correct</v>
      </c>
      <c r="AU504" s="142"/>
      <c r="AV504" s="115" t="s">
        <v>99</v>
      </c>
      <c r="AW504" s="115">
        <v>65</v>
      </c>
      <c r="AX504" s="115" t="s">
        <v>84</v>
      </c>
      <c r="AY504" s="115" t="s">
        <v>168</v>
      </c>
      <c r="AZ504" s="115" t="s">
        <v>92</v>
      </c>
      <c r="BB504" s="115" t="s">
        <v>477</v>
      </c>
      <c r="BC504" s="115" t="s">
        <v>101</v>
      </c>
      <c r="BD504" s="115" t="s">
        <v>111</v>
      </c>
      <c r="BE504" s="115" t="s">
        <v>106</v>
      </c>
      <c r="BF504" s="115" t="s">
        <v>91</v>
      </c>
      <c r="BG504" s="115" t="s">
        <v>91</v>
      </c>
    </row>
    <row r="505" spans="1:59">
      <c r="A505" s="115">
        <v>7044860628</v>
      </c>
      <c r="B505" s="115" t="s">
        <v>52</v>
      </c>
      <c r="E505" s="115" t="s">
        <v>19</v>
      </c>
      <c r="H505" s="115" t="s">
        <v>57</v>
      </c>
      <c r="T505" s="142"/>
      <c r="U505" s="141">
        <f t="shared" si="161"/>
        <v>3</v>
      </c>
      <c r="V505" s="141">
        <f t="shared" si="162"/>
        <v>1</v>
      </c>
      <c r="W505" s="142"/>
      <c r="X505" s="141">
        <f t="shared" si="163"/>
        <v>1</v>
      </c>
      <c r="Y505" s="141">
        <f t="shared" si="164"/>
        <v>0</v>
      </c>
      <c r="Z505" s="141">
        <f t="shared" si="165"/>
        <v>0</v>
      </c>
      <c r="AA505" s="141">
        <f t="shared" si="166"/>
        <v>1</v>
      </c>
      <c r="AB505" s="141">
        <f t="shared" si="167"/>
        <v>0</v>
      </c>
      <c r="AC505" s="141">
        <f t="shared" si="168"/>
        <v>0</v>
      </c>
      <c r="AD505" s="141">
        <f t="shared" si="169"/>
        <v>1</v>
      </c>
      <c r="AE505" s="141">
        <f t="shared" si="170"/>
        <v>0</v>
      </c>
      <c r="AF505" s="141">
        <f t="shared" si="171"/>
        <v>0</v>
      </c>
      <c r="AG505" s="141">
        <f t="shared" si="172"/>
        <v>0</v>
      </c>
      <c r="AH505" s="141">
        <f t="shared" si="173"/>
        <v>0</v>
      </c>
      <c r="AI505" s="141">
        <f t="shared" si="174"/>
        <v>0</v>
      </c>
      <c r="AJ505" s="141">
        <f t="shared" si="175"/>
        <v>0</v>
      </c>
      <c r="AK505" s="141">
        <f t="shared" si="176"/>
        <v>0</v>
      </c>
      <c r="AL505" s="141">
        <f t="shared" si="177"/>
        <v>0</v>
      </c>
      <c r="AM505" s="141">
        <f t="shared" si="178"/>
        <v>0</v>
      </c>
      <c r="AN505" s="141">
        <f t="shared" si="179"/>
        <v>0</v>
      </c>
      <c r="AO505" s="141">
        <f t="shared" si="180"/>
        <v>0</v>
      </c>
      <c r="AP505" s="142"/>
      <c r="AQ505" s="142"/>
      <c r="AR505" s="141">
        <f t="shared" si="181"/>
        <v>3</v>
      </c>
      <c r="AS505" s="141">
        <f t="shared" si="182"/>
        <v>3</v>
      </c>
      <c r="AT505" s="141" t="str">
        <f t="shared" si="183"/>
        <v>Correct</v>
      </c>
      <c r="AU505" s="142"/>
      <c r="AV505" s="115" t="s">
        <v>83</v>
      </c>
      <c r="AW505" s="115">
        <v>60</v>
      </c>
      <c r="AX505" s="115" t="s">
        <v>84</v>
      </c>
      <c r="AY505" s="115" t="s">
        <v>138</v>
      </c>
      <c r="AZ505" s="115" t="s">
        <v>85</v>
      </c>
      <c r="BB505" s="115" t="s">
        <v>87</v>
      </c>
      <c r="BC505" s="115" t="s">
        <v>100</v>
      </c>
      <c r="BD505" s="115" t="s">
        <v>112</v>
      </c>
      <c r="BE505" s="115" t="s">
        <v>103</v>
      </c>
      <c r="BF505" s="115" t="s">
        <v>91</v>
      </c>
      <c r="BG505" s="115" t="s">
        <v>91</v>
      </c>
    </row>
    <row r="506" spans="1:59">
      <c r="A506" s="115">
        <v>7011089646</v>
      </c>
      <c r="B506" s="115" t="s">
        <v>52</v>
      </c>
      <c r="L506" s="115" t="s">
        <v>61</v>
      </c>
      <c r="T506" s="142"/>
      <c r="U506" s="141">
        <f t="shared" si="161"/>
        <v>2</v>
      </c>
      <c r="V506" s="141">
        <f t="shared" si="162"/>
        <v>1.5</v>
      </c>
      <c r="W506" s="142"/>
      <c r="X506" s="141">
        <f t="shared" si="163"/>
        <v>1</v>
      </c>
      <c r="Y506" s="141">
        <f t="shared" si="164"/>
        <v>0</v>
      </c>
      <c r="Z506" s="141">
        <f t="shared" si="165"/>
        <v>0</v>
      </c>
      <c r="AA506" s="141">
        <f t="shared" si="166"/>
        <v>0</v>
      </c>
      <c r="AB506" s="141">
        <f t="shared" si="167"/>
        <v>0</v>
      </c>
      <c r="AC506" s="141">
        <f t="shared" si="168"/>
        <v>0</v>
      </c>
      <c r="AD506" s="141">
        <f t="shared" si="169"/>
        <v>0</v>
      </c>
      <c r="AE506" s="141">
        <f t="shared" si="170"/>
        <v>0</v>
      </c>
      <c r="AF506" s="141">
        <f t="shared" si="171"/>
        <v>0</v>
      </c>
      <c r="AG506" s="141">
        <f t="shared" si="172"/>
        <v>0</v>
      </c>
      <c r="AH506" s="141">
        <f t="shared" si="173"/>
        <v>1</v>
      </c>
      <c r="AI506" s="141">
        <f t="shared" si="174"/>
        <v>0</v>
      </c>
      <c r="AJ506" s="141">
        <f t="shared" si="175"/>
        <v>0</v>
      </c>
      <c r="AK506" s="141">
        <f t="shared" si="176"/>
        <v>0</v>
      </c>
      <c r="AL506" s="141">
        <f t="shared" si="177"/>
        <v>0</v>
      </c>
      <c r="AM506" s="141">
        <f t="shared" si="178"/>
        <v>0</v>
      </c>
      <c r="AN506" s="141">
        <f t="shared" si="179"/>
        <v>0</v>
      </c>
      <c r="AO506" s="141">
        <f t="shared" si="180"/>
        <v>0</v>
      </c>
      <c r="AP506" s="142"/>
      <c r="AQ506" s="142"/>
      <c r="AR506" s="141">
        <f t="shared" si="181"/>
        <v>2</v>
      </c>
      <c r="AS506" s="141">
        <f t="shared" si="182"/>
        <v>2</v>
      </c>
      <c r="AT506" s="141" t="str">
        <f t="shared" si="183"/>
        <v>Correct</v>
      </c>
      <c r="AU506" s="142"/>
      <c r="AV506" s="115" t="s">
        <v>83</v>
      </c>
      <c r="AW506" s="115">
        <v>64</v>
      </c>
      <c r="AX506" s="115" t="s">
        <v>84</v>
      </c>
      <c r="AZ506" s="115" t="s">
        <v>85</v>
      </c>
      <c r="BB506" s="115" t="s">
        <v>87</v>
      </c>
      <c r="BC506" s="115" t="s">
        <v>104</v>
      </c>
      <c r="BD506" s="115" t="s">
        <v>102</v>
      </c>
      <c r="BE506" s="115" t="s">
        <v>90</v>
      </c>
      <c r="BF506" s="115" t="s">
        <v>91</v>
      </c>
      <c r="BG506" s="115" t="s">
        <v>91</v>
      </c>
    </row>
    <row r="507" spans="1:59">
      <c r="A507" s="115">
        <v>6982467521</v>
      </c>
      <c r="R507" s="115" t="s">
        <v>65</v>
      </c>
      <c r="S507" s="115" t="s">
        <v>66</v>
      </c>
      <c r="T507" s="142"/>
      <c r="U507" s="141">
        <f t="shared" si="161"/>
        <v>2</v>
      </c>
      <c r="V507" s="141">
        <f t="shared" si="162"/>
        <v>1.5</v>
      </c>
      <c r="W507" s="142"/>
      <c r="X507" s="141">
        <f t="shared" si="163"/>
        <v>0</v>
      </c>
      <c r="Y507" s="141">
        <f t="shared" si="164"/>
        <v>0</v>
      </c>
      <c r="Z507" s="141">
        <f t="shared" si="165"/>
        <v>0</v>
      </c>
      <c r="AA507" s="141">
        <f t="shared" si="166"/>
        <v>0</v>
      </c>
      <c r="AB507" s="141">
        <f t="shared" si="167"/>
        <v>0</v>
      </c>
      <c r="AC507" s="141">
        <f t="shared" si="168"/>
        <v>0</v>
      </c>
      <c r="AD507" s="141">
        <f t="shared" si="169"/>
        <v>0</v>
      </c>
      <c r="AE507" s="141">
        <f t="shared" si="170"/>
        <v>0</v>
      </c>
      <c r="AF507" s="141">
        <f t="shared" si="171"/>
        <v>0</v>
      </c>
      <c r="AG507" s="141">
        <f t="shared" si="172"/>
        <v>0</v>
      </c>
      <c r="AH507" s="141">
        <f t="shared" si="173"/>
        <v>0</v>
      </c>
      <c r="AI507" s="141">
        <f t="shared" si="174"/>
        <v>0</v>
      </c>
      <c r="AJ507" s="141">
        <f t="shared" si="175"/>
        <v>0</v>
      </c>
      <c r="AK507" s="141">
        <f t="shared" si="176"/>
        <v>0</v>
      </c>
      <c r="AL507" s="141">
        <f t="shared" si="177"/>
        <v>0</v>
      </c>
      <c r="AM507" s="141">
        <f t="shared" si="178"/>
        <v>0</v>
      </c>
      <c r="AN507" s="141">
        <f t="shared" si="179"/>
        <v>1</v>
      </c>
      <c r="AO507" s="141">
        <f t="shared" si="180"/>
        <v>1</v>
      </c>
      <c r="AP507" s="142"/>
      <c r="AQ507" s="142"/>
      <c r="AR507" s="141">
        <f t="shared" si="181"/>
        <v>2</v>
      </c>
      <c r="AS507" s="141">
        <f t="shared" si="182"/>
        <v>2</v>
      </c>
      <c r="AT507" s="141" t="str">
        <f t="shared" si="183"/>
        <v>Correct</v>
      </c>
      <c r="AU507" s="142"/>
      <c r="AV507" s="115" t="s">
        <v>99</v>
      </c>
      <c r="AW507" s="115">
        <v>55</v>
      </c>
      <c r="AX507" s="115" t="s">
        <v>181</v>
      </c>
      <c r="AY507" s="115" t="s">
        <v>211</v>
      </c>
      <c r="AZ507" s="115" t="s">
        <v>107</v>
      </c>
      <c r="BA507" s="115" t="s">
        <v>86</v>
      </c>
      <c r="BC507" s="115" t="s">
        <v>101</v>
      </c>
      <c r="BD507" s="115" t="s">
        <v>94</v>
      </c>
      <c r="BE507" s="115" t="s">
        <v>113</v>
      </c>
      <c r="BF507" s="115" t="s">
        <v>91</v>
      </c>
      <c r="BG507" s="115" t="s">
        <v>91</v>
      </c>
    </row>
    <row r="508" spans="1:59">
      <c r="A508" s="115">
        <v>7045758702</v>
      </c>
      <c r="E508" s="115" t="s">
        <v>19</v>
      </c>
      <c r="M508" s="115" t="s">
        <v>62</v>
      </c>
      <c r="T508" s="142"/>
      <c r="U508" s="141">
        <f t="shared" si="161"/>
        <v>2</v>
      </c>
      <c r="V508" s="141">
        <f t="shared" si="162"/>
        <v>1.5</v>
      </c>
      <c r="W508" s="142"/>
      <c r="X508" s="141">
        <f t="shared" si="163"/>
        <v>0</v>
      </c>
      <c r="Y508" s="141">
        <f t="shared" si="164"/>
        <v>0</v>
      </c>
      <c r="Z508" s="141">
        <f t="shared" si="165"/>
        <v>0</v>
      </c>
      <c r="AA508" s="141">
        <f t="shared" si="166"/>
        <v>1</v>
      </c>
      <c r="AB508" s="141">
        <f t="shared" si="167"/>
        <v>0</v>
      </c>
      <c r="AC508" s="141">
        <f t="shared" si="168"/>
        <v>0</v>
      </c>
      <c r="AD508" s="141">
        <f t="shared" si="169"/>
        <v>0</v>
      </c>
      <c r="AE508" s="141">
        <f t="shared" si="170"/>
        <v>0</v>
      </c>
      <c r="AF508" s="141">
        <f t="shared" si="171"/>
        <v>0</v>
      </c>
      <c r="AG508" s="141">
        <f t="shared" si="172"/>
        <v>0</v>
      </c>
      <c r="AH508" s="141">
        <f t="shared" si="173"/>
        <v>0</v>
      </c>
      <c r="AI508" s="141">
        <f t="shared" si="174"/>
        <v>1</v>
      </c>
      <c r="AJ508" s="141">
        <f t="shared" si="175"/>
        <v>0</v>
      </c>
      <c r="AK508" s="141">
        <f t="shared" si="176"/>
        <v>0</v>
      </c>
      <c r="AL508" s="141">
        <f t="shared" si="177"/>
        <v>0</v>
      </c>
      <c r="AM508" s="141">
        <f t="shared" si="178"/>
        <v>0</v>
      </c>
      <c r="AN508" s="141">
        <f t="shared" si="179"/>
        <v>0</v>
      </c>
      <c r="AO508" s="141">
        <f t="shared" si="180"/>
        <v>0</v>
      </c>
      <c r="AP508" s="142"/>
      <c r="AQ508" s="142"/>
      <c r="AR508" s="141">
        <f t="shared" si="181"/>
        <v>2</v>
      </c>
      <c r="AS508" s="141">
        <f t="shared" si="182"/>
        <v>2</v>
      </c>
      <c r="AT508" s="141" t="str">
        <f t="shared" si="183"/>
        <v>Correct</v>
      </c>
      <c r="AU508" s="142"/>
      <c r="AV508" s="115" t="s">
        <v>83</v>
      </c>
      <c r="AW508" s="115">
        <v>98</v>
      </c>
      <c r="AX508" s="115" t="s">
        <v>181</v>
      </c>
      <c r="AY508" s="115" t="s">
        <v>219</v>
      </c>
      <c r="AZ508" s="115" t="s">
        <v>85</v>
      </c>
      <c r="BA508" s="115" t="s">
        <v>86</v>
      </c>
      <c r="BB508" s="115" t="s">
        <v>87</v>
      </c>
      <c r="BC508" s="115" t="s">
        <v>101</v>
      </c>
      <c r="BD508" s="115" t="s">
        <v>114</v>
      </c>
      <c r="BE508" s="115" t="s">
        <v>106</v>
      </c>
      <c r="BF508" s="115" t="s">
        <v>91</v>
      </c>
      <c r="BG508" s="115" t="s">
        <v>86</v>
      </c>
    </row>
    <row r="509" spans="1:59">
      <c r="A509" s="115">
        <v>6985470348</v>
      </c>
      <c r="B509" s="115" t="s">
        <v>52</v>
      </c>
      <c r="G509" s="115" t="s">
        <v>56</v>
      </c>
      <c r="H509" s="115" t="s">
        <v>57</v>
      </c>
      <c r="T509" s="142"/>
      <c r="U509" s="141">
        <f t="shared" si="161"/>
        <v>3</v>
      </c>
      <c r="V509" s="141">
        <f t="shared" si="162"/>
        <v>1</v>
      </c>
      <c r="W509" s="142"/>
      <c r="X509" s="141">
        <f t="shared" si="163"/>
        <v>1</v>
      </c>
      <c r="Y509" s="141">
        <f t="shared" si="164"/>
        <v>0</v>
      </c>
      <c r="Z509" s="141">
        <f t="shared" si="165"/>
        <v>0</v>
      </c>
      <c r="AA509" s="141">
        <f t="shared" si="166"/>
        <v>0</v>
      </c>
      <c r="AB509" s="141">
        <f t="shared" si="167"/>
        <v>0</v>
      </c>
      <c r="AC509" s="141">
        <f t="shared" si="168"/>
        <v>1</v>
      </c>
      <c r="AD509" s="141">
        <f t="shared" si="169"/>
        <v>1</v>
      </c>
      <c r="AE509" s="141">
        <f t="shared" si="170"/>
        <v>0</v>
      </c>
      <c r="AF509" s="141">
        <f t="shared" si="171"/>
        <v>0</v>
      </c>
      <c r="AG509" s="141">
        <f t="shared" si="172"/>
        <v>0</v>
      </c>
      <c r="AH509" s="141">
        <f t="shared" si="173"/>
        <v>0</v>
      </c>
      <c r="AI509" s="141">
        <f t="shared" si="174"/>
        <v>0</v>
      </c>
      <c r="AJ509" s="141">
        <f t="shared" si="175"/>
        <v>0</v>
      </c>
      <c r="AK509" s="141">
        <f t="shared" si="176"/>
        <v>0</v>
      </c>
      <c r="AL509" s="141">
        <f t="shared" si="177"/>
        <v>0</v>
      </c>
      <c r="AM509" s="141">
        <f t="shared" si="178"/>
        <v>0</v>
      </c>
      <c r="AN509" s="141">
        <f t="shared" si="179"/>
        <v>0</v>
      </c>
      <c r="AO509" s="141">
        <f t="shared" si="180"/>
        <v>0</v>
      </c>
      <c r="AP509" s="142"/>
      <c r="AQ509" s="142"/>
      <c r="AR509" s="141">
        <f t="shared" si="181"/>
        <v>3</v>
      </c>
      <c r="AS509" s="141">
        <f t="shared" si="182"/>
        <v>3</v>
      </c>
      <c r="AT509" s="141" t="str">
        <f t="shared" si="183"/>
        <v>Correct</v>
      </c>
      <c r="AU509" s="142"/>
      <c r="AV509" s="115" t="s">
        <v>99</v>
      </c>
      <c r="AW509" s="115">
        <v>75</v>
      </c>
      <c r="AX509" s="115" t="s">
        <v>181</v>
      </c>
      <c r="AY509" s="115" t="s">
        <v>222</v>
      </c>
      <c r="AZ509" s="115" t="s">
        <v>85</v>
      </c>
      <c r="BA509" s="115" t="s">
        <v>86</v>
      </c>
      <c r="BB509" s="115" t="s">
        <v>87</v>
      </c>
      <c r="BC509" s="115" t="s">
        <v>100</v>
      </c>
      <c r="BD509" s="115" t="s">
        <v>89</v>
      </c>
      <c r="BE509" s="115" t="s">
        <v>106</v>
      </c>
      <c r="BF509" s="115" t="s">
        <v>91</v>
      </c>
      <c r="BG509" s="115" t="s">
        <v>91</v>
      </c>
    </row>
    <row r="510" spans="1:59">
      <c r="A510" s="115">
        <v>7044857149</v>
      </c>
      <c r="B510" s="115" t="s">
        <v>52</v>
      </c>
      <c r="L510" s="115" t="s">
        <v>61</v>
      </c>
      <c r="N510" s="115" t="s">
        <v>26</v>
      </c>
      <c r="T510" s="142"/>
      <c r="U510" s="141">
        <f t="shared" si="161"/>
        <v>3</v>
      </c>
      <c r="V510" s="141">
        <f t="shared" si="162"/>
        <v>1</v>
      </c>
      <c r="W510" s="142"/>
      <c r="X510" s="141">
        <f t="shared" si="163"/>
        <v>1</v>
      </c>
      <c r="Y510" s="141">
        <f t="shared" si="164"/>
        <v>0</v>
      </c>
      <c r="Z510" s="141">
        <f t="shared" si="165"/>
        <v>0</v>
      </c>
      <c r="AA510" s="141">
        <f t="shared" si="166"/>
        <v>0</v>
      </c>
      <c r="AB510" s="141">
        <f t="shared" si="167"/>
        <v>0</v>
      </c>
      <c r="AC510" s="141">
        <f t="shared" si="168"/>
        <v>0</v>
      </c>
      <c r="AD510" s="141">
        <f t="shared" si="169"/>
        <v>0</v>
      </c>
      <c r="AE510" s="141">
        <f t="shared" si="170"/>
        <v>0</v>
      </c>
      <c r="AF510" s="141">
        <f t="shared" si="171"/>
        <v>0</v>
      </c>
      <c r="AG510" s="141">
        <f t="shared" si="172"/>
        <v>0</v>
      </c>
      <c r="AH510" s="141">
        <f t="shared" si="173"/>
        <v>1</v>
      </c>
      <c r="AI510" s="141">
        <f t="shared" si="174"/>
        <v>0</v>
      </c>
      <c r="AJ510" s="141">
        <f t="shared" si="175"/>
        <v>1</v>
      </c>
      <c r="AK510" s="141">
        <f t="shared" si="176"/>
        <v>0</v>
      </c>
      <c r="AL510" s="141">
        <f t="shared" si="177"/>
        <v>0</v>
      </c>
      <c r="AM510" s="141">
        <f t="shared" si="178"/>
        <v>0</v>
      </c>
      <c r="AN510" s="141">
        <f t="shared" si="179"/>
        <v>0</v>
      </c>
      <c r="AO510" s="141">
        <f t="shared" si="180"/>
        <v>0</v>
      </c>
      <c r="AP510" s="142"/>
      <c r="AQ510" s="142"/>
      <c r="AR510" s="141">
        <f t="shared" si="181"/>
        <v>3</v>
      </c>
      <c r="AS510" s="141">
        <f t="shared" si="182"/>
        <v>3</v>
      </c>
      <c r="AT510" s="141" t="str">
        <f t="shared" si="183"/>
        <v>Correct</v>
      </c>
      <c r="AU510" s="142"/>
      <c r="AV510" s="115" t="s">
        <v>99</v>
      </c>
      <c r="AW510" s="115">
        <v>87</v>
      </c>
      <c r="AX510" s="115" t="s">
        <v>84</v>
      </c>
      <c r="AY510" s="115" t="s">
        <v>490</v>
      </c>
      <c r="AZ510" s="115" t="s">
        <v>85</v>
      </c>
      <c r="BA510" s="115" t="s">
        <v>86</v>
      </c>
      <c r="BC510" s="115" t="s">
        <v>88</v>
      </c>
      <c r="BD510" s="115" t="s">
        <v>120</v>
      </c>
      <c r="BE510" s="115" t="s">
        <v>106</v>
      </c>
      <c r="BF510" s="115" t="s">
        <v>91</v>
      </c>
      <c r="BG510" s="115" t="s">
        <v>86</v>
      </c>
    </row>
    <row r="511" spans="1:59">
      <c r="A511" s="115">
        <v>7044845730</v>
      </c>
      <c r="E511" s="115" t="s">
        <v>19</v>
      </c>
      <c r="I511" s="115" t="s">
        <v>58</v>
      </c>
      <c r="L511" s="115" t="s">
        <v>61</v>
      </c>
      <c r="T511" s="142"/>
      <c r="U511" s="141">
        <f t="shared" si="161"/>
        <v>3</v>
      </c>
      <c r="V511" s="141">
        <f t="shared" si="162"/>
        <v>1</v>
      </c>
      <c r="W511" s="142"/>
      <c r="X511" s="141">
        <f t="shared" si="163"/>
        <v>0</v>
      </c>
      <c r="Y511" s="141">
        <f t="shared" si="164"/>
        <v>0</v>
      </c>
      <c r="Z511" s="141">
        <f t="shared" si="165"/>
        <v>0</v>
      </c>
      <c r="AA511" s="141">
        <f t="shared" si="166"/>
        <v>1</v>
      </c>
      <c r="AB511" s="141">
        <f t="shared" si="167"/>
        <v>0</v>
      </c>
      <c r="AC511" s="141">
        <f t="shared" si="168"/>
        <v>0</v>
      </c>
      <c r="AD511" s="141">
        <f t="shared" si="169"/>
        <v>0</v>
      </c>
      <c r="AE511" s="141">
        <f t="shared" si="170"/>
        <v>1</v>
      </c>
      <c r="AF511" s="141">
        <f t="shared" si="171"/>
        <v>0</v>
      </c>
      <c r="AG511" s="141">
        <f t="shared" si="172"/>
        <v>0</v>
      </c>
      <c r="AH511" s="141">
        <f t="shared" si="173"/>
        <v>1</v>
      </c>
      <c r="AI511" s="141">
        <f t="shared" si="174"/>
        <v>0</v>
      </c>
      <c r="AJ511" s="141">
        <f t="shared" si="175"/>
        <v>0</v>
      </c>
      <c r="AK511" s="141">
        <f t="shared" si="176"/>
        <v>0</v>
      </c>
      <c r="AL511" s="141">
        <f t="shared" si="177"/>
        <v>0</v>
      </c>
      <c r="AM511" s="141">
        <f t="shared" si="178"/>
        <v>0</v>
      </c>
      <c r="AN511" s="141">
        <f t="shared" si="179"/>
        <v>0</v>
      </c>
      <c r="AO511" s="141">
        <f t="shared" si="180"/>
        <v>0</v>
      </c>
      <c r="AP511" s="142"/>
      <c r="AQ511" s="142"/>
      <c r="AR511" s="141">
        <f t="shared" si="181"/>
        <v>3</v>
      </c>
      <c r="AS511" s="141">
        <f t="shared" si="182"/>
        <v>3</v>
      </c>
      <c r="AT511" s="141" t="str">
        <f t="shared" si="183"/>
        <v>Correct</v>
      </c>
      <c r="AU511" s="142"/>
      <c r="AV511" s="115" t="s">
        <v>83</v>
      </c>
      <c r="AW511" s="115">
        <v>70</v>
      </c>
      <c r="AX511" s="115" t="s">
        <v>84</v>
      </c>
      <c r="AY511" s="115" t="s">
        <v>176</v>
      </c>
      <c r="AZ511" s="115" t="s">
        <v>92</v>
      </c>
      <c r="BB511" s="115" t="s">
        <v>87</v>
      </c>
      <c r="BC511" s="115" t="s">
        <v>101</v>
      </c>
      <c r="BD511" s="115" t="s">
        <v>111</v>
      </c>
      <c r="BE511" s="115" t="s">
        <v>106</v>
      </c>
      <c r="BF511" s="115" t="s">
        <v>91</v>
      </c>
      <c r="BG511" s="115" t="s">
        <v>91</v>
      </c>
    </row>
    <row r="512" spans="1:59">
      <c r="A512" s="115">
        <v>7045761108</v>
      </c>
      <c r="B512" s="115" t="s">
        <v>52</v>
      </c>
      <c r="E512" s="115" t="s">
        <v>19</v>
      </c>
      <c r="I512" s="115" t="s">
        <v>58</v>
      </c>
      <c r="T512" s="142"/>
      <c r="U512" s="141">
        <f t="shared" si="161"/>
        <v>3</v>
      </c>
      <c r="V512" s="141">
        <f t="shared" si="162"/>
        <v>1</v>
      </c>
      <c r="W512" s="142"/>
      <c r="X512" s="141">
        <f t="shared" si="163"/>
        <v>1</v>
      </c>
      <c r="Y512" s="141">
        <f t="shared" si="164"/>
        <v>0</v>
      </c>
      <c r="Z512" s="141">
        <f t="shared" si="165"/>
        <v>0</v>
      </c>
      <c r="AA512" s="141">
        <f t="shared" si="166"/>
        <v>1</v>
      </c>
      <c r="AB512" s="141">
        <f t="shared" si="167"/>
        <v>0</v>
      </c>
      <c r="AC512" s="141">
        <f t="shared" si="168"/>
        <v>0</v>
      </c>
      <c r="AD512" s="141">
        <f t="shared" si="169"/>
        <v>0</v>
      </c>
      <c r="AE512" s="141">
        <f t="shared" si="170"/>
        <v>1</v>
      </c>
      <c r="AF512" s="141">
        <f t="shared" si="171"/>
        <v>0</v>
      </c>
      <c r="AG512" s="141">
        <f t="shared" si="172"/>
        <v>0</v>
      </c>
      <c r="AH512" s="141">
        <f t="shared" si="173"/>
        <v>0</v>
      </c>
      <c r="AI512" s="141">
        <f t="shared" si="174"/>
        <v>0</v>
      </c>
      <c r="AJ512" s="141">
        <f t="shared" si="175"/>
        <v>0</v>
      </c>
      <c r="AK512" s="141">
        <f t="shared" si="176"/>
        <v>0</v>
      </c>
      <c r="AL512" s="141">
        <f t="shared" si="177"/>
        <v>0</v>
      </c>
      <c r="AM512" s="141">
        <f t="shared" si="178"/>
        <v>0</v>
      </c>
      <c r="AN512" s="141">
        <f t="shared" si="179"/>
        <v>0</v>
      </c>
      <c r="AO512" s="141">
        <f t="shared" si="180"/>
        <v>0</v>
      </c>
      <c r="AP512" s="142"/>
      <c r="AQ512" s="142"/>
      <c r="AR512" s="141">
        <f t="shared" si="181"/>
        <v>3</v>
      </c>
      <c r="AS512" s="141">
        <f t="shared" si="182"/>
        <v>3</v>
      </c>
      <c r="AT512" s="141" t="str">
        <f t="shared" si="183"/>
        <v>Correct</v>
      </c>
      <c r="AU512" s="142"/>
      <c r="AV512" s="115" t="s">
        <v>83</v>
      </c>
      <c r="AW512" s="115">
        <v>75</v>
      </c>
      <c r="AX512" s="115" t="s">
        <v>181</v>
      </c>
      <c r="AY512" s="115" t="s">
        <v>195</v>
      </c>
      <c r="BA512" s="115" t="s">
        <v>86</v>
      </c>
      <c r="BB512" s="115" t="s">
        <v>87</v>
      </c>
      <c r="BC512" s="115" t="s">
        <v>100</v>
      </c>
      <c r="BD512" s="115" t="s">
        <v>111</v>
      </c>
      <c r="BE512" s="115" t="s">
        <v>106</v>
      </c>
      <c r="BF512" s="115" t="s">
        <v>91</v>
      </c>
      <c r="BG512" s="115" t="s">
        <v>91</v>
      </c>
    </row>
    <row r="513" spans="1:59">
      <c r="A513" s="115">
        <v>7045755397</v>
      </c>
      <c r="B513" s="115" t="s">
        <v>52</v>
      </c>
      <c r="C513" s="115" t="s">
        <v>53</v>
      </c>
      <c r="G513" s="115" t="s">
        <v>56</v>
      </c>
      <c r="T513" s="142"/>
      <c r="U513" s="141">
        <f t="shared" si="161"/>
        <v>3</v>
      </c>
      <c r="V513" s="141">
        <f t="shared" si="162"/>
        <v>1</v>
      </c>
      <c r="W513" s="142"/>
      <c r="X513" s="141">
        <f t="shared" si="163"/>
        <v>1</v>
      </c>
      <c r="Y513" s="141">
        <f t="shared" si="164"/>
        <v>1</v>
      </c>
      <c r="Z513" s="141">
        <f t="shared" si="165"/>
        <v>0</v>
      </c>
      <c r="AA513" s="141">
        <f t="shared" si="166"/>
        <v>0</v>
      </c>
      <c r="AB513" s="141">
        <f t="shared" si="167"/>
        <v>0</v>
      </c>
      <c r="AC513" s="141">
        <f t="shared" si="168"/>
        <v>1</v>
      </c>
      <c r="AD513" s="141">
        <f t="shared" si="169"/>
        <v>0</v>
      </c>
      <c r="AE513" s="141">
        <f t="shared" si="170"/>
        <v>0</v>
      </c>
      <c r="AF513" s="141">
        <f t="shared" si="171"/>
        <v>0</v>
      </c>
      <c r="AG513" s="141">
        <f t="shared" si="172"/>
        <v>0</v>
      </c>
      <c r="AH513" s="141">
        <f t="shared" si="173"/>
        <v>0</v>
      </c>
      <c r="AI513" s="141">
        <f t="shared" si="174"/>
        <v>0</v>
      </c>
      <c r="AJ513" s="141">
        <f t="shared" si="175"/>
        <v>0</v>
      </c>
      <c r="AK513" s="141">
        <f t="shared" si="176"/>
        <v>0</v>
      </c>
      <c r="AL513" s="141">
        <f t="shared" si="177"/>
        <v>0</v>
      </c>
      <c r="AM513" s="141">
        <f t="shared" si="178"/>
        <v>0</v>
      </c>
      <c r="AN513" s="141">
        <f t="shared" si="179"/>
        <v>0</v>
      </c>
      <c r="AO513" s="141">
        <f t="shared" si="180"/>
        <v>0</v>
      </c>
      <c r="AP513" s="142"/>
      <c r="AQ513" s="142"/>
      <c r="AR513" s="141">
        <f t="shared" si="181"/>
        <v>3</v>
      </c>
      <c r="AS513" s="141">
        <f t="shared" si="182"/>
        <v>3</v>
      </c>
      <c r="AT513" s="141" t="str">
        <f t="shared" si="183"/>
        <v>Correct</v>
      </c>
      <c r="AU513" s="142"/>
      <c r="AV513" s="115" t="s">
        <v>83</v>
      </c>
      <c r="AW513" s="115">
        <v>53</v>
      </c>
      <c r="AX513" s="115" t="s">
        <v>181</v>
      </c>
      <c r="AY513" s="115" t="s">
        <v>210</v>
      </c>
      <c r="AZ513" s="115" t="s">
        <v>85</v>
      </c>
      <c r="BA513" s="115" t="s">
        <v>86</v>
      </c>
      <c r="BB513" s="115" t="s">
        <v>87</v>
      </c>
      <c r="BC513" s="115" t="s">
        <v>88</v>
      </c>
      <c r="BD513" s="115" t="s">
        <v>111</v>
      </c>
      <c r="BE513" s="115" t="s">
        <v>90</v>
      </c>
      <c r="BF513" s="115" t="s">
        <v>91</v>
      </c>
      <c r="BG513" s="115" t="s">
        <v>91</v>
      </c>
    </row>
    <row r="514" spans="1:59">
      <c r="A514" s="115">
        <v>7045764558</v>
      </c>
      <c r="D514" s="115" t="s">
        <v>54</v>
      </c>
      <c r="M514" s="115" t="s">
        <v>62</v>
      </c>
      <c r="Q514" s="115" t="s">
        <v>64</v>
      </c>
      <c r="T514" s="142"/>
      <c r="U514" s="141">
        <f t="shared" ref="U514:U577" si="184">COUNTA(B514:T514)</f>
        <v>3</v>
      </c>
      <c r="V514" s="141">
        <f t="shared" ref="V514:V577" si="185">3/U514</f>
        <v>1</v>
      </c>
      <c r="W514" s="142"/>
      <c r="X514" s="141">
        <f t="shared" ref="X514:X577" si="186">IF($U514&lt;3,IF($B514=$B$1,1,0),IF($B514=$B$1,$V514,0))</f>
        <v>0</v>
      </c>
      <c r="Y514" s="141">
        <f t="shared" ref="Y514:Y577" si="187">IF($U514&lt;3,IF($C514=$C$1,1,0),IF($C514=$C$1,$V514,0))</f>
        <v>0</v>
      </c>
      <c r="Z514" s="141">
        <f t="shared" ref="Z514:Z577" si="188">IF($U514&lt;3,IF($D514=$D$1,1,0),IF($D514=$D$1,$V514,0))</f>
        <v>1</v>
      </c>
      <c r="AA514" s="141">
        <f t="shared" ref="AA514:AA577" si="189">IF($U514&lt;3,IF($E514=$E$1,1,0),IF($E514=$E$1,$V514,0))</f>
        <v>0</v>
      </c>
      <c r="AB514" s="141">
        <f t="shared" ref="AB514:AB577" si="190">IF($U514&lt;3,IF($F514=$F$1,1,0),IF($F514=$F$1,$V514,0))</f>
        <v>0</v>
      </c>
      <c r="AC514" s="141">
        <f t="shared" ref="AC514:AC577" si="191">IF($U514&lt;3,IF($G514=$G$1,1,0),IF($G514=$G$1,$V514,0))</f>
        <v>0</v>
      </c>
      <c r="AD514" s="141">
        <f t="shared" ref="AD514:AD577" si="192">IF($U514&lt;3,IF($H514=$H$1,1,0),IF($H514=$H$1,$V514,0))</f>
        <v>0</v>
      </c>
      <c r="AE514" s="141">
        <f t="shared" ref="AE514:AE577" si="193">IF($U514&lt;3,IF($I514=$I$1,1,0),IF($I514=$I$1,$V514,0))</f>
        <v>0</v>
      </c>
      <c r="AF514" s="141">
        <f t="shared" ref="AF514:AF577" si="194">IF($U514&lt;3,IF($J514=$J$1,1,0),IF($J514=$J$1,$V514,0))</f>
        <v>0</v>
      </c>
      <c r="AG514" s="141">
        <f t="shared" ref="AG514:AG577" si="195">IF($U514&lt;3,IF($K514=$K$1,1,0),IF($K514=$K$1,$V514,0))</f>
        <v>0</v>
      </c>
      <c r="AH514" s="141">
        <f t="shared" ref="AH514:AH577" si="196">IF($U514&lt;3,IF($L514=$L$1,1,0),IF($L514=$L$1,$V514,0))</f>
        <v>0</v>
      </c>
      <c r="AI514" s="141">
        <f t="shared" ref="AI514:AI577" si="197">IF($U514&lt;3,IF($M514=$M$1,1,0),IF($M514=$M$1,$V514,0))</f>
        <v>1</v>
      </c>
      <c r="AJ514" s="141">
        <f t="shared" ref="AJ514:AJ577" si="198">IF($U514&lt;3,IF($N514=$N$1,1,0),IF($N514=$N$1,$V514,0))</f>
        <v>0</v>
      </c>
      <c r="AK514" s="141">
        <f t="shared" ref="AK514:AK577" si="199">IF($U514&lt;3,IF($O514=$O$1,1,0),IF($O514=$O$1,$V514,0))</f>
        <v>0</v>
      </c>
      <c r="AL514" s="141">
        <f t="shared" ref="AL514:AL577" si="200">IF($U514&lt;3,IF($P514=$P$1,1,0),IF($P514=$P$1,$V514,0))</f>
        <v>0</v>
      </c>
      <c r="AM514" s="141">
        <f t="shared" ref="AM514:AM577" si="201">IF($U514&lt;3,IF($Q514=$Q$1,1,0),IF($Q514=$Q$1,$V514,0))</f>
        <v>1</v>
      </c>
      <c r="AN514" s="141">
        <f t="shared" ref="AN514:AN577" si="202">IF($U514&lt;3,IF($R514=$R$1,1,0),IF($R514=$R$1,$V514,0))</f>
        <v>0</v>
      </c>
      <c r="AO514" s="141">
        <f t="shared" ref="AO514:AO577" si="203">IF($U514&lt;3,IF($S514=$S$1,1,0),IF($S514=$S$1,$V514,0))</f>
        <v>0</v>
      </c>
      <c r="AP514" s="142"/>
      <c r="AQ514" s="142"/>
      <c r="AR514" s="141">
        <f t="shared" ref="AR514:AR577" si="204">SUM(X514:AP514)</f>
        <v>3</v>
      </c>
      <c r="AS514" s="141">
        <f t="shared" ref="AS514:AS577" si="205">U514</f>
        <v>3</v>
      </c>
      <c r="AT514" s="141" t="str">
        <f t="shared" ref="AT514:AT577" si="206">IF(AR514=AS514,"Correct",IF(AR514=3,"Correct","Wrong"))</f>
        <v>Correct</v>
      </c>
      <c r="AU514" s="142"/>
      <c r="AV514" s="115" t="s">
        <v>83</v>
      </c>
      <c r="AW514" s="115">
        <v>77</v>
      </c>
      <c r="AX514" s="115" t="s">
        <v>181</v>
      </c>
      <c r="AY514" s="115" t="s">
        <v>220</v>
      </c>
      <c r="AZ514" s="115" t="s">
        <v>85</v>
      </c>
      <c r="BA514" s="115" t="s">
        <v>86</v>
      </c>
      <c r="BB514" s="115" t="s">
        <v>87</v>
      </c>
      <c r="BC514" s="115" t="s">
        <v>96</v>
      </c>
      <c r="BD514" s="115" t="s">
        <v>102</v>
      </c>
      <c r="BE514" s="115" t="s">
        <v>106</v>
      </c>
      <c r="BF514" s="115" t="s">
        <v>91</v>
      </c>
      <c r="BG514" s="115" t="s">
        <v>86</v>
      </c>
    </row>
    <row r="515" spans="1:59">
      <c r="A515" s="115">
        <v>7044852441</v>
      </c>
      <c r="C515" s="115" t="s">
        <v>53</v>
      </c>
      <c r="E515" s="115" t="s">
        <v>19</v>
      </c>
      <c r="N515" s="115" t="s">
        <v>26</v>
      </c>
      <c r="T515" s="142"/>
      <c r="U515" s="141">
        <f t="shared" si="184"/>
        <v>3</v>
      </c>
      <c r="V515" s="141">
        <f t="shared" si="185"/>
        <v>1</v>
      </c>
      <c r="W515" s="142"/>
      <c r="X515" s="141">
        <f t="shared" si="186"/>
        <v>0</v>
      </c>
      <c r="Y515" s="141">
        <f t="shared" si="187"/>
        <v>1</v>
      </c>
      <c r="Z515" s="141">
        <f t="shared" si="188"/>
        <v>0</v>
      </c>
      <c r="AA515" s="141">
        <f t="shared" si="189"/>
        <v>1</v>
      </c>
      <c r="AB515" s="141">
        <f t="shared" si="190"/>
        <v>0</v>
      </c>
      <c r="AC515" s="141">
        <f t="shared" si="191"/>
        <v>0</v>
      </c>
      <c r="AD515" s="141">
        <f t="shared" si="192"/>
        <v>0</v>
      </c>
      <c r="AE515" s="141">
        <f t="shared" si="193"/>
        <v>0</v>
      </c>
      <c r="AF515" s="141">
        <f t="shared" si="194"/>
        <v>0</v>
      </c>
      <c r="AG515" s="141">
        <f t="shared" si="195"/>
        <v>0</v>
      </c>
      <c r="AH515" s="141">
        <f t="shared" si="196"/>
        <v>0</v>
      </c>
      <c r="AI515" s="141">
        <f t="shared" si="197"/>
        <v>0</v>
      </c>
      <c r="AJ515" s="141">
        <f t="shared" si="198"/>
        <v>1</v>
      </c>
      <c r="AK515" s="141">
        <f t="shared" si="199"/>
        <v>0</v>
      </c>
      <c r="AL515" s="141">
        <f t="shared" si="200"/>
        <v>0</v>
      </c>
      <c r="AM515" s="141">
        <f t="shared" si="201"/>
        <v>0</v>
      </c>
      <c r="AN515" s="141">
        <f t="shared" si="202"/>
        <v>0</v>
      </c>
      <c r="AO515" s="141">
        <f t="shared" si="203"/>
        <v>0</v>
      </c>
      <c r="AP515" s="142"/>
      <c r="AQ515" s="142"/>
      <c r="AR515" s="141">
        <f t="shared" si="204"/>
        <v>3</v>
      </c>
      <c r="AS515" s="141">
        <f t="shared" si="205"/>
        <v>3</v>
      </c>
      <c r="AT515" s="141" t="str">
        <f t="shared" si="206"/>
        <v>Correct</v>
      </c>
      <c r="AU515" s="142"/>
      <c r="AV515" s="115" t="s">
        <v>83</v>
      </c>
      <c r="AW515" s="115">
        <v>67</v>
      </c>
      <c r="AX515" s="115" t="s">
        <v>84</v>
      </c>
      <c r="AY515" s="115" t="s">
        <v>152</v>
      </c>
      <c r="AZ515" s="115" t="s">
        <v>85</v>
      </c>
      <c r="BA515" s="115" t="s">
        <v>86</v>
      </c>
      <c r="BB515" s="115" t="s">
        <v>87</v>
      </c>
      <c r="BC515" s="115" t="s">
        <v>93</v>
      </c>
      <c r="BD515" s="115" t="s">
        <v>94</v>
      </c>
      <c r="BE515" s="115" t="s">
        <v>106</v>
      </c>
      <c r="BF515" s="115" t="s">
        <v>91</v>
      </c>
      <c r="BG515" s="115" t="s">
        <v>86</v>
      </c>
    </row>
    <row r="516" spans="1:59">
      <c r="A516" s="115">
        <v>7045772328</v>
      </c>
      <c r="B516" s="115" t="s">
        <v>52</v>
      </c>
      <c r="E516" s="115" t="s">
        <v>19</v>
      </c>
      <c r="H516" s="115" t="s">
        <v>57</v>
      </c>
      <c r="T516" s="142"/>
      <c r="U516" s="141">
        <f t="shared" si="184"/>
        <v>3</v>
      </c>
      <c r="V516" s="141">
        <f t="shared" si="185"/>
        <v>1</v>
      </c>
      <c r="W516" s="142"/>
      <c r="X516" s="141">
        <f t="shared" si="186"/>
        <v>1</v>
      </c>
      <c r="Y516" s="141">
        <f t="shared" si="187"/>
        <v>0</v>
      </c>
      <c r="Z516" s="141">
        <f t="shared" si="188"/>
        <v>0</v>
      </c>
      <c r="AA516" s="141">
        <f t="shared" si="189"/>
        <v>1</v>
      </c>
      <c r="AB516" s="141">
        <f t="shared" si="190"/>
        <v>0</v>
      </c>
      <c r="AC516" s="141">
        <f t="shared" si="191"/>
        <v>0</v>
      </c>
      <c r="AD516" s="141">
        <f t="shared" si="192"/>
        <v>1</v>
      </c>
      <c r="AE516" s="141">
        <f t="shared" si="193"/>
        <v>0</v>
      </c>
      <c r="AF516" s="141">
        <f t="shared" si="194"/>
        <v>0</v>
      </c>
      <c r="AG516" s="141">
        <f t="shared" si="195"/>
        <v>0</v>
      </c>
      <c r="AH516" s="141">
        <f t="shared" si="196"/>
        <v>0</v>
      </c>
      <c r="AI516" s="141">
        <f t="shared" si="197"/>
        <v>0</v>
      </c>
      <c r="AJ516" s="141">
        <f t="shared" si="198"/>
        <v>0</v>
      </c>
      <c r="AK516" s="141">
        <f t="shared" si="199"/>
        <v>0</v>
      </c>
      <c r="AL516" s="141">
        <f t="shared" si="200"/>
        <v>0</v>
      </c>
      <c r="AM516" s="141">
        <f t="shared" si="201"/>
        <v>0</v>
      </c>
      <c r="AN516" s="141">
        <f t="shared" si="202"/>
        <v>0</v>
      </c>
      <c r="AO516" s="141">
        <f t="shared" si="203"/>
        <v>0</v>
      </c>
      <c r="AP516" s="142"/>
      <c r="AQ516" s="142"/>
      <c r="AR516" s="141">
        <f t="shared" si="204"/>
        <v>3</v>
      </c>
      <c r="AS516" s="141">
        <f t="shared" si="205"/>
        <v>3</v>
      </c>
      <c r="AT516" s="141" t="str">
        <f t="shared" si="206"/>
        <v>Correct</v>
      </c>
      <c r="AU516" s="142"/>
      <c r="AV516" s="115" t="s">
        <v>83</v>
      </c>
      <c r="AW516" s="115">
        <v>54</v>
      </c>
      <c r="AX516" s="115" t="s">
        <v>181</v>
      </c>
      <c r="AY516" s="115" t="s">
        <v>196</v>
      </c>
      <c r="AZ516" s="115" t="s">
        <v>85</v>
      </c>
      <c r="BA516" s="115" t="s">
        <v>86</v>
      </c>
      <c r="BB516" s="115" t="s">
        <v>87</v>
      </c>
      <c r="BC516" s="115" t="s">
        <v>104</v>
      </c>
      <c r="BD516" s="115" t="s">
        <v>89</v>
      </c>
      <c r="BE516" s="115" t="s">
        <v>106</v>
      </c>
      <c r="BF516" s="115" t="s">
        <v>91</v>
      </c>
      <c r="BG516" s="115" t="s">
        <v>86</v>
      </c>
    </row>
    <row r="517" spans="1:59">
      <c r="A517" s="115">
        <v>7011080736</v>
      </c>
      <c r="B517" s="115" t="s">
        <v>52</v>
      </c>
      <c r="H517" s="115" t="s">
        <v>57</v>
      </c>
      <c r="I517" s="115" t="s">
        <v>58</v>
      </c>
      <c r="N517" s="115" t="s">
        <v>26</v>
      </c>
      <c r="T517" s="142"/>
      <c r="U517" s="141">
        <f t="shared" si="184"/>
        <v>4</v>
      </c>
      <c r="V517" s="141">
        <f t="shared" si="185"/>
        <v>0.75</v>
      </c>
      <c r="W517" s="142"/>
      <c r="X517" s="141">
        <f t="shared" si="186"/>
        <v>0.75</v>
      </c>
      <c r="Y517" s="141">
        <f t="shared" si="187"/>
        <v>0</v>
      </c>
      <c r="Z517" s="141">
        <f t="shared" si="188"/>
        <v>0</v>
      </c>
      <c r="AA517" s="141">
        <f t="shared" si="189"/>
        <v>0</v>
      </c>
      <c r="AB517" s="141">
        <f t="shared" si="190"/>
        <v>0</v>
      </c>
      <c r="AC517" s="141">
        <f t="shared" si="191"/>
        <v>0</v>
      </c>
      <c r="AD517" s="141">
        <f t="shared" si="192"/>
        <v>0.75</v>
      </c>
      <c r="AE517" s="141">
        <f t="shared" si="193"/>
        <v>0.75</v>
      </c>
      <c r="AF517" s="141">
        <f t="shared" si="194"/>
        <v>0</v>
      </c>
      <c r="AG517" s="141">
        <f t="shared" si="195"/>
        <v>0</v>
      </c>
      <c r="AH517" s="141">
        <f t="shared" si="196"/>
        <v>0</v>
      </c>
      <c r="AI517" s="141">
        <f t="shared" si="197"/>
        <v>0</v>
      </c>
      <c r="AJ517" s="141">
        <f t="shared" si="198"/>
        <v>0.75</v>
      </c>
      <c r="AK517" s="141">
        <f t="shared" si="199"/>
        <v>0</v>
      </c>
      <c r="AL517" s="141">
        <f t="shared" si="200"/>
        <v>0</v>
      </c>
      <c r="AM517" s="141">
        <f t="shared" si="201"/>
        <v>0</v>
      </c>
      <c r="AN517" s="141">
        <f t="shared" si="202"/>
        <v>0</v>
      </c>
      <c r="AO517" s="141">
        <f t="shared" si="203"/>
        <v>0</v>
      </c>
      <c r="AP517" s="142"/>
      <c r="AQ517" s="142"/>
      <c r="AR517" s="141">
        <f t="shared" si="204"/>
        <v>3</v>
      </c>
      <c r="AS517" s="141">
        <f t="shared" si="205"/>
        <v>4</v>
      </c>
      <c r="AT517" s="141" t="str">
        <f t="shared" si="206"/>
        <v>Correct</v>
      </c>
      <c r="AU517" s="142"/>
      <c r="AV517" s="115" t="s">
        <v>83</v>
      </c>
      <c r="AW517" s="115">
        <v>53</v>
      </c>
      <c r="AX517" s="115" t="s">
        <v>181</v>
      </c>
      <c r="AY517" s="115" t="s">
        <v>221</v>
      </c>
      <c r="AZ517" s="115" t="s">
        <v>85</v>
      </c>
      <c r="BA517" s="115" t="s">
        <v>86</v>
      </c>
      <c r="BB517" s="115" t="s">
        <v>87</v>
      </c>
      <c r="BC517" s="115" t="s">
        <v>88</v>
      </c>
      <c r="BD517" s="115" t="s">
        <v>89</v>
      </c>
      <c r="BE517" s="115" t="s">
        <v>90</v>
      </c>
      <c r="BF517" s="115" t="s">
        <v>91</v>
      </c>
      <c r="BG517" s="115" t="s">
        <v>91</v>
      </c>
    </row>
    <row r="518" spans="1:59">
      <c r="A518" s="115">
        <v>7044862120</v>
      </c>
      <c r="I518" s="115" t="s">
        <v>58</v>
      </c>
      <c r="L518" s="115" t="s">
        <v>61</v>
      </c>
      <c r="N518" s="115" t="s">
        <v>26</v>
      </c>
      <c r="T518" s="142"/>
      <c r="U518" s="141">
        <f t="shared" si="184"/>
        <v>3</v>
      </c>
      <c r="V518" s="141">
        <f t="shared" si="185"/>
        <v>1</v>
      </c>
      <c r="W518" s="142"/>
      <c r="X518" s="141">
        <f t="shared" si="186"/>
        <v>0</v>
      </c>
      <c r="Y518" s="141">
        <f t="shared" si="187"/>
        <v>0</v>
      </c>
      <c r="Z518" s="141">
        <f t="shared" si="188"/>
        <v>0</v>
      </c>
      <c r="AA518" s="141">
        <f t="shared" si="189"/>
        <v>0</v>
      </c>
      <c r="AB518" s="141">
        <f t="shared" si="190"/>
        <v>0</v>
      </c>
      <c r="AC518" s="141">
        <f t="shared" si="191"/>
        <v>0</v>
      </c>
      <c r="AD518" s="141">
        <f t="shared" si="192"/>
        <v>0</v>
      </c>
      <c r="AE518" s="141">
        <f t="shared" si="193"/>
        <v>1</v>
      </c>
      <c r="AF518" s="141">
        <f t="shared" si="194"/>
        <v>0</v>
      </c>
      <c r="AG518" s="141">
        <f t="shared" si="195"/>
        <v>0</v>
      </c>
      <c r="AH518" s="141">
        <f t="shared" si="196"/>
        <v>1</v>
      </c>
      <c r="AI518" s="141">
        <f t="shared" si="197"/>
        <v>0</v>
      </c>
      <c r="AJ518" s="141">
        <f t="shared" si="198"/>
        <v>1</v>
      </c>
      <c r="AK518" s="141">
        <f t="shared" si="199"/>
        <v>0</v>
      </c>
      <c r="AL518" s="141">
        <f t="shared" si="200"/>
        <v>0</v>
      </c>
      <c r="AM518" s="141">
        <f t="shared" si="201"/>
        <v>0</v>
      </c>
      <c r="AN518" s="141">
        <f t="shared" si="202"/>
        <v>0</v>
      </c>
      <c r="AO518" s="141">
        <f t="shared" si="203"/>
        <v>0</v>
      </c>
      <c r="AP518" s="142"/>
      <c r="AQ518" s="142"/>
      <c r="AR518" s="141">
        <f t="shared" si="204"/>
        <v>3</v>
      </c>
      <c r="AS518" s="141">
        <f t="shared" si="205"/>
        <v>3</v>
      </c>
      <c r="AT518" s="141" t="str">
        <f t="shared" si="206"/>
        <v>Correct</v>
      </c>
      <c r="AU518" s="142"/>
      <c r="AV518" s="115" t="s">
        <v>83</v>
      </c>
      <c r="AW518" s="115">
        <v>71</v>
      </c>
      <c r="AX518" s="115" t="s">
        <v>181</v>
      </c>
      <c r="AY518" s="115" t="s">
        <v>238</v>
      </c>
      <c r="AZ518" s="115" t="s">
        <v>85</v>
      </c>
      <c r="BA518" s="115" t="s">
        <v>86</v>
      </c>
      <c r="BB518" s="115" t="s">
        <v>87</v>
      </c>
      <c r="BC518" s="115" t="s">
        <v>101</v>
      </c>
      <c r="BD518" s="115" t="s">
        <v>102</v>
      </c>
      <c r="BE518" s="115" t="s">
        <v>106</v>
      </c>
      <c r="BF518" s="115" t="s">
        <v>91</v>
      </c>
      <c r="BG518" s="115" t="s">
        <v>86</v>
      </c>
    </row>
    <row r="519" spans="1:59">
      <c r="A519" s="115">
        <v>7045790768</v>
      </c>
      <c r="S519" s="115" t="s">
        <v>66</v>
      </c>
      <c r="T519" s="142"/>
      <c r="U519" s="141">
        <f t="shared" si="184"/>
        <v>1</v>
      </c>
      <c r="V519" s="141">
        <f t="shared" si="185"/>
        <v>3</v>
      </c>
      <c r="W519" s="142"/>
      <c r="X519" s="141">
        <f t="shared" si="186"/>
        <v>0</v>
      </c>
      <c r="Y519" s="141">
        <f t="shared" si="187"/>
        <v>0</v>
      </c>
      <c r="Z519" s="141">
        <f t="shared" si="188"/>
        <v>0</v>
      </c>
      <c r="AA519" s="141">
        <f t="shared" si="189"/>
        <v>0</v>
      </c>
      <c r="AB519" s="141">
        <f t="shared" si="190"/>
        <v>0</v>
      </c>
      <c r="AC519" s="141">
        <f t="shared" si="191"/>
        <v>0</v>
      </c>
      <c r="AD519" s="141">
        <f t="shared" si="192"/>
        <v>0</v>
      </c>
      <c r="AE519" s="141">
        <f t="shared" si="193"/>
        <v>0</v>
      </c>
      <c r="AF519" s="141">
        <f t="shared" si="194"/>
        <v>0</v>
      </c>
      <c r="AG519" s="141">
        <f t="shared" si="195"/>
        <v>0</v>
      </c>
      <c r="AH519" s="141">
        <f t="shared" si="196"/>
        <v>0</v>
      </c>
      <c r="AI519" s="141">
        <f t="shared" si="197"/>
        <v>0</v>
      </c>
      <c r="AJ519" s="141">
        <f t="shared" si="198"/>
        <v>0</v>
      </c>
      <c r="AK519" s="141">
        <f t="shared" si="199"/>
        <v>0</v>
      </c>
      <c r="AL519" s="141">
        <f t="shared" si="200"/>
        <v>0</v>
      </c>
      <c r="AM519" s="141">
        <f t="shared" si="201"/>
        <v>0</v>
      </c>
      <c r="AN519" s="141">
        <f t="shared" si="202"/>
        <v>0</v>
      </c>
      <c r="AO519" s="141">
        <f t="shared" si="203"/>
        <v>1</v>
      </c>
      <c r="AP519" s="142"/>
      <c r="AQ519" s="142"/>
      <c r="AR519" s="141">
        <f t="shared" si="204"/>
        <v>1</v>
      </c>
      <c r="AS519" s="141">
        <f t="shared" si="205"/>
        <v>1</v>
      </c>
      <c r="AT519" s="141" t="str">
        <f t="shared" si="206"/>
        <v>Correct</v>
      </c>
      <c r="AU519" s="142"/>
      <c r="AV519" s="115" t="s">
        <v>83</v>
      </c>
      <c r="AW519" s="115">
        <v>84</v>
      </c>
      <c r="AX519" s="115" t="s">
        <v>181</v>
      </c>
      <c r="AY519" s="115" t="s">
        <v>190</v>
      </c>
      <c r="AZ519" s="115" t="s">
        <v>85</v>
      </c>
      <c r="BA519" s="115" t="s">
        <v>86</v>
      </c>
      <c r="BB519" s="115" t="s">
        <v>139</v>
      </c>
      <c r="BC519" s="115" t="s">
        <v>104</v>
      </c>
      <c r="BD519" s="115" t="s">
        <v>102</v>
      </c>
      <c r="BE519" s="115" t="s">
        <v>106</v>
      </c>
      <c r="BF519" s="115" t="s">
        <v>91</v>
      </c>
      <c r="BG519" s="115" t="s">
        <v>91</v>
      </c>
    </row>
    <row r="520" spans="1:59">
      <c r="A520" s="115">
        <v>7045768707</v>
      </c>
      <c r="G520" s="115" t="s">
        <v>56</v>
      </c>
      <c r="R520" s="115" t="s">
        <v>65</v>
      </c>
      <c r="T520" s="142"/>
      <c r="U520" s="141">
        <f t="shared" si="184"/>
        <v>2</v>
      </c>
      <c r="V520" s="141">
        <f t="shared" si="185"/>
        <v>1.5</v>
      </c>
      <c r="W520" s="142"/>
      <c r="X520" s="141">
        <f t="shared" si="186"/>
        <v>0</v>
      </c>
      <c r="Y520" s="141">
        <f t="shared" si="187"/>
        <v>0</v>
      </c>
      <c r="Z520" s="141">
        <f t="shared" si="188"/>
        <v>0</v>
      </c>
      <c r="AA520" s="141">
        <f t="shared" si="189"/>
        <v>0</v>
      </c>
      <c r="AB520" s="141">
        <f t="shared" si="190"/>
        <v>0</v>
      </c>
      <c r="AC520" s="141">
        <f t="shared" si="191"/>
        <v>1</v>
      </c>
      <c r="AD520" s="141">
        <f t="shared" si="192"/>
        <v>0</v>
      </c>
      <c r="AE520" s="141">
        <f t="shared" si="193"/>
        <v>0</v>
      </c>
      <c r="AF520" s="141">
        <f t="shared" si="194"/>
        <v>0</v>
      </c>
      <c r="AG520" s="141">
        <f t="shared" si="195"/>
        <v>0</v>
      </c>
      <c r="AH520" s="141">
        <f t="shared" si="196"/>
        <v>0</v>
      </c>
      <c r="AI520" s="141">
        <f t="shared" si="197"/>
        <v>0</v>
      </c>
      <c r="AJ520" s="141">
        <f t="shared" si="198"/>
        <v>0</v>
      </c>
      <c r="AK520" s="141">
        <f t="shared" si="199"/>
        <v>0</v>
      </c>
      <c r="AL520" s="141">
        <f t="shared" si="200"/>
        <v>0</v>
      </c>
      <c r="AM520" s="141">
        <f t="shared" si="201"/>
        <v>0</v>
      </c>
      <c r="AN520" s="141">
        <f t="shared" si="202"/>
        <v>1</v>
      </c>
      <c r="AO520" s="141">
        <f t="shared" si="203"/>
        <v>0</v>
      </c>
      <c r="AP520" s="142"/>
      <c r="AQ520" s="142"/>
      <c r="AR520" s="141">
        <f t="shared" si="204"/>
        <v>2</v>
      </c>
      <c r="AS520" s="141">
        <f t="shared" si="205"/>
        <v>2</v>
      </c>
      <c r="AT520" s="141" t="str">
        <f t="shared" si="206"/>
        <v>Correct</v>
      </c>
      <c r="AU520" s="142"/>
      <c r="AV520" s="115" t="s">
        <v>99</v>
      </c>
      <c r="AW520" s="115">
        <v>84</v>
      </c>
      <c r="AX520" s="115" t="s">
        <v>181</v>
      </c>
      <c r="AY520" s="115" t="s">
        <v>227</v>
      </c>
      <c r="AZ520" s="115" t="s">
        <v>85</v>
      </c>
      <c r="BA520" s="115" t="s">
        <v>86</v>
      </c>
      <c r="BB520" s="115" t="s">
        <v>87</v>
      </c>
      <c r="BC520" s="115" t="s">
        <v>88</v>
      </c>
      <c r="BD520" s="115" t="s">
        <v>94</v>
      </c>
      <c r="BE520" s="115" t="s">
        <v>106</v>
      </c>
      <c r="BF520" s="115" t="s">
        <v>91</v>
      </c>
      <c r="BG520" s="115" t="s">
        <v>91</v>
      </c>
    </row>
    <row r="521" spans="1:59">
      <c r="A521" s="115">
        <v>6988292853</v>
      </c>
      <c r="B521" s="115" t="s">
        <v>52</v>
      </c>
      <c r="H521" s="115" t="s">
        <v>57</v>
      </c>
      <c r="N521" s="115" t="s">
        <v>26</v>
      </c>
      <c r="T521" s="142"/>
      <c r="U521" s="141">
        <f t="shared" si="184"/>
        <v>3</v>
      </c>
      <c r="V521" s="141">
        <f t="shared" si="185"/>
        <v>1</v>
      </c>
      <c r="W521" s="142"/>
      <c r="X521" s="141">
        <f t="shared" si="186"/>
        <v>1</v>
      </c>
      <c r="Y521" s="141">
        <f t="shared" si="187"/>
        <v>0</v>
      </c>
      <c r="Z521" s="141">
        <f t="shared" si="188"/>
        <v>0</v>
      </c>
      <c r="AA521" s="141">
        <f t="shared" si="189"/>
        <v>0</v>
      </c>
      <c r="AB521" s="141">
        <f t="shared" si="190"/>
        <v>0</v>
      </c>
      <c r="AC521" s="141">
        <f t="shared" si="191"/>
        <v>0</v>
      </c>
      <c r="AD521" s="141">
        <f t="shared" si="192"/>
        <v>1</v>
      </c>
      <c r="AE521" s="141">
        <f t="shared" si="193"/>
        <v>0</v>
      </c>
      <c r="AF521" s="141">
        <f t="shared" si="194"/>
        <v>0</v>
      </c>
      <c r="AG521" s="141">
        <f t="shared" si="195"/>
        <v>0</v>
      </c>
      <c r="AH521" s="141">
        <f t="shared" si="196"/>
        <v>0</v>
      </c>
      <c r="AI521" s="141">
        <f t="shared" si="197"/>
        <v>0</v>
      </c>
      <c r="AJ521" s="141">
        <f t="shared" si="198"/>
        <v>1</v>
      </c>
      <c r="AK521" s="141">
        <f t="shared" si="199"/>
        <v>0</v>
      </c>
      <c r="AL521" s="141">
        <f t="shared" si="200"/>
        <v>0</v>
      </c>
      <c r="AM521" s="141">
        <f t="shared" si="201"/>
        <v>0</v>
      </c>
      <c r="AN521" s="141">
        <f t="shared" si="202"/>
        <v>0</v>
      </c>
      <c r="AO521" s="141">
        <f t="shared" si="203"/>
        <v>0</v>
      </c>
      <c r="AP521" s="142"/>
      <c r="AQ521" s="142"/>
      <c r="AR521" s="141">
        <f t="shared" si="204"/>
        <v>3</v>
      </c>
      <c r="AS521" s="141">
        <f t="shared" si="205"/>
        <v>3</v>
      </c>
      <c r="AT521" s="141" t="str">
        <f t="shared" si="206"/>
        <v>Correct</v>
      </c>
      <c r="AU521" s="142"/>
      <c r="AV521" s="115" t="s">
        <v>83</v>
      </c>
      <c r="AW521" s="115">
        <v>75</v>
      </c>
      <c r="AX521" s="115" t="s">
        <v>84</v>
      </c>
      <c r="AY521" s="115" t="s">
        <v>149</v>
      </c>
      <c r="AZ521" s="115" t="s">
        <v>85</v>
      </c>
      <c r="BA521" s="115" t="s">
        <v>91</v>
      </c>
      <c r="BB521" s="115" t="s">
        <v>87</v>
      </c>
      <c r="BC521" s="115" t="s">
        <v>101</v>
      </c>
      <c r="BD521" s="115" t="s">
        <v>109</v>
      </c>
      <c r="BE521" s="115" t="s">
        <v>106</v>
      </c>
      <c r="BG521" s="115" t="s">
        <v>86</v>
      </c>
    </row>
    <row r="522" spans="1:59">
      <c r="A522" s="115">
        <v>6985187636</v>
      </c>
      <c r="E522" s="115" t="s">
        <v>19</v>
      </c>
      <c r="K522" s="115" t="s">
        <v>60</v>
      </c>
      <c r="S522" s="115" t="s">
        <v>66</v>
      </c>
      <c r="T522" s="142"/>
      <c r="U522" s="141">
        <f t="shared" si="184"/>
        <v>3</v>
      </c>
      <c r="V522" s="141">
        <f t="shared" si="185"/>
        <v>1</v>
      </c>
      <c r="W522" s="142"/>
      <c r="X522" s="141">
        <f t="shared" si="186"/>
        <v>0</v>
      </c>
      <c r="Y522" s="141">
        <f t="shared" si="187"/>
        <v>0</v>
      </c>
      <c r="Z522" s="141">
        <f t="shared" si="188"/>
        <v>0</v>
      </c>
      <c r="AA522" s="141">
        <f t="shared" si="189"/>
        <v>1</v>
      </c>
      <c r="AB522" s="141">
        <f t="shared" si="190"/>
        <v>0</v>
      </c>
      <c r="AC522" s="141">
        <f t="shared" si="191"/>
        <v>0</v>
      </c>
      <c r="AD522" s="141">
        <f t="shared" si="192"/>
        <v>0</v>
      </c>
      <c r="AE522" s="141">
        <f t="shared" si="193"/>
        <v>0</v>
      </c>
      <c r="AF522" s="141">
        <f t="shared" si="194"/>
        <v>0</v>
      </c>
      <c r="AG522" s="141">
        <f t="shared" si="195"/>
        <v>1</v>
      </c>
      <c r="AH522" s="141">
        <f t="shared" si="196"/>
        <v>0</v>
      </c>
      <c r="AI522" s="141">
        <f t="shared" si="197"/>
        <v>0</v>
      </c>
      <c r="AJ522" s="141">
        <f t="shared" si="198"/>
        <v>0</v>
      </c>
      <c r="AK522" s="141">
        <f t="shared" si="199"/>
        <v>0</v>
      </c>
      <c r="AL522" s="141">
        <f t="shared" si="200"/>
        <v>0</v>
      </c>
      <c r="AM522" s="141">
        <f t="shared" si="201"/>
        <v>0</v>
      </c>
      <c r="AN522" s="141">
        <f t="shared" si="202"/>
        <v>0</v>
      </c>
      <c r="AO522" s="141">
        <f t="shared" si="203"/>
        <v>1</v>
      </c>
      <c r="AP522" s="142"/>
      <c r="AQ522" s="142"/>
      <c r="AR522" s="141">
        <f t="shared" si="204"/>
        <v>3</v>
      </c>
      <c r="AS522" s="141">
        <f t="shared" si="205"/>
        <v>3</v>
      </c>
      <c r="AT522" s="141" t="str">
        <f t="shared" si="206"/>
        <v>Correct</v>
      </c>
      <c r="AU522" s="142"/>
      <c r="AV522" s="115" t="s">
        <v>99</v>
      </c>
      <c r="AW522" s="115">
        <v>71</v>
      </c>
      <c r="AX522" s="115" t="s">
        <v>181</v>
      </c>
      <c r="AY522" s="115" t="s">
        <v>433</v>
      </c>
      <c r="AZ522" s="115" t="s">
        <v>85</v>
      </c>
      <c r="BA522" s="115" t="s">
        <v>86</v>
      </c>
      <c r="BB522" s="115" t="s">
        <v>87</v>
      </c>
      <c r="BD522" s="115" t="s">
        <v>111</v>
      </c>
      <c r="BE522" s="115" t="s">
        <v>106</v>
      </c>
      <c r="BF522" s="115" t="s">
        <v>91</v>
      </c>
      <c r="BG522" s="115" t="s">
        <v>91</v>
      </c>
    </row>
    <row r="523" spans="1:59">
      <c r="A523" s="115">
        <v>7044864023</v>
      </c>
      <c r="B523" s="115" t="s">
        <v>52</v>
      </c>
      <c r="D523" s="115" t="s">
        <v>54</v>
      </c>
      <c r="E523" s="115" t="s">
        <v>19</v>
      </c>
      <c r="G523" s="115" t="s">
        <v>56</v>
      </c>
      <c r="H523" s="115" t="s">
        <v>57</v>
      </c>
      <c r="I523" s="115" t="s">
        <v>58</v>
      </c>
      <c r="L523" s="115" t="s">
        <v>61</v>
      </c>
      <c r="N523" s="115" t="s">
        <v>26</v>
      </c>
      <c r="S523" s="115" t="s">
        <v>66</v>
      </c>
      <c r="T523" s="142"/>
      <c r="U523" s="141">
        <f t="shared" si="184"/>
        <v>9</v>
      </c>
      <c r="V523" s="141">
        <f t="shared" si="185"/>
        <v>0.33333333333333331</v>
      </c>
      <c r="W523" s="142"/>
      <c r="X523" s="141">
        <f t="shared" si="186"/>
        <v>0.33333333333333331</v>
      </c>
      <c r="Y523" s="141">
        <f t="shared" si="187"/>
        <v>0</v>
      </c>
      <c r="Z523" s="141">
        <f t="shared" si="188"/>
        <v>0.33333333333333331</v>
      </c>
      <c r="AA523" s="141">
        <f t="shared" si="189"/>
        <v>0.33333333333333331</v>
      </c>
      <c r="AB523" s="141">
        <f t="shared" si="190"/>
        <v>0</v>
      </c>
      <c r="AC523" s="141">
        <f t="shared" si="191"/>
        <v>0.33333333333333331</v>
      </c>
      <c r="AD523" s="141">
        <f t="shared" si="192"/>
        <v>0.33333333333333331</v>
      </c>
      <c r="AE523" s="141">
        <f t="shared" si="193"/>
        <v>0.33333333333333331</v>
      </c>
      <c r="AF523" s="141">
        <f t="shared" si="194"/>
        <v>0</v>
      </c>
      <c r="AG523" s="141">
        <f t="shared" si="195"/>
        <v>0</v>
      </c>
      <c r="AH523" s="141">
        <f t="shared" si="196"/>
        <v>0.33333333333333331</v>
      </c>
      <c r="AI523" s="141">
        <f t="shared" si="197"/>
        <v>0</v>
      </c>
      <c r="AJ523" s="141">
        <f t="shared" si="198"/>
        <v>0.33333333333333331</v>
      </c>
      <c r="AK523" s="141">
        <f t="shared" si="199"/>
        <v>0</v>
      </c>
      <c r="AL523" s="141">
        <f t="shared" si="200"/>
        <v>0</v>
      </c>
      <c r="AM523" s="141">
        <f t="shared" si="201"/>
        <v>0</v>
      </c>
      <c r="AN523" s="141">
        <f t="shared" si="202"/>
        <v>0</v>
      </c>
      <c r="AO523" s="141">
        <f t="shared" si="203"/>
        <v>0.33333333333333331</v>
      </c>
      <c r="AP523" s="142"/>
      <c r="AQ523" s="142"/>
      <c r="AR523" s="141">
        <f t="shared" si="204"/>
        <v>3</v>
      </c>
      <c r="AS523" s="141">
        <f t="shared" si="205"/>
        <v>9</v>
      </c>
      <c r="AT523" s="141" t="str">
        <f t="shared" si="206"/>
        <v>Correct</v>
      </c>
      <c r="AU523" s="142"/>
      <c r="AV523" s="115" t="s">
        <v>83</v>
      </c>
      <c r="AW523" s="115">
        <v>68</v>
      </c>
      <c r="AX523" s="115" t="s">
        <v>181</v>
      </c>
      <c r="AY523" s="115" t="s">
        <v>208</v>
      </c>
      <c r="AZ523" s="115" t="s">
        <v>85</v>
      </c>
      <c r="BA523" s="115" t="s">
        <v>86</v>
      </c>
      <c r="BB523" s="115" t="s">
        <v>87</v>
      </c>
      <c r="BD523" s="115" t="s">
        <v>111</v>
      </c>
      <c r="BE523" s="115" t="s">
        <v>106</v>
      </c>
      <c r="BF523" s="115" t="s">
        <v>91</v>
      </c>
      <c r="BG523" s="115" t="s">
        <v>91</v>
      </c>
    </row>
    <row r="524" spans="1:59">
      <c r="A524" s="115">
        <v>5587457598</v>
      </c>
      <c r="D524" s="115" t="s">
        <v>54</v>
      </c>
      <c r="E524" s="115" t="s">
        <v>19</v>
      </c>
      <c r="M524" s="115" t="s">
        <v>62</v>
      </c>
      <c r="T524" s="142"/>
      <c r="U524" s="141">
        <f t="shared" si="184"/>
        <v>3</v>
      </c>
      <c r="V524" s="141">
        <f t="shared" si="185"/>
        <v>1</v>
      </c>
      <c r="W524" s="142"/>
      <c r="X524" s="141">
        <f t="shared" si="186"/>
        <v>0</v>
      </c>
      <c r="Y524" s="141">
        <f t="shared" si="187"/>
        <v>0</v>
      </c>
      <c r="Z524" s="141">
        <f t="shared" si="188"/>
        <v>1</v>
      </c>
      <c r="AA524" s="141">
        <f t="shared" si="189"/>
        <v>1</v>
      </c>
      <c r="AB524" s="141">
        <f t="shared" si="190"/>
        <v>0</v>
      </c>
      <c r="AC524" s="141">
        <f t="shared" si="191"/>
        <v>0</v>
      </c>
      <c r="AD524" s="141">
        <f t="shared" si="192"/>
        <v>0</v>
      </c>
      <c r="AE524" s="141">
        <f t="shared" si="193"/>
        <v>0</v>
      </c>
      <c r="AF524" s="141">
        <f t="shared" si="194"/>
        <v>0</v>
      </c>
      <c r="AG524" s="141">
        <f t="shared" si="195"/>
        <v>0</v>
      </c>
      <c r="AH524" s="141">
        <f t="shared" si="196"/>
        <v>0</v>
      </c>
      <c r="AI524" s="141">
        <f t="shared" si="197"/>
        <v>1</v>
      </c>
      <c r="AJ524" s="141">
        <f t="shared" si="198"/>
        <v>0</v>
      </c>
      <c r="AK524" s="141">
        <f t="shared" si="199"/>
        <v>0</v>
      </c>
      <c r="AL524" s="141">
        <f t="shared" si="200"/>
        <v>0</v>
      </c>
      <c r="AM524" s="141">
        <f t="shared" si="201"/>
        <v>0</v>
      </c>
      <c r="AN524" s="141">
        <f t="shared" si="202"/>
        <v>0</v>
      </c>
      <c r="AO524" s="141">
        <f t="shared" si="203"/>
        <v>0</v>
      </c>
      <c r="AP524" s="142"/>
      <c r="AQ524" s="142"/>
      <c r="AR524" s="141">
        <f t="shared" si="204"/>
        <v>3</v>
      </c>
      <c r="AS524" s="141">
        <f t="shared" si="205"/>
        <v>3</v>
      </c>
      <c r="AT524" s="141" t="str">
        <f t="shared" si="206"/>
        <v>Correct</v>
      </c>
      <c r="AU524" s="142"/>
      <c r="AV524" s="115" t="s">
        <v>83</v>
      </c>
      <c r="AW524" s="115">
        <v>52</v>
      </c>
      <c r="AX524" s="115" t="s">
        <v>181</v>
      </c>
      <c r="AY524" s="115" t="s">
        <v>215</v>
      </c>
      <c r="AZ524" s="115" t="s">
        <v>85</v>
      </c>
      <c r="BA524" s="115" t="s">
        <v>86</v>
      </c>
      <c r="BB524" s="115" t="s">
        <v>87</v>
      </c>
      <c r="BC524" s="115" t="s">
        <v>101</v>
      </c>
      <c r="BD524" s="115" t="s">
        <v>89</v>
      </c>
      <c r="BE524" s="115" t="s">
        <v>90</v>
      </c>
      <c r="BF524" s="115" t="s">
        <v>91</v>
      </c>
      <c r="BG524" s="115" t="s">
        <v>91</v>
      </c>
    </row>
    <row r="525" spans="1:59">
      <c r="A525" s="115">
        <v>7045790517</v>
      </c>
      <c r="B525" s="115" t="s">
        <v>52</v>
      </c>
      <c r="E525" s="115" t="s">
        <v>19</v>
      </c>
      <c r="G525" s="115" t="s">
        <v>56</v>
      </c>
      <c r="N525" s="115" t="s">
        <v>26</v>
      </c>
      <c r="T525" s="142"/>
      <c r="U525" s="141">
        <f t="shared" si="184"/>
        <v>4</v>
      </c>
      <c r="V525" s="141">
        <f t="shared" si="185"/>
        <v>0.75</v>
      </c>
      <c r="W525" s="142"/>
      <c r="X525" s="141">
        <f t="shared" si="186"/>
        <v>0.75</v>
      </c>
      <c r="Y525" s="141">
        <f t="shared" si="187"/>
        <v>0</v>
      </c>
      <c r="Z525" s="141">
        <f t="shared" si="188"/>
        <v>0</v>
      </c>
      <c r="AA525" s="141">
        <f t="shared" si="189"/>
        <v>0.75</v>
      </c>
      <c r="AB525" s="141">
        <f t="shared" si="190"/>
        <v>0</v>
      </c>
      <c r="AC525" s="141">
        <f t="shared" si="191"/>
        <v>0.75</v>
      </c>
      <c r="AD525" s="141">
        <f t="shared" si="192"/>
        <v>0</v>
      </c>
      <c r="AE525" s="141">
        <f t="shared" si="193"/>
        <v>0</v>
      </c>
      <c r="AF525" s="141">
        <f t="shared" si="194"/>
        <v>0</v>
      </c>
      <c r="AG525" s="141">
        <f t="shared" si="195"/>
        <v>0</v>
      </c>
      <c r="AH525" s="141">
        <f t="shared" si="196"/>
        <v>0</v>
      </c>
      <c r="AI525" s="141">
        <f t="shared" si="197"/>
        <v>0</v>
      </c>
      <c r="AJ525" s="141">
        <f t="shared" si="198"/>
        <v>0.75</v>
      </c>
      <c r="AK525" s="141">
        <f t="shared" si="199"/>
        <v>0</v>
      </c>
      <c r="AL525" s="141">
        <f t="shared" si="200"/>
        <v>0</v>
      </c>
      <c r="AM525" s="141">
        <f t="shared" si="201"/>
        <v>0</v>
      </c>
      <c r="AN525" s="141">
        <f t="shared" si="202"/>
        <v>0</v>
      </c>
      <c r="AO525" s="141">
        <f t="shared" si="203"/>
        <v>0</v>
      </c>
      <c r="AP525" s="142"/>
      <c r="AQ525" s="142"/>
      <c r="AR525" s="141">
        <f t="shared" si="204"/>
        <v>3</v>
      </c>
      <c r="AS525" s="141">
        <f t="shared" si="205"/>
        <v>4</v>
      </c>
      <c r="AT525" s="141" t="str">
        <f t="shared" si="206"/>
        <v>Correct</v>
      </c>
      <c r="AU525" s="142"/>
      <c r="AV525" s="115" t="s">
        <v>83</v>
      </c>
      <c r="AW525" s="115">
        <v>78</v>
      </c>
      <c r="AX525" s="115" t="s">
        <v>181</v>
      </c>
      <c r="AY525" s="115" t="s">
        <v>184</v>
      </c>
      <c r="AZ525" s="115" t="s">
        <v>85</v>
      </c>
      <c r="BB525" s="115" t="s">
        <v>87</v>
      </c>
      <c r="BD525" s="115" t="s">
        <v>112</v>
      </c>
      <c r="BE525" s="115" t="s">
        <v>106</v>
      </c>
      <c r="BF525" s="115" t="s">
        <v>91</v>
      </c>
      <c r="BG525" s="115" t="s">
        <v>86</v>
      </c>
    </row>
    <row r="526" spans="1:59">
      <c r="A526" s="115">
        <v>6985431544</v>
      </c>
      <c r="D526" s="115" t="s">
        <v>54</v>
      </c>
      <c r="H526" s="115" t="s">
        <v>57</v>
      </c>
      <c r="L526" s="115" t="s">
        <v>61</v>
      </c>
      <c r="T526" s="142"/>
      <c r="U526" s="141">
        <f t="shared" si="184"/>
        <v>3</v>
      </c>
      <c r="V526" s="141">
        <f t="shared" si="185"/>
        <v>1</v>
      </c>
      <c r="W526" s="142"/>
      <c r="X526" s="141">
        <f t="shared" si="186"/>
        <v>0</v>
      </c>
      <c r="Y526" s="141">
        <f t="shared" si="187"/>
        <v>0</v>
      </c>
      <c r="Z526" s="141">
        <f t="shared" si="188"/>
        <v>1</v>
      </c>
      <c r="AA526" s="141">
        <f t="shared" si="189"/>
        <v>0</v>
      </c>
      <c r="AB526" s="141">
        <f t="shared" si="190"/>
        <v>0</v>
      </c>
      <c r="AC526" s="141">
        <f t="shared" si="191"/>
        <v>0</v>
      </c>
      <c r="AD526" s="141">
        <f t="shared" si="192"/>
        <v>1</v>
      </c>
      <c r="AE526" s="141">
        <f t="shared" si="193"/>
        <v>0</v>
      </c>
      <c r="AF526" s="141">
        <f t="shared" si="194"/>
        <v>0</v>
      </c>
      <c r="AG526" s="141">
        <f t="shared" si="195"/>
        <v>0</v>
      </c>
      <c r="AH526" s="141">
        <f t="shared" si="196"/>
        <v>1</v>
      </c>
      <c r="AI526" s="141">
        <f t="shared" si="197"/>
        <v>0</v>
      </c>
      <c r="AJ526" s="141">
        <f t="shared" si="198"/>
        <v>0</v>
      </c>
      <c r="AK526" s="141">
        <f t="shared" si="199"/>
        <v>0</v>
      </c>
      <c r="AL526" s="141">
        <f t="shared" si="200"/>
        <v>0</v>
      </c>
      <c r="AM526" s="141">
        <f t="shared" si="201"/>
        <v>0</v>
      </c>
      <c r="AN526" s="141">
        <f t="shared" si="202"/>
        <v>0</v>
      </c>
      <c r="AO526" s="141">
        <f t="shared" si="203"/>
        <v>0</v>
      </c>
      <c r="AP526" s="142"/>
      <c r="AQ526" s="142"/>
      <c r="AR526" s="141">
        <f t="shared" si="204"/>
        <v>3</v>
      </c>
      <c r="AS526" s="141">
        <f t="shared" si="205"/>
        <v>3</v>
      </c>
      <c r="AT526" s="141" t="str">
        <f t="shared" si="206"/>
        <v>Correct</v>
      </c>
      <c r="AU526" s="142"/>
      <c r="AV526" s="115" t="s">
        <v>83</v>
      </c>
      <c r="AW526" s="115">
        <v>63</v>
      </c>
      <c r="AX526" s="115" t="s">
        <v>84</v>
      </c>
      <c r="AY526" s="115" t="s">
        <v>127</v>
      </c>
      <c r="AZ526" s="115" t="s">
        <v>85</v>
      </c>
      <c r="BA526" s="115" t="s">
        <v>86</v>
      </c>
      <c r="BC526" s="115" t="s">
        <v>88</v>
      </c>
      <c r="BD526" s="115" t="s">
        <v>111</v>
      </c>
      <c r="BE526" s="115" t="s">
        <v>106</v>
      </c>
      <c r="BF526" s="115" t="s">
        <v>91</v>
      </c>
      <c r="BG526" s="115" t="s">
        <v>91</v>
      </c>
    </row>
    <row r="527" spans="1:59">
      <c r="A527" s="115">
        <v>6982456846</v>
      </c>
      <c r="T527" s="142"/>
      <c r="U527" s="141">
        <f t="shared" si="184"/>
        <v>0</v>
      </c>
      <c r="V527" s="141" t="e">
        <f t="shared" si="185"/>
        <v>#DIV/0!</v>
      </c>
      <c r="W527" s="142"/>
      <c r="X527" s="141">
        <f t="shared" si="186"/>
        <v>0</v>
      </c>
      <c r="Y527" s="141">
        <f t="shared" si="187"/>
        <v>0</v>
      </c>
      <c r="Z527" s="141">
        <f t="shared" si="188"/>
        <v>0</v>
      </c>
      <c r="AA527" s="141">
        <f t="shared" si="189"/>
        <v>0</v>
      </c>
      <c r="AB527" s="141">
        <f t="shared" si="190"/>
        <v>0</v>
      </c>
      <c r="AC527" s="141">
        <f t="shared" si="191"/>
        <v>0</v>
      </c>
      <c r="AD527" s="141">
        <f t="shared" si="192"/>
        <v>0</v>
      </c>
      <c r="AE527" s="141">
        <f t="shared" si="193"/>
        <v>0</v>
      </c>
      <c r="AF527" s="141">
        <f t="shared" si="194"/>
        <v>0</v>
      </c>
      <c r="AG527" s="141">
        <f t="shared" si="195"/>
        <v>0</v>
      </c>
      <c r="AH527" s="141">
        <f t="shared" si="196"/>
        <v>0</v>
      </c>
      <c r="AI527" s="141">
        <f t="shared" si="197"/>
        <v>0</v>
      </c>
      <c r="AJ527" s="141">
        <f t="shared" si="198"/>
        <v>0</v>
      </c>
      <c r="AK527" s="141">
        <f t="shared" si="199"/>
        <v>0</v>
      </c>
      <c r="AL527" s="141">
        <f t="shared" si="200"/>
        <v>0</v>
      </c>
      <c r="AM527" s="141">
        <f t="shared" si="201"/>
        <v>0</v>
      </c>
      <c r="AN527" s="141">
        <f t="shared" si="202"/>
        <v>0</v>
      </c>
      <c r="AO527" s="141">
        <f t="shared" si="203"/>
        <v>0</v>
      </c>
      <c r="AP527" s="142"/>
      <c r="AQ527" s="142"/>
      <c r="AR527" s="141">
        <f t="shared" si="204"/>
        <v>0</v>
      </c>
      <c r="AS527" s="141">
        <f t="shared" si="205"/>
        <v>0</v>
      </c>
      <c r="AT527" s="141" t="str">
        <f t="shared" si="206"/>
        <v>Correct</v>
      </c>
      <c r="AU527" s="142"/>
      <c r="AV527" s="115" t="s">
        <v>83</v>
      </c>
      <c r="AW527" s="115">
        <v>56</v>
      </c>
      <c r="AX527" s="115" t="s">
        <v>181</v>
      </c>
      <c r="AY527" s="115" t="s">
        <v>241</v>
      </c>
      <c r="AZ527" s="115" t="s">
        <v>92</v>
      </c>
      <c r="BA527" s="115" t="s">
        <v>86</v>
      </c>
      <c r="BB527" s="115" t="s">
        <v>116</v>
      </c>
      <c r="BC527" s="115" t="s">
        <v>96</v>
      </c>
      <c r="BD527" s="115" t="s">
        <v>89</v>
      </c>
      <c r="BE527" s="115" t="s">
        <v>98</v>
      </c>
      <c r="BF527" s="115" t="s">
        <v>91</v>
      </c>
      <c r="BG527" s="115" t="s">
        <v>86</v>
      </c>
    </row>
    <row r="528" spans="1:59">
      <c r="A528" s="115">
        <v>7007929536</v>
      </c>
      <c r="B528" s="115" t="s">
        <v>52</v>
      </c>
      <c r="H528" s="115" t="s">
        <v>57</v>
      </c>
      <c r="T528" s="142"/>
      <c r="U528" s="141">
        <f t="shared" si="184"/>
        <v>2</v>
      </c>
      <c r="V528" s="141">
        <f t="shared" si="185"/>
        <v>1.5</v>
      </c>
      <c r="W528" s="142"/>
      <c r="X528" s="141">
        <f t="shared" si="186"/>
        <v>1</v>
      </c>
      <c r="Y528" s="141">
        <f t="shared" si="187"/>
        <v>0</v>
      </c>
      <c r="Z528" s="141">
        <f t="shared" si="188"/>
        <v>0</v>
      </c>
      <c r="AA528" s="141">
        <f t="shared" si="189"/>
        <v>0</v>
      </c>
      <c r="AB528" s="141">
        <f t="shared" si="190"/>
        <v>0</v>
      </c>
      <c r="AC528" s="141">
        <f t="shared" si="191"/>
        <v>0</v>
      </c>
      <c r="AD528" s="141">
        <f t="shared" si="192"/>
        <v>1</v>
      </c>
      <c r="AE528" s="141">
        <f t="shared" si="193"/>
        <v>0</v>
      </c>
      <c r="AF528" s="141">
        <f t="shared" si="194"/>
        <v>0</v>
      </c>
      <c r="AG528" s="141">
        <f t="shared" si="195"/>
        <v>0</v>
      </c>
      <c r="AH528" s="141">
        <f t="shared" si="196"/>
        <v>0</v>
      </c>
      <c r="AI528" s="141">
        <f t="shared" si="197"/>
        <v>0</v>
      </c>
      <c r="AJ528" s="141">
        <f t="shared" si="198"/>
        <v>0</v>
      </c>
      <c r="AK528" s="141">
        <f t="shared" si="199"/>
        <v>0</v>
      </c>
      <c r="AL528" s="141">
        <f t="shared" si="200"/>
        <v>0</v>
      </c>
      <c r="AM528" s="141">
        <f t="shared" si="201"/>
        <v>0</v>
      </c>
      <c r="AN528" s="141">
        <f t="shared" si="202"/>
        <v>0</v>
      </c>
      <c r="AO528" s="141">
        <f t="shared" si="203"/>
        <v>0</v>
      </c>
      <c r="AP528" s="142"/>
      <c r="AQ528" s="142"/>
      <c r="AR528" s="141">
        <f t="shared" si="204"/>
        <v>2</v>
      </c>
      <c r="AS528" s="141">
        <f t="shared" si="205"/>
        <v>2</v>
      </c>
      <c r="AT528" s="141" t="str">
        <f t="shared" si="206"/>
        <v>Correct</v>
      </c>
      <c r="AU528" s="142"/>
      <c r="AV528" s="115" t="s">
        <v>99</v>
      </c>
      <c r="AW528" s="115">
        <v>61</v>
      </c>
      <c r="AX528" s="115" t="s">
        <v>84</v>
      </c>
      <c r="AY528" s="115" t="s">
        <v>168</v>
      </c>
      <c r="AZ528" s="115" t="s">
        <v>85</v>
      </c>
      <c r="BA528" s="115" t="s">
        <v>86</v>
      </c>
      <c r="BB528" s="115" t="s">
        <v>87</v>
      </c>
      <c r="BC528" s="115" t="s">
        <v>88</v>
      </c>
      <c r="BD528" s="115" t="s">
        <v>89</v>
      </c>
      <c r="BE528" s="115" t="s">
        <v>90</v>
      </c>
      <c r="BF528" s="115" t="s">
        <v>91</v>
      </c>
      <c r="BG528" s="115" t="s">
        <v>91</v>
      </c>
    </row>
    <row r="529" spans="1:59">
      <c r="A529" s="115">
        <v>6988277523</v>
      </c>
      <c r="G529" s="115" t="s">
        <v>56</v>
      </c>
      <c r="I529" s="115" t="s">
        <v>58</v>
      </c>
      <c r="T529" s="142"/>
      <c r="U529" s="141">
        <f t="shared" si="184"/>
        <v>2</v>
      </c>
      <c r="V529" s="141">
        <f t="shared" si="185"/>
        <v>1.5</v>
      </c>
      <c r="W529" s="142"/>
      <c r="X529" s="141">
        <f t="shared" si="186"/>
        <v>0</v>
      </c>
      <c r="Y529" s="141">
        <f t="shared" si="187"/>
        <v>0</v>
      </c>
      <c r="Z529" s="141">
        <f t="shared" si="188"/>
        <v>0</v>
      </c>
      <c r="AA529" s="141">
        <f t="shared" si="189"/>
        <v>0</v>
      </c>
      <c r="AB529" s="141">
        <f t="shared" si="190"/>
        <v>0</v>
      </c>
      <c r="AC529" s="141">
        <f t="shared" si="191"/>
        <v>1</v>
      </c>
      <c r="AD529" s="141">
        <f t="shared" si="192"/>
        <v>0</v>
      </c>
      <c r="AE529" s="141">
        <f t="shared" si="193"/>
        <v>1</v>
      </c>
      <c r="AF529" s="141">
        <f t="shared" si="194"/>
        <v>0</v>
      </c>
      <c r="AG529" s="141">
        <f t="shared" si="195"/>
        <v>0</v>
      </c>
      <c r="AH529" s="141">
        <f t="shared" si="196"/>
        <v>0</v>
      </c>
      <c r="AI529" s="141">
        <f t="shared" si="197"/>
        <v>0</v>
      </c>
      <c r="AJ529" s="141">
        <f t="shared" si="198"/>
        <v>0</v>
      </c>
      <c r="AK529" s="141">
        <f t="shared" si="199"/>
        <v>0</v>
      </c>
      <c r="AL529" s="141">
        <f t="shared" si="200"/>
        <v>0</v>
      </c>
      <c r="AM529" s="141">
        <f t="shared" si="201"/>
        <v>0</v>
      </c>
      <c r="AN529" s="141">
        <f t="shared" si="202"/>
        <v>0</v>
      </c>
      <c r="AO529" s="141">
        <f t="shared" si="203"/>
        <v>0</v>
      </c>
      <c r="AP529" s="142"/>
      <c r="AQ529" s="142"/>
      <c r="AR529" s="141">
        <f t="shared" si="204"/>
        <v>2</v>
      </c>
      <c r="AS529" s="141">
        <f t="shared" si="205"/>
        <v>2</v>
      </c>
      <c r="AT529" s="141" t="str">
        <f t="shared" si="206"/>
        <v>Correct</v>
      </c>
      <c r="AU529" s="142"/>
      <c r="AV529" s="115" t="s">
        <v>83</v>
      </c>
      <c r="AW529" s="115">
        <v>88</v>
      </c>
      <c r="AX529" s="115" t="s">
        <v>84</v>
      </c>
      <c r="AY529" s="115" t="s">
        <v>168</v>
      </c>
      <c r="AZ529" s="115" t="s">
        <v>85</v>
      </c>
      <c r="BA529" s="115" t="s">
        <v>86</v>
      </c>
      <c r="BB529" s="115" t="s">
        <v>87</v>
      </c>
      <c r="BC529" s="115" t="s">
        <v>93</v>
      </c>
      <c r="BD529" s="115" t="s">
        <v>102</v>
      </c>
      <c r="BE529" s="115" t="s">
        <v>106</v>
      </c>
      <c r="BF529" s="115" t="s">
        <v>91</v>
      </c>
      <c r="BG529" s="115" t="s">
        <v>91</v>
      </c>
    </row>
    <row r="530" spans="1:59">
      <c r="A530" s="115">
        <v>7045791218</v>
      </c>
      <c r="G530" s="115" t="s">
        <v>56</v>
      </c>
      <c r="H530" s="115" t="s">
        <v>57</v>
      </c>
      <c r="I530" s="115" t="s">
        <v>58</v>
      </c>
      <c r="T530" s="142"/>
      <c r="U530" s="141">
        <f t="shared" si="184"/>
        <v>3</v>
      </c>
      <c r="V530" s="141">
        <f t="shared" si="185"/>
        <v>1</v>
      </c>
      <c r="W530" s="142"/>
      <c r="X530" s="141">
        <f t="shared" si="186"/>
        <v>0</v>
      </c>
      <c r="Y530" s="141">
        <f t="shared" si="187"/>
        <v>0</v>
      </c>
      <c r="Z530" s="141">
        <f t="shared" si="188"/>
        <v>0</v>
      </c>
      <c r="AA530" s="141">
        <f t="shared" si="189"/>
        <v>0</v>
      </c>
      <c r="AB530" s="141">
        <f t="shared" si="190"/>
        <v>0</v>
      </c>
      <c r="AC530" s="141">
        <f t="shared" si="191"/>
        <v>1</v>
      </c>
      <c r="AD530" s="141">
        <f t="shared" si="192"/>
        <v>1</v>
      </c>
      <c r="AE530" s="141">
        <f t="shared" si="193"/>
        <v>1</v>
      </c>
      <c r="AF530" s="141">
        <f t="shared" si="194"/>
        <v>0</v>
      </c>
      <c r="AG530" s="141">
        <f t="shared" si="195"/>
        <v>0</v>
      </c>
      <c r="AH530" s="141">
        <f t="shared" si="196"/>
        <v>0</v>
      </c>
      <c r="AI530" s="141">
        <f t="shared" si="197"/>
        <v>0</v>
      </c>
      <c r="AJ530" s="141">
        <f t="shared" si="198"/>
        <v>0</v>
      </c>
      <c r="AK530" s="141">
        <f t="shared" si="199"/>
        <v>0</v>
      </c>
      <c r="AL530" s="141">
        <f t="shared" si="200"/>
        <v>0</v>
      </c>
      <c r="AM530" s="141">
        <f t="shared" si="201"/>
        <v>0</v>
      </c>
      <c r="AN530" s="141">
        <f t="shared" si="202"/>
        <v>0</v>
      </c>
      <c r="AO530" s="141">
        <f t="shared" si="203"/>
        <v>0</v>
      </c>
      <c r="AP530" s="142"/>
      <c r="AQ530" s="142"/>
      <c r="AR530" s="141">
        <f t="shared" si="204"/>
        <v>3</v>
      </c>
      <c r="AS530" s="141">
        <f t="shared" si="205"/>
        <v>3</v>
      </c>
      <c r="AT530" s="141" t="str">
        <f t="shared" si="206"/>
        <v>Correct</v>
      </c>
      <c r="AU530" s="142"/>
      <c r="AV530" s="115" t="s">
        <v>83</v>
      </c>
      <c r="AW530" s="115">
        <v>55</v>
      </c>
      <c r="AX530" s="115" t="s">
        <v>181</v>
      </c>
      <c r="AY530" s="115" t="s">
        <v>241</v>
      </c>
      <c r="AZ530" s="115" t="s">
        <v>85</v>
      </c>
      <c r="BA530" s="115" t="s">
        <v>86</v>
      </c>
      <c r="BB530" s="115" t="s">
        <v>87</v>
      </c>
      <c r="BC530" s="115" t="s">
        <v>88</v>
      </c>
      <c r="BD530" s="115" t="s">
        <v>89</v>
      </c>
      <c r="BE530" s="115" t="s">
        <v>90</v>
      </c>
      <c r="BF530" s="115" t="s">
        <v>91</v>
      </c>
      <c r="BG530" s="115" t="s">
        <v>91</v>
      </c>
    </row>
    <row r="531" spans="1:59">
      <c r="A531" s="115">
        <v>7010997687</v>
      </c>
      <c r="B531" s="115" t="s">
        <v>52</v>
      </c>
      <c r="C531" s="115" t="s">
        <v>53</v>
      </c>
      <c r="I531" s="115" t="s">
        <v>58</v>
      </c>
      <c r="L531" s="115" t="s">
        <v>61</v>
      </c>
      <c r="Q531" s="115" t="s">
        <v>64</v>
      </c>
      <c r="R531" s="115" t="s">
        <v>65</v>
      </c>
      <c r="S531" s="115" t="s">
        <v>66</v>
      </c>
      <c r="T531" s="142"/>
      <c r="U531" s="141">
        <f t="shared" si="184"/>
        <v>7</v>
      </c>
      <c r="V531" s="141">
        <f t="shared" si="185"/>
        <v>0.42857142857142855</v>
      </c>
      <c r="W531" s="142"/>
      <c r="X531" s="141">
        <f t="shared" si="186"/>
        <v>0.42857142857142855</v>
      </c>
      <c r="Y531" s="141">
        <f t="shared" si="187"/>
        <v>0.42857142857142855</v>
      </c>
      <c r="Z531" s="141">
        <f t="shared" si="188"/>
        <v>0</v>
      </c>
      <c r="AA531" s="141">
        <f t="shared" si="189"/>
        <v>0</v>
      </c>
      <c r="AB531" s="141">
        <f t="shared" si="190"/>
        <v>0</v>
      </c>
      <c r="AC531" s="141">
        <f t="shared" si="191"/>
        <v>0</v>
      </c>
      <c r="AD531" s="141">
        <f t="shared" si="192"/>
        <v>0</v>
      </c>
      <c r="AE531" s="141">
        <f t="shared" si="193"/>
        <v>0.42857142857142855</v>
      </c>
      <c r="AF531" s="141">
        <f t="shared" si="194"/>
        <v>0</v>
      </c>
      <c r="AG531" s="141">
        <f t="shared" si="195"/>
        <v>0</v>
      </c>
      <c r="AH531" s="141">
        <f t="shared" si="196"/>
        <v>0.42857142857142855</v>
      </c>
      <c r="AI531" s="141">
        <f t="shared" si="197"/>
        <v>0</v>
      </c>
      <c r="AJ531" s="141">
        <f t="shared" si="198"/>
        <v>0</v>
      </c>
      <c r="AK531" s="141">
        <f t="shared" si="199"/>
        <v>0</v>
      </c>
      <c r="AL531" s="141">
        <f t="shared" si="200"/>
        <v>0</v>
      </c>
      <c r="AM531" s="141">
        <f t="shared" si="201"/>
        <v>0.42857142857142855</v>
      </c>
      <c r="AN531" s="141">
        <f t="shared" si="202"/>
        <v>0.42857142857142855</v>
      </c>
      <c r="AO531" s="141">
        <f t="shared" si="203"/>
        <v>0.42857142857142855</v>
      </c>
      <c r="AP531" s="142"/>
      <c r="AQ531" s="142"/>
      <c r="AR531" s="141">
        <f t="shared" si="204"/>
        <v>2.9999999999999996</v>
      </c>
      <c r="AS531" s="141">
        <f t="shared" si="205"/>
        <v>7</v>
      </c>
      <c r="AT531" s="141" t="str">
        <f t="shared" si="206"/>
        <v>Correct</v>
      </c>
      <c r="AU531" s="142"/>
      <c r="AV531" s="115" t="s">
        <v>99</v>
      </c>
      <c r="AW531" s="115">
        <v>78</v>
      </c>
      <c r="AX531" s="115" t="s">
        <v>84</v>
      </c>
      <c r="AY531" s="115" t="s">
        <v>129</v>
      </c>
      <c r="AZ531" s="115" t="s">
        <v>85</v>
      </c>
      <c r="BB531" s="115" t="s">
        <v>87</v>
      </c>
      <c r="BC531" s="115" t="s">
        <v>96</v>
      </c>
      <c r="BD531" s="115" t="s">
        <v>111</v>
      </c>
      <c r="BE531" s="115" t="s">
        <v>106</v>
      </c>
      <c r="BF531" s="115" t="s">
        <v>91</v>
      </c>
      <c r="BG531" s="115" t="s">
        <v>86</v>
      </c>
    </row>
    <row r="532" spans="1:59">
      <c r="A532" s="115">
        <v>6985413545</v>
      </c>
      <c r="D532" s="115" t="s">
        <v>54</v>
      </c>
      <c r="M532" s="115" t="s">
        <v>62</v>
      </c>
      <c r="R532" s="115" t="s">
        <v>65</v>
      </c>
      <c r="T532" s="142"/>
      <c r="U532" s="141">
        <f t="shared" si="184"/>
        <v>3</v>
      </c>
      <c r="V532" s="141">
        <f t="shared" si="185"/>
        <v>1</v>
      </c>
      <c r="W532" s="142"/>
      <c r="X532" s="141">
        <f t="shared" si="186"/>
        <v>0</v>
      </c>
      <c r="Y532" s="141">
        <f t="shared" si="187"/>
        <v>0</v>
      </c>
      <c r="Z532" s="141">
        <f t="shared" si="188"/>
        <v>1</v>
      </c>
      <c r="AA532" s="141">
        <f t="shared" si="189"/>
        <v>0</v>
      </c>
      <c r="AB532" s="141">
        <f t="shared" si="190"/>
        <v>0</v>
      </c>
      <c r="AC532" s="141">
        <f t="shared" si="191"/>
        <v>0</v>
      </c>
      <c r="AD532" s="141">
        <f t="shared" si="192"/>
        <v>0</v>
      </c>
      <c r="AE532" s="141">
        <f t="shared" si="193"/>
        <v>0</v>
      </c>
      <c r="AF532" s="141">
        <f t="shared" si="194"/>
        <v>0</v>
      </c>
      <c r="AG532" s="141">
        <f t="shared" si="195"/>
        <v>0</v>
      </c>
      <c r="AH532" s="141">
        <f t="shared" si="196"/>
        <v>0</v>
      </c>
      <c r="AI532" s="141">
        <f t="shared" si="197"/>
        <v>1</v>
      </c>
      <c r="AJ532" s="141">
        <f t="shared" si="198"/>
        <v>0</v>
      </c>
      <c r="AK532" s="141">
        <f t="shared" si="199"/>
        <v>0</v>
      </c>
      <c r="AL532" s="141">
        <f t="shared" si="200"/>
        <v>0</v>
      </c>
      <c r="AM532" s="141">
        <f t="shared" si="201"/>
        <v>0</v>
      </c>
      <c r="AN532" s="141">
        <f t="shared" si="202"/>
        <v>1</v>
      </c>
      <c r="AO532" s="141">
        <f t="shared" si="203"/>
        <v>0</v>
      </c>
      <c r="AP532" s="142"/>
      <c r="AQ532" s="142"/>
      <c r="AR532" s="141">
        <f t="shared" si="204"/>
        <v>3</v>
      </c>
      <c r="AS532" s="141">
        <f t="shared" si="205"/>
        <v>3</v>
      </c>
      <c r="AT532" s="141" t="str">
        <f t="shared" si="206"/>
        <v>Correct</v>
      </c>
      <c r="AU532" s="142"/>
      <c r="AV532" s="115" t="s">
        <v>83</v>
      </c>
      <c r="AW532" s="115">
        <v>57</v>
      </c>
      <c r="AX532" s="115" t="s">
        <v>181</v>
      </c>
      <c r="AY532" s="115" t="s">
        <v>434</v>
      </c>
      <c r="AZ532" s="115" t="s">
        <v>85</v>
      </c>
      <c r="BA532" s="115" t="s">
        <v>86</v>
      </c>
      <c r="BB532" s="115" t="s">
        <v>87</v>
      </c>
      <c r="BC532" s="115" t="s">
        <v>88</v>
      </c>
      <c r="BD532" s="115" t="s">
        <v>120</v>
      </c>
      <c r="BE532" s="115" t="s">
        <v>90</v>
      </c>
      <c r="BF532" s="115" t="s">
        <v>91</v>
      </c>
      <c r="BG532" s="115" t="s">
        <v>91</v>
      </c>
    </row>
    <row r="533" spans="1:59">
      <c r="A533" s="115">
        <v>6988291632</v>
      </c>
      <c r="B533" s="115" t="s">
        <v>52</v>
      </c>
      <c r="E533" s="115" t="s">
        <v>19</v>
      </c>
      <c r="H533" s="115" t="s">
        <v>57</v>
      </c>
      <c r="K533" s="115" t="s">
        <v>60</v>
      </c>
      <c r="T533" s="142"/>
      <c r="U533" s="141">
        <f t="shared" si="184"/>
        <v>4</v>
      </c>
      <c r="V533" s="141">
        <f t="shared" si="185"/>
        <v>0.75</v>
      </c>
      <c r="W533" s="142"/>
      <c r="X533" s="141">
        <f t="shared" si="186"/>
        <v>0.75</v>
      </c>
      <c r="Y533" s="141">
        <f t="shared" si="187"/>
        <v>0</v>
      </c>
      <c r="Z533" s="141">
        <f t="shared" si="188"/>
        <v>0</v>
      </c>
      <c r="AA533" s="141">
        <f t="shared" si="189"/>
        <v>0.75</v>
      </c>
      <c r="AB533" s="141">
        <f t="shared" si="190"/>
        <v>0</v>
      </c>
      <c r="AC533" s="141">
        <f t="shared" si="191"/>
        <v>0</v>
      </c>
      <c r="AD533" s="141">
        <f t="shared" si="192"/>
        <v>0.75</v>
      </c>
      <c r="AE533" s="141">
        <f t="shared" si="193"/>
        <v>0</v>
      </c>
      <c r="AF533" s="141">
        <f t="shared" si="194"/>
        <v>0</v>
      </c>
      <c r="AG533" s="141">
        <f t="shared" si="195"/>
        <v>0.75</v>
      </c>
      <c r="AH533" s="141">
        <f t="shared" si="196"/>
        <v>0</v>
      </c>
      <c r="AI533" s="141">
        <f t="shared" si="197"/>
        <v>0</v>
      </c>
      <c r="AJ533" s="141">
        <f t="shared" si="198"/>
        <v>0</v>
      </c>
      <c r="AK533" s="141">
        <f t="shared" si="199"/>
        <v>0</v>
      </c>
      <c r="AL533" s="141">
        <f t="shared" si="200"/>
        <v>0</v>
      </c>
      <c r="AM533" s="141">
        <f t="shared" si="201"/>
        <v>0</v>
      </c>
      <c r="AN533" s="141">
        <f t="shared" si="202"/>
        <v>0</v>
      </c>
      <c r="AO533" s="141">
        <f t="shared" si="203"/>
        <v>0</v>
      </c>
      <c r="AP533" s="142"/>
      <c r="AQ533" s="142"/>
      <c r="AR533" s="141">
        <f t="shared" si="204"/>
        <v>3</v>
      </c>
      <c r="AS533" s="141">
        <f t="shared" si="205"/>
        <v>4</v>
      </c>
      <c r="AT533" s="141" t="str">
        <f t="shared" si="206"/>
        <v>Correct</v>
      </c>
      <c r="AU533" s="142"/>
      <c r="AV533" s="115" t="s">
        <v>83</v>
      </c>
      <c r="AW533" s="115">
        <v>74</v>
      </c>
      <c r="AX533" s="115" t="s">
        <v>84</v>
      </c>
      <c r="AZ533" s="115" t="s">
        <v>85</v>
      </c>
      <c r="BA533" s="115" t="s">
        <v>86</v>
      </c>
      <c r="BB533" s="115" t="s">
        <v>87</v>
      </c>
      <c r="BC533" s="115" t="s">
        <v>101</v>
      </c>
      <c r="BD533" s="115" t="s">
        <v>111</v>
      </c>
      <c r="BE533" s="115" t="s">
        <v>106</v>
      </c>
      <c r="BF533" s="115" t="s">
        <v>91</v>
      </c>
      <c r="BG533" s="115" t="s">
        <v>91</v>
      </c>
    </row>
    <row r="534" spans="1:59">
      <c r="A534" s="115">
        <v>6985161485</v>
      </c>
      <c r="D534" s="115" t="s">
        <v>54</v>
      </c>
      <c r="E534" s="115" t="s">
        <v>19</v>
      </c>
      <c r="N534" s="115" t="s">
        <v>26</v>
      </c>
      <c r="T534" s="142"/>
      <c r="U534" s="141">
        <f t="shared" si="184"/>
        <v>3</v>
      </c>
      <c r="V534" s="141">
        <f t="shared" si="185"/>
        <v>1</v>
      </c>
      <c r="W534" s="142"/>
      <c r="X534" s="141">
        <f t="shared" si="186"/>
        <v>0</v>
      </c>
      <c r="Y534" s="141">
        <f t="shared" si="187"/>
        <v>0</v>
      </c>
      <c r="Z534" s="141">
        <f t="shared" si="188"/>
        <v>1</v>
      </c>
      <c r="AA534" s="141">
        <f t="shared" si="189"/>
        <v>1</v>
      </c>
      <c r="AB534" s="141">
        <f t="shared" si="190"/>
        <v>0</v>
      </c>
      <c r="AC534" s="141">
        <f t="shared" si="191"/>
        <v>0</v>
      </c>
      <c r="AD534" s="141">
        <f t="shared" si="192"/>
        <v>0</v>
      </c>
      <c r="AE534" s="141">
        <f t="shared" si="193"/>
        <v>0</v>
      </c>
      <c r="AF534" s="141">
        <f t="shared" si="194"/>
        <v>0</v>
      </c>
      <c r="AG534" s="141">
        <f t="shared" si="195"/>
        <v>0</v>
      </c>
      <c r="AH534" s="141">
        <f t="shared" si="196"/>
        <v>0</v>
      </c>
      <c r="AI534" s="141">
        <f t="shared" si="197"/>
        <v>0</v>
      </c>
      <c r="AJ534" s="141">
        <f t="shared" si="198"/>
        <v>1</v>
      </c>
      <c r="AK534" s="141">
        <f t="shared" si="199"/>
        <v>0</v>
      </c>
      <c r="AL534" s="141">
        <f t="shared" si="200"/>
        <v>0</v>
      </c>
      <c r="AM534" s="141">
        <f t="shared" si="201"/>
        <v>0</v>
      </c>
      <c r="AN534" s="141">
        <f t="shared" si="202"/>
        <v>0</v>
      </c>
      <c r="AO534" s="141">
        <f t="shared" si="203"/>
        <v>0</v>
      </c>
      <c r="AP534" s="142"/>
      <c r="AQ534" s="142"/>
      <c r="AR534" s="141">
        <f t="shared" si="204"/>
        <v>3</v>
      </c>
      <c r="AS534" s="141">
        <f t="shared" si="205"/>
        <v>3</v>
      </c>
      <c r="AT534" s="141" t="str">
        <f t="shared" si="206"/>
        <v>Correct</v>
      </c>
      <c r="AU534" s="142"/>
      <c r="AV534" s="115" t="s">
        <v>83</v>
      </c>
      <c r="AW534" s="115">
        <v>38</v>
      </c>
      <c r="AX534" s="115" t="s">
        <v>181</v>
      </c>
      <c r="AY534" s="115" t="s">
        <v>222</v>
      </c>
      <c r="AZ534" s="115" t="s">
        <v>92</v>
      </c>
      <c r="BA534" s="115" t="s">
        <v>86</v>
      </c>
      <c r="BB534" s="115" t="s">
        <v>157</v>
      </c>
      <c r="BC534" s="115" t="s">
        <v>101</v>
      </c>
      <c r="BD534" s="115" t="s">
        <v>102</v>
      </c>
      <c r="BE534" s="115" t="s">
        <v>90</v>
      </c>
      <c r="BF534" s="115" t="s">
        <v>91</v>
      </c>
      <c r="BG534" s="115" t="s">
        <v>91</v>
      </c>
    </row>
    <row r="535" spans="1:59">
      <c r="A535" s="115">
        <v>6988288965</v>
      </c>
      <c r="F535" s="115" t="s">
        <v>55</v>
      </c>
      <c r="T535" s="142"/>
      <c r="U535" s="141">
        <f t="shared" si="184"/>
        <v>1</v>
      </c>
      <c r="V535" s="141">
        <f t="shared" si="185"/>
        <v>3</v>
      </c>
      <c r="W535" s="142"/>
      <c r="X535" s="141">
        <f t="shared" si="186"/>
        <v>0</v>
      </c>
      <c r="Y535" s="141">
        <f t="shared" si="187"/>
        <v>0</v>
      </c>
      <c r="Z535" s="141">
        <f t="shared" si="188"/>
        <v>0</v>
      </c>
      <c r="AA535" s="141">
        <f t="shared" si="189"/>
        <v>0</v>
      </c>
      <c r="AB535" s="141">
        <f t="shared" si="190"/>
        <v>1</v>
      </c>
      <c r="AC535" s="141">
        <f t="shared" si="191"/>
        <v>0</v>
      </c>
      <c r="AD535" s="141">
        <f t="shared" si="192"/>
        <v>0</v>
      </c>
      <c r="AE535" s="141">
        <f t="shared" si="193"/>
        <v>0</v>
      </c>
      <c r="AF535" s="141">
        <f t="shared" si="194"/>
        <v>0</v>
      </c>
      <c r="AG535" s="141">
        <f t="shared" si="195"/>
        <v>0</v>
      </c>
      <c r="AH535" s="141">
        <f t="shared" si="196"/>
        <v>0</v>
      </c>
      <c r="AI535" s="141">
        <f t="shared" si="197"/>
        <v>0</v>
      </c>
      <c r="AJ535" s="141">
        <f t="shared" si="198"/>
        <v>0</v>
      </c>
      <c r="AK535" s="141">
        <f t="shared" si="199"/>
        <v>0</v>
      </c>
      <c r="AL535" s="141">
        <f t="shared" si="200"/>
        <v>0</v>
      </c>
      <c r="AM535" s="141">
        <f t="shared" si="201"/>
        <v>0</v>
      </c>
      <c r="AN535" s="141">
        <f t="shared" si="202"/>
        <v>0</v>
      </c>
      <c r="AO535" s="141">
        <f t="shared" si="203"/>
        <v>0</v>
      </c>
      <c r="AP535" s="142"/>
      <c r="AQ535" s="142"/>
      <c r="AR535" s="141">
        <f t="shared" si="204"/>
        <v>1</v>
      </c>
      <c r="AS535" s="141">
        <f t="shared" si="205"/>
        <v>1</v>
      </c>
      <c r="AT535" s="141" t="str">
        <f t="shared" si="206"/>
        <v>Correct</v>
      </c>
      <c r="AU535" s="142"/>
      <c r="AV535" s="115" t="s">
        <v>83</v>
      </c>
      <c r="AW535" s="115">
        <v>66</v>
      </c>
      <c r="AX535" s="115" t="s">
        <v>84</v>
      </c>
      <c r="AY535" s="115" t="s">
        <v>476</v>
      </c>
      <c r="AZ535" s="115" t="s">
        <v>85</v>
      </c>
      <c r="BA535" s="115" t="s">
        <v>86</v>
      </c>
      <c r="BC535" s="115" t="s">
        <v>96</v>
      </c>
      <c r="BD535" s="115" t="s">
        <v>111</v>
      </c>
      <c r="BE535" s="115" t="s">
        <v>106</v>
      </c>
      <c r="BF535" s="115" t="s">
        <v>91</v>
      </c>
      <c r="BG535" s="115" t="s">
        <v>91</v>
      </c>
    </row>
    <row r="536" spans="1:59">
      <c r="A536" s="115">
        <v>7011537014</v>
      </c>
      <c r="G536" s="115" t="s">
        <v>56</v>
      </c>
      <c r="N536" s="115" t="s">
        <v>26</v>
      </c>
      <c r="P536" s="115" t="s">
        <v>63</v>
      </c>
      <c r="T536" s="142"/>
      <c r="U536" s="141">
        <f t="shared" si="184"/>
        <v>3</v>
      </c>
      <c r="V536" s="141">
        <f t="shared" si="185"/>
        <v>1</v>
      </c>
      <c r="W536" s="142"/>
      <c r="X536" s="141">
        <f t="shared" si="186"/>
        <v>0</v>
      </c>
      <c r="Y536" s="141">
        <f t="shared" si="187"/>
        <v>0</v>
      </c>
      <c r="Z536" s="141">
        <f t="shared" si="188"/>
        <v>0</v>
      </c>
      <c r="AA536" s="141">
        <f t="shared" si="189"/>
        <v>0</v>
      </c>
      <c r="AB536" s="141">
        <f t="shared" si="190"/>
        <v>0</v>
      </c>
      <c r="AC536" s="141">
        <f t="shared" si="191"/>
        <v>1</v>
      </c>
      <c r="AD536" s="141">
        <f t="shared" si="192"/>
        <v>0</v>
      </c>
      <c r="AE536" s="141">
        <f t="shared" si="193"/>
        <v>0</v>
      </c>
      <c r="AF536" s="141">
        <f t="shared" si="194"/>
        <v>0</v>
      </c>
      <c r="AG536" s="141">
        <f t="shared" si="195"/>
        <v>0</v>
      </c>
      <c r="AH536" s="141">
        <f t="shared" si="196"/>
        <v>0</v>
      </c>
      <c r="AI536" s="141">
        <f t="shared" si="197"/>
        <v>0</v>
      </c>
      <c r="AJ536" s="141">
        <f t="shared" si="198"/>
        <v>1</v>
      </c>
      <c r="AK536" s="141">
        <f t="shared" si="199"/>
        <v>0</v>
      </c>
      <c r="AL536" s="141">
        <f t="shared" si="200"/>
        <v>1</v>
      </c>
      <c r="AM536" s="141">
        <f t="shared" si="201"/>
        <v>0</v>
      </c>
      <c r="AN536" s="141">
        <f t="shared" si="202"/>
        <v>0</v>
      </c>
      <c r="AO536" s="141">
        <f t="shared" si="203"/>
        <v>0</v>
      </c>
      <c r="AP536" s="142"/>
      <c r="AQ536" s="142"/>
      <c r="AR536" s="141">
        <f t="shared" si="204"/>
        <v>3</v>
      </c>
      <c r="AS536" s="141">
        <f t="shared" si="205"/>
        <v>3</v>
      </c>
      <c r="AT536" s="141" t="str">
        <f t="shared" si="206"/>
        <v>Correct</v>
      </c>
      <c r="AU536" s="142"/>
      <c r="AV536" s="115" t="s">
        <v>83</v>
      </c>
      <c r="AW536" s="115">
        <v>65</v>
      </c>
      <c r="AX536" s="115" t="s">
        <v>181</v>
      </c>
      <c r="AY536" s="115" t="s">
        <v>208</v>
      </c>
      <c r="AZ536" s="115" t="s">
        <v>85</v>
      </c>
      <c r="BA536" s="115" t="s">
        <v>86</v>
      </c>
      <c r="BB536" s="115" t="s">
        <v>87</v>
      </c>
      <c r="BC536" s="115" t="s">
        <v>101</v>
      </c>
      <c r="BD536" s="115" t="s">
        <v>102</v>
      </c>
      <c r="BE536" s="115" t="s">
        <v>106</v>
      </c>
      <c r="BF536" s="115" t="s">
        <v>91</v>
      </c>
      <c r="BG536" s="115" t="s">
        <v>91</v>
      </c>
    </row>
    <row r="537" spans="1:59">
      <c r="A537" s="115">
        <v>6984058457</v>
      </c>
      <c r="B537" s="115" t="s">
        <v>52</v>
      </c>
      <c r="E537" s="115" t="s">
        <v>19</v>
      </c>
      <c r="H537" s="115" t="s">
        <v>57</v>
      </c>
      <c r="T537" s="142"/>
      <c r="U537" s="141">
        <f t="shared" si="184"/>
        <v>3</v>
      </c>
      <c r="V537" s="141">
        <f t="shared" si="185"/>
        <v>1</v>
      </c>
      <c r="W537" s="142"/>
      <c r="X537" s="141">
        <f t="shared" si="186"/>
        <v>1</v>
      </c>
      <c r="Y537" s="141">
        <f t="shared" si="187"/>
        <v>0</v>
      </c>
      <c r="Z537" s="141">
        <f t="shared" si="188"/>
        <v>0</v>
      </c>
      <c r="AA537" s="141">
        <f t="shared" si="189"/>
        <v>1</v>
      </c>
      <c r="AB537" s="141">
        <f t="shared" si="190"/>
        <v>0</v>
      </c>
      <c r="AC537" s="141">
        <f t="shared" si="191"/>
        <v>0</v>
      </c>
      <c r="AD537" s="141">
        <f t="shared" si="192"/>
        <v>1</v>
      </c>
      <c r="AE537" s="141">
        <f t="shared" si="193"/>
        <v>0</v>
      </c>
      <c r="AF537" s="141">
        <f t="shared" si="194"/>
        <v>0</v>
      </c>
      <c r="AG537" s="141">
        <f t="shared" si="195"/>
        <v>0</v>
      </c>
      <c r="AH537" s="141">
        <f t="shared" si="196"/>
        <v>0</v>
      </c>
      <c r="AI537" s="141">
        <f t="shared" si="197"/>
        <v>0</v>
      </c>
      <c r="AJ537" s="141">
        <f t="shared" si="198"/>
        <v>0</v>
      </c>
      <c r="AK537" s="141">
        <f t="shared" si="199"/>
        <v>0</v>
      </c>
      <c r="AL537" s="141">
        <f t="shared" si="200"/>
        <v>0</v>
      </c>
      <c r="AM537" s="141">
        <f t="shared" si="201"/>
        <v>0</v>
      </c>
      <c r="AN537" s="141">
        <f t="shared" si="202"/>
        <v>0</v>
      </c>
      <c r="AO537" s="141">
        <f t="shared" si="203"/>
        <v>0</v>
      </c>
      <c r="AP537" s="142"/>
      <c r="AQ537" s="142"/>
      <c r="AR537" s="141">
        <f t="shared" si="204"/>
        <v>3</v>
      </c>
      <c r="AS537" s="141">
        <f t="shared" si="205"/>
        <v>3</v>
      </c>
      <c r="AT537" s="141" t="str">
        <f t="shared" si="206"/>
        <v>Correct</v>
      </c>
      <c r="AU537" s="142"/>
      <c r="AV537" s="115" t="s">
        <v>83</v>
      </c>
      <c r="AW537" s="115">
        <v>56</v>
      </c>
      <c r="AX537" s="115" t="s">
        <v>181</v>
      </c>
      <c r="AY537" s="115" t="s">
        <v>190</v>
      </c>
      <c r="AZ537" s="115" t="s">
        <v>85</v>
      </c>
      <c r="BA537" s="115" t="s">
        <v>86</v>
      </c>
      <c r="BB537" s="115" t="s">
        <v>87</v>
      </c>
      <c r="BC537" s="115" t="s">
        <v>88</v>
      </c>
      <c r="BD537" s="115" t="s">
        <v>94</v>
      </c>
      <c r="BE537" s="115" t="s">
        <v>90</v>
      </c>
      <c r="BF537" s="115" t="s">
        <v>91</v>
      </c>
      <c r="BG537" s="115" t="s">
        <v>91</v>
      </c>
    </row>
    <row r="538" spans="1:59">
      <c r="A538" s="115">
        <v>7045795683</v>
      </c>
      <c r="S538" s="115" t="s">
        <v>66</v>
      </c>
      <c r="T538" s="142"/>
      <c r="U538" s="141">
        <f t="shared" si="184"/>
        <v>1</v>
      </c>
      <c r="V538" s="141">
        <f t="shared" si="185"/>
        <v>3</v>
      </c>
      <c r="W538" s="142"/>
      <c r="X538" s="141">
        <f t="shared" si="186"/>
        <v>0</v>
      </c>
      <c r="Y538" s="141">
        <f t="shared" si="187"/>
        <v>0</v>
      </c>
      <c r="Z538" s="141">
        <f t="shared" si="188"/>
        <v>0</v>
      </c>
      <c r="AA538" s="141">
        <f t="shared" si="189"/>
        <v>0</v>
      </c>
      <c r="AB538" s="141">
        <f t="shared" si="190"/>
        <v>0</v>
      </c>
      <c r="AC538" s="141">
        <f t="shared" si="191"/>
        <v>0</v>
      </c>
      <c r="AD538" s="141">
        <f t="shared" si="192"/>
        <v>0</v>
      </c>
      <c r="AE538" s="141">
        <f t="shared" si="193"/>
        <v>0</v>
      </c>
      <c r="AF538" s="141">
        <f t="shared" si="194"/>
        <v>0</v>
      </c>
      <c r="AG538" s="141">
        <f t="shared" si="195"/>
        <v>0</v>
      </c>
      <c r="AH538" s="141">
        <f t="shared" si="196"/>
        <v>0</v>
      </c>
      <c r="AI538" s="141">
        <f t="shared" si="197"/>
        <v>0</v>
      </c>
      <c r="AJ538" s="141">
        <f t="shared" si="198"/>
        <v>0</v>
      </c>
      <c r="AK538" s="141">
        <f t="shared" si="199"/>
        <v>0</v>
      </c>
      <c r="AL538" s="141">
        <f t="shared" si="200"/>
        <v>0</v>
      </c>
      <c r="AM538" s="141">
        <f t="shared" si="201"/>
        <v>0</v>
      </c>
      <c r="AN538" s="141">
        <f t="shared" si="202"/>
        <v>0</v>
      </c>
      <c r="AO538" s="141">
        <f t="shared" si="203"/>
        <v>1</v>
      </c>
      <c r="AP538" s="142"/>
      <c r="AQ538" s="142"/>
      <c r="AR538" s="141">
        <f t="shared" si="204"/>
        <v>1</v>
      </c>
      <c r="AS538" s="141">
        <f t="shared" si="205"/>
        <v>1</v>
      </c>
      <c r="AT538" s="141" t="str">
        <f t="shared" si="206"/>
        <v>Correct</v>
      </c>
      <c r="AU538" s="142"/>
      <c r="AV538" s="115" t="s">
        <v>83</v>
      </c>
      <c r="AX538" s="115" t="s">
        <v>181</v>
      </c>
      <c r="AY538" s="115" t="s">
        <v>206</v>
      </c>
      <c r="AZ538" s="115" t="s">
        <v>85</v>
      </c>
      <c r="BA538" s="115" t="s">
        <v>86</v>
      </c>
      <c r="BB538" s="115" t="s">
        <v>87</v>
      </c>
      <c r="BC538" s="115" t="s">
        <v>101</v>
      </c>
      <c r="BD538" s="115" t="s">
        <v>94</v>
      </c>
      <c r="BE538" s="115" t="s">
        <v>106</v>
      </c>
      <c r="BF538" s="115" t="s">
        <v>91</v>
      </c>
      <c r="BG538" s="115" t="s">
        <v>91</v>
      </c>
    </row>
    <row r="539" spans="1:59">
      <c r="A539" s="115">
        <v>6988285453</v>
      </c>
      <c r="H539" s="115" t="s">
        <v>57</v>
      </c>
      <c r="K539" s="115" t="s">
        <v>60</v>
      </c>
      <c r="R539" s="115" t="s">
        <v>65</v>
      </c>
      <c r="T539" s="142"/>
      <c r="U539" s="141">
        <f t="shared" si="184"/>
        <v>3</v>
      </c>
      <c r="V539" s="141">
        <f t="shared" si="185"/>
        <v>1</v>
      </c>
      <c r="W539" s="142"/>
      <c r="X539" s="141">
        <f t="shared" si="186"/>
        <v>0</v>
      </c>
      <c r="Y539" s="141">
        <f t="shared" si="187"/>
        <v>0</v>
      </c>
      <c r="Z539" s="141">
        <f t="shared" si="188"/>
        <v>0</v>
      </c>
      <c r="AA539" s="141">
        <f t="shared" si="189"/>
        <v>0</v>
      </c>
      <c r="AB539" s="141">
        <f t="shared" si="190"/>
        <v>0</v>
      </c>
      <c r="AC539" s="141">
        <f t="shared" si="191"/>
        <v>0</v>
      </c>
      <c r="AD539" s="141">
        <f t="shared" si="192"/>
        <v>1</v>
      </c>
      <c r="AE539" s="141">
        <f t="shared" si="193"/>
        <v>0</v>
      </c>
      <c r="AF539" s="141">
        <f t="shared" si="194"/>
        <v>0</v>
      </c>
      <c r="AG539" s="141">
        <f t="shared" si="195"/>
        <v>1</v>
      </c>
      <c r="AH539" s="141">
        <f t="shared" si="196"/>
        <v>0</v>
      </c>
      <c r="AI539" s="141">
        <f t="shared" si="197"/>
        <v>0</v>
      </c>
      <c r="AJ539" s="141">
        <f t="shared" si="198"/>
        <v>0</v>
      </c>
      <c r="AK539" s="141">
        <f t="shared" si="199"/>
        <v>0</v>
      </c>
      <c r="AL539" s="141">
        <f t="shared" si="200"/>
        <v>0</v>
      </c>
      <c r="AM539" s="141">
        <f t="shared" si="201"/>
        <v>0</v>
      </c>
      <c r="AN539" s="141">
        <f t="shared" si="202"/>
        <v>1</v>
      </c>
      <c r="AO539" s="141">
        <f t="shared" si="203"/>
        <v>0</v>
      </c>
      <c r="AP539" s="142"/>
      <c r="AQ539" s="142"/>
      <c r="AR539" s="141">
        <f t="shared" si="204"/>
        <v>3</v>
      </c>
      <c r="AS539" s="141">
        <f t="shared" si="205"/>
        <v>3</v>
      </c>
      <c r="AT539" s="141" t="str">
        <f t="shared" si="206"/>
        <v>Correct</v>
      </c>
      <c r="AU539" s="142"/>
      <c r="AV539" s="115" t="s">
        <v>83</v>
      </c>
      <c r="AW539" s="115">
        <v>72</v>
      </c>
      <c r="AX539" s="115" t="s">
        <v>84</v>
      </c>
      <c r="AY539" s="115" t="s">
        <v>169</v>
      </c>
      <c r="AZ539" s="115" t="s">
        <v>85</v>
      </c>
      <c r="BA539" s="115" t="s">
        <v>86</v>
      </c>
      <c r="BB539" s="115" t="s">
        <v>87</v>
      </c>
      <c r="BD539" s="115" t="s">
        <v>102</v>
      </c>
      <c r="BE539" s="115" t="s">
        <v>106</v>
      </c>
      <c r="BF539" s="115" t="s">
        <v>91</v>
      </c>
      <c r="BG539" s="115" t="s">
        <v>86</v>
      </c>
    </row>
    <row r="540" spans="1:59">
      <c r="A540" s="115">
        <v>7011001125</v>
      </c>
      <c r="L540" s="115" t="s">
        <v>61</v>
      </c>
      <c r="T540" s="142"/>
      <c r="U540" s="141">
        <f t="shared" si="184"/>
        <v>1</v>
      </c>
      <c r="V540" s="141">
        <f t="shared" si="185"/>
        <v>3</v>
      </c>
      <c r="W540" s="142"/>
      <c r="X540" s="141">
        <f t="shared" si="186"/>
        <v>0</v>
      </c>
      <c r="Y540" s="141">
        <f t="shared" si="187"/>
        <v>0</v>
      </c>
      <c r="Z540" s="141">
        <f t="shared" si="188"/>
        <v>0</v>
      </c>
      <c r="AA540" s="141">
        <f t="shared" si="189"/>
        <v>0</v>
      </c>
      <c r="AB540" s="141">
        <f t="shared" si="190"/>
        <v>0</v>
      </c>
      <c r="AC540" s="141">
        <f t="shared" si="191"/>
        <v>0</v>
      </c>
      <c r="AD540" s="141">
        <f t="shared" si="192"/>
        <v>0</v>
      </c>
      <c r="AE540" s="141">
        <f t="shared" si="193"/>
        <v>0</v>
      </c>
      <c r="AF540" s="141">
        <f t="shared" si="194"/>
        <v>0</v>
      </c>
      <c r="AG540" s="141">
        <f t="shared" si="195"/>
        <v>0</v>
      </c>
      <c r="AH540" s="141">
        <f t="shared" si="196"/>
        <v>1</v>
      </c>
      <c r="AI540" s="141">
        <f t="shared" si="197"/>
        <v>0</v>
      </c>
      <c r="AJ540" s="141">
        <f t="shared" si="198"/>
        <v>0</v>
      </c>
      <c r="AK540" s="141">
        <f t="shared" si="199"/>
        <v>0</v>
      </c>
      <c r="AL540" s="141">
        <f t="shared" si="200"/>
        <v>0</v>
      </c>
      <c r="AM540" s="141">
        <f t="shared" si="201"/>
        <v>0</v>
      </c>
      <c r="AN540" s="141">
        <f t="shared" si="202"/>
        <v>0</v>
      </c>
      <c r="AO540" s="141">
        <f t="shared" si="203"/>
        <v>0</v>
      </c>
      <c r="AP540" s="142"/>
      <c r="AQ540" s="142"/>
      <c r="AR540" s="141">
        <f t="shared" si="204"/>
        <v>1</v>
      </c>
      <c r="AS540" s="141">
        <f t="shared" si="205"/>
        <v>1</v>
      </c>
      <c r="AT540" s="141" t="str">
        <f t="shared" si="206"/>
        <v>Correct</v>
      </c>
      <c r="AU540" s="142"/>
      <c r="AV540" s="115" t="s">
        <v>99</v>
      </c>
      <c r="AW540" s="115">
        <v>74</v>
      </c>
      <c r="AX540" s="115" t="s">
        <v>84</v>
      </c>
      <c r="AY540" s="115" t="s">
        <v>127</v>
      </c>
      <c r="AZ540" s="115" t="s">
        <v>85</v>
      </c>
      <c r="BB540" s="115" t="s">
        <v>87</v>
      </c>
      <c r="BC540" s="115" t="s">
        <v>101</v>
      </c>
      <c r="BD540" s="115" t="s">
        <v>109</v>
      </c>
      <c r="BE540" s="115" t="s">
        <v>106</v>
      </c>
      <c r="BF540" s="115" t="s">
        <v>91</v>
      </c>
      <c r="BG540" s="115" t="s">
        <v>86</v>
      </c>
    </row>
    <row r="541" spans="1:59">
      <c r="A541" s="115">
        <v>7045755170</v>
      </c>
      <c r="G541" s="115" t="s">
        <v>56</v>
      </c>
      <c r="N541" s="115" t="s">
        <v>26</v>
      </c>
      <c r="Q541" s="115" t="s">
        <v>64</v>
      </c>
      <c r="T541" s="142"/>
      <c r="U541" s="141">
        <f t="shared" si="184"/>
        <v>3</v>
      </c>
      <c r="V541" s="141">
        <f t="shared" si="185"/>
        <v>1</v>
      </c>
      <c r="W541" s="142"/>
      <c r="X541" s="141">
        <f t="shared" si="186"/>
        <v>0</v>
      </c>
      <c r="Y541" s="141">
        <f t="shared" si="187"/>
        <v>0</v>
      </c>
      <c r="Z541" s="141">
        <f t="shared" si="188"/>
        <v>0</v>
      </c>
      <c r="AA541" s="141">
        <f t="shared" si="189"/>
        <v>0</v>
      </c>
      <c r="AB541" s="141">
        <f t="shared" si="190"/>
        <v>0</v>
      </c>
      <c r="AC541" s="141">
        <f t="shared" si="191"/>
        <v>1</v>
      </c>
      <c r="AD541" s="141">
        <f t="shared" si="192"/>
        <v>0</v>
      </c>
      <c r="AE541" s="141">
        <f t="shared" si="193"/>
        <v>0</v>
      </c>
      <c r="AF541" s="141">
        <f t="shared" si="194"/>
        <v>0</v>
      </c>
      <c r="AG541" s="141">
        <f t="shared" si="195"/>
        <v>0</v>
      </c>
      <c r="AH541" s="141">
        <f t="shared" si="196"/>
        <v>0</v>
      </c>
      <c r="AI541" s="141">
        <f t="shared" si="197"/>
        <v>0</v>
      </c>
      <c r="AJ541" s="141">
        <f t="shared" si="198"/>
        <v>1</v>
      </c>
      <c r="AK541" s="141">
        <f t="shared" si="199"/>
        <v>0</v>
      </c>
      <c r="AL541" s="141">
        <f t="shared" si="200"/>
        <v>0</v>
      </c>
      <c r="AM541" s="141">
        <f t="shared" si="201"/>
        <v>1</v>
      </c>
      <c r="AN541" s="141">
        <f t="shared" si="202"/>
        <v>0</v>
      </c>
      <c r="AO541" s="141">
        <f t="shared" si="203"/>
        <v>0</v>
      </c>
      <c r="AP541" s="142"/>
      <c r="AQ541" s="142"/>
      <c r="AR541" s="141">
        <f t="shared" si="204"/>
        <v>3</v>
      </c>
      <c r="AS541" s="141">
        <f t="shared" si="205"/>
        <v>3</v>
      </c>
      <c r="AT541" s="141" t="str">
        <f t="shared" si="206"/>
        <v>Correct</v>
      </c>
      <c r="AU541" s="142"/>
      <c r="AV541" s="115" t="s">
        <v>83</v>
      </c>
      <c r="AW541" s="115">
        <v>19</v>
      </c>
      <c r="AX541" s="115" t="s">
        <v>181</v>
      </c>
      <c r="AY541" s="115" t="s">
        <v>210</v>
      </c>
      <c r="AZ541" s="115" t="s">
        <v>85</v>
      </c>
      <c r="BA541" s="115" t="s">
        <v>86</v>
      </c>
      <c r="BB541" s="115" t="s">
        <v>87</v>
      </c>
      <c r="BC541" s="115" t="s">
        <v>88</v>
      </c>
      <c r="BD541" s="115" t="s">
        <v>94</v>
      </c>
      <c r="BE541" s="115" t="s">
        <v>90</v>
      </c>
      <c r="BF541" s="115" t="s">
        <v>91</v>
      </c>
      <c r="BG541" s="115" t="s">
        <v>91</v>
      </c>
    </row>
    <row r="542" spans="1:59">
      <c r="A542" s="115">
        <v>6988292134</v>
      </c>
      <c r="B542" s="115" t="s">
        <v>52</v>
      </c>
      <c r="C542" s="115" t="s">
        <v>53</v>
      </c>
      <c r="E542" s="115" t="s">
        <v>19</v>
      </c>
      <c r="F542" s="115" t="s">
        <v>55</v>
      </c>
      <c r="G542" s="115" t="s">
        <v>56</v>
      </c>
      <c r="H542" s="115" t="s">
        <v>57</v>
      </c>
      <c r="K542" s="115" t="s">
        <v>60</v>
      </c>
      <c r="L542" s="115" t="s">
        <v>61</v>
      </c>
      <c r="N542" s="115" t="s">
        <v>26</v>
      </c>
      <c r="Q542" s="115" t="s">
        <v>64</v>
      </c>
      <c r="T542" s="142"/>
      <c r="U542" s="141">
        <f t="shared" si="184"/>
        <v>10</v>
      </c>
      <c r="V542" s="141">
        <f t="shared" si="185"/>
        <v>0.3</v>
      </c>
      <c r="W542" s="142"/>
      <c r="X542" s="141">
        <f t="shared" si="186"/>
        <v>0.3</v>
      </c>
      <c r="Y542" s="141">
        <f t="shared" si="187"/>
        <v>0.3</v>
      </c>
      <c r="Z542" s="141">
        <f t="shared" si="188"/>
        <v>0</v>
      </c>
      <c r="AA542" s="141">
        <f t="shared" si="189"/>
        <v>0.3</v>
      </c>
      <c r="AB542" s="141">
        <f t="shared" si="190"/>
        <v>0.3</v>
      </c>
      <c r="AC542" s="141">
        <f t="shared" si="191"/>
        <v>0.3</v>
      </c>
      <c r="AD542" s="141">
        <f t="shared" si="192"/>
        <v>0.3</v>
      </c>
      <c r="AE542" s="141">
        <f t="shared" si="193"/>
        <v>0</v>
      </c>
      <c r="AF542" s="141">
        <f t="shared" si="194"/>
        <v>0</v>
      </c>
      <c r="AG542" s="141">
        <f t="shared" si="195"/>
        <v>0.3</v>
      </c>
      <c r="AH542" s="141">
        <f t="shared" si="196"/>
        <v>0.3</v>
      </c>
      <c r="AI542" s="141">
        <f t="shared" si="197"/>
        <v>0</v>
      </c>
      <c r="AJ542" s="141">
        <f t="shared" si="198"/>
        <v>0.3</v>
      </c>
      <c r="AK542" s="141">
        <f t="shared" si="199"/>
        <v>0</v>
      </c>
      <c r="AL542" s="141">
        <f t="shared" si="200"/>
        <v>0</v>
      </c>
      <c r="AM542" s="141">
        <f t="shared" si="201"/>
        <v>0.3</v>
      </c>
      <c r="AN542" s="141">
        <f t="shared" si="202"/>
        <v>0</v>
      </c>
      <c r="AO542" s="141">
        <f t="shared" si="203"/>
        <v>0</v>
      </c>
      <c r="AP542" s="142"/>
      <c r="AQ542" s="142"/>
      <c r="AR542" s="141">
        <f t="shared" si="204"/>
        <v>2.9999999999999996</v>
      </c>
      <c r="AS542" s="141">
        <f t="shared" si="205"/>
        <v>10</v>
      </c>
      <c r="AT542" s="141" t="str">
        <f t="shared" si="206"/>
        <v>Correct</v>
      </c>
      <c r="AU542" s="142"/>
      <c r="AV542" s="115" t="s">
        <v>83</v>
      </c>
      <c r="AW542" s="115">
        <v>66</v>
      </c>
      <c r="AX542" s="115" t="s">
        <v>84</v>
      </c>
      <c r="AY542" s="115" t="s">
        <v>149</v>
      </c>
      <c r="BA542" s="115" t="s">
        <v>86</v>
      </c>
      <c r="BD542" s="115" t="s">
        <v>89</v>
      </c>
      <c r="BE542" s="115" t="s">
        <v>106</v>
      </c>
      <c r="BF542" s="115" t="s">
        <v>91</v>
      </c>
      <c r="BG542" s="115" t="s">
        <v>91</v>
      </c>
    </row>
    <row r="543" spans="1:59">
      <c r="A543" s="115">
        <v>5586907280</v>
      </c>
      <c r="E543" s="115" t="s">
        <v>19</v>
      </c>
      <c r="H543" s="115" t="s">
        <v>57</v>
      </c>
      <c r="T543" s="142"/>
      <c r="U543" s="141">
        <f t="shared" si="184"/>
        <v>2</v>
      </c>
      <c r="V543" s="141">
        <f t="shared" si="185"/>
        <v>1.5</v>
      </c>
      <c r="W543" s="142"/>
      <c r="X543" s="141">
        <f t="shared" si="186"/>
        <v>0</v>
      </c>
      <c r="Y543" s="141">
        <f t="shared" si="187"/>
        <v>0</v>
      </c>
      <c r="Z543" s="141">
        <f t="shared" si="188"/>
        <v>0</v>
      </c>
      <c r="AA543" s="141">
        <f t="shared" si="189"/>
        <v>1</v>
      </c>
      <c r="AB543" s="141">
        <f t="shared" si="190"/>
        <v>0</v>
      </c>
      <c r="AC543" s="141">
        <f t="shared" si="191"/>
        <v>0</v>
      </c>
      <c r="AD543" s="141">
        <f t="shared" si="192"/>
        <v>1</v>
      </c>
      <c r="AE543" s="141">
        <f t="shared" si="193"/>
        <v>0</v>
      </c>
      <c r="AF543" s="141">
        <f t="shared" si="194"/>
        <v>0</v>
      </c>
      <c r="AG543" s="141">
        <f t="shared" si="195"/>
        <v>0</v>
      </c>
      <c r="AH543" s="141">
        <f t="shared" si="196"/>
        <v>0</v>
      </c>
      <c r="AI543" s="141">
        <f t="shared" si="197"/>
        <v>0</v>
      </c>
      <c r="AJ543" s="141">
        <f t="shared" si="198"/>
        <v>0</v>
      </c>
      <c r="AK543" s="141">
        <f t="shared" si="199"/>
        <v>0</v>
      </c>
      <c r="AL543" s="141">
        <f t="shared" si="200"/>
        <v>0</v>
      </c>
      <c r="AM543" s="141">
        <f t="shared" si="201"/>
        <v>0</v>
      </c>
      <c r="AN543" s="141">
        <f t="shared" si="202"/>
        <v>0</v>
      </c>
      <c r="AO543" s="141">
        <f t="shared" si="203"/>
        <v>0</v>
      </c>
      <c r="AP543" s="142"/>
      <c r="AQ543" s="142"/>
      <c r="AR543" s="141">
        <f t="shared" si="204"/>
        <v>2</v>
      </c>
      <c r="AS543" s="141">
        <f t="shared" si="205"/>
        <v>2</v>
      </c>
      <c r="AT543" s="141" t="str">
        <f t="shared" si="206"/>
        <v>Correct</v>
      </c>
      <c r="AU543" s="142"/>
      <c r="AV543" s="115" t="s">
        <v>99</v>
      </c>
      <c r="AW543" s="115">
        <v>50</v>
      </c>
      <c r="AX543" s="115" t="s">
        <v>181</v>
      </c>
      <c r="AY543" s="115" t="s">
        <v>207</v>
      </c>
      <c r="AZ543" s="115" t="s">
        <v>85</v>
      </c>
      <c r="BA543" s="115" t="s">
        <v>86</v>
      </c>
      <c r="BB543" s="115" t="s">
        <v>87</v>
      </c>
      <c r="BC543" s="115" t="s">
        <v>88</v>
      </c>
      <c r="BD543" s="115" t="s">
        <v>89</v>
      </c>
      <c r="BE543" s="115" t="s">
        <v>90</v>
      </c>
      <c r="BF543" s="115" t="s">
        <v>91</v>
      </c>
      <c r="BG543" s="115" t="s">
        <v>91</v>
      </c>
    </row>
    <row r="544" spans="1:59">
      <c r="A544" s="115">
        <v>6985440338</v>
      </c>
      <c r="B544" s="115" t="s">
        <v>52</v>
      </c>
      <c r="E544" s="115" t="s">
        <v>19</v>
      </c>
      <c r="H544" s="115" t="s">
        <v>57</v>
      </c>
      <c r="K544" s="115" t="s">
        <v>60</v>
      </c>
      <c r="L544" s="115" t="s">
        <v>61</v>
      </c>
      <c r="N544" s="115" t="s">
        <v>26</v>
      </c>
      <c r="T544" s="142"/>
      <c r="U544" s="141">
        <f t="shared" si="184"/>
        <v>6</v>
      </c>
      <c r="V544" s="141">
        <f t="shared" si="185"/>
        <v>0.5</v>
      </c>
      <c r="W544" s="142"/>
      <c r="X544" s="141">
        <f t="shared" si="186"/>
        <v>0.5</v>
      </c>
      <c r="Y544" s="141">
        <f t="shared" si="187"/>
        <v>0</v>
      </c>
      <c r="Z544" s="141">
        <f t="shared" si="188"/>
        <v>0</v>
      </c>
      <c r="AA544" s="141">
        <f t="shared" si="189"/>
        <v>0.5</v>
      </c>
      <c r="AB544" s="141">
        <f t="shared" si="190"/>
        <v>0</v>
      </c>
      <c r="AC544" s="141">
        <f t="shared" si="191"/>
        <v>0</v>
      </c>
      <c r="AD544" s="141">
        <f t="shared" si="192"/>
        <v>0.5</v>
      </c>
      <c r="AE544" s="141">
        <f t="shared" si="193"/>
        <v>0</v>
      </c>
      <c r="AF544" s="141">
        <f t="shared" si="194"/>
        <v>0</v>
      </c>
      <c r="AG544" s="141">
        <f t="shared" si="195"/>
        <v>0.5</v>
      </c>
      <c r="AH544" s="141">
        <f t="shared" si="196"/>
        <v>0.5</v>
      </c>
      <c r="AI544" s="141">
        <f t="shared" si="197"/>
        <v>0</v>
      </c>
      <c r="AJ544" s="141">
        <f t="shared" si="198"/>
        <v>0.5</v>
      </c>
      <c r="AK544" s="141">
        <f t="shared" si="199"/>
        <v>0</v>
      </c>
      <c r="AL544" s="141">
        <f t="shared" si="200"/>
        <v>0</v>
      </c>
      <c r="AM544" s="141">
        <f t="shared" si="201"/>
        <v>0</v>
      </c>
      <c r="AN544" s="141">
        <f t="shared" si="202"/>
        <v>0</v>
      </c>
      <c r="AO544" s="141">
        <f t="shared" si="203"/>
        <v>0</v>
      </c>
      <c r="AP544" s="142"/>
      <c r="AQ544" s="142"/>
      <c r="AR544" s="141">
        <f t="shared" si="204"/>
        <v>3</v>
      </c>
      <c r="AS544" s="141">
        <f t="shared" si="205"/>
        <v>6</v>
      </c>
      <c r="AT544" s="141" t="str">
        <f t="shared" si="206"/>
        <v>Correct</v>
      </c>
      <c r="AU544" s="142"/>
      <c r="AV544" s="115" t="s">
        <v>83</v>
      </c>
      <c r="AW544" s="115">
        <v>80</v>
      </c>
      <c r="AX544" s="115" t="s">
        <v>84</v>
      </c>
      <c r="AY544" s="115" t="s">
        <v>152</v>
      </c>
      <c r="AZ544" s="115" t="s">
        <v>85</v>
      </c>
      <c r="BB544" s="115" t="s">
        <v>87</v>
      </c>
      <c r="BC544" s="115" t="s">
        <v>96</v>
      </c>
      <c r="BD544" s="115" t="s">
        <v>102</v>
      </c>
      <c r="BE544" s="115" t="s">
        <v>106</v>
      </c>
      <c r="BF544" s="115" t="s">
        <v>91</v>
      </c>
      <c r="BG544" s="115" t="s">
        <v>86</v>
      </c>
    </row>
    <row r="545" spans="1:59">
      <c r="A545" s="115">
        <v>7044858325</v>
      </c>
      <c r="I545" s="115" t="s">
        <v>58</v>
      </c>
      <c r="N545" s="115" t="s">
        <v>26</v>
      </c>
      <c r="T545" s="142"/>
      <c r="U545" s="141">
        <f t="shared" si="184"/>
        <v>2</v>
      </c>
      <c r="V545" s="141">
        <f t="shared" si="185"/>
        <v>1.5</v>
      </c>
      <c r="W545" s="142"/>
      <c r="X545" s="141">
        <f t="shared" si="186"/>
        <v>0</v>
      </c>
      <c r="Y545" s="141">
        <f t="shared" si="187"/>
        <v>0</v>
      </c>
      <c r="Z545" s="141">
        <f t="shared" si="188"/>
        <v>0</v>
      </c>
      <c r="AA545" s="141">
        <f t="shared" si="189"/>
        <v>0</v>
      </c>
      <c r="AB545" s="141">
        <f t="shared" si="190"/>
        <v>0</v>
      </c>
      <c r="AC545" s="141">
        <f t="shared" si="191"/>
        <v>0</v>
      </c>
      <c r="AD545" s="141">
        <f t="shared" si="192"/>
        <v>0</v>
      </c>
      <c r="AE545" s="141">
        <f t="shared" si="193"/>
        <v>1</v>
      </c>
      <c r="AF545" s="141">
        <f t="shared" si="194"/>
        <v>0</v>
      </c>
      <c r="AG545" s="141">
        <f t="shared" si="195"/>
        <v>0</v>
      </c>
      <c r="AH545" s="141">
        <f t="shared" si="196"/>
        <v>0</v>
      </c>
      <c r="AI545" s="141">
        <f t="shared" si="197"/>
        <v>0</v>
      </c>
      <c r="AJ545" s="141">
        <f t="shared" si="198"/>
        <v>1</v>
      </c>
      <c r="AK545" s="141">
        <f t="shared" si="199"/>
        <v>0</v>
      </c>
      <c r="AL545" s="141">
        <f t="shared" si="200"/>
        <v>0</v>
      </c>
      <c r="AM545" s="141">
        <f t="shared" si="201"/>
        <v>0</v>
      </c>
      <c r="AN545" s="141">
        <f t="shared" si="202"/>
        <v>0</v>
      </c>
      <c r="AO545" s="141">
        <f t="shared" si="203"/>
        <v>0</v>
      </c>
      <c r="AP545" s="142"/>
      <c r="AQ545" s="142"/>
      <c r="AR545" s="141">
        <f t="shared" si="204"/>
        <v>2</v>
      </c>
      <c r="AS545" s="141">
        <f t="shared" si="205"/>
        <v>2</v>
      </c>
      <c r="AT545" s="141" t="str">
        <f t="shared" si="206"/>
        <v>Correct</v>
      </c>
      <c r="AU545" s="142"/>
      <c r="AV545" s="115" t="s">
        <v>83</v>
      </c>
      <c r="AW545" s="115">
        <v>68</v>
      </c>
      <c r="AX545" s="115" t="s">
        <v>181</v>
      </c>
      <c r="AY545" s="115" t="s">
        <v>227</v>
      </c>
      <c r="AZ545" s="115" t="s">
        <v>85</v>
      </c>
      <c r="BB545" s="115" t="s">
        <v>87</v>
      </c>
      <c r="BC545" s="115" t="s">
        <v>101</v>
      </c>
      <c r="BD545" s="115" t="s">
        <v>89</v>
      </c>
      <c r="BE545" s="115" t="s">
        <v>106</v>
      </c>
      <c r="BF545" s="115" t="s">
        <v>91</v>
      </c>
      <c r="BG545" s="115" t="s">
        <v>91</v>
      </c>
    </row>
    <row r="546" spans="1:59">
      <c r="A546" s="115">
        <v>7020345397</v>
      </c>
      <c r="S546" s="115" t="s">
        <v>66</v>
      </c>
      <c r="T546" s="142"/>
      <c r="U546" s="141">
        <f t="shared" si="184"/>
        <v>1</v>
      </c>
      <c r="V546" s="141">
        <f t="shared" si="185"/>
        <v>3</v>
      </c>
      <c r="W546" s="142"/>
      <c r="X546" s="141">
        <f t="shared" si="186"/>
        <v>0</v>
      </c>
      <c r="Y546" s="141">
        <f t="shared" si="187"/>
        <v>0</v>
      </c>
      <c r="Z546" s="141">
        <f t="shared" si="188"/>
        <v>0</v>
      </c>
      <c r="AA546" s="141">
        <f t="shared" si="189"/>
        <v>0</v>
      </c>
      <c r="AB546" s="141">
        <f t="shared" si="190"/>
        <v>0</v>
      </c>
      <c r="AC546" s="141">
        <f t="shared" si="191"/>
        <v>0</v>
      </c>
      <c r="AD546" s="141">
        <f t="shared" si="192"/>
        <v>0</v>
      </c>
      <c r="AE546" s="141">
        <f t="shared" si="193"/>
        <v>0</v>
      </c>
      <c r="AF546" s="141">
        <f t="shared" si="194"/>
        <v>0</v>
      </c>
      <c r="AG546" s="141">
        <f t="shared" si="195"/>
        <v>0</v>
      </c>
      <c r="AH546" s="141">
        <f t="shared" si="196"/>
        <v>0</v>
      </c>
      <c r="AI546" s="141">
        <f t="shared" si="197"/>
        <v>0</v>
      </c>
      <c r="AJ546" s="141">
        <f t="shared" si="198"/>
        <v>0</v>
      </c>
      <c r="AK546" s="141">
        <f t="shared" si="199"/>
        <v>0</v>
      </c>
      <c r="AL546" s="141">
        <f t="shared" si="200"/>
        <v>0</v>
      </c>
      <c r="AM546" s="141">
        <f t="shared" si="201"/>
        <v>0</v>
      </c>
      <c r="AN546" s="141">
        <f t="shared" si="202"/>
        <v>0</v>
      </c>
      <c r="AO546" s="141">
        <f t="shared" si="203"/>
        <v>1</v>
      </c>
      <c r="AP546" s="142"/>
      <c r="AQ546" s="142"/>
      <c r="AR546" s="141">
        <f t="shared" si="204"/>
        <v>1</v>
      </c>
      <c r="AS546" s="141">
        <f t="shared" si="205"/>
        <v>1</v>
      </c>
      <c r="AT546" s="141" t="str">
        <f t="shared" si="206"/>
        <v>Correct</v>
      </c>
      <c r="AU546" s="142"/>
      <c r="AV546" s="115" t="s">
        <v>83</v>
      </c>
      <c r="AW546" s="115">
        <v>35</v>
      </c>
      <c r="AX546" s="115" t="s">
        <v>181</v>
      </c>
      <c r="AY546" s="115" t="s">
        <v>440</v>
      </c>
      <c r="AZ546" s="115" t="s">
        <v>85</v>
      </c>
      <c r="BA546" s="115" t="s">
        <v>86</v>
      </c>
      <c r="BB546" s="115" t="s">
        <v>87</v>
      </c>
      <c r="BC546" s="115" t="s">
        <v>100</v>
      </c>
      <c r="BD546" s="115" t="s">
        <v>94</v>
      </c>
      <c r="BE546" s="115" t="s">
        <v>90</v>
      </c>
      <c r="BF546" s="115" t="s">
        <v>91</v>
      </c>
    </row>
    <row r="547" spans="1:59">
      <c r="A547" s="115">
        <v>6982457714</v>
      </c>
      <c r="T547" s="142"/>
      <c r="U547" s="141">
        <f t="shared" si="184"/>
        <v>0</v>
      </c>
      <c r="V547" s="141" t="e">
        <f t="shared" si="185"/>
        <v>#DIV/0!</v>
      </c>
      <c r="W547" s="142"/>
      <c r="X547" s="141">
        <f t="shared" si="186"/>
        <v>0</v>
      </c>
      <c r="Y547" s="141">
        <f t="shared" si="187"/>
        <v>0</v>
      </c>
      <c r="Z547" s="141">
        <f t="shared" si="188"/>
        <v>0</v>
      </c>
      <c r="AA547" s="141">
        <f t="shared" si="189"/>
        <v>0</v>
      </c>
      <c r="AB547" s="141">
        <f t="shared" si="190"/>
        <v>0</v>
      </c>
      <c r="AC547" s="141">
        <f t="shared" si="191"/>
        <v>0</v>
      </c>
      <c r="AD547" s="141">
        <f t="shared" si="192"/>
        <v>0</v>
      </c>
      <c r="AE547" s="141">
        <f t="shared" si="193"/>
        <v>0</v>
      </c>
      <c r="AF547" s="141">
        <f t="shared" si="194"/>
        <v>0</v>
      </c>
      <c r="AG547" s="141">
        <f t="shared" si="195"/>
        <v>0</v>
      </c>
      <c r="AH547" s="141">
        <f t="shared" si="196"/>
        <v>0</v>
      </c>
      <c r="AI547" s="141">
        <f t="shared" si="197"/>
        <v>0</v>
      </c>
      <c r="AJ547" s="141">
        <f t="shared" si="198"/>
        <v>0</v>
      </c>
      <c r="AK547" s="141">
        <f t="shared" si="199"/>
        <v>0</v>
      </c>
      <c r="AL547" s="141">
        <f t="shared" si="200"/>
        <v>0</v>
      </c>
      <c r="AM547" s="141">
        <f t="shared" si="201"/>
        <v>0</v>
      </c>
      <c r="AN547" s="141">
        <f t="shared" si="202"/>
        <v>0</v>
      </c>
      <c r="AO547" s="141">
        <f t="shared" si="203"/>
        <v>0</v>
      </c>
      <c r="AP547" s="142"/>
      <c r="AQ547" s="142"/>
      <c r="AR547" s="141">
        <f t="shared" si="204"/>
        <v>0</v>
      </c>
      <c r="AS547" s="141">
        <f t="shared" si="205"/>
        <v>0</v>
      </c>
      <c r="AT547" s="141" t="str">
        <f t="shared" si="206"/>
        <v>Correct</v>
      </c>
      <c r="AU547" s="142"/>
      <c r="AV547" s="115" t="s">
        <v>99</v>
      </c>
      <c r="AW547" s="115">
        <v>48</v>
      </c>
      <c r="AX547" s="115" t="s">
        <v>181</v>
      </c>
      <c r="AY547" s="115" t="s">
        <v>184</v>
      </c>
      <c r="BB547" s="115" t="s">
        <v>108</v>
      </c>
      <c r="BF547" s="115" t="s">
        <v>91</v>
      </c>
    </row>
    <row r="548" spans="1:59">
      <c r="A548" s="115">
        <v>7020357592</v>
      </c>
      <c r="E548" s="115" t="s">
        <v>19</v>
      </c>
      <c r="L548" s="115" t="s">
        <v>61</v>
      </c>
      <c r="Q548" s="115" t="s">
        <v>64</v>
      </c>
      <c r="T548" s="142"/>
      <c r="U548" s="141">
        <f t="shared" si="184"/>
        <v>3</v>
      </c>
      <c r="V548" s="141">
        <f t="shared" si="185"/>
        <v>1</v>
      </c>
      <c r="W548" s="142"/>
      <c r="X548" s="141">
        <f t="shared" si="186"/>
        <v>0</v>
      </c>
      <c r="Y548" s="141">
        <f t="shared" si="187"/>
        <v>0</v>
      </c>
      <c r="Z548" s="141">
        <f t="shared" si="188"/>
        <v>0</v>
      </c>
      <c r="AA548" s="141">
        <f t="shared" si="189"/>
        <v>1</v>
      </c>
      <c r="AB548" s="141">
        <f t="shared" si="190"/>
        <v>0</v>
      </c>
      <c r="AC548" s="141">
        <f t="shared" si="191"/>
        <v>0</v>
      </c>
      <c r="AD548" s="141">
        <f t="shared" si="192"/>
        <v>0</v>
      </c>
      <c r="AE548" s="141">
        <f t="shared" si="193"/>
        <v>0</v>
      </c>
      <c r="AF548" s="141">
        <f t="shared" si="194"/>
        <v>0</v>
      </c>
      <c r="AG548" s="141">
        <f t="shared" si="195"/>
        <v>0</v>
      </c>
      <c r="AH548" s="141">
        <f t="shared" si="196"/>
        <v>1</v>
      </c>
      <c r="AI548" s="141">
        <f t="shared" si="197"/>
        <v>0</v>
      </c>
      <c r="AJ548" s="141">
        <f t="shared" si="198"/>
        <v>0</v>
      </c>
      <c r="AK548" s="141">
        <f t="shared" si="199"/>
        <v>0</v>
      </c>
      <c r="AL548" s="141">
        <f t="shared" si="200"/>
        <v>0</v>
      </c>
      <c r="AM548" s="141">
        <f t="shared" si="201"/>
        <v>1</v>
      </c>
      <c r="AN548" s="141">
        <f t="shared" si="202"/>
        <v>0</v>
      </c>
      <c r="AO548" s="141">
        <f t="shared" si="203"/>
        <v>0</v>
      </c>
      <c r="AP548" s="142"/>
      <c r="AQ548" s="142"/>
      <c r="AR548" s="141">
        <f t="shared" si="204"/>
        <v>3</v>
      </c>
      <c r="AS548" s="141">
        <f t="shared" si="205"/>
        <v>3</v>
      </c>
      <c r="AT548" s="141" t="str">
        <f t="shared" si="206"/>
        <v>Correct</v>
      </c>
      <c r="AU548" s="142"/>
      <c r="AV548" s="115" t="s">
        <v>99</v>
      </c>
      <c r="AW548" s="115">
        <v>56</v>
      </c>
      <c r="AX548" s="115" t="s">
        <v>181</v>
      </c>
      <c r="BA548" s="115" t="s">
        <v>86</v>
      </c>
      <c r="BC548" s="115" t="s">
        <v>96</v>
      </c>
      <c r="BD548" s="115" t="s">
        <v>112</v>
      </c>
      <c r="BE548" s="115" t="s">
        <v>90</v>
      </c>
      <c r="BF548" s="115" t="s">
        <v>91</v>
      </c>
    </row>
    <row r="549" spans="1:59">
      <c r="A549" s="115">
        <v>6985114934</v>
      </c>
      <c r="B549" s="115" t="s">
        <v>52</v>
      </c>
      <c r="I549" s="115" t="s">
        <v>58</v>
      </c>
      <c r="S549" s="115" t="s">
        <v>66</v>
      </c>
      <c r="T549" s="142"/>
      <c r="U549" s="141">
        <f t="shared" si="184"/>
        <v>3</v>
      </c>
      <c r="V549" s="141">
        <f t="shared" si="185"/>
        <v>1</v>
      </c>
      <c r="W549" s="142"/>
      <c r="X549" s="141">
        <f t="shared" si="186"/>
        <v>1</v>
      </c>
      <c r="Y549" s="141">
        <f t="shared" si="187"/>
        <v>0</v>
      </c>
      <c r="Z549" s="141">
        <f t="shared" si="188"/>
        <v>0</v>
      </c>
      <c r="AA549" s="141">
        <f t="shared" si="189"/>
        <v>0</v>
      </c>
      <c r="AB549" s="141">
        <f t="shared" si="190"/>
        <v>0</v>
      </c>
      <c r="AC549" s="141">
        <f t="shared" si="191"/>
        <v>0</v>
      </c>
      <c r="AD549" s="141">
        <f t="shared" si="192"/>
        <v>0</v>
      </c>
      <c r="AE549" s="141">
        <f t="shared" si="193"/>
        <v>1</v>
      </c>
      <c r="AF549" s="141">
        <f t="shared" si="194"/>
        <v>0</v>
      </c>
      <c r="AG549" s="141">
        <f t="shared" si="195"/>
        <v>0</v>
      </c>
      <c r="AH549" s="141">
        <f t="shared" si="196"/>
        <v>0</v>
      </c>
      <c r="AI549" s="141">
        <f t="shared" si="197"/>
        <v>0</v>
      </c>
      <c r="AJ549" s="141">
        <f t="shared" si="198"/>
        <v>0</v>
      </c>
      <c r="AK549" s="141">
        <f t="shared" si="199"/>
        <v>0</v>
      </c>
      <c r="AL549" s="141">
        <f t="shared" si="200"/>
        <v>0</v>
      </c>
      <c r="AM549" s="141">
        <f t="shared" si="201"/>
        <v>0</v>
      </c>
      <c r="AN549" s="141">
        <f t="shared" si="202"/>
        <v>0</v>
      </c>
      <c r="AO549" s="141">
        <f t="shared" si="203"/>
        <v>1</v>
      </c>
      <c r="AP549" s="142"/>
      <c r="AQ549" s="142"/>
      <c r="AR549" s="141">
        <f t="shared" si="204"/>
        <v>3</v>
      </c>
      <c r="AS549" s="141">
        <f t="shared" si="205"/>
        <v>3</v>
      </c>
      <c r="AT549" s="141" t="str">
        <f t="shared" si="206"/>
        <v>Correct</v>
      </c>
      <c r="AU549" s="142"/>
      <c r="AV549" s="115" t="s">
        <v>99</v>
      </c>
      <c r="AW549" s="115">
        <v>66</v>
      </c>
      <c r="AX549" s="115" t="s">
        <v>181</v>
      </c>
      <c r="AY549" s="115" t="s">
        <v>206</v>
      </c>
      <c r="AZ549" s="115" t="s">
        <v>85</v>
      </c>
      <c r="BA549" s="115" t="s">
        <v>86</v>
      </c>
      <c r="BB549" s="115" t="s">
        <v>87</v>
      </c>
      <c r="BC549" s="115" t="s">
        <v>100</v>
      </c>
      <c r="BD549" s="115" t="s">
        <v>89</v>
      </c>
      <c r="BE549" s="115" t="s">
        <v>113</v>
      </c>
      <c r="BF549" s="115" t="s">
        <v>91</v>
      </c>
      <c r="BG549" s="115" t="s">
        <v>91</v>
      </c>
    </row>
    <row r="550" spans="1:59">
      <c r="A550" s="115">
        <v>7045763386</v>
      </c>
      <c r="E550" s="115" t="s">
        <v>19</v>
      </c>
      <c r="Q550" s="115" t="s">
        <v>64</v>
      </c>
      <c r="R550" s="115" t="s">
        <v>65</v>
      </c>
      <c r="T550" s="142"/>
      <c r="U550" s="141">
        <f t="shared" si="184"/>
        <v>3</v>
      </c>
      <c r="V550" s="141">
        <f t="shared" si="185"/>
        <v>1</v>
      </c>
      <c r="W550" s="142"/>
      <c r="X550" s="141">
        <f t="shared" si="186"/>
        <v>0</v>
      </c>
      <c r="Y550" s="141">
        <f t="shared" si="187"/>
        <v>0</v>
      </c>
      <c r="Z550" s="141">
        <f t="shared" si="188"/>
        <v>0</v>
      </c>
      <c r="AA550" s="141">
        <f t="shared" si="189"/>
        <v>1</v>
      </c>
      <c r="AB550" s="141">
        <f t="shared" si="190"/>
        <v>0</v>
      </c>
      <c r="AC550" s="141">
        <f t="shared" si="191"/>
        <v>0</v>
      </c>
      <c r="AD550" s="141">
        <f t="shared" si="192"/>
        <v>0</v>
      </c>
      <c r="AE550" s="141">
        <f t="shared" si="193"/>
        <v>0</v>
      </c>
      <c r="AF550" s="141">
        <f t="shared" si="194"/>
        <v>0</v>
      </c>
      <c r="AG550" s="141">
        <f t="shared" si="195"/>
        <v>0</v>
      </c>
      <c r="AH550" s="141">
        <f t="shared" si="196"/>
        <v>0</v>
      </c>
      <c r="AI550" s="141">
        <f t="shared" si="197"/>
        <v>0</v>
      </c>
      <c r="AJ550" s="141">
        <f t="shared" si="198"/>
        <v>0</v>
      </c>
      <c r="AK550" s="141">
        <f t="shared" si="199"/>
        <v>0</v>
      </c>
      <c r="AL550" s="141">
        <f t="shared" si="200"/>
        <v>0</v>
      </c>
      <c r="AM550" s="141">
        <f t="shared" si="201"/>
        <v>1</v>
      </c>
      <c r="AN550" s="141">
        <f t="shared" si="202"/>
        <v>1</v>
      </c>
      <c r="AO550" s="141">
        <f t="shared" si="203"/>
        <v>0</v>
      </c>
      <c r="AP550" s="142"/>
      <c r="AQ550" s="142"/>
      <c r="AR550" s="141">
        <f t="shared" si="204"/>
        <v>3</v>
      </c>
      <c r="AS550" s="141">
        <f t="shared" si="205"/>
        <v>3</v>
      </c>
      <c r="AT550" s="141" t="str">
        <f t="shared" si="206"/>
        <v>Correct</v>
      </c>
      <c r="AU550" s="142"/>
      <c r="AV550" s="115" t="s">
        <v>83</v>
      </c>
      <c r="AW550" s="115">
        <v>67</v>
      </c>
      <c r="AX550" s="115" t="s">
        <v>181</v>
      </c>
      <c r="AY550" s="115" t="s">
        <v>488</v>
      </c>
      <c r="AZ550" s="115" t="s">
        <v>85</v>
      </c>
      <c r="BA550" s="115" t="s">
        <v>86</v>
      </c>
      <c r="BB550" s="115" t="s">
        <v>139</v>
      </c>
      <c r="BD550" s="115" t="s">
        <v>94</v>
      </c>
      <c r="BE550" s="115" t="s">
        <v>113</v>
      </c>
      <c r="BF550" s="115" t="s">
        <v>91</v>
      </c>
    </row>
    <row r="551" spans="1:59">
      <c r="A551" s="115">
        <v>6985420381</v>
      </c>
      <c r="G551" s="115" t="s">
        <v>56</v>
      </c>
      <c r="N551" s="115" t="s">
        <v>26</v>
      </c>
      <c r="R551" s="115" t="s">
        <v>65</v>
      </c>
      <c r="T551" s="142"/>
      <c r="U551" s="141">
        <f t="shared" si="184"/>
        <v>3</v>
      </c>
      <c r="V551" s="141">
        <f t="shared" si="185"/>
        <v>1</v>
      </c>
      <c r="W551" s="142"/>
      <c r="X551" s="141">
        <f t="shared" si="186"/>
        <v>0</v>
      </c>
      <c r="Y551" s="141">
        <f t="shared" si="187"/>
        <v>0</v>
      </c>
      <c r="Z551" s="141">
        <f t="shared" si="188"/>
        <v>0</v>
      </c>
      <c r="AA551" s="141">
        <f t="shared" si="189"/>
        <v>0</v>
      </c>
      <c r="AB551" s="141">
        <f t="shared" si="190"/>
        <v>0</v>
      </c>
      <c r="AC551" s="141">
        <f t="shared" si="191"/>
        <v>1</v>
      </c>
      <c r="AD551" s="141">
        <f t="shared" si="192"/>
        <v>0</v>
      </c>
      <c r="AE551" s="141">
        <f t="shared" si="193"/>
        <v>0</v>
      </c>
      <c r="AF551" s="141">
        <f t="shared" si="194"/>
        <v>0</v>
      </c>
      <c r="AG551" s="141">
        <f t="shared" si="195"/>
        <v>0</v>
      </c>
      <c r="AH551" s="141">
        <f t="shared" si="196"/>
        <v>0</v>
      </c>
      <c r="AI551" s="141">
        <f t="shared" si="197"/>
        <v>0</v>
      </c>
      <c r="AJ551" s="141">
        <f t="shared" si="198"/>
        <v>1</v>
      </c>
      <c r="AK551" s="141">
        <f t="shared" si="199"/>
        <v>0</v>
      </c>
      <c r="AL551" s="141">
        <f t="shared" si="200"/>
        <v>0</v>
      </c>
      <c r="AM551" s="141">
        <f t="shared" si="201"/>
        <v>0</v>
      </c>
      <c r="AN551" s="141">
        <f t="shared" si="202"/>
        <v>1</v>
      </c>
      <c r="AO551" s="141">
        <f t="shared" si="203"/>
        <v>0</v>
      </c>
      <c r="AP551" s="142"/>
      <c r="AQ551" s="142"/>
      <c r="AR551" s="141">
        <f t="shared" si="204"/>
        <v>3</v>
      </c>
      <c r="AS551" s="141">
        <f t="shared" si="205"/>
        <v>3</v>
      </c>
      <c r="AT551" s="141" t="str">
        <f t="shared" si="206"/>
        <v>Correct</v>
      </c>
      <c r="AU551" s="142"/>
      <c r="AV551" s="115" t="s">
        <v>83</v>
      </c>
      <c r="AW551" s="115">
        <v>72</v>
      </c>
      <c r="AX551" s="115" t="s">
        <v>181</v>
      </c>
      <c r="AY551" s="115" t="s">
        <v>235</v>
      </c>
      <c r="AZ551" s="115" t="s">
        <v>85</v>
      </c>
      <c r="BA551" s="115" t="s">
        <v>86</v>
      </c>
      <c r="BB551" s="115" t="s">
        <v>87</v>
      </c>
      <c r="BC551" s="115" t="s">
        <v>101</v>
      </c>
      <c r="BD551" s="115" t="s">
        <v>111</v>
      </c>
      <c r="BE551" s="115" t="s">
        <v>106</v>
      </c>
      <c r="BF551" s="115" t="s">
        <v>91</v>
      </c>
      <c r="BG551" s="115" t="s">
        <v>86</v>
      </c>
    </row>
    <row r="552" spans="1:59">
      <c r="A552" s="115">
        <v>5600535605</v>
      </c>
      <c r="B552" s="115" t="s">
        <v>52</v>
      </c>
      <c r="C552" s="115" t="s">
        <v>53</v>
      </c>
      <c r="F552" s="115" t="s">
        <v>55</v>
      </c>
      <c r="T552" s="142"/>
      <c r="U552" s="141">
        <f t="shared" si="184"/>
        <v>3</v>
      </c>
      <c r="V552" s="141">
        <f t="shared" si="185"/>
        <v>1</v>
      </c>
      <c r="W552" s="142"/>
      <c r="X552" s="141">
        <f t="shared" si="186"/>
        <v>1</v>
      </c>
      <c r="Y552" s="141">
        <f t="shared" si="187"/>
        <v>1</v>
      </c>
      <c r="Z552" s="141">
        <f t="shared" si="188"/>
        <v>0</v>
      </c>
      <c r="AA552" s="141">
        <f t="shared" si="189"/>
        <v>0</v>
      </c>
      <c r="AB552" s="141">
        <f t="shared" si="190"/>
        <v>1</v>
      </c>
      <c r="AC552" s="141">
        <f t="shared" si="191"/>
        <v>0</v>
      </c>
      <c r="AD552" s="141">
        <f t="shared" si="192"/>
        <v>0</v>
      </c>
      <c r="AE552" s="141">
        <f t="shared" si="193"/>
        <v>0</v>
      </c>
      <c r="AF552" s="141">
        <f t="shared" si="194"/>
        <v>0</v>
      </c>
      <c r="AG552" s="141">
        <f t="shared" si="195"/>
        <v>0</v>
      </c>
      <c r="AH552" s="141">
        <f t="shared" si="196"/>
        <v>0</v>
      </c>
      <c r="AI552" s="141">
        <f t="shared" si="197"/>
        <v>0</v>
      </c>
      <c r="AJ552" s="141">
        <f t="shared" si="198"/>
        <v>0</v>
      </c>
      <c r="AK552" s="141">
        <f t="shared" si="199"/>
        <v>0</v>
      </c>
      <c r="AL552" s="141">
        <f t="shared" si="200"/>
        <v>0</v>
      </c>
      <c r="AM552" s="141">
        <f t="shared" si="201"/>
        <v>0</v>
      </c>
      <c r="AN552" s="141">
        <f t="shared" si="202"/>
        <v>0</v>
      </c>
      <c r="AO552" s="141">
        <f t="shared" si="203"/>
        <v>0</v>
      </c>
      <c r="AP552" s="142"/>
      <c r="AQ552" s="142"/>
      <c r="AR552" s="141">
        <f t="shared" si="204"/>
        <v>3</v>
      </c>
      <c r="AS552" s="141">
        <f t="shared" si="205"/>
        <v>3</v>
      </c>
      <c r="AT552" s="141" t="str">
        <f t="shared" si="206"/>
        <v>Correct</v>
      </c>
      <c r="AU552" s="142"/>
      <c r="AV552" s="115" t="s">
        <v>83</v>
      </c>
      <c r="AW552" s="115">
        <v>56</v>
      </c>
      <c r="AX552" s="115" t="s">
        <v>432</v>
      </c>
    </row>
    <row r="553" spans="1:59">
      <c r="A553" s="115">
        <v>7045784577</v>
      </c>
      <c r="E553" s="115" t="s">
        <v>19</v>
      </c>
      <c r="G553" s="115" t="s">
        <v>56</v>
      </c>
      <c r="I553" s="115" t="s">
        <v>58</v>
      </c>
      <c r="T553" s="142"/>
      <c r="U553" s="141">
        <f t="shared" si="184"/>
        <v>3</v>
      </c>
      <c r="V553" s="141">
        <f t="shared" si="185"/>
        <v>1</v>
      </c>
      <c r="W553" s="142"/>
      <c r="X553" s="141">
        <f t="shared" si="186"/>
        <v>0</v>
      </c>
      <c r="Y553" s="141">
        <f t="shared" si="187"/>
        <v>0</v>
      </c>
      <c r="Z553" s="141">
        <f t="shared" si="188"/>
        <v>0</v>
      </c>
      <c r="AA553" s="141">
        <f t="shared" si="189"/>
        <v>1</v>
      </c>
      <c r="AB553" s="141">
        <f t="shared" si="190"/>
        <v>0</v>
      </c>
      <c r="AC553" s="141">
        <f t="shared" si="191"/>
        <v>1</v>
      </c>
      <c r="AD553" s="141">
        <f t="shared" si="192"/>
        <v>0</v>
      </c>
      <c r="AE553" s="141">
        <f t="shared" si="193"/>
        <v>1</v>
      </c>
      <c r="AF553" s="141">
        <f t="shared" si="194"/>
        <v>0</v>
      </c>
      <c r="AG553" s="141">
        <f t="shared" si="195"/>
        <v>0</v>
      </c>
      <c r="AH553" s="141">
        <f t="shared" si="196"/>
        <v>0</v>
      </c>
      <c r="AI553" s="141">
        <f t="shared" si="197"/>
        <v>0</v>
      </c>
      <c r="AJ553" s="141">
        <f t="shared" si="198"/>
        <v>0</v>
      </c>
      <c r="AK553" s="141">
        <f t="shared" si="199"/>
        <v>0</v>
      </c>
      <c r="AL553" s="141">
        <f t="shared" si="200"/>
        <v>0</v>
      </c>
      <c r="AM553" s="141">
        <f t="shared" si="201"/>
        <v>0</v>
      </c>
      <c r="AN553" s="141">
        <f t="shared" si="202"/>
        <v>0</v>
      </c>
      <c r="AO553" s="141">
        <f t="shared" si="203"/>
        <v>0</v>
      </c>
      <c r="AP553" s="142"/>
      <c r="AQ553" s="142"/>
      <c r="AR553" s="141">
        <f t="shared" si="204"/>
        <v>3</v>
      </c>
      <c r="AS553" s="141">
        <f t="shared" si="205"/>
        <v>3</v>
      </c>
      <c r="AT553" s="141" t="str">
        <f t="shared" si="206"/>
        <v>Correct</v>
      </c>
      <c r="AU553" s="142"/>
      <c r="AV553" s="115" t="s">
        <v>83</v>
      </c>
      <c r="AW553" s="115">
        <v>67</v>
      </c>
      <c r="AX553" s="115" t="s">
        <v>181</v>
      </c>
      <c r="AY553" s="115" t="s">
        <v>240</v>
      </c>
      <c r="AZ553" s="115" t="s">
        <v>85</v>
      </c>
      <c r="BA553" s="115" t="s">
        <v>86</v>
      </c>
      <c r="BB553" s="115" t="s">
        <v>87</v>
      </c>
      <c r="BC553" s="115" t="s">
        <v>101</v>
      </c>
      <c r="BD553" s="115" t="s">
        <v>109</v>
      </c>
      <c r="BE553" s="115" t="s">
        <v>90</v>
      </c>
      <c r="BF553" s="115" t="s">
        <v>91</v>
      </c>
      <c r="BG553" s="115" t="s">
        <v>91</v>
      </c>
    </row>
    <row r="554" spans="1:59">
      <c r="A554" s="115">
        <v>7045765475</v>
      </c>
      <c r="B554" s="115" t="s">
        <v>52</v>
      </c>
      <c r="E554" s="115" t="s">
        <v>19</v>
      </c>
      <c r="F554" s="115" t="s">
        <v>55</v>
      </c>
      <c r="T554" s="142"/>
      <c r="U554" s="141">
        <f t="shared" si="184"/>
        <v>3</v>
      </c>
      <c r="V554" s="141">
        <f t="shared" si="185"/>
        <v>1</v>
      </c>
      <c r="W554" s="142"/>
      <c r="X554" s="141">
        <f t="shared" si="186"/>
        <v>1</v>
      </c>
      <c r="Y554" s="141">
        <f t="shared" si="187"/>
        <v>0</v>
      </c>
      <c r="Z554" s="141">
        <f t="shared" si="188"/>
        <v>0</v>
      </c>
      <c r="AA554" s="141">
        <f t="shared" si="189"/>
        <v>1</v>
      </c>
      <c r="AB554" s="141">
        <f t="shared" si="190"/>
        <v>1</v>
      </c>
      <c r="AC554" s="141">
        <f t="shared" si="191"/>
        <v>0</v>
      </c>
      <c r="AD554" s="141">
        <f t="shared" si="192"/>
        <v>0</v>
      </c>
      <c r="AE554" s="141">
        <f t="shared" si="193"/>
        <v>0</v>
      </c>
      <c r="AF554" s="141">
        <f t="shared" si="194"/>
        <v>0</v>
      </c>
      <c r="AG554" s="141">
        <f t="shared" si="195"/>
        <v>0</v>
      </c>
      <c r="AH554" s="141">
        <f t="shared" si="196"/>
        <v>0</v>
      </c>
      <c r="AI554" s="141">
        <f t="shared" si="197"/>
        <v>0</v>
      </c>
      <c r="AJ554" s="141">
        <f t="shared" si="198"/>
        <v>0</v>
      </c>
      <c r="AK554" s="141">
        <f t="shared" si="199"/>
        <v>0</v>
      </c>
      <c r="AL554" s="141">
        <f t="shared" si="200"/>
        <v>0</v>
      </c>
      <c r="AM554" s="141">
        <f t="shared" si="201"/>
        <v>0</v>
      </c>
      <c r="AN554" s="141">
        <f t="shared" si="202"/>
        <v>0</v>
      </c>
      <c r="AO554" s="141">
        <f t="shared" si="203"/>
        <v>0</v>
      </c>
      <c r="AP554" s="142"/>
      <c r="AQ554" s="142"/>
      <c r="AR554" s="141">
        <f t="shared" si="204"/>
        <v>3</v>
      </c>
      <c r="AS554" s="141">
        <f t="shared" si="205"/>
        <v>3</v>
      </c>
      <c r="AT554" s="141" t="str">
        <f t="shared" si="206"/>
        <v>Correct</v>
      </c>
      <c r="AU554" s="142"/>
      <c r="AV554" s="115" t="s">
        <v>83</v>
      </c>
      <c r="AW554" s="115">
        <v>81</v>
      </c>
      <c r="AX554" s="115" t="s">
        <v>181</v>
      </c>
      <c r="AY554" s="115" t="s">
        <v>208</v>
      </c>
      <c r="AZ554" s="115" t="s">
        <v>85</v>
      </c>
      <c r="BB554" s="115" t="s">
        <v>87</v>
      </c>
      <c r="BD554" s="115" t="s">
        <v>109</v>
      </c>
      <c r="BE554" s="115" t="s">
        <v>106</v>
      </c>
      <c r="BF554" s="115" t="s">
        <v>91</v>
      </c>
      <c r="BG554" s="115" t="s">
        <v>91</v>
      </c>
    </row>
    <row r="555" spans="1:59">
      <c r="A555" s="115">
        <v>5596702455</v>
      </c>
      <c r="G555" s="115" t="s">
        <v>56</v>
      </c>
      <c r="M555" s="115" t="s">
        <v>62</v>
      </c>
      <c r="S555" s="115" t="s">
        <v>66</v>
      </c>
      <c r="T555" s="142"/>
      <c r="U555" s="141">
        <f t="shared" si="184"/>
        <v>3</v>
      </c>
      <c r="V555" s="141">
        <f t="shared" si="185"/>
        <v>1</v>
      </c>
      <c r="W555" s="142"/>
      <c r="X555" s="141">
        <f t="shared" si="186"/>
        <v>0</v>
      </c>
      <c r="Y555" s="141">
        <f t="shared" si="187"/>
        <v>0</v>
      </c>
      <c r="Z555" s="141">
        <f t="shared" si="188"/>
        <v>0</v>
      </c>
      <c r="AA555" s="141">
        <f t="shared" si="189"/>
        <v>0</v>
      </c>
      <c r="AB555" s="141">
        <f t="shared" si="190"/>
        <v>0</v>
      </c>
      <c r="AC555" s="141">
        <f t="shared" si="191"/>
        <v>1</v>
      </c>
      <c r="AD555" s="141">
        <f t="shared" si="192"/>
        <v>0</v>
      </c>
      <c r="AE555" s="141">
        <f t="shared" si="193"/>
        <v>0</v>
      </c>
      <c r="AF555" s="141">
        <f t="shared" si="194"/>
        <v>0</v>
      </c>
      <c r="AG555" s="141">
        <f t="shared" si="195"/>
        <v>0</v>
      </c>
      <c r="AH555" s="141">
        <f t="shared" si="196"/>
        <v>0</v>
      </c>
      <c r="AI555" s="141">
        <f t="shared" si="197"/>
        <v>1</v>
      </c>
      <c r="AJ555" s="141">
        <f t="shared" si="198"/>
        <v>0</v>
      </c>
      <c r="AK555" s="141">
        <f t="shared" si="199"/>
        <v>0</v>
      </c>
      <c r="AL555" s="141">
        <f t="shared" si="200"/>
        <v>0</v>
      </c>
      <c r="AM555" s="141">
        <f t="shared" si="201"/>
        <v>0</v>
      </c>
      <c r="AN555" s="141">
        <f t="shared" si="202"/>
        <v>0</v>
      </c>
      <c r="AO555" s="141">
        <f t="shared" si="203"/>
        <v>1</v>
      </c>
      <c r="AP555" s="142"/>
      <c r="AQ555" s="142"/>
      <c r="AR555" s="141">
        <f t="shared" si="204"/>
        <v>3</v>
      </c>
      <c r="AS555" s="141">
        <f t="shared" si="205"/>
        <v>3</v>
      </c>
      <c r="AT555" s="141" t="str">
        <f t="shared" si="206"/>
        <v>Correct</v>
      </c>
      <c r="AU555" s="142"/>
      <c r="AV555" s="115" t="s">
        <v>83</v>
      </c>
      <c r="AW555" s="115">
        <v>45</v>
      </c>
      <c r="AX555" s="115" t="s">
        <v>432</v>
      </c>
    </row>
    <row r="556" spans="1:59">
      <c r="A556" s="115">
        <v>5606376890</v>
      </c>
      <c r="D556" s="115" t="s">
        <v>54</v>
      </c>
      <c r="I556" s="115" t="s">
        <v>58</v>
      </c>
      <c r="P556" s="115" t="s">
        <v>63</v>
      </c>
      <c r="T556" s="142"/>
      <c r="U556" s="141">
        <f t="shared" si="184"/>
        <v>3</v>
      </c>
      <c r="V556" s="141">
        <f t="shared" si="185"/>
        <v>1</v>
      </c>
      <c r="W556" s="142"/>
      <c r="X556" s="141">
        <f t="shared" si="186"/>
        <v>0</v>
      </c>
      <c r="Y556" s="141">
        <f t="shared" si="187"/>
        <v>0</v>
      </c>
      <c r="Z556" s="141">
        <f t="shared" si="188"/>
        <v>1</v>
      </c>
      <c r="AA556" s="141">
        <f t="shared" si="189"/>
        <v>0</v>
      </c>
      <c r="AB556" s="141">
        <f t="shared" si="190"/>
        <v>0</v>
      </c>
      <c r="AC556" s="141">
        <f t="shared" si="191"/>
        <v>0</v>
      </c>
      <c r="AD556" s="141">
        <f t="shared" si="192"/>
        <v>0</v>
      </c>
      <c r="AE556" s="141">
        <f t="shared" si="193"/>
        <v>1</v>
      </c>
      <c r="AF556" s="141">
        <f t="shared" si="194"/>
        <v>0</v>
      </c>
      <c r="AG556" s="141">
        <f t="shared" si="195"/>
        <v>0</v>
      </c>
      <c r="AH556" s="141">
        <f t="shared" si="196"/>
        <v>0</v>
      </c>
      <c r="AI556" s="141">
        <f t="shared" si="197"/>
        <v>0</v>
      </c>
      <c r="AJ556" s="141">
        <f t="shared" si="198"/>
        <v>0</v>
      </c>
      <c r="AK556" s="141">
        <f t="shared" si="199"/>
        <v>0</v>
      </c>
      <c r="AL556" s="141">
        <f t="shared" si="200"/>
        <v>1</v>
      </c>
      <c r="AM556" s="141">
        <f t="shared" si="201"/>
        <v>0</v>
      </c>
      <c r="AN556" s="141">
        <f t="shared" si="202"/>
        <v>0</v>
      </c>
      <c r="AO556" s="141">
        <f t="shared" si="203"/>
        <v>0</v>
      </c>
      <c r="AP556" s="142"/>
      <c r="AQ556" s="142"/>
      <c r="AR556" s="141">
        <f t="shared" si="204"/>
        <v>3</v>
      </c>
      <c r="AS556" s="141">
        <f t="shared" si="205"/>
        <v>3</v>
      </c>
      <c r="AT556" s="141" t="str">
        <f t="shared" si="206"/>
        <v>Correct</v>
      </c>
      <c r="AU556" s="142"/>
      <c r="AV556" s="115" t="s">
        <v>99</v>
      </c>
      <c r="AW556" s="115">
        <v>9</v>
      </c>
      <c r="AX556" s="115" t="s">
        <v>432</v>
      </c>
    </row>
    <row r="557" spans="1:59">
      <c r="A557" s="115">
        <v>5578377495</v>
      </c>
      <c r="H557" s="115" t="s">
        <v>57</v>
      </c>
      <c r="J557" s="115" t="s">
        <v>59</v>
      </c>
      <c r="N557" s="115" t="s">
        <v>26</v>
      </c>
      <c r="T557" s="142"/>
      <c r="U557" s="141">
        <f t="shared" si="184"/>
        <v>3</v>
      </c>
      <c r="V557" s="141">
        <f t="shared" si="185"/>
        <v>1</v>
      </c>
      <c r="W557" s="142"/>
      <c r="X557" s="141">
        <f t="shared" si="186"/>
        <v>0</v>
      </c>
      <c r="Y557" s="141">
        <f t="shared" si="187"/>
        <v>0</v>
      </c>
      <c r="Z557" s="141">
        <f t="shared" si="188"/>
        <v>0</v>
      </c>
      <c r="AA557" s="141">
        <f t="shared" si="189"/>
        <v>0</v>
      </c>
      <c r="AB557" s="141">
        <f t="shared" si="190"/>
        <v>0</v>
      </c>
      <c r="AC557" s="141">
        <f t="shared" si="191"/>
        <v>0</v>
      </c>
      <c r="AD557" s="141">
        <f t="shared" si="192"/>
        <v>1</v>
      </c>
      <c r="AE557" s="141">
        <f t="shared" si="193"/>
        <v>0</v>
      </c>
      <c r="AF557" s="141">
        <f t="shared" si="194"/>
        <v>1</v>
      </c>
      <c r="AG557" s="141">
        <f t="shared" si="195"/>
        <v>0</v>
      </c>
      <c r="AH557" s="141">
        <f t="shared" si="196"/>
        <v>0</v>
      </c>
      <c r="AI557" s="141">
        <f t="shared" si="197"/>
        <v>0</v>
      </c>
      <c r="AJ557" s="141">
        <f t="shared" si="198"/>
        <v>1</v>
      </c>
      <c r="AK557" s="141">
        <f t="shared" si="199"/>
        <v>0</v>
      </c>
      <c r="AL557" s="141">
        <f t="shared" si="200"/>
        <v>0</v>
      </c>
      <c r="AM557" s="141">
        <f t="shared" si="201"/>
        <v>0</v>
      </c>
      <c r="AN557" s="141">
        <f t="shared" si="202"/>
        <v>0</v>
      </c>
      <c r="AO557" s="141">
        <f t="shared" si="203"/>
        <v>0</v>
      </c>
      <c r="AP557" s="142"/>
      <c r="AQ557" s="142"/>
      <c r="AR557" s="141">
        <f t="shared" si="204"/>
        <v>3</v>
      </c>
      <c r="AS557" s="141">
        <f t="shared" si="205"/>
        <v>3</v>
      </c>
      <c r="AT557" s="141" t="str">
        <f t="shared" si="206"/>
        <v>Correct</v>
      </c>
      <c r="AU557" s="142"/>
    </row>
    <row r="558" spans="1:59">
      <c r="A558" s="115">
        <v>5593492196</v>
      </c>
      <c r="J558" s="115" t="s">
        <v>59</v>
      </c>
      <c r="K558" s="115" t="s">
        <v>60</v>
      </c>
      <c r="L558" s="115" t="s">
        <v>61</v>
      </c>
      <c r="T558" s="142"/>
      <c r="U558" s="141">
        <f t="shared" si="184"/>
        <v>3</v>
      </c>
      <c r="V558" s="141">
        <f t="shared" si="185"/>
        <v>1</v>
      </c>
      <c r="W558" s="142"/>
      <c r="X558" s="141">
        <f t="shared" si="186"/>
        <v>0</v>
      </c>
      <c r="Y558" s="141">
        <f t="shared" si="187"/>
        <v>0</v>
      </c>
      <c r="Z558" s="141">
        <f t="shared" si="188"/>
        <v>0</v>
      </c>
      <c r="AA558" s="141">
        <f t="shared" si="189"/>
        <v>0</v>
      </c>
      <c r="AB558" s="141">
        <f t="shared" si="190"/>
        <v>0</v>
      </c>
      <c r="AC558" s="141">
        <f t="shared" si="191"/>
        <v>0</v>
      </c>
      <c r="AD558" s="141">
        <f t="shared" si="192"/>
        <v>0</v>
      </c>
      <c r="AE558" s="141">
        <f t="shared" si="193"/>
        <v>0</v>
      </c>
      <c r="AF558" s="141">
        <f t="shared" si="194"/>
        <v>1</v>
      </c>
      <c r="AG558" s="141">
        <f t="shared" si="195"/>
        <v>1</v>
      </c>
      <c r="AH558" s="141">
        <f t="shared" si="196"/>
        <v>1</v>
      </c>
      <c r="AI558" s="141">
        <f t="shared" si="197"/>
        <v>0</v>
      </c>
      <c r="AJ558" s="141">
        <f t="shared" si="198"/>
        <v>0</v>
      </c>
      <c r="AK558" s="141">
        <f t="shared" si="199"/>
        <v>0</v>
      </c>
      <c r="AL558" s="141">
        <f t="shared" si="200"/>
        <v>0</v>
      </c>
      <c r="AM558" s="141">
        <f t="shared" si="201"/>
        <v>0</v>
      </c>
      <c r="AN558" s="141">
        <f t="shared" si="202"/>
        <v>0</v>
      </c>
      <c r="AO558" s="141">
        <f t="shared" si="203"/>
        <v>0</v>
      </c>
      <c r="AP558" s="142"/>
      <c r="AQ558" s="142"/>
      <c r="AR558" s="141">
        <f t="shared" si="204"/>
        <v>3</v>
      </c>
      <c r="AS558" s="141">
        <f t="shared" si="205"/>
        <v>3</v>
      </c>
      <c r="AT558" s="141" t="str">
        <f t="shared" si="206"/>
        <v>Correct</v>
      </c>
      <c r="AU558" s="142"/>
      <c r="AV558" s="115" t="s">
        <v>99</v>
      </c>
      <c r="AW558" s="115">
        <v>13</v>
      </c>
      <c r="AX558" s="115" t="s">
        <v>181</v>
      </c>
      <c r="AY558" s="115" t="s">
        <v>237</v>
      </c>
      <c r="AZ558" s="115" t="s">
        <v>85</v>
      </c>
      <c r="BA558" s="115" t="s">
        <v>86</v>
      </c>
      <c r="BB558" s="115" t="s">
        <v>108</v>
      </c>
      <c r="BC558" s="115" t="s">
        <v>93</v>
      </c>
      <c r="BD558" s="115" t="s">
        <v>89</v>
      </c>
      <c r="BE558" s="115" t="s">
        <v>113</v>
      </c>
      <c r="BF558" s="115" t="s">
        <v>91</v>
      </c>
    </row>
    <row r="559" spans="1:59">
      <c r="A559" s="115">
        <v>5606378583</v>
      </c>
      <c r="C559" s="115" t="s">
        <v>53</v>
      </c>
      <c r="R559" s="115" t="s">
        <v>65</v>
      </c>
      <c r="T559" s="142"/>
      <c r="U559" s="141">
        <f t="shared" si="184"/>
        <v>2</v>
      </c>
      <c r="V559" s="141">
        <f t="shared" si="185"/>
        <v>1.5</v>
      </c>
      <c r="W559" s="142"/>
      <c r="X559" s="141">
        <f t="shared" si="186"/>
        <v>0</v>
      </c>
      <c r="Y559" s="141">
        <f t="shared" si="187"/>
        <v>1</v>
      </c>
      <c r="Z559" s="141">
        <f t="shared" si="188"/>
        <v>0</v>
      </c>
      <c r="AA559" s="141">
        <f t="shared" si="189"/>
        <v>0</v>
      </c>
      <c r="AB559" s="141">
        <f t="shared" si="190"/>
        <v>0</v>
      </c>
      <c r="AC559" s="141">
        <f t="shared" si="191"/>
        <v>0</v>
      </c>
      <c r="AD559" s="141">
        <f t="shared" si="192"/>
        <v>0</v>
      </c>
      <c r="AE559" s="141">
        <f t="shared" si="193"/>
        <v>0</v>
      </c>
      <c r="AF559" s="141">
        <f t="shared" si="194"/>
        <v>0</v>
      </c>
      <c r="AG559" s="141">
        <f t="shared" si="195"/>
        <v>0</v>
      </c>
      <c r="AH559" s="141">
        <f t="shared" si="196"/>
        <v>0</v>
      </c>
      <c r="AI559" s="141">
        <f t="shared" si="197"/>
        <v>0</v>
      </c>
      <c r="AJ559" s="141">
        <f t="shared" si="198"/>
        <v>0</v>
      </c>
      <c r="AK559" s="141">
        <f t="shared" si="199"/>
        <v>0</v>
      </c>
      <c r="AL559" s="141">
        <f t="shared" si="200"/>
        <v>0</v>
      </c>
      <c r="AM559" s="141">
        <f t="shared" si="201"/>
        <v>0</v>
      </c>
      <c r="AN559" s="141">
        <f t="shared" si="202"/>
        <v>1</v>
      </c>
      <c r="AO559" s="141">
        <f t="shared" si="203"/>
        <v>0</v>
      </c>
      <c r="AP559" s="142"/>
      <c r="AQ559" s="142"/>
      <c r="AR559" s="141">
        <f t="shared" si="204"/>
        <v>2</v>
      </c>
      <c r="AS559" s="141">
        <f t="shared" si="205"/>
        <v>2</v>
      </c>
      <c r="AT559" s="141" t="str">
        <f t="shared" si="206"/>
        <v>Correct</v>
      </c>
      <c r="AU559" s="142"/>
      <c r="AV559" s="115" t="s">
        <v>99</v>
      </c>
      <c r="AW559" s="115">
        <v>9</v>
      </c>
      <c r="AX559" s="115" t="s">
        <v>432</v>
      </c>
      <c r="AZ559" s="115" t="s">
        <v>107</v>
      </c>
      <c r="BA559" s="115" t="s">
        <v>86</v>
      </c>
      <c r="BB559" s="115" t="s">
        <v>108</v>
      </c>
      <c r="BC559" s="115" t="s">
        <v>96</v>
      </c>
      <c r="BD559" s="115" t="s">
        <v>102</v>
      </c>
      <c r="BE559" s="115" t="s">
        <v>95</v>
      </c>
      <c r="BF559" s="115" t="s">
        <v>86</v>
      </c>
    </row>
    <row r="560" spans="1:59">
      <c r="A560" s="115">
        <v>5587188345</v>
      </c>
      <c r="D560" s="115" t="s">
        <v>54</v>
      </c>
      <c r="K560" s="115" t="s">
        <v>60</v>
      </c>
      <c r="R560" s="115" t="s">
        <v>65</v>
      </c>
      <c r="T560" s="142"/>
      <c r="U560" s="141">
        <f t="shared" si="184"/>
        <v>3</v>
      </c>
      <c r="V560" s="141">
        <f t="shared" si="185"/>
        <v>1</v>
      </c>
      <c r="W560" s="142"/>
      <c r="X560" s="141">
        <f t="shared" si="186"/>
        <v>0</v>
      </c>
      <c r="Y560" s="141">
        <f t="shared" si="187"/>
        <v>0</v>
      </c>
      <c r="Z560" s="141">
        <f t="shared" si="188"/>
        <v>1</v>
      </c>
      <c r="AA560" s="141">
        <f t="shared" si="189"/>
        <v>0</v>
      </c>
      <c r="AB560" s="141">
        <f t="shared" si="190"/>
        <v>0</v>
      </c>
      <c r="AC560" s="141">
        <f t="shared" si="191"/>
        <v>0</v>
      </c>
      <c r="AD560" s="141">
        <f t="shared" si="192"/>
        <v>0</v>
      </c>
      <c r="AE560" s="141">
        <f t="shared" si="193"/>
        <v>0</v>
      </c>
      <c r="AF560" s="141">
        <f t="shared" si="194"/>
        <v>0</v>
      </c>
      <c r="AG560" s="141">
        <f t="shared" si="195"/>
        <v>1</v>
      </c>
      <c r="AH560" s="141">
        <f t="shared" si="196"/>
        <v>0</v>
      </c>
      <c r="AI560" s="141">
        <f t="shared" si="197"/>
        <v>0</v>
      </c>
      <c r="AJ560" s="141">
        <f t="shared" si="198"/>
        <v>0</v>
      </c>
      <c r="AK560" s="141">
        <f t="shared" si="199"/>
        <v>0</v>
      </c>
      <c r="AL560" s="141">
        <f t="shared" si="200"/>
        <v>0</v>
      </c>
      <c r="AM560" s="141">
        <f t="shared" si="201"/>
        <v>0</v>
      </c>
      <c r="AN560" s="141">
        <f t="shared" si="202"/>
        <v>1</v>
      </c>
      <c r="AO560" s="141">
        <f t="shared" si="203"/>
        <v>0</v>
      </c>
      <c r="AP560" s="142"/>
      <c r="AQ560" s="142"/>
      <c r="AR560" s="141">
        <f t="shared" si="204"/>
        <v>3</v>
      </c>
      <c r="AS560" s="141">
        <f t="shared" si="205"/>
        <v>3</v>
      </c>
      <c r="AT560" s="141" t="str">
        <f t="shared" si="206"/>
        <v>Correct</v>
      </c>
      <c r="AU560" s="142"/>
      <c r="AV560" s="115" t="s">
        <v>83</v>
      </c>
      <c r="AW560" s="115">
        <v>55</v>
      </c>
      <c r="AX560" s="115" t="s">
        <v>84</v>
      </c>
      <c r="AY560" s="115" t="s">
        <v>138</v>
      </c>
    </row>
    <row r="561" spans="1:59">
      <c r="A561" s="115">
        <v>5582939586</v>
      </c>
      <c r="G561" s="115" t="s">
        <v>56</v>
      </c>
      <c r="I561" s="115" t="s">
        <v>58</v>
      </c>
      <c r="R561" s="115" t="s">
        <v>65</v>
      </c>
      <c r="T561" s="142"/>
      <c r="U561" s="141">
        <f t="shared" si="184"/>
        <v>3</v>
      </c>
      <c r="V561" s="141">
        <f t="shared" si="185"/>
        <v>1</v>
      </c>
      <c r="W561" s="142"/>
      <c r="X561" s="141">
        <f t="shared" si="186"/>
        <v>0</v>
      </c>
      <c r="Y561" s="141">
        <f t="shared" si="187"/>
        <v>0</v>
      </c>
      <c r="Z561" s="141">
        <f t="shared" si="188"/>
        <v>0</v>
      </c>
      <c r="AA561" s="141">
        <f t="shared" si="189"/>
        <v>0</v>
      </c>
      <c r="AB561" s="141">
        <f t="shared" si="190"/>
        <v>0</v>
      </c>
      <c r="AC561" s="141">
        <f t="shared" si="191"/>
        <v>1</v>
      </c>
      <c r="AD561" s="141">
        <f t="shared" si="192"/>
        <v>0</v>
      </c>
      <c r="AE561" s="141">
        <f t="shared" si="193"/>
        <v>1</v>
      </c>
      <c r="AF561" s="141">
        <f t="shared" si="194"/>
        <v>0</v>
      </c>
      <c r="AG561" s="141">
        <f t="shared" si="195"/>
        <v>0</v>
      </c>
      <c r="AH561" s="141">
        <f t="shared" si="196"/>
        <v>0</v>
      </c>
      <c r="AI561" s="141">
        <f t="shared" si="197"/>
        <v>0</v>
      </c>
      <c r="AJ561" s="141">
        <f t="shared" si="198"/>
        <v>0</v>
      </c>
      <c r="AK561" s="141">
        <f t="shared" si="199"/>
        <v>0</v>
      </c>
      <c r="AL561" s="141">
        <f t="shared" si="200"/>
        <v>0</v>
      </c>
      <c r="AM561" s="141">
        <f t="shared" si="201"/>
        <v>0</v>
      </c>
      <c r="AN561" s="141">
        <f t="shared" si="202"/>
        <v>1</v>
      </c>
      <c r="AO561" s="141">
        <f t="shared" si="203"/>
        <v>0</v>
      </c>
      <c r="AP561" s="142"/>
      <c r="AQ561" s="142"/>
      <c r="AR561" s="141">
        <f t="shared" si="204"/>
        <v>3</v>
      </c>
      <c r="AS561" s="141">
        <f t="shared" si="205"/>
        <v>3</v>
      </c>
      <c r="AT561" s="141" t="str">
        <f t="shared" si="206"/>
        <v>Correct</v>
      </c>
      <c r="AU561" s="142"/>
      <c r="AV561" s="115" t="s">
        <v>83</v>
      </c>
      <c r="AW561" s="115">
        <v>73</v>
      </c>
      <c r="AX561" s="115" t="s">
        <v>181</v>
      </c>
      <c r="AY561" s="115" t="s">
        <v>226</v>
      </c>
      <c r="AZ561" s="115" t="s">
        <v>85</v>
      </c>
      <c r="BA561" s="115" t="s">
        <v>86</v>
      </c>
      <c r="BB561" s="115" t="s">
        <v>87</v>
      </c>
      <c r="BC561" s="115" t="s">
        <v>96</v>
      </c>
      <c r="BD561" s="115" t="s">
        <v>94</v>
      </c>
      <c r="BE561" s="115" t="s">
        <v>106</v>
      </c>
      <c r="BF561" s="115" t="s">
        <v>91</v>
      </c>
      <c r="BG561" s="115" t="s">
        <v>86</v>
      </c>
    </row>
    <row r="562" spans="1:59">
      <c r="A562" s="115">
        <v>5587093240</v>
      </c>
      <c r="D562" s="115" t="s">
        <v>54</v>
      </c>
      <c r="F562" s="115" t="s">
        <v>55</v>
      </c>
      <c r="S562" s="115" t="s">
        <v>66</v>
      </c>
      <c r="T562" s="142"/>
      <c r="U562" s="141">
        <f t="shared" si="184"/>
        <v>3</v>
      </c>
      <c r="V562" s="141">
        <f t="shared" si="185"/>
        <v>1</v>
      </c>
      <c r="W562" s="142"/>
      <c r="X562" s="141">
        <f t="shared" si="186"/>
        <v>0</v>
      </c>
      <c r="Y562" s="141">
        <f t="shared" si="187"/>
        <v>0</v>
      </c>
      <c r="Z562" s="141">
        <f t="shared" si="188"/>
        <v>1</v>
      </c>
      <c r="AA562" s="141">
        <f t="shared" si="189"/>
        <v>0</v>
      </c>
      <c r="AB562" s="141">
        <f t="shared" si="190"/>
        <v>1</v>
      </c>
      <c r="AC562" s="141">
        <f t="shared" si="191"/>
        <v>0</v>
      </c>
      <c r="AD562" s="141">
        <f t="shared" si="192"/>
        <v>0</v>
      </c>
      <c r="AE562" s="141">
        <f t="shared" si="193"/>
        <v>0</v>
      </c>
      <c r="AF562" s="141">
        <f t="shared" si="194"/>
        <v>0</v>
      </c>
      <c r="AG562" s="141">
        <f t="shared" si="195"/>
        <v>0</v>
      </c>
      <c r="AH562" s="141">
        <f t="shared" si="196"/>
        <v>0</v>
      </c>
      <c r="AI562" s="141">
        <f t="shared" si="197"/>
        <v>0</v>
      </c>
      <c r="AJ562" s="141">
        <f t="shared" si="198"/>
        <v>0</v>
      </c>
      <c r="AK562" s="141">
        <f t="shared" si="199"/>
        <v>0</v>
      </c>
      <c r="AL562" s="141">
        <f t="shared" si="200"/>
        <v>0</v>
      </c>
      <c r="AM562" s="141">
        <f t="shared" si="201"/>
        <v>0</v>
      </c>
      <c r="AN562" s="141">
        <f t="shared" si="202"/>
        <v>0</v>
      </c>
      <c r="AO562" s="141">
        <f t="shared" si="203"/>
        <v>1</v>
      </c>
      <c r="AP562" s="142"/>
      <c r="AQ562" s="142"/>
      <c r="AR562" s="141">
        <f t="shared" si="204"/>
        <v>3</v>
      </c>
      <c r="AS562" s="141">
        <f t="shared" si="205"/>
        <v>3</v>
      </c>
      <c r="AT562" s="141" t="str">
        <f t="shared" si="206"/>
        <v>Correct</v>
      </c>
      <c r="AU562" s="142"/>
      <c r="AV562" s="115" t="s">
        <v>83</v>
      </c>
      <c r="AW562" s="115">
        <v>36</v>
      </c>
      <c r="AX562" s="115" t="s">
        <v>181</v>
      </c>
      <c r="AY562" s="115" t="s">
        <v>190</v>
      </c>
      <c r="AZ562" s="115" t="s">
        <v>85</v>
      </c>
      <c r="BA562" s="115" t="s">
        <v>86</v>
      </c>
      <c r="BB562" s="115" t="s">
        <v>87</v>
      </c>
      <c r="BC562" s="115" t="s">
        <v>88</v>
      </c>
      <c r="BD562" s="115" t="s">
        <v>111</v>
      </c>
      <c r="BE562" s="115" t="s">
        <v>90</v>
      </c>
      <c r="BF562" s="115" t="s">
        <v>91</v>
      </c>
      <c r="BG562" s="115" t="s">
        <v>91</v>
      </c>
    </row>
    <row r="563" spans="1:59">
      <c r="A563" s="115">
        <v>6985142158</v>
      </c>
      <c r="B563" s="115" t="s">
        <v>52</v>
      </c>
      <c r="G563" s="115" t="s">
        <v>56</v>
      </c>
      <c r="L563" s="115" t="s">
        <v>61</v>
      </c>
      <c r="T563" s="142"/>
      <c r="U563" s="141">
        <f t="shared" si="184"/>
        <v>3</v>
      </c>
      <c r="V563" s="141">
        <f t="shared" si="185"/>
        <v>1</v>
      </c>
      <c r="W563" s="142"/>
      <c r="X563" s="141">
        <f t="shared" si="186"/>
        <v>1</v>
      </c>
      <c r="Y563" s="141">
        <f t="shared" si="187"/>
        <v>0</v>
      </c>
      <c r="Z563" s="141">
        <f t="shared" si="188"/>
        <v>0</v>
      </c>
      <c r="AA563" s="141">
        <f t="shared" si="189"/>
        <v>0</v>
      </c>
      <c r="AB563" s="141">
        <f t="shared" si="190"/>
        <v>0</v>
      </c>
      <c r="AC563" s="141">
        <f t="shared" si="191"/>
        <v>1</v>
      </c>
      <c r="AD563" s="141">
        <f t="shared" si="192"/>
        <v>0</v>
      </c>
      <c r="AE563" s="141">
        <f t="shared" si="193"/>
        <v>0</v>
      </c>
      <c r="AF563" s="141">
        <f t="shared" si="194"/>
        <v>0</v>
      </c>
      <c r="AG563" s="141">
        <f t="shared" si="195"/>
        <v>0</v>
      </c>
      <c r="AH563" s="141">
        <f t="shared" si="196"/>
        <v>1</v>
      </c>
      <c r="AI563" s="141">
        <f t="shared" si="197"/>
        <v>0</v>
      </c>
      <c r="AJ563" s="141">
        <f t="shared" si="198"/>
        <v>0</v>
      </c>
      <c r="AK563" s="141">
        <f t="shared" si="199"/>
        <v>0</v>
      </c>
      <c r="AL563" s="141">
        <f t="shared" si="200"/>
        <v>0</v>
      </c>
      <c r="AM563" s="141">
        <f t="shared" si="201"/>
        <v>0</v>
      </c>
      <c r="AN563" s="141">
        <f t="shared" si="202"/>
        <v>0</v>
      </c>
      <c r="AO563" s="141">
        <f t="shared" si="203"/>
        <v>0</v>
      </c>
      <c r="AP563" s="142"/>
      <c r="AQ563" s="142"/>
      <c r="AR563" s="141">
        <f t="shared" si="204"/>
        <v>3</v>
      </c>
      <c r="AS563" s="141">
        <f t="shared" si="205"/>
        <v>3</v>
      </c>
      <c r="AT563" s="141" t="str">
        <f t="shared" si="206"/>
        <v>Correct</v>
      </c>
      <c r="AU563" s="142"/>
      <c r="AV563" s="115" t="s">
        <v>99</v>
      </c>
      <c r="AW563" s="115">
        <v>34</v>
      </c>
      <c r="AX563" s="115" t="s">
        <v>181</v>
      </c>
      <c r="AY563" s="115" t="s">
        <v>237</v>
      </c>
      <c r="AZ563" s="115" t="s">
        <v>97</v>
      </c>
      <c r="BB563" s="115" t="s">
        <v>482</v>
      </c>
      <c r="BC563" s="115" t="s">
        <v>100</v>
      </c>
      <c r="BD563" s="115" t="s">
        <v>112</v>
      </c>
      <c r="BE563" s="115" t="s">
        <v>98</v>
      </c>
      <c r="BF563" s="115" t="s">
        <v>86</v>
      </c>
      <c r="BG563" s="115" t="s">
        <v>86</v>
      </c>
    </row>
    <row r="564" spans="1:59">
      <c r="A564" s="115">
        <v>7045783316</v>
      </c>
      <c r="D564" s="115" t="s">
        <v>54</v>
      </c>
      <c r="F564" s="115" t="s">
        <v>55</v>
      </c>
      <c r="S564" s="115" t="s">
        <v>66</v>
      </c>
      <c r="T564" s="142"/>
      <c r="U564" s="141">
        <f t="shared" si="184"/>
        <v>3</v>
      </c>
      <c r="V564" s="141">
        <f t="shared" si="185"/>
        <v>1</v>
      </c>
      <c r="W564" s="142"/>
      <c r="X564" s="141">
        <f t="shared" si="186"/>
        <v>0</v>
      </c>
      <c r="Y564" s="141">
        <f t="shared" si="187"/>
        <v>0</v>
      </c>
      <c r="Z564" s="141">
        <f t="shared" si="188"/>
        <v>1</v>
      </c>
      <c r="AA564" s="141">
        <f t="shared" si="189"/>
        <v>0</v>
      </c>
      <c r="AB564" s="141">
        <f t="shared" si="190"/>
        <v>1</v>
      </c>
      <c r="AC564" s="141">
        <f t="shared" si="191"/>
        <v>0</v>
      </c>
      <c r="AD564" s="141">
        <f t="shared" si="192"/>
        <v>0</v>
      </c>
      <c r="AE564" s="141">
        <f t="shared" si="193"/>
        <v>0</v>
      </c>
      <c r="AF564" s="141">
        <f t="shared" si="194"/>
        <v>0</v>
      </c>
      <c r="AG564" s="141">
        <f t="shared" si="195"/>
        <v>0</v>
      </c>
      <c r="AH564" s="141">
        <f t="shared" si="196"/>
        <v>0</v>
      </c>
      <c r="AI564" s="141">
        <f t="shared" si="197"/>
        <v>0</v>
      </c>
      <c r="AJ564" s="141">
        <f t="shared" si="198"/>
        <v>0</v>
      </c>
      <c r="AK564" s="141">
        <f t="shared" si="199"/>
        <v>0</v>
      </c>
      <c r="AL564" s="141">
        <f t="shared" si="200"/>
        <v>0</v>
      </c>
      <c r="AM564" s="141">
        <f t="shared" si="201"/>
        <v>0</v>
      </c>
      <c r="AN564" s="141">
        <f t="shared" si="202"/>
        <v>0</v>
      </c>
      <c r="AO564" s="141">
        <f t="shared" si="203"/>
        <v>1</v>
      </c>
      <c r="AP564" s="142"/>
      <c r="AQ564" s="142"/>
      <c r="AR564" s="141">
        <f t="shared" si="204"/>
        <v>3</v>
      </c>
      <c r="AS564" s="141">
        <f t="shared" si="205"/>
        <v>3</v>
      </c>
      <c r="AT564" s="141" t="str">
        <f t="shared" si="206"/>
        <v>Correct</v>
      </c>
      <c r="AU564" s="142"/>
      <c r="AV564" s="115" t="s">
        <v>83</v>
      </c>
      <c r="AW564" s="115">
        <v>73</v>
      </c>
      <c r="AX564" s="115" t="s">
        <v>181</v>
      </c>
      <c r="AY564" s="115" t="s">
        <v>193</v>
      </c>
      <c r="AZ564" s="115" t="s">
        <v>85</v>
      </c>
      <c r="BA564" s="115" t="s">
        <v>86</v>
      </c>
      <c r="BB564" s="115" t="s">
        <v>87</v>
      </c>
      <c r="BD564" s="115" t="s">
        <v>89</v>
      </c>
      <c r="BE564" s="115" t="s">
        <v>106</v>
      </c>
      <c r="BF564" s="115" t="s">
        <v>91</v>
      </c>
      <c r="BG564" s="115" t="s">
        <v>91</v>
      </c>
    </row>
    <row r="565" spans="1:59">
      <c r="A565" s="115">
        <v>5585113804</v>
      </c>
      <c r="D565" s="115" t="s">
        <v>54</v>
      </c>
      <c r="K565" s="115" t="s">
        <v>60</v>
      </c>
      <c r="S565" s="115" t="s">
        <v>66</v>
      </c>
      <c r="T565" s="142"/>
      <c r="U565" s="141">
        <f t="shared" si="184"/>
        <v>3</v>
      </c>
      <c r="V565" s="141">
        <f t="shared" si="185"/>
        <v>1</v>
      </c>
      <c r="W565" s="142"/>
      <c r="X565" s="141">
        <f t="shared" si="186"/>
        <v>0</v>
      </c>
      <c r="Y565" s="141">
        <f t="shared" si="187"/>
        <v>0</v>
      </c>
      <c r="Z565" s="141">
        <f t="shared" si="188"/>
        <v>1</v>
      </c>
      <c r="AA565" s="141">
        <f t="shared" si="189"/>
        <v>0</v>
      </c>
      <c r="AB565" s="141">
        <f t="shared" si="190"/>
        <v>0</v>
      </c>
      <c r="AC565" s="141">
        <f t="shared" si="191"/>
        <v>0</v>
      </c>
      <c r="AD565" s="141">
        <f t="shared" si="192"/>
        <v>0</v>
      </c>
      <c r="AE565" s="141">
        <f t="shared" si="193"/>
        <v>0</v>
      </c>
      <c r="AF565" s="141">
        <f t="shared" si="194"/>
        <v>0</v>
      </c>
      <c r="AG565" s="141">
        <f t="shared" si="195"/>
        <v>1</v>
      </c>
      <c r="AH565" s="141">
        <f t="shared" si="196"/>
        <v>0</v>
      </c>
      <c r="AI565" s="141">
        <f t="shared" si="197"/>
        <v>0</v>
      </c>
      <c r="AJ565" s="141">
        <f t="shared" si="198"/>
        <v>0</v>
      </c>
      <c r="AK565" s="141">
        <f t="shared" si="199"/>
        <v>0</v>
      </c>
      <c r="AL565" s="141">
        <f t="shared" si="200"/>
        <v>0</v>
      </c>
      <c r="AM565" s="141">
        <f t="shared" si="201"/>
        <v>0</v>
      </c>
      <c r="AN565" s="141">
        <f t="shared" si="202"/>
        <v>0</v>
      </c>
      <c r="AO565" s="141">
        <f t="shared" si="203"/>
        <v>1</v>
      </c>
      <c r="AP565" s="142"/>
      <c r="AQ565" s="142"/>
      <c r="AR565" s="141">
        <f t="shared" si="204"/>
        <v>3</v>
      </c>
      <c r="AS565" s="141">
        <f t="shared" si="205"/>
        <v>3</v>
      </c>
      <c r="AT565" s="141" t="str">
        <f t="shared" si="206"/>
        <v>Correct</v>
      </c>
      <c r="AU565" s="142"/>
      <c r="AV565" s="115" t="s">
        <v>83</v>
      </c>
      <c r="AW565" s="115">
        <v>72</v>
      </c>
      <c r="AX565" s="115" t="s">
        <v>181</v>
      </c>
      <c r="AY565" s="115" t="s">
        <v>244</v>
      </c>
      <c r="AZ565" s="115" t="s">
        <v>85</v>
      </c>
      <c r="BA565" s="115" t="s">
        <v>86</v>
      </c>
      <c r="BB565" s="115" t="s">
        <v>87</v>
      </c>
      <c r="BC565" s="115" t="s">
        <v>101</v>
      </c>
      <c r="BD565" s="115" t="s">
        <v>111</v>
      </c>
      <c r="BE565" s="115" t="s">
        <v>106</v>
      </c>
      <c r="BF565" s="115" t="s">
        <v>91</v>
      </c>
      <c r="BG565" s="115" t="s">
        <v>91</v>
      </c>
    </row>
    <row r="566" spans="1:59">
      <c r="A566" s="115">
        <v>6985185713</v>
      </c>
      <c r="E566" s="115" t="s">
        <v>19</v>
      </c>
      <c r="J566" s="115" t="s">
        <v>59</v>
      </c>
      <c r="R566" s="115" t="s">
        <v>65</v>
      </c>
      <c r="T566" s="142"/>
      <c r="U566" s="141">
        <f t="shared" si="184"/>
        <v>3</v>
      </c>
      <c r="V566" s="141">
        <f t="shared" si="185"/>
        <v>1</v>
      </c>
      <c r="W566" s="142"/>
      <c r="X566" s="141">
        <f t="shared" si="186"/>
        <v>0</v>
      </c>
      <c r="Y566" s="141">
        <f t="shared" si="187"/>
        <v>0</v>
      </c>
      <c r="Z566" s="141">
        <f t="shared" si="188"/>
        <v>0</v>
      </c>
      <c r="AA566" s="141">
        <f t="shared" si="189"/>
        <v>1</v>
      </c>
      <c r="AB566" s="141">
        <f t="shared" si="190"/>
        <v>0</v>
      </c>
      <c r="AC566" s="141">
        <f t="shared" si="191"/>
        <v>0</v>
      </c>
      <c r="AD566" s="141">
        <f t="shared" si="192"/>
        <v>0</v>
      </c>
      <c r="AE566" s="141">
        <f t="shared" si="193"/>
        <v>0</v>
      </c>
      <c r="AF566" s="141">
        <f t="shared" si="194"/>
        <v>1</v>
      </c>
      <c r="AG566" s="141">
        <f t="shared" si="195"/>
        <v>0</v>
      </c>
      <c r="AH566" s="141">
        <f t="shared" si="196"/>
        <v>0</v>
      </c>
      <c r="AI566" s="141">
        <f t="shared" si="197"/>
        <v>0</v>
      </c>
      <c r="AJ566" s="141">
        <f t="shared" si="198"/>
        <v>0</v>
      </c>
      <c r="AK566" s="141">
        <f t="shared" si="199"/>
        <v>0</v>
      </c>
      <c r="AL566" s="141">
        <f t="shared" si="200"/>
        <v>0</v>
      </c>
      <c r="AM566" s="141">
        <f t="shared" si="201"/>
        <v>0</v>
      </c>
      <c r="AN566" s="141">
        <f t="shared" si="202"/>
        <v>1</v>
      </c>
      <c r="AO566" s="141">
        <f t="shared" si="203"/>
        <v>0</v>
      </c>
      <c r="AP566" s="142"/>
      <c r="AQ566" s="142"/>
      <c r="AR566" s="141">
        <f t="shared" si="204"/>
        <v>3</v>
      </c>
      <c r="AS566" s="141">
        <f t="shared" si="205"/>
        <v>3</v>
      </c>
      <c r="AT566" s="141" t="str">
        <f t="shared" si="206"/>
        <v>Correct</v>
      </c>
      <c r="AU566" s="142"/>
      <c r="AV566" s="115" t="s">
        <v>83</v>
      </c>
      <c r="AX566" s="115" t="s">
        <v>181</v>
      </c>
      <c r="AY566" s="115" t="s">
        <v>215</v>
      </c>
      <c r="AZ566" s="115" t="s">
        <v>97</v>
      </c>
      <c r="BB566" s="115" t="s">
        <v>87</v>
      </c>
      <c r="BE566" s="115" t="s">
        <v>90</v>
      </c>
      <c r="BF566" s="115" t="s">
        <v>91</v>
      </c>
      <c r="BG566" s="115" t="s">
        <v>91</v>
      </c>
    </row>
    <row r="567" spans="1:59">
      <c r="A567" s="115">
        <v>7008107483</v>
      </c>
      <c r="D567" s="115" t="s">
        <v>54</v>
      </c>
      <c r="E567" s="115" t="s">
        <v>19</v>
      </c>
      <c r="R567" s="115" t="s">
        <v>65</v>
      </c>
      <c r="T567" s="142"/>
      <c r="U567" s="141">
        <f t="shared" si="184"/>
        <v>3</v>
      </c>
      <c r="V567" s="141">
        <f t="shared" si="185"/>
        <v>1</v>
      </c>
      <c r="W567" s="142"/>
      <c r="X567" s="141">
        <f t="shared" si="186"/>
        <v>0</v>
      </c>
      <c r="Y567" s="141">
        <f t="shared" si="187"/>
        <v>0</v>
      </c>
      <c r="Z567" s="141">
        <f t="shared" si="188"/>
        <v>1</v>
      </c>
      <c r="AA567" s="141">
        <f t="shared" si="189"/>
        <v>1</v>
      </c>
      <c r="AB567" s="141">
        <f t="shared" si="190"/>
        <v>0</v>
      </c>
      <c r="AC567" s="141">
        <f t="shared" si="191"/>
        <v>0</v>
      </c>
      <c r="AD567" s="141">
        <f t="shared" si="192"/>
        <v>0</v>
      </c>
      <c r="AE567" s="141">
        <f t="shared" si="193"/>
        <v>0</v>
      </c>
      <c r="AF567" s="141">
        <f t="shared" si="194"/>
        <v>0</v>
      </c>
      <c r="AG567" s="141">
        <f t="shared" si="195"/>
        <v>0</v>
      </c>
      <c r="AH567" s="141">
        <f t="shared" si="196"/>
        <v>0</v>
      </c>
      <c r="AI567" s="141">
        <f t="shared" si="197"/>
        <v>0</v>
      </c>
      <c r="AJ567" s="141">
        <f t="shared" si="198"/>
        <v>0</v>
      </c>
      <c r="AK567" s="141">
        <f t="shared" si="199"/>
        <v>0</v>
      </c>
      <c r="AL567" s="141">
        <f t="shared" si="200"/>
        <v>0</v>
      </c>
      <c r="AM567" s="141">
        <f t="shared" si="201"/>
        <v>0</v>
      </c>
      <c r="AN567" s="141">
        <f t="shared" si="202"/>
        <v>1</v>
      </c>
      <c r="AO567" s="141">
        <f t="shared" si="203"/>
        <v>0</v>
      </c>
      <c r="AP567" s="142"/>
      <c r="AQ567" s="142"/>
      <c r="AR567" s="141">
        <f t="shared" si="204"/>
        <v>3</v>
      </c>
      <c r="AS567" s="141">
        <f t="shared" si="205"/>
        <v>3</v>
      </c>
      <c r="AT567" s="141" t="str">
        <f t="shared" si="206"/>
        <v>Correct</v>
      </c>
      <c r="AU567" s="142"/>
      <c r="AV567" s="115" t="s">
        <v>99</v>
      </c>
      <c r="AW567" s="115">
        <v>94</v>
      </c>
      <c r="AX567" s="115" t="s">
        <v>84</v>
      </c>
      <c r="AZ567" s="115" t="s">
        <v>85</v>
      </c>
      <c r="BA567" s="115" t="s">
        <v>86</v>
      </c>
      <c r="BB567" s="115" t="s">
        <v>87</v>
      </c>
      <c r="BD567" s="115" t="s">
        <v>111</v>
      </c>
      <c r="BE567" s="115" t="s">
        <v>106</v>
      </c>
      <c r="BF567" s="115" t="s">
        <v>91</v>
      </c>
      <c r="BG567" s="115" t="s">
        <v>91</v>
      </c>
    </row>
    <row r="568" spans="1:59">
      <c r="A568" s="115">
        <v>7020348946</v>
      </c>
      <c r="E568" s="115" t="s">
        <v>19</v>
      </c>
      <c r="N568" s="115" t="s">
        <v>26</v>
      </c>
      <c r="R568" s="115" t="s">
        <v>65</v>
      </c>
      <c r="T568" s="142"/>
      <c r="U568" s="141">
        <f t="shared" si="184"/>
        <v>3</v>
      </c>
      <c r="V568" s="141">
        <f t="shared" si="185"/>
        <v>1</v>
      </c>
      <c r="W568" s="142"/>
      <c r="X568" s="141">
        <f t="shared" si="186"/>
        <v>0</v>
      </c>
      <c r="Y568" s="141">
        <f t="shared" si="187"/>
        <v>0</v>
      </c>
      <c r="Z568" s="141">
        <f t="shared" si="188"/>
        <v>0</v>
      </c>
      <c r="AA568" s="141">
        <f t="shared" si="189"/>
        <v>1</v>
      </c>
      <c r="AB568" s="141">
        <f t="shared" si="190"/>
        <v>0</v>
      </c>
      <c r="AC568" s="141">
        <f t="shared" si="191"/>
        <v>0</v>
      </c>
      <c r="AD568" s="141">
        <f t="shared" si="192"/>
        <v>0</v>
      </c>
      <c r="AE568" s="141">
        <f t="shared" si="193"/>
        <v>0</v>
      </c>
      <c r="AF568" s="141">
        <f t="shared" si="194"/>
        <v>0</v>
      </c>
      <c r="AG568" s="141">
        <f t="shared" si="195"/>
        <v>0</v>
      </c>
      <c r="AH568" s="141">
        <f t="shared" si="196"/>
        <v>0</v>
      </c>
      <c r="AI568" s="141">
        <f t="shared" si="197"/>
        <v>0</v>
      </c>
      <c r="AJ568" s="141">
        <f t="shared" si="198"/>
        <v>1</v>
      </c>
      <c r="AK568" s="141">
        <f t="shared" si="199"/>
        <v>0</v>
      </c>
      <c r="AL568" s="141">
        <f t="shared" si="200"/>
        <v>0</v>
      </c>
      <c r="AM568" s="141">
        <f t="shared" si="201"/>
        <v>0</v>
      </c>
      <c r="AN568" s="141">
        <f t="shared" si="202"/>
        <v>1</v>
      </c>
      <c r="AO568" s="141">
        <f t="shared" si="203"/>
        <v>0</v>
      </c>
      <c r="AP568" s="142"/>
      <c r="AQ568" s="142"/>
      <c r="AR568" s="141">
        <f t="shared" si="204"/>
        <v>3</v>
      </c>
      <c r="AS568" s="141">
        <f t="shared" si="205"/>
        <v>3</v>
      </c>
      <c r="AT568" s="141" t="str">
        <f t="shared" si="206"/>
        <v>Correct</v>
      </c>
      <c r="AU568" s="142"/>
      <c r="AV568" s="115" t="s">
        <v>99</v>
      </c>
      <c r="AW568" s="115">
        <v>34</v>
      </c>
      <c r="AX568" s="115" t="s">
        <v>181</v>
      </c>
      <c r="AZ568" s="115" t="s">
        <v>85</v>
      </c>
      <c r="BA568" s="115" t="s">
        <v>86</v>
      </c>
      <c r="BB568" s="115" t="s">
        <v>87</v>
      </c>
      <c r="BC568" s="115" t="s">
        <v>93</v>
      </c>
    </row>
    <row r="569" spans="1:59">
      <c r="A569" s="115">
        <v>7045754626</v>
      </c>
      <c r="T569" s="142"/>
      <c r="U569" s="141">
        <f t="shared" si="184"/>
        <v>0</v>
      </c>
      <c r="V569" s="141" t="e">
        <f t="shared" si="185"/>
        <v>#DIV/0!</v>
      </c>
      <c r="W569" s="142"/>
      <c r="X569" s="141">
        <f t="shared" si="186"/>
        <v>0</v>
      </c>
      <c r="Y569" s="141">
        <f t="shared" si="187"/>
        <v>0</v>
      </c>
      <c r="Z569" s="141">
        <f t="shared" si="188"/>
        <v>0</v>
      </c>
      <c r="AA569" s="141">
        <f t="shared" si="189"/>
        <v>0</v>
      </c>
      <c r="AB569" s="141">
        <f t="shared" si="190"/>
        <v>0</v>
      </c>
      <c r="AC569" s="141">
        <f t="shared" si="191"/>
        <v>0</v>
      </c>
      <c r="AD569" s="141">
        <f t="shared" si="192"/>
        <v>0</v>
      </c>
      <c r="AE569" s="141">
        <f t="shared" si="193"/>
        <v>0</v>
      </c>
      <c r="AF569" s="141">
        <f t="shared" si="194"/>
        <v>0</v>
      </c>
      <c r="AG569" s="141">
        <f t="shared" si="195"/>
        <v>0</v>
      </c>
      <c r="AH569" s="141">
        <f t="shared" si="196"/>
        <v>0</v>
      </c>
      <c r="AI569" s="141">
        <f t="shared" si="197"/>
        <v>0</v>
      </c>
      <c r="AJ569" s="141">
        <f t="shared" si="198"/>
        <v>0</v>
      </c>
      <c r="AK569" s="141">
        <f t="shared" si="199"/>
        <v>0</v>
      </c>
      <c r="AL569" s="141">
        <f t="shared" si="200"/>
        <v>0</v>
      </c>
      <c r="AM569" s="141">
        <f t="shared" si="201"/>
        <v>0</v>
      </c>
      <c r="AN569" s="141">
        <f t="shared" si="202"/>
        <v>0</v>
      </c>
      <c r="AO569" s="141">
        <f t="shared" si="203"/>
        <v>0</v>
      </c>
      <c r="AP569" s="142"/>
      <c r="AQ569" s="142"/>
      <c r="AR569" s="141">
        <f t="shared" si="204"/>
        <v>0</v>
      </c>
      <c r="AS569" s="141">
        <f t="shared" si="205"/>
        <v>0</v>
      </c>
      <c r="AT569" s="141" t="str">
        <f t="shared" si="206"/>
        <v>Correct</v>
      </c>
      <c r="AU569" s="142"/>
      <c r="AV569" s="115" t="s">
        <v>83</v>
      </c>
      <c r="AW569" s="115">
        <v>47</v>
      </c>
      <c r="AX569" s="115" t="s">
        <v>181</v>
      </c>
      <c r="AY569" s="115" t="s">
        <v>478</v>
      </c>
      <c r="AZ569" s="115" t="s">
        <v>85</v>
      </c>
      <c r="BA569" s="115" t="s">
        <v>86</v>
      </c>
      <c r="BB569" s="115" t="s">
        <v>87</v>
      </c>
      <c r="BC569" s="115" t="s">
        <v>88</v>
      </c>
      <c r="BD569" s="115" t="s">
        <v>111</v>
      </c>
      <c r="BE569" s="115" t="s">
        <v>90</v>
      </c>
      <c r="BF569" s="115" t="s">
        <v>91</v>
      </c>
      <c r="BG569" s="115" t="s">
        <v>91</v>
      </c>
    </row>
    <row r="570" spans="1:59">
      <c r="A570" s="115">
        <v>7011541797</v>
      </c>
      <c r="T570" s="142"/>
      <c r="U570" s="141">
        <f t="shared" si="184"/>
        <v>0</v>
      </c>
      <c r="V570" s="141" t="e">
        <f t="shared" si="185"/>
        <v>#DIV/0!</v>
      </c>
      <c r="W570" s="142"/>
      <c r="X570" s="141">
        <f t="shared" si="186"/>
        <v>0</v>
      </c>
      <c r="Y570" s="141">
        <f t="shared" si="187"/>
        <v>0</v>
      </c>
      <c r="Z570" s="141">
        <f t="shared" si="188"/>
        <v>0</v>
      </c>
      <c r="AA570" s="141">
        <f t="shared" si="189"/>
        <v>0</v>
      </c>
      <c r="AB570" s="141">
        <f t="shared" si="190"/>
        <v>0</v>
      </c>
      <c r="AC570" s="141">
        <f t="shared" si="191"/>
        <v>0</v>
      </c>
      <c r="AD570" s="141">
        <f t="shared" si="192"/>
        <v>0</v>
      </c>
      <c r="AE570" s="141">
        <f t="shared" si="193"/>
        <v>0</v>
      </c>
      <c r="AF570" s="141">
        <f t="shared" si="194"/>
        <v>0</v>
      </c>
      <c r="AG570" s="141">
        <f t="shared" si="195"/>
        <v>0</v>
      </c>
      <c r="AH570" s="141">
        <f t="shared" si="196"/>
        <v>0</v>
      </c>
      <c r="AI570" s="141">
        <f t="shared" si="197"/>
        <v>0</v>
      </c>
      <c r="AJ570" s="141">
        <f t="shared" si="198"/>
        <v>0</v>
      </c>
      <c r="AK570" s="141">
        <f t="shared" si="199"/>
        <v>0</v>
      </c>
      <c r="AL570" s="141">
        <f t="shared" si="200"/>
        <v>0</v>
      </c>
      <c r="AM570" s="141">
        <f t="shared" si="201"/>
        <v>0</v>
      </c>
      <c r="AN570" s="141">
        <f t="shared" si="202"/>
        <v>0</v>
      </c>
      <c r="AO570" s="141">
        <f t="shared" si="203"/>
        <v>0</v>
      </c>
      <c r="AP570" s="142"/>
      <c r="AQ570" s="142"/>
      <c r="AR570" s="141">
        <f t="shared" si="204"/>
        <v>0</v>
      </c>
      <c r="AS570" s="141">
        <f t="shared" si="205"/>
        <v>0</v>
      </c>
      <c r="AT570" s="141" t="str">
        <f t="shared" si="206"/>
        <v>Correct</v>
      </c>
      <c r="AU570" s="142"/>
      <c r="AV570" s="115" t="s">
        <v>83</v>
      </c>
      <c r="AW570" s="115">
        <v>64</v>
      </c>
      <c r="AX570" s="115" t="s">
        <v>181</v>
      </c>
      <c r="AY570" s="115" t="s">
        <v>224</v>
      </c>
      <c r="AZ570" s="115" t="s">
        <v>85</v>
      </c>
      <c r="BA570" s="115" t="s">
        <v>86</v>
      </c>
      <c r="BB570" s="115" t="s">
        <v>87</v>
      </c>
      <c r="BC570" s="115" t="s">
        <v>88</v>
      </c>
      <c r="BD570" s="115" t="s">
        <v>102</v>
      </c>
      <c r="BE570" s="115" t="s">
        <v>90</v>
      </c>
      <c r="BF570" s="115" t="s">
        <v>91</v>
      </c>
      <c r="BG570" s="115" t="s">
        <v>91</v>
      </c>
    </row>
    <row r="571" spans="1:59">
      <c r="A571" s="115">
        <v>7044856191</v>
      </c>
      <c r="B571" s="115" t="s">
        <v>52</v>
      </c>
      <c r="C571" s="115" t="s">
        <v>53</v>
      </c>
      <c r="D571" s="115" t="s">
        <v>54</v>
      </c>
      <c r="M571" s="115" t="s">
        <v>62</v>
      </c>
      <c r="S571" s="115" t="s">
        <v>66</v>
      </c>
      <c r="T571" s="142"/>
      <c r="U571" s="141">
        <f t="shared" si="184"/>
        <v>5</v>
      </c>
      <c r="V571" s="141">
        <f t="shared" si="185"/>
        <v>0.6</v>
      </c>
      <c r="W571" s="142"/>
      <c r="X571" s="141">
        <f t="shared" si="186"/>
        <v>0.6</v>
      </c>
      <c r="Y571" s="141">
        <f t="shared" si="187"/>
        <v>0.6</v>
      </c>
      <c r="Z571" s="141">
        <f t="shared" si="188"/>
        <v>0.6</v>
      </c>
      <c r="AA571" s="141">
        <f t="shared" si="189"/>
        <v>0</v>
      </c>
      <c r="AB571" s="141">
        <f t="shared" si="190"/>
        <v>0</v>
      </c>
      <c r="AC571" s="141">
        <f t="shared" si="191"/>
        <v>0</v>
      </c>
      <c r="AD571" s="141">
        <f t="shared" si="192"/>
        <v>0</v>
      </c>
      <c r="AE571" s="141">
        <f t="shared" si="193"/>
        <v>0</v>
      </c>
      <c r="AF571" s="141">
        <f t="shared" si="194"/>
        <v>0</v>
      </c>
      <c r="AG571" s="141">
        <f t="shared" si="195"/>
        <v>0</v>
      </c>
      <c r="AH571" s="141">
        <f t="shared" si="196"/>
        <v>0</v>
      </c>
      <c r="AI571" s="141">
        <f t="shared" si="197"/>
        <v>0.6</v>
      </c>
      <c r="AJ571" s="141">
        <f t="shared" si="198"/>
        <v>0</v>
      </c>
      <c r="AK571" s="141">
        <f t="shared" si="199"/>
        <v>0</v>
      </c>
      <c r="AL571" s="141">
        <f t="shared" si="200"/>
        <v>0</v>
      </c>
      <c r="AM571" s="141">
        <f t="shared" si="201"/>
        <v>0</v>
      </c>
      <c r="AN571" s="141">
        <f t="shared" si="202"/>
        <v>0</v>
      </c>
      <c r="AO571" s="141">
        <f t="shared" si="203"/>
        <v>0.6</v>
      </c>
      <c r="AP571" s="142"/>
      <c r="AQ571" s="142"/>
      <c r="AR571" s="141">
        <f t="shared" si="204"/>
        <v>3</v>
      </c>
      <c r="AS571" s="141">
        <f t="shared" si="205"/>
        <v>5</v>
      </c>
      <c r="AT571" s="141" t="str">
        <f t="shared" si="206"/>
        <v>Correct</v>
      </c>
      <c r="AU571" s="142"/>
      <c r="AV571" s="115" t="s">
        <v>83</v>
      </c>
      <c r="AW571" s="115">
        <v>74</v>
      </c>
      <c r="AX571" s="115" t="s">
        <v>84</v>
      </c>
      <c r="AY571" s="115" t="s">
        <v>491</v>
      </c>
      <c r="AZ571" s="115" t="s">
        <v>85</v>
      </c>
      <c r="BB571" s="115" t="s">
        <v>87</v>
      </c>
      <c r="BD571" s="115" t="s">
        <v>89</v>
      </c>
      <c r="BE571" s="115" t="s">
        <v>106</v>
      </c>
      <c r="BF571" s="115" t="s">
        <v>91</v>
      </c>
      <c r="BG571" s="115" t="s">
        <v>91</v>
      </c>
    </row>
    <row r="572" spans="1:59">
      <c r="A572" s="115">
        <v>6985148226</v>
      </c>
      <c r="D572" s="115" t="s">
        <v>54</v>
      </c>
      <c r="E572" s="115" t="s">
        <v>19</v>
      </c>
      <c r="G572" s="115" t="s">
        <v>56</v>
      </c>
      <c r="K572" s="115" t="s">
        <v>60</v>
      </c>
      <c r="T572" s="142"/>
      <c r="U572" s="141">
        <f t="shared" si="184"/>
        <v>4</v>
      </c>
      <c r="V572" s="141">
        <f t="shared" si="185"/>
        <v>0.75</v>
      </c>
      <c r="W572" s="142"/>
      <c r="X572" s="141">
        <f t="shared" si="186"/>
        <v>0</v>
      </c>
      <c r="Y572" s="141">
        <f t="shared" si="187"/>
        <v>0</v>
      </c>
      <c r="Z572" s="141">
        <f t="shared" si="188"/>
        <v>0.75</v>
      </c>
      <c r="AA572" s="141">
        <f t="shared" si="189"/>
        <v>0.75</v>
      </c>
      <c r="AB572" s="141">
        <f t="shared" si="190"/>
        <v>0</v>
      </c>
      <c r="AC572" s="141">
        <f t="shared" si="191"/>
        <v>0.75</v>
      </c>
      <c r="AD572" s="141">
        <f t="shared" si="192"/>
        <v>0</v>
      </c>
      <c r="AE572" s="141">
        <f t="shared" si="193"/>
        <v>0</v>
      </c>
      <c r="AF572" s="141">
        <f t="shared" si="194"/>
        <v>0</v>
      </c>
      <c r="AG572" s="141">
        <f t="shared" si="195"/>
        <v>0.75</v>
      </c>
      <c r="AH572" s="141">
        <f t="shared" si="196"/>
        <v>0</v>
      </c>
      <c r="AI572" s="141">
        <f t="shared" si="197"/>
        <v>0</v>
      </c>
      <c r="AJ572" s="141">
        <f t="shared" si="198"/>
        <v>0</v>
      </c>
      <c r="AK572" s="141">
        <f t="shared" si="199"/>
        <v>0</v>
      </c>
      <c r="AL572" s="141">
        <f t="shared" si="200"/>
        <v>0</v>
      </c>
      <c r="AM572" s="141">
        <f t="shared" si="201"/>
        <v>0</v>
      </c>
      <c r="AN572" s="141">
        <f t="shared" si="202"/>
        <v>0</v>
      </c>
      <c r="AO572" s="141">
        <f t="shared" si="203"/>
        <v>0</v>
      </c>
      <c r="AP572" s="142"/>
      <c r="AQ572" s="142"/>
      <c r="AR572" s="141">
        <f t="shared" si="204"/>
        <v>3</v>
      </c>
      <c r="AS572" s="141">
        <f t="shared" si="205"/>
        <v>4</v>
      </c>
      <c r="AT572" s="141" t="str">
        <f t="shared" si="206"/>
        <v>Correct</v>
      </c>
      <c r="AU572" s="142"/>
      <c r="AV572" s="115" t="s">
        <v>83</v>
      </c>
      <c r="AX572" s="115" t="s">
        <v>181</v>
      </c>
      <c r="AY572" s="115" t="s">
        <v>190</v>
      </c>
      <c r="AZ572" s="115" t="s">
        <v>85</v>
      </c>
      <c r="BA572" s="115" t="s">
        <v>86</v>
      </c>
      <c r="BB572" s="115" t="s">
        <v>87</v>
      </c>
      <c r="BC572" s="115" t="s">
        <v>93</v>
      </c>
      <c r="BD572" s="115" t="s">
        <v>89</v>
      </c>
      <c r="BF572" s="115" t="s">
        <v>91</v>
      </c>
      <c r="BG572" s="115" t="s">
        <v>91</v>
      </c>
    </row>
    <row r="573" spans="1:59">
      <c r="A573" s="115">
        <v>6985124139</v>
      </c>
      <c r="C573" s="115" t="s">
        <v>53</v>
      </c>
      <c r="G573" s="115" t="s">
        <v>56</v>
      </c>
      <c r="M573" s="115" t="s">
        <v>62</v>
      </c>
      <c r="T573" s="142"/>
      <c r="U573" s="141">
        <f t="shared" si="184"/>
        <v>3</v>
      </c>
      <c r="V573" s="141">
        <f t="shared" si="185"/>
        <v>1</v>
      </c>
      <c r="W573" s="142"/>
      <c r="X573" s="141">
        <f t="shared" si="186"/>
        <v>0</v>
      </c>
      <c r="Y573" s="141">
        <f t="shared" si="187"/>
        <v>1</v>
      </c>
      <c r="Z573" s="141">
        <f t="shared" si="188"/>
        <v>0</v>
      </c>
      <c r="AA573" s="141">
        <f t="shared" si="189"/>
        <v>0</v>
      </c>
      <c r="AB573" s="141">
        <f t="shared" si="190"/>
        <v>0</v>
      </c>
      <c r="AC573" s="141">
        <f t="shared" si="191"/>
        <v>1</v>
      </c>
      <c r="AD573" s="141">
        <f t="shared" si="192"/>
        <v>0</v>
      </c>
      <c r="AE573" s="141">
        <f t="shared" si="193"/>
        <v>0</v>
      </c>
      <c r="AF573" s="141">
        <f t="shared" si="194"/>
        <v>0</v>
      </c>
      <c r="AG573" s="141">
        <f t="shared" si="195"/>
        <v>0</v>
      </c>
      <c r="AH573" s="141">
        <f t="shared" si="196"/>
        <v>0</v>
      </c>
      <c r="AI573" s="141">
        <f t="shared" si="197"/>
        <v>1</v>
      </c>
      <c r="AJ573" s="141">
        <f t="shared" si="198"/>
        <v>0</v>
      </c>
      <c r="AK573" s="141">
        <f t="shared" si="199"/>
        <v>0</v>
      </c>
      <c r="AL573" s="141">
        <f t="shared" si="200"/>
        <v>0</v>
      </c>
      <c r="AM573" s="141">
        <f t="shared" si="201"/>
        <v>0</v>
      </c>
      <c r="AN573" s="141">
        <f t="shared" si="202"/>
        <v>0</v>
      </c>
      <c r="AO573" s="141">
        <f t="shared" si="203"/>
        <v>0</v>
      </c>
      <c r="AP573" s="142"/>
      <c r="AQ573" s="142"/>
      <c r="AR573" s="141">
        <f t="shared" si="204"/>
        <v>3</v>
      </c>
      <c r="AS573" s="141">
        <f t="shared" si="205"/>
        <v>3</v>
      </c>
      <c r="AT573" s="141" t="str">
        <f t="shared" si="206"/>
        <v>Correct</v>
      </c>
      <c r="AU573" s="142"/>
      <c r="AV573" s="115" t="s">
        <v>83</v>
      </c>
      <c r="AW573" s="115">
        <v>30</v>
      </c>
      <c r="AX573" s="115" t="s">
        <v>181</v>
      </c>
      <c r="AZ573" s="115" t="s">
        <v>85</v>
      </c>
      <c r="BA573" s="115" t="s">
        <v>91</v>
      </c>
      <c r="BB573" s="115" t="s">
        <v>87</v>
      </c>
      <c r="BC573" s="115" t="s">
        <v>96</v>
      </c>
      <c r="BD573" s="115" t="s">
        <v>109</v>
      </c>
      <c r="BE573" s="115" t="s">
        <v>90</v>
      </c>
      <c r="BF573" s="115" t="s">
        <v>91</v>
      </c>
      <c r="BG573" s="115" t="s">
        <v>91</v>
      </c>
    </row>
    <row r="574" spans="1:59">
      <c r="A574" s="115">
        <v>6985437825</v>
      </c>
      <c r="B574" s="115" t="s">
        <v>52</v>
      </c>
      <c r="D574" s="115" t="s">
        <v>54</v>
      </c>
      <c r="F574" s="115" t="s">
        <v>55</v>
      </c>
      <c r="H574" s="115" t="s">
        <v>57</v>
      </c>
      <c r="T574" s="142"/>
      <c r="U574" s="141">
        <f t="shared" si="184"/>
        <v>4</v>
      </c>
      <c r="V574" s="141">
        <f t="shared" si="185"/>
        <v>0.75</v>
      </c>
      <c r="W574" s="142"/>
      <c r="X574" s="141">
        <f t="shared" si="186"/>
        <v>0.75</v>
      </c>
      <c r="Y574" s="141">
        <f t="shared" si="187"/>
        <v>0</v>
      </c>
      <c r="Z574" s="141">
        <f t="shared" si="188"/>
        <v>0.75</v>
      </c>
      <c r="AA574" s="141">
        <f t="shared" si="189"/>
        <v>0</v>
      </c>
      <c r="AB574" s="141">
        <f t="shared" si="190"/>
        <v>0.75</v>
      </c>
      <c r="AC574" s="141">
        <f t="shared" si="191"/>
        <v>0</v>
      </c>
      <c r="AD574" s="141">
        <f t="shared" si="192"/>
        <v>0.75</v>
      </c>
      <c r="AE574" s="141">
        <f t="shared" si="193"/>
        <v>0</v>
      </c>
      <c r="AF574" s="141">
        <f t="shared" si="194"/>
        <v>0</v>
      </c>
      <c r="AG574" s="141">
        <f t="shared" si="195"/>
        <v>0</v>
      </c>
      <c r="AH574" s="141">
        <f t="shared" si="196"/>
        <v>0</v>
      </c>
      <c r="AI574" s="141">
        <f t="shared" si="197"/>
        <v>0</v>
      </c>
      <c r="AJ574" s="141">
        <f t="shared" si="198"/>
        <v>0</v>
      </c>
      <c r="AK574" s="141">
        <f t="shared" si="199"/>
        <v>0</v>
      </c>
      <c r="AL574" s="141">
        <f t="shared" si="200"/>
        <v>0</v>
      </c>
      <c r="AM574" s="141">
        <f t="shared" si="201"/>
        <v>0</v>
      </c>
      <c r="AN574" s="141">
        <f t="shared" si="202"/>
        <v>0</v>
      </c>
      <c r="AO574" s="141">
        <f t="shared" si="203"/>
        <v>0</v>
      </c>
      <c r="AP574" s="142"/>
      <c r="AQ574" s="142"/>
      <c r="AR574" s="141">
        <f t="shared" si="204"/>
        <v>3</v>
      </c>
      <c r="AS574" s="141">
        <f t="shared" si="205"/>
        <v>4</v>
      </c>
      <c r="AT574" s="141" t="str">
        <f t="shared" si="206"/>
        <v>Correct</v>
      </c>
      <c r="AU574" s="142"/>
      <c r="AV574" s="115" t="s">
        <v>83</v>
      </c>
      <c r="AW574" s="115">
        <v>72</v>
      </c>
      <c r="AX574" s="115" t="s">
        <v>84</v>
      </c>
      <c r="AY574" s="115" t="s">
        <v>123</v>
      </c>
      <c r="AZ574" s="115" t="s">
        <v>85</v>
      </c>
      <c r="BA574" s="115" t="s">
        <v>86</v>
      </c>
      <c r="BB574" s="115" t="s">
        <v>87</v>
      </c>
      <c r="BC574" s="115" t="s">
        <v>96</v>
      </c>
      <c r="BD574" s="115" t="s">
        <v>102</v>
      </c>
      <c r="BE574" s="115" t="s">
        <v>106</v>
      </c>
      <c r="BF574" s="115" t="s">
        <v>91</v>
      </c>
      <c r="BG574" s="115" t="s">
        <v>86</v>
      </c>
    </row>
    <row r="575" spans="1:59">
      <c r="A575" s="115">
        <v>5584565513</v>
      </c>
      <c r="R575" s="115" t="s">
        <v>65</v>
      </c>
      <c r="T575" s="142"/>
      <c r="U575" s="141">
        <f t="shared" si="184"/>
        <v>1</v>
      </c>
      <c r="V575" s="141">
        <f t="shared" si="185"/>
        <v>3</v>
      </c>
      <c r="W575" s="142"/>
      <c r="X575" s="141">
        <f t="shared" si="186"/>
        <v>0</v>
      </c>
      <c r="Y575" s="141">
        <f t="shared" si="187"/>
        <v>0</v>
      </c>
      <c r="Z575" s="141">
        <f t="shared" si="188"/>
        <v>0</v>
      </c>
      <c r="AA575" s="141">
        <f t="shared" si="189"/>
        <v>0</v>
      </c>
      <c r="AB575" s="141">
        <f t="shared" si="190"/>
        <v>0</v>
      </c>
      <c r="AC575" s="141">
        <f t="shared" si="191"/>
        <v>0</v>
      </c>
      <c r="AD575" s="141">
        <f t="shared" si="192"/>
        <v>0</v>
      </c>
      <c r="AE575" s="141">
        <f t="shared" si="193"/>
        <v>0</v>
      </c>
      <c r="AF575" s="141">
        <f t="shared" si="194"/>
        <v>0</v>
      </c>
      <c r="AG575" s="141">
        <f t="shared" si="195"/>
        <v>0</v>
      </c>
      <c r="AH575" s="141">
        <f t="shared" si="196"/>
        <v>0</v>
      </c>
      <c r="AI575" s="141">
        <f t="shared" si="197"/>
        <v>0</v>
      </c>
      <c r="AJ575" s="141">
        <f t="shared" si="198"/>
        <v>0</v>
      </c>
      <c r="AK575" s="141">
        <f t="shared" si="199"/>
        <v>0</v>
      </c>
      <c r="AL575" s="141">
        <f t="shared" si="200"/>
        <v>0</v>
      </c>
      <c r="AM575" s="141">
        <f t="shared" si="201"/>
        <v>0</v>
      </c>
      <c r="AN575" s="141">
        <f t="shared" si="202"/>
        <v>1</v>
      </c>
      <c r="AO575" s="141">
        <f t="shared" si="203"/>
        <v>0</v>
      </c>
      <c r="AP575" s="142"/>
      <c r="AQ575" s="142"/>
      <c r="AR575" s="141">
        <f t="shared" si="204"/>
        <v>1</v>
      </c>
      <c r="AS575" s="141">
        <f t="shared" si="205"/>
        <v>1</v>
      </c>
      <c r="AT575" s="141" t="str">
        <f t="shared" si="206"/>
        <v>Correct</v>
      </c>
      <c r="AU575" s="142"/>
      <c r="AV575" s="115" t="s">
        <v>83</v>
      </c>
      <c r="AW575" s="115">
        <v>34</v>
      </c>
      <c r="AX575" s="115" t="s">
        <v>181</v>
      </c>
      <c r="AY575" s="115" t="s">
        <v>429</v>
      </c>
      <c r="AZ575" s="115" t="s">
        <v>85</v>
      </c>
      <c r="BA575" s="115" t="s">
        <v>91</v>
      </c>
      <c r="BB575" s="115" t="s">
        <v>87</v>
      </c>
      <c r="BC575" s="115" t="s">
        <v>104</v>
      </c>
      <c r="BD575" s="115" t="s">
        <v>102</v>
      </c>
      <c r="BE575" s="115" t="s">
        <v>90</v>
      </c>
      <c r="BF575" s="115" t="s">
        <v>91</v>
      </c>
      <c r="BG575" s="115" t="s">
        <v>91</v>
      </c>
    </row>
    <row r="576" spans="1:59">
      <c r="A576" s="115">
        <v>5587028148</v>
      </c>
      <c r="D576" s="115" t="s">
        <v>54</v>
      </c>
      <c r="I576" s="115" t="s">
        <v>58</v>
      </c>
      <c r="P576" s="115" t="s">
        <v>63</v>
      </c>
      <c r="T576" s="142"/>
      <c r="U576" s="141">
        <f t="shared" si="184"/>
        <v>3</v>
      </c>
      <c r="V576" s="141">
        <f t="shared" si="185"/>
        <v>1</v>
      </c>
      <c r="W576" s="142"/>
      <c r="X576" s="141">
        <f t="shared" si="186"/>
        <v>0</v>
      </c>
      <c r="Y576" s="141">
        <f t="shared" si="187"/>
        <v>0</v>
      </c>
      <c r="Z576" s="141">
        <f t="shared" si="188"/>
        <v>1</v>
      </c>
      <c r="AA576" s="141">
        <f t="shared" si="189"/>
        <v>0</v>
      </c>
      <c r="AB576" s="141">
        <f t="shared" si="190"/>
        <v>0</v>
      </c>
      <c r="AC576" s="141">
        <f t="shared" si="191"/>
        <v>0</v>
      </c>
      <c r="AD576" s="141">
        <f t="shared" si="192"/>
        <v>0</v>
      </c>
      <c r="AE576" s="141">
        <f t="shared" si="193"/>
        <v>1</v>
      </c>
      <c r="AF576" s="141">
        <f t="shared" si="194"/>
        <v>0</v>
      </c>
      <c r="AG576" s="141">
        <f t="shared" si="195"/>
        <v>0</v>
      </c>
      <c r="AH576" s="141">
        <f t="shared" si="196"/>
        <v>0</v>
      </c>
      <c r="AI576" s="141">
        <f t="shared" si="197"/>
        <v>0</v>
      </c>
      <c r="AJ576" s="141">
        <f t="shared" si="198"/>
        <v>0</v>
      </c>
      <c r="AK576" s="141">
        <f t="shared" si="199"/>
        <v>0</v>
      </c>
      <c r="AL576" s="141">
        <f t="shared" si="200"/>
        <v>1</v>
      </c>
      <c r="AM576" s="141">
        <f t="shared" si="201"/>
        <v>0</v>
      </c>
      <c r="AN576" s="141">
        <f t="shared" si="202"/>
        <v>0</v>
      </c>
      <c r="AO576" s="141">
        <f t="shared" si="203"/>
        <v>0</v>
      </c>
      <c r="AP576" s="142"/>
      <c r="AQ576" s="142"/>
      <c r="AR576" s="141">
        <f t="shared" si="204"/>
        <v>3</v>
      </c>
      <c r="AS576" s="141">
        <f t="shared" si="205"/>
        <v>3</v>
      </c>
      <c r="AT576" s="141" t="str">
        <f t="shared" si="206"/>
        <v>Correct</v>
      </c>
      <c r="AU576" s="142"/>
      <c r="AV576" s="115" t="s">
        <v>83</v>
      </c>
      <c r="AW576" s="115">
        <v>61</v>
      </c>
      <c r="AX576" s="115" t="s">
        <v>181</v>
      </c>
      <c r="AY576" s="115" t="s">
        <v>190</v>
      </c>
      <c r="AZ576" s="115" t="s">
        <v>85</v>
      </c>
      <c r="BA576" s="115" t="s">
        <v>86</v>
      </c>
      <c r="BB576" s="115" t="s">
        <v>87</v>
      </c>
      <c r="BC576" s="115" t="s">
        <v>93</v>
      </c>
      <c r="BD576" s="115" t="s">
        <v>89</v>
      </c>
      <c r="BE576" s="115" t="s">
        <v>90</v>
      </c>
      <c r="BF576" s="115" t="s">
        <v>91</v>
      </c>
      <c r="BG576" s="115" t="s">
        <v>91</v>
      </c>
    </row>
    <row r="577" spans="1:59">
      <c r="A577" s="115">
        <v>5586909887</v>
      </c>
      <c r="E577" s="115" t="s">
        <v>19</v>
      </c>
      <c r="K577" s="115" t="s">
        <v>60</v>
      </c>
      <c r="M577" s="115" t="s">
        <v>62</v>
      </c>
      <c r="T577" s="142"/>
      <c r="U577" s="141">
        <f t="shared" si="184"/>
        <v>3</v>
      </c>
      <c r="V577" s="141">
        <f t="shared" si="185"/>
        <v>1</v>
      </c>
      <c r="W577" s="142"/>
      <c r="X577" s="141">
        <f t="shared" si="186"/>
        <v>0</v>
      </c>
      <c r="Y577" s="141">
        <f t="shared" si="187"/>
        <v>0</v>
      </c>
      <c r="Z577" s="141">
        <f t="shared" si="188"/>
        <v>0</v>
      </c>
      <c r="AA577" s="141">
        <f t="shared" si="189"/>
        <v>1</v>
      </c>
      <c r="AB577" s="141">
        <f t="shared" si="190"/>
        <v>0</v>
      </c>
      <c r="AC577" s="141">
        <f t="shared" si="191"/>
        <v>0</v>
      </c>
      <c r="AD577" s="141">
        <f t="shared" si="192"/>
        <v>0</v>
      </c>
      <c r="AE577" s="141">
        <f t="shared" si="193"/>
        <v>0</v>
      </c>
      <c r="AF577" s="141">
        <f t="shared" si="194"/>
        <v>0</v>
      </c>
      <c r="AG577" s="141">
        <f t="shared" si="195"/>
        <v>1</v>
      </c>
      <c r="AH577" s="141">
        <f t="shared" si="196"/>
        <v>0</v>
      </c>
      <c r="AI577" s="141">
        <f t="shared" si="197"/>
        <v>1</v>
      </c>
      <c r="AJ577" s="141">
        <f t="shared" si="198"/>
        <v>0</v>
      </c>
      <c r="AK577" s="141">
        <f t="shared" si="199"/>
        <v>0</v>
      </c>
      <c r="AL577" s="141">
        <f t="shared" si="200"/>
        <v>0</v>
      </c>
      <c r="AM577" s="141">
        <f t="shared" si="201"/>
        <v>0</v>
      </c>
      <c r="AN577" s="141">
        <f t="shared" si="202"/>
        <v>0</v>
      </c>
      <c r="AO577" s="141">
        <f t="shared" si="203"/>
        <v>0</v>
      </c>
      <c r="AP577" s="142"/>
      <c r="AQ577" s="142"/>
      <c r="AR577" s="141">
        <f t="shared" si="204"/>
        <v>3</v>
      </c>
      <c r="AS577" s="141">
        <f t="shared" si="205"/>
        <v>3</v>
      </c>
      <c r="AT577" s="141" t="str">
        <f t="shared" si="206"/>
        <v>Correct</v>
      </c>
      <c r="AU577" s="142"/>
      <c r="AV577" s="115" t="s">
        <v>83</v>
      </c>
      <c r="AW577" s="115">
        <v>47</v>
      </c>
      <c r="AX577" s="115" t="s">
        <v>181</v>
      </c>
      <c r="AY577" s="115" t="s">
        <v>426</v>
      </c>
      <c r="AZ577" s="115" t="s">
        <v>85</v>
      </c>
      <c r="BA577" s="115" t="s">
        <v>91</v>
      </c>
      <c r="BB577" s="115" t="s">
        <v>137</v>
      </c>
      <c r="BC577" s="115" t="s">
        <v>101</v>
      </c>
      <c r="BD577" s="115" t="s">
        <v>109</v>
      </c>
      <c r="BE577" s="115" t="s">
        <v>90</v>
      </c>
      <c r="BF577" s="115" t="s">
        <v>91</v>
      </c>
      <c r="BG577" s="115" t="s">
        <v>91</v>
      </c>
    </row>
    <row r="578" spans="1:59">
      <c r="A578" s="115">
        <v>5584406091</v>
      </c>
      <c r="D578" s="115" t="s">
        <v>54</v>
      </c>
      <c r="M578" s="115" t="s">
        <v>62</v>
      </c>
      <c r="T578" s="142"/>
      <c r="U578" s="141">
        <f t="shared" ref="U578:U641" si="207">COUNTA(B578:T578)</f>
        <v>2</v>
      </c>
      <c r="V578" s="141">
        <f t="shared" ref="V578:V641" si="208">3/U578</f>
        <v>1.5</v>
      </c>
      <c r="W578" s="142"/>
      <c r="X578" s="141">
        <f t="shared" ref="X578:X641" si="209">IF($U578&lt;3,IF($B578=$B$1,1,0),IF($B578=$B$1,$V578,0))</f>
        <v>0</v>
      </c>
      <c r="Y578" s="141">
        <f t="shared" ref="Y578:Y641" si="210">IF($U578&lt;3,IF($C578=$C$1,1,0),IF($C578=$C$1,$V578,0))</f>
        <v>0</v>
      </c>
      <c r="Z578" s="141">
        <f t="shared" ref="Z578:Z641" si="211">IF($U578&lt;3,IF($D578=$D$1,1,0),IF($D578=$D$1,$V578,0))</f>
        <v>1</v>
      </c>
      <c r="AA578" s="141">
        <f t="shared" ref="AA578:AA641" si="212">IF($U578&lt;3,IF($E578=$E$1,1,0),IF($E578=$E$1,$V578,0))</f>
        <v>0</v>
      </c>
      <c r="AB578" s="141">
        <f t="shared" ref="AB578:AB641" si="213">IF($U578&lt;3,IF($F578=$F$1,1,0),IF($F578=$F$1,$V578,0))</f>
        <v>0</v>
      </c>
      <c r="AC578" s="141">
        <f t="shared" ref="AC578:AC641" si="214">IF($U578&lt;3,IF($G578=$G$1,1,0),IF($G578=$G$1,$V578,0))</f>
        <v>0</v>
      </c>
      <c r="AD578" s="141">
        <f t="shared" ref="AD578:AD641" si="215">IF($U578&lt;3,IF($H578=$H$1,1,0),IF($H578=$H$1,$V578,0))</f>
        <v>0</v>
      </c>
      <c r="AE578" s="141">
        <f t="shared" ref="AE578:AE641" si="216">IF($U578&lt;3,IF($I578=$I$1,1,0),IF($I578=$I$1,$V578,0))</f>
        <v>0</v>
      </c>
      <c r="AF578" s="141">
        <f t="shared" ref="AF578:AF641" si="217">IF($U578&lt;3,IF($J578=$J$1,1,0),IF($J578=$J$1,$V578,0))</f>
        <v>0</v>
      </c>
      <c r="AG578" s="141">
        <f t="shared" ref="AG578:AG641" si="218">IF($U578&lt;3,IF($K578=$K$1,1,0),IF($K578=$K$1,$V578,0))</f>
        <v>0</v>
      </c>
      <c r="AH578" s="141">
        <f t="shared" ref="AH578:AH641" si="219">IF($U578&lt;3,IF($L578=$L$1,1,0),IF($L578=$L$1,$V578,0))</f>
        <v>0</v>
      </c>
      <c r="AI578" s="141">
        <f t="shared" ref="AI578:AI641" si="220">IF($U578&lt;3,IF($M578=$M$1,1,0),IF($M578=$M$1,$V578,0))</f>
        <v>1</v>
      </c>
      <c r="AJ578" s="141">
        <f t="shared" ref="AJ578:AJ641" si="221">IF($U578&lt;3,IF($N578=$N$1,1,0),IF($N578=$N$1,$V578,0))</f>
        <v>0</v>
      </c>
      <c r="AK578" s="141">
        <f t="shared" ref="AK578:AK641" si="222">IF($U578&lt;3,IF($O578=$O$1,1,0),IF($O578=$O$1,$V578,0))</f>
        <v>0</v>
      </c>
      <c r="AL578" s="141">
        <f t="shared" ref="AL578:AL641" si="223">IF($U578&lt;3,IF($P578=$P$1,1,0),IF($P578=$P$1,$V578,0))</f>
        <v>0</v>
      </c>
      <c r="AM578" s="141">
        <f t="shared" ref="AM578:AM641" si="224">IF($U578&lt;3,IF($Q578=$Q$1,1,0),IF($Q578=$Q$1,$V578,0))</f>
        <v>0</v>
      </c>
      <c r="AN578" s="141">
        <f t="shared" ref="AN578:AN641" si="225">IF($U578&lt;3,IF($R578=$R$1,1,0),IF($R578=$R$1,$V578,0))</f>
        <v>0</v>
      </c>
      <c r="AO578" s="141">
        <f t="shared" ref="AO578:AO641" si="226">IF($U578&lt;3,IF($S578=$S$1,1,0),IF($S578=$S$1,$V578,0))</f>
        <v>0</v>
      </c>
      <c r="AP578" s="142"/>
      <c r="AQ578" s="142"/>
      <c r="AR578" s="141">
        <f t="shared" ref="AR578:AR641" si="227">SUM(X578:AP578)</f>
        <v>2</v>
      </c>
      <c r="AS578" s="141">
        <f t="shared" ref="AS578:AS641" si="228">U578</f>
        <v>2</v>
      </c>
      <c r="AT578" s="141" t="str">
        <f t="shared" ref="AT578:AT641" si="229">IF(AR578=AS578,"Correct",IF(AR578=3,"Correct","Wrong"))</f>
        <v>Correct</v>
      </c>
      <c r="AU578" s="142"/>
      <c r="AV578" s="115" t="s">
        <v>83</v>
      </c>
      <c r="AW578" s="115">
        <v>42</v>
      </c>
      <c r="AX578" s="115" t="s">
        <v>181</v>
      </c>
      <c r="AY578" s="115" t="s">
        <v>218</v>
      </c>
      <c r="AZ578" s="115" t="s">
        <v>85</v>
      </c>
      <c r="BA578" s="115" t="s">
        <v>86</v>
      </c>
      <c r="BB578" s="115" t="s">
        <v>87</v>
      </c>
      <c r="BC578" s="115" t="s">
        <v>101</v>
      </c>
      <c r="BD578" s="115" t="s">
        <v>111</v>
      </c>
      <c r="BE578" s="115" t="s">
        <v>90</v>
      </c>
      <c r="BF578" s="115" t="s">
        <v>91</v>
      </c>
      <c r="BG578" s="115" t="s">
        <v>91</v>
      </c>
    </row>
    <row r="579" spans="1:59">
      <c r="A579" s="115">
        <v>7010994591</v>
      </c>
      <c r="B579" s="115" t="s">
        <v>52</v>
      </c>
      <c r="C579" s="115" t="s">
        <v>53</v>
      </c>
      <c r="G579" s="115" t="s">
        <v>56</v>
      </c>
      <c r="H579" s="115" t="s">
        <v>57</v>
      </c>
      <c r="J579" s="115" t="s">
        <v>59</v>
      </c>
      <c r="L579" s="115" t="s">
        <v>61</v>
      </c>
      <c r="N579" s="115" t="s">
        <v>26</v>
      </c>
      <c r="T579" s="142"/>
      <c r="U579" s="141">
        <f t="shared" si="207"/>
        <v>7</v>
      </c>
      <c r="V579" s="141">
        <f t="shared" si="208"/>
        <v>0.42857142857142855</v>
      </c>
      <c r="W579" s="142"/>
      <c r="X579" s="141">
        <f t="shared" si="209"/>
        <v>0.42857142857142855</v>
      </c>
      <c r="Y579" s="141">
        <f t="shared" si="210"/>
        <v>0.42857142857142855</v>
      </c>
      <c r="Z579" s="141">
        <f t="shared" si="211"/>
        <v>0</v>
      </c>
      <c r="AA579" s="141">
        <f t="shared" si="212"/>
        <v>0</v>
      </c>
      <c r="AB579" s="141">
        <f t="shared" si="213"/>
        <v>0</v>
      </c>
      <c r="AC579" s="141">
        <f t="shared" si="214"/>
        <v>0.42857142857142855</v>
      </c>
      <c r="AD579" s="141">
        <f t="shared" si="215"/>
        <v>0.42857142857142855</v>
      </c>
      <c r="AE579" s="141">
        <f t="shared" si="216"/>
        <v>0</v>
      </c>
      <c r="AF579" s="141">
        <f t="shared" si="217"/>
        <v>0.42857142857142855</v>
      </c>
      <c r="AG579" s="141">
        <f t="shared" si="218"/>
        <v>0</v>
      </c>
      <c r="AH579" s="141">
        <f t="shared" si="219"/>
        <v>0.42857142857142855</v>
      </c>
      <c r="AI579" s="141">
        <f t="shared" si="220"/>
        <v>0</v>
      </c>
      <c r="AJ579" s="141">
        <f t="shared" si="221"/>
        <v>0.42857142857142855</v>
      </c>
      <c r="AK579" s="141">
        <f t="shared" si="222"/>
        <v>0</v>
      </c>
      <c r="AL579" s="141">
        <f t="shared" si="223"/>
        <v>0</v>
      </c>
      <c r="AM579" s="141">
        <f t="shared" si="224"/>
        <v>0</v>
      </c>
      <c r="AN579" s="141">
        <f t="shared" si="225"/>
        <v>0</v>
      </c>
      <c r="AO579" s="141">
        <f t="shared" si="226"/>
        <v>0</v>
      </c>
      <c r="AP579" s="142"/>
      <c r="AQ579" s="142"/>
      <c r="AR579" s="141">
        <f t="shared" si="227"/>
        <v>2.9999999999999996</v>
      </c>
      <c r="AS579" s="141">
        <f t="shared" si="228"/>
        <v>7</v>
      </c>
      <c r="AT579" s="141" t="str">
        <f t="shared" si="229"/>
        <v>Correct</v>
      </c>
      <c r="AU579" s="142"/>
      <c r="AV579" s="115" t="s">
        <v>99</v>
      </c>
      <c r="AW579" s="115">
        <v>72</v>
      </c>
      <c r="AX579" s="115" t="s">
        <v>84</v>
      </c>
      <c r="AY579" s="115" t="s">
        <v>123</v>
      </c>
      <c r="AZ579" s="115" t="s">
        <v>85</v>
      </c>
      <c r="BB579" s="115" t="s">
        <v>87</v>
      </c>
      <c r="BD579" s="115" t="s">
        <v>89</v>
      </c>
      <c r="BE579" s="115" t="s">
        <v>106</v>
      </c>
      <c r="BF579" s="115" t="s">
        <v>91</v>
      </c>
      <c r="BG579" s="115" t="s">
        <v>86</v>
      </c>
    </row>
    <row r="580" spans="1:59">
      <c r="A580" s="115">
        <v>6985475347</v>
      </c>
      <c r="B580" s="115" t="s">
        <v>52</v>
      </c>
      <c r="E580" s="115" t="s">
        <v>19</v>
      </c>
      <c r="H580" s="115" t="s">
        <v>57</v>
      </c>
      <c r="I580" s="115" t="s">
        <v>58</v>
      </c>
      <c r="K580" s="115" t="s">
        <v>60</v>
      </c>
      <c r="R580" s="115" t="s">
        <v>65</v>
      </c>
      <c r="T580" s="142"/>
      <c r="U580" s="141">
        <f t="shared" si="207"/>
        <v>6</v>
      </c>
      <c r="V580" s="141">
        <f t="shared" si="208"/>
        <v>0.5</v>
      </c>
      <c r="W580" s="142"/>
      <c r="X580" s="141">
        <f t="shared" si="209"/>
        <v>0.5</v>
      </c>
      <c r="Y580" s="141">
        <f t="shared" si="210"/>
        <v>0</v>
      </c>
      <c r="Z580" s="141">
        <f t="shared" si="211"/>
        <v>0</v>
      </c>
      <c r="AA580" s="141">
        <f t="shared" si="212"/>
        <v>0.5</v>
      </c>
      <c r="AB580" s="141">
        <f t="shared" si="213"/>
        <v>0</v>
      </c>
      <c r="AC580" s="141">
        <f t="shared" si="214"/>
        <v>0</v>
      </c>
      <c r="AD580" s="141">
        <f t="shared" si="215"/>
        <v>0.5</v>
      </c>
      <c r="AE580" s="141">
        <f t="shared" si="216"/>
        <v>0.5</v>
      </c>
      <c r="AF580" s="141">
        <f t="shared" si="217"/>
        <v>0</v>
      </c>
      <c r="AG580" s="141">
        <f t="shared" si="218"/>
        <v>0.5</v>
      </c>
      <c r="AH580" s="141">
        <f t="shared" si="219"/>
        <v>0</v>
      </c>
      <c r="AI580" s="141">
        <f t="shared" si="220"/>
        <v>0</v>
      </c>
      <c r="AJ580" s="141">
        <f t="shared" si="221"/>
        <v>0</v>
      </c>
      <c r="AK580" s="141">
        <f t="shared" si="222"/>
        <v>0</v>
      </c>
      <c r="AL580" s="141">
        <f t="shared" si="223"/>
        <v>0</v>
      </c>
      <c r="AM580" s="141">
        <f t="shared" si="224"/>
        <v>0</v>
      </c>
      <c r="AN580" s="141">
        <f t="shared" si="225"/>
        <v>0.5</v>
      </c>
      <c r="AO580" s="141">
        <f t="shared" si="226"/>
        <v>0</v>
      </c>
      <c r="AP580" s="142"/>
      <c r="AQ580" s="142"/>
      <c r="AR580" s="141">
        <f t="shared" si="227"/>
        <v>3</v>
      </c>
      <c r="AS580" s="141">
        <f t="shared" si="228"/>
        <v>6</v>
      </c>
      <c r="AT580" s="141" t="str">
        <f t="shared" si="229"/>
        <v>Correct</v>
      </c>
      <c r="AU580" s="142"/>
      <c r="AV580" s="115" t="s">
        <v>83</v>
      </c>
      <c r="AW580" s="115">
        <v>57</v>
      </c>
      <c r="AX580" s="115" t="s">
        <v>181</v>
      </c>
      <c r="AZ580" s="115" t="s">
        <v>85</v>
      </c>
      <c r="BA580" s="115" t="s">
        <v>86</v>
      </c>
      <c r="BC580" s="115" t="s">
        <v>93</v>
      </c>
      <c r="BD580" s="115" t="s">
        <v>89</v>
      </c>
      <c r="BG580" s="115" t="s">
        <v>86</v>
      </c>
    </row>
    <row r="581" spans="1:59">
      <c r="A581" s="115">
        <v>5586714913</v>
      </c>
      <c r="I581" s="115" t="s">
        <v>58</v>
      </c>
      <c r="N581" s="115" t="s">
        <v>26</v>
      </c>
      <c r="S581" s="115" t="s">
        <v>66</v>
      </c>
      <c r="T581" s="142"/>
      <c r="U581" s="141">
        <f t="shared" si="207"/>
        <v>3</v>
      </c>
      <c r="V581" s="141">
        <f t="shared" si="208"/>
        <v>1</v>
      </c>
      <c r="W581" s="142"/>
      <c r="X581" s="141">
        <f t="shared" si="209"/>
        <v>0</v>
      </c>
      <c r="Y581" s="141">
        <f t="shared" si="210"/>
        <v>0</v>
      </c>
      <c r="Z581" s="141">
        <f t="shared" si="211"/>
        <v>0</v>
      </c>
      <c r="AA581" s="141">
        <f t="shared" si="212"/>
        <v>0</v>
      </c>
      <c r="AB581" s="141">
        <f t="shared" si="213"/>
        <v>0</v>
      </c>
      <c r="AC581" s="141">
        <f t="shared" si="214"/>
        <v>0</v>
      </c>
      <c r="AD581" s="141">
        <f t="shared" si="215"/>
        <v>0</v>
      </c>
      <c r="AE581" s="141">
        <f t="shared" si="216"/>
        <v>1</v>
      </c>
      <c r="AF581" s="141">
        <f t="shared" si="217"/>
        <v>0</v>
      </c>
      <c r="AG581" s="141">
        <f t="shared" si="218"/>
        <v>0</v>
      </c>
      <c r="AH581" s="141">
        <f t="shared" si="219"/>
        <v>0</v>
      </c>
      <c r="AI581" s="141">
        <f t="shared" si="220"/>
        <v>0</v>
      </c>
      <c r="AJ581" s="141">
        <f t="shared" si="221"/>
        <v>1</v>
      </c>
      <c r="AK581" s="141">
        <f t="shared" si="222"/>
        <v>0</v>
      </c>
      <c r="AL581" s="141">
        <f t="shared" si="223"/>
        <v>0</v>
      </c>
      <c r="AM581" s="141">
        <f t="shared" si="224"/>
        <v>0</v>
      </c>
      <c r="AN581" s="141">
        <f t="shared" si="225"/>
        <v>0</v>
      </c>
      <c r="AO581" s="141">
        <f t="shared" si="226"/>
        <v>1</v>
      </c>
      <c r="AP581" s="142"/>
      <c r="AQ581" s="142"/>
      <c r="AR581" s="141">
        <f t="shared" si="227"/>
        <v>3</v>
      </c>
      <c r="AS581" s="141">
        <f t="shared" si="228"/>
        <v>3</v>
      </c>
      <c r="AT581" s="141" t="str">
        <f t="shared" si="229"/>
        <v>Correct</v>
      </c>
      <c r="AU581" s="142"/>
      <c r="AV581" s="115" t="s">
        <v>83</v>
      </c>
      <c r="AW581" s="115">
        <v>41</v>
      </c>
      <c r="AX581" s="115" t="s">
        <v>181</v>
      </c>
      <c r="AY581" s="115" t="s">
        <v>230</v>
      </c>
      <c r="AZ581" s="115" t="s">
        <v>85</v>
      </c>
      <c r="BA581" s="115" t="s">
        <v>86</v>
      </c>
      <c r="BB581" s="115" t="s">
        <v>87</v>
      </c>
      <c r="BC581" s="115" t="s">
        <v>88</v>
      </c>
      <c r="BD581" s="115" t="s">
        <v>120</v>
      </c>
      <c r="BE581" s="115" t="s">
        <v>90</v>
      </c>
      <c r="BF581" s="115" t="s">
        <v>91</v>
      </c>
      <c r="BG581" s="115" t="s">
        <v>91</v>
      </c>
    </row>
    <row r="582" spans="1:59">
      <c r="A582" s="115">
        <v>6982455597</v>
      </c>
      <c r="D582" s="115" t="s">
        <v>54</v>
      </c>
      <c r="N582" s="115" t="s">
        <v>26</v>
      </c>
      <c r="S582" s="115" t="s">
        <v>66</v>
      </c>
      <c r="T582" s="142"/>
      <c r="U582" s="141">
        <f t="shared" si="207"/>
        <v>3</v>
      </c>
      <c r="V582" s="141">
        <f t="shared" si="208"/>
        <v>1</v>
      </c>
      <c r="W582" s="142"/>
      <c r="X582" s="141">
        <f t="shared" si="209"/>
        <v>0</v>
      </c>
      <c r="Y582" s="141">
        <f t="shared" si="210"/>
        <v>0</v>
      </c>
      <c r="Z582" s="141">
        <f t="shared" si="211"/>
        <v>1</v>
      </c>
      <c r="AA582" s="141">
        <f t="shared" si="212"/>
        <v>0</v>
      </c>
      <c r="AB582" s="141">
        <f t="shared" si="213"/>
        <v>0</v>
      </c>
      <c r="AC582" s="141">
        <f t="shared" si="214"/>
        <v>0</v>
      </c>
      <c r="AD582" s="141">
        <f t="shared" si="215"/>
        <v>0</v>
      </c>
      <c r="AE582" s="141">
        <f t="shared" si="216"/>
        <v>0</v>
      </c>
      <c r="AF582" s="141">
        <f t="shared" si="217"/>
        <v>0</v>
      </c>
      <c r="AG582" s="141">
        <f t="shared" si="218"/>
        <v>0</v>
      </c>
      <c r="AH582" s="141">
        <f t="shared" si="219"/>
        <v>0</v>
      </c>
      <c r="AI582" s="141">
        <f t="shared" si="220"/>
        <v>0</v>
      </c>
      <c r="AJ582" s="141">
        <f t="shared" si="221"/>
        <v>1</v>
      </c>
      <c r="AK582" s="141">
        <f t="shared" si="222"/>
        <v>0</v>
      </c>
      <c r="AL582" s="141">
        <f t="shared" si="223"/>
        <v>0</v>
      </c>
      <c r="AM582" s="141">
        <f t="shared" si="224"/>
        <v>0</v>
      </c>
      <c r="AN582" s="141">
        <f t="shared" si="225"/>
        <v>0</v>
      </c>
      <c r="AO582" s="141">
        <f t="shared" si="226"/>
        <v>1</v>
      </c>
      <c r="AP582" s="142"/>
      <c r="AQ582" s="142"/>
      <c r="AR582" s="141">
        <f t="shared" si="227"/>
        <v>3</v>
      </c>
      <c r="AS582" s="141">
        <f t="shared" si="228"/>
        <v>3</v>
      </c>
      <c r="AT582" s="141" t="str">
        <f t="shared" si="229"/>
        <v>Correct</v>
      </c>
      <c r="AU582" s="142"/>
      <c r="AV582" s="115" t="s">
        <v>83</v>
      </c>
      <c r="AW582" s="115">
        <v>52</v>
      </c>
      <c r="AX582" s="115" t="s">
        <v>181</v>
      </c>
      <c r="AY582" s="115" t="s">
        <v>196</v>
      </c>
      <c r="AZ582" s="115" t="s">
        <v>85</v>
      </c>
      <c r="BA582" s="115" t="s">
        <v>86</v>
      </c>
      <c r="BB582" s="115" t="s">
        <v>87</v>
      </c>
      <c r="BC582" s="115" t="s">
        <v>101</v>
      </c>
      <c r="BD582" s="115" t="s">
        <v>94</v>
      </c>
      <c r="BE582" s="115" t="s">
        <v>90</v>
      </c>
      <c r="BF582" s="115" t="s">
        <v>91</v>
      </c>
      <c r="BG582" s="115" t="s">
        <v>91</v>
      </c>
    </row>
    <row r="583" spans="1:59">
      <c r="A583" s="115">
        <v>5584904294</v>
      </c>
      <c r="I583" s="115" t="s">
        <v>58</v>
      </c>
      <c r="O583" s="115" t="s">
        <v>22</v>
      </c>
      <c r="T583" s="142"/>
      <c r="U583" s="141">
        <f t="shared" si="207"/>
        <v>2</v>
      </c>
      <c r="V583" s="141">
        <f t="shared" si="208"/>
        <v>1.5</v>
      </c>
      <c r="W583" s="142"/>
      <c r="X583" s="141">
        <f t="shared" si="209"/>
        <v>0</v>
      </c>
      <c r="Y583" s="141">
        <f t="shared" si="210"/>
        <v>0</v>
      </c>
      <c r="Z583" s="141">
        <f t="shared" si="211"/>
        <v>0</v>
      </c>
      <c r="AA583" s="141">
        <f t="shared" si="212"/>
        <v>0</v>
      </c>
      <c r="AB583" s="141">
        <f t="shared" si="213"/>
        <v>0</v>
      </c>
      <c r="AC583" s="141">
        <f t="shared" si="214"/>
        <v>0</v>
      </c>
      <c r="AD583" s="141">
        <f t="shared" si="215"/>
        <v>0</v>
      </c>
      <c r="AE583" s="141">
        <f t="shared" si="216"/>
        <v>1</v>
      </c>
      <c r="AF583" s="141">
        <f t="shared" si="217"/>
        <v>0</v>
      </c>
      <c r="AG583" s="141">
        <f t="shared" si="218"/>
        <v>0</v>
      </c>
      <c r="AH583" s="141">
        <f t="shared" si="219"/>
        <v>0</v>
      </c>
      <c r="AI583" s="141">
        <f t="shared" si="220"/>
        <v>0</v>
      </c>
      <c r="AJ583" s="141">
        <f t="shared" si="221"/>
        <v>0</v>
      </c>
      <c r="AK583" s="141">
        <f t="shared" si="222"/>
        <v>1</v>
      </c>
      <c r="AL583" s="141">
        <f t="shared" si="223"/>
        <v>0</v>
      </c>
      <c r="AM583" s="141">
        <f t="shared" si="224"/>
        <v>0</v>
      </c>
      <c r="AN583" s="141">
        <f t="shared" si="225"/>
        <v>0</v>
      </c>
      <c r="AO583" s="141">
        <f t="shared" si="226"/>
        <v>0</v>
      </c>
      <c r="AP583" s="142"/>
      <c r="AQ583" s="142"/>
      <c r="AR583" s="141">
        <f t="shared" si="227"/>
        <v>2</v>
      </c>
      <c r="AS583" s="141">
        <f t="shared" si="228"/>
        <v>2</v>
      </c>
      <c r="AT583" s="141" t="str">
        <f t="shared" si="229"/>
        <v>Correct</v>
      </c>
      <c r="AU583" s="142"/>
      <c r="AV583" s="115" t="s">
        <v>83</v>
      </c>
      <c r="AW583" s="115">
        <v>24</v>
      </c>
      <c r="AX583" s="115" t="s">
        <v>181</v>
      </c>
      <c r="AY583" s="115" t="s">
        <v>228</v>
      </c>
      <c r="AZ583" s="115" t="s">
        <v>97</v>
      </c>
      <c r="BA583" s="115" t="s">
        <v>86</v>
      </c>
      <c r="BB583" s="115" t="s">
        <v>87</v>
      </c>
      <c r="BC583" s="115" t="s">
        <v>96</v>
      </c>
      <c r="BD583" s="115" t="s">
        <v>94</v>
      </c>
      <c r="BE583" s="115" t="s">
        <v>90</v>
      </c>
      <c r="BF583" s="115" t="s">
        <v>91</v>
      </c>
      <c r="BG583" s="115" t="s">
        <v>91</v>
      </c>
    </row>
    <row r="584" spans="1:59">
      <c r="A584" s="115">
        <v>6982466165</v>
      </c>
      <c r="E584" s="115" t="s">
        <v>19</v>
      </c>
      <c r="T584" s="142"/>
      <c r="U584" s="141">
        <f t="shared" si="207"/>
        <v>1</v>
      </c>
      <c r="V584" s="141">
        <f t="shared" si="208"/>
        <v>3</v>
      </c>
      <c r="W584" s="142"/>
      <c r="X584" s="141">
        <f t="shared" si="209"/>
        <v>0</v>
      </c>
      <c r="Y584" s="141">
        <f t="shared" si="210"/>
        <v>0</v>
      </c>
      <c r="Z584" s="141">
        <f t="shared" si="211"/>
        <v>0</v>
      </c>
      <c r="AA584" s="141">
        <f t="shared" si="212"/>
        <v>1</v>
      </c>
      <c r="AB584" s="141">
        <f t="shared" si="213"/>
        <v>0</v>
      </c>
      <c r="AC584" s="141">
        <f t="shared" si="214"/>
        <v>0</v>
      </c>
      <c r="AD584" s="141">
        <f t="shared" si="215"/>
        <v>0</v>
      </c>
      <c r="AE584" s="141">
        <f t="shared" si="216"/>
        <v>0</v>
      </c>
      <c r="AF584" s="141">
        <f t="shared" si="217"/>
        <v>0</v>
      </c>
      <c r="AG584" s="141">
        <f t="shared" si="218"/>
        <v>0</v>
      </c>
      <c r="AH584" s="141">
        <f t="shared" si="219"/>
        <v>0</v>
      </c>
      <c r="AI584" s="141">
        <f t="shared" si="220"/>
        <v>0</v>
      </c>
      <c r="AJ584" s="141">
        <f t="shared" si="221"/>
        <v>0</v>
      </c>
      <c r="AK584" s="141">
        <f t="shared" si="222"/>
        <v>0</v>
      </c>
      <c r="AL584" s="141">
        <f t="shared" si="223"/>
        <v>0</v>
      </c>
      <c r="AM584" s="141">
        <f t="shared" si="224"/>
        <v>0</v>
      </c>
      <c r="AN584" s="141">
        <f t="shared" si="225"/>
        <v>0</v>
      </c>
      <c r="AO584" s="141">
        <f t="shared" si="226"/>
        <v>0</v>
      </c>
      <c r="AP584" s="142"/>
      <c r="AQ584" s="142"/>
      <c r="AR584" s="141">
        <f t="shared" si="227"/>
        <v>1</v>
      </c>
      <c r="AS584" s="141">
        <f t="shared" si="228"/>
        <v>1</v>
      </c>
      <c r="AT584" s="141" t="str">
        <f t="shared" si="229"/>
        <v>Correct</v>
      </c>
      <c r="AU584" s="142"/>
      <c r="AV584" s="115" t="s">
        <v>83</v>
      </c>
      <c r="AW584" s="115">
        <v>55</v>
      </c>
      <c r="AX584" s="115" t="s">
        <v>181</v>
      </c>
      <c r="AY584" s="115" t="s">
        <v>215</v>
      </c>
      <c r="BA584" s="115" t="s">
        <v>91</v>
      </c>
      <c r="BB584" s="115" t="s">
        <v>108</v>
      </c>
      <c r="BC584" s="115" t="s">
        <v>101</v>
      </c>
      <c r="BD584" s="115" t="s">
        <v>120</v>
      </c>
      <c r="BE584" s="115" t="s">
        <v>103</v>
      </c>
      <c r="BF584" s="115" t="s">
        <v>91</v>
      </c>
      <c r="BG584" s="115" t="s">
        <v>91</v>
      </c>
    </row>
    <row r="585" spans="1:59">
      <c r="A585" s="115">
        <v>6985717909</v>
      </c>
      <c r="E585" s="115" t="s">
        <v>19</v>
      </c>
      <c r="F585" s="115" t="s">
        <v>55</v>
      </c>
      <c r="O585" s="115" t="s">
        <v>22</v>
      </c>
      <c r="T585" s="142"/>
      <c r="U585" s="141">
        <f t="shared" si="207"/>
        <v>3</v>
      </c>
      <c r="V585" s="141">
        <f t="shared" si="208"/>
        <v>1</v>
      </c>
      <c r="W585" s="142"/>
      <c r="X585" s="141">
        <f t="shared" si="209"/>
        <v>0</v>
      </c>
      <c r="Y585" s="141">
        <f t="shared" si="210"/>
        <v>0</v>
      </c>
      <c r="Z585" s="141">
        <f t="shared" si="211"/>
        <v>0</v>
      </c>
      <c r="AA585" s="141">
        <f t="shared" si="212"/>
        <v>1</v>
      </c>
      <c r="AB585" s="141">
        <f t="shared" si="213"/>
        <v>1</v>
      </c>
      <c r="AC585" s="141">
        <f t="shared" si="214"/>
        <v>0</v>
      </c>
      <c r="AD585" s="141">
        <f t="shared" si="215"/>
        <v>0</v>
      </c>
      <c r="AE585" s="141">
        <f t="shared" si="216"/>
        <v>0</v>
      </c>
      <c r="AF585" s="141">
        <f t="shared" si="217"/>
        <v>0</v>
      </c>
      <c r="AG585" s="141">
        <f t="shared" si="218"/>
        <v>0</v>
      </c>
      <c r="AH585" s="141">
        <f t="shared" si="219"/>
        <v>0</v>
      </c>
      <c r="AI585" s="141">
        <f t="shared" si="220"/>
        <v>0</v>
      </c>
      <c r="AJ585" s="141">
        <f t="shared" si="221"/>
        <v>0</v>
      </c>
      <c r="AK585" s="141">
        <f t="shared" si="222"/>
        <v>1</v>
      </c>
      <c r="AL585" s="141">
        <f t="shared" si="223"/>
        <v>0</v>
      </c>
      <c r="AM585" s="141">
        <f t="shared" si="224"/>
        <v>0</v>
      </c>
      <c r="AN585" s="141">
        <f t="shared" si="225"/>
        <v>0</v>
      </c>
      <c r="AO585" s="141">
        <f t="shared" si="226"/>
        <v>0</v>
      </c>
      <c r="AP585" s="142"/>
      <c r="AQ585" s="142"/>
      <c r="AR585" s="141">
        <f t="shared" si="227"/>
        <v>3</v>
      </c>
      <c r="AS585" s="141">
        <f t="shared" si="228"/>
        <v>3</v>
      </c>
      <c r="AT585" s="141" t="str">
        <f t="shared" si="229"/>
        <v>Correct</v>
      </c>
      <c r="AU585" s="142"/>
      <c r="AV585" s="115" t="s">
        <v>99</v>
      </c>
      <c r="AW585" s="115">
        <v>25</v>
      </c>
      <c r="AX585" s="115" t="s">
        <v>181</v>
      </c>
      <c r="AY585" s="115" t="s">
        <v>193</v>
      </c>
      <c r="AZ585" s="115" t="s">
        <v>85</v>
      </c>
      <c r="BA585" s="115" t="s">
        <v>86</v>
      </c>
      <c r="BB585" s="115" t="s">
        <v>87</v>
      </c>
      <c r="BC585" s="115" t="s">
        <v>88</v>
      </c>
      <c r="BD585" s="115" t="s">
        <v>94</v>
      </c>
      <c r="BE585" s="115" t="s">
        <v>90</v>
      </c>
      <c r="BF585" s="115" t="s">
        <v>91</v>
      </c>
      <c r="BG585" s="115" t="s">
        <v>91</v>
      </c>
    </row>
    <row r="586" spans="1:59">
      <c r="A586" s="115">
        <v>7020563668</v>
      </c>
      <c r="B586" s="115" t="s">
        <v>52</v>
      </c>
      <c r="D586" s="115" t="s">
        <v>54</v>
      </c>
      <c r="E586" s="115" t="s">
        <v>19</v>
      </c>
      <c r="T586" s="142"/>
      <c r="U586" s="141">
        <f t="shared" si="207"/>
        <v>3</v>
      </c>
      <c r="V586" s="141">
        <f t="shared" si="208"/>
        <v>1</v>
      </c>
      <c r="W586" s="142"/>
      <c r="X586" s="141">
        <f t="shared" si="209"/>
        <v>1</v>
      </c>
      <c r="Y586" s="141">
        <f t="shared" si="210"/>
        <v>0</v>
      </c>
      <c r="Z586" s="141">
        <f t="shared" si="211"/>
        <v>1</v>
      </c>
      <c r="AA586" s="141">
        <f t="shared" si="212"/>
        <v>1</v>
      </c>
      <c r="AB586" s="141">
        <f t="shared" si="213"/>
        <v>0</v>
      </c>
      <c r="AC586" s="141">
        <f t="shared" si="214"/>
        <v>0</v>
      </c>
      <c r="AD586" s="141">
        <f t="shared" si="215"/>
        <v>0</v>
      </c>
      <c r="AE586" s="141">
        <f t="shared" si="216"/>
        <v>0</v>
      </c>
      <c r="AF586" s="141">
        <f t="shared" si="217"/>
        <v>0</v>
      </c>
      <c r="AG586" s="141">
        <f t="shared" si="218"/>
        <v>0</v>
      </c>
      <c r="AH586" s="141">
        <f t="shared" si="219"/>
        <v>0</v>
      </c>
      <c r="AI586" s="141">
        <f t="shared" si="220"/>
        <v>0</v>
      </c>
      <c r="AJ586" s="141">
        <f t="shared" si="221"/>
        <v>0</v>
      </c>
      <c r="AK586" s="141">
        <f t="shared" si="222"/>
        <v>0</v>
      </c>
      <c r="AL586" s="141">
        <f t="shared" si="223"/>
        <v>0</v>
      </c>
      <c r="AM586" s="141">
        <f t="shared" si="224"/>
        <v>0</v>
      </c>
      <c r="AN586" s="141">
        <f t="shared" si="225"/>
        <v>0</v>
      </c>
      <c r="AO586" s="141">
        <f t="shared" si="226"/>
        <v>0</v>
      </c>
      <c r="AP586" s="142"/>
      <c r="AQ586" s="142"/>
      <c r="AR586" s="141">
        <f t="shared" si="227"/>
        <v>3</v>
      </c>
      <c r="AS586" s="141">
        <f t="shared" si="228"/>
        <v>3</v>
      </c>
      <c r="AT586" s="141" t="str">
        <f t="shared" si="229"/>
        <v>Correct</v>
      </c>
      <c r="AU586" s="142"/>
      <c r="AV586" s="115" t="s">
        <v>99</v>
      </c>
      <c r="AW586" s="115">
        <v>46</v>
      </c>
      <c r="AX586" s="115" t="s">
        <v>181</v>
      </c>
      <c r="AY586" s="115" t="s">
        <v>198</v>
      </c>
      <c r="AZ586" s="115" t="s">
        <v>85</v>
      </c>
      <c r="BA586" s="115" t="s">
        <v>86</v>
      </c>
      <c r="BB586" s="115" t="s">
        <v>87</v>
      </c>
      <c r="BC586" s="115" t="s">
        <v>88</v>
      </c>
      <c r="BD586" s="115" t="s">
        <v>120</v>
      </c>
      <c r="BE586" s="115" t="s">
        <v>90</v>
      </c>
      <c r="BF586" s="115" t="s">
        <v>91</v>
      </c>
      <c r="BG586" s="115" t="s">
        <v>91</v>
      </c>
    </row>
    <row r="587" spans="1:59">
      <c r="A587" s="115">
        <v>5586742409</v>
      </c>
      <c r="F587" s="115" t="s">
        <v>55</v>
      </c>
      <c r="G587" s="115" t="s">
        <v>56</v>
      </c>
      <c r="Q587" s="115" t="s">
        <v>64</v>
      </c>
      <c r="T587" s="142"/>
      <c r="U587" s="141">
        <f t="shared" si="207"/>
        <v>3</v>
      </c>
      <c r="V587" s="141">
        <f t="shared" si="208"/>
        <v>1</v>
      </c>
      <c r="W587" s="142"/>
      <c r="X587" s="141">
        <f t="shared" si="209"/>
        <v>0</v>
      </c>
      <c r="Y587" s="141">
        <f t="shared" si="210"/>
        <v>0</v>
      </c>
      <c r="Z587" s="141">
        <f t="shared" si="211"/>
        <v>0</v>
      </c>
      <c r="AA587" s="141">
        <f t="shared" si="212"/>
        <v>0</v>
      </c>
      <c r="AB587" s="141">
        <f t="shared" si="213"/>
        <v>1</v>
      </c>
      <c r="AC587" s="141">
        <f t="shared" si="214"/>
        <v>1</v>
      </c>
      <c r="AD587" s="141">
        <f t="shared" si="215"/>
        <v>0</v>
      </c>
      <c r="AE587" s="141">
        <f t="shared" si="216"/>
        <v>0</v>
      </c>
      <c r="AF587" s="141">
        <f t="shared" si="217"/>
        <v>0</v>
      </c>
      <c r="AG587" s="141">
        <f t="shared" si="218"/>
        <v>0</v>
      </c>
      <c r="AH587" s="141">
        <f t="shared" si="219"/>
        <v>0</v>
      </c>
      <c r="AI587" s="141">
        <f t="shared" si="220"/>
        <v>0</v>
      </c>
      <c r="AJ587" s="141">
        <f t="shared" si="221"/>
        <v>0</v>
      </c>
      <c r="AK587" s="141">
        <f t="shared" si="222"/>
        <v>0</v>
      </c>
      <c r="AL587" s="141">
        <f t="shared" si="223"/>
        <v>0</v>
      </c>
      <c r="AM587" s="141">
        <f t="shared" si="224"/>
        <v>1</v>
      </c>
      <c r="AN587" s="141">
        <f t="shared" si="225"/>
        <v>0</v>
      </c>
      <c r="AO587" s="141">
        <f t="shared" si="226"/>
        <v>0</v>
      </c>
      <c r="AP587" s="142"/>
      <c r="AQ587" s="142"/>
      <c r="AR587" s="141">
        <f t="shared" si="227"/>
        <v>3</v>
      </c>
      <c r="AS587" s="141">
        <f t="shared" si="228"/>
        <v>3</v>
      </c>
      <c r="AT587" s="141" t="str">
        <f t="shared" si="229"/>
        <v>Correct</v>
      </c>
      <c r="AU587" s="142"/>
      <c r="AV587" s="115" t="s">
        <v>83</v>
      </c>
      <c r="AW587" s="115">
        <v>76</v>
      </c>
      <c r="AX587" s="115" t="s">
        <v>181</v>
      </c>
      <c r="AY587" s="115" t="s">
        <v>211</v>
      </c>
      <c r="AZ587" s="115" t="s">
        <v>85</v>
      </c>
      <c r="BA587" s="115" t="s">
        <v>86</v>
      </c>
      <c r="BB587" s="115" t="s">
        <v>87</v>
      </c>
      <c r="BC587" s="115" t="s">
        <v>93</v>
      </c>
      <c r="BD587" s="115" t="s">
        <v>102</v>
      </c>
      <c r="BE587" s="115" t="s">
        <v>106</v>
      </c>
      <c r="BF587" s="115" t="s">
        <v>91</v>
      </c>
      <c r="BG587" s="115" t="s">
        <v>91</v>
      </c>
    </row>
    <row r="588" spans="1:59">
      <c r="A588" s="115">
        <v>7011536108</v>
      </c>
      <c r="H588" s="115" t="s">
        <v>57</v>
      </c>
      <c r="N588" s="115" t="s">
        <v>26</v>
      </c>
      <c r="T588" s="142"/>
      <c r="U588" s="141">
        <f t="shared" si="207"/>
        <v>2</v>
      </c>
      <c r="V588" s="141">
        <f t="shared" si="208"/>
        <v>1.5</v>
      </c>
      <c r="W588" s="142"/>
      <c r="X588" s="141">
        <f t="shared" si="209"/>
        <v>0</v>
      </c>
      <c r="Y588" s="141">
        <f t="shared" si="210"/>
        <v>0</v>
      </c>
      <c r="Z588" s="141">
        <f t="shared" si="211"/>
        <v>0</v>
      </c>
      <c r="AA588" s="141">
        <f t="shared" si="212"/>
        <v>0</v>
      </c>
      <c r="AB588" s="141">
        <f t="shared" si="213"/>
        <v>0</v>
      </c>
      <c r="AC588" s="141">
        <f t="shared" si="214"/>
        <v>0</v>
      </c>
      <c r="AD588" s="141">
        <f t="shared" si="215"/>
        <v>1</v>
      </c>
      <c r="AE588" s="141">
        <f t="shared" si="216"/>
        <v>0</v>
      </c>
      <c r="AF588" s="141">
        <f t="shared" si="217"/>
        <v>0</v>
      </c>
      <c r="AG588" s="141">
        <f t="shared" si="218"/>
        <v>0</v>
      </c>
      <c r="AH588" s="141">
        <f t="shared" si="219"/>
        <v>0</v>
      </c>
      <c r="AI588" s="141">
        <f t="shared" si="220"/>
        <v>0</v>
      </c>
      <c r="AJ588" s="141">
        <f t="shared" si="221"/>
        <v>1</v>
      </c>
      <c r="AK588" s="141">
        <f t="shared" si="222"/>
        <v>0</v>
      </c>
      <c r="AL588" s="141">
        <f t="shared" si="223"/>
        <v>0</v>
      </c>
      <c r="AM588" s="141">
        <f t="shared" si="224"/>
        <v>0</v>
      </c>
      <c r="AN588" s="141">
        <f t="shared" si="225"/>
        <v>0</v>
      </c>
      <c r="AO588" s="141">
        <f t="shared" si="226"/>
        <v>0</v>
      </c>
      <c r="AP588" s="142"/>
      <c r="AQ588" s="142"/>
      <c r="AR588" s="141">
        <f t="shared" si="227"/>
        <v>2</v>
      </c>
      <c r="AS588" s="141">
        <f t="shared" si="228"/>
        <v>2</v>
      </c>
      <c r="AT588" s="141" t="str">
        <f t="shared" si="229"/>
        <v>Correct</v>
      </c>
      <c r="AU588" s="142"/>
      <c r="AV588" s="115" t="s">
        <v>99</v>
      </c>
      <c r="AW588" s="115">
        <v>73</v>
      </c>
      <c r="AX588" s="115" t="s">
        <v>181</v>
      </c>
      <c r="AY588" s="115" t="s">
        <v>230</v>
      </c>
      <c r="AZ588" s="115" t="s">
        <v>85</v>
      </c>
      <c r="BA588" s="115" t="s">
        <v>86</v>
      </c>
      <c r="BB588" s="115" t="s">
        <v>87</v>
      </c>
      <c r="BC588" s="115" t="s">
        <v>88</v>
      </c>
      <c r="BD588" s="115" t="s">
        <v>94</v>
      </c>
      <c r="BE588" s="115" t="s">
        <v>106</v>
      </c>
      <c r="BF588" s="115" t="s">
        <v>91</v>
      </c>
      <c r="BG588" s="115" t="s">
        <v>91</v>
      </c>
    </row>
    <row r="589" spans="1:59">
      <c r="A589" s="115">
        <v>7020344450</v>
      </c>
      <c r="C589" s="115" t="s">
        <v>53</v>
      </c>
      <c r="D589" s="115" t="s">
        <v>54</v>
      </c>
      <c r="G589" s="115" t="s">
        <v>56</v>
      </c>
      <c r="I589" s="115" t="s">
        <v>58</v>
      </c>
      <c r="R589" s="115" t="s">
        <v>65</v>
      </c>
      <c r="T589" s="142"/>
      <c r="U589" s="141">
        <f t="shared" si="207"/>
        <v>5</v>
      </c>
      <c r="V589" s="141">
        <f t="shared" si="208"/>
        <v>0.6</v>
      </c>
      <c r="W589" s="142"/>
      <c r="X589" s="141">
        <f t="shared" si="209"/>
        <v>0</v>
      </c>
      <c r="Y589" s="141">
        <f t="shared" si="210"/>
        <v>0.6</v>
      </c>
      <c r="Z589" s="141">
        <f t="shared" si="211"/>
        <v>0.6</v>
      </c>
      <c r="AA589" s="141">
        <f t="shared" si="212"/>
        <v>0</v>
      </c>
      <c r="AB589" s="141">
        <f t="shared" si="213"/>
        <v>0</v>
      </c>
      <c r="AC589" s="141">
        <f t="shared" si="214"/>
        <v>0.6</v>
      </c>
      <c r="AD589" s="141">
        <f t="shared" si="215"/>
        <v>0</v>
      </c>
      <c r="AE589" s="141">
        <f t="shared" si="216"/>
        <v>0.6</v>
      </c>
      <c r="AF589" s="141">
        <f t="shared" si="217"/>
        <v>0</v>
      </c>
      <c r="AG589" s="141">
        <f t="shared" si="218"/>
        <v>0</v>
      </c>
      <c r="AH589" s="141">
        <f t="shared" si="219"/>
        <v>0</v>
      </c>
      <c r="AI589" s="141">
        <f t="shared" si="220"/>
        <v>0</v>
      </c>
      <c r="AJ589" s="141">
        <f t="shared" si="221"/>
        <v>0</v>
      </c>
      <c r="AK589" s="141">
        <f t="shared" si="222"/>
        <v>0</v>
      </c>
      <c r="AL589" s="141">
        <f t="shared" si="223"/>
        <v>0</v>
      </c>
      <c r="AM589" s="141">
        <f t="shared" si="224"/>
        <v>0</v>
      </c>
      <c r="AN589" s="141">
        <f t="shared" si="225"/>
        <v>0.6</v>
      </c>
      <c r="AO589" s="141">
        <f t="shared" si="226"/>
        <v>0</v>
      </c>
      <c r="AP589" s="142"/>
      <c r="AQ589" s="142"/>
      <c r="AR589" s="141">
        <f t="shared" si="227"/>
        <v>3</v>
      </c>
      <c r="AS589" s="141">
        <f t="shared" si="228"/>
        <v>5</v>
      </c>
      <c r="AT589" s="141" t="str">
        <f t="shared" si="229"/>
        <v>Correct</v>
      </c>
      <c r="AU589" s="142"/>
      <c r="AV589" s="115" t="s">
        <v>83</v>
      </c>
      <c r="AW589" s="115">
        <v>30</v>
      </c>
      <c r="AX589" s="115" t="s">
        <v>84</v>
      </c>
      <c r="AY589" s="115" t="s">
        <v>138</v>
      </c>
      <c r="AZ589" s="115" t="s">
        <v>85</v>
      </c>
      <c r="BA589" s="115" t="s">
        <v>86</v>
      </c>
      <c r="BB589" s="115" t="s">
        <v>87</v>
      </c>
      <c r="BC589" s="115" t="s">
        <v>96</v>
      </c>
      <c r="BD589" s="115" t="s">
        <v>94</v>
      </c>
      <c r="BE589" s="115" t="s">
        <v>98</v>
      </c>
      <c r="BF589" s="115" t="s">
        <v>91</v>
      </c>
      <c r="BG589" s="115" t="s">
        <v>91</v>
      </c>
    </row>
    <row r="590" spans="1:59">
      <c r="A590" s="115">
        <v>7020344450</v>
      </c>
      <c r="C590" s="115" t="s">
        <v>53</v>
      </c>
      <c r="D590" s="115" t="s">
        <v>54</v>
      </c>
      <c r="G590" s="115" t="s">
        <v>56</v>
      </c>
      <c r="I590" s="115" t="s">
        <v>58</v>
      </c>
      <c r="R590" s="115" t="s">
        <v>65</v>
      </c>
      <c r="T590" s="142"/>
      <c r="U590" s="141">
        <f t="shared" si="207"/>
        <v>5</v>
      </c>
      <c r="V590" s="141">
        <f t="shared" si="208"/>
        <v>0.6</v>
      </c>
      <c r="W590" s="142"/>
      <c r="X590" s="141">
        <f t="shared" si="209"/>
        <v>0</v>
      </c>
      <c r="Y590" s="141">
        <f t="shared" si="210"/>
        <v>0.6</v>
      </c>
      <c r="Z590" s="141">
        <f t="shared" si="211"/>
        <v>0.6</v>
      </c>
      <c r="AA590" s="141">
        <f t="shared" si="212"/>
        <v>0</v>
      </c>
      <c r="AB590" s="141">
        <f t="shared" si="213"/>
        <v>0</v>
      </c>
      <c r="AC590" s="141">
        <f t="shared" si="214"/>
        <v>0.6</v>
      </c>
      <c r="AD590" s="141">
        <f t="shared" si="215"/>
        <v>0</v>
      </c>
      <c r="AE590" s="141">
        <f t="shared" si="216"/>
        <v>0.6</v>
      </c>
      <c r="AF590" s="141">
        <f t="shared" si="217"/>
        <v>0</v>
      </c>
      <c r="AG590" s="141">
        <f t="shared" si="218"/>
        <v>0</v>
      </c>
      <c r="AH590" s="141">
        <f t="shared" si="219"/>
        <v>0</v>
      </c>
      <c r="AI590" s="141">
        <f t="shared" si="220"/>
        <v>0</v>
      </c>
      <c r="AJ590" s="141">
        <f t="shared" si="221"/>
        <v>0</v>
      </c>
      <c r="AK590" s="141">
        <f t="shared" si="222"/>
        <v>0</v>
      </c>
      <c r="AL590" s="141">
        <f t="shared" si="223"/>
        <v>0</v>
      </c>
      <c r="AM590" s="141">
        <f t="shared" si="224"/>
        <v>0</v>
      </c>
      <c r="AN590" s="141">
        <f t="shared" si="225"/>
        <v>0.6</v>
      </c>
      <c r="AO590" s="141">
        <f t="shared" si="226"/>
        <v>0</v>
      </c>
      <c r="AP590" s="142"/>
      <c r="AQ590" s="142"/>
      <c r="AR590" s="141">
        <f t="shared" si="227"/>
        <v>3</v>
      </c>
      <c r="AS590" s="141">
        <f t="shared" si="228"/>
        <v>5</v>
      </c>
      <c r="AT590" s="141" t="str">
        <f t="shared" si="229"/>
        <v>Correct</v>
      </c>
      <c r="AU590" s="142"/>
      <c r="AV590" s="115" t="s">
        <v>83</v>
      </c>
      <c r="AW590" s="115">
        <v>30</v>
      </c>
      <c r="AX590" s="115" t="s">
        <v>84</v>
      </c>
      <c r="AY590" s="115" t="s">
        <v>496</v>
      </c>
      <c r="AZ590" s="115" t="s">
        <v>85</v>
      </c>
      <c r="BA590" s="115" t="s">
        <v>86</v>
      </c>
      <c r="BB590" s="115" t="s">
        <v>87</v>
      </c>
      <c r="BC590" s="115" t="s">
        <v>96</v>
      </c>
      <c r="BD590" s="115" t="s">
        <v>94</v>
      </c>
      <c r="BE590" s="115" t="s">
        <v>98</v>
      </c>
      <c r="BF590" s="115" t="s">
        <v>91</v>
      </c>
      <c r="BG590" s="115" t="s">
        <v>91</v>
      </c>
    </row>
    <row r="591" spans="1:59">
      <c r="A591" s="115">
        <v>7045772808</v>
      </c>
      <c r="B591" s="115" t="s">
        <v>52</v>
      </c>
      <c r="E591" s="115" t="s">
        <v>19</v>
      </c>
      <c r="K591" s="115" t="s">
        <v>60</v>
      </c>
      <c r="T591" s="142"/>
      <c r="U591" s="141">
        <f t="shared" si="207"/>
        <v>3</v>
      </c>
      <c r="V591" s="141">
        <f t="shared" si="208"/>
        <v>1</v>
      </c>
      <c r="W591" s="142"/>
      <c r="X591" s="141">
        <f t="shared" si="209"/>
        <v>1</v>
      </c>
      <c r="Y591" s="141">
        <f t="shared" si="210"/>
        <v>0</v>
      </c>
      <c r="Z591" s="141">
        <f t="shared" si="211"/>
        <v>0</v>
      </c>
      <c r="AA591" s="141">
        <f t="shared" si="212"/>
        <v>1</v>
      </c>
      <c r="AB591" s="141">
        <f t="shared" si="213"/>
        <v>0</v>
      </c>
      <c r="AC591" s="141">
        <f t="shared" si="214"/>
        <v>0</v>
      </c>
      <c r="AD591" s="141">
        <f t="shared" si="215"/>
        <v>0</v>
      </c>
      <c r="AE591" s="141">
        <f t="shared" si="216"/>
        <v>0</v>
      </c>
      <c r="AF591" s="141">
        <f t="shared" si="217"/>
        <v>0</v>
      </c>
      <c r="AG591" s="141">
        <f t="shared" si="218"/>
        <v>1</v>
      </c>
      <c r="AH591" s="141">
        <f t="shared" si="219"/>
        <v>0</v>
      </c>
      <c r="AI591" s="141">
        <f t="shared" si="220"/>
        <v>0</v>
      </c>
      <c r="AJ591" s="141">
        <f t="shared" si="221"/>
        <v>0</v>
      </c>
      <c r="AK591" s="141">
        <f t="shared" si="222"/>
        <v>0</v>
      </c>
      <c r="AL591" s="141">
        <f t="shared" si="223"/>
        <v>0</v>
      </c>
      <c r="AM591" s="141">
        <f t="shared" si="224"/>
        <v>0</v>
      </c>
      <c r="AN591" s="141">
        <f t="shared" si="225"/>
        <v>0</v>
      </c>
      <c r="AO591" s="141">
        <f t="shared" si="226"/>
        <v>0</v>
      </c>
      <c r="AP591" s="142"/>
      <c r="AQ591" s="142"/>
      <c r="AR591" s="141">
        <f t="shared" si="227"/>
        <v>3</v>
      </c>
      <c r="AS591" s="141">
        <f t="shared" si="228"/>
        <v>3</v>
      </c>
      <c r="AT591" s="141" t="str">
        <f t="shared" si="229"/>
        <v>Correct</v>
      </c>
      <c r="AU591" s="142"/>
      <c r="AV591" s="115" t="s">
        <v>83</v>
      </c>
      <c r="AW591" s="115">
        <v>78</v>
      </c>
      <c r="AX591" s="115" t="s">
        <v>181</v>
      </c>
      <c r="AY591" s="115" t="s">
        <v>206</v>
      </c>
      <c r="AZ591" s="115" t="s">
        <v>97</v>
      </c>
      <c r="BA591" s="115" t="s">
        <v>86</v>
      </c>
      <c r="BB591" s="115" t="s">
        <v>87</v>
      </c>
      <c r="BC591" s="115" t="s">
        <v>100</v>
      </c>
      <c r="BD591" s="115" t="s">
        <v>94</v>
      </c>
      <c r="BE591" s="115" t="s">
        <v>106</v>
      </c>
      <c r="BF591" s="115" t="s">
        <v>91</v>
      </c>
      <c r="BG591" s="115" t="s">
        <v>91</v>
      </c>
    </row>
    <row r="592" spans="1:59">
      <c r="A592" s="115">
        <v>5584607085</v>
      </c>
      <c r="D592" s="115" t="s">
        <v>54</v>
      </c>
      <c r="I592" s="115" t="s">
        <v>58</v>
      </c>
      <c r="R592" s="115" t="s">
        <v>65</v>
      </c>
      <c r="T592" s="142"/>
      <c r="U592" s="141">
        <f t="shared" si="207"/>
        <v>3</v>
      </c>
      <c r="V592" s="141">
        <f t="shared" si="208"/>
        <v>1</v>
      </c>
      <c r="W592" s="142"/>
      <c r="X592" s="141">
        <f t="shared" si="209"/>
        <v>0</v>
      </c>
      <c r="Y592" s="141">
        <f t="shared" si="210"/>
        <v>0</v>
      </c>
      <c r="Z592" s="141">
        <f t="shared" si="211"/>
        <v>1</v>
      </c>
      <c r="AA592" s="141">
        <f t="shared" si="212"/>
        <v>0</v>
      </c>
      <c r="AB592" s="141">
        <f t="shared" si="213"/>
        <v>0</v>
      </c>
      <c r="AC592" s="141">
        <f t="shared" si="214"/>
        <v>0</v>
      </c>
      <c r="AD592" s="141">
        <f t="shared" si="215"/>
        <v>0</v>
      </c>
      <c r="AE592" s="141">
        <f t="shared" si="216"/>
        <v>1</v>
      </c>
      <c r="AF592" s="141">
        <f t="shared" si="217"/>
        <v>0</v>
      </c>
      <c r="AG592" s="141">
        <f t="shared" si="218"/>
        <v>0</v>
      </c>
      <c r="AH592" s="141">
        <f t="shared" si="219"/>
        <v>0</v>
      </c>
      <c r="AI592" s="141">
        <f t="shared" si="220"/>
        <v>0</v>
      </c>
      <c r="AJ592" s="141">
        <f t="shared" si="221"/>
        <v>0</v>
      </c>
      <c r="AK592" s="141">
        <f t="shared" si="222"/>
        <v>0</v>
      </c>
      <c r="AL592" s="141">
        <f t="shared" si="223"/>
        <v>0</v>
      </c>
      <c r="AM592" s="141">
        <f t="shared" si="224"/>
        <v>0</v>
      </c>
      <c r="AN592" s="141">
        <f t="shared" si="225"/>
        <v>1</v>
      </c>
      <c r="AO592" s="141">
        <f t="shared" si="226"/>
        <v>0</v>
      </c>
      <c r="AP592" s="142"/>
      <c r="AQ592" s="142"/>
      <c r="AR592" s="141">
        <f t="shared" si="227"/>
        <v>3</v>
      </c>
      <c r="AS592" s="141">
        <f t="shared" si="228"/>
        <v>3</v>
      </c>
      <c r="AT592" s="141" t="str">
        <f t="shared" si="229"/>
        <v>Correct</v>
      </c>
      <c r="AU592" s="142"/>
      <c r="AV592" s="115" t="s">
        <v>83</v>
      </c>
      <c r="AW592" s="115">
        <v>56</v>
      </c>
      <c r="AX592" s="115" t="s">
        <v>181</v>
      </c>
      <c r="AY592" s="115" t="s">
        <v>243</v>
      </c>
      <c r="AZ592" s="115" t="s">
        <v>85</v>
      </c>
      <c r="BA592" s="115" t="s">
        <v>86</v>
      </c>
      <c r="BB592" s="115" t="s">
        <v>87</v>
      </c>
      <c r="BC592" s="115" t="s">
        <v>100</v>
      </c>
      <c r="BD592" s="115" t="s">
        <v>109</v>
      </c>
      <c r="BE592" s="115" t="s">
        <v>90</v>
      </c>
      <c r="BF592" s="115" t="s">
        <v>91</v>
      </c>
      <c r="BG592" s="115" t="s">
        <v>91</v>
      </c>
    </row>
    <row r="593" spans="1:59">
      <c r="A593" s="115">
        <v>7007912600</v>
      </c>
      <c r="G593" s="115" t="s">
        <v>56</v>
      </c>
      <c r="I593" s="115" t="s">
        <v>58</v>
      </c>
      <c r="N593" s="115" t="s">
        <v>26</v>
      </c>
      <c r="T593" s="142"/>
      <c r="U593" s="141">
        <f t="shared" si="207"/>
        <v>3</v>
      </c>
      <c r="V593" s="141">
        <f t="shared" si="208"/>
        <v>1</v>
      </c>
      <c r="W593" s="142"/>
      <c r="X593" s="141">
        <f t="shared" si="209"/>
        <v>0</v>
      </c>
      <c r="Y593" s="141">
        <f t="shared" si="210"/>
        <v>0</v>
      </c>
      <c r="Z593" s="141">
        <f t="shared" si="211"/>
        <v>0</v>
      </c>
      <c r="AA593" s="141">
        <f t="shared" si="212"/>
        <v>0</v>
      </c>
      <c r="AB593" s="141">
        <f t="shared" si="213"/>
        <v>0</v>
      </c>
      <c r="AC593" s="141">
        <f t="shared" si="214"/>
        <v>1</v>
      </c>
      <c r="AD593" s="141">
        <f t="shared" si="215"/>
        <v>0</v>
      </c>
      <c r="AE593" s="141">
        <f t="shared" si="216"/>
        <v>1</v>
      </c>
      <c r="AF593" s="141">
        <f t="shared" si="217"/>
        <v>0</v>
      </c>
      <c r="AG593" s="141">
        <f t="shared" si="218"/>
        <v>0</v>
      </c>
      <c r="AH593" s="141">
        <f t="shared" si="219"/>
        <v>0</v>
      </c>
      <c r="AI593" s="141">
        <f t="shared" si="220"/>
        <v>0</v>
      </c>
      <c r="AJ593" s="141">
        <f t="shared" si="221"/>
        <v>1</v>
      </c>
      <c r="AK593" s="141">
        <f t="shared" si="222"/>
        <v>0</v>
      </c>
      <c r="AL593" s="141">
        <f t="shared" si="223"/>
        <v>0</v>
      </c>
      <c r="AM593" s="141">
        <f t="shared" si="224"/>
        <v>0</v>
      </c>
      <c r="AN593" s="141">
        <f t="shared" si="225"/>
        <v>0</v>
      </c>
      <c r="AO593" s="141">
        <f t="shared" si="226"/>
        <v>0</v>
      </c>
      <c r="AP593" s="142"/>
      <c r="AQ593" s="142"/>
      <c r="AR593" s="141">
        <f t="shared" si="227"/>
        <v>3</v>
      </c>
      <c r="AS593" s="141">
        <f t="shared" si="228"/>
        <v>3</v>
      </c>
      <c r="AT593" s="141" t="str">
        <f t="shared" si="229"/>
        <v>Correct</v>
      </c>
      <c r="AU593" s="142"/>
      <c r="AV593" s="115" t="s">
        <v>83</v>
      </c>
      <c r="AW593" s="115">
        <v>79</v>
      </c>
      <c r="AX593" s="115" t="s">
        <v>181</v>
      </c>
      <c r="AZ593" s="115" t="s">
        <v>92</v>
      </c>
      <c r="BA593" s="115" t="s">
        <v>86</v>
      </c>
      <c r="BB593" s="115" t="s">
        <v>87</v>
      </c>
      <c r="BC593" s="115" t="s">
        <v>104</v>
      </c>
      <c r="BD593" s="115" t="s">
        <v>102</v>
      </c>
      <c r="BE593" s="115" t="s">
        <v>106</v>
      </c>
      <c r="BF593" s="115" t="s">
        <v>91</v>
      </c>
      <c r="BG593" s="115" t="s">
        <v>86</v>
      </c>
    </row>
    <row r="594" spans="1:59">
      <c r="A594" s="115">
        <v>5609627970</v>
      </c>
      <c r="D594" s="115" t="s">
        <v>54</v>
      </c>
      <c r="F594" s="115" t="s">
        <v>55</v>
      </c>
      <c r="S594" s="115" t="s">
        <v>66</v>
      </c>
      <c r="T594" s="142"/>
      <c r="U594" s="141">
        <f t="shared" si="207"/>
        <v>3</v>
      </c>
      <c r="V594" s="141">
        <f t="shared" si="208"/>
        <v>1</v>
      </c>
      <c r="W594" s="142"/>
      <c r="X594" s="141">
        <f t="shared" si="209"/>
        <v>0</v>
      </c>
      <c r="Y594" s="141">
        <f t="shared" si="210"/>
        <v>0</v>
      </c>
      <c r="Z594" s="141">
        <f t="shared" si="211"/>
        <v>1</v>
      </c>
      <c r="AA594" s="141">
        <f t="shared" si="212"/>
        <v>0</v>
      </c>
      <c r="AB594" s="141">
        <f t="shared" si="213"/>
        <v>1</v>
      </c>
      <c r="AC594" s="141">
        <f t="shared" si="214"/>
        <v>0</v>
      </c>
      <c r="AD594" s="141">
        <f t="shared" si="215"/>
        <v>0</v>
      </c>
      <c r="AE594" s="141">
        <f t="shared" si="216"/>
        <v>0</v>
      </c>
      <c r="AF594" s="141">
        <f t="shared" si="217"/>
        <v>0</v>
      </c>
      <c r="AG594" s="141">
        <f t="shared" si="218"/>
        <v>0</v>
      </c>
      <c r="AH594" s="141">
        <f t="shared" si="219"/>
        <v>0</v>
      </c>
      <c r="AI594" s="141">
        <f t="shared" si="220"/>
        <v>0</v>
      </c>
      <c r="AJ594" s="141">
        <f t="shared" si="221"/>
        <v>0</v>
      </c>
      <c r="AK594" s="141">
        <f t="shared" si="222"/>
        <v>0</v>
      </c>
      <c r="AL594" s="141">
        <f t="shared" si="223"/>
        <v>0</v>
      </c>
      <c r="AM594" s="141">
        <f t="shared" si="224"/>
        <v>0</v>
      </c>
      <c r="AN594" s="141">
        <f t="shared" si="225"/>
        <v>0</v>
      </c>
      <c r="AO594" s="141">
        <f t="shared" si="226"/>
        <v>1</v>
      </c>
      <c r="AP594" s="142"/>
      <c r="AQ594" s="142"/>
      <c r="AR594" s="141">
        <f t="shared" si="227"/>
        <v>3</v>
      </c>
      <c r="AS594" s="141">
        <f t="shared" si="228"/>
        <v>3</v>
      </c>
      <c r="AT594" s="141" t="str">
        <f t="shared" si="229"/>
        <v>Correct</v>
      </c>
      <c r="AU594" s="142"/>
      <c r="AV594" s="115" t="s">
        <v>83</v>
      </c>
      <c r="AW594" s="115">
        <v>50</v>
      </c>
      <c r="AX594" s="115" t="s">
        <v>181</v>
      </c>
      <c r="AY594" s="115" t="s">
        <v>193</v>
      </c>
      <c r="AZ594" s="115" t="s">
        <v>85</v>
      </c>
      <c r="BA594" s="115" t="s">
        <v>86</v>
      </c>
      <c r="BB594" s="115" t="s">
        <v>87</v>
      </c>
      <c r="BC594" s="115" t="s">
        <v>101</v>
      </c>
      <c r="BD594" s="115" t="s">
        <v>89</v>
      </c>
      <c r="BE594" s="115" t="s">
        <v>90</v>
      </c>
      <c r="BF594" s="115" t="s">
        <v>91</v>
      </c>
      <c r="BG594" s="115" t="s">
        <v>91</v>
      </c>
    </row>
    <row r="595" spans="1:59">
      <c r="A595" s="115">
        <v>5584934127</v>
      </c>
      <c r="M595" s="115" t="s">
        <v>62</v>
      </c>
      <c r="S595" s="115" t="s">
        <v>66</v>
      </c>
      <c r="T595" s="142"/>
      <c r="U595" s="141">
        <f t="shared" si="207"/>
        <v>2</v>
      </c>
      <c r="V595" s="141">
        <f t="shared" si="208"/>
        <v>1.5</v>
      </c>
      <c r="W595" s="142"/>
      <c r="X595" s="141">
        <f t="shared" si="209"/>
        <v>0</v>
      </c>
      <c r="Y595" s="141">
        <f t="shared" si="210"/>
        <v>0</v>
      </c>
      <c r="Z595" s="141">
        <f t="shared" si="211"/>
        <v>0</v>
      </c>
      <c r="AA595" s="141">
        <f t="shared" si="212"/>
        <v>0</v>
      </c>
      <c r="AB595" s="141">
        <f t="shared" si="213"/>
        <v>0</v>
      </c>
      <c r="AC595" s="141">
        <f t="shared" si="214"/>
        <v>0</v>
      </c>
      <c r="AD595" s="141">
        <f t="shared" si="215"/>
        <v>0</v>
      </c>
      <c r="AE595" s="141">
        <f t="shared" si="216"/>
        <v>0</v>
      </c>
      <c r="AF595" s="141">
        <f t="shared" si="217"/>
        <v>0</v>
      </c>
      <c r="AG595" s="141">
        <f t="shared" si="218"/>
        <v>0</v>
      </c>
      <c r="AH595" s="141">
        <f t="shared" si="219"/>
        <v>0</v>
      </c>
      <c r="AI595" s="141">
        <f t="shared" si="220"/>
        <v>1</v>
      </c>
      <c r="AJ595" s="141">
        <f t="shared" si="221"/>
        <v>0</v>
      </c>
      <c r="AK595" s="141">
        <f t="shared" si="222"/>
        <v>0</v>
      </c>
      <c r="AL595" s="141">
        <f t="shared" si="223"/>
        <v>0</v>
      </c>
      <c r="AM595" s="141">
        <f t="shared" si="224"/>
        <v>0</v>
      </c>
      <c r="AN595" s="141">
        <f t="shared" si="225"/>
        <v>0</v>
      </c>
      <c r="AO595" s="141">
        <f t="shared" si="226"/>
        <v>1</v>
      </c>
      <c r="AP595" s="142"/>
      <c r="AQ595" s="142"/>
      <c r="AR595" s="141">
        <f t="shared" si="227"/>
        <v>2</v>
      </c>
      <c r="AS595" s="141">
        <f t="shared" si="228"/>
        <v>2</v>
      </c>
      <c r="AT595" s="141" t="str">
        <f t="shared" si="229"/>
        <v>Correct</v>
      </c>
      <c r="AU595" s="142"/>
      <c r="AV595" s="115" t="s">
        <v>83</v>
      </c>
      <c r="AW595" s="115">
        <v>56</v>
      </c>
      <c r="AX595" s="115" t="s">
        <v>181</v>
      </c>
      <c r="AY595" s="115" t="s">
        <v>207</v>
      </c>
      <c r="AZ595" s="115" t="s">
        <v>114</v>
      </c>
      <c r="BA595" s="115" t="s">
        <v>91</v>
      </c>
      <c r="BB595" s="115" t="s">
        <v>137</v>
      </c>
      <c r="BC595" s="115" t="s">
        <v>101</v>
      </c>
      <c r="BD595" s="115" t="s">
        <v>89</v>
      </c>
      <c r="BE595" s="115" t="s">
        <v>90</v>
      </c>
      <c r="BF595" s="115" t="s">
        <v>91</v>
      </c>
      <c r="BG595" s="115" t="s">
        <v>91</v>
      </c>
    </row>
    <row r="596" spans="1:59">
      <c r="A596" s="115">
        <v>7020358167</v>
      </c>
      <c r="B596" s="115" t="s">
        <v>52</v>
      </c>
      <c r="T596" s="142"/>
      <c r="U596" s="141">
        <f t="shared" si="207"/>
        <v>1</v>
      </c>
      <c r="V596" s="141">
        <f t="shared" si="208"/>
        <v>3</v>
      </c>
      <c r="W596" s="142"/>
      <c r="X596" s="141">
        <f t="shared" si="209"/>
        <v>1</v>
      </c>
      <c r="Y596" s="141">
        <f t="shared" si="210"/>
        <v>0</v>
      </c>
      <c r="Z596" s="141">
        <f t="shared" si="211"/>
        <v>0</v>
      </c>
      <c r="AA596" s="141">
        <f t="shared" si="212"/>
        <v>0</v>
      </c>
      <c r="AB596" s="141">
        <f t="shared" si="213"/>
        <v>0</v>
      </c>
      <c r="AC596" s="141">
        <f t="shared" si="214"/>
        <v>0</v>
      </c>
      <c r="AD596" s="141">
        <f t="shared" si="215"/>
        <v>0</v>
      </c>
      <c r="AE596" s="141">
        <f t="shared" si="216"/>
        <v>0</v>
      </c>
      <c r="AF596" s="141">
        <f t="shared" si="217"/>
        <v>0</v>
      </c>
      <c r="AG596" s="141">
        <f t="shared" si="218"/>
        <v>0</v>
      </c>
      <c r="AH596" s="141">
        <f t="shared" si="219"/>
        <v>0</v>
      </c>
      <c r="AI596" s="141">
        <f t="shared" si="220"/>
        <v>0</v>
      </c>
      <c r="AJ596" s="141">
        <f t="shared" si="221"/>
        <v>0</v>
      </c>
      <c r="AK596" s="141">
        <f t="shared" si="222"/>
        <v>0</v>
      </c>
      <c r="AL596" s="141">
        <f t="shared" si="223"/>
        <v>0</v>
      </c>
      <c r="AM596" s="141">
        <f t="shared" si="224"/>
        <v>0</v>
      </c>
      <c r="AN596" s="141">
        <f t="shared" si="225"/>
        <v>0</v>
      </c>
      <c r="AO596" s="141">
        <f t="shared" si="226"/>
        <v>0</v>
      </c>
      <c r="AP596" s="142"/>
      <c r="AQ596" s="142"/>
      <c r="AR596" s="141">
        <f t="shared" si="227"/>
        <v>1</v>
      </c>
      <c r="AS596" s="141">
        <f t="shared" si="228"/>
        <v>1</v>
      </c>
      <c r="AT596" s="141" t="str">
        <f t="shared" si="229"/>
        <v>Correct</v>
      </c>
      <c r="AU596" s="142"/>
      <c r="AV596" s="115" t="s">
        <v>99</v>
      </c>
      <c r="AW596" s="115">
        <v>22</v>
      </c>
      <c r="AX596" s="115" t="s">
        <v>181</v>
      </c>
      <c r="AY596" s="115" t="s">
        <v>222</v>
      </c>
      <c r="AZ596" s="115" t="s">
        <v>107</v>
      </c>
      <c r="BA596" s="115" t="s">
        <v>91</v>
      </c>
      <c r="BB596" s="115" t="s">
        <v>87</v>
      </c>
      <c r="BC596" s="115" t="s">
        <v>104</v>
      </c>
      <c r="BD596" s="115" t="s">
        <v>102</v>
      </c>
      <c r="BE596" s="115" t="s">
        <v>90</v>
      </c>
      <c r="BF596" s="115" t="s">
        <v>91</v>
      </c>
      <c r="BG596" s="115" t="s">
        <v>91</v>
      </c>
    </row>
    <row r="597" spans="1:59">
      <c r="A597" s="115">
        <v>7045776774</v>
      </c>
      <c r="G597" s="115" t="s">
        <v>56</v>
      </c>
      <c r="K597" s="115" t="s">
        <v>60</v>
      </c>
      <c r="R597" s="115" t="s">
        <v>65</v>
      </c>
      <c r="T597" s="142"/>
      <c r="U597" s="141">
        <f t="shared" si="207"/>
        <v>3</v>
      </c>
      <c r="V597" s="141">
        <f t="shared" si="208"/>
        <v>1</v>
      </c>
      <c r="W597" s="142"/>
      <c r="X597" s="141">
        <f t="shared" si="209"/>
        <v>0</v>
      </c>
      <c r="Y597" s="141">
        <f t="shared" si="210"/>
        <v>0</v>
      </c>
      <c r="Z597" s="141">
        <f t="shared" si="211"/>
        <v>0</v>
      </c>
      <c r="AA597" s="141">
        <f t="shared" si="212"/>
        <v>0</v>
      </c>
      <c r="AB597" s="141">
        <f t="shared" si="213"/>
        <v>0</v>
      </c>
      <c r="AC597" s="141">
        <f t="shared" si="214"/>
        <v>1</v>
      </c>
      <c r="AD597" s="141">
        <f t="shared" si="215"/>
        <v>0</v>
      </c>
      <c r="AE597" s="141">
        <f t="shared" si="216"/>
        <v>0</v>
      </c>
      <c r="AF597" s="141">
        <f t="shared" si="217"/>
        <v>0</v>
      </c>
      <c r="AG597" s="141">
        <f t="shared" si="218"/>
        <v>1</v>
      </c>
      <c r="AH597" s="141">
        <f t="shared" si="219"/>
        <v>0</v>
      </c>
      <c r="AI597" s="141">
        <f t="shared" si="220"/>
        <v>0</v>
      </c>
      <c r="AJ597" s="141">
        <f t="shared" si="221"/>
        <v>0</v>
      </c>
      <c r="AK597" s="141">
        <f t="shared" si="222"/>
        <v>0</v>
      </c>
      <c r="AL597" s="141">
        <f t="shared" si="223"/>
        <v>0</v>
      </c>
      <c r="AM597" s="141">
        <f t="shared" si="224"/>
        <v>0</v>
      </c>
      <c r="AN597" s="141">
        <f t="shared" si="225"/>
        <v>1</v>
      </c>
      <c r="AO597" s="141">
        <f t="shared" si="226"/>
        <v>0</v>
      </c>
      <c r="AP597" s="142"/>
      <c r="AQ597" s="142"/>
      <c r="AR597" s="141">
        <f t="shared" si="227"/>
        <v>3</v>
      </c>
      <c r="AS597" s="141">
        <f t="shared" si="228"/>
        <v>3</v>
      </c>
      <c r="AT597" s="141" t="str">
        <f t="shared" si="229"/>
        <v>Correct</v>
      </c>
      <c r="AU597" s="142"/>
      <c r="AV597" s="115" t="s">
        <v>83</v>
      </c>
      <c r="AW597" s="115">
        <v>68</v>
      </c>
      <c r="AX597" s="115" t="s">
        <v>181</v>
      </c>
      <c r="AY597" s="115" t="s">
        <v>240</v>
      </c>
      <c r="AZ597" s="115" t="s">
        <v>85</v>
      </c>
      <c r="BA597" s="115" t="s">
        <v>86</v>
      </c>
      <c r="BB597" s="115" t="s">
        <v>87</v>
      </c>
      <c r="BC597" s="115" t="s">
        <v>104</v>
      </c>
      <c r="BD597" s="115" t="s">
        <v>102</v>
      </c>
      <c r="BE597" s="115" t="s">
        <v>106</v>
      </c>
      <c r="BF597" s="115" t="s">
        <v>91</v>
      </c>
      <c r="BG597" s="115" t="s">
        <v>86</v>
      </c>
    </row>
    <row r="598" spans="1:59">
      <c r="A598" s="115">
        <v>7020567357</v>
      </c>
      <c r="D598" s="115" t="s">
        <v>54</v>
      </c>
      <c r="E598" s="115" t="s">
        <v>19</v>
      </c>
      <c r="N598" s="115" t="s">
        <v>26</v>
      </c>
      <c r="T598" s="142"/>
      <c r="U598" s="141">
        <f t="shared" si="207"/>
        <v>3</v>
      </c>
      <c r="V598" s="141">
        <f t="shared" si="208"/>
        <v>1</v>
      </c>
      <c r="W598" s="142"/>
      <c r="X598" s="141">
        <f t="shared" si="209"/>
        <v>0</v>
      </c>
      <c r="Y598" s="141">
        <f t="shared" si="210"/>
        <v>0</v>
      </c>
      <c r="Z598" s="141">
        <f t="shared" si="211"/>
        <v>1</v>
      </c>
      <c r="AA598" s="141">
        <f t="shared" si="212"/>
        <v>1</v>
      </c>
      <c r="AB598" s="141">
        <f t="shared" si="213"/>
        <v>0</v>
      </c>
      <c r="AC598" s="141">
        <f t="shared" si="214"/>
        <v>0</v>
      </c>
      <c r="AD598" s="141">
        <f t="shared" si="215"/>
        <v>0</v>
      </c>
      <c r="AE598" s="141">
        <f t="shared" si="216"/>
        <v>0</v>
      </c>
      <c r="AF598" s="141">
        <f t="shared" si="217"/>
        <v>0</v>
      </c>
      <c r="AG598" s="141">
        <f t="shared" si="218"/>
        <v>0</v>
      </c>
      <c r="AH598" s="141">
        <f t="shared" si="219"/>
        <v>0</v>
      </c>
      <c r="AI598" s="141">
        <f t="shared" si="220"/>
        <v>0</v>
      </c>
      <c r="AJ598" s="141">
        <f t="shared" si="221"/>
        <v>1</v>
      </c>
      <c r="AK598" s="141">
        <f t="shared" si="222"/>
        <v>0</v>
      </c>
      <c r="AL598" s="141">
        <f t="shared" si="223"/>
        <v>0</v>
      </c>
      <c r="AM598" s="141">
        <f t="shared" si="224"/>
        <v>0</v>
      </c>
      <c r="AN598" s="141">
        <f t="shared" si="225"/>
        <v>0</v>
      </c>
      <c r="AO598" s="141">
        <f t="shared" si="226"/>
        <v>0</v>
      </c>
      <c r="AP598" s="142"/>
      <c r="AQ598" s="142"/>
      <c r="AR598" s="141">
        <f t="shared" si="227"/>
        <v>3</v>
      </c>
      <c r="AS598" s="141">
        <f t="shared" si="228"/>
        <v>3</v>
      </c>
      <c r="AT598" s="141" t="str">
        <f t="shared" si="229"/>
        <v>Correct</v>
      </c>
      <c r="AU598" s="142"/>
      <c r="AV598" s="115" t="s">
        <v>83</v>
      </c>
      <c r="AW598" s="115">
        <v>23</v>
      </c>
      <c r="AX598" s="115" t="s">
        <v>84</v>
      </c>
      <c r="AY598" s="115" t="s">
        <v>146</v>
      </c>
      <c r="BA598" s="115" t="s">
        <v>91</v>
      </c>
      <c r="BB598" s="115" t="s">
        <v>108</v>
      </c>
      <c r="BC598" s="115" t="s">
        <v>93</v>
      </c>
      <c r="BD598" s="115" t="s">
        <v>111</v>
      </c>
      <c r="BE598" s="115" t="s">
        <v>90</v>
      </c>
      <c r="BF598" s="115" t="s">
        <v>91</v>
      </c>
      <c r="BG598" s="115" t="s">
        <v>91</v>
      </c>
    </row>
    <row r="599" spans="1:59">
      <c r="A599" s="115">
        <v>5585297107</v>
      </c>
      <c r="D599" s="115" t="s">
        <v>54</v>
      </c>
      <c r="M599" s="115" t="s">
        <v>62</v>
      </c>
      <c r="S599" s="115" t="s">
        <v>66</v>
      </c>
      <c r="T599" s="142"/>
      <c r="U599" s="141">
        <f t="shared" si="207"/>
        <v>3</v>
      </c>
      <c r="V599" s="141">
        <f t="shared" si="208"/>
        <v>1</v>
      </c>
      <c r="W599" s="142"/>
      <c r="X599" s="141">
        <f t="shared" si="209"/>
        <v>0</v>
      </c>
      <c r="Y599" s="141">
        <f t="shared" si="210"/>
        <v>0</v>
      </c>
      <c r="Z599" s="141">
        <f t="shared" si="211"/>
        <v>1</v>
      </c>
      <c r="AA599" s="141">
        <f t="shared" si="212"/>
        <v>0</v>
      </c>
      <c r="AB599" s="141">
        <f t="shared" si="213"/>
        <v>0</v>
      </c>
      <c r="AC599" s="141">
        <f t="shared" si="214"/>
        <v>0</v>
      </c>
      <c r="AD599" s="141">
        <f t="shared" si="215"/>
        <v>0</v>
      </c>
      <c r="AE599" s="141">
        <f t="shared" si="216"/>
        <v>0</v>
      </c>
      <c r="AF599" s="141">
        <f t="shared" si="217"/>
        <v>0</v>
      </c>
      <c r="AG599" s="141">
        <f t="shared" si="218"/>
        <v>0</v>
      </c>
      <c r="AH599" s="141">
        <f t="shared" si="219"/>
        <v>0</v>
      </c>
      <c r="AI599" s="141">
        <f t="shared" si="220"/>
        <v>1</v>
      </c>
      <c r="AJ599" s="141">
        <f t="shared" si="221"/>
        <v>0</v>
      </c>
      <c r="AK599" s="141">
        <f t="shared" si="222"/>
        <v>0</v>
      </c>
      <c r="AL599" s="141">
        <f t="shared" si="223"/>
        <v>0</v>
      </c>
      <c r="AM599" s="141">
        <f t="shared" si="224"/>
        <v>0</v>
      </c>
      <c r="AN599" s="141">
        <f t="shared" si="225"/>
        <v>0</v>
      </c>
      <c r="AO599" s="141">
        <f t="shared" si="226"/>
        <v>1</v>
      </c>
      <c r="AP599" s="142"/>
      <c r="AQ599" s="142"/>
      <c r="AR599" s="141">
        <f t="shared" si="227"/>
        <v>3</v>
      </c>
      <c r="AS599" s="141">
        <f t="shared" si="228"/>
        <v>3</v>
      </c>
      <c r="AT599" s="141" t="str">
        <f t="shared" si="229"/>
        <v>Correct</v>
      </c>
      <c r="AU599" s="142"/>
      <c r="AV599" s="115" t="s">
        <v>83</v>
      </c>
      <c r="AW599" s="115">
        <v>39</v>
      </c>
      <c r="AX599" s="115" t="s">
        <v>181</v>
      </c>
      <c r="AY599" s="115" t="s">
        <v>211</v>
      </c>
      <c r="AZ599" s="115" t="s">
        <v>85</v>
      </c>
      <c r="BA599" s="115" t="s">
        <v>86</v>
      </c>
      <c r="BB599" s="115" t="s">
        <v>87</v>
      </c>
      <c r="BC599" s="115" t="s">
        <v>101</v>
      </c>
      <c r="BD599" s="115" t="s">
        <v>111</v>
      </c>
      <c r="BE599" s="115" t="s">
        <v>90</v>
      </c>
      <c r="BF599" s="115" t="s">
        <v>91</v>
      </c>
      <c r="BG599" s="115" t="s">
        <v>91</v>
      </c>
    </row>
    <row r="600" spans="1:59">
      <c r="A600" s="115">
        <v>6984050143</v>
      </c>
      <c r="G600" s="115" t="s">
        <v>56</v>
      </c>
      <c r="I600" s="115" t="s">
        <v>58</v>
      </c>
      <c r="N600" s="115" t="s">
        <v>26</v>
      </c>
      <c r="T600" s="142"/>
      <c r="U600" s="141">
        <f t="shared" si="207"/>
        <v>3</v>
      </c>
      <c r="V600" s="141">
        <f t="shared" si="208"/>
        <v>1</v>
      </c>
      <c r="W600" s="142"/>
      <c r="X600" s="141">
        <f t="shared" si="209"/>
        <v>0</v>
      </c>
      <c r="Y600" s="141">
        <f t="shared" si="210"/>
        <v>0</v>
      </c>
      <c r="Z600" s="141">
        <f t="shared" si="211"/>
        <v>0</v>
      </c>
      <c r="AA600" s="141">
        <f t="shared" si="212"/>
        <v>0</v>
      </c>
      <c r="AB600" s="141">
        <f t="shared" si="213"/>
        <v>0</v>
      </c>
      <c r="AC600" s="141">
        <f t="shared" si="214"/>
        <v>1</v>
      </c>
      <c r="AD600" s="141">
        <f t="shared" si="215"/>
        <v>0</v>
      </c>
      <c r="AE600" s="141">
        <f t="shared" si="216"/>
        <v>1</v>
      </c>
      <c r="AF600" s="141">
        <f t="shared" si="217"/>
        <v>0</v>
      </c>
      <c r="AG600" s="141">
        <f t="shared" si="218"/>
        <v>0</v>
      </c>
      <c r="AH600" s="141">
        <f t="shared" si="219"/>
        <v>0</v>
      </c>
      <c r="AI600" s="141">
        <f t="shared" si="220"/>
        <v>0</v>
      </c>
      <c r="AJ600" s="141">
        <f t="shared" si="221"/>
        <v>1</v>
      </c>
      <c r="AK600" s="141">
        <f t="shared" si="222"/>
        <v>0</v>
      </c>
      <c r="AL600" s="141">
        <f t="shared" si="223"/>
        <v>0</v>
      </c>
      <c r="AM600" s="141">
        <f t="shared" si="224"/>
        <v>0</v>
      </c>
      <c r="AN600" s="141">
        <f t="shared" si="225"/>
        <v>0</v>
      </c>
      <c r="AO600" s="141">
        <f t="shared" si="226"/>
        <v>0</v>
      </c>
      <c r="AP600" s="142"/>
      <c r="AQ600" s="142"/>
      <c r="AR600" s="141">
        <f t="shared" si="227"/>
        <v>3</v>
      </c>
      <c r="AS600" s="141">
        <f t="shared" si="228"/>
        <v>3</v>
      </c>
      <c r="AT600" s="141" t="str">
        <f t="shared" si="229"/>
        <v>Correct</v>
      </c>
      <c r="AU600" s="142"/>
      <c r="AV600" s="115" t="s">
        <v>83</v>
      </c>
      <c r="AW600" s="115">
        <v>71</v>
      </c>
      <c r="AX600" s="115" t="s">
        <v>181</v>
      </c>
      <c r="AY600" s="115" t="s">
        <v>213</v>
      </c>
      <c r="AZ600" s="115" t="s">
        <v>85</v>
      </c>
      <c r="BA600" s="115" t="s">
        <v>86</v>
      </c>
      <c r="BC600" s="115" t="s">
        <v>96</v>
      </c>
      <c r="BD600" s="115" t="s">
        <v>89</v>
      </c>
      <c r="BE600" s="115" t="s">
        <v>106</v>
      </c>
      <c r="BF600" s="115" t="s">
        <v>91</v>
      </c>
      <c r="BG600" s="115" t="s">
        <v>91</v>
      </c>
    </row>
    <row r="601" spans="1:59">
      <c r="A601" s="115">
        <v>7045762910</v>
      </c>
      <c r="E601" s="115" t="s">
        <v>19</v>
      </c>
      <c r="L601" s="115" t="s">
        <v>61</v>
      </c>
      <c r="N601" s="115" t="s">
        <v>26</v>
      </c>
      <c r="T601" s="142"/>
      <c r="U601" s="141">
        <f t="shared" si="207"/>
        <v>3</v>
      </c>
      <c r="V601" s="141">
        <f t="shared" si="208"/>
        <v>1</v>
      </c>
      <c r="W601" s="142"/>
      <c r="X601" s="141">
        <f t="shared" si="209"/>
        <v>0</v>
      </c>
      <c r="Y601" s="141">
        <f t="shared" si="210"/>
        <v>0</v>
      </c>
      <c r="Z601" s="141">
        <f t="shared" si="211"/>
        <v>0</v>
      </c>
      <c r="AA601" s="141">
        <f t="shared" si="212"/>
        <v>1</v>
      </c>
      <c r="AB601" s="141">
        <f t="shared" si="213"/>
        <v>0</v>
      </c>
      <c r="AC601" s="141">
        <f t="shared" si="214"/>
        <v>0</v>
      </c>
      <c r="AD601" s="141">
        <f t="shared" si="215"/>
        <v>0</v>
      </c>
      <c r="AE601" s="141">
        <f t="shared" si="216"/>
        <v>0</v>
      </c>
      <c r="AF601" s="141">
        <f t="shared" si="217"/>
        <v>0</v>
      </c>
      <c r="AG601" s="141">
        <f t="shared" si="218"/>
        <v>0</v>
      </c>
      <c r="AH601" s="141">
        <f t="shared" si="219"/>
        <v>1</v>
      </c>
      <c r="AI601" s="141">
        <f t="shared" si="220"/>
        <v>0</v>
      </c>
      <c r="AJ601" s="141">
        <f t="shared" si="221"/>
        <v>1</v>
      </c>
      <c r="AK601" s="141">
        <f t="shared" si="222"/>
        <v>0</v>
      </c>
      <c r="AL601" s="141">
        <f t="shared" si="223"/>
        <v>0</v>
      </c>
      <c r="AM601" s="141">
        <f t="shared" si="224"/>
        <v>0</v>
      </c>
      <c r="AN601" s="141">
        <f t="shared" si="225"/>
        <v>0</v>
      </c>
      <c r="AO601" s="141">
        <f t="shared" si="226"/>
        <v>0</v>
      </c>
      <c r="AP601" s="142"/>
      <c r="AQ601" s="142"/>
      <c r="AR601" s="141">
        <f t="shared" si="227"/>
        <v>3</v>
      </c>
      <c r="AS601" s="141">
        <f t="shared" si="228"/>
        <v>3</v>
      </c>
      <c r="AT601" s="141" t="str">
        <f t="shared" si="229"/>
        <v>Correct</v>
      </c>
      <c r="AU601" s="142"/>
      <c r="AV601" s="115" t="s">
        <v>99</v>
      </c>
      <c r="AW601" s="115">
        <v>77</v>
      </c>
      <c r="AX601" s="115" t="s">
        <v>181</v>
      </c>
      <c r="AY601" s="115" t="s">
        <v>202</v>
      </c>
      <c r="AZ601" s="115" t="s">
        <v>85</v>
      </c>
      <c r="BA601" s="115" t="s">
        <v>86</v>
      </c>
      <c r="BB601" s="115" t="s">
        <v>87</v>
      </c>
      <c r="BC601" s="115" t="s">
        <v>100</v>
      </c>
      <c r="BD601" s="115" t="s">
        <v>109</v>
      </c>
      <c r="BE601" s="115" t="s">
        <v>106</v>
      </c>
      <c r="BF601" s="115" t="s">
        <v>91</v>
      </c>
      <c r="BG601" s="115" t="s">
        <v>91</v>
      </c>
    </row>
    <row r="602" spans="1:59">
      <c r="A602" s="115">
        <v>7011537252</v>
      </c>
      <c r="E602" s="115" t="s">
        <v>19</v>
      </c>
      <c r="H602" s="115" t="s">
        <v>57</v>
      </c>
      <c r="N602" s="115" t="s">
        <v>26</v>
      </c>
      <c r="T602" s="142"/>
      <c r="U602" s="141">
        <f t="shared" si="207"/>
        <v>3</v>
      </c>
      <c r="V602" s="141">
        <f t="shared" si="208"/>
        <v>1</v>
      </c>
      <c r="W602" s="142"/>
      <c r="X602" s="141">
        <f t="shared" si="209"/>
        <v>0</v>
      </c>
      <c r="Y602" s="141">
        <f t="shared" si="210"/>
        <v>0</v>
      </c>
      <c r="Z602" s="141">
        <f t="shared" si="211"/>
        <v>0</v>
      </c>
      <c r="AA602" s="141">
        <f t="shared" si="212"/>
        <v>1</v>
      </c>
      <c r="AB602" s="141">
        <f t="shared" si="213"/>
        <v>0</v>
      </c>
      <c r="AC602" s="141">
        <f t="shared" si="214"/>
        <v>0</v>
      </c>
      <c r="AD602" s="141">
        <f t="shared" si="215"/>
        <v>1</v>
      </c>
      <c r="AE602" s="141">
        <f t="shared" si="216"/>
        <v>0</v>
      </c>
      <c r="AF602" s="141">
        <f t="shared" si="217"/>
        <v>0</v>
      </c>
      <c r="AG602" s="141">
        <f t="shared" si="218"/>
        <v>0</v>
      </c>
      <c r="AH602" s="141">
        <f t="shared" si="219"/>
        <v>0</v>
      </c>
      <c r="AI602" s="141">
        <f t="shared" si="220"/>
        <v>0</v>
      </c>
      <c r="AJ602" s="141">
        <f t="shared" si="221"/>
        <v>1</v>
      </c>
      <c r="AK602" s="141">
        <f t="shared" si="222"/>
        <v>0</v>
      </c>
      <c r="AL602" s="141">
        <f t="shared" si="223"/>
        <v>0</v>
      </c>
      <c r="AM602" s="141">
        <f t="shared" si="224"/>
        <v>0</v>
      </c>
      <c r="AN602" s="141">
        <f t="shared" si="225"/>
        <v>0</v>
      </c>
      <c r="AO602" s="141">
        <f t="shared" si="226"/>
        <v>0</v>
      </c>
      <c r="AP602" s="142"/>
      <c r="AQ602" s="142"/>
      <c r="AR602" s="141">
        <f t="shared" si="227"/>
        <v>3</v>
      </c>
      <c r="AS602" s="141">
        <f t="shared" si="228"/>
        <v>3</v>
      </c>
      <c r="AT602" s="141" t="str">
        <f t="shared" si="229"/>
        <v>Correct</v>
      </c>
      <c r="AU602" s="142"/>
      <c r="AV602" s="115" t="s">
        <v>83</v>
      </c>
      <c r="AW602" s="115">
        <v>69</v>
      </c>
      <c r="AX602" s="115" t="s">
        <v>181</v>
      </c>
      <c r="AY602" s="115" t="s">
        <v>208</v>
      </c>
      <c r="AZ602" s="115" t="s">
        <v>85</v>
      </c>
      <c r="BA602" s="115" t="s">
        <v>86</v>
      </c>
      <c r="BB602" s="115" t="s">
        <v>87</v>
      </c>
      <c r="BC602" s="115" t="s">
        <v>93</v>
      </c>
      <c r="BD602" s="115" t="s">
        <v>94</v>
      </c>
      <c r="BE602" s="115" t="s">
        <v>106</v>
      </c>
      <c r="BF602" s="115" t="s">
        <v>91</v>
      </c>
      <c r="BG602" s="115" t="s">
        <v>91</v>
      </c>
    </row>
    <row r="603" spans="1:59">
      <c r="A603" s="115">
        <v>7020569703</v>
      </c>
      <c r="B603" s="115" t="s">
        <v>52</v>
      </c>
      <c r="E603" s="115" t="s">
        <v>19</v>
      </c>
      <c r="H603" s="115" t="s">
        <v>57</v>
      </c>
      <c r="O603" s="115" t="s">
        <v>22</v>
      </c>
      <c r="Q603" s="115" t="s">
        <v>64</v>
      </c>
      <c r="T603" s="142"/>
      <c r="U603" s="141">
        <f t="shared" si="207"/>
        <v>5</v>
      </c>
      <c r="V603" s="141">
        <f t="shared" si="208"/>
        <v>0.6</v>
      </c>
      <c r="W603" s="142"/>
      <c r="X603" s="141">
        <f t="shared" si="209"/>
        <v>0.6</v>
      </c>
      <c r="Y603" s="141">
        <f t="shared" si="210"/>
        <v>0</v>
      </c>
      <c r="Z603" s="141">
        <f t="shared" si="211"/>
        <v>0</v>
      </c>
      <c r="AA603" s="141">
        <f t="shared" si="212"/>
        <v>0.6</v>
      </c>
      <c r="AB603" s="141">
        <f t="shared" si="213"/>
        <v>0</v>
      </c>
      <c r="AC603" s="141">
        <f t="shared" si="214"/>
        <v>0</v>
      </c>
      <c r="AD603" s="141">
        <f t="shared" si="215"/>
        <v>0.6</v>
      </c>
      <c r="AE603" s="141">
        <f t="shared" si="216"/>
        <v>0</v>
      </c>
      <c r="AF603" s="141">
        <f t="shared" si="217"/>
        <v>0</v>
      </c>
      <c r="AG603" s="141">
        <f t="shared" si="218"/>
        <v>0</v>
      </c>
      <c r="AH603" s="141">
        <f t="shared" si="219"/>
        <v>0</v>
      </c>
      <c r="AI603" s="141">
        <f t="shared" si="220"/>
        <v>0</v>
      </c>
      <c r="AJ603" s="141">
        <f t="shared" si="221"/>
        <v>0</v>
      </c>
      <c r="AK603" s="141">
        <f t="shared" si="222"/>
        <v>0.6</v>
      </c>
      <c r="AL603" s="141">
        <f t="shared" si="223"/>
        <v>0</v>
      </c>
      <c r="AM603" s="141">
        <f t="shared" si="224"/>
        <v>0.6</v>
      </c>
      <c r="AN603" s="141">
        <f t="shared" si="225"/>
        <v>0</v>
      </c>
      <c r="AO603" s="141">
        <f t="shared" si="226"/>
        <v>0</v>
      </c>
      <c r="AP603" s="142"/>
      <c r="AQ603" s="142"/>
      <c r="AR603" s="141">
        <f t="shared" si="227"/>
        <v>3</v>
      </c>
      <c r="AS603" s="141">
        <f t="shared" si="228"/>
        <v>5</v>
      </c>
      <c r="AT603" s="141" t="str">
        <f t="shared" si="229"/>
        <v>Correct</v>
      </c>
      <c r="AU603" s="142"/>
      <c r="AV603" s="115" t="s">
        <v>83</v>
      </c>
      <c r="AX603" s="115" t="s">
        <v>84</v>
      </c>
      <c r="AY603" s="115" t="s">
        <v>146</v>
      </c>
      <c r="BA603" s="115" t="s">
        <v>91</v>
      </c>
      <c r="BB603" s="115" t="s">
        <v>108</v>
      </c>
      <c r="BC603" s="115" t="s">
        <v>104</v>
      </c>
      <c r="BD603" s="115" t="s">
        <v>89</v>
      </c>
      <c r="BE603" s="115" t="s">
        <v>103</v>
      </c>
      <c r="BF603" s="115" t="s">
        <v>91</v>
      </c>
      <c r="BG603" s="115" t="s">
        <v>86</v>
      </c>
    </row>
    <row r="604" spans="1:59">
      <c r="A604" s="115">
        <v>5584532235</v>
      </c>
      <c r="K604" s="115" t="s">
        <v>60</v>
      </c>
      <c r="N604" s="115" t="s">
        <v>26</v>
      </c>
      <c r="Q604" s="115" t="s">
        <v>64</v>
      </c>
      <c r="T604" s="142"/>
      <c r="U604" s="141">
        <f t="shared" si="207"/>
        <v>3</v>
      </c>
      <c r="V604" s="141">
        <f t="shared" si="208"/>
        <v>1</v>
      </c>
      <c r="W604" s="142"/>
      <c r="X604" s="141">
        <f t="shared" si="209"/>
        <v>0</v>
      </c>
      <c r="Y604" s="141">
        <f t="shared" si="210"/>
        <v>0</v>
      </c>
      <c r="Z604" s="141">
        <f t="shared" si="211"/>
        <v>0</v>
      </c>
      <c r="AA604" s="141">
        <f t="shared" si="212"/>
        <v>0</v>
      </c>
      <c r="AB604" s="141">
        <f t="shared" si="213"/>
        <v>0</v>
      </c>
      <c r="AC604" s="141">
        <f t="shared" si="214"/>
        <v>0</v>
      </c>
      <c r="AD604" s="141">
        <f t="shared" si="215"/>
        <v>0</v>
      </c>
      <c r="AE604" s="141">
        <f t="shared" si="216"/>
        <v>0</v>
      </c>
      <c r="AF604" s="141">
        <f t="shared" si="217"/>
        <v>0</v>
      </c>
      <c r="AG604" s="141">
        <f t="shared" si="218"/>
        <v>1</v>
      </c>
      <c r="AH604" s="141">
        <f t="shared" si="219"/>
        <v>0</v>
      </c>
      <c r="AI604" s="141">
        <f t="shared" si="220"/>
        <v>0</v>
      </c>
      <c r="AJ604" s="141">
        <f t="shared" si="221"/>
        <v>1</v>
      </c>
      <c r="AK604" s="141">
        <f t="shared" si="222"/>
        <v>0</v>
      </c>
      <c r="AL604" s="141">
        <f t="shared" si="223"/>
        <v>0</v>
      </c>
      <c r="AM604" s="141">
        <f t="shared" si="224"/>
        <v>1</v>
      </c>
      <c r="AN604" s="141">
        <f t="shared" si="225"/>
        <v>0</v>
      </c>
      <c r="AO604" s="141">
        <f t="shared" si="226"/>
        <v>0</v>
      </c>
      <c r="AP604" s="142"/>
      <c r="AQ604" s="142"/>
      <c r="AR604" s="141">
        <f t="shared" si="227"/>
        <v>3</v>
      </c>
      <c r="AS604" s="141">
        <f t="shared" si="228"/>
        <v>3</v>
      </c>
      <c r="AT604" s="141" t="str">
        <f t="shared" si="229"/>
        <v>Correct</v>
      </c>
      <c r="AU604" s="142"/>
      <c r="AV604" s="115" t="s">
        <v>83</v>
      </c>
      <c r="AW604" s="115">
        <v>36</v>
      </c>
      <c r="AX604" s="115" t="s">
        <v>181</v>
      </c>
      <c r="AY604" s="115" t="s">
        <v>204</v>
      </c>
      <c r="AZ604" s="115" t="s">
        <v>92</v>
      </c>
      <c r="BA604" s="115" t="s">
        <v>86</v>
      </c>
      <c r="BB604" s="115" t="s">
        <v>87</v>
      </c>
      <c r="BC604" s="115" t="s">
        <v>88</v>
      </c>
      <c r="BD604" s="115" t="s">
        <v>120</v>
      </c>
      <c r="BE604" s="115" t="s">
        <v>90</v>
      </c>
      <c r="BF604" s="115" t="s">
        <v>91</v>
      </c>
      <c r="BG604" s="115" t="s">
        <v>91</v>
      </c>
    </row>
    <row r="605" spans="1:59">
      <c r="A605" s="115">
        <v>7045767996</v>
      </c>
      <c r="B605" s="115" t="s">
        <v>52</v>
      </c>
      <c r="E605" s="115" t="s">
        <v>19</v>
      </c>
      <c r="O605" s="115" t="s">
        <v>22</v>
      </c>
      <c r="T605" s="142"/>
      <c r="U605" s="141">
        <f t="shared" si="207"/>
        <v>3</v>
      </c>
      <c r="V605" s="141">
        <f t="shared" si="208"/>
        <v>1</v>
      </c>
      <c r="W605" s="142"/>
      <c r="X605" s="141">
        <f t="shared" si="209"/>
        <v>1</v>
      </c>
      <c r="Y605" s="141">
        <f t="shared" si="210"/>
        <v>0</v>
      </c>
      <c r="Z605" s="141">
        <f t="shared" si="211"/>
        <v>0</v>
      </c>
      <c r="AA605" s="141">
        <f t="shared" si="212"/>
        <v>1</v>
      </c>
      <c r="AB605" s="141">
        <f t="shared" si="213"/>
        <v>0</v>
      </c>
      <c r="AC605" s="141">
        <f t="shared" si="214"/>
        <v>0</v>
      </c>
      <c r="AD605" s="141">
        <f t="shared" si="215"/>
        <v>0</v>
      </c>
      <c r="AE605" s="141">
        <f t="shared" si="216"/>
        <v>0</v>
      </c>
      <c r="AF605" s="141">
        <f t="shared" si="217"/>
        <v>0</v>
      </c>
      <c r="AG605" s="141">
        <f t="shared" si="218"/>
        <v>0</v>
      </c>
      <c r="AH605" s="141">
        <f t="shared" si="219"/>
        <v>0</v>
      </c>
      <c r="AI605" s="141">
        <f t="shared" si="220"/>
        <v>0</v>
      </c>
      <c r="AJ605" s="141">
        <f t="shared" si="221"/>
        <v>0</v>
      </c>
      <c r="AK605" s="141">
        <f t="shared" si="222"/>
        <v>1</v>
      </c>
      <c r="AL605" s="141">
        <f t="shared" si="223"/>
        <v>0</v>
      </c>
      <c r="AM605" s="141">
        <f t="shared" si="224"/>
        <v>0</v>
      </c>
      <c r="AN605" s="141">
        <f t="shared" si="225"/>
        <v>0</v>
      </c>
      <c r="AO605" s="141">
        <f t="shared" si="226"/>
        <v>0</v>
      </c>
      <c r="AP605" s="142"/>
      <c r="AQ605" s="142"/>
      <c r="AR605" s="141">
        <f t="shared" si="227"/>
        <v>3</v>
      </c>
      <c r="AS605" s="141">
        <f t="shared" si="228"/>
        <v>3</v>
      </c>
      <c r="AT605" s="141" t="str">
        <f t="shared" si="229"/>
        <v>Correct</v>
      </c>
      <c r="AU605" s="142"/>
      <c r="AV605" s="115" t="s">
        <v>83</v>
      </c>
      <c r="AX605" s="115" t="s">
        <v>181</v>
      </c>
      <c r="AY605" s="115" t="s">
        <v>206</v>
      </c>
      <c r="AZ605" s="115" t="s">
        <v>97</v>
      </c>
      <c r="BC605" s="115" t="s">
        <v>101</v>
      </c>
      <c r="BD605" s="115" t="s">
        <v>89</v>
      </c>
      <c r="BE605" s="115" t="s">
        <v>90</v>
      </c>
      <c r="BF605" s="115" t="s">
        <v>91</v>
      </c>
      <c r="BG605" s="115" t="s">
        <v>91</v>
      </c>
    </row>
    <row r="606" spans="1:59">
      <c r="A606" s="115">
        <v>7045763694</v>
      </c>
      <c r="G606" s="115" t="s">
        <v>56</v>
      </c>
      <c r="H606" s="115" t="s">
        <v>57</v>
      </c>
      <c r="K606" s="115" t="s">
        <v>60</v>
      </c>
      <c r="R606" s="115" t="s">
        <v>65</v>
      </c>
      <c r="T606" s="142"/>
      <c r="U606" s="141">
        <f t="shared" si="207"/>
        <v>4</v>
      </c>
      <c r="V606" s="141">
        <f t="shared" si="208"/>
        <v>0.75</v>
      </c>
      <c r="W606" s="142"/>
      <c r="X606" s="141">
        <f t="shared" si="209"/>
        <v>0</v>
      </c>
      <c r="Y606" s="141">
        <f t="shared" si="210"/>
        <v>0</v>
      </c>
      <c r="Z606" s="141">
        <f t="shared" si="211"/>
        <v>0</v>
      </c>
      <c r="AA606" s="141">
        <f t="shared" si="212"/>
        <v>0</v>
      </c>
      <c r="AB606" s="141">
        <f t="shared" si="213"/>
        <v>0</v>
      </c>
      <c r="AC606" s="141">
        <f t="shared" si="214"/>
        <v>0.75</v>
      </c>
      <c r="AD606" s="141">
        <f t="shared" si="215"/>
        <v>0.75</v>
      </c>
      <c r="AE606" s="141">
        <f t="shared" si="216"/>
        <v>0</v>
      </c>
      <c r="AF606" s="141">
        <f t="shared" si="217"/>
        <v>0</v>
      </c>
      <c r="AG606" s="141">
        <f t="shared" si="218"/>
        <v>0.75</v>
      </c>
      <c r="AH606" s="141">
        <f t="shared" si="219"/>
        <v>0</v>
      </c>
      <c r="AI606" s="141">
        <f t="shared" si="220"/>
        <v>0</v>
      </c>
      <c r="AJ606" s="141">
        <f t="shared" si="221"/>
        <v>0</v>
      </c>
      <c r="AK606" s="141">
        <f t="shared" si="222"/>
        <v>0</v>
      </c>
      <c r="AL606" s="141">
        <f t="shared" si="223"/>
        <v>0</v>
      </c>
      <c r="AM606" s="141">
        <f t="shared" si="224"/>
        <v>0</v>
      </c>
      <c r="AN606" s="141">
        <f t="shared" si="225"/>
        <v>0.75</v>
      </c>
      <c r="AO606" s="141">
        <f t="shared" si="226"/>
        <v>0</v>
      </c>
      <c r="AP606" s="142"/>
      <c r="AQ606" s="142"/>
      <c r="AR606" s="141">
        <f t="shared" si="227"/>
        <v>3</v>
      </c>
      <c r="AS606" s="141">
        <f t="shared" si="228"/>
        <v>4</v>
      </c>
      <c r="AT606" s="141" t="str">
        <f t="shared" si="229"/>
        <v>Correct</v>
      </c>
      <c r="AU606" s="142"/>
      <c r="AV606" s="115" t="s">
        <v>83</v>
      </c>
      <c r="AW606" s="115">
        <v>87</v>
      </c>
      <c r="AX606" s="115" t="s">
        <v>181</v>
      </c>
      <c r="AY606" s="115" t="s">
        <v>220</v>
      </c>
      <c r="AZ606" s="115" t="s">
        <v>85</v>
      </c>
      <c r="BA606" s="115" t="s">
        <v>86</v>
      </c>
      <c r="BB606" s="115" t="s">
        <v>87</v>
      </c>
      <c r="BC606" s="115" t="s">
        <v>100</v>
      </c>
      <c r="BD606" s="115" t="s">
        <v>111</v>
      </c>
      <c r="BE606" s="115" t="s">
        <v>106</v>
      </c>
      <c r="BF606" s="115" t="s">
        <v>91</v>
      </c>
      <c r="BG606" s="115" t="s">
        <v>86</v>
      </c>
    </row>
    <row r="607" spans="1:59">
      <c r="A607" s="115">
        <v>7007916088</v>
      </c>
      <c r="I607" s="115" t="s">
        <v>58</v>
      </c>
      <c r="K607" s="115" t="s">
        <v>60</v>
      </c>
      <c r="R607" s="115" t="s">
        <v>65</v>
      </c>
      <c r="T607" s="142"/>
      <c r="U607" s="141">
        <f t="shared" si="207"/>
        <v>3</v>
      </c>
      <c r="V607" s="141">
        <f t="shared" si="208"/>
        <v>1</v>
      </c>
      <c r="W607" s="142"/>
      <c r="X607" s="141">
        <f t="shared" si="209"/>
        <v>0</v>
      </c>
      <c r="Y607" s="141">
        <f t="shared" si="210"/>
        <v>0</v>
      </c>
      <c r="Z607" s="141">
        <f t="shared" si="211"/>
        <v>0</v>
      </c>
      <c r="AA607" s="141">
        <f t="shared" si="212"/>
        <v>0</v>
      </c>
      <c r="AB607" s="141">
        <f t="shared" si="213"/>
        <v>0</v>
      </c>
      <c r="AC607" s="141">
        <f t="shared" si="214"/>
        <v>0</v>
      </c>
      <c r="AD607" s="141">
        <f t="shared" si="215"/>
        <v>0</v>
      </c>
      <c r="AE607" s="141">
        <f t="shared" si="216"/>
        <v>1</v>
      </c>
      <c r="AF607" s="141">
        <f t="shared" si="217"/>
        <v>0</v>
      </c>
      <c r="AG607" s="141">
        <f t="shared" si="218"/>
        <v>1</v>
      </c>
      <c r="AH607" s="141">
        <f t="shared" si="219"/>
        <v>0</v>
      </c>
      <c r="AI607" s="141">
        <f t="shared" si="220"/>
        <v>0</v>
      </c>
      <c r="AJ607" s="141">
        <f t="shared" si="221"/>
        <v>0</v>
      </c>
      <c r="AK607" s="141">
        <f t="shared" si="222"/>
        <v>0</v>
      </c>
      <c r="AL607" s="141">
        <f t="shared" si="223"/>
        <v>0</v>
      </c>
      <c r="AM607" s="141">
        <f t="shared" si="224"/>
        <v>0</v>
      </c>
      <c r="AN607" s="141">
        <f t="shared" si="225"/>
        <v>1</v>
      </c>
      <c r="AO607" s="141">
        <f t="shared" si="226"/>
        <v>0</v>
      </c>
      <c r="AP607" s="142"/>
      <c r="AQ607" s="142"/>
      <c r="AR607" s="141">
        <f t="shared" si="227"/>
        <v>3</v>
      </c>
      <c r="AS607" s="141">
        <f t="shared" si="228"/>
        <v>3</v>
      </c>
      <c r="AT607" s="141" t="str">
        <f t="shared" si="229"/>
        <v>Correct</v>
      </c>
      <c r="AU607" s="142"/>
      <c r="AV607" s="115" t="s">
        <v>83</v>
      </c>
      <c r="AW607" s="115">
        <v>67</v>
      </c>
      <c r="AX607" s="115" t="s">
        <v>84</v>
      </c>
      <c r="AY607" s="115" t="s">
        <v>152</v>
      </c>
      <c r="AZ607" s="115" t="s">
        <v>85</v>
      </c>
      <c r="BA607" s="115" t="s">
        <v>86</v>
      </c>
      <c r="BB607" s="115" t="s">
        <v>87</v>
      </c>
      <c r="BC607" s="115" t="s">
        <v>101</v>
      </c>
      <c r="BD607" s="115" t="s">
        <v>89</v>
      </c>
      <c r="BE607" s="115" t="s">
        <v>106</v>
      </c>
      <c r="BF607" s="115" t="s">
        <v>86</v>
      </c>
      <c r="BG607" s="115" t="s">
        <v>91</v>
      </c>
    </row>
    <row r="608" spans="1:59">
      <c r="A608" s="115">
        <v>7007932034</v>
      </c>
      <c r="C608" s="115" t="s">
        <v>53</v>
      </c>
      <c r="E608" s="115" t="s">
        <v>19</v>
      </c>
      <c r="N608" s="115" t="s">
        <v>26</v>
      </c>
      <c r="T608" s="142"/>
      <c r="U608" s="141">
        <f t="shared" si="207"/>
        <v>3</v>
      </c>
      <c r="V608" s="141">
        <f t="shared" si="208"/>
        <v>1</v>
      </c>
      <c r="W608" s="142"/>
      <c r="X608" s="141">
        <f t="shared" si="209"/>
        <v>0</v>
      </c>
      <c r="Y608" s="141">
        <f t="shared" si="210"/>
        <v>1</v>
      </c>
      <c r="Z608" s="141">
        <f t="shared" si="211"/>
        <v>0</v>
      </c>
      <c r="AA608" s="141">
        <f t="shared" si="212"/>
        <v>1</v>
      </c>
      <c r="AB608" s="141">
        <f t="shared" si="213"/>
        <v>0</v>
      </c>
      <c r="AC608" s="141">
        <f t="shared" si="214"/>
        <v>0</v>
      </c>
      <c r="AD608" s="141">
        <f t="shared" si="215"/>
        <v>0</v>
      </c>
      <c r="AE608" s="141">
        <f t="shared" si="216"/>
        <v>0</v>
      </c>
      <c r="AF608" s="141">
        <f t="shared" si="217"/>
        <v>0</v>
      </c>
      <c r="AG608" s="141">
        <f t="shared" si="218"/>
        <v>0</v>
      </c>
      <c r="AH608" s="141">
        <f t="shared" si="219"/>
        <v>0</v>
      </c>
      <c r="AI608" s="141">
        <f t="shared" si="220"/>
        <v>0</v>
      </c>
      <c r="AJ608" s="141">
        <f t="shared" si="221"/>
        <v>1</v>
      </c>
      <c r="AK608" s="141">
        <f t="shared" si="222"/>
        <v>0</v>
      </c>
      <c r="AL608" s="141">
        <f t="shared" si="223"/>
        <v>0</v>
      </c>
      <c r="AM608" s="141">
        <f t="shared" si="224"/>
        <v>0</v>
      </c>
      <c r="AN608" s="141">
        <f t="shared" si="225"/>
        <v>0</v>
      </c>
      <c r="AO608" s="141">
        <f t="shared" si="226"/>
        <v>0</v>
      </c>
      <c r="AP608" s="142"/>
      <c r="AQ608" s="142"/>
      <c r="AR608" s="141">
        <f t="shared" si="227"/>
        <v>3</v>
      </c>
      <c r="AS608" s="141">
        <f t="shared" si="228"/>
        <v>3</v>
      </c>
      <c r="AT608" s="141" t="str">
        <f t="shared" si="229"/>
        <v>Correct</v>
      </c>
      <c r="AU608" s="142"/>
      <c r="AV608" s="115" t="s">
        <v>99</v>
      </c>
      <c r="AW608" s="115">
        <v>22</v>
      </c>
      <c r="AX608" s="115" t="s">
        <v>84</v>
      </c>
      <c r="AY608" s="115" t="s">
        <v>124</v>
      </c>
      <c r="AZ608" s="115" t="s">
        <v>107</v>
      </c>
      <c r="BA608" s="115" t="s">
        <v>91</v>
      </c>
      <c r="BB608" s="115" t="s">
        <v>137</v>
      </c>
      <c r="BC608" s="115" t="s">
        <v>93</v>
      </c>
      <c r="BD608" s="115" t="s">
        <v>94</v>
      </c>
      <c r="BE608" s="115" t="s">
        <v>90</v>
      </c>
      <c r="BF608" s="115" t="s">
        <v>91</v>
      </c>
      <c r="BG608" s="115" t="s">
        <v>91</v>
      </c>
    </row>
    <row r="609" spans="1:59">
      <c r="A609" s="115">
        <v>6985414982</v>
      </c>
      <c r="B609" s="115" t="s">
        <v>52</v>
      </c>
      <c r="I609" s="115" t="s">
        <v>58</v>
      </c>
      <c r="L609" s="115" t="s">
        <v>61</v>
      </c>
      <c r="T609" s="142"/>
      <c r="U609" s="141">
        <f t="shared" si="207"/>
        <v>3</v>
      </c>
      <c r="V609" s="141">
        <f t="shared" si="208"/>
        <v>1</v>
      </c>
      <c r="W609" s="142"/>
      <c r="X609" s="141">
        <f t="shared" si="209"/>
        <v>1</v>
      </c>
      <c r="Y609" s="141">
        <f t="shared" si="210"/>
        <v>0</v>
      </c>
      <c r="Z609" s="141">
        <f t="shared" si="211"/>
        <v>0</v>
      </c>
      <c r="AA609" s="141">
        <f t="shared" si="212"/>
        <v>0</v>
      </c>
      <c r="AB609" s="141">
        <f t="shared" si="213"/>
        <v>0</v>
      </c>
      <c r="AC609" s="141">
        <f t="shared" si="214"/>
        <v>0</v>
      </c>
      <c r="AD609" s="141">
        <f t="shared" si="215"/>
        <v>0</v>
      </c>
      <c r="AE609" s="141">
        <f t="shared" si="216"/>
        <v>1</v>
      </c>
      <c r="AF609" s="141">
        <f t="shared" si="217"/>
        <v>0</v>
      </c>
      <c r="AG609" s="141">
        <f t="shared" si="218"/>
        <v>0</v>
      </c>
      <c r="AH609" s="141">
        <f t="shared" si="219"/>
        <v>1</v>
      </c>
      <c r="AI609" s="141">
        <f t="shared" si="220"/>
        <v>0</v>
      </c>
      <c r="AJ609" s="141">
        <f t="shared" si="221"/>
        <v>0</v>
      </c>
      <c r="AK609" s="141">
        <f t="shared" si="222"/>
        <v>0</v>
      </c>
      <c r="AL609" s="141">
        <f t="shared" si="223"/>
        <v>0</v>
      </c>
      <c r="AM609" s="141">
        <f t="shared" si="224"/>
        <v>0</v>
      </c>
      <c r="AN609" s="141">
        <f t="shared" si="225"/>
        <v>0</v>
      </c>
      <c r="AO609" s="141">
        <f t="shared" si="226"/>
        <v>0</v>
      </c>
      <c r="AP609" s="142"/>
      <c r="AQ609" s="142"/>
      <c r="AR609" s="141">
        <f t="shared" si="227"/>
        <v>3</v>
      </c>
      <c r="AS609" s="141">
        <f t="shared" si="228"/>
        <v>3</v>
      </c>
      <c r="AT609" s="141" t="str">
        <f t="shared" si="229"/>
        <v>Correct</v>
      </c>
      <c r="AU609" s="142"/>
      <c r="AV609" s="115" t="s">
        <v>83</v>
      </c>
      <c r="AW609" s="115">
        <v>79</v>
      </c>
      <c r="AX609" s="115" t="s">
        <v>181</v>
      </c>
      <c r="AY609" s="115" t="s">
        <v>189</v>
      </c>
      <c r="AZ609" s="115" t="s">
        <v>85</v>
      </c>
      <c r="BA609" s="115" t="s">
        <v>86</v>
      </c>
      <c r="BB609" s="115" t="s">
        <v>87</v>
      </c>
      <c r="BC609" s="115" t="s">
        <v>93</v>
      </c>
      <c r="BD609" s="115" t="s">
        <v>94</v>
      </c>
      <c r="BE609" s="115" t="s">
        <v>106</v>
      </c>
      <c r="BF609" s="115" t="s">
        <v>91</v>
      </c>
      <c r="BG609" s="115" t="s">
        <v>86</v>
      </c>
    </row>
    <row r="610" spans="1:59">
      <c r="A610" s="115">
        <v>6988286980</v>
      </c>
      <c r="B610" s="115" t="s">
        <v>52</v>
      </c>
      <c r="C610" s="115" t="s">
        <v>53</v>
      </c>
      <c r="D610" s="115" t="s">
        <v>54</v>
      </c>
      <c r="E610" s="115" t="s">
        <v>19</v>
      </c>
      <c r="H610" s="115" t="s">
        <v>57</v>
      </c>
      <c r="I610" s="115" t="s">
        <v>58</v>
      </c>
      <c r="L610" s="115" t="s">
        <v>61</v>
      </c>
      <c r="N610" s="115" t="s">
        <v>26</v>
      </c>
      <c r="S610" s="115" t="s">
        <v>66</v>
      </c>
      <c r="T610" s="142"/>
      <c r="U610" s="141">
        <f t="shared" si="207"/>
        <v>9</v>
      </c>
      <c r="V610" s="141">
        <f t="shared" si="208"/>
        <v>0.33333333333333331</v>
      </c>
      <c r="W610" s="142"/>
      <c r="X610" s="141">
        <f t="shared" si="209"/>
        <v>0.33333333333333331</v>
      </c>
      <c r="Y610" s="141">
        <f t="shared" si="210"/>
        <v>0.33333333333333331</v>
      </c>
      <c r="Z610" s="141">
        <f t="shared" si="211"/>
        <v>0.33333333333333331</v>
      </c>
      <c r="AA610" s="141">
        <f t="shared" si="212"/>
        <v>0.33333333333333331</v>
      </c>
      <c r="AB610" s="141">
        <f t="shared" si="213"/>
        <v>0</v>
      </c>
      <c r="AC610" s="141">
        <f t="shared" si="214"/>
        <v>0</v>
      </c>
      <c r="AD610" s="141">
        <f t="shared" si="215"/>
        <v>0.33333333333333331</v>
      </c>
      <c r="AE610" s="141">
        <f t="shared" si="216"/>
        <v>0.33333333333333331</v>
      </c>
      <c r="AF610" s="141">
        <f t="shared" si="217"/>
        <v>0</v>
      </c>
      <c r="AG610" s="141">
        <f t="shared" si="218"/>
        <v>0</v>
      </c>
      <c r="AH610" s="141">
        <f t="shared" si="219"/>
        <v>0.33333333333333331</v>
      </c>
      <c r="AI610" s="141">
        <f t="shared" si="220"/>
        <v>0</v>
      </c>
      <c r="AJ610" s="141">
        <f t="shared" si="221"/>
        <v>0.33333333333333331</v>
      </c>
      <c r="AK610" s="141">
        <f t="shared" si="222"/>
        <v>0</v>
      </c>
      <c r="AL610" s="141">
        <f t="shared" si="223"/>
        <v>0</v>
      </c>
      <c r="AM610" s="141">
        <f t="shared" si="224"/>
        <v>0</v>
      </c>
      <c r="AN610" s="141">
        <f t="shared" si="225"/>
        <v>0</v>
      </c>
      <c r="AO610" s="141">
        <f t="shared" si="226"/>
        <v>0.33333333333333331</v>
      </c>
      <c r="AP610" s="142"/>
      <c r="AQ610" s="142"/>
      <c r="AR610" s="141">
        <f t="shared" si="227"/>
        <v>3</v>
      </c>
      <c r="AS610" s="141">
        <f t="shared" si="228"/>
        <v>9</v>
      </c>
      <c r="AT610" s="141" t="str">
        <f t="shared" si="229"/>
        <v>Correct</v>
      </c>
      <c r="AU610" s="142"/>
      <c r="AV610" s="115" t="s">
        <v>99</v>
      </c>
      <c r="AW610" s="115">
        <v>69</v>
      </c>
      <c r="AX610" s="115" t="s">
        <v>84</v>
      </c>
      <c r="AY610" s="115" t="s">
        <v>165</v>
      </c>
      <c r="AZ610" s="115" t="s">
        <v>85</v>
      </c>
      <c r="BB610" s="115" t="s">
        <v>87</v>
      </c>
      <c r="BC610" s="115" t="s">
        <v>101</v>
      </c>
      <c r="BD610" s="115" t="s">
        <v>94</v>
      </c>
      <c r="BE610" s="115" t="s">
        <v>106</v>
      </c>
      <c r="BF610" s="115" t="s">
        <v>91</v>
      </c>
      <c r="BG610" s="115" t="s">
        <v>91</v>
      </c>
    </row>
    <row r="611" spans="1:59">
      <c r="A611" s="115">
        <v>7020570459</v>
      </c>
      <c r="B611" s="115" t="s">
        <v>52</v>
      </c>
      <c r="N611" s="115" t="s">
        <v>26</v>
      </c>
      <c r="T611" s="142"/>
      <c r="U611" s="141">
        <f t="shared" si="207"/>
        <v>2</v>
      </c>
      <c r="V611" s="141">
        <f t="shared" si="208"/>
        <v>1.5</v>
      </c>
      <c r="W611" s="142"/>
      <c r="X611" s="141">
        <f t="shared" si="209"/>
        <v>1</v>
      </c>
      <c r="Y611" s="141">
        <f t="shared" si="210"/>
        <v>0</v>
      </c>
      <c r="Z611" s="141">
        <f t="shared" si="211"/>
        <v>0</v>
      </c>
      <c r="AA611" s="141">
        <f t="shared" si="212"/>
        <v>0</v>
      </c>
      <c r="AB611" s="141">
        <f t="shared" si="213"/>
        <v>0</v>
      </c>
      <c r="AC611" s="141">
        <f t="shared" si="214"/>
        <v>0</v>
      </c>
      <c r="AD611" s="141">
        <f t="shared" si="215"/>
        <v>0</v>
      </c>
      <c r="AE611" s="141">
        <f t="shared" si="216"/>
        <v>0</v>
      </c>
      <c r="AF611" s="141">
        <f t="shared" si="217"/>
        <v>0</v>
      </c>
      <c r="AG611" s="141">
        <f t="shared" si="218"/>
        <v>0</v>
      </c>
      <c r="AH611" s="141">
        <f t="shared" si="219"/>
        <v>0</v>
      </c>
      <c r="AI611" s="141">
        <f t="shared" si="220"/>
        <v>0</v>
      </c>
      <c r="AJ611" s="141">
        <f t="shared" si="221"/>
        <v>1</v>
      </c>
      <c r="AK611" s="141">
        <f t="shared" si="222"/>
        <v>0</v>
      </c>
      <c r="AL611" s="141">
        <f t="shared" si="223"/>
        <v>0</v>
      </c>
      <c r="AM611" s="141">
        <f t="shared" si="224"/>
        <v>0</v>
      </c>
      <c r="AN611" s="141">
        <f t="shared" si="225"/>
        <v>0</v>
      </c>
      <c r="AO611" s="141">
        <f t="shared" si="226"/>
        <v>0</v>
      </c>
      <c r="AP611" s="142"/>
      <c r="AQ611" s="142"/>
      <c r="AR611" s="141">
        <f t="shared" si="227"/>
        <v>2</v>
      </c>
      <c r="AS611" s="141">
        <f t="shared" si="228"/>
        <v>2</v>
      </c>
      <c r="AT611" s="141" t="str">
        <f t="shared" si="229"/>
        <v>Correct</v>
      </c>
      <c r="AU611" s="142"/>
      <c r="AV611" s="115" t="s">
        <v>99</v>
      </c>
      <c r="AW611" s="115">
        <v>40</v>
      </c>
      <c r="AX611" s="115" t="s">
        <v>84</v>
      </c>
      <c r="AY611" s="115" t="s">
        <v>126</v>
      </c>
      <c r="AZ611" s="115" t="s">
        <v>85</v>
      </c>
      <c r="BA611" s="115" t="s">
        <v>91</v>
      </c>
      <c r="BB611" s="115" t="s">
        <v>137</v>
      </c>
      <c r="BC611" s="115" t="s">
        <v>104</v>
      </c>
      <c r="BD611" s="115" t="s">
        <v>94</v>
      </c>
      <c r="BE611" s="115" t="s">
        <v>90</v>
      </c>
      <c r="BF611" s="115" t="s">
        <v>91</v>
      </c>
      <c r="BG611" s="115" t="s">
        <v>91</v>
      </c>
    </row>
    <row r="612" spans="1:59">
      <c r="A612" s="115">
        <v>7020356275</v>
      </c>
      <c r="B612" s="115" t="s">
        <v>52</v>
      </c>
      <c r="G612" s="115" t="s">
        <v>56</v>
      </c>
      <c r="R612" s="115" t="s">
        <v>65</v>
      </c>
      <c r="T612" s="142"/>
      <c r="U612" s="141">
        <f t="shared" si="207"/>
        <v>3</v>
      </c>
      <c r="V612" s="141">
        <f t="shared" si="208"/>
        <v>1</v>
      </c>
      <c r="W612" s="142"/>
      <c r="X612" s="141">
        <f t="shared" si="209"/>
        <v>1</v>
      </c>
      <c r="Y612" s="141">
        <f t="shared" si="210"/>
        <v>0</v>
      </c>
      <c r="Z612" s="141">
        <f t="shared" si="211"/>
        <v>0</v>
      </c>
      <c r="AA612" s="141">
        <f t="shared" si="212"/>
        <v>0</v>
      </c>
      <c r="AB612" s="141">
        <f t="shared" si="213"/>
        <v>0</v>
      </c>
      <c r="AC612" s="141">
        <f t="shared" si="214"/>
        <v>1</v>
      </c>
      <c r="AD612" s="141">
        <f t="shared" si="215"/>
        <v>0</v>
      </c>
      <c r="AE612" s="141">
        <f t="shared" si="216"/>
        <v>0</v>
      </c>
      <c r="AF612" s="141">
        <f t="shared" si="217"/>
        <v>0</v>
      </c>
      <c r="AG612" s="141">
        <f t="shared" si="218"/>
        <v>0</v>
      </c>
      <c r="AH612" s="141">
        <f t="shared" si="219"/>
        <v>0</v>
      </c>
      <c r="AI612" s="141">
        <f t="shared" si="220"/>
        <v>0</v>
      </c>
      <c r="AJ612" s="141">
        <f t="shared" si="221"/>
        <v>0</v>
      </c>
      <c r="AK612" s="141">
        <f t="shared" si="222"/>
        <v>0</v>
      </c>
      <c r="AL612" s="141">
        <f t="shared" si="223"/>
        <v>0</v>
      </c>
      <c r="AM612" s="141">
        <f t="shared" si="224"/>
        <v>0</v>
      </c>
      <c r="AN612" s="141">
        <f t="shared" si="225"/>
        <v>1</v>
      </c>
      <c r="AO612" s="141">
        <f t="shared" si="226"/>
        <v>0</v>
      </c>
      <c r="AP612" s="142"/>
      <c r="AQ612" s="142"/>
      <c r="AR612" s="141">
        <f t="shared" si="227"/>
        <v>3</v>
      </c>
      <c r="AS612" s="141">
        <f t="shared" si="228"/>
        <v>3</v>
      </c>
      <c r="AT612" s="141" t="str">
        <f t="shared" si="229"/>
        <v>Correct</v>
      </c>
      <c r="AU612" s="142"/>
      <c r="AV612" s="115" t="s">
        <v>83</v>
      </c>
      <c r="AW612" s="115">
        <v>61</v>
      </c>
      <c r="AX612" s="115" t="s">
        <v>181</v>
      </c>
      <c r="AY612" s="115" t="s">
        <v>188</v>
      </c>
      <c r="AZ612" s="115" t="s">
        <v>85</v>
      </c>
      <c r="BA612" s="115" t="s">
        <v>86</v>
      </c>
      <c r="BB612" s="115" t="s">
        <v>87</v>
      </c>
      <c r="BD612" s="115" t="s">
        <v>102</v>
      </c>
      <c r="BE612" s="115" t="s">
        <v>90</v>
      </c>
      <c r="BF612" s="115" t="s">
        <v>86</v>
      </c>
      <c r="BG612" s="115" t="s">
        <v>91</v>
      </c>
    </row>
    <row r="613" spans="1:59">
      <c r="A613" s="115">
        <v>6984049357</v>
      </c>
      <c r="B613" s="115" t="s">
        <v>52</v>
      </c>
      <c r="L613" s="115" t="s">
        <v>61</v>
      </c>
      <c r="Q613" s="115" t="s">
        <v>64</v>
      </c>
      <c r="T613" s="142"/>
      <c r="U613" s="141">
        <f t="shared" si="207"/>
        <v>3</v>
      </c>
      <c r="V613" s="141">
        <f t="shared" si="208"/>
        <v>1</v>
      </c>
      <c r="W613" s="142"/>
      <c r="X613" s="141">
        <f t="shared" si="209"/>
        <v>1</v>
      </c>
      <c r="Y613" s="141">
        <f t="shared" si="210"/>
        <v>0</v>
      </c>
      <c r="Z613" s="141">
        <f t="shared" si="211"/>
        <v>0</v>
      </c>
      <c r="AA613" s="141">
        <f t="shared" si="212"/>
        <v>0</v>
      </c>
      <c r="AB613" s="141">
        <f t="shared" si="213"/>
        <v>0</v>
      </c>
      <c r="AC613" s="141">
        <f t="shared" si="214"/>
        <v>0</v>
      </c>
      <c r="AD613" s="141">
        <f t="shared" si="215"/>
        <v>0</v>
      </c>
      <c r="AE613" s="141">
        <f t="shared" si="216"/>
        <v>0</v>
      </c>
      <c r="AF613" s="141">
        <f t="shared" si="217"/>
        <v>0</v>
      </c>
      <c r="AG613" s="141">
        <f t="shared" si="218"/>
        <v>0</v>
      </c>
      <c r="AH613" s="141">
        <f t="shared" si="219"/>
        <v>1</v>
      </c>
      <c r="AI613" s="141">
        <f t="shared" si="220"/>
        <v>0</v>
      </c>
      <c r="AJ613" s="141">
        <f t="shared" si="221"/>
        <v>0</v>
      </c>
      <c r="AK613" s="141">
        <f t="shared" si="222"/>
        <v>0</v>
      </c>
      <c r="AL613" s="141">
        <f t="shared" si="223"/>
        <v>0</v>
      </c>
      <c r="AM613" s="141">
        <f t="shared" si="224"/>
        <v>1</v>
      </c>
      <c r="AN613" s="141">
        <f t="shared" si="225"/>
        <v>0</v>
      </c>
      <c r="AO613" s="141">
        <f t="shared" si="226"/>
        <v>0</v>
      </c>
      <c r="AP613" s="142"/>
      <c r="AQ613" s="142"/>
      <c r="AR613" s="141">
        <f t="shared" si="227"/>
        <v>3</v>
      </c>
      <c r="AS613" s="141">
        <f t="shared" si="228"/>
        <v>3</v>
      </c>
      <c r="AT613" s="141" t="str">
        <f t="shared" si="229"/>
        <v>Correct</v>
      </c>
      <c r="AU613" s="142"/>
      <c r="AV613" s="115" t="s">
        <v>99</v>
      </c>
      <c r="AW613" s="115">
        <v>59</v>
      </c>
      <c r="AX613" s="115" t="s">
        <v>181</v>
      </c>
      <c r="AY613" s="115" t="s">
        <v>193</v>
      </c>
      <c r="AZ613" s="115" t="s">
        <v>85</v>
      </c>
      <c r="BA613" s="115" t="s">
        <v>86</v>
      </c>
      <c r="BB613" s="115" t="s">
        <v>87</v>
      </c>
      <c r="BC613" s="115" t="s">
        <v>93</v>
      </c>
      <c r="BD613" s="115" t="s">
        <v>94</v>
      </c>
      <c r="BF613" s="115" t="s">
        <v>91</v>
      </c>
      <c r="BG613" s="115" t="s">
        <v>86</v>
      </c>
    </row>
    <row r="614" spans="1:59">
      <c r="A614" s="115">
        <v>6985133798</v>
      </c>
      <c r="T614" s="142"/>
      <c r="U614" s="141">
        <f t="shared" si="207"/>
        <v>0</v>
      </c>
      <c r="V614" s="141" t="e">
        <f t="shared" si="208"/>
        <v>#DIV/0!</v>
      </c>
      <c r="W614" s="142"/>
      <c r="X614" s="141">
        <f t="shared" si="209"/>
        <v>0</v>
      </c>
      <c r="Y614" s="141">
        <f t="shared" si="210"/>
        <v>0</v>
      </c>
      <c r="Z614" s="141">
        <f t="shared" si="211"/>
        <v>0</v>
      </c>
      <c r="AA614" s="141">
        <f t="shared" si="212"/>
        <v>0</v>
      </c>
      <c r="AB614" s="141">
        <f t="shared" si="213"/>
        <v>0</v>
      </c>
      <c r="AC614" s="141">
        <f t="shared" si="214"/>
        <v>0</v>
      </c>
      <c r="AD614" s="141">
        <f t="shared" si="215"/>
        <v>0</v>
      </c>
      <c r="AE614" s="141">
        <f t="shared" si="216"/>
        <v>0</v>
      </c>
      <c r="AF614" s="141">
        <f t="shared" si="217"/>
        <v>0</v>
      </c>
      <c r="AG614" s="141">
        <f t="shared" si="218"/>
        <v>0</v>
      </c>
      <c r="AH614" s="141">
        <f t="shared" si="219"/>
        <v>0</v>
      </c>
      <c r="AI614" s="141">
        <f t="shared" si="220"/>
        <v>0</v>
      </c>
      <c r="AJ614" s="141">
        <f t="shared" si="221"/>
        <v>0</v>
      </c>
      <c r="AK614" s="141">
        <f t="shared" si="222"/>
        <v>0</v>
      </c>
      <c r="AL614" s="141">
        <f t="shared" si="223"/>
        <v>0</v>
      </c>
      <c r="AM614" s="141">
        <f t="shared" si="224"/>
        <v>0</v>
      </c>
      <c r="AN614" s="141">
        <f t="shared" si="225"/>
        <v>0</v>
      </c>
      <c r="AO614" s="141">
        <f t="shared" si="226"/>
        <v>0</v>
      </c>
      <c r="AP614" s="142"/>
      <c r="AQ614" s="142"/>
      <c r="AR614" s="141">
        <f t="shared" si="227"/>
        <v>0</v>
      </c>
      <c r="AS614" s="141">
        <f t="shared" si="228"/>
        <v>0</v>
      </c>
      <c r="AT614" s="141" t="str">
        <f t="shared" si="229"/>
        <v>Correct</v>
      </c>
      <c r="AU614" s="142"/>
      <c r="AV614" s="115" t="s">
        <v>83</v>
      </c>
      <c r="AW614" s="115">
        <v>27</v>
      </c>
      <c r="AX614" s="115" t="s">
        <v>181</v>
      </c>
      <c r="AY614" s="115" t="s">
        <v>228</v>
      </c>
      <c r="BA614" s="115" t="s">
        <v>91</v>
      </c>
      <c r="BB614" s="115" t="s">
        <v>108</v>
      </c>
      <c r="BC614" s="115" t="s">
        <v>93</v>
      </c>
      <c r="BD614" s="115" t="s">
        <v>102</v>
      </c>
      <c r="BE614" s="115" t="s">
        <v>90</v>
      </c>
      <c r="BF614" s="115" t="s">
        <v>91</v>
      </c>
    </row>
    <row r="615" spans="1:59">
      <c r="A615" s="115">
        <v>7010996635</v>
      </c>
      <c r="B615" s="115" t="s">
        <v>52</v>
      </c>
      <c r="G615" s="115" t="s">
        <v>56</v>
      </c>
      <c r="H615" s="115" t="s">
        <v>57</v>
      </c>
      <c r="I615" s="115" t="s">
        <v>58</v>
      </c>
      <c r="N615" s="115" t="s">
        <v>26</v>
      </c>
      <c r="R615" s="115" t="s">
        <v>65</v>
      </c>
      <c r="T615" s="142"/>
      <c r="U615" s="141">
        <f t="shared" si="207"/>
        <v>6</v>
      </c>
      <c r="V615" s="141">
        <f t="shared" si="208"/>
        <v>0.5</v>
      </c>
      <c r="W615" s="142"/>
      <c r="X615" s="141">
        <f t="shared" si="209"/>
        <v>0.5</v>
      </c>
      <c r="Y615" s="141">
        <f t="shared" si="210"/>
        <v>0</v>
      </c>
      <c r="Z615" s="141">
        <f t="shared" si="211"/>
        <v>0</v>
      </c>
      <c r="AA615" s="141">
        <f t="shared" si="212"/>
        <v>0</v>
      </c>
      <c r="AB615" s="141">
        <f t="shared" si="213"/>
        <v>0</v>
      </c>
      <c r="AC615" s="141">
        <f t="shared" si="214"/>
        <v>0.5</v>
      </c>
      <c r="AD615" s="141">
        <f t="shared" si="215"/>
        <v>0.5</v>
      </c>
      <c r="AE615" s="141">
        <f t="shared" si="216"/>
        <v>0.5</v>
      </c>
      <c r="AF615" s="141">
        <f t="shared" si="217"/>
        <v>0</v>
      </c>
      <c r="AG615" s="141">
        <f t="shared" si="218"/>
        <v>0</v>
      </c>
      <c r="AH615" s="141">
        <f t="shared" si="219"/>
        <v>0</v>
      </c>
      <c r="AI615" s="141">
        <f t="shared" si="220"/>
        <v>0</v>
      </c>
      <c r="AJ615" s="141">
        <f t="shared" si="221"/>
        <v>0.5</v>
      </c>
      <c r="AK615" s="141">
        <f t="shared" si="222"/>
        <v>0</v>
      </c>
      <c r="AL615" s="141">
        <f t="shared" si="223"/>
        <v>0</v>
      </c>
      <c r="AM615" s="141">
        <f t="shared" si="224"/>
        <v>0</v>
      </c>
      <c r="AN615" s="141">
        <f t="shared" si="225"/>
        <v>0.5</v>
      </c>
      <c r="AO615" s="141">
        <f t="shared" si="226"/>
        <v>0</v>
      </c>
      <c r="AP615" s="142"/>
      <c r="AQ615" s="142"/>
      <c r="AR615" s="141">
        <f t="shared" si="227"/>
        <v>3</v>
      </c>
      <c r="AS615" s="141">
        <f t="shared" si="228"/>
        <v>6</v>
      </c>
      <c r="AT615" s="141" t="str">
        <f t="shared" si="229"/>
        <v>Correct</v>
      </c>
      <c r="AU615" s="142"/>
      <c r="AV615" s="115" t="s">
        <v>83</v>
      </c>
      <c r="AW615" s="115">
        <v>69</v>
      </c>
      <c r="AX615" s="115" t="s">
        <v>84</v>
      </c>
      <c r="AY615" s="115" t="s">
        <v>123</v>
      </c>
      <c r="AZ615" s="115" t="s">
        <v>85</v>
      </c>
      <c r="BA615" s="115" t="s">
        <v>86</v>
      </c>
      <c r="BB615" s="115" t="s">
        <v>87</v>
      </c>
      <c r="BC615" s="115" t="s">
        <v>101</v>
      </c>
      <c r="BD615" s="115" t="s">
        <v>102</v>
      </c>
      <c r="BE615" s="115" t="s">
        <v>106</v>
      </c>
      <c r="BF615" s="115" t="s">
        <v>91</v>
      </c>
      <c r="BG615" s="115" t="s">
        <v>91</v>
      </c>
    </row>
    <row r="616" spans="1:59">
      <c r="A616" s="115">
        <v>7045773962</v>
      </c>
      <c r="E616" s="115" t="s">
        <v>19</v>
      </c>
      <c r="I616" s="115" t="s">
        <v>58</v>
      </c>
      <c r="S616" s="115" t="s">
        <v>66</v>
      </c>
      <c r="T616" s="142"/>
      <c r="U616" s="141">
        <f t="shared" si="207"/>
        <v>3</v>
      </c>
      <c r="V616" s="141">
        <f t="shared" si="208"/>
        <v>1</v>
      </c>
      <c r="W616" s="142"/>
      <c r="X616" s="141">
        <f t="shared" si="209"/>
        <v>0</v>
      </c>
      <c r="Y616" s="141">
        <f t="shared" si="210"/>
        <v>0</v>
      </c>
      <c r="Z616" s="141">
        <f t="shared" si="211"/>
        <v>0</v>
      </c>
      <c r="AA616" s="141">
        <f t="shared" si="212"/>
        <v>1</v>
      </c>
      <c r="AB616" s="141">
        <f t="shared" si="213"/>
        <v>0</v>
      </c>
      <c r="AC616" s="141">
        <f t="shared" si="214"/>
        <v>0</v>
      </c>
      <c r="AD616" s="141">
        <f t="shared" si="215"/>
        <v>0</v>
      </c>
      <c r="AE616" s="141">
        <f t="shared" si="216"/>
        <v>1</v>
      </c>
      <c r="AF616" s="141">
        <f t="shared" si="217"/>
        <v>0</v>
      </c>
      <c r="AG616" s="141">
        <f t="shared" si="218"/>
        <v>0</v>
      </c>
      <c r="AH616" s="141">
        <f t="shared" si="219"/>
        <v>0</v>
      </c>
      <c r="AI616" s="141">
        <f t="shared" si="220"/>
        <v>0</v>
      </c>
      <c r="AJ616" s="141">
        <f t="shared" si="221"/>
        <v>0</v>
      </c>
      <c r="AK616" s="141">
        <f t="shared" si="222"/>
        <v>0</v>
      </c>
      <c r="AL616" s="141">
        <f t="shared" si="223"/>
        <v>0</v>
      </c>
      <c r="AM616" s="141">
        <f t="shared" si="224"/>
        <v>0</v>
      </c>
      <c r="AN616" s="141">
        <f t="shared" si="225"/>
        <v>0</v>
      </c>
      <c r="AO616" s="141">
        <f t="shared" si="226"/>
        <v>1</v>
      </c>
      <c r="AP616" s="142"/>
      <c r="AQ616" s="142"/>
      <c r="AR616" s="141">
        <f t="shared" si="227"/>
        <v>3</v>
      </c>
      <c r="AS616" s="141">
        <f t="shared" si="228"/>
        <v>3</v>
      </c>
      <c r="AT616" s="141" t="str">
        <f t="shared" si="229"/>
        <v>Correct</v>
      </c>
      <c r="AU616" s="142"/>
      <c r="AV616" s="115" t="s">
        <v>83</v>
      </c>
      <c r="AW616" s="115">
        <v>69</v>
      </c>
      <c r="AX616" s="115" t="s">
        <v>181</v>
      </c>
      <c r="AY616" s="115" t="s">
        <v>466</v>
      </c>
      <c r="AZ616" s="115" t="s">
        <v>85</v>
      </c>
      <c r="BA616" s="115" t="s">
        <v>86</v>
      </c>
      <c r="BB616" s="115" t="s">
        <v>87</v>
      </c>
      <c r="BC616" s="115" t="s">
        <v>100</v>
      </c>
      <c r="BD616" s="115" t="s">
        <v>111</v>
      </c>
      <c r="BE616" s="115" t="s">
        <v>106</v>
      </c>
      <c r="BF616" s="115" t="s">
        <v>91</v>
      </c>
      <c r="BG616" s="115" t="s">
        <v>91</v>
      </c>
    </row>
    <row r="617" spans="1:59">
      <c r="A617" s="115">
        <v>7020350390</v>
      </c>
      <c r="D617" s="115" t="s">
        <v>54</v>
      </c>
      <c r="K617" s="115" t="s">
        <v>60</v>
      </c>
      <c r="M617" s="115" t="s">
        <v>62</v>
      </c>
      <c r="T617" s="142"/>
      <c r="U617" s="141">
        <f t="shared" si="207"/>
        <v>3</v>
      </c>
      <c r="V617" s="141">
        <f t="shared" si="208"/>
        <v>1</v>
      </c>
      <c r="W617" s="142"/>
      <c r="X617" s="141">
        <f t="shared" si="209"/>
        <v>0</v>
      </c>
      <c r="Y617" s="141">
        <f t="shared" si="210"/>
        <v>0</v>
      </c>
      <c r="Z617" s="141">
        <f t="shared" si="211"/>
        <v>1</v>
      </c>
      <c r="AA617" s="141">
        <f t="shared" si="212"/>
        <v>0</v>
      </c>
      <c r="AB617" s="141">
        <f t="shared" si="213"/>
        <v>0</v>
      </c>
      <c r="AC617" s="141">
        <f t="shared" si="214"/>
        <v>0</v>
      </c>
      <c r="AD617" s="141">
        <f t="shared" si="215"/>
        <v>0</v>
      </c>
      <c r="AE617" s="141">
        <f t="shared" si="216"/>
        <v>0</v>
      </c>
      <c r="AF617" s="141">
        <f t="shared" si="217"/>
        <v>0</v>
      </c>
      <c r="AG617" s="141">
        <f t="shared" si="218"/>
        <v>1</v>
      </c>
      <c r="AH617" s="141">
        <f t="shared" si="219"/>
        <v>0</v>
      </c>
      <c r="AI617" s="141">
        <f t="shared" si="220"/>
        <v>1</v>
      </c>
      <c r="AJ617" s="141">
        <f t="shared" si="221"/>
        <v>0</v>
      </c>
      <c r="AK617" s="141">
        <f t="shared" si="222"/>
        <v>0</v>
      </c>
      <c r="AL617" s="141">
        <f t="shared" si="223"/>
        <v>0</v>
      </c>
      <c r="AM617" s="141">
        <f t="shared" si="224"/>
        <v>0</v>
      </c>
      <c r="AN617" s="141">
        <f t="shared" si="225"/>
        <v>0</v>
      </c>
      <c r="AO617" s="141">
        <f t="shared" si="226"/>
        <v>0</v>
      </c>
      <c r="AP617" s="142"/>
      <c r="AQ617" s="142"/>
      <c r="AR617" s="141">
        <f t="shared" si="227"/>
        <v>3</v>
      </c>
      <c r="AS617" s="141">
        <f t="shared" si="228"/>
        <v>3</v>
      </c>
      <c r="AT617" s="141" t="str">
        <f t="shared" si="229"/>
        <v>Correct</v>
      </c>
      <c r="AU617" s="142"/>
      <c r="AV617" s="115" t="s">
        <v>83</v>
      </c>
      <c r="AW617" s="115">
        <v>23</v>
      </c>
      <c r="AX617" s="115" t="s">
        <v>181</v>
      </c>
      <c r="AY617" s="115" t="s">
        <v>242</v>
      </c>
      <c r="AZ617" s="115" t="s">
        <v>85</v>
      </c>
      <c r="BA617" s="115" t="s">
        <v>86</v>
      </c>
      <c r="BB617" s="115" t="s">
        <v>87</v>
      </c>
      <c r="BC617" s="115" t="s">
        <v>93</v>
      </c>
      <c r="BD617" s="115" t="s">
        <v>89</v>
      </c>
      <c r="BE617" s="115" t="s">
        <v>98</v>
      </c>
      <c r="BF617" s="115" t="s">
        <v>91</v>
      </c>
      <c r="BG617" s="115" t="s">
        <v>91</v>
      </c>
    </row>
    <row r="618" spans="1:59">
      <c r="A618" s="115">
        <v>6985464211</v>
      </c>
      <c r="D618" s="115" t="s">
        <v>54</v>
      </c>
      <c r="O618" s="115" t="s">
        <v>22</v>
      </c>
      <c r="Q618" s="115" t="s">
        <v>64</v>
      </c>
      <c r="T618" s="142"/>
      <c r="U618" s="141">
        <f t="shared" si="207"/>
        <v>3</v>
      </c>
      <c r="V618" s="141">
        <f t="shared" si="208"/>
        <v>1</v>
      </c>
      <c r="W618" s="142"/>
      <c r="X618" s="141">
        <f t="shared" si="209"/>
        <v>0</v>
      </c>
      <c r="Y618" s="141">
        <f t="shared" si="210"/>
        <v>0</v>
      </c>
      <c r="Z618" s="141">
        <f t="shared" si="211"/>
        <v>1</v>
      </c>
      <c r="AA618" s="141">
        <f t="shared" si="212"/>
        <v>0</v>
      </c>
      <c r="AB618" s="141">
        <f t="shared" si="213"/>
        <v>0</v>
      </c>
      <c r="AC618" s="141">
        <f t="shared" si="214"/>
        <v>0</v>
      </c>
      <c r="AD618" s="141">
        <f t="shared" si="215"/>
        <v>0</v>
      </c>
      <c r="AE618" s="141">
        <f t="shared" si="216"/>
        <v>0</v>
      </c>
      <c r="AF618" s="141">
        <f t="shared" si="217"/>
        <v>0</v>
      </c>
      <c r="AG618" s="141">
        <f t="shared" si="218"/>
        <v>0</v>
      </c>
      <c r="AH618" s="141">
        <f t="shared" si="219"/>
        <v>0</v>
      </c>
      <c r="AI618" s="141">
        <f t="shared" si="220"/>
        <v>0</v>
      </c>
      <c r="AJ618" s="141">
        <f t="shared" si="221"/>
        <v>0</v>
      </c>
      <c r="AK618" s="141">
        <f t="shared" si="222"/>
        <v>1</v>
      </c>
      <c r="AL618" s="141">
        <f t="shared" si="223"/>
        <v>0</v>
      </c>
      <c r="AM618" s="141">
        <f t="shared" si="224"/>
        <v>1</v>
      </c>
      <c r="AN618" s="141">
        <f t="shared" si="225"/>
        <v>0</v>
      </c>
      <c r="AO618" s="141">
        <f t="shared" si="226"/>
        <v>0</v>
      </c>
      <c r="AP618" s="142"/>
      <c r="AQ618" s="142"/>
      <c r="AR618" s="141">
        <f t="shared" si="227"/>
        <v>3</v>
      </c>
      <c r="AS618" s="141">
        <f t="shared" si="228"/>
        <v>3</v>
      </c>
      <c r="AT618" s="141" t="str">
        <f t="shared" si="229"/>
        <v>Correct</v>
      </c>
      <c r="AU618" s="142"/>
      <c r="AV618" s="115" t="s">
        <v>99</v>
      </c>
      <c r="AW618" s="115">
        <v>29</v>
      </c>
      <c r="AX618" s="115" t="s">
        <v>181</v>
      </c>
      <c r="AY618" s="115" t="s">
        <v>222</v>
      </c>
      <c r="AZ618" s="115" t="s">
        <v>85</v>
      </c>
      <c r="BA618" s="115" t="s">
        <v>86</v>
      </c>
      <c r="BB618" s="115" t="s">
        <v>87</v>
      </c>
      <c r="BC618" s="115" t="s">
        <v>104</v>
      </c>
      <c r="BD618" s="115" t="s">
        <v>94</v>
      </c>
      <c r="BE618" s="115" t="s">
        <v>90</v>
      </c>
      <c r="BF618" s="115" t="s">
        <v>91</v>
      </c>
      <c r="BG618" s="115" t="s">
        <v>91</v>
      </c>
    </row>
    <row r="619" spans="1:59">
      <c r="A619" s="115">
        <v>6982469395</v>
      </c>
      <c r="T619" s="142"/>
      <c r="U619" s="141">
        <f t="shared" si="207"/>
        <v>0</v>
      </c>
      <c r="V619" s="141" t="e">
        <f t="shared" si="208"/>
        <v>#DIV/0!</v>
      </c>
      <c r="W619" s="142"/>
      <c r="X619" s="141">
        <f t="shared" si="209"/>
        <v>0</v>
      </c>
      <c r="Y619" s="141">
        <f t="shared" si="210"/>
        <v>0</v>
      </c>
      <c r="Z619" s="141">
        <f t="shared" si="211"/>
        <v>0</v>
      </c>
      <c r="AA619" s="141">
        <f t="shared" si="212"/>
        <v>0</v>
      </c>
      <c r="AB619" s="141">
        <f t="shared" si="213"/>
        <v>0</v>
      </c>
      <c r="AC619" s="141">
        <f t="shared" si="214"/>
        <v>0</v>
      </c>
      <c r="AD619" s="141">
        <f t="shared" si="215"/>
        <v>0</v>
      </c>
      <c r="AE619" s="141">
        <f t="shared" si="216"/>
        <v>0</v>
      </c>
      <c r="AF619" s="141">
        <f t="shared" si="217"/>
        <v>0</v>
      </c>
      <c r="AG619" s="141">
        <f t="shared" si="218"/>
        <v>0</v>
      </c>
      <c r="AH619" s="141">
        <f t="shared" si="219"/>
        <v>0</v>
      </c>
      <c r="AI619" s="141">
        <f t="shared" si="220"/>
        <v>0</v>
      </c>
      <c r="AJ619" s="141">
        <f t="shared" si="221"/>
        <v>0</v>
      </c>
      <c r="AK619" s="141">
        <f t="shared" si="222"/>
        <v>0</v>
      </c>
      <c r="AL619" s="141">
        <f t="shared" si="223"/>
        <v>0</v>
      </c>
      <c r="AM619" s="141">
        <f t="shared" si="224"/>
        <v>0</v>
      </c>
      <c r="AN619" s="141">
        <f t="shared" si="225"/>
        <v>0</v>
      </c>
      <c r="AO619" s="141">
        <f t="shared" si="226"/>
        <v>0</v>
      </c>
      <c r="AP619" s="142"/>
      <c r="AQ619" s="142"/>
      <c r="AR619" s="141">
        <f t="shared" si="227"/>
        <v>0</v>
      </c>
      <c r="AS619" s="141">
        <f t="shared" si="228"/>
        <v>0</v>
      </c>
      <c r="AT619" s="141" t="str">
        <f t="shared" si="229"/>
        <v>Correct</v>
      </c>
      <c r="AU619" s="142"/>
      <c r="AV619" s="115" t="s">
        <v>99</v>
      </c>
      <c r="AW619" s="115">
        <v>67</v>
      </c>
      <c r="AX619" s="115" t="s">
        <v>181</v>
      </c>
      <c r="AY619" s="115" t="s">
        <v>429</v>
      </c>
      <c r="AZ619" s="115" t="s">
        <v>85</v>
      </c>
      <c r="BA619" s="115" t="s">
        <v>86</v>
      </c>
      <c r="BC619" s="115" t="s">
        <v>101</v>
      </c>
      <c r="BD619" s="115" t="s">
        <v>89</v>
      </c>
      <c r="BE619" s="115" t="s">
        <v>90</v>
      </c>
      <c r="BF619" s="115" t="s">
        <v>91</v>
      </c>
      <c r="BG619" s="115" t="s">
        <v>86</v>
      </c>
    </row>
    <row r="620" spans="1:59">
      <c r="A620" s="115">
        <v>6982467032</v>
      </c>
      <c r="T620" s="142"/>
      <c r="U620" s="141">
        <f t="shared" si="207"/>
        <v>0</v>
      </c>
      <c r="V620" s="141" t="e">
        <f t="shared" si="208"/>
        <v>#DIV/0!</v>
      </c>
      <c r="W620" s="142"/>
      <c r="X620" s="141">
        <f t="shared" si="209"/>
        <v>0</v>
      </c>
      <c r="Y620" s="141">
        <f t="shared" si="210"/>
        <v>0</v>
      </c>
      <c r="Z620" s="141">
        <f t="shared" si="211"/>
        <v>0</v>
      </c>
      <c r="AA620" s="141">
        <f t="shared" si="212"/>
        <v>0</v>
      </c>
      <c r="AB620" s="141">
        <f t="shared" si="213"/>
        <v>0</v>
      </c>
      <c r="AC620" s="141">
        <f t="shared" si="214"/>
        <v>0</v>
      </c>
      <c r="AD620" s="141">
        <f t="shared" si="215"/>
        <v>0</v>
      </c>
      <c r="AE620" s="141">
        <f t="shared" si="216"/>
        <v>0</v>
      </c>
      <c r="AF620" s="141">
        <f t="shared" si="217"/>
        <v>0</v>
      </c>
      <c r="AG620" s="141">
        <f t="shared" si="218"/>
        <v>0</v>
      </c>
      <c r="AH620" s="141">
        <f t="shared" si="219"/>
        <v>0</v>
      </c>
      <c r="AI620" s="141">
        <f t="shared" si="220"/>
        <v>0</v>
      </c>
      <c r="AJ620" s="141">
        <f t="shared" si="221"/>
        <v>0</v>
      </c>
      <c r="AK620" s="141">
        <f t="shared" si="222"/>
        <v>0</v>
      </c>
      <c r="AL620" s="141">
        <f t="shared" si="223"/>
        <v>0</v>
      </c>
      <c r="AM620" s="141">
        <f t="shared" si="224"/>
        <v>0</v>
      </c>
      <c r="AN620" s="141">
        <f t="shared" si="225"/>
        <v>0</v>
      </c>
      <c r="AO620" s="141">
        <f t="shared" si="226"/>
        <v>0</v>
      </c>
      <c r="AP620" s="142"/>
      <c r="AQ620" s="142"/>
      <c r="AR620" s="141">
        <f t="shared" si="227"/>
        <v>0</v>
      </c>
      <c r="AS620" s="141">
        <f t="shared" si="228"/>
        <v>0</v>
      </c>
      <c r="AT620" s="141" t="str">
        <f t="shared" si="229"/>
        <v>Correct</v>
      </c>
      <c r="AU620" s="142"/>
      <c r="AV620" s="115" t="s">
        <v>99</v>
      </c>
      <c r="AW620" s="115">
        <v>67</v>
      </c>
      <c r="AX620" s="115" t="s">
        <v>181</v>
      </c>
      <c r="AZ620" s="115" t="s">
        <v>85</v>
      </c>
      <c r="BA620" s="115" t="s">
        <v>86</v>
      </c>
      <c r="BB620" s="115" t="s">
        <v>87</v>
      </c>
      <c r="BC620" s="115" t="s">
        <v>101</v>
      </c>
      <c r="BD620" s="115" t="s">
        <v>89</v>
      </c>
      <c r="BE620" s="115" t="s">
        <v>90</v>
      </c>
      <c r="BF620" s="115" t="s">
        <v>91</v>
      </c>
      <c r="BG620" s="115" t="s">
        <v>86</v>
      </c>
    </row>
    <row r="621" spans="1:59">
      <c r="A621" s="115">
        <v>7011088159</v>
      </c>
      <c r="D621" s="115" t="s">
        <v>54</v>
      </c>
      <c r="I621" s="115" t="s">
        <v>58</v>
      </c>
      <c r="T621" s="142"/>
      <c r="U621" s="141">
        <f t="shared" si="207"/>
        <v>2</v>
      </c>
      <c r="V621" s="141">
        <f t="shared" si="208"/>
        <v>1.5</v>
      </c>
      <c r="W621" s="142"/>
      <c r="X621" s="141">
        <f t="shared" si="209"/>
        <v>0</v>
      </c>
      <c r="Y621" s="141">
        <f t="shared" si="210"/>
        <v>0</v>
      </c>
      <c r="Z621" s="141">
        <f t="shared" si="211"/>
        <v>1</v>
      </c>
      <c r="AA621" s="141">
        <f t="shared" si="212"/>
        <v>0</v>
      </c>
      <c r="AB621" s="141">
        <f t="shared" si="213"/>
        <v>0</v>
      </c>
      <c r="AC621" s="141">
        <f t="shared" si="214"/>
        <v>0</v>
      </c>
      <c r="AD621" s="141">
        <f t="shared" si="215"/>
        <v>0</v>
      </c>
      <c r="AE621" s="141">
        <f t="shared" si="216"/>
        <v>1</v>
      </c>
      <c r="AF621" s="141">
        <f t="shared" si="217"/>
        <v>0</v>
      </c>
      <c r="AG621" s="141">
        <f t="shared" si="218"/>
        <v>0</v>
      </c>
      <c r="AH621" s="141">
        <f t="shared" si="219"/>
        <v>0</v>
      </c>
      <c r="AI621" s="141">
        <f t="shared" si="220"/>
        <v>0</v>
      </c>
      <c r="AJ621" s="141">
        <f t="shared" si="221"/>
        <v>0</v>
      </c>
      <c r="AK621" s="141">
        <f t="shared" si="222"/>
        <v>0</v>
      </c>
      <c r="AL621" s="141">
        <f t="shared" si="223"/>
        <v>0</v>
      </c>
      <c r="AM621" s="141">
        <f t="shared" si="224"/>
        <v>0</v>
      </c>
      <c r="AN621" s="141">
        <f t="shared" si="225"/>
        <v>0</v>
      </c>
      <c r="AO621" s="141">
        <f t="shared" si="226"/>
        <v>0</v>
      </c>
      <c r="AP621" s="142"/>
      <c r="AQ621" s="142"/>
      <c r="AR621" s="141">
        <f t="shared" si="227"/>
        <v>2</v>
      </c>
      <c r="AS621" s="141">
        <f t="shared" si="228"/>
        <v>2</v>
      </c>
      <c r="AT621" s="141" t="str">
        <f t="shared" si="229"/>
        <v>Correct</v>
      </c>
      <c r="AU621" s="142"/>
      <c r="AV621" s="115" t="s">
        <v>83</v>
      </c>
      <c r="AW621" s="115">
        <v>35</v>
      </c>
      <c r="AX621" s="115" t="s">
        <v>84</v>
      </c>
      <c r="AY621" s="115" t="s">
        <v>470</v>
      </c>
      <c r="AZ621" s="115" t="s">
        <v>85</v>
      </c>
      <c r="BB621" s="115" t="s">
        <v>87</v>
      </c>
      <c r="BC621" s="115" t="s">
        <v>96</v>
      </c>
      <c r="BD621" s="115" t="s">
        <v>94</v>
      </c>
      <c r="BE621" s="115" t="s">
        <v>90</v>
      </c>
      <c r="BF621" s="115" t="s">
        <v>91</v>
      </c>
      <c r="BG621" s="115" t="s">
        <v>91</v>
      </c>
    </row>
    <row r="622" spans="1:59">
      <c r="A622" s="115">
        <v>6985189342</v>
      </c>
      <c r="O622" s="115" t="s">
        <v>22</v>
      </c>
      <c r="S622" s="115" t="s">
        <v>66</v>
      </c>
      <c r="T622" s="142"/>
      <c r="U622" s="141">
        <f t="shared" si="207"/>
        <v>2</v>
      </c>
      <c r="V622" s="141">
        <f t="shared" si="208"/>
        <v>1.5</v>
      </c>
      <c r="W622" s="142"/>
      <c r="X622" s="141">
        <f t="shared" si="209"/>
        <v>0</v>
      </c>
      <c r="Y622" s="141">
        <f t="shared" si="210"/>
        <v>0</v>
      </c>
      <c r="Z622" s="141">
        <f t="shared" si="211"/>
        <v>0</v>
      </c>
      <c r="AA622" s="141">
        <f t="shared" si="212"/>
        <v>0</v>
      </c>
      <c r="AB622" s="141">
        <f t="shared" si="213"/>
        <v>0</v>
      </c>
      <c r="AC622" s="141">
        <f t="shared" si="214"/>
        <v>0</v>
      </c>
      <c r="AD622" s="141">
        <f t="shared" si="215"/>
        <v>0</v>
      </c>
      <c r="AE622" s="141">
        <f t="shared" si="216"/>
        <v>0</v>
      </c>
      <c r="AF622" s="141">
        <f t="shared" si="217"/>
        <v>0</v>
      </c>
      <c r="AG622" s="141">
        <f t="shared" si="218"/>
        <v>0</v>
      </c>
      <c r="AH622" s="141">
        <f t="shared" si="219"/>
        <v>0</v>
      </c>
      <c r="AI622" s="141">
        <f t="shared" si="220"/>
        <v>0</v>
      </c>
      <c r="AJ622" s="141">
        <f t="shared" si="221"/>
        <v>0</v>
      </c>
      <c r="AK622" s="141">
        <f t="shared" si="222"/>
        <v>1</v>
      </c>
      <c r="AL622" s="141">
        <f t="shared" si="223"/>
        <v>0</v>
      </c>
      <c r="AM622" s="141">
        <f t="shared" si="224"/>
        <v>0</v>
      </c>
      <c r="AN622" s="141">
        <f t="shared" si="225"/>
        <v>0</v>
      </c>
      <c r="AO622" s="141">
        <f t="shared" si="226"/>
        <v>1</v>
      </c>
      <c r="AP622" s="142"/>
      <c r="AQ622" s="142"/>
      <c r="AR622" s="141">
        <f t="shared" si="227"/>
        <v>2</v>
      </c>
      <c r="AS622" s="141">
        <f t="shared" si="228"/>
        <v>2</v>
      </c>
      <c r="AT622" s="141" t="str">
        <f t="shared" si="229"/>
        <v>Correct</v>
      </c>
      <c r="AU622" s="142"/>
      <c r="AV622" s="115" t="s">
        <v>99</v>
      </c>
      <c r="AW622" s="115">
        <v>68</v>
      </c>
      <c r="AX622" s="115" t="s">
        <v>181</v>
      </c>
      <c r="AY622" s="115" t="s">
        <v>222</v>
      </c>
      <c r="AZ622" s="115" t="s">
        <v>97</v>
      </c>
      <c r="BD622" s="115" t="s">
        <v>94</v>
      </c>
      <c r="BE622" s="115" t="s">
        <v>106</v>
      </c>
      <c r="BF622" s="115" t="s">
        <v>91</v>
      </c>
      <c r="BG622" s="115" t="s">
        <v>91</v>
      </c>
    </row>
    <row r="623" spans="1:59">
      <c r="A623" s="115">
        <v>7044856550</v>
      </c>
      <c r="F623" s="115" t="s">
        <v>55</v>
      </c>
      <c r="K623" s="115" t="s">
        <v>60</v>
      </c>
      <c r="N623" s="115" t="s">
        <v>26</v>
      </c>
      <c r="T623" s="142"/>
      <c r="U623" s="141">
        <f t="shared" si="207"/>
        <v>3</v>
      </c>
      <c r="V623" s="141">
        <f t="shared" si="208"/>
        <v>1</v>
      </c>
      <c r="W623" s="142"/>
      <c r="X623" s="141">
        <f t="shared" si="209"/>
        <v>0</v>
      </c>
      <c r="Y623" s="141">
        <f t="shared" si="210"/>
        <v>0</v>
      </c>
      <c r="Z623" s="141">
        <f t="shared" si="211"/>
        <v>0</v>
      </c>
      <c r="AA623" s="141">
        <f t="shared" si="212"/>
        <v>0</v>
      </c>
      <c r="AB623" s="141">
        <f t="shared" si="213"/>
        <v>1</v>
      </c>
      <c r="AC623" s="141">
        <f t="shared" si="214"/>
        <v>0</v>
      </c>
      <c r="AD623" s="141">
        <f t="shared" si="215"/>
        <v>0</v>
      </c>
      <c r="AE623" s="141">
        <f t="shared" si="216"/>
        <v>0</v>
      </c>
      <c r="AF623" s="141">
        <f t="shared" si="217"/>
        <v>0</v>
      </c>
      <c r="AG623" s="141">
        <f t="shared" si="218"/>
        <v>1</v>
      </c>
      <c r="AH623" s="141">
        <f t="shared" si="219"/>
        <v>0</v>
      </c>
      <c r="AI623" s="141">
        <f t="shared" si="220"/>
        <v>0</v>
      </c>
      <c r="AJ623" s="141">
        <f t="shared" si="221"/>
        <v>1</v>
      </c>
      <c r="AK623" s="141">
        <f t="shared" si="222"/>
        <v>0</v>
      </c>
      <c r="AL623" s="141">
        <f t="shared" si="223"/>
        <v>0</v>
      </c>
      <c r="AM623" s="141">
        <f t="shared" si="224"/>
        <v>0</v>
      </c>
      <c r="AN623" s="141">
        <f t="shared" si="225"/>
        <v>0</v>
      </c>
      <c r="AO623" s="141">
        <f t="shared" si="226"/>
        <v>0</v>
      </c>
      <c r="AP623" s="142"/>
      <c r="AQ623" s="142"/>
      <c r="AR623" s="141">
        <f t="shared" si="227"/>
        <v>3</v>
      </c>
      <c r="AS623" s="141">
        <f t="shared" si="228"/>
        <v>3</v>
      </c>
      <c r="AT623" s="141" t="str">
        <f t="shared" si="229"/>
        <v>Correct</v>
      </c>
      <c r="AU623" s="142"/>
      <c r="AV623" s="115" t="s">
        <v>83</v>
      </c>
      <c r="AW623" s="115">
        <v>71</v>
      </c>
      <c r="AX623" s="115" t="s">
        <v>84</v>
      </c>
      <c r="AY623" s="115" t="s">
        <v>143</v>
      </c>
      <c r="AZ623" s="115" t="s">
        <v>97</v>
      </c>
      <c r="BA623" s="115" t="s">
        <v>86</v>
      </c>
      <c r="BB623" s="115" t="s">
        <v>87</v>
      </c>
      <c r="BC623" s="115" t="s">
        <v>93</v>
      </c>
      <c r="BD623" s="115" t="s">
        <v>111</v>
      </c>
      <c r="BE623" s="115" t="s">
        <v>106</v>
      </c>
      <c r="BF623" s="115" t="s">
        <v>91</v>
      </c>
      <c r="BG623" s="115" t="s">
        <v>86</v>
      </c>
    </row>
    <row r="624" spans="1:59">
      <c r="A624" s="115">
        <v>7020339896</v>
      </c>
      <c r="B624" s="115" t="s">
        <v>52</v>
      </c>
      <c r="D624" s="115" t="s">
        <v>54</v>
      </c>
      <c r="E624" s="115" t="s">
        <v>19</v>
      </c>
      <c r="G624" s="115" t="s">
        <v>56</v>
      </c>
      <c r="H624" s="115" t="s">
        <v>57</v>
      </c>
      <c r="J624" s="115" t="s">
        <v>59</v>
      </c>
      <c r="L624" s="115" t="s">
        <v>61</v>
      </c>
      <c r="M624" s="115" t="s">
        <v>62</v>
      </c>
      <c r="N624" s="115" t="s">
        <v>26</v>
      </c>
      <c r="O624" s="115" t="s">
        <v>22</v>
      </c>
      <c r="Q624" s="115" t="s">
        <v>64</v>
      </c>
      <c r="S624" s="115" t="s">
        <v>66</v>
      </c>
      <c r="T624" s="142"/>
      <c r="U624" s="141">
        <f t="shared" si="207"/>
        <v>12</v>
      </c>
      <c r="V624" s="141">
        <f t="shared" si="208"/>
        <v>0.25</v>
      </c>
      <c r="W624" s="142"/>
      <c r="X624" s="141">
        <f t="shared" si="209"/>
        <v>0.25</v>
      </c>
      <c r="Y624" s="141">
        <f t="shared" si="210"/>
        <v>0</v>
      </c>
      <c r="Z624" s="141">
        <f t="shared" si="211"/>
        <v>0.25</v>
      </c>
      <c r="AA624" s="141">
        <f t="shared" si="212"/>
        <v>0.25</v>
      </c>
      <c r="AB624" s="141">
        <f t="shared" si="213"/>
        <v>0</v>
      </c>
      <c r="AC624" s="141">
        <f t="shared" si="214"/>
        <v>0.25</v>
      </c>
      <c r="AD624" s="141">
        <f t="shared" si="215"/>
        <v>0.25</v>
      </c>
      <c r="AE624" s="141">
        <f t="shared" si="216"/>
        <v>0</v>
      </c>
      <c r="AF624" s="141">
        <f t="shared" si="217"/>
        <v>0.25</v>
      </c>
      <c r="AG624" s="141">
        <f t="shared" si="218"/>
        <v>0</v>
      </c>
      <c r="AH624" s="141">
        <f t="shared" si="219"/>
        <v>0.25</v>
      </c>
      <c r="AI624" s="141">
        <f t="shared" si="220"/>
        <v>0.25</v>
      </c>
      <c r="AJ624" s="141">
        <f t="shared" si="221"/>
        <v>0.25</v>
      </c>
      <c r="AK624" s="141">
        <f t="shared" si="222"/>
        <v>0.25</v>
      </c>
      <c r="AL624" s="141">
        <f t="shared" si="223"/>
        <v>0</v>
      </c>
      <c r="AM624" s="141">
        <f t="shared" si="224"/>
        <v>0.25</v>
      </c>
      <c r="AN624" s="141">
        <f t="shared" si="225"/>
        <v>0</v>
      </c>
      <c r="AO624" s="141">
        <f t="shared" si="226"/>
        <v>0.25</v>
      </c>
      <c r="AP624" s="142"/>
      <c r="AQ624" s="142"/>
      <c r="AR624" s="141">
        <f t="shared" si="227"/>
        <v>3</v>
      </c>
      <c r="AS624" s="141">
        <f t="shared" si="228"/>
        <v>12</v>
      </c>
      <c r="AT624" s="141" t="str">
        <f t="shared" si="229"/>
        <v>Correct</v>
      </c>
      <c r="AU624" s="142"/>
      <c r="AV624" s="115" t="s">
        <v>83</v>
      </c>
      <c r="AW624" s="115">
        <v>26</v>
      </c>
      <c r="AX624" s="115" t="s">
        <v>84</v>
      </c>
      <c r="AY624" s="115" t="s">
        <v>165</v>
      </c>
      <c r="AZ624" s="115" t="s">
        <v>97</v>
      </c>
      <c r="BA624" s="115" t="s">
        <v>86</v>
      </c>
      <c r="BB624" s="115" t="s">
        <v>87</v>
      </c>
      <c r="BC624" s="115" t="s">
        <v>88</v>
      </c>
      <c r="BD624" s="115" t="s">
        <v>89</v>
      </c>
      <c r="BE624" s="115" t="s">
        <v>90</v>
      </c>
      <c r="BF624" s="115" t="s">
        <v>91</v>
      </c>
      <c r="BG624" s="115" t="s">
        <v>91</v>
      </c>
    </row>
    <row r="625" spans="1:59">
      <c r="A625" s="115">
        <v>7011000636</v>
      </c>
      <c r="T625" s="142"/>
      <c r="U625" s="141">
        <f t="shared" si="207"/>
        <v>0</v>
      </c>
      <c r="V625" s="141" t="e">
        <f t="shared" si="208"/>
        <v>#DIV/0!</v>
      </c>
      <c r="W625" s="142"/>
      <c r="X625" s="141">
        <f t="shared" si="209"/>
        <v>0</v>
      </c>
      <c r="Y625" s="141">
        <f t="shared" si="210"/>
        <v>0</v>
      </c>
      <c r="Z625" s="141">
        <f t="shared" si="211"/>
        <v>0</v>
      </c>
      <c r="AA625" s="141">
        <f t="shared" si="212"/>
        <v>0</v>
      </c>
      <c r="AB625" s="141">
        <f t="shared" si="213"/>
        <v>0</v>
      </c>
      <c r="AC625" s="141">
        <f t="shared" si="214"/>
        <v>0</v>
      </c>
      <c r="AD625" s="141">
        <f t="shared" si="215"/>
        <v>0</v>
      </c>
      <c r="AE625" s="141">
        <f t="shared" si="216"/>
        <v>0</v>
      </c>
      <c r="AF625" s="141">
        <f t="shared" si="217"/>
        <v>0</v>
      </c>
      <c r="AG625" s="141">
        <f t="shared" si="218"/>
        <v>0</v>
      </c>
      <c r="AH625" s="141">
        <f t="shared" si="219"/>
        <v>0</v>
      </c>
      <c r="AI625" s="141">
        <f t="shared" si="220"/>
        <v>0</v>
      </c>
      <c r="AJ625" s="141">
        <f t="shared" si="221"/>
        <v>0</v>
      </c>
      <c r="AK625" s="141">
        <f t="shared" si="222"/>
        <v>0</v>
      </c>
      <c r="AL625" s="141">
        <f t="shared" si="223"/>
        <v>0</v>
      </c>
      <c r="AM625" s="141">
        <f t="shared" si="224"/>
        <v>0</v>
      </c>
      <c r="AN625" s="141">
        <f t="shared" si="225"/>
        <v>0</v>
      </c>
      <c r="AO625" s="141">
        <f t="shared" si="226"/>
        <v>0</v>
      </c>
      <c r="AP625" s="142"/>
      <c r="AQ625" s="142"/>
      <c r="AR625" s="141">
        <f t="shared" si="227"/>
        <v>0</v>
      </c>
      <c r="AS625" s="141">
        <f t="shared" si="228"/>
        <v>0</v>
      </c>
      <c r="AT625" s="141" t="str">
        <f t="shared" si="229"/>
        <v>Correct</v>
      </c>
      <c r="AU625" s="142"/>
      <c r="AV625" s="115" t="s">
        <v>83</v>
      </c>
      <c r="AW625" s="115">
        <v>56</v>
      </c>
      <c r="AX625" s="115" t="s">
        <v>84</v>
      </c>
      <c r="AY625" s="115" t="s">
        <v>129</v>
      </c>
      <c r="AZ625" s="115" t="s">
        <v>85</v>
      </c>
      <c r="BB625" s="115" t="s">
        <v>87</v>
      </c>
      <c r="BD625" s="115" t="s">
        <v>89</v>
      </c>
      <c r="BE625" s="115" t="s">
        <v>90</v>
      </c>
      <c r="BF625" s="115" t="s">
        <v>91</v>
      </c>
      <c r="BG625" s="115" t="s">
        <v>91</v>
      </c>
    </row>
    <row r="626" spans="1:59">
      <c r="A626" s="115">
        <v>7044858127</v>
      </c>
      <c r="B626" s="115" t="s">
        <v>52</v>
      </c>
      <c r="D626" s="115" t="s">
        <v>54</v>
      </c>
      <c r="G626" s="115" t="s">
        <v>56</v>
      </c>
      <c r="S626" s="115" t="s">
        <v>66</v>
      </c>
      <c r="T626" s="142"/>
      <c r="U626" s="141">
        <f t="shared" si="207"/>
        <v>4</v>
      </c>
      <c r="V626" s="141">
        <f t="shared" si="208"/>
        <v>0.75</v>
      </c>
      <c r="W626" s="142"/>
      <c r="X626" s="141">
        <f t="shared" si="209"/>
        <v>0.75</v>
      </c>
      <c r="Y626" s="141">
        <f t="shared" si="210"/>
        <v>0</v>
      </c>
      <c r="Z626" s="141">
        <f t="shared" si="211"/>
        <v>0.75</v>
      </c>
      <c r="AA626" s="141">
        <f t="shared" si="212"/>
        <v>0</v>
      </c>
      <c r="AB626" s="141">
        <f t="shared" si="213"/>
        <v>0</v>
      </c>
      <c r="AC626" s="141">
        <f t="shared" si="214"/>
        <v>0.75</v>
      </c>
      <c r="AD626" s="141">
        <f t="shared" si="215"/>
        <v>0</v>
      </c>
      <c r="AE626" s="141">
        <f t="shared" si="216"/>
        <v>0</v>
      </c>
      <c r="AF626" s="141">
        <f t="shared" si="217"/>
        <v>0</v>
      </c>
      <c r="AG626" s="141">
        <f t="shared" si="218"/>
        <v>0</v>
      </c>
      <c r="AH626" s="141">
        <f t="shared" si="219"/>
        <v>0</v>
      </c>
      <c r="AI626" s="141">
        <f t="shared" si="220"/>
        <v>0</v>
      </c>
      <c r="AJ626" s="141">
        <f t="shared" si="221"/>
        <v>0</v>
      </c>
      <c r="AK626" s="141">
        <f t="shared" si="222"/>
        <v>0</v>
      </c>
      <c r="AL626" s="141">
        <f t="shared" si="223"/>
        <v>0</v>
      </c>
      <c r="AM626" s="141">
        <f t="shared" si="224"/>
        <v>0</v>
      </c>
      <c r="AN626" s="141">
        <f t="shared" si="225"/>
        <v>0</v>
      </c>
      <c r="AO626" s="141">
        <f t="shared" si="226"/>
        <v>0.75</v>
      </c>
      <c r="AP626" s="142"/>
      <c r="AQ626" s="142"/>
      <c r="AR626" s="141">
        <f t="shared" si="227"/>
        <v>3</v>
      </c>
      <c r="AS626" s="141">
        <f t="shared" si="228"/>
        <v>4</v>
      </c>
      <c r="AT626" s="141" t="str">
        <f t="shared" si="229"/>
        <v>Correct</v>
      </c>
      <c r="AU626" s="142"/>
      <c r="AV626" s="115" t="s">
        <v>83</v>
      </c>
      <c r="AW626" s="115">
        <v>57</v>
      </c>
      <c r="AX626" s="115" t="s">
        <v>84</v>
      </c>
      <c r="AY626" s="115" t="s">
        <v>143</v>
      </c>
      <c r="AZ626" s="115" t="s">
        <v>97</v>
      </c>
      <c r="BA626" s="115" t="s">
        <v>86</v>
      </c>
      <c r="BB626" s="115" t="s">
        <v>87</v>
      </c>
      <c r="BC626" s="115" t="s">
        <v>100</v>
      </c>
      <c r="BD626" s="115" t="s">
        <v>89</v>
      </c>
      <c r="BE626" s="115" t="s">
        <v>106</v>
      </c>
      <c r="BF626" s="115" t="s">
        <v>91</v>
      </c>
      <c r="BG626" s="115" t="s">
        <v>91</v>
      </c>
    </row>
    <row r="627" spans="1:59">
      <c r="A627" s="115">
        <v>7011537776</v>
      </c>
      <c r="D627" s="115" t="s">
        <v>54</v>
      </c>
      <c r="I627" s="115" t="s">
        <v>58</v>
      </c>
      <c r="N627" s="115" t="s">
        <v>26</v>
      </c>
      <c r="T627" s="142"/>
      <c r="U627" s="141">
        <f t="shared" si="207"/>
        <v>3</v>
      </c>
      <c r="V627" s="141">
        <f t="shared" si="208"/>
        <v>1</v>
      </c>
      <c r="W627" s="142"/>
      <c r="X627" s="141">
        <f t="shared" si="209"/>
        <v>0</v>
      </c>
      <c r="Y627" s="141">
        <f t="shared" si="210"/>
        <v>0</v>
      </c>
      <c r="Z627" s="141">
        <f t="shared" si="211"/>
        <v>1</v>
      </c>
      <c r="AA627" s="141">
        <f t="shared" si="212"/>
        <v>0</v>
      </c>
      <c r="AB627" s="141">
        <f t="shared" si="213"/>
        <v>0</v>
      </c>
      <c r="AC627" s="141">
        <f t="shared" si="214"/>
        <v>0</v>
      </c>
      <c r="AD627" s="141">
        <f t="shared" si="215"/>
        <v>0</v>
      </c>
      <c r="AE627" s="141">
        <f t="shared" si="216"/>
        <v>1</v>
      </c>
      <c r="AF627" s="141">
        <f t="shared" si="217"/>
        <v>0</v>
      </c>
      <c r="AG627" s="141">
        <f t="shared" si="218"/>
        <v>0</v>
      </c>
      <c r="AH627" s="141">
        <f t="shared" si="219"/>
        <v>0</v>
      </c>
      <c r="AI627" s="141">
        <f t="shared" si="220"/>
        <v>0</v>
      </c>
      <c r="AJ627" s="141">
        <f t="shared" si="221"/>
        <v>1</v>
      </c>
      <c r="AK627" s="141">
        <f t="shared" si="222"/>
        <v>0</v>
      </c>
      <c r="AL627" s="141">
        <f t="shared" si="223"/>
        <v>0</v>
      </c>
      <c r="AM627" s="141">
        <f t="shared" si="224"/>
        <v>0</v>
      </c>
      <c r="AN627" s="141">
        <f t="shared" si="225"/>
        <v>0</v>
      </c>
      <c r="AO627" s="141">
        <f t="shared" si="226"/>
        <v>0</v>
      </c>
      <c r="AP627" s="142"/>
      <c r="AQ627" s="142"/>
      <c r="AR627" s="141">
        <f t="shared" si="227"/>
        <v>3</v>
      </c>
      <c r="AS627" s="141">
        <f t="shared" si="228"/>
        <v>3</v>
      </c>
      <c r="AT627" s="141" t="str">
        <f t="shared" si="229"/>
        <v>Correct</v>
      </c>
      <c r="AU627" s="142"/>
      <c r="AV627" s="115" t="s">
        <v>83</v>
      </c>
      <c r="AW627" s="115">
        <v>59</v>
      </c>
      <c r="AX627" s="115" t="s">
        <v>181</v>
      </c>
      <c r="AY627" s="115" t="s">
        <v>206</v>
      </c>
      <c r="AZ627" s="115" t="s">
        <v>85</v>
      </c>
      <c r="BA627" s="115" t="s">
        <v>86</v>
      </c>
      <c r="BB627" s="115" t="s">
        <v>87</v>
      </c>
      <c r="BC627" s="115" t="s">
        <v>100</v>
      </c>
      <c r="BD627" s="115" t="s">
        <v>111</v>
      </c>
      <c r="BE627" s="115" t="s">
        <v>113</v>
      </c>
      <c r="BF627" s="115" t="s">
        <v>86</v>
      </c>
      <c r="BG627" s="115" t="s">
        <v>91</v>
      </c>
    </row>
    <row r="628" spans="1:59">
      <c r="A628" s="115">
        <v>6984051630</v>
      </c>
      <c r="N628" s="115" t="s">
        <v>26</v>
      </c>
      <c r="T628" s="142"/>
      <c r="U628" s="141">
        <f t="shared" si="207"/>
        <v>1</v>
      </c>
      <c r="V628" s="141">
        <f t="shared" si="208"/>
        <v>3</v>
      </c>
      <c r="W628" s="142"/>
      <c r="X628" s="141">
        <f t="shared" si="209"/>
        <v>0</v>
      </c>
      <c r="Y628" s="141">
        <f t="shared" si="210"/>
        <v>0</v>
      </c>
      <c r="Z628" s="141">
        <f t="shared" si="211"/>
        <v>0</v>
      </c>
      <c r="AA628" s="141">
        <f t="shared" si="212"/>
        <v>0</v>
      </c>
      <c r="AB628" s="141">
        <f t="shared" si="213"/>
        <v>0</v>
      </c>
      <c r="AC628" s="141">
        <f t="shared" si="214"/>
        <v>0</v>
      </c>
      <c r="AD628" s="141">
        <f t="shared" si="215"/>
        <v>0</v>
      </c>
      <c r="AE628" s="141">
        <f t="shared" si="216"/>
        <v>0</v>
      </c>
      <c r="AF628" s="141">
        <f t="shared" si="217"/>
        <v>0</v>
      </c>
      <c r="AG628" s="141">
        <f t="shared" si="218"/>
        <v>0</v>
      </c>
      <c r="AH628" s="141">
        <f t="shared" si="219"/>
        <v>0</v>
      </c>
      <c r="AI628" s="141">
        <f t="shared" si="220"/>
        <v>0</v>
      </c>
      <c r="AJ628" s="141">
        <f t="shared" si="221"/>
        <v>1</v>
      </c>
      <c r="AK628" s="141">
        <f t="shared" si="222"/>
        <v>0</v>
      </c>
      <c r="AL628" s="141">
        <f t="shared" si="223"/>
        <v>0</v>
      </c>
      <c r="AM628" s="141">
        <f t="shared" si="224"/>
        <v>0</v>
      </c>
      <c r="AN628" s="141">
        <f t="shared" si="225"/>
        <v>0</v>
      </c>
      <c r="AO628" s="141">
        <f t="shared" si="226"/>
        <v>0</v>
      </c>
      <c r="AP628" s="142"/>
      <c r="AQ628" s="142"/>
      <c r="AR628" s="141">
        <f t="shared" si="227"/>
        <v>1</v>
      </c>
      <c r="AS628" s="141">
        <f t="shared" si="228"/>
        <v>1</v>
      </c>
      <c r="AT628" s="141" t="str">
        <f t="shared" si="229"/>
        <v>Correct</v>
      </c>
      <c r="AU628" s="142"/>
      <c r="AV628" s="115" t="s">
        <v>99</v>
      </c>
      <c r="AW628" s="115">
        <v>58</v>
      </c>
      <c r="AX628" s="115" t="s">
        <v>181</v>
      </c>
      <c r="AY628" s="115" t="s">
        <v>221</v>
      </c>
      <c r="AZ628" s="115" t="s">
        <v>85</v>
      </c>
      <c r="BA628" s="115" t="s">
        <v>86</v>
      </c>
      <c r="BB628" s="115" t="s">
        <v>87</v>
      </c>
      <c r="BC628" s="115" t="s">
        <v>88</v>
      </c>
      <c r="BD628" s="115" t="s">
        <v>89</v>
      </c>
      <c r="BE628" s="115" t="s">
        <v>90</v>
      </c>
      <c r="BF628" s="115" t="s">
        <v>91</v>
      </c>
      <c r="BG628" s="115" t="s">
        <v>91</v>
      </c>
    </row>
    <row r="629" spans="1:59">
      <c r="A629" s="115">
        <v>6985473955</v>
      </c>
      <c r="C629" s="115" t="s">
        <v>53</v>
      </c>
      <c r="I629" s="115" t="s">
        <v>58</v>
      </c>
      <c r="K629" s="115" t="s">
        <v>60</v>
      </c>
      <c r="T629" s="142"/>
      <c r="U629" s="141">
        <f t="shared" si="207"/>
        <v>3</v>
      </c>
      <c r="V629" s="141">
        <f t="shared" si="208"/>
        <v>1</v>
      </c>
      <c r="W629" s="142"/>
      <c r="X629" s="141">
        <f t="shared" si="209"/>
        <v>0</v>
      </c>
      <c r="Y629" s="141">
        <f t="shared" si="210"/>
        <v>1</v>
      </c>
      <c r="Z629" s="141">
        <f t="shared" si="211"/>
        <v>0</v>
      </c>
      <c r="AA629" s="141">
        <f t="shared" si="212"/>
        <v>0</v>
      </c>
      <c r="AB629" s="141">
        <f t="shared" si="213"/>
        <v>0</v>
      </c>
      <c r="AC629" s="141">
        <f t="shared" si="214"/>
        <v>0</v>
      </c>
      <c r="AD629" s="141">
        <f t="shared" si="215"/>
        <v>0</v>
      </c>
      <c r="AE629" s="141">
        <f t="shared" si="216"/>
        <v>1</v>
      </c>
      <c r="AF629" s="141">
        <f t="shared" si="217"/>
        <v>0</v>
      </c>
      <c r="AG629" s="141">
        <f t="shared" si="218"/>
        <v>1</v>
      </c>
      <c r="AH629" s="141">
        <f t="shared" si="219"/>
        <v>0</v>
      </c>
      <c r="AI629" s="141">
        <f t="shared" si="220"/>
        <v>0</v>
      </c>
      <c r="AJ629" s="141">
        <f t="shared" si="221"/>
        <v>0</v>
      </c>
      <c r="AK629" s="141">
        <f t="shared" si="222"/>
        <v>0</v>
      </c>
      <c r="AL629" s="141">
        <f t="shared" si="223"/>
        <v>0</v>
      </c>
      <c r="AM629" s="141">
        <f t="shared" si="224"/>
        <v>0</v>
      </c>
      <c r="AN629" s="141">
        <f t="shared" si="225"/>
        <v>0</v>
      </c>
      <c r="AO629" s="141">
        <f t="shared" si="226"/>
        <v>0</v>
      </c>
      <c r="AP629" s="142"/>
      <c r="AQ629" s="142"/>
      <c r="AR629" s="141">
        <f t="shared" si="227"/>
        <v>3</v>
      </c>
      <c r="AS629" s="141">
        <f t="shared" si="228"/>
        <v>3</v>
      </c>
      <c r="AT629" s="141" t="str">
        <f t="shared" si="229"/>
        <v>Correct</v>
      </c>
      <c r="AU629" s="142"/>
      <c r="AV629" s="115" t="s">
        <v>83</v>
      </c>
      <c r="AW629" s="115">
        <v>46</v>
      </c>
      <c r="AX629" s="115" t="s">
        <v>181</v>
      </c>
      <c r="AY629" s="115" t="s">
        <v>439</v>
      </c>
      <c r="AZ629" s="115" t="s">
        <v>85</v>
      </c>
      <c r="BA629" s="115" t="s">
        <v>91</v>
      </c>
      <c r="BB629" s="115" t="s">
        <v>459</v>
      </c>
      <c r="BC629" s="115" t="s">
        <v>100</v>
      </c>
      <c r="BD629" s="115" t="s">
        <v>102</v>
      </c>
      <c r="BE629" s="115" t="s">
        <v>98</v>
      </c>
      <c r="BG629" s="115" t="s">
        <v>91</v>
      </c>
    </row>
    <row r="630" spans="1:59">
      <c r="A630" s="115">
        <v>7045795153</v>
      </c>
      <c r="B630" s="115" t="s">
        <v>52</v>
      </c>
      <c r="E630" s="115" t="s">
        <v>19</v>
      </c>
      <c r="G630" s="115" t="s">
        <v>56</v>
      </c>
      <c r="H630" s="115" t="s">
        <v>57</v>
      </c>
      <c r="L630" s="115" t="s">
        <v>61</v>
      </c>
      <c r="N630" s="115" t="s">
        <v>26</v>
      </c>
      <c r="R630" s="115" t="s">
        <v>65</v>
      </c>
      <c r="T630" s="142"/>
      <c r="U630" s="141">
        <f t="shared" si="207"/>
        <v>7</v>
      </c>
      <c r="V630" s="141">
        <f t="shared" si="208"/>
        <v>0.42857142857142855</v>
      </c>
      <c r="W630" s="142"/>
      <c r="X630" s="141">
        <f t="shared" si="209"/>
        <v>0.42857142857142855</v>
      </c>
      <c r="Y630" s="141">
        <f t="shared" si="210"/>
        <v>0</v>
      </c>
      <c r="Z630" s="141">
        <f t="shared" si="211"/>
        <v>0</v>
      </c>
      <c r="AA630" s="141">
        <f t="shared" si="212"/>
        <v>0.42857142857142855</v>
      </c>
      <c r="AB630" s="141">
        <f t="shared" si="213"/>
        <v>0</v>
      </c>
      <c r="AC630" s="141">
        <f t="shared" si="214"/>
        <v>0.42857142857142855</v>
      </c>
      <c r="AD630" s="141">
        <f t="shared" si="215"/>
        <v>0.42857142857142855</v>
      </c>
      <c r="AE630" s="141">
        <f t="shared" si="216"/>
        <v>0</v>
      </c>
      <c r="AF630" s="141">
        <f t="shared" si="217"/>
        <v>0</v>
      </c>
      <c r="AG630" s="141">
        <f t="shared" si="218"/>
        <v>0</v>
      </c>
      <c r="AH630" s="141">
        <f t="shared" si="219"/>
        <v>0.42857142857142855</v>
      </c>
      <c r="AI630" s="141">
        <f t="shared" si="220"/>
        <v>0</v>
      </c>
      <c r="AJ630" s="141">
        <f t="shared" si="221"/>
        <v>0.42857142857142855</v>
      </c>
      <c r="AK630" s="141">
        <f t="shared" si="222"/>
        <v>0</v>
      </c>
      <c r="AL630" s="141">
        <f t="shared" si="223"/>
        <v>0</v>
      </c>
      <c r="AM630" s="141">
        <f t="shared" si="224"/>
        <v>0</v>
      </c>
      <c r="AN630" s="141">
        <f t="shared" si="225"/>
        <v>0.42857142857142855</v>
      </c>
      <c r="AO630" s="141">
        <f t="shared" si="226"/>
        <v>0</v>
      </c>
      <c r="AP630" s="142"/>
      <c r="AQ630" s="142"/>
      <c r="AR630" s="141">
        <f t="shared" si="227"/>
        <v>2.9999999999999996</v>
      </c>
      <c r="AS630" s="141">
        <f t="shared" si="228"/>
        <v>7</v>
      </c>
      <c r="AT630" s="141" t="str">
        <f t="shared" si="229"/>
        <v>Correct</v>
      </c>
      <c r="AU630" s="142"/>
      <c r="AV630" s="115" t="s">
        <v>83</v>
      </c>
      <c r="AW630" s="115">
        <v>80</v>
      </c>
      <c r="AX630" s="115" t="s">
        <v>181</v>
      </c>
      <c r="AY630" s="115" t="s">
        <v>194</v>
      </c>
      <c r="AZ630" s="115" t="s">
        <v>85</v>
      </c>
      <c r="BA630" s="115" t="s">
        <v>86</v>
      </c>
      <c r="BB630" s="115" t="s">
        <v>87</v>
      </c>
      <c r="BC630" s="115" t="s">
        <v>93</v>
      </c>
      <c r="BD630" s="115" t="s">
        <v>102</v>
      </c>
      <c r="BE630" s="115" t="s">
        <v>106</v>
      </c>
      <c r="BF630" s="115" t="s">
        <v>91</v>
      </c>
      <c r="BG630" s="115" t="s">
        <v>91</v>
      </c>
    </row>
    <row r="631" spans="1:59">
      <c r="A631" s="115">
        <v>7045790301</v>
      </c>
      <c r="G631" s="115" t="s">
        <v>56</v>
      </c>
      <c r="M631" s="115" t="s">
        <v>62</v>
      </c>
      <c r="T631" s="142"/>
      <c r="U631" s="141">
        <f t="shared" si="207"/>
        <v>2</v>
      </c>
      <c r="V631" s="141">
        <f t="shared" si="208"/>
        <v>1.5</v>
      </c>
      <c r="W631" s="142"/>
      <c r="X631" s="141">
        <f t="shared" si="209"/>
        <v>0</v>
      </c>
      <c r="Y631" s="141">
        <f t="shared" si="210"/>
        <v>0</v>
      </c>
      <c r="Z631" s="141">
        <f t="shared" si="211"/>
        <v>0</v>
      </c>
      <c r="AA631" s="141">
        <f t="shared" si="212"/>
        <v>0</v>
      </c>
      <c r="AB631" s="141">
        <f t="shared" si="213"/>
        <v>0</v>
      </c>
      <c r="AC631" s="141">
        <f t="shared" si="214"/>
        <v>1</v>
      </c>
      <c r="AD631" s="141">
        <f t="shared" si="215"/>
        <v>0</v>
      </c>
      <c r="AE631" s="141">
        <f t="shared" si="216"/>
        <v>0</v>
      </c>
      <c r="AF631" s="141">
        <f t="shared" si="217"/>
        <v>0</v>
      </c>
      <c r="AG631" s="141">
        <f t="shared" si="218"/>
        <v>0</v>
      </c>
      <c r="AH631" s="141">
        <f t="shared" si="219"/>
        <v>0</v>
      </c>
      <c r="AI631" s="141">
        <f t="shared" si="220"/>
        <v>1</v>
      </c>
      <c r="AJ631" s="141">
        <f t="shared" si="221"/>
        <v>0</v>
      </c>
      <c r="AK631" s="141">
        <f t="shared" si="222"/>
        <v>0</v>
      </c>
      <c r="AL631" s="141">
        <f t="shared" si="223"/>
        <v>0</v>
      </c>
      <c r="AM631" s="141">
        <f t="shared" si="224"/>
        <v>0</v>
      </c>
      <c r="AN631" s="141">
        <f t="shared" si="225"/>
        <v>0</v>
      </c>
      <c r="AO631" s="141">
        <f t="shared" si="226"/>
        <v>0</v>
      </c>
      <c r="AP631" s="142"/>
      <c r="AQ631" s="142"/>
      <c r="AR631" s="141">
        <f t="shared" si="227"/>
        <v>2</v>
      </c>
      <c r="AS631" s="141">
        <f t="shared" si="228"/>
        <v>2</v>
      </c>
      <c r="AT631" s="141" t="str">
        <f t="shared" si="229"/>
        <v>Correct</v>
      </c>
      <c r="AU631" s="142"/>
      <c r="AV631" s="115" t="s">
        <v>83</v>
      </c>
      <c r="AW631" s="115">
        <v>30</v>
      </c>
      <c r="AX631" s="115" t="s">
        <v>181</v>
      </c>
      <c r="AY631" s="115" t="s">
        <v>438</v>
      </c>
      <c r="BA631" s="115" t="s">
        <v>86</v>
      </c>
      <c r="BB631" s="115" t="s">
        <v>87</v>
      </c>
      <c r="BC631" s="115" t="s">
        <v>101</v>
      </c>
      <c r="BD631" s="115" t="s">
        <v>111</v>
      </c>
      <c r="BE631" s="115" t="s">
        <v>90</v>
      </c>
      <c r="BF631" s="115" t="s">
        <v>91</v>
      </c>
      <c r="BG631" s="115" t="s">
        <v>91</v>
      </c>
    </row>
    <row r="632" spans="1:59">
      <c r="A632" s="115">
        <v>6985455358</v>
      </c>
      <c r="B632" s="115" t="s">
        <v>52</v>
      </c>
      <c r="T632" s="142"/>
      <c r="U632" s="141">
        <f t="shared" si="207"/>
        <v>1</v>
      </c>
      <c r="V632" s="141">
        <f t="shared" si="208"/>
        <v>3</v>
      </c>
      <c r="W632" s="142"/>
      <c r="X632" s="141">
        <f t="shared" si="209"/>
        <v>1</v>
      </c>
      <c r="Y632" s="141">
        <f t="shared" si="210"/>
        <v>0</v>
      </c>
      <c r="Z632" s="141">
        <f t="shared" si="211"/>
        <v>0</v>
      </c>
      <c r="AA632" s="141">
        <f t="shared" si="212"/>
        <v>0</v>
      </c>
      <c r="AB632" s="141">
        <f t="shared" si="213"/>
        <v>0</v>
      </c>
      <c r="AC632" s="141">
        <f t="shared" si="214"/>
        <v>0</v>
      </c>
      <c r="AD632" s="141">
        <f t="shared" si="215"/>
        <v>0</v>
      </c>
      <c r="AE632" s="141">
        <f t="shared" si="216"/>
        <v>0</v>
      </c>
      <c r="AF632" s="141">
        <f t="shared" si="217"/>
        <v>0</v>
      </c>
      <c r="AG632" s="141">
        <f t="shared" si="218"/>
        <v>0</v>
      </c>
      <c r="AH632" s="141">
        <f t="shared" si="219"/>
        <v>0</v>
      </c>
      <c r="AI632" s="141">
        <f t="shared" si="220"/>
        <v>0</v>
      </c>
      <c r="AJ632" s="141">
        <f t="shared" si="221"/>
        <v>0</v>
      </c>
      <c r="AK632" s="141">
        <f t="shared" si="222"/>
        <v>0</v>
      </c>
      <c r="AL632" s="141">
        <f t="shared" si="223"/>
        <v>0</v>
      </c>
      <c r="AM632" s="141">
        <f t="shared" si="224"/>
        <v>0</v>
      </c>
      <c r="AN632" s="141">
        <f t="shared" si="225"/>
        <v>0</v>
      </c>
      <c r="AO632" s="141">
        <f t="shared" si="226"/>
        <v>0</v>
      </c>
      <c r="AP632" s="142"/>
      <c r="AQ632" s="142"/>
      <c r="AR632" s="141">
        <f t="shared" si="227"/>
        <v>1</v>
      </c>
      <c r="AS632" s="141">
        <f t="shared" si="228"/>
        <v>1</v>
      </c>
      <c r="AT632" s="141" t="str">
        <f t="shared" si="229"/>
        <v>Correct</v>
      </c>
      <c r="AU632" s="142"/>
      <c r="AV632" s="115" t="s">
        <v>83</v>
      </c>
      <c r="AW632" s="115">
        <v>21</v>
      </c>
      <c r="AX632" s="115" t="s">
        <v>181</v>
      </c>
      <c r="AY632" s="115" t="s">
        <v>479</v>
      </c>
      <c r="AZ632" s="115" t="s">
        <v>85</v>
      </c>
      <c r="BA632" s="115" t="s">
        <v>86</v>
      </c>
      <c r="BB632" s="115" t="s">
        <v>87</v>
      </c>
      <c r="BC632" s="115" t="s">
        <v>100</v>
      </c>
      <c r="BD632" s="115" t="s">
        <v>94</v>
      </c>
      <c r="BE632" s="115" t="s">
        <v>95</v>
      </c>
      <c r="BF632" s="115" t="s">
        <v>91</v>
      </c>
      <c r="BG632" s="115" t="s">
        <v>91</v>
      </c>
    </row>
    <row r="633" spans="1:59">
      <c r="A633" s="115">
        <v>7044857434</v>
      </c>
      <c r="B633" s="115" t="s">
        <v>52</v>
      </c>
      <c r="H633" s="115" t="s">
        <v>57</v>
      </c>
      <c r="K633" s="115" t="s">
        <v>60</v>
      </c>
      <c r="T633" s="142"/>
      <c r="U633" s="141">
        <f t="shared" si="207"/>
        <v>3</v>
      </c>
      <c r="V633" s="141">
        <f t="shared" si="208"/>
        <v>1</v>
      </c>
      <c r="W633" s="142"/>
      <c r="X633" s="141">
        <f t="shared" si="209"/>
        <v>1</v>
      </c>
      <c r="Y633" s="141">
        <f t="shared" si="210"/>
        <v>0</v>
      </c>
      <c r="Z633" s="141">
        <f t="shared" si="211"/>
        <v>0</v>
      </c>
      <c r="AA633" s="141">
        <f t="shared" si="212"/>
        <v>0</v>
      </c>
      <c r="AB633" s="141">
        <f t="shared" si="213"/>
        <v>0</v>
      </c>
      <c r="AC633" s="141">
        <f t="shared" si="214"/>
        <v>0</v>
      </c>
      <c r="AD633" s="141">
        <f t="shared" si="215"/>
        <v>1</v>
      </c>
      <c r="AE633" s="141">
        <f t="shared" si="216"/>
        <v>0</v>
      </c>
      <c r="AF633" s="141">
        <f t="shared" si="217"/>
        <v>0</v>
      </c>
      <c r="AG633" s="141">
        <f t="shared" si="218"/>
        <v>1</v>
      </c>
      <c r="AH633" s="141">
        <f t="shared" si="219"/>
        <v>0</v>
      </c>
      <c r="AI633" s="141">
        <f t="shared" si="220"/>
        <v>0</v>
      </c>
      <c r="AJ633" s="141">
        <f t="shared" si="221"/>
        <v>0</v>
      </c>
      <c r="AK633" s="141">
        <f t="shared" si="222"/>
        <v>0</v>
      </c>
      <c r="AL633" s="141">
        <f t="shared" si="223"/>
        <v>0</v>
      </c>
      <c r="AM633" s="141">
        <f t="shared" si="224"/>
        <v>0</v>
      </c>
      <c r="AN633" s="141">
        <f t="shared" si="225"/>
        <v>0</v>
      </c>
      <c r="AO633" s="141">
        <f t="shared" si="226"/>
        <v>0</v>
      </c>
      <c r="AP633" s="142"/>
      <c r="AQ633" s="142"/>
      <c r="AR633" s="141">
        <f t="shared" si="227"/>
        <v>3</v>
      </c>
      <c r="AS633" s="141">
        <f t="shared" si="228"/>
        <v>3</v>
      </c>
      <c r="AT633" s="141" t="str">
        <f t="shared" si="229"/>
        <v>Correct</v>
      </c>
      <c r="AU633" s="142"/>
      <c r="AV633" s="115" t="s">
        <v>83</v>
      </c>
      <c r="AW633" s="115">
        <v>62</v>
      </c>
      <c r="AX633" s="115" t="s">
        <v>84</v>
      </c>
      <c r="AY633" s="115" t="s">
        <v>149</v>
      </c>
      <c r="BA633" s="115" t="s">
        <v>91</v>
      </c>
      <c r="BB633" s="115" t="s">
        <v>87</v>
      </c>
      <c r="BC633" s="115" t="s">
        <v>101</v>
      </c>
      <c r="BD633" s="115" t="s">
        <v>89</v>
      </c>
      <c r="BE633" s="115" t="s">
        <v>90</v>
      </c>
      <c r="BF633" s="115" t="s">
        <v>91</v>
      </c>
      <c r="BG633" s="115" t="s">
        <v>91</v>
      </c>
    </row>
    <row r="634" spans="1:59">
      <c r="A634" s="115">
        <v>7010997371</v>
      </c>
      <c r="H634" s="115" t="s">
        <v>57</v>
      </c>
      <c r="I634" s="115" t="s">
        <v>58</v>
      </c>
      <c r="P634" s="115" t="s">
        <v>63</v>
      </c>
      <c r="T634" s="142"/>
      <c r="U634" s="141">
        <f t="shared" si="207"/>
        <v>3</v>
      </c>
      <c r="V634" s="141">
        <f t="shared" si="208"/>
        <v>1</v>
      </c>
      <c r="W634" s="142"/>
      <c r="X634" s="141">
        <f t="shared" si="209"/>
        <v>0</v>
      </c>
      <c r="Y634" s="141">
        <f t="shared" si="210"/>
        <v>0</v>
      </c>
      <c r="Z634" s="141">
        <f t="shared" si="211"/>
        <v>0</v>
      </c>
      <c r="AA634" s="141">
        <f t="shared" si="212"/>
        <v>0</v>
      </c>
      <c r="AB634" s="141">
        <f t="shared" si="213"/>
        <v>0</v>
      </c>
      <c r="AC634" s="141">
        <f t="shared" si="214"/>
        <v>0</v>
      </c>
      <c r="AD634" s="141">
        <f t="shared" si="215"/>
        <v>1</v>
      </c>
      <c r="AE634" s="141">
        <f t="shared" si="216"/>
        <v>1</v>
      </c>
      <c r="AF634" s="141">
        <f t="shared" si="217"/>
        <v>0</v>
      </c>
      <c r="AG634" s="141">
        <f t="shared" si="218"/>
        <v>0</v>
      </c>
      <c r="AH634" s="141">
        <f t="shared" si="219"/>
        <v>0</v>
      </c>
      <c r="AI634" s="141">
        <f t="shared" si="220"/>
        <v>0</v>
      </c>
      <c r="AJ634" s="141">
        <f t="shared" si="221"/>
        <v>0</v>
      </c>
      <c r="AK634" s="141">
        <f t="shared" si="222"/>
        <v>0</v>
      </c>
      <c r="AL634" s="141">
        <f t="shared" si="223"/>
        <v>1</v>
      </c>
      <c r="AM634" s="141">
        <f t="shared" si="224"/>
        <v>0</v>
      </c>
      <c r="AN634" s="141">
        <f t="shared" si="225"/>
        <v>0</v>
      </c>
      <c r="AO634" s="141">
        <f t="shared" si="226"/>
        <v>0</v>
      </c>
      <c r="AP634" s="142"/>
      <c r="AQ634" s="142"/>
      <c r="AR634" s="141">
        <f t="shared" si="227"/>
        <v>3</v>
      </c>
      <c r="AS634" s="141">
        <f t="shared" si="228"/>
        <v>3</v>
      </c>
      <c r="AT634" s="141" t="str">
        <f t="shared" si="229"/>
        <v>Correct</v>
      </c>
      <c r="AU634" s="142"/>
      <c r="AV634" s="115" t="s">
        <v>83</v>
      </c>
      <c r="AX634" s="115" t="s">
        <v>84</v>
      </c>
      <c r="AY634" s="115" t="s">
        <v>129</v>
      </c>
      <c r="AZ634" s="115" t="s">
        <v>85</v>
      </c>
      <c r="BA634" s="115" t="s">
        <v>86</v>
      </c>
      <c r="BB634" s="115" t="s">
        <v>87</v>
      </c>
      <c r="BC634" s="115" t="s">
        <v>100</v>
      </c>
      <c r="BD634" s="115" t="s">
        <v>102</v>
      </c>
      <c r="BE634" s="115" t="s">
        <v>106</v>
      </c>
      <c r="BF634" s="115" t="s">
        <v>91</v>
      </c>
      <c r="BG634" s="115" t="s">
        <v>91</v>
      </c>
    </row>
    <row r="635" spans="1:59">
      <c r="A635" s="115">
        <v>7011536353</v>
      </c>
      <c r="E635" s="115" t="s">
        <v>19</v>
      </c>
      <c r="I635" s="115" t="s">
        <v>58</v>
      </c>
      <c r="R635" s="115" t="s">
        <v>65</v>
      </c>
      <c r="T635" s="142"/>
      <c r="U635" s="141">
        <f t="shared" si="207"/>
        <v>3</v>
      </c>
      <c r="V635" s="141">
        <f t="shared" si="208"/>
        <v>1</v>
      </c>
      <c r="W635" s="142"/>
      <c r="X635" s="141">
        <f t="shared" si="209"/>
        <v>0</v>
      </c>
      <c r="Y635" s="141">
        <f t="shared" si="210"/>
        <v>0</v>
      </c>
      <c r="Z635" s="141">
        <f t="shared" si="211"/>
        <v>0</v>
      </c>
      <c r="AA635" s="141">
        <f t="shared" si="212"/>
        <v>1</v>
      </c>
      <c r="AB635" s="141">
        <f t="shared" si="213"/>
        <v>0</v>
      </c>
      <c r="AC635" s="141">
        <f t="shared" si="214"/>
        <v>0</v>
      </c>
      <c r="AD635" s="141">
        <f t="shared" si="215"/>
        <v>0</v>
      </c>
      <c r="AE635" s="141">
        <f t="shared" si="216"/>
        <v>1</v>
      </c>
      <c r="AF635" s="141">
        <f t="shared" si="217"/>
        <v>0</v>
      </c>
      <c r="AG635" s="141">
        <f t="shared" si="218"/>
        <v>0</v>
      </c>
      <c r="AH635" s="141">
        <f t="shared" si="219"/>
        <v>0</v>
      </c>
      <c r="AI635" s="141">
        <f t="shared" si="220"/>
        <v>0</v>
      </c>
      <c r="AJ635" s="141">
        <f t="shared" si="221"/>
        <v>0</v>
      </c>
      <c r="AK635" s="141">
        <f t="shared" si="222"/>
        <v>0</v>
      </c>
      <c r="AL635" s="141">
        <f t="shared" si="223"/>
        <v>0</v>
      </c>
      <c r="AM635" s="141">
        <f t="shared" si="224"/>
        <v>0</v>
      </c>
      <c r="AN635" s="141">
        <f t="shared" si="225"/>
        <v>1</v>
      </c>
      <c r="AO635" s="141">
        <f t="shared" si="226"/>
        <v>0</v>
      </c>
      <c r="AP635" s="142"/>
      <c r="AQ635" s="142"/>
      <c r="AR635" s="141">
        <f t="shared" si="227"/>
        <v>3</v>
      </c>
      <c r="AS635" s="141">
        <f t="shared" si="228"/>
        <v>3</v>
      </c>
      <c r="AT635" s="141" t="str">
        <f t="shared" si="229"/>
        <v>Correct</v>
      </c>
      <c r="AU635" s="142"/>
      <c r="AV635" s="115" t="s">
        <v>99</v>
      </c>
      <c r="AW635" s="115">
        <v>69</v>
      </c>
      <c r="AX635" s="115" t="s">
        <v>181</v>
      </c>
      <c r="AY635" s="115" t="s">
        <v>208</v>
      </c>
      <c r="AZ635" s="115" t="s">
        <v>85</v>
      </c>
      <c r="BA635" s="115" t="s">
        <v>86</v>
      </c>
      <c r="BB635" s="115" t="s">
        <v>87</v>
      </c>
      <c r="BC635" s="115" t="s">
        <v>101</v>
      </c>
      <c r="BD635" s="115" t="s">
        <v>89</v>
      </c>
      <c r="BE635" s="115" t="s">
        <v>106</v>
      </c>
      <c r="BF635" s="115" t="s">
        <v>91</v>
      </c>
      <c r="BG635" s="115" t="s">
        <v>91</v>
      </c>
    </row>
    <row r="636" spans="1:59">
      <c r="A636" s="115">
        <v>7007930413</v>
      </c>
      <c r="B636" s="115" t="s">
        <v>52</v>
      </c>
      <c r="E636" s="115" t="s">
        <v>19</v>
      </c>
      <c r="H636" s="115" t="s">
        <v>57</v>
      </c>
      <c r="T636" s="142"/>
      <c r="U636" s="141">
        <f t="shared" si="207"/>
        <v>3</v>
      </c>
      <c r="V636" s="141">
        <f t="shared" si="208"/>
        <v>1</v>
      </c>
      <c r="W636" s="142"/>
      <c r="X636" s="141">
        <f t="shared" si="209"/>
        <v>1</v>
      </c>
      <c r="Y636" s="141">
        <f t="shared" si="210"/>
        <v>0</v>
      </c>
      <c r="Z636" s="141">
        <f t="shared" si="211"/>
        <v>0</v>
      </c>
      <c r="AA636" s="141">
        <f t="shared" si="212"/>
        <v>1</v>
      </c>
      <c r="AB636" s="141">
        <f t="shared" si="213"/>
        <v>0</v>
      </c>
      <c r="AC636" s="141">
        <f t="shared" si="214"/>
        <v>0</v>
      </c>
      <c r="AD636" s="141">
        <f t="shared" si="215"/>
        <v>1</v>
      </c>
      <c r="AE636" s="141">
        <f t="shared" si="216"/>
        <v>0</v>
      </c>
      <c r="AF636" s="141">
        <f t="shared" si="217"/>
        <v>0</v>
      </c>
      <c r="AG636" s="141">
        <f t="shared" si="218"/>
        <v>0</v>
      </c>
      <c r="AH636" s="141">
        <f t="shared" si="219"/>
        <v>0</v>
      </c>
      <c r="AI636" s="141">
        <f t="shared" si="220"/>
        <v>0</v>
      </c>
      <c r="AJ636" s="141">
        <f t="shared" si="221"/>
        <v>0</v>
      </c>
      <c r="AK636" s="141">
        <f t="shared" si="222"/>
        <v>0</v>
      </c>
      <c r="AL636" s="141">
        <f t="shared" si="223"/>
        <v>0</v>
      </c>
      <c r="AM636" s="141">
        <f t="shared" si="224"/>
        <v>0</v>
      </c>
      <c r="AN636" s="141">
        <f t="shared" si="225"/>
        <v>0</v>
      </c>
      <c r="AO636" s="141">
        <f t="shared" si="226"/>
        <v>0</v>
      </c>
      <c r="AP636" s="142"/>
      <c r="AQ636" s="142"/>
      <c r="AR636" s="141">
        <f t="shared" si="227"/>
        <v>3</v>
      </c>
      <c r="AS636" s="141">
        <f t="shared" si="228"/>
        <v>3</v>
      </c>
      <c r="AT636" s="141" t="str">
        <f t="shared" si="229"/>
        <v>Correct</v>
      </c>
      <c r="AU636" s="142"/>
      <c r="AV636" s="115" t="s">
        <v>99</v>
      </c>
      <c r="AW636" s="115">
        <v>70</v>
      </c>
      <c r="AX636" s="115" t="s">
        <v>84</v>
      </c>
      <c r="AY636" s="115" t="s">
        <v>135</v>
      </c>
      <c r="AZ636" s="115" t="s">
        <v>85</v>
      </c>
      <c r="BA636" s="115" t="s">
        <v>86</v>
      </c>
      <c r="BB636" s="115" t="s">
        <v>87</v>
      </c>
      <c r="BC636" s="115" t="s">
        <v>101</v>
      </c>
      <c r="BD636" s="115" t="s">
        <v>94</v>
      </c>
      <c r="BE636" s="115" t="s">
        <v>106</v>
      </c>
      <c r="BF636" s="115" t="s">
        <v>91</v>
      </c>
      <c r="BG636" s="115" t="s">
        <v>91</v>
      </c>
    </row>
    <row r="637" spans="1:59">
      <c r="A637" s="115">
        <v>6985469932</v>
      </c>
      <c r="D637" s="115" t="s">
        <v>54</v>
      </c>
      <c r="H637" s="115" t="s">
        <v>57</v>
      </c>
      <c r="K637" s="115" t="s">
        <v>60</v>
      </c>
      <c r="T637" s="142"/>
      <c r="U637" s="141">
        <f t="shared" si="207"/>
        <v>3</v>
      </c>
      <c r="V637" s="141">
        <f t="shared" si="208"/>
        <v>1</v>
      </c>
      <c r="W637" s="142"/>
      <c r="X637" s="141">
        <f t="shared" si="209"/>
        <v>0</v>
      </c>
      <c r="Y637" s="141">
        <f t="shared" si="210"/>
        <v>0</v>
      </c>
      <c r="Z637" s="141">
        <f t="shared" si="211"/>
        <v>1</v>
      </c>
      <c r="AA637" s="141">
        <f t="shared" si="212"/>
        <v>0</v>
      </c>
      <c r="AB637" s="141">
        <f t="shared" si="213"/>
        <v>0</v>
      </c>
      <c r="AC637" s="141">
        <f t="shared" si="214"/>
        <v>0</v>
      </c>
      <c r="AD637" s="141">
        <f t="shared" si="215"/>
        <v>1</v>
      </c>
      <c r="AE637" s="141">
        <f t="shared" si="216"/>
        <v>0</v>
      </c>
      <c r="AF637" s="141">
        <f t="shared" si="217"/>
        <v>0</v>
      </c>
      <c r="AG637" s="141">
        <f t="shared" si="218"/>
        <v>1</v>
      </c>
      <c r="AH637" s="141">
        <f t="shared" si="219"/>
        <v>0</v>
      </c>
      <c r="AI637" s="141">
        <f t="shared" si="220"/>
        <v>0</v>
      </c>
      <c r="AJ637" s="141">
        <f t="shared" si="221"/>
        <v>0</v>
      </c>
      <c r="AK637" s="141">
        <f t="shared" si="222"/>
        <v>0</v>
      </c>
      <c r="AL637" s="141">
        <f t="shared" si="223"/>
        <v>0</v>
      </c>
      <c r="AM637" s="141">
        <f t="shared" si="224"/>
        <v>0</v>
      </c>
      <c r="AN637" s="141">
        <f t="shared" si="225"/>
        <v>0</v>
      </c>
      <c r="AO637" s="141">
        <f t="shared" si="226"/>
        <v>0</v>
      </c>
      <c r="AP637" s="142"/>
      <c r="AQ637" s="142"/>
      <c r="AR637" s="141">
        <f t="shared" si="227"/>
        <v>3</v>
      </c>
      <c r="AS637" s="141">
        <f t="shared" si="228"/>
        <v>3</v>
      </c>
      <c r="AT637" s="141" t="str">
        <f t="shared" si="229"/>
        <v>Correct</v>
      </c>
      <c r="AU637" s="142"/>
      <c r="AV637" s="115" t="s">
        <v>83</v>
      </c>
      <c r="AW637" s="115">
        <v>59</v>
      </c>
      <c r="AX637" s="115" t="s">
        <v>181</v>
      </c>
      <c r="AY637" s="115" t="s">
        <v>222</v>
      </c>
      <c r="AZ637" s="115" t="s">
        <v>85</v>
      </c>
      <c r="BA637" s="115" t="s">
        <v>86</v>
      </c>
      <c r="BB637" s="115" t="s">
        <v>87</v>
      </c>
      <c r="BC637" s="115" t="s">
        <v>88</v>
      </c>
      <c r="BD637" s="115" t="s">
        <v>111</v>
      </c>
      <c r="BE637" s="115" t="s">
        <v>90</v>
      </c>
      <c r="BF637" s="115" t="s">
        <v>91</v>
      </c>
      <c r="BG637" s="115" t="s">
        <v>91</v>
      </c>
    </row>
    <row r="638" spans="1:59">
      <c r="A638" s="115">
        <v>6985442933</v>
      </c>
      <c r="B638" s="115" t="s">
        <v>52</v>
      </c>
      <c r="E638" s="115" t="s">
        <v>19</v>
      </c>
      <c r="H638" s="115" t="s">
        <v>57</v>
      </c>
      <c r="T638" s="142"/>
      <c r="U638" s="141">
        <f t="shared" si="207"/>
        <v>3</v>
      </c>
      <c r="V638" s="141">
        <f t="shared" si="208"/>
        <v>1</v>
      </c>
      <c r="W638" s="142"/>
      <c r="X638" s="141">
        <f t="shared" si="209"/>
        <v>1</v>
      </c>
      <c r="Y638" s="141">
        <f t="shared" si="210"/>
        <v>0</v>
      </c>
      <c r="Z638" s="141">
        <f t="shared" si="211"/>
        <v>0</v>
      </c>
      <c r="AA638" s="141">
        <f t="shared" si="212"/>
        <v>1</v>
      </c>
      <c r="AB638" s="141">
        <f t="shared" si="213"/>
        <v>0</v>
      </c>
      <c r="AC638" s="141">
        <f t="shared" si="214"/>
        <v>0</v>
      </c>
      <c r="AD638" s="141">
        <f t="shared" si="215"/>
        <v>1</v>
      </c>
      <c r="AE638" s="141">
        <f t="shared" si="216"/>
        <v>0</v>
      </c>
      <c r="AF638" s="141">
        <f t="shared" si="217"/>
        <v>0</v>
      </c>
      <c r="AG638" s="141">
        <f t="shared" si="218"/>
        <v>0</v>
      </c>
      <c r="AH638" s="141">
        <f t="shared" si="219"/>
        <v>0</v>
      </c>
      <c r="AI638" s="141">
        <f t="shared" si="220"/>
        <v>0</v>
      </c>
      <c r="AJ638" s="141">
        <f t="shared" si="221"/>
        <v>0</v>
      </c>
      <c r="AK638" s="141">
        <f t="shared" si="222"/>
        <v>0</v>
      </c>
      <c r="AL638" s="141">
        <f t="shared" si="223"/>
        <v>0</v>
      </c>
      <c r="AM638" s="141">
        <f t="shared" si="224"/>
        <v>0</v>
      </c>
      <c r="AN638" s="141">
        <f t="shared" si="225"/>
        <v>0</v>
      </c>
      <c r="AO638" s="141">
        <f t="shared" si="226"/>
        <v>0</v>
      </c>
      <c r="AP638" s="142"/>
      <c r="AQ638" s="142"/>
      <c r="AR638" s="141">
        <f t="shared" si="227"/>
        <v>3</v>
      </c>
      <c r="AS638" s="141">
        <f t="shared" si="228"/>
        <v>3</v>
      </c>
      <c r="AT638" s="141" t="str">
        <f t="shared" si="229"/>
        <v>Correct</v>
      </c>
      <c r="AU638" s="142"/>
      <c r="AV638" s="115" t="s">
        <v>83</v>
      </c>
      <c r="AW638" s="115">
        <v>70</v>
      </c>
      <c r="AX638" s="115" t="s">
        <v>84</v>
      </c>
      <c r="AY638" s="115" t="s">
        <v>147</v>
      </c>
      <c r="AZ638" s="115" t="s">
        <v>85</v>
      </c>
      <c r="BA638" s="115" t="s">
        <v>86</v>
      </c>
      <c r="BB638" s="115" t="s">
        <v>87</v>
      </c>
      <c r="BC638" s="115" t="s">
        <v>100</v>
      </c>
      <c r="BD638" s="115" t="s">
        <v>102</v>
      </c>
      <c r="BE638" s="115" t="s">
        <v>90</v>
      </c>
      <c r="BF638" s="115" t="s">
        <v>91</v>
      </c>
      <c r="BG638" s="115" t="s">
        <v>91</v>
      </c>
    </row>
    <row r="639" spans="1:59">
      <c r="A639" s="115">
        <v>7020572570</v>
      </c>
      <c r="C639" s="115" t="s">
        <v>53</v>
      </c>
      <c r="G639" s="115" t="s">
        <v>56</v>
      </c>
      <c r="I639" s="115" t="s">
        <v>58</v>
      </c>
      <c r="T639" s="142"/>
      <c r="U639" s="141">
        <f t="shared" si="207"/>
        <v>3</v>
      </c>
      <c r="V639" s="141">
        <f t="shared" si="208"/>
        <v>1</v>
      </c>
      <c r="W639" s="142"/>
      <c r="X639" s="141">
        <f t="shared" si="209"/>
        <v>0</v>
      </c>
      <c r="Y639" s="141">
        <f t="shared" si="210"/>
        <v>1</v>
      </c>
      <c r="Z639" s="141">
        <f t="shared" si="211"/>
        <v>0</v>
      </c>
      <c r="AA639" s="141">
        <f t="shared" si="212"/>
        <v>0</v>
      </c>
      <c r="AB639" s="141">
        <f t="shared" si="213"/>
        <v>0</v>
      </c>
      <c r="AC639" s="141">
        <f t="shared" si="214"/>
        <v>1</v>
      </c>
      <c r="AD639" s="141">
        <f t="shared" si="215"/>
        <v>0</v>
      </c>
      <c r="AE639" s="141">
        <f t="shared" si="216"/>
        <v>1</v>
      </c>
      <c r="AF639" s="141">
        <f t="shared" si="217"/>
        <v>0</v>
      </c>
      <c r="AG639" s="141">
        <f t="shared" si="218"/>
        <v>0</v>
      </c>
      <c r="AH639" s="141">
        <f t="shared" si="219"/>
        <v>0</v>
      </c>
      <c r="AI639" s="141">
        <f t="shared" si="220"/>
        <v>0</v>
      </c>
      <c r="AJ639" s="141">
        <f t="shared" si="221"/>
        <v>0</v>
      </c>
      <c r="AK639" s="141">
        <f t="shared" si="222"/>
        <v>0</v>
      </c>
      <c r="AL639" s="141">
        <f t="shared" si="223"/>
        <v>0</v>
      </c>
      <c r="AM639" s="141">
        <f t="shared" si="224"/>
        <v>0</v>
      </c>
      <c r="AN639" s="141">
        <f t="shared" si="225"/>
        <v>0</v>
      </c>
      <c r="AO639" s="141">
        <f t="shared" si="226"/>
        <v>0</v>
      </c>
      <c r="AP639" s="142"/>
      <c r="AQ639" s="142"/>
      <c r="AR639" s="141">
        <f t="shared" si="227"/>
        <v>3</v>
      </c>
      <c r="AS639" s="141">
        <f t="shared" si="228"/>
        <v>3</v>
      </c>
      <c r="AT639" s="141" t="str">
        <f t="shared" si="229"/>
        <v>Correct</v>
      </c>
      <c r="AU639" s="142"/>
      <c r="AV639" s="115" t="s">
        <v>99</v>
      </c>
      <c r="AW639" s="115">
        <v>57</v>
      </c>
      <c r="AX639" s="115" t="s">
        <v>84</v>
      </c>
      <c r="AY639" s="115" t="s">
        <v>146</v>
      </c>
      <c r="AZ639" s="115" t="s">
        <v>97</v>
      </c>
      <c r="BA639" s="115" t="s">
        <v>86</v>
      </c>
      <c r="BB639" s="115" t="s">
        <v>87</v>
      </c>
      <c r="BD639" s="115" t="s">
        <v>89</v>
      </c>
      <c r="BE639" s="115" t="s">
        <v>113</v>
      </c>
      <c r="BF639" s="115" t="s">
        <v>91</v>
      </c>
      <c r="BG639" s="115" t="s">
        <v>91</v>
      </c>
    </row>
    <row r="640" spans="1:59">
      <c r="A640" s="115">
        <v>5585279303</v>
      </c>
      <c r="G640" s="115" t="s">
        <v>56</v>
      </c>
      <c r="T640" s="142"/>
      <c r="U640" s="141">
        <f t="shared" si="207"/>
        <v>1</v>
      </c>
      <c r="V640" s="141">
        <f t="shared" si="208"/>
        <v>3</v>
      </c>
      <c r="W640" s="142"/>
      <c r="X640" s="141">
        <f t="shared" si="209"/>
        <v>0</v>
      </c>
      <c r="Y640" s="141">
        <f t="shared" si="210"/>
        <v>0</v>
      </c>
      <c r="Z640" s="141">
        <f t="shared" si="211"/>
        <v>0</v>
      </c>
      <c r="AA640" s="141">
        <f t="shared" si="212"/>
        <v>0</v>
      </c>
      <c r="AB640" s="141">
        <f t="shared" si="213"/>
        <v>0</v>
      </c>
      <c r="AC640" s="141">
        <f t="shared" si="214"/>
        <v>1</v>
      </c>
      <c r="AD640" s="141">
        <f t="shared" si="215"/>
        <v>0</v>
      </c>
      <c r="AE640" s="141">
        <f t="shared" si="216"/>
        <v>0</v>
      </c>
      <c r="AF640" s="141">
        <f t="shared" si="217"/>
        <v>0</v>
      </c>
      <c r="AG640" s="141">
        <f t="shared" si="218"/>
        <v>0</v>
      </c>
      <c r="AH640" s="141">
        <f t="shared" si="219"/>
        <v>0</v>
      </c>
      <c r="AI640" s="141">
        <f t="shared" si="220"/>
        <v>0</v>
      </c>
      <c r="AJ640" s="141">
        <f t="shared" si="221"/>
        <v>0</v>
      </c>
      <c r="AK640" s="141">
        <f t="shared" si="222"/>
        <v>0</v>
      </c>
      <c r="AL640" s="141">
        <f t="shared" si="223"/>
        <v>0</v>
      </c>
      <c r="AM640" s="141">
        <f t="shared" si="224"/>
        <v>0</v>
      </c>
      <c r="AN640" s="141">
        <f t="shared" si="225"/>
        <v>0</v>
      </c>
      <c r="AO640" s="141">
        <f t="shared" si="226"/>
        <v>0</v>
      </c>
      <c r="AP640" s="142"/>
      <c r="AQ640" s="142"/>
      <c r="AR640" s="141">
        <f t="shared" si="227"/>
        <v>1</v>
      </c>
      <c r="AS640" s="141">
        <f t="shared" si="228"/>
        <v>1</v>
      </c>
      <c r="AT640" s="141" t="str">
        <f t="shared" si="229"/>
        <v>Correct</v>
      </c>
      <c r="AU640" s="142"/>
      <c r="AV640" s="115" t="s">
        <v>99</v>
      </c>
      <c r="AW640" s="115">
        <v>56</v>
      </c>
      <c r="AX640" s="115" t="s">
        <v>181</v>
      </c>
      <c r="AY640" s="115" t="s">
        <v>214</v>
      </c>
      <c r="AZ640" s="115" t="s">
        <v>114</v>
      </c>
      <c r="BA640" s="115" t="s">
        <v>91</v>
      </c>
      <c r="BB640" s="115" t="s">
        <v>137</v>
      </c>
      <c r="BC640" s="115" t="s">
        <v>100</v>
      </c>
      <c r="BD640" s="115" t="s">
        <v>102</v>
      </c>
      <c r="BE640" s="115" t="s">
        <v>90</v>
      </c>
      <c r="BF640" s="115" t="s">
        <v>91</v>
      </c>
      <c r="BG640" s="115" t="s">
        <v>86</v>
      </c>
    </row>
    <row r="641" spans="1:59">
      <c r="A641" s="115">
        <v>5587485186</v>
      </c>
      <c r="E641" s="115" t="s">
        <v>19</v>
      </c>
      <c r="R641" s="115" t="s">
        <v>65</v>
      </c>
      <c r="S641" s="115" t="s">
        <v>66</v>
      </c>
      <c r="T641" s="142"/>
      <c r="U641" s="141">
        <f t="shared" si="207"/>
        <v>3</v>
      </c>
      <c r="V641" s="141">
        <f t="shared" si="208"/>
        <v>1</v>
      </c>
      <c r="W641" s="142"/>
      <c r="X641" s="141">
        <f t="shared" si="209"/>
        <v>0</v>
      </c>
      <c r="Y641" s="141">
        <f t="shared" si="210"/>
        <v>0</v>
      </c>
      <c r="Z641" s="141">
        <f t="shared" si="211"/>
        <v>0</v>
      </c>
      <c r="AA641" s="141">
        <f t="shared" si="212"/>
        <v>1</v>
      </c>
      <c r="AB641" s="141">
        <f t="shared" si="213"/>
        <v>0</v>
      </c>
      <c r="AC641" s="141">
        <f t="shared" si="214"/>
        <v>0</v>
      </c>
      <c r="AD641" s="141">
        <f t="shared" si="215"/>
        <v>0</v>
      </c>
      <c r="AE641" s="141">
        <f t="shared" si="216"/>
        <v>0</v>
      </c>
      <c r="AF641" s="141">
        <f t="shared" si="217"/>
        <v>0</v>
      </c>
      <c r="AG641" s="141">
        <f t="shared" si="218"/>
        <v>0</v>
      </c>
      <c r="AH641" s="141">
        <f t="shared" si="219"/>
        <v>0</v>
      </c>
      <c r="AI641" s="141">
        <f t="shared" si="220"/>
        <v>0</v>
      </c>
      <c r="AJ641" s="141">
        <f t="shared" si="221"/>
        <v>0</v>
      </c>
      <c r="AK641" s="141">
        <f t="shared" si="222"/>
        <v>0</v>
      </c>
      <c r="AL641" s="141">
        <f t="shared" si="223"/>
        <v>0</v>
      </c>
      <c r="AM641" s="141">
        <f t="shared" si="224"/>
        <v>0</v>
      </c>
      <c r="AN641" s="141">
        <f t="shared" si="225"/>
        <v>1</v>
      </c>
      <c r="AO641" s="141">
        <f t="shared" si="226"/>
        <v>1</v>
      </c>
      <c r="AP641" s="142"/>
      <c r="AQ641" s="142"/>
      <c r="AR641" s="141">
        <f t="shared" si="227"/>
        <v>3</v>
      </c>
      <c r="AS641" s="141">
        <f t="shared" si="228"/>
        <v>3</v>
      </c>
      <c r="AT641" s="141" t="str">
        <f t="shared" si="229"/>
        <v>Correct</v>
      </c>
      <c r="AU641" s="142"/>
      <c r="AV641" s="115" t="s">
        <v>99</v>
      </c>
      <c r="AW641" s="115">
        <v>41</v>
      </c>
      <c r="AX641" s="115" t="s">
        <v>181</v>
      </c>
      <c r="AY641" s="115" t="s">
        <v>183</v>
      </c>
      <c r="AZ641" s="115" t="s">
        <v>85</v>
      </c>
      <c r="BA641" s="115" t="s">
        <v>86</v>
      </c>
      <c r="BB641" s="115" t="s">
        <v>435</v>
      </c>
      <c r="BC641" s="115" t="s">
        <v>88</v>
      </c>
      <c r="BD641" s="115" t="s">
        <v>89</v>
      </c>
      <c r="BE641" s="115" t="s">
        <v>90</v>
      </c>
      <c r="BF641" s="115" t="s">
        <v>91</v>
      </c>
      <c r="BG641" s="115" t="s">
        <v>91</v>
      </c>
    </row>
    <row r="642" spans="1:59">
      <c r="A642" s="115">
        <v>7020339035</v>
      </c>
      <c r="C642" s="115" t="s">
        <v>53</v>
      </c>
      <c r="E642" s="115" t="s">
        <v>19</v>
      </c>
      <c r="G642" s="115" t="s">
        <v>56</v>
      </c>
      <c r="N642" s="115" t="s">
        <v>26</v>
      </c>
      <c r="T642" s="142"/>
      <c r="U642" s="141">
        <f t="shared" ref="U642:U705" si="230">COUNTA(B642:T642)</f>
        <v>4</v>
      </c>
      <c r="V642" s="141">
        <f t="shared" ref="V642:V705" si="231">3/U642</f>
        <v>0.75</v>
      </c>
      <c r="W642" s="142"/>
      <c r="X642" s="141">
        <f t="shared" ref="X642:X705" si="232">IF($U642&lt;3,IF($B642=$B$1,1,0),IF($B642=$B$1,$V642,0))</f>
        <v>0</v>
      </c>
      <c r="Y642" s="141">
        <f t="shared" ref="Y642:Y705" si="233">IF($U642&lt;3,IF($C642=$C$1,1,0),IF($C642=$C$1,$V642,0))</f>
        <v>0.75</v>
      </c>
      <c r="Z642" s="141">
        <f t="shared" ref="Z642:Z705" si="234">IF($U642&lt;3,IF($D642=$D$1,1,0),IF($D642=$D$1,$V642,0))</f>
        <v>0</v>
      </c>
      <c r="AA642" s="141">
        <f t="shared" ref="AA642:AA705" si="235">IF($U642&lt;3,IF($E642=$E$1,1,0),IF($E642=$E$1,$V642,0))</f>
        <v>0.75</v>
      </c>
      <c r="AB642" s="141">
        <f t="shared" ref="AB642:AB705" si="236">IF($U642&lt;3,IF($F642=$F$1,1,0),IF($F642=$F$1,$V642,0))</f>
        <v>0</v>
      </c>
      <c r="AC642" s="141">
        <f t="shared" ref="AC642:AC705" si="237">IF($U642&lt;3,IF($G642=$G$1,1,0),IF($G642=$G$1,$V642,0))</f>
        <v>0.75</v>
      </c>
      <c r="AD642" s="141">
        <f t="shared" ref="AD642:AD705" si="238">IF($U642&lt;3,IF($H642=$H$1,1,0),IF($H642=$H$1,$V642,0))</f>
        <v>0</v>
      </c>
      <c r="AE642" s="141">
        <f t="shared" ref="AE642:AE705" si="239">IF($U642&lt;3,IF($I642=$I$1,1,0),IF($I642=$I$1,$V642,0))</f>
        <v>0</v>
      </c>
      <c r="AF642" s="141">
        <f t="shared" ref="AF642:AF705" si="240">IF($U642&lt;3,IF($J642=$J$1,1,0),IF($J642=$J$1,$V642,0))</f>
        <v>0</v>
      </c>
      <c r="AG642" s="141">
        <f t="shared" ref="AG642:AG705" si="241">IF($U642&lt;3,IF($K642=$K$1,1,0),IF($K642=$K$1,$V642,0))</f>
        <v>0</v>
      </c>
      <c r="AH642" s="141">
        <f t="shared" ref="AH642:AH705" si="242">IF($U642&lt;3,IF($L642=$L$1,1,0),IF($L642=$L$1,$V642,0))</f>
        <v>0</v>
      </c>
      <c r="AI642" s="141">
        <f t="shared" ref="AI642:AI705" si="243">IF($U642&lt;3,IF($M642=$M$1,1,0),IF($M642=$M$1,$V642,0))</f>
        <v>0</v>
      </c>
      <c r="AJ642" s="141">
        <f t="shared" ref="AJ642:AJ705" si="244">IF($U642&lt;3,IF($N642=$N$1,1,0),IF($N642=$N$1,$V642,0))</f>
        <v>0.75</v>
      </c>
      <c r="AK642" s="141">
        <f t="shared" ref="AK642:AK705" si="245">IF($U642&lt;3,IF($O642=$O$1,1,0),IF($O642=$O$1,$V642,0))</f>
        <v>0</v>
      </c>
      <c r="AL642" s="141">
        <f t="shared" ref="AL642:AL705" si="246">IF($U642&lt;3,IF($P642=$P$1,1,0),IF($P642=$P$1,$V642,0))</f>
        <v>0</v>
      </c>
      <c r="AM642" s="141">
        <f t="shared" ref="AM642:AM705" si="247">IF($U642&lt;3,IF($Q642=$Q$1,1,0),IF($Q642=$Q$1,$V642,0))</f>
        <v>0</v>
      </c>
      <c r="AN642" s="141">
        <f t="shared" ref="AN642:AN705" si="248">IF($U642&lt;3,IF($R642=$R$1,1,0),IF($R642=$R$1,$V642,0))</f>
        <v>0</v>
      </c>
      <c r="AO642" s="141">
        <f t="shared" ref="AO642:AO705" si="249">IF($U642&lt;3,IF($S642=$S$1,1,0),IF($S642=$S$1,$V642,0))</f>
        <v>0</v>
      </c>
      <c r="AP642" s="142"/>
      <c r="AQ642" s="142"/>
      <c r="AR642" s="141">
        <f t="shared" ref="AR642:AR705" si="250">SUM(X642:AP642)</f>
        <v>3</v>
      </c>
      <c r="AS642" s="141">
        <f t="shared" ref="AS642:AS705" si="251">U642</f>
        <v>4</v>
      </c>
      <c r="AT642" s="141" t="str">
        <f t="shared" ref="AT642:AT705" si="252">IF(AR642=AS642,"Correct",IF(AR642=3,"Correct","Wrong"))</f>
        <v>Correct</v>
      </c>
      <c r="AU642" s="142"/>
      <c r="AV642" s="115" t="s">
        <v>83</v>
      </c>
      <c r="AW642" s="115">
        <v>14</v>
      </c>
      <c r="AX642" s="115" t="s">
        <v>84</v>
      </c>
      <c r="AZ642" s="115" t="s">
        <v>97</v>
      </c>
      <c r="BA642" s="115" t="s">
        <v>86</v>
      </c>
      <c r="BB642" s="115" t="s">
        <v>137</v>
      </c>
      <c r="BC642" s="115" t="s">
        <v>96</v>
      </c>
      <c r="BD642" s="115" t="s">
        <v>105</v>
      </c>
      <c r="BE642" s="115" t="s">
        <v>95</v>
      </c>
      <c r="BF642" s="115" t="s">
        <v>91</v>
      </c>
      <c r="BG642" s="115" t="s">
        <v>91</v>
      </c>
    </row>
    <row r="643" spans="1:59">
      <c r="A643" s="115">
        <v>6985131855</v>
      </c>
      <c r="H643" s="115" t="s">
        <v>57</v>
      </c>
      <c r="K643" s="115" t="s">
        <v>60</v>
      </c>
      <c r="Q643" s="115" t="s">
        <v>64</v>
      </c>
      <c r="T643" s="142"/>
      <c r="U643" s="141">
        <f t="shared" si="230"/>
        <v>3</v>
      </c>
      <c r="V643" s="141">
        <f t="shared" si="231"/>
        <v>1</v>
      </c>
      <c r="W643" s="142"/>
      <c r="X643" s="141">
        <f t="shared" si="232"/>
        <v>0</v>
      </c>
      <c r="Y643" s="141">
        <f t="shared" si="233"/>
        <v>0</v>
      </c>
      <c r="Z643" s="141">
        <f t="shared" si="234"/>
        <v>0</v>
      </c>
      <c r="AA643" s="141">
        <f t="shared" si="235"/>
        <v>0</v>
      </c>
      <c r="AB643" s="141">
        <f t="shared" si="236"/>
        <v>0</v>
      </c>
      <c r="AC643" s="141">
        <f t="shared" si="237"/>
        <v>0</v>
      </c>
      <c r="AD643" s="141">
        <f t="shared" si="238"/>
        <v>1</v>
      </c>
      <c r="AE643" s="141">
        <f t="shared" si="239"/>
        <v>0</v>
      </c>
      <c r="AF643" s="141">
        <f t="shared" si="240"/>
        <v>0</v>
      </c>
      <c r="AG643" s="141">
        <f t="shared" si="241"/>
        <v>1</v>
      </c>
      <c r="AH643" s="141">
        <f t="shared" si="242"/>
        <v>0</v>
      </c>
      <c r="AI643" s="141">
        <f t="shared" si="243"/>
        <v>0</v>
      </c>
      <c r="AJ643" s="141">
        <f t="shared" si="244"/>
        <v>0</v>
      </c>
      <c r="AK643" s="141">
        <f t="shared" si="245"/>
        <v>0</v>
      </c>
      <c r="AL643" s="141">
        <f t="shared" si="246"/>
        <v>0</v>
      </c>
      <c r="AM643" s="141">
        <f t="shared" si="247"/>
        <v>1</v>
      </c>
      <c r="AN643" s="141">
        <f t="shared" si="248"/>
        <v>0</v>
      </c>
      <c r="AO643" s="141">
        <f t="shared" si="249"/>
        <v>0</v>
      </c>
      <c r="AP643" s="142"/>
      <c r="AQ643" s="142"/>
      <c r="AR643" s="141">
        <f t="shared" si="250"/>
        <v>3</v>
      </c>
      <c r="AS643" s="141">
        <f t="shared" si="251"/>
        <v>3</v>
      </c>
      <c r="AT643" s="141" t="str">
        <f t="shared" si="252"/>
        <v>Correct</v>
      </c>
      <c r="AU643" s="142"/>
      <c r="AV643" s="115" t="s">
        <v>99</v>
      </c>
      <c r="AW643" s="115">
        <v>36</v>
      </c>
      <c r="AX643" s="115" t="s">
        <v>181</v>
      </c>
      <c r="AY643" s="115" t="s">
        <v>191</v>
      </c>
      <c r="AZ643" s="115" t="s">
        <v>114</v>
      </c>
      <c r="BA643" s="115" t="s">
        <v>91</v>
      </c>
      <c r="BB643" s="115" t="s">
        <v>108</v>
      </c>
      <c r="BD643" s="115" t="s">
        <v>102</v>
      </c>
      <c r="BE643" s="115" t="s">
        <v>90</v>
      </c>
      <c r="BF643" s="115" t="s">
        <v>86</v>
      </c>
      <c r="BG643" s="115" t="s">
        <v>86</v>
      </c>
    </row>
    <row r="644" spans="1:59">
      <c r="A644" s="115">
        <v>7010995309</v>
      </c>
      <c r="E644" s="115" t="s">
        <v>19</v>
      </c>
      <c r="H644" s="115" t="s">
        <v>57</v>
      </c>
      <c r="I644" s="115" t="s">
        <v>58</v>
      </c>
      <c r="N644" s="115" t="s">
        <v>26</v>
      </c>
      <c r="S644" s="115" t="s">
        <v>66</v>
      </c>
      <c r="T644" s="142"/>
      <c r="U644" s="141">
        <f t="shared" si="230"/>
        <v>5</v>
      </c>
      <c r="V644" s="141">
        <f t="shared" si="231"/>
        <v>0.6</v>
      </c>
      <c r="W644" s="142"/>
      <c r="X644" s="141">
        <f t="shared" si="232"/>
        <v>0</v>
      </c>
      <c r="Y644" s="141">
        <f t="shared" si="233"/>
        <v>0</v>
      </c>
      <c r="Z644" s="141">
        <f t="shared" si="234"/>
        <v>0</v>
      </c>
      <c r="AA644" s="141">
        <f t="shared" si="235"/>
        <v>0.6</v>
      </c>
      <c r="AB644" s="141">
        <f t="shared" si="236"/>
        <v>0</v>
      </c>
      <c r="AC644" s="141">
        <f t="shared" si="237"/>
        <v>0</v>
      </c>
      <c r="AD644" s="141">
        <f t="shared" si="238"/>
        <v>0.6</v>
      </c>
      <c r="AE644" s="141">
        <f t="shared" si="239"/>
        <v>0.6</v>
      </c>
      <c r="AF644" s="141">
        <f t="shared" si="240"/>
        <v>0</v>
      </c>
      <c r="AG644" s="141">
        <f t="shared" si="241"/>
        <v>0</v>
      </c>
      <c r="AH644" s="141">
        <f t="shared" si="242"/>
        <v>0</v>
      </c>
      <c r="AI644" s="141">
        <f t="shared" si="243"/>
        <v>0</v>
      </c>
      <c r="AJ644" s="141">
        <f t="shared" si="244"/>
        <v>0.6</v>
      </c>
      <c r="AK644" s="141">
        <f t="shared" si="245"/>
        <v>0</v>
      </c>
      <c r="AL644" s="141">
        <f t="shared" si="246"/>
        <v>0</v>
      </c>
      <c r="AM644" s="141">
        <f t="shared" si="247"/>
        <v>0</v>
      </c>
      <c r="AN644" s="141">
        <f t="shared" si="248"/>
        <v>0</v>
      </c>
      <c r="AO644" s="141">
        <f t="shared" si="249"/>
        <v>0.6</v>
      </c>
      <c r="AP644" s="142"/>
      <c r="AQ644" s="142"/>
      <c r="AR644" s="141">
        <f t="shared" si="250"/>
        <v>3</v>
      </c>
      <c r="AS644" s="141">
        <f t="shared" si="251"/>
        <v>5</v>
      </c>
      <c r="AT644" s="141" t="str">
        <f t="shared" si="252"/>
        <v>Correct</v>
      </c>
      <c r="AU644" s="142"/>
      <c r="AV644" s="115" t="s">
        <v>99</v>
      </c>
      <c r="AW644" s="115">
        <v>61</v>
      </c>
      <c r="AX644" s="115" t="s">
        <v>84</v>
      </c>
      <c r="AY644" s="115" t="s">
        <v>123</v>
      </c>
      <c r="AZ644" s="115" t="s">
        <v>85</v>
      </c>
      <c r="BA644" s="115" t="s">
        <v>86</v>
      </c>
      <c r="BB644" s="115" t="s">
        <v>87</v>
      </c>
      <c r="BC644" s="115" t="s">
        <v>101</v>
      </c>
      <c r="BD644" s="115" t="s">
        <v>94</v>
      </c>
      <c r="BE644" s="115" t="s">
        <v>90</v>
      </c>
      <c r="BF644" s="115" t="s">
        <v>91</v>
      </c>
      <c r="BG644" s="115" t="s">
        <v>91</v>
      </c>
    </row>
    <row r="645" spans="1:59">
      <c r="A645" s="115">
        <v>7020572839</v>
      </c>
      <c r="E645" s="115" t="s">
        <v>19</v>
      </c>
      <c r="H645" s="115" t="s">
        <v>57</v>
      </c>
      <c r="N645" s="115" t="s">
        <v>26</v>
      </c>
      <c r="T645" s="142"/>
      <c r="U645" s="141">
        <f t="shared" si="230"/>
        <v>3</v>
      </c>
      <c r="V645" s="141">
        <f t="shared" si="231"/>
        <v>1</v>
      </c>
      <c r="W645" s="142"/>
      <c r="X645" s="141">
        <f t="shared" si="232"/>
        <v>0</v>
      </c>
      <c r="Y645" s="141">
        <f t="shared" si="233"/>
        <v>0</v>
      </c>
      <c r="Z645" s="141">
        <f t="shared" si="234"/>
        <v>0</v>
      </c>
      <c r="AA645" s="141">
        <f t="shared" si="235"/>
        <v>1</v>
      </c>
      <c r="AB645" s="141">
        <f t="shared" si="236"/>
        <v>0</v>
      </c>
      <c r="AC645" s="141">
        <f t="shared" si="237"/>
        <v>0</v>
      </c>
      <c r="AD645" s="141">
        <f t="shared" si="238"/>
        <v>1</v>
      </c>
      <c r="AE645" s="141">
        <f t="shared" si="239"/>
        <v>0</v>
      </c>
      <c r="AF645" s="141">
        <f t="shared" si="240"/>
        <v>0</v>
      </c>
      <c r="AG645" s="141">
        <f t="shared" si="241"/>
        <v>0</v>
      </c>
      <c r="AH645" s="141">
        <f t="shared" si="242"/>
        <v>0</v>
      </c>
      <c r="AI645" s="141">
        <f t="shared" si="243"/>
        <v>0</v>
      </c>
      <c r="AJ645" s="141">
        <f t="shared" si="244"/>
        <v>1</v>
      </c>
      <c r="AK645" s="141">
        <f t="shared" si="245"/>
        <v>0</v>
      </c>
      <c r="AL645" s="141">
        <f t="shared" si="246"/>
        <v>0</v>
      </c>
      <c r="AM645" s="141">
        <f t="shared" si="247"/>
        <v>0</v>
      </c>
      <c r="AN645" s="141">
        <f t="shared" si="248"/>
        <v>0</v>
      </c>
      <c r="AO645" s="141">
        <f t="shared" si="249"/>
        <v>0</v>
      </c>
      <c r="AP645" s="142"/>
      <c r="AQ645" s="142"/>
      <c r="AR645" s="141">
        <f t="shared" si="250"/>
        <v>3</v>
      </c>
      <c r="AS645" s="141">
        <f t="shared" si="251"/>
        <v>3</v>
      </c>
      <c r="AT645" s="141" t="str">
        <f t="shared" si="252"/>
        <v>Correct</v>
      </c>
      <c r="AU645" s="142"/>
      <c r="AV645" s="115" t="s">
        <v>83</v>
      </c>
      <c r="AW645" s="115">
        <v>44</v>
      </c>
      <c r="AX645" s="115" t="s">
        <v>84</v>
      </c>
      <c r="AY645" s="115" t="s">
        <v>160</v>
      </c>
      <c r="BA645" s="115" t="s">
        <v>91</v>
      </c>
      <c r="BB645" s="115" t="s">
        <v>137</v>
      </c>
      <c r="BC645" s="115" t="s">
        <v>104</v>
      </c>
      <c r="BE645" s="115" t="s">
        <v>113</v>
      </c>
      <c r="BF645" s="115" t="s">
        <v>91</v>
      </c>
      <c r="BG645" s="115" t="s">
        <v>91</v>
      </c>
    </row>
    <row r="646" spans="1:59">
      <c r="A646" s="115">
        <v>5585083426</v>
      </c>
      <c r="D646" s="115" t="s">
        <v>54</v>
      </c>
      <c r="E646" s="115" t="s">
        <v>19</v>
      </c>
      <c r="M646" s="115" t="s">
        <v>62</v>
      </c>
      <c r="T646" s="142"/>
      <c r="U646" s="141">
        <f t="shared" si="230"/>
        <v>3</v>
      </c>
      <c r="V646" s="141">
        <f t="shared" si="231"/>
        <v>1</v>
      </c>
      <c r="W646" s="142"/>
      <c r="X646" s="141">
        <f t="shared" si="232"/>
        <v>0</v>
      </c>
      <c r="Y646" s="141">
        <f t="shared" si="233"/>
        <v>0</v>
      </c>
      <c r="Z646" s="141">
        <f t="shared" si="234"/>
        <v>1</v>
      </c>
      <c r="AA646" s="141">
        <f t="shared" si="235"/>
        <v>1</v>
      </c>
      <c r="AB646" s="141">
        <f t="shared" si="236"/>
        <v>0</v>
      </c>
      <c r="AC646" s="141">
        <f t="shared" si="237"/>
        <v>0</v>
      </c>
      <c r="AD646" s="141">
        <f t="shared" si="238"/>
        <v>0</v>
      </c>
      <c r="AE646" s="141">
        <f t="shared" si="239"/>
        <v>0</v>
      </c>
      <c r="AF646" s="141">
        <f t="shared" si="240"/>
        <v>0</v>
      </c>
      <c r="AG646" s="141">
        <f t="shared" si="241"/>
        <v>0</v>
      </c>
      <c r="AH646" s="141">
        <f t="shared" si="242"/>
        <v>0</v>
      </c>
      <c r="AI646" s="141">
        <f t="shared" si="243"/>
        <v>1</v>
      </c>
      <c r="AJ646" s="141">
        <f t="shared" si="244"/>
        <v>0</v>
      </c>
      <c r="AK646" s="141">
        <f t="shared" si="245"/>
        <v>0</v>
      </c>
      <c r="AL646" s="141">
        <f t="shared" si="246"/>
        <v>0</v>
      </c>
      <c r="AM646" s="141">
        <f t="shared" si="247"/>
        <v>0</v>
      </c>
      <c r="AN646" s="141">
        <f t="shared" si="248"/>
        <v>0</v>
      </c>
      <c r="AO646" s="141">
        <f t="shared" si="249"/>
        <v>0</v>
      </c>
      <c r="AP646" s="142"/>
      <c r="AQ646" s="142"/>
      <c r="AR646" s="141">
        <f t="shared" si="250"/>
        <v>3</v>
      </c>
      <c r="AS646" s="141">
        <f t="shared" si="251"/>
        <v>3</v>
      </c>
      <c r="AT646" s="141" t="str">
        <f t="shared" si="252"/>
        <v>Correct</v>
      </c>
      <c r="AU646" s="142"/>
      <c r="AV646" s="115" t="s">
        <v>99</v>
      </c>
      <c r="AW646" s="115">
        <v>42</v>
      </c>
      <c r="AX646" s="115" t="s">
        <v>181</v>
      </c>
      <c r="AY646" s="115" t="s">
        <v>214</v>
      </c>
      <c r="AZ646" s="115" t="s">
        <v>85</v>
      </c>
      <c r="BA646" s="115" t="s">
        <v>86</v>
      </c>
      <c r="BB646" s="115" t="s">
        <v>87</v>
      </c>
      <c r="BC646" s="115" t="s">
        <v>88</v>
      </c>
      <c r="BD646" s="115" t="s">
        <v>111</v>
      </c>
      <c r="BE646" s="115" t="s">
        <v>90</v>
      </c>
      <c r="BF646" s="115" t="s">
        <v>91</v>
      </c>
      <c r="BG646" s="115" t="s">
        <v>91</v>
      </c>
    </row>
    <row r="647" spans="1:59">
      <c r="A647" s="115">
        <v>5606496349</v>
      </c>
      <c r="D647" s="115" t="s">
        <v>54</v>
      </c>
      <c r="R647" s="115" t="s">
        <v>65</v>
      </c>
      <c r="T647" s="142"/>
      <c r="U647" s="141">
        <f t="shared" si="230"/>
        <v>2</v>
      </c>
      <c r="V647" s="141">
        <f t="shared" si="231"/>
        <v>1.5</v>
      </c>
      <c r="W647" s="142"/>
      <c r="X647" s="141">
        <f t="shared" si="232"/>
        <v>0</v>
      </c>
      <c r="Y647" s="141">
        <f t="shared" si="233"/>
        <v>0</v>
      </c>
      <c r="Z647" s="141">
        <f t="shared" si="234"/>
        <v>1</v>
      </c>
      <c r="AA647" s="141">
        <f t="shared" si="235"/>
        <v>0</v>
      </c>
      <c r="AB647" s="141">
        <f t="shared" si="236"/>
        <v>0</v>
      </c>
      <c r="AC647" s="141">
        <f t="shared" si="237"/>
        <v>0</v>
      </c>
      <c r="AD647" s="141">
        <f t="shared" si="238"/>
        <v>0</v>
      </c>
      <c r="AE647" s="141">
        <f t="shared" si="239"/>
        <v>0</v>
      </c>
      <c r="AF647" s="141">
        <f t="shared" si="240"/>
        <v>0</v>
      </c>
      <c r="AG647" s="141">
        <f t="shared" si="241"/>
        <v>0</v>
      </c>
      <c r="AH647" s="141">
        <f t="shared" si="242"/>
        <v>0</v>
      </c>
      <c r="AI647" s="141">
        <f t="shared" si="243"/>
        <v>0</v>
      </c>
      <c r="AJ647" s="141">
        <f t="shared" si="244"/>
        <v>0</v>
      </c>
      <c r="AK647" s="141">
        <f t="shared" si="245"/>
        <v>0</v>
      </c>
      <c r="AL647" s="141">
        <f t="shared" si="246"/>
        <v>0</v>
      </c>
      <c r="AM647" s="141">
        <f t="shared" si="247"/>
        <v>0</v>
      </c>
      <c r="AN647" s="141">
        <f t="shared" si="248"/>
        <v>1</v>
      </c>
      <c r="AO647" s="141">
        <f t="shared" si="249"/>
        <v>0</v>
      </c>
      <c r="AP647" s="142"/>
      <c r="AQ647" s="142"/>
      <c r="AR647" s="141">
        <f t="shared" si="250"/>
        <v>2</v>
      </c>
      <c r="AS647" s="141">
        <f t="shared" si="251"/>
        <v>2</v>
      </c>
      <c r="AT647" s="141" t="str">
        <f t="shared" si="252"/>
        <v>Correct</v>
      </c>
      <c r="AU647" s="142"/>
      <c r="AV647" s="115" t="s">
        <v>83</v>
      </c>
      <c r="AW647" s="115">
        <v>30</v>
      </c>
      <c r="AX647" s="115" t="s">
        <v>181</v>
      </c>
      <c r="AY647" s="115" t="s">
        <v>431</v>
      </c>
      <c r="AZ647" s="115" t="s">
        <v>85</v>
      </c>
      <c r="BA647" s="115" t="s">
        <v>86</v>
      </c>
      <c r="BB647" s="115" t="s">
        <v>87</v>
      </c>
      <c r="BC647" s="115" t="s">
        <v>88</v>
      </c>
      <c r="BD647" s="115" t="s">
        <v>120</v>
      </c>
      <c r="BE647" s="115" t="s">
        <v>90</v>
      </c>
      <c r="BF647" s="115" t="s">
        <v>91</v>
      </c>
      <c r="BG647" s="115" t="s">
        <v>91</v>
      </c>
    </row>
    <row r="648" spans="1:59">
      <c r="A648" s="115">
        <v>5597534714</v>
      </c>
      <c r="D648" s="115" t="s">
        <v>54</v>
      </c>
      <c r="E648" s="115" t="s">
        <v>19</v>
      </c>
      <c r="G648" s="115" t="s">
        <v>56</v>
      </c>
      <c r="T648" s="142"/>
      <c r="U648" s="141">
        <f t="shared" si="230"/>
        <v>3</v>
      </c>
      <c r="V648" s="141">
        <f t="shared" si="231"/>
        <v>1</v>
      </c>
      <c r="W648" s="142"/>
      <c r="X648" s="141">
        <f t="shared" si="232"/>
        <v>0</v>
      </c>
      <c r="Y648" s="141">
        <f t="shared" si="233"/>
        <v>0</v>
      </c>
      <c r="Z648" s="141">
        <f t="shared" si="234"/>
        <v>1</v>
      </c>
      <c r="AA648" s="141">
        <f t="shared" si="235"/>
        <v>1</v>
      </c>
      <c r="AB648" s="141">
        <f t="shared" si="236"/>
        <v>0</v>
      </c>
      <c r="AC648" s="141">
        <f t="shared" si="237"/>
        <v>1</v>
      </c>
      <c r="AD648" s="141">
        <f t="shared" si="238"/>
        <v>0</v>
      </c>
      <c r="AE648" s="141">
        <f t="shared" si="239"/>
        <v>0</v>
      </c>
      <c r="AF648" s="141">
        <f t="shared" si="240"/>
        <v>0</v>
      </c>
      <c r="AG648" s="141">
        <f t="shared" si="241"/>
        <v>0</v>
      </c>
      <c r="AH648" s="141">
        <f t="shared" si="242"/>
        <v>0</v>
      </c>
      <c r="AI648" s="141">
        <f t="shared" si="243"/>
        <v>0</v>
      </c>
      <c r="AJ648" s="141">
        <f t="shared" si="244"/>
        <v>0</v>
      </c>
      <c r="AK648" s="141">
        <f t="shared" si="245"/>
        <v>0</v>
      </c>
      <c r="AL648" s="141">
        <f t="shared" si="246"/>
        <v>0</v>
      </c>
      <c r="AM648" s="141">
        <f t="shared" si="247"/>
        <v>0</v>
      </c>
      <c r="AN648" s="141">
        <f t="shared" si="248"/>
        <v>0</v>
      </c>
      <c r="AO648" s="141">
        <f t="shared" si="249"/>
        <v>0</v>
      </c>
      <c r="AP648" s="142"/>
      <c r="AQ648" s="142"/>
      <c r="AR648" s="141">
        <f t="shared" si="250"/>
        <v>3</v>
      </c>
      <c r="AS648" s="141">
        <f t="shared" si="251"/>
        <v>3</v>
      </c>
      <c r="AT648" s="141" t="str">
        <f t="shared" si="252"/>
        <v>Correct</v>
      </c>
      <c r="AU648" s="142"/>
      <c r="AV648" s="115" t="s">
        <v>99</v>
      </c>
      <c r="AW648" s="115">
        <v>41</v>
      </c>
      <c r="AX648" s="115" t="s">
        <v>181</v>
      </c>
      <c r="AY648" s="115" t="s">
        <v>433</v>
      </c>
      <c r="AZ648" s="115" t="s">
        <v>85</v>
      </c>
      <c r="BA648" s="115" t="s">
        <v>86</v>
      </c>
      <c r="BB648" s="115" t="s">
        <v>87</v>
      </c>
      <c r="BC648" s="115" t="s">
        <v>88</v>
      </c>
      <c r="BD648" s="115" t="s">
        <v>111</v>
      </c>
      <c r="BE648" s="115" t="s">
        <v>90</v>
      </c>
      <c r="BF648" s="115" t="s">
        <v>91</v>
      </c>
      <c r="BG648" s="115" t="s">
        <v>91</v>
      </c>
    </row>
    <row r="649" spans="1:59">
      <c r="A649" s="115">
        <v>6985145748</v>
      </c>
      <c r="E649" s="115" t="s">
        <v>19</v>
      </c>
      <c r="K649" s="115" t="s">
        <v>60</v>
      </c>
      <c r="N649" s="115" t="s">
        <v>26</v>
      </c>
      <c r="T649" s="142"/>
      <c r="U649" s="141">
        <f t="shared" si="230"/>
        <v>3</v>
      </c>
      <c r="V649" s="141">
        <f t="shared" si="231"/>
        <v>1</v>
      </c>
      <c r="W649" s="142"/>
      <c r="X649" s="141">
        <f t="shared" si="232"/>
        <v>0</v>
      </c>
      <c r="Y649" s="141">
        <f t="shared" si="233"/>
        <v>0</v>
      </c>
      <c r="Z649" s="141">
        <f t="shared" si="234"/>
        <v>0</v>
      </c>
      <c r="AA649" s="141">
        <f t="shared" si="235"/>
        <v>1</v>
      </c>
      <c r="AB649" s="141">
        <f t="shared" si="236"/>
        <v>0</v>
      </c>
      <c r="AC649" s="141">
        <f t="shared" si="237"/>
        <v>0</v>
      </c>
      <c r="AD649" s="141">
        <f t="shared" si="238"/>
        <v>0</v>
      </c>
      <c r="AE649" s="141">
        <f t="shared" si="239"/>
        <v>0</v>
      </c>
      <c r="AF649" s="141">
        <f t="shared" si="240"/>
        <v>0</v>
      </c>
      <c r="AG649" s="141">
        <f t="shared" si="241"/>
        <v>1</v>
      </c>
      <c r="AH649" s="141">
        <f t="shared" si="242"/>
        <v>0</v>
      </c>
      <c r="AI649" s="141">
        <f t="shared" si="243"/>
        <v>0</v>
      </c>
      <c r="AJ649" s="141">
        <f t="shared" si="244"/>
        <v>1</v>
      </c>
      <c r="AK649" s="141">
        <f t="shared" si="245"/>
        <v>0</v>
      </c>
      <c r="AL649" s="141">
        <f t="shared" si="246"/>
        <v>0</v>
      </c>
      <c r="AM649" s="141">
        <f t="shared" si="247"/>
        <v>0</v>
      </c>
      <c r="AN649" s="141">
        <f t="shared" si="248"/>
        <v>0</v>
      </c>
      <c r="AO649" s="141">
        <f t="shared" si="249"/>
        <v>0</v>
      </c>
      <c r="AP649" s="142"/>
      <c r="AQ649" s="142"/>
      <c r="AR649" s="141">
        <f t="shared" si="250"/>
        <v>3</v>
      </c>
      <c r="AS649" s="141">
        <f t="shared" si="251"/>
        <v>3</v>
      </c>
      <c r="AT649" s="141" t="str">
        <f t="shared" si="252"/>
        <v>Correct</v>
      </c>
      <c r="AU649" s="142"/>
      <c r="AV649" s="115" t="s">
        <v>83</v>
      </c>
      <c r="AW649" s="115">
        <v>64</v>
      </c>
      <c r="AX649" s="115" t="s">
        <v>181</v>
      </c>
      <c r="AZ649" s="115" t="s">
        <v>85</v>
      </c>
      <c r="BA649" s="115" t="s">
        <v>86</v>
      </c>
      <c r="BB649" s="115" t="s">
        <v>87</v>
      </c>
      <c r="BD649" s="115" t="s">
        <v>102</v>
      </c>
      <c r="BE649" s="115" t="s">
        <v>106</v>
      </c>
      <c r="BF649" s="115" t="s">
        <v>91</v>
      </c>
      <c r="BG649" s="115" t="s">
        <v>86</v>
      </c>
    </row>
    <row r="650" spans="1:59">
      <c r="A650" s="115">
        <v>7010995942</v>
      </c>
      <c r="D650" s="115" t="s">
        <v>54</v>
      </c>
      <c r="I650" s="115" t="s">
        <v>58</v>
      </c>
      <c r="L650" s="115" t="s">
        <v>61</v>
      </c>
      <c r="T650" s="142"/>
      <c r="U650" s="141">
        <f t="shared" si="230"/>
        <v>3</v>
      </c>
      <c r="V650" s="141">
        <f t="shared" si="231"/>
        <v>1</v>
      </c>
      <c r="W650" s="142"/>
      <c r="X650" s="141">
        <f t="shared" si="232"/>
        <v>0</v>
      </c>
      <c r="Y650" s="141">
        <f t="shared" si="233"/>
        <v>0</v>
      </c>
      <c r="Z650" s="141">
        <f t="shared" si="234"/>
        <v>1</v>
      </c>
      <c r="AA650" s="141">
        <f t="shared" si="235"/>
        <v>0</v>
      </c>
      <c r="AB650" s="141">
        <f t="shared" si="236"/>
        <v>0</v>
      </c>
      <c r="AC650" s="141">
        <f t="shared" si="237"/>
        <v>0</v>
      </c>
      <c r="AD650" s="141">
        <f t="shared" si="238"/>
        <v>0</v>
      </c>
      <c r="AE650" s="141">
        <f t="shared" si="239"/>
        <v>1</v>
      </c>
      <c r="AF650" s="141">
        <f t="shared" si="240"/>
        <v>0</v>
      </c>
      <c r="AG650" s="141">
        <f t="shared" si="241"/>
        <v>0</v>
      </c>
      <c r="AH650" s="141">
        <f t="shared" si="242"/>
        <v>1</v>
      </c>
      <c r="AI650" s="141">
        <f t="shared" si="243"/>
        <v>0</v>
      </c>
      <c r="AJ650" s="141">
        <f t="shared" si="244"/>
        <v>0</v>
      </c>
      <c r="AK650" s="141">
        <f t="shared" si="245"/>
        <v>0</v>
      </c>
      <c r="AL650" s="141">
        <f t="shared" si="246"/>
        <v>0</v>
      </c>
      <c r="AM650" s="141">
        <f t="shared" si="247"/>
        <v>0</v>
      </c>
      <c r="AN650" s="141">
        <f t="shared" si="248"/>
        <v>0</v>
      </c>
      <c r="AO650" s="141">
        <f t="shared" si="249"/>
        <v>0</v>
      </c>
      <c r="AP650" s="142"/>
      <c r="AQ650" s="142"/>
      <c r="AR650" s="141">
        <f t="shared" si="250"/>
        <v>3</v>
      </c>
      <c r="AS650" s="141">
        <f t="shared" si="251"/>
        <v>3</v>
      </c>
      <c r="AT650" s="141" t="str">
        <f t="shared" si="252"/>
        <v>Correct</v>
      </c>
      <c r="AU650" s="142"/>
      <c r="AV650" s="115" t="s">
        <v>83</v>
      </c>
      <c r="AW650" s="115">
        <v>70</v>
      </c>
      <c r="AX650" s="115" t="s">
        <v>84</v>
      </c>
      <c r="AY650" s="115" t="s">
        <v>123</v>
      </c>
      <c r="AZ650" s="115" t="s">
        <v>85</v>
      </c>
      <c r="BA650" s="115" t="s">
        <v>86</v>
      </c>
      <c r="BB650" s="115" t="s">
        <v>87</v>
      </c>
      <c r="BC650" s="115" t="s">
        <v>101</v>
      </c>
      <c r="BD650" s="115" t="s">
        <v>111</v>
      </c>
      <c r="BE650" s="115" t="s">
        <v>106</v>
      </c>
      <c r="BF650" s="115" t="s">
        <v>91</v>
      </c>
      <c r="BG650" s="115" t="s">
        <v>91</v>
      </c>
    </row>
    <row r="651" spans="1:59">
      <c r="A651" s="115">
        <v>6985418483</v>
      </c>
      <c r="B651" s="115" t="s">
        <v>52</v>
      </c>
      <c r="E651" s="115" t="s">
        <v>19</v>
      </c>
      <c r="H651" s="115" t="s">
        <v>57</v>
      </c>
      <c r="K651" s="115" t="s">
        <v>60</v>
      </c>
      <c r="N651" s="115" t="s">
        <v>26</v>
      </c>
      <c r="S651" s="115" t="s">
        <v>66</v>
      </c>
      <c r="T651" s="142"/>
      <c r="U651" s="141">
        <f t="shared" si="230"/>
        <v>6</v>
      </c>
      <c r="V651" s="141">
        <f t="shared" si="231"/>
        <v>0.5</v>
      </c>
      <c r="W651" s="142"/>
      <c r="X651" s="141">
        <f t="shared" si="232"/>
        <v>0.5</v>
      </c>
      <c r="Y651" s="141">
        <f t="shared" si="233"/>
        <v>0</v>
      </c>
      <c r="Z651" s="141">
        <f t="shared" si="234"/>
        <v>0</v>
      </c>
      <c r="AA651" s="141">
        <f t="shared" si="235"/>
        <v>0.5</v>
      </c>
      <c r="AB651" s="141">
        <f t="shared" si="236"/>
        <v>0</v>
      </c>
      <c r="AC651" s="141">
        <f t="shared" si="237"/>
        <v>0</v>
      </c>
      <c r="AD651" s="141">
        <f t="shared" si="238"/>
        <v>0.5</v>
      </c>
      <c r="AE651" s="141">
        <f t="shared" si="239"/>
        <v>0</v>
      </c>
      <c r="AF651" s="141">
        <f t="shared" si="240"/>
        <v>0</v>
      </c>
      <c r="AG651" s="141">
        <f t="shared" si="241"/>
        <v>0.5</v>
      </c>
      <c r="AH651" s="141">
        <f t="shared" si="242"/>
        <v>0</v>
      </c>
      <c r="AI651" s="141">
        <f t="shared" si="243"/>
        <v>0</v>
      </c>
      <c r="AJ651" s="141">
        <f t="shared" si="244"/>
        <v>0.5</v>
      </c>
      <c r="AK651" s="141">
        <f t="shared" si="245"/>
        <v>0</v>
      </c>
      <c r="AL651" s="141">
        <f t="shared" si="246"/>
        <v>0</v>
      </c>
      <c r="AM651" s="141">
        <f t="shared" si="247"/>
        <v>0</v>
      </c>
      <c r="AN651" s="141">
        <f t="shared" si="248"/>
        <v>0</v>
      </c>
      <c r="AO651" s="141">
        <f t="shared" si="249"/>
        <v>0.5</v>
      </c>
      <c r="AP651" s="142"/>
      <c r="AQ651" s="142"/>
      <c r="AR651" s="141">
        <f t="shared" si="250"/>
        <v>3</v>
      </c>
      <c r="AS651" s="141">
        <f t="shared" si="251"/>
        <v>6</v>
      </c>
      <c r="AT651" s="141" t="str">
        <f t="shared" si="252"/>
        <v>Correct</v>
      </c>
      <c r="AU651" s="142"/>
      <c r="AV651" s="115" t="s">
        <v>99</v>
      </c>
      <c r="AW651" s="115">
        <v>61</v>
      </c>
      <c r="AX651" s="115" t="s">
        <v>181</v>
      </c>
      <c r="AY651" s="115" t="s">
        <v>183</v>
      </c>
      <c r="AZ651" s="115" t="s">
        <v>85</v>
      </c>
      <c r="BA651" s="115" t="s">
        <v>86</v>
      </c>
      <c r="BB651" s="115" t="s">
        <v>87</v>
      </c>
      <c r="BC651" s="115" t="s">
        <v>101</v>
      </c>
      <c r="BD651" s="115" t="s">
        <v>94</v>
      </c>
      <c r="BE651" s="115" t="s">
        <v>113</v>
      </c>
      <c r="BF651" s="115" t="s">
        <v>91</v>
      </c>
      <c r="BG651" s="115" t="s">
        <v>91</v>
      </c>
    </row>
    <row r="652" spans="1:59">
      <c r="A652" s="115">
        <v>7045760855</v>
      </c>
      <c r="C652" s="115" t="s">
        <v>53</v>
      </c>
      <c r="E652" s="115" t="s">
        <v>19</v>
      </c>
      <c r="H652" s="115" t="s">
        <v>57</v>
      </c>
      <c r="S652" s="115" t="s">
        <v>66</v>
      </c>
      <c r="T652" s="142"/>
      <c r="U652" s="141">
        <f t="shared" si="230"/>
        <v>4</v>
      </c>
      <c r="V652" s="141">
        <f t="shared" si="231"/>
        <v>0.75</v>
      </c>
      <c r="W652" s="142"/>
      <c r="X652" s="141">
        <f t="shared" si="232"/>
        <v>0</v>
      </c>
      <c r="Y652" s="141">
        <f t="shared" si="233"/>
        <v>0.75</v>
      </c>
      <c r="Z652" s="141">
        <f t="shared" si="234"/>
        <v>0</v>
      </c>
      <c r="AA652" s="141">
        <f t="shared" si="235"/>
        <v>0.75</v>
      </c>
      <c r="AB652" s="141">
        <f t="shared" si="236"/>
        <v>0</v>
      </c>
      <c r="AC652" s="141">
        <f t="shared" si="237"/>
        <v>0</v>
      </c>
      <c r="AD652" s="141">
        <f t="shared" si="238"/>
        <v>0.75</v>
      </c>
      <c r="AE652" s="141">
        <f t="shared" si="239"/>
        <v>0</v>
      </c>
      <c r="AF652" s="141">
        <f t="shared" si="240"/>
        <v>0</v>
      </c>
      <c r="AG652" s="141">
        <f t="shared" si="241"/>
        <v>0</v>
      </c>
      <c r="AH652" s="141">
        <f t="shared" si="242"/>
        <v>0</v>
      </c>
      <c r="AI652" s="141">
        <f t="shared" si="243"/>
        <v>0</v>
      </c>
      <c r="AJ652" s="141">
        <f t="shared" si="244"/>
        <v>0</v>
      </c>
      <c r="AK652" s="141">
        <f t="shared" si="245"/>
        <v>0</v>
      </c>
      <c r="AL652" s="141">
        <f t="shared" si="246"/>
        <v>0</v>
      </c>
      <c r="AM652" s="141">
        <f t="shared" si="247"/>
        <v>0</v>
      </c>
      <c r="AN652" s="141">
        <f t="shared" si="248"/>
        <v>0</v>
      </c>
      <c r="AO652" s="141">
        <f t="shared" si="249"/>
        <v>0.75</v>
      </c>
      <c r="AP652" s="142"/>
      <c r="AQ652" s="142"/>
      <c r="AR652" s="141">
        <f t="shared" si="250"/>
        <v>3</v>
      </c>
      <c r="AS652" s="141">
        <f t="shared" si="251"/>
        <v>4</v>
      </c>
      <c r="AT652" s="141" t="str">
        <f t="shared" si="252"/>
        <v>Correct</v>
      </c>
      <c r="AU652" s="142"/>
      <c r="AV652" s="115" t="s">
        <v>83</v>
      </c>
      <c r="AW652" s="115">
        <v>64</v>
      </c>
      <c r="AX652" s="115" t="s">
        <v>181</v>
      </c>
      <c r="AY652" s="115" t="s">
        <v>194</v>
      </c>
      <c r="AZ652" s="115" t="s">
        <v>97</v>
      </c>
      <c r="BA652" s="115" t="s">
        <v>86</v>
      </c>
      <c r="BB652" s="115" t="s">
        <v>87</v>
      </c>
      <c r="BC652" s="115" t="s">
        <v>96</v>
      </c>
      <c r="BD652" s="115" t="s">
        <v>94</v>
      </c>
      <c r="BE652" s="115" t="s">
        <v>98</v>
      </c>
      <c r="BF652" s="115" t="s">
        <v>91</v>
      </c>
      <c r="BG652" s="115" t="s">
        <v>91</v>
      </c>
    </row>
    <row r="653" spans="1:59">
      <c r="A653" s="115">
        <v>5587040461</v>
      </c>
      <c r="D653" s="115" t="s">
        <v>54</v>
      </c>
      <c r="E653" s="115" t="s">
        <v>19</v>
      </c>
      <c r="N653" s="115" t="s">
        <v>26</v>
      </c>
      <c r="T653" s="142"/>
      <c r="U653" s="141">
        <f t="shared" si="230"/>
        <v>3</v>
      </c>
      <c r="V653" s="141">
        <f t="shared" si="231"/>
        <v>1</v>
      </c>
      <c r="W653" s="142"/>
      <c r="X653" s="141">
        <f t="shared" si="232"/>
        <v>0</v>
      </c>
      <c r="Y653" s="141">
        <f t="shared" si="233"/>
        <v>0</v>
      </c>
      <c r="Z653" s="141">
        <f t="shared" si="234"/>
        <v>1</v>
      </c>
      <c r="AA653" s="141">
        <f t="shared" si="235"/>
        <v>1</v>
      </c>
      <c r="AB653" s="141">
        <f t="shared" si="236"/>
        <v>0</v>
      </c>
      <c r="AC653" s="141">
        <f t="shared" si="237"/>
        <v>0</v>
      </c>
      <c r="AD653" s="141">
        <f t="shared" si="238"/>
        <v>0</v>
      </c>
      <c r="AE653" s="141">
        <f t="shared" si="239"/>
        <v>0</v>
      </c>
      <c r="AF653" s="141">
        <f t="shared" si="240"/>
        <v>0</v>
      </c>
      <c r="AG653" s="141">
        <f t="shared" si="241"/>
        <v>0</v>
      </c>
      <c r="AH653" s="141">
        <f t="shared" si="242"/>
        <v>0</v>
      </c>
      <c r="AI653" s="141">
        <f t="shared" si="243"/>
        <v>0</v>
      </c>
      <c r="AJ653" s="141">
        <f t="shared" si="244"/>
        <v>1</v>
      </c>
      <c r="AK653" s="141">
        <f t="shared" si="245"/>
        <v>0</v>
      </c>
      <c r="AL653" s="141">
        <f t="shared" si="246"/>
        <v>0</v>
      </c>
      <c r="AM653" s="141">
        <f t="shared" si="247"/>
        <v>0</v>
      </c>
      <c r="AN653" s="141">
        <f t="shared" si="248"/>
        <v>0</v>
      </c>
      <c r="AO653" s="141">
        <f t="shared" si="249"/>
        <v>0</v>
      </c>
      <c r="AP653" s="142"/>
      <c r="AQ653" s="142"/>
      <c r="AR653" s="141">
        <f t="shared" si="250"/>
        <v>3</v>
      </c>
      <c r="AS653" s="141">
        <f t="shared" si="251"/>
        <v>3</v>
      </c>
      <c r="AT653" s="141" t="str">
        <f t="shared" si="252"/>
        <v>Correct</v>
      </c>
      <c r="AU653" s="142"/>
      <c r="AV653" s="115" t="s">
        <v>83</v>
      </c>
      <c r="AW653" s="115">
        <v>57</v>
      </c>
      <c r="AX653" s="115" t="s">
        <v>84</v>
      </c>
      <c r="AY653" s="115" t="s">
        <v>131</v>
      </c>
      <c r="AZ653" s="115" t="s">
        <v>85</v>
      </c>
      <c r="BA653" s="115" t="s">
        <v>86</v>
      </c>
      <c r="BB653" s="115" t="s">
        <v>87</v>
      </c>
      <c r="BC653" s="115" t="s">
        <v>88</v>
      </c>
      <c r="BD653" s="115" t="s">
        <v>111</v>
      </c>
      <c r="BE653" s="115" t="s">
        <v>90</v>
      </c>
      <c r="BF653" s="115" t="s">
        <v>91</v>
      </c>
      <c r="BG653" s="115" t="s">
        <v>91</v>
      </c>
    </row>
    <row r="654" spans="1:59">
      <c r="A654" s="115">
        <v>7045780203</v>
      </c>
      <c r="B654" s="115" t="s">
        <v>52</v>
      </c>
      <c r="E654" s="115" t="s">
        <v>19</v>
      </c>
      <c r="G654" s="115" t="s">
        <v>56</v>
      </c>
      <c r="H654" s="115" t="s">
        <v>57</v>
      </c>
      <c r="I654" s="115" t="s">
        <v>58</v>
      </c>
      <c r="T654" s="142"/>
      <c r="U654" s="141">
        <f t="shared" si="230"/>
        <v>5</v>
      </c>
      <c r="V654" s="141">
        <f t="shared" si="231"/>
        <v>0.6</v>
      </c>
      <c r="W654" s="142"/>
      <c r="X654" s="141">
        <f t="shared" si="232"/>
        <v>0.6</v>
      </c>
      <c r="Y654" s="141">
        <f t="shared" si="233"/>
        <v>0</v>
      </c>
      <c r="Z654" s="141">
        <f t="shared" si="234"/>
        <v>0</v>
      </c>
      <c r="AA654" s="141">
        <f t="shared" si="235"/>
        <v>0.6</v>
      </c>
      <c r="AB654" s="141">
        <f t="shared" si="236"/>
        <v>0</v>
      </c>
      <c r="AC654" s="141">
        <f t="shared" si="237"/>
        <v>0.6</v>
      </c>
      <c r="AD654" s="141">
        <f t="shared" si="238"/>
        <v>0.6</v>
      </c>
      <c r="AE654" s="141">
        <f t="shared" si="239"/>
        <v>0.6</v>
      </c>
      <c r="AF654" s="141">
        <f t="shared" si="240"/>
        <v>0</v>
      </c>
      <c r="AG654" s="141">
        <f t="shared" si="241"/>
        <v>0</v>
      </c>
      <c r="AH654" s="141">
        <f t="shared" si="242"/>
        <v>0</v>
      </c>
      <c r="AI654" s="141">
        <f t="shared" si="243"/>
        <v>0</v>
      </c>
      <c r="AJ654" s="141">
        <f t="shared" si="244"/>
        <v>0</v>
      </c>
      <c r="AK654" s="141">
        <f t="shared" si="245"/>
        <v>0</v>
      </c>
      <c r="AL654" s="141">
        <f t="shared" si="246"/>
        <v>0</v>
      </c>
      <c r="AM654" s="141">
        <f t="shared" si="247"/>
        <v>0</v>
      </c>
      <c r="AN654" s="141">
        <f t="shared" si="248"/>
        <v>0</v>
      </c>
      <c r="AO654" s="141">
        <f t="shared" si="249"/>
        <v>0</v>
      </c>
      <c r="AP654" s="142"/>
      <c r="AQ654" s="142"/>
      <c r="AR654" s="141">
        <f t="shared" si="250"/>
        <v>3</v>
      </c>
      <c r="AS654" s="141">
        <f t="shared" si="251"/>
        <v>5</v>
      </c>
      <c r="AT654" s="141" t="str">
        <f t="shared" si="252"/>
        <v>Correct</v>
      </c>
      <c r="AU654" s="142"/>
      <c r="AV654" s="115" t="s">
        <v>83</v>
      </c>
      <c r="AW654" s="115">
        <v>83</v>
      </c>
      <c r="AX654" s="115" t="s">
        <v>181</v>
      </c>
      <c r="AY654" s="115" t="s">
        <v>230</v>
      </c>
      <c r="AZ654" s="115" t="s">
        <v>85</v>
      </c>
      <c r="BA654" s="115" t="s">
        <v>86</v>
      </c>
      <c r="BB654" s="115" t="s">
        <v>87</v>
      </c>
      <c r="BC654" s="115" t="s">
        <v>88</v>
      </c>
      <c r="BD654" s="115" t="s">
        <v>111</v>
      </c>
      <c r="BE654" s="115" t="s">
        <v>106</v>
      </c>
      <c r="BF654" s="115" t="s">
        <v>91</v>
      </c>
      <c r="BG654" s="115" t="s">
        <v>91</v>
      </c>
    </row>
    <row r="655" spans="1:59">
      <c r="A655" s="115">
        <v>7044858642</v>
      </c>
      <c r="E655" s="115" t="s">
        <v>19</v>
      </c>
      <c r="G655" s="115" t="s">
        <v>56</v>
      </c>
      <c r="T655" s="142"/>
      <c r="U655" s="141">
        <f t="shared" si="230"/>
        <v>2</v>
      </c>
      <c r="V655" s="141">
        <f t="shared" si="231"/>
        <v>1.5</v>
      </c>
      <c r="W655" s="142"/>
      <c r="X655" s="141">
        <f t="shared" si="232"/>
        <v>0</v>
      </c>
      <c r="Y655" s="141">
        <f t="shared" si="233"/>
        <v>0</v>
      </c>
      <c r="Z655" s="141">
        <f t="shared" si="234"/>
        <v>0</v>
      </c>
      <c r="AA655" s="141">
        <f t="shared" si="235"/>
        <v>1</v>
      </c>
      <c r="AB655" s="141">
        <f t="shared" si="236"/>
        <v>0</v>
      </c>
      <c r="AC655" s="141">
        <f t="shared" si="237"/>
        <v>1</v>
      </c>
      <c r="AD655" s="141">
        <f t="shared" si="238"/>
        <v>0</v>
      </c>
      <c r="AE655" s="141">
        <f t="shared" si="239"/>
        <v>0</v>
      </c>
      <c r="AF655" s="141">
        <f t="shared" si="240"/>
        <v>0</v>
      </c>
      <c r="AG655" s="141">
        <f t="shared" si="241"/>
        <v>0</v>
      </c>
      <c r="AH655" s="141">
        <f t="shared" si="242"/>
        <v>0</v>
      </c>
      <c r="AI655" s="141">
        <f t="shared" si="243"/>
        <v>0</v>
      </c>
      <c r="AJ655" s="141">
        <f t="shared" si="244"/>
        <v>0</v>
      </c>
      <c r="AK655" s="141">
        <f t="shared" si="245"/>
        <v>0</v>
      </c>
      <c r="AL655" s="141">
        <f t="shared" si="246"/>
        <v>0</v>
      </c>
      <c r="AM655" s="141">
        <f t="shared" si="247"/>
        <v>0</v>
      </c>
      <c r="AN655" s="141">
        <f t="shared" si="248"/>
        <v>0</v>
      </c>
      <c r="AO655" s="141">
        <f t="shared" si="249"/>
        <v>0</v>
      </c>
      <c r="AP655" s="142"/>
      <c r="AQ655" s="142"/>
      <c r="AR655" s="141">
        <f t="shared" si="250"/>
        <v>2</v>
      </c>
      <c r="AS655" s="141">
        <f t="shared" si="251"/>
        <v>2</v>
      </c>
      <c r="AT655" s="141" t="str">
        <f t="shared" si="252"/>
        <v>Correct</v>
      </c>
      <c r="AU655" s="142"/>
      <c r="AV655" s="115" t="s">
        <v>83</v>
      </c>
      <c r="AW655" s="115">
        <v>61</v>
      </c>
      <c r="AX655" s="115" t="s">
        <v>181</v>
      </c>
      <c r="AY655" s="115" t="s">
        <v>489</v>
      </c>
      <c r="AZ655" s="115" t="s">
        <v>92</v>
      </c>
      <c r="BA655" s="115" t="s">
        <v>86</v>
      </c>
      <c r="BB655" s="115" t="s">
        <v>87</v>
      </c>
      <c r="BC655" s="115" t="s">
        <v>100</v>
      </c>
      <c r="BD655" s="115" t="s">
        <v>89</v>
      </c>
      <c r="BE655" s="115" t="s">
        <v>106</v>
      </c>
      <c r="BF655" s="115" t="s">
        <v>91</v>
      </c>
      <c r="BG655" s="115" t="s">
        <v>91</v>
      </c>
    </row>
    <row r="656" spans="1:59">
      <c r="A656" s="115">
        <v>5587041624</v>
      </c>
      <c r="E656" s="115" t="s">
        <v>19</v>
      </c>
      <c r="I656" s="115" t="s">
        <v>58</v>
      </c>
      <c r="R656" s="115" t="s">
        <v>65</v>
      </c>
      <c r="T656" s="142"/>
      <c r="U656" s="141">
        <f t="shared" si="230"/>
        <v>3</v>
      </c>
      <c r="V656" s="141">
        <f t="shared" si="231"/>
        <v>1</v>
      </c>
      <c r="W656" s="142"/>
      <c r="X656" s="141">
        <f t="shared" si="232"/>
        <v>0</v>
      </c>
      <c r="Y656" s="141">
        <f t="shared" si="233"/>
        <v>0</v>
      </c>
      <c r="Z656" s="141">
        <f t="shared" si="234"/>
        <v>0</v>
      </c>
      <c r="AA656" s="141">
        <f t="shared" si="235"/>
        <v>1</v>
      </c>
      <c r="AB656" s="141">
        <f t="shared" si="236"/>
        <v>0</v>
      </c>
      <c r="AC656" s="141">
        <f t="shared" si="237"/>
        <v>0</v>
      </c>
      <c r="AD656" s="141">
        <f t="shared" si="238"/>
        <v>0</v>
      </c>
      <c r="AE656" s="141">
        <f t="shared" si="239"/>
        <v>1</v>
      </c>
      <c r="AF656" s="141">
        <f t="shared" si="240"/>
        <v>0</v>
      </c>
      <c r="AG656" s="141">
        <f t="shared" si="241"/>
        <v>0</v>
      </c>
      <c r="AH656" s="141">
        <f t="shared" si="242"/>
        <v>0</v>
      </c>
      <c r="AI656" s="141">
        <f t="shared" si="243"/>
        <v>0</v>
      </c>
      <c r="AJ656" s="141">
        <f t="shared" si="244"/>
        <v>0</v>
      </c>
      <c r="AK656" s="141">
        <f t="shared" si="245"/>
        <v>0</v>
      </c>
      <c r="AL656" s="141">
        <f t="shared" si="246"/>
        <v>0</v>
      </c>
      <c r="AM656" s="141">
        <f t="shared" si="247"/>
        <v>0</v>
      </c>
      <c r="AN656" s="141">
        <f t="shared" si="248"/>
        <v>1</v>
      </c>
      <c r="AO656" s="141">
        <f t="shared" si="249"/>
        <v>0</v>
      </c>
      <c r="AP656" s="142"/>
      <c r="AQ656" s="142"/>
      <c r="AR656" s="141">
        <f t="shared" si="250"/>
        <v>3</v>
      </c>
      <c r="AS656" s="141">
        <f t="shared" si="251"/>
        <v>3</v>
      </c>
      <c r="AT656" s="141" t="str">
        <f t="shared" si="252"/>
        <v>Correct</v>
      </c>
      <c r="AU656" s="142"/>
      <c r="AV656" s="115" t="s">
        <v>83</v>
      </c>
      <c r="AW656" s="115">
        <v>32</v>
      </c>
      <c r="AX656" s="115" t="s">
        <v>181</v>
      </c>
      <c r="AY656" s="115" t="s">
        <v>183</v>
      </c>
      <c r="AZ656" s="115" t="s">
        <v>85</v>
      </c>
      <c r="BA656" s="115" t="s">
        <v>86</v>
      </c>
      <c r="BB656" s="115" t="s">
        <v>137</v>
      </c>
      <c r="BC656" s="115" t="s">
        <v>100</v>
      </c>
      <c r="BD656" s="115" t="s">
        <v>89</v>
      </c>
      <c r="BE656" s="115" t="s">
        <v>90</v>
      </c>
      <c r="BF656" s="115" t="s">
        <v>91</v>
      </c>
      <c r="BG656" s="115" t="s">
        <v>91</v>
      </c>
    </row>
    <row r="657" spans="1:59">
      <c r="A657" s="115">
        <v>5585620585</v>
      </c>
      <c r="C657" s="115" t="s">
        <v>53</v>
      </c>
      <c r="G657" s="115" t="s">
        <v>56</v>
      </c>
      <c r="S657" s="115" t="s">
        <v>66</v>
      </c>
      <c r="T657" s="142"/>
      <c r="U657" s="141">
        <f t="shared" si="230"/>
        <v>3</v>
      </c>
      <c r="V657" s="141">
        <f t="shared" si="231"/>
        <v>1</v>
      </c>
      <c r="W657" s="142"/>
      <c r="X657" s="141">
        <f t="shared" si="232"/>
        <v>0</v>
      </c>
      <c r="Y657" s="141">
        <f t="shared" si="233"/>
        <v>1</v>
      </c>
      <c r="Z657" s="141">
        <f t="shared" si="234"/>
        <v>0</v>
      </c>
      <c r="AA657" s="141">
        <f t="shared" si="235"/>
        <v>0</v>
      </c>
      <c r="AB657" s="141">
        <f t="shared" si="236"/>
        <v>0</v>
      </c>
      <c r="AC657" s="141">
        <f t="shared" si="237"/>
        <v>1</v>
      </c>
      <c r="AD657" s="141">
        <f t="shared" si="238"/>
        <v>0</v>
      </c>
      <c r="AE657" s="141">
        <f t="shared" si="239"/>
        <v>0</v>
      </c>
      <c r="AF657" s="141">
        <f t="shared" si="240"/>
        <v>0</v>
      </c>
      <c r="AG657" s="141">
        <f t="shared" si="241"/>
        <v>0</v>
      </c>
      <c r="AH657" s="141">
        <f t="shared" si="242"/>
        <v>0</v>
      </c>
      <c r="AI657" s="141">
        <f t="shared" si="243"/>
        <v>0</v>
      </c>
      <c r="AJ657" s="141">
        <f t="shared" si="244"/>
        <v>0</v>
      </c>
      <c r="AK657" s="141">
        <f t="shared" si="245"/>
        <v>0</v>
      </c>
      <c r="AL657" s="141">
        <f t="shared" si="246"/>
        <v>0</v>
      </c>
      <c r="AM657" s="141">
        <f t="shared" si="247"/>
        <v>0</v>
      </c>
      <c r="AN657" s="141">
        <f t="shared" si="248"/>
        <v>0</v>
      </c>
      <c r="AO657" s="141">
        <f t="shared" si="249"/>
        <v>1</v>
      </c>
      <c r="AP657" s="142"/>
      <c r="AQ657" s="142"/>
      <c r="AR657" s="141">
        <f t="shared" si="250"/>
        <v>3</v>
      </c>
      <c r="AS657" s="141">
        <f t="shared" si="251"/>
        <v>3</v>
      </c>
      <c r="AT657" s="141" t="str">
        <f t="shared" si="252"/>
        <v>Correct</v>
      </c>
      <c r="AU657" s="142"/>
      <c r="AV657" s="115" t="s">
        <v>83</v>
      </c>
      <c r="AW657" s="115">
        <v>58</v>
      </c>
      <c r="AX657" s="115" t="s">
        <v>181</v>
      </c>
      <c r="AY657" s="115" t="s">
        <v>237</v>
      </c>
      <c r="AZ657" s="115" t="s">
        <v>85</v>
      </c>
      <c r="BA657" s="115" t="s">
        <v>86</v>
      </c>
      <c r="BB657" s="115" t="s">
        <v>87</v>
      </c>
      <c r="BC657" s="115" t="s">
        <v>100</v>
      </c>
      <c r="BD657" s="115" t="s">
        <v>111</v>
      </c>
      <c r="BE657" s="115" t="s">
        <v>113</v>
      </c>
      <c r="BF657" s="115" t="s">
        <v>91</v>
      </c>
      <c r="BG657" s="115" t="s">
        <v>91</v>
      </c>
    </row>
    <row r="658" spans="1:59">
      <c r="A658" s="115">
        <v>7010996171</v>
      </c>
      <c r="B658" s="115" t="s">
        <v>52</v>
      </c>
      <c r="H658" s="115" t="s">
        <v>57</v>
      </c>
      <c r="N658" s="115" t="s">
        <v>26</v>
      </c>
      <c r="T658" s="142"/>
      <c r="U658" s="141">
        <f t="shared" si="230"/>
        <v>3</v>
      </c>
      <c r="V658" s="141">
        <f t="shared" si="231"/>
        <v>1</v>
      </c>
      <c r="W658" s="142"/>
      <c r="X658" s="141">
        <f t="shared" si="232"/>
        <v>1</v>
      </c>
      <c r="Y658" s="141">
        <f t="shared" si="233"/>
        <v>0</v>
      </c>
      <c r="Z658" s="141">
        <f t="shared" si="234"/>
        <v>0</v>
      </c>
      <c r="AA658" s="141">
        <f t="shared" si="235"/>
        <v>0</v>
      </c>
      <c r="AB658" s="141">
        <f t="shared" si="236"/>
        <v>0</v>
      </c>
      <c r="AC658" s="141">
        <f t="shared" si="237"/>
        <v>0</v>
      </c>
      <c r="AD658" s="141">
        <f t="shared" si="238"/>
        <v>1</v>
      </c>
      <c r="AE658" s="141">
        <f t="shared" si="239"/>
        <v>0</v>
      </c>
      <c r="AF658" s="141">
        <f t="shared" si="240"/>
        <v>0</v>
      </c>
      <c r="AG658" s="141">
        <f t="shared" si="241"/>
        <v>0</v>
      </c>
      <c r="AH658" s="141">
        <f t="shared" si="242"/>
        <v>0</v>
      </c>
      <c r="AI658" s="141">
        <f t="shared" si="243"/>
        <v>0</v>
      </c>
      <c r="AJ658" s="141">
        <f t="shared" si="244"/>
        <v>1</v>
      </c>
      <c r="AK658" s="141">
        <f t="shared" si="245"/>
        <v>0</v>
      </c>
      <c r="AL658" s="141">
        <f t="shared" si="246"/>
        <v>0</v>
      </c>
      <c r="AM658" s="141">
        <f t="shared" si="247"/>
        <v>0</v>
      </c>
      <c r="AN658" s="141">
        <f t="shared" si="248"/>
        <v>0</v>
      </c>
      <c r="AO658" s="141">
        <f t="shared" si="249"/>
        <v>0</v>
      </c>
      <c r="AP658" s="142"/>
      <c r="AQ658" s="142"/>
      <c r="AR658" s="141">
        <f t="shared" si="250"/>
        <v>3</v>
      </c>
      <c r="AS658" s="141">
        <f t="shared" si="251"/>
        <v>3</v>
      </c>
      <c r="AT658" s="141" t="str">
        <f t="shared" si="252"/>
        <v>Correct</v>
      </c>
      <c r="AU658" s="142"/>
      <c r="AV658" s="115" t="s">
        <v>99</v>
      </c>
      <c r="AW658" s="115">
        <v>55</v>
      </c>
      <c r="AX658" s="115" t="s">
        <v>84</v>
      </c>
      <c r="AY658" s="115" t="s">
        <v>123</v>
      </c>
      <c r="AZ658" s="115" t="s">
        <v>85</v>
      </c>
      <c r="BA658" s="115" t="s">
        <v>86</v>
      </c>
      <c r="BB658" s="115" t="s">
        <v>87</v>
      </c>
      <c r="BC658" s="115" t="s">
        <v>101</v>
      </c>
      <c r="BD658" s="115" t="s">
        <v>89</v>
      </c>
      <c r="BE658" s="115" t="s">
        <v>90</v>
      </c>
      <c r="BF658" s="115" t="s">
        <v>91</v>
      </c>
      <c r="BG658" s="115" t="s">
        <v>91</v>
      </c>
    </row>
    <row r="659" spans="1:59">
      <c r="A659" s="115">
        <v>7011542039</v>
      </c>
      <c r="D659" s="115" t="s">
        <v>54</v>
      </c>
      <c r="M659" s="115" t="s">
        <v>62</v>
      </c>
      <c r="S659" s="115" t="s">
        <v>66</v>
      </c>
      <c r="T659" s="142"/>
      <c r="U659" s="141">
        <f t="shared" si="230"/>
        <v>3</v>
      </c>
      <c r="V659" s="141">
        <f t="shared" si="231"/>
        <v>1</v>
      </c>
      <c r="W659" s="142"/>
      <c r="X659" s="141">
        <f t="shared" si="232"/>
        <v>0</v>
      </c>
      <c r="Y659" s="141">
        <f t="shared" si="233"/>
        <v>0</v>
      </c>
      <c r="Z659" s="141">
        <f t="shared" si="234"/>
        <v>1</v>
      </c>
      <c r="AA659" s="141">
        <f t="shared" si="235"/>
        <v>0</v>
      </c>
      <c r="AB659" s="141">
        <f t="shared" si="236"/>
        <v>0</v>
      </c>
      <c r="AC659" s="141">
        <f t="shared" si="237"/>
        <v>0</v>
      </c>
      <c r="AD659" s="141">
        <f t="shared" si="238"/>
        <v>0</v>
      </c>
      <c r="AE659" s="141">
        <f t="shared" si="239"/>
        <v>0</v>
      </c>
      <c r="AF659" s="141">
        <f t="shared" si="240"/>
        <v>0</v>
      </c>
      <c r="AG659" s="141">
        <f t="shared" si="241"/>
        <v>0</v>
      </c>
      <c r="AH659" s="141">
        <f t="shared" si="242"/>
        <v>0</v>
      </c>
      <c r="AI659" s="141">
        <f t="shared" si="243"/>
        <v>1</v>
      </c>
      <c r="AJ659" s="141">
        <f t="shared" si="244"/>
        <v>0</v>
      </c>
      <c r="AK659" s="141">
        <f t="shared" si="245"/>
        <v>0</v>
      </c>
      <c r="AL659" s="141">
        <f t="shared" si="246"/>
        <v>0</v>
      </c>
      <c r="AM659" s="141">
        <f t="shared" si="247"/>
        <v>0</v>
      </c>
      <c r="AN659" s="141">
        <f t="shared" si="248"/>
        <v>0</v>
      </c>
      <c r="AO659" s="141">
        <f t="shared" si="249"/>
        <v>1</v>
      </c>
      <c r="AP659" s="142"/>
      <c r="AQ659" s="142"/>
      <c r="AR659" s="141">
        <f t="shared" si="250"/>
        <v>3</v>
      </c>
      <c r="AS659" s="141">
        <f t="shared" si="251"/>
        <v>3</v>
      </c>
      <c r="AT659" s="141" t="str">
        <f t="shared" si="252"/>
        <v>Correct</v>
      </c>
      <c r="AU659" s="142"/>
      <c r="AV659" s="115" t="s">
        <v>83</v>
      </c>
      <c r="AW659" s="115">
        <v>35</v>
      </c>
      <c r="AX659" s="115" t="s">
        <v>181</v>
      </c>
      <c r="AY659" s="115" t="s">
        <v>190</v>
      </c>
      <c r="AZ659" s="115" t="s">
        <v>85</v>
      </c>
      <c r="BA659" s="115" t="s">
        <v>91</v>
      </c>
      <c r="BB659" s="115" t="s">
        <v>137</v>
      </c>
      <c r="BC659" s="115" t="s">
        <v>100</v>
      </c>
      <c r="BD659" s="115" t="s">
        <v>89</v>
      </c>
      <c r="BE659" s="115" t="s">
        <v>90</v>
      </c>
      <c r="BF659" s="115" t="s">
        <v>91</v>
      </c>
      <c r="BG659" s="115" t="s">
        <v>91</v>
      </c>
    </row>
    <row r="660" spans="1:59">
      <c r="A660" s="115">
        <v>6985162090</v>
      </c>
      <c r="C660" s="115" t="s">
        <v>53</v>
      </c>
      <c r="E660" s="115" t="s">
        <v>19</v>
      </c>
      <c r="O660" s="115" t="s">
        <v>22</v>
      </c>
      <c r="T660" s="142"/>
      <c r="U660" s="141">
        <f t="shared" si="230"/>
        <v>3</v>
      </c>
      <c r="V660" s="141">
        <f t="shared" si="231"/>
        <v>1</v>
      </c>
      <c r="W660" s="142"/>
      <c r="X660" s="141">
        <f t="shared" si="232"/>
        <v>0</v>
      </c>
      <c r="Y660" s="141">
        <f t="shared" si="233"/>
        <v>1</v>
      </c>
      <c r="Z660" s="141">
        <f t="shared" si="234"/>
        <v>0</v>
      </c>
      <c r="AA660" s="141">
        <f t="shared" si="235"/>
        <v>1</v>
      </c>
      <c r="AB660" s="141">
        <f t="shared" si="236"/>
        <v>0</v>
      </c>
      <c r="AC660" s="141">
        <f t="shared" si="237"/>
        <v>0</v>
      </c>
      <c r="AD660" s="141">
        <f t="shared" si="238"/>
        <v>0</v>
      </c>
      <c r="AE660" s="141">
        <f t="shared" si="239"/>
        <v>0</v>
      </c>
      <c r="AF660" s="141">
        <f t="shared" si="240"/>
        <v>0</v>
      </c>
      <c r="AG660" s="141">
        <f t="shared" si="241"/>
        <v>0</v>
      </c>
      <c r="AH660" s="141">
        <f t="shared" si="242"/>
        <v>0</v>
      </c>
      <c r="AI660" s="141">
        <f t="shared" si="243"/>
        <v>0</v>
      </c>
      <c r="AJ660" s="141">
        <f t="shared" si="244"/>
        <v>0</v>
      </c>
      <c r="AK660" s="141">
        <f t="shared" si="245"/>
        <v>1</v>
      </c>
      <c r="AL660" s="141">
        <f t="shared" si="246"/>
        <v>0</v>
      </c>
      <c r="AM660" s="141">
        <f t="shared" si="247"/>
        <v>0</v>
      </c>
      <c r="AN660" s="141">
        <f t="shared" si="248"/>
        <v>0</v>
      </c>
      <c r="AO660" s="141">
        <f t="shared" si="249"/>
        <v>0</v>
      </c>
      <c r="AP660" s="142"/>
      <c r="AQ660" s="142"/>
      <c r="AR660" s="141">
        <f t="shared" si="250"/>
        <v>3</v>
      </c>
      <c r="AS660" s="141">
        <f t="shared" si="251"/>
        <v>3</v>
      </c>
      <c r="AT660" s="141" t="str">
        <f t="shared" si="252"/>
        <v>Correct</v>
      </c>
      <c r="AU660" s="142"/>
      <c r="AV660" s="115" t="s">
        <v>99</v>
      </c>
      <c r="AW660" s="115">
        <v>19</v>
      </c>
      <c r="AX660" s="115" t="s">
        <v>181</v>
      </c>
      <c r="AY660" s="115" t="s">
        <v>222</v>
      </c>
      <c r="AZ660" s="115" t="s">
        <v>85</v>
      </c>
      <c r="BA660" s="115" t="s">
        <v>86</v>
      </c>
      <c r="BB660" s="115" t="s">
        <v>87</v>
      </c>
      <c r="BC660" s="115" t="s">
        <v>101</v>
      </c>
      <c r="BD660" s="115" t="s">
        <v>94</v>
      </c>
      <c r="BE660" s="115" t="s">
        <v>90</v>
      </c>
      <c r="BF660" s="115" t="s">
        <v>91</v>
      </c>
      <c r="BG660" s="115" t="s">
        <v>91</v>
      </c>
    </row>
    <row r="661" spans="1:59">
      <c r="A661" s="115">
        <v>5609481059</v>
      </c>
      <c r="G661" s="115" t="s">
        <v>56</v>
      </c>
      <c r="K661" s="115" t="s">
        <v>60</v>
      </c>
      <c r="L661" s="115" t="s">
        <v>61</v>
      </c>
      <c r="T661" s="142"/>
      <c r="U661" s="141">
        <f t="shared" si="230"/>
        <v>3</v>
      </c>
      <c r="V661" s="141">
        <f t="shared" si="231"/>
        <v>1</v>
      </c>
      <c r="W661" s="142"/>
      <c r="X661" s="141">
        <f t="shared" si="232"/>
        <v>0</v>
      </c>
      <c r="Y661" s="141">
        <f t="shared" si="233"/>
        <v>0</v>
      </c>
      <c r="Z661" s="141">
        <f t="shared" si="234"/>
        <v>0</v>
      </c>
      <c r="AA661" s="141">
        <f t="shared" si="235"/>
        <v>0</v>
      </c>
      <c r="AB661" s="141">
        <f t="shared" si="236"/>
        <v>0</v>
      </c>
      <c r="AC661" s="141">
        <f t="shared" si="237"/>
        <v>1</v>
      </c>
      <c r="AD661" s="141">
        <f t="shared" si="238"/>
        <v>0</v>
      </c>
      <c r="AE661" s="141">
        <f t="shared" si="239"/>
        <v>0</v>
      </c>
      <c r="AF661" s="141">
        <f t="shared" si="240"/>
        <v>0</v>
      </c>
      <c r="AG661" s="141">
        <f t="shared" si="241"/>
        <v>1</v>
      </c>
      <c r="AH661" s="141">
        <f t="shared" si="242"/>
        <v>1</v>
      </c>
      <c r="AI661" s="141">
        <f t="shared" si="243"/>
        <v>0</v>
      </c>
      <c r="AJ661" s="141">
        <f t="shared" si="244"/>
        <v>0</v>
      </c>
      <c r="AK661" s="141">
        <f t="shared" si="245"/>
        <v>0</v>
      </c>
      <c r="AL661" s="141">
        <f t="shared" si="246"/>
        <v>0</v>
      </c>
      <c r="AM661" s="141">
        <f t="shared" si="247"/>
        <v>0</v>
      </c>
      <c r="AN661" s="141">
        <f t="shared" si="248"/>
        <v>0</v>
      </c>
      <c r="AO661" s="141">
        <f t="shared" si="249"/>
        <v>0</v>
      </c>
      <c r="AP661" s="142"/>
      <c r="AQ661" s="142"/>
      <c r="AR661" s="141">
        <f t="shared" si="250"/>
        <v>3</v>
      </c>
      <c r="AS661" s="141">
        <f t="shared" si="251"/>
        <v>3</v>
      </c>
      <c r="AT661" s="141" t="str">
        <f t="shared" si="252"/>
        <v>Correct</v>
      </c>
      <c r="AU661" s="142"/>
      <c r="AV661" s="115" t="s">
        <v>99</v>
      </c>
      <c r="AW661" s="115">
        <v>51</v>
      </c>
      <c r="AX661" s="115" t="s">
        <v>181</v>
      </c>
      <c r="AY661" s="115" t="s">
        <v>234</v>
      </c>
      <c r="AZ661" s="115" t="s">
        <v>85</v>
      </c>
      <c r="BA661" s="115" t="s">
        <v>86</v>
      </c>
      <c r="BB661" s="115" t="s">
        <v>87</v>
      </c>
      <c r="BC661" s="115" t="s">
        <v>101</v>
      </c>
      <c r="BD661" s="115" t="s">
        <v>89</v>
      </c>
      <c r="BE661" s="115" t="s">
        <v>90</v>
      </c>
      <c r="BF661" s="115" t="s">
        <v>91</v>
      </c>
      <c r="BG661" s="115" t="s">
        <v>91</v>
      </c>
    </row>
    <row r="662" spans="1:59">
      <c r="A662" s="115">
        <v>7011002288</v>
      </c>
      <c r="B662" s="115" t="s">
        <v>52</v>
      </c>
      <c r="E662" s="115" t="s">
        <v>19</v>
      </c>
      <c r="S662" s="115" t="s">
        <v>66</v>
      </c>
      <c r="T662" s="142"/>
      <c r="U662" s="141">
        <f t="shared" si="230"/>
        <v>3</v>
      </c>
      <c r="V662" s="141">
        <f t="shared" si="231"/>
        <v>1</v>
      </c>
      <c r="W662" s="142"/>
      <c r="X662" s="141">
        <f t="shared" si="232"/>
        <v>1</v>
      </c>
      <c r="Y662" s="141">
        <f t="shared" si="233"/>
        <v>0</v>
      </c>
      <c r="Z662" s="141">
        <f t="shared" si="234"/>
        <v>0</v>
      </c>
      <c r="AA662" s="141">
        <f t="shared" si="235"/>
        <v>1</v>
      </c>
      <c r="AB662" s="141">
        <f t="shared" si="236"/>
        <v>0</v>
      </c>
      <c r="AC662" s="141">
        <f t="shared" si="237"/>
        <v>0</v>
      </c>
      <c r="AD662" s="141">
        <f t="shared" si="238"/>
        <v>0</v>
      </c>
      <c r="AE662" s="141">
        <f t="shared" si="239"/>
        <v>0</v>
      </c>
      <c r="AF662" s="141">
        <f t="shared" si="240"/>
        <v>0</v>
      </c>
      <c r="AG662" s="141">
        <f t="shared" si="241"/>
        <v>0</v>
      </c>
      <c r="AH662" s="141">
        <f t="shared" si="242"/>
        <v>0</v>
      </c>
      <c r="AI662" s="141">
        <f t="shared" si="243"/>
        <v>0</v>
      </c>
      <c r="AJ662" s="141">
        <f t="shared" si="244"/>
        <v>0</v>
      </c>
      <c r="AK662" s="141">
        <f t="shared" si="245"/>
        <v>0</v>
      </c>
      <c r="AL662" s="141">
        <f t="shared" si="246"/>
        <v>0</v>
      </c>
      <c r="AM662" s="141">
        <f t="shared" si="247"/>
        <v>0</v>
      </c>
      <c r="AN662" s="141">
        <f t="shared" si="248"/>
        <v>0</v>
      </c>
      <c r="AO662" s="141">
        <f t="shared" si="249"/>
        <v>1</v>
      </c>
      <c r="AP662" s="142"/>
      <c r="AQ662" s="142"/>
      <c r="AR662" s="141">
        <f t="shared" si="250"/>
        <v>3</v>
      </c>
      <c r="AS662" s="141">
        <f t="shared" si="251"/>
        <v>3</v>
      </c>
      <c r="AT662" s="141" t="str">
        <f t="shared" si="252"/>
        <v>Correct</v>
      </c>
      <c r="AU662" s="142"/>
      <c r="AW662" s="115">
        <v>50</v>
      </c>
      <c r="AX662" s="115" t="s">
        <v>84</v>
      </c>
      <c r="AY662" s="115" t="s">
        <v>123</v>
      </c>
      <c r="AZ662" s="115" t="s">
        <v>85</v>
      </c>
      <c r="BA662" s="115" t="s">
        <v>86</v>
      </c>
      <c r="BB662" s="115" t="s">
        <v>87</v>
      </c>
      <c r="BC662" s="115" t="s">
        <v>104</v>
      </c>
      <c r="BD662" s="115" t="s">
        <v>89</v>
      </c>
      <c r="BE662" s="115" t="s">
        <v>90</v>
      </c>
      <c r="BG662" s="115" t="s">
        <v>91</v>
      </c>
    </row>
    <row r="663" spans="1:59">
      <c r="A663" s="115">
        <v>7011272140</v>
      </c>
      <c r="B663" s="115" t="s">
        <v>52</v>
      </c>
      <c r="H663" s="115" t="s">
        <v>57</v>
      </c>
      <c r="N663" s="115" t="s">
        <v>26</v>
      </c>
      <c r="T663" s="142"/>
      <c r="U663" s="141">
        <f t="shared" si="230"/>
        <v>3</v>
      </c>
      <c r="V663" s="141">
        <f t="shared" si="231"/>
        <v>1</v>
      </c>
      <c r="W663" s="142"/>
      <c r="X663" s="141">
        <f t="shared" si="232"/>
        <v>1</v>
      </c>
      <c r="Y663" s="141">
        <f t="shared" si="233"/>
        <v>0</v>
      </c>
      <c r="Z663" s="141">
        <f t="shared" si="234"/>
        <v>0</v>
      </c>
      <c r="AA663" s="141">
        <f t="shared" si="235"/>
        <v>0</v>
      </c>
      <c r="AB663" s="141">
        <f t="shared" si="236"/>
        <v>0</v>
      </c>
      <c r="AC663" s="141">
        <f t="shared" si="237"/>
        <v>0</v>
      </c>
      <c r="AD663" s="141">
        <f t="shared" si="238"/>
        <v>1</v>
      </c>
      <c r="AE663" s="141">
        <f t="shared" si="239"/>
        <v>0</v>
      </c>
      <c r="AF663" s="141">
        <f t="shared" si="240"/>
        <v>0</v>
      </c>
      <c r="AG663" s="141">
        <f t="shared" si="241"/>
        <v>0</v>
      </c>
      <c r="AH663" s="141">
        <f t="shared" si="242"/>
        <v>0</v>
      </c>
      <c r="AI663" s="141">
        <f t="shared" si="243"/>
        <v>0</v>
      </c>
      <c r="AJ663" s="141">
        <f t="shared" si="244"/>
        <v>1</v>
      </c>
      <c r="AK663" s="141">
        <f t="shared" si="245"/>
        <v>0</v>
      </c>
      <c r="AL663" s="141">
        <f t="shared" si="246"/>
        <v>0</v>
      </c>
      <c r="AM663" s="141">
        <f t="shared" si="247"/>
        <v>0</v>
      </c>
      <c r="AN663" s="141">
        <f t="shared" si="248"/>
        <v>0</v>
      </c>
      <c r="AO663" s="141">
        <f t="shared" si="249"/>
        <v>0</v>
      </c>
      <c r="AP663" s="142"/>
      <c r="AQ663" s="142"/>
      <c r="AR663" s="141">
        <f t="shared" si="250"/>
        <v>3</v>
      </c>
      <c r="AS663" s="141">
        <f t="shared" si="251"/>
        <v>3</v>
      </c>
      <c r="AT663" s="141" t="str">
        <f t="shared" si="252"/>
        <v>Correct</v>
      </c>
      <c r="AU663" s="142"/>
      <c r="AV663" s="115" t="s">
        <v>99</v>
      </c>
      <c r="AW663" s="115">
        <v>70</v>
      </c>
      <c r="AX663" s="115" t="s">
        <v>84</v>
      </c>
      <c r="AY663" s="115" t="s">
        <v>126</v>
      </c>
      <c r="BB663" s="115" t="s">
        <v>116</v>
      </c>
      <c r="BC663" s="115" t="s">
        <v>101</v>
      </c>
      <c r="BD663" s="115" t="s">
        <v>111</v>
      </c>
      <c r="BE663" s="115" t="s">
        <v>106</v>
      </c>
      <c r="BF663" s="115" t="s">
        <v>91</v>
      </c>
      <c r="BG663" s="115" t="s">
        <v>91</v>
      </c>
    </row>
    <row r="664" spans="1:59">
      <c r="A664" s="115">
        <v>7020343838</v>
      </c>
      <c r="M664" s="115" t="s">
        <v>62</v>
      </c>
      <c r="O664" s="115" t="s">
        <v>22</v>
      </c>
      <c r="T664" s="142"/>
      <c r="U664" s="141">
        <f t="shared" si="230"/>
        <v>2</v>
      </c>
      <c r="V664" s="141">
        <f t="shared" si="231"/>
        <v>1.5</v>
      </c>
      <c r="W664" s="142"/>
      <c r="X664" s="141">
        <f t="shared" si="232"/>
        <v>0</v>
      </c>
      <c r="Y664" s="141">
        <f t="shared" si="233"/>
        <v>0</v>
      </c>
      <c r="Z664" s="141">
        <f t="shared" si="234"/>
        <v>0</v>
      </c>
      <c r="AA664" s="141">
        <f t="shared" si="235"/>
        <v>0</v>
      </c>
      <c r="AB664" s="141">
        <f t="shared" si="236"/>
        <v>0</v>
      </c>
      <c r="AC664" s="141">
        <f t="shared" si="237"/>
        <v>0</v>
      </c>
      <c r="AD664" s="141">
        <f t="shared" si="238"/>
        <v>0</v>
      </c>
      <c r="AE664" s="141">
        <f t="shared" si="239"/>
        <v>0</v>
      </c>
      <c r="AF664" s="141">
        <f t="shared" si="240"/>
        <v>0</v>
      </c>
      <c r="AG664" s="141">
        <f t="shared" si="241"/>
        <v>0</v>
      </c>
      <c r="AH664" s="141">
        <f t="shared" si="242"/>
        <v>0</v>
      </c>
      <c r="AI664" s="141">
        <f t="shared" si="243"/>
        <v>1</v>
      </c>
      <c r="AJ664" s="141">
        <f t="shared" si="244"/>
        <v>0</v>
      </c>
      <c r="AK664" s="141">
        <f t="shared" si="245"/>
        <v>1</v>
      </c>
      <c r="AL664" s="141">
        <f t="shared" si="246"/>
        <v>0</v>
      </c>
      <c r="AM664" s="141">
        <f t="shared" si="247"/>
        <v>0</v>
      </c>
      <c r="AN664" s="141">
        <f t="shared" si="248"/>
        <v>0</v>
      </c>
      <c r="AO664" s="141">
        <f t="shared" si="249"/>
        <v>0</v>
      </c>
      <c r="AP664" s="142"/>
      <c r="AQ664" s="142"/>
      <c r="AR664" s="141">
        <f t="shared" si="250"/>
        <v>2</v>
      </c>
      <c r="AS664" s="141">
        <f t="shared" si="251"/>
        <v>2</v>
      </c>
      <c r="AT664" s="141" t="str">
        <f t="shared" si="252"/>
        <v>Correct</v>
      </c>
      <c r="AU664" s="142"/>
      <c r="AV664" s="115" t="s">
        <v>83</v>
      </c>
      <c r="AW664" s="115">
        <v>14</v>
      </c>
      <c r="AX664" s="115" t="s">
        <v>181</v>
      </c>
      <c r="AY664" s="115" t="s">
        <v>207</v>
      </c>
      <c r="AZ664" s="115" t="s">
        <v>85</v>
      </c>
      <c r="BA664" s="115" t="s">
        <v>86</v>
      </c>
      <c r="BB664" s="115" t="s">
        <v>87</v>
      </c>
      <c r="BD664" s="115" t="s">
        <v>112</v>
      </c>
      <c r="BE664" s="115" t="s">
        <v>95</v>
      </c>
      <c r="BF664" s="115" t="s">
        <v>91</v>
      </c>
      <c r="BG664" s="115" t="s">
        <v>91</v>
      </c>
    </row>
    <row r="665" spans="1:59">
      <c r="A665" s="115">
        <v>6985158756</v>
      </c>
      <c r="T665" s="142"/>
      <c r="U665" s="141">
        <f t="shared" si="230"/>
        <v>0</v>
      </c>
      <c r="V665" s="141" t="e">
        <f t="shared" si="231"/>
        <v>#DIV/0!</v>
      </c>
      <c r="W665" s="142"/>
      <c r="X665" s="141">
        <f t="shared" si="232"/>
        <v>0</v>
      </c>
      <c r="Y665" s="141">
        <f t="shared" si="233"/>
        <v>0</v>
      </c>
      <c r="Z665" s="141">
        <f t="shared" si="234"/>
        <v>0</v>
      </c>
      <c r="AA665" s="141">
        <f t="shared" si="235"/>
        <v>0</v>
      </c>
      <c r="AB665" s="141">
        <f t="shared" si="236"/>
        <v>0</v>
      </c>
      <c r="AC665" s="141">
        <f t="shared" si="237"/>
        <v>0</v>
      </c>
      <c r="AD665" s="141">
        <f t="shared" si="238"/>
        <v>0</v>
      </c>
      <c r="AE665" s="141">
        <f t="shared" si="239"/>
        <v>0</v>
      </c>
      <c r="AF665" s="141">
        <f t="shared" si="240"/>
        <v>0</v>
      </c>
      <c r="AG665" s="141">
        <f t="shared" si="241"/>
        <v>0</v>
      </c>
      <c r="AH665" s="141">
        <f t="shared" si="242"/>
        <v>0</v>
      </c>
      <c r="AI665" s="141">
        <f t="shared" si="243"/>
        <v>0</v>
      </c>
      <c r="AJ665" s="141">
        <f t="shared" si="244"/>
        <v>0</v>
      </c>
      <c r="AK665" s="141">
        <f t="shared" si="245"/>
        <v>0</v>
      </c>
      <c r="AL665" s="141">
        <f t="shared" si="246"/>
        <v>0</v>
      </c>
      <c r="AM665" s="141">
        <f t="shared" si="247"/>
        <v>0</v>
      </c>
      <c r="AN665" s="141">
        <f t="shared" si="248"/>
        <v>0</v>
      </c>
      <c r="AO665" s="141">
        <f t="shared" si="249"/>
        <v>0</v>
      </c>
      <c r="AP665" s="142"/>
      <c r="AQ665" s="142"/>
      <c r="AR665" s="141">
        <f t="shared" si="250"/>
        <v>0</v>
      </c>
      <c r="AS665" s="141">
        <f t="shared" si="251"/>
        <v>0</v>
      </c>
      <c r="AT665" s="141" t="str">
        <f t="shared" si="252"/>
        <v>Correct</v>
      </c>
      <c r="AU665" s="142"/>
      <c r="AV665" s="115" t="s">
        <v>83</v>
      </c>
      <c r="AW665" s="115">
        <v>59</v>
      </c>
      <c r="AX665" s="115" t="s">
        <v>181</v>
      </c>
      <c r="AY665" s="115" t="s">
        <v>199</v>
      </c>
      <c r="AZ665" s="115" t="s">
        <v>85</v>
      </c>
      <c r="BA665" s="115" t="s">
        <v>86</v>
      </c>
      <c r="BB665" s="115" t="s">
        <v>87</v>
      </c>
      <c r="BD665" s="115" t="s">
        <v>94</v>
      </c>
      <c r="BE665" s="115" t="s">
        <v>113</v>
      </c>
      <c r="BF665" s="115" t="s">
        <v>91</v>
      </c>
      <c r="BG665" s="115" t="s">
        <v>91</v>
      </c>
    </row>
    <row r="666" spans="1:59">
      <c r="A666" s="115">
        <v>5610754126</v>
      </c>
      <c r="G666" s="115" t="s">
        <v>56</v>
      </c>
      <c r="R666" s="115" t="s">
        <v>65</v>
      </c>
      <c r="T666" s="142"/>
      <c r="U666" s="141">
        <f t="shared" si="230"/>
        <v>2</v>
      </c>
      <c r="V666" s="141">
        <f t="shared" si="231"/>
        <v>1.5</v>
      </c>
      <c r="W666" s="142"/>
      <c r="X666" s="141">
        <f t="shared" si="232"/>
        <v>0</v>
      </c>
      <c r="Y666" s="141">
        <f t="shared" si="233"/>
        <v>0</v>
      </c>
      <c r="Z666" s="141">
        <f t="shared" si="234"/>
        <v>0</v>
      </c>
      <c r="AA666" s="141">
        <f t="shared" si="235"/>
        <v>0</v>
      </c>
      <c r="AB666" s="141">
        <f t="shared" si="236"/>
        <v>0</v>
      </c>
      <c r="AC666" s="141">
        <f t="shared" si="237"/>
        <v>1</v>
      </c>
      <c r="AD666" s="141">
        <f t="shared" si="238"/>
        <v>0</v>
      </c>
      <c r="AE666" s="141">
        <f t="shared" si="239"/>
        <v>0</v>
      </c>
      <c r="AF666" s="141">
        <f t="shared" si="240"/>
        <v>0</v>
      </c>
      <c r="AG666" s="141">
        <f t="shared" si="241"/>
        <v>0</v>
      </c>
      <c r="AH666" s="141">
        <f t="shared" si="242"/>
        <v>0</v>
      </c>
      <c r="AI666" s="141">
        <f t="shared" si="243"/>
        <v>0</v>
      </c>
      <c r="AJ666" s="141">
        <f t="shared" si="244"/>
        <v>0</v>
      </c>
      <c r="AK666" s="141">
        <f t="shared" si="245"/>
        <v>0</v>
      </c>
      <c r="AL666" s="141">
        <f t="shared" si="246"/>
        <v>0</v>
      </c>
      <c r="AM666" s="141">
        <f t="shared" si="247"/>
        <v>0</v>
      </c>
      <c r="AN666" s="141">
        <f t="shared" si="248"/>
        <v>1</v>
      </c>
      <c r="AO666" s="141">
        <f t="shared" si="249"/>
        <v>0</v>
      </c>
      <c r="AP666" s="142"/>
      <c r="AQ666" s="142"/>
      <c r="AR666" s="141">
        <f t="shared" si="250"/>
        <v>2</v>
      </c>
      <c r="AS666" s="141">
        <f t="shared" si="251"/>
        <v>2</v>
      </c>
      <c r="AT666" s="141" t="str">
        <f t="shared" si="252"/>
        <v>Correct</v>
      </c>
      <c r="AU666" s="142"/>
      <c r="AV666" s="115" t="s">
        <v>83</v>
      </c>
      <c r="AW666" s="115">
        <v>41</v>
      </c>
      <c r="AX666" s="115" t="s">
        <v>181</v>
      </c>
      <c r="AY666" s="115" t="s">
        <v>205</v>
      </c>
      <c r="AZ666" s="115" t="s">
        <v>97</v>
      </c>
      <c r="BA666" s="115" t="s">
        <v>86</v>
      </c>
      <c r="BB666" s="115" t="s">
        <v>87</v>
      </c>
      <c r="BC666" s="115" t="s">
        <v>101</v>
      </c>
      <c r="BD666" s="115" t="s">
        <v>94</v>
      </c>
      <c r="BE666" s="115" t="s">
        <v>90</v>
      </c>
      <c r="BF666" s="115" t="s">
        <v>91</v>
      </c>
      <c r="BG666" s="115" t="s">
        <v>91</v>
      </c>
    </row>
    <row r="667" spans="1:59">
      <c r="A667" s="115">
        <v>7045770683</v>
      </c>
      <c r="D667" s="115" t="s">
        <v>54</v>
      </c>
      <c r="G667" s="115" t="s">
        <v>56</v>
      </c>
      <c r="R667" s="115" t="s">
        <v>65</v>
      </c>
      <c r="T667" s="142"/>
      <c r="U667" s="141">
        <f t="shared" si="230"/>
        <v>3</v>
      </c>
      <c r="V667" s="141">
        <f t="shared" si="231"/>
        <v>1</v>
      </c>
      <c r="W667" s="142"/>
      <c r="X667" s="141">
        <f t="shared" si="232"/>
        <v>0</v>
      </c>
      <c r="Y667" s="141">
        <f t="shared" si="233"/>
        <v>0</v>
      </c>
      <c r="Z667" s="141">
        <f t="shared" si="234"/>
        <v>1</v>
      </c>
      <c r="AA667" s="141">
        <f t="shared" si="235"/>
        <v>0</v>
      </c>
      <c r="AB667" s="141">
        <f t="shared" si="236"/>
        <v>0</v>
      </c>
      <c r="AC667" s="141">
        <f t="shared" si="237"/>
        <v>1</v>
      </c>
      <c r="AD667" s="141">
        <f t="shared" si="238"/>
        <v>0</v>
      </c>
      <c r="AE667" s="141">
        <f t="shared" si="239"/>
        <v>0</v>
      </c>
      <c r="AF667" s="141">
        <f t="shared" si="240"/>
        <v>0</v>
      </c>
      <c r="AG667" s="141">
        <f t="shared" si="241"/>
        <v>0</v>
      </c>
      <c r="AH667" s="141">
        <f t="shared" si="242"/>
        <v>0</v>
      </c>
      <c r="AI667" s="141">
        <f t="shared" si="243"/>
        <v>0</v>
      </c>
      <c r="AJ667" s="141">
        <f t="shared" si="244"/>
        <v>0</v>
      </c>
      <c r="AK667" s="141">
        <f t="shared" si="245"/>
        <v>0</v>
      </c>
      <c r="AL667" s="141">
        <f t="shared" si="246"/>
        <v>0</v>
      </c>
      <c r="AM667" s="141">
        <f t="shared" si="247"/>
        <v>0</v>
      </c>
      <c r="AN667" s="141">
        <f t="shared" si="248"/>
        <v>1</v>
      </c>
      <c r="AO667" s="141">
        <f t="shared" si="249"/>
        <v>0</v>
      </c>
      <c r="AP667" s="142"/>
      <c r="AQ667" s="142"/>
      <c r="AR667" s="141">
        <f t="shared" si="250"/>
        <v>3</v>
      </c>
      <c r="AS667" s="141">
        <f t="shared" si="251"/>
        <v>3</v>
      </c>
      <c r="AT667" s="141" t="str">
        <f t="shared" si="252"/>
        <v>Correct</v>
      </c>
      <c r="AU667" s="142"/>
      <c r="AV667" s="115" t="s">
        <v>83</v>
      </c>
      <c r="AW667" s="115">
        <v>34</v>
      </c>
      <c r="AX667" s="115" t="s">
        <v>181</v>
      </c>
      <c r="AY667" s="115" t="s">
        <v>241</v>
      </c>
      <c r="AZ667" s="115" t="s">
        <v>85</v>
      </c>
      <c r="BA667" s="115" t="s">
        <v>91</v>
      </c>
      <c r="BB667" s="115" t="s">
        <v>87</v>
      </c>
      <c r="BC667" s="115" t="s">
        <v>88</v>
      </c>
      <c r="BD667" s="115" t="s">
        <v>89</v>
      </c>
      <c r="BE667" s="115" t="s">
        <v>103</v>
      </c>
      <c r="BF667" s="115" t="s">
        <v>91</v>
      </c>
      <c r="BG667" s="115" t="s">
        <v>91</v>
      </c>
    </row>
    <row r="668" spans="1:59">
      <c r="A668" s="115">
        <v>7020348211</v>
      </c>
      <c r="C668" s="115" t="s">
        <v>53</v>
      </c>
      <c r="D668" s="115" t="s">
        <v>54</v>
      </c>
      <c r="N668" s="115" t="s">
        <v>26</v>
      </c>
      <c r="T668" s="142"/>
      <c r="U668" s="141">
        <f t="shared" si="230"/>
        <v>3</v>
      </c>
      <c r="V668" s="141">
        <f t="shared" si="231"/>
        <v>1</v>
      </c>
      <c r="W668" s="142"/>
      <c r="X668" s="141">
        <f t="shared" si="232"/>
        <v>0</v>
      </c>
      <c r="Y668" s="141">
        <f t="shared" si="233"/>
        <v>1</v>
      </c>
      <c r="Z668" s="141">
        <f t="shared" si="234"/>
        <v>1</v>
      </c>
      <c r="AA668" s="141">
        <f t="shared" si="235"/>
        <v>0</v>
      </c>
      <c r="AB668" s="141">
        <f t="shared" si="236"/>
        <v>0</v>
      </c>
      <c r="AC668" s="141">
        <f t="shared" si="237"/>
        <v>0</v>
      </c>
      <c r="AD668" s="141">
        <f t="shared" si="238"/>
        <v>0</v>
      </c>
      <c r="AE668" s="141">
        <f t="shared" si="239"/>
        <v>0</v>
      </c>
      <c r="AF668" s="141">
        <f t="shared" si="240"/>
        <v>0</v>
      </c>
      <c r="AG668" s="141">
        <f t="shared" si="241"/>
        <v>0</v>
      </c>
      <c r="AH668" s="141">
        <f t="shared" si="242"/>
        <v>0</v>
      </c>
      <c r="AI668" s="141">
        <f t="shared" si="243"/>
        <v>0</v>
      </c>
      <c r="AJ668" s="141">
        <f t="shared" si="244"/>
        <v>1</v>
      </c>
      <c r="AK668" s="141">
        <f t="shared" si="245"/>
        <v>0</v>
      </c>
      <c r="AL668" s="141">
        <f t="shared" si="246"/>
        <v>0</v>
      </c>
      <c r="AM668" s="141">
        <f t="shared" si="247"/>
        <v>0</v>
      </c>
      <c r="AN668" s="141">
        <f t="shared" si="248"/>
        <v>0</v>
      </c>
      <c r="AO668" s="141">
        <f t="shared" si="249"/>
        <v>0</v>
      </c>
      <c r="AP668" s="142"/>
      <c r="AQ668" s="142"/>
      <c r="AR668" s="141">
        <f t="shared" si="250"/>
        <v>3</v>
      </c>
      <c r="AS668" s="141">
        <f t="shared" si="251"/>
        <v>3</v>
      </c>
      <c r="AT668" s="141" t="str">
        <f t="shared" si="252"/>
        <v>Correct</v>
      </c>
      <c r="AU668" s="142"/>
      <c r="AV668" s="115" t="s">
        <v>83</v>
      </c>
      <c r="AW668" s="115">
        <v>47</v>
      </c>
      <c r="AX668" s="115" t="s">
        <v>181</v>
      </c>
      <c r="AY668" s="115" t="s">
        <v>223</v>
      </c>
      <c r="AZ668" s="115" t="s">
        <v>85</v>
      </c>
      <c r="BA668" s="115" t="s">
        <v>86</v>
      </c>
      <c r="BB668" s="115" t="s">
        <v>87</v>
      </c>
      <c r="BC668" s="115" t="s">
        <v>93</v>
      </c>
      <c r="BD668" s="115" t="s">
        <v>102</v>
      </c>
      <c r="BE668" s="115" t="s">
        <v>103</v>
      </c>
      <c r="BF668" s="115" t="s">
        <v>91</v>
      </c>
      <c r="BG668" s="115" t="s">
        <v>91</v>
      </c>
    </row>
    <row r="669" spans="1:59">
      <c r="A669" s="115">
        <v>6985419055</v>
      </c>
      <c r="D669" s="115" t="s">
        <v>54</v>
      </c>
      <c r="R669" s="115" t="s">
        <v>65</v>
      </c>
      <c r="S669" s="115" t="s">
        <v>66</v>
      </c>
      <c r="T669" s="142"/>
      <c r="U669" s="141">
        <f t="shared" si="230"/>
        <v>3</v>
      </c>
      <c r="V669" s="141">
        <f t="shared" si="231"/>
        <v>1</v>
      </c>
      <c r="W669" s="142"/>
      <c r="X669" s="141">
        <f t="shared" si="232"/>
        <v>0</v>
      </c>
      <c r="Y669" s="141">
        <f t="shared" si="233"/>
        <v>0</v>
      </c>
      <c r="Z669" s="141">
        <f t="shared" si="234"/>
        <v>1</v>
      </c>
      <c r="AA669" s="141">
        <f t="shared" si="235"/>
        <v>0</v>
      </c>
      <c r="AB669" s="141">
        <f t="shared" si="236"/>
        <v>0</v>
      </c>
      <c r="AC669" s="141">
        <f t="shared" si="237"/>
        <v>0</v>
      </c>
      <c r="AD669" s="141">
        <f t="shared" si="238"/>
        <v>0</v>
      </c>
      <c r="AE669" s="141">
        <f t="shared" si="239"/>
        <v>0</v>
      </c>
      <c r="AF669" s="141">
        <f t="shared" si="240"/>
        <v>0</v>
      </c>
      <c r="AG669" s="141">
        <f t="shared" si="241"/>
        <v>0</v>
      </c>
      <c r="AH669" s="141">
        <f t="shared" si="242"/>
        <v>0</v>
      </c>
      <c r="AI669" s="141">
        <f t="shared" si="243"/>
        <v>0</v>
      </c>
      <c r="AJ669" s="141">
        <f t="shared" si="244"/>
        <v>0</v>
      </c>
      <c r="AK669" s="141">
        <f t="shared" si="245"/>
        <v>0</v>
      </c>
      <c r="AL669" s="141">
        <f t="shared" si="246"/>
        <v>0</v>
      </c>
      <c r="AM669" s="141">
        <f t="shared" si="247"/>
        <v>0</v>
      </c>
      <c r="AN669" s="141">
        <f t="shared" si="248"/>
        <v>1</v>
      </c>
      <c r="AO669" s="141">
        <f t="shared" si="249"/>
        <v>1</v>
      </c>
      <c r="AP669" s="142"/>
      <c r="AQ669" s="142"/>
      <c r="AR669" s="141">
        <f t="shared" si="250"/>
        <v>3</v>
      </c>
      <c r="AS669" s="141">
        <f t="shared" si="251"/>
        <v>3</v>
      </c>
      <c r="AT669" s="141" t="str">
        <f t="shared" si="252"/>
        <v>Correct</v>
      </c>
      <c r="AU669" s="142"/>
      <c r="AV669" s="115" t="s">
        <v>99</v>
      </c>
      <c r="AW669" s="115">
        <v>69</v>
      </c>
      <c r="AX669" s="115" t="s">
        <v>181</v>
      </c>
      <c r="AY669" s="115" t="s">
        <v>441</v>
      </c>
      <c r="AZ669" s="115" t="s">
        <v>85</v>
      </c>
      <c r="BA669" s="115" t="s">
        <v>86</v>
      </c>
      <c r="BB669" s="115" t="s">
        <v>87</v>
      </c>
      <c r="BC669" s="115" t="s">
        <v>88</v>
      </c>
      <c r="BD669" s="115" t="s">
        <v>111</v>
      </c>
      <c r="BE669" s="115" t="s">
        <v>106</v>
      </c>
      <c r="BF669" s="115" t="s">
        <v>91</v>
      </c>
      <c r="BG669" s="115" t="s">
        <v>91</v>
      </c>
    </row>
    <row r="670" spans="1:59">
      <c r="A670" s="115">
        <v>7007931069</v>
      </c>
      <c r="B670" s="115" t="s">
        <v>52</v>
      </c>
      <c r="C670" s="115" t="s">
        <v>53</v>
      </c>
      <c r="E670" s="115" t="s">
        <v>19</v>
      </c>
      <c r="H670" s="115" t="s">
        <v>57</v>
      </c>
      <c r="L670" s="115" t="s">
        <v>61</v>
      </c>
      <c r="N670" s="115" t="s">
        <v>26</v>
      </c>
      <c r="T670" s="142"/>
      <c r="U670" s="141">
        <f t="shared" si="230"/>
        <v>6</v>
      </c>
      <c r="V670" s="141">
        <f t="shared" si="231"/>
        <v>0.5</v>
      </c>
      <c r="W670" s="142"/>
      <c r="X670" s="141">
        <f t="shared" si="232"/>
        <v>0.5</v>
      </c>
      <c r="Y670" s="141">
        <f t="shared" si="233"/>
        <v>0.5</v>
      </c>
      <c r="Z670" s="141">
        <f t="shared" si="234"/>
        <v>0</v>
      </c>
      <c r="AA670" s="141">
        <f t="shared" si="235"/>
        <v>0.5</v>
      </c>
      <c r="AB670" s="141">
        <f t="shared" si="236"/>
        <v>0</v>
      </c>
      <c r="AC670" s="141">
        <f t="shared" si="237"/>
        <v>0</v>
      </c>
      <c r="AD670" s="141">
        <f t="shared" si="238"/>
        <v>0.5</v>
      </c>
      <c r="AE670" s="141">
        <f t="shared" si="239"/>
        <v>0</v>
      </c>
      <c r="AF670" s="141">
        <f t="shared" si="240"/>
        <v>0</v>
      </c>
      <c r="AG670" s="141">
        <f t="shared" si="241"/>
        <v>0</v>
      </c>
      <c r="AH670" s="141">
        <f t="shared" si="242"/>
        <v>0.5</v>
      </c>
      <c r="AI670" s="141">
        <f t="shared" si="243"/>
        <v>0</v>
      </c>
      <c r="AJ670" s="141">
        <f t="shared" si="244"/>
        <v>0.5</v>
      </c>
      <c r="AK670" s="141">
        <f t="shared" si="245"/>
        <v>0</v>
      </c>
      <c r="AL670" s="141">
        <f t="shared" si="246"/>
        <v>0</v>
      </c>
      <c r="AM670" s="141">
        <f t="shared" si="247"/>
        <v>0</v>
      </c>
      <c r="AN670" s="141">
        <f t="shared" si="248"/>
        <v>0</v>
      </c>
      <c r="AO670" s="141">
        <f t="shared" si="249"/>
        <v>0</v>
      </c>
      <c r="AP670" s="142"/>
      <c r="AQ670" s="142"/>
      <c r="AR670" s="141">
        <f t="shared" si="250"/>
        <v>3</v>
      </c>
      <c r="AS670" s="141">
        <f t="shared" si="251"/>
        <v>6</v>
      </c>
      <c r="AT670" s="141" t="str">
        <f t="shared" si="252"/>
        <v>Correct</v>
      </c>
      <c r="AU670" s="142"/>
      <c r="AV670" s="115" t="s">
        <v>99</v>
      </c>
      <c r="AW670" s="115">
        <v>47</v>
      </c>
      <c r="AX670" s="115" t="s">
        <v>84</v>
      </c>
      <c r="AY670" s="115" t="s">
        <v>167</v>
      </c>
      <c r="AZ670" s="115" t="s">
        <v>85</v>
      </c>
      <c r="BB670" s="115" t="s">
        <v>139</v>
      </c>
      <c r="BC670" s="115" t="s">
        <v>88</v>
      </c>
      <c r="BD670" s="115" t="s">
        <v>89</v>
      </c>
      <c r="BE670" s="115" t="s">
        <v>98</v>
      </c>
      <c r="BF670" s="115" t="s">
        <v>91</v>
      </c>
      <c r="BG670" s="115" t="s">
        <v>91</v>
      </c>
    </row>
    <row r="671" spans="1:59">
      <c r="A671" s="115">
        <v>5585100577</v>
      </c>
      <c r="D671" s="115" t="s">
        <v>54</v>
      </c>
      <c r="I671" s="115" t="s">
        <v>58</v>
      </c>
      <c r="O671" s="115" t="s">
        <v>22</v>
      </c>
      <c r="T671" s="142"/>
      <c r="U671" s="141">
        <f t="shared" si="230"/>
        <v>3</v>
      </c>
      <c r="V671" s="141">
        <f t="shared" si="231"/>
        <v>1</v>
      </c>
      <c r="W671" s="142"/>
      <c r="X671" s="141">
        <f t="shared" si="232"/>
        <v>0</v>
      </c>
      <c r="Y671" s="141">
        <f t="shared" si="233"/>
        <v>0</v>
      </c>
      <c r="Z671" s="141">
        <f t="shared" si="234"/>
        <v>1</v>
      </c>
      <c r="AA671" s="141">
        <f t="shared" si="235"/>
        <v>0</v>
      </c>
      <c r="AB671" s="141">
        <f t="shared" si="236"/>
        <v>0</v>
      </c>
      <c r="AC671" s="141">
        <f t="shared" si="237"/>
        <v>0</v>
      </c>
      <c r="AD671" s="141">
        <f t="shared" si="238"/>
        <v>0</v>
      </c>
      <c r="AE671" s="141">
        <f t="shared" si="239"/>
        <v>1</v>
      </c>
      <c r="AF671" s="141">
        <f t="shared" si="240"/>
        <v>0</v>
      </c>
      <c r="AG671" s="141">
        <f t="shared" si="241"/>
        <v>0</v>
      </c>
      <c r="AH671" s="141">
        <f t="shared" si="242"/>
        <v>0</v>
      </c>
      <c r="AI671" s="141">
        <f t="shared" si="243"/>
        <v>0</v>
      </c>
      <c r="AJ671" s="141">
        <f t="shared" si="244"/>
        <v>0</v>
      </c>
      <c r="AK671" s="141">
        <f t="shared" si="245"/>
        <v>1</v>
      </c>
      <c r="AL671" s="141">
        <f t="shared" si="246"/>
        <v>0</v>
      </c>
      <c r="AM671" s="141">
        <f t="shared" si="247"/>
        <v>0</v>
      </c>
      <c r="AN671" s="141">
        <f t="shared" si="248"/>
        <v>0</v>
      </c>
      <c r="AO671" s="141">
        <f t="shared" si="249"/>
        <v>0</v>
      </c>
      <c r="AP671" s="142"/>
      <c r="AQ671" s="142"/>
      <c r="AR671" s="141">
        <f t="shared" si="250"/>
        <v>3</v>
      </c>
      <c r="AS671" s="141">
        <f t="shared" si="251"/>
        <v>3</v>
      </c>
      <c r="AT671" s="141" t="str">
        <f t="shared" si="252"/>
        <v>Correct</v>
      </c>
      <c r="AU671" s="142"/>
      <c r="AV671" s="115" t="s">
        <v>83</v>
      </c>
      <c r="AW671" s="115">
        <v>61</v>
      </c>
      <c r="AX671" s="115" t="s">
        <v>181</v>
      </c>
      <c r="AY671" s="115" t="s">
        <v>183</v>
      </c>
      <c r="AZ671" s="115" t="s">
        <v>85</v>
      </c>
      <c r="BA671" s="115" t="s">
        <v>86</v>
      </c>
      <c r="BB671" s="115" t="s">
        <v>87</v>
      </c>
      <c r="BC671" s="115" t="s">
        <v>88</v>
      </c>
      <c r="BD671" s="115" t="s">
        <v>111</v>
      </c>
      <c r="BE671" s="115" t="s">
        <v>90</v>
      </c>
      <c r="BF671" s="115" t="s">
        <v>91</v>
      </c>
      <c r="BG671" s="115" t="s">
        <v>91</v>
      </c>
    </row>
    <row r="672" spans="1:59">
      <c r="A672" s="115">
        <v>7044862661</v>
      </c>
      <c r="B672" s="115" t="s">
        <v>52</v>
      </c>
      <c r="E672" s="115" t="s">
        <v>19</v>
      </c>
      <c r="H672" s="115" t="s">
        <v>57</v>
      </c>
      <c r="T672" s="142"/>
      <c r="U672" s="141">
        <f t="shared" si="230"/>
        <v>3</v>
      </c>
      <c r="V672" s="141">
        <f t="shared" si="231"/>
        <v>1</v>
      </c>
      <c r="W672" s="142"/>
      <c r="X672" s="141">
        <f t="shared" si="232"/>
        <v>1</v>
      </c>
      <c r="Y672" s="141">
        <f t="shared" si="233"/>
        <v>0</v>
      </c>
      <c r="Z672" s="141">
        <f t="shared" si="234"/>
        <v>0</v>
      </c>
      <c r="AA672" s="141">
        <f t="shared" si="235"/>
        <v>1</v>
      </c>
      <c r="AB672" s="141">
        <f t="shared" si="236"/>
        <v>0</v>
      </c>
      <c r="AC672" s="141">
        <f t="shared" si="237"/>
        <v>0</v>
      </c>
      <c r="AD672" s="141">
        <f t="shared" si="238"/>
        <v>1</v>
      </c>
      <c r="AE672" s="141">
        <f t="shared" si="239"/>
        <v>0</v>
      </c>
      <c r="AF672" s="141">
        <f t="shared" si="240"/>
        <v>0</v>
      </c>
      <c r="AG672" s="141">
        <f t="shared" si="241"/>
        <v>0</v>
      </c>
      <c r="AH672" s="141">
        <f t="shared" si="242"/>
        <v>0</v>
      </c>
      <c r="AI672" s="141">
        <f t="shared" si="243"/>
        <v>0</v>
      </c>
      <c r="AJ672" s="141">
        <f t="shared" si="244"/>
        <v>0</v>
      </c>
      <c r="AK672" s="141">
        <f t="shared" si="245"/>
        <v>0</v>
      </c>
      <c r="AL672" s="141">
        <f t="shared" si="246"/>
        <v>0</v>
      </c>
      <c r="AM672" s="141">
        <f t="shared" si="247"/>
        <v>0</v>
      </c>
      <c r="AN672" s="141">
        <f t="shared" si="248"/>
        <v>0</v>
      </c>
      <c r="AO672" s="141">
        <f t="shared" si="249"/>
        <v>0</v>
      </c>
      <c r="AP672" s="142"/>
      <c r="AQ672" s="142"/>
      <c r="AR672" s="141">
        <f t="shared" si="250"/>
        <v>3</v>
      </c>
      <c r="AS672" s="141">
        <f t="shared" si="251"/>
        <v>3</v>
      </c>
      <c r="AT672" s="141" t="str">
        <f t="shared" si="252"/>
        <v>Correct</v>
      </c>
      <c r="AU672" s="142"/>
      <c r="AV672" s="115" t="s">
        <v>83</v>
      </c>
      <c r="AW672" s="115">
        <v>75</v>
      </c>
      <c r="AX672" s="115" t="s">
        <v>181</v>
      </c>
      <c r="AY672" s="115" t="s">
        <v>190</v>
      </c>
      <c r="AZ672" s="115" t="s">
        <v>85</v>
      </c>
      <c r="BB672" s="115" t="s">
        <v>87</v>
      </c>
      <c r="BC672" s="115" t="s">
        <v>100</v>
      </c>
      <c r="BD672" s="115" t="s">
        <v>89</v>
      </c>
      <c r="BE672" s="115" t="s">
        <v>106</v>
      </c>
      <c r="BF672" s="115" t="s">
        <v>91</v>
      </c>
      <c r="BG672" s="115" t="s">
        <v>91</v>
      </c>
    </row>
    <row r="673" spans="1:59">
      <c r="A673" s="115">
        <v>6985430928</v>
      </c>
      <c r="B673" s="115" t="s">
        <v>52</v>
      </c>
      <c r="L673" s="115" t="s">
        <v>61</v>
      </c>
      <c r="N673" s="115" t="s">
        <v>26</v>
      </c>
      <c r="T673" s="142"/>
      <c r="U673" s="141">
        <f t="shared" si="230"/>
        <v>3</v>
      </c>
      <c r="V673" s="141">
        <f t="shared" si="231"/>
        <v>1</v>
      </c>
      <c r="W673" s="142"/>
      <c r="X673" s="141">
        <f t="shared" si="232"/>
        <v>1</v>
      </c>
      <c r="Y673" s="141">
        <f t="shared" si="233"/>
        <v>0</v>
      </c>
      <c r="Z673" s="141">
        <f t="shared" si="234"/>
        <v>0</v>
      </c>
      <c r="AA673" s="141">
        <f t="shared" si="235"/>
        <v>0</v>
      </c>
      <c r="AB673" s="141">
        <f t="shared" si="236"/>
        <v>0</v>
      </c>
      <c r="AC673" s="141">
        <f t="shared" si="237"/>
        <v>0</v>
      </c>
      <c r="AD673" s="141">
        <f t="shared" si="238"/>
        <v>0</v>
      </c>
      <c r="AE673" s="141">
        <f t="shared" si="239"/>
        <v>0</v>
      </c>
      <c r="AF673" s="141">
        <f t="shared" si="240"/>
        <v>0</v>
      </c>
      <c r="AG673" s="141">
        <f t="shared" si="241"/>
        <v>0</v>
      </c>
      <c r="AH673" s="141">
        <f t="shared" si="242"/>
        <v>1</v>
      </c>
      <c r="AI673" s="141">
        <f t="shared" si="243"/>
        <v>0</v>
      </c>
      <c r="AJ673" s="141">
        <f t="shared" si="244"/>
        <v>1</v>
      </c>
      <c r="AK673" s="141">
        <f t="shared" si="245"/>
        <v>0</v>
      </c>
      <c r="AL673" s="141">
        <f t="shared" si="246"/>
        <v>0</v>
      </c>
      <c r="AM673" s="141">
        <f t="shared" si="247"/>
        <v>0</v>
      </c>
      <c r="AN673" s="141">
        <f t="shared" si="248"/>
        <v>0</v>
      </c>
      <c r="AO673" s="141">
        <f t="shared" si="249"/>
        <v>0</v>
      </c>
      <c r="AP673" s="142"/>
      <c r="AQ673" s="142"/>
      <c r="AR673" s="141">
        <f t="shared" si="250"/>
        <v>3</v>
      </c>
      <c r="AS673" s="141">
        <f t="shared" si="251"/>
        <v>3</v>
      </c>
      <c r="AT673" s="141" t="str">
        <f t="shared" si="252"/>
        <v>Correct</v>
      </c>
      <c r="AU673" s="142"/>
      <c r="AV673" s="115" t="s">
        <v>83</v>
      </c>
      <c r="AW673" s="115">
        <v>67</v>
      </c>
      <c r="AX673" s="115" t="s">
        <v>84</v>
      </c>
      <c r="AY673" s="115" t="s">
        <v>150</v>
      </c>
      <c r="AZ673" s="115" t="s">
        <v>85</v>
      </c>
      <c r="BA673" s="115" t="s">
        <v>86</v>
      </c>
      <c r="BB673" s="115" t="s">
        <v>87</v>
      </c>
      <c r="BD673" s="115" t="s">
        <v>94</v>
      </c>
      <c r="BE673" s="115" t="s">
        <v>106</v>
      </c>
      <c r="BF673" s="115" t="s">
        <v>91</v>
      </c>
      <c r="BG673" s="115" t="s">
        <v>91</v>
      </c>
    </row>
    <row r="674" spans="1:59">
      <c r="A674" s="115">
        <v>7010995536</v>
      </c>
      <c r="G674" s="115" t="s">
        <v>56</v>
      </c>
      <c r="I674" s="115" t="s">
        <v>58</v>
      </c>
      <c r="K674" s="115" t="s">
        <v>60</v>
      </c>
      <c r="T674" s="142"/>
      <c r="U674" s="141">
        <f t="shared" si="230"/>
        <v>3</v>
      </c>
      <c r="V674" s="141">
        <f t="shared" si="231"/>
        <v>1</v>
      </c>
      <c r="W674" s="142"/>
      <c r="X674" s="141">
        <f t="shared" si="232"/>
        <v>0</v>
      </c>
      <c r="Y674" s="141">
        <f t="shared" si="233"/>
        <v>0</v>
      </c>
      <c r="Z674" s="141">
        <f t="shared" si="234"/>
        <v>0</v>
      </c>
      <c r="AA674" s="141">
        <f t="shared" si="235"/>
        <v>0</v>
      </c>
      <c r="AB674" s="141">
        <f t="shared" si="236"/>
        <v>0</v>
      </c>
      <c r="AC674" s="141">
        <f t="shared" si="237"/>
        <v>1</v>
      </c>
      <c r="AD674" s="141">
        <f t="shared" si="238"/>
        <v>0</v>
      </c>
      <c r="AE674" s="141">
        <f t="shared" si="239"/>
        <v>1</v>
      </c>
      <c r="AF674" s="141">
        <f t="shared" si="240"/>
        <v>0</v>
      </c>
      <c r="AG674" s="141">
        <f t="shared" si="241"/>
        <v>1</v>
      </c>
      <c r="AH674" s="141">
        <f t="shared" si="242"/>
        <v>0</v>
      </c>
      <c r="AI674" s="141">
        <f t="shared" si="243"/>
        <v>0</v>
      </c>
      <c r="AJ674" s="141">
        <f t="shared" si="244"/>
        <v>0</v>
      </c>
      <c r="AK674" s="141">
        <f t="shared" si="245"/>
        <v>0</v>
      </c>
      <c r="AL674" s="141">
        <f t="shared" si="246"/>
        <v>0</v>
      </c>
      <c r="AM674" s="141">
        <f t="shared" si="247"/>
        <v>0</v>
      </c>
      <c r="AN674" s="141">
        <f t="shared" si="248"/>
        <v>0</v>
      </c>
      <c r="AO674" s="141">
        <f t="shared" si="249"/>
        <v>0</v>
      </c>
      <c r="AP674" s="142"/>
      <c r="AQ674" s="142"/>
      <c r="AR674" s="141">
        <f t="shared" si="250"/>
        <v>3</v>
      </c>
      <c r="AS674" s="141">
        <f t="shared" si="251"/>
        <v>3</v>
      </c>
      <c r="AT674" s="141" t="str">
        <f t="shared" si="252"/>
        <v>Correct</v>
      </c>
      <c r="AU674" s="142"/>
      <c r="AV674" s="115" t="s">
        <v>83</v>
      </c>
      <c r="AX674" s="115" t="s">
        <v>84</v>
      </c>
      <c r="AY674" s="115" t="s">
        <v>123</v>
      </c>
      <c r="AZ674" s="115" t="s">
        <v>85</v>
      </c>
      <c r="BA674" s="115" t="s">
        <v>86</v>
      </c>
      <c r="BB674" s="115" t="s">
        <v>87</v>
      </c>
      <c r="BC674" s="115" t="s">
        <v>101</v>
      </c>
      <c r="BD674" s="115" t="s">
        <v>89</v>
      </c>
      <c r="BE674" s="115" t="s">
        <v>106</v>
      </c>
      <c r="BF674" s="115" t="s">
        <v>91</v>
      </c>
      <c r="BG674" s="115" t="s">
        <v>91</v>
      </c>
    </row>
    <row r="675" spans="1:59">
      <c r="A675" s="115">
        <v>5584187235</v>
      </c>
      <c r="C675" s="115" t="s">
        <v>53</v>
      </c>
      <c r="T675" s="142"/>
      <c r="U675" s="141">
        <f t="shared" si="230"/>
        <v>1</v>
      </c>
      <c r="V675" s="141">
        <f t="shared" si="231"/>
        <v>3</v>
      </c>
      <c r="W675" s="142"/>
      <c r="X675" s="141">
        <f t="shared" si="232"/>
        <v>0</v>
      </c>
      <c r="Y675" s="141">
        <f t="shared" si="233"/>
        <v>1</v>
      </c>
      <c r="Z675" s="141">
        <f t="shared" si="234"/>
        <v>0</v>
      </c>
      <c r="AA675" s="141">
        <f t="shared" si="235"/>
        <v>0</v>
      </c>
      <c r="AB675" s="141">
        <f t="shared" si="236"/>
        <v>0</v>
      </c>
      <c r="AC675" s="141">
        <f t="shared" si="237"/>
        <v>0</v>
      </c>
      <c r="AD675" s="141">
        <f t="shared" si="238"/>
        <v>0</v>
      </c>
      <c r="AE675" s="141">
        <f t="shared" si="239"/>
        <v>0</v>
      </c>
      <c r="AF675" s="141">
        <f t="shared" si="240"/>
        <v>0</v>
      </c>
      <c r="AG675" s="141">
        <f t="shared" si="241"/>
        <v>0</v>
      </c>
      <c r="AH675" s="141">
        <f t="shared" si="242"/>
        <v>0</v>
      </c>
      <c r="AI675" s="141">
        <f t="shared" si="243"/>
        <v>0</v>
      </c>
      <c r="AJ675" s="141">
        <f t="shared" si="244"/>
        <v>0</v>
      </c>
      <c r="AK675" s="141">
        <f t="shared" si="245"/>
        <v>0</v>
      </c>
      <c r="AL675" s="141">
        <f t="shared" si="246"/>
        <v>0</v>
      </c>
      <c r="AM675" s="141">
        <f t="shared" si="247"/>
        <v>0</v>
      </c>
      <c r="AN675" s="141">
        <f t="shared" si="248"/>
        <v>0</v>
      </c>
      <c r="AO675" s="141">
        <f t="shared" si="249"/>
        <v>0</v>
      </c>
      <c r="AP675" s="142"/>
      <c r="AQ675" s="142"/>
      <c r="AR675" s="141">
        <f t="shared" si="250"/>
        <v>1</v>
      </c>
      <c r="AS675" s="141">
        <f t="shared" si="251"/>
        <v>1</v>
      </c>
      <c r="AT675" s="141" t="str">
        <f t="shared" si="252"/>
        <v>Correct</v>
      </c>
      <c r="AU675" s="142"/>
      <c r="AV675" s="115" t="s">
        <v>83</v>
      </c>
      <c r="AW675" s="115">
        <v>59</v>
      </c>
      <c r="AX675" s="115" t="s">
        <v>181</v>
      </c>
      <c r="AY675" s="115" t="s">
        <v>204</v>
      </c>
      <c r="AZ675" s="115" t="s">
        <v>85</v>
      </c>
      <c r="BA675" s="115" t="s">
        <v>86</v>
      </c>
      <c r="BB675" s="115" t="s">
        <v>87</v>
      </c>
      <c r="BC675" s="115" t="s">
        <v>88</v>
      </c>
      <c r="BD675" s="115" t="s">
        <v>89</v>
      </c>
      <c r="BE675" s="115" t="s">
        <v>90</v>
      </c>
      <c r="BF675" s="115" t="s">
        <v>91</v>
      </c>
      <c r="BG675" s="115" t="s">
        <v>91</v>
      </c>
    </row>
    <row r="676" spans="1:59">
      <c r="A676" s="115">
        <v>7011081896</v>
      </c>
      <c r="B676" s="115" t="s">
        <v>52</v>
      </c>
      <c r="E676" s="115" t="s">
        <v>19</v>
      </c>
      <c r="P676" s="115" t="s">
        <v>63</v>
      </c>
      <c r="T676" s="142"/>
      <c r="U676" s="141">
        <f t="shared" si="230"/>
        <v>3</v>
      </c>
      <c r="V676" s="141">
        <f t="shared" si="231"/>
        <v>1</v>
      </c>
      <c r="W676" s="142"/>
      <c r="X676" s="141">
        <f t="shared" si="232"/>
        <v>1</v>
      </c>
      <c r="Y676" s="141">
        <f t="shared" si="233"/>
        <v>0</v>
      </c>
      <c r="Z676" s="141">
        <f t="shared" si="234"/>
        <v>0</v>
      </c>
      <c r="AA676" s="141">
        <f t="shared" si="235"/>
        <v>1</v>
      </c>
      <c r="AB676" s="141">
        <f t="shared" si="236"/>
        <v>0</v>
      </c>
      <c r="AC676" s="141">
        <f t="shared" si="237"/>
        <v>0</v>
      </c>
      <c r="AD676" s="141">
        <f t="shared" si="238"/>
        <v>0</v>
      </c>
      <c r="AE676" s="141">
        <f t="shared" si="239"/>
        <v>0</v>
      </c>
      <c r="AF676" s="141">
        <f t="shared" si="240"/>
        <v>0</v>
      </c>
      <c r="AG676" s="141">
        <f t="shared" si="241"/>
        <v>0</v>
      </c>
      <c r="AH676" s="141">
        <f t="shared" si="242"/>
        <v>0</v>
      </c>
      <c r="AI676" s="141">
        <f t="shared" si="243"/>
        <v>0</v>
      </c>
      <c r="AJ676" s="141">
        <f t="shared" si="244"/>
        <v>0</v>
      </c>
      <c r="AK676" s="141">
        <f t="shared" si="245"/>
        <v>0</v>
      </c>
      <c r="AL676" s="141">
        <f t="shared" si="246"/>
        <v>1</v>
      </c>
      <c r="AM676" s="141">
        <f t="shared" si="247"/>
        <v>0</v>
      </c>
      <c r="AN676" s="141">
        <f t="shared" si="248"/>
        <v>0</v>
      </c>
      <c r="AO676" s="141">
        <f t="shared" si="249"/>
        <v>0</v>
      </c>
      <c r="AP676" s="142"/>
      <c r="AQ676" s="142"/>
      <c r="AR676" s="141">
        <f t="shared" si="250"/>
        <v>3</v>
      </c>
      <c r="AS676" s="141">
        <f t="shared" si="251"/>
        <v>3</v>
      </c>
      <c r="AT676" s="141" t="str">
        <f t="shared" si="252"/>
        <v>Correct</v>
      </c>
      <c r="AU676" s="142"/>
      <c r="AV676" s="115" t="s">
        <v>83</v>
      </c>
      <c r="AW676" s="115">
        <v>27</v>
      </c>
      <c r="AX676" s="115" t="s">
        <v>84</v>
      </c>
      <c r="AY676" s="115" t="s">
        <v>156</v>
      </c>
      <c r="AZ676" s="115" t="s">
        <v>92</v>
      </c>
      <c r="BA676" s="115" t="s">
        <v>86</v>
      </c>
      <c r="BB676" s="115" t="s">
        <v>161</v>
      </c>
      <c r="BC676" s="115" t="s">
        <v>88</v>
      </c>
      <c r="BD676" s="115" t="s">
        <v>89</v>
      </c>
      <c r="BE676" s="115" t="s">
        <v>90</v>
      </c>
      <c r="BF676" s="115" t="s">
        <v>91</v>
      </c>
      <c r="BG676" s="115" t="s">
        <v>91</v>
      </c>
    </row>
    <row r="677" spans="1:59">
      <c r="A677" s="115">
        <v>6985432740</v>
      </c>
      <c r="D677" s="115" t="s">
        <v>54</v>
      </c>
      <c r="G677" s="115" t="s">
        <v>56</v>
      </c>
      <c r="H677" s="115" t="s">
        <v>57</v>
      </c>
      <c r="T677" s="142"/>
      <c r="U677" s="141">
        <f t="shared" si="230"/>
        <v>3</v>
      </c>
      <c r="V677" s="141">
        <f t="shared" si="231"/>
        <v>1</v>
      </c>
      <c r="W677" s="142"/>
      <c r="X677" s="141">
        <f t="shared" si="232"/>
        <v>0</v>
      </c>
      <c r="Y677" s="141">
        <f t="shared" si="233"/>
        <v>0</v>
      </c>
      <c r="Z677" s="141">
        <f t="shared" si="234"/>
        <v>1</v>
      </c>
      <c r="AA677" s="141">
        <f t="shared" si="235"/>
        <v>0</v>
      </c>
      <c r="AB677" s="141">
        <f t="shared" si="236"/>
        <v>0</v>
      </c>
      <c r="AC677" s="141">
        <f t="shared" si="237"/>
        <v>1</v>
      </c>
      <c r="AD677" s="141">
        <f t="shared" si="238"/>
        <v>1</v>
      </c>
      <c r="AE677" s="141">
        <f t="shared" si="239"/>
        <v>0</v>
      </c>
      <c r="AF677" s="141">
        <f t="shared" si="240"/>
        <v>0</v>
      </c>
      <c r="AG677" s="141">
        <f t="shared" si="241"/>
        <v>0</v>
      </c>
      <c r="AH677" s="141">
        <f t="shared" si="242"/>
        <v>0</v>
      </c>
      <c r="AI677" s="141">
        <f t="shared" si="243"/>
        <v>0</v>
      </c>
      <c r="AJ677" s="141">
        <f t="shared" si="244"/>
        <v>0</v>
      </c>
      <c r="AK677" s="141">
        <f t="shared" si="245"/>
        <v>0</v>
      </c>
      <c r="AL677" s="141">
        <f t="shared" si="246"/>
        <v>0</v>
      </c>
      <c r="AM677" s="141">
        <f t="shared" si="247"/>
        <v>0</v>
      </c>
      <c r="AN677" s="141">
        <f t="shared" si="248"/>
        <v>0</v>
      </c>
      <c r="AO677" s="141">
        <f t="shared" si="249"/>
        <v>0</v>
      </c>
      <c r="AP677" s="142"/>
      <c r="AQ677" s="142"/>
      <c r="AR677" s="141">
        <f t="shared" si="250"/>
        <v>3</v>
      </c>
      <c r="AS677" s="141">
        <f t="shared" si="251"/>
        <v>3</v>
      </c>
      <c r="AT677" s="141" t="str">
        <f t="shared" si="252"/>
        <v>Correct</v>
      </c>
      <c r="AU677" s="142"/>
      <c r="AV677" s="115" t="s">
        <v>83</v>
      </c>
      <c r="AW677" s="115">
        <v>71</v>
      </c>
      <c r="AX677" s="115" t="s">
        <v>84</v>
      </c>
      <c r="AY677" s="115" t="s">
        <v>123</v>
      </c>
      <c r="AZ677" s="115" t="s">
        <v>85</v>
      </c>
      <c r="BA677" s="115" t="s">
        <v>86</v>
      </c>
      <c r="BB677" s="115" t="s">
        <v>87</v>
      </c>
      <c r="BD677" s="115" t="s">
        <v>89</v>
      </c>
      <c r="BE677" s="115" t="s">
        <v>106</v>
      </c>
      <c r="BF677" s="115" t="s">
        <v>91</v>
      </c>
      <c r="BG677" s="115" t="s">
        <v>86</v>
      </c>
    </row>
    <row r="678" spans="1:59">
      <c r="A678" s="115">
        <v>7045794685</v>
      </c>
      <c r="H678" s="115" t="s">
        <v>57</v>
      </c>
      <c r="I678" s="115" t="s">
        <v>58</v>
      </c>
      <c r="M678" s="115" t="s">
        <v>62</v>
      </c>
      <c r="T678" s="142"/>
      <c r="U678" s="141">
        <f t="shared" si="230"/>
        <v>3</v>
      </c>
      <c r="V678" s="141">
        <f t="shared" si="231"/>
        <v>1</v>
      </c>
      <c r="W678" s="142"/>
      <c r="X678" s="141">
        <f t="shared" si="232"/>
        <v>0</v>
      </c>
      <c r="Y678" s="141">
        <f t="shared" si="233"/>
        <v>0</v>
      </c>
      <c r="Z678" s="141">
        <f t="shared" si="234"/>
        <v>0</v>
      </c>
      <c r="AA678" s="141">
        <f t="shared" si="235"/>
        <v>0</v>
      </c>
      <c r="AB678" s="141">
        <f t="shared" si="236"/>
        <v>0</v>
      </c>
      <c r="AC678" s="141">
        <f t="shared" si="237"/>
        <v>0</v>
      </c>
      <c r="AD678" s="141">
        <f t="shared" si="238"/>
        <v>1</v>
      </c>
      <c r="AE678" s="141">
        <f t="shared" si="239"/>
        <v>1</v>
      </c>
      <c r="AF678" s="141">
        <f t="shared" si="240"/>
        <v>0</v>
      </c>
      <c r="AG678" s="141">
        <f t="shared" si="241"/>
        <v>0</v>
      </c>
      <c r="AH678" s="141">
        <f t="shared" si="242"/>
        <v>0</v>
      </c>
      <c r="AI678" s="141">
        <f t="shared" si="243"/>
        <v>1</v>
      </c>
      <c r="AJ678" s="141">
        <f t="shared" si="244"/>
        <v>0</v>
      </c>
      <c r="AK678" s="141">
        <f t="shared" si="245"/>
        <v>0</v>
      </c>
      <c r="AL678" s="141">
        <f t="shared" si="246"/>
        <v>0</v>
      </c>
      <c r="AM678" s="141">
        <f t="shared" si="247"/>
        <v>0</v>
      </c>
      <c r="AN678" s="141">
        <f t="shared" si="248"/>
        <v>0</v>
      </c>
      <c r="AO678" s="141">
        <f t="shared" si="249"/>
        <v>0</v>
      </c>
      <c r="AP678" s="142"/>
      <c r="AQ678" s="142"/>
      <c r="AR678" s="141">
        <f t="shared" si="250"/>
        <v>3</v>
      </c>
      <c r="AS678" s="141">
        <f t="shared" si="251"/>
        <v>3</v>
      </c>
      <c r="AT678" s="141" t="str">
        <f t="shared" si="252"/>
        <v>Correct</v>
      </c>
      <c r="AU678" s="142"/>
      <c r="AV678" s="115" t="s">
        <v>83</v>
      </c>
      <c r="AW678" s="115">
        <v>86</v>
      </c>
      <c r="AX678" s="115" t="s">
        <v>181</v>
      </c>
      <c r="AY678" s="115" t="s">
        <v>208</v>
      </c>
      <c r="AZ678" s="115" t="s">
        <v>85</v>
      </c>
      <c r="BA678" s="115" t="s">
        <v>86</v>
      </c>
      <c r="BB678" s="115" t="s">
        <v>87</v>
      </c>
      <c r="BC678" s="115" t="s">
        <v>100</v>
      </c>
      <c r="BD678" s="115" t="s">
        <v>94</v>
      </c>
      <c r="BE678" s="115" t="s">
        <v>106</v>
      </c>
      <c r="BF678" s="115" t="s">
        <v>91</v>
      </c>
    </row>
    <row r="679" spans="1:59">
      <c r="A679" s="115">
        <v>7020357091</v>
      </c>
      <c r="D679" s="115" t="s">
        <v>54</v>
      </c>
      <c r="G679" s="115" t="s">
        <v>56</v>
      </c>
      <c r="R679" s="115" t="s">
        <v>65</v>
      </c>
      <c r="T679" s="142"/>
      <c r="U679" s="141">
        <f t="shared" si="230"/>
        <v>3</v>
      </c>
      <c r="V679" s="141">
        <f t="shared" si="231"/>
        <v>1</v>
      </c>
      <c r="W679" s="142"/>
      <c r="X679" s="141">
        <f t="shared" si="232"/>
        <v>0</v>
      </c>
      <c r="Y679" s="141">
        <f t="shared" si="233"/>
        <v>0</v>
      </c>
      <c r="Z679" s="141">
        <f t="shared" si="234"/>
        <v>1</v>
      </c>
      <c r="AA679" s="141">
        <f t="shared" si="235"/>
        <v>0</v>
      </c>
      <c r="AB679" s="141">
        <f t="shared" si="236"/>
        <v>0</v>
      </c>
      <c r="AC679" s="141">
        <f t="shared" si="237"/>
        <v>1</v>
      </c>
      <c r="AD679" s="141">
        <f t="shared" si="238"/>
        <v>0</v>
      </c>
      <c r="AE679" s="141">
        <f t="shared" si="239"/>
        <v>0</v>
      </c>
      <c r="AF679" s="141">
        <f t="shared" si="240"/>
        <v>0</v>
      </c>
      <c r="AG679" s="141">
        <f t="shared" si="241"/>
        <v>0</v>
      </c>
      <c r="AH679" s="141">
        <f t="shared" si="242"/>
        <v>0</v>
      </c>
      <c r="AI679" s="141">
        <f t="shared" si="243"/>
        <v>0</v>
      </c>
      <c r="AJ679" s="141">
        <f t="shared" si="244"/>
        <v>0</v>
      </c>
      <c r="AK679" s="141">
        <f t="shared" si="245"/>
        <v>0</v>
      </c>
      <c r="AL679" s="141">
        <f t="shared" si="246"/>
        <v>0</v>
      </c>
      <c r="AM679" s="141">
        <f t="shared" si="247"/>
        <v>0</v>
      </c>
      <c r="AN679" s="141">
        <f t="shared" si="248"/>
        <v>1</v>
      </c>
      <c r="AO679" s="141">
        <f t="shared" si="249"/>
        <v>0</v>
      </c>
      <c r="AP679" s="142"/>
      <c r="AQ679" s="142"/>
      <c r="AR679" s="141">
        <f t="shared" si="250"/>
        <v>3</v>
      </c>
      <c r="AS679" s="141">
        <f t="shared" si="251"/>
        <v>3</v>
      </c>
      <c r="AT679" s="141" t="str">
        <f t="shared" si="252"/>
        <v>Correct</v>
      </c>
      <c r="AU679" s="142"/>
      <c r="AV679" s="115" t="s">
        <v>83</v>
      </c>
      <c r="AW679" s="115">
        <v>59</v>
      </c>
      <c r="AX679" s="115" t="s">
        <v>181</v>
      </c>
      <c r="AZ679" s="115" t="s">
        <v>85</v>
      </c>
      <c r="BA679" s="115" t="s">
        <v>86</v>
      </c>
      <c r="BB679" s="115" t="s">
        <v>87</v>
      </c>
      <c r="BC679" s="115" t="s">
        <v>101</v>
      </c>
      <c r="BD679" s="115" t="s">
        <v>94</v>
      </c>
      <c r="BE679" s="115" t="s">
        <v>90</v>
      </c>
      <c r="BF679" s="115" t="s">
        <v>91</v>
      </c>
      <c r="BG679" s="115" t="s">
        <v>91</v>
      </c>
    </row>
    <row r="680" spans="1:59">
      <c r="A680" s="115">
        <v>7007926253</v>
      </c>
      <c r="D680" s="115" t="s">
        <v>54</v>
      </c>
      <c r="F680" s="115" t="s">
        <v>55</v>
      </c>
      <c r="H680" s="115" t="s">
        <v>57</v>
      </c>
      <c r="T680" s="142"/>
      <c r="U680" s="141">
        <f t="shared" si="230"/>
        <v>3</v>
      </c>
      <c r="V680" s="141">
        <f t="shared" si="231"/>
        <v>1</v>
      </c>
      <c r="W680" s="142"/>
      <c r="X680" s="141">
        <f t="shared" si="232"/>
        <v>0</v>
      </c>
      <c r="Y680" s="141">
        <f t="shared" si="233"/>
        <v>0</v>
      </c>
      <c r="Z680" s="141">
        <f t="shared" si="234"/>
        <v>1</v>
      </c>
      <c r="AA680" s="141">
        <f t="shared" si="235"/>
        <v>0</v>
      </c>
      <c r="AB680" s="141">
        <f t="shared" si="236"/>
        <v>1</v>
      </c>
      <c r="AC680" s="141">
        <f t="shared" si="237"/>
        <v>0</v>
      </c>
      <c r="AD680" s="141">
        <f t="shared" si="238"/>
        <v>1</v>
      </c>
      <c r="AE680" s="141">
        <f t="shared" si="239"/>
        <v>0</v>
      </c>
      <c r="AF680" s="141">
        <f t="shared" si="240"/>
        <v>0</v>
      </c>
      <c r="AG680" s="141">
        <f t="shared" si="241"/>
        <v>0</v>
      </c>
      <c r="AH680" s="141">
        <f t="shared" si="242"/>
        <v>0</v>
      </c>
      <c r="AI680" s="141">
        <f t="shared" si="243"/>
        <v>0</v>
      </c>
      <c r="AJ680" s="141">
        <f t="shared" si="244"/>
        <v>0</v>
      </c>
      <c r="AK680" s="141">
        <f t="shared" si="245"/>
        <v>0</v>
      </c>
      <c r="AL680" s="141">
        <f t="shared" si="246"/>
        <v>0</v>
      </c>
      <c r="AM680" s="141">
        <f t="shared" si="247"/>
        <v>0</v>
      </c>
      <c r="AN680" s="141">
        <f t="shared" si="248"/>
        <v>0</v>
      </c>
      <c r="AO680" s="141">
        <f t="shared" si="249"/>
        <v>0</v>
      </c>
      <c r="AP680" s="142"/>
      <c r="AQ680" s="142"/>
      <c r="AR680" s="141">
        <f t="shared" si="250"/>
        <v>3</v>
      </c>
      <c r="AS680" s="141">
        <f t="shared" si="251"/>
        <v>3</v>
      </c>
      <c r="AT680" s="141" t="str">
        <f t="shared" si="252"/>
        <v>Correct</v>
      </c>
      <c r="AU680" s="142"/>
      <c r="AV680" s="115" t="s">
        <v>83</v>
      </c>
      <c r="AW680" s="115">
        <v>62</v>
      </c>
      <c r="AX680" s="115" t="s">
        <v>181</v>
      </c>
      <c r="AY680" s="115" t="s">
        <v>268</v>
      </c>
      <c r="AZ680" s="115" t="s">
        <v>85</v>
      </c>
      <c r="BB680" s="115" t="s">
        <v>87</v>
      </c>
      <c r="BD680" s="115" t="s">
        <v>89</v>
      </c>
      <c r="BE680" s="115" t="s">
        <v>106</v>
      </c>
      <c r="BF680" s="115" t="s">
        <v>91</v>
      </c>
      <c r="BG680" s="115" t="s">
        <v>91</v>
      </c>
    </row>
    <row r="681" spans="1:59">
      <c r="A681" s="115">
        <v>7020351188</v>
      </c>
      <c r="T681" s="142"/>
      <c r="U681" s="141">
        <f t="shared" si="230"/>
        <v>0</v>
      </c>
      <c r="V681" s="141" t="e">
        <f t="shared" si="231"/>
        <v>#DIV/0!</v>
      </c>
      <c r="W681" s="142"/>
      <c r="X681" s="141">
        <f t="shared" si="232"/>
        <v>0</v>
      </c>
      <c r="Y681" s="141">
        <f t="shared" si="233"/>
        <v>0</v>
      </c>
      <c r="Z681" s="141">
        <f t="shared" si="234"/>
        <v>0</v>
      </c>
      <c r="AA681" s="141">
        <f t="shared" si="235"/>
        <v>0</v>
      </c>
      <c r="AB681" s="141">
        <f t="shared" si="236"/>
        <v>0</v>
      </c>
      <c r="AC681" s="141">
        <f t="shared" si="237"/>
        <v>0</v>
      </c>
      <c r="AD681" s="141">
        <f t="shared" si="238"/>
        <v>0</v>
      </c>
      <c r="AE681" s="141">
        <f t="shared" si="239"/>
        <v>0</v>
      </c>
      <c r="AF681" s="141">
        <f t="shared" si="240"/>
        <v>0</v>
      </c>
      <c r="AG681" s="141">
        <f t="shared" si="241"/>
        <v>0</v>
      </c>
      <c r="AH681" s="141">
        <f t="shared" si="242"/>
        <v>0</v>
      </c>
      <c r="AI681" s="141">
        <f t="shared" si="243"/>
        <v>0</v>
      </c>
      <c r="AJ681" s="141">
        <f t="shared" si="244"/>
        <v>0</v>
      </c>
      <c r="AK681" s="141">
        <f t="shared" si="245"/>
        <v>0</v>
      </c>
      <c r="AL681" s="141">
        <f t="shared" si="246"/>
        <v>0</v>
      </c>
      <c r="AM681" s="141">
        <f t="shared" si="247"/>
        <v>0</v>
      </c>
      <c r="AN681" s="141">
        <f t="shared" si="248"/>
        <v>0</v>
      </c>
      <c r="AO681" s="141">
        <f t="shared" si="249"/>
        <v>0</v>
      </c>
      <c r="AP681" s="142"/>
      <c r="AQ681" s="142"/>
      <c r="AR681" s="141">
        <f t="shared" si="250"/>
        <v>0</v>
      </c>
      <c r="AS681" s="141">
        <f t="shared" si="251"/>
        <v>0</v>
      </c>
      <c r="AT681" s="141" t="str">
        <f t="shared" si="252"/>
        <v>Correct</v>
      </c>
      <c r="AU681" s="142"/>
      <c r="AV681" s="115" t="s">
        <v>99</v>
      </c>
      <c r="AW681" s="115">
        <v>27</v>
      </c>
      <c r="AX681" s="115" t="s">
        <v>181</v>
      </c>
      <c r="AY681" s="115" t="s">
        <v>221</v>
      </c>
      <c r="AZ681" s="115" t="s">
        <v>85</v>
      </c>
      <c r="BA681" s="115" t="s">
        <v>86</v>
      </c>
      <c r="BB681" s="115" t="s">
        <v>87</v>
      </c>
      <c r="BC681" s="115" t="s">
        <v>100</v>
      </c>
      <c r="BD681" s="115" t="s">
        <v>102</v>
      </c>
      <c r="BE681" s="115" t="s">
        <v>90</v>
      </c>
      <c r="BF681" s="115" t="s">
        <v>86</v>
      </c>
      <c r="BG681" s="115" t="s">
        <v>91</v>
      </c>
    </row>
    <row r="682" spans="1:59">
      <c r="A682" s="115">
        <v>7007915541</v>
      </c>
      <c r="G682" s="115" t="s">
        <v>56</v>
      </c>
      <c r="H682" s="115" t="s">
        <v>57</v>
      </c>
      <c r="L682" s="115" t="s">
        <v>61</v>
      </c>
      <c r="T682" s="142"/>
      <c r="U682" s="141">
        <f t="shared" si="230"/>
        <v>3</v>
      </c>
      <c r="V682" s="141">
        <f t="shared" si="231"/>
        <v>1</v>
      </c>
      <c r="W682" s="142"/>
      <c r="X682" s="141">
        <f t="shared" si="232"/>
        <v>0</v>
      </c>
      <c r="Y682" s="141">
        <f t="shared" si="233"/>
        <v>0</v>
      </c>
      <c r="Z682" s="141">
        <f t="shared" si="234"/>
        <v>0</v>
      </c>
      <c r="AA682" s="141">
        <f t="shared" si="235"/>
        <v>0</v>
      </c>
      <c r="AB682" s="141">
        <f t="shared" si="236"/>
        <v>0</v>
      </c>
      <c r="AC682" s="141">
        <f t="shared" si="237"/>
        <v>1</v>
      </c>
      <c r="AD682" s="141">
        <f t="shared" si="238"/>
        <v>1</v>
      </c>
      <c r="AE682" s="141">
        <f t="shared" si="239"/>
        <v>0</v>
      </c>
      <c r="AF682" s="141">
        <f t="shared" si="240"/>
        <v>0</v>
      </c>
      <c r="AG682" s="141">
        <f t="shared" si="241"/>
        <v>0</v>
      </c>
      <c r="AH682" s="141">
        <f t="shared" si="242"/>
        <v>1</v>
      </c>
      <c r="AI682" s="141">
        <f t="shared" si="243"/>
        <v>0</v>
      </c>
      <c r="AJ682" s="141">
        <f t="shared" si="244"/>
        <v>0</v>
      </c>
      <c r="AK682" s="141">
        <f t="shared" si="245"/>
        <v>0</v>
      </c>
      <c r="AL682" s="141">
        <f t="shared" si="246"/>
        <v>0</v>
      </c>
      <c r="AM682" s="141">
        <f t="shared" si="247"/>
        <v>0</v>
      </c>
      <c r="AN682" s="141">
        <f t="shared" si="248"/>
        <v>0</v>
      </c>
      <c r="AO682" s="141">
        <f t="shared" si="249"/>
        <v>0</v>
      </c>
      <c r="AP682" s="142"/>
      <c r="AQ682" s="142"/>
      <c r="AR682" s="141">
        <f t="shared" si="250"/>
        <v>3</v>
      </c>
      <c r="AS682" s="141">
        <f t="shared" si="251"/>
        <v>3</v>
      </c>
      <c r="AT682" s="141" t="str">
        <f t="shared" si="252"/>
        <v>Correct</v>
      </c>
      <c r="AU682" s="142"/>
      <c r="AV682" s="115" t="s">
        <v>99</v>
      </c>
      <c r="AW682" s="115">
        <v>69</v>
      </c>
      <c r="AX682" s="115" t="s">
        <v>84</v>
      </c>
      <c r="AY682" s="115" t="s">
        <v>474</v>
      </c>
      <c r="AZ682" s="115" t="s">
        <v>85</v>
      </c>
      <c r="BA682" s="115" t="s">
        <v>86</v>
      </c>
      <c r="BB682" s="115" t="s">
        <v>87</v>
      </c>
      <c r="BC682" s="115" t="s">
        <v>100</v>
      </c>
      <c r="BD682" s="115" t="s">
        <v>89</v>
      </c>
      <c r="BE682" s="115" t="s">
        <v>106</v>
      </c>
      <c r="BF682" s="115" t="s">
        <v>91</v>
      </c>
      <c r="BG682" s="115" t="s">
        <v>91</v>
      </c>
    </row>
    <row r="683" spans="1:59">
      <c r="A683" s="115">
        <v>7007932583</v>
      </c>
      <c r="B683" s="115" t="s">
        <v>52</v>
      </c>
      <c r="E683" s="115" t="s">
        <v>19</v>
      </c>
      <c r="H683" s="115" t="s">
        <v>57</v>
      </c>
      <c r="L683" s="115" t="s">
        <v>61</v>
      </c>
      <c r="N683" s="115" t="s">
        <v>26</v>
      </c>
      <c r="T683" s="142"/>
      <c r="U683" s="141">
        <f t="shared" si="230"/>
        <v>5</v>
      </c>
      <c r="V683" s="141">
        <f t="shared" si="231"/>
        <v>0.6</v>
      </c>
      <c r="W683" s="142"/>
      <c r="X683" s="141">
        <f t="shared" si="232"/>
        <v>0.6</v>
      </c>
      <c r="Y683" s="141">
        <f t="shared" si="233"/>
        <v>0</v>
      </c>
      <c r="Z683" s="141">
        <f t="shared" si="234"/>
        <v>0</v>
      </c>
      <c r="AA683" s="141">
        <f t="shared" si="235"/>
        <v>0.6</v>
      </c>
      <c r="AB683" s="141">
        <f t="shared" si="236"/>
        <v>0</v>
      </c>
      <c r="AC683" s="141">
        <f t="shared" si="237"/>
        <v>0</v>
      </c>
      <c r="AD683" s="141">
        <f t="shared" si="238"/>
        <v>0.6</v>
      </c>
      <c r="AE683" s="141">
        <f t="shared" si="239"/>
        <v>0</v>
      </c>
      <c r="AF683" s="141">
        <f t="shared" si="240"/>
        <v>0</v>
      </c>
      <c r="AG683" s="141">
        <f t="shared" si="241"/>
        <v>0</v>
      </c>
      <c r="AH683" s="141">
        <f t="shared" si="242"/>
        <v>0.6</v>
      </c>
      <c r="AI683" s="141">
        <f t="shared" si="243"/>
        <v>0</v>
      </c>
      <c r="AJ683" s="141">
        <f t="shared" si="244"/>
        <v>0.6</v>
      </c>
      <c r="AK683" s="141">
        <f t="shared" si="245"/>
        <v>0</v>
      </c>
      <c r="AL683" s="141">
        <f t="shared" si="246"/>
        <v>0</v>
      </c>
      <c r="AM683" s="141">
        <f t="shared" si="247"/>
        <v>0</v>
      </c>
      <c r="AN683" s="141">
        <f t="shared" si="248"/>
        <v>0</v>
      </c>
      <c r="AO683" s="141">
        <f t="shared" si="249"/>
        <v>0</v>
      </c>
      <c r="AP683" s="142"/>
      <c r="AQ683" s="142"/>
      <c r="AR683" s="141">
        <f t="shared" si="250"/>
        <v>3</v>
      </c>
      <c r="AS683" s="141">
        <f t="shared" si="251"/>
        <v>5</v>
      </c>
      <c r="AT683" s="141" t="str">
        <f t="shared" si="252"/>
        <v>Correct</v>
      </c>
      <c r="AU683" s="142"/>
      <c r="AV683" s="115" t="s">
        <v>99</v>
      </c>
      <c r="AW683" s="115">
        <v>70</v>
      </c>
      <c r="AX683" s="115" t="s">
        <v>84</v>
      </c>
      <c r="AY683" s="115" t="s">
        <v>124</v>
      </c>
      <c r="AZ683" s="115" t="s">
        <v>85</v>
      </c>
      <c r="BB683" s="115" t="s">
        <v>87</v>
      </c>
      <c r="BD683" s="115" t="s">
        <v>89</v>
      </c>
      <c r="BE683" s="115" t="s">
        <v>106</v>
      </c>
      <c r="BF683" s="115" t="s">
        <v>91</v>
      </c>
      <c r="BG683" s="115" t="s">
        <v>91</v>
      </c>
    </row>
    <row r="684" spans="1:59">
      <c r="A684" s="115">
        <v>7045775443</v>
      </c>
      <c r="T684" s="142"/>
      <c r="U684" s="141">
        <f t="shared" si="230"/>
        <v>0</v>
      </c>
      <c r="V684" s="141" t="e">
        <f t="shared" si="231"/>
        <v>#DIV/0!</v>
      </c>
      <c r="W684" s="142"/>
      <c r="X684" s="141">
        <f t="shared" si="232"/>
        <v>0</v>
      </c>
      <c r="Y684" s="141">
        <f t="shared" si="233"/>
        <v>0</v>
      </c>
      <c r="Z684" s="141">
        <f t="shared" si="234"/>
        <v>0</v>
      </c>
      <c r="AA684" s="141">
        <f t="shared" si="235"/>
        <v>0</v>
      </c>
      <c r="AB684" s="141">
        <f t="shared" si="236"/>
        <v>0</v>
      </c>
      <c r="AC684" s="141">
        <f t="shared" si="237"/>
        <v>0</v>
      </c>
      <c r="AD684" s="141">
        <f t="shared" si="238"/>
        <v>0</v>
      </c>
      <c r="AE684" s="141">
        <f t="shared" si="239"/>
        <v>0</v>
      </c>
      <c r="AF684" s="141">
        <f t="shared" si="240"/>
        <v>0</v>
      </c>
      <c r="AG684" s="141">
        <f t="shared" si="241"/>
        <v>0</v>
      </c>
      <c r="AH684" s="141">
        <f t="shared" si="242"/>
        <v>0</v>
      </c>
      <c r="AI684" s="141">
        <f t="shared" si="243"/>
        <v>0</v>
      </c>
      <c r="AJ684" s="141">
        <f t="shared" si="244"/>
        <v>0</v>
      </c>
      <c r="AK684" s="141">
        <f t="shared" si="245"/>
        <v>0</v>
      </c>
      <c r="AL684" s="141">
        <f t="shared" si="246"/>
        <v>0</v>
      </c>
      <c r="AM684" s="141">
        <f t="shared" si="247"/>
        <v>0</v>
      </c>
      <c r="AN684" s="141">
        <f t="shared" si="248"/>
        <v>0</v>
      </c>
      <c r="AO684" s="141">
        <f t="shared" si="249"/>
        <v>0</v>
      </c>
      <c r="AP684" s="142"/>
      <c r="AQ684" s="142"/>
      <c r="AR684" s="141">
        <f t="shared" si="250"/>
        <v>0</v>
      </c>
      <c r="AS684" s="141">
        <f t="shared" si="251"/>
        <v>0</v>
      </c>
      <c r="AT684" s="141" t="str">
        <f t="shared" si="252"/>
        <v>Correct</v>
      </c>
      <c r="AU684" s="142"/>
      <c r="AV684" s="115" t="s">
        <v>83</v>
      </c>
      <c r="AW684" s="115">
        <v>71</v>
      </c>
      <c r="AX684" s="115" t="s">
        <v>181</v>
      </c>
      <c r="AY684" s="115" t="s">
        <v>184</v>
      </c>
      <c r="AZ684" s="115" t="s">
        <v>85</v>
      </c>
      <c r="BA684" s="115" t="s">
        <v>86</v>
      </c>
      <c r="BB684" s="115" t="s">
        <v>87</v>
      </c>
      <c r="BC684" s="115" t="s">
        <v>96</v>
      </c>
      <c r="BD684" s="115" t="s">
        <v>94</v>
      </c>
      <c r="BE684" s="115" t="s">
        <v>106</v>
      </c>
      <c r="BF684" s="115" t="s">
        <v>91</v>
      </c>
      <c r="BG684" s="115" t="s">
        <v>91</v>
      </c>
    </row>
    <row r="685" spans="1:59">
      <c r="A685" s="115">
        <v>6985416610</v>
      </c>
      <c r="R685" s="115" t="s">
        <v>65</v>
      </c>
      <c r="T685" s="142"/>
      <c r="U685" s="141">
        <f t="shared" si="230"/>
        <v>1</v>
      </c>
      <c r="V685" s="141">
        <f t="shared" si="231"/>
        <v>3</v>
      </c>
      <c r="W685" s="142"/>
      <c r="X685" s="141">
        <f t="shared" si="232"/>
        <v>0</v>
      </c>
      <c r="Y685" s="141">
        <f t="shared" si="233"/>
        <v>0</v>
      </c>
      <c r="Z685" s="141">
        <f t="shared" si="234"/>
        <v>0</v>
      </c>
      <c r="AA685" s="141">
        <f t="shared" si="235"/>
        <v>0</v>
      </c>
      <c r="AB685" s="141">
        <f t="shared" si="236"/>
        <v>0</v>
      </c>
      <c r="AC685" s="141">
        <f t="shared" si="237"/>
        <v>0</v>
      </c>
      <c r="AD685" s="141">
        <f t="shared" si="238"/>
        <v>0</v>
      </c>
      <c r="AE685" s="141">
        <f t="shared" si="239"/>
        <v>0</v>
      </c>
      <c r="AF685" s="141">
        <f t="shared" si="240"/>
        <v>0</v>
      </c>
      <c r="AG685" s="141">
        <f t="shared" si="241"/>
        <v>0</v>
      </c>
      <c r="AH685" s="141">
        <f t="shared" si="242"/>
        <v>0</v>
      </c>
      <c r="AI685" s="141">
        <f t="shared" si="243"/>
        <v>0</v>
      </c>
      <c r="AJ685" s="141">
        <f t="shared" si="244"/>
        <v>0</v>
      </c>
      <c r="AK685" s="141">
        <f t="shared" si="245"/>
        <v>0</v>
      </c>
      <c r="AL685" s="141">
        <f t="shared" si="246"/>
        <v>0</v>
      </c>
      <c r="AM685" s="141">
        <f t="shared" si="247"/>
        <v>0</v>
      </c>
      <c r="AN685" s="141">
        <f t="shared" si="248"/>
        <v>1</v>
      </c>
      <c r="AO685" s="141">
        <f t="shared" si="249"/>
        <v>0</v>
      </c>
      <c r="AP685" s="142"/>
      <c r="AQ685" s="142"/>
      <c r="AR685" s="141">
        <f t="shared" si="250"/>
        <v>1</v>
      </c>
      <c r="AS685" s="141">
        <f t="shared" si="251"/>
        <v>1</v>
      </c>
      <c r="AT685" s="141" t="str">
        <f t="shared" si="252"/>
        <v>Correct</v>
      </c>
      <c r="AU685" s="142"/>
      <c r="AV685" s="115" t="s">
        <v>99</v>
      </c>
      <c r="AW685" s="115">
        <v>80</v>
      </c>
      <c r="AX685" s="115" t="s">
        <v>181</v>
      </c>
      <c r="AY685" s="115" t="s">
        <v>199</v>
      </c>
      <c r="AZ685" s="115" t="s">
        <v>85</v>
      </c>
      <c r="BA685" s="115" t="s">
        <v>86</v>
      </c>
      <c r="BC685" s="115" t="s">
        <v>100</v>
      </c>
      <c r="BD685" s="115" t="s">
        <v>89</v>
      </c>
      <c r="BE685" s="115" t="s">
        <v>106</v>
      </c>
      <c r="BF685" s="115" t="s">
        <v>91</v>
      </c>
      <c r="BG685" s="115" t="s">
        <v>91</v>
      </c>
    </row>
    <row r="686" spans="1:59">
      <c r="A686" s="115">
        <v>7011082383</v>
      </c>
      <c r="B686" s="115" t="s">
        <v>52</v>
      </c>
      <c r="D686" s="115" t="s">
        <v>54</v>
      </c>
      <c r="I686" s="115" t="s">
        <v>58</v>
      </c>
      <c r="T686" s="142"/>
      <c r="U686" s="141">
        <f t="shared" si="230"/>
        <v>3</v>
      </c>
      <c r="V686" s="141">
        <f t="shared" si="231"/>
        <v>1</v>
      </c>
      <c r="W686" s="142"/>
      <c r="X686" s="141">
        <f t="shared" si="232"/>
        <v>1</v>
      </c>
      <c r="Y686" s="141">
        <f t="shared" si="233"/>
        <v>0</v>
      </c>
      <c r="Z686" s="141">
        <f t="shared" si="234"/>
        <v>1</v>
      </c>
      <c r="AA686" s="141">
        <f t="shared" si="235"/>
        <v>0</v>
      </c>
      <c r="AB686" s="141">
        <f t="shared" si="236"/>
        <v>0</v>
      </c>
      <c r="AC686" s="141">
        <f t="shared" si="237"/>
        <v>0</v>
      </c>
      <c r="AD686" s="141">
        <f t="shared" si="238"/>
        <v>0</v>
      </c>
      <c r="AE686" s="141">
        <f t="shared" si="239"/>
        <v>1</v>
      </c>
      <c r="AF686" s="141">
        <f t="shared" si="240"/>
        <v>0</v>
      </c>
      <c r="AG686" s="141">
        <f t="shared" si="241"/>
        <v>0</v>
      </c>
      <c r="AH686" s="141">
        <f t="shared" si="242"/>
        <v>0</v>
      </c>
      <c r="AI686" s="141">
        <f t="shared" si="243"/>
        <v>0</v>
      </c>
      <c r="AJ686" s="141">
        <f t="shared" si="244"/>
        <v>0</v>
      </c>
      <c r="AK686" s="141">
        <f t="shared" si="245"/>
        <v>0</v>
      </c>
      <c r="AL686" s="141">
        <f t="shared" si="246"/>
        <v>0</v>
      </c>
      <c r="AM686" s="141">
        <f t="shared" si="247"/>
        <v>0</v>
      </c>
      <c r="AN686" s="141">
        <f t="shared" si="248"/>
        <v>0</v>
      </c>
      <c r="AO686" s="141">
        <f t="shared" si="249"/>
        <v>0</v>
      </c>
      <c r="AP686" s="142"/>
      <c r="AQ686" s="142"/>
      <c r="AR686" s="141">
        <f t="shared" si="250"/>
        <v>3</v>
      </c>
      <c r="AS686" s="141">
        <f t="shared" si="251"/>
        <v>3</v>
      </c>
      <c r="AT686" s="141" t="str">
        <f t="shared" si="252"/>
        <v>Correct</v>
      </c>
      <c r="AU686" s="142"/>
      <c r="AV686" s="115" t="s">
        <v>83</v>
      </c>
      <c r="AW686" s="115">
        <v>26</v>
      </c>
      <c r="AX686" s="115" t="s">
        <v>84</v>
      </c>
      <c r="AY686" s="115" t="s">
        <v>153</v>
      </c>
      <c r="AZ686" s="115" t="s">
        <v>85</v>
      </c>
      <c r="BA686" s="115" t="s">
        <v>91</v>
      </c>
      <c r="BB686" s="115" t="s">
        <v>87</v>
      </c>
      <c r="BC686" s="115" t="s">
        <v>101</v>
      </c>
      <c r="BD686" s="115" t="s">
        <v>114</v>
      </c>
      <c r="BE686" s="115" t="s">
        <v>90</v>
      </c>
      <c r="BF686" s="115" t="s">
        <v>91</v>
      </c>
      <c r="BG686" s="115" t="s">
        <v>91</v>
      </c>
    </row>
    <row r="687" spans="1:59">
      <c r="A687" s="115">
        <v>7020570767</v>
      </c>
      <c r="R687" s="115" t="s">
        <v>65</v>
      </c>
      <c r="T687" s="142"/>
      <c r="U687" s="141">
        <f t="shared" si="230"/>
        <v>1</v>
      </c>
      <c r="V687" s="141">
        <f t="shared" si="231"/>
        <v>3</v>
      </c>
      <c r="W687" s="142"/>
      <c r="X687" s="141">
        <f t="shared" si="232"/>
        <v>0</v>
      </c>
      <c r="Y687" s="141">
        <f t="shared" si="233"/>
        <v>0</v>
      </c>
      <c r="Z687" s="141">
        <f t="shared" si="234"/>
        <v>0</v>
      </c>
      <c r="AA687" s="141">
        <f t="shared" si="235"/>
        <v>0</v>
      </c>
      <c r="AB687" s="141">
        <f t="shared" si="236"/>
        <v>0</v>
      </c>
      <c r="AC687" s="141">
        <f t="shared" si="237"/>
        <v>0</v>
      </c>
      <c r="AD687" s="141">
        <f t="shared" si="238"/>
        <v>0</v>
      </c>
      <c r="AE687" s="141">
        <f t="shared" si="239"/>
        <v>0</v>
      </c>
      <c r="AF687" s="141">
        <f t="shared" si="240"/>
        <v>0</v>
      </c>
      <c r="AG687" s="141">
        <f t="shared" si="241"/>
        <v>0</v>
      </c>
      <c r="AH687" s="141">
        <f t="shared" si="242"/>
        <v>0</v>
      </c>
      <c r="AI687" s="141">
        <f t="shared" si="243"/>
        <v>0</v>
      </c>
      <c r="AJ687" s="141">
        <f t="shared" si="244"/>
        <v>0</v>
      </c>
      <c r="AK687" s="141">
        <f t="shared" si="245"/>
        <v>0</v>
      </c>
      <c r="AL687" s="141">
        <f t="shared" si="246"/>
        <v>0</v>
      </c>
      <c r="AM687" s="141">
        <f t="shared" si="247"/>
        <v>0</v>
      </c>
      <c r="AN687" s="141">
        <f t="shared" si="248"/>
        <v>1</v>
      </c>
      <c r="AO687" s="141">
        <f t="shared" si="249"/>
        <v>0</v>
      </c>
      <c r="AP687" s="142"/>
      <c r="AQ687" s="142"/>
      <c r="AR687" s="141">
        <f t="shared" si="250"/>
        <v>1</v>
      </c>
      <c r="AS687" s="141">
        <f t="shared" si="251"/>
        <v>1</v>
      </c>
      <c r="AT687" s="141" t="str">
        <f t="shared" si="252"/>
        <v>Correct</v>
      </c>
      <c r="AU687" s="142"/>
      <c r="AV687" s="115" t="s">
        <v>83</v>
      </c>
      <c r="AW687" s="115">
        <v>35</v>
      </c>
      <c r="AX687" s="115" t="s">
        <v>84</v>
      </c>
      <c r="AY687" s="115" t="s">
        <v>135</v>
      </c>
      <c r="BA687" s="115" t="s">
        <v>91</v>
      </c>
      <c r="BB687" s="115" t="s">
        <v>108</v>
      </c>
      <c r="BC687" s="115" t="s">
        <v>93</v>
      </c>
      <c r="BD687" s="115" t="s">
        <v>112</v>
      </c>
      <c r="BE687" s="115" t="s">
        <v>98</v>
      </c>
      <c r="BF687" s="115" t="s">
        <v>86</v>
      </c>
      <c r="BG687" s="115" t="s">
        <v>86</v>
      </c>
    </row>
    <row r="688" spans="1:59">
      <c r="A688" s="115">
        <v>7007918307</v>
      </c>
      <c r="G688" s="115" t="s">
        <v>56</v>
      </c>
      <c r="T688" s="142"/>
      <c r="U688" s="141">
        <f t="shared" si="230"/>
        <v>1</v>
      </c>
      <c r="V688" s="141">
        <f t="shared" si="231"/>
        <v>3</v>
      </c>
      <c r="W688" s="142"/>
      <c r="X688" s="141">
        <f t="shared" si="232"/>
        <v>0</v>
      </c>
      <c r="Y688" s="141">
        <f t="shared" si="233"/>
        <v>0</v>
      </c>
      <c r="Z688" s="141">
        <f t="shared" si="234"/>
        <v>0</v>
      </c>
      <c r="AA688" s="141">
        <f t="shared" si="235"/>
        <v>0</v>
      </c>
      <c r="AB688" s="141">
        <f t="shared" si="236"/>
        <v>0</v>
      </c>
      <c r="AC688" s="141">
        <f t="shared" si="237"/>
        <v>1</v>
      </c>
      <c r="AD688" s="141">
        <f t="shared" si="238"/>
        <v>0</v>
      </c>
      <c r="AE688" s="141">
        <f t="shared" si="239"/>
        <v>0</v>
      </c>
      <c r="AF688" s="141">
        <f t="shared" si="240"/>
        <v>0</v>
      </c>
      <c r="AG688" s="141">
        <f t="shared" si="241"/>
        <v>0</v>
      </c>
      <c r="AH688" s="141">
        <f t="shared" si="242"/>
        <v>0</v>
      </c>
      <c r="AI688" s="141">
        <f t="shared" si="243"/>
        <v>0</v>
      </c>
      <c r="AJ688" s="141">
        <f t="shared" si="244"/>
        <v>0</v>
      </c>
      <c r="AK688" s="141">
        <f t="shared" si="245"/>
        <v>0</v>
      </c>
      <c r="AL688" s="141">
        <f t="shared" si="246"/>
        <v>0</v>
      </c>
      <c r="AM688" s="141">
        <f t="shared" si="247"/>
        <v>0</v>
      </c>
      <c r="AN688" s="141">
        <f t="shared" si="248"/>
        <v>0</v>
      </c>
      <c r="AO688" s="141">
        <f t="shared" si="249"/>
        <v>0</v>
      </c>
      <c r="AP688" s="142"/>
      <c r="AQ688" s="142"/>
      <c r="AR688" s="141">
        <f t="shared" si="250"/>
        <v>1</v>
      </c>
      <c r="AS688" s="141">
        <f t="shared" si="251"/>
        <v>1</v>
      </c>
      <c r="AT688" s="141" t="str">
        <f t="shared" si="252"/>
        <v>Correct</v>
      </c>
      <c r="AU688" s="142"/>
      <c r="AV688" s="115" t="s">
        <v>83</v>
      </c>
      <c r="AW688" s="115">
        <v>68</v>
      </c>
      <c r="AX688" s="115" t="s">
        <v>84</v>
      </c>
      <c r="AY688" s="115" t="s">
        <v>152</v>
      </c>
      <c r="AZ688" s="115" t="s">
        <v>92</v>
      </c>
      <c r="BA688" s="115" t="s">
        <v>86</v>
      </c>
      <c r="BB688" s="115" t="s">
        <v>87</v>
      </c>
      <c r="BC688" s="115" t="s">
        <v>104</v>
      </c>
      <c r="BD688" s="115" t="s">
        <v>89</v>
      </c>
      <c r="BE688" s="115" t="s">
        <v>106</v>
      </c>
      <c r="BG688" s="115" t="s">
        <v>91</v>
      </c>
    </row>
    <row r="689" spans="1:59">
      <c r="A689" s="115">
        <v>5584544200</v>
      </c>
      <c r="C689" s="115" t="s">
        <v>53</v>
      </c>
      <c r="D689" s="115" t="s">
        <v>54</v>
      </c>
      <c r="T689" s="142"/>
      <c r="U689" s="141">
        <f t="shared" si="230"/>
        <v>2</v>
      </c>
      <c r="V689" s="141">
        <f t="shared" si="231"/>
        <v>1.5</v>
      </c>
      <c r="W689" s="142"/>
      <c r="X689" s="141">
        <f t="shared" si="232"/>
        <v>0</v>
      </c>
      <c r="Y689" s="141">
        <f t="shared" si="233"/>
        <v>1</v>
      </c>
      <c r="Z689" s="141">
        <f t="shared" si="234"/>
        <v>1</v>
      </c>
      <c r="AA689" s="141">
        <f t="shared" si="235"/>
        <v>0</v>
      </c>
      <c r="AB689" s="141">
        <f t="shared" si="236"/>
        <v>0</v>
      </c>
      <c r="AC689" s="141">
        <f t="shared" si="237"/>
        <v>0</v>
      </c>
      <c r="AD689" s="141">
        <f t="shared" si="238"/>
        <v>0</v>
      </c>
      <c r="AE689" s="141">
        <f t="shared" si="239"/>
        <v>0</v>
      </c>
      <c r="AF689" s="141">
        <f t="shared" si="240"/>
        <v>0</v>
      </c>
      <c r="AG689" s="141">
        <f t="shared" si="241"/>
        <v>0</v>
      </c>
      <c r="AH689" s="141">
        <f t="shared" si="242"/>
        <v>0</v>
      </c>
      <c r="AI689" s="141">
        <f t="shared" si="243"/>
        <v>0</v>
      </c>
      <c r="AJ689" s="141">
        <f t="shared" si="244"/>
        <v>0</v>
      </c>
      <c r="AK689" s="141">
        <f t="shared" si="245"/>
        <v>0</v>
      </c>
      <c r="AL689" s="141">
        <f t="shared" si="246"/>
        <v>0</v>
      </c>
      <c r="AM689" s="141">
        <f t="shared" si="247"/>
        <v>0</v>
      </c>
      <c r="AN689" s="141">
        <f t="shared" si="248"/>
        <v>0</v>
      </c>
      <c r="AO689" s="141">
        <f t="shared" si="249"/>
        <v>0</v>
      </c>
      <c r="AP689" s="142"/>
      <c r="AQ689" s="142"/>
      <c r="AR689" s="141">
        <f t="shared" si="250"/>
        <v>2</v>
      </c>
      <c r="AS689" s="141">
        <f t="shared" si="251"/>
        <v>2</v>
      </c>
      <c r="AT689" s="141" t="str">
        <f t="shared" si="252"/>
        <v>Correct</v>
      </c>
      <c r="AU689" s="142"/>
      <c r="AV689" s="115" t="s">
        <v>99</v>
      </c>
      <c r="AW689" s="115">
        <v>59</v>
      </c>
      <c r="AX689" s="115" t="s">
        <v>181</v>
      </c>
      <c r="AY689" s="115" t="s">
        <v>441</v>
      </c>
      <c r="AZ689" s="115" t="s">
        <v>85</v>
      </c>
      <c r="BA689" s="115" t="s">
        <v>86</v>
      </c>
      <c r="BB689" s="115" t="s">
        <v>87</v>
      </c>
      <c r="BC689" s="115" t="s">
        <v>101</v>
      </c>
      <c r="BD689" s="115" t="s">
        <v>89</v>
      </c>
      <c r="BE689" s="115" t="s">
        <v>90</v>
      </c>
      <c r="BF689" s="115" t="s">
        <v>91</v>
      </c>
      <c r="BG689" s="115" t="s">
        <v>91</v>
      </c>
    </row>
    <row r="690" spans="1:59">
      <c r="A690" s="115">
        <v>6985147466</v>
      </c>
      <c r="B690" s="115" t="s">
        <v>52</v>
      </c>
      <c r="H690" s="115" t="s">
        <v>57</v>
      </c>
      <c r="N690" s="115" t="s">
        <v>26</v>
      </c>
      <c r="T690" s="142"/>
      <c r="U690" s="141">
        <f t="shared" si="230"/>
        <v>3</v>
      </c>
      <c r="V690" s="141">
        <f t="shared" si="231"/>
        <v>1</v>
      </c>
      <c r="W690" s="142"/>
      <c r="X690" s="141">
        <f t="shared" si="232"/>
        <v>1</v>
      </c>
      <c r="Y690" s="141">
        <f t="shared" si="233"/>
        <v>0</v>
      </c>
      <c r="Z690" s="141">
        <f t="shared" si="234"/>
        <v>0</v>
      </c>
      <c r="AA690" s="141">
        <f t="shared" si="235"/>
        <v>0</v>
      </c>
      <c r="AB690" s="141">
        <f t="shared" si="236"/>
        <v>0</v>
      </c>
      <c r="AC690" s="141">
        <f t="shared" si="237"/>
        <v>0</v>
      </c>
      <c r="AD690" s="141">
        <f t="shared" si="238"/>
        <v>1</v>
      </c>
      <c r="AE690" s="141">
        <f t="shared" si="239"/>
        <v>0</v>
      </c>
      <c r="AF690" s="141">
        <f t="shared" si="240"/>
        <v>0</v>
      </c>
      <c r="AG690" s="141">
        <f t="shared" si="241"/>
        <v>0</v>
      </c>
      <c r="AH690" s="141">
        <f t="shared" si="242"/>
        <v>0</v>
      </c>
      <c r="AI690" s="141">
        <f t="shared" si="243"/>
        <v>0</v>
      </c>
      <c r="AJ690" s="141">
        <f t="shared" si="244"/>
        <v>1</v>
      </c>
      <c r="AK690" s="141">
        <f t="shared" si="245"/>
        <v>0</v>
      </c>
      <c r="AL690" s="141">
        <f t="shared" si="246"/>
        <v>0</v>
      </c>
      <c r="AM690" s="141">
        <f t="shared" si="247"/>
        <v>0</v>
      </c>
      <c r="AN690" s="141">
        <f t="shared" si="248"/>
        <v>0</v>
      </c>
      <c r="AO690" s="141">
        <f t="shared" si="249"/>
        <v>0</v>
      </c>
      <c r="AP690" s="142"/>
      <c r="AQ690" s="142"/>
      <c r="AR690" s="141">
        <f t="shared" si="250"/>
        <v>3</v>
      </c>
      <c r="AS690" s="141">
        <f t="shared" si="251"/>
        <v>3</v>
      </c>
      <c r="AT690" s="141" t="str">
        <f t="shared" si="252"/>
        <v>Correct</v>
      </c>
      <c r="AU690" s="142"/>
      <c r="AV690" s="115" t="s">
        <v>83</v>
      </c>
      <c r="AW690" s="115">
        <v>65</v>
      </c>
      <c r="AX690" s="115" t="s">
        <v>181</v>
      </c>
      <c r="AY690" s="115" t="s">
        <v>208</v>
      </c>
      <c r="BA690" s="115" t="s">
        <v>86</v>
      </c>
      <c r="BB690" s="115" t="s">
        <v>87</v>
      </c>
      <c r="BC690" s="115" t="s">
        <v>93</v>
      </c>
      <c r="BD690" s="115" t="s">
        <v>102</v>
      </c>
      <c r="BE690" s="115" t="s">
        <v>106</v>
      </c>
      <c r="BF690" s="115" t="s">
        <v>91</v>
      </c>
      <c r="BG690" s="115" t="s">
        <v>86</v>
      </c>
    </row>
    <row r="691" spans="1:59">
      <c r="A691" s="115">
        <v>5586910646</v>
      </c>
      <c r="G691" s="115" t="s">
        <v>56</v>
      </c>
      <c r="I691" s="115" t="s">
        <v>58</v>
      </c>
      <c r="S691" s="115" t="s">
        <v>66</v>
      </c>
      <c r="T691" s="142"/>
      <c r="U691" s="141">
        <f t="shared" si="230"/>
        <v>3</v>
      </c>
      <c r="V691" s="141">
        <f t="shared" si="231"/>
        <v>1</v>
      </c>
      <c r="W691" s="142"/>
      <c r="X691" s="141">
        <f t="shared" si="232"/>
        <v>0</v>
      </c>
      <c r="Y691" s="141">
        <f t="shared" si="233"/>
        <v>0</v>
      </c>
      <c r="Z691" s="141">
        <f t="shared" si="234"/>
        <v>0</v>
      </c>
      <c r="AA691" s="141">
        <f t="shared" si="235"/>
        <v>0</v>
      </c>
      <c r="AB691" s="141">
        <f t="shared" si="236"/>
        <v>0</v>
      </c>
      <c r="AC691" s="141">
        <f t="shared" si="237"/>
        <v>1</v>
      </c>
      <c r="AD691" s="141">
        <f t="shared" si="238"/>
        <v>0</v>
      </c>
      <c r="AE691" s="141">
        <f t="shared" si="239"/>
        <v>1</v>
      </c>
      <c r="AF691" s="141">
        <f t="shared" si="240"/>
        <v>0</v>
      </c>
      <c r="AG691" s="141">
        <f t="shared" si="241"/>
        <v>0</v>
      </c>
      <c r="AH691" s="141">
        <f t="shared" si="242"/>
        <v>0</v>
      </c>
      <c r="AI691" s="141">
        <f t="shared" si="243"/>
        <v>0</v>
      </c>
      <c r="AJ691" s="141">
        <f t="shared" si="244"/>
        <v>0</v>
      </c>
      <c r="AK691" s="141">
        <f t="shared" si="245"/>
        <v>0</v>
      </c>
      <c r="AL691" s="141">
        <f t="shared" si="246"/>
        <v>0</v>
      </c>
      <c r="AM691" s="141">
        <f t="shared" si="247"/>
        <v>0</v>
      </c>
      <c r="AN691" s="141">
        <f t="shared" si="248"/>
        <v>0</v>
      </c>
      <c r="AO691" s="141">
        <f t="shared" si="249"/>
        <v>1</v>
      </c>
      <c r="AP691" s="142"/>
      <c r="AQ691" s="142"/>
      <c r="AR691" s="141">
        <f t="shared" si="250"/>
        <v>3</v>
      </c>
      <c r="AS691" s="141">
        <f t="shared" si="251"/>
        <v>3</v>
      </c>
      <c r="AT691" s="141" t="str">
        <f t="shared" si="252"/>
        <v>Correct</v>
      </c>
      <c r="AU691" s="142"/>
      <c r="AV691" s="115" t="s">
        <v>83</v>
      </c>
      <c r="AW691" s="115">
        <v>42</v>
      </c>
      <c r="AX691" s="115" t="s">
        <v>181</v>
      </c>
      <c r="AY691" s="115" t="s">
        <v>232</v>
      </c>
      <c r="AZ691" s="115" t="s">
        <v>85</v>
      </c>
      <c r="BA691" s="115" t="s">
        <v>86</v>
      </c>
      <c r="BB691" s="115" t="s">
        <v>87</v>
      </c>
      <c r="BC691" s="115" t="s">
        <v>88</v>
      </c>
      <c r="BD691" s="115" t="s">
        <v>89</v>
      </c>
      <c r="BE691" s="115" t="s">
        <v>90</v>
      </c>
      <c r="BF691" s="115" t="s">
        <v>91</v>
      </c>
      <c r="BG691" s="115" t="s">
        <v>91</v>
      </c>
    </row>
    <row r="692" spans="1:59">
      <c r="A692" s="115">
        <v>7020572225</v>
      </c>
      <c r="Q692" s="115" t="s">
        <v>64</v>
      </c>
      <c r="R692" s="115" t="s">
        <v>65</v>
      </c>
      <c r="T692" s="142"/>
      <c r="U692" s="141">
        <f t="shared" si="230"/>
        <v>2</v>
      </c>
      <c r="V692" s="141">
        <f t="shared" si="231"/>
        <v>1.5</v>
      </c>
      <c r="W692" s="142"/>
      <c r="X692" s="141">
        <f t="shared" si="232"/>
        <v>0</v>
      </c>
      <c r="Y692" s="141">
        <f t="shared" si="233"/>
        <v>0</v>
      </c>
      <c r="Z692" s="141">
        <f t="shared" si="234"/>
        <v>0</v>
      </c>
      <c r="AA692" s="141">
        <f t="shared" si="235"/>
        <v>0</v>
      </c>
      <c r="AB692" s="141">
        <f t="shared" si="236"/>
        <v>0</v>
      </c>
      <c r="AC692" s="141">
        <f t="shared" si="237"/>
        <v>0</v>
      </c>
      <c r="AD692" s="141">
        <f t="shared" si="238"/>
        <v>0</v>
      </c>
      <c r="AE692" s="141">
        <f t="shared" si="239"/>
        <v>0</v>
      </c>
      <c r="AF692" s="141">
        <f t="shared" si="240"/>
        <v>0</v>
      </c>
      <c r="AG692" s="141">
        <f t="shared" si="241"/>
        <v>0</v>
      </c>
      <c r="AH692" s="141">
        <f t="shared" si="242"/>
        <v>0</v>
      </c>
      <c r="AI692" s="141">
        <f t="shared" si="243"/>
        <v>0</v>
      </c>
      <c r="AJ692" s="141">
        <f t="shared" si="244"/>
        <v>0</v>
      </c>
      <c r="AK692" s="141">
        <f t="shared" si="245"/>
        <v>0</v>
      </c>
      <c r="AL692" s="141">
        <f t="shared" si="246"/>
        <v>0</v>
      </c>
      <c r="AM692" s="141">
        <f t="shared" si="247"/>
        <v>1</v>
      </c>
      <c r="AN692" s="141">
        <f t="shared" si="248"/>
        <v>1</v>
      </c>
      <c r="AO692" s="141">
        <f t="shared" si="249"/>
        <v>0</v>
      </c>
      <c r="AP692" s="142"/>
      <c r="AQ692" s="142"/>
      <c r="AR692" s="141">
        <f t="shared" si="250"/>
        <v>2</v>
      </c>
      <c r="AS692" s="141">
        <f t="shared" si="251"/>
        <v>2</v>
      </c>
      <c r="AT692" s="141" t="str">
        <f t="shared" si="252"/>
        <v>Correct</v>
      </c>
      <c r="AU692" s="142"/>
      <c r="AV692" s="115" t="s">
        <v>83</v>
      </c>
      <c r="AW692" s="115">
        <v>49</v>
      </c>
      <c r="AX692" s="115" t="s">
        <v>84</v>
      </c>
      <c r="AY692" s="115" t="s">
        <v>146</v>
      </c>
      <c r="BA692" s="115" t="s">
        <v>91</v>
      </c>
      <c r="BB692" s="115" t="s">
        <v>87</v>
      </c>
      <c r="BC692" s="115" t="s">
        <v>96</v>
      </c>
      <c r="BD692" s="115" t="s">
        <v>112</v>
      </c>
      <c r="BE692" s="115" t="s">
        <v>90</v>
      </c>
      <c r="BF692" s="115" t="s">
        <v>86</v>
      </c>
      <c r="BG692" s="115" t="s">
        <v>86</v>
      </c>
    </row>
    <row r="693" spans="1:59">
      <c r="A693" s="115">
        <v>6985141692</v>
      </c>
      <c r="E693" s="115" t="s">
        <v>19</v>
      </c>
      <c r="H693" s="115" t="s">
        <v>57</v>
      </c>
      <c r="K693" s="115" t="s">
        <v>60</v>
      </c>
      <c r="O693" s="115" t="s">
        <v>22</v>
      </c>
      <c r="T693" s="142"/>
      <c r="U693" s="141">
        <f t="shared" si="230"/>
        <v>4</v>
      </c>
      <c r="V693" s="141">
        <f t="shared" si="231"/>
        <v>0.75</v>
      </c>
      <c r="W693" s="142"/>
      <c r="X693" s="141">
        <f t="shared" si="232"/>
        <v>0</v>
      </c>
      <c r="Y693" s="141">
        <f t="shared" si="233"/>
        <v>0</v>
      </c>
      <c r="Z693" s="141">
        <f t="shared" si="234"/>
        <v>0</v>
      </c>
      <c r="AA693" s="141">
        <f t="shared" si="235"/>
        <v>0.75</v>
      </c>
      <c r="AB693" s="141">
        <f t="shared" si="236"/>
        <v>0</v>
      </c>
      <c r="AC693" s="141">
        <f t="shared" si="237"/>
        <v>0</v>
      </c>
      <c r="AD693" s="141">
        <f t="shared" si="238"/>
        <v>0.75</v>
      </c>
      <c r="AE693" s="141">
        <f t="shared" si="239"/>
        <v>0</v>
      </c>
      <c r="AF693" s="141">
        <f t="shared" si="240"/>
        <v>0</v>
      </c>
      <c r="AG693" s="141">
        <f t="shared" si="241"/>
        <v>0.75</v>
      </c>
      <c r="AH693" s="141">
        <f t="shared" si="242"/>
        <v>0</v>
      </c>
      <c r="AI693" s="141">
        <f t="shared" si="243"/>
        <v>0</v>
      </c>
      <c r="AJ693" s="141">
        <f t="shared" si="244"/>
        <v>0</v>
      </c>
      <c r="AK693" s="141">
        <f t="shared" si="245"/>
        <v>0.75</v>
      </c>
      <c r="AL693" s="141">
        <f t="shared" si="246"/>
        <v>0</v>
      </c>
      <c r="AM693" s="141">
        <f t="shared" si="247"/>
        <v>0</v>
      </c>
      <c r="AN693" s="141">
        <f t="shared" si="248"/>
        <v>0</v>
      </c>
      <c r="AO693" s="141">
        <f t="shared" si="249"/>
        <v>0</v>
      </c>
      <c r="AP693" s="142"/>
      <c r="AQ693" s="142"/>
      <c r="AR693" s="141">
        <f t="shared" si="250"/>
        <v>3</v>
      </c>
      <c r="AS693" s="141">
        <f t="shared" si="251"/>
        <v>4</v>
      </c>
      <c r="AT693" s="141" t="str">
        <f t="shared" si="252"/>
        <v>Correct</v>
      </c>
      <c r="AU693" s="142"/>
      <c r="AV693" s="115" t="s">
        <v>83</v>
      </c>
      <c r="AW693" s="115">
        <v>24</v>
      </c>
      <c r="AX693" s="115" t="s">
        <v>181</v>
      </c>
      <c r="AY693" s="115" t="s">
        <v>194</v>
      </c>
      <c r="BB693" s="115" t="s">
        <v>108</v>
      </c>
      <c r="BC693" s="115" t="s">
        <v>96</v>
      </c>
      <c r="BD693" s="115" t="s">
        <v>94</v>
      </c>
      <c r="BE693" s="115" t="s">
        <v>113</v>
      </c>
      <c r="BF693" s="115" t="s">
        <v>91</v>
      </c>
      <c r="BG693" s="115" t="s">
        <v>91</v>
      </c>
    </row>
    <row r="694" spans="1:59">
      <c r="A694" s="115">
        <v>5609483908</v>
      </c>
      <c r="D694" s="115" t="s">
        <v>54</v>
      </c>
      <c r="M694" s="115" t="s">
        <v>62</v>
      </c>
      <c r="R694" s="115" t="s">
        <v>65</v>
      </c>
      <c r="T694" s="142"/>
      <c r="U694" s="141">
        <f t="shared" si="230"/>
        <v>3</v>
      </c>
      <c r="V694" s="141">
        <f t="shared" si="231"/>
        <v>1</v>
      </c>
      <c r="W694" s="142"/>
      <c r="X694" s="141">
        <f t="shared" si="232"/>
        <v>0</v>
      </c>
      <c r="Y694" s="141">
        <f t="shared" si="233"/>
        <v>0</v>
      </c>
      <c r="Z694" s="141">
        <f t="shared" si="234"/>
        <v>1</v>
      </c>
      <c r="AA694" s="141">
        <f t="shared" si="235"/>
        <v>0</v>
      </c>
      <c r="AB694" s="141">
        <f t="shared" si="236"/>
        <v>0</v>
      </c>
      <c r="AC694" s="141">
        <f t="shared" si="237"/>
        <v>0</v>
      </c>
      <c r="AD694" s="141">
        <f t="shared" si="238"/>
        <v>0</v>
      </c>
      <c r="AE694" s="141">
        <f t="shared" si="239"/>
        <v>0</v>
      </c>
      <c r="AF694" s="141">
        <f t="shared" si="240"/>
        <v>0</v>
      </c>
      <c r="AG694" s="141">
        <f t="shared" si="241"/>
        <v>0</v>
      </c>
      <c r="AH694" s="141">
        <f t="shared" si="242"/>
        <v>0</v>
      </c>
      <c r="AI694" s="141">
        <f t="shared" si="243"/>
        <v>1</v>
      </c>
      <c r="AJ694" s="141">
        <f t="shared" si="244"/>
        <v>0</v>
      </c>
      <c r="AK694" s="141">
        <f t="shared" si="245"/>
        <v>0</v>
      </c>
      <c r="AL694" s="141">
        <f t="shared" si="246"/>
        <v>0</v>
      </c>
      <c r="AM694" s="141">
        <f t="shared" si="247"/>
        <v>0</v>
      </c>
      <c r="AN694" s="141">
        <f t="shared" si="248"/>
        <v>1</v>
      </c>
      <c r="AO694" s="141">
        <f t="shared" si="249"/>
        <v>0</v>
      </c>
      <c r="AP694" s="142"/>
      <c r="AQ694" s="142"/>
      <c r="AR694" s="141">
        <f t="shared" si="250"/>
        <v>3</v>
      </c>
      <c r="AS694" s="141">
        <f t="shared" si="251"/>
        <v>3</v>
      </c>
      <c r="AT694" s="141" t="str">
        <f t="shared" si="252"/>
        <v>Correct</v>
      </c>
      <c r="AU694" s="142"/>
      <c r="AV694" s="115" t="s">
        <v>83</v>
      </c>
      <c r="AW694" s="115">
        <v>61</v>
      </c>
      <c r="AX694" s="115" t="s">
        <v>181</v>
      </c>
      <c r="AY694" s="115" t="s">
        <v>206</v>
      </c>
      <c r="AZ694" s="115" t="s">
        <v>85</v>
      </c>
      <c r="BA694" s="115" t="s">
        <v>86</v>
      </c>
      <c r="BB694" s="115" t="s">
        <v>87</v>
      </c>
      <c r="BC694" s="115" t="s">
        <v>101</v>
      </c>
      <c r="BD694" s="115" t="s">
        <v>89</v>
      </c>
      <c r="BE694" s="115" t="s">
        <v>90</v>
      </c>
      <c r="BF694" s="115" t="s">
        <v>91</v>
      </c>
      <c r="BG694" s="115" t="s">
        <v>91</v>
      </c>
    </row>
    <row r="695" spans="1:59">
      <c r="A695" s="115">
        <v>5578850187</v>
      </c>
      <c r="D695" s="115" t="s">
        <v>54</v>
      </c>
      <c r="I695" s="115" t="s">
        <v>58</v>
      </c>
      <c r="N695" s="115" t="s">
        <v>26</v>
      </c>
      <c r="T695" s="142"/>
      <c r="U695" s="141">
        <f t="shared" si="230"/>
        <v>3</v>
      </c>
      <c r="V695" s="141">
        <f t="shared" si="231"/>
        <v>1</v>
      </c>
      <c r="W695" s="142"/>
      <c r="X695" s="141">
        <f t="shared" si="232"/>
        <v>0</v>
      </c>
      <c r="Y695" s="141">
        <f t="shared" si="233"/>
        <v>0</v>
      </c>
      <c r="Z695" s="141">
        <f t="shared" si="234"/>
        <v>1</v>
      </c>
      <c r="AA695" s="141">
        <f t="shared" si="235"/>
        <v>0</v>
      </c>
      <c r="AB695" s="141">
        <f t="shared" si="236"/>
        <v>0</v>
      </c>
      <c r="AC695" s="141">
        <f t="shared" si="237"/>
        <v>0</v>
      </c>
      <c r="AD695" s="141">
        <f t="shared" si="238"/>
        <v>0</v>
      </c>
      <c r="AE695" s="141">
        <f t="shared" si="239"/>
        <v>1</v>
      </c>
      <c r="AF695" s="141">
        <f t="shared" si="240"/>
        <v>0</v>
      </c>
      <c r="AG695" s="141">
        <f t="shared" si="241"/>
        <v>0</v>
      </c>
      <c r="AH695" s="141">
        <f t="shared" si="242"/>
        <v>0</v>
      </c>
      <c r="AI695" s="141">
        <f t="shared" si="243"/>
        <v>0</v>
      </c>
      <c r="AJ695" s="141">
        <f t="shared" si="244"/>
        <v>1</v>
      </c>
      <c r="AK695" s="141">
        <f t="shared" si="245"/>
        <v>0</v>
      </c>
      <c r="AL695" s="141">
        <f t="shared" si="246"/>
        <v>0</v>
      </c>
      <c r="AM695" s="141">
        <f t="shared" si="247"/>
        <v>0</v>
      </c>
      <c r="AN695" s="141">
        <f t="shared" si="248"/>
        <v>0</v>
      </c>
      <c r="AO695" s="141">
        <f t="shared" si="249"/>
        <v>0</v>
      </c>
      <c r="AP695" s="142"/>
      <c r="AQ695" s="142"/>
      <c r="AR695" s="141">
        <f t="shared" si="250"/>
        <v>3</v>
      </c>
      <c r="AS695" s="141">
        <f t="shared" si="251"/>
        <v>3</v>
      </c>
      <c r="AT695" s="141" t="str">
        <f t="shared" si="252"/>
        <v>Correct</v>
      </c>
      <c r="AU695" s="142"/>
      <c r="AV695" s="115" t="s">
        <v>83</v>
      </c>
      <c r="AW695" s="115">
        <v>58</v>
      </c>
      <c r="AX695" s="115" t="s">
        <v>181</v>
      </c>
      <c r="AY695" s="115" t="s">
        <v>198</v>
      </c>
      <c r="AZ695" s="115" t="s">
        <v>85</v>
      </c>
      <c r="BA695" s="115" t="s">
        <v>86</v>
      </c>
      <c r="BB695" s="115" t="s">
        <v>87</v>
      </c>
      <c r="BC695" s="115" t="s">
        <v>88</v>
      </c>
      <c r="BD695" s="115" t="s">
        <v>120</v>
      </c>
      <c r="BE695" s="115" t="s">
        <v>90</v>
      </c>
      <c r="BF695" s="115" t="s">
        <v>91</v>
      </c>
      <c r="BG695" s="115" t="s">
        <v>91</v>
      </c>
    </row>
    <row r="696" spans="1:59">
      <c r="A696" s="115">
        <v>7045788173</v>
      </c>
      <c r="T696" s="142"/>
      <c r="U696" s="141">
        <f t="shared" si="230"/>
        <v>0</v>
      </c>
      <c r="V696" s="141" t="e">
        <f t="shared" si="231"/>
        <v>#DIV/0!</v>
      </c>
      <c r="W696" s="142"/>
      <c r="X696" s="141">
        <f t="shared" si="232"/>
        <v>0</v>
      </c>
      <c r="Y696" s="141">
        <f t="shared" si="233"/>
        <v>0</v>
      </c>
      <c r="Z696" s="141">
        <f t="shared" si="234"/>
        <v>0</v>
      </c>
      <c r="AA696" s="141">
        <f t="shared" si="235"/>
        <v>0</v>
      </c>
      <c r="AB696" s="141">
        <f t="shared" si="236"/>
        <v>0</v>
      </c>
      <c r="AC696" s="141">
        <f t="shared" si="237"/>
        <v>0</v>
      </c>
      <c r="AD696" s="141">
        <f t="shared" si="238"/>
        <v>0</v>
      </c>
      <c r="AE696" s="141">
        <f t="shared" si="239"/>
        <v>0</v>
      </c>
      <c r="AF696" s="141">
        <f t="shared" si="240"/>
        <v>0</v>
      </c>
      <c r="AG696" s="141">
        <f t="shared" si="241"/>
        <v>0</v>
      </c>
      <c r="AH696" s="141">
        <f t="shared" si="242"/>
        <v>0</v>
      </c>
      <c r="AI696" s="141">
        <f t="shared" si="243"/>
        <v>0</v>
      </c>
      <c r="AJ696" s="141">
        <f t="shared" si="244"/>
        <v>0</v>
      </c>
      <c r="AK696" s="141">
        <f t="shared" si="245"/>
        <v>0</v>
      </c>
      <c r="AL696" s="141">
        <f t="shared" si="246"/>
        <v>0</v>
      </c>
      <c r="AM696" s="141">
        <f t="shared" si="247"/>
        <v>0</v>
      </c>
      <c r="AN696" s="141">
        <f t="shared" si="248"/>
        <v>0</v>
      </c>
      <c r="AO696" s="141">
        <f t="shared" si="249"/>
        <v>0</v>
      </c>
      <c r="AP696" s="142"/>
      <c r="AQ696" s="142"/>
      <c r="AR696" s="141">
        <f t="shared" si="250"/>
        <v>0</v>
      </c>
      <c r="AS696" s="141">
        <f t="shared" si="251"/>
        <v>0</v>
      </c>
      <c r="AT696" s="141" t="str">
        <f t="shared" si="252"/>
        <v>Correct</v>
      </c>
      <c r="AU696" s="142"/>
      <c r="AV696" s="115" t="s">
        <v>83</v>
      </c>
      <c r="AW696" s="115">
        <v>76</v>
      </c>
      <c r="AX696" s="115" t="s">
        <v>181</v>
      </c>
      <c r="AY696" s="115" t="s">
        <v>426</v>
      </c>
      <c r="AZ696" s="115" t="s">
        <v>85</v>
      </c>
      <c r="BA696" s="115" t="s">
        <v>86</v>
      </c>
      <c r="BB696" s="115" t="s">
        <v>87</v>
      </c>
      <c r="BC696" s="115" t="s">
        <v>101</v>
      </c>
      <c r="BD696" s="115" t="s">
        <v>89</v>
      </c>
      <c r="BE696" s="115" t="s">
        <v>106</v>
      </c>
      <c r="BF696" s="115" t="s">
        <v>91</v>
      </c>
      <c r="BG696" s="115" t="s">
        <v>91</v>
      </c>
    </row>
    <row r="697" spans="1:59">
      <c r="A697" s="115">
        <v>7020345313</v>
      </c>
      <c r="T697" s="142"/>
      <c r="U697" s="141">
        <f t="shared" si="230"/>
        <v>0</v>
      </c>
      <c r="V697" s="141" t="e">
        <f t="shared" si="231"/>
        <v>#DIV/0!</v>
      </c>
      <c r="W697" s="142"/>
      <c r="X697" s="141">
        <f t="shared" si="232"/>
        <v>0</v>
      </c>
      <c r="Y697" s="141">
        <f t="shared" si="233"/>
        <v>0</v>
      </c>
      <c r="Z697" s="141">
        <f t="shared" si="234"/>
        <v>0</v>
      </c>
      <c r="AA697" s="141">
        <f t="shared" si="235"/>
        <v>0</v>
      </c>
      <c r="AB697" s="141">
        <f t="shared" si="236"/>
        <v>0</v>
      </c>
      <c r="AC697" s="141">
        <f t="shared" si="237"/>
        <v>0</v>
      </c>
      <c r="AD697" s="141">
        <f t="shared" si="238"/>
        <v>0</v>
      </c>
      <c r="AE697" s="141">
        <f t="shared" si="239"/>
        <v>0</v>
      </c>
      <c r="AF697" s="141">
        <f t="shared" si="240"/>
        <v>0</v>
      </c>
      <c r="AG697" s="141">
        <f t="shared" si="241"/>
        <v>0</v>
      </c>
      <c r="AH697" s="141">
        <f t="shared" si="242"/>
        <v>0</v>
      </c>
      <c r="AI697" s="141">
        <f t="shared" si="243"/>
        <v>0</v>
      </c>
      <c r="AJ697" s="141">
        <f t="shared" si="244"/>
        <v>0</v>
      </c>
      <c r="AK697" s="141">
        <f t="shared" si="245"/>
        <v>0</v>
      </c>
      <c r="AL697" s="141">
        <f t="shared" si="246"/>
        <v>0</v>
      </c>
      <c r="AM697" s="141">
        <f t="shared" si="247"/>
        <v>0</v>
      </c>
      <c r="AN697" s="141">
        <f t="shared" si="248"/>
        <v>0</v>
      </c>
      <c r="AO697" s="141">
        <f t="shared" si="249"/>
        <v>0</v>
      </c>
      <c r="AP697" s="142"/>
      <c r="AQ697" s="142"/>
      <c r="AR697" s="141">
        <f t="shared" si="250"/>
        <v>0</v>
      </c>
      <c r="AS697" s="141">
        <f t="shared" si="251"/>
        <v>0</v>
      </c>
      <c r="AT697" s="141" t="str">
        <f t="shared" si="252"/>
        <v>Correct</v>
      </c>
      <c r="AU697" s="142"/>
      <c r="AV697" s="115" t="s">
        <v>83</v>
      </c>
      <c r="AW697" s="115">
        <v>58</v>
      </c>
      <c r="AX697" s="115" t="s">
        <v>181</v>
      </c>
      <c r="AY697" s="115" t="s">
        <v>221</v>
      </c>
      <c r="AZ697" s="115" t="s">
        <v>85</v>
      </c>
      <c r="BA697" s="115" t="s">
        <v>86</v>
      </c>
      <c r="BB697" s="115" t="s">
        <v>87</v>
      </c>
      <c r="BC697" s="115" t="s">
        <v>96</v>
      </c>
      <c r="BD697" s="115" t="s">
        <v>102</v>
      </c>
      <c r="BE697" s="115" t="s">
        <v>90</v>
      </c>
      <c r="BF697" s="115" t="s">
        <v>91</v>
      </c>
      <c r="BG697" s="115" t="s">
        <v>91</v>
      </c>
    </row>
    <row r="698" spans="1:59">
      <c r="A698" s="115">
        <v>7045793252</v>
      </c>
      <c r="H698" s="115" t="s">
        <v>57</v>
      </c>
      <c r="T698" s="142"/>
      <c r="U698" s="141">
        <f t="shared" si="230"/>
        <v>1</v>
      </c>
      <c r="V698" s="141">
        <f t="shared" si="231"/>
        <v>3</v>
      </c>
      <c r="W698" s="142"/>
      <c r="X698" s="141">
        <f t="shared" si="232"/>
        <v>0</v>
      </c>
      <c r="Y698" s="141">
        <f t="shared" si="233"/>
        <v>0</v>
      </c>
      <c r="Z698" s="141">
        <f t="shared" si="234"/>
        <v>0</v>
      </c>
      <c r="AA698" s="141">
        <f t="shared" si="235"/>
        <v>0</v>
      </c>
      <c r="AB698" s="141">
        <f t="shared" si="236"/>
        <v>0</v>
      </c>
      <c r="AC698" s="141">
        <f t="shared" si="237"/>
        <v>0</v>
      </c>
      <c r="AD698" s="141">
        <f t="shared" si="238"/>
        <v>1</v>
      </c>
      <c r="AE698" s="141">
        <f t="shared" si="239"/>
        <v>0</v>
      </c>
      <c r="AF698" s="141">
        <f t="shared" si="240"/>
        <v>0</v>
      </c>
      <c r="AG698" s="141">
        <f t="shared" si="241"/>
        <v>0</v>
      </c>
      <c r="AH698" s="141">
        <f t="shared" si="242"/>
        <v>0</v>
      </c>
      <c r="AI698" s="141">
        <f t="shared" si="243"/>
        <v>0</v>
      </c>
      <c r="AJ698" s="141">
        <f t="shared" si="244"/>
        <v>0</v>
      </c>
      <c r="AK698" s="141">
        <f t="shared" si="245"/>
        <v>0</v>
      </c>
      <c r="AL698" s="141">
        <f t="shared" si="246"/>
        <v>0</v>
      </c>
      <c r="AM698" s="141">
        <f t="shared" si="247"/>
        <v>0</v>
      </c>
      <c r="AN698" s="141">
        <f t="shared" si="248"/>
        <v>0</v>
      </c>
      <c r="AO698" s="141">
        <f t="shared" si="249"/>
        <v>0</v>
      </c>
      <c r="AP698" s="142"/>
      <c r="AQ698" s="142"/>
      <c r="AR698" s="141">
        <f t="shared" si="250"/>
        <v>1</v>
      </c>
      <c r="AS698" s="141">
        <f t="shared" si="251"/>
        <v>1</v>
      </c>
      <c r="AT698" s="141" t="str">
        <f t="shared" si="252"/>
        <v>Correct</v>
      </c>
      <c r="AU698" s="142"/>
      <c r="AV698" s="115" t="s">
        <v>83</v>
      </c>
      <c r="AW698" s="115">
        <v>73</v>
      </c>
      <c r="AX698" s="115" t="s">
        <v>181</v>
      </c>
      <c r="AY698" s="115" t="s">
        <v>220</v>
      </c>
      <c r="AZ698" s="115" t="s">
        <v>107</v>
      </c>
      <c r="BA698" s="115" t="s">
        <v>86</v>
      </c>
      <c r="BB698" s="115" t="s">
        <v>87</v>
      </c>
      <c r="BC698" s="115" t="s">
        <v>104</v>
      </c>
      <c r="BD698" s="115" t="s">
        <v>89</v>
      </c>
      <c r="BE698" s="115" t="s">
        <v>106</v>
      </c>
      <c r="BF698" s="115" t="s">
        <v>91</v>
      </c>
      <c r="BG698" s="115" t="s">
        <v>91</v>
      </c>
    </row>
    <row r="699" spans="1:59">
      <c r="A699" s="115">
        <v>6985138750</v>
      </c>
      <c r="E699" s="115" t="s">
        <v>19</v>
      </c>
      <c r="G699" s="115" t="s">
        <v>56</v>
      </c>
      <c r="N699" s="115" t="s">
        <v>26</v>
      </c>
      <c r="T699" s="142"/>
      <c r="U699" s="141">
        <f t="shared" si="230"/>
        <v>3</v>
      </c>
      <c r="V699" s="141">
        <f t="shared" si="231"/>
        <v>1</v>
      </c>
      <c r="W699" s="142"/>
      <c r="X699" s="141">
        <f t="shared" si="232"/>
        <v>0</v>
      </c>
      <c r="Y699" s="141">
        <f t="shared" si="233"/>
        <v>0</v>
      </c>
      <c r="Z699" s="141">
        <f t="shared" si="234"/>
        <v>0</v>
      </c>
      <c r="AA699" s="141">
        <f t="shared" si="235"/>
        <v>1</v>
      </c>
      <c r="AB699" s="141">
        <f t="shared" si="236"/>
        <v>0</v>
      </c>
      <c r="AC699" s="141">
        <f t="shared" si="237"/>
        <v>1</v>
      </c>
      <c r="AD699" s="141">
        <f t="shared" si="238"/>
        <v>0</v>
      </c>
      <c r="AE699" s="141">
        <f t="shared" si="239"/>
        <v>0</v>
      </c>
      <c r="AF699" s="141">
        <f t="shared" si="240"/>
        <v>0</v>
      </c>
      <c r="AG699" s="141">
        <f t="shared" si="241"/>
        <v>0</v>
      </c>
      <c r="AH699" s="141">
        <f t="shared" si="242"/>
        <v>0</v>
      </c>
      <c r="AI699" s="141">
        <f t="shared" si="243"/>
        <v>0</v>
      </c>
      <c r="AJ699" s="141">
        <f t="shared" si="244"/>
        <v>1</v>
      </c>
      <c r="AK699" s="141">
        <f t="shared" si="245"/>
        <v>0</v>
      </c>
      <c r="AL699" s="141">
        <f t="shared" si="246"/>
        <v>0</v>
      </c>
      <c r="AM699" s="141">
        <f t="shared" si="247"/>
        <v>0</v>
      </c>
      <c r="AN699" s="141">
        <f t="shared" si="248"/>
        <v>0</v>
      </c>
      <c r="AO699" s="141">
        <f t="shared" si="249"/>
        <v>0</v>
      </c>
      <c r="AP699" s="142"/>
      <c r="AQ699" s="142"/>
      <c r="AR699" s="141">
        <f t="shared" si="250"/>
        <v>3</v>
      </c>
      <c r="AS699" s="141">
        <f t="shared" si="251"/>
        <v>3</v>
      </c>
      <c r="AT699" s="141" t="str">
        <f t="shared" si="252"/>
        <v>Correct</v>
      </c>
      <c r="AU699" s="142"/>
      <c r="AV699" s="115" t="s">
        <v>83</v>
      </c>
      <c r="AX699" s="115" t="s">
        <v>181</v>
      </c>
      <c r="AY699" s="115" t="s">
        <v>228</v>
      </c>
      <c r="BA699" s="115" t="s">
        <v>91</v>
      </c>
      <c r="BB699" s="115" t="s">
        <v>108</v>
      </c>
      <c r="BC699" s="115" t="s">
        <v>93</v>
      </c>
      <c r="BD699" s="115" t="s">
        <v>112</v>
      </c>
      <c r="BE699" s="115" t="s">
        <v>98</v>
      </c>
      <c r="BF699" s="115" t="s">
        <v>86</v>
      </c>
    </row>
    <row r="700" spans="1:59">
      <c r="A700" s="115">
        <v>7011539944</v>
      </c>
      <c r="B700" s="115" t="s">
        <v>52</v>
      </c>
      <c r="H700" s="115" t="s">
        <v>57</v>
      </c>
      <c r="T700" s="142"/>
      <c r="U700" s="141">
        <f t="shared" si="230"/>
        <v>2</v>
      </c>
      <c r="V700" s="141">
        <f t="shared" si="231"/>
        <v>1.5</v>
      </c>
      <c r="W700" s="142"/>
      <c r="X700" s="141">
        <f t="shared" si="232"/>
        <v>1</v>
      </c>
      <c r="Y700" s="141">
        <f t="shared" si="233"/>
        <v>0</v>
      </c>
      <c r="Z700" s="141">
        <f t="shared" si="234"/>
        <v>0</v>
      </c>
      <c r="AA700" s="141">
        <f t="shared" si="235"/>
        <v>0</v>
      </c>
      <c r="AB700" s="141">
        <f t="shared" si="236"/>
        <v>0</v>
      </c>
      <c r="AC700" s="141">
        <f t="shared" si="237"/>
        <v>0</v>
      </c>
      <c r="AD700" s="141">
        <f t="shared" si="238"/>
        <v>1</v>
      </c>
      <c r="AE700" s="141">
        <f t="shared" si="239"/>
        <v>0</v>
      </c>
      <c r="AF700" s="141">
        <f t="shared" si="240"/>
        <v>0</v>
      </c>
      <c r="AG700" s="141">
        <f t="shared" si="241"/>
        <v>0</v>
      </c>
      <c r="AH700" s="141">
        <f t="shared" si="242"/>
        <v>0</v>
      </c>
      <c r="AI700" s="141">
        <f t="shared" si="243"/>
        <v>0</v>
      </c>
      <c r="AJ700" s="141">
        <f t="shared" si="244"/>
        <v>0</v>
      </c>
      <c r="AK700" s="141">
        <f t="shared" si="245"/>
        <v>0</v>
      </c>
      <c r="AL700" s="141">
        <f t="shared" si="246"/>
        <v>0</v>
      </c>
      <c r="AM700" s="141">
        <f t="shared" si="247"/>
        <v>0</v>
      </c>
      <c r="AN700" s="141">
        <f t="shared" si="248"/>
        <v>0</v>
      </c>
      <c r="AO700" s="141">
        <f t="shared" si="249"/>
        <v>0</v>
      </c>
      <c r="AP700" s="142"/>
      <c r="AQ700" s="142"/>
      <c r="AR700" s="141">
        <f t="shared" si="250"/>
        <v>2</v>
      </c>
      <c r="AS700" s="141">
        <f t="shared" si="251"/>
        <v>2</v>
      </c>
      <c r="AT700" s="141" t="str">
        <f t="shared" si="252"/>
        <v>Correct</v>
      </c>
      <c r="AU700" s="142"/>
      <c r="AV700" s="115" t="s">
        <v>83</v>
      </c>
      <c r="AW700" s="115">
        <v>78</v>
      </c>
      <c r="AX700" s="115" t="s">
        <v>84</v>
      </c>
      <c r="AY700" s="115" t="s">
        <v>143</v>
      </c>
      <c r="AZ700" s="115" t="s">
        <v>85</v>
      </c>
      <c r="BA700" s="115" t="s">
        <v>91</v>
      </c>
      <c r="BC700" s="115" t="s">
        <v>93</v>
      </c>
      <c r="BE700" s="115" t="s">
        <v>106</v>
      </c>
      <c r="BF700" s="115" t="s">
        <v>91</v>
      </c>
    </row>
    <row r="701" spans="1:59">
      <c r="A701" s="115">
        <v>6984056183</v>
      </c>
      <c r="B701" s="115" t="s">
        <v>52</v>
      </c>
      <c r="E701" s="115" t="s">
        <v>19</v>
      </c>
      <c r="N701" s="115" t="s">
        <v>26</v>
      </c>
      <c r="S701" s="115" t="s">
        <v>66</v>
      </c>
      <c r="T701" s="142"/>
      <c r="U701" s="141">
        <f t="shared" si="230"/>
        <v>4</v>
      </c>
      <c r="V701" s="141">
        <f t="shared" si="231"/>
        <v>0.75</v>
      </c>
      <c r="W701" s="142"/>
      <c r="X701" s="141">
        <f t="shared" si="232"/>
        <v>0.75</v>
      </c>
      <c r="Y701" s="141">
        <f t="shared" si="233"/>
        <v>0</v>
      </c>
      <c r="Z701" s="141">
        <f t="shared" si="234"/>
        <v>0</v>
      </c>
      <c r="AA701" s="141">
        <f t="shared" si="235"/>
        <v>0.75</v>
      </c>
      <c r="AB701" s="141">
        <f t="shared" si="236"/>
        <v>0</v>
      </c>
      <c r="AC701" s="141">
        <f t="shared" si="237"/>
        <v>0</v>
      </c>
      <c r="AD701" s="141">
        <f t="shared" si="238"/>
        <v>0</v>
      </c>
      <c r="AE701" s="141">
        <f t="shared" si="239"/>
        <v>0</v>
      </c>
      <c r="AF701" s="141">
        <f t="shared" si="240"/>
        <v>0</v>
      </c>
      <c r="AG701" s="141">
        <f t="shared" si="241"/>
        <v>0</v>
      </c>
      <c r="AH701" s="141">
        <f t="shared" si="242"/>
        <v>0</v>
      </c>
      <c r="AI701" s="141">
        <f t="shared" si="243"/>
        <v>0</v>
      </c>
      <c r="AJ701" s="141">
        <f t="shared" si="244"/>
        <v>0.75</v>
      </c>
      <c r="AK701" s="141">
        <f t="shared" si="245"/>
        <v>0</v>
      </c>
      <c r="AL701" s="141">
        <f t="shared" si="246"/>
        <v>0</v>
      </c>
      <c r="AM701" s="141">
        <f t="shared" si="247"/>
        <v>0</v>
      </c>
      <c r="AN701" s="141">
        <f t="shared" si="248"/>
        <v>0</v>
      </c>
      <c r="AO701" s="141">
        <f t="shared" si="249"/>
        <v>0.75</v>
      </c>
      <c r="AP701" s="142"/>
      <c r="AQ701" s="142"/>
      <c r="AR701" s="141">
        <f t="shared" si="250"/>
        <v>3</v>
      </c>
      <c r="AS701" s="141">
        <f t="shared" si="251"/>
        <v>4</v>
      </c>
      <c r="AT701" s="141" t="str">
        <f t="shared" si="252"/>
        <v>Correct</v>
      </c>
      <c r="AU701" s="142"/>
      <c r="AV701" s="115" t="s">
        <v>99</v>
      </c>
      <c r="AW701" s="115">
        <v>65</v>
      </c>
      <c r="AX701" s="115" t="s">
        <v>181</v>
      </c>
      <c r="AY701" s="115" t="s">
        <v>231</v>
      </c>
    </row>
    <row r="702" spans="1:59">
      <c r="A702" s="115">
        <v>6985434928</v>
      </c>
      <c r="N702" s="115" t="s">
        <v>26</v>
      </c>
      <c r="T702" s="142"/>
      <c r="U702" s="141">
        <f t="shared" si="230"/>
        <v>1</v>
      </c>
      <c r="V702" s="141">
        <f t="shared" si="231"/>
        <v>3</v>
      </c>
      <c r="W702" s="142"/>
      <c r="X702" s="141">
        <f t="shared" si="232"/>
        <v>0</v>
      </c>
      <c r="Y702" s="141">
        <f t="shared" si="233"/>
        <v>0</v>
      </c>
      <c r="Z702" s="141">
        <f t="shared" si="234"/>
        <v>0</v>
      </c>
      <c r="AA702" s="141">
        <f t="shared" si="235"/>
        <v>0</v>
      </c>
      <c r="AB702" s="141">
        <f t="shared" si="236"/>
        <v>0</v>
      </c>
      <c r="AC702" s="141">
        <f t="shared" si="237"/>
        <v>0</v>
      </c>
      <c r="AD702" s="141">
        <f t="shared" si="238"/>
        <v>0</v>
      </c>
      <c r="AE702" s="141">
        <f t="shared" si="239"/>
        <v>0</v>
      </c>
      <c r="AF702" s="141">
        <f t="shared" si="240"/>
        <v>0</v>
      </c>
      <c r="AG702" s="141">
        <f t="shared" si="241"/>
        <v>0</v>
      </c>
      <c r="AH702" s="141">
        <f t="shared" si="242"/>
        <v>0</v>
      </c>
      <c r="AI702" s="141">
        <f t="shared" si="243"/>
        <v>0</v>
      </c>
      <c r="AJ702" s="141">
        <f t="shared" si="244"/>
        <v>1</v>
      </c>
      <c r="AK702" s="141">
        <f t="shared" si="245"/>
        <v>0</v>
      </c>
      <c r="AL702" s="141">
        <f t="shared" si="246"/>
        <v>0</v>
      </c>
      <c r="AM702" s="141">
        <f t="shared" si="247"/>
        <v>0</v>
      </c>
      <c r="AN702" s="141">
        <f t="shared" si="248"/>
        <v>0</v>
      </c>
      <c r="AO702" s="141">
        <f t="shared" si="249"/>
        <v>0</v>
      </c>
      <c r="AP702" s="142"/>
      <c r="AQ702" s="142"/>
      <c r="AR702" s="141">
        <f t="shared" si="250"/>
        <v>1</v>
      </c>
      <c r="AS702" s="141">
        <f t="shared" si="251"/>
        <v>1</v>
      </c>
      <c r="AT702" s="141" t="str">
        <f t="shared" si="252"/>
        <v>Correct</v>
      </c>
      <c r="AU702" s="142"/>
      <c r="AV702" s="115" t="s">
        <v>99</v>
      </c>
      <c r="AW702" s="115">
        <v>69</v>
      </c>
      <c r="AX702" s="115" t="s">
        <v>84</v>
      </c>
      <c r="AY702" s="115" t="s">
        <v>123</v>
      </c>
      <c r="AZ702" s="115" t="s">
        <v>85</v>
      </c>
      <c r="BA702" s="115" t="s">
        <v>86</v>
      </c>
      <c r="BB702" s="115" t="s">
        <v>87</v>
      </c>
      <c r="BD702" s="115" t="s">
        <v>89</v>
      </c>
      <c r="BE702" s="115" t="s">
        <v>106</v>
      </c>
      <c r="BF702" s="115" t="s">
        <v>91</v>
      </c>
      <c r="BG702" s="115" t="s">
        <v>86</v>
      </c>
    </row>
    <row r="703" spans="1:59">
      <c r="A703" s="115">
        <v>6985139982</v>
      </c>
      <c r="B703" s="115" t="s">
        <v>52</v>
      </c>
      <c r="D703" s="115" t="s">
        <v>54</v>
      </c>
      <c r="N703" s="115" t="s">
        <v>26</v>
      </c>
      <c r="T703" s="142"/>
      <c r="U703" s="141">
        <f t="shared" si="230"/>
        <v>3</v>
      </c>
      <c r="V703" s="141">
        <f t="shared" si="231"/>
        <v>1</v>
      </c>
      <c r="W703" s="142"/>
      <c r="X703" s="141">
        <f t="shared" si="232"/>
        <v>1</v>
      </c>
      <c r="Y703" s="141">
        <f t="shared" si="233"/>
        <v>0</v>
      </c>
      <c r="Z703" s="141">
        <f t="shared" si="234"/>
        <v>1</v>
      </c>
      <c r="AA703" s="141">
        <f t="shared" si="235"/>
        <v>0</v>
      </c>
      <c r="AB703" s="141">
        <f t="shared" si="236"/>
        <v>0</v>
      </c>
      <c r="AC703" s="141">
        <f t="shared" si="237"/>
        <v>0</v>
      </c>
      <c r="AD703" s="141">
        <f t="shared" si="238"/>
        <v>0</v>
      </c>
      <c r="AE703" s="141">
        <f t="shared" si="239"/>
        <v>0</v>
      </c>
      <c r="AF703" s="141">
        <f t="shared" si="240"/>
        <v>0</v>
      </c>
      <c r="AG703" s="141">
        <f t="shared" si="241"/>
        <v>0</v>
      </c>
      <c r="AH703" s="141">
        <f t="shared" si="242"/>
        <v>0</v>
      </c>
      <c r="AI703" s="141">
        <f t="shared" si="243"/>
        <v>0</v>
      </c>
      <c r="AJ703" s="141">
        <f t="shared" si="244"/>
        <v>1</v>
      </c>
      <c r="AK703" s="141">
        <f t="shared" si="245"/>
        <v>0</v>
      </c>
      <c r="AL703" s="141">
        <f t="shared" si="246"/>
        <v>0</v>
      </c>
      <c r="AM703" s="141">
        <f t="shared" si="247"/>
        <v>0</v>
      </c>
      <c r="AN703" s="141">
        <f t="shared" si="248"/>
        <v>0</v>
      </c>
      <c r="AO703" s="141">
        <f t="shared" si="249"/>
        <v>0</v>
      </c>
      <c r="AP703" s="142"/>
      <c r="AQ703" s="142"/>
      <c r="AR703" s="141">
        <f t="shared" si="250"/>
        <v>3</v>
      </c>
      <c r="AS703" s="141">
        <f t="shared" si="251"/>
        <v>3</v>
      </c>
      <c r="AT703" s="141" t="str">
        <f t="shared" si="252"/>
        <v>Correct</v>
      </c>
      <c r="AU703" s="142"/>
      <c r="AV703" s="115" t="s">
        <v>99</v>
      </c>
      <c r="AW703" s="115">
        <v>63</v>
      </c>
      <c r="AX703" s="115" t="s">
        <v>181</v>
      </c>
      <c r="AY703" s="115" t="s">
        <v>186</v>
      </c>
      <c r="AZ703" s="115" t="s">
        <v>97</v>
      </c>
      <c r="BA703" s="115" t="s">
        <v>86</v>
      </c>
      <c r="BB703" s="115" t="s">
        <v>87</v>
      </c>
      <c r="BC703" s="115" t="s">
        <v>104</v>
      </c>
      <c r="BD703" s="115" t="s">
        <v>89</v>
      </c>
      <c r="BE703" s="115" t="s">
        <v>113</v>
      </c>
      <c r="BF703" s="115" t="s">
        <v>117</v>
      </c>
      <c r="BG703" s="115" t="s">
        <v>91</v>
      </c>
    </row>
    <row r="704" spans="1:59">
      <c r="A704" s="115">
        <v>7045795390</v>
      </c>
      <c r="D704" s="115" t="s">
        <v>54</v>
      </c>
      <c r="E704" s="115" t="s">
        <v>19</v>
      </c>
      <c r="K704" s="115" t="s">
        <v>60</v>
      </c>
      <c r="T704" s="142"/>
      <c r="U704" s="141">
        <f t="shared" si="230"/>
        <v>3</v>
      </c>
      <c r="V704" s="141">
        <f t="shared" si="231"/>
        <v>1</v>
      </c>
      <c r="W704" s="142"/>
      <c r="X704" s="141">
        <f t="shared" si="232"/>
        <v>0</v>
      </c>
      <c r="Y704" s="141">
        <f t="shared" si="233"/>
        <v>0</v>
      </c>
      <c r="Z704" s="141">
        <f t="shared" si="234"/>
        <v>1</v>
      </c>
      <c r="AA704" s="141">
        <f t="shared" si="235"/>
        <v>1</v>
      </c>
      <c r="AB704" s="141">
        <f t="shared" si="236"/>
        <v>0</v>
      </c>
      <c r="AC704" s="141">
        <f t="shared" si="237"/>
        <v>0</v>
      </c>
      <c r="AD704" s="141">
        <f t="shared" si="238"/>
        <v>0</v>
      </c>
      <c r="AE704" s="141">
        <f t="shared" si="239"/>
        <v>0</v>
      </c>
      <c r="AF704" s="141">
        <f t="shared" si="240"/>
        <v>0</v>
      </c>
      <c r="AG704" s="141">
        <f t="shared" si="241"/>
        <v>1</v>
      </c>
      <c r="AH704" s="141">
        <f t="shared" si="242"/>
        <v>0</v>
      </c>
      <c r="AI704" s="141">
        <f t="shared" si="243"/>
        <v>0</v>
      </c>
      <c r="AJ704" s="141">
        <f t="shared" si="244"/>
        <v>0</v>
      </c>
      <c r="AK704" s="141">
        <f t="shared" si="245"/>
        <v>0</v>
      </c>
      <c r="AL704" s="141">
        <f t="shared" si="246"/>
        <v>0</v>
      </c>
      <c r="AM704" s="141">
        <f t="shared" si="247"/>
        <v>0</v>
      </c>
      <c r="AN704" s="141">
        <f t="shared" si="248"/>
        <v>0</v>
      </c>
      <c r="AO704" s="141">
        <f t="shared" si="249"/>
        <v>0</v>
      </c>
      <c r="AP704" s="142"/>
      <c r="AQ704" s="142"/>
      <c r="AR704" s="141">
        <f t="shared" si="250"/>
        <v>3</v>
      </c>
      <c r="AS704" s="141">
        <f t="shared" si="251"/>
        <v>3</v>
      </c>
      <c r="AT704" s="141" t="str">
        <f t="shared" si="252"/>
        <v>Correct</v>
      </c>
      <c r="AU704" s="142"/>
      <c r="AV704" s="115" t="s">
        <v>83</v>
      </c>
      <c r="AX704" s="115" t="s">
        <v>181</v>
      </c>
      <c r="AY704" s="115" t="s">
        <v>231</v>
      </c>
      <c r="AZ704" s="115" t="s">
        <v>85</v>
      </c>
      <c r="BA704" s="115" t="s">
        <v>86</v>
      </c>
      <c r="BB704" s="115" t="s">
        <v>87</v>
      </c>
      <c r="BD704" s="115" t="s">
        <v>109</v>
      </c>
      <c r="BE704" s="115" t="s">
        <v>106</v>
      </c>
      <c r="BF704" s="115" t="s">
        <v>91</v>
      </c>
      <c r="BG704" s="115" t="s">
        <v>86</v>
      </c>
    </row>
    <row r="705" spans="1:59">
      <c r="A705" s="115">
        <v>7010996909</v>
      </c>
      <c r="B705" s="115" t="s">
        <v>52</v>
      </c>
      <c r="C705" s="115" t="s">
        <v>53</v>
      </c>
      <c r="E705" s="115" t="s">
        <v>19</v>
      </c>
      <c r="G705" s="115" t="s">
        <v>56</v>
      </c>
      <c r="H705" s="115" t="s">
        <v>57</v>
      </c>
      <c r="N705" s="115" t="s">
        <v>26</v>
      </c>
      <c r="R705" s="115" t="s">
        <v>65</v>
      </c>
      <c r="T705" s="142"/>
      <c r="U705" s="141">
        <f t="shared" si="230"/>
        <v>7</v>
      </c>
      <c r="V705" s="141">
        <f t="shared" si="231"/>
        <v>0.42857142857142855</v>
      </c>
      <c r="W705" s="142"/>
      <c r="X705" s="141">
        <f t="shared" si="232"/>
        <v>0.42857142857142855</v>
      </c>
      <c r="Y705" s="141">
        <f t="shared" si="233"/>
        <v>0.42857142857142855</v>
      </c>
      <c r="Z705" s="141">
        <f t="shared" si="234"/>
        <v>0</v>
      </c>
      <c r="AA705" s="141">
        <f t="shared" si="235"/>
        <v>0.42857142857142855</v>
      </c>
      <c r="AB705" s="141">
        <f t="shared" si="236"/>
        <v>0</v>
      </c>
      <c r="AC705" s="141">
        <f t="shared" si="237"/>
        <v>0.42857142857142855</v>
      </c>
      <c r="AD705" s="141">
        <f t="shared" si="238"/>
        <v>0.42857142857142855</v>
      </c>
      <c r="AE705" s="141">
        <f t="shared" si="239"/>
        <v>0</v>
      </c>
      <c r="AF705" s="141">
        <f t="shared" si="240"/>
        <v>0</v>
      </c>
      <c r="AG705" s="141">
        <f t="shared" si="241"/>
        <v>0</v>
      </c>
      <c r="AH705" s="141">
        <f t="shared" si="242"/>
        <v>0</v>
      </c>
      <c r="AI705" s="141">
        <f t="shared" si="243"/>
        <v>0</v>
      </c>
      <c r="AJ705" s="141">
        <f t="shared" si="244"/>
        <v>0.42857142857142855</v>
      </c>
      <c r="AK705" s="141">
        <f t="shared" si="245"/>
        <v>0</v>
      </c>
      <c r="AL705" s="141">
        <f t="shared" si="246"/>
        <v>0</v>
      </c>
      <c r="AM705" s="141">
        <f t="shared" si="247"/>
        <v>0</v>
      </c>
      <c r="AN705" s="141">
        <f t="shared" si="248"/>
        <v>0.42857142857142855</v>
      </c>
      <c r="AO705" s="141">
        <f t="shared" si="249"/>
        <v>0</v>
      </c>
      <c r="AP705" s="142"/>
      <c r="AQ705" s="142"/>
      <c r="AR705" s="141">
        <f t="shared" si="250"/>
        <v>2.9999999999999996</v>
      </c>
      <c r="AS705" s="141">
        <f t="shared" si="251"/>
        <v>7</v>
      </c>
      <c r="AT705" s="141" t="str">
        <f t="shared" si="252"/>
        <v>Correct</v>
      </c>
      <c r="AU705" s="142"/>
      <c r="AV705" s="115" t="s">
        <v>83</v>
      </c>
      <c r="AW705" s="115">
        <v>79</v>
      </c>
      <c r="AX705" s="115" t="s">
        <v>84</v>
      </c>
      <c r="AY705" s="115" t="s">
        <v>123</v>
      </c>
      <c r="AZ705" s="115" t="s">
        <v>85</v>
      </c>
      <c r="BA705" s="115" t="s">
        <v>86</v>
      </c>
      <c r="BB705" s="115" t="s">
        <v>87</v>
      </c>
      <c r="BC705" s="115" t="s">
        <v>96</v>
      </c>
      <c r="BD705" s="115" t="s">
        <v>102</v>
      </c>
      <c r="BE705" s="115" t="s">
        <v>106</v>
      </c>
      <c r="BF705" s="115" t="s">
        <v>91</v>
      </c>
      <c r="BG705" s="115" t="s">
        <v>91</v>
      </c>
    </row>
    <row r="706" spans="1:59">
      <c r="A706" s="115">
        <v>5587431245</v>
      </c>
      <c r="G706" s="115" t="s">
        <v>56</v>
      </c>
      <c r="H706" s="115" t="s">
        <v>57</v>
      </c>
      <c r="L706" s="115" t="s">
        <v>61</v>
      </c>
      <c r="T706" s="142"/>
      <c r="U706" s="141">
        <f t="shared" ref="U706:U769" si="253">COUNTA(B706:T706)</f>
        <v>3</v>
      </c>
      <c r="V706" s="141">
        <f t="shared" ref="V706:V769" si="254">3/U706</f>
        <v>1</v>
      </c>
      <c r="W706" s="142"/>
      <c r="X706" s="141">
        <f t="shared" ref="X706:X769" si="255">IF($U706&lt;3,IF($B706=$B$1,1,0),IF($B706=$B$1,$V706,0))</f>
        <v>0</v>
      </c>
      <c r="Y706" s="141">
        <f t="shared" ref="Y706:Y769" si="256">IF($U706&lt;3,IF($C706=$C$1,1,0),IF($C706=$C$1,$V706,0))</f>
        <v>0</v>
      </c>
      <c r="Z706" s="141">
        <f t="shared" ref="Z706:Z769" si="257">IF($U706&lt;3,IF($D706=$D$1,1,0),IF($D706=$D$1,$V706,0))</f>
        <v>0</v>
      </c>
      <c r="AA706" s="141">
        <f t="shared" ref="AA706:AA769" si="258">IF($U706&lt;3,IF($E706=$E$1,1,0),IF($E706=$E$1,$V706,0))</f>
        <v>0</v>
      </c>
      <c r="AB706" s="141">
        <f t="shared" ref="AB706:AB769" si="259">IF($U706&lt;3,IF($F706=$F$1,1,0),IF($F706=$F$1,$V706,0))</f>
        <v>0</v>
      </c>
      <c r="AC706" s="141">
        <f t="shared" ref="AC706:AC769" si="260">IF($U706&lt;3,IF($G706=$G$1,1,0),IF($G706=$G$1,$V706,0))</f>
        <v>1</v>
      </c>
      <c r="AD706" s="141">
        <f t="shared" ref="AD706:AD769" si="261">IF($U706&lt;3,IF($H706=$H$1,1,0),IF($H706=$H$1,$V706,0))</f>
        <v>1</v>
      </c>
      <c r="AE706" s="141">
        <f t="shared" ref="AE706:AE769" si="262">IF($U706&lt;3,IF($I706=$I$1,1,0),IF($I706=$I$1,$V706,0))</f>
        <v>0</v>
      </c>
      <c r="AF706" s="141">
        <f t="shared" ref="AF706:AF769" si="263">IF($U706&lt;3,IF($J706=$J$1,1,0),IF($J706=$J$1,$V706,0))</f>
        <v>0</v>
      </c>
      <c r="AG706" s="141">
        <f t="shared" ref="AG706:AG769" si="264">IF($U706&lt;3,IF($K706=$K$1,1,0),IF($K706=$K$1,$V706,0))</f>
        <v>0</v>
      </c>
      <c r="AH706" s="141">
        <f t="shared" ref="AH706:AH769" si="265">IF($U706&lt;3,IF($L706=$L$1,1,0),IF($L706=$L$1,$V706,0))</f>
        <v>1</v>
      </c>
      <c r="AI706" s="141">
        <f t="shared" ref="AI706:AI769" si="266">IF($U706&lt;3,IF($M706=$M$1,1,0),IF($M706=$M$1,$V706,0))</f>
        <v>0</v>
      </c>
      <c r="AJ706" s="141">
        <f t="shared" ref="AJ706:AJ769" si="267">IF($U706&lt;3,IF($N706=$N$1,1,0),IF($N706=$N$1,$V706,0))</f>
        <v>0</v>
      </c>
      <c r="AK706" s="141">
        <f t="shared" ref="AK706:AK769" si="268">IF($U706&lt;3,IF($O706=$O$1,1,0),IF($O706=$O$1,$V706,0))</f>
        <v>0</v>
      </c>
      <c r="AL706" s="141">
        <f t="shared" ref="AL706:AL769" si="269">IF($U706&lt;3,IF($P706=$P$1,1,0),IF($P706=$P$1,$V706,0))</f>
        <v>0</v>
      </c>
      <c r="AM706" s="141">
        <f t="shared" ref="AM706:AM769" si="270">IF($U706&lt;3,IF($Q706=$Q$1,1,0),IF($Q706=$Q$1,$V706,0))</f>
        <v>0</v>
      </c>
      <c r="AN706" s="141">
        <f t="shared" ref="AN706:AN769" si="271">IF($U706&lt;3,IF($R706=$R$1,1,0),IF($R706=$R$1,$V706,0))</f>
        <v>0</v>
      </c>
      <c r="AO706" s="141">
        <f t="shared" ref="AO706:AO769" si="272">IF($U706&lt;3,IF($S706=$S$1,1,0),IF($S706=$S$1,$V706,0))</f>
        <v>0</v>
      </c>
      <c r="AP706" s="142"/>
      <c r="AQ706" s="142"/>
      <c r="AR706" s="141">
        <f t="shared" ref="AR706:AR769" si="273">SUM(X706:AP706)</f>
        <v>3</v>
      </c>
      <c r="AS706" s="141">
        <f t="shared" ref="AS706:AS769" si="274">U706</f>
        <v>3</v>
      </c>
      <c r="AT706" s="141" t="str">
        <f t="shared" ref="AT706:AT769" si="275">IF(AR706=AS706,"Correct",IF(AR706=3,"Correct","Wrong"))</f>
        <v>Correct</v>
      </c>
      <c r="AU706" s="142"/>
      <c r="AV706" s="115" t="s">
        <v>83</v>
      </c>
      <c r="AW706" s="115">
        <v>43</v>
      </c>
      <c r="AX706" s="115" t="s">
        <v>181</v>
      </c>
      <c r="AY706" s="115" t="s">
        <v>199</v>
      </c>
      <c r="AZ706" s="115" t="s">
        <v>85</v>
      </c>
      <c r="BA706" s="115" t="s">
        <v>86</v>
      </c>
      <c r="BB706" s="115" t="s">
        <v>87</v>
      </c>
      <c r="BC706" s="115" t="s">
        <v>101</v>
      </c>
      <c r="BD706" s="115" t="s">
        <v>89</v>
      </c>
      <c r="BE706" s="115" t="s">
        <v>90</v>
      </c>
      <c r="BF706" s="115" t="s">
        <v>91</v>
      </c>
      <c r="BG706" s="115" t="s">
        <v>86</v>
      </c>
    </row>
    <row r="707" spans="1:59">
      <c r="A707" s="115">
        <v>7045758460</v>
      </c>
      <c r="B707" s="115" t="s">
        <v>52</v>
      </c>
      <c r="E707" s="115" t="s">
        <v>19</v>
      </c>
      <c r="L707" s="115" t="s">
        <v>61</v>
      </c>
      <c r="R707" s="115" t="s">
        <v>65</v>
      </c>
      <c r="T707" s="142"/>
      <c r="U707" s="141">
        <f t="shared" si="253"/>
        <v>4</v>
      </c>
      <c r="V707" s="141">
        <f t="shared" si="254"/>
        <v>0.75</v>
      </c>
      <c r="W707" s="142"/>
      <c r="X707" s="141">
        <f t="shared" si="255"/>
        <v>0.75</v>
      </c>
      <c r="Y707" s="141">
        <f t="shared" si="256"/>
        <v>0</v>
      </c>
      <c r="Z707" s="141">
        <f t="shared" si="257"/>
        <v>0</v>
      </c>
      <c r="AA707" s="141">
        <f t="shared" si="258"/>
        <v>0.75</v>
      </c>
      <c r="AB707" s="141">
        <f t="shared" si="259"/>
        <v>0</v>
      </c>
      <c r="AC707" s="141">
        <f t="shared" si="260"/>
        <v>0</v>
      </c>
      <c r="AD707" s="141">
        <f t="shared" si="261"/>
        <v>0</v>
      </c>
      <c r="AE707" s="141">
        <f t="shared" si="262"/>
        <v>0</v>
      </c>
      <c r="AF707" s="141">
        <f t="shared" si="263"/>
        <v>0</v>
      </c>
      <c r="AG707" s="141">
        <f t="shared" si="264"/>
        <v>0</v>
      </c>
      <c r="AH707" s="141">
        <f t="shared" si="265"/>
        <v>0.75</v>
      </c>
      <c r="AI707" s="141">
        <f t="shared" si="266"/>
        <v>0</v>
      </c>
      <c r="AJ707" s="141">
        <f t="shared" si="267"/>
        <v>0</v>
      </c>
      <c r="AK707" s="141">
        <f t="shared" si="268"/>
        <v>0</v>
      </c>
      <c r="AL707" s="141">
        <f t="shared" si="269"/>
        <v>0</v>
      </c>
      <c r="AM707" s="141">
        <f t="shared" si="270"/>
        <v>0</v>
      </c>
      <c r="AN707" s="141">
        <f t="shared" si="271"/>
        <v>0.75</v>
      </c>
      <c r="AO707" s="141">
        <f t="shared" si="272"/>
        <v>0</v>
      </c>
      <c r="AP707" s="142"/>
      <c r="AQ707" s="142"/>
      <c r="AR707" s="141">
        <f t="shared" si="273"/>
        <v>3</v>
      </c>
      <c r="AS707" s="141">
        <f t="shared" si="274"/>
        <v>4</v>
      </c>
      <c r="AT707" s="141" t="str">
        <f t="shared" si="275"/>
        <v>Correct</v>
      </c>
      <c r="AU707" s="142"/>
      <c r="AV707" s="115" t="s">
        <v>83</v>
      </c>
      <c r="AW707" s="115">
        <v>77</v>
      </c>
      <c r="AX707" s="115" t="s">
        <v>181</v>
      </c>
      <c r="AY707" s="115" t="s">
        <v>237</v>
      </c>
      <c r="AZ707" s="115" t="s">
        <v>97</v>
      </c>
      <c r="BA707" s="115" t="s">
        <v>86</v>
      </c>
      <c r="BB707" s="115" t="s">
        <v>87</v>
      </c>
      <c r="BC707" s="115" t="s">
        <v>100</v>
      </c>
      <c r="BD707" s="115" t="s">
        <v>111</v>
      </c>
      <c r="BE707" s="115" t="s">
        <v>106</v>
      </c>
      <c r="BF707" s="115" t="s">
        <v>91</v>
      </c>
      <c r="BG707" s="115" t="s">
        <v>91</v>
      </c>
    </row>
    <row r="708" spans="1:59">
      <c r="A708" s="115">
        <v>7011093014</v>
      </c>
      <c r="B708" s="115" t="s">
        <v>52</v>
      </c>
      <c r="E708" s="115" t="s">
        <v>19</v>
      </c>
      <c r="G708" s="115" t="s">
        <v>56</v>
      </c>
      <c r="H708" s="115" t="s">
        <v>57</v>
      </c>
      <c r="L708" s="115" t="s">
        <v>61</v>
      </c>
      <c r="T708" s="142"/>
      <c r="U708" s="141">
        <f t="shared" si="253"/>
        <v>5</v>
      </c>
      <c r="V708" s="141">
        <f t="shared" si="254"/>
        <v>0.6</v>
      </c>
      <c r="W708" s="142"/>
      <c r="X708" s="141">
        <f t="shared" si="255"/>
        <v>0.6</v>
      </c>
      <c r="Y708" s="141">
        <f t="shared" si="256"/>
        <v>0</v>
      </c>
      <c r="Z708" s="141">
        <f t="shared" si="257"/>
        <v>0</v>
      </c>
      <c r="AA708" s="141">
        <f t="shared" si="258"/>
        <v>0.6</v>
      </c>
      <c r="AB708" s="141">
        <f t="shared" si="259"/>
        <v>0</v>
      </c>
      <c r="AC708" s="141">
        <f t="shared" si="260"/>
        <v>0.6</v>
      </c>
      <c r="AD708" s="141">
        <f t="shared" si="261"/>
        <v>0.6</v>
      </c>
      <c r="AE708" s="141">
        <f t="shared" si="262"/>
        <v>0</v>
      </c>
      <c r="AF708" s="141">
        <f t="shared" si="263"/>
        <v>0</v>
      </c>
      <c r="AG708" s="141">
        <f t="shared" si="264"/>
        <v>0</v>
      </c>
      <c r="AH708" s="141">
        <f t="shared" si="265"/>
        <v>0.6</v>
      </c>
      <c r="AI708" s="141">
        <f t="shared" si="266"/>
        <v>0</v>
      </c>
      <c r="AJ708" s="141">
        <f t="shared" si="267"/>
        <v>0</v>
      </c>
      <c r="AK708" s="141">
        <f t="shared" si="268"/>
        <v>0</v>
      </c>
      <c r="AL708" s="141">
        <f t="shared" si="269"/>
        <v>0</v>
      </c>
      <c r="AM708" s="141">
        <f t="shared" si="270"/>
        <v>0</v>
      </c>
      <c r="AN708" s="141">
        <f t="shared" si="271"/>
        <v>0</v>
      </c>
      <c r="AO708" s="141">
        <f t="shared" si="272"/>
        <v>0</v>
      </c>
      <c r="AP708" s="142"/>
      <c r="AQ708" s="142"/>
      <c r="AR708" s="141">
        <f t="shared" si="273"/>
        <v>3</v>
      </c>
      <c r="AS708" s="141">
        <f t="shared" si="274"/>
        <v>5</v>
      </c>
      <c r="AT708" s="141" t="str">
        <f t="shared" si="275"/>
        <v>Correct</v>
      </c>
      <c r="AU708" s="142"/>
      <c r="AV708" s="115" t="s">
        <v>83</v>
      </c>
      <c r="AW708" s="115">
        <v>43</v>
      </c>
      <c r="AX708" s="115" t="s">
        <v>84</v>
      </c>
      <c r="AY708" s="115" t="s">
        <v>135</v>
      </c>
      <c r="AZ708" s="115" t="s">
        <v>92</v>
      </c>
      <c r="BA708" s="115" t="s">
        <v>86</v>
      </c>
      <c r="BB708" s="115" t="s">
        <v>182</v>
      </c>
      <c r="BC708" s="115" t="s">
        <v>88</v>
      </c>
      <c r="BD708" s="115" t="s">
        <v>89</v>
      </c>
      <c r="BE708" s="115" t="s">
        <v>90</v>
      </c>
      <c r="BF708" s="115" t="s">
        <v>91</v>
      </c>
      <c r="BG708" s="115" t="s">
        <v>91</v>
      </c>
    </row>
    <row r="709" spans="1:59">
      <c r="A709" s="115">
        <v>7044847281</v>
      </c>
      <c r="G709" s="115" t="s">
        <v>56</v>
      </c>
      <c r="T709" s="142"/>
      <c r="U709" s="141">
        <f t="shared" si="253"/>
        <v>1</v>
      </c>
      <c r="V709" s="141">
        <f t="shared" si="254"/>
        <v>3</v>
      </c>
      <c r="W709" s="142"/>
      <c r="X709" s="141">
        <f t="shared" si="255"/>
        <v>0</v>
      </c>
      <c r="Y709" s="141">
        <f t="shared" si="256"/>
        <v>0</v>
      </c>
      <c r="Z709" s="141">
        <f t="shared" si="257"/>
        <v>0</v>
      </c>
      <c r="AA709" s="141">
        <f t="shared" si="258"/>
        <v>0</v>
      </c>
      <c r="AB709" s="141">
        <f t="shared" si="259"/>
        <v>0</v>
      </c>
      <c r="AC709" s="141">
        <f t="shared" si="260"/>
        <v>1</v>
      </c>
      <c r="AD709" s="141">
        <f t="shared" si="261"/>
        <v>0</v>
      </c>
      <c r="AE709" s="141">
        <f t="shared" si="262"/>
        <v>0</v>
      </c>
      <c r="AF709" s="141">
        <f t="shared" si="263"/>
        <v>0</v>
      </c>
      <c r="AG709" s="141">
        <f t="shared" si="264"/>
        <v>0</v>
      </c>
      <c r="AH709" s="141">
        <f t="shared" si="265"/>
        <v>0</v>
      </c>
      <c r="AI709" s="141">
        <f t="shared" si="266"/>
        <v>0</v>
      </c>
      <c r="AJ709" s="141">
        <f t="shared" si="267"/>
        <v>0</v>
      </c>
      <c r="AK709" s="141">
        <f t="shared" si="268"/>
        <v>0</v>
      </c>
      <c r="AL709" s="141">
        <f t="shared" si="269"/>
        <v>0</v>
      </c>
      <c r="AM709" s="141">
        <f t="shared" si="270"/>
        <v>0</v>
      </c>
      <c r="AN709" s="141">
        <f t="shared" si="271"/>
        <v>0</v>
      </c>
      <c r="AO709" s="141">
        <f t="shared" si="272"/>
        <v>0</v>
      </c>
      <c r="AP709" s="142"/>
      <c r="AQ709" s="142"/>
      <c r="AR709" s="141">
        <f t="shared" si="273"/>
        <v>1</v>
      </c>
      <c r="AS709" s="141">
        <f t="shared" si="274"/>
        <v>1</v>
      </c>
      <c r="AT709" s="141" t="str">
        <f t="shared" si="275"/>
        <v>Correct</v>
      </c>
      <c r="AU709" s="142"/>
      <c r="AV709" s="115" t="s">
        <v>83</v>
      </c>
      <c r="AW709" s="115">
        <v>68</v>
      </c>
      <c r="AX709" s="115" t="s">
        <v>181</v>
      </c>
      <c r="AY709" s="115" t="s">
        <v>190</v>
      </c>
      <c r="AZ709" s="115" t="s">
        <v>85</v>
      </c>
      <c r="BA709" s="115" t="s">
        <v>91</v>
      </c>
      <c r="BB709" s="115" t="s">
        <v>87</v>
      </c>
      <c r="BC709" s="115" t="s">
        <v>100</v>
      </c>
      <c r="BD709" s="115" t="s">
        <v>89</v>
      </c>
      <c r="BE709" s="115" t="s">
        <v>90</v>
      </c>
      <c r="BF709" s="115" t="s">
        <v>91</v>
      </c>
      <c r="BG709" s="115" t="s">
        <v>86</v>
      </c>
    </row>
    <row r="710" spans="1:59">
      <c r="A710" s="115">
        <v>7045768471</v>
      </c>
      <c r="B710" s="115" t="s">
        <v>52</v>
      </c>
      <c r="G710" s="115" t="s">
        <v>56</v>
      </c>
      <c r="H710" s="115" t="s">
        <v>57</v>
      </c>
      <c r="I710" s="115" t="s">
        <v>58</v>
      </c>
      <c r="L710" s="115" t="s">
        <v>61</v>
      </c>
      <c r="T710" s="142"/>
      <c r="U710" s="141">
        <f t="shared" si="253"/>
        <v>5</v>
      </c>
      <c r="V710" s="141">
        <f t="shared" si="254"/>
        <v>0.6</v>
      </c>
      <c r="W710" s="142"/>
      <c r="X710" s="141">
        <f t="shared" si="255"/>
        <v>0.6</v>
      </c>
      <c r="Y710" s="141">
        <f t="shared" si="256"/>
        <v>0</v>
      </c>
      <c r="Z710" s="141">
        <f t="shared" si="257"/>
        <v>0</v>
      </c>
      <c r="AA710" s="141">
        <f t="shared" si="258"/>
        <v>0</v>
      </c>
      <c r="AB710" s="141">
        <f t="shared" si="259"/>
        <v>0</v>
      </c>
      <c r="AC710" s="141">
        <f t="shared" si="260"/>
        <v>0.6</v>
      </c>
      <c r="AD710" s="141">
        <f t="shared" si="261"/>
        <v>0.6</v>
      </c>
      <c r="AE710" s="141">
        <f t="shared" si="262"/>
        <v>0.6</v>
      </c>
      <c r="AF710" s="141">
        <f t="shared" si="263"/>
        <v>0</v>
      </c>
      <c r="AG710" s="141">
        <f t="shared" si="264"/>
        <v>0</v>
      </c>
      <c r="AH710" s="141">
        <f t="shared" si="265"/>
        <v>0.6</v>
      </c>
      <c r="AI710" s="141">
        <f t="shared" si="266"/>
        <v>0</v>
      </c>
      <c r="AJ710" s="141">
        <f t="shared" si="267"/>
        <v>0</v>
      </c>
      <c r="AK710" s="141">
        <f t="shared" si="268"/>
        <v>0</v>
      </c>
      <c r="AL710" s="141">
        <f t="shared" si="269"/>
        <v>0</v>
      </c>
      <c r="AM710" s="141">
        <f t="shared" si="270"/>
        <v>0</v>
      </c>
      <c r="AN710" s="141">
        <f t="shared" si="271"/>
        <v>0</v>
      </c>
      <c r="AO710" s="141">
        <f t="shared" si="272"/>
        <v>0</v>
      </c>
      <c r="AP710" s="142"/>
      <c r="AQ710" s="142"/>
      <c r="AR710" s="141">
        <f t="shared" si="273"/>
        <v>3</v>
      </c>
      <c r="AS710" s="141">
        <f t="shared" si="274"/>
        <v>5</v>
      </c>
      <c r="AT710" s="141" t="str">
        <f t="shared" si="275"/>
        <v>Correct</v>
      </c>
      <c r="AU710" s="142"/>
      <c r="AV710" s="115" t="s">
        <v>83</v>
      </c>
      <c r="AW710" s="115">
        <v>83</v>
      </c>
      <c r="AX710" s="115" t="s">
        <v>181</v>
      </c>
      <c r="AY710" s="115" t="s">
        <v>487</v>
      </c>
      <c r="AZ710" s="115" t="s">
        <v>85</v>
      </c>
      <c r="BA710" s="115" t="s">
        <v>86</v>
      </c>
      <c r="BC710" s="115" t="s">
        <v>88</v>
      </c>
      <c r="BD710" s="115" t="s">
        <v>94</v>
      </c>
      <c r="BE710" s="115" t="s">
        <v>106</v>
      </c>
      <c r="BF710" s="115" t="s">
        <v>91</v>
      </c>
      <c r="BG710" s="115" t="s">
        <v>91</v>
      </c>
    </row>
    <row r="711" spans="1:59">
      <c r="A711" s="115">
        <v>5610015763</v>
      </c>
      <c r="D711" s="115" t="s">
        <v>54</v>
      </c>
      <c r="E711" s="115" t="s">
        <v>19</v>
      </c>
      <c r="R711" s="115" t="s">
        <v>65</v>
      </c>
      <c r="T711" s="142"/>
      <c r="U711" s="141">
        <f t="shared" si="253"/>
        <v>3</v>
      </c>
      <c r="V711" s="141">
        <f t="shared" si="254"/>
        <v>1</v>
      </c>
      <c r="W711" s="142"/>
      <c r="X711" s="141">
        <f t="shared" si="255"/>
        <v>0</v>
      </c>
      <c r="Y711" s="141">
        <f t="shared" si="256"/>
        <v>0</v>
      </c>
      <c r="Z711" s="141">
        <f t="shared" si="257"/>
        <v>1</v>
      </c>
      <c r="AA711" s="141">
        <f t="shared" si="258"/>
        <v>1</v>
      </c>
      <c r="AB711" s="141">
        <f t="shared" si="259"/>
        <v>0</v>
      </c>
      <c r="AC711" s="141">
        <f t="shared" si="260"/>
        <v>0</v>
      </c>
      <c r="AD711" s="141">
        <f t="shared" si="261"/>
        <v>0</v>
      </c>
      <c r="AE711" s="141">
        <f t="shared" si="262"/>
        <v>0</v>
      </c>
      <c r="AF711" s="141">
        <f t="shared" si="263"/>
        <v>0</v>
      </c>
      <c r="AG711" s="141">
        <f t="shared" si="264"/>
        <v>0</v>
      </c>
      <c r="AH711" s="141">
        <f t="shared" si="265"/>
        <v>0</v>
      </c>
      <c r="AI711" s="141">
        <f t="shared" si="266"/>
        <v>0</v>
      </c>
      <c r="AJ711" s="141">
        <f t="shared" si="267"/>
        <v>0</v>
      </c>
      <c r="AK711" s="141">
        <f t="shared" si="268"/>
        <v>0</v>
      </c>
      <c r="AL711" s="141">
        <f t="shared" si="269"/>
        <v>0</v>
      </c>
      <c r="AM711" s="141">
        <f t="shared" si="270"/>
        <v>0</v>
      </c>
      <c r="AN711" s="141">
        <f t="shared" si="271"/>
        <v>1</v>
      </c>
      <c r="AO711" s="141">
        <f t="shared" si="272"/>
        <v>0</v>
      </c>
      <c r="AP711" s="142"/>
      <c r="AQ711" s="142"/>
      <c r="AR711" s="141">
        <f t="shared" si="273"/>
        <v>3</v>
      </c>
      <c r="AS711" s="141">
        <f t="shared" si="274"/>
        <v>3</v>
      </c>
      <c r="AT711" s="141" t="str">
        <f t="shared" si="275"/>
        <v>Correct</v>
      </c>
      <c r="AU711" s="142"/>
      <c r="AV711" s="115" t="s">
        <v>83</v>
      </c>
      <c r="AW711" s="115">
        <v>38</v>
      </c>
      <c r="AX711" s="115" t="s">
        <v>181</v>
      </c>
      <c r="AY711" s="115" t="s">
        <v>193</v>
      </c>
      <c r="AZ711" s="115" t="s">
        <v>85</v>
      </c>
      <c r="BA711" s="115" t="s">
        <v>86</v>
      </c>
      <c r="BB711" s="115" t="s">
        <v>87</v>
      </c>
      <c r="BC711" s="115" t="s">
        <v>100</v>
      </c>
      <c r="BD711" s="115" t="s">
        <v>111</v>
      </c>
      <c r="BE711" s="115" t="s">
        <v>90</v>
      </c>
      <c r="BF711" s="115" t="s">
        <v>91</v>
      </c>
      <c r="BG711" s="115" t="s">
        <v>91</v>
      </c>
    </row>
    <row r="712" spans="1:59">
      <c r="A712" s="115">
        <v>7045757487</v>
      </c>
      <c r="T712" s="142"/>
      <c r="U712" s="141">
        <f t="shared" si="253"/>
        <v>0</v>
      </c>
      <c r="V712" s="141" t="e">
        <f t="shared" si="254"/>
        <v>#DIV/0!</v>
      </c>
      <c r="W712" s="142"/>
      <c r="X712" s="141">
        <f t="shared" si="255"/>
        <v>0</v>
      </c>
      <c r="Y712" s="141">
        <f t="shared" si="256"/>
        <v>0</v>
      </c>
      <c r="Z712" s="141">
        <f t="shared" si="257"/>
        <v>0</v>
      </c>
      <c r="AA712" s="141">
        <f t="shared" si="258"/>
        <v>0</v>
      </c>
      <c r="AB712" s="141">
        <f t="shared" si="259"/>
        <v>0</v>
      </c>
      <c r="AC712" s="141">
        <f t="shared" si="260"/>
        <v>0</v>
      </c>
      <c r="AD712" s="141">
        <f t="shared" si="261"/>
        <v>0</v>
      </c>
      <c r="AE712" s="141">
        <f t="shared" si="262"/>
        <v>0</v>
      </c>
      <c r="AF712" s="141">
        <f t="shared" si="263"/>
        <v>0</v>
      </c>
      <c r="AG712" s="141">
        <f t="shared" si="264"/>
        <v>0</v>
      </c>
      <c r="AH712" s="141">
        <f t="shared" si="265"/>
        <v>0</v>
      </c>
      <c r="AI712" s="141">
        <f t="shared" si="266"/>
        <v>0</v>
      </c>
      <c r="AJ712" s="141">
        <f t="shared" si="267"/>
        <v>0</v>
      </c>
      <c r="AK712" s="141">
        <f t="shared" si="268"/>
        <v>0</v>
      </c>
      <c r="AL712" s="141">
        <f t="shared" si="269"/>
        <v>0</v>
      </c>
      <c r="AM712" s="141">
        <f t="shared" si="270"/>
        <v>0</v>
      </c>
      <c r="AN712" s="141">
        <f t="shared" si="271"/>
        <v>0</v>
      </c>
      <c r="AO712" s="141">
        <f t="shared" si="272"/>
        <v>0</v>
      </c>
      <c r="AP712" s="142"/>
      <c r="AQ712" s="142"/>
      <c r="AR712" s="141">
        <f t="shared" si="273"/>
        <v>0</v>
      </c>
      <c r="AS712" s="141">
        <f t="shared" si="274"/>
        <v>0</v>
      </c>
      <c r="AT712" s="141" t="str">
        <f t="shared" si="275"/>
        <v>Correct</v>
      </c>
      <c r="AU712" s="142"/>
      <c r="AV712" s="115" t="s">
        <v>99</v>
      </c>
      <c r="AW712" s="115">
        <v>86</v>
      </c>
      <c r="AX712" s="115" t="s">
        <v>181</v>
      </c>
      <c r="AY712" s="115" t="s">
        <v>208</v>
      </c>
      <c r="AZ712" s="115" t="s">
        <v>85</v>
      </c>
      <c r="BA712" s="115" t="s">
        <v>86</v>
      </c>
      <c r="BB712" s="115" t="s">
        <v>87</v>
      </c>
      <c r="BD712" s="115" t="s">
        <v>94</v>
      </c>
      <c r="BE712" s="115" t="s">
        <v>106</v>
      </c>
      <c r="BF712" s="115" t="s">
        <v>91</v>
      </c>
      <c r="BG712" s="115" t="s">
        <v>86</v>
      </c>
    </row>
    <row r="713" spans="1:59">
      <c r="A713" s="115">
        <v>7011314803</v>
      </c>
      <c r="B713" s="115" t="s">
        <v>52</v>
      </c>
      <c r="G713" s="115" t="s">
        <v>56</v>
      </c>
      <c r="H713" s="115" t="s">
        <v>57</v>
      </c>
      <c r="N713" s="115" t="s">
        <v>26</v>
      </c>
      <c r="T713" s="142"/>
      <c r="U713" s="141">
        <f t="shared" si="253"/>
        <v>4</v>
      </c>
      <c r="V713" s="141">
        <f t="shared" si="254"/>
        <v>0.75</v>
      </c>
      <c r="W713" s="142"/>
      <c r="X713" s="141">
        <f t="shared" si="255"/>
        <v>0.75</v>
      </c>
      <c r="Y713" s="141">
        <f t="shared" si="256"/>
        <v>0</v>
      </c>
      <c r="Z713" s="141">
        <f t="shared" si="257"/>
        <v>0</v>
      </c>
      <c r="AA713" s="141">
        <f t="shared" si="258"/>
        <v>0</v>
      </c>
      <c r="AB713" s="141">
        <f t="shared" si="259"/>
        <v>0</v>
      </c>
      <c r="AC713" s="141">
        <f t="shared" si="260"/>
        <v>0.75</v>
      </c>
      <c r="AD713" s="141">
        <f t="shared" si="261"/>
        <v>0.75</v>
      </c>
      <c r="AE713" s="141">
        <f t="shared" si="262"/>
        <v>0</v>
      </c>
      <c r="AF713" s="141">
        <f t="shared" si="263"/>
        <v>0</v>
      </c>
      <c r="AG713" s="141">
        <f t="shared" si="264"/>
        <v>0</v>
      </c>
      <c r="AH713" s="141">
        <f t="shared" si="265"/>
        <v>0</v>
      </c>
      <c r="AI713" s="141">
        <f t="shared" si="266"/>
        <v>0</v>
      </c>
      <c r="AJ713" s="141">
        <f t="shared" si="267"/>
        <v>0.75</v>
      </c>
      <c r="AK713" s="141">
        <f t="shared" si="268"/>
        <v>0</v>
      </c>
      <c r="AL713" s="141">
        <f t="shared" si="269"/>
        <v>0</v>
      </c>
      <c r="AM713" s="141">
        <f t="shared" si="270"/>
        <v>0</v>
      </c>
      <c r="AN713" s="141">
        <f t="shared" si="271"/>
        <v>0</v>
      </c>
      <c r="AO713" s="141">
        <f t="shared" si="272"/>
        <v>0</v>
      </c>
      <c r="AP713" s="142"/>
      <c r="AQ713" s="142"/>
      <c r="AR713" s="141">
        <f t="shared" si="273"/>
        <v>3</v>
      </c>
      <c r="AS713" s="141">
        <f t="shared" si="274"/>
        <v>4</v>
      </c>
      <c r="AT713" s="141" t="str">
        <f t="shared" si="275"/>
        <v>Correct</v>
      </c>
      <c r="AU713" s="142"/>
      <c r="AV713" s="115" t="s">
        <v>83</v>
      </c>
      <c r="AW713" s="115">
        <v>74</v>
      </c>
      <c r="AX713" s="115" t="s">
        <v>84</v>
      </c>
      <c r="AY713" s="115" t="s">
        <v>133</v>
      </c>
      <c r="AZ713" s="115" t="s">
        <v>97</v>
      </c>
      <c r="BA713" s="115" t="s">
        <v>86</v>
      </c>
      <c r="BB713" s="115" t="s">
        <v>87</v>
      </c>
      <c r="BD713" s="115" t="s">
        <v>89</v>
      </c>
      <c r="BE713" s="115" t="s">
        <v>106</v>
      </c>
      <c r="BF713" s="115" t="s">
        <v>91</v>
      </c>
      <c r="BG713" s="115" t="s">
        <v>91</v>
      </c>
    </row>
    <row r="714" spans="1:59">
      <c r="A714" s="115">
        <v>6987666017</v>
      </c>
      <c r="D714" s="115" t="s">
        <v>54</v>
      </c>
      <c r="I714" s="115" t="s">
        <v>58</v>
      </c>
      <c r="S714" s="115" t="s">
        <v>66</v>
      </c>
      <c r="T714" s="142"/>
      <c r="U714" s="141">
        <f t="shared" si="253"/>
        <v>3</v>
      </c>
      <c r="V714" s="141">
        <f t="shared" si="254"/>
        <v>1</v>
      </c>
      <c r="W714" s="142"/>
      <c r="X714" s="141">
        <f t="shared" si="255"/>
        <v>0</v>
      </c>
      <c r="Y714" s="141">
        <f t="shared" si="256"/>
        <v>0</v>
      </c>
      <c r="Z714" s="141">
        <f t="shared" si="257"/>
        <v>1</v>
      </c>
      <c r="AA714" s="141">
        <f t="shared" si="258"/>
        <v>0</v>
      </c>
      <c r="AB714" s="141">
        <f t="shared" si="259"/>
        <v>0</v>
      </c>
      <c r="AC714" s="141">
        <f t="shared" si="260"/>
        <v>0</v>
      </c>
      <c r="AD714" s="141">
        <f t="shared" si="261"/>
        <v>0</v>
      </c>
      <c r="AE714" s="141">
        <f t="shared" si="262"/>
        <v>1</v>
      </c>
      <c r="AF714" s="141">
        <f t="shared" si="263"/>
        <v>0</v>
      </c>
      <c r="AG714" s="141">
        <f t="shared" si="264"/>
        <v>0</v>
      </c>
      <c r="AH714" s="141">
        <f t="shared" si="265"/>
        <v>0</v>
      </c>
      <c r="AI714" s="141">
        <f t="shared" si="266"/>
        <v>0</v>
      </c>
      <c r="AJ714" s="141">
        <f t="shared" si="267"/>
        <v>0</v>
      </c>
      <c r="AK714" s="141">
        <f t="shared" si="268"/>
        <v>0</v>
      </c>
      <c r="AL714" s="141">
        <f t="shared" si="269"/>
        <v>0</v>
      </c>
      <c r="AM714" s="141">
        <f t="shared" si="270"/>
        <v>0</v>
      </c>
      <c r="AN714" s="141">
        <f t="shared" si="271"/>
        <v>0</v>
      </c>
      <c r="AO714" s="141">
        <f t="shared" si="272"/>
        <v>1</v>
      </c>
      <c r="AP714" s="142"/>
      <c r="AQ714" s="142"/>
      <c r="AR714" s="141">
        <f t="shared" si="273"/>
        <v>3</v>
      </c>
      <c r="AS714" s="141">
        <f t="shared" si="274"/>
        <v>3</v>
      </c>
      <c r="AT714" s="141" t="str">
        <f t="shared" si="275"/>
        <v>Correct</v>
      </c>
      <c r="AU714" s="142"/>
      <c r="AV714" s="115" t="s">
        <v>99</v>
      </c>
      <c r="AW714" s="115">
        <v>57</v>
      </c>
      <c r="AX714" s="115" t="s">
        <v>181</v>
      </c>
      <c r="AY714" s="115" t="s">
        <v>234</v>
      </c>
      <c r="AZ714" s="115" t="s">
        <v>85</v>
      </c>
      <c r="BA714" s="115" t="s">
        <v>86</v>
      </c>
      <c r="BB714" s="115" t="s">
        <v>87</v>
      </c>
      <c r="BC714" s="115" t="s">
        <v>88</v>
      </c>
      <c r="BD714" s="115" t="s">
        <v>94</v>
      </c>
      <c r="BE714" s="115" t="s">
        <v>90</v>
      </c>
      <c r="BF714" s="115" t="s">
        <v>91</v>
      </c>
      <c r="BG714" s="115" t="s">
        <v>91</v>
      </c>
    </row>
    <row r="715" spans="1:59">
      <c r="A715" s="115">
        <v>7011538167</v>
      </c>
      <c r="B715" s="115" t="s">
        <v>52</v>
      </c>
      <c r="E715" s="115" t="s">
        <v>19</v>
      </c>
      <c r="H715" s="115" t="s">
        <v>57</v>
      </c>
      <c r="N715" s="115" t="s">
        <v>26</v>
      </c>
      <c r="T715" s="142"/>
      <c r="U715" s="141">
        <f t="shared" si="253"/>
        <v>4</v>
      </c>
      <c r="V715" s="141">
        <f t="shared" si="254"/>
        <v>0.75</v>
      </c>
      <c r="W715" s="142"/>
      <c r="X715" s="141">
        <f t="shared" si="255"/>
        <v>0.75</v>
      </c>
      <c r="Y715" s="141">
        <f t="shared" si="256"/>
        <v>0</v>
      </c>
      <c r="Z715" s="141">
        <f t="shared" si="257"/>
        <v>0</v>
      </c>
      <c r="AA715" s="141">
        <f t="shared" si="258"/>
        <v>0.75</v>
      </c>
      <c r="AB715" s="141">
        <f t="shared" si="259"/>
        <v>0</v>
      </c>
      <c r="AC715" s="141">
        <f t="shared" si="260"/>
        <v>0</v>
      </c>
      <c r="AD715" s="141">
        <f t="shared" si="261"/>
        <v>0.75</v>
      </c>
      <c r="AE715" s="141">
        <f t="shared" si="262"/>
        <v>0</v>
      </c>
      <c r="AF715" s="141">
        <f t="shared" si="263"/>
        <v>0</v>
      </c>
      <c r="AG715" s="141">
        <f t="shared" si="264"/>
        <v>0</v>
      </c>
      <c r="AH715" s="141">
        <f t="shared" si="265"/>
        <v>0</v>
      </c>
      <c r="AI715" s="141">
        <f t="shared" si="266"/>
        <v>0</v>
      </c>
      <c r="AJ715" s="141">
        <f t="shared" si="267"/>
        <v>0.75</v>
      </c>
      <c r="AK715" s="141">
        <f t="shared" si="268"/>
        <v>0</v>
      </c>
      <c r="AL715" s="141">
        <f t="shared" si="269"/>
        <v>0</v>
      </c>
      <c r="AM715" s="141">
        <f t="shared" si="270"/>
        <v>0</v>
      </c>
      <c r="AN715" s="141">
        <f t="shared" si="271"/>
        <v>0</v>
      </c>
      <c r="AO715" s="141">
        <f t="shared" si="272"/>
        <v>0</v>
      </c>
      <c r="AP715" s="142"/>
      <c r="AQ715" s="142"/>
      <c r="AR715" s="141">
        <f t="shared" si="273"/>
        <v>3</v>
      </c>
      <c r="AS715" s="141">
        <f t="shared" si="274"/>
        <v>4</v>
      </c>
      <c r="AT715" s="141" t="str">
        <f t="shared" si="275"/>
        <v>Correct</v>
      </c>
      <c r="AU715" s="142"/>
      <c r="AV715" s="115" t="s">
        <v>83</v>
      </c>
      <c r="AW715" s="115">
        <v>76</v>
      </c>
      <c r="AX715" s="115" t="s">
        <v>432</v>
      </c>
      <c r="AZ715" s="115" t="s">
        <v>85</v>
      </c>
      <c r="BB715" s="115" t="s">
        <v>87</v>
      </c>
      <c r="BD715" s="115" t="s">
        <v>89</v>
      </c>
      <c r="BE715" s="115" t="s">
        <v>106</v>
      </c>
      <c r="BF715" s="115" t="s">
        <v>91</v>
      </c>
      <c r="BG715" s="115" t="s">
        <v>91</v>
      </c>
    </row>
    <row r="716" spans="1:59">
      <c r="A716" s="115">
        <v>7007913889</v>
      </c>
      <c r="B716" s="115" t="s">
        <v>52</v>
      </c>
      <c r="T716" s="142"/>
      <c r="U716" s="141">
        <f t="shared" si="253"/>
        <v>1</v>
      </c>
      <c r="V716" s="141">
        <f t="shared" si="254"/>
        <v>3</v>
      </c>
      <c r="W716" s="142"/>
      <c r="X716" s="141">
        <f t="shared" si="255"/>
        <v>1</v>
      </c>
      <c r="Y716" s="141">
        <f t="shared" si="256"/>
        <v>0</v>
      </c>
      <c r="Z716" s="141">
        <f t="shared" si="257"/>
        <v>0</v>
      </c>
      <c r="AA716" s="141">
        <f t="shared" si="258"/>
        <v>0</v>
      </c>
      <c r="AB716" s="141">
        <f t="shared" si="259"/>
        <v>0</v>
      </c>
      <c r="AC716" s="141">
        <f t="shared" si="260"/>
        <v>0</v>
      </c>
      <c r="AD716" s="141">
        <f t="shared" si="261"/>
        <v>0</v>
      </c>
      <c r="AE716" s="141">
        <f t="shared" si="262"/>
        <v>0</v>
      </c>
      <c r="AF716" s="141">
        <f t="shared" si="263"/>
        <v>0</v>
      </c>
      <c r="AG716" s="141">
        <f t="shared" si="264"/>
        <v>0</v>
      </c>
      <c r="AH716" s="141">
        <f t="shared" si="265"/>
        <v>0</v>
      </c>
      <c r="AI716" s="141">
        <f t="shared" si="266"/>
        <v>0</v>
      </c>
      <c r="AJ716" s="141">
        <f t="shared" si="267"/>
        <v>0</v>
      </c>
      <c r="AK716" s="141">
        <f t="shared" si="268"/>
        <v>0</v>
      </c>
      <c r="AL716" s="141">
        <f t="shared" si="269"/>
        <v>0</v>
      </c>
      <c r="AM716" s="141">
        <f t="shared" si="270"/>
        <v>0</v>
      </c>
      <c r="AN716" s="141">
        <f t="shared" si="271"/>
        <v>0</v>
      </c>
      <c r="AO716" s="141">
        <f t="shared" si="272"/>
        <v>0</v>
      </c>
      <c r="AP716" s="142"/>
      <c r="AQ716" s="142"/>
      <c r="AR716" s="141">
        <f t="shared" si="273"/>
        <v>1</v>
      </c>
      <c r="AS716" s="141">
        <f t="shared" si="274"/>
        <v>1</v>
      </c>
      <c r="AT716" s="141" t="str">
        <f t="shared" si="275"/>
        <v>Correct</v>
      </c>
      <c r="AU716" s="142"/>
      <c r="AV716" s="115" t="s">
        <v>99</v>
      </c>
      <c r="AW716" s="115">
        <v>70</v>
      </c>
      <c r="AX716" s="115" t="s">
        <v>84</v>
      </c>
      <c r="AY716" s="115" t="s">
        <v>160</v>
      </c>
      <c r="AZ716" s="115" t="s">
        <v>110</v>
      </c>
      <c r="BA716" s="115" t="s">
        <v>86</v>
      </c>
      <c r="BB716" s="115" t="s">
        <v>87</v>
      </c>
      <c r="BC716" s="115" t="s">
        <v>93</v>
      </c>
      <c r="BD716" s="115" t="s">
        <v>102</v>
      </c>
      <c r="BE716" s="115" t="s">
        <v>106</v>
      </c>
      <c r="BF716" s="115" t="s">
        <v>91</v>
      </c>
      <c r="BG716" s="115" t="s">
        <v>86</v>
      </c>
    </row>
    <row r="717" spans="1:59">
      <c r="A717" s="115">
        <v>7045788871</v>
      </c>
      <c r="I717" s="115" t="s">
        <v>58</v>
      </c>
      <c r="L717" s="115" t="s">
        <v>61</v>
      </c>
      <c r="T717" s="142"/>
      <c r="U717" s="141">
        <f t="shared" si="253"/>
        <v>2</v>
      </c>
      <c r="V717" s="141">
        <f t="shared" si="254"/>
        <v>1.5</v>
      </c>
      <c r="W717" s="142"/>
      <c r="X717" s="141">
        <f t="shared" si="255"/>
        <v>0</v>
      </c>
      <c r="Y717" s="141">
        <f t="shared" si="256"/>
        <v>0</v>
      </c>
      <c r="Z717" s="141">
        <f t="shared" si="257"/>
        <v>0</v>
      </c>
      <c r="AA717" s="141">
        <f t="shared" si="258"/>
        <v>0</v>
      </c>
      <c r="AB717" s="141">
        <f t="shared" si="259"/>
        <v>0</v>
      </c>
      <c r="AC717" s="141">
        <f t="shared" si="260"/>
        <v>0</v>
      </c>
      <c r="AD717" s="141">
        <f t="shared" si="261"/>
        <v>0</v>
      </c>
      <c r="AE717" s="141">
        <f t="shared" si="262"/>
        <v>1</v>
      </c>
      <c r="AF717" s="141">
        <f t="shared" si="263"/>
        <v>0</v>
      </c>
      <c r="AG717" s="141">
        <f t="shared" si="264"/>
        <v>0</v>
      </c>
      <c r="AH717" s="141">
        <f t="shared" si="265"/>
        <v>1</v>
      </c>
      <c r="AI717" s="141">
        <f t="shared" si="266"/>
        <v>0</v>
      </c>
      <c r="AJ717" s="141">
        <f t="shared" si="267"/>
        <v>0</v>
      </c>
      <c r="AK717" s="141">
        <f t="shared" si="268"/>
        <v>0</v>
      </c>
      <c r="AL717" s="141">
        <f t="shared" si="269"/>
        <v>0</v>
      </c>
      <c r="AM717" s="141">
        <f t="shared" si="270"/>
        <v>0</v>
      </c>
      <c r="AN717" s="141">
        <f t="shared" si="271"/>
        <v>0</v>
      </c>
      <c r="AO717" s="141">
        <f t="shared" si="272"/>
        <v>0</v>
      </c>
      <c r="AP717" s="142"/>
      <c r="AQ717" s="142"/>
      <c r="AR717" s="141">
        <f t="shared" si="273"/>
        <v>2</v>
      </c>
      <c r="AS717" s="141">
        <f t="shared" si="274"/>
        <v>2</v>
      </c>
      <c r="AT717" s="141" t="str">
        <f t="shared" si="275"/>
        <v>Correct</v>
      </c>
      <c r="AU717" s="142"/>
      <c r="AV717" s="115" t="s">
        <v>99</v>
      </c>
      <c r="AW717" s="115">
        <v>68</v>
      </c>
      <c r="AX717" s="115" t="s">
        <v>181</v>
      </c>
      <c r="AY717" s="115" t="s">
        <v>190</v>
      </c>
      <c r="AZ717" s="115" t="s">
        <v>85</v>
      </c>
      <c r="BA717" s="115" t="s">
        <v>86</v>
      </c>
      <c r="BB717" s="115" t="s">
        <v>87</v>
      </c>
      <c r="BC717" s="115" t="s">
        <v>101</v>
      </c>
      <c r="BD717" s="115" t="s">
        <v>89</v>
      </c>
      <c r="BE717" s="115" t="s">
        <v>90</v>
      </c>
      <c r="BF717" s="115" t="s">
        <v>91</v>
      </c>
      <c r="BG717" s="115" t="s">
        <v>91</v>
      </c>
    </row>
    <row r="718" spans="1:59">
      <c r="A718" s="115">
        <v>6985138151</v>
      </c>
      <c r="L718" s="115" t="s">
        <v>61</v>
      </c>
      <c r="N718" s="115" t="s">
        <v>26</v>
      </c>
      <c r="T718" s="142"/>
      <c r="U718" s="141">
        <f t="shared" si="253"/>
        <v>2</v>
      </c>
      <c r="V718" s="141">
        <f t="shared" si="254"/>
        <v>1.5</v>
      </c>
      <c r="W718" s="142"/>
      <c r="X718" s="141">
        <f t="shared" si="255"/>
        <v>0</v>
      </c>
      <c r="Y718" s="141">
        <f t="shared" si="256"/>
        <v>0</v>
      </c>
      <c r="Z718" s="141">
        <f t="shared" si="257"/>
        <v>0</v>
      </c>
      <c r="AA718" s="141">
        <f t="shared" si="258"/>
        <v>0</v>
      </c>
      <c r="AB718" s="141">
        <f t="shared" si="259"/>
        <v>0</v>
      </c>
      <c r="AC718" s="141">
        <f t="shared" si="260"/>
        <v>0</v>
      </c>
      <c r="AD718" s="141">
        <f t="shared" si="261"/>
        <v>0</v>
      </c>
      <c r="AE718" s="141">
        <f t="shared" si="262"/>
        <v>0</v>
      </c>
      <c r="AF718" s="141">
        <f t="shared" si="263"/>
        <v>0</v>
      </c>
      <c r="AG718" s="141">
        <f t="shared" si="264"/>
        <v>0</v>
      </c>
      <c r="AH718" s="141">
        <f t="shared" si="265"/>
        <v>1</v>
      </c>
      <c r="AI718" s="141">
        <f t="shared" si="266"/>
        <v>0</v>
      </c>
      <c r="AJ718" s="141">
        <f t="shared" si="267"/>
        <v>1</v>
      </c>
      <c r="AK718" s="141">
        <f t="shared" si="268"/>
        <v>0</v>
      </c>
      <c r="AL718" s="141">
        <f t="shared" si="269"/>
        <v>0</v>
      </c>
      <c r="AM718" s="141">
        <f t="shared" si="270"/>
        <v>0</v>
      </c>
      <c r="AN718" s="141">
        <f t="shared" si="271"/>
        <v>0</v>
      </c>
      <c r="AO718" s="141">
        <f t="shared" si="272"/>
        <v>0</v>
      </c>
      <c r="AP718" s="142"/>
      <c r="AQ718" s="142"/>
      <c r="AR718" s="141">
        <f t="shared" si="273"/>
        <v>2</v>
      </c>
      <c r="AS718" s="141">
        <f t="shared" si="274"/>
        <v>2</v>
      </c>
      <c r="AT718" s="141" t="str">
        <f t="shared" si="275"/>
        <v>Correct</v>
      </c>
      <c r="AU718" s="142"/>
      <c r="AV718" s="115" t="s">
        <v>83</v>
      </c>
      <c r="AW718" s="115">
        <v>67</v>
      </c>
      <c r="AX718" s="115" t="s">
        <v>181</v>
      </c>
      <c r="AZ718" s="115" t="s">
        <v>85</v>
      </c>
      <c r="BA718" s="115" t="s">
        <v>86</v>
      </c>
      <c r="BB718" s="115" t="s">
        <v>87</v>
      </c>
      <c r="BC718" s="115" t="s">
        <v>93</v>
      </c>
      <c r="BD718" s="115" t="s">
        <v>102</v>
      </c>
      <c r="BE718" s="115" t="s">
        <v>106</v>
      </c>
      <c r="BF718" s="115" t="s">
        <v>91</v>
      </c>
      <c r="BG718" s="115" t="s">
        <v>86</v>
      </c>
    </row>
    <row r="719" spans="1:59">
      <c r="A719" s="115">
        <v>7044853121</v>
      </c>
      <c r="K719" s="115" t="s">
        <v>60</v>
      </c>
      <c r="T719" s="142"/>
      <c r="U719" s="141">
        <f t="shared" si="253"/>
        <v>1</v>
      </c>
      <c r="V719" s="141">
        <f t="shared" si="254"/>
        <v>3</v>
      </c>
      <c r="W719" s="142"/>
      <c r="X719" s="141">
        <f t="shared" si="255"/>
        <v>0</v>
      </c>
      <c r="Y719" s="141">
        <f t="shared" si="256"/>
        <v>0</v>
      </c>
      <c r="Z719" s="141">
        <f t="shared" si="257"/>
        <v>0</v>
      </c>
      <c r="AA719" s="141">
        <f t="shared" si="258"/>
        <v>0</v>
      </c>
      <c r="AB719" s="141">
        <f t="shared" si="259"/>
        <v>0</v>
      </c>
      <c r="AC719" s="141">
        <f t="shared" si="260"/>
        <v>0</v>
      </c>
      <c r="AD719" s="141">
        <f t="shared" si="261"/>
        <v>0</v>
      </c>
      <c r="AE719" s="141">
        <f t="shared" si="262"/>
        <v>0</v>
      </c>
      <c r="AF719" s="141">
        <f t="shared" si="263"/>
        <v>0</v>
      </c>
      <c r="AG719" s="141">
        <f t="shared" si="264"/>
        <v>1</v>
      </c>
      <c r="AH719" s="141">
        <f t="shared" si="265"/>
        <v>0</v>
      </c>
      <c r="AI719" s="141">
        <f t="shared" si="266"/>
        <v>0</v>
      </c>
      <c r="AJ719" s="141">
        <f t="shared" si="267"/>
        <v>0</v>
      </c>
      <c r="AK719" s="141">
        <f t="shared" si="268"/>
        <v>0</v>
      </c>
      <c r="AL719" s="141">
        <f t="shared" si="269"/>
        <v>0</v>
      </c>
      <c r="AM719" s="141">
        <f t="shared" si="270"/>
        <v>0</v>
      </c>
      <c r="AN719" s="141">
        <f t="shared" si="271"/>
        <v>0</v>
      </c>
      <c r="AO719" s="141">
        <f t="shared" si="272"/>
        <v>0</v>
      </c>
      <c r="AP719" s="142"/>
      <c r="AQ719" s="142"/>
      <c r="AR719" s="141">
        <f t="shared" si="273"/>
        <v>1</v>
      </c>
      <c r="AS719" s="141">
        <f t="shared" si="274"/>
        <v>1</v>
      </c>
      <c r="AT719" s="141" t="str">
        <f t="shared" si="275"/>
        <v>Correct</v>
      </c>
      <c r="AU719" s="142"/>
      <c r="AV719" s="115" t="s">
        <v>83</v>
      </c>
      <c r="AW719" s="115">
        <v>59</v>
      </c>
      <c r="AX719" s="115" t="s">
        <v>84</v>
      </c>
      <c r="AY719" s="115" t="s">
        <v>152</v>
      </c>
      <c r="AZ719" s="115" t="s">
        <v>85</v>
      </c>
      <c r="BB719" s="115" t="s">
        <v>87</v>
      </c>
      <c r="BC719" s="115" t="s">
        <v>100</v>
      </c>
      <c r="BD719" s="115" t="s">
        <v>102</v>
      </c>
      <c r="BE719" s="115" t="s">
        <v>90</v>
      </c>
      <c r="BF719" s="115" t="s">
        <v>91</v>
      </c>
      <c r="BG719" s="115" t="s">
        <v>91</v>
      </c>
    </row>
    <row r="720" spans="1:59">
      <c r="A720" s="115">
        <v>7011092167</v>
      </c>
      <c r="T720" s="142"/>
      <c r="U720" s="141">
        <f t="shared" si="253"/>
        <v>0</v>
      </c>
      <c r="V720" s="141" t="e">
        <f t="shared" si="254"/>
        <v>#DIV/0!</v>
      </c>
      <c r="W720" s="142"/>
      <c r="X720" s="141">
        <f t="shared" si="255"/>
        <v>0</v>
      </c>
      <c r="Y720" s="141">
        <f t="shared" si="256"/>
        <v>0</v>
      </c>
      <c r="Z720" s="141">
        <f t="shared" si="257"/>
        <v>0</v>
      </c>
      <c r="AA720" s="141">
        <f t="shared" si="258"/>
        <v>0</v>
      </c>
      <c r="AB720" s="141">
        <f t="shared" si="259"/>
        <v>0</v>
      </c>
      <c r="AC720" s="141">
        <f t="shared" si="260"/>
        <v>0</v>
      </c>
      <c r="AD720" s="141">
        <f t="shared" si="261"/>
        <v>0</v>
      </c>
      <c r="AE720" s="141">
        <f t="shared" si="262"/>
        <v>0</v>
      </c>
      <c r="AF720" s="141">
        <f t="shared" si="263"/>
        <v>0</v>
      </c>
      <c r="AG720" s="141">
        <f t="shared" si="264"/>
        <v>0</v>
      </c>
      <c r="AH720" s="141">
        <f t="shared" si="265"/>
        <v>0</v>
      </c>
      <c r="AI720" s="141">
        <f t="shared" si="266"/>
        <v>0</v>
      </c>
      <c r="AJ720" s="141">
        <f t="shared" si="267"/>
        <v>0</v>
      </c>
      <c r="AK720" s="141">
        <f t="shared" si="268"/>
        <v>0</v>
      </c>
      <c r="AL720" s="141">
        <f t="shared" si="269"/>
        <v>0</v>
      </c>
      <c r="AM720" s="141">
        <f t="shared" si="270"/>
        <v>0</v>
      </c>
      <c r="AN720" s="141">
        <f t="shared" si="271"/>
        <v>0</v>
      </c>
      <c r="AO720" s="141">
        <f t="shared" si="272"/>
        <v>0</v>
      </c>
      <c r="AP720" s="142"/>
      <c r="AQ720" s="142"/>
      <c r="AR720" s="141">
        <f t="shared" si="273"/>
        <v>0</v>
      </c>
      <c r="AS720" s="141">
        <f t="shared" si="274"/>
        <v>0</v>
      </c>
      <c r="AT720" s="141" t="str">
        <f t="shared" si="275"/>
        <v>Correct</v>
      </c>
      <c r="AU720" s="142"/>
      <c r="AV720" s="115" t="s">
        <v>83</v>
      </c>
      <c r="AW720" s="115">
        <v>60</v>
      </c>
      <c r="AX720" s="115" t="s">
        <v>181</v>
      </c>
      <c r="AY720" s="115" t="s">
        <v>190</v>
      </c>
      <c r="AZ720" s="115" t="s">
        <v>85</v>
      </c>
      <c r="BA720" s="115" t="s">
        <v>86</v>
      </c>
      <c r="BB720" s="115" t="s">
        <v>87</v>
      </c>
      <c r="BC720" s="115" t="s">
        <v>88</v>
      </c>
      <c r="BD720" s="115" t="s">
        <v>89</v>
      </c>
      <c r="BE720" s="115" t="s">
        <v>90</v>
      </c>
      <c r="BF720" s="115" t="s">
        <v>91</v>
      </c>
      <c r="BG720" s="115" t="s">
        <v>91</v>
      </c>
    </row>
    <row r="721" spans="1:59">
      <c r="A721" s="115">
        <v>7008108350</v>
      </c>
      <c r="T721" s="142"/>
      <c r="U721" s="141">
        <f t="shared" si="253"/>
        <v>0</v>
      </c>
      <c r="V721" s="141" t="e">
        <f t="shared" si="254"/>
        <v>#DIV/0!</v>
      </c>
      <c r="W721" s="142"/>
      <c r="X721" s="141">
        <f t="shared" si="255"/>
        <v>0</v>
      </c>
      <c r="Y721" s="141">
        <f t="shared" si="256"/>
        <v>0</v>
      </c>
      <c r="Z721" s="141">
        <f t="shared" si="257"/>
        <v>0</v>
      </c>
      <c r="AA721" s="141">
        <f t="shared" si="258"/>
        <v>0</v>
      </c>
      <c r="AB721" s="141">
        <f t="shared" si="259"/>
        <v>0</v>
      </c>
      <c r="AC721" s="141">
        <f t="shared" si="260"/>
        <v>0</v>
      </c>
      <c r="AD721" s="141">
        <f t="shared" si="261"/>
        <v>0</v>
      </c>
      <c r="AE721" s="141">
        <f t="shared" si="262"/>
        <v>0</v>
      </c>
      <c r="AF721" s="141">
        <f t="shared" si="263"/>
        <v>0</v>
      </c>
      <c r="AG721" s="141">
        <f t="shared" si="264"/>
        <v>0</v>
      </c>
      <c r="AH721" s="141">
        <f t="shared" si="265"/>
        <v>0</v>
      </c>
      <c r="AI721" s="141">
        <f t="shared" si="266"/>
        <v>0</v>
      </c>
      <c r="AJ721" s="141">
        <f t="shared" si="267"/>
        <v>0</v>
      </c>
      <c r="AK721" s="141">
        <f t="shared" si="268"/>
        <v>0</v>
      </c>
      <c r="AL721" s="141">
        <f t="shared" si="269"/>
        <v>0</v>
      </c>
      <c r="AM721" s="141">
        <f t="shared" si="270"/>
        <v>0</v>
      </c>
      <c r="AN721" s="141">
        <f t="shared" si="271"/>
        <v>0</v>
      </c>
      <c r="AO721" s="141">
        <f t="shared" si="272"/>
        <v>0</v>
      </c>
      <c r="AP721" s="142"/>
      <c r="AQ721" s="142"/>
      <c r="AR721" s="141">
        <f t="shared" si="273"/>
        <v>0</v>
      </c>
      <c r="AS721" s="141">
        <f t="shared" si="274"/>
        <v>0</v>
      </c>
      <c r="AT721" s="141" t="str">
        <f t="shared" si="275"/>
        <v>Correct</v>
      </c>
      <c r="AU721" s="142"/>
      <c r="AV721" s="115" t="s">
        <v>83</v>
      </c>
      <c r="AW721" s="115">
        <v>73</v>
      </c>
      <c r="AX721" s="115" t="s">
        <v>181</v>
      </c>
      <c r="AY721" s="115" t="s">
        <v>440</v>
      </c>
      <c r="AZ721" s="115" t="s">
        <v>85</v>
      </c>
      <c r="BA721" s="115" t="s">
        <v>86</v>
      </c>
      <c r="BB721" s="115" t="s">
        <v>87</v>
      </c>
      <c r="BC721" s="115" t="s">
        <v>93</v>
      </c>
      <c r="BD721" s="115" t="s">
        <v>102</v>
      </c>
      <c r="BE721" s="115" t="s">
        <v>106</v>
      </c>
      <c r="BF721" s="115" t="s">
        <v>91</v>
      </c>
      <c r="BG721" s="115" t="s">
        <v>91</v>
      </c>
    </row>
    <row r="722" spans="1:59">
      <c r="A722" s="115">
        <v>7020357798</v>
      </c>
      <c r="T722" s="142"/>
      <c r="U722" s="141">
        <f t="shared" si="253"/>
        <v>0</v>
      </c>
      <c r="V722" s="141" t="e">
        <f t="shared" si="254"/>
        <v>#DIV/0!</v>
      </c>
      <c r="W722" s="142"/>
      <c r="X722" s="141">
        <f t="shared" si="255"/>
        <v>0</v>
      </c>
      <c r="Y722" s="141">
        <f t="shared" si="256"/>
        <v>0</v>
      </c>
      <c r="Z722" s="141">
        <f t="shared" si="257"/>
        <v>0</v>
      </c>
      <c r="AA722" s="141">
        <f t="shared" si="258"/>
        <v>0</v>
      </c>
      <c r="AB722" s="141">
        <f t="shared" si="259"/>
        <v>0</v>
      </c>
      <c r="AC722" s="141">
        <f t="shared" si="260"/>
        <v>0</v>
      </c>
      <c r="AD722" s="141">
        <f t="shared" si="261"/>
        <v>0</v>
      </c>
      <c r="AE722" s="141">
        <f t="shared" si="262"/>
        <v>0</v>
      </c>
      <c r="AF722" s="141">
        <f t="shared" si="263"/>
        <v>0</v>
      </c>
      <c r="AG722" s="141">
        <f t="shared" si="264"/>
        <v>0</v>
      </c>
      <c r="AH722" s="141">
        <f t="shared" si="265"/>
        <v>0</v>
      </c>
      <c r="AI722" s="141">
        <f t="shared" si="266"/>
        <v>0</v>
      </c>
      <c r="AJ722" s="141">
        <f t="shared" si="267"/>
        <v>0</v>
      </c>
      <c r="AK722" s="141">
        <f t="shared" si="268"/>
        <v>0</v>
      </c>
      <c r="AL722" s="141">
        <f t="shared" si="269"/>
        <v>0</v>
      </c>
      <c r="AM722" s="141">
        <f t="shared" si="270"/>
        <v>0</v>
      </c>
      <c r="AN722" s="141">
        <f t="shared" si="271"/>
        <v>0</v>
      </c>
      <c r="AO722" s="141">
        <f t="shared" si="272"/>
        <v>0</v>
      </c>
      <c r="AP722" s="142"/>
      <c r="AQ722" s="142"/>
      <c r="AR722" s="141">
        <f t="shared" si="273"/>
        <v>0</v>
      </c>
      <c r="AS722" s="141">
        <f t="shared" si="274"/>
        <v>0</v>
      </c>
      <c r="AT722" s="141" t="str">
        <f t="shared" si="275"/>
        <v>Correct</v>
      </c>
      <c r="AU722" s="142"/>
      <c r="AV722" s="115" t="s">
        <v>99</v>
      </c>
      <c r="AW722" s="115">
        <v>45</v>
      </c>
      <c r="AX722" s="115" t="s">
        <v>181</v>
      </c>
      <c r="AY722" s="115" t="s">
        <v>189</v>
      </c>
      <c r="AZ722" s="115" t="s">
        <v>85</v>
      </c>
      <c r="BA722" s="115" t="s">
        <v>86</v>
      </c>
      <c r="BB722" s="115" t="s">
        <v>87</v>
      </c>
      <c r="BC722" s="115" t="s">
        <v>93</v>
      </c>
      <c r="BD722" s="115" t="s">
        <v>112</v>
      </c>
      <c r="BE722" s="115" t="s">
        <v>90</v>
      </c>
      <c r="BF722" s="115" t="s">
        <v>91</v>
      </c>
      <c r="BG722" s="115" t="s">
        <v>91</v>
      </c>
    </row>
    <row r="723" spans="1:59">
      <c r="A723" s="115">
        <v>5584551295</v>
      </c>
      <c r="B723" s="115" t="s">
        <v>52</v>
      </c>
      <c r="E723" s="115" t="s">
        <v>19</v>
      </c>
      <c r="H723" s="115" t="s">
        <v>57</v>
      </c>
      <c r="T723" s="142"/>
      <c r="U723" s="141">
        <f t="shared" si="253"/>
        <v>3</v>
      </c>
      <c r="V723" s="141">
        <f t="shared" si="254"/>
        <v>1</v>
      </c>
      <c r="W723" s="142"/>
      <c r="X723" s="141">
        <f t="shared" si="255"/>
        <v>1</v>
      </c>
      <c r="Y723" s="141">
        <f t="shared" si="256"/>
        <v>0</v>
      </c>
      <c r="Z723" s="141">
        <f t="shared" si="257"/>
        <v>0</v>
      </c>
      <c r="AA723" s="141">
        <f t="shared" si="258"/>
        <v>1</v>
      </c>
      <c r="AB723" s="141">
        <f t="shared" si="259"/>
        <v>0</v>
      </c>
      <c r="AC723" s="141">
        <f t="shared" si="260"/>
        <v>0</v>
      </c>
      <c r="AD723" s="141">
        <f t="shared" si="261"/>
        <v>1</v>
      </c>
      <c r="AE723" s="141">
        <f t="shared" si="262"/>
        <v>0</v>
      </c>
      <c r="AF723" s="141">
        <f t="shared" si="263"/>
        <v>0</v>
      </c>
      <c r="AG723" s="141">
        <f t="shared" si="264"/>
        <v>0</v>
      </c>
      <c r="AH723" s="141">
        <f t="shared" si="265"/>
        <v>0</v>
      </c>
      <c r="AI723" s="141">
        <f t="shared" si="266"/>
        <v>0</v>
      </c>
      <c r="AJ723" s="141">
        <f t="shared" si="267"/>
        <v>0</v>
      </c>
      <c r="AK723" s="141">
        <f t="shared" si="268"/>
        <v>0</v>
      </c>
      <c r="AL723" s="141">
        <f t="shared" si="269"/>
        <v>0</v>
      </c>
      <c r="AM723" s="141">
        <f t="shared" si="270"/>
        <v>0</v>
      </c>
      <c r="AN723" s="141">
        <f t="shared" si="271"/>
        <v>0</v>
      </c>
      <c r="AO723" s="141">
        <f t="shared" si="272"/>
        <v>0</v>
      </c>
      <c r="AP723" s="142"/>
      <c r="AQ723" s="142"/>
      <c r="AR723" s="141">
        <f t="shared" si="273"/>
        <v>3</v>
      </c>
      <c r="AS723" s="141">
        <f t="shared" si="274"/>
        <v>3</v>
      </c>
      <c r="AT723" s="141" t="str">
        <f t="shared" si="275"/>
        <v>Correct</v>
      </c>
      <c r="AU723" s="142"/>
      <c r="AV723" s="115" t="s">
        <v>83</v>
      </c>
      <c r="AW723" s="115">
        <v>50</v>
      </c>
      <c r="AX723" s="115" t="s">
        <v>84</v>
      </c>
      <c r="AY723" s="115" t="s">
        <v>152</v>
      </c>
      <c r="AZ723" s="115" t="s">
        <v>85</v>
      </c>
      <c r="BA723" s="115" t="s">
        <v>86</v>
      </c>
      <c r="BB723" s="115" t="s">
        <v>87</v>
      </c>
      <c r="BC723" s="115" t="s">
        <v>88</v>
      </c>
      <c r="BD723" s="115" t="s">
        <v>114</v>
      </c>
      <c r="BE723" s="115" t="s">
        <v>90</v>
      </c>
      <c r="BF723" s="115" t="s">
        <v>91</v>
      </c>
      <c r="BG723" s="115" t="s">
        <v>91</v>
      </c>
    </row>
    <row r="724" spans="1:59">
      <c r="A724" s="115">
        <v>6985470811</v>
      </c>
      <c r="B724" s="115" t="s">
        <v>52</v>
      </c>
      <c r="I724" s="115" t="s">
        <v>58</v>
      </c>
      <c r="K724" s="115" t="s">
        <v>60</v>
      </c>
      <c r="T724" s="142"/>
      <c r="U724" s="141">
        <f t="shared" si="253"/>
        <v>3</v>
      </c>
      <c r="V724" s="141">
        <f t="shared" si="254"/>
        <v>1</v>
      </c>
      <c r="W724" s="142"/>
      <c r="X724" s="141">
        <f t="shared" si="255"/>
        <v>1</v>
      </c>
      <c r="Y724" s="141">
        <f t="shared" si="256"/>
        <v>0</v>
      </c>
      <c r="Z724" s="141">
        <f t="shared" si="257"/>
        <v>0</v>
      </c>
      <c r="AA724" s="141">
        <f t="shared" si="258"/>
        <v>0</v>
      </c>
      <c r="AB724" s="141">
        <f t="shared" si="259"/>
        <v>0</v>
      </c>
      <c r="AC724" s="141">
        <f t="shared" si="260"/>
        <v>0</v>
      </c>
      <c r="AD724" s="141">
        <f t="shared" si="261"/>
        <v>0</v>
      </c>
      <c r="AE724" s="141">
        <f t="shared" si="262"/>
        <v>1</v>
      </c>
      <c r="AF724" s="141">
        <f t="shared" si="263"/>
        <v>0</v>
      </c>
      <c r="AG724" s="141">
        <f t="shared" si="264"/>
        <v>1</v>
      </c>
      <c r="AH724" s="141">
        <f t="shared" si="265"/>
        <v>0</v>
      </c>
      <c r="AI724" s="141">
        <f t="shared" si="266"/>
        <v>0</v>
      </c>
      <c r="AJ724" s="141">
        <f t="shared" si="267"/>
        <v>0</v>
      </c>
      <c r="AK724" s="141">
        <f t="shared" si="268"/>
        <v>0</v>
      </c>
      <c r="AL724" s="141">
        <f t="shared" si="269"/>
        <v>0</v>
      </c>
      <c r="AM724" s="141">
        <f t="shared" si="270"/>
        <v>0</v>
      </c>
      <c r="AN724" s="141">
        <f t="shared" si="271"/>
        <v>0</v>
      </c>
      <c r="AO724" s="141">
        <f t="shared" si="272"/>
        <v>0</v>
      </c>
      <c r="AP724" s="142"/>
      <c r="AQ724" s="142"/>
      <c r="AR724" s="141">
        <f t="shared" si="273"/>
        <v>3</v>
      </c>
      <c r="AS724" s="141">
        <f t="shared" si="274"/>
        <v>3</v>
      </c>
      <c r="AT724" s="141" t="str">
        <f t="shared" si="275"/>
        <v>Correct</v>
      </c>
      <c r="AU724" s="142"/>
      <c r="AV724" s="115" t="s">
        <v>99</v>
      </c>
      <c r="AW724" s="115">
        <v>82</v>
      </c>
      <c r="AX724" s="115" t="s">
        <v>181</v>
      </c>
      <c r="AY724" s="115" t="s">
        <v>222</v>
      </c>
      <c r="AZ724" s="115" t="s">
        <v>85</v>
      </c>
      <c r="BA724" s="115" t="s">
        <v>86</v>
      </c>
      <c r="BB724" s="115" t="s">
        <v>87</v>
      </c>
      <c r="BC724" s="115" t="s">
        <v>104</v>
      </c>
      <c r="BD724" s="115" t="s">
        <v>111</v>
      </c>
      <c r="BE724" s="115" t="s">
        <v>106</v>
      </c>
      <c r="BF724" s="115" t="s">
        <v>91</v>
      </c>
      <c r="BG724" s="115" t="s">
        <v>91</v>
      </c>
    </row>
    <row r="725" spans="1:59">
      <c r="A725" s="115">
        <v>5587862714</v>
      </c>
      <c r="L725" s="115" t="s">
        <v>61</v>
      </c>
      <c r="T725" s="142"/>
      <c r="U725" s="141">
        <f t="shared" si="253"/>
        <v>1</v>
      </c>
      <c r="V725" s="141">
        <f t="shared" si="254"/>
        <v>3</v>
      </c>
      <c r="W725" s="142"/>
      <c r="X725" s="141">
        <f t="shared" si="255"/>
        <v>0</v>
      </c>
      <c r="Y725" s="141">
        <f t="shared" si="256"/>
        <v>0</v>
      </c>
      <c r="Z725" s="141">
        <f t="shared" si="257"/>
        <v>0</v>
      </c>
      <c r="AA725" s="141">
        <f t="shared" si="258"/>
        <v>0</v>
      </c>
      <c r="AB725" s="141">
        <f t="shared" si="259"/>
        <v>0</v>
      </c>
      <c r="AC725" s="141">
        <f t="shared" si="260"/>
        <v>0</v>
      </c>
      <c r="AD725" s="141">
        <f t="shared" si="261"/>
        <v>0</v>
      </c>
      <c r="AE725" s="141">
        <f t="shared" si="262"/>
        <v>0</v>
      </c>
      <c r="AF725" s="141">
        <f t="shared" si="263"/>
        <v>0</v>
      </c>
      <c r="AG725" s="141">
        <f t="shared" si="264"/>
        <v>0</v>
      </c>
      <c r="AH725" s="141">
        <f t="shared" si="265"/>
        <v>1</v>
      </c>
      <c r="AI725" s="141">
        <f t="shared" si="266"/>
        <v>0</v>
      </c>
      <c r="AJ725" s="141">
        <f t="shared" si="267"/>
        <v>0</v>
      </c>
      <c r="AK725" s="141">
        <f t="shared" si="268"/>
        <v>0</v>
      </c>
      <c r="AL725" s="141">
        <f t="shared" si="269"/>
        <v>0</v>
      </c>
      <c r="AM725" s="141">
        <f t="shared" si="270"/>
        <v>0</v>
      </c>
      <c r="AN725" s="141">
        <f t="shared" si="271"/>
        <v>0</v>
      </c>
      <c r="AO725" s="141">
        <f t="shared" si="272"/>
        <v>0</v>
      </c>
      <c r="AP725" s="142"/>
      <c r="AQ725" s="142"/>
      <c r="AR725" s="141">
        <f t="shared" si="273"/>
        <v>1</v>
      </c>
      <c r="AS725" s="141">
        <f t="shared" si="274"/>
        <v>1</v>
      </c>
      <c r="AT725" s="141" t="str">
        <f t="shared" si="275"/>
        <v>Correct</v>
      </c>
      <c r="AU725" s="142"/>
      <c r="AV725" s="115" t="s">
        <v>99</v>
      </c>
      <c r="AW725" s="115">
        <v>22</v>
      </c>
      <c r="AX725" s="115" t="s">
        <v>432</v>
      </c>
    </row>
    <row r="726" spans="1:59">
      <c r="A726" s="115">
        <v>6988290979</v>
      </c>
      <c r="T726" s="142"/>
      <c r="U726" s="141">
        <f t="shared" si="253"/>
        <v>0</v>
      </c>
      <c r="V726" s="141" t="e">
        <f t="shared" si="254"/>
        <v>#DIV/0!</v>
      </c>
      <c r="W726" s="142"/>
      <c r="X726" s="141">
        <f t="shared" si="255"/>
        <v>0</v>
      </c>
      <c r="Y726" s="141">
        <f t="shared" si="256"/>
        <v>0</v>
      </c>
      <c r="Z726" s="141">
        <f t="shared" si="257"/>
        <v>0</v>
      </c>
      <c r="AA726" s="141">
        <f t="shared" si="258"/>
        <v>0</v>
      </c>
      <c r="AB726" s="141">
        <f t="shared" si="259"/>
        <v>0</v>
      </c>
      <c r="AC726" s="141">
        <f t="shared" si="260"/>
        <v>0</v>
      </c>
      <c r="AD726" s="141">
        <f t="shared" si="261"/>
        <v>0</v>
      </c>
      <c r="AE726" s="141">
        <f t="shared" si="262"/>
        <v>0</v>
      </c>
      <c r="AF726" s="141">
        <f t="shared" si="263"/>
        <v>0</v>
      </c>
      <c r="AG726" s="141">
        <f t="shared" si="264"/>
        <v>0</v>
      </c>
      <c r="AH726" s="141">
        <f t="shared" si="265"/>
        <v>0</v>
      </c>
      <c r="AI726" s="141">
        <f t="shared" si="266"/>
        <v>0</v>
      </c>
      <c r="AJ726" s="141">
        <f t="shared" si="267"/>
        <v>0</v>
      </c>
      <c r="AK726" s="141">
        <f t="shared" si="268"/>
        <v>0</v>
      </c>
      <c r="AL726" s="141">
        <f t="shared" si="269"/>
        <v>0</v>
      </c>
      <c r="AM726" s="141">
        <f t="shared" si="270"/>
        <v>0</v>
      </c>
      <c r="AN726" s="141">
        <f t="shared" si="271"/>
        <v>0</v>
      </c>
      <c r="AO726" s="141">
        <f t="shared" si="272"/>
        <v>0</v>
      </c>
      <c r="AP726" s="142"/>
      <c r="AQ726" s="142"/>
      <c r="AR726" s="141">
        <f t="shared" si="273"/>
        <v>0</v>
      </c>
      <c r="AS726" s="141">
        <f t="shared" si="274"/>
        <v>0</v>
      </c>
      <c r="AT726" s="141" t="str">
        <f t="shared" si="275"/>
        <v>Correct</v>
      </c>
      <c r="AU726" s="142"/>
      <c r="AV726" s="115" t="s">
        <v>83</v>
      </c>
      <c r="AW726" s="115">
        <v>48</v>
      </c>
      <c r="AX726" s="115" t="s">
        <v>181</v>
      </c>
      <c r="AY726" s="115" t="s">
        <v>190</v>
      </c>
      <c r="AZ726" s="115" t="s">
        <v>85</v>
      </c>
      <c r="BA726" s="115" t="s">
        <v>86</v>
      </c>
      <c r="BB726" s="115" t="s">
        <v>87</v>
      </c>
      <c r="BC726" s="115" t="s">
        <v>100</v>
      </c>
      <c r="BD726" s="115" t="s">
        <v>89</v>
      </c>
      <c r="BE726" s="115" t="s">
        <v>90</v>
      </c>
      <c r="BF726" s="115" t="s">
        <v>91</v>
      </c>
      <c r="BG726" s="115" t="s">
        <v>91</v>
      </c>
    </row>
    <row r="727" spans="1:59">
      <c r="A727" s="115">
        <v>7045787280</v>
      </c>
      <c r="B727" s="115" t="s">
        <v>52</v>
      </c>
      <c r="F727" s="115" t="s">
        <v>55</v>
      </c>
      <c r="K727" s="115" t="s">
        <v>60</v>
      </c>
      <c r="T727" s="142"/>
      <c r="U727" s="141">
        <f t="shared" si="253"/>
        <v>3</v>
      </c>
      <c r="V727" s="141">
        <f t="shared" si="254"/>
        <v>1</v>
      </c>
      <c r="W727" s="142"/>
      <c r="X727" s="141">
        <f t="shared" si="255"/>
        <v>1</v>
      </c>
      <c r="Y727" s="141">
        <f t="shared" si="256"/>
        <v>0</v>
      </c>
      <c r="Z727" s="141">
        <f t="shared" si="257"/>
        <v>0</v>
      </c>
      <c r="AA727" s="141">
        <f t="shared" si="258"/>
        <v>0</v>
      </c>
      <c r="AB727" s="141">
        <f t="shared" si="259"/>
        <v>1</v>
      </c>
      <c r="AC727" s="141">
        <f t="shared" si="260"/>
        <v>0</v>
      </c>
      <c r="AD727" s="141">
        <f t="shared" si="261"/>
        <v>0</v>
      </c>
      <c r="AE727" s="141">
        <f t="shared" si="262"/>
        <v>0</v>
      </c>
      <c r="AF727" s="141">
        <f t="shared" si="263"/>
        <v>0</v>
      </c>
      <c r="AG727" s="141">
        <f t="shared" si="264"/>
        <v>1</v>
      </c>
      <c r="AH727" s="141">
        <f t="shared" si="265"/>
        <v>0</v>
      </c>
      <c r="AI727" s="141">
        <f t="shared" si="266"/>
        <v>0</v>
      </c>
      <c r="AJ727" s="141">
        <f t="shared" si="267"/>
        <v>0</v>
      </c>
      <c r="AK727" s="141">
        <f t="shared" si="268"/>
        <v>0</v>
      </c>
      <c r="AL727" s="141">
        <f t="shared" si="269"/>
        <v>0</v>
      </c>
      <c r="AM727" s="141">
        <f t="shared" si="270"/>
        <v>0</v>
      </c>
      <c r="AN727" s="141">
        <f t="shared" si="271"/>
        <v>0</v>
      </c>
      <c r="AO727" s="141">
        <f t="shared" si="272"/>
        <v>0</v>
      </c>
      <c r="AP727" s="142"/>
      <c r="AQ727" s="142"/>
      <c r="AR727" s="141">
        <f t="shared" si="273"/>
        <v>3</v>
      </c>
      <c r="AS727" s="141">
        <f t="shared" si="274"/>
        <v>3</v>
      </c>
      <c r="AT727" s="141" t="str">
        <f t="shared" si="275"/>
        <v>Correct</v>
      </c>
      <c r="AU727" s="142"/>
      <c r="AV727" s="115" t="s">
        <v>99</v>
      </c>
      <c r="AW727" s="115">
        <v>75</v>
      </c>
      <c r="AX727" s="115" t="s">
        <v>181</v>
      </c>
      <c r="AY727" s="115" t="s">
        <v>224</v>
      </c>
      <c r="BB727" s="115" t="s">
        <v>87</v>
      </c>
      <c r="BC727" s="115" t="s">
        <v>101</v>
      </c>
      <c r="BD727" s="115" t="s">
        <v>89</v>
      </c>
      <c r="BE727" s="115" t="s">
        <v>106</v>
      </c>
      <c r="BF727" s="115" t="s">
        <v>91</v>
      </c>
    </row>
    <row r="728" spans="1:59">
      <c r="A728" s="115">
        <v>5610429462</v>
      </c>
      <c r="D728" s="115" t="s">
        <v>54</v>
      </c>
      <c r="R728" s="115" t="s">
        <v>65</v>
      </c>
      <c r="S728" s="115" t="s">
        <v>66</v>
      </c>
      <c r="T728" s="142"/>
      <c r="U728" s="141">
        <f t="shared" si="253"/>
        <v>3</v>
      </c>
      <c r="V728" s="141">
        <f t="shared" si="254"/>
        <v>1</v>
      </c>
      <c r="W728" s="142"/>
      <c r="X728" s="141">
        <f t="shared" si="255"/>
        <v>0</v>
      </c>
      <c r="Y728" s="141">
        <f t="shared" si="256"/>
        <v>0</v>
      </c>
      <c r="Z728" s="141">
        <f t="shared" si="257"/>
        <v>1</v>
      </c>
      <c r="AA728" s="141">
        <f t="shared" si="258"/>
        <v>0</v>
      </c>
      <c r="AB728" s="141">
        <f t="shared" si="259"/>
        <v>0</v>
      </c>
      <c r="AC728" s="141">
        <f t="shared" si="260"/>
        <v>0</v>
      </c>
      <c r="AD728" s="141">
        <f t="shared" si="261"/>
        <v>0</v>
      </c>
      <c r="AE728" s="141">
        <f t="shared" si="262"/>
        <v>0</v>
      </c>
      <c r="AF728" s="141">
        <f t="shared" si="263"/>
        <v>0</v>
      </c>
      <c r="AG728" s="141">
        <f t="shared" si="264"/>
        <v>0</v>
      </c>
      <c r="AH728" s="141">
        <f t="shared" si="265"/>
        <v>0</v>
      </c>
      <c r="AI728" s="141">
        <f t="shared" si="266"/>
        <v>0</v>
      </c>
      <c r="AJ728" s="141">
        <f t="shared" si="267"/>
        <v>0</v>
      </c>
      <c r="AK728" s="141">
        <f t="shared" si="268"/>
        <v>0</v>
      </c>
      <c r="AL728" s="141">
        <f t="shared" si="269"/>
        <v>0</v>
      </c>
      <c r="AM728" s="141">
        <f t="shared" si="270"/>
        <v>0</v>
      </c>
      <c r="AN728" s="141">
        <f t="shared" si="271"/>
        <v>1</v>
      </c>
      <c r="AO728" s="141">
        <f t="shared" si="272"/>
        <v>1</v>
      </c>
      <c r="AP728" s="142"/>
      <c r="AQ728" s="142"/>
      <c r="AR728" s="141">
        <f t="shared" si="273"/>
        <v>3</v>
      </c>
      <c r="AS728" s="141">
        <f t="shared" si="274"/>
        <v>3</v>
      </c>
      <c r="AT728" s="141" t="str">
        <f t="shared" si="275"/>
        <v>Correct</v>
      </c>
      <c r="AU728" s="142"/>
      <c r="AV728" s="115" t="s">
        <v>83</v>
      </c>
      <c r="AW728" s="115">
        <v>51</v>
      </c>
      <c r="AX728" s="115" t="s">
        <v>181</v>
      </c>
      <c r="AY728" s="115" t="s">
        <v>183</v>
      </c>
      <c r="AZ728" s="115" t="s">
        <v>85</v>
      </c>
      <c r="BA728" s="115" t="s">
        <v>86</v>
      </c>
      <c r="BB728" s="115" t="s">
        <v>87</v>
      </c>
      <c r="BC728" s="115" t="s">
        <v>88</v>
      </c>
      <c r="BD728" s="115" t="s">
        <v>89</v>
      </c>
      <c r="BE728" s="115" t="s">
        <v>90</v>
      </c>
      <c r="BF728" s="115" t="s">
        <v>91</v>
      </c>
      <c r="BG728" s="115" t="s">
        <v>91</v>
      </c>
    </row>
    <row r="729" spans="1:59">
      <c r="A729" s="115">
        <v>5586728975</v>
      </c>
      <c r="B729" s="115" t="s">
        <v>52</v>
      </c>
      <c r="K729" s="115" t="s">
        <v>60</v>
      </c>
      <c r="S729" s="115" t="s">
        <v>66</v>
      </c>
      <c r="T729" s="142"/>
      <c r="U729" s="141">
        <f t="shared" si="253"/>
        <v>3</v>
      </c>
      <c r="V729" s="141">
        <f t="shared" si="254"/>
        <v>1</v>
      </c>
      <c r="W729" s="142"/>
      <c r="X729" s="141">
        <f t="shared" si="255"/>
        <v>1</v>
      </c>
      <c r="Y729" s="141">
        <f t="shared" si="256"/>
        <v>0</v>
      </c>
      <c r="Z729" s="141">
        <f t="shared" si="257"/>
        <v>0</v>
      </c>
      <c r="AA729" s="141">
        <f t="shared" si="258"/>
        <v>0</v>
      </c>
      <c r="AB729" s="141">
        <f t="shared" si="259"/>
        <v>0</v>
      </c>
      <c r="AC729" s="141">
        <f t="shared" si="260"/>
        <v>0</v>
      </c>
      <c r="AD729" s="141">
        <f t="shared" si="261"/>
        <v>0</v>
      </c>
      <c r="AE729" s="141">
        <f t="shared" si="262"/>
        <v>0</v>
      </c>
      <c r="AF729" s="141">
        <f t="shared" si="263"/>
        <v>0</v>
      </c>
      <c r="AG729" s="141">
        <f t="shared" si="264"/>
        <v>1</v>
      </c>
      <c r="AH729" s="141">
        <f t="shared" si="265"/>
        <v>0</v>
      </c>
      <c r="AI729" s="141">
        <f t="shared" si="266"/>
        <v>0</v>
      </c>
      <c r="AJ729" s="141">
        <f t="shared" si="267"/>
        <v>0</v>
      </c>
      <c r="AK729" s="141">
        <f t="shared" si="268"/>
        <v>0</v>
      </c>
      <c r="AL729" s="141">
        <f t="shared" si="269"/>
        <v>0</v>
      </c>
      <c r="AM729" s="141">
        <f t="shared" si="270"/>
        <v>0</v>
      </c>
      <c r="AN729" s="141">
        <f t="shared" si="271"/>
        <v>0</v>
      </c>
      <c r="AO729" s="141">
        <f t="shared" si="272"/>
        <v>1</v>
      </c>
      <c r="AP729" s="142"/>
      <c r="AQ729" s="142"/>
      <c r="AR729" s="141">
        <f t="shared" si="273"/>
        <v>3</v>
      </c>
      <c r="AS729" s="141">
        <f t="shared" si="274"/>
        <v>3</v>
      </c>
      <c r="AT729" s="141" t="str">
        <f t="shared" si="275"/>
        <v>Correct</v>
      </c>
      <c r="AU729" s="142"/>
      <c r="AV729" s="115" t="s">
        <v>83</v>
      </c>
      <c r="AW729" s="115">
        <v>59</v>
      </c>
      <c r="AX729" s="115" t="s">
        <v>181</v>
      </c>
      <c r="AY729" s="115" t="s">
        <v>231</v>
      </c>
      <c r="AZ729" s="115" t="s">
        <v>85</v>
      </c>
      <c r="BA729" s="115" t="s">
        <v>86</v>
      </c>
      <c r="BB729" s="115" t="s">
        <v>87</v>
      </c>
      <c r="BC729" s="115" t="s">
        <v>101</v>
      </c>
      <c r="BD729" s="115" t="s">
        <v>89</v>
      </c>
      <c r="BE729" s="115" t="s">
        <v>90</v>
      </c>
      <c r="BF729" s="115" t="s">
        <v>91</v>
      </c>
      <c r="BG729" s="115" t="s">
        <v>91</v>
      </c>
    </row>
    <row r="730" spans="1:59">
      <c r="A730" s="115">
        <v>7020344514</v>
      </c>
      <c r="D730" s="115" t="s">
        <v>54</v>
      </c>
      <c r="E730" s="115" t="s">
        <v>19</v>
      </c>
      <c r="I730" s="115" t="s">
        <v>58</v>
      </c>
      <c r="R730" s="115" t="s">
        <v>65</v>
      </c>
      <c r="S730" s="115" t="s">
        <v>66</v>
      </c>
      <c r="T730" s="142"/>
      <c r="U730" s="141">
        <f t="shared" si="253"/>
        <v>5</v>
      </c>
      <c r="V730" s="141">
        <f t="shared" si="254"/>
        <v>0.6</v>
      </c>
      <c r="W730" s="142"/>
      <c r="X730" s="141">
        <f t="shared" si="255"/>
        <v>0</v>
      </c>
      <c r="Y730" s="141">
        <f t="shared" si="256"/>
        <v>0</v>
      </c>
      <c r="Z730" s="141">
        <f t="shared" si="257"/>
        <v>0.6</v>
      </c>
      <c r="AA730" s="141">
        <f t="shared" si="258"/>
        <v>0.6</v>
      </c>
      <c r="AB730" s="141">
        <f t="shared" si="259"/>
        <v>0</v>
      </c>
      <c r="AC730" s="141">
        <f t="shared" si="260"/>
        <v>0</v>
      </c>
      <c r="AD730" s="141">
        <f t="shared" si="261"/>
        <v>0</v>
      </c>
      <c r="AE730" s="141">
        <f t="shared" si="262"/>
        <v>0.6</v>
      </c>
      <c r="AF730" s="141">
        <f t="shared" si="263"/>
        <v>0</v>
      </c>
      <c r="AG730" s="141">
        <f t="shared" si="264"/>
        <v>0</v>
      </c>
      <c r="AH730" s="141">
        <f t="shared" si="265"/>
        <v>0</v>
      </c>
      <c r="AI730" s="141">
        <f t="shared" si="266"/>
        <v>0</v>
      </c>
      <c r="AJ730" s="141">
        <f t="shared" si="267"/>
        <v>0</v>
      </c>
      <c r="AK730" s="141">
        <f t="shared" si="268"/>
        <v>0</v>
      </c>
      <c r="AL730" s="141">
        <f t="shared" si="269"/>
        <v>0</v>
      </c>
      <c r="AM730" s="141">
        <f t="shared" si="270"/>
        <v>0</v>
      </c>
      <c r="AN730" s="141">
        <f t="shared" si="271"/>
        <v>0.6</v>
      </c>
      <c r="AO730" s="141">
        <f t="shared" si="272"/>
        <v>0.6</v>
      </c>
      <c r="AP730" s="142"/>
      <c r="AQ730" s="142"/>
      <c r="AR730" s="141">
        <f t="shared" si="273"/>
        <v>3</v>
      </c>
      <c r="AS730" s="141">
        <f t="shared" si="274"/>
        <v>5</v>
      </c>
      <c r="AT730" s="141" t="str">
        <f t="shared" si="275"/>
        <v>Correct</v>
      </c>
      <c r="AU730" s="142"/>
      <c r="AV730" s="115" t="s">
        <v>99</v>
      </c>
      <c r="AW730" s="115">
        <v>25</v>
      </c>
      <c r="AX730" s="115" t="s">
        <v>181</v>
      </c>
      <c r="AZ730" s="115" t="s">
        <v>85</v>
      </c>
      <c r="BA730" s="115" t="s">
        <v>86</v>
      </c>
      <c r="BB730" s="115" t="s">
        <v>87</v>
      </c>
      <c r="BC730" s="115" t="s">
        <v>101</v>
      </c>
      <c r="BD730" s="115" t="s">
        <v>94</v>
      </c>
      <c r="BE730" s="115" t="s">
        <v>90</v>
      </c>
      <c r="BF730" s="115" t="s">
        <v>91</v>
      </c>
    </row>
    <row r="731" spans="1:59">
      <c r="A731" s="115">
        <v>5609435340</v>
      </c>
      <c r="D731" s="115" t="s">
        <v>54</v>
      </c>
      <c r="R731" s="115" t="s">
        <v>65</v>
      </c>
      <c r="S731" s="115" t="s">
        <v>66</v>
      </c>
      <c r="T731" s="142"/>
      <c r="U731" s="141">
        <f t="shared" si="253"/>
        <v>3</v>
      </c>
      <c r="V731" s="141">
        <f t="shared" si="254"/>
        <v>1</v>
      </c>
      <c r="W731" s="142"/>
      <c r="X731" s="141">
        <f t="shared" si="255"/>
        <v>0</v>
      </c>
      <c r="Y731" s="141">
        <f t="shared" si="256"/>
        <v>0</v>
      </c>
      <c r="Z731" s="141">
        <f t="shared" si="257"/>
        <v>1</v>
      </c>
      <c r="AA731" s="141">
        <f t="shared" si="258"/>
        <v>0</v>
      </c>
      <c r="AB731" s="141">
        <f t="shared" si="259"/>
        <v>0</v>
      </c>
      <c r="AC731" s="141">
        <f t="shared" si="260"/>
        <v>0</v>
      </c>
      <c r="AD731" s="141">
        <f t="shared" si="261"/>
        <v>0</v>
      </c>
      <c r="AE731" s="141">
        <f t="shared" si="262"/>
        <v>0</v>
      </c>
      <c r="AF731" s="141">
        <f t="shared" si="263"/>
        <v>0</v>
      </c>
      <c r="AG731" s="141">
        <f t="shared" si="264"/>
        <v>0</v>
      </c>
      <c r="AH731" s="141">
        <f t="shared" si="265"/>
        <v>0</v>
      </c>
      <c r="AI731" s="141">
        <f t="shared" si="266"/>
        <v>0</v>
      </c>
      <c r="AJ731" s="141">
        <f t="shared" si="267"/>
        <v>0</v>
      </c>
      <c r="AK731" s="141">
        <f t="shared" si="268"/>
        <v>0</v>
      </c>
      <c r="AL731" s="141">
        <f t="shared" si="269"/>
        <v>0</v>
      </c>
      <c r="AM731" s="141">
        <f t="shared" si="270"/>
        <v>0</v>
      </c>
      <c r="AN731" s="141">
        <f t="shared" si="271"/>
        <v>1</v>
      </c>
      <c r="AO731" s="141">
        <f t="shared" si="272"/>
        <v>1</v>
      </c>
      <c r="AP731" s="142"/>
      <c r="AQ731" s="142"/>
      <c r="AR731" s="141">
        <f t="shared" si="273"/>
        <v>3</v>
      </c>
      <c r="AS731" s="141">
        <f t="shared" si="274"/>
        <v>3</v>
      </c>
      <c r="AT731" s="141" t="str">
        <f t="shared" si="275"/>
        <v>Correct</v>
      </c>
      <c r="AU731" s="142"/>
      <c r="AV731" s="115" t="s">
        <v>83</v>
      </c>
      <c r="AW731" s="115">
        <v>50</v>
      </c>
      <c r="AX731" s="115" t="s">
        <v>181</v>
      </c>
      <c r="AY731" s="115" t="s">
        <v>196</v>
      </c>
      <c r="AZ731" s="115" t="s">
        <v>85</v>
      </c>
      <c r="BA731" s="115" t="s">
        <v>86</v>
      </c>
      <c r="BB731" s="115" t="s">
        <v>87</v>
      </c>
      <c r="BC731" s="115" t="s">
        <v>101</v>
      </c>
      <c r="BD731" s="115" t="s">
        <v>89</v>
      </c>
      <c r="BE731" s="115" t="s">
        <v>90</v>
      </c>
      <c r="BF731" s="115" t="s">
        <v>91</v>
      </c>
      <c r="BG731" s="115" t="s">
        <v>91</v>
      </c>
    </row>
    <row r="732" spans="1:59">
      <c r="A732" s="115">
        <v>6985467302</v>
      </c>
      <c r="D732" s="115" t="s">
        <v>54</v>
      </c>
      <c r="G732" s="115" t="s">
        <v>56</v>
      </c>
      <c r="R732" s="115" t="s">
        <v>65</v>
      </c>
      <c r="T732" s="142"/>
      <c r="U732" s="141">
        <f t="shared" si="253"/>
        <v>3</v>
      </c>
      <c r="V732" s="141">
        <f t="shared" si="254"/>
        <v>1</v>
      </c>
      <c r="W732" s="142"/>
      <c r="X732" s="141">
        <f t="shared" si="255"/>
        <v>0</v>
      </c>
      <c r="Y732" s="141">
        <f t="shared" si="256"/>
        <v>0</v>
      </c>
      <c r="Z732" s="141">
        <f t="shared" si="257"/>
        <v>1</v>
      </c>
      <c r="AA732" s="141">
        <f t="shared" si="258"/>
        <v>0</v>
      </c>
      <c r="AB732" s="141">
        <f t="shared" si="259"/>
        <v>0</v>
      </c>
      <c r="AC732" s="141">
        <f t="shared" si="260"/>
        <v>1</v>
      </c>
      <c r="AD732" s="141">
        <f t="shared" si="261"/>
        <v>0</v>
      </c>
      <c r="AE732" s="141">
        <f t="shared" si="262"/>
        <v>0</v>
      </c>
      <c r="AF732" s="141">
        <f t="shared" si="263"/>
        <v>0</v>
      </c>
      <c r="AG732" s="141">
        <f t="shared" si="264"/>
        <v>0</v>
      </c>
      <c r="AH732" s="141">
        <f t="shared" si="265"/>
        <v>0</v>
      </c>
      <c r="AI732" s="141">
        <f t="shared" si="266"/>
        <v>0</v>
      </c>
      <c r="AJ732" s="141">
        <f t="shared" si="267"/>
        <v>0</v>
      </c>
      <c r="AK732" s="141">
        <f t="shared" si="268"/>
        <v>0</v>
      </c>
      <c r="AL732" s="141">
        <f t="shared" si="269"/>
        <v>0</v>
      </c>
      <c r="AM732" s="141">
        <f t="shared" si="270"/>
        <v>0</v>
      </c>
      <c r="AN732" s="141">
        <f t="shared" si="271"/>
        <v>1</v>
      </c>
      <c r="AO732" s="141">
        <f t="shared" si="272"/>
        <v>0</v>
      </c>
      <c r="AP732" s="142"/>
      <c r="AQ732" s="142"/>
      <c r="AR732" s="141">
        <f t="shared" si="273"/>
        <v>3</v>
      </c>
      <c r="AS732" s="141">
        <f t="shared" si="274"/>
        <v>3</v>
      </c>
      <c r="AT732" s="141" t="str">
        <f t="shared" si="275"/>
        <v>Correct</v>
      </c>
      <c r="AU732" s="142"/>
      <c r="AV732" s="115" t="s">
        <v>83</v>
      </c>
      <c r="AW732" s="115">
        <v>30</v>
      </c>
      <c r="AX732" s="115" t="s">
        <v>181</v>
      </c>
      <c r="AY732" s="115" t="s">
        <v>239</v>
      </c>
      <c r="AZ732" s="115" t="s">
        <v>85</v>
      </c>
      <c r="BA732" s="115" t="s">
        <v>86</v>
      </c>
      <c r="BB732" s="115" t="s">
        <v>180</v>
      </c>
      <c r="BC732" s="115" t="s">
        <v>88</v>
      </c>
      <c r="BD732" s="115" t="s">
        <v>111</v>
      </c>
      <c r="BE732" s="115" t="s">
        <v>90</v>
      </c>
      <c r="BF732" s="115" t="s">
        <v>91</v>
      </c>
      <c r="BG732" s="115" t="s">
        <v>91</v>
      </c>
    </row>
    <row r="733" spans="1:59">
      <c r="A733" s="115">
        <v>6985450465</v>
      </c>
      <c r="D733" s="115" t="s">
        <v>54</v>
      </c>
      <c r="G733" s="115" t="s">
        <v>56</v>
      </c>
      <c r="R733" s="115" t="s">
        <v>65</v>
      </c>
      <c r="T733" s="142"/>
      <c r="U733" s="141">
        <f t="shared" si="253"/>
        <v>3</v>
      </c>
      <c r="V733" s="141">
        <f t="shared" si="254"/>
        <v>1</v>
      </c>
      <c r="W733" s="142"/>
      <c r="X733" s="141">
        <f t="shared" si="255"/>
        <v>0</v>
      </c>
      <c r="Y733" s="141">
        <f t="shared" si="256"/>
        <v>0</v>
      </c>
      <c r="Z733" s="141">
        <f t="shared" si="257"/>
        <v>1</v>
      </c>
      <c r="AA733" s="141">
        <f t="shared" si="258"/>
        <v>0</v>
      </c>
      <c r="AB733" s="141">
        <f t="shared" si="259"/>
        <v>0</v>
      </c>
      <c r="AC733" s="141">
        <f t="shared" si="260"/>
        <v>1</v>
      </c>
      <c r="AD733" s="141">
        <f t="shared" si="261"/>
        <v>0</v>
      </c>
      <c r="AE733" s="141">
        <f t="shared" si="262"/>
        <v>0</v>
      </c>
      <c r="AF733" s="141">
        <f t="shared" si="263"/>
        <v>0</v>
      </c>
      <c r="AG733" s="141">
        <f t="shared" si="264"/>
        <v>0</v>
      </c>
      <c r="AH733" s="141">
        <f t="shared" si="265"/>
        <v>0</v>
      </c>
      <c r="AI733" s="141">
        <f t="shared" si="266"/>
        <v>0</v>
      </c>
      <c r="AJ733" s="141">
        <f t="shared" si="267"/>
        <v>0</v>
      </c>
      <c r="AK733" s="141">
        <f t="shared" si="268"/>
        <v>0</v>
      </c>
      <c r="AL733" s="141">
        <f t="shared" si="269"/>
        <v>0</v>
      </c>
      <c r="AM733" s="141">
        <f t="shared" si="270"/>
        <v>0</v>
      </c>
      <c r="AN733" s="141">
        <f t="shared" si="271"/>
        <v>1</v>
      </c>
      <c r="AO733" s="141">
        <f t="shared" si="272"/>
        <v>0</v>
      </c>
      <c r="AP733" s="142"/>
      <c r="AQ733" s="142"/>
      <c r="AR733" s="141">
        <f t="shared" si="273"/>
        <v>3</v>
      </c>
      <c r="AS733" s="141">
        <f t="shared" si="274"/>
        <v>3</v>
      </c>
      <c r="AT733" s="141" t="str">
        <f t="shared" si="275"/>
        <v>Correct</v>
      </c>
      <c r="AU733" s="142"/>
      <c r="AV733" s="115" t="s">
        <v>83</v>
      </c>
      <c r="AW733" s="115">
        <v>30</v>
      </c>
      <c r="AX733" s="115" t="s">
        <v>181</v>
      </c>
      <c r="AY733" s="115" t="s">
        <v>239</v>
      </c>
      <c r="AZ733" s="115" t="s">
        <v>85</v>
      </c>
      <c r="BA733" s="115" t="s">
        <v>86</v>
      </c>
      <c r="BB733" s="115" t="s">
        <v>180</v>
      </c>
      <c r="BC733" s="115" t="s">
        <v>88</v>
      </c>
      <c r="BD733" s="115" t="s">
        <v>111</v>
      </c>
      <c r="BE733" s="115" t="s">
        <v>90</v>
      </c>
      <c r="BF733" s="115" t="s">
        <v>91</v>
      </c>
      <c r="BG733" s="115" t="s">
        <v>91</v>
      </c>
    </row>
    <row r="734" spans="1:59">
      <c r="A734" s="115">
        <v>7020356949</v>
      </c>
      <c r="B734" s="115" t="s">
        <v>52</v>
      </c>
      <c r="C734" s="115" t="s">
        <v>53</v>
      </c>
      <c r="D734" s="115" t="s">
        <v>54</v>
      </c>
      <c r="G734" s="115" t="s">
        <v>56</v>
      </c>
      <c r="H734" s="115" t="s">
        <v>57</v>
      </c>
      <c r="K734" s="115" t="s">
        <v>60</v>
      </c>
      <c r="L734" s="115" t="s">
        <v>61</v>
      </c>
      <c r="M734" s="115" t="s">
        <v>62</v>
      </c>
      <c r="N734" s="115" t="s">
        <v>26</v>
      </c>
      <c r="S734" s="115" t="s">
        <v>66</v>
      </c>
      <c r="T734" s="142"/>
      <c r="U734" s="141">
        <f t="shared" si="253"/>
        <v>10</v>
      </c>
      <c r="V734" s="141">
        <f t="shared" si="254"/>
        <v>0.3</v>
      </c>
      <c r="W734" s="142"/>
      <c r="X734" s="141">
        <f t="shared" si="255"/>
        <v>0.3</v>
      </c>
      <c r="Y734" s="141">
        <f t="shared" si="256"/>
        <v>0.3</v>
      </c>
      <c r="Z734" s="141">
        <f t="shared" si="257"/>
        <v>0.3</v>
      </c>
      <c r="AA734" s="141">
        <f t="shared" si="258"/>
        <v>0</v>
      </c>
      <c r="AB734" s="141">
        <f t="shared" si="259"/>
        <v>0</v>
      </c>
      <c r="AC734" s="141">
        <f t="shared" si="260"/>
        <v>0.3</v>
      </c>
      <c r="AD734" s="141">
        <f t="shared" si="261"/>
        <v>0.3</v>
      </c>
      <c r="AE734" s="141">
        <f t="shared" si="262"/>
        <v>0</v>
      </c>
      <c r="AF734" s="141">
        <f t="shared" si="263"/>
        <v>0</v>
      </c>
      <c r="AG734" s="141">
        <f t="shared" si="264"/>
        <v>0.3</v>
      </c>
      <c r="AH734" s="141">
        <f t="shared" si="265"/>
        <v>0.3</v>
      </c>
      <c r="AI734" s="141">
        <f t="shared" si="266"/>
        <v>0.3</v>
      </c>
      <c r="AJ734" s="141">
        <f t="shared" si="267"/>
        <v>0.3</v>
      </c>
      <c r="AK734" s="141">
        <f t="shared" si="268"/>
        <v>0</v>
      </c>
      <c r="AL734" s="141">
        <f t="shared" si="269"/>
        <v>0</v>
      </c>
      <c r="AM734" s="141">
        <f t="shared" si="270"/>
        <v>0</v>
      </c>
      <c r="AN734" s="141">
        <f t="shared" si="271"/>
        <v>0</v>
      </c>
      <c r="AO734" s="141">
        <f t="shared" si="272"/>
        <v>0.3</v>
      </c>
      <c r="AP734" s="142"/>
      <c r="AQ734" s="142"/>
      <c r="AR734" s="141">
        <f t="shared" si="273"/>
        <v>2.9999999999999996</v>
      </c>
      <c r="AS734" s="141">
        <f t="shared" si="274"/>
        <v>10</v>
      </c>
      <c r="AT734" s="141" t="str">
        <f t="shared" si="275"/>
        <v>Correct</v>
      </c>
      <c r="AU734" s="142"/>
      <c r="AV734" s="115" t="s">
        <v>83</v>
      </c>
      <c r="AW734" s="115">
        <v>16</v>
      </c>
      <c r="AX734" s="115" t="s">
        <v>181</v>
      </c>
      <c r="AY734" s="115" t="s">
        <v>203</v>
      </c>
      <c r="AZ734" s="115" t="s">
        <v>85</v>
      </c>
      <c r="BA734" s="115" t="s">
        <v>86</v>
      </c>
      <c r="BB734" s="115" t="s">
        <v>87</v>
      </c>
      <c r="BC734" s="115" t="s">
        <v>93</v>
      </c>
      <c r="BD734" s="115" t="s">
        <v>102</v>
      </c>
      <c r="BE734" s="115" t="s">
        <v>95</v>
      </c>
      <c r="BF734" s="115" t="s">
        <v>91</v>
      </c>
      <c r="BG734" s="115" t="s">
        <v>91</v>
      </c>
    </row>
    <row r="735" spans="1:59">
      <c r="A735" s="115">
        <v>7020358613</v>
      </c>
      <c r="I735" s="115" t="s">
        <v>58</v>
      </c>
      <c r="K735" s="115" t="s">
        <v>60</v>
      </c>
      <c r="R735" s="115" t="s">
        <v>65</v>
      </c>
      <c r="T735" s="142"/>
      <c r="U735" s="141">
        <f t="shared" si="253"/>
        <v>3</v>
      </c>
      <c r="V735" s="141">
        <f t="shared" si="254"/>
        <v>1</v>
      </c>
      <c r="W735" s="142"/>
      <c r="X735" s="141">
        <f t="shared" si="255"/>
        <v>0</v>
      </c>
      <c r="Y735" s="141">
        <f t="shared" si="256"/>
        <v>0</v>
      </c>
      <c r="Z735" s="141">
        <f t="shared" si="257"/>
        <v>0</v>
      </c>
      <c r="AA735" s="141">
        <f t="shared" si="258"/>
        <v>0</v>
      </c>
      <c r="AB735" s="141">
        <f t="shared" si="259"/>
        <v>0</v>
      </c>
      <c r="AC735" s="141">
        <f t="shared" si="260"/>
        <v>0</v>
      </c>
      <c r="AD735" s="141">
        <f t="shared" si="261"/>
        <v>0</v>
      </c>
      <c r="AE735" s="141">
        <f t="shared" si="262"/>
        <v>1</v>
      </c>
      <c r="AF735" s="141">
        <f t="shared" si="263"/>
        <v>0</v>
      </c>
      <c r="AG735" s="141">
        <f t="shared" si="264"/>
        <v>1</v>
      </c>
      <c r="AH735" s="141">
        <f t="shared" si="265"/>
        <v>0</v>
      </c>
      <c r="AI735" s="141">
        <f t="shared" si="266"/>
        <v>0</v>
      </c>
      <c r="AJ735" s="141">
        <f t="shared" si="267"/>
        <v>0</v>
      </c>
      <c r="AK735" s="141">
        <f t="shared" si="268"/>
        <v>0</v>
      </c>
      <c r="AL735" s="141">
        <f t="shared" si="269"/>
        <v>0</v>
      </c>
      <c r="AM735" s="141">
        <f t="shared" si="270"/>
        <v>0</v>
      </c>
      <c r="AN735" s="141">
        <f t="shared" si="271"/>
        <v>1</v>
      </c>
      <c r="AO735" s="141">
        <f t="shared" si="272"/>
        <v>0</v>
      </c>
      <c r="AP735" s="142"/>
      <c r="AQ735" s="142"/>
      <c r="AR735" s="141">
        <f t="shared" si="273"/>
        <v>3</v>
      </c>
      <c r="AS735" s="141">
        <f t="shared" si="274"/>
        <v>3</v>
      </c>
      <c r="AT735" s="141" t="str">
        <f t="shared" si="275"/>
        <v>Correct</v>
      </c>
      <c r="AU735" s="142"/>
      <c r="AV735" s="115" t="s">
        <v>83</v>
      </c>
      <c r="AW735" s="115">
        <v>28</v>
      </c>
      <c r="AX735" s="115" t="s">
        <v>181</v>
      </c>
      <c r="AY735" s="115" t="s">
        <v>219</v>
      </c>
      <c r="AZ735" s="115" t="s">
        <v>85</v>
      </c>
      <c r="BA735" s="115" t="s">
        <v>86</v>
      </c>
      <c r="BB735" s="115" t="s">
        <v>87</v>
      </c>
      <c r="BC735" s="115" t="s">
        <v>93</v>
      </c>
      <c r="BD735" s="115" t="s">
        <v>89</v>
      </c>
      <c r="BE735" s="115" t="s">
        <v>90</v>
      </c>
      <c r="BF735" s="115" t="s">
        <v>91</v>
      </c>
      <c r="BG735" s="115" t="s">
        <v>91</v>
      </c>
    </row>
    <row r="736" spans="1:59">
      <c r="A736" s="115">
        <v>7045777256</v>
      </c>
      <c r="D736" s="115" t="s">
        <v>54</v>
      </c>
      <c r="F736" s="115" t="s">
        <v>55</v>
      </c>
      <c r="G736" s="115" t="s">
        <v>56</v>
      </c>
      <c r="T736" s="142"/>
      <c r="U736" s="141">
        <f t="shared" si="253"/>
        <v>3</v>
      </c>
      <c r="V736" s="141">
        <f t="shared" si="254"/>
        <v>1</v>
      </c>
      <c r="W736" s="142"/>
      <c r="X736" s="141">
        <f t="shared" si="255"/>
        <v>0</v>
      </c>
      <c r="Y736" s="141">
        <f t="shared" si="256"/>
        <v>0</v>
      </c>
      <c r="Z736" s="141">
        <f t="shared" si="257"/>
        <v>1</v>
      </c>
      <c r="AA736" s="141">
        <f t="shared" si="258"/>
        <v>0</v>
      </c>
      <c r="AB736" s="141">
        <f t="shared" si="259"/>
        <v>1</v>
      </c>
      <c r="AC736" s="141">
        <f t="shared" si="260"/>
        <v>1</v>
      </c>
      <c r="AD736" s="141">
        <f t="shared" si="261"/>
        <v>0</v>
      </c>
      <c r="AE736" s="141">
        <f t="shared" si="262"/>
        <v>0</v>
      </c>
      <c r="AF736" s="141">
        <f t="shared" si="263"/>
        <v>0</v>
      </c>
      <c r="AG736" s="141">
        <f t="shared" si="264"/>
        <v>0</v>
      </c>
      <c r="AH736" s="141">
        <f t="shared" si="265"/>
        <v>0</v>
      </c>
      <c r="AI736" s="141">
        <f t="shared" si="266"/>
        <v>0</v>
      </c>
      <c r="AJ736" s="141">
        <f t="shared" si="267"/>
        <v>0</v>
      </c>
      <c r="AK736" s="141">
        <f t="shared" si="268"/>
        <v>0</v>
      </c>
      <c r="AL736" s="141">
        <f t="shared" si="269"/>
        <v>0</v>
      </c>
      <c r="AM736" s="141">
        <f t="shared" si="270"/>
        <v>0</v>
      </c>
      <c r="AN736" s="141">
        <f t="shared" si="271"/>
        <v>0</v>
      </c>
      <c r="AO736" s="141">
        <f t="shared" si="272"/>
        <v>0</v>
      </c>
      <c r="AP736" s="142"/>
      <c r="AQ736" s="142"/>
      <c r="AR736" s="141">
        <f t="shared" si="273"/>
        <v>3</v>
      </c>
      <c r="AS736" s="141">
        <f t="shared" si="274"/>
        <v>3</v>
      </c>
      <c r="AT736" s="141" t="str">
        <f t="shared" si="275"/>
        <v>Correct</v>
      </c>
      <c r="AU736" s="142"/>
      <c r="AV736" s="115" t="s">
        <v>99</v>
      </c>
      <c r="AW736" s="115">
        <v>59</v>
      </c>
      <c r="AX736" s="115" t="s">
        <v>181</v>
      </c>
      <c r="AY736" s="115" t="s">
        <v>194</v>
      </c>
      <c r="AZ736" s="115" t="s">
        <v>85</v>
      </c>
      <c r="BA736" s="115" t="s">
        <v>86</v>
      </c>
      <c r="BB736" s="115" t="s">
        <v>87</v>
      </c>
      <c r="BC736" s="115" t="s">
        <v>101</v>
      </c>
      <c r="BD736" s="115" t="s">
        <v>94</v>
      </c>
      <c r="BE736" s="115" t="s">
        <v>90</v>
      </c>
      <c r="BF736" s="115" t="s">
        <v>91</v>
      </c>
      <c r="BG736" s="115" t="s">
        <v>86</v>
      </c>
    </row>
    <row r="737" spans="1:59">
      <c r="A737" s="115">
        <v>5586470790</v>
      </c>
      <c r="G737" s="115" t="s">
        <v>56</v>
      </c>
      <c r="I737" s="115" t="s">
        <v>58</v>
      </c>
      <c r="M737" s="115" t="s">
        <v>62</v>
      </c>
      <c r="T737" s="142"/>
      <c r="U737" s="141">
        <f t="shared" si="253"/>
        <v>3</v>
      </c>
      <c r="V737" s="141">
        <f t="shared" si="254"/>
        <v>1</v>
      </c>
      <c r="W737" s="142"/>
      <c r="X737" s="141">
        <f t="shared" si="255"/>
        <v>0</v>
      </c>
      <c r="Y737" s="141">
        <f t="shared" si="256"/>
        <v>0</v>
      </c>
      <c r="Z737" s="141">
        <f t="shared" si="257"/>
        <v>0</v>
      </c>
      <c r="AA737" s="141">
        <f t="shared" si="258"/>
        <v>0</v>
      </c>
      <c r="AB737" s="141">
        <f t="shared" si="259"/>
        <v>0</v>
      </c>
      <c r="AC737" s="141">
        <f t="shared" si="260"/>
        <v>1</v>
      </c>
      <c r="AD737" s="141">
        <f t="shared" si="261"/>
        <v>0</v>
      </c>
      <c r="AE737" s="141">
        <f t="shared" si="262"/>
        <v>1</v>
      </c>
      <c r="AF737" s="141">
        <f t="shared" si="263"/>
        <v>0</v>
      </c>
      <c r="AG737" s="141">
        <f t="shared" si="264"/>
        <v>0</v>
      </c>
      <c r="AH737" s="141">
        <f t="shared" si="265"/>
        <v>0</v>
      </c>
      <c r="AI737" s="141">
        <f t="shared" si="266"/>
        <v>1</v>
      </c>
      <c r="AJ737" s="141">
        <f t="shared" si="267"/>
        <v>0</v>
      </c>
      <c r="AK737" s="141">
        <f t="shared" si="268"/>
        <v>0</v>
      </c>
      <c r="AL737" s="141">
        <f t="shared" si="269"/>
        <v>0</v>
      </c>
      <c r="AM737" s="141">
        <f t="shared" si="270"/>
        <v>0</v>
      </c>
      <c r="AN737" s="141">
        <f t="shared" si="271"/>
        <v>0</v>
      </c>
      <c r="AO737" s="141">
        <f t="shared" si="272"/>
        <v>0</v>
      </c>
      <c r="AP737" s="142"/>
      <c r="AQ737" s="142"/>
      <c r="AR737" s="141">
        <f t="shared" si="273"/>
        <v>3</v>
      </c>
      <c r="AS737" s="141">
        <f t="shared" si="274"/>
        <v>3</v>
      </c>
      <c r="AT737" s="141" t="str">
        <f t="shared" si="275"/>
        <v>Correct</v>
      </c>
      <c r="AU737" s="142"/>
      <c r="AV737" s="115" t="s">
        <v>83</v>
      </c>
      <c r="AW737" s="115">
        <v>61</v>
      </c>
      <c r="AX737" s="115" t="s">
        <v>181</v>
      </c>
      <c r="AY737" s="115" t="s">
        <v>441</v>
      </c>
      <c r="AZ737" s="115" t="s">
        <v>85</v>
      </c>
      <c r="BA737" s="115" t="s">
        <v>86</v>
      </c>
      <c r="BB737" s="115" t="s">
        <v>87</v>
      </c>
      <c r="BC737" s="115" t="s">
        <v>101</v>
      </c>
      <c r="BD737" s="115" t="s">
        <v>111</v>
      </c>
      <c r="BE737" s="115" t="s">
        <v>90</v>
      </c>
      <c r="BF737" s="115" t="s">
        <v>91</v>
      </c>
      <c r="BG737" s="115" t="s">
        <v>91</v>
      </c>
    </row>
    <row r="738" spans="1:59">
      <c r="A738" s="115">
        <v>6988283064</v>
      </c>
      <c r="B738" s="115" t="s">
        <v>52</v>
      </c>
      <c r="H738" s="115" t="s">
        <v>57</v>
      </c>
      <c r="I738" s="115" t="s">
        <v>58</v>
      </c>
      <c r="K738" s="115" t="s">
        <v>60</v>
      </c>
      <c r="L738" s="115" t="s">
        <v>61</v>
      </c>
      <c r="N738" s="115" t="s">
        <v>26</v>
      </c>
      <c r="R738" s="115" t="s">
        <v>65</v>
      </c>
      <c r="T738" s="142"/>
      <c r="U738" s="141">
        <f t="shared" si="253"/>
        <v>7</v>
      </c>
      <c r="V738" s="141">
        <f t="shared" si="254"/>
        <v>0.42857142857142855</v>
      </c>
      <c r="W738" s="142"/>
      <c r="X738" s="141">
        <f t="shared" si="255"/>
        <v>0.42857142857142855</v>
      </c>
      <c r="Y738" s="141">
        <f t="shared" si="256"/>
        <v>0</v>
      </c>
      <c r="Z738" s="141">
        <f t="shared" si="257"/>
        <v>0</v>
      </c>
      <c r="AA738" s="141">
        <f t="shared" si="258"/>
        <v>0</v>
      </c>
      <c r="AB738" s="141">
        <f t="shared" si="259"/>
        <v>0</v>
      </c>
      <c r="AC738" s="141">
        <f t="shared" si="260"/>
        <v>0</v>
      </c>
      <c r="AD738" s="141">
        <f t="shared" si="261"/>
        <v>0.42857142857142855</v>
      </c>
      <c r="AE738" s="141">
        <f t="shared" si="262"/>
        <v>0.42857142857142855</v>
      </c>
      <c r="AF738" s="141">
        <f t="shared" si="263"/>
        <v>0</v>
      </c>
      <c r="AG738" s="141">
        <f t="shared" si="264"/>
        <v>0.42857142857142855</v>
      </c>
      <c r="AH738" s="141">
        <f t="shared" si="265"/>
        <v>0.42857142857142855</v>
      </c>
      <c r="AI738" s="141">
        <f t="shared" si="266"/>
        <v>0</v>
      </c>
      <c r="AJ738" s="141">
        <f t="shared" si="267"/>
        <v>0.42857142857142855</v>
      </c>
      <c r="AK738" s="141">
        <f t="shared" si="268"/>
        <v>0</v>
      </c>
      <c r="AL738" s="141">
        <f t="shared" si="269"/>
        <v>0</v>
      </c>
      <c r="AM738" s="141">
        <f t="shared" si="270"/>
        <v>0</v>
      </c>
      <c r="AN738" s="141">
        <f t="shared" si="271"/>
        <v>0.42857142857142855</v>
      </c>
      <c r="AO738" s="141">
        <f t="shared" si="272"/>
        <v>0</v>
      </c>
      <c r="AP738" s="142"/>
      <c r="AQ738" s="142"/>
      <c r="AR738" s="141">
        <f t="shared" si="273"/>
        <v>2.9999999999999996</v>
      </c>
      <c r="AS738" s="141">
        <f t="shared" si="274"/>
        <v>7</v>
      </c>
      <c r="AT738" s="141" t="str">
        <f t="shared" si="275"/>
        <v>Correct</v>
      </c>
      <c r="AU738" s="142"/>
      <c r="AV738" s="115" t="s">
        <v>99</v>
      </c>
      <c r="AW738" s="115">
        <v>54</v>
      </c>
      <c r="AX738" s="115" t="s">
        <v>84</v>
      </c>
      <c r="AY738" s="115" t="s">
        <v>121</v>
      </c>
      <c r="AZ738" s="115" t="s">
        <v>92</v>
      </c>
      <c r="BA738" s="115" t="s">
        <v>86</v>
      </c>
      <c r="BB738" s="115" t="s">
        <v>87</v>
      </c>
      <c r="BC738" s="115" t="s">
        <v>88</v>
      </c>
      <c r="BD738" s="115" t="s">
        <v>111</v>
      </c>
      <c r="BE738" s="115" t="s">
        <v>113</v>
      </c>
      <c r="BF738" s="115" t="s">
        <v>91</v>
      </c>
      <c r="BG738" s="115" t="s">
        <v>91</v>
      </c>
    </row>
    <row r="739" spans="1:59">
      <c r="A739" s="115">
        <v>7045767642</v>
      </c>
      <c r="D739" s="115" t="s">
        <v>54</v>
      </c>
      <c r="G739" s="115" t="s">
        <v>56</v>
      </c>
      <c r="P739" s="115" t="s">
        <v>63</v>
      </c>
      <c r="T739" s="142"/>
      <c r="U739" s="141">
        <f t="shared" si="253"/>
        <v>3</v>
      </c>
      <c r="V739" s="141">
        <f t="shared" si="254"/>
        <v>1</v>
      </c>
      <c r="W739" s="142"/>
      <c r="X739" s="141">
        <f t="shared" si="255"/>
        <v>0</v>
      </c>
      <c r="Y739" s="141">
        <f t="shared" si="256"/>
        <v>0</v>
      </c>
      <c r="Z739" s="141">
        <f t="shared" si="257"/>
        <v>1</v>
      </c>
      <c r="AA739" s="141">
        <f t="shared" si="258"/>
        <v>0</v>
      </c>
      <c r="AB739" s="141">
        <f t="shared" si="259"/>
        <v>0</v>
      </c>
      <c r="AC739" s="141">
        <f t="shared" si="260"/>
        <v>1</v>
      </c>
      <c r="AD739" s="141">
        <f t="shared" si="261"/>
        <v>0</v>
      </c>
      <c r="AE739" s="141">
        <f t="shared" si="262"/>
        <v>0</v>
      </c>
      <c r="AF739" s="141">
        <f t="shared" si="263"/>
        <v>0</v>
      </c>
      <c r="AG739" s="141">
        <f t="shared" si="264"/>
        <v>0</v>
      </c>
      <c r="AH739" s="141">
        <f t="shared" si="265"/>
        <v>0</v>
      </c>
      <c r="AI739" s="141">
        <f t="shared" si="266"/>
        <v>0</v>
      </c>
      <c r="AJ739" s="141">
        <f t="shared" si="267"/>
        <v>0</v>
      </c>
      <c r="AK739" s="141">
        <f t="shared" si="268"/>
        <v>0</v>
      </c>
      <c r="AL739" s="141">
        <f t="shared" si="269"/>
        <v>1</v>
      </c>
      <c r="AM739" s="141">
        <f t="shared" si="270"/>
        <v>0</v>
      </c>
      <c r="AN739" s="141">
        <f t="shared" si="271"/>
        <v>0</v>
      </c>
      <c r="AO739" s="141">
        <f t="shared" si="272"/>
        <v>0</v>
      </c>
      <c r="AP739" s="142"/>
      <c r="AQ739" s="142"/>
      <c r="AR739" s="141">
        <f t="shared" si="273"/>
        <v>3</v>
      </c>
      <c r="AS739" s="141">
        <f t="shared" si="274"/>
        <v>3</v>
      </c>
      <c r="AT739" s="141" t="str">
        <f t="shared" si="275"/>
        <v>Correct</v>
      </c>
      <c r="AU739" s="142"/>
      <c r="AV739" s="115" t="s">
        <v>83</v>
      </c>
      <c r="AW739" s="115">
        <v>75</v>
      </c>
      <c r="AX739" s="115" t="s">
        <v>181</v>
      </c>
      <c r="AY739" s="115" t="s">
        <v>190</v>
      </c>
      <c r="AZ739" s="115" t="s">
        <v>85</v>
      </c>
      <c r="BA739" s="115" t="s">
        <v>86</v>
      </c>
      <c r="BB739" s="115" t="s">
        <v>137</v>
      </c>
      <c r="BC739" s="115" t="s">
        <v>100</v>
      </c>
      <c r="BD739" s="115" t="s">
        <v>102</v>
      </c>
      <c r="BE739" s="115" t="s">
        <v>106</v>
      </c>
      <c r="BF739" s="115" t="s">
        <v>91</v>
      </c>
      <c r="BG739" s="115" t="s">
        <v>91</v>
      </c>
    </row>
    <row r="740" spans="1:59">
      <c r="A740" s="115">
        <v>7011535483</v>
      </c>
      <c r="B740" s="115" t="s">
        <v>52</v>
      </c>
      <c r="H740" s="115" t="s">
        <v>57</v>
      </c>
      <c r="L740" s="115" t="s">
        <v>61</v>
      </c>
      <c r="T740" s="142"/>
      <c r="U740" s="141">
        <f t="shared" si="253"/>
        <v>3</v>
      </c>
      <c r="V740" s="141">
        <f t="shared" si="254"/>
        <v>1</v>
      </c>
      <c r="W740" s="142"/>
      <c r="X740" s="141">
        <f t="shared" si="255"/>
        <v>1</v>
      </c>
      <c r="Y740" s="141">
        <f t="shared" si="256"/>
        <v>0</v>
      </c>
      <c r="Z740" s="141">
        <f t="shared" si="257"/>
        <v>0</v>
      </c>
      <c r="AA740" s="141">
        <f t="shared" si="258"/>
        <v>0</v>
      </c>
      <c r="AB740" s="141">
        <f t="shared" si="259"/>
        <v>0</v>
      </c>
      <c r="AC740" s="141">
        <f t="shared" si="260"/>
        <v>0</v>
      </c>
      <c r="AD740" s="141">
        <f t="shared" si="261"/>
        <v>1</v>
      </c>
      <c r="AE740" s="141">
        <f t="shared" si="262"/>
        <v>0</v>
      </c>
      <c r="AF740" s="141">
        <f t="shared" si="263"/>
        <v>0</v>
      </c>
      <c r="AG740" s="141">
        <f t="shared" si="264"/>
        <v>0</v>
      </c>
      <c r="AH740" s="141">
        <f t="shared" si="265"/>
        <v>1</v>
      </c>
      <c r="AI740" s="141">
        <f t="shared" si="266"/>
        <v>0</v>
      </c>
      <c r="AJ740" s="141">
        <f t="shared" si="267"/>
        <v>0</v>
      </c>
      <c r="AK740" s="141">
        <f t="shared" si="268"/>
        <v>0</v>
      </c>
      <c r="AL740" s="141">
        <f t="shared" si="269"/>
        <v>0</v>
      </c>
      <c r="AM740" s="141">
        <f t="shared" si="270"/>
        <v>0</v>
      </c>
      <c r="AN740" s="141">
        <f t="shared" si="271"/>
        <v>0</v>
      </c>
      <c r="AO740" s="141">
        <f t="shared" si="272"/>
        <v>0</v>
      </c>
      <c r="AP740" s="142"/>
      <c r="AQ740" s="142"/>
      <c r="AR740" s="141">
        <f t="shared" si="273"/>
        <v>3</v>
      </c>
      <c r="AS740" s="141">
        <f t="shared" si="274"/>
        <v>3</v>
      </c>
      <c r="AT740" s="141" t="str">
        <f t="shared" si="275"/>
        <v>Correct</v>
      </c>
      <c r="AU740" s="142"/>
      <c r="AV740" s="115" t="s">
        <v>83</v>
      </c>
      <c r="AW740" s="115">
        <v>88</v>
      </c>
      <c r="AX740" s="115" t="s">
        <v>84</v>
      </c>
      <c r="AY740" s="115" t="s">
        <v>133</v>
      </c>
      <c r="AZ740" s="115" t="s">
        <v>97</v>
      </c>
      <c r="BA740" s="115" t="s">
        <v>86</v>
      </c>
      <c r="BB740" s="115" t="s">
        <v>87</v>
      </c>
      <c r="BC740" s="115" t="s">
        <v>101</v>
      </c>
      <c r="BD740" s="115" t="s">
        <v>94</v>
      </c>
      <c r="BE740" s="115" t="s">
        <v>106</v>
      </c>
      <c r="BG740" s="115" t="s">
        <v>91</v>
      </c>
    </row>
    <row r="741" spans="1:59">
      <c r="A741" s="115">
        <v>5584549991</v>
      </c>
      <c r="D741" s="115" t="s">
        <v>54</v>
      </c>
      <c r="N741" s="115" t="s">
        <v>26</v>
      </c>
      <c r="S741" s="115" t="s">
        <v>66</v>
      </c>
      <c r="T741" s="142"/>
      <c r="U741" s="141">
        <f t="shared" si="253"/>
        <v>3</v>
      </c>
      <c r="V741" s="141">
        <f t="shared" si="254"/>
        <v>1</v>
      </c>
      <c r="W741" s="142"/>
      <c r="X741" s="141">
        <f t="shared" si="255"/>
        <v>0</v>
      </c>
      <c r="Y741" s="141">
        <f t="shared" si="256"/>
        <v>0</v>
      </c>
      <c r="Z741" s="141">
        <f t="shared" si="257"/>
        <v>1</v>
      </c>
      <c r="AA741" s="141">
        <f t="shared" si="258"/>
        <v>0</v>
      </c>
      <c r="AB741" s="141">
        <f t="shared" si="259"/>
        <v>0</v>
      </c>
      <c r="AC741" s="141">
        <f t="shared" si="260"/>
        <v>0</v>
      </c>
      <c r="AD741" s="141">
        <f t="shared" si="261"/>
        <v>0</v>
      </c>
      <c r="AE741" s="141">
        <f t="shared" si="262"/>
        <v>0</v>
      </c>
      <c r="AF741" s="141">
        <f t="shared" si="263"/>
        <v>0</v>
      </c>
      <c r="AG741" s="141">
        <f t="shared" si="264"/>
        <v>0</v>
      </c>
      <c r="AH741" s="141">
        <f t="shared" si="265"/>
        <v>0</v>
      </c>
      <c r="AI741" s="141">
        <f t="shared" si="266"/>
        <v>0</v>
      </c>
      <c r="AJ741" s="141">
        <f t="shared" si="267"/>
        <v>1</v>
      </c>
      <c r="AK741" s="141">
        <f t="shared" si="268"/>
        <v>0</v>
      </c>
      <c r="AL741" s="141">
        <f t="shared" si="269"/>
        <v>0</v>
      </c>
      <c r="AM741" s="141">
        <f t="shared" si="270"/>
        <v>0</v>
      </c>
      <c r="AN741" s="141">
        <f t="shared" si="271"/>
        <v>0</v>
      </c>
      <c r="AO741" s="141">
        <f t="shared" si="272"/>
        <v>1</v>
      </c>
      <c r="AP741" s="142"/>
      <c r="AQ741" s="142"/>
      <c r="AR741" s="141">
        <f t="shared" si="273"/>
        <v>3</v>
      </c>
      <c r="AS741" s="141">
        <f t="shared" si="274"/>
        <v>3</v>
      </c>
      <c r="AT741" s="141" t="str">
        <f t="shared" si="275"/>
        <v>Correct</v>
      </c>
      <c r="AU741" s="142"/>
      <c r="AV741" s="115" t="s">
        <v>83</v>
      </c>
      <c r="AW741" s="115">
        <v>36</v>
      </c>
      <c r="AX741" s="115" t="s">
        <v>181</v>
      </c>
      <c r="AY741" s="115" t="s">
        <v>193</v>
      </c>
      <c r="AZ741" s="115" t="s">
        <v>85</v>
      </c>
      <c r="BA741" s="115" t="s">
        <v>86</v>
      </c>
      <c r="BB741" s="115" t="s">
        <v>87</v>
      </c>
      <c r="BC741" s="115" t="s">
        <v>100</v>
      </c>
      <c r="BD741" s="115" t="s">
        <v>109</v>
      </c>
      <c r="BE741" s="115" t="s">
        <v>90</v>
      </c>
      <c r="BF741" s="115" t="s">
        <v>91</v>
      </c>
      <c r="BG741" s="115" t="s">
        <v>91</v>
      </c>
    </row>
    <row r="742" spans="1:59">
      <c r="A742" s="115">
        <v>6985131244</v>
      </c>
      <c r="B742" s="115" t="s">
        <v>52</v>
      </c>
      <c r="D742" s="115" t="s">
        <v>54</v>
      </c>
      <c r="K742" s="115" t="s">
        <v>60</v>
      </c>
      <c r="T742" s="142"/>
      <c r="U742" s="141">
        <f t="shared" si="253"/>
        <v>3</v>
      </c>
      <c r="V742" s="141">
        <f t="shared" si="254"/>
        <v>1</v>
      </c>
      <c r="W742" s="142"/>
      <c r="X742" s="141">
        <f t="shared" si="255"/>
        <v>1</v>
      </c>
      <c r="Y742" s="141">
        <f t="shared" si="256"/>
        <v>0</v>
      </c>
      <c r="Z742" s="141">
        <f t="shared" si="257"/>
        <v>1</v>
      </c>
      <c r="AA742" s="141">
        <f t="shared" si="258"/>
        <v>0</v>
      </c>
      <c r="AB742" s="141">
        <f t="shared" si="259"/>
        <v>0</v>
      </c>
      <c r="AC742" s="141">
        <f t="shared" si="260"/>
        <v>0</v>
      </c>
      <c r="AD742" s="141">
        <f t="shared" si="261"/>
        <v>0</v>
      </c>
      <c r="AE742" s="141">
        <f t="shared" si="262"/>
        <v>0</v>
      </c>
      <c r="AF742" s="141">
        <f t="shared" si="263"/>
        <v>0</v>
      </c>
      <c r="AG742" s="141">
        <f t="shared" si="264"/>
        <v>1</v>
      </c>
      <c r="AH742" s="141">
        <f t="shared" si="265"/>
        <v>0</v>
      </c>
      <c r="AI742" s="141">
        <f t="shared" si="266"/>
        <v>0</v>
      </c>
      <c r="AJ742" s="141">
        <f t="shared" si="267"/>
        <v>0</v>
      </c>
      <c r="AK742" s="141">
        <f t="shared" si="268"/>
        <v>0</v>
      </c>
      <c r="AL742" s="141">
        <f t="shared" si="269"/>
        <v>0</v>
      </c>
      <c r="AM742" s="141">
        <f t="shared" si="270"/>
        <v>0</v>
      </c>
      <c r="AN742" s="141">
        <f t="shared" si="271"/>
        <v>0</v>
      </c>
      <c r="AO742" s="141">
        <f t="shared" si="272"/>
        <v>0</v>
      </c>
      <c r="AP742" s="142"/>
      <c r="AQ742" s="142"/>
      <c r="AR742" s="141">
        <f t="shared" si="273"/>
        <v>3</v>
      </c>
      <c r="AS742" s="141">
        <f t="shared" si="274"/>
        <v>3</v>
      </c>
      <c r="AT742" s="141" t="str">
        <f t="shared" si="275"/>
        <v>Correct</v>
      </c>
      <c r="AU742" s="142"/>
      <c r="AV742" s="115" t="s">
        <v>83</v>
      </c>
      <c r="AW742" s="115">
        <v>55</v>
      </c>
      <c r="AX742" s="115" t="s">
        <v>181</v>
      </c>
      <c r="AY742" s="115" t="s">
        <v>206</v>
      </c>
      <c r="BA742" s="115" t="s">
        <v>91</v>
      </c>
      <c r="BB742" s="115" t="s">
        <v>137</v>
      </c>
      <c r="BC742" s="115" t="s">
        <v>93</v>
      </c>
      <c r="BD742" s="115" t="s">
        <v>89</v>
      </c>
      <c r="BF742" s="115" t="s">
        <v>86</v>
      </c>
      <c r="BG742" s="115" t="s">
        <v>91</v>
      </c>
    </row>
    <row r="743" spans="1:59">
      <c r="A743" s="115">
        <v>5584571278</v>
      </c>
      <c r="D743" s="115" t="s">
        <v>54</v>
      </c>
      <c r="N743" s="115" t="s">
        <v>26</v>
      </c>
      <c r="S743" s="115" t="s">
        <v>66</v>
      </c>
      <c r="T743" s="142"/>
      <c r="U743" s="141">
        <f t="shared" si="253"/>
        <v>3</v>
      </c>
      <c r="V743" s="141">
        <f t="shared" si="254"/>
        <v>1</v>
      </c>
      <c r="W743" s="142"/>
      <c r="X743" s="141">
        <f t="shared" si="255"/>
        <v>0</v>
      </c>
      <c r="Y743" s="141">
        <f t="shared" si="256"/>
        <v>0</v>
      </c>
      <c r="Z743" s="141">
        <f t="shared" si="257"/>
        <v>1</v>
      </c>
      <c r="AA743" s="141">
        <f t="shared" si="258"/>
        <v>0</v>
      </c>
      <c r="AB743" s="141">
        <f t="shared" si="259"/>
        <v>0</v>
      </c>
      <c r="AC743" s="141">
        <f t="shared" si="260"/>
        <v>0</v>
      </c>
      <c r="AD743" s="141">
        <f t="shared" si="261"/>
        <v>0</v>
      </c>
      <c r="AE743" s="141">
        <f t="shared" si="262"/>
        <v>0</v>
      </c>
      <c r="AF743" s="141">
        <f t="shared" si="263"/>
        <v>0</v>
      </c>
      <c r="AG743" s="141">
        <f t="shared" si="264"/>
        <v>0</v>
      </c>
      <c r="AH743" s="141">
        <f t="shared" si="265"/>
        <v>0</v>
      </c>
      <c r="AI743" s="141">
        <f t="shared" si="266"/>
        <v>0</v>
      </c>
      <c r="AJ743" s="141">
        <f t="shared" si="267"/>
        <v>1</v>
      </c>
      <c r="AK743" s="141">
        <f t="shared" si="268"/>
        <v>0</v>
      </c>
      <c r="AL743" s="141">
        <f t="shared" si="269"/>
        <v>0</v>
      </c>
      <c r="AM743" s="141">
        <f t="shared" si="270"/>
        <v>0</v>
      </c>
      <c r="AN743" s="141">
        <f t="shared" si="271"/>
        <v>0</v>
      </c>
      <c r="AO743" s="141">
        <f t="shared" si="272"/>
        <v>1</v>
      </c>
      <c r="AP743" s="142"/>
      <c r="AQ743" s="142"/>
      <c r="AR743" s="141">
        <f t="shared" si="273"/>
        <v>3</v>
      </c>
      <c r="AS743" s="141">
        <f t="shared" si="274"/>
        <v>3</v>
      </c>
      <c r="AT743" s="141" t="str">
        <f t="shared" si="275"/>
        <v>Correct</v>
      </c>
      <c r="AU743" s="142"/>
      <c r="AV743" s="115" t="s">
        <v>83</v>
      </c>
      <c r="AW743" s="115">
        <v>57</v>
      </c>
      <c r="AX743" s="115" t="s">
        <v>181</v>
      </c>
    </row>
    <row r="744" spans="1:59">
      <c r="A744" s="115">
        <v>7045753843</v>
      </c>
      <c r="B744" s="115" t="s">
        <v>52</v>
      </c>
      <c r="E744" s="115" t="s">
        <v>19</v>
      </c>
      <c r="G744" s="115" t="s">
        <v>56</v>
      </c>
      <c r="H744" s="115" t="s">
        <v>57</v>
      </c>
      <c r="L744" s="115" t="s">
        <v>61</v>
      </c>
      <c r="N744" s="115" t="s">
        <v>26</v>
      </c>
      <c r="T744" s="142"/>
      <c r="U744" s="141">
        <f t="shared" si="253"/>
        <v>6</v>
      </c>
      <c r="V744" s="141">
        <f t="shared" si="254"/>
        <v>0.5</v>
      </c>
      <c r="W744" s="142"/>
      <c r="X744" s="141">
        <f t="shared" si="255"/>
        <v>0.5</v>
      </c>
      <c r="Y744" s="141">
        <f t="shared" si="256"/>
        <v>0</v>
      </c>
      <c r="Z744" s="141">
        <f t="shared" si="257"/>
        <v>0</v>
      </c>
      <c r="AA744" s="141">
        <f t="shared" si="258"/>
        <v>0.5</v>
      </c>
      <c r="AB744" s="141">
        <f t="shared" si="259"/>
        <v>0</v>
      </c>
      <c r="AC744" s="141">
        <f t="shared" si="260"/>
        <v>0.5</v>
      </c>
      <c r="AD744" s="141">
        <f t="shared" si="261"/>
        <v>0.5</v>
      </c>
      <c r="AE744" s="141">
        <f t="shared" si="262"/>
        <v>0</v>
      </c>
      <c r="AF744" s="141">
        <f t="shared" si="263"/>
        <v>0</v>
      </c>
      <c r="AG744" s="141">
        <f t="shared" si="264"/>
        <v>0</v>
      </c>
      <c r="AH744" s="141">
        <f t="shared" si="265"/>
        <v>0.5</v>
      </c>
      <c r="AI744" s="141">
        <f t="shared" si="266"/>
        <v>0</v>
      </c>
      <c r="AJ744" s="141">
        <f t="shared" si="267"/>
        <v>0.5</v>
      </c>
      <c r="AK744" s="141">
        <f t="shared" si="268"/>
        <v>0</v>
      </c>
      <c r="AL744" s="141">
        <f t="shared" si="269"/>
        <v>0</v>
      </c>
      <c r="AM744" s="141">
        <f t="shared" si="270"/>
        <v>0</v>
      </c>
      <c r="AN744" s="141">
        <f t="shared" si="271"/>
        <v>0</v>
      </c>
      <c r="AO744" s="141">
        <f t="shared" si="272"/>
        <v>0</v>
      </c>
      <c r="AP744" s="142"/>
      <c r="AQ744" s="142"/>
      <c r="AR744" s="141">
        <f t="shared" si="273"/>
        <v>3</v>
      </c>
      <c r="AS744" s="141">
        <f t="shared" si="274"/>
        <v>6</v>
      </c>
      <c r="AT744" s="141" t="str">
        <f t="shared" si="275"/>
        <v>Correct</v>
      </c>
      <c r="AU744" s="142"/>
      <c r="AV744" s="115" t="s">
        <v>83</v>
      </c>
      <c r="AW744" s="115">
        <v>80</v>
      </c>
      <c r="AX744" s="115" t="s">
        <v>181</v>
      </c>
      <c r="AY744" s="115" t="s">
        <v>206</v>
      </c>
      <c r="AZ744" s="115" t="s">
        <v>85</v>
      </c>
      <c r="BB744" s="115" t="s">
        <v>137</v>
      </c>
      <c r="BD744" s="115" t="s">
        <v>89</v>
      </c>
      <c r="BE744" s="115" t="s">
        <v>106</v>
      </c>
      <c r="BF744" s="115" t="s">
        <v>91</v>
      </c>
      <c r="BG744" s="115" t="s">
        <v>91</v>
      </c>
    </row>
    <row r="745" spans="1:59">
      <c r="A745" s="115">
        <v>7020357343</v>
      </c>
      <c r="D745" s="115" t="s">
        <v>54</v>
      </c>
      <c r="K745" s="115" t="s">
        <v>60</v>
      </c>
      <c r="S745" s="115" t="s">
        <v>66</v>
      </c>
      <c r="T745" s="142"/>
      <c r="U745" s="141">
        <f t="shared" si="253"/>
        <v>3</v>
      </c>
      <c r="V745" s="141">
        <f t="shared" si="254"/>
        <v>1</v>
      </c>
      <c r="W745" s="142"/>
      <c r="X745" s="141">
        <f t="shared" si="255"/>
        <v>0</v>
      </c>
      <c r="Y745" s="141">
        <f t="shared" si="256"/>
        <v>0</v>
      </c>
      <c r="Z745" s="141">
        <f t="shared" si="257"/>
        <v>1</v>
      </c>
      <c r="AA745" s="141">
        <f t="shared" si="258"/>
        <v>0</v>
      </c>
      <c r="AB745" s="141">
        <f t="shared" si="259"/>
        <v>0</v>
      </c>
      <c r="AC745" s="141">
        <f t="shared" si="260"/>
        <v>0</v>
      </c>
      <c r="AD745" s="141">
        <f t="shared" si="261"/>
        <v>0</v>
      </c>
      <c r="AE745" s="141">
        <f t="shared" si="262"/>
        <v>0</v>
      </c>
      <c r="AF745" s="141">
        <f t="shared" si="263"/>
        <v>0</v>
      </c>
      <c r="AG745" s="141">
        <f t="shared" si="264"/>
        <v>1</v>
      </c>
      <c r="AH745" s="141">
        <f t="shared" si="265"/>
        <v>0</v>
      </c>
      <c r="AI745" s="141">
        <f t="shared" si="266"/>
        <v>0</v>
      </c>
      <c r="AJ745" s="141">
        <f t="shared" si="267"/>
        <v>0</v>
      </c>
      <c r="AK745" s="141">
        <f t="shared" si="268"/>
        <v>0</v>
      </c>
      <c r="AL745" s="141">
        <f t="shared" si="269"/>
        <v>0</v>
      </c>
      <c r="AM745" s="141">
        <f t="shared" si="270"/>
        <v>0</v>
      </c>
      <c r="AN745" s="141">
        <f t="shared" si="271"/>
        <v>0</v>
      </c>
      <c r="AO745" s="141">
        <f t="shared" si="272"/>
        <v>1</v>
      </c>
      <c r="AP745" s="142"/>
      <c r="AQ745" s="142"/>
      <c r="AR745" s="141">
        <f t="shared" si="273"/>
        <v>3</v>
      </c>
      <c r="AS745" s="141">
        <f t="shared" si="274"/>
        <v>3</v>
      </c>
      <c r="AT745" s="141" t="str">
        <f t="shared" si="275"/>
        <v>Correct</v>
      </c>
      <c r="AU745" s="142"/>
      <c r="AV745" s="115" t="s">
        <v>83</v>
      </c>
      <c r="AW745" s="115">
        <v>59</v>
      </c>
      <c r="AX745" s="115" t="s">
        <v>181</v>
      </c>
      <c r="AY745" s="115" t="s">
        <v>194</v>
      </c>
      <c r="AZ745" s="115" t="s">
        <v>85</v>
      </c>
      <c r="BA745" s="115" t="s">
        <v>86</v>
      </c>
      <c r="BB745" s="115" t="s">
        <v>87</v>
      </c>
      <c r="BC745" s="115" t="s">
        <v>101</v>
      </c>
      <c r="BD745" s="115" t="s">
        <v>94</v>
      </c>
      <c r="BE745" s="115" t="s">
        <v>90</v>
      </c>
      <c r="BF745" s="115" t="s">
        <v>91</v>
      </c>
      <c r="BG745" s="115" t="s">
        <v>91</v>
      </c>
    </row>
    <row r="746" spans="1:59">
      <c r="A746" s="115">
        <v>5597977994</v>
      </c>
      <c r="H746" s="115" t="s">
        <v>57</v>
      </c>
      <c r="L746" s="115" t="s">
        <v>61</v>
      </c>
      <c r="S746" s="115" t="s">
        <v>66</v>
      </c>
      <c r="T746" s="142"/>
      <c r="U746" s="141">
        <f t="shared" si="253"/>
        <v>3</v>
      </c>
      <c r="V746" s="141">
        <f t="shared" si="254"/>
        <v>1</v>
      </c>
      <c r="W746" s="142"/>
      <c r="X746" s="141">
        <f t="shared" si="255"/>
        <v>0</v>
      </c>
      <c r="Y746" s="141">
        <f t="shared" si="256"/>
        <v>0</v>
      </c>
      <c r="Z746" s="141">
        <f t="shared" si="257"/>
        <v>0</v>
      </c>
      <c r="AA746" s="141">
        <f t="shared" si="258"/>
        <v>0</v>
      </c>
      <c r="AB746" s="141">
        <f t="shared" si="259"/>
        <v>0</v>
      </c>
      <c r="AC746" s="141">
        <f t="shared" si="260"/>
        <v>0</v>
      </c>
      <c r="AD746" s="141">
        <f t="shared" si="261"/>
        <v>1</v>
      </c>
      <c r="AE746" s="141">
        <f t="shared" si="262"/>
        <v>0</v>
      </c>
      <c r="AF746" s="141">
        <f t="shared" si="263"/>
        <v>0</v>
      </c>
      <c r="AG746" s="141">
        <f t="shared" si="264"/>
        <v>0</v>
      </c>
      <c r="AH746" s="141">
        <f t="shared" si="265"/>
        <v>1</v>
      </c>
      <c r="AI746" s="141">
        <f t="shared" si="266"/>
        <v>0</v>
      </c>
      <c r="AJ746" s="141">
        <f t="shared" si="267"/>
        <v>0</v>
      </c>
      <c r="AK746" s="141">
        <f t="shared" si="268"/>
        <v>0</v>
      </c>
      <c r="AL746" s="141">
        <f t="shared" si="269"/>
        <v>0</v>
      </c>
      <c r="AM746" s="141">
        <f t="shared" si="270"/>
        <v>0</v>
      </c>
      <c r="AN746" s="141">
        <f t="shared" si="271"/>
        <v>0</v>
      </c>
      <c r="AO746" s="141">
        <f t="shared" si="272"/>
        <v>1</v>
      </c>
      <c r="AP746" s="142"/>
      <c r="AQ746" s="142"/>
      <c r="AR746" s="141">
        <f t="shared" si="273"/>
        <v>3</v>
      </c>
      <c r="AS746" s="141">
        <f t="shared" si="274"/>
        <v>3</v>
      </c>
      <c r="AT746" s="141" t="str">
        <f t="shared" si="275"/>
        <v>Correct</v>
      </c>
      <c r="AU746" s="142"/>
      <c r="AV746" s="115" t="s">
        <v>83</v>
      </c>
      <c r="AW746" s="115">
        <v>16</v>
      </c>
      <c r="AX746" s="115" t="s">
        <v>181</v>
      </c>
      <c r="AY746" s="115" t="s">
        <v>209</v>
      </c>
      <c r="AZ746" s="115" t="s">
        <v>443</v>
      </c>
      <c r="BA746" s="115" t="s">
        <v>91</v>
      </c>
      <c r="BB746" s="115" t="s">
        <v>108</v>
      </c>
      <c r="BC746" s="115" t="s">
        <v>100</v>
      </c>
      <c r="BD746" s="115" t="s">
        <v>102</v>
      </c>
      <c r="BE746" s="115" t="s">
        <v>95</v>
      </c>
      <c r="BF746" s="115" t="s">
        <v>91</v>
      </c>
    </row>
    <row r="747" spans="1:59">
      <c r="A747" s="115">
        <v>7045753561</v>
      </c>
      <c r="C747" s="115" t="s">
        <v>53</v>
      </c>
      <c r="E747" s="115" t="s">
        <v>19</v>
      </c>
      <c r="I747" s="115" t="s">
        <v>58</v>
      </c>
      <c r="R747" s="115" t="s">
        <v>65</v>
      </c>
      <c r="S747" s="115" t="s">
        <v>66</v>
      </c>
      <c r="T747" s="142"/>
      <c r="U747" s="141">
        <f t="shared" si="253"/>
        <v>5</v>
      </c>
      <c r="V747" s="141">
        <f t="shared" si="254"/>
        <v>0.6</v>
      </c>
      <c r="W747" s="142"/>
      <c r="X747" s="141">
        <f t="shared" si="255"/>
        <v>0</v>
      </c>
      <c r="Y747" s="141">
        <f t="shared" si="256"/>
        <v>0.6</v>
      </c>
      <c r="Z747" s="141">
        <f t="shared" si="257"/>
        <v>0</v>
      </c>
      <c r="AA747" s="141">
        <f t="shared" si="258"/>
        <v>0.6</v>
      </c>
      <c r="AB747" s="141">
        <f t="shared" si="259"/>
        <v>0</v>
      </c>
      <c r="AC747" s="141">
        <f t="shared" si="260"/>
        <v>0</v>
      </c>
      <c r="AD747" s="141">
        <f t="shared" si="261"/>
        <v>0</v>
      </c>
      <c r="AE747" s="141">
        <f t="shared" si="262"/>
        <v>0.6</v>
      </c>
      <c r="AF747" s="141">
        <f t="shared" si="263"/>
        <v>0</v>
      </c>
      <c r="AG747" s="141">
        <f t="shared" si="264"/>
        <v>0</v>
      </c>
      <c r="AH747" s="141">
        <f t="shared" si="265"/>
        <v>0</v>
      </c>
      <c r="AI747" s="141">
        <f t="shared" si="266"/>
        <v>0</v>
      </c>
      <c r="AJ747" s="141">
        <f t="shared" si="267"/>
        <v>0</v>
      </c>
      <c r="AK747" s="141">
        <f t="shared" si="268"/>
        <v>0</v>
      </c>
      <c r="AL747" s="141">
        <f t="shared" si="269"/>
        <v>0</v>
      </c>
      <c r="AM747" s="141">
        <f t="shared" si="270"/>
        <v>0</v>
      </c>
      <c r="AN747" s="141">
        <f t="shared" si="271"/>
        <v>0.6</v>
      </c>
      <c r="AO747" s="141">
        <f t="shared" si="272"/>
        <v>0.6</v>
      </c>
      <c r="AP747" s="142"/>
      <c r="AQ747" s="142"/>
      <c r="AR747" s="141">
        <f t="shared" si="273"/>
        <v>3</v>
      </c>
      <c r="AS747" s="141">
        <f t="shared" si="274"/>
        <v>5</v>
      </c>
      <c r="AT747" s="141" t="str">
        <f t="shared" si="275"/>
        <v>Correct</v>
      </c>
      <c r="AU747" s="142"/>
      <c r="AV747" s="115" t="s">
        <v>99</v>
      </c>
      <c r="AW747" s="115">
        <v>65</v>
      </c>
      <c r="AX747" s="115" t="s">
        <v>181</v>
      </c>
      <c r="AY747" s="115" t="s">
        <v>200</v>
      </c>
      <c r="AZ747" s="115" t="s">
        <v>85</v>
      </c>
      <c r="BB747" s="115" t="s">
        <v>497</v>
      </c>
      <c r="BC747" s="115" t="s">
        <v>88</v>
      </c>
      <c r="BD747" s="115" t="s">
        <v>120</v>
      </c>
      <c r="BE747" s="115" t="s">
        <v>90</v>
      </c>
      <c r="BF747" s="115" t="s">
        <v>91</v>
      </c>
    </row>
    <row r="748" spans="1:59">
      <c r="A748" s="115">
        <v>7044852737</v>
      </c>
      <c r="B748" s="115" t="s">
        <v>52</v>
      </c>
      <c r="G748" s="115" t="s">
        <v>56</v>
      </c>
      <c r="I748" s="115" t="s">
        <v>58</v>
      </c>
      <c r="T748" s="142"/>
      <c r="U748" s="141">
        <f t="shared" si="253"/>
        <v>3</v>
      </c>
      <c r="V748" s="141">
        <f t="shared" si="254"/>
        <v>1</v>
      </c>
      <c r="W748" s="142"/>
      <c r="X748" s="141">
        <f t="shared" si="255"/>
        <v>1</v>
      </c>
      <c r="Y748" s="141">
        <f t="shared" si="256"/>
        <v>0</v>
      </c>
      <c r="Z748" s="141">
        <f t="shared" si="257"/>
        <v>0</v>
      </c>
      <c r="AA748" s="141">
        <f t="shared" si="258"/>
        <v>0</v>
      </c>
      <c r="AB748" s="141">
        <f t="shared" si="259"/>
        <v>0</v>
      </c>
      <c r="AC748" s="141">
        <f t="shared" si="260"/>
        <v>1</v>
      </c>
      <c r="AD748" s="141">
        <f t="shared" si="261"/>
        <v>0</v>
      </c>
      <c r="AE748" s="141">
        <f t="shared" si="262"/>
        <v>1</v>
      </c>
      <c r="AF748" s="141">
        <f t="shared" si="263"/>
        <v>0</v>
      </c>
      <c r="AG748" s="141">
        <f t="shared" si="264"/>
        <v>0</v>
      </c>
      <c r="AH748" s="141">
        <f t="shared" si="265"/>
        <v>0</v>
      </c>
      <c r="AI748" s="141">
        <f t="shared" si="266"/>
        <v>0</v>
      </c>
      <c r="AJ748" s="141">
        <f t="shared" si="267"/>
        <v>0</v>
      </c>
      <c r="AK748" s="141">
        <f t="shared" si="268"/>
        <v>0</v>
      </c>
      <c r="AL748" s="141">
        <f t="shared" si="269"/>
        <v>0</v>
      </c>
      <c r="AM748" s="141">
        <f t="shared" si="270"/>
        <v>0</v>
      </c>
      <c r="AN748" s="141">
        <f t="shared" si="271"/>
        <v>0</v>
      </c>
      <c r="AO748" s="141">
        <f t="shared" si="272"/>
        <v>0</v>
      </c>
      <c r="AP748" s="142"/>
      <c r="AQ748" s="142"/>
      <c r="AR748" s="141">
        <f t="shared" si="273"/>
        <v>3</v>
      </c>
      <c r="AS748" s="141">
        <f t="shared" si="274"/>
        <v>3</v>
      </c>
      <c r="AT748" s="141" t="str">
        <f t="shared" si="275"/>
        <v>Correct</v>
      </c>
      <c r="AU748" s="142"/>
      <c r="AV748" s="115" t="s">
        <v>83</v>
      </c>
      <c r="AW748" s="115">
        <v>88</v>
      </c>
      <c r="AX748" s="115" t="s">
        <v>84</v>
      </c>
      <c r="AY748" s="115" t="s">
        <v>493</v>
      </c>
      <c r="AZ748" s="115" t="s">
        <v>85</v>
      </c>
      <c r="BA748" s="115" t="s">
        <v>86</v>
      </c>
      <c r="BB748" s="115" t="s">
        <v>87</v>
      </c>
      <c r="BC748" s="115" t="s">
        <v>96</v>
      </c>
      <c r="BD748" s="115" t="s">
        <v>112</v>
      </c>
      <c r="BE748" s="115" t="s">
        <v>106</v>
      </c>
      <c r="BF748" s="115" t="s">
        <v>91</v>
      </c>
      <c r="BG748" s="115" t="s">
        <v>86</v>
      </c>
    </row>
    <row r="749" spans="1:59">
      <c r="A749" s="115">
        <v>6985436434</v>
      </c>
      <c r="F749" s="115" t="s">
        <v>55</v>
      </c>
      <c r="P749" s="115" t="s">
        <v>63</v>
      </c>
      <c r="Q749" s="115" t="s">
        <v>64</v>
      </c>
      <c r="T749" s="142"/>
      <c r="U749" s="141">
        <f t="shared" si="253"/>
        <v>3</v>
      </c>
      <c r="V749" s="141">
        <f t="shared" si="254"/>
        <v>1</v>
      </c>
      <c r="W749" s="142"/>
      <c r="X749" s="141">
        <f t="shared" si="255"/>
        <v>0</v>
      </c>
      <c r="Y749" s="141">
        <f t="shared" si="256"/>
        <v>0</v>
      </c>
      <c r="Z749" s="141">
        <f t="shared" si="257"/>
        <v>0</v>
      </c>
      <c r="AA749" s="141">
        <f t="shared" si="258"/>
        <v>0</v>
      </c>
      <c r="AB749" s="141">
        <f t="shared" si="259"/>
        <v>1</v>
      </c>
      <c r="AC749" s="141">
        <f t="shared" si="260"/>
        <v>0</v>
      </c>
      <c r="AD749" s="141">
        <f t="shared" si="261"/>
        <v>0</v>
      </c>
      <c r="AE749" s="141">
        <f t="shared" si="262"/>
        <v>0</v>
      </c>
      <c r="AF749" s="141">
        <f t="shared" si="263"/>
        <v>0</v>
      </c>
      <c r="AG749" s="141">
        <f t="shared" si="264"/>
        <v>0</v>
      </c>
      <c r="AH749" s="141">
        <f t="shared" si="265"/>
        <v>0</v>
      </c>
      <c r="AI749" s="141">
        <f t="shared" si="266"/>
        <v>0</v>
      </c>
      <c r="AJ749" s="141">
        <f t="shared" si="267"/>
        <v>0</v>
      </c>
      <c r="AK749" s="141">
        <f t="shared" si="268"/>
        <v>0</v>
      </c>
      <c r="AL749" s="141">
        <f t="shared" si="269"/>
        <v>1</v>
      </c>
      <c r="AM749" s="141">
        <f t="shared" si="270"/>
        <v>1</v>
      </c>
      <c r="AN749" s="141">
        <f t="shared" si="271"/>
        <v>0</v>
      </c>
      <c r="AO749" s="141">
        <f t="shared" si="272"/>
        <v>0</v>
      </c>
      <c r="AP749" s="142"/>
      <c r="AQ749" s="142"/>
      <c r="AR749" s="141">
        <f t="shared" si="273"/>
        <v>3</v>
      </c>
      <c r="AS749" s="141">
        <f t="shared" si="274"/>
        <v>3</v>
      </c>
      <c r="AT749" s="141" t="str">
        <f t="shared" si="275"/>
        <v>Correct</v>
      </c>
      <c r="AU749" s="142"/>
      <c r="AV749" s="115" t="s">
        <v>83</v>
      </c>
      <c r="AW749" s="115">
        <v>74</v>
      </c>
      <c r="AX749" s="115" t="s">
        <v>84</v>
      </c>
      <c r="AY749" s="115" t="s">
        <v>152</v>
      </c>
      <c r="AZ749" s="115" t="s">
        <v>85</v>
      </c>
      <c r="BA749" s="115" t="s">
        <v>86</v>
      </c>
      <c r="BB749" s="115" t="s">
        <v>87</v>
      </c>
      <c r="BC749" s="115" t="s">
        <v>96</v>
      </c>
      <c r="BD749" s="115" t="s">
        <v>89</v>
      </c>
      <c r="BE749" s="115" t="s">
        <v>106</v>
      </c>
      <c r="BG749" s="115" t="s">
        <v>86</v>
      </c>
    </row>
    <row r="750" spans="1:59">
      <c r="A750" s="115">
        <v>5584588694</v>
      </c>
      <c r="E750" s="115" t="s">
        <v>19</v>
      </c>
      <c r="H750" s="115" t="s">
        <v>57</v>
      </c>
      <c r="N750" s="115" t="s">
        <v>26</v>
      </c>
      <c r="T750" s="142"/>
      <c r="U750" s="141">
        <f t="shared" si="253"/>
        <v>3</v>
      </c>
      <c r="V750" s="141">
        <f t="shared" si="254"/>
        <v>1</v>
      </c>
      <c r="W750" s="142"/>
      <c r="X750" s="141">
        <f t="shared" si="255"/>
        <v>0</v>
      </c>
      <c r="Y750" s="141">
        <f t="shared" si="256"/>
        <v>0</v>
      </c>
      <c r="Z750" s="141">
        <f t="shared" si="257"/>
        <v>0</v>
      </c>
      <c r="AA750" s="141">
        <f t="shared" si="258"/>
        <v>1</v>
      </c>
      <c r="AB750" s="141">
        <f t="shared" si="259"/>
        <v>0</v>
      </c>
      <c r="AC750" s="141">
        <f t="shared" si="260"/>
        <v>0</v>
      </c>
      <c r="AD750" s="141">
        <f t="shared" si="261"/>
        <v>1</v>
      </c>
      <c r="AE750" s="141">
        <f t="shared" si="262"/>
        <v>0</v>
      </c>
      <c r="AF750" s="141">
        <f t="shared" si="263"/>
        <v>0</v>
      </c>
      <c r="AG750" s="141">
        <f t="shared" si="264"/>
        <v>0</v>
      </c>
      <c r="AH750" s="141">
        <f t="shared" si="265"/>
        <v>0</v>
      </c>
      <c r="AI750" s="141">
        <f t="shared" si="266"/>
        <v>0</v>
      </c>
      <c r="AJ750" s="141">
        <f t="shared" si="267"/>
        <v>1</v>
      </c>
      <c r="AK750" s="141">
        <f t="shared" si="268"/>
        <v>0</v>
      </c>
      <c r="AL750" s="141">
        <f t="shared" si="269"/>
        <v>0</v>
      </c>
      <c r="AM750" s="141">
        <f t="shared" si="270"/>
        <v>0</v>
      </c>
      <c r="AN750" s="141">
        <f t="shared" si="271"/>
        <v>0</v>
      </c>
      <c r="AO750" s="141">
        <f t="shared" si="272"/>
        <v>0</v>
      </c>
      <c r="AP750" s="142"/>
      <c r="AQ750" s="142"/>
      <c r="AR750" s="141">
        <f t="shared" si="273"/>
        <v>3</v>
      </c>
      <c r="AS750" s="141">
        <f t="shared" si="274"/>
        <v>3</v>
      </c>
      <c r="AT750" s="141" t="str">
        <f t="shared" si="275"/>
        <v>Correct</v>
      </c>
      <c r="AU750" s="142"/>
      <c r="AV750" s="115" t="s">
        <v>83</v>
      </c>
      <c r="AW750" s="115">
        <v>35</v>
      </c>
      <c r="AX750" s="115" t="s">
        <v>181</v>
      </c>
      <c r="AY750" s="115" t="s">
        <v>205</v>
      </c>
      <c r="AZ750" s="115" t="s">
        <v>114</v>
      </c>
      <c r="BA750" s="115" t="s">
        <v>91</v>
      </c>
      <c r="BB750" s="115" t="s">
        <v>137</v>
      </c>
      <c r="BC750" s="115" t="s">
        <v>96</v>
      </c>
      <c r="BD750" s="115" t="s">
        <v>89</v>
      </c>
      <c r="BE750" s="115" t="s">
        <v>90</v>
      </c>
      <c r="BF750" s="115" t="s">
        <v>91</v>
      </c>
      <c r="BG750" s="115" t="s">
        <v>91</v>
      </c>
    </row>
    <row r="751" spans="1:59">
      <c r="A751" s="115">
        <v>7044853354</v>
      </c>
      <c r="D751" s="115" t="s">
        <v>54</v>
      </c>
      <c r="T751" s="142"/>
      <c r="U751" s="141">
        <f t="shared" si="253"/>
        <v>1</v>
      </c>
      <c r="V751" s="141">
        <f t="shared" si="254"/>
        <v>3</v>
      </c>
      <c r="W751" s="142"/>
      <c r="X751" s="141">
        <f t="shared" si="255"/>
        <v>0</v>
      </c>
      <c r="Y751" s="141">
        <f t="shared" si="256"/>
        <v>0</v>
      </c>
      <c r="Z751" s="141">
        <f t="shared" si="257"/>
        <v>1</v>
      </c>
      <c r="AA751" s="141">
        <f t="shared" si="258"/>
        <v>0</v>
      </c>
      <c r="AB751" s="141">
        <f t="shared" si="259"/>
        <v>0</v>
      </c>
      <c r="AC751" s="141">
        <f t="shared" si="260"/>
        <v>0</v>
      </c>
      <c r="AD751" s="141">
        <f t="shared" si="261"/>
        <v>0</v>
      </c>
      <c r="AE751" s="141">
        <f t="shared" si="262"/>
        <v>0</v>
      </c>
      <c r="AF751" s="141">
        <f t="shared" si="263"/>
        <v>0</v>
      </c>
      <c r="AG751" s="141">
        <f t="shared" si="264"/>
        <v>0</v>
      </c>
      <c r="AH751" s="141">
        <f t="shared" si="265"/>
        <v>0</v>
      </c>
      <c r="AI751" s="141">
        <f t="shared" si="266"/>
        <v>0</v>
      </c>
      <c r="AJ751" s="141">
        <f t="shared" si="267"/>
        <v>0</v>
      </c>
      <c r="AK751" s="141">
        <f t="shared" si="268"/>
        <v>0</v>
      </c>
      <c r="AL751" s="141">
        <f t="shared" si="269"/>
        <v>0</v>
      </c>
      <c r="AM751" s="141">
        <f t="shared" si="270"/>
        <v>0</v>
      </c>
      <c r="AN751" s="141">
        <f t="shared" si="271"/>
        <v>0</v>
      </c>
      <c r="AO751" s="141">
        <f t="shared" si="272"/>
        <v>0</v>
      </c>
      <c r="AP751" s="142"/>
      <c r="AQ751" s="142"/>
      <c r="AR751" s="141">
        <f t="shared" si="273"/>
        <v>1</v>
      </c>
      <c r="AS751" s="141">
        <f t="shared" si="274"/>
        <v>1</v>
      </c>
      <c r="AT751" s="141" t="str">
        <f t="shared" si="275"/>
        <v>Correct</v>
      </c>
      <c r="AU751" s="142"/>
      <c r="AV751" s="115" t="s">
        <v>99</v>
      </c>
      <c r="AW751" s="115">
        <v>50</v>
      </c>
      <c r="AX751" s="115" t="s">
        <v>84</v>
      </c>
      <c r="AY751" s="115" t="s">
        <v>152</v>
      </c>
      <c r="AZ751" s="115" t="s">
        <v>85</v>
      </c>
      <c r="BA751" s="115" t="s">
        <v>91</v>
      </c>
      <c r="BB751" s="115" t="s">
        <v>87</v>
      </c>
      <c r="BC751" s="115" t="s">
        <v>88</v>
      </c>
      <c r="BD751" s="115" t="s">
        <v>102</v>
      </c>
      <c r="BE751" s="115" t="s">
        <v>90</v>
      </c>
      <c r="BF751" s="115" t="s">
        <v>91</v>
      </c>
      <c r="BG751" s="115" t="s">
        <v>91</v>
      </c>
    </row>
    <row r="752" spans="1:59">
      <c r="A752" s="115">
        <v>5609429417</v>
      </c>
      <c r="E752" s="115" t="s">
        <v>19</v>
      </c>
      <c r="I752" s="115" t="s">
        <v>58</v>
      </c>
      <c r="R752" s="115" t="s">
        <v>65</v>
      </c>
      <c r="T752" s="142"/>
      <c r="U752" s="141">
        <f t="shared" si="253"/>
        <v>3</v>
      </c>
      <c r="V752" s="141">
        <f t="shared" si="254"/>
        <v>1</v>
      </c>
      <c r="W752" s="142"/>
      <c r="X752" s="141">
        <f t="shared" si="255"/>
        <v>0</v>
      </c>
      <c r="Y752" s="141">
        <f t="shared" si="256"/>
        <v>0</v>
      </c>
      <c r="Z752" s="141">
        <f t="shared" si="257"/>
        <v>0</v>
      </c>
      <c r="AA752" s="141">
        <f t="shared" si="258"/>
        <v>1</v>
      </c>
      <c r="AB752" s="141">
        <f t="shared" si="259"/>
        <v>0</v>
      </c>
      <c r="AC752" s="141">
        <f t="shared" si="260"/>
        <v>0</v>
      </c>
      <c r="AD752" s="141">
        <f t="shared" si="261"/>
        <v>0</v>
      </c>
      <c r="AE752" s="141">
        <f t="shared" si="262"/>
        <v>1</v>
      </c>
      <c r="AF752" s="141">
        <f t="shared" si="263"/>
        <v>0</v>
      </c>
      <c r="AG752" s="141">
        <f t="shared" si="264"/>
        <v>0</v>
      </c>
      <c r="AH752" s="141">
        <f t="shared" si="265"/>
        <v>0</v>
      </c>
      <c r="AI752" s="141">
        <f t="shared" si="266"/>
        <v>0</v>
      </c>
      <c r="AJ752" s="141">
        <f t="shared" si="267"/>
        <v>0</v>
      </c>
      <c r="AK752" s="141">
        <f t="shared" si="268"/>
        <v>0</v>
      </c>
      <c r="AL752" s="141">
        <f t="shared" si="269"/>
        <v>0</v>
      </c>
      <c r="AM752" s="141">
        <f t="shared" si="270"/>
        <v>0</v>
      </c>
      <c r="AN752" s="141">
        <f t="shared" si="271"/>
        <v>1</v>
      </c>
      <c r="AO752" s="141">
        <f t="shared" si="272"/>
        <v>0</v>
      </c>
      <c r="AP752" s="142"/>
      <c r="AQ752" s="142"/>
      <c r="AR752" s="141">
        <f t="shared" si="273"/>
        <v>3</v>
      </c>
      <c r="AS752" s="141">
        <f t="shared" si="274"/>
        <v>3</v>
      </c>
      <c r="AT752" s="141" t="str">
        <f t="shared" si="275"/>
        <v>Correct</v>
      </c>
      <c r="AU752" s="142"/>
    </row>
    <row r="753" spans="1:59">
      <c r="A753" s="115">
        <v>5586742659</v>
      </c>
      <c r="B753" s="115" t="s">
        <v>52</v>
      </c>
      <c r="C753" s="115" t="s">
        <v>53</v>
      </c>
      <c r="T753" s="142"/>
      <c r="U753" s="141">
        <f t="shared" si="253"/>
        <v>2</v>
      </c>
      <c r="V753" s="141">
        <f t="shared" si="254"/>
        <v>1.5</v>
      </c>
      <c r="W753" s="142"/>
      <c r="X753" s="141">
        <f t="shared" si="255"/>
        <v>1</v>
      </c>
      <c r="Y753" s="141">
        <f t="shared" si="256"/>
        <v>1</v>
      </c>
      <c r="Z753" s="141">
        <f t="shared" si="257"/>
        <v>0</v>
      </c>
      <c r="AA753" s="141">
        <f t="shared" si="258"/>
        <v>0</v>
      </c>
      <c r="AB753" s="141">
        <f t="shared" si="259"/>
        <v>0</v>
      </c>
      <c r="AC753" s="141">
        <f t="shared" si="260"/>
        <v>0</v>
      </c>
      <c r="AD753" s="141">
        <f t="shared" si="261"/>
        <v>0</v>
      </c>
      <c r="AE753" s="141">
        <f t="shared" si="262"/>
        <v>0</v>
      </c>
      <c r="AF753" s="141">
        <f t="shared" si="263"/>
        <v>0</v>
      </c>
      <c r="AG753" s="141">
        <f t="shared" si="264"/>
        <v>0</v>
      </c>
      <c r="AH753" s="141">
        <f t="shared" si="265"/>
        <v>0</v>
      </c>
      <c r="AI753" s="141">
        <f t="shared" si="266"/>
        <v>0</v>
      </c>
      <c r="AJ753" s="141">
        <f t="shared" si="267"/>
        <v>0</v>
      </c>
      <c r="AK753" s="141">
        <f t="shared" si="268"/>
        <v>0</v>
      </c>
      <c r="AL753" s="141">
        <f t="shared" si="269"/>
        <v>0</v>
      </c>
      <c r="AM753" s="141">
        <f t="shared" si="270"/>
        <v>0</v>
      </c>
      <c r="AN753" s="141">
        <f t="shared" si="271"/>
        <v>0</v>
      </c>
      <c r="AO753" s="141">
        <f t="shared" si="272"/>
        <v>0</v>
      </c>
      <c r="AP753" s="142"/>
      <c r="AQ753" s="142"/>
      <c r="AR753" s="141">
        <f t="shared" si="273"/>
        <v>2</v>
      </c>
      <c r="AS753" s="141">
        <f t="shared" si="274"/>
        <v>2</v>
      </c>
      <c r="AT753" s="141" t="str">
        <f t="shared" si="275"/>
        <v>Correct</v>
      </c>
      <c r="AU753" s="142"/>
      <c r="AV753" s="115" t="s">
        <v>83</v>
      </c>
      <c r="AW753" s="115">
        <v>84</v>
      </c>
      <c r="AX753" s="115" t="s">
        <v>181</v>
      </c>
      <c r="AY753" s="115" t="s">
        <v>183</v>
      </c>
    </row>
    <row r="754" spans="1:59">
      <c r="A754" s="115">
        <v>5596713775</v>
      </c>
      <c r="D754" s="115" t="s">
        <v>54</v>
      </c>
      <c r="F754" s="115" t="s">
        <v>55</v>
      </c>
      <c r="R754" s="115" t="s">
        <v>65</v>
      </c>
      <c r="T754" s="142"/>
      <c r="U754" s="141">
        <f t="shared" si="253"/>
        <v>3</v>
      </c>
      <c r="V754" s="141">
        <f t="shared" si="254"/>
        <v>1</v>
      </c>
      <c r="W754" s="142"/>
      <c r="X754" s="141">
        <f t="shared" si="255"/>
        <v>0</v>
      </c>
      <c r="Y754" s="141">
        <f t="shared" si="256"/>
        <v>0</v>
      </c>
      <c r="Z754" s="141">
        <f t="shared" si="257"/>
        <v>1</v>
      </c>
      <c r="AA754" s="141">
        <f t="shared" si="258"/>
        <v>0</v>
      </c>
      <c r="AB754" s="141">
        <f t="shared" si="259"/>
        <v>1</v>
      </c>
      <c r="AC754" s="141">
        <f t="shared" si="260"/>
        <v>0</v>
      </c>
      <c r="AD754" s="141">
        <f t="shared" si="261"/>
        <v>0</v>
      </c>
      <c r="AE754" s="141">
        <f t="shared" si="262"/>
        <v>0</v>
      </c>
      <c r="AF754" s="141">
        <f t="shared" si="263"/>
        <v>0</v>
      </c>
      <c r="AG754" s="141">
        <f t="shared" si="264"/>
        <v>0</v>
      </c>
      <c r="AH754" s="141">
        <f t="shared" si="265"/>
        <v>0</v>
      </c>
      <c r="AI754" s="141">
        <f t="shared" si="266"/>
        <v>0</v>
      </c>
      <c r="AJ754" s="141">
        <f t="shared" si="267"/>
        <v>0</v>
      </c>
      <c r="AK754" s="141">
        <f t="shared" si="268"/>
        <v>0</v>
      </c>
      <c r="AL754" s="141">
        <f t="shared" si="269"/>
        <v>0</v>
      </c>
      <c r="AM754" s="141">
        <f t="shared" si="270"/>
        <v>0</v>
      </c>
      <c r="AN754" s="141">
        <f t="shared" si="271"/>
        <v>1</v>
      </c>
      <c r="AO754" s="141">
        <f t="shared" si="272"/>
        <v>0</v>
      </c>
      <c r="AP754" s="142"/>
      <c r="AQ754" s="142"/>
      <c r="AR754" s="141">
        <f t="shared" si="273"/>
        <v>3</v>
      </c>
      <c r="AS754" s="141">
        <f t="shared" si="274"/>
        <v>3</v>
      </c>
      <c r="AT754" s="141" t="str">
        <f t="shared" si="275"/>
        <v>Correct</v>
      </c>
      <c r="AU754" s="142"/>
      <c r="AV754" s="115" t="s">
        <v>99</v>
      </c>
      <c r="AW754" s="115">
        <v>19</v>
      </c>
      <c r="AX754" s="115" t="s">
        <v>84</v>
      </c>
      <c r="AY754" s="115" t="s">
        <v>453</v>
      </c>
      <c r="AZ754" s="115" t="s">
        <v>107</v>
      </c>
      <c r="BA754" s="115" t="s">
        <v>91</v>
      </c>
      <c r="BB754" s="115" t="s">
        <v>108</v>
      </c>
      <c r="BC754" s="115" t="s">
        <v>96</v>
      </c>
      <c r="BD754" s="115" t="s">
        <v>112</v>
      </c>
      <c r="BE754" s="115" t="s">
        <v>95</v>
      </c>
      <c r="BF754" s="115" t="s">
        <v>91</v>
      </c>
    </row>
    <row r="755" spans="1:59">
      <c r="A755" s="115">
        <v>6982462306</v>
      </c>
      <c r="T755" s="142"/>
      <c r="U755" s="141">
        <f t="shared" si="253"/>
        <v>0</v>
      </c>
      <c r="V755" s="141" t="e">
        <f t="shared" si="254"/>
        <v>#DIV/0!</v>
      </c>
      <c r="W755" s="142"/>
      <c r="X755" s="141">
        <f t="shared" si="255"/>
        <v>0</v>
      </c>
      <c r="Y755" s="141">
        <f t="shared" si="256"/>
        <v>0</v>
      </c>
      <c r="Z755" s="141">
        <f t="shared" si="257"/>
        <v>0</v>
      </c>
      <c r="AA755" s="141">
        <f t="shared" si="258"/>
        <v>0</v>
      </c>
      <c r="AB755" s="141">
        <f t="shared" si="259"/>
        <v>0</v>
      </c>
      <c r="AC755" s="141">
        <f t="shared" si="260"/>
        <v>0</v>
      </c>
      <c r="AD755" s="141">
        <f t="shared" si="261"/>
        <v>0</v>
      </c>
      <c r="AE755" s="141">
        <f t="shared" si="262"/>
        <v>0</v>
      </c>
      <c r="AF755" s="141">
        <f t="shared" si="263"/>
        <v>0</v>
      </c>
      <c r="AG755" s="141">
        <f t="shared" si="264"/>
        <v>0</v>
      </c>
      <c r="AH755" s="141">
        <f t="shared" si="265"/>
        <v>0</v>
      </c>
      <c r="AI755" s="141">
        <f t="shared" si="266"/>
        <v>0</v>
      </c>
      <c r="AJ755" s="141">
        <f t="shared" si="267"/>
        <v>0</v>
      </c>
      <c r="AK755" s="141">
        <f t="shared" si="268"/>
        <v>0</v>
      </c>
      <c r="AL755" s="141">
        <f t="shared" si="269"/>
        <v>0</v>
      </c>
      <c r="AM755" s="141">
        <f t="shared" si="270"/>
        <v>0</v>
      </c>
      <c r="AN755" s="141">
        <f t="shared" si="271"/>
        <v>0</v>
      </c>
      <c r="AO755" s="141">
        <f t="shared" si="272"/>
        <v>0</v>
      </c>
      <c r="AP755" s="142"/>
      <c r="AQ755" s="142"/>
      <c r="AR755" s="141">
        <f t="shared" si="273"/>
        <v>0</v>
      </c>
      <c r="AS755" s="141">
        <f t="shared" si="274"/>
        <v>0</v>
      </c>
      <c r="AT755" s="141" t="str">
        <f t="shared" si="275"/>
        <v>Correct</v>
      </c>
      <c r="AU755" s="142"/>
      <c r="AV755" s="115" t="s">
        <v>83</v>
      </c>
      <c r="AW755" s="115">
        <v>62</v>
      </c>
      <c r="AX755" s="115" t="s">
        <v>181</v>
      </c>
      <c r="AY755" s="115" t="s">
        <v>478</v>
      </c>
      <c r="AZ755" s="115" t="s">
        <v>85</v>
      </c>
      <c r="BA755" s="115" t="s">
        <v>86</v>
      </c>
      <c r="BC755" s="115" t="s">
        <v>100</v>
      </c>
      <c r="BD755" s="115" t="s">
        <v>102</v>
      </c>
      <c r="BE755" s="115" t="s">
        <v>113</v>
      </c>
      <c r="BF755" s="115" t="s">
        <v>91</v>
      </c>
      <c r="BG755" s="115" t="s">
        <v>91</v>
      </c>
    </row>
    <row r="756" spans="1:59">
      <c r="A756" s="115">
        <v>5609427271</v>
      </c>
      <c r="D756" s="115" t="s">
        <v>54</v>
      </c>
      <c r="G756" s="115" t="s">
        <v>56</v>
      </c>
      <c r="S756" s="115" t="s">
        <v>66</v>
      </c>
      <c r="T756" s="142"/>
      <c r="U756" s="141">
        <f t="shared" si="253"/>
        <v>3</v>
      </c>
      <c r="V756" s="141">
        <f t="shared" si="254"/>
        <v>1</v>
      </c>
      <c r="W756" s="142"/>
      <c r="X756" s="141">
        <f t="shared" si="255"/>
        <v>0</v>
      </c>
      <c r="Y756" s="141">
        <f t="shared" si="256"/>
        <v>0</v>
      </c>
      <c r="Z756" s="141">
        <f t="shared" si="257"/>
        <v>1</v>
      </c>
      <c r="AA756" s="141">
        <f t="shared" si="258"/>
        <v>0</v>
      </c>
      <c r="AB756" s="141">
        <f t="shared" si="259"/>
        <v>0</v>
      </c>
      <c r="AC756" s="141">
        <f t="shared" si="260"/>
        <v>1</v>
      </c>
      <c r="AD756" s="141">
        <f t="shared" si="261"/>
        <v>0</v>
      </c>
      <c r="AE756" s="141">
        <f t="shared" si="262"/>
        <v>0</v>
      </c>
      <c r="AF756" s="141">
        <f t="shared" si="263"/>
        <v>0</v>
      </c>
      <c r="AG756" s="141">
        <f t="shared" si="264"/>
        <v>0</v>
      </c>
      <c r="AH756" s="141">
        <f t="shared" si="265"/>
        <v>0</v>
      </c>
      <c r="AI756" s="141">
        <f t="shared" si="266"/>
        <v>0</v>
      </c>
      <c r="AJ756" s="141">
        <f t="shared" si="267"/>
        <v>0</v>
      </c>
      <c r="AK756" s="141">
        <f t="shared" si="268"/>
        <v>0</v>
      </c>
      <c r="AL756" s="141">
        <f t="shared" si="269"/>
        <v>0</v>
      </c>
      <c r="AM756" s="141">
        <f t="shared" si="270"/>
        <v>0</v>
      </c>
      <c r="AN756" s="141">
        <f t="shared" si="271"/>
        <v>0</v>
      </c>
      <c r="AO756" s="141">
        <f t="shared" si="272"/>
        <v>1</v>
      </c>
      <c r="AP756" s="142"/>
      <c r="AQ756" s="142"/>
      <c r="AR756" s="141">
        <f t="shared" si="273"/>
        <v>3</v>
      </c>
      <c r="AS756" s="141">
        <f t="shared" si="274"/>
        <v>3</v>
      </c>
      <c r="AT756" s="141" t="str">
        <f t="shared" si="275"/>
        <v>Correct</v>
      </c>
      <c r="AU756" s="142"/>
      <c r="AV756" s="115" t="s">
        <v>83</v>
      </c>
      <c r="AW756" s="115">
        <v>25</v>
      </c>
      <c r="AX756" s="115" t="s">
        <v>181</v>
      </c>
      <c r="AY756" s="115" t="s">
        <v>201</v>
      </c>
      <c r="AZ756" s="115" t="s">
        <v>92</v>
      </c>
      <c r="BA756" s="115" t="s">
        <v>86</v>
      </c>
      <c r="BB756" s="115" t="s">
        <v>161</v>
      </c>
      <c r="BC756" s="115" t="s">
        <v>88</v>
      </c>
      <c r="BD756" s="115" t="s">
        <v>111</v>
      </c>
      <c r="BE756" s="115" t="s">
        <v>90</v>
      </c>
      <c r="BF756" s="115" t="s">
        <v>91</v>
      </c>
      <c r="BG756" s="115" t="s">
        <v>91</v>
      </c>
    </row>
    <row r="757" spans="1:59">
      <c r="A757" s="115">
        <v>7045788643</v>
      </c>
      <c r="H757" s="115" t="s">
        <v>57</v>
      </c>
      <c r="T757" s="142"/>
      <c r="U757" s="141">
        <f t="shared" si="253"/>
        <v>1</v>
      </c>
      <c r="V757" s="141">
        <f t="shared" si="254"/>
        <v>3</v>
      </c>
      <c r="W757" s="142"/>
      <c r="X757" s="141">
        <f t="shared" si="255"/>
        <v>0</v>
      </c>
      <c r="Y757" s="141">
        <f t="shared" si="256"/>
        <v>0</v>
      </c>
      <c r="Z757" s="141">
        <f t="shared" si="257"/>
        <v>0</v>
      </c>
      <c r="AA757" s="141">
        <f t="shared" si="258"/>
        <v>0</v>
      </c>
      <c r="AB757" s="141">
        <f t="shared" si="259"/>
        <v>0</v>
      </c>
      <c r="AC757" s="141">
        <f t="shared" si="260"/>
        <v>0</v>
      </c>
      <c r="AD757" s="141">
        <f t="shared" si="261"/>
        <v>1</v>
      </c>
      <c r="AE757" s="141">
        <f t="shared" si="262"/>
        <v>0</v>
      </c>
      <c r="AF757" s="141">
        <f t="shared" si="263"/>
        <v>0</v>
      </c>
      <c r="AG757" s="141">
        <f t="shared" si="264"/>
        <v>0</v>
      </c>
      <c r="AH757" s="141">
        <f t="shared" si="265"/>
        <v>0</v>
      </c>
      <c r="AI757" s="141">
        <f t="shared" si="266"/>
        <v>0</v>
      </c>
      <c r="AJ757" s="141">
        <f t="shared" si="267"/>
        <v>0</v>
      </c>
      <c r="AK757" s="141">
        <f t="shared" si="268"/>
        <v>0</v>
      </c>
      <c r="AL757" s="141">
        <f t="shared" si="269"/>
        <v>0</v>
      </c>
      <c r="AM757" s="141">
        <f t="shared" si="270"/>
        <v>0</v>
      </c>
      <c r="AN757" s="141">
        <f t="shared" si="271"/>
        <v>0</v>
      </c>
      <c r="AO757" s="141">
        <f t="shared" si="272"/>
        <v>0</v>
      </c>
      <c r="AP757" s="142"/>
      <c r="AQ757" s="142"/>
      <c r="AR757" s="141">
        <f t="shared" si="273"/>
        <v>1</v>
      </c>
      <c r="AS757" s="141">
        <f t="shared" si="274"/>
        <v>1</v>
      </c>
      <c r="AT757" s="141" t="str">
        <f t="shared" si="275"/>
        <v>Correct</v>
      </c>
      <c r="AU757" s="142"/>
      <c r="AV757" s="115" t="s">
        <v>83</v>
      </c>
      <c r="AX757" s="115" t="s">
        <v>181</v>
      </c>
      <c r="AY757" s="115" t="s">
        <v>238</v>
      </c>
      <c r="AZ757" s="115" t="s">
        <v>85</v>
      </c>
      <c r="BA757" s="115" t="s">
        <v>86</v>
      </c>
      <c r="BB757" s="115" t="s">
        <v>87</v>
      </c>
      <c r="BC757" s="115" t="s">
        <v>101</v>
      </c>
      <c r="BD757" s="115" t="s">
        <v>111</v>
      </c>
      <c r="BE757" s="115" t="s">
        <v>106</v>
      </c>
      <c r="BF757" s="115" t="s">
        <v>91</v>
      </c>
      <c r="BG757" s="115" t="s">
        <v>91</v>
      </c>
    </row>
    <row r="758" spans="1:59">
      <c r="A758" s="115">
        <v>6985156853</v>
      </c>
      <c r="T758" s="142"/>
      <c r="U758" s="141">
        <f t="shared" si="253"/>
        <v>0</v>
      </c>
      <c r="V758" s="141" t="e">
        <f t="shared" si="254"/>
        <v>#DIV/0!</v>
      </c>
      <c r="W758" s="142"/>
      <c r="X758" s="141">
        <f t="shared" si="255"/>
        <v>0</v>
      </c>
      <c r="Y758" s="141">
        <f t="shared" si="256"/>
        <v>0</v>
      </c>
      <c r="Z758" s="141">
        <f t="shared" si="257"/>
        <v>0</v>
      </c>
      <c r="AA758" s="141">
        <f t="shared" si="258"/>
        <v>0</v>
      </c>
      <c r="AB758" s="141">
        <f t="shared" si="259"/>
        <v>0</v>
      </c>
      <c r="AC758" s="141">
        <f t="shared" si="260"/>
        <v>0</v>
      </c>
      <c r="AD758" s="141">
        <f t="shared" si="261"/>
        <v>0</v>
      </c>
      <c r="AE758" s="141">
        <f t="shared" si="262"/>
        <v>0</v>
      </c>
      <c r="AF758" s="141">
        <f t="shared" si="263"/>
        <v>0</v>
      </c>
      <c r="AG758" s="141">
        <f t="shared" si="264"/>
        <v>0</v>
      </c>
      <c r="AH758" s="141">
        <f t="shared" si="265"/>
        <v>0</v>
      </c>
      <c r="AI758" s="141">
        <f t="shared" si="266"/>
        <v>0</v>
      </c>
      <c r="AJ758" s="141">
        <f t="shared" si="267"/>
        <v>0</v>
      </c>
      <c r="AK758" s="141">
        <f t="shared" si="268"/>
        <v>0</v>
      </c>
      <c r="AL758" s="141">
        <f t="shared" si="269"/>
        <v>0</v>
      </c>
      <c r="AM758" s="141">
        <f t="shared" si="270"/>
        <v>0</v>
      </c>
      <c r="AN758" s="141">
        <f t="shared" si="271"/>
        <v>0</v>
      </c>
      <c r="AO758" s="141">
        <f t="shared" si="272"/>
        <v>0</v>
      </c>
      <c r="AP758" s="142"/>
      <c r="AQ758" s="142"/>
      <c r="AR758" s="141">
        <f t="shared" si="273"/>
        <v>0</v>
      </c>
      <c r="AS758" s="141">
        <f t="shared" si="274"/>
        <v>0</v>
      </c>
      <c r="AT758" s="141" t="str">
        <f t="shared" si="275"/>
        <v>Correct</v>
      </c>
      <c r="AU758" s="142"/>
      <c r="AV758" s="115" t="s">
        <v>83</v>
      </c>
      <c r="AW758" s="115">
        <v>54</v>
      </c>
      <c r="AX758" s="115" t="s">
        <v>181</v>
      </c>
      <c r="AY758" s="115" t="s">
        <v>190</v>
      </c>
      <c r="AZ758" s="115" t="s">
        <v>85</v>
      </c>
      <c r="BA758" s="115" t="s">
        <v>86</v>
      </c>
      <c r="BB758" s="115" t="s">
        <v>87</v>
      </c>
      <c r="BD758" s="115" t="s">
        <v>114</v>
      </c>
      <c r="BE758" s="115" t="s">
        <v>98</v>
      </c>
      <c r="BF758" s="115" t="s">
        <v>91</v>
      </c>
      <c r="BG758" s="115" t="s">
        <v>86</v>
      </c>
    </row>
    <row r="759" spans="1:59">
      <c r="A759" s="115">
        <v>7045757208</v>
      </c>
      <c r="T759" s="142"/>
      <c r="U759" s="141">
        <f t="shared" si="253"/>
        <v>0</v>
      </c>
      <c r="V759" s="141" t="e">
        <f t="shared" si="254"/>
        <v>#DIV/0!</v>
      </c>
      <c r="W759" s="142"/>
      <c r="X759" s="141">
        <f t="shared" si="255"/>
        <v>0</v>
      </c>
      <c r="Y759" s="141">
        <f t="shared" si="256"/>
        <v>0</v>
      </c>
      <c r="Z759" s="141">
        <f t="shared" si="257"/>
        <v>0</v>
      </c>
      <c r="AA759" s="141">
        <f t="shared" si="258"/>
        <v>0</v>
      </c>
      <c r="AB759" s="141">
        <f t="shared" si="259"/>
        <v>0</v>
      </c>
      <c r="AC759" s="141">
        <f t="shared" si="260"/>
        <v>0</v>
      </c>
      <c r="AD759" s="141">
        <f t="shared" si="261"/>
        <v>0</v>
      </c>
      <c r="AE759" s="141">
        <f t="shared" si="262"/>
        <v>0</v>
      </c>
      <c r="AF759" s="141">
        <f t="shared" si="263"/>
        <v>0</v>
      </c>
      <c r="AG759" s="141">
        <f t="shared" si="264"/>
        <v>0</v>
      </c>
      <c r="AH759" s="141">
        <f t="shared" si="265"/>
        <v>0</v>
      </c>
      <c r="AI759" s="141">
        <f t="shared" si="266"/>
        <v>0</v>
      </c>
      <c r="AJ759" s="141">
        <f t="shared" si="267"/>
        <v>0</v>
      </c>
      <c r="AK759" s="141">
        <f t="shared" si="268"/>
        <v>0</v>
      </c>
      <c r="AL759" s="141">
        <f t="shared" si="269"/>
        <v>0</v>
      </c>
      <c r="AM759" s="141">
        <f t="shared" si="270"/>
        <v>0</v>
      </c>
      <c r="AN759" s="141">
        <f t="shared" si="271"/>
        <v>0</v>
      </c>
      <c r="AO759" s="141">
        <f t="shared" si="272"/>
        <v>0</v>
      </c>
      <c r="AP759" s="142"/>
      <c r="AQ759" s="142"/>
      <c r="AR759" s="141">
        <f t="shared" si="273"/>
        <v>0</v>
      </c>
      <c r="AS759" s="141">
        <f t="shared" si="274"/>
        <v>0</v>
      </c>
      <c r="AT759" s="141" t="str">
        <f t="shared" si="275"/>
        <v>Correct</v>
      </c>
      <c r="AU759" s="142"/>
      <c r="AV759" s="115" t="s">
        <v>99</v>
      </c>
      <c r="AW759" s="115">
        <v>90</v>
      </c>
      <c r="AX759" s="115" t="s">
        <v>181</v>
      </c>
      <c r="AY759" s="115" t="s">
        <v>438</v>
      </c>
      <c r="AZ759" s="115" t="s">
        <v>85</v>
      </c>
      <c r="BA759" s="115" t="s">
        <v>86</v>
      </c>
      <c r="BB759" s="115" t="s">
        <v>87</v>
      </c>
      <c r="BC759" s="115" t="s">
        <v>101</v>
      </c>
      <c r="BD759" s="115" t="s">
        <v>94</v>
      </c>
      <c r="BE759" s="115" t="s">
        <v>106</v>
      </c>
      <c r="BF759" s="115" t="s">
        <v>91</v>
      </c>
      <c r="BG759" s="115" t="s">
        <v>86</v>
      </c>
    </row>
    <row r="760" spans="1:59">
      <c r="A760" s="115">
        <v>5609589005</v>
      </c>
      <c r="F760" s="115" t="s">
        <v>55</v>
      </c>
      <c r="S760" s="115" t="s">
        <v>66</v>
      </c>
      <c r="T760" s="142"/>
      <c r="U760" s="141">
        <f t="shared" si="253"/>
        <v>2</v>
      </c>
      <c r="V760" s="141">
        <f t="shared" si="254"/>
        <v>1.5</v>
      </c>
      <c r="W760" s="142"/>
      <c r="X760" s="141">
        <f t="shared" si="255"/>
        <v>0</v>
      </c>
      <c r="Y760" s="141">
        <f t="shared" si="256"/>
        <v>0</v>
      </c>
      <c r="Z760" s="141">
        <f t="shared" si="257"/>
        <v>0</v>
      </c>
      <c r="AA760" s="141">
        <f t="shared" si="258"/>
        <v>0</v>
      </c>
      <c r="AB760" s="141">
        <f t="shared" si="259"/>
        <v>1</v>
      </c>
      <c r="AC760" s="141">
        <f t="shared" si="260"/>
        <v>0</v>
      </c>
      <c r="AD760" s="141">
        <f t="shared" si="261"/>
        <v>0</v>
      </c>
      <c r="AE760" s="141">
        <f t="shared" si="262"/>
        <v>0</v>
      </c>
      <c r="AF760" s="141">
        <f t="shared" si="263"/>
        <v>0</v>
      </c>
      <c r="AG760" s="141">
        <f t="shared" si="264"/>
        <v>0</v>
      </c>
      <c r="AH760" s="141">
        <f t="shared" si="265"/>
        <v>0</v>
      </c>
      <c r="AI760" s="141">
        <f t="shared" si="266"/>
        <v>0</v>
      </c>
      <c r="AJ760" s="141">
        <f t="shared" si="267"/>
        <v>0</v>
      </c>
      <c r="AK760" s="141">
        <f t="shared" si="268"/>
        <v>0</v>
      </c>
      <c r="AL760" s="141">
        <f t="shared" si="269"/>
        <v>0</v>
      </c>
      <c r="AM760" s="141">
        <f t="shared" si="270"/>
        <v>0</v>
      </c>
      <c r="AN760" s="141">
        <f t="shared" si="271"/>
        <v>0</v>
      </c>
      <c r="AO760" s="141">
        <f t="shared" si="272"/>
        <v>1</v>
      </c>
      <c r="AP760" s="142"/>
      <c r="AQ760" s="142"/>
      <c r="AR760" s="141">
        <f t="shared" si="273"/>
        <v>2</v>
      </c>
      <c r="AS760" s="141">
        <f t="shared" si="274"/>
        <v>2</v>
      </c>
      <c r="AT760" s="141" t="str">
        <f t="shared" si="275"/>
        <v>Correct</v>
      </c>
      <c r="AU760" s="142"/>
      <c r="AV760" s="115" t="s">
        <v>83</v>
      </c>
      <c r="AW760" s="115">
        <v>61</v>
      </c>
      <c r="AX760" s="115" t="s">
        <v>181</v>
      </c>
      <c r="AY760" s="115" t="s">
        <v>244</v>
      </c>
      <c r="AZ760" s="115" t="s">
        <v>85</v>
      </c>
      <c r="BA760" s="115" t="s">
        <v>86</v>
      </c>
      <c r="BB760" s="115" t="s">
        <v>87</v>
      </c>
      <c r="BC760" s="115" t="s">
        <v>88</v>
      </c>
      <c r="BD760" s="115" t="s">
        <v>111</v>
      </c>
      <c r="BE760" s="115" t="s">
        <v>90</v>
      </c>
      <c r="BF760" s="115" t="s">
        <v>91</v>
      </c>
      <c r="BG760" s="115" t="s">
        <v>91</v>
      </c>
    </row>
    <row r="761" spans="1:59">
      <c r="A761" s="115">
        <v>7044863279</v>
      </c>
      <c r="D761" s="115" t="s">
        <v>54</v>
      </c>
      <c r="E761" s="115" t="s">
        <v>19</v>
      </c>
      <c r="N761" s="115" t="s">
        <v>26</v>
      </c>
      <c r="T761" s="142"/>
      <c r="U761" s="141">
        <f t="shared" si="253"/>
        <v>3</v>
      </c>
      <c r="V761" s="141">
        <f t="shared" si="254"/>
        <v>1</v>
      </c>
      <c r="W761" s="142"/>
      <c r="X761" s="141">
        <f t="shared" si="255"/>
        <v>0</v>
      </c>
      <c r="Y761" s="141">
        <f t="shared" si="256"/>
        <v>0</v>
      </c>
      <c r="Z761" s="141">
        <f t="shared" si="257"/>
        <v>1</v>
      </c>
      <c r="AA761" s="141">
        <f t="shared" si="258"/>
        <v>1</v>
      </c>
      <c r="AB761" s="141">
        <f t="shared" si="259"/>
        <v>0</v>
      </c>
      <c r="AC761" s="141">
        <f t="shared" si="260"/>
        <v>0</v>
      </c>
      <c r="AD761" s="141">
        <f t="shared" si="261"/>
        <v>0</v>
      </c>
      <c r="AE761" s="141">
        <f t="shared" si="262"/>
        <v>0</v>
      </c>
      <c r="AF761" s="141">
        <f t="shared" si="263"/>
        <v>0</v>
      </c>
      <c r="AG761" s="141">
        <f t="shared" si="264"/>
        <v>0</v>
      </c>
      <c r="AH761" s="141">
        <f t="shared" si="265"/>
        <v>0</v>
      </c>
      <c r="AI761" s="141">
        <f t="shared" si="266"/>
        <v>0</v>
      </c>
      <c r="AJ761" s="141">
        <f t="shared" si="267"/>
        <v>1</v>
      </c>
      <c r="AK761" s="141">
        <f t="shared" si="268"/>
        <v>0</v>
      </c>
      <c r="AL761" s="141">
        <f t="shared" si="269"/>
        <v>0</v>
      </c>
      <c r="AM761" s="141">
        <f t="shared" si="270"/>
        <v>0</v>
      </c>
      <c r="AN761" s="141">
        <f t="shared" si="271"/>
        <v>0</v>
      </c>
      <c r="AO761" s="141">
        <f t="shared" si="272"/>
        <v>0</v>
      </c>
      <c r="AP761" s="142"/>
      <c r="AQ761" s="142"/>
      <c r="AR761" s="141">
        <f t="shared" si="273"/>
        <v>3</v>
      </c>
      <c r="AS761" s="141">
        <f t="shared" si="274"/>
        <v>3</v>
      </c>
      <c r="AT761" s="141" t="str">
        <f t="shared" si="275"/>
        <v>Correct</v>
      </c>
      <c r="AU761" s="142"/>
      <c r="AV761" s="115" t="s">
        <v>83</v>
      </c>
      <c r="AW761" s="115">
        <v>82</v>
      </c>
      <c r="AX761" s="115" t="s">
        <v>181</v>
      </c>
      <c r="AY761" s="115" t="s">
        <v>208</v>
      </c>
      <c r="AZ761" s="115" t="s">
        <v>85</v>
      </c>
      <c r="BB761" s="115" t="s">
        <v>139</v>
      </c>
      <c r="BC761" s="115" t="s">
        <v>100</v>
      </c>
      <c r="BD761" s="115" t="s">
        <v>102</v>
      </c>
      <c r="BE761" s="115" t="s">
        <v>106</v>
      </c>
      <c r="BF761" s="115" t="s">
        <v>91</v>
      </c>
      <c r="BG761" s="115" t="s">
        <v>86</v>
      </c>
    </row>
    <row r="762" spans="1:59">
      <c r="A762" s="115">
        <v>7044848152</v>
      </c>
      <c r="T762" s="142"/>
      <c r="U762" s="141">
        <f t="shared" si="253"/>
        <v>0</v>
      </c>
      <c r="V762" s="141" t="e">
        <f t="shared" si="254"/>
        <v>#DIV/0!</v>
      </c>
      <c r="W762" s="142"/>
      <c r="X762" s="141">
        <f t="shared" si="255"/>
        <v>0</v>
      </c>
      <c r="Y762" s="141">
        <f t="shared" si="256"/>
        <v>0</v>
      </c>
      <c r="Z762" s="141">
        <f t="shared" si="257"/>
        <v>0</v>
      </c>
      <c r="AA762" s="141">
        <f t="shared" si="258"/>
        <v>0</v>
      </c>
      <c r="AB762" s="141">
        <f t="shared" si="259"/>
        <v>0</v>
      </c>
      <c r="AC762" s="141">
        <f t="shared" si="260"/>
        <v>0</v>
      </c>
      <c r="AD762" s="141">
        <f t="shared" si="261"/>
        <v>0</v>
      </c>
      <c r="AE762" s="141">
        <f t="shared" si="262"/>
        <v>0</v>
      </c>
      <c r="AF762" s="141">
        <f t="shared" si="263"/>
        <v>0</v>
      </c>
      <c r="AG762" s="141">
        <f t="shared" si="264"/>
        <v>0</v>
      </c>
      <c r="AH762" s="141">
        <f t="shared" si="265"/>
        <v>0</v>
      </c>
      <c r="AI762" s="141">
        <f t="shared" si="266"/>
        <v>0</v>
      </c>
      <c r="AJ762" s="141">
        <f t="shared" si="267"/>
        <v>0</v>
      </c>
      <c r="AK762" s="141">
        <f t="shared" si="268"/>
        <v>0</v>
      </c>
      <c r="AL762" s="141">
        <f t="shared" si="269"/>
        <v>0</v>
      </c>
      <c r="AM762" s="141">
        <f t="shared" si="270"/>
        <v>0</v>
      </c>
      <c r="AN762" s="141">
        <f t="shared" si="271"/>
        <v>0</v>
      </c>
      <c r="AO762" s="141">
        <f t="shared" si="272"/>
        <v>0</v>
      </c>
      <c r="AP762" s="142"/>
      <c r="AQ762" s="142"/>
      <c r="AR762" s="141">
        <f t="shared" si="273"/>
        <v>0</v>
      </c>
      <c r="AS762" s="141">
        <f t="shared" si="274"/>
        <v>0</v>
      </c>
      <c r="AT762" s="141" t="str">
        <f t="shared" si="275"/>
        <v>Correct</v>
      </c>
      <c r="AU762" s="142"/>
      <c r="AV762" s="115" t="s">
        <v>99</v>
      </c>
      <c r="AW762" s="115">
        <v>87</v>
      </c>
      <c r="AX762" s="115" t="s">
        <v>84</v>
      </c>
      <c r="AY762" s="115" t="s">
        <v>195</v>
      </c>
      <c r="AZ762" s="115" t="s">
        <v>85</v>
      </c>
      <c r="BA762" s="115" t="s">
        <v>86</v>
      </c>
      <c r="BB762" s="115" t="s">
        <v>87</v>
      </c>
      <c r="BC762" s="115" t="s">
        <v>104</v>
      </c>
      <c r="BD762" s="115" t="s">
        <v>94</v>
      </c>
      <c r="BE762" s="115" t="s">
        <v>106</v>
      </c>
      <c r="BF762" s="115" t="s">
        <v>91</v>
      </c>
      <c r="BG762" s="115" t="s">
        <v>86</v>
      </c>
    </row>
    <row r="763" spans="1:59">
      <c r="A763" s="115">
        <v>5585091280</v>
      </c>
      <c r="K763" s="115" t="s">
        <v>60</v>
      </c>
      <c r="R763" s="115" t="s">
        <v>65</v>
      </c>
      <c r="S763" s="115" t="s">
        <v>66</v>
      </c>
      <c r="T763" s="142"/>
      <c r="U763" s="141">
        <f t="shared" si="253"/>
        <v>3</v>
      </c>
      <c r="V763" s="141">
        <f t="shared" si="254"/>
        <v>1</v>
      </c>
      <c r="W763" s="142"/>
      <c r="X763" s="141">
        <f t="shared" si="255"/>
        <v>0</v>
      </c>
      <c r="Y763" s="141">
        <f t="shared" si="256"/>
        <v>0</v>
      </c>
      <c r="Z763" s="141">
        <f t="shared" si="257"/>
        <v>0</v>
      </c>
      <c r="AA763" s="141">
        <f t="shared" si="258"/>
        <v>0</v>
      </c>
      <c r="AB763" s="141">
        <f t="shared" si="259"/>
        <v>0</v>
      </c>
      <c r="AC763" s="141">
        <f t="shared" si="260"/>
        <v>0</v>
      </c>
      <c r="AD763" s="141">
        <f t="shared" si="261"/>
        <v>0</v>
      </c>
      <c r="AE763" s="141">
        <f t="shared" si="262"/>
        <v>0</v>
      </c>
      <c r="AF763" s="141">
        <f t="shared" si="263"/>
        <v>0</v>
      </c>
      <c r="AG763" s="141">
        <f t="shared" si="264"/>
        <v>1</v>
      </c>
      <c r="AH763" s="141">
        <f t="shared" si="265"/>
        <v>0</v>
      </c>
      <c r="AI763" s="141">
        <f t="shared" si="266"/>
        <v>0</v>
      </c>
      <c r="AJ763" s="141">
        <f t="shared" si="267"/>
        <v>0</v>
      </c>
      <c r="AK763" s="141">
        <f t="shared" si="268"/>
        <v>0</v>
      </c>
      <c r="AL763" s="141">
        <f t="shared" si="269"/>
        <v>0</v>
      </c>
      <c r="AM763" s="141">
        <f t="shared" si="270"/>
        <v>0</v>
      </c>
      <c r="AN763" s="141">
        <f t="shared" si="271"/>
        <v>1</v>
      </c>
      <c r="AO763" s="141">
        <f t="shared" si="272"/>
        <v>1</v>
      </c>
      <c r="AP763" s="142"/>
      <c r="AQ763" s="142"/>
      <c r="AR763" s="141">
        <f t="shared" si="273"/>
        <v>3</v>
      </c>
      <c r="AS763" s="141">
        <f t="shared" si="274"/>
        <v>3</v>
      </c>
      <c r="AT763" s="141" t="str">
        <f t="shared" si="275"/>
        <v>Correct</v>
      </c>
      <c r="AU763" s="142"/>
      <c r="AV763" s="115" t="s">
        <v>116</v>
      </c>
      <c r="AW763" s="115">
        <v>55</v>
      </c>
      <c r="AX763" s="115" t="s">
        <v>181</v>
      </c>
      <c r="AY763" s="115" t="s">
        <v>227</v>
      </c>
      <c r="AZ763" s="115" t="s">
        <v>85</v>
      </c>
      <c r="BA763" s="115" t="s">
        <v>86</v>
      </c>
      <c r="BB763" s="115" t="s">
        <v>87</v>
      </c>
      <c r="BC763" s="115" t="s">
        <v>101</v>
      </c>
      <c r="BD763" s="115" t="s">
        <v>89</v>
      </c>
      <c r="BE763" s="115" t="s">
        <v>90</v>
      </c>
      <c r="BF763" s="115" t="s">
        <v>91</v>
      </c>
      <c r="BG763" s="115" t="s">
        <v>91</v>
      </c>
    </row>
    <row r="764" spans="1:59">
      <c r="A764" s="115">
        <v>5609453420</v>
      </c>
      <c r="E764" s="115" t="s">
        <v>19</v>
      </c>
      <c r="L764" s="115" t="s">
        <v>61</v>
      </c>
      <c r="N764" s="115" t="s">
        <v>26</v>
      </c>
      <c r="T764" s="142"/>
      <c r="U764" s="141">
        <f t="shared" si="253"/>
        <v>3</v>
      </c>
      <c r="V764" s="141">
        <f t="shared" si="254"/>
        <v>1</v>
      </c>
      <c r="W764" s="142"/>
      <c r="X764" s="141">
        <f t="shared" si="255"/>
        <v>0</v>
      </c>
      <c r="Y764" s="141">
        <f t="shared" si="256"/>
        <v>0</v>
      </c>
      <c r="Z764" s="141">
        <f t="shared" si="257"/>
        <v>0</v>
      </c>
      <c r="AA764" s="141">
        <f t="shared" si="258"/>
        <v>1</v>
      </c>
      <c r="AB764" s="141">
        <f t="shared" si="259"/>
        <v>0</v>
      </c>
      <c r="AC764" s="141">
        <f t="shared" si="260"/>
        <v>0</v>
      </c>
      <c r="AD764" s="141">
        <f t="shared" si="261"/>
        <v>0</v>
      </c>
      <c r="AE764" s="141">
        <f t="shared" si="262"/>
        <v>0</v>
      </c>
      <c r="AF764" s="141">
        <f t="shared" si="263"/>
        <v>0</v>
      </c>
      <c r="AG764" s="141">
        <f t="shared" si="264"/>
        <v>0</v>
      </c>
      <c r="AH764" s="141">
        <f t="shared" si="265"/>
        <v>1</v>
      </c>
      <c r="AI764" s="141">
        <f t="shared" si="266"/>
        <v>0</v>
      </c>
      <c r="AJ764" s="141">
        <f t="shared" si="267"/>
        <v>1</v>
      </c>
      <c r="AK764" s="141">
        <f t="shared" si="268"/>
        <v>0</v>
      </c>
      <c r="AL764" s="141">
        <f t="shared" si="269"/>
        <v>0</v>
      </c>
      <c r="AM764" s="141">
        <f t="shared" si="270"/>
        <v>0</v>
      </c>
      <c r="AN764" s="141">
        <f t="shared" si="271"/>
        <v>0</v>
      </c>
      <c r="AO764" s="141">
        <f t="shared" si="272"/>
        <v>0</v>
      </c>
      <c r="AP764" s="142"/>
      <c r="AQ764" s="142"/>
      <c r="AR764" s="141">
        <f t="shared" si="273"/>
        <v>3</v>
      </c>
      <c r="AS764" s="141">
        <f t="shared" si="274"/>
        <v>3</v>
      </c>
      <c r="AT764" s="141" t="str">
        <f t="shared" si="275"/>
        <v>Correct</v>
      </c>
      <c r="AU764" s="142"/>
      <c r="AV764" s="115" t="s">
        <v>83</v>
      </c>
      <c r="AW764" s="115">
        <v>66</v>
      </c>
      <c r="AX764" s="115" t="s">
        <v>181</v>
      </c>
      <c r="AY764" s="115" t="s">
        <v>430</v>
      </c>
      <c r="AZ764" s="115" t="s">
        <v>85</v>
      </c>
      <c r="BA764" s="115" t="s">
        <v>86</v>
      </c>
      <c r="BB764" s="115" t="s">
        <v>87</v>
      </c>
      <c r="BC764" s="115" t="s">
        <v>100</v>
      </c>
      <c r="BD764" s="115" t="s">
        <v>111</v>
      </c>
      <c r="BE764" s="115" t="s">
        <v>90</v>
      </c>
      <c r="BF764" s="115" t="s">
        <v>91</v>
      </c>
      <c r="BG764" s="115" t="s">
        <v>91</v>
      </c>
    </row>
    <row r="765" spans="1:59">
      <c r="A765" s="115">
        <v>5605118140</v>
      </c>
      <c r="P765" s="115" t="s">
        <v>63</v>
      </c>
      <c r="T765" s="142"/>
      <c r="U765" s="141">
        <f t="shared" si="253"/>
        <v>1</v>
      </c>
      <c r="V765" s="141">
        <f t="shared" si="254"/>
        <v>3</v>
      </c>
      <c r="W765" s="142"/>
      <c r="X765" s="141">
        <f t="shared" si="255"/>
        <v>0</v>
      </c>
      <c r="Y765" s="141">
        <f t="shared" si="256"/>
        <v>0</v>
      </c>
      <c r="Z765" s="141">
        <f t="shared" si="257"/>
        <v>0</v>
      </c>
      <c r="AA765" s="141">
        <f t="shared" si="258"/>
        <v>0</v>
      </c>
      <c r="AB765" s="141">
        <f t="shared" si="259"/>
        <v>0</v>
      </c>
      <c r="AC765" s="141">
        <f t="shared" si="260"/>
        <v>0</v>
      </c>
      <c r="AD765" s="141">
        <f t="shared" si="261"/>
        <v>0</v>
      </c>
      <c r="AE765" s="141">
        <f t="shared" si="262"/>
        <v>0</v>
      </c>
      <c r="AF765" s="141">
        <f t="shared" si="263"/>
        <v>0</v>
      </c>
      <c r="AG765" s="141">
        <f t="shared" si="264"/>
        <v>0</v>
      </c>
      <c r="AH765" s="141">
        <f t="shared" si="265"/>
        <v>0</v>
      </c>
      <c r="AI765" s="141">
        <f t="shared" si="266"/>
        <v>0</v>
      </c>
      <c r="AJ765" s="141">
        <f t="shared" si="267"/>
        <v>0</v>
      </c>
      <c r="AK765" s="141">
        <f t="shared" si="268"/>
        <v>0</v>
      </c>
      <c r="AL765" s="141">
        <f t="shared" si="269"/>
        <v>1</v>
      </c>
      <c r="AM765" s="141">
        <f t="shared" si="270"/>
        <v>0</v>
      </c>
      <c r="AN765" s="141">
        <f t="shared" si="271"/>
        <v>0</v>
      </c>
      <c r="AO765" s="141">
        <f t="shared" si="272"/>
        <v>0</v>
      </c>
      <c r="AP765" s="142"/>
      <c r="AQ765" s="142"/>
      <c r="AR765" s="141">
        <f t="shared" si="273"/>
        <v>1</v>
      </c>
      <c r="AS765" s="141">
        <f t="shared" si="274"/>
        <v>1</v>
      </c>
      <c r="AT765" s="141" t="str">
        <f t="shared" si="275"/>
        <v>Correct</v>
      </c>
      <c r="AU765" s="142"/>
    </row>
    <row r="766" spans="1:59">
      <c r="A766" s="115">
        <v>5606665760</v>
      </c>
      <c r="D766" s="115" t="s">
        <v>54</v>
      </c>
      <c r="I766" s="115" t="s">
        <v>58</v>
      </c>
      <c r="S766" s="115" t="s">
        <v>66</v>
      </c>
      <c r="T766" s="142"/>
      <c r="U766" s="141">
        <f t="shared" si="253"/>
        <v>3</v>
      </c>
      <c r="V766" s="141">
        <f t="shared" si="254"/>
        <v>1</v>
      </c>
      <c r="W766" s="142"/>
      <c r="X766" s="141">
        <f t="shared" si="255"/>
        <v>0</v>
      </c>
      <c r="Y766" s="141">
        <f t="shared" si="256"/>
        <v>0</v>
      </c>
      <c r="Z766" s="141">
        <f t="shared" si="257"/>
        <v>1</v>
      </c>
      <c r="AA766" s="141">
        <f t="shared" si="258"/>
        <v>0</v>
      </c>
      <c r="AB766" s="141">
        <f t="shared" si="259"/>
        <v>0</v>
      </c>
      <c r="AC766" s="141">
        <f t="shared" si="260"/>
        <v>0</v>
      </c>
      <c r="AD766" s="141">
        <f t="shared" si="261"/>
        <v>0</v>
      </c>
      <c r="AE766" s="141">
        <f t="shared" si="262"/>
        <v>1</v>
      </c>
      <c r="AF766" s="141">
        <f t="shared" si="263"/>
        <v>0</v>
      </c>
      <c r="AG766" s="141">
        <f t="shared" si="264"/>
        <v>0</v>
      </c>
      <c r="AH766" s="141">
        <f t="shared" si="265"/>
        <v>0</v>
      </c>
      <c r="AI766" s="141">
        <f t="shared" si="266"/>
        <v>0</v>
      </c>
      <c r="AJ766" s="141">
        <f t="shared" si="267"/>
        <v>0</v>
      </c>
      <c r="AK766" s="141">
        <f t="shared" si="268"/>
        <v>0</v>
      </c>
      <c r="AL766" s="141">
        <f t="shared" si="269"/>
        <v>0</v>
      </c>
      <c r="AM766" s="141">
        <f t="shared" si="270"/>
        <v>0</v>
      </c>
      <c r="AN766" s="141">
        <f t="shared" si="271"/>
        <v>0</v>
      </c>
      <c r="AO766" s="141">
        <f t="shared" si="272"/>
        <v>1</v>
      </c>
      <c r="AP766" s="142"/>
      <c r="AQ766" s="142"/>
      <c r="AR766" s="141">
        <f t="shared" si="273"/>
        <v>3</v>
      </c>
      <c r="AS766" s="141">
        <f t="shared" si="274"/>
        <v>3</v>
      </c>
      <c r="AT766" s="141" t="str">
        <f t="shared" si="275"/>
        <v>Correct</v>
      </c>
      <c r="AU766" s="142"/>
      <c r="AV766" s="115" t="s">
        <v>83</v>
      </c>
      <c r="AW766" s="115">
        <v>50</v>
      </c>
      <c r="AX766" s="115" t="s">
        <v>84</v>
      </c>
      <c r="AY766" s="115" t="s">
        <v>428</v>
      </c>
      <c r="AZ766" s="115" t="s">
        <v>85</v>
      </c>
      <c r="BA766" s="115" t="s">
        <v>86</v>
      </c>
      <c r="BB766" s="115" t="s">
        <v>87</v>
      </c>
      <c r="BC766" s="115" t="s">
        <v>88</v>
      </c>
      <c r="BD766" s="115" t="s">
        <v>102</v>
      </c>
      <c r="BE766" s="115" t="s">
        <v>90</v>
      </c>
      <c r="BF766" s="115" t="s">
        <v>91</v>
      </c>
      <c r="BG766" s="115" t="s">
        <v>91</v>
      </c>
    </row>
    <row r="767" spans="1:59">
      <c r="A767" s="115">
        <v>7010998086</v>
      </c>
      <c r="B767" s="115" t="s">
        <v>52</v>
      </c>
      <c r="E767" s="115" t="s">
        <v>19</v>
      </c>
      <c r="I767" s="115" t="s">
        <v>58</v>
      </c>
      <c r="T767" s="142"/>
      <c r="U767" s="141">
        <f t="shared" si="253"/>
        <v>3</v>
      </c>
      <c r="V767" s="141">
        <f t="shared" si="254"/>
        <v>1</v>
      </c>
      <c r="W767" s="142"/>
      <c r="X767" s="141">
        <f t="shared" si="255"/>
        <v>1</v>
      </c>
      <c r="Y767" s="141">
        <f t="shared" si="256"/>
        <v>0</v>
      </c>
      <c r="Z767" s="141">
        <f t="shared" si="257"/>
        <v>0</v>
      </c>
      <c r="AA767" s="141">
        <f t="shared" si="258"/>
        <v>1</v>
      </c>
      <c r="AB767" s="141">
        <f t="shared" si="259"/>
        <v>0</v>
      </c>
      <c r="AC767" s="141">
        <f t="shared" si="260"/>
        <v>0</v>
      </c>
      <c r="AD767" s="141">
        <f t="shared" si="261"/>
        <v>0</v>
      </c>
      <c r="AE767" s="141">
        <f t="shared" si="262"/>
        <v>1</v>
      </c>
      <c r="AF767" s="141">
        <f t="shared" si="263"/>
        <v>0</v>
      </c>
      <c r="AG767" s="141">
        <f t="shared" si="264"/>
        <v>0</v>
      </c>
      <c r="AH767" s="141">
        <f t="shared" si="265"/>
        <v>0</v>
      </c>
      <c r="AI767" s="141">
        <f t="shared" si="266"/>
        <v>0</v>
      </c>
      <c r="AJ767" s="141">
        <f t="shared" si="267"/>
        <v>0</v>
      </c>
      <c r="AK767" s="141">
        <f t="shared" si="268"/>
        <v>0</v>
      </c>
      <c r="AL767" s="141">
        <f t="shared" si="269"/>
        <v>0</v>
      </c>
      <c r="AM767" s="141">
        <f t="shared" si="270"/>
        <v>0</v>
      </c>
      <c r="AN767" s="141">
        <f t="shared" si="271"/>
        <v>0</v>
      </c>
      <c r="AO767" s="141">
        <f t="shared" si="272"/>
        <v>0</v>
      </c>
      <c r="AP767" s="142"/>
      <c r="AQ767" s="142"/>
      <c r="AR767" s="141">
        <f t="shared" si="273"/>
        <v>3</v>
      </c>
      <c r="AS767" s="141">
        <f t="shared" si="274"/>
        <v>3</v>
      </c>
      <c r="AT767" s="141" t="str">
        <f t="shared" si="275"/>
        <v>Correct</v>
      </c>
      <c r="AU767" s="142"/>
      <c r="AV767" s="115" t="s">
        <v>99</v>
      </c>
      <c r="AW767" s="115">
        <v>80</v>
      </c>
      <c r="AX767" s="115" t="s">
        <v>84</v>
      </c>
      <c r="AY767" s="115" t="s">
        <v>129</v>
      </c>
      <c r="AZ767" s="115" t="s">
        <v>97</v>
      </c>
      <c r="BA767" s="115" t="s">
        <v>86</v>
      </c>
      <c r="BB767" s="115" t="s">
        <v>87</v>
      </c>
      <c r="BC767" s="115" t="s">
        <v>100</v>
      </c>
      <c r="BD767" s="115" t="s">
        <v>89</v>
      </c>
      <c r="BE767" s="115" t="s">
        <v>106</v>
      </c>
      <c r="BF767" s="115" t="s">
        <v>91</v>
      </c>
      <c r="BG767" s="115" t="s">
        <v>91</v>
      </c>
    </row>
    <row r="768" spans="1:59">
      <c r="A768" s="115">
        <v>7045768190</v>
      </c>
      <c r="T768" s="142"/>
      <c r="U768" s="141">
        <f t="shared" si="253"/>
        <v>0</v>
      </c>
      <c r="V768" s="141" t="e">
        <f t="shared" si="254"/>
        <v>#DIV/0!</v>
      </c>
      <c r="W768" s="142"/>
      <c r="X768" s="141">
        <f t="shared" si="255"/>
        <v>0</v>
      </c>
      <c r="Y768" s="141">
        <f t="shared" si="256"/>
        <v>0</v>
      </c>
      <c r="Z768" s="141">
        <f t="shared" si="257"/>
        <v>0</v>
      </c>
      <c r="AA768" s="141">
        <f t="shared" si="258"/>
        <v>0</v>
      </c>
      <c r="AB768" s="141">
        <f t="shared" si="259"/>
        <v>0</v>
      </c>
      <c r="AC768" s="141">
        <f t="shared" si="260"/>
        <v>0</v>
      </c>
      <c r="AD768" s="141">
        <f t="shared" si="261"/>
        <v>0</v>
      </c>
      <c r="AE768" s="141">
        <f t="shared" si="262"/>
        <v>0</v>
      </c>
      <c r="AF768" s="141">
        <f t="shared" si="263"/>
        <v>0</v>
      </c>
      <c r="AG768" s="141">
        <f t="shared" si="264"/>
        <v>0</v>
      </c>
      <c r="AH768" s="141">
        <f t="shared" si="265"/>
        <v>0</v>
      </c>
      <c r="AI768" s="141">
        <f t="shared" si="266"/>
        <v>0</v>
      </c>
      <c r="AJ768" s="141">
        <f t="shared" si="267"/>
        <v>0</v>
      </c>
      <c r="AK768" s="141">
        <f t="shared" si="268"/>
        <v>0</v>
      </c>
      <c r="AL768" s="141">
        <f t="shared" si="269"/>
        <v>0</v>
      </c>
      <c r="AM768" s="141">
        <f t="shared" si="270"/>
        <v>0</v>
      </c>
      <c r="AN768" s="141">
        <f t="shared" si="271"/>
        <v>0</v>
      </c>
      <c r="AO768" s="141">
        <f t="shared" si="272"/>
        <v>0</v>
      </c>
      <c r="AP768" s="142"/>
      <c r="AQ768" s="142"/>
      <c r="AR768" s="141">
        <f t="shared" si="273"/>
        <v>0</v>
      </c>
      <c r="AS768" s="141">
        <f t="shared" si="274"/>
        <v>0</v>
      </c>
      <c r="AT768" s="141" t="str">
        <f t="shared" si="275"/>
        <v>Correct</v>
      </c>
      <c r="AU768" s="142"/>
      <c r="AV768" s="115" t="s">
        <v>83</v>
      </c>
      <c r="AW768" s="115">
        <v>32</v>
      </c>
      <c r="AX768" s="115" t="s">
        <v>181</v>
      </c>
      <c r="AY768" s="115" t="s">
        <v>190</v>
      </c>
      <c r="AZ768" s="115" t="s">
        <v>85</v>
      </c>
      <c r="BA768" s="115" t="s">
        <v>86</v>
      </c>
      <c r="BB768" s="115" t="s">
        <v>87</v>
      </c>
      <c r="BC768" s="115" t="s">
        <v>100</v>
      </c>
      <c r="BD768" s="115" t="s">
        <v>111</v>
      </c>
      <c r="BE768" s="115" t="s">
        <v>90</v>
      </c>
      <c r="BF768" s="115" t="s">
        <v>91</v>
      </c>
      <c r="BG768" s="115" t="s">
        <v>91</v>
      </c>
    </row>
    <row r="769" spans="1:59">
      <c r="A769" s="115">
        <v>7011313565</v>
      </c>
      <c r="T769" s="142"/>
      <c r="U769" s="141">
        <f t="shared" si="253"/>
        <v>0</v>
      </c>
      <c r="V769" s="141" t="e">
        <f t="shared" si="254"/>
        <v>#DIV/0!</v>
      </c>
      <c r="W769" s="142"/>
      <c r="X769" s="141">
        <f t="shared" si="255"/>
        <v>0</v>
      </c>
      <c r="Y769" s="141">
        <f t="shared" si="256"/>
        <v>0</v>
      </c>
      <c r="Z769" s="141">
        <f t="shared" si="257"/>
        <v>0</v>
      </c>
      <c r="AA769" s="141">
        <f t="shared" si="258"/>
        <v>0</v>
      </c>
      <c r="AB769" s="141">
        <f t="shared" si="259"/>
        <v>0</v>
      </c>
      <c r="AC769" s="141">
        <f t="shared" si="260"/>
        <v>0</v>
      </c>
      <c r="AD769" s="141">
        <f t="shared" si="261"/>
        <v>0</v>
      </c>
      <c r="AE769" s="141">
        <f t="shared" si="262"/>
        <v>0</v>
      </c>
      <c r="AF769" s="141">
        <f t="shared" si="263"/>
        <v>0</v>
      </c>
      <c r="AG769" s="141">
        <f t="shared" si="264"/>
        <v>0</v>
      </c>
      <c r="AH769" s="141">
        <f t="shared" si="265"/>
        <v>0</v>
      </c>
      <c r="AI769" s="141">
        <f t="shared" si="266"/>
        <v>0</v>
      </c>
      <c r="AJ769" s="141">
        <f t="shared" si="267"/>
        <v>0</v>
      </c>
      <c r="AK769" s="141">
        <f t="shared" si="268"/>
        <v>0</v>
      </c>
      <c r="AL769" s="141">
        <f t="shared" si="269"/>
        <v>0</v>
      </c>
      <c r="AM769" s="141">
        <f t="shared" si="270"/>
        <v>0</v>
      </c>
      <c r="AN769" s="141">
        <f t="shared" si="271"/>
        <v>0</v>
      </c>
      <c r="AO769" s="141">
        <f t="shared" si="272"/>
        <v>0</v>
      </c>
      <c r="AP769" s="142"/>
      <c r="AQ769" s="142"/>
      <c r="AR769" s="141">
        <f t="shared" si="273"/>
        <v>0</v>
      </c>
      <c r="AS769" s="141">
        <f t="shared" si="274"/>
        <v>0</v>
      </c>
      <c r="AT769" s="141" t="str">
        <f t="shared" si="275"/>
        <v>Correct</v>
      </c>
      <c r="AU769" s="142"/>
      <c r="AV769" s="115" t="s">
        <v>83</v>
      </c>
      <c r="AW769" s="115">
        <v>90</v>
      </c>
      <c r="AX769" s="115" t="s">
        <v>84</v>
      </c>
      <c r="AY769" s="115" t="s">
        <v>143</v>
      </c>
      <c r="AZ769" s="115" t="s">
        <v>97</v>
      </c>
      <c r="BA769" s="115" t="s">
        <v>86</v>
      </c>
      <c r="BB769" s="115" t="s">
        <v>87</v>
      </c>
      <c r="BC769" s="115" t="s">
        <v>93</v>
      </c>
      <c r="BD769" s="115" t="s">
        <v>102</v>
      </c>
      <c r="BE769" s="115" t="s">
        <v>106</v>
      </c>
      <c r="BF769" s="115" t="s">
        <v>91</v>
      </c>
      <c r="BG769" s="115" t="s">
        <v>91</v>
      </c>
    </row>
    <row r="770" spans="1:59">
      <c r="A770" s="115">
        <v>6982472233</v>
      </c>
      <c r="D770" s="115" t="s">
        <v>54</v>
      </c>
      <c r="F770" s="115" t="s">
        <v>55</v>
      </c>
      <c r="I770" s="115" t="s">
        <v>58</v>
      </c>
      <c r="S770" s="115" t="s">
        <v>66</v>
      </c>
      <c r="T770" s="142"/>
      <c r="U770" s="141">
        <f t="shared" ref="U770:U833" si="276">COUNTA(B770:T770)</f>
        <v>4</v>
      </c>
      <c r="V770" s="141">
        <f t="shared" ref="V770:V833" si="277">3/U770</f>
        <v>0.75</v>
      </c>
      <c r="W770" s="142"/>
      <c r="X770" s="141">
        <f t="shared" ref="X770:X833" si="278">IF($U770&lt;3,IF($B770=$B$1,1,0),IF($B770=$B$1,$V770,0))</f>
        <v>0</v>
      </c>
      <c r="Y770" s="141">
        <f t="shared" ref="Y770:Y833" si="279">IF($U770&lt;3,IF($C770=$C$1,1,0),IF($C770=$C$1,$V770,0))</f>
        <v>0</v>
      </c>
      <c r="Z770" s="141">
        <f t="shared" ref="Z770:Z833" si="280">IF($U770&lt;3,IF($D770=$D$1,1,0),IF($D770=$D$1,$V770,0))</f>
        <v>0.75</v>
      </c>
      <c r="AA770" s="141">
        <f t="shared" ref="AA770:AA833" si="281">IF($U770&lt;3,IF($E770=$E$1,1,0),IF($E770=$E$1,$V770,0))</f>
        <v>0</v>
      </c>
      <c r="AB770" s="141">
        <f t="shared" ref="AB770:AB833" si="282">IF($U770&lt;3,IF($F770=$F$1,1,0),IF($F770=$F$1,$V770,0))</f>
        <v>0.75</v>
      </c>
      <c r="AC770" s="141">
        <f t="shared" ref="AC770:AC833" si="283">IF($U770&lt;3,IF($G770=$G$1,1,0),IF($G770=$G$1,$V770,0))</f>
        <v>0</v>
      </c>
      <c r="AD770" s="141">
        <f t="shared" ref="AD770:AD833" si="284">IF($U770&lt;3,IF($H770=$H$1,1,0),IF($H770=$H$1,$V770,0))</f>
        <v>0</v>
      </c>
      <c r="AE770" s="141">
        <f t="shared" ref="AE770:AE833" si="285">IF($U770&lt;3,IF($I770=$I$1,1,0),IF($I770=$I$1,$V770,0))</f>
        <v>0.75</v>
      </c>
      <c r="AF770" s="141">
        <f t="shared" ref="AF770:AF833" si="286">IF($U770&lt;3,IF($J770=$J$1,1,0),IF($J770=$J$1,$V770,0))</f>
        <v>0</v>
      </c>
      <c r="AG770" s="141">
        <f t="shared" ref="AG770:AG833" si="287">IF($U770&lt;3,IF($K770=$K$1,1,0),IF($K770=$K$1,$V770,0))</f>
        <v>0</v>
      </c>
      <c r="AH770" s="141">
        <f t="shared" ref="AH770:AH833" si="288">IF($U770&lt;3,IF($L770=$L$1,1,0),IF($L770=$L$1,$V770,0))</f>
        <v>0</v>
      </c>
      <c r="AI770" s="141">
        <f t="shared" ref="AI770:AI833" si="289">IF($U770&lt;3,IF($M770=$M$1,1,0),IF($M770=$M$1,$V770,0))</f>
        <v>0</v>
      </c>
      <c r="AJ770" s="141">
        <f t="shared" ref="AJ770:AJ833" si="290">IF($U770&lt;3,IF($N770=$N$1,1,0),IF($N770=$N$1,$V770,0))</f>
        <v>0</v>
      </c>
      <c r="AK770" s="141">
        <f t="shared" ref="AK770:AK833" si="291">IF($U770&lt;3,IF($O770=$O$1,1,0),IF($O770=$O$1,$V770,0))</f>
        <v>0</v>
      </c>
      <c r="AL770" s="141">
        <f t="shared" ref="AL770:AL833" si="292">IF($U770&lt;3,IF($P770=$P$1,1,0),IF($P770=$P$1,$V770,0))</f>
        <v>0</v>
      </c>
      <c r="AM770" s="141">
        <f t="shared" ref="AM770:AM833" si="293">IF($U770&lt;3,IF($Q770=$Q$1,1,0),IF($Q770=$Q$1,$V770,0))</f>
        <v>0</v>
      </c>
      <c r="AN770" s="141">
        <f t="shared" ref="AN770:AN833" si="294">IF($U770&lt;3,IF($R770=$R$1,1,0),IF($R770=$R$1,$V770,0))</f>
        <v>0</v>
      </c>
      <c r="AO770" s="141">
        <f t="shared" ref="AO770:AO833" si="295">IF($U770&lt;3,IF($S770=$S$1,1,0),IF($S770=$S$1,$V770,0))</f>
        <v>0.75</v>
      </c>
      <c r="AP770" s="142"/>
      <c r="AQ770" s="142"/>
      <c r="AR770" s="141">
        <f t="shared" ref="AR770:AR833" si="296">SUM(X770:AP770)</f>
        <v>3</v>
      </c>
      <c r="AS770" s="141">
        <f t="shared" ref="AS770:AS833" si="297">U770</f>
        <v>4</v>
      </c>
      <c r="AT770" s="141" t="str">
        <f t="shared" ref="AT770:AT833" si="298">IF(AR770=AS770,"Correct",IF(AR770=3,"Correct","Wrong"))</f>
        <v>Correct</v>
      </c>
      <c r="AU770" s="142"/>
      <c r="AV770" s="115" t="s">
        <v>83</v>
      </c>
      <c r="AW770" s="115">
        <v>21</v>
      </c>
      <c r="AX770" s="115" t="s">
        <v>181</v>
      </c>
      <c r="AY770" s="115" t="s">
        <v>215</v>
      </c>
      <c r="AZ770" s="115" t="s">
        <v>85</v>
      </c>
      <c r="BA770" s="115" t="s">
        <v>86</v>
      </c>
      <c r="BB770" s="115" t="s">
        <v>87</v>
      </c>
      <c r="BD770" s="115" t="s">
        <v>112</v>
      </c>
      <c r="BE770" s="115" t="s">
        <v>98</v>
      </c>
      <c r="BF770" s="115" t="s">
        <v>91</v>
      </c>
      <c r="BG770" s="115" t="s">
        <v>86</v>
      </c>
    </row>
    <row r="771" spans="1:59">
      <c r="A771" s="115">
        <v>5590610908</v>
      </c>
      <c r="D771" s="115" t="s">
        <v>54</v>
      </c>
      <c r="L771" s="115" t="s">
        <v>61</v>
      </c>
      <c r="S771" s="115" t="s">
        <v>66</v>
      </c>
      <c r="T771" s="142"/>
      <c r="U771" s="141">
        <f t="shared" si="276"/>
        <v>3</v>
      </c>
      <c r="V771" s="141">
        <f t="shared" si="277"/>
        <v>1</v>
      </c>
      <c r="W771" s="142"/>
      <c r="X771" s="141">
        <f t="shared" si="278"/>
        <v>0</v>
      </c>
      <c r="Y771" s="141">
        <f t="shared" si="279"/>
        <v>0</v>
      </c>
      <c r="Z771" s="141">
        <f t="shared" si="280"/>
        <v>1</v>
      </c>
      <c r="AA771" s="141">
        <f t="shared" si="281"/>
        <v>0</v>
      </c>
      <c r="AB771" s="141">
        <f t="shared" si="282"/>
        <v>0</v>
      </c>
      <c r="AC771" s="141">
        <f t="shared" si="283"/>
        <v>0</v>
      </c>
      <c r="AD771" s="141">
        <f t="shared" si="284"/>
        <v>0</v>
      </c>
      <c r="AE771" s="141">
        <f t="shared" si="285"/>
        <v>0</v>
      </c>
      <c r="AF771" s="141">
        <f t="shared" si="286"/>
        <v>0</v>
      </c>
      <c r="AG771" s="141">
        <f t="shared" si="287"/>
        <v>0</v>
      </c>
      <c r="AH771" s="141">
        <f t="shared" si="288"/>
        <v>1</v>
      </c>
      <c r="AI771" s="141">
        <f t="shared" si="289"/>
        <v>0</v>
      </c>
      <c r="AJ771" s="141">
        <f t="shared" si="290"/>
        <v>0</v>
      </c>
      <c r="AK771" s="141">
        <f t="shared" si="291"/>
        <v>0</v>
      </c>
      <c r="AL771" s="141">
        <f t="shared" si="292"/>
        <v>0</v>
      </c>
      <c r="AM771" s="141">
        <f t="shared" si="293"/>
        <v>0</v>
      </c>
      <c r="AN771" s="141">
        <f t="shared" si="294"/>
        <v>0</v>
      </c>
      <c r="AO771" s="141">
        <f t="shared" si="295"/>
        <v>1</v>
      </c>
      <c r="AP771" s="142"/>
      <c r="AQ771" s="142"/>
      <c r="AR771" s="141">
        <f t="shared" si="296"/>
        <v>3</v>
      </c>
      <c r="AS771" s="141">
        <f t="shared" si="297"/>
        <v>3</v>
      </c>
      <c r="AT771" s="141" t="str">
        <f t="shared" si="298"/>
        <v>Correct</v>
      </c>
      <c r="AU771" s="142"/>
      <c r="AV771" s="115" t="s">
        <v>99</v>
      </c>
      <c r="AW771" s="115">
        <v>26</v>
      </c>
      <c r="AX771" s="115" t="s">
        <v>181</v>
      </c>
    </row>
    <row r="772" spans="1:59">
      <c r="A772" s="115">
        <v>5577858174</v>
      </c>
      <c r="D772" s="115" t="s">
        <v>54</v>
      </c>
      <c r="F772" s="115" t="s">
        <v>55</v>
      </c>
      <c r="R772" s="115" t="s">
        <v>65</v>
      </c>
      <c r="T772" s="142"/>
      <c r="U772" s="141">
        <f t="shared" si="276"/>
        <v>3</v>
      </c>
      <c r="V772" s="141">
        <f t="shared" si="277"/>
        <v>1</v>
      </c>
      <c r="W772" s="142"/>
      <c r="X772" s="141">
        <f t="shared" si="278"/>
        <v>0</v>
      </c>
      <c r="Y772" s="141">
        <f t="shared" si="279"/>
        <v>0</v>
      </c>
      <c r="Z772" s="141">
        <f t="shared" si="280"/>
        <v>1</v>
      </c>
      <c r="AA772" s="141">
        <f t="shared" si="281"/>
        <v>0</v>
      </c>
      <c r="AB772" s="141">
        <f t="shared" si="282"/>
        <v>1</v>
      </c>
      <c r="AC772" s="141">
        <f t="shared" si="283"/>
        <v>0</v>
      </c>
      <c r="AD772" s="141">
        <f t="shared" si="284"/>
        <v>0</v>
      </c>
      <c r="AE772" s="141">
        <f t="shared" si="285"/>
        <v>0</v>
      </c>
      <c r="AF772" s="141">
        <f t="shared" si="286"/>
        <v>0</v>
      </c>
      <c r="AG772" s="141">
        <f t="shared" si="287"/>
        <v>0</v>
      </c>
      <c r="AH772" s="141">
        <f t="shared" si="288"/>
        <v>0</v>
      </c>
      <c r="AI772" s="141">
        <f t="shared" si="289"/>
        <v>0</v>
      </c>
      <c r="AJ772" s="141">
        <f t="shared" si="290"/>
        <v>0</v>
      </c>
      <c r="AK772" s="141">
        <f t="shared" si="291"/>
        <v>0</v>
      </c>
      <c r="AL772" s="141">
        <f t="shared" si="292"/>
        <v>0</v>
      </c>
      <c r="AM772" s="141">
        <f t="shared" si="293"/>
        <v>0</v>
      </c>
      <c r="AN772" s="141">
        <f t="shared" si="294"/>
        <v>1</v>
      </c>
      <c r="AO772" s="141">
        <f t="shared" si="295"/>
        <v>0</v>
      </c>
      <c r="AP772" s="142"/>
      <c r="AQ772" s="142"/>
      <c r="AR772" s="141">
        <f t="shared" si="296"/>
        <v>3</v>
      </c>
      <c r="AS772" s="141">
        <f t="shared" si="297"/>
        <v>3</v>
      </c>
      <c r="AT772" s="141" t="str">
        <f t="shared" si="298"/>
        <v>Correct</v>
      </c>
      <c r="AU772" s="142"/>
      <c r="AV772" s="115" t="s">
        <v>83</v>
      </c>
      <c r="AW772" s="115">
        <v>19</v>
      </c>
      <c r="AX772" s="115" t="s">
        <v>432</v>
      </c>
    </row>
    <row r="773" spans="1:59">
      <c r="A773" s="115">
        <v>5607808188</v>
      </c>
      <c r="C773" s="115" t="s">
        <v>53</v>
      </c>
      <c r="G773" s="115" t="s">
        <v>56</v>
      </c>
      <c r="S773" s="115" t="s">
        <v>66</v>
      </c>
      <c r="T773" s="142"/>
      <c r="U773" s="141">
        <f t="shared" si="276"/>
        <v>3</v>
      </c>
      <c r="V773" s="141">
        <f t="shared" si="277"/>
        <v>1</v>
      </c>
      <c r="W773" s="142"/>
      <c r="X773" s="141">
        <f t="shared" si="278"/>
        <v>0</v>
      </c>
      <c r="Y773" s="141">
        <f t="shared" si="279"/>
        <v>1</v>
      </c>
      <c r="Z773" s="141">
        <f t="shared" si="280"/>
        <v>0</v>
      </c>
      <c r="AA773" s="141">
        <f t="shared" si="281"/>
        <v>0</v>
      </c>
      <c r="AB773" s="141">
        <f t="shared" si="282"/>
        <v>0</v>
      </c>
      <c r="AC773" s="141">
        <f t="shared" si="283"/>
        <v>1</v>
      </c>
      <c r="AD773" s="141">
        <f t="shared" si="284"/>
        <v>0</v>
      </c>
      <c r="AE773" s="141">
        <f t="shared" si="285"/>
        <v>0</v>
      </c>
      <c r="AF773" s="141">
        <f t="shared" si="286"/>
        <v>0</v>
      </c>
      <c r="AG773" s="141">
        <f t="shared" si="287"/>
        <v>0</v>
      </c>
      <c r="AH773" s="141">
        <f t="shared" si="288"/>
        <v>0</v>
      </c>
      <c r="AI773" s="141">
        <f t="shared" si="289"/>
        <v>0</v>
      </c>
      <c r="AJ773" s="141">
        <f t="shared" si="290"/>
        <v>0</v>
      </c>
      <c r="AK773" s="141">
        <f t="shared" si="291"/>
        <v>0</v>
      </c>
      <c r="AL773" s="141">
        <f t="shared" si="292"/>
        <v>0</v>
      </c>
      <c r="AM773" s="141">
        <f t="shared" si="293"/>
        <v>0</v>
      </c>
      <c r="AN773" s="141">
        <f t="shared" si="294"/>
        <v>0</v>
      </c>
      <c r="AO773" s="141">
        <f t="shared" si="295"/>
        <v>1</v>
      </c>
      <c r="AP773" s="142"/>
      <c r="AQ773" s="142"/>
      <c r="AR773" s="141">
        <f t="shared" si="296"/>
        <v>3</v>
      </c>
      <c r="AS773" s="141">
        <f t="shared" si="297"/>
        <v>3</v>
      </c>
      <c r="AT773" s="141" t="str">
        <f t="shared" si="298"/>
        <v>Correct</v>
      </c>
      <c r="AU773" s="142"/>
      <c r="AV773" s="115" t="s">
        <v>99</v>
      </c>
      <c r="AW773" s="115">
        <v>18</v>
      </c>
      <c r="AX773" s="115" t="s">
        <v>84</v>
      </c>
      <c r="AY773" s="115" t="s">
        <v>450</v>
      </c>
      <c r="AZ773" s="115" t="s">
        <v>443</v>
      </c>
      <c r="BA773" s="115" t="s">
        <v>91</v>
      </c>
      <c r="BB773" s="115" t="s">
        <v>108</v>
      </c>
      <c r="BC773" s="115" t="s">
        <v>93</v>
      </c>
      <c r="BD773" s="115" t="s">
        <v>105</v>
      </c>
      <c r="BE773" s="115" t="s">
        <v>90</v>
      </c>
      <c r="BF773" s="115" t="s">
        <v>91</v>
      </c>
    </row>
    <row r="774" spans="1:59">
      <c r="A774" s="115">
        <v>6985136501</v>
      </c>
      <c r="E774" s="115" t="s">
        <v>19</v>
      </c>
      <c r="I774" s="115" t="s">
        <v>58</v>
      </c>
      <c r="R774" s="115" t="s">
        <v>65</v>
      </c>
      <c r="T774" s="142"/>
      <c r="U774" s="141">
        <f t="shared" si="276"/>
        <v>3</v>
      </c>
      <c r="V774" s="141">
        <f t="shared" si="277"/>
        <v>1</v>
      </c>
      <c r="W774" s="142"/>
      <c r="X774" s="141">
        <f t="shared" si="278"/>
        <v>0</v>
      </c>
      <c r="Y774" s="141">
        <f t="shared" si="279"/>
        <v>0</v>
      </c>
      <c r="Z774" s="141">
        <f t="shared" si="280"/>
        <v>0</v>
      </c>
      <c r="AA774" s="141">
        <f t="shared" si="281"/>
        <v>1</v>
      </c>
      <c r="AB774" s="141">
        <f t="shared" si="282"/>
        <v>0</v>
      </c>
      <c r="AC774" s="141">
        <f t="shared" si="283"/>
        <v>0</v>
      </c>
      <c r="AD774" s="141">
        <f t="shared" si="284"/>
        <v>0</v>
      </c>
      <c r="AE774" s="141">
        <f t="shared" si="285"/>
        <v>1</v>
      </c>
      <c r="AF774" s="141">
        <f t="shared" si="286"/>
        <v>0</v>
      </c>
      <c r="AG774" s="141">
        <f t="shared" si="287"/>
        <v>0</v>
      </c>
      <c r="AH774" s="141">
        <f t="shared" si="288"/>
        <v>0</v>
      </c>
      <c r="AI774" s="141">
        <f t="shared" si="289"/>
        <v>0</v>
      </c>
      <c r="AJ774" s="141">
        <f t="shared" si="290"/>
        <v>0</v>
      </c>
      <c r="AK774" s="141">
        <f t="shared" si="291"/>
        <v>0</v>
      </c>
      <c r="AL774" s="141">
        <f t="shared" si="292"/>
        <v>0</v>
      </c>
      <c r="AM774" s="141">
        <f t="shared" si="293"/>
        <v>0</v>
      </c>
      <c r="AN774" s="141">
        <f t="shared" si="294"/>
        <v>1</v>
      </c>
      <c r="AO774" s="141">
        <f t="shared" si="295"/>
        <v>0</v>
      </c>
      <c r="AP774" s="142"/>
      <c r="AQ774" s="142"/>
      <c r="AR774" s="141">
        <f t="shared" si="296"/>
        <v>3</v>
      </c>
      <c r="AS774" s="141">
        <f t="shared" si="297"/>
        <v>3</v>
      </c>
      <c r="AT774" s="141" t="str">
        <f t="shared" si="298"/>
        <v>Correct</v>
      </c>
      <c r="AU774" s="142"/>
      <c r="AV774" s="115" t="s">
        <v>83</v>
      </c>
      <c r="AW774" s="115">
        <v>24</v>
      </c>
      <c r="AX774" s="115" t="s">
        <v>181</v>
      </c>
      <c r="BA774" s="115" t="s">
        <v>91</v>
      </c>
      <c r="BB774" s="115" t="s">
        <v>108</v>
      </c>
      <c r="BD774" s="115" t="s">
        <v>102</v>
      </c>
      <c r="BE774" s="115" t="s">
        <v>113</v>
      </c>
      <c r="BF774" s="115" t="s">
        <v>86</v>
      </c>
      <c r="BG774" s="115" t="s">
        <v>91</v>
      </c>
    </row>
    <row r="775" spans="1:59">
      <c r="A775" s="115">
        <v>7011081184</v>
      </c>
      <c r="E775" s="115" t="s">
        <v>19</v>
      </c>
      <c r="N775" s="115" t="s">
        <v>26</v>
      </c>
      <c r="P775" s="115" t="s">
        <v>63</v>
      </c>
      <c r="T775" s="142"/>
      <c r="U775" s="141">
        <f t="shared" si="276"/>
        <v>3</v>
      </c>
      <c r="V775" s="141">
        <f t="shared" si="277"/>
        <v>1</v>
      </c>
      <c r="W775" s="142"/>
      <c r="X775" s="141">
        <f t="shared" si="278"/>
        <v>0</v>
      </c>
      <c r="Y775" s="141">
        <f t="shared" si="279"/>
        <v>0</v>
      </c>
      <c r="Z775" s="141">
        <f t="shared" si="280"/>
        <v>0</v>
      </c>
      <c r="AA775" s="141">
        <f t="shared" si="281"/>
        <v>1</v>
      </c>
      <c r="AB775" s="141">
        <f t="shared" si="282"/>
        <v>0</v>
      </c>
      <c r="AC775" s="141">
        <f t="shared" si="283"/>
        <v>0</v>
      </c>
      <c r="AD775" s="141">
        <f t="shared" si="284"/>
        <v>0</v>
      </c>
      <c r="AE775" s="141">
        <f t="shared" si="285"/>
        <v>0</v>
      </c>
      <c r="AF775" s="141">
        <f t="shared" si="286"/>
        <v>0</v>
      </c>
      <c r="AG775" s="141">
        <f t="shared" si="287"/>
        <v>0</v>
      </c>
      <c r="AH775" s="141">
        <f t="shared" si="288"/>
        <v>0</v>
      </c>
      <c r="AI775" s="141">
        <f t="shared" si="289"/>
        <v>0</v>
      </c>
      <c r="AJ775" s="141">
        <f t="shared" si="290"/>
        <v>1</v>
      </c>
      <c r="AK775" s="141">
        <f t="shared" si="291"/>
        <v>0</v>
      </c>
      <c r="AL775" s="141">
        <f t="shared" si="292"/>
        <v>1</v>
      </c>
      <c r="AM775" s="141">
        <f t="shared" si="293"/>
        <v>0</v>
      </c>
      <c r="AN775" s="141">
        <f t="shared" si="294"/>
        <v>0</v>
      </c>
      <c r="AO775" s="141">
        <f t="shared" si="295"/>
        <v>0</v>
      </c>
      <c r="AP775" s="142"/>
      <c r="AQ775" s="142"/>
      <c r="AR775" s="141">
        <f t="shared" si="296"/>
        <v>3</v>
      </c>
      <c r="AS775" s="141">
        <f t="shared" si="297"/>
        <v>3</v>
      </c>
      <c r="AT775" s="141" t="str">
        <f t="shared" si="298"/>
        <v>Correct</v>
      </c>
      <c r="AU775" s="142"/>
      <c r="AV775" s="115" t="s">
        <v>83</v>
      </c>
      <c r="AW775" s="115">
        <v>58</v>
      </c>
      <c r="AX775" s="115" t="s">
        <v>84</v>
      </c>
      <c r="AY775" s="115" t="s">
        <v>131</v>
      </c>
      <c r="AZ775" s="115" t="s">
        <v>85</v>
      </c>
      <c r="BA775" s="115" t="s">
        <v>86</v>
      </c>
      <c r="BB775" s="115" t="s">
        <v>87</v>
      </c>
      <c r="BC775" s="115" t="s">
        <v>100</v>
      </c>
      <c r="BD775" s="115" t="s">
        <v>89</v>
      </c>
      <c r="BE775" s="115" t="s">
        <v>90</v>
      </c>
      <c r="BF775" s="115" t="s">
        <v>91</v>
      </c>
      <c r="BG775" s="115" t="s">
        <v>91</v>
      </c>
    </row>
    <row r="776" spans="1:59">
      <c r="A776" s="115">
        <v>6985438835</v>
      </c>
      <c r="H776" s="115" t="s">
        <v>57</v>
      </c>
      <c r="R776" s="115" t="s">
        <v>65</v>
      </c>
      <c r="T776" s="142"/>
      <c r="U776" s="141">
        <f t="shared" si="276"/>
        <v>2</v>
      </c>
      <c r="V776" s="141">
        <f t="shared" si="277"/>
        <v>1.5</v>
      </c>
      <c r="W776" s="142"/>
      <c r="X776" s="141">
        <f t="shared" si="278"/>
        <v>0</v>
      </c>
      <c r="Y776" s="141">
        <f t="shared" si="279"/>
        <v>0</v>
      </c>
      <c r="Z776" s="141">
        <f t="shared" si="280"/>
        <v>0</v>
      </c>
      <c r="AA776" s="141">
        <f t="shared" si="281"/>
        <v>0</v>
      </c>
      <c r="AB776" s="141">
        <f t="shared" si="282"/>
        <v>0</v>
      </c>
      <c r="AC776" s="141">
        <f t="shared" si="283"/>
        <v>0</v>
      </c>
      <c r="AD776" s="141">
        <f t="shared" si="284"/>
        <v>1</v>
      </c>
      <c r="AE776" s="141">
        <f t="shared" si="285"/>
        <v>0</v>
      </c>
      <c r="AF776" s="141">
        <f t="shared" si="286"/>
        <v>0</v>
      </c>
      <c r="AG776" s="141">
        <f t="shared" si="287"/>
        <v>0</v>
      </c>
      <c r="AH776" s="141">
        <f t="shared" si="288"/>
        <v>0</v>
      </c>
      <c r="AI776" s="141">
        <f t="shared" si="289"/>
        <v>0</v>
      </c>
      <c r="AJ776" s="141">
        <f t="shared" si="290"/>
        <v>0</v>
      </c>
      <c r="AK776" s="141">
        <f t="shared" si="291"/>
        <v>0</v>
      </c>
      <c r="AL776" s="141">
        <f t="shared" si="292"/>
        <v>0</v>
      </c>
      <c r="AM776" s="141">
        <f t="shared" si="293"/>
        <v>0</v>
      </c>
      <c r="AN776" s="141">
        <f t="shared" si="294"/>
        <v>1</v>
      </c>
      <c r="AO776" s="141">
        <f t="shared" si="295"/>
        <v>0</v>
      </c>
      <c r="AP776" s="142"/>
      <c r="AQ776" s="142"/>
      <c r="AR776" s="141">
        <f t="shared" si="296"/>
        <v>2</v>
      </c>
      <c r="AS776" s="141">
        <f t="shared" si="297"/>
        <v>2</v>
      </c>
      <c r="AT776" s="141" t="str">
        <f t="shared" si="298"/>
        <v>Correct</v>
      </c>
      <c r="AU776" s="142"/>
      <c r="AV776" s="115" t="s">
        <v>99</v>
      </c>
      <c r="AW776" s="115">
        <v>63</v>
      </c>
      <c r="AX776" s="115" t="s">
        <v>84</v>
      </c>
      <c r="AY776" s="115" t="s">
        <v>130</v>
      </c>
      <c r="AZ776" s="115" t="s">
        <v>114</v>
      </c>
      <c r="BA776" s="115" t="s">
        <v>86</v>
      </c>
      <c r="BB776" s="115" t="s">
        <v>87</v>
      </c>
      <c r="BC776" s="115" t="s">
        <v>93</v>
      </c>
      <c r="BD776" s="115" t="s">
        <v>89</v>
      </c>
      <c r="BE776" s="115" t="s">
        <v>106</v>
      </c>
      <c r="BF776" s="115" t="s">
        <v>91</v>
      </c>
      <c r="BG776" s="115" t="s">
        <v>86</v>
      </c>
    </row>
    <row r="777" spans="1:59">
      <c r="A777" s="115">
        <v>5587711735</v>
      </c>
      <c r="E777" s="115" t="s">
        <v>19</v>
      </c>
      <c r="R777" s="115" t="s">
        <v>65</v>
      </c>
      <c r="S777" s="115" t="s">
        <v>66</v>
      </c>
      <c r="T777" s="142"/>
      <c r="U777" s="141">
        <f t="shared" si="276"/>
        <v>3</v>
      </c>
      <c r="V777" s="141">
        <f t="shared" si="277"/>
        <v>1</v>
      </c>
      <c r="W777" s="142"/>
      <c r="X777" s="141">
        <f t="shared" si="278"/>
        <v>0</v>
      </c>
      <c r="Y777" s="141">
        <f t="shared" si="279"/>
        <v>0</v>
      </c>
      <c r="Z777" s="141">
        <f t="shared" si="280"/>
        <v>0</v>
      </c>
      <c r="AA777" s="141">
        <f t="shared" si="281"/>
        <v>1</v>
      </c>
      <c r="AB777" s="141">
        <f t="shared" si="282"/>
        <v>0</v>
      </c>
      <c r="AC777" s="141">
        <f t="shared" si="283"/>
        <v>0</v>
      </c>
      <c r="AD777" s="141">
        <f t="shared" si="284"/>
        <v>0</v>
      </c>
      <c r="AE777" s="141">
        <f t="shared" si="285"/>
        <v>0</v>
      </c>
      <c r="AF777" s="141">
        <f t="shared" si="286"/>
        <v>0</v>
      </c>
      <c r="AG777" s="141">
        <f t="shared" si="287"/>
        <v>0</v>
      </c>
      <c r="AH777" s="141">
        <f t="shared" si="288"/>
        <v>0</v>
      </c>
      <c r="AI777" s="141">
        <f t="shared" si="289"/>
        <v>0</v>
      </c>
      <c r="AJ777" s="141">
        <f t="shared" si="290"/>
        <v>0</v>
      </c>
      <c r="AK777" s="141">
        <f t="shared" si="291"/>
        <v>0</v>
      </c>
      <c r="AL777" s="141">
        <f t="shared" si="292"/>
        <v>0</v>
      </c>
      <c r="AM777" s="141">
        <f t="shared" si="293"/>
        <v>0</v>
      </c>
      <c r="AN777" s="141">
        <f t="shared" si="294"/>
        <v>1</v>
      </c>
      <c r="AO777" s="141">
        <f t="shared" si="295"/>
        <v>1</v>
      </c>
      <c r="AP777" s="142"/>
      <c r="AQ777" s="142"/>
      <c r="AR777" s="141">
        <f t="shared" si="296"/>
        <v>3</v>
      </c>
      <c r="AS777" s="141">
        <f t="shared" si="297"/>
        <v>3</v>
      </c>
      <c r="AT777" s="141" t="str">
        <f t="shared" si="298"/>
        <v>Correct</v>
      </c>
      <c r="AU777" s="142"/>
      <c r="AV777" s="115" t="s">
        <v>83</v>
      </c>
      <c r="AW777" s="115">
        <v>36</v>
      </c>
      <c r="AX777" s="115" t="s">
        <v>181</v>
      </c>
      <c r="AY777" s="115" t="s">
        <v>183</v>
      </c>
      <c r="AZ777" s="115" t="s">
        <v>85</v>
      </c>
      <c r="BA777" s="115" t="s">
        <v>86</v>
      </c>
      <c r="BB777" s="115" t="s">
        <v>87</v>
      </c>
      <c r="BC777" s="115" t="s">
        <v>101</v>
      </c>
      <c r="BD777" s="115" t="s">
        <v>94</v>
      </c>
      <c r="BE777" s="115" t="s">
        <v>90</v>
      </c>
      <c r="BF777" s="115" t="s">
        <v>91</v>
      </c>
      <c r="BG777" s="115" t="s">
        <v>91</v>
      </c>
    </row>
    <row r="778" spans="1:59">
      <c r="A778" s="115">
        <v>7020346540</v>
      </c>
      <c r="D778" s="115" t="s">
        <v>54</v>
      </c>
      <c r="M778" s="115" t="s">
        <v>62</v>
      </c>
      <c r="R778" s="115" t="s">
        <v>65</v>
      </c>
      <c r="S778" s="115" t="s">
        <v>66</v>
      </c>
      <c r="T778" s="142"/>
      <c r="U778" s="141">
        <f t="shared" si="276"/>
        <v>4</v>
      </c>
      <c r="V778" s="141">
        <f t="shared" si="277"/>
        <v>0.75</v>
      </c>
      <c r="W778" s="142"/>
      <c r="X778" s="141">
        <f t="shared" si="278"/>
        <v>0</v>
      </c>
      <c r="Y778" s="141">
        <f t="shared" si="279"/>
        <v>0</v>
      </c>
      <c r="Z778" s="141">
        <f t="shared" si="280"/>
        <v>0.75</v>
      </c>
      <c r="AA778" s="141">
        <f t="shared" si="281"/>
        <v>0</v>
      </c>
      <c r="AB778" s="141">
        <f t="shared" si="282"/>
        <v>0</v>
      </c>
      <c r="AC778" s="141">
        <f t="shared" si="283"/>
        <v>0</v>
      </c>
      <c r="AD778" s="141">
        <f t="shared" si="284"/>
        <v>0</v>
      </c>
      <c r="AE778" s="141">
        <f t="shared" si="285"/>
        <v>0</v>
      </c>
      <c r="AF778" s="141">
        <f t="shared" si="286"/>
        <v>0</v>
      </c>
      <c r="AG778" s="141">
        <f t="shared" si="287"/>
        <v>0</v>
      </c>
      <c r="AH778" s="141">
        <f t="shared" si="288"/>
        <v>0</v>
      </c>
      <c r="AI778" s="141">
        <f t="shared" si="289"/>
        <v>0.75</v>
      </c>
      <c r="AJ778" s="141">
        <f t="shared" si="290"/>
        <v>0</v>
      </c>
      <c r="AK778" s="141">
        <f t="shared" si="291"/>
        <v>0</v>
      </c>
      <c r="AL778" s="141">
        <f t="shared" si="292"/>
        <v>0</v>
      </c>
      <c r="AM778" s="141">
        <f t="shared" si="293"/>
        <v>0</v>
      </c>
      <c r="AN778" s="141">
        <f t="shared" si="294"/>
        <v>0.75</v>
      </c>
      <c r="AO778" s="141">
        <f t="shared" si="295"/>
        <v>0.75</v>
      </c>
      <c r="AP778" s="142"/>
      <c r="AQ778" s="142"/>
      <c r="AR778" s="141">
        <f t="shared" si="296"/>
        <v>3</v>
      </c>
      <c r="AS778" s="141">
        <f t="shared" si="297"/>
        <v>4</v>
      </c>
      <c r="AT778" s="141" t="str">
        <f t="shared" si="298"/>
        <v>Correct</v>
      </c>
      <c r="AU778" s="142"/>
      <c r="AV778" s="115" t="s">
        <v>99</v>
      </c>
      <c r="AW778" s="115">
        <v>28</v>
      </c>
      <c r="AX778" s="115" t="s">
        <v>181</v>
      </c>
      <c r="AY778" s="115" t="s">
        <v>207</v>
      </c>
      <c r="AZ778" s="115" t="s">
        <v>107</v>
      </c>
      <c r="BA778" s="115" t="s">
        <v>91</v>
      </c>
      <c r="BB778" s="115" t="s">
        <v>87</v>
      </c>
      <c r="BC778" s="115" t="s">
        <v>96</v>
      </c>
      <c r="BD778" s="115" t="s">
        <v>94</v>
      </c>
      <c r="BE778" s="115" t="s">
        <v>98</v>
      </c>
      <c r="BF778" s="115" t="s">
        <v>91</v>
      </c>
      <c r="BG778" s="115" t="s">
        <v>91</v>
      </c>
    </row>
    <row r="779" spans="1:59">
      <c r="A779" s="115">
        <v>7011539340</v>
      </c>
      <c r="C779" s="115" t="s">
        <v>53</v>
      </c>
      <c r="D779" s="115" t="s">
        <v>54</v>
      </c>
      <c r="F779" s="115" t="s">
        <v>55</v>
      </c>
      <c r="H779" s="115" t="s">
        <v>57</v>
      </c>
      <c r="T779" s="142"/>
      <c r="U779" s="141">
        <f t="shared" si="276"/>
        <v>4</v>
      </c>
      <c r="V779" s="141">
        <f t="shared" si="277"/>
        <v>0.75</v>
      </c>
      <c r="W779" s="142"/>
      <c r="X779" s="141">
        <f t="shared" si="278"/>
        <v>0</v>
      </c>
      <c r="Y779" s="141">
        <f t="shared" si="279"/>
        <v>0.75</v>
      </c>
      <c r="Z779" s="141">
        <f t="shared" si="280"/>
        <v>0.75</v>
      </c>
      <c r="AA779" s="141">
        <f t="shared" si="281"/>
        <v>0</v>
      </c>
      <c r="AB779" s="141">
        <f t="shared" si="282"/>
        <v>0.75</v>
      </c>
      <c r="AC779" s="141">
        <f t="shared" si="283"/>
        <v>0</v>
      </c>
      <c r="AD779" s="141">
        <f t="shared" si="284"/>
        <v>0.75</v>
      </c>
      <c r="AE779" s="141">
        <f t="shared" si="285"/>
        <v>0</v>
      </c>
      <c r="AF779" s="141">
        <f t="shared" si="286"/>
        <v>0</v>
      </c>
      <c r="AG779" s="141">
        <f t="shared" si="287"/>
        <v>0</v>
      </c>
      <c r="AH779" s="141">
        <f t="shared" si="288"/>
        <v>0</v>
      </c>
      <c r="AI779" s="141">
        <f t="shared" si="289"/>
        <v>0</v>
      </c>
      <c r="AJ779" s="141">
        <f t="shared" si="290"/>
        <v>0</v>
      </c>
      <c r="AK779" s="141">
        <f t="shared" si="291"/>
        <v>0</v>
      </c>
      <c r="AL779" s="141">
        <f t="shared" si="292"/>
        <v>0</v>
      </c>
      <c r="AM779" s="141">
        <f t="shared" si="293"/>
        <v>0</v>
      </c>
      <c r="AN779" s="141">
        <f t="shared" si="294"/>
        <v>0</v>
      </c>
      <c r="AO779" s="141">
        <f t="shared" si="295"/>
        <v>0</v>
      </c>
      <c r="AP779" s="142"/>
      <c r="AQ779" s="142"/>
      <c r="AR779" s="141">
        <f t="shared" si="296"/>
        <v>3</v>
      </c>
      <c r="AS779" s="141">
        <f t="shared" si="297"/>
        <v>4</v>
      </c>
      <c r="AT779" s="141" t="str">
        <f t="shared" si="298"/>
        <v>Correct</v>
      </c>
      <c r="AU779" s="142"/>
      <c r="AV779" s="115" t="s">
        <v>83</v>
      </c>
      <c r="AW779" s="115">
        <v>46</v>
      </c>
      <c r="AX779" s="115" t="s">
        <v>181</v>
      </c>
      <c r="AY779" s="115" t="s">
        <v>204</v>
      </c>
      <c r="AZ779" s="115" t="s">
        <v>85</v>
      </c>
      <c r="BA779" s="115" t="s">
        <v>86</v>
      </c>
      <c r="BB779" s="115" t="s">
        <v>87</v>
      </c>
      <c r="BC779" s="115" t="s">
        <v>88</v>
      </c>
      <c r="BD779" s="115" t="s">
        <v>111</v>
      </c>
      <c r="BE779" s="115" t="s">
        <v>90</v>
      </c>
      <c r="BF779" s="115" t="s">
        <v>91</v>
      </c>
      <c r="BG779" s="115" t="s">
        <v>91</v>
      </c>
    </row>
    <row r="780" spans="1:59">
      <c r="A780" s="115">
        <v>7007919572</v>
      </c>
      <c r="B780" s="115" t="s">
        <v>52</v>
      </c>
      <c r="E780" s="115" t="s">
        <v>19</v>
      </c>
      <c r="L780" s="115" t="s">
        <v>61</v>
      </c>
      <c r="N780" s="115" t="s">
        <v>26</v>
      </c>
      <c r="T780" s="142"/>
      <c r="U780" s="141">
        <f t="shared" si="276"/>
        <v>4</v>
      </c>
      <c r="V780" s="141">
        <f t="shared" si="277"/>
        <v>0.75</v>
      </c>
      <c r="W780" s="142"/>
      <c r="X780" s="141">
        <f t="shared" si="278"/>
        <v>0.75</v>
      </c>
      <c r="Y780" s="141">
        <f t="shared" si="279"/>
        <v>0</v>
      </c>
      <c r="Z780" s="141">
        <f t="shared" si="280"/>
        <v>0</v>
      </c>
      <c r="AA780" s="141">
        <f t="shared" si="281"/>
        <v>0.75</v>
      </c>
      <c r="AB780" s="141">
        <f t="shared" si="282"/>
        <v>0</v>
      </c>
      <c r="AC780" s="141">
        <f t="shared" si="283"/>
        <v>0</v>
      </c>
      <c r="AD780" s="141">
        <f t="shared" si="284"/>
        <v>0</v>
      </c>
      <c r="AE780" s="141">
        <f t="shared" si="285"/>
        <v>0</v>
      </c>
      <c r="AF780" s="141">
        <f t="shared" si="286"/>
        <v>0</v>
      </c>
      <c r="AG780" s="141">
        <f t="shared" si="287"/>
        <v>0</v>
      </c>
      <c r="AH780" s="141">
        <f t="shared" si="288"/>
        <v>0.75</v>
      </c>
      <c r="AI780" s="141">
        <f t="shared" si="289"/>
        <v>0</v>
      </c>
      <c r="AJ780" s="141">
        <f t="shared" si="290"/>
        <v>0.75</v>
      </c>
      <c r="AK780" s="141">
        <f t="shared" si="291"/>
        <v>0</v>
      </c>
      <c r="AL780" s="141">
        <f t="shared" si="292"/>
        <v>0</v>
      </c>
      <c r="AM780" s="141">
        <f t="shared" si="293"/>
        <v>0</v>
      </c>
      <c r="AN780" s="141">
        <f t="shared" si="294"/>
        <v>0</v>
      </c>
      <c r="AO780" s="141">
        <f t="shared" si="295"/>
        <v>0</v>
      </c>
      <c r="AP780" s="142"/>
      <c r="AQ780" s="142"/>
      <c r="AR780" s="141">
        <f t="shared" si="296"/>
        <v>3</v>
      </c>
      <c r="AS780" s="141">
        <f t="shared" si="297"/>
        <v>4</v>
      </c>
      <c r="AT780" s="141" t="str">
        <f t="shared" si="298"/>
        <v>Correct</v>
      </c>
      <c r="AU780" s="142"/>
      <c r="AV780" s="115" t="s">
        <v>99</v>
      </c>
      <c r="AW780" s="115">
        <v>70</v>
      </c>
      <c r="AX780" s="115" t="s">
        <v>84</v>
      </c>
      <c r="AY780" s="115" t="s">
        <v>134</v>
      </c>
      <c r="AZ780" s="115" t="s">
        <v>85</v>
      </c>
      <c r="BA780" s="115" t="s">
        <v>86</v>
      </c>
      <c r="BB780" s="115" t="s">
        <v>87</v>
      </c>
      <c r="BC780" s="115" t="s">
        <v>93</v>
      </c>
      <c r="BD780" s="115" t="s">
        <v>112</v>
      </c>
      <c r="BE780" s="115" t="s">
        <v>106</v>
      </c>
      <c r="BF780" s="115" t="s">
        <v>91</v>
      </c>
    </row>
    <row r="781" spans="1:59">
      <c r="A781" s="115">
        <v>7020570643</v>
      </c>
      <c r="B781" s="115" t="s">
        <v>52</v>
      </c>
      <c r="G781" s="115" t="s">
        <v>56</v>
      </c>
      <c r="H781" s="115" t="s">
        <v>57</v>
      </c>
      <c r="T781" s="142"/>
      <c r="U781" s="141">
        <f t="shared" si="276"/>
        <v>3</v>
      </c>
      <c r="V781" s="141">
        <f t="shared" si="277"/>
        <v>1</v>
      </c>
      <c r="W781" s="142"/>
      <c r="X781" s="141">
        <f t="shared" si="278"/>
        <v>1</v>
      </c>
      <c r="Y781" s="141">
        <f t="shared" si="279"/>
        <v>0</v>
      </c>
      <c r="Z781" s="141">
        <f t="shared" si="280"/>
        <v>0</v>
      </c>
      <c r="AA781" s="141">
        <f t="shared" si="281"/>
        <v>0</v>
      </c>
      <c r="AB781" s="141">
        <f t="shared" si="282"/>
        <v>0</v>
      </c>
      <c r="AC781" s="141">
        <f t="shared" si="283"/>
        <v>1</v>
      </c>
      <c r="AD781" s="141">
        <f t="shared" si="284"/>
        <v>1</v>
      </c>
      <c r="AE781" s="141">
        <f t="shared" si="285"/>
        <v>0</v>
      </c>
      <c r="AF781" s="141">
        <f t="shared" si="286"/>
        <v>0</v>
      </c>
      <c r="AG781" s="141">
        <f t="shared" si="287"/>
        <v>0</v>
      </c>
      <c r="AH781" s="141">
        <f t="shared" si="288"/>
        <v>0</v>
      </c>
      <c r="AI781" s="141">
        <f t="shared" si="289"/>
        <v>0</v>
      </c>
      <c r="AJ781" s="141">
        <f t="shared" si="290"/>
        <v>0</v>
      </c>
      <c r="AK781" s="141">
        <f t="shared" si="291"/>
        <v>0</v>
      </c>
      <c r="AL781" s="141">
        <f t="shared" si="292"/>
        <v>0</v>
      </c>
      <c r="AM781" s="141">
        <f t="shared" si="293"/>
        <v>0</v>
      </c>
      <c r="AN781" s="141">
        <f t="shared" si="294"/>
        <v>0</v>
      </c>
      <c r="AO781" s="141">
        <f t="shared" si="295"/>
        <v>0</v>
      </c>
      <c r="AP781" s="142"/>
      <c r="AQ781" s="142"/>
      <c r="AR781" s="141">
        <f t="shared" si="296"/>
        <v>3</v>
      </c>
      <c r="AS781" s="141">
        <f t="shared" si="297"/>
        <v>3</v>
      </c>
      <c r="AT781" s="141" t="str">
        <f t="shared" si="298"/>
        <v>Correct</v>
      </c>
      <c r="AU781" s="142"/>
      <c r="AV781" s="115" t="s">
        <v>99</v>
      </c>
    </row>
    <row r="782" spans="1:59">
      <c r="A782" s="115">
        <v>6985188761</v>
      </c>
      <c r="R782" s="115" t="s">
        <v>65</v>
      </c>
      <c r="S782" s="115" t="s">
        <v>66</v>
      </c>
      <c r="T782" s="142"/>
      <c r="U782" s="141">
        <f t="shared" si="276"/>
        <v>2</v>
      </c>
      <c r="V782" s="141">
        <f t="shared" si="277"/>
        <v>1.5</v>
      </c>
      <c r="W782" s="142"/>
      <c r="X782" s="141">
        <f t="shared" si="278"/>
        <v>0</v>
      </c>
      <c r="Y782" s="141">
        <f t="shared" si="279"/>
        <v>0</v>
      </c>
      <c r="Z782" s="141">
        <f t="shared" si="280"/>
        <v>0</v>
      </c>
      <c r="AA782" s="141">
        <f t="shared" si="281"/>
        <v>0</v>
      </c>
      <c r="AB782" s="141">
        <f t="shared" si="282"/>
        <v>0</v>
      </c>
      <c r="AC782" s="141">
        <f t="shared" si="283"/>
        <v>0</v>
      </c>
      <c r="AD782" s="141">
        <f t="shared" si="284"/>
        <v>0</v>
      </c>
      <c r="AE782" s="141">
        <f t="shared" si="285"/>
        <v>0</v>
      </c>
      <c r="AF782" s="141">
        <f t="shared" si="286"/>
        <v>0</v>
      </c>
      <c r="AG782" s="141">
        <f t="shared" si="287"/>
        <v>0</v>
      </c>
      <c r="AH782" s="141">
        <f t="shared" si="288"/>
        <v>0</v>
      </c>
      <c r="AI782" s="141">
        <f t="shared" si="289"/>
        <v>0</v>
      </c>
      <c r="AJ782" s="141">
        <f t="shared" si="290"/>
        <v>0</v>
      </c>
      <c r="AK782" s="141">
        <f t="shared" si="291"/>
        <v>0</v>
      </c>
      <c r="AL782" s="141">
        <f t="shared" si="292"/>
        <v>0</v>
      </c>
      <c r="AM782" s="141">
        <f t="shared" si="293"/>
        <v>0</v>
      </c>
      <c r="AN782" s="141">
        <f t="shared" si="294"/>
        <v>1</v>
      </c>
      <c r="AO782" s="141">
        <f t="shared" si="295"/>
        <v>1</v>
      </c>
      <c r="AP782" s="142"/>
      <c r="AQ782" s="142"/>
      <c r="AR782" s="141">
        <f t="shared" si="296"/>
        <v>2</v>
      </c>
      <c r="AS782" s="141">
        <f t="shared" si="297"/>
        <v>2</v>
      </c>
      <c r="AT782" s="141" t="str">
        <f t="shared" si="298"/>
        <v>Correct</v>
      </c>
      <c r="AU782" s="142"/>
      <c r="AV782" s="115" t="s">
        <v>99</v>
      </c>
      <c r="AW782" s="115">
        <v>76</v>
      </c>
      <c r="AX782" s="115" t="s">
        <v>181</v>
      </c>
      <c r="AZ782" s="115" t="s">
        <v>85</v>
      </c>
      <c r="BA782" s="115" t="s">
        <v>86</v>
      </c>
      <c r="BB782" s="115" t="s">
        <v>87</v>
      </c>
      <c r="BC782" s="115" t="s">
        <v>100</v>
      </c>
      <c r="BD782" s="115" t="s">
        <v>94</v>
      </c>
      <c r="BE782" s="115" t="s">
        <v>90</v>
      </c>
      <c r="BF782" s="115" t="s">
        <v>91</v>
      </c>
      <c r="BG782" s="115" t="s">
        <v>86</v>
      </c>
    </row>
    <row r="783" spans="1:59">
      <c r="A783" s="115">
        <v>5584811868</v>
      </c>
      <c r="G783" s="115" t="s">
        <v>56</v>
      </c>
      <c r="H783" s="115" t="s">
        <v>57</v>
      </c>
      <c r="M783" s="115" t="s">
        <v>62</v>
      </c>
      <c r="T783" s="142"/>
      <c r="U783" s="141">
        <f t="shared" si="276"/>
        <v>3</v>
      </c>
      <c r="V783" s="141">
        <f t="shared" si="277"/>
        <v>1</v>
      </c>
      <c r="W783" s="142"/>
      <c r="X783" s="141">
        <f t="shared" si="278"/>
        <v>0</v>
      </c>
      <c r="Y783" s="141">
        <f t="shared" si="279"/>
        <v>0</v>
      </c>
      <c r="Z783" s="141">
        <f t="shared" si="280"/>
        <v>0</v>
      </c>
      <c r="AA783" s="141">
        <f t="shared" si="281"/>
        <v>0</v>
      </c>
      <c r="AB783" s="141">
        <f t="shared" si="282"/>
        <v>0</v>
      </c>
      <c r="AC783" s="141">
        <f t="shared" si="283"/>
        <v>1</v>
      </c>
      <c r="AD783" s="141">
        <f t="shared" si="284"/>
        <v>1</v>
      </c>
      <c r="AE783" s="141">
        <f t="shared" si="285"/>
        <v>0</v>
      </c>
      <c r="AF783" s="141">
        <f t="shared" si="286"/>
        <v>0</v>
      </c>
      <c r="AG783" s="141">
        <f t="shared" si="287"/>
        <v>0</v>
      </c>
      <c r="AH783" s="141">
        <f t="shared" si="288"/>
        <v>0</v>
      </c>
      <c r="AI783" s="141">
        <f t="shared" si="289"/>
        <v>1</v>
      </c>
      <c r="AJ783" s="141">
        <f t="shared" si="290"/>
        <v>0</v>
      </c>
      <c r="AK783" s="141">
        <f t="shared" si="291"/>
        <v>0</v>
      </c>
      <c r="AL783" s="141">
        <f t="shared" si="292"/>
        <v>0</v>
      </c>
      <c r="AM783" s="141">
        <f t="shared" si="293"/>
        <v>0</v>
      </c>
      <c r="AN783" s="141">
        <f t="shared" si="294"/>
        <v>0</v>
      </c>
      <c r="AO783" s="141">
        <f t="shared" si="295"/>
        <v>0</v>
      </c>
      <c r="AP783" s="142"/>
      <c r="AQ783" s="142"/>
      <c r="AR783" s="141">
        <f t="shared" si="296"/>
        <v>3</v>
      </c>
      <c r="AS783" s="141">
        <f t="shared" si="297"/>
        <v>3</v>
      </c>
      <c r="AT783" s="141" t="str">
        <f t="shared" si="298"/>
        <v>Correct</v>
      </c>
      <c r="AU783" s="142"/>
      <c r="AV783" s="115" t="s">
        <v>83</v>
      </c>
      <c r="AW783" s="115">
        <v>21</v>
      </c>
      <c r="AX783" s="115" t="s">
        <v>181</v>
      </c>
      <c r="AY783" s="115" t="s">
        <v>225</v>
      </c>
      <c r="AZ783" s="115" t="s">
        <v>114</v>
      </c>
      <c r="BA783" s="115" t="s">
        <v>91</v>
      </c>
      <c r="BB783" s="115" t="s">
        <v>137</v>
      </c>
      <c r="BC783" s="115" t="s">
        <v>93</v>
      </c>
      <c r="BD783" s="115" t="s">
        <v>102</v>
      </c>
      <c r="BE783" s="115" t="s">
        <v>90</v>
      </c>
      <c r="BF783" s="115" t="s">
        <v>91</v>
      </c>
      <c r="BG783" s="115" t="s">
        <v>91</v>
      </c>
    </row>
    <row r="784" spans="1:59">
      <c r="A784" s="115">
        <v>6982461936</v>
      </c>
      <c r="B784" s="115" t="s">
        <v>52</v>
      </c>
      <c r="I784" s="115" t="s">
        <v>58</v>
      </c>
      <c r="T784" s="142"/>
      <c r="U784" s="141">
        <f t="shared" si="276"/>
        <v>2</v>
      </c>
      <c r="V784" s="141">
        <f t="shared" si="277"/>
        <v>1.5</v>
      </c>
      <c r="W784" s="142"/>
      <c r="X784" s="141">
        <f t="shared" si="278"/>
        <v>1</v>
      </c>
      <c r="Y784" s="141">
        <f t="shared" si="279"/>
        <v>0</v>
      </c>
      <c r="Z784" s="141">
        <f t="shared" si="280"/>
        <v>0</v>
      </c>
      <c r="AA784" s="141">
        <f t="shared" si="281"/>
        <v>0</v>
      </c>
      <c r="AB784" s="141">
        <f t="shared" si="282"/>
        <v>0</v>
      </c>
      <c r="AC784" s="141">
        <f t="shared" si="283"/>
        <v>0</v>
      </c>
      <c r="AD784" s="141">
        <f t="shared" si="284"/>
        <v>0</v>
      </c>
      <c r="AE784" s="141">
        <f t="shared" si="285"/>
        <v>1</v>
      </c>
      <c r="AF784" s="141">
        <f t="shared" si="286"/>
        <v>0</v>
      </c>
      <c r="AG784" s="141">
        <f t="shared" si="287"/>
        <v>0</v>
      </c>
      <c r="AH784" s="141">
        <f t="shared" si="288"/>
        <v>0</v>
      </c>
      <c r="AI784" s="141">
        <f t="shared" si="289"/>
        <v>0</v>
      </c>
      <c r="AJ784" s="141">
        <f t="shared" si="290"/>
        <v>0</v>
      </c>
      <c r="AK784" s="141">
        <f t="shared" si="291"/>
        <v>0</v>
      </c>
      <c r="AL784" s="141">
        <f t="shared" si="292"/>
        <v>0</v>
      </c>
      <c r="AM784" s="141">
        <f t="shared" si="293"/>
        <v>0</v>
      </c>
      <c r="AN784" s="141">
        <f t="shared" si="294"/>
        <v>0</v>
      </c>
      <c r="AO784" s="141">
        <f t="shared" si="295"/>
        <v>0</v>
      </c>
      <c r="AP784" s="142"/>
      <c r="AQ784" s="142"/>
      <c r="AR784" s="141">
        <f t="shared" si="296"/>
        <v>2</v>
      </c>
      <c r="AS784" s="141">
        <f t="shared" si="297"/>
        <v>2</v>
      </c>
      <c r="AT784" s="141" t="str">
        <f t="shared" si="298"/>
        <v>Correct</v>
      </c>
      <c r="AU784" s="142"/>
      <c r="AV784" s="115" t="s">
        <v>83</v>
      </c>
      <c r="AW784" s="115">
        <v>80</v>
      </c>
      <c r="AX784" s="115" t="s">
        <v>181</v>
      </c>
      <c r="AY784" s="115" t="s">
        <v>239</v>
      </c>
      <c r="AZ784" s="115" t="s">
        <v>85</v>
      </c>
      <c r="BD784" s="115" t="s">
        <v>102</v>
      </c>
      <c r="BE784" s="115" t="s">
        <v>106</v>
      </c>
      <c r="BF784" s="115" t="s">
        <v>91</v>
      </c>
      <c r="BG784" s="115" t="s">
        <v>86</v>
      </c>
    </row>
    <row r="785" spans="1:59">
      <c r="A785" s="115">
        <v>7045772515</v>
      </c>
      <c r="D785" s="115" t="s">
        <v>54</v>
      </c>
      <c r="F785" s="115" t="s">
        <v>55</v>
      </c>
      <c r="Q785" s="115" t="s">
        <v>64</v>
      </c>
      <c r="T785" s="142"/>
      <c r="U785" s="141">
        <f t="shared" si="276"/>
        <v>3</v>
      </c>
      <c r="V785" s="141">
        <f t="shared" si="277"/>
        <v>1</v>
      </c>
      <c r="W785" s="142"/>
      <c r="X785" s="141">
        <f t="shared" si="278"/>
        <v>0</v>
      </c>
      <c r="Y785" s="141">
        <f t="shared" si="279"/>
        <v>0</v>
      </c>
      <c r="Z785" s="141">
        <f t="shared" si="280"/>
        <v>1</v>
      </c>
      <c r="AA785" s="141">
        <f t="shared" si="281"/>
        <v>0</v>
      </c>
      <c r="AB785" s="141">
        <f t="shared" si="282"/>
        <v>1</v>
      </c>
      <c r="AC785" s="141">
        <f t="shared" si="283"/>
        <v>0</v>
      </c>
      <c r="AD785" s="141">
        <f t="shared" si="284"/>
        <v>0</v>
      </c>
      <c r="AE785" s="141">
        <f t="shared" si="285"/>
        <v>0</v>
      </c>
      <c r="AF785" s="141">
        <f t="shared" si="286"/>
        <v>0</v>
      </c>
      <c r="AG785" s="141">
        <f t="shared" si="287"/>
        <v>0</v>
      </c>
      <c r="AH785" s="141">
        <f t="shared" si="288"/>
        <v>0</v>
      </c>
      <c r="AI785" s="141">
        <f t="shared" si="289"/>
        <v>0</v>
      </c>
      <c r="AJ785" s="141">
        <f t="shared" si="290"/>
        <v>0</v>
      </c>
      <c r="AK785" s="141">
        <f t="shared" si="291"/>
        <v>0</v>
      </c>
      <c r="AL785" s="141">
        <f t="shared" si="292"/>
        <v>0</v>
      </c>
      <c r="AM785" s="141">
        <f t="shared" si="293"/>
        <v>1</v>
      </c>
      <c r="AN785" s="141">
        <f t="shared" si="294"/>
        <v>0</v>
      </c>
      <c r="AO785" s="141">
        <f t="shared" si="295"/>
        <v>0</v>
      </c>
      <c r="AP785" s="142"/>
      <c r="AQ785" s="142"/>
      <c r="AR785" s="141">
        <f t="shared" si="296"/>
        <v>3</v>
      </c>
      <c r="AS785" s="141">
        <f t="shared" si="297"/>
        <v>3</v>
      </c>
      <c r="AT785" s="141" t="str">
        <f t="shared" si="298"/>
        <v>Correct</v>
      </c>
      <c r="AU785" s="142"/>
      <c r="AV785" s="115" t="s">
        <v>83</v>
      </c>
      <c r="AW785" s="115">
        <v>82</v>
      </c>
      <c r="AX785" s="115" t="s">
        <v>181</v>
      </c>
      <c r="AY785" s="115" t="s">
        <v>241</v>
      </c>
      <c r="AZ785" s="115" t="s">
        <v>85</v>
      </c>
      <c r="BA785" s="115" t="s">
        <v>86</v>
      </c>
      <c r="BB785" s="115" t="s">
        <v>87</v>
      </c>
      <c r="BC785" s="115" t="s">
        <v>96</v>
      </c>
      <c r="BD785" s="115" t="s">
        <v>111</v>
      </c>
      <c r="BE785" s="115" t="s">
        <v>90</v>
      </c>
      <c r="BF785" s="115" t="s">
        <v>91</v>
      </c>
      <c r="BG785" s="115" t="s">
        <v>86</v>
      </c>
    </row>
    <row r="786" spans="1:59">
      <c r="A786" s="115">
        <v>5585846610</v>
      </c>
      <c r="I786" s="115" t="s">
        <v>58</v>
      </c>
      <c r="M786" s="115" t="s">
        <v>62</v>
      </c>
      <c r="S786" s="115" t="s">
        <v>66</v>
      </c>
      <c r="T786" s="142"/>
      <c r="U786" s="141">
        <f t="shared" si="276"/>
        <v>3</v>
      </c>
      <c r="V786" s="141">
        <f t="shared" si="277"/>
        <v>1</v>
      </c>
      <c r="W786" s="142"/>
      <c r="X786" s="141">
        <f t="shared" si="278"/>
        <v>0</v>
      </c>
      <c r="Y786" s="141">
        <f t="shared" si="279"/>
        <v>0</v>
      </c>
      <c r="Z786" s="141">
        <f t="shared" si="280"/>
        <v>0</v>
      </c>
      <c r="AA786" s="141">
        <f t="shared" si="281"/>
        <v>0</v>
      </c>
      <c r="AB786" s="141">
        <f t="shared" si="282"/>
        <v>0</v>
      </c>
      <c r="AC786" s="141">
        <f t="shared" si="283"/>
        <v>0</v>
      </c>
      <c r="AD786" s="141">
        <f t="shared" si="284"/>
        <v>0</v>
      </c>
      <c r="AE786" s="141">
        <f t="shared" si="285"/>
        <v>1</v>
      </c>
      <c r="AF786" s="141">
        <f t="shared" si="286"/>
        <v>0</v>
      </c>
      <c r="AG786" s="141">
        <f t="shared" si="287"/>
        <v>0</v>
      </c>
      <c r="AH786" s="141">
        <f t="shared" si="288"/>
        <v>0</v>
      </c>
      <c r="AI786" s="141">
        <f t="shared" si="289"/>
        <v>1</v>
      </c>
      <c r="AJ786" s="141">
        <f t="shared" si="290"/>
        <v>0</v>
      </c>
      <c r="AK786" s="141">
        <f t="shared" si="291"/>
        <v>0</v>
      </c>
      <c r="AL786" s="141">
        <f t="shared" si="292"/>
        <v>0</v>
      </c>
      <c r="AM786" s="141">
        <f t="shared" si="293"/>
        <v>0</v>
      </c>
      <c r="AN786" s="141">
        <f t="shared" si="294"/>
        <v>0</v>
      </c>
      <c r="AO786" s="141">
        <f t="shared" si="295"/>
        <v>1</v>
      </c>
      <c r="AP786" s="142"/>
      <c r="AQ786" s="142"/>
      <c r="AR786" s="141">
        <f t="shared" si="296"/>
        <v>3</v>
      </c>
      <c r="AS786" s="141">
        <f t="shared" si="297"/>
        <v>3</v>
      </c>
      <c r="AT786" s="141" t="str">
        <f t="shared" si="298"/>
        <v>Correct</v>
      </c>
      <c r="AU786" s="142"/>
      <c r="AV786" s="115" t="s">
        <v>99</v>
      </c>
      <c r="AW786" s="115">
        <v>74</v>
      </c>
      <c r="AX786" s="115" t="s">
        <v>181</v>
      </c>
      <c r="AY786" s="115" t="s">
        <v>211</v>
      </c>
      <c r="AZ786" s="115" t="s">
        <v>85</v>
      </c>
      <c r="BA786" s="115" t="s">
        <v>86</v>
      </c>
      <c r="BB786" s="115" t="s">
        <v>87</v>
      </c>
      <c r="BC786" s="115" t="s">
        <v>100</v>
      </c>
      <c r="BD786" s="115" t="s">
        <v>102</v>
      </c>
      <c r="BE786" s="115" t="s">
        <v>106</v>
      </c>
      <c r="BF786" s="115" t="s">
        <v>91</v>
      </c>
      <c r="BG786" s="115" t="s">
        <v>86</v>
      </c>
    </row>
    <row r="787" spans="1:59">
      <c r="A787" s="115">
        <v>6982475089</v>
      </c>
      <c r="B787" s="115" t="s">
        <v>52</v>
      </c>
      <c r="D787" s="115" t="s">
        <v>54</v>
      </c>
      <c r="N787" s="115" t="s">
        <v>26</v>
      </c>
      <c r="T787" s="142"/>
      <c r="U787" s="141">
        <f t="shared" si="276"/>
        <v>3</v>
      </c>
      <c r="V787" s="141">
        <f t="shared" si="277"/>
        <v>1</v>
      </c>
      <c r="W787" s="142"/>
      <c r="X787" s="141">
        <f t="shared" si="278"/>
        <v>1</v>
      </c>
      <c r="Y787" s="141">
        <f t="shared" si="279"/>
        <v>0</v>
      </c>
      <c r="Z787" s="141">
        <f t="shared" si="280"/>
        <v>1</v>
      </c>
      <c r="AA787" s="141">
        <f t="shared" si="281"/>
        <v>0</v>
      </c>
      <c r="AB787" s="141">
        <f t="shared" si="282"/>
        <v>0</v>
      </c>
      <c r="AC787" s="141">
        <f t="shared" si="283"/>
        <v>0</v>
      </c>
      <c r="AD787" s="141">
        <f t="shared" si="284"/>
        <v>0</v>
      </c>
      <c r="AE787" s="141">
        <f t="shared" si="285"/>
        <v>0</v>
      </c>
      <c r="AF787" s="141">
        <f t="shared" si="286"/>
        <v>0</v>
      </c>
      <c r="AG787" s="141">
        <f t="shared" si="287"/>
        <v>0</v>
      </c>
      <c r="AH787" s="141">
        <f t="shared" si="288"/>
        <v>0</v>
      </c>
      <c r="AI787" s="141">
        <f t="shared" si="289"/>
        <v>0</v>
      </c>
      <c r="AJ787" s="141">
        <f t="shared" si="290"/>
        <v>1</v>
      </c>
      <c r="AK787" s="141">
        <f t="shared" si="291"/>
        <v>0</v>
      </c>
      <c r="AL787" s="141">
        <f t="shared" si="292"/>
        <v>0</v>
      </c>
      <c r="AM787" s="141">
        <f t="shared" si="293"/>
        <v>0</v>
      </c>
      <c r="AN787" s="141">
        <f t="shared" si="294"/>
        <v>0</v>
      </c>
      <c r="AO787" s="141">
        <f t="shared" si="295"/>
        <v>0</v>
      </c>
      <c r="AP787" s="142"/>
      <c r="AQ787" s="142"/>
      <c r="AR787" s="141">
        <f t="shared" si="296"/>
        <v>3</v>
      </c>
      <c r="AS787" s="141">
        <f t="shared" si="297"/>
        <v>3</v>
      </c>
      <c r="AT787" s="141" t="str">
        <f t="shared" si="298"/>
        <v>Correct</v>
      </c>
      <c r="AU787" s="142"/>
      <c r="AV787" s="115" t="s">
        <v>99</v>
      </c>
      <c r="AW787" s="115">
        <v>76</v>
      </c>
      <c r="AX787" s="115" t="s">
        <v>181</v>
      </c>
      <c r="AY787" s="115" t="s">
        <v>203</v>
      </c>
      <c r="AZ787" s="115" t="s">
        <v>85</v>
      </c>
      <c r="BA787" s="115" t="s">
        <v>86</v>
      </c>
      <c r="BB787" s="115" t="s">
        <v>87</v>
      </c>
      <c r="BC787" s="115" t="s">
        <v>88</v>
      </c>
      <c r="BD787" s="115" t="s">
        <v>120</v>
      </c>
      <c r="BE787" s="115" t="s">
        <v>106</v>
      </c>
      <c r="BF787" s="115" t="s">
        <v>91</v>
      </c>
      <c r="BG787" s="115" t="s">
        <v>91</v>
      </c>
    </row>
    <row r="788" spans="1:59">
      <c r="A788" s="115">
        <v>7020353223</v>
      </c>
      <c r="I788" s="115" t="s">
        <v>58</v>
      </c>
      <c r="R788" s="115" t="s">
        <v>65</v>
      </c>
      <c r="S788" s="115" t="s">
        <v>66</v>
      </c>
      <c r="T788" s="142"/>
      <c r="U788" s="141">
        <f t="shared" si="276"/>
        <v>3</v>
      </c>
      <c r="V788" s="141">
        <f t="shared" si="277"/>
        <v>1</v>
      </c>
      <c r="W788" s="142"/>
      <c r="X788" s="141">
        <f t="shared" si="278"/>
        <v>0</v>
      </c>
      <c r="Y788" s="141">
        <f t="shared" si="279"/>
        <v>0</v>
      </c>
      <c r="Z788" s="141">
        <f t="shared" si="280"/>
        <v>0</v>
      </c>
      <c r="AA788" s="141">
        <f t="shared" si="281"/>
        <v>0</v>
      </c>
      <c r="AB788" s="141">
        <f t="shared" si="282"/>
        <v>0</v>
      </c>
      <c r="AC788" s="141">
        <f t="shared" si="283"/>
        <v>0</v>
      </c>
      <c r="AD788" s="141">
        <f t="shared" si="284"/>
        <v>0</v>
      </c>
      <c r="AE788" s="141">
        <f t="shared" si="285"/>
        <v>1</v>
      </c>
      <c r="AF788" s="141">
        <f t="shared" si="286"/>
        <v>0</v>
      </c>
      <c r="AG788" s="141">
        <f t="shared" si="287"/>
        <v>0</v>
      </c>
      <c r="AH788" s="141">
        <f t="shared" si="288"/>
        <v>0</v>
      </c>
      <c r="AI788" s="141">
        <f t="shared" si="289"/>
        <v>0</v>
      </c>
      <c r="AJ788" s="141">
        <f t="shared" si="290"/>
        <v>0</v>
      </c>
      <c r="AK788" s="141">
        <f t="shared" si="291"/>
        <v>0</v>
      </c>
      <c r="AL788" s="141">
        <f t="shared" si="292"/>
        <v>0</v>
      </c>
      <c r="AM788" s="141">
        <f t="shared" si="293"/>
        <v>0</v>
      </c>
      <c r="AN788" s="141">
        <f t="shared" si="294"/>
        <v>1</v>
      </c>
      <c r="AO788" s="141">
        <f t="shared" si="295"/>
        <v>1</v>
      </c>
      <c r="AP788" s="142"/>
      <c r="AQ788" s="142"/>
      <c r="AR788" s="141">
        <f t="shared" si="296"/>
        <v>3</v>
      </c>
      <c r="AS788" s="141">
        <f t="shared" si="297"/>
        <v>3</v>
      </c>
      <c r="AT788" s="141" t="str">
        <f t="shared" si="298"/>
        <v>Correct</v>
      </c>
      <c r="AU788" s="142"/>
      <c r="AV788" s="115" t="s">
        <v>99</v>
      </c>
      <c r="AW788" s="115">
        <v>58</v>
      </c>
      <c r="AX788" s="115" t="s">
        <v>181</v>
      </c>
      <c r="AY788" s="115" t="s">
        <v>192</v>
      </c>
      <c r="AZ788" s="115" t="s">
        <v>85</v>
      </c>
      <c r="BA788" s="115" t="s">
        <v>86</v>
      </c>
      <c r="BB788" s="115" t="s">
        <v>87</v>
      </c>
      <c r="BC788" s="115" t="s">
        <v>101</v>
      </c>
      <c r="BD788" s="115" t="s">
        <v>102</v>
      </c>
      <c r="BE788" s="115" t="s">
        <v>106</v>
      </c>
      <c r="BF788" s="115" t="s">
        <v>91</v>
      </c>
      <c r="BG788" s="115" t="s">
        <v>91</v>
      </c>
    </row>
    <row r="789" spans="1:59">
      <c r="A789" s="115">
        <v>7045789365</v>
      </c>
      <c r="T789" s="142"/>
      <c r="U789" s="141">
        <f t="shared" si="276"/>
        <v>0</v>
      </c>
      <c r="V789" s="141" t="e">
        <f t="shared" si="277"/>
        <v>#DIV/0!</v>
      </c>
      <c r="W789" s="142"/>
      <c r="X789" s="141">
        <f t="shared" si="278"/>
        <v>0</v>
      </c>
      <c r="Y789" s="141">
        <f t="shared" si="279"/>
        <v>0</v>
      </c>
      <c r="Z789" s="141">
        <f t="shared" si="280"/>
        <v>0</v>
      </c>
      <c r="AA789" s="141">
        <f t="shared" si="281"/>
        <v>0</v>
      </c>
      <c r="AB789" s="141">
        <f t="shared" si="282"/>
        <v>0</v>
      </c>
      <c r="AC789" s="141">
        <f t="shared" si="283"/>
        <v>0</v>
      </c>
      <c r="AD789" s="141">
        <f t="shared" si="284"/>
        <v>0</v>
      </c>
      <c r="AE789" s="141">
        <f t="shared" si="285"/>
        <v>0</v>
      </c>
      <c r="AF789" s="141">
        <f t="shared" si="286"/>
        <v>0</v>
      </c>
      <c r="AG789" s="141">
        <f t="shared" si="287"/>
        <v>0</v>
      </c>
      <c r="AH789" s="141">
        <f t="shared" si="288"/>
        <v>0</v>
      </c>
      <c r="AI789" s="141">
        <f t="shared" si="289"/>
        <v>0</v>
      </c>
      <c r="AJ789" s="141">
        <f t="shared" si="290"/>
        <v>0</v>
      </c>
      <c r="AK789" s="141">
        <f t="shared" si="291"/>
        <v>0</v>
      </c>
      <c r="AL789" s="141">
        <f t="shared" si="292"/>
        <v>0</v>
      </c>
      <c r="AM789" s="141">
        <f t="shared" si="293"/>
        <v>0</v>
      </c>
      <c r="AN789" s="141">
        <f t="shared" si="294"/>
        <v>0</v>
      </c>
      <c r="AO789" s="141">
        <f t="shared" si="295"/>
        <v>0</v>
      </c>
      <c r="AP789" s="142"/>
      <c r="AQ789" s="142"/>
      <c r="AR789" s="141">
        <f t="shared" si="296"/>
        <v>0</v>
      </c>
      <c r="AS789" s="141">
        <f t="shared" si="297"/>
        <v>0</v>
      </c>
      <c r="AT789" s="141" t="str">
        <f t="shared" si="298"/>
        <v>Correct</v>
      </c>
      <c r="AU789" s="142"/>
      <c r="AV789" s="115" t="s">
        <v>83</v>
      </c>
      <c r="AW789" s="115">
        <v>90</v>
      </c>
      <c r="AX789" s="115" t="s">
        <v>181</v>
      </c>
      <c r="AY789" s="115" t="s">
        <v>208</v>
      </c>
      <c r="AZ789" s="115" t="s">
        <v>85</v>
      </c>
      <c r="BA789" s="115" t="s">
        <v>86</v>
      </c>
      <c r="BB789" s="115" t="s">
        <v>87</v>
      </c>
      <c r="BC789" s="115" t="s">
        <v>96</v>
      </c>
      <c r="BD789" s="115" t="s">
        <v>94</v>
      </c>
      <c r="BE789" s="115" t="s">
        <v>106</v>
      </c>
      <c r="BF789" s="115" t="s">
        <v>91</v>
      </c>
      <c r="BG789" s="115" t="s">
        <v>86</v>
      </c>
    </row>
    <row r="790" spans="1:59">
      <c r="A790" s="115">
        <v>7045773524</v>
      </c>
      <c r="B790" s="115" t="s">
        <v>52</v>
      </c>
      <c r="D790" s="115" t="s">
        <v>54</v>
      </c>
      <c r="N790" s="115" t="s">
        <v>26</v>
      </c>
      <c r="T790" s="142"/>
      <c r="U790" s="141">
        <f t="shared" si="276"/>
        <v>3</v>
      </c>
      <c r="V790" s="141">
        <f t="shared" si="277"/>
        <v>1</v>
      </c>
      <c r="W790" s="142"/>
      <c r="X790" s="141">
        <f t="shared" si="278"/>
        <v>1</v>
      </c>
      <c r="Y790" s="141">
        <f t="shared" si="279"/>
        <v>0</v>
      </c>
      <c r="Z790" s="141">
        <f t="shared" si="280"/>
        <v>1</v>
      </c>
      <c r="AA790" s="141">
        <f t="shared" si="281"/>
        <v>0</v>
      </c>
      <c r="AB790" s="141">
        <f t="shared" si="282"/>
        <v>0</v>
      </c>
      <c r="AC790" s="141">
        <f t="shared" si="283"/>
        <v>0</v>
      </c>
      <c r="AD790" s="141">
        <f t="shared" si="284"/>
        <v>0</v>
      </c>
      <c r="AE790" s="141">
        <f t="shared" si="285"/>
        <v>0</v>
      </c>
      <c r="AF790" s="141">
        <f t="shared" si="286"/>
        <v>0</v>
      </c>
      <c r="AG790" s="141">
        <f t="shared" si="287"/>
        <v>0</v>
      </c>
      <c r="AH790" s="141">
        <f t="shared" si="288"/>
        <v>0</v>
      </c>
      <c r="AI790" s="141">
        <f t="shared" si="289"/>
        <v>0</v>
      </c>
      <c r="AJ790" s="141">
        <f t="shared" si="290"/>
        <v>1</v>
      </c>
      <c r="AK790" s="141">
        <f t="shared" si="291"/>
        <v>0</v>
      </c>
      <c r="AL790" s="141">
        <f t="shared" si="292"/>
        <v>0</v>
      </c>
      <c r="AM790" s="141">
        <f t="shared" si="293"/>
        <v>0</v>
      </c>
      <c r="AN790" s="141">
        <f t="shared" si="294"/>
        <v>0</v>
      </c>
      <c r="AO790" s="141">
        <f t="shared" si="295"/>
        <v>0</v>
      </c>
      <c r="AP790" s="142"/>
      <c r="AQ790" s="142"/>
      <c r="AR790" s="141">
        <f t="shared" si="296"/>
        <v>3</v>
      </c>
      <c r="AS790" s="141">
        <f t="shared" si="297"/>
        <v>3</v>
      </c>
      <c r="AT790" s="141" t="str">
        <f t="shared" si="298"/>
        <v>Correct</v>
      </c>
      <c r="AU790" s="142"/>
      <c r="AV790" s="115" t="s">
        <v>83</v>
      </c>
      <c r="AW790" s="115">
        <v>66</v>
      </c>
      <c r="AX790" s="115" t="s">
        <v>181</v>
      </c>
      <c r="AY790" s="115" t="s">
        <v>206</v>
      </c>
      <c r="AZ790" s="115" t="s">
        <v>85</v>
      </c>
      <c r="BA790" s="115" t="s">
        <v>86</v>
      </c>
      <c r="BB790" s="115" t="s">
        <v>87</v>
      </c>
      <c r="BC790" s="115" t="s">
        <v>100</v>
      </c>
      <c r="BD790" s="115" t="s">
        <v>89</v>
      </c>
      <c r="BE790" s="115" t="s">
        <v>106</v>
      </c>
      <c r="BF790" s="115" t="s">
        <v>91</v>
      </c>
      <c r="BG790" s="115" t="s">
        <v>91</v>
      </c>
    </row>
    <row r="791" spans="1:59">
      <c r="A791" s="115">
        <v>7011089972</v>
      </c>
      <c r="B791" s="115" t="s">
        <v>52</v>
      </c>
      <c r="H791" s="115" t="s">
        <v>57</v>
      </c>
      <c r="N791" s="115" t="s">
        <v>26</v>
      </c>
      <c r="T791" s="142"/>
      <c r="U791" s="141">
        <f t="shared" si="276"/>
        <v>3</v>
      </c>
      <c r="V791" s="141">
        <f t="shared" si="277"/>
        <v>1</v>
      </c>
      <c r="W791" s="142"/>
      <c r="X791" s="141">
        <f t="shared" si="278"/>
        <v>1</v>
      </c>
      <c r="Y791" s="141">
        <f t="shared" si="279"/>
        <v>0</v>
      </c>
      <c r="Z791" s="141">
        <f t="shared" si="280"/>
        <v>0</v>
      </c>
      <c r="AA791" s="141">
        <f t="shared" si="281"/>
        <v>0</v>
      </c>
      <c r="AB791" s="141">
        <f t="shared" si="282"/>
        <v>0</v>
      </c>
      <c r="AC791" s="141">
        <f t="shared" si="283"/>
        <v>0</v>
      </c>
      <c r="AD791" s="141">
        <f t="shared" si="284"/>
        <v>1</v>
      </c>
      <c r="AE791" s="141">
        <f t="shared" si="285"/>
        <v>0</v>
      </c>
      <c r="AF791" s="141">
        <f t="shared" si="286"/>
        <v>0</v>
      </c>
      <c r="AG791" s="141">
        <f t="shared" si="287"/>
        <v>0</v>
      </c>
      <c r="AH791" s="141">
        <f t="shared" si="288"/>
        <v>0</v>
      </c>
      <c r="AI791" s="141">
        <f t="shared" si="289"/>
        <v>0</v>
      </c>
      <c r="AJ791" s="141">
        <f t="shared" si="290"/>
        <v>1</v>
      </c>
      <c r="AK791" s="141">
        <f t="shared" si="291"/>
        <v>0</v>
      </c>
      <c r="AL791" s="141">
        <f t="shared" si="292"/>
        <v>0</v>
      </c>
      <c r="AM791" s="141">
        <f t="shared" si="293"/>
        <v>0</v>
      </c>
      <c r="AN791" s="141">
        <f t="shared" si="294"/>
        <v>0</v>
      </c>
      <c r="AO791" s="141">
        <f t="shared" si="295"/>
        <v>0</v>
      </c>
      <c r="AP791" s="142"/>
      <c r="AQ791" s="142"/>
      <c r="AR791" s="141">
        <f t="shared" si="296"/>
        <v>3</v>
      </c>
      <c r="AS791" s="141">
        <f t="shared" si="297"/>
        <v>3</v>
      </c>
      <c r="AT791" s="141" t="str">
        <f t="shared" si="298"/>
        <v>Correct</v>
      </c>
      <c r="AU791" s="142"/>
      <c r="AV791" s="115" t="s">
        <v>83</v>
      </c>
      <c r="AW791" s="115">
        <v>31</v>
      </c>
      <c r="AX791" s="115" t="s">
        <v>432</v>
      </c>
      <c r="BA791" s="115" t="s">
        <v>86</v>
      </c>
      <c r="BB791" s="115" t="s">
        <v>87</v>
      </c>
      <c r="BC791" s="115" t="s">
        <v>101</v>
      </c>
      <c r="BD791" s="115" t="s">
        <v>111</v>
      </c>
      <c r="BE791" s="115" t="s">
        <v>90</v>
      </c>
      <c r="BG791" s="115" t="s">
        <v>91</v>
      </c>
    </row>
    <row r="792" spans="1:59">
      <c r="A792" s="115">
        <v>7045764917</v>
      </c>
      <c r="E792" s="115" t="s">
        <v>19</v>
      </c>
      <c r="G792" s="115" t="s">
        <v>56</v>
      </c>
      <c r="L792" s="115" t="s">
        <v>61</v>
      </c>
      <c r="T792" s="142"/>
      <c r="U792" s="141">
        <f t="shared" si="276"/>
        <v>3</v>
      </c>
      <c r="V792" s="141">
        <f t="shared" si="277"/>
        <v>1</v>
      </c>
      <c r="W792" s="142"/>
      <c r="X792" s="141">
        <f t="shared" si="278"/>
        <v>0</v>
      </c>
      <c r="Y792" s="141">
        <f t="shared" si="279"/>
        <v>0</v>
      </c>
      <c r="Z792" s="141">
        <f t="shared" si="280"/>
        <v>0</v>
      </c>
      <c r="AA792" s="141">
        <f t="shared" si="281"/>
        <v>1</v>
      </c>
      <c r="AB792" s="141">
        <f t="shared" si="282"/>
        <v>0</v>
      </c>
      <c r="AC792" s="141">
        <f t="shared" si="283"/>
        <v>1</v>
      </c>
      <c r="AD792" s="141">
        <f t="shared" si="284"/>
        <v>0</v>
      </c>
      <c r="AE792" s="141">
        <f t="shared" si="285"/>
        <v>0</v>
      </c>
      <c r="AF792" s="141">
        <f t="shared" si="286"/>
        <v>0</v>
      </c>
      <c r="AG792" s="141">
        <f t="shared" si="287"/>
        <v>0</v>
      </c>
      <c r="AH792" s="141">
        <f t="shared" si="288"/>
        <v>1</v>
      </c>
      <c r="AI792" s="141">
        <f t="shared" si="289"/>
        <v>0</v>
      </c>
      <c r="AJ792" s="141">
        <f t="shared" si="290"/>
        <v>0</v>
      </c>
      <c r="AK792" s="141">
        <f t="shared" si="291"/>
        <v>0</v>
      </c>
      <c r="AL792" s="141">
        <f t="shared" si="292"/>
        <v>0</v>
      </c>
      <c r="AM792" s="141">
        <f t="shared" si="293"/>
        <v>0</v>
      </c>
      <c r="AN792" s="141">
        <f t="shared" si="294"/>
        <v>0</v>
      </c>
      <c r="AO792" s="141">
        <f t="shared" si="295"/>
        <v>0</v>
      </c>
      <c r="AP792" s="142"/>
      <c r="AQ792" s="142"/>
      <c r="AR792" s="141">
        <f t="shared" si="296"/>
        <v>3</v>
      </c>
      <c r="AS792" s="141">
        <f t="shared" si="297"/>
        <v>3</v>
      </c>
      <c r="AT792" s="141" t="str">
        <f t="shared" si="298"/>
        <v>Correct</v>
      </c>
      <c r="AU792" s="142"/>
      <c r="AV792" s="115" t="s">
        <v>99</v>
      </c>
      <c r="AW792" s="115">
        <v>75</v>
      </c>
      <c r="AX792" s="115" t="s">
        <v>181</v>
      </c>
      <c r="AY792" s="115" t="s">
        <v>208</v>
      </c>
      <c r="AZ792" s="115" t="s">
        <v>85</v>
      </c>
      <c r="BA792" s="115" t="s">
        <v>86</v>
      </c>
      <c r="BB792" s="115" t="s">
        <v>87</v>
      </c>
      <c r="BC792" s="115" t="s">
        <v>101</v>
      </c>
      <c r="BD792" s="115" t="s">
        <v>102</v>
      </c>
      <c r="BE792" s="115" t="s">
        <v>106</v>
      </c>
      <c r="BF792" s="115" t="s">
        <v>91</v>
      </c>
      <c r="BG792" s="115" t="s">
        <v>86</v>
      </c>
    </row>
    <row r="793" spans="1:59">
      <c r="A793" s="115">
        <v>7020564814</v>
      </c>
      <c r="D793" s="115" t="s">
        <v>54</v>
      </c>
      <c r="M793" s="115" t="s">
        <v>62</v>
      </c>
      <c r="R793" s="115" t="s">
        <v>65</v>
      </c>
      <c r="T793" s="142"/>
      <c r="U793" s="141">
        <f t="shared" si="276"/>
        <v>3</v>
      </c>
      <c r="V793" s="141">
        <f t="shared" si="277"/>
        <v>1</v>
      </c>
      <c r="W793" s="142"/>
      <c r="X793" s="141">
        <f t="shared" si="278"/>
        <v>0</v>
      </c>
      <c r="Y793" s="141">
        <f t="shared" si="279"/>
        <v>0</v>
      </c>
      <c r="Z793" s="141">
        <f t="shared" si="280"/>
        <v>1</v>
      </c>
      <c r="AA793" s="141">
        <f t="shared" si="281"/>
        <v>0</v>
      </c>
      <c r="AB793" s="141">
        <f t="shared" si="282"/>
        <v>0</v>
      </c>
      <c r="AC793" s="141">
        <f t="shared" si="283"/>
        <v>0</v>
      </c>
      <c r="AD793" s="141">
        <f t="shared" si="284"/>
        <v>0</v>
      </c>
      <c r="AE793" s="141">
        <f t="shared" si="285"/>
        <v>0</v>
      </c>
      <c r="AF793" s="141">
        <f t="shared" si="286"/>
        <v>0</v>
      </c>
      <c r="AG793" s="141">
        <f t="shared" si="287"/>
        <v>0</v>
      </c>
      <c r="AH793" s="141">
        <f t="shared" si="288"/>
        <v>0</v>
      </c>
      <c r="AI793" s="141">
        <f t="shared" si="289"/>
        <v>1</v>
      </c>
      <c r="AJ793" s="141">
        <f t="shared" si="290"/>
        <v>0</v>
      </c>
      <c r="AK793" s="141">
        <f t="shared" si="291"/>
        <v>0</v>
      </c>
      <c r="AL793" s="141">
        <f t="shared" si="292"/>
        <v>0</v>
      </c>
      <c r="AM793" s="141">
        <f t="shared" si="293"/>
        <v>0</v>
      </c>
      <c r="AN793" s="141">
        <f t="shared" si="294"/>
        <v>1</v>
      </c>
      <c r="AO793" s="141">
        <f t="shared" si="295"/>
        <v>0</v>
      </c>
      <c r="AP793" s="142"/>
      <c r="AQ793" s="142"/>
      <c r="AR793" s="141">
        <f t="shared" si="296"/>
        <v>3</v>
      </c>
      <c r="AS793" s="141">
        <f t="shared" si="297"/>
        <v>3</v>
      </c>
      <c r="AT793" s="141" t="str">
        <f t="shared" si="298"/>
        <v>Correct</v>
      </c>
      <c r="AU793" s="142"/>
      <c r="AV793" s="115" t="s">
        <v>83</v>
      </c>
      <c r="AW793" s="115">
        <v>54</v>
      </c>
      <c r="AX793" s="115" t="s">
        <v>181</v>
      </c>
      <c r="AY793" s="115" t="s">
        <v>224</v>
      </c>
      <c r="AZ793" s="115" t="s">
        <v>85</v>
      </c>
      <c r="BA793" s="115" t="s">
        <v>86</v>
      </c>
      <c r="BB793" s="115" t="s">
        <v>87</v>
      </c>
      <c r="BC793" s="115" t="s">
        <v>101</v>
      </c>
      <c r="BD793" s="115" t="s">
        <v>89</v>
      </c>
      <c r="BE793" s="115" t="s">
        <v>90</v>
      </c>
      <c r="BF793" s="115" t="s">
        <v>91</v>
      </c>
      <c r="BG793" s="115" t="s">
        <v>91</v>
      </c>
    </row>
    <row r="794" spans="1:59">
      <c r="A794" s="115">
        <v>7020352272</v>
      </c>
      <c r="F794" s="115" t="s">
        <v>55</v>
      </c>
      <c r="Q794" s="115" t="s">
        <v>64</v>
      </c>
      <c r="S794" s="115" t="s">
        <v>66</v>
      </c>
      <c r="T794" s="142"/>
      <c r="U794" s="141">
        <f t="shared" si="276"/>
        <v>3</v>
      </c>
      <c r="V794" s="141">
        <f t="shared" si="277"/>
        <v>1</v>
      </c>
      <c r="W794" s="142"/>
      <c r="X794" s="141">
        <f t="shared" si="278"/>
        <v>0</v>
      </c>
      <c r="Y794" s="141">
        <f t="shared" si="279"/>
        <v>0</v>
      </c>
      <c r="Z794" s="141">
        <f t="shared" si="280"/>
        <v>0</v>
      </c>
      <c r="AA794" s="141">
        <f t="shared" si="281"/>
        <v>0</v>
      </c>
      <c r="AB794" s="141">
        <f t="shared" si="282"/>
        <v>1</v>
      </c>
      <c r="AC794" s="141">
        <f t="shared" si="283"/>
        <v>0</v>
      </c>
      <c r="AD794" s="141">
        <f t="shared" si="284"/>
        <v>0</v>
      </c>
      <c r="AE794" s="141">
        <f t="shared" si="285"/>
        <v>0</v>
      </c>
      <c r="AF794" s="141">
        <f t="shared" si="286"/>
        <v>0</v>
      </c>
      <c r="AG794" s="141">
        <f t="shared" si="287"/>
        <v>0</v>
      </c>
      <c r="AH794" s="141">
        <f t="shared" si="288"/>
        <v>0</v>
      </c>
      <c r="AI794" s="141">
        <f t="shared" si="289"/>
        <v>0</v>
      </c>
      <c r="AJ794" s="141">
        <f t="shared" si="290"/>
        <v>0</v>
      </c>
      <c r="AK794" s="141">
        <f t="shared" si="291"/>
        <v>0</v>
      </c>
      <c r="AL794" s="141">
        <f t="shared" si="292"/>
        <v>0</v>
      </c>
      <c r="AM794" s="141">
        <f t="shared" si="293"/>
        <v>1</v>
      </c>
      <c r="AN794" s="141">
        <f t="shared" si="294"/>
        <v>0</v>
      </c>
      <c r="AO794" s="141">
        <f t="shared" si="295"/>
        <v>1</v>
      </c>
      <c r="AP794" s="142"/>
      <c r="AQ794" s="142"/>
      <c r="AR794" s="141">
        <f t="shared" si="296"/>
        <v>3</v>
      </c>
      <c r="AS794" s="141">
        <f t="shared" si="297"/>
        <v>3</v>
      </c>
      <c r="AT794" s="141" t="str">
        <f t="shared" si="298"/>
        <v>Correct</v>
      </c>
      <c r="AU794" s="142"/>
      <c r="AV794" s="115" t="s">
        <v>83</v>
      </c>
      <c r="AW794" s="115">
        <v>37</v>
      </c>
      <c r="AX794" s="115" t="s">
        <v>181</v>
      </c>
      <c r="AY794" s="115" t="s">
        <v>189</v>
      </c>
      <c r="AZ794" s="115" t="s">
        <v>85</v>
      </c>
      <c r="BA794" s="115" t="s">
        <v>86</v>
      </c>
      <c r="BB794" s="115" t="s">
        <v>87</v>
      </c>
      <c r="BD794" s="115" t="s">
        <v>94</v>
      </c>
      <c r="BE794" s="115" t="s">
        <v>90</v>
      </c>
      <c r="BF794" s="115" t="s">
        <v>91</v>
      </c>
      <c r="BG794" s="115" t="s">
        <v>91</v>
      </c>
    </row>
    <row r="795" spans="1:59">
      <c r="A795" s="115">
        <v>5590611923</v>
      </c>
      <c r="E795" s="115" t="s">
        <v>19</v>
      </c>
      <c r="L795" s="115" t="s">
        <v>61</v>
      </c>
      <c r="S795" s="115" t="s">
        <v>66</v>
      </c>
      <c r="T795" s="142"/>
      <c r="U795" s="141">
        <f t="shared" si="276"/>
        <v>3</v>
      </c>
      <c r="V795" s="141">
        <f t="shared" si="277"/>
        <v>1</v>
      </c>
      <c r="W795" s="142"/>
      <c r="X795" s="141">
        <f t="shared" si="278"/>
        <v>0</v>
      </c>
      <c r="Y795" s="141">
        <f t="shared" si="279"/>
        <v>0</v>
      </c>
      <c r="Z795" s="141">
        <f t="shared" si="280"/>
        <v>0</v>
      </c>
      <c r="AA795" s="141">
        <f t="shared" si="281"/>
        <v>1</v>
      </c>
      <c r="AB795" s="141">
        <f t="shared" si="282"/>
        <v>0</v>
      </c>
      <c r="AC795" s="141">
        <f t="shared" si="283"/>
        <v>0</v>
      </c>
      <c r="AD795" s="141">
        <f t="shared" si="284"/>
        <v>0</v>
      </c>
      <c r="AE795" s="141">
        <f t="shared" si="285"/>
        <v>0</v>
      </c>
      <c r="AF795" s="141">
        <f t="shared" si="286"/>
        <v>0</v>
      </c>
      <c r="AG795" s="141">
        <f t="shared" si="287"/>
        <v>0</v>
      </c>
      <c r="AH795" s="141">
        <f t="shared" si="288"/>
        <v>1</v>
      </c>
      <c r="AI795" s="141">
        <f t="shared" si="289"/>
        <v>0</v>
      </c>
      <c r="AJ795" s="141">
        <f t="shared" si="290"/>
        <v>0</v>
      </c>
      <c r="AK795" s="141">
        <f t="shared" si="291"/>
        <v>0</v>
      </c>
      <c r="AL795" s="141">
        <f t="shared" si="292"/>
        <v>0</v>
      </c>
      <c r="AM795" s="141">
        <f t="shared" si="293"/>
        <v>0</v>
      </c>
      <c r="AN795" s="141">
        <f t="shared" si="294"/>
        <v>0</v>
      </c>
      <c r="AO795" s="141">
        <f t="shared" si="295"/>
        <v>1</v>
      </c>
      <c r="AP795" s="142"/>
      <c r="AQ795" s="142"/>
      <c r="AR795" s="141">
        <f t="shared" si="296"/>
        <v>3</v>
      </c>
      <c r="AS795" s="141">
        <f t="shared" si="297"/>
        <v>3</v>
      </c>
      <c r="AT795" s="141" t="str">
        <f t="shared" si="298"/>
        <v>Correct</v>
      </c>
      <c r="AU795" s="142"/>
      <c r="AV795" s="115" t="s">
        <v>99</v>
      </c>
      <c r="AW795" s="115">
        <v>26</v>
      </c>
      <c r="AX795" s="115" t="s">
        <v>432</v>
      </c>
      <c r="AZ795" s="115" t="s">
        <v>85</v>
      </c>
      <c r="BA795" s="115" t="s">
        <v>91</v>
      </c>
      <c r="BB795" s="115" t="s">
        <v>108</v>
      </c>
      <c r="BC795" s="115" t="s">
        <v>96</v>
      </c>
      <c r="BD795" s="115" t="s">
        <v>102</v>
      </c>
      <c r="BE795" s="115" t="s">
        <v>90</v>
      </c>
      <c r="BF795" s="115" t="s">
        <v>91</v>
      </c>
    </row>
    <row r="796" spans="1:59">
      <c r="A796" s="115">
        <v>5600951520</v>
      </c>
      <c r="E796" s="115" t="s">
        <v>19</v>
      </c>
      <c r="G796" s="115" t="s">
        <v>56</v>
      </c>
      <c r="S796" s="115" t="s">
        <v>66</v>
      </c>
      <c r="T796" s="142"/>
      <c r="U796" s="141">
        <f t="shared" si="276"/>
        <v>3</v>
      </c>
      <c r="V796" s="141">
        <f t="shared" si="277"/>
        <v>1</v>
      </c>
      <c r="W796" s="142"/>
      <c r="X796" s="141">
        <f t="shared" si="278"/>
        <v>0</v>
      </c>
      <c r="Y796" s="141">
        <f t="shared" si="279"/>
        <v>0</v>
      </c>
      <c r="Z796" s="141">
        <f t="shared" si="280"/>
        <v>0</v>
      </c>
      <c r="AA796" s="141">
        <f t="shared" si="281"/>
        <v>1</v>
      </c>
      <c r="AB796" s="141">
        <f t="shared" si="282"/>
        <v>0</v>
      </c>
      <c r="AC796" s="141">
        <f t="shared" si="283"/>
        <v>1</v>
      </c>
      <c r="AD796" s="141">
        <f t="shared" si="284"/>
        <v>0</v>
      </c>
      <c r="AE796" s="141">
        <f t="shared" si="285"/>
        <v>0</v>
      </c>
      <c r="AF796" s="141">
        <f t="shared" si="286"/>
        <v>0</v>
      </c>
      <c r="AG796" s="141">
        <f t="shared" si="287"/>
        <v>0</v>
      </c>
      <c r="AH796" s="141">
        <f t="shared" si="288"/>
        <v>0</v>
      </c>
      <c r="AI796" s="141">
        <f t="shared" si="289"/>
        <v>0</v>
      </c>
      <c r="AJ796" s="141">
        <f t="shared" si="290"/>
        <v>0</v>
      </c>
      <c r="AK796" s="141">
        <f t="shared" si="291"/>
        <v>0</v>
      </c>
      <c r="AL796" s="141">
        <f t="shared" si="292"/>
        <v>0</v>
      </c>
      <c r="AM796" s="141">
        <f t="shared" si="293"/>
        <v>0</v>
      </c>
      <c r="AN796" s="141">
        <f t="shared" si="294"/>
        <v>0</v>
      </c>
      <c r="AO796" s="141">
        <f t="shared" si="295"/>
        <v>1</v>
      </c>
      <c r="AP796" s="142"/>
      <c r="AQ796" s="142"/>
      <c r="AR796" s="141">
        <f t="shared" si="296"/>
        <v>3</v>
      </c>
      <c r="AS796" s="141">
        <f t="shared" si="297"/>
        <v>3</v>
      </c>
      <c r="AT796" s="141" t="str">
        <f t="shared" si="298"/>
        <v>Correct</v>
      </c>
      <c r="AU796" s="142"/>
    </row>
    <row r="797" spans="1:59">
      <c r="A797" s="115">
        <v>6985475941</v>
      </c>
      <c r="B797" s="115" t="s">
        <v>52</v>
      </c>
      <c r="E797" s="115" t="s">
        <v>19</v>
      </c>
      <c r="H797" s="115" t="s">
        <v>57</v>
      </c>
      <c r="M797" s="115" t="s">
        <v>62</v>
      </c>
      <c r="N797" s="115" t="s">
        <v>26</v>
      </c>
      <c r="Q797" s="115" t="s">
        <v>64</v>
      </c>
      <c r="T797" s="142"/>
      <c r="U797" s="141">
        <f t="shared" si="276"/>
        <v>6</v>
      </c>
      <c r="V797" s="141">
        <f t="shared" si="277"/>
        <v>0.5</v>
      </c>
      <c r="W797" s="142"/>
      <c r="X797" s="141">
        <f t="shared" si="278"/>
        <v>0.5</v>
      </c>
      <c r="Y797" s="141">
        <f t="shared" si="279"/>
        <v>0</v>
      </c>
      <c r="Z797" s="141">
        <f t="shared" si="280"/>
        <v>0</v>
      </c>
      <c r="AA797" s="141">
        <f t="shared" si="281"/>
        <v>0.5</v>
      </c>
      <c r="AB797" s="141">
        <f t="shared" si="282"/>
        <v>0</v>
      </c>
      <c r="AC797" s="141">
        <f t="shared" si="283"/>
        <v>0</v>
      </c>
      <c r="AD797" s="141">
        <f t="shared" si="284"/>
        <v>0.5</v>
      </c>
      <c r="AE797" s="141">
        <f t="shared" si="285"/>
        <v>0</v>
      </c>
      <c r="AF797" s="141">
        <f t="shared" si="286"/>
        <v>0</v>
      </c>
      <c r="AG797" s="141">
        <f t="shared" si="287"/>
        <v>0</v>
      </c>
      <c r="AH797" s="141">
        <f t="shared" si="288"/>
        <v>0</v>
      </c>
      <c r="AI797" s="141">
        <f t="shared" si="289"/>
        <v>0.5</v>
      </c>
      <c r="AJ797" s="141">
        <f t="shared" si="290"/>
        <v>0.5</v>
      </c>
      <c r="AK797" s="141">
        <f t="shared" si="291"/>
        <v>0</v>
      </c>
      <c r="AL797" s="141">
        <f t="shared" si="292"/>
        <v>0</v>
      </c>
      <c r="AM797" s="141">
        <f t="shared" si="293"/>
        <v>0.5</v>
      </c>
      <c r="AN797" s="141">
        <f t="shared" si="294"/>
        <v>0</v>
      </c>
      <c r="AO797" s="141">
        <f t="shared" si="295"/>
        <v>0</v>
      </c>
      <c r="AP797" s="142"/>
      <c r="AQ797" s="142"/>
      <c r="AR797" s="141">
        <f t="shared" si="296"/>
        <v>3</v>
      </c>
      <c r="AS797" s="141">
        <f t="shared" si="297"/>
        <v>6</v>
      </c>
      <c r="AT797" s="141" t="str">
        <f t="shared" si="298"/>
        <v>Correct</v>
      </c>
      <c r="AU797" s="142"/>
      <c r="AV797" s="115" t="s">
        <v>83</v>
      </c>
      <c r="AW797" s="115">
        <v>69</v>
      </c>
      <c r="AX797" s="115" t="s">
        <v>181</v>
      </c>
      <c r="AY797" s="115" t="s">
        <v>222</v>
      </c>
      <c r="AZ797" s="115" t="s">
        <v>85</v>
      </c>
      <c r="BA797" s="115" t="s">
        <v>86</v>
      </c>
      <c r="BB797" s="115" t="s">
        <v>116</v>
      </c>
      <c r="BC797" s="115" t="s">
        <v>100</v>
      </c>
      <c r="BD797" s="115" t="s">
        <v>94</v>
      </c>
      <c r="BE797" s="115" t="s">
        <v>90</v>
      </c>
      <c r="BF797" s="115" t="s">
        <v>91</v>
      </c>
      <c r="BG797" s="115" t="s">
        <v>91</v>
      </c>
    </row>
    <row r="798" spans="1:59">
      <c r="A798" s="115">
        <v>6985441147</v>
      </c>
      <c r="T798" s="142"/>
      <c r="U798" s="141">
        <f t="shared" si="276"/>
        <v>0</v>
      </c>
      <c r="V798" s="141" t="e">
        <f t="shared" si="277"/>
        <v>#DIV/0!</v>
      </c>
      <c r="W798" s="142"/>
      <c r="X798" s="141">
        <f t="shared" si="278"/>
        <v>0</v>
      </c>
      <c r="Y798" s="141">
        <f t="shared" si="279"/>
        <v>0</v>
      </c>
      <c r="Z798" s="141">
        <f t="shared" si="280"/>
        <v>0</v>
      </c>
      <c r="AA798" s="141">
        <f t="shared" si="281"/>
        <v>0</v>
      </c>
      <c r="AB798" s="141">
        <f t="shared" si="282"/>
        <v>0</v>
      </c>
      <c r="AC798" s="141">
        <f t="shared" si="283"/>
        <v>0</v>
      </c>
      <c r="AD798" s="141">
        <f t="shared" si="284"/>
        <v>0</v>
      </c>
      <c r="AE798" s="141">
        <f t="shared" si="285"/>
        <v>0</v>
      </c>
      <c r="AF798" s="141">
        <f t="shared" si="286"/>
        <v>0</v>
      </c>
      <c r="AG798" s="141">
        <f t="shared" si="287"/>
        <v>0</v>
      </c>
      <c r="AH798" s="141">
        <f t="shared" si="288"/>
        <v>0</v>
      </c>
      <c r="AI798" s="141">
        <f t="shared" si="289"/>
        <v>0</v>
      </c>
      <c r="AJ798" s="141">
        <f t="shared" si="290"/>
        <v>0</v>
      </c>
      <c r="AK798" s="141">
        <f t="shared" si="291"/>
        <v>0</v>
      </c>
      <c r="AL798" s="141">
        <f t="shared" si="292"/>
        <v>0</v>
      </c>
      <c r="AM798" s="141">
        <f t="shared" si="293"/>
        <v>0</v>
      </c>
      <c r="AN798" s="141">
        <f t="shared" si="294"/>
        <v>0</v>
      </c>
      <c r="AO798" s="141">
        <f t="shared" si="295"/>
        <v>0</v>
      </c>
      <c r="AP798" s="142"/>
      <c r="AQ798" s="142"/>
      <c r="AR798" s="141">
        <f t="shared" si="296"/>
        <v>0</v>
      </c>
      <c r="AS798" s="141">
        <f t="shared" si="297"/>
        <v>0</v>
      </c>
      <c r="AT798" s="141" t="str">
        <f t="shared" si="298"/>
        <v>Correct</v>
      </c>
      <c r="AU798" s="142"/>
      <c r="AV798" s="115" t="s">
        <v>99</v>
      </c>
      <c r="AW798" s="115">
        <v>67</v>
      </c>
      <c r="AX798" s="115" t="s">
        <v>84</v>
      </c>
      <c r="AY798" s="115" t="s">
        <v>156</v>
      </c>
      <c r="AZ798" s="115" t="s">
        <v>85</v>
      </c>
      <c r="BA798" s="115" t="s">
        <v>86</v>
      </c>
      <c r="BB798" s="115" t="s">
        <v>87</v>
      </c>
      <c r="BD798" s="115" t="s">
        <v>109</v>
      </c>
      <c r="BE798" s="115" t="s">
        <v>90</v>
      </c>
      <c r="BF798" s="115" t="s">
        <v>91</v>
      </c>
      <c r="BG798" s="115" t="s">
        <v>91</v>
      </c>
    </row>
    <row r="799" spans="1:59">
      <c r="A799" s="115">
        <v>7044848704</v>
      </c>
      <c r="G799" s="115" t="s">
        <v>56</v>
      </c>
      <c r="S799" s="115" t="s">
        <v>66</v>
      </c>
      <c r="T799" s="142"/>
      <c r="U799" s="141">
        <f t="shared" si="276"/>
        <v>2</v>
      </c>
      <c r="V799" s="141">
        <f t="shared" si="277"/>
        <v>1.5</v>
      </c>
      <c r="W799" s="142"/>
      <c r="X799" s="141">
        <f t="shared" si="278"/>
        <v>0</v>
      </c>
      <c r="Y799" s="141">
        <f t="shared" si="279"/>
        <v>0</v>
      </c>
      <c r="Z799" s="141">
        <f t="shared" si="280"/>
        <v>0</v>
      </c>
      <c r="AA799" s="141">
        <f t="shared" si="281"/>
        <v>0</v>
      </c>
      <c r="AB799" s="141">
        <f t="shared" si="282"/>
        <v>0</v>
      </c>
      <c r="AC799" s="141">
        <f t="shared" si="283"/>
        <v>1</v>
      </c>
      <c r="AD799" s="141">
        <f t="shared" si="284"/>
        <v>0</v>
      </c>
      <c r="AE799" s="141">
        <f t="shared" si="285"/>
        <v>0</v>
      </c>
      <c r="AF799" s="141">
        <f t="shared" si="286"/>
        <v>0</v>
      </c>
      <c r="AG799" s="141">
        <f t="shared" si="287"/>
        <v>0</v>
      </c>
      <c r="AH799" s="141">
        <f t="shared" si="288"/>
        <v>0</v>
      </c>
      <c r="AI799" s="141">
        <f t="shared" si="289"/>
        <v>0</v>
      </c>
      <c r="AJ799" s="141">
        <f t="shared" si="290"/>
        <v>0</v>
      </c>
      <c r="AK799" s="141">
        <f t="shared" si="291"/>
        <v>0</v>
      </c>
      <c r="AL799" s="141">
        <f t="shared" si="292"/>
        <v>0</v>
      </c>
      <c r="AM799" s="141">
        <f t="shared" si="293"/>
        <v>0</v>
      </c>
      <c r="AN799" s="141">
        <f t="shared" si="294"/>
        <v>0</v>
      </c>
      <c r="AO799" s="141">
        <f t="shared" si="295"/>
        <v>1</v>
      </c>
      <c r="AP799" s="142"/>
      <c r="AQ799" s="142"/>
      <c r="AR799" s="141">
        <f t="shared" si="296"/>
        <v>2</v>
      </c>
      <c r="AS799" s="141">
        <f t="shared" si="297"/>
        <v>2</v>
      </c>
      <c r="AT799" s="141" t="str">
        <f t="shared" si="298"/>
        <v>Correct</v>
      </c>
      <c r="AU799" s="142"/>
      <c r="AV799" s="115" t="s">
        <v>83</v>
      </c>
      <c r="AW799" s="115">
        <v>63</v>
      </c>
      <c r="AX799" s="115" t="s">
        <v>181</v>
      </c>
      <c r="AY799" s="115" t="s">
        <v>237</v>
      </c>
      <c r="AZ799" s="115" t="s">
        <v>85</v>
      </c>
      <c r="BA799" s="115" t="s">
        <v>86</v>
      </c>
      <c r="BB799" s="115" t="s">
        <v>87</v>
      </c>
      <c r="BC799" s="115" t="s">
        <v>93</v>
      </c>
      <c r="BD799" s="115" t="s">
        <v>102</v>
      </c>
      <c r="BF799" s="115" t="s">
        <v>91</v>
      </c>
      <c r="BG799" s="115" t="s">
        <v>91</v>
      </c>
    </row>
    <row r="800" spans="1:59">
      <c r="A800" s="115">
        <v>7045779097</v>
      </c>
      <c r="B800" s="115" t="s">
        <v>52</v>
      </c>
      <c r="H800" s="115" t="s">
        <v>57</v>
      </c>
      <c r="N800" s="115" t="s">
        <v>26</v>
      </c>
      <c r="T800" s="142"/>
      <c r="U800" s="141">
        <f t="shared" si="276"/>
        <v>3</v>
      </c>
      <c r="V800" s="141">
        <f t="shared" si="277"/>
        <v>1</v>
      </c>
      <c r="W800" s="142"/>
      <c r="X800" s="141">
        <f t="shared" si="278"/>
        <v>1</v>
      </c>
      <c r="Y800" s="141">
        <f t="shared" si="279"/>
        <v>0</v>
      </c>
      <c r="Z800" s="141">
        <f t="shared" si="280"/>
        <v>0</v>
      </c>
      <c r="AA800" s="141">
        <f t="shared" si="281"/>
        <v>0</v>
      </c>
      <c r="AB800" s="141">
        <f t="shared" si="282"/>
        <v>0</v>
      </c>
      <c r="AC800" s="141">
        <f t="shared" si="283"/>
        <v>0</v>
      </c>
      <c r="AD800" s="141">
        <f t="shared" si="284"/>
        <v>1</v>
      </c>
      <c r="AE800" s="141">
        <f t="shared" si="285"/>
        <v>0</v>
      </c>
      <c r="AF800" s="141">
        <f t="shared" si="286"/>
        <v>0</v>
      </c>
      <c r="AG800" s="141">
        <f t="shared" si="287"/>
        <v>0</v>
      </c>
      <c r="AH800" s="141">
        <f t="shared" si="288"/>
        <v>0</v>
      </c>
      <c r="AI800" s="141">
        <f t="shared" si="289"/>
        <v>0</v>
      </c>
      <c r="AJ800" s="141">
        <f t="shared" si="290"/>
        <v>1</v>
      </c>
      <c r="AK800" s="141">
        <f t="shared" si="291"/>
        <v>0</v>
      </c>
      <c r="AL800" s="141">
        <f t="shared" si="292"/>
        <v>0</v>
      </c>
      <c r="AM800" s="141">
        <f t="shared" si="293"/>
        <v>0</v>
      </c>
      <c r="AN800" s="141">
        <f t="shared" si="294"/>
        <v>0</v>
      </c>
      <c r="AO800" s="141">
        <f t="shared" si="295"/>
        <v>0</v>
      </c>
      <c r="AP800" s="142"/>
      <c r="AQ800" s="142"/>
      <c r="AR800" s="141">
        <f t="shared" si="296"/>
        <v>3</v>
      </c>
      <c r="AS800" s="141">
        <f t="shared" si="297"/>
        <v>3</v>
      </c>
      <c r="AT800" s="141" t="str">
        <f t="shared" si="298"/>
        <v>Correct</v>
      </c>
      <c r="AU800" s="142"/>
      <c r="AV800" s="115" t="s">
        <v>99</v>
      </c>
      <c r="AW800" s="115">
        <v>89</v>
      </c>
      <c r="AX800" s="115" t="s">
        <v>181</v>
      </c>
      <c r="AY800" s="115" t="s">
        <v>230</v>
      </c>
      <c r="AZ800" s="115" t="s">
        <v>85</v>
      </c>
      <c r="BA800" s="115" t="s">
        <v>86</v>
      </c>
      <c r="BC800" s="115" t="s">
        <v>101</v>
      </c>
      <c r="BD800" s="115" t="s">
        <v>102</v>
      </c>
      <c r="BE800" s="115" t="s">
        <v>106</v>
      </c>
      <c r="BF800" s="115" t="s">
        <v>91</v>
      </c>
      <c r="BG800" s="115" t="s">
        <v>86</v>
      </c>
    </row>
    <row r="801" spans="1:59">
      <c r="A801" s="115">
        <v>7020351924</v>
      </c>
      <c r="E801" s="115" t="s">
        <v>19</v>
      </c>
      <c r="O801" s="115" t="s">
        <v>22</v>
      </c>
      <c r="P801" s="115" t="s">
        <v>63</v>
      </c>
      <c r="T801" s="142"/>
      <c r="U801" s="141">
        <f t="shared" si="276"/>
        <v>3</v>
      </c>
      <c r="V801" s="141">
        <f t="shared" si="277"/>
        <v>1</v>
      </c>
      <c r="W801" s="142"/>
      <c r="X801" s="141">
        <f t="shared" si="278"/>
        <v>0</v>
      </c>
      <c r="Y801" s="141">
        <f t="shared" si="279"/>
        <v>0</v>
      </c>
      <c r="Z801" s="141">
        <f t="shared" si="280"/>
        <v>0</v>
      </c>
      <c r="AA801" s="141">
        <f t="shared" si="281"/>
        <v>1</v>
      </c>
      <c r="AB801" s="141">
        <f t="shared" si="282"/>
        <v>0</v>
      </c>
      <c r="AC801" s="141">
        <f t="shared" si="283"/>
        <v>0</v>
      </c>
      <c r="AD801" s="141">
        <f t="shared" si="284"/>
        <v>0</v>
      </c>
      <c r="AE801" s="141">
        <f t="shared" si="285"/>
        <v>0</v>
      </c>
      <c r="AF801" s="141">
        <f t="shared" si="286"/>
        <v>0</v>
      </c>
      <c r="AG801" s="141">
        <f t="shared" si="287"/>
        <v>0</v>
      </c>
      <c r="AH801" s="141">
        <f t="shared" si="288"/>
        <v>0</v>
      </c>
      <c r="AI801" s="141">
        <f t="shared" si="289"/>
        <v>0</v>
      </c>
      <c r="AJ801" s="141">
        <f t="shared" si="290"/>
        <v>0</v>
      </c>
      <c r="AK801" s="141">
        <f t="shared" si="291"/>
        <v>1</v>
      </c>
      <c r="AL801" s="141">
        <f t="shared" si="292"/>
        <v>1</v>
      </c>
      <c r="AM801" s="141">
        <f t="shared" si="293"/>
        <v>0</v>
      </c>
      <c r="AN801" s="141">
        <f t="shared" si="294"/>
        <v>0</v>
      </c>
      <c r="AO801" s="141">
        <f t="shared" si="295"/>
        <v>0</v>
      </c>
      <c r="AP801" s="142"/>
      <c r="AQ801" s="142"/>
      <c r="AR801" s="141">
        <f t="shared" si="296"/>
        <v>3</v>
      </c>
      <c r="AS801" s="141">
        <f t="shared" si="297"/>
        <v>3</v>
      </c>
      <c r="AT801" s="141" t="str">
        <f t="shared" si="298"/>
        <v>Correct</v>
      </c>
      <c r="AU801" s="142"/>
      <c r="AV801" s="115" t="s">
        <v>83</v>
      </c>
      <c r="AW801" s="115">
        <v>31</v>
      </c>
      <c r="AX801" s="115" t="s">
        <v>181</v>
      </c>
      <c r="AY801" s="115" t="s">
        <v>244</v>
      </c>
      <c r="AZ801" s="115" t="s">
        <v>85</v>
      </c>
      <c r="BA801" s="115" t="s">
        <v>86</v>
      </c>
      <c r="BB801" s="115" t="s">
        <v>87</v>
      </c>
      <c r="BC801" s="115" t="s">
        <v>100</v>
      </c>
      <c r="BD801" s="115" t="s">
        <v>89</v>
      </c>
      <c r="BE801" s="115" t="s">
        <v>90</v>
      </c>
      <c r="BF801" s="115" t="s">
        <v>91</v>
      </c>
      <c r="BG801" s="115" t="s">
        <v>91</v>
      </c>
    </row>
    <row r="802" spans="1:59">
      <c r="A802" s="115">
        <v>6985454948</v>
      </c>
      <c r="E802" s="115" t="s">
        <v>19</v>
      </c>
      <c r="J802" s="115" t="s">
        <v>59</v>
      </c>
      <c r="S802" s="115" t="s">
        <v>66</v>
      </c>
      <c r="T802" s="142"/>
      <c r="U802" s="141">
        <f t="shared" si="276"/>
        <v>3</v>
      </c>
      <c r="V802" s="141">
        <f t="shared" si="277"/>
        <v>1</v>
      </c>
      <c r="W802" s="142"/>
      <c r="X802" s="141">
        <f t="shared" si="278"/>
        <v>0</v>
      </c>
      <c r="Y802" s="141">
        <f t="shared" si="279"/>
        <v>0</v>
      </c>
      <c r="Z802" s="141">
        <f t="shared" si="280"/>
        <v>0</v>
      </c>
      <c r="AA802" s="141">
        <f t="shared" si="281"/>
        <v>1</v>
      </c>
      <c r="AB802" s="141">
        <f t="shared" si="282"/>
        <v>0</v>
      </c>
      <c r="AC802" s="141">
        <f t="shared" si="283"/>
        <v>0</v>
      </c>
      <c r="AD802" s="141">
        <f t="shared" si="284"/>
        <v>0</v>
      </c>
      <c r="AE802" s="141">
        <f t="shared" si="285"/>
        <v>0</v>
      </c>
      <c r="AF802" s="141">
        <f t="shared" si="286"/>
        <v>1</v>
      </c>
      <c r="AG802" s="141">
        <f t="shared" si="287"/>
        <v>0</v>
      </c>
      <c r="AH802" s="141">
        <f t="shared" si="288"/>
        <v>0</v>
      </c>
      <c r="AI802" s="141">
        <f t="shared" si="289"/>
        <v>0</v>
      </c>
      <c r="AJ802" s="141">
        <f t="shared" si="290"/>
        <v>0</v>
      </c>
      <c r="AK802" s="141">
        <f t="shared" si="291"/>
        <v>0</v>
      </c>
      <c r="AL802" s="141">
        <f t="shared" si="292"/>
        <v>0</v>
      </c>
      <c r="AM802" s="141">
        <f t="shared" si="293"/>
        <v>0</v>
      </c>
      <c r="AN802" s="141">
        <f t="shared" si="294"/>
        <v>0</v>
      </c>
      <c r="AO802" s="141">
        <f t="shared" si="295"/>
        <v>1</v>
      </c>
      <c r="AP802" s="142"/>
      <c r="AQ802" s="142"/>
      <c r="AR802" s="141">
        <f t="shared" si="296"/>
        <v>3</v>
      </c>
      <c r="AS802" s="141">
        <f t="shared" si="297"/>
        <v>3</v>
      </c>
      <c r="AT802" s="141" t="str">
        <f t="shared" si="298"/>
        <v>Correct</v>
      </c>
      <c r="AU802" s="142"/>
      <c r="AV802" s="115" t="s">
        <v>83</v>
      </c>
      <c r="AW802" s="115">
        <v>43</v>
      </c>
      <c r="AX802" s="115" t="s">
        <v>181</v>
      </c>
      <c r="AZ802" s="115" t="s">
        <v>85</v>
      </c>
      <c r="BA802" s="115" t="s">
        <v>86</v>
      </c>
      <c r="BB802" s="115" t="s">
        <v>87</v>
      </c>
      <c r="BC802" s="115" t="s">
        <v>88</v>
      </c>
      <c r="BE802" s="115" t="s">
        <v>90</v>
      </c>
      <c r="BF802" s="115" t="s">
        <v>91</v>
      </c>
      <c r="BG802" s="115" t="s">
        <v>91</v>
      </c>
    </row>
    <row r="803" spans="1:59">
      <c r="A803" s="115">
        <v>6985453086</v>
      </c>
      <c r="T803" s="142"/>
      <c r="U803" s="141">
        <f t="shared" si="276"/>
        <v>0</v>
      </c>
      <c r="V803" s="141" t="e">
        <f t="shared" si="277"/>
        <v>#DIV/0!</v>
      </c>
      <c r="W803" s="142"/>
      <c r="X803" s="141">
        <f t="shared" si="278"/>
        <v>0</v>
      </c>
      <c r="Y803" s="141">
        <f t="shared" si="279"/>
        <v>0</v>
      </c>
      <c r="Z803" s="141">
        <f t="shared" si="280"/>
        <v>0</v>
      </c>
      <c r="AA803" s="141">
        <f t="shared" si="281"/>
        <v>0</v>
      </c>
      <c r="AB803" s="141">
        <f t="shared" si="282"/>
        <v>0</v>
      </c>
      <c r="AC803" s="141">
        <f t="shared" si="283"/>
        <v>0</v>
      </c>
      <c r="AD803" s="141">
        <f t="shared" si="284"/>
        <v>0</v>
      </c>
      <c r="AE803" s="141">
        <f t="shared" si="285"/>
        <v>0</v>
      </c>
      <c r="AF803" s="141">
        <f t="shared" si="286"/>
        <v>0</v>
      </c>
      <c r="AG803" s="141">
        <f t="shared" si="287"/>
        <v>0</v>
      </c>
      <c r="AH803" s="141">
        <f t="shared" si="288"/>
        <v>0</v>
      </c>
      <c r="AI803" s="141">
        <f t="shared" si="289"/>
        <v>0</v>
      </c>
      <c r="AJ803" s="141">
        <f t="shared" si="290"/>
        <v>0</v>
      </c>
      <c r="AK803" s="141">
        <f t="shared" si="291"/>
        <v>0</v>
      </c>
      <c r="AL803" s="141">
        <f t="shared" si="292"/>
        <v>0</v>
      </c>
      <c r="AM803" s="141">
        <f t="shared" si="293"/>
        <v>0</v>
      </c>
      <c r="AN803" s="141">
        <f t="shared" si="294"/>
        <v>0</v>
      </c>
      <c r="AO803" s="141">
        <f t="shared" si="295"/>
        <v>0</v>
      </c>
      <c r="AP803" s="142"/>
      <c r="AQ803" s="142"/>
      <c r="AR803" s="141">
        <f t="shared" si="296"/>
        <v>0</v>
      </c>
      <c r="AS803" s="141">
        <f t="shared" si="297"/>
        <v>0</v>
      </c>
      <c r="AT803" s="141" t="str">
        <f t="shared" si="298"/>
        <v>Correct</v>
      </c>
      <c r="AU803" s="142"/>
      <c r="AV803" s="115" t="s">
        <v>83</v>
      </c>
      <c r="AW803" s="115">
        <v>60</v>
      </c>
      <c r="AX803" s="115" t="s">
        <v>181</v>
      </c>
      <c r="AY803" s="115" t="s">
        <v>193</v>
      </c>
      <c r="AZ803" s="115" t="s">
        <v>85</v>
      </c>
      <c r="BA803" s="115" t="s">
        <v>86</v>
      </c>
      <c r="BB803" s="115" t="s">
        <v>87</v>
      </c>
      <c r="BC803" s="115" t="s">
        <v>96</v>
      </c>
      <c r="BD803" s="115" t="s">
        <v>94</v>
      </c>
      <c r="BF803" s="115" t="s">
        <v>91</v>
      </c>
    </row>
    <row r="804" spans="1:59">
      <c r="A804" s="115">
        <v>7045791022</v>
      </c>
      <c r="F804" s="115" t="s">
        <v>55</v>
      </c>
      <c r="G804" s="115" t="s">
        <v>56</v>
      </c>
      <c r="P804" s="115" t="s">
        <v>63</v>
      </c>
      <c r="T804" s="142"/>
      <c r="U804" s="141">
        <f t="shared" si="276"/>
        <v>3</v>
      </c>
      <c r="V804" s="141">
        <f t="shared" si="277"/>
        <v>1</v>
      </c>
      <c r="W804" s="142"/>
      <c r="X804" s="141">
        <f t="shared" si="278"/>
        <v>0</v>
      </c>
      <c r="Y804" s="141">
        <f t="shared" si="279"/>
        <v>0</v>
      </c>
      <c r="Z804" s="141">
        <f t="shared" si="280"/>
        <v>0</v>
      </c>
      <c r="AA804" s="141">
        <f t="shared" si="281"/>
        <v>0</v>
      </c>
      <c r="AB804" s="141">
        <f t="shared" si="282"/>
        <v>1</v>
      </c>
      <c r="AC804" s="141">
        <f t="shared" si="283"/>
        <v>1</v>
      </c>
      <c r="AD804" s="141">
        <f t="shared" si="284"/>
        <v>0</v>
      </c>
      <c r="AE804" s="141">
        <f t="shared" si="285"/>
        <v>0</v>
      </c>
      <c r="AF804" s="141">
        <f t="shared" si="286"/>
        <v>0</v>
      </c>
      <c r="AG804" s="141">
        <f t="shared" si="287"/>
        <v>0</v>
      </c>
      <c r="AH804" s="141">
        <f t="shared" si="288"/>
        <v>0</v>
      </c>
      <c r="AI804" s="141">
        <f t="shared" si="289"/>
        <v>0</v>
      </c>
      <c r="AJ804" s="141">
        <f t="shared" si="290"/>
        <v>0</v>
      </c>
      <c r="AK804" s="141">
        <f t="shared" si="291"/>
        <v>0</v>
      </c>
      <c r="AL804" s="141">
        <f t="shared" si="292"/>
        <v>1</v>
      </c>
      <c r="AM804" s="141">
        <f t="shared" si="293"/>
        <v>0</v>
      </c>
      <c r="AN804" s="141">
        <f t="shared" si="294"/>
        <v>0</v>
      </c>
      <c r="AO804" s="141">
        <f t="shared" si="295"/>
        <v>0</v>
      </c>
      <c r="AP804" s="142"/>
      <c r="AQ804" s="142"/>
      <c r="AR804" s="141">
        <f t="shared" si="296"/>
        <v>3</v>
      </c>
      <c r="AS804" s="141">
        <f t="shared" si="297"/>
        <v>3</v>
      </c>
      <c r="AT804" s="141" t="str">
        <f t="shared" si="298"/>
        <v>Correct</v>
      </c>
      <c r="AU804" s="142"/>
      <c r="AV804" s="115" t="s">
        <v>83</v>
      </c>
      <c r="AW804" s="115">
        <v>89</v>
      </c>
      <c r="AX804" s="115" t="s">
        <v>181</v>
      </c>
      <c r="AY804" s="115" t="s">
        <v>206</v>
      </c>
      <c r="AZ804" s="115" t="s">
        <v>85</v>
      </c>
      <c r="BA804" s="115" t="s">
        <v>86</v>
      </c>
      <c r="BB804" s="115" t="s">
        <v>87</v>
      </c>
      <c r="BE804" s="115" t="s">
        <v>106</v>
      </c>
      <c r="BF804" s="115" t="s">
        <v>91</v>
      </c>
    </row>
    <row r="805" spans="1:59">
      <c r="A805" s="115">
        <v>6984053951</v>
      </c>
      <c r="D805" s="115" t="s">
        <v>54</v>
      </c>
      <c r="S805" s="115" t="s">
        <v>66</v>
      </c>
      <c r="T805" s="142"/>
      <c r="U805" s="141">
        <f t="shared" si="276"/>
        <v>2</v>
      </c>
      <c r="V805" s="141">
        <f t="shared" si="277"/>
        <v>1.5</v>
      </c>
      <c r="W805" s="142"/>
      <c r="X805" s="141">
        <f t="shared" si="278"/>
        <v>0</v>
      </c>
      <c r="Y805" s="141">
        <f t="shared" si="279"/>
        <v>0</v>
      </c>
      <c r="Z805" s="141">
        <f t="shared" si="280"/>
        <v>1</v>
      </c>
      <c r="AA805" s="141">
        <f t="shared" si="281"/>
        <v>0</v>
      </c>
      <c r="AB805" s="141">
        <f t="shared" si="282"/>
        <v>0</v>
      </c>
      <c r="AC805" s="141">
        <f t="shared" si="283"/>
        <v>0</v>
      </c>
      <c r="AD805" s="141">
        <f t="shared" si="284"/>
        <v>0</v>
      </c>
      <c r="AE805" s="141">
        <f t="shared" si="285"/>
        <v>0</v>
      </c>
      <c r="AF805" s="141">
        <f t="shared" si="286"/>
        <v>0</v>
      </c>
      <c r="AG805" s="141">
        <f t="shared" si="287"/>
        <v>0</v>
      </c>
      <c r="AH805" s="141">
        <f t="shared" si="288"/>
        <v>0</v>
      </c>
      <c r="AI805" s="141">
        <f t="shared" si="289"/>
        <v>0</v>
      </c>
      <c r="AJ805" s="141">
        <f t="shared" si="290"/>
        <v>0</v>
      </c>
      <c r="AK805" s="141">
        <f t="shared" si="291"/>
        <v>0</v>
      </c>
      <c r="AL805" s="141">
        <f t="shared" si="292"/>
        <v>0</v>
      </c>
      <c r="AM805" s="141">
        <f t="shared" si="293"/>
        <v>0</v>
      </c>
      <c r="AN805" s="141">
        <f t="shared" si="294"/>
        <v>0</v>
      </c>
      <c r="AO805" s="141">
        <f t="shared" si="295"/>
        <v>1</v>
      </c>
      <c r="AP805" s="142"/>
      <c r="AQ805" s="142"/>
      <c r="AR805" s="141">
        <f t="shared" si="296"/>
        <v>2</v>
      </c>
      <c r="AS805" s="141">
        <f t="shared" si="297"/>
        <v>2</v>
      </c>
      <c r="AT805" s="141" t="str">
        <f t="shared" si="298"/>
        <v>Correct</v>
      </c>
      <c r="AU805" s="142"/>
      <c r="AV805" s="115" t="s">
        <v>83</v>
      </c>
      <c r="AW805" s="115">
        <v>50</v>
      </c>
      <c r="AX805" s="115" t="s">
        <v>181</v>
      </c>
      <c r="AY805" s="115" t="s">
        <v>199</v>
      </c>
      <c r="AZ805" s="115" t="s">
        <v>85</v>
      </c>
      <c r="BA805" s="115" t="s">
        <v>86</v>
      </c>
      <c r="BB805" s="115" t="s">
        <v>87</v>
      </c>
      <c r="BC805" s="115" t="s">
        <v>88</v>
      </c>
      <c r="BD805" s="115" t="s">
        <v>89</v>
      </c>
      <c r="BE805" s="115" t="s">
        <v>90</v>
      </c>
      <c r="BF805" s="115" t="s">
        <v>91</v>
      </c>
      <c r="BG805" s="115" t="s">
        <v>91</v>
      </c>
    </row>
    <row r="806" spans="1:59">
      <c r="A806" s="115">
        <v>7007919230</v>
      </c>
      <c r="R806" s="115" t="s">
        <v>65</v>
      </c>
      <c r="T806" s="142"/>
      <c r="U806" s="141">
        <f t="shared" si="276"/>
        <v>1</v>
      </c>
      <c r="V806" s="141">
        <f t="shared" si="277"/>
        <v>3</v>
      </c>
      <c r="W806" s="142"/>
      <c r="X806" s="141">
        <f t="shared" si="278"/>
        <v>0</v>
      </c>
      <c r="Y806" s="141">
        <f t="shared" si="279"/>
        <v>0</v>
      </c>
      <c r="Z806" s="141">
        <f t="shared" si="280"/>
        <v>0</v>
      </c>
      <c r="AA806" s="141">
        <f t="shared" si="281"/>
        <v>0</v>
      </c>
      <c r="AB806" s="141">
        <f t="shared" si="282"/>
        <v>0</v>
      </c>
      <c r="AC806" s="141">
        <f t="shared" si="283"/>
        <v>0</v>
      </c>
      <c r="AD806" s="141">
        <f t="shared" si="284"/>
        <v>0</v>
      </c>
      <c r="AE806" s="141">
        <f t="shared" si="285"/>
        <v>0</v>
      </c>
      <c r="AF806" s="141">
        <f t="shared" si="286"/>
        <v>0</v>
      </c>
      <c r="AG806" s="141">
        <f t="shared" si="287"/>
        <v>0</v>
      </c>
      <c r="AH806" s="141">
        <f t="shared" si="288"/>
        <v>0</v>
      </c>
      <c r="AI806" s="141">
        <f t="shared" si="289"/>
        <v>0</v>
      </c>
      <c r="AJ806" s="141">
        <f t="shared" si="290"/>
        <v>0</v>
      </c>
      <c r="AK806" s="141">
        <f t="shared" si="291"/>
        <v>0</v>
      </c>
      <c r="AL806" s="141">
        <f t="shared" si="292"/>
        <v>0</v>
      </c>
      <c r="AM806" s="141">
        <f t="shared" si="293"/>
        <v>0</v>
      </c>
      <c r="AN806" s="141">
        <f t="shared" si="294"/>
        <v>1</v>
      </c>
      <c r="AO806" s="141">
        <f t="shared" si="295"/>
        <v>0</v>
      </c>
      <c r="AP806" s="142"/>
      <c r="AQ806" s="142"/>
      <c r="AR806" s="141">
        <f t="shared" si="296"/>
        <v>1</v>
      </c>
      <c r="AS806" s="141">
        <f t="shared" si="297"/>
        <v>1</v>
      </c>
      <c r="AT806" s="141" t="str">
        <f t="shared" si="298"/>
        <v>Correct</v>
      </c>
      <c r="AU806" s="142"/>
      <c r="AV806" s="115" t="s">
        <v>83</v>
      </c>
      <c r="AW806" s="115">
        <v>47</v>
      </c>
      <c r="AX806" s="115" t="s">
        <v>84</v>
      </c>
      <c r="AY806" s="115" t="s">
        <v>152</v>
      </c>
      <c r="AZ806" s="115" t="s">
        <v>85</v>
      </c>
      <c r="BA806" s="115" t="s">
        <v>86</v>
      </c>
      <c r="BB806" s="115" t="s">
        <v>87</v>
      </c>
      <c r="BC806" s="115" t="s">
        <v>104</v>
      </c>
      <c r="BD806" s="115" t="s">
        <v>89</v>
      </c>
      <c r="BE806" s="115" t="s">
        <v>106</v>
      </c>
      <c r="BF806" s="115" t="s">
        <v>91</v>
      </c>
      <c r="BG806" s="115" t="s">
        <v>91</v>
      </c>
    </row>
    <row r="807" spans="1:59">
      <c r="A807" s="115">
        <v>7020350553</v>
      </c>
      <c r="D807" s="115" t="s">
        <v>54</v>
      </c>
      <c r="T807" s="142"/>
      <c r="U807" s="141">
        <f t="shared" si="276"/>
        <v>1</v>
      </c>
      <c r="V807" s="141">
        <f t="shared" si="277"/>
        <v>3</v>
      </c>
      <c r="W807" s="142"/>
      <c r="X807" s="141">
        <f t="shared" si="278"/>
        <v>0</v>
      </c>
      <c r="Y807" s="141">
        <f t="shared" si="279"/>
        <v>0</v>
      </c>
      <c r="Z807" s="141">
        <f t="shared" si="280"/>
        <v>1</v>
      </c>
      <c r="AA807" s="141">
        <f t="shared" si="281"/>
        <v>0</v>
      </c>
      <c r="AB807" s="141">
        <f t="shared" si="282"/>
        <v>0</v>
      </c>
      <c r="AC807" s="141">
        <f t="shared" si="283"/>
        <v>0</v>
      </c>
      <c r="AD807" s="141">
        <f t="shared" si="284"/>
        <v>0</v>
      </c>
      <c r="AE807" s="141">
        <f t="shared" si="285"/>
        <v>0</v>
      </c>
      <c r="AF807" s="141">
        <f t="shared" si="286"/>
        <v>0</v>
      </c>
      <c r="AG807" s="141">
        <f t="shared" si="287"/>
        <v>0</v>
      </c>
      <c r="AH807" s="141">
        <f t="shared" si="288"/>
        <v>0</v>
      </c>
      <c r="AI807" s="141">
        <f t="shared" si="289"/>
        <v>0</v>
      </c>
      <c r="AJ807" s="141">
        <f t="shared" si="290"/>
        <v>0</v>
      </c>
      <c r="AK807" s="141">
        <f t="shared" si="291"/>
        <v>0</v>
      </c>
      <c r="AL807" s="141">
        <f t="shared" si="292"/>
        <v>0</v>
      </c>
      <c r="AM807" s="141">
        <f t="shared" si="293"/>
        <v>0</v>
      </c>
      <c r="AN807" s="141">
        <f t="shared" si="294"/>
        <v>0</v>
      </c>
      <c r="AO807" s="141">
        <f t="shared" si="295"/>
        <v>0</v>
      </c>
      <c r="AP807" s="142"/>
      <c r="AQ807" s="142"/>
      <c r="AR807" s="141">
        <f t="shared" si="296"/>
        <v>1</v>
      </c>
      <c r="AS807" s="141">
        <f t="shared" si="297"/>
        <v>1</v>
      </c>
      <c r="AT807" s="141" t="str">
        <f t="shared" si="298"/>
        <v>Correct</v>
      </c>
      <c r="AU807" s="142"/>
      <c r="AV807" s="115" t="s">
        <v>99</v>
      </c>
      <c r="AW807" s="115">
        <v>67</v>
      </c>
      <c r="AX807" s="115" t="s">
        <v>181</v>
      </c>
      <c r="AZ807" s="115" t="s">
        <v>85</v>
      </c>
      <c r="BA807" s="115" t="s">
        <v>86</v>
      </c>
      <c r="BB807" s="115" t="s">
        <v>87</v>
      </c>
      <c r="BC807" s="115" t="s">
        <v>93</v>
      </c>
      <c r="BD807" s="115" t="s">
        <v>111</v>
      </c>
      <c r="BE807" s="115" t="s">
        <v>106</v>
      </c>
      <c r="BF807" s="115" t="s">
        <v>91</v>
      </c>
      <c r="BG807" s="115" t="s">
        <v>91</v>
      </c>
    </row>
    <row r="808" spans="1:59">
      <c r="A808" s="115">
        <v>6988283523</v>
      </c>
      <c r="B808" s="115" t="s">
        <v>52</v>
      </c>
      <c r="H808" s="115" t="s">
        <v>57</v>
      </c>
      <c r="L808" s="115" t="s">
        <v>61</v>
      </c>
      <c r="N808" s="115" t="s">
        <v>26</v>
      </c>
      <c r="T808" s="142"/>
      <c r="U808" s="141">
        <f t="shared" si="276"/>
        <v>4</v>
      </c>
      <c r="V808" s="141">
        <f t="shared" si="277"/>
        <v>0.75</v>
      </c>
      <c r="W808" s="142"/>
      <c r="X808" s="141">
        <f t="shared" si="278"/>
        <v>0.75</v>
      </c>
      <c r="Y808" s="141">
        <f t="shared" si="279"/>
        <v>0</v>
      </c>
      <c r="Z808" s="141">
        <f t="shared" si="280"/>
        <v>0</v>
      </c>
      <c r="AA808" s="141">
        <f t="shared" si="281"/>
        <v>0</v>
      </c>
      <c r="AB808" s="141">
        <f t="shared" si="282"/>
        <v>0</v>
      </c>
      <c r="AC808" s="141">
        <f t="shared" si="283"/>
        <v>0</v>
      </c>
      <c r="AD808" s="141">
        <f t="shared" si="284"/>
        <v>0.75</v>
      </c>
      <c r="AE808" s="141">
        <f t="shared" si="285"/>
        <v>0</v>
      </c>
      <c r="AF808" s="141">
        <f t="shared" si="286"/>
        <v>0</v>
      </c>
      <c r="AG808" s="141">
        <f t="shared" si="287"/>
        <v>0</v>
      </c>
      <c r="AH808" s="141">
        <f t="shared" si="288"/>
        <v>0.75</v>
      </c>
      <c r="AI808" s="141">
        <f t="shared" si="289"/>
        <v>0</v>
      </c>
      <c r="AJ808" s="141">
        <f t="shared" si="290"/>
        <v>0.75</v>
      </c>
      <c r="AK808" s="141">
        <f t="shared" si="291"/>
        <v>0</v>
      </c>
      <c r="AL808" s="141">
        <f t="shared" si="292"/>
        <v>0</v>
      </c>
      <c r="AM808" s="141">
        <f t="shared" si="293"/>
        <v>0</v>
      </c>
      <c r="AN808" s="141">
        <f t="shared" si="294"/>
        <v>0</v>
      </c>
      <c r="AO808" s="141">
        <f t="shared" si="295"/>
        <v>0</v>
      </c>
      <c r="AP808" s="142"/>
      <c r="AQ808" s="142"/>
      <c r="AR808" s="141">
        <f t="shared" si="296"/>
        <v>3</v>
      </c>
      <c r="AS808" s="141">
        <f t="shared" si="297"/>
        <v>4</v>
      </c>
      <c r="AT808" s="141" t="str">
        <f t="shared" si="298"/>
        <v>Correct</v>
      </c>
      <c r="AU808" s="142"/>
      <c r="AV808" s="115" t="s">
        <v>83</v>
      </c>
      <c r="AW808" s="115">
        <v>70</v>
      </c>
      <c r="AX808" s="115" t="s">
        <v>84</v>
      </c>
      <c r="AY808" s="115" t="s">
        <v>121</v>
      </c>
      <c r="AZ808" s="115" t="s">
        <v>85</v>
      </c>
      <c r="BA808" s="115" t="s">
        <v>86</v>
      </c>
      <c r="BB808" s="115" t="s">
        <v>87</v>
      </c>
      <c r="BD808" s="115" t="s">
        <v>102</v>
      </c>
      <c r="BE808" s="115" t="s">
        <v>106</v>
      </c>
    </row>
    <row r="809" spans="1:59">
      <c r="A809" s="115">
        <v>7045792166</v>
      </c>
      <c r="T809" s="142"/>
      <c r="U809" s="141">
        <f t="shared" si="276"/>
        <v>0</v>
      </c>
      <c r="V809" s="141" t="e">
        <f t="shared" si="277"/>
        <v>#DIV/0!</v>
      </c>
      <c r="W809" s="142"/>
      <c r="X809" s="141">
        <f t="shared" si="278"/>
        <v>0</v>
      </c>
      <c r="Y809" s="141">
        <f t="shared" si="279"/>
        <v>0</v>
      </c>
      <c r="Z809" s="141">
        <f t="shared" si="280"/>
        <v>0</v>
      </c>
      <c r="AA809" s="141">
        <f t="shared" si="281"/>
        <v>0</v>
      </c>
      <c r="AB809" s="141">
        <f t="shared" si="282"/>
        <v>0</v>
      </c>
      <c r="AC809" s="141">
        <f t="shared" si="283"/>
        <v>0</v>
      </c>
      <c r="AD809" s="141">
        <f t="shared" si="284"/>
        <v>0</v>
      </c>
      <c r="AE809" s="141">
        <f t="shared" si="285"/>
        <v>0</v>
      </c>
      <c r="AF809" s="141">
        <f t="shared" si="286"/>
        <v>0</v>
      </c>
      <c r="AG809" s="141">
        <f t="shared" si="287"/>
        <v>0</v>
      </c>
      <c r="AH809" s="141">
        <f t="shared" si="288"/>
        <v>0</v>
      </c>
      <c r="AI809" s="141">
        <f t="shared" si="289"/>
        <v>0</v>
      </c>
      <c r="AJ809" s="141">
        <f t="shared" si="290"/>
        <v>0</v>
      </c>
      <c r="AK809" s="141">
        <f t="shared" si="291"/>
        <v>0</v>
      </c>
      <c r="AL809" s="141">
        <f t="shared" si="292"/>
        <v>0</v>
      </c>
      <c r="AM809" s="141">
        <f t="shared" si="293"/>
        <v>0</v>
      </c>
      <c r="AN809" s="141">
        <f t="shared" si="294"/>
        <v>0</v>
      </c>
      <c r="AO809" s="141">
        <f t="shared" si="295"/>
        <v>0</v>
      </c>
      <c r="AP809" s="142"/>
      <c r="AQ809" s="142"/>
      <c r="AR809" s="141">
        <f t="shared" si="296"/>
        <v>0</v>
      </c>
      <c r="AS809" s="141">
        <f t="shared" si="297"/>
        <v>0</v>
      </c>
      <c r="AT809" s="141" t="str">
        <f t="shared" si="298"/>
        <v>Correct</v>
      </c>
      <c r="AU809" s="142"/>
      <c r="AV809" s="115" t="s">
        <v>83</v>
      </c>
      <c r="AW809" s="115">
        <v>88</v>
      </c>
      <c r="AX809" s="115" t="s">
        <v>181</v>
      </c>
      <c r="AY809" s="115" t="s">
        <v>237</v>
      </c>
      <c r="AZ809" s="115" t="s">
        <v>85</v>
      </c>
      <c r="BA809" s="115" t="s">
        <v>86</v>
      </c>
      <c r="BC809" s="115" t="s">
        <v>96</v>
      </c>
      <c r="BD809" s="115" t="s">
        <v>89</v>
      </c>
      <c r="BE809" s="115" t="s">
        <v>106</v>
      </c>
      <c r="BF809" s="115" t="s">
        <v>86</v>
      </c>
      <c r="BG809" s="115" t="s">
        <v>86</v>
      </c>
    </row>
    <row r="810" spans="1:59">
      <c r="A810" s="115">
        <v>6982470293</v>
      </c>
      <c r="T810" s="142"/>
      <c r="U810" s="141">
        <f t="shared" si="276"/>
        <v>0</v>
      </c>
      <c r="V810" s="141" t="e">
        <f t="shared" si="277"/>
        <v>#DIV/0!</v>
      </c>
      <c r="W810" s="142"/>
      <c r="X810" s="141">
        <f t="shared" si="278"/>
        <v>0</v>
      </c>
      <c r="Y810" s="141">
        <f t="shared" si="279"/>
        <v>0</v>
      </c>
      <c r="Z810" s="141">
        <f t="shared" si="280"/>
        <v>0</v>
      </c>
      <c r="AA810" s="141">
        <f t="shared" si="281"/>
        <v>0</v>
      </c>
      <c r="AB810" s="141">
        <f t="shared" si="282"/>
        <v>0</v>
      </c>
      <c r="AC810" s="141">
        <f t="shared" si="283"/>
        <v>0</v>
      </c>
      <c r="AD810" s="141">
        <f t="shared" si="284"/>
        <v>0</v>
      </c>
      <c r="AE810" s="141">
        <f t="shared" si="285"/>
        <v>0</v>
      </c>
      <c r="AF810" s="141">
        <f t="shared" si="286"/>
        <v>0</v>
      </c>
      <c r="AG810" s="141">
        <f t="shared" si="287"/>
        <v>0</v>
      </c>
      <c r="AH810" s="141">
        <f t="shared" si="288"/>
        <v>0</v>
      </c>
      <c r="AI810" s="141">
        <f t="shared" si="289"/>
        <v>0</v>
      </c>
      <c r="AJ810" s="141">
        <f t="shared" si="290"/>
        <v>0</v>
      </c>
      <c r="AK810" s="141">
        <f t="shared" si="291"/>
        <v>0</v>
      </c>
      <c r="AL810" s="141">
        <f t="shared" si="292"/>
        <v>0</v>
      </c>
      <c r="AM810" s="141">
        <f t="shared" si="293"/>
        <v>0</v>
      </c>
      <c r="AN810" s="141">
        <f t="shared" si="294"/>
        <v>0</v>
      </c>
      <c r="AO810" s="141">
        <f t="shared" si="295"/>
        <v>0</v>
      </c>
      <c r="AP810" s="142"/>
      <c r="AQ810" s="142"/>
      <c r="AR810" s="141">
        <f t="shared" si="296"/>
        <v>0</v>
      </c>
      <c r="AS810" s="141">
        <f t="shared" si="297"/>
        <v>0</v>
      </c>
      <c r="AT810" s="141" t="str">
        <f t="shared" si="298"/>
        <v>Correct</v>
      </c>
      <c r="AU810" s="142"/>
      <c r="AV810" s="115" t="s">
        <v>83</v>
      </c>
      <c r="AW810" s="115">
        <v>62</v>
      </c>
      <c r="AX810" s="115" t="s">
        <v>181</v>
      </c>
      <c r="AY810" s="115" t="s">
        <v>242</v>
      </c>
      <c r="AZ810" s="115" t="s">
        <v>85</v>
      </c>
      <c r="BA810" s="115" t="s">
        <v>86</v>
      </c>
      <c r="BB810" s="115" t="s">
        <v>87</v>
      </c>
      <c r="BD810" s="115" t="s">
        <v>102</v>
      </c>
      <c r="BE810" s="115" t="s">
        <v>103</v>
      </c>
      <c r="BF810" s="115" t="s">
        <v>91</v>
      </c>
      <c r="BG810" s="115" t="s">
        <v>91</v>
      </c>
    </row>
    <row r="811" spans="1:59">
      <c r="A811" s="115">
        <v>7008108008</v>
      </c>
      <c r="B811" s="115" t="s">
        <v>52</v>
      </c>
      <c r="C811" s="115" t="s">
        <v>53</v>
      </c>
      <c r="N811" s="115" t="s">
        <v>26</v>
      </c>
      <c r="T811" s="142"/>
      <c r="U811" s="141">
        <f t="shared" si="276"/>
        <v>3</v>
      </c>
      <c r="V811" s="141">
        <f t="shared" si="277"/>
        <v>1</v>
      </c>
      <c r="W811" s="142"/>
      <c r="X811" s="141">
        <f t="shared" si="278"/>
        <v>1</v>
      </c>
      <c r="Y811" s="141">
        <f t="shared" si="279"/>
        <v>1</v>
      </c>
      <c r="Z811" s="141">
        <f t="shared" si="280"/>
        <v>0</v>
      </c>
      <c r="AA811" s="141">
        <f t="shared" si="281"/>
        <v>0</v>
      </c>
      <c r="AB811" s="141">
        <f t="shared" si="282"/>
        <v>0</v>
      </c>
      <c r="AC811" s="141">
        <f t="shared" si="283"/>
        <v>0</v>
      </c>
      <c r="AD811" s="141">
        <f t="shared" si="284"/>
        <v>0</v>
      </c>
      <c r="AE811" s="141">
        <f t="shared" si="285"/>
        <v>0</v>
      </c>
      <c r="AF811" s="141">
        <f t="shared" si="286"/>
        <v>0</v>
      </c>
      <c r="AG811" s="141">
        <f t="shared" si="287"/>
        <v>0</v>
      </c>
      <c r="AH811" s="141">
        <f t="shared" si="288"/>
        <v>0</v>
      </c>
      <c r="AI811" s="141">
        <f t="shared" si="289"/>
        <v>0</v>
      </c>
      <c r="AJ811" s="141">
        <f t="shared" si="290"/>
        <v>1</v>
      </c>
      <c r="AK811" s="141">
        <f t="shared" si="291"/>
        <v>0</v>
      </c>
      <c r="AL811" s="141">
        <f t="shared" si="292"/>
        <v>0</v>
      </c>
      <c r="AM811" s="141">
        <f t="shared" si="293"/>
        <v>0</v>
      </c>
      <c r="AN811" s="141">
        <f t="shared" si="294"/>
        <v>0</v>
      </c>
      <c r="AO811" s="141">
        <f t="shared" si="295"/>
        <v>0</v>
      </c>
      <c r="AP811" s="142"/>
      <c r="AQ811" s="142"/>
      <c r="AR811" s="141">
        <f t="shared" si="296"/>
        <v>3</v>
      </c>
      <c r="AS811" s="141">
        <f t="shared" si="297"/>
        <v>3</v>
      </c>
      <c r="AT811" s="141" t="str">
        <f t="shared" si="298"/>
        <v>Correct</v>
      </c>
      <c r="AU811" s="142"/>
      <c r="AV811" s="115" t="s">
        <v>83</v>
      </c>
      <c r="AW811" s="115">
        <v>73</v>
      </c>
      <c r="AX811" s="115" t="s">
        <v>181</v>
      </c>
      <c r="AY811" s="115" t="s">
        <v>204</v>
      </c>
      <c r="AZ811" s="115" t="s">
        <v>85</v>
      </c>
      <c r="BA811" s="115" t="s">
        <v>86</v>
      </c>
      <c r="BB811" s="115" t="s">
        <v>87</v>
      </c>
      <c r="BC811" s="115" t="s">
        <v>88</v>
      </c>
      <c r="BD811" s="115" t="s">
        <v>111</v>
      </c>
      <c r="BE811" s="115" t="s">
        <v>106</v>
      </c>
      <c r="BF811" s="115" t="s">
        <v>91</v>
      </c>
      <c r="BG811" s="115" t="s">
        <v>91</v>
      </c>
    </row>
    <row r="812" spans="1:59">
      <c r="A812" s="115">
        <v>7011088391</v>
      </c>
      <c r="B812" s="115" t="s">
        <v>52</v>
      </c>
      <c r="C812" s="115" t="s">
        <v>53</v>
      </c>
      <c r="E812" s="115" t="s">
        <v>19</v>
      </c>
      <c r="H812" s="115" t="s">
        <v>57</v>
      </c>
      <c r="T812" s="142"/>
      <c r="U812" s="141">
        <f t="shared" si="276"/>
        <v>4</v>
      </c>
      <c r="V812" s="141">
        <f t="shared" si="277"/>
        <v>0.75</v>
      </c>
      <c r="W812" s="142"/>
      <c r="X812" s="141">
        <f t="shared" si="278"/>
        <v>0.75</v>
      </c>
      <c r="Y812" s="141">
        <f t="shared" si="279"/>
        <v>0.75</v>
      </c>
      <c r="Z812" s="141">
        <f t="shared" si="280"/>
        <v>0</v>
      </c>
      <c r="AA812" s="141">
        <f t="shared" si="281"/>
        <v>0.75</v>
      </c>
      <c r="AB812" s="141">
        <f t="shared" si="282"/>
        <v>0</v>
      </c>
      <c r="AC812" s="141">
        <f t="shared" si="283"/>
        <v>0</v>
      </c>
      <c r="AD812" s="141">
        <f t="shared" si="284"/>
        <v>0.75</v>
      </c>
      <c r="AE812" s="141">
        <f t="shared" si="285"/>
        <v>0</v>
      </c>
      <c r="AF812" s="141">
        <f t="shared" si="286"/>
        <v>0</v>
      </c>
      <c r="AG812" s="141">
        <f t="shared" si="287"/>
        <v>0</v>
      </c>
      <c r="AH812" s="141">
        <f t="shared" si="288"/>
        <v>0</v>
      </c>
      <c r="AI812" s="141">
        <f t="shared" si="289"/>
        <v>0</v>
      </c>
      <c r="AJ812" s="141">
        <f t="shared" si="290"/>
        <v>0</v>
      </c>
      <c r="AK812" s="141">
        <f t="shared" si="291"/>
        <v>0</v>
      </c>
      <c r="AL812" s="141">
        <f t="shared" si="292"/>
        <v>0</v>
      </c>
      <c r="AM812" s="141">
        <f t="shared" si="293"/>
        <v>0</v>
      </c>
      <c r="AN812" s="141">
        <f t="shared" si="294"/>
        <v>0</v>
      </c>
      <c r="AO812" s="141">
        <f t="shared" si="295"/>
        <v>0</v>
      </c>
      <c r="AP812" s="142"/>
      <c r="AQ812" s="142"/>
      <c r="AR812" s="141">
        <f t="shared" si="296"/>
        <v>3</v>
      </c>
      <c r="AS812" s="141">
        <f t="shared" si="297"/>
        <v>4</v>
      </c>
      <c r="AT812" s="141" t="str">
        <f t="shared" si="298"/>
        <v>Correct</v>
      </c>
      <c r="AU812" s="142"/>
      <c r="AV812" s="115" t="s">
        <v>83</v>
      </c>
      <c r="AW812" s="115">
        <v>44</v>
      </c>
      <c r="AX812" s="115" t="s">
        <v>84</v>
      </c>
      <c r="AY812" s="115" t="s">
        <v>131</v>
      </c>
      <c r="AZ812" s="115" t="s">
        <v>85</v>
      </c>
      <c r="BA812" s="115" t="s">
        <v>86</v>
      </c>
      <c r="BB812" s="115" t="s">
        <v>87</v>
      </c>
      <c r="BD812" s="115" t="s">
        <v>94</v>
      </c>
      <c r="BE812" s="115" t="s">
        <v>90</v>
      </c>
      <c r="BF812" s="115" t="s">
        <v>91</v>
      </c>
      <c r="BG812" s="115" t="s">
        <v>91</v>
      </c>
    </row>
    <row r="813" spans="1:59">
      <c r="A813" s="115">
        <v>5584590226</v>
      </c>
      <c r="B813" s="115" t="s">
        <v>52</v>
      </c>
      <c r="D813" s="115" t="s">
        <v>54</v>
      </c>
      <c r="N813" s="115" t="s">
        <v>26</v>
      </c>
      <c r="T813" s="142"/>
      <c r="U813" s="141">
        <f t="shared" si="276"/>
        <v>3</v>
      </c>
      <c r="V813" s="141">
        <f t="shared" si="277"/>
        <v>1</v>
      </c>
      <c r="W813" s="142"/>
      <c r="X813" s="141">
        <f t="shared" si="278"/>
        <v>1</v>
      </c>
      <c r="Y813" s="141">
        <f t="shared" si="279"/>
        <v>0</v>
      </c>
      <c r="Z813" s="141">
        <f t="shared" si="280"/>
        <v>1</v>
      </c>
      <c r="AA813" s="141">
        <f t="shared" si="281"/>
        <v>0</v>
      </c>
      <c r="AB813" s="141">
        <f t="shared" si="282"/>
        <v>0</v>
      </c>
      <c r="AC813" s="141">
        <f t="shared" si="283"/>
        <v>0</v>
      </c>
      <c r="AD813" s="141">
        <f t="shared" si="284"/>
        <v>0</v>
      </c>
      <c r="AE813" s="141">
        <f t="shared" si="285"/>
        <v>0</v>
      </c>
      <c r="AF813" s="141">
        <f t="shared" si="286"/>
        <v>0</v>
      </c>
      <c r="AG813" s="141">
        <f t="shared" si="287"/>
        <v>0</v>
      </c>
      <c r="AH813" s="141">
        <f t="shared" si="288"/>
        <v>0</v>
      </c>
      <c r="AI813" s="141">
        <f t="shared" si="289"/>
        <v>0</v>
      </c>
      <c r="AJ813" s="141">
        <f t="shared" si="290"/>
        <v>1</v>
      </c>
      <c r="AK813" s="141">
        <f t="shared" si="291"/>
        <v>0</v>
      </c>
      <c r="AL813" s="141">
        <f t="shared" si="292"/>
        <v>0</v>
      </c>
      <c r="AM813" s="141">
        <f t="shared" si="293"/>
        <v>0</v>
      </c>
      <c r="AN813" s="141">
        <f t="shared" si="294"/>
        <v>0</v>
      </c>
      <c r="AO813" s="141">
        <f t="shared" si="295"/>
        <v>0</v>
      </c>
      <c r="AP813" s="142"/>
      <c r="AQ813" s="142"/>
      <c r="AR813" s="141">
        <f t="shared" si="296"/>
        <v>3</v>
      </c>
      <c r="AS813" s="141">
        <f t="shared" si="297"/>
        <v>3</v>
      </c>
      <c r="AT813" s="141" t="str">
        <f t="shared" si="298"/>
        <v>Correct</v>
      </c>
      <c r="AU813" s="142"/>
      <c r="AV813" s="115" t="s">
        <v>83</v>
      </c>
      <c r="AW813" s="115">
        <v>60</v>
      </c>
      <c r="AX813" s="115" t="s">
        <v>181</v>
      </c>
      <c r="AY813" s="115" t="s">
        <v>191</v>
      </c>
      <c r="AZ813" s="115" t="s">
        <v>114</v>
      </c>
      <c r="BA813" s="115" t="s">
        <v>91</v>
      </c>
      <c r="BB813" s="115" t="s">
        <v>137</v>
      </c>
      <c r="BC813" s="115" t="s">
        <v>88</v>
      </c>
      <c r="BD813" s="115" t="s">
        <v>94</v>
      </c>
      <c r="BE813" s="115" t="s">
        <v>90</v>
      </c>
      <c r="BF813" s="115" t="s">
        <v>91</v>
      </c>
      <c r="BG813" s="115" t="s">
        <v>91</v>
      </c>
    </row>
    <row r="814" spans="1:59">
      <c r="A814" s="115">
        <v>7044846043</v>
      </c>
      <c r="B814" s="115" t="s">
        <v>52</v>
      </c>
      <c r="H814" s="115" t="s">
        <v>57</v>
      </c>
      <c r="N814" s="115" t="s">
        <v>26</v>
      </c>
      <c r="T814" s="142"/>
      <c r="U814" s="141">
        <f t="shared" si="276"/>
        <v>3</v>
      </c>
      <c r="V814" s="141">
        <f t="shared" si="277"/>
        <v>1</v>
      </c>
      <c r="W814" s="142"/>
      <c r="X814" s="141">
        <f t="shared" si="278"/>
        <v>1</v>
      </c>
      <c r="Y814" s="141">
        <f t="shared" si="279"/>
        <v>0</v>
      </c>
      <c r="Z814" s="141">
        <f t="shared" si="280"/>
        <v>0</v>
      </c>
      <c r="AA814" s="141">
        <f t="shared" si="281"/>
        <v>0</v>
      </c>
      <c r="AB814" s="141">
        <f t="shared" si="282"/>
        <v>0</v>
      </c>
      <c r="AC814" s="141">
        <f t="shared" si="283"/>
        <v>0</v>
      </c>
      <c r="AD814" s="141">
        <f t="shared" si="284"/>
        <v>1</v>
      </c>
      <c r="AE814" s="141">
        <f t="shared" si="285"/>
        <v>0</v>
      </c>
      <c r="AF814" s="141">
        <f t="shared" si="286"/>
        <v>0</v>
      </c>
      <c r="AG814" s="141">
        <f t="shared" si="287"/>
        <v>0</v>
      </c>
      <c r="AH814" s="141">
        <f t="shared" si="288"/>
        <v>0</v>
      </c>
      <c r="AI814" s="141">
        <f t="shared" si="289"/>
        <v>0</v>
      </c>
      <c r="AJ814" s="141">
        <f t="shared" si="290"/>
        <v>1</v>
      </c>
      <c r="AK814" s="141">
        <f t="shared" si="291"/>
        <v>0</v>
      </c>
      <c r="AL814" s="141">
        <f t="shared" si="292"/>
        <v>0</v>
      </c>
      <c r="AM814" s="141">
        <f t="shared" si="293"/>
        <v>0</v>
      </c>
      <c r="AN814" s="141">
        <f t="shared" si="294"/>
        <v>0</v>
      </c>
      <c r="AO814" s="141">
        <f t="shared" si="295"/>
        <v>0</v>
      </c>
      <c r="AP814" s="142"/>
      <c r="AQ814" s="142"/>
      <c r="AR814" s="141">
        <f t="shared" si="296"/>
        <v>3</v>
      </c>
      <c r="AS814" s="141">
        <f t="shared" si="297"/>
        <v>3</v>
      </c>
      <c r="AT814" s="141" t="str">
        <f t="shared" si="298"/>
        <v>Correct</v>
      </c>
      <c r="AU814" s="142"/>
      <c r="AV814" s="115" t="s">
        <v>83</v>
      </c>
      <c r="AW814" s="115">
        <v>72</v>
      </c>
      <c r="AX814" s="115" t="s">
        <v>84</v>
      </c>
      <c r="AY814" s="115" t="s">
        <v>130</v>
      </c>
      <c r="AZ814" s="115" t="s">
        <v>92</v>
      </c>
      <c r="BA814" s="115" t="s">
        <v>86</v>
      </c>
      <c r="BB814" s="115" t="s">
        <v>87</v>
      </c>
      <c r="BC814" s="115" t="s">
        <v>100</v>
      </c>
      <c r="BD814" s="115" t="s">
        <v>94</v>
      </c>
      <c r="BE814" s="115" t="s">
        <v>106</v>
      </c>
      <c r="BF814" s="115" t="s">
        <v>91</v>
      </c>
      <c r="BG814" s="115" t="s">
        <v>91</v>
      </c>
    </row>
    <row r="815" spans="1:59">
      <c r="A815" s="115">
        <v>7011079928</v>
      </c>
      <c r="H815" s="115" t="s">
        <v>57</v>
      </c>
      <c r="L815" s="115" t="s">
        <v>61</v>
      </c>
      <c r="N815" s="115" t="s">
        <v>26</v>
      </c>
      <c r="T815" s="142"/>
      <c r="U815" s="141">
        <f t="shared" si="276"/>
        <v>3</v>
      </c>
      <c r="V815" s="141">
        <f t="shared" si="277"/>
        <v>1</v>
      </c>
      <c r="W815" s="142"/>
      <c r="X815" s="141">
        <f t="shared" si="278"/>
        <v>0</v>
      </c>
      <c r="Y815" s="141">
        <f t="shared" si="279"/>
        <v>0</v>
      </c>
      <c r="Z815" s="141">
        <f t="shared" si="280"/>
        <v>0</v>
      </c>
      <c r="AA815" s="141">
        <f t="shared" si="281"/>
        <v>0</v>
      </c>
      <c r="AB815" s="141">
        <f t="shared" si="282"/>
        <v>0</v>
      </c>
      <c r="AC815" s="141">
        <f t="shared" si="283"/>
        <v>0</v>
      </c>
      <c r="AD815" s="141">
        <f t="shared" si="284"/>
        <v>1</v>
      </c>
      <c r="AE815" s="141">
        <f t="shared" si="285"/>
        <v>0</v>
      </c>
      <c r="AF815" s="141">
        <f t="shared" si="286"/>
        <v>0</v>
      </c>
      <c r="AG815" s="141">
        <f t="shared" si="287"/>
        <v>0</v>
      </c>
      <c r="AH815" s="141">
        <f t="shared" si="288"/>
        <v>1</v>
      </c>
      <c r="AI815" s="141">
        <f t="shared" si="289"/>
        <v>0</v>
      </c>
      <c r="AJ815" s="141">
        <f t="shared" si="290"/>
        <v>1</v>
      </c>
      <c r="AK815" s="141">
        <f t="shared" si="291"/>
        <v>0</v>
      </c>
      <c r="AL815" s="141">
        <f t="shared" si="292"/>
        <v>0</v>
      </c>
      <c r="AM815" s="141">
        <f t="shared" si="293"/>
        <v>0</v>
      </c>
      <c r="AN815" s="141">
        <f t="shared" si="294"/>
        <v>0</v>
      </c>
      <c r="AO815" s="141">
        <f t="shared" si="295"/>
        <v>0</v>
      </c>
      <c r="AP815" s="142"/>
      <c r="AQ815" s="142"/>
      <c r="AR815" s="141">
        <f t="shared" si="296"/>
        <v>3</v>
      </c>
      <c r="AS815" s="141">
        <f t="shared" si="297"/>
        <v>3</v>
      </c>
      <c r="AT815" s="141" t="str">
        <f t="shared" si="298"/>
        <v>Correct</v>
      </c>
      <c r="AU815" s="142"/>
      <c r="AV815" s="115" t="s">
        <v>99</v>
      </c>
      <c r="AW815" s="115">
        <v>56</v>
      </c>
      <c r="AX815" s="115" t="s">
        <v>181</v>
      </c>
      <c r="AZ815" s="115" t="s">
        <v>85</v>
      </c>
      <c r="BA815" s="115" t="s">
        <v>86</v>
      </c>
      <c r="BB815" s="115" t="s">
        <v>87</v>
      </c>
      <c r="BD815" s="115" t="s">
        <v>111</v>
      </c>
      <c r="BE815" s="115" t="s">
        <v>90</v>
      </c>
      <c r="BF815" s="115" t="s">
        <v>91</v>
      </c>
      <c r="BG815" s="115" t="s">
        <v>91</v>
      </c>
    </row>
    <row r="816" spans="1:59">
      <c r="A816" s="115">
        <v>7020345515</v>
      </c>
      <c r="E816" s="115" t="s">
        <v>19</v>
      </c>
      <c r="T816" s="142"/>
      <c r="U816" s="141">
        <f t="shared" si="276"/>
        <v>1</v>
      </c>
      <c r="V816" s="141">
        <f t="shared" si="277"/>
        <v>3</v>
      </c>
      <c r="W816" s="142"/>
      <c r="X816" s="141">
        <f t="shared" si="278"/>
        <v>0</v>
      </c>
      <c r="Y816" s="141">
        <f t="shared" si="279"/>
        <v>0</v>
      </c>
      <c r="Z816" s="141">
        <f t="shared" si="280"/>
        <v>0</v>
      </c>
      <c r="AA816" s="141">
        <f t="shared" si="281"/>
        <v>1</v>
      </c>
      <c r="AB816" s="141">
        <f t="shared" si="282"/>
        <v>0</v>
      </c>
      <c r="AC816" s="141">
        <f t="shared" si="283"/>
        <v>0</v>
      </c>
      <c r="AD816" s="141">
        <f t="shared" si="284"/>
        <v>0</v>
      </c>
      <c r="AE816" s="141">
        <f t="shared" si="285"/>
        <v>0</v>
      </c>
      <c r="AF816" s="141">
        <f t="shared" si="286"/>
        <v>0</v>
      </c>
      <c r="AG816" s="141">
        <f t="shared" si="287"/>
        <v>0</v>
      </c>
      <c r="AH816" s="141">
        <f t="shared" si="288"/>
        <v>0</v>
      </c>
      <c r="AI816" s="141">
        <f t="shared" si="289"/>
        <v>0</v>
      </c>
      <c r="AJ816" s="141">
        <f t="shared" si="290"/>
        <v>0</v>
      </c>
      <c r="AK816" s="141">
        <f t="shared" si="291"/>
        <v>0</v>
      </c>
      <c r="AL816" s="141">
        <f t="shared" si="292"/>
        <v>0</v>
      </c>
      <c r="AM816" s="141">
        <f t="shared" si="293"/>
        <v>0</v>
      </c>
      <c r="AN816" s="141">
        <f t="shared" si="294"/>
        <v>0</v>
      </c>
      <c r="AO816" s="141">
        <f t="shared" si="295"/>
        <v>0</v>
      </c>
      <c r="AP816" s="142"/>
      <c r="AQ816" s="142"/>
      <c r="AR816" s="141">
        <f t="shared" si="296"/>
        <v>1</v>
      </c>
      <c r="AS816" s="141">
        <f t="shared" si="297"/>
        <v>1</v>
      </c>
      <c r="AT816" s="141" t="str">
        <f t="shared" si="298"/>
        <v>Correct</v>
      </c>
      <c r="AU816" s="142"/>
      <c r="AV816" s="115" t="s">
        <v>83</v>
      </c>
      <c r="AW816" s="115">
        <v>14</v>
      </c>
      <c r="AX816" s="115" t="s">
        <v>181</v>
      </c>
      <c r="AY816" s="115" t="s">
        <v>207</v>
      </c>
      <c r="AZ816" s="115" t="s">
        <v>85</v>
      </c>
      <c r="BA816" s="115" t="s">
        <v>86</v>
      </c>
      <c r="BB816" s="115" t="s">
        <v>87</v>
      </c>
      <c r="BC816" s="115" t="s">
        <v>93</v>
      </c>
      <c r="BD816" s="115" t="s">
        <v>112</v>
      </c>
      <c r="BE816" s="115" t="s">
        <v>95</v>
      </c>
      <c r="BF816" s="115" t="s">
        <v>91</v>
      </c>
      <c r="BG816" s="115" t="s">
        <v>86</v>
      </c>
    </row>
    <row r="817" spans="1:59">
      <c r="A817" s="115">
        <v>7044850455</v>
      </c>
      <c r="B817" s="115" t="s">
        <v>52</v>
      </c>
      <c r="E817" s="115" t="s">
        <v>19</v>
      </c>
      <c r="K817" s="115" t="s">
        <v>60</v>
      </c>
      <c r="T817" s="142"/>
      <c r="U817" s="141">
        <f t="shared" si="276"/>
        <v>3</v>
      </c>
      <c r="V817" s="141">
        <f t="shared" si="277"/>
        <v>1</v>
      </c>
      <c r="W817" s="142"/>
      <c r="X817" s="141">
        <f t="shared" si="278"/>
        <v>1</v>
      </c>
      <c r="Y817" s="141">
        <f t="shared" si="279"/>
        <v>0</v>
      </c>
      <c r="Z817" s="141">
        <f t="shared" si="280"/>
        <v>0</v>
      </c>
      <c r="AA817" s="141">
        <f t="shared" si="281"/>
        <v>1</v>
      </c>
      <c r="AB817" s="141">
        <f t="shared" si="282"/>
        <v>0</v>
      </c>
      <c r="AC817" s="141">
        <f t="shared" si="283"/>
        <v>0</v>
      </c>
      <c r="AD817" s="141">
        <f t="shared" si="284"/>
        <v>0</v>
      </c>
      <c r="AE817" s="141">
        <f t="shared" si="285"/>
        <v>0</v>
      </c>
      <c r="AF817" s="141">
        <f t="shared" si="286"/>
        <v>0</v>
      </c>
      <c r="AG817" s="141">
        <f t="shared" si="287"/>
        <v>1</v>
      </c>
      <c r="AH817" s="141">
        <f t="shared" si="288"/>
        <v>0</v>
      </c>
      <c r="AI817" s="141">
        <f t="shared" si="289"/>
        <v>0</v>
      </c>
      <c r="AJ817" s="141">
        <f t="shared" si="290"/>
        <v>0</v>
      </c>
      <c r="AK817" s="141">
        <f t="shared" si="291"/>
        <v>0</v>
      </c>
      <c r="AL817" s="141">
        <f t="shared" si="292"/>
        <v>0</v>
      </c>
      <c r="AM817" s="141">
        <f t="shared" si="293"/>
        <v>0</v>
      </c>
      <c r="AN817" s="141">
        <f t="shared" si="294"/>
        <v>0</v>
      </c>
      <c r="AO817" s="141">
        <f t="shared" si="295"/>
        <v>0</v>
      </c>
      <c r="AP817" s="142"/>
      <c r="AQ817" s="142"/>
      <c r="AR817" s="141">
        <f t="shared" si="296"/>
        <v>3</v>
      </c>
      <c r="AS817" s="141">
        <f t="shared" si="297"/>
        <v>3</v>
      </c>
      <c r="AT817" s="141" t="str">
        <f t="shared" si="298"/>
        <v>Correct</v>
      </c>
      <c r="AU817" s="142"/>
      <c r="AV817" s="115" t="s">
        <v>99</v>
      </c>
      <c r="AW817" s="115">
        <v>68</v>
      </c>
      <c r="AX817" s="115" t="s">
        <v>84</v>
      </c>
      <c r="AY817" s="115" t="s">
        <v>156</v>
      </c>
      <c r="AZ817" s="115" t="s">
        <v>85</v>
      </c>
      <c r="BA817" s="115" t="s">
        <v>86</v>
      </c>
      <c r="BB817" s="115" t="s">
        <v>87</v>
      </c>
      <c r="BC817" s="115" t="s">
        <v>93</v>
      </c>
      <c r="BD817" s="115" t="s">
        <v>89</v>
      </c>
      <c r="BE817" s="115" t="s">
        <v>106</v>
      </c>
      <c r="BF817" s="115" t="s">
        <v>91</v>
      </c>
      <c r="BG817" s="115" t="s">
        <v>86</v>
      </c>
    </row>
    <row r="818" spans="1:59">
      <c r="A818" s="115">
        <v>6985144028</v>
      </c>
      <c r="C818" s="115" t="s">
        <v>53</v>
      </c>
      <c r="T818" s="142"/>
      <c r="U818" s="141">
        <f t="shared" si="276"/>
        <v>1</v>
      </c>
      <c r="V818" s="141">
        <f t="shared" si="277"/>
        <v>3</v>
      </c>
      <c r="W818" s="142"/>
      <c r="X818" s="141">
        <f t="shared" si="278"/>
        <v>0</v>
      </c>
      <c r="Y818" s="141">
        <f t="shared" si="279"/>
        <v>1</v>
      </c>
      <c r="Z818" s="141">
        <f t="shared" si="280"/>
        <v>0</v>
      </c>
      <c r="AA818" s="141">
        <f t="shared" si="281"/>
        <v>0</v>
      </c>
      <c r="AB818" s="141">
        <f t="shared" si="282"/>
        <v>0</v>
      </c>
      <c r="AC818" s="141">
        <f t="shared" si="283"/>
        <v>0</v>
      </c>
      <c r="AD818" s="141">
        <f t="shared" si="284"/>
        <v>0</v>
      </c>
      <c r="AE818" s="141">
        <f t="shared" si="285"/>
        <v>0</v>
      </c>
      <c r="AF818" s="141">
        <f t="shared" si="286"/>
        <v>0</v>
      </c>
      <c r="AG818" s="141">
        <f t="shared" si="287"/>
        <v>0</v>
      </c>
      <c r="AH818" s="141">
        <f t="shared" si="288"/>
        <v>0</v>
      </c>
      <c r="AI818" s="141">
        <f t="shared" si="289"/>
        <v>0</v>
      </c>
      <c r="AJ818" s="141">
        <f t="shared" si="290"/>
        <v>0</v>
      </c>
      <c r="AK818" s="141">
        <f t="shared" si="291"/>
        <v>0</v>
      </c>
      <c r="AL818" s="141">
        <f t="shared" si="292"/>
        <v>0</v>
      </c>
      <c r="AM818" s="141">
        <f t="shared" si="293"/>
        <v>0</v>
      </c>
      <c r="AN818" s="141">
        <f t="shared" si="294"/>
        <v>0</v>
      </c>
      <c r="AO818" s="141">
        <f t="shared" si="295"/>
        <v>0</v>
      </c>
      <c r="AP818" s="142"/>
      <c r="AQ818" s="142"/>
      <c r="AR818" s="141">
        <f t="shared" si="296"/>
        <v>1</v>
      </c>
      <c r="AS818" s="141">
        <f t="shared" si="297"/>
        <v>1</v>
      </c>
      <c r="AT818" s="141" t="str">
        <f t="shared" si="298"/>
        <v>Correct</v>
      </c>
      <c r="AU818" s="142"/>
      <c r="AV818" s="115" t="s">
        <v>83</v>
      </c>
      <c r="AW818" s="115">
        <v>63</v>
      </c>
      <c r="AX818" s="115" t="s">
        <v>181</v>
      </c>
      <c r="AY818" s="115" t="s">
        <v>194</v>
      </c>
      <c r="AZ818" s="115" t="s">
        <v>85</v>
      </c>
      <c r="BA818" s="115" t="s">
        <v>86</v>
      </c>
      <c r="BB818" s="115" t="s">
        <v>87</v>
      </c>
      <c r="BC818" s="115" t="s">
        <v>93</v>
      </c>
      <c r="BD818" s="115" t="s">
        <v>112</v>
      </c>
      <c r="BE818" s="115" t="s">
        <v>106</v>
      </c>
      <c r="BF818" s="115" t="s">
        <v>91</v>
      </c>
      <c r="BG818" s="115" t="s">
        <v>91</v>
      </c>
    </row>
    <row r="819" spans="1:59">
      <c r="A819" s="115">
        <v>7044864272</v>
      </c>
      <c r="S819" s="115" t="s">
        <v>66</v>
      </c>
      <c r="T819" s="142"/>
      <c r="U819" s="141">
        <f t="shared" si="276"/>
        <v>1</v>
      </c>
      <c r="V819" s="141">
        <f t="shared" si="277"/>
        <v>3</v>
      </c>
      <c r="W819" s="142"/>
      <c r="X819" s="141">
        <f t="shared" si="278"/>
        <v>0</v>
      </c>
      <c r="Y819" s="141">
        <f t="shared" si="279"/>
        <v>0</v>
      </c>
      <c r="Z819" s="141">
        <f t="shared" si="280"/>
        <v>0</v>
      </c>
      <c r="AA819" s="141">
        <f t="shared" si="281"/>
        <v>0</v>
      </c>
      <c r="AB819" s="141">
        <f t="shared" si="282"/>
        <v>0</v>
      </c>
      <c r="AC819" s="141">
        <f t="shared" si="283"/>
        <v>0</v>
      </c>
      <c r="AD819" s="141">
        <f t="shared" si="284"/>
        <v>0</v>
      </c>
      <c r="AE819" s="141">
        <f t="shared" si="285"/>
        <v>0</v>
      </c>
      <c r="AF819" s="141">
        <f t="shared" si="286"/>
        <v>0</v>
      </c>
      <c r="AG819" s="141">
        <f t="shared" si="287"/>
        <v>0</v>
      </c>
      <c r="AH819" s="141">
        <f t="shared" si="288"/>
        <v>0</v>
      </c>
      <c r="AI819" s="141">
        <f t="shared" si="289"/>
        <v>0</v>
      </c>
      <c r="AJ819" s="141">
        <f t="shared" si="290"/>
        <v>0</v>
      </c>
      <c r="AK819" s="141">
        <f t="shared" si="291"/>
        <v>0</v>
      </c>
      <c r="AL819" s="141">
        <f t="shared" si="292"/>
        <v>0</v>
      </c>
      <c r="AM819" s="141">
        <f t="shared" si="293"/>
        <v>0</v>
      </c>
      <c r="AN819" s="141">
        <f t="shared" si="294"/>
        <v>0</v>
      </c>
      <c r="AO819" s="141">
        <f t="shared" si="295"/>
        <v>1</v>
      </c>
      <c r="AP819" s="142"/>
      <c r="AQ819" s="142"/>
      <c r="AR819" s="141">
        <f t="shared" si="296"/>
        <v>1</v>
      </c>
      <c r="AS819" s="141">
        <f t="shared" si="297"/>
        <v>1</v>
      </c>
      <c r="AT819" s="141" t="str">
        <f t="shared" si="298"/>
        <v>Correct</v>
      </c>
      <c r="AU819" s="142"/>
      <c r="AV819" s="115" t="s">
        <v>83</v>
      </c>
      <c r="AW819" s="115">
        <v>60</v>
      </c>
      <c r="AX819" s="115" t="s">
        <v>181</v>
      </c>
      <c r="AY819" s="115" t="s">
        <v>191</v>
      </c>
      <c r="AZ819" s="115" t="s">
        <v>107</v>
      </c>
      <c r="BA819" s="115" t="s">
        <v>86</v>
      </c>
      <c r="BB819" s="115" t="s">
        <v>87</v>
      </c>
      <c r="BD819" s="115" t="s">
        <v>94</v>
      </c>
      <c r="BE819" s="115" t="s">
        <v>90</v>
      </c>
      <c r="BF819" s="115" t="s">
        <v>91</v>
      </c>
      <c r="BG819" s="115" t="s">
        <v>91</v>
      </c>
    </row>
    <row r="820" spans="1:59">
      <c r="A820" s="115">
        <v>6985191110</v>
      </c>
      <c r="T820" s="142"/>
      <c r="U820" s="141">
        <f t="shared" si="276"/>
        <v>0</v>
      </c>
      <c r="V820" s="141" t="e">
        <f t="shared" si="277"/>
        <v>#DIV/0!</v>
      </c>
      <c r="W820" s="142"/>
      <c r="X820" s="141">
        <f t="shared" si="278"/>
        <v>0</v>
      </c>
      <c r="Y820" s="141">
        <f t="shared" si="279"/>
        <v>0</v>
      </c>
      <c r="Z820" s="141">
        <f t="shared" si="280"/>
        <v>0</v>
      </c>
      <c r="AA820" s="141">
        <f t="shared" si="281"/>
        <v>0</v>
      </c>
      <c r="AB820" s="141">
        <f t="shared" si="282"/>
        <v>0</v>
      </c>
      <c r="AC820" s="141">
        <f t="shared" si="283"/>
        <v>0</v>
      </c>
      <c r="AD820" s="141">
        <f t="shared" si="284"/>
        <v>0</v>
      </c>
      <c r="AE820" s="141">
        <f t="shared" si="285"/>
        <v>0</v>
      </c>
      <c r="AF820" s="141">
        <f t="shared" si="286"/>
        <v>0</v>
      </c>
      <c r="AG820" s="141">
        <f t="shared" si="287"/>
        <v>0</v>
      </c>
      <c r="AH820" s="141">
        <f t="shared" si="288"/>
        <v>0</v>
      </c>
      <c r="AI820" s="141">
        <f t="shared" si="289"/>
        <v>0</v>
      </c>
      <c r="AJ820" s="141">
        <f t="shared" si="290"/>
        <v>0</v>
      </c>
      <c r="AK820" s="141">
        <f t="shared" si="291"/>
        <v>0</v>
      </c>
      <c r="AL820" s="141">
        <f t="shared" si="292"/>
        <v>0</v>
      </c>
      <c r="AM820" s="141">
        <f t="shared" si="293"/>
        <v>0</v>
      </c>
      <c r="AN820" s="141">
        <f t="shared" si="294"/>
        <v>0</v>
      </c>
      <c r="AO820" s="141">
        <f t="shared" si="295"/>
        <v>0</v>
      </c>
      <c r="AP820" s="142"/>
      <c r="AQ820" s="142"/>
      <c r="AR820" s="141">
        <f t="shared" si="296"/>
        <v>0</v>
      </c>
      <c r="AS820" s="141">
        <f t="shared" si="297"/>
        <v>0</v>
      </c>
      <c r="AT820" s="141" t="str">
        <f t="shared" si="298"/>
        <v>Correct</v>
      </c>
      <c r="AU820" s="142"/>
      <c r="AV820" s="115" t="s">
        <v>99</v>
      </c>
      <c r="AW820" s="115">
        <v>86</v>
      </c>
      <c r="AX820" s="115" t="s">
        <v>181</v>
      </c>
      <c r="AY820" s="115" t="s">
        <v>193</v>
      </c>
      <c r="AZ820" s="115" t="s">
        <v>85</v>
      </c>
      <c r="BA820" s="115" t="s">
        <v>86</v>
      </c>
      <c r="BB820" s="115" t="s">
        <v>87</v>
      </c>
      <c r="BC820" s="115" t="s">
        <v>93</v>
      </c>
      <c r="BD820" s="115" t="s">
        <v>109</v>
      </c>
      <c r="BE820" s="115" t="s">
        <v>106</v>
      </c>
      <c r="BF820" s="115" t="s">
        <v>91</v>
      </c>
      <c r="BG820" s="115" t="s">
        <v>86</v>
      </c>
    </row>
    <row r="821" spans="1:59">
      <c r="A821" s="115">
        <v>7011272975</v>
      </c>
      <c r="B821" s="115" t="s">
        <v>52</v>
      </c>
      <c r="G821" s="115" t="s">
        <v>56</v>
      </c>
      <c r="I821" s="115" t="s">
        <v>58</v>
      </c>
      <c r="K821" s="115" t="s">
        <v>60</v>
      </c>
      <c r="T821" s="142"/>
      <c r="U821" s="141">
        <f t="shared" si="276"/>
        <v>4</v>
      </c>
      <c r="V821" s="141">
        <f t="shared" si="277"/>
        <v>0.75</v>
      </c>
      <c r="W821" s="142"/>
      <c r="X821" s="141">
        <f t="shared" si="278"/>
        <v>0.75</v>
      </c>
      <c r="Y821" s="141">
        <f t="shared" si="279"/>
        <v>0</v>
      </c>
      <c r="Z821" s="141">
        <f t="shared" si="280"/>
        <v>0</v>
      </c>
      <c r="AA821" s="141">
        <f t="shared" si="281"/>
        <v>0</v>
      </c>
      <c r="AB821" s="141">
        <f t="shared" si="282"/>
        <v>0</v>
      </c>
      <c r="AC821" s="141">
        <f t="shared" si="283"/>
        <v>0.75</v>
      </c>
      <c r="AD821" s="141">
        <f t="shared" si="284"/>
        <v>0</v>
      </c>
      <c r="AE821" s="141">
        <f t="shared" si="285"/>
        <v>0.75</v>
      </c>
      <c r="AF821" s="141">
        <f t="shared" si="286"/>
        <v>0</v>
      </c>
      <c r="AG821" s="141">
        <f t="shared" si="287"/>
        <v>0.75</v>
      </c>
      <c r="AH821" s="141">
        <f t="shared" si="288"/>
        <v>0</v>
      </c>
      <c r="AI821" s="141">
        <f t="shared" si="289"/>
        <v>0</v>
      </c>
      <c r="AJ821" s="141">
        <f t="shared" si="290"/>
        <v>0</v>
      </c>
      <c r="AK821" s="141">
        <f t="shared" si="291"/>
        <v>0</v>
      </c>
      <c r="AL821" s="141">
        <f t="shared" si="292"/>
        <v>0</v>
      </c>
      <c r="AM821" s="141">
        <f t="shared" si="293"/>
        <v>0</v>
      </c>
      <c r="AN821" s="141">
        <f t="shared" si="294"/>
        <v>0</v>
      </c>
      <c r="AO821" s="141">
        <f t="shared" si="295"/>
        <v>0</v>
      </c>
      <c r="AP821" s="142"/>
      <c r="AQ821" s="142"/>
      <c r="AR821" s="141">
        <f t="shared" si="296"/>
        <v>3</v>
      </c>
      <c r="AS821" s="141">
        <f t="shared" si="297"/>
        <v>4</v>
      </c>
      <c r="AT821" s="141" t="str">
        <f t="shared" si="298"/>
        <v>Correct</v>
      </c>
      <c r="AU821" s="142"/>
      <c r="AV821" s="115" t="s">
        <v>83</v>
      </c>
      <c r="AW821" s="115">
        <v>77</v>
      </c>
      <c r="AX821" s="115" t="s">
        <v>84</v>
      </c>
      <c r="AY821" s="115" t="s">
        <v>126</v>
      </c>
      <c r="AZ821" s="115" t="s">
        <v>107</v>
      </c>
      <c r="BA821" s="115" t="s">
        <v>91</v>
      </c>
      <c r="BB821" s="115" t="s">
        <v>469</v>
      </c>
      <c r="BC821" s="115" t="s">
        <v>104</v>
      </c>
      <c r="BD821" s="115" t="s">
        <v>109</v>
      </c>
      <c r="BE821" s="115" t="s">
        <v>90</v>
      </c>
      <c r="BF821" s="115" t="s">
        <v>91</v>
      </c>
      <c r="BG821" s="115" t="s">
        <v>86</v>
      </c>
    </row>
    <row r="822" spans="1:59">
      <c r="A822" s="115">
        <v>5587027554</v>
      </c>
      <c r="D822" s="115" t="s">
        <v>54</v>
      </c>
      <c r="G822" s="115" t="s">
        <v>56</v>
      </c>
      <c r="L822" s="115" t="s">
        <v>61</v>
      </c>
      <c r="T822" s="142"/>
      <c r="U822" s="141">
        <f t="shared" si="276"/>
        <v>3</v>
      </c>
      <c r="V822" s="141">
        <f t="shared" si="277"/>
        <v>1</v>
      </c>
      <c r="W822" s="142"/>
      <c r="X822" s="141">
        <f t="shared" si="278"/>
        <v>0</v>
      </c>
      <c r="Y822" s="141">
        <f t="shared" si="279"/>
        <v>0</v>
      </c>
      <c r="Z822" s="141">
        <f t="shared" si="280"/>
        <v>1</v>
      </c>
      <c r="AA822" s="141">
        <f t="shared" si="281"/>
        <v>0</v>
      </c>
      <c r="AB822" s="141">
        <f t="shared" si="282"/>
        <v>0</v>
      </c>
      <c r="AC822" s="141">
        <f t="shared" si="283"/>
        <v>1</v>
      </c>
      <c r="AD822" s="141">
        <f t="shared" si="284"/>
        <v>0</v>
      </c>
      <c r="AE822" s="141">
        <f t="shared" si="285"/>
        <v>0</v>
      </c>
      <c r="AF822" s="141">
        <f t="shared" si="286"/>
        <v>0</v>
      </c>
      <c r="AG822" s="141">
        <f t="shared" si="287"/>
        <v>0</v>
      </c>
      <c r="AH822" s="141">
        <f t="shared" si="288"/>
        <v>1</v>
      </c>
      <c r="AI822" s="141">
        <f t="shared" si="289"/>
        <v>0</v>
      </c>
      <c r="AJ822" s="141">
        <f t="shared" si="290"/>
        <v>0</v>
      </c>
      <c r="AK822" s="141">
        <f t="shared" si="291"/>
        <v>0</v>
      </c>
      <c r="AL822" s="141">
        <f t="shared" si="292"/>
        <v>0</v>
      </c>
      <c r="AM822" s="141">
        <f t="shared" si="293"/>
        <v>0</v>
      </c>
      <c r="AN822" s="141">
        <f t="shared" si="294"/>
        <v>0</v>
      </c>
      <c r="AO822" s="141">
        <f t="shared" si="295"/>
        <v>0</v>
      </c>
      <c r="AP822" s="142"/>
      <c r="AQ822" s="142"/>
      <c r="AR822" s="141">
        <f t="shared" si="296"/>
        <v>3</v>
      </c>
      <c r="AS822" s="141">
        <f t="shared" si="297"/>
        <v>3</v>
      </c>
      <c r="AT822" s="141" t="str">
        <f t="shared" si="298"/>
        <v>Correct</v>
      </c>
      <c r="AU822" s="142"/>
      <c r="AV822" s="115" t="s">
        <v>83</v>
      </c>
      <c r="AW822" s="115">
        <v>52</v>
      </c>
      <c r="AX822" s="115" t="s">
        <v>181</v>
      </c>
      <c r="AY822" s="115" t="s">
        <v>195</v>
      </c>
      <c r="AZ822" s="115" t="s">
        <v>85</v>
      </c>
      <c r="BA822" s="115" t="s">
        <v>86</v>
      </c>
      <c r="BB822" s="115" t="s">
        <v>87</v>
      </c>
      <c r="BC822" s="115" t="s">
        <v>101</v>
      </c>
      <c r="BD822" s="115" t="s">
        <v>89</v>
      </c>
      <c r="BE822" s="115" t="s">
        <v>90</v>
      </c>
      <c r="BF822" s="115" t="s">
        <v>91</v>
      </c>
      <c r="BG822" s="115" t="s">
        <v>91</v>
      </c>
    </row>
    <row r="823" spans="1:59">
      <c r="A823" s="115">
        <v>6985444231</v>
      </c>
      <c r="D823" s="115" t="s">
        <v>54</v>
      </c>
      <c r="M823" s="115" t="s">
        <v>62</v>
      </c>
      <c r="R823" s="115" t="s">
        <v>65</v>
      </c>
      <c r="T823" s="142"/>
      <c r="U823" s="141">
        <f t="shared" si="276"/>
        <v>3</v>
      </c>
      <c r="V823" s="141">
        <f t="shared" si="277"/>
        <v>1</v>
      </c>
      <c r="W823" s="142"/>
      <c r="X823" s="141">
        <f t="shared" si="278"/>
        <v>0</v>
      </c>
      <c r="Y823" s="141">
        <f t="shared" si="279"/>
        <v>0</v>
      </c>
      <c r="Z823" s="141">
        <f t="shared" si="280"/>
        <v>1</v>
      </c>
      <c r="AA823" s="141">
        <f t="shared" si="281"/>
        <v>0</v>
      </c>
      <c r="AB823" s="141">
        <f t="shared" si="282"/>
        <v>0</v>
      </c>
      <c r="AC823" s="141">
        <f t="shared" si="283"/>
        <v>0</v>
      </c>
      <c r="AD823" s="141">
        <f t="shared" si="284"/>
        <v>0</v>
      </c>
      <c r="AE823" s="141">
        <f t="shared" si="285"/>
        <v>0</v>
      </c>
      <c r="AF823" s="141">
        <f t="shared" si="286"/>
        <v>0</v>
      </c>
      <c r="AG823" s="141">
        <f t="shared" si="287"/>
        <v>0</v>
      </c>
      <c r="AH823" s="141">
        <f t="shared" si="288"/>
        <v>0</v>
      </c>
      <c r="AI823" s="141">
        <f t="shared" si="289"/>
        <v>1</v>
      </c>
      <c r="AJ823" s="141">
        <f t="shared" si="290"/>
        <v>0</v>
      </c>
      <c r="AK823" s="141">
        <f t="shared" si="291"/>
        <v>0</v>
      </c>
      <c r="AL823" s="141">
        <f t="shared" si="292"/>
        <v>0</v>
      </c>
      <c r="AM823" s="141">
        <f t="shared" si="293"/>
        <v>0</v>
      </c>
      <c r="AN823" s="141">
        <f t="shared" si="294"/>
        <v>1</v>
      </c>
      <c r="AO823" s="141">
        <f t="shared" si="295"/>
        <v>0</v>
      </c>
      <c r="AP823" s="142"/>
      <c r="AQ823" s="142"/>
      <c r="AR823" s="141">
        <f t="shared" si="296"/>
        <v>3</v>
      </c>
      <c r="AS823" s="141">
        <f t="shared" si="297"/>
        <v>3</v>
      </c>
      <c r="AT823" s="141" t="str">
        <f t="shared" si="298"/>
        <v>Correct</v>
      </c>
      <c r="AU823" s="142"/>
      <c r="AV823" s="115" t="s">
        <v>83</v>
      </c>
      <c r="AX823" s="115" t="s">
        <v>84</v>
      </c>
      <c r="AY823" s="115" t="s">
        <v>159</v>
      </c>
      <c r="AZ823" s="115" t="s">
        <v>85</v>
      </c>
      <c r="BA823" s="115" t="s">
        <v>86</v>
      </c>
      <c r="BB823" s="115" t="s">
        <v>87</v>
      </c>
      <c r="BC823" s="115" t="s">
        <v>88</v>
      </c>
      <c r="BD823" s="115" t="s">
        <v>111</v>
      </c>
      <c r="BE823" s="115" t="s">
        <v>106</v>
      </c>
      <c r="BF823" s="115" t="s">
        <v>91</v>
      </c>
      <c r="BG823" s="115" t="s">
        <v>91</v>
      </c>
    </row>
    <row r="824" spans="1:59">
      <c r="A824" s="115">
        <v>7011537498</v>
      </c>
      <c r="F824" s="115" t="s">
        <v>55</v>
      </c>
      <c r="I824" s="115" t="s">
        <v>58</v>
      </c>
      <c r="N824" s="115" t="s">
        <v>26</v>
      </c>
      <c r="T824" s="142"/>
      <c r="U824" s="141">
        <f t="shared" si="276"/>
        <v>3</v>
      </c>
      <c r="V824" s="141">
        <f t="shared" si="277"/>
        <v>1</v>
      </c>
      <c r="W824" s="142"/>
      <c r="X824" s="141">
        <f t="shared" si="278"/>
        <v>0</v>
      </c>
      <c r="Y824" s="141">
        <f t="shared" si="279"/>
        <v>0</v>
      </c>
      <c r="Z824" s="141">
        <f t="shared" si="280"/>
        <v>0</v>
      </c>
      <c r="AA824" s="141">
        <f t="shared" si="281"/>
        <v>0</v>
      </c>
      <c r="AB824" s="141">
        <f t="shared" si="282"/>
        <v>1</v>
      </c>
      <c r="AC824" s="141">
        <f t="shared" si="283"/>
        <v>0</v>
      </c>
      <c r="AD824" s="141">
        <f t="shared" si="284"/>
        <v>0</v>
      </c>
      <c r="AE824" s="141">
        <f t="shared" si="285"/>
        <v>1</v>
      </c>
      <c r="AF824" s="141">
        <f t="shared" si="286"/>
        <v>0</v>
      </c>
      <c r="AG824" s="141">
        <f t="shared" si="287"/>
        <v>0</v>
      </c>
      <c r="AH824" s="141">
        <f t="shared" si="288"/>
        <v>0</v>
      </c>
      <c r="AI824" s="141">
        <f t="shared" si="289"/>
        <v>0</v>
      </c>
      <c r="AJ824" s="141">
        <f t="shared" si="290"/>
        <v>1</v>
      </c>
      <c r="AK824" s="141">
        <f t="shared" si="291"/>
        <v>0</v>
      </c>
      <c r="AL824" s="141">
        <f t="shared" si="292"/>
        <v>0</v>
      </c>
      <c r="AM824" s="141">
        <f t="shared" si="293"/>
        <v>0</v>
      </c>
      <c r="AN824" s="141">
        <f t="shared" si="294"/>
        <v>0</v>
      </c>
      <c r="AO824" s="141">
        <f t="shared" si="295"/>
        <v>0</v>
      </c>
      <c r="AP824" s="142"/>
      <c r="AQ824" s="142"/>
      <c r="AR824" s="141">
        <f t="shared" si="296"/>
        <v>3</v>
      </c>
      <c r="AS824" s="141">
        <f t="shared" si="297"/>
        <v>3</v>
      </c>
      <c r="AT824" s="141" t="str">
        <f t="shared" si="298"/>
        <v>Correct</v>
      </c>
      <c r="AU824" s="142"/>
      <c r="AV824" s="115" t="s">
        <v>83</v>
      </c>
      <c r="AW824" s="115">
        <v>47</v>
      </c>
      <c r="AX824" s="115" t="s">
        <v>181</v>
      </c>
      <c r="AY824" s="115" t="s">
        <v>194</v>
      </c>
      <c r="AZ824" s="115" t="s">
        <v>97</v>
      </c>
      <c r="BA824" s="115" t="s">
        <v>86</v>
      </c>
      <c r="BB824" s="115" t="s">
        <v>115</v>
      </c>
      <c r="BC824" s="115" t="s">
        <v>100</v>
      </c>
      <c r="BD824" s="115" t="s">
        <v>111</v>
      </c>
      <c r="BE824" s="115" t="s">
        <v>90</v>
      </c>
      <c r="BG824" s="115" t="s">
        <v>86</v>
      </c>
    </row>
    <row r="825" spans="1:59">
      <c r="A825" s="115">
        <v>7007930811</v>
      </c>
      <c r="T825" s="142"/>
      <c r="U825" s="141">
        <f t="shared" si="276"/>
        <v>0</v>
      </c>
      <c r="V825" s="141" t="e">
        <f t="shared" si="277"/>
        <v>#DIV/0!</v>
      </c>
      <c r="W825" s="142"/>
      <c r="X825" s="141">
        <f t="shared" si="278"/>
        <v>0</v>
      </c>
      <c r="Y825" s="141">
        <f t="shared" si="279"/>
        <v>0</v>
      </c>
      <c r="Z825" s="141">
        <f t="shared" si="280"/>
        <v>0</v>
      </c>
      <c r="AA825" s="141">
        <f t="shared" si="281"/>
        <v>0</v>
      </c>
      <c r="AB825" s="141">
        <f t="shared" si="282"/>
        <v>0</v>
      </c>
      <c r="AC825" s="141">
        <f t="shared" si="283"/>
        <v>0</v>
      </c>
      <c r="AD825" s="141">
        <f t="shared" si="284"/>
        <v>0</v>
      </c>
      <c r="AE825" s="141">
        <f t="shared" si="285"/>
        <v>0</v>
      </c>
      <c r="AF825" s="141">
        <f t="shared" si="286"/>
        <v>0</v>
      </c>
      <c r="AG825" s="141">
        <f t="shared" si="287"/>
        <v>0</v>
      </c>
      <c r="AH825" s="141">
        <f t="shared" si="288"/>
        <v>0</v>
      </c>
      <c r="AI825" s="141">
        <f t="shared" si="289"/>
        <v>0</v>
      </c>
      <c r="AJ825" s="141">
        <f t="shared" si="290"/>
        <v>0</v>
      </c>
      <c r="AK825" s="141">
        <f t="shared" si="291"/>
        <v>0</v>
      </c>
      <c r="AL825" s="141">
        <f t="shared" si="292"/>
        <v>0</v>
      </c>
      <c r="AM825" s="141">
        <f t="shared" si="293"/>
        <v>0</v>
      </c>
      <c r="AN825" s="141">
        <f t="shared" si="294"/>
        <v>0</v>
      </c>
      <c r="AO825" s="141">
        <f t="shared" si="295"/>
        <v>0</v>
      </c>
      <c r="AP825" s="142"/>
      <c r="AQ825" s="142"/>
      <c r="AR825" s="141">
        <f t="shared" si="296"/>
        <v>0</v>
      </c>
      <c r="AS825" s="141">
        <f t="shared" si="297"/>
        <v>0</v>
      </c>
      <c r="AT825" s="141" t="str">
        <f t="shared" si="298"/>
        <v>Correct</v>
      </c>
      <c r="AU825" s="142"/>
      <c r="AV825" s="115" t="s">
        <v>83</v>
      </c>
      <c r="AW825" s="115">
        <v>61</v>
      </c>
      <c r="AX825" s="115" t="s">
        <v>84</v>
      </c>
      <c r="AY825" s="115" t="s">
        <v>135</v>
      </c>
      <c r="AZ825" s="115" t="s">
        <v>85</v>
      </c>
      <c r="BB825" s="115" t="s">
        <v>87</v>
      </c>
      <c r="BD825" s="115" t="s">
        <v>89</v>
      </c>
      <c r="BE825" s="115" t="s">
        <v>106</v>
      </c>
      <c r="BF825" s="115" t="s">
        <v>91</v>
      </c>
      <c r="BG825" s="115" t="s">
        <v>91</v>
      </c>
    </row>
    <row r="826" spans="1:59">
      <c r="A826" s="115">
        <v>7010994032</v>
      </c>
      <c r="D826" s="115" t="s">
        <v>54</v>
      </c>
      <c r="K826" s="115" t="s">
        <v>60</v>
      </c>
      <c r="N826" s="115" t="s">
        <v>26</v>
      </c>
      <c r="T826" s="142"/>
      <c r="U826" s="141">
        <f t="shared" si="276"/>
        <v>3</v>
      </c>
      <c r="V826" s="141">
        <f t="shared" si="277"/>
        <v>1</v>
      </c>
      <c r="W826" s="142"/>
      <c r="X826" s="141">
        <f t="shared" si="278"/>
        <v>0</v>
      </c>
      <c r="Y826" s="141">
        <f t="shared" si="279"/>
        <v>0</v>
      </c>
      <c r="Z826" s="141">
        <f t="shared" si="280"/>
        <v>1</v>
      </c>
      <c r="AA826" s="141">
        <f t="shared" si="281"/>
        <v>0</v>
      </c>
      <c r="AB826" s="141">
        <f t="shared" si="282"/>
        <v>0</v>
      </c>
      <c r="AC826" s="141">
        <f t="shared" si="283"/>
        <v>0</v>
      </c>
      <c r="AD826" s="141">
        <f t="shared" si="284"/>
        <v>0</v>
      </c>
      <c r="AE826" s="141">
        <f t="shared" si="285"/>
        <v>0</v>
      </c>
      <c r="AF826" s="141">
        <f t="shared" si="286"/>
        <v>0</v>
      </c>
      <c r="AG826" s="141">
        <f t="shared" si="287"/>
        <v>1</v>
      </c>
      <c r="AH826" s="141">
        <f t="shared" si="288"/>
        <v>0</v>
      </c>
      <c r="AI826" s="141">
        <f t="shared" si="289"/>
        <v>0</v>
      </c>
      <c r="AJ826" s="141">
        <f t="shared" si="290"/>
        <v>1</v>
      </c>
      <c r="AK826" s="141">
        <f t="shared" si="291"/>
        <v>0</v>
      </c>
      <c r="AL826" s="141">
        <f t="shared" si="292"/>
        <v>0</v>
      </c>
      <c r="AM826" s="141">
        <f t="shared" si="293"/>
        <v>0</v>
      </c>
      <c r="AN826" s="141">
        <f t="shared" si="294"/>
        <v>0</v>
      </c>
      <c r="AO826" s="141">
        <f t="shared" si="295"/>
        <v>0</v>
      </c>
      <c r="AP826" s="142"/>
      <c r="AQ826" s="142"/>
      <c r="AR826" s="141">
        <f t="shared" si="296"/>
        <v>3</v>
      </c>
      <c r="AS826" s="141">
        <f t="shared" si="297"/>
        <v>3</v>
      </c>
      <c r="AT826" s="141" t="str">
        <f t="shared" si="298"/>
        <v>Correct</v>
      </c>
      <c r="AU826" s="142"/>
      <c r="AV826" s="115" t="s">
        <v>83</v>
      </c>
      <c r="AX826" s="115" t="s">
        <v>181</v>
      </c>
      <c r="AY826" s="115" t="s">
        <v>220</v>
      </c>
      <c r="AZ826" s="115" t="s">
        <v>85</v>
      </c>
      <c r="BA826" s="115" t="s">
        <v>86</v>
      </c>
      <c r="BB826" s="115" t="s">
        <v>87</v>
      </c>
      <c r="BC826" s="115" t="s">
        <v>96</v>
      </c>
      <c r="BD826" s="115" t="s">
        <v>89</v>
      </c>
      <c r="BE826" s="115" t="s">
        <v>90</v>
      </c>
      <c r="BF826" s="115" t="s">
        <v>91</v>
      </c>
      <c r="BG826" s="115" t="s">
        <v>86</v>
      </c>
    </row>
    <row r="827" spans="1:59">
      <c r="A827" s="115">
        <v>7045763139</v>
      </c>
      <c r="E827" s="115" t="s">
        <v>19</v>
      </c>
      <c r="N827" s="115" t="s">
        <v>26</v>
      </c>
      <c r="T827" s="142"/>
      <c r="U827" s="141">
        <f t="shared" si="276"/>
        <v>2</v>
      </c>
      <c r="V827" s="141">
        <f t="shared" si="277"/>
        <v>1.5</v>
      </c>
      <c r="W827" s="142"/>
      <c r="X827" s="141">
        <f t="shared" si="278"/>
        <v>0</v>
      </c>
      <c r="Y827" s="141">
        <f t="shared" si="279"/>
        <v>0</v>
      </c>
      <c r="Z827" s="141">
        <f t="shared" si="280"/>
        <v>0</v>
      </c>
      <c r="AA827" s="141">
        <f t="shared" si="281"/>
        <v>1</v>
      </c>
      <c r="AB827" s="141">
        <f t="shared" si="282"/>
        <v>0</v>
      </c>
      <c r="AC827" s="141">
        <f t="shared" si="283"/>
        <v>0</v>
      </c>
      <c r="AD827" s="141">
        <f t="shared" si="284"/>
        <v>0</v>
      </c>
      <c r="AE827" s="141">
        <f t="shared" si="285"/>
        <v>0</v>
      </c>
      <c r="AF827" s="141">
        <f t="shared" si="286"/>
        <v>0</v>
      </c>
      <c r="AG827" s="141">
        <f t="shared" si="287"/>
        <v>0</v>
      </c>
      <c r="AH827" s="141">
        <f t="shared" si="288"/>
        <v>0</v>
      </c>
      <c r="AI827" s="141">
        <f t="shared" si="289"/>
        <v>0</v>
      </c>
      <c r="AJ827" s="141">
        <f t="shared" si="290"/>
        <v>1</v>
      </c>
      <c r="AK827" s="141">
        <f t="shared" si="291"/>
        <v>0</v>
      </c>
      <c r="AL827" s="141">
        <f t="shared" si="292"/>
        <v>0</v>
      </c>
      <c r="AM827" s="141">
        <f t="shared" si="293"/>
        <v>0</v>
      </c>
      <c r="AN827" s="141">
        <f t="shared" si="294"/>
        <v>0</v>
      </c>
      <c r="AO827" s="141">
        <f t="shared" si="295"/>
        <v>0</v>
      </c>
      <c r="AP827" s="142"/>
      <c r="AQ827" s="142"/>
      <c r="AR827" s="141">
        <f t="shared" si="296"/>
        <v>2</v>
      </c>
      <c r="AS827" s="141">
        <f t="shared" si="297"/>
        <v>2</v>
      </c>
      <c r="AT827" s="141" t="str">
        <f t="shared" si="298"/>
        <v>Correct</v>
      </c>
      <c r="AU827" s="142"/>
      <c r="AV827" s="115" t="s">
        <v>83</v>
      </c>
      <c r="AW827" s="115">
        <v>50</v>
      </c>
      <c r="AX827" s="115" t="s">
        <v>181</v>
      </c>
      <c r="AY827" s="115" t="s">
        <v>219</v>
      </c>
      <c r="AZ827" s="115" t="s">
        <v>85</v>
      </c>
      <c r="BA827" s="115" t="s">
        <v>86</v>
      </c>
      <c r="BB827" s="115" t="s">
        <v>87</v>
      </c>
      <c r="BC827" s="115" t="s">
        <v>88</v>
      </c>
      <c r="BD827" s="115" t="s">
        <v>89</v>
      </c>
      <c r="BE827" s="115" t="s">
        <v>90</v>
      </c>
      <c r="BF827" s="115" t="s">
        <v>91</v>
      </c>
      <c r="BG827" s="115" t="s">
        <v>91</v>
      </c>
    </row>
    <row r="828" spans="1:59">
      <c r="A828" s="115">
        <v>7011536544</v>
      </c>
      <c r="G828" s="115" t="s">
        <v>56</v>
      </c>
      <c r="T828" s="142"/>
      <c r="U828" s="141">
        <f t="shared" si="276"/>
        <v>1</v>
      </c>
      <c r="V828" s="141">
        <f t="shared" si="277"/>
        <v>3</v>
      </c>
      <c r="W828" s="142"/>
      <c r="X828" s="141">
        <f t="shared" si="278"/>
        <v>0</v>
      </c>
      <c r="Y828" s="141">
        <f t="shared" si="279"/>
        <v>0</v>
      </c>
      <c r="Z828" s="141">
        <f t="shared" si="280"/>
        <v>0</v>
      </c>
      <c r="AA828" s="141">
        <f t="shared" si="281"/>
        <v>0</v>
      </c>
      <c r="AB828" s="141">
        <f t="shared" si="282"/>
        <v>0</v>
      </c>
      <c r="AC828" s="141">
        <f t="shared" si="283"/>
        <v>1</v>
      </c>
      <c r="AD828" s="141">
        <f t="shared" si="284"/>
        <v>0</v>
      </c>
      <c r="AE828" s="141">
        <f t="shared" si="285"/>
        <v>0</v>
      </c>
      <c r="AF828" s="141">
        <f t="shared" si="286"/>
        <v>0</v>
      </c>
      <c r="AG828" s="141">
        <f t="shared" si="287"/>
        <v>0</v>
      </c>
      <c r="AH828" s="141">
        <f t="shared" si="288"/>
        <v>0</v>
      </c>
      <c r="AI828" s="141">
        <f t="shared" si="289"/>
        <v>0</v>
      </c>
      <c r="AJ828" s="141">
        <f t="shared" si="290"/>
        <v>0</v>
      </c>
      <c r="AK828" s="141">
        <f t="shared" si="291"/>
        <v>0</v>
      </c>
      <c r="AL828" s="141">
        <f t="shared" si="292"/>
        <v>0</v>
      </c>
      <c r="AM828" s="141">
        <f t="shared" si="293"/>
        <v>0</v>
      </c>
      <c r="AN828" s="141">
        <f t="shared" si="294"/>
        <v>0</v>
      </c>
      <c r="AO828" s="141">
        <f t="shared" si="295"/>
        <v>0</v>
      </c>
      <c r="AP828" s="142"/>
      <c r="AQ828" s="142"/>
      <c r="AR828" s="141">
        <f t="shared" si="296"/>
        <v>1</v>
      </c>
      <c r="AS828" s="141">
        <f t="shared" si="297"/>
        <v>1</v>
      </c>
      <c r="AT828" s="141" t="str">
        <f t="shared" si="298"/>
        <v>Correct</v>
      </c>
      <c r="AU828" s="142"/>
      <c r="AV828" s="115" t="s">
        <v>83</v>
      </c>
      <c r="AW828" s="115">
        <v>78</v>
      </c>
      <c r="AX828" s="115" t="s">
        <v>181</v>
      </c>
      <c r="AY828" s="115" t="s">
        <v>208</v>
      </c>
      <c r="AZ828" s="115" t="s">
        <v>85</v>
      </c>
      <c r="BA828" s="115" t="s">
        <v>86</v>
      </c>
      <c r="BB828" s="115" t="s">
        <v>87</v>
      </c>
      <c r="BC828" s="115" t="s">
        <v>88</v>
      </c>
      <c r="BD828" s="115" t="s">
        <v>111</v>
      </c>
      <c r="BE828" s="115" t="s">
        <v>106</v>
      </c>
      <c r="BF828" s="115" t="s">
        <v>91</v>
      </c>
      <c r="BG828" s="115" t="s">
        <v>86</v>
      </c>
    </row>
    <row r="829" spans="1:59">
      <c r="A829" s="115">
        <v>7045754300</v>
      </c>
      <c r="E829" s="115" t="s">
        <v>19</v>
      </c>
      <c r="I829" s="115" t="s">
        <v>58</v>
      </c>
      <c r="T829" s="142"/>
      <c r="U829" s="141">
        <f t="shared" si="276"/>
        <v>2</v>
      </c>
      <c r="V829" s="141">
        <f t="shared" si="277"/>
        <v>1.5</v>
      </c>
      <c r="W829" s="142"/>
      <c r="X829" s="141">
        <f t="shared" si="278"/>
        <v>0</v>
      </c>
      <c r="Y829" s="141">
        <f t="shared" si="279"/>
        <v>0</v>
      </c>
      <c r="Z829" s="141">
        <f t="shared" si="280"/>
        <v>0</v>
      </c>
      <c r="AA829" s="141">
        <f t="shared" si="281"/>
        <v>1</v>
      </c>
      <c r="AB829" s="141">
        <f t="shared" si="282"/>
        <v>0</v>
      </c>
      <c r="AC829" s="141">
        <f t="shared" si="283"/>
        <v>0</v>
      </c>
      <c r="AD829" s="141">
        <f t="shared" si="284"/>
        <v>0</v>
      </c>
      <c r="AE829" s="141">
        <f t="shared" si="285"/>
        <v>1</v>
      </c>
      <c r="AF829" s="141">
        <f t="shared" si="286"/>
        <v>0</v>
      </c>
      <c r="AG829" s="141">
        <f t="shared" si="287"/>
        <v>0</v>
      </c>
      <c r="AH829" s="141">
        <f t="shared" si="288"/>
        <v>0</v>
      </c>
      <c r="AI829" s="141">
        <f t="shared" si="289"/>
        <v>0</v>
      </c>
      <c r="AJ829" s="141">
        <f t="shared" si="290"/>
        <v>0</v>
      </c>
      <c r="AK829" s="141">
        <f t="shared" si="291"/>
        <v>0</v>
      </c>
      <c r="AL829" s="141">
        <f t="shared" si="292"/>
        <v>0</v>
      </c>
      <c r="AM829" s="141">
        <f t="shared" si="293"/>
        <v>0</v>
      </c>
      <c r="AN829" s="141">
        <f t="shared" si="294"/>
        <v>0</v>
      </c>
      <c r="AO829" s="141">
        <f t="shared" si="295"/>
        <v>0</v>
      </c>
      <c r="AP829" s="142"/>
      <c r="AQ829" s="142"/>
      <c r="AR829" s="141">
        <f t="shared" si="296"/>
        <v>2</v>
      </c>
      <c r="AS829" s="141">
        <f t="shared" si="297"/>
        <v>2</v>
      </c>
      <c r="AT829" s="141" t="str">
        <f t="shared" si="298"/>
        <v>Correct</v>
      </c>
      <c r="AU829" s="142"/>
      <c r="AV829" s="115" t="s">
        <v>99</v>
      </c>
      <c r="AW829" s="115">
        <v>91</v>
      </c>
      <c r="AX829" s="115" t="s">
        <v>181</v>
      </c>
      <c r="AY829" s="115" t="s">
        <v>206</v>
      </c>
      <c r="AZ829" s="115" t="s">
        <v>85</v>
      </c>
      <c r="BB829" s="115" t="s">
        <v>137</v>
      </c>
      <c r="BD829" s="115" t="s">
        <v>111</v>
      </c>
      <c r="BE829" s="115" t="s">
        <v>106</v>
      </c>
      <c r="BF829" s="115" t="s">
        <v>91</v>
      </c>
      <c r="BG829" s="115" t="s">
        <v>86</v>
      </c>
    </row>
    <row r="830" spans="1:59">
      <c r="A830" s="115">
        <v>6982460248</v>
      </c>
      <c r="C830" s="115" t="s">
        <v>53</v>
      </c>
      <c r="I830" s="115" t="s">
        <v>58</v>
      </c>
      <c r="K830" s="115" t="s">
        <v>60</v>
      </c>
      <c r="P830" s="115" t="s">
        <v>63</v>
      </c>
      <c r="T830" s="142"/>
      <c r="U830" s="141">
        <f t="shared" si="276"/>
        <v>4</v>
      </c>
      <c r="V830" s="141">
        <f t="shared" si="277"/>
        <v>0.75</v>
      </c>
      <c r="W830" s="142"/>
      <c r="X830" s="141">
        <f t="shared" si="278"/>
        <v>0</v>
      </c>
      <c r="Y830" s="141">
        <f t="shared" si="279"/>
        <v>0.75</v>
      </c>
      <c r="Z830" s="141">
        <f t="shared" si="280"/>
        <v>0</v>
      </c>
      <c r="AA830" s="141">
        <f t="shared" si="281"/>
        <v>0</v>
      </c>
      <c r="AB830" s="141">
        <f t="shared" si="282"/>
        <v>0</v>
      </c>
      <c r="AC830" s="141">
        <f t="shared" si="283"/>
        <v>0</v>
      </c>
      <c r="AD830" s="141">
        <f t="shared" si="284"/>
        <v>0</v>
      </c>
      <c r="AE830" s="141">
        <f t="shared" si="285"/>
        <v>0.75</v>
      </c>
      <c r="AF830" s="141">
        <f t="shared" si="286"/>
        <v>0</v>
      </c>
      <c r="AG830" s="141">
        <f t="shared" si="287"/>
        <v>0.75</v>
      </c>
      <c r="AH830" s="141">
        <f t="shared" si="288"/>
        <v>0</v>
      </c>
      <c r="AI830" s="141">
        <f t="shared" si="289"/>
        <v>0</v>
      </c>
      <c r="AJ830" s="141">
        <f t="shared" si="290"/>
        <v>0</v>
      </c>
      <c r="AK830" s="141">
        <f t="shared" si="291"/>
        <v>0</v>
      </c>
      <c r="AL830" s="141">
        <f t="shared" si="292"/>
        <v>0.75</v>
      </c>
      <c r="AM830" s="141">
        <f t="shared" si="293"/>
        <v>0</v>
      </c>
      <c r="AN830" s="141">
        <f t="shared" si="294"/>
        <v>0</v>
      </c>
      <c r="AO830" s="141">
        <f t="shared" si="295"/>
        <v>0</v>
      </c>
      <c r="AP830" s="142"/>
      <c r="AQ830" s="142"/>
      <c r="AR830" s="141">
        <f t="shared" si="296"/>
        <v>3</v>
      </c>
      <c r="AS830" s="141">
        <f t="shared" si="297"/>
        <v>4</v>
      </c>
      <c r="AT830" s="141" t="str">
        <f t="shared" si="298"/>
        <v>Correct</v>
      </c>
      <c r="AU830" s="142"/>
      <c r="AV830" s="115" t="s">
        <v>99</v>
      </c>
      <c r="AW830" s="115">
        <v>31</v>
      </c>
      <c r="AX830" s="115" t="s">
        <v>181</v>
      </c>
      <c r="AY830" s="115" t="s">
        <v>191</v>
      </c>
      <c r="BA830" s="115" t="s">
        <v>91</v>
      </c>
      <c r="BB830" s="115" t="s">
        <v>108</v>
      </c>
      <c r="BC830" s="115" t="s">
        <v>93</v>
      </c>
      <c r="BD830" s="115" t="s">
        <v>109</v>
      </c>
      <c r="BE830" s="115" t="s">
        <v>90</v>
      </c>
      <c r="BF830" s="115" t="s">
        <v>86</v>
      </c>
      <c r="BG830" s="115" t="s">
        <v>91</v>
      </c>
    </row>
    <row r="831" spans="1:59">
      <c r="A831" s="115">
        <v>5584546088</v>
      </c>
      <c r="R831" s="115" t="s">
        <v>65</v>
      </c>
      <c r="T831" s="142"/>
      <c r="U831" s="141">
        <f t="shared" si="276"/>
        <v>1</v>
      </c>
      <c r="V831" s="141">
        <f t="shared" si="277"/>
        <v>3</v>
      </c>
      <c r="W831" s="142"/>
      <c r="X831" s="141">
        <f t="shared" si="278"/>
        <v>0</v>
      </c>
      <c r="Y831" s="141">
        <f t="shared" si="279"/>
        <v>0</v>
      </c>
      <c r="Z831" s="141">
        <f t="shared" si="280"/>
        <v>0</v>
      </c>
      <c r="AA831" s="141">
        <f t="shared" si="281"/>
        <v>0</v>
      </c>
      <c r="AB831" s="141">
        <f t="shared" si="282"/>
        <v>0</v>
      </c>
      <c r="AC831" s="141">
        <f t="shared" si="283"/>
        <v>0</v>
      </c>
      <c r="AD831" s="141">
        <f t="shared" si="284"/>
        <v>0</v>
      </c>
      <c r="AE831" s="141">
        <f t="shared" si="285"/>
        <v>0</v>
      </c>
      <c r="AF831" s="141">
        <f t="shared" si="286"/>
        <v>0</v>
      </c>
      <c r="AG831" s="141">
        <f t="shared" si="287"/>
        <v>0</v>
      </c>
      <c r="AH831" s="141">
        <f t="shared" si="288"/>
        <v>0</v>
      </c>
      <c r="AI831" s="141">
        <f t="shared" si="289"/>
        <v>0</v>
      </c>
      <c r="AJ831" s="141">
        <f t="shared" si="290"/>
        <v>0</v>
      </c>
      <c r="AK831" s="141">
        <f t="shared" si="291"/>
        <v>0</v>
      </c>
      <c r="AL831" s="141">
        <f t="shared" si="292"/>
        <v>0</v>
      </c>
      <c r="AM831" s="141">
        <f t="shared" si="293"/>
        <v>0</v>
      </c>
      <c r="AN831" s="141">
        <f t="shared" si="294"/>
        <v>1</v>
      </c>
      <c r="AO831" s="141">
        <f t="shared" si="295"/>
        <v>0</v>
      </c>
      <c r="AP831" s="142"/>
      <c r="AQ831" s="142"/>
      <c r="AR831" s="141">
        <f t="shared" si="296"/>
        <v>1</v>
      </c>
      <c r="AS831" s="141">
        <f t="shared" si="297"/>
        <v>1</v>
      </c>
      <c r="AT831" s="141" t="str">
        <f t="shared" si="298"/>
        <v>Correct</v>
      </c>
      <c r="AU831" s="142"/>
      <c r="AV831" s="115" t="s">
        <v>83</v>
      </c>
      <c r="AW831" s="115">
        <v>25</v>
      </c>
      <c r="AX831" s="115" t="s">
        <v>181</v>
      </c>
      <c r="AY831" s="115" t="s">
        <v>237</v>
      </c>
      <c r="AZ831" s="115" t="s">
        <v>85</v>
      </c>
      <c r="BA831" s="115" t="s">
        <v>91</v>
      </c>
      <c r="BB831" s="115" t="s">
        <v>87</v>
      </c>
      <c r="BC831" s="115" t="s">
        <v>104</v>
      </c>
      <c r="BD831" s="115" t="s">
        <v>94</v>
      </c>
      <c r="BE831" s="115" t="s">
        <v>90</v>
      </c>
      <c r="BF831" s="115" t="s">
        <v>91</v>
      </c>
      <c r="BG831" s="115" t="s">
        <v>91</v>
      </c>
    </row>
    <row r="832" spans="1:59">
      <c r="A832" s="115">
        <v>7007924038</v>
      </c>
      <c r="B832" s="115" t="s">
        <v>52</v>
      </c>
      <c r="G832" s="115" t="s">
        <v>56</v>
      </c>
      <c r="H832" s="115" t="s">
        <v>57</v>
      </c>
      <c r="I832" s="115" t="s">
        <v>58</v>
      </c>
      <c r="L832" s="115" t="s">
        <v>61</v>
      </c>
      <c r="N832" s="115" t="s">
        <v>26</v>
      </c>
      <c r="P832" s="115" t="s">
        <v>63</v>
      </c>
      <c r="R832" s="115" t="s">
        <v>65</v>
      </c>
      <c r="T832" s="142"/>
      <c r="U832" s="141">
        <f t="shared" si="276"/>
        <v>8</v>
      </c>
      <c r="V832" s="141">
        <f t="shared" si="277"/>
        <v>0.375</v>
      </c>
      <c r="W832" s="142"/>
      <c r="X832" s="141">
        <f t="shared" si="278"/>
        <v>0.375</v>
      </c>
      <c r="Y832" s="141">
        <f t="shared" si="279"/>
        <v>0</v>
      </c>
      <c r="Z832" s="141">
        <f t="shared" si="280"/>
        <v>0</v>
      </c>
      <c r="AA832" s="141">
        <f t="shared" si="281"/>
        <v>0</v>
      </c>
      <c r="AB832" s="141">
        <f t="shared" si="282"/>
        <v>0</v>
      </c>
      <c r="AC832" s="141">
        <f t="shared" si="283"/>
        <v>0.375</v>
      </c>
      <c r="AD832" s="141">
        <f t="shared" si="284"/>
        <v>0.375</v>
      </c>
      <c r="AE832" s="141">
        <f t="shared" si="285"/>
        <v>0.375</v>
      </c>
      <c r="AF832" s="141">
        <f t="shared" si="286"/>
        <v>0</v>
      </c>
      <c r="AG832" s="141">
        <f t="shared" si="287"/>
        <v>0</v>
      </c>
      <c r="AH832" s="141">
        <f t="shared" si="288"/>
        <v>0.375</v>
      </c>
      <c r="AI832" s="141">
        <f t="shared" si="289"/>
        <v>0</v>
      </c>
      <c r="AJ832" s="141">
        <f t="shared" si="290"/>
        <v>0.375</v>
      </c>
      <c r="AK832" s="141">
        <f t="shared" si="291"/>
        <v>0</v>
      </c>
      <c r="AL832" s="141">
        <f t="shared" si="292"/>
        <v>0.375</v>
      </c>
      <c r="AM832" s="141">
        <f t="shared" si="293"/>
        <v>0</v>
      </c>
      <c r="AN832" s="141">
        <f t="shared" si="294"/>
        <v>0.375</v>
      </c>
      <c r="AO832" s="141">
        <f t="shared" si="295"/>
        <v>0</v>
      </c>
      <c r="AP832" s="142"/>
      <c r="AQ832" s="142"/>
      <c r="AR832" s="141">
        <f t="shared" si="296"/>
        <v>3</v>
      </c>
      <c r="AS832" s="141">
        <f t="shared" si="297"/>
        <v>8</v>
      </c>
      <c r="AT832" s="141" t="str">
        <f t="shared" si="298"/>
        <v>Correct</v>
      </c>
      <c r="AU832" s="142"/>
      <c r="AV832" s="115" t="s">
        <v>83</v>
      </c>
      <c r="AW832" s="115">
        <v>66</v>
      </c>
      <c r="AX832" s="115" t="s">
        <v>84</v>
      </c>
      <c r="AY832" s="115" t="s">
        <v>141</v>
      </c>
      <c r="AZ832" s="115" t="s">
        <v>92</v>
      </c>
      <c r="BA832" s="115" t="s">
        <v>86</v>
      </c>
      <c r="BB832" s="115" t="s">
        <v>87</v>
      </c>
      <c r="BC832" s="115" t="s">
        <v>101</v>
      </c>
      <c r="BD832" s="115" t="s">
        <v>111</v>
      </c>
      <c r="BE832" s="115" t="s">
        <v>106</v>
      </c>
      <c r="BF832" s="115" t="s">
        <v>91</v>
      </c>
      <c r="BG832" s="115" t="s">
        <v>91</v>
      </c>
    </row>
    <row r="833" spans="1:59">
      <c r="A833" s="115">
        <v>7020572412</v>
      </c>
      <c r="S833" s="115" t="s">
        <v>66</v>
      </c>
      <c r="T833" s="142"/>
      <c r="U833" s="141">
        <f t="shared" si="276"/>
        <v>1</v>
      </c>
      <c r="V833" s="141">
        <f t="shared" si="277"/>
        <v>3</v>
      </c>
      <c r="W833" s="142"/>
      <c r="X833" s="141">
        <f t="shared" si="278"/>
        <v>0</v>
      </c>
      <c r="Y833" s="141">
        <f t="shared" si="279"/>
        <v>0</v>
      </c>
      <c r="Z833" s="141">
        <f t="shared" si="280"/>
        <v>0</v>
      </c>
      <c r="AA833" s="141">
        <f t="shared" si="281"/>
        <v>0</v>
      </c>
      <c r="AB833" s="141">
        <f t="shared" si="282"/>
        <v>0</v>
      </c>
      <c r="AC833" s="141">
        <f t="shared" si="283"/>
        <v>0</v>
      </c>
      <c r="AD833" s="141">
        <f t="shared" si="284"/>
        <v>0</v>
      </c>
      <c r="AE833" s="141">
        <f t="shared" si="285"/>
        <v>0</v>
      </c>
      <c r="AF833" s="141">
        <f t="shared" si="286"/>
        <v>0</v>
      </c>
      <c r="AG833" s="141">
        <f t="shared" si="287"/>
        <v>0</v>
      </c>
      <c r="AH833" s="141">
        <f t="shared" si="288"/>
        <v>0</v>
      </c>
      <c r="AI833" s="141">
        <f t="shared" si="289"/>
        <v>0</v>
      </c>
      <c r="AJ833" s="141">
        <f t="shared" si="290"/>
        <v>0</v>
      </c>
      <c r="AK833" s="141">
        <f t="shared" si="291"/>
        <v>0</v>
      </c>
      <c r="AL833" s="141">
        <f t="shared" si="292"/>
        <v>0</v>
      </c>
      <c r="AM833" s="141">
        <f t="shared" si="293"/>
        <v>0</v>
      </c>
      <c r="AN833" s="141">
        <f t="shared" si="294"/>
        <v>0</v>
      </c>
      <c r="AO833" s="141">
        <f t="shared" si="295"/>
        <v>1</v>
      </c>
      <c r="AP833" s="142"/>
      <c r="AQ833" s="142"/>
      <c r="AR833" s="141">
        <f t="shared" si="296"/>
        <v>1</v>
      </c>
      <c r="AS833" s="141">
        <f t="shared" si="297"/>
        <v>1</v>
      </c>
      <c r="AT833" s="141" t="str">
        <f t="shared" si="298"/>
        <v>Correct</v>
      </c>
      <c r="AU833" s="142"/>
      <c r="AV833" s="115" t="s">
        <v>99</v>
      </c>
      <c r="AW833" s="115">
        <v>28</v>
      </c>
      <c r="AX833" s="115" t="s">
        <v>84</v>
      </c>
      <c r="AY833" s="115" t="s">
        <v>146</v>
      </c>
      <c r="BA833" s="115" t="s">
        <v>91</v>
      </c>
      <c r="BB833" s="115" t="s">
        <v>137</v>
      </c>
      <c r="BC833" s="115" t="s">
        <v>101</v>
      </c>
      <c r="BD833" s="115" t="s">
        <v>102</v>
      </c>
      <c r="BE833" s="115" t="s">
        <v>90</v>
      </c>
      <c r="BF833" s="115" t="s">
        <v>91</v>
      </c>
      <c r="BG833" s="115" t="s">
        <v>91</v>
      </c>
    </row>
    <row r="834" spans="1:59">
      <c r="A834" s="115">
        <v>6985117058</v>
      </c>
      <c r="E834" s="115" t="s">
        <v>19</v>
      </c>
      <c r="N834" s="115" t="s">
        <v>26</v>
      </c>
      <c r="S834" s="115" t="s">
        <v>66</v>
      </c>
      <c r="T834" s="142"/>
      <c r="U834" s="141">
        <f t="shared" ref="U834:U897" si="299">COUNTA(B834:T834)</f>
        <v>3</v>
      </c>
      <c r="V834" s="141">
        <f t="shared" ref="V834:V897" si="300">3/U834</f>
        <v>1</v>
      </c>
      <c r="W834" s="142"/>
      <c r="X834" s="141">
        <f t="shared" ref="X834:X897" si="301">IF($U834&lt;3,IF($B834=$B$1,1,0),IF($B834=$B$1,$V834,0))</f>
        <v>0</v>
      </c>
      <c r="Y834" s="141">
        <f t="shared" ref="Y834:Y897" si="302">IF($U834&lt;3,IF($C834=$C$1,1,0),IF($C834=$C$1,$V834,0))</f>
        <v>0</v>
      </c>
      <c r="Z834" s="141">
        <f t="shared" ref="Z834:Z897" si="303">IF($U834&lt;3,IF($D834=$D$1,1,0),IF($D834=$D$1,$V834,0))</f>
        <v>0</v>
      </c>
      <c r="AA834" s="141">
        <f t="shared" ref="AA834:AA897" si="304">IF($U834&lt;3,IF($E834=$E$1,1,0),IF($E834=$E$1,$V834,0))</f>
        <v>1</v>
      </c>
      <c r="AB834" s="141">
        <f t="shared" ref="AB834:AB897" si="305">IF($U834&lt;3,IF($F834=$F$1,1,0),IF($F834=$F$1,$V834,0))</f>
        <v>0</v>
      </c>
      <c r="AC834" s="141">
        <f t="shared" ref="AC834:AC897" si="306">IF($U834&lt;3,IF($G834=$G$1,1,0),IF($G834=$G$1,$V834,0))</f>
        <v>0</v>
      </c>
      <c r="AD834" s="141">
        <f t="shared" ref="AD834:AD897" si="307">IF($U834&lt;3,IF($H834=$H$1,1,0),IF($H834=$H$1,$V834,0))</f>
        <v>0</v>
      </c>
      <c r="AE834" s="141">
        <f t="shared" ref="AE834:AE897" si="308">IF($U834&lt;3,IF($I834=$I$1,1,0),IF($I834=$I$1,$V834,0))</f>
        <v>0</v>
      </c>
      <c r="AF834" s="141">
        <f t="shared" ref="AF834:AF897" si="309">IF($U834&lt;3,IF($J834=$J$1,1,0),IF($J834=$J$1,$V834,0))</f>
        <v>0</v>
      </c>
      <c r="AG834" s="141">
        <f t="shared" ref="AG834:AG897" si="310">IF($U834&lt;3,IF($K834=$K$1,1,0),IF($K834=$K$1,$V834,0))</f>
        <v>0</v>
      </c>
      <c r="AH834" s="141">
        <f t="shared" ref="AH834:AH897" si="311">IF($U834&lt;3,IF($L834=$L$1,1,0),IF($L834=$L$1,$V834,0))</f>
        <v>0</v>
      </c>
      <c r="AI834" s="141">
        <f t="shared" ref="AI834:AI897" si="312">IF($U834&lt;3,IF($M834=$M$1,1,0),IF($M834=$M$1,$V834,0))</f>
        <v>0</v>
      </c>
      <c r="AJ834" s="141">
        <f t="shared" ref="AJ834:AJ897" si="313">IF($U834&lt;3,IF($N834=$N$1,1,0),IF($N834=$N$1,$V834,0))</f>
        <v>1</v>
      </c>
      <c r="AK834" s="141">
        <f t="shared" ref="AK834:AK897" si="314">IF($U834&lt;3,IF($O834=$O$1,1,0),IF($O834=$O$1,$V834,0))</f>
        <v>0</v>
      </c>
      <c r="AL834" s="141">
        <f t="shared" ref="AL834:AL897" si="315">IF($U834&lt;3,IF($P834=$P$1,1,0),IF($P834=$P$1,$V834,0))</f>
        <v>0</v>
      </c>
      <c r="AM834" s="141">
        <f t="shared" ref="AM834:AM897" si="316">IF($U834&lt;3,IF($Q834=$Q$1,1,0),IF($Q834=$Q$1,$V834,0))</f>
        <v>0</v>
      </c>
      <c r="AN834" s="141">
        <f t="shared" ref="AN834:AN897" si="317">IF($U834&lt;3,IF($R834=$R$1,1,0),IF($R834=$R$1,$V834,0))</f>
        <v>0</v>
      </c>
      <c r="AO834" s="141">
        <f t="shared" ref="AO834:AO897" si="318">IF($U834&lt;3,IF($S834=$S$1,1,0),IF($S834=$S$1,$V834,0))</f>
        <v>1</v>
      </c>
      <c r="AP834" s="142"/>
      <c r="AQ834" s="142"/>
      <c r="AR834" s="141">
        <f t="shared" ref="AR834:AR897" si="319">SUM(X834:AP834)</f>
        <v>3</v>
      </c>
      <c r="AS834" s="141">
        <f t="shared" ref="AS834:AS897" si="320">U834</f>
        <v>3</v>
      </c>
      <c r="AT834" s="141" t="str">
        <f t="shared" ref="AT834:AT897" si="321">IF(AR834=AS834,"Correct",IF(AR834=3,"Correct","Wrong"))</f>
        <v>Correct</v>
      </c>
      <c r="AU834" s="142"/>
      <c r="AV834" s="115" t="s">
        <v>99</v>
      </c>
      <c r="AW834" s="115">
        <v>76</v>
      </c>
      <c r="AX834" s="115" t="s">
        <v>181</v>
      </c>
      <c r="AY834" s="115" t="s">
        <v>208</v>
      </c>
    </row>
    <row r="835" spans="1:59">
      <c r="A835" s="115">
        <v>6985190740</v>
      </c>
      <c r="G835" s="115" t="s">
        <v>56</v>
      </c>
      <c r="I835" s="115" t="s">
        <v>58</v>
      </c>
      <c r="N835" s="115" t="s">
        <v>26</v>
      </c>
      <c r="T835" s="142"/>
      <c r="U835" s="141">
        <f t="shared" si="299"/>
        <v>3</v>
      </c>
      <c r="V835" s="141">
        <f t="shared" si="300"/>
        <v>1</v>
      </c>
      <c r="W835" s="142"/>
      <c r="X835" s="141">
        <f t="shared" si="301"/>
        <v>0</v>
      </c>
      <c r="Y835" s="141">
        <f t="shared" si="302"/>
        <v>0</v>
      </c>
      <c r="Z835" s="141">
        <f t="shared" si="303"/>
        <v>0</v>
      </c>
      <c r="AA835" s="141">
        <f t="shared" si="304"/>
        <v>0</v>
      </c>
      <c r="AB835" s="141">
        <f t="shared" si="305"/>
        <v>0</v>
      </c>
      <c r="AC835" s="141">
        <f t="shared" si="306"/>
        <v>1</v>
      </c>
      <c r="AD835" s="141">
        <f t="shared" si="307"/>
        <v>0</v>
      </c>
      <c r="AE835" s="141">
        <f t="shared" si="308"/>
        <v>1</v>
      </c>
      <c r="AF835" s="141">
        <f t="shared" si="309"/>
        <v>0</v>
      </c>
      <c r="AG835" s="141">
        <f t="shared" si="310"/>
        <v>0</v>
      </c>
      <c r="AH835" s="141">
        <f t="shared" si="311"/>
        <v>0</v>
      </c>
      <c r="AI835" s="141">
        <f t="shared" si="312"/>
        <v>0</v>
      </c>
      <c r="AJ835" s="141">
        <f t="shared" si="313"/>
        <v>1</v>
      </c>
      <c r="AK835" s="141">
        <f t="shared" si="314"/>
        <v>0</v>
      </c>
      <c r="AL835" s="141">
        <f t="shared" si="315"/>
        <v>0</v>
      </c>
      <c r="AM835" s="141">
        <f t="shared" si="316"/>
        <v>0</v>
      </c>
      <c r="AN835" s="141">
        <f t="shared" si="317"/>
        <v>0</v>
      </c>
      <c r="AO835" s="141">
        <f t="shared" si="318"/>
        <v>0</v>
      </c>
      <c r="AP835" s="142"/>
      <c r="AQ835" s="142"/>
      <c r="AR835" s="141">
        <f t="shared" si="319"/>
        <v>3</v>
      </c>
      <c r="AS835" s="141">
        <f t="shared" si="320"/>
        <v>3</v>
      </c>
      <c r="AT835" s="141" t="str">
        <f t="shared" si="321"/>
        <v>Correct</v>
      </c>
      <c r="AU835" s="142"/>
      <c r="AV835" s="115" t="s">
        <v>99</v>
      </c>
      <c r="AW835" s="115">
        <v>63</v>
      </c>
      <c r="AX835" s="115" t="s">
        <v>181</v>
      </c>
      <c r="AY835" s="115" t="s">
        <v>203</v>
      </c>
      <c r="AZ835" s="115" t="s">
        <v>85</v>
      </c>
      <c r="BA835" s="115" t="s">
        <v>86</v>
      </c>
      <c r="BB835" s="115" t="s">
        <v>87</v>
      </c>
      <c r="BC835" s="115" t="s">
        <v>101</v>
      </c>
      <c r="BD835" s="115" t="s">
        <v>94</v>
      </c>
      <c r="BE835" s="115" t="s">
        <v>90</v>
      </c>
      <c r="BF835" s="115" t="s">
        <v>91</v>
      </c>
      <c r="BG835" s="115" t="s">
        <v>91</v>
      </c>
    </row>
    <row r="836" spans="1:59">
      <c r="A836" s="115">
        <v>6985458690</v>
      </c>
      <c r="I836" s="115" t="s">
        <v>58</v>
      </c>
      <c r="J836" s="115" t="s">
        <v>59</v>
      </c>
      <c r="R836" s="115" t="s">
        <v>65</v>
      </c>
      <c r="T836" s="142"/>
      <c r="U836" s="141">
        <f t="shared" si="299"/>
        <v>3</v>
      </c>
      <c r="V836" s="141">
        <f t="shared" si="300"/>
        <v>1</v>
      </c>
      <c r="W836" s="142"/>
      <c r="X836" s="141">
        <f t="shared" si="301"/>
        <v>0</v>
      </c>
      <c r="Y836" s="141">
        <f t="shared" si="302"/>
        <v>0</v>
      </c>
      <c r="Z836" s="141">
        <f t="shared" si="303"/>
        <v>0</v>
      </c>
      <c r="AA836" s="141">
        <f t="shared" si="304"/>
        <v>0</v>
      </c>
      <c r="AB836" s="141">
        <f t="shared" si="305"/>
        <v>0</v>
      </c>
      <c r="AC836" s="141">
        <f t="shared" si="306"/>
        <v>0</v>
      </c>
      <c r="AD836" s="141">
        <f t="shared" si="307"/>
        <v>0</v>
      </c>
      <c r="AE836" s="141">
        <f t="shared" si="308"/>
        <v>1</v>
      </c>
      <c r="AF836" s="141">
        <f t="shared" si="309"/>
        <v>1</v>
      </c>
      <c r="AG836" s="141">
        <f t="shared" si="310"/>
        <v>0</v>
      </c>
      <c r="AH836" s="141">
        <f t="shared" si="311"/>
        <v>0</v>
      </c>
      <c r="AI836" s="141">
        <f t="shared" si="312"/>
        <v>0</v>
      </c>
      <c r="AJ836" s="141">
        <f t="shared" si="313"/>
        <v>0</v>
      </c>
      <c r="AK836" s="141">
        <f t="shared" si="314"/>
        <v>0</v>
      </c>
      <c r="AL836" s="141">
        <f t="shared" si="315"/>
        <v>0</v>
      </c>
      <c r="AM836" s="141">
        <f t="shared" si="316"/>
        <v>0</v>
      </c>
      <c r="AN836" s="141">
        <f t="shared" si="317"/>
        <v>1</v>
      </c>
      <c r="AO836" s="141">
        <f t="shared" si="318"/>
        <v>0</v>
      </c>
      <c r="AP836" s="142"/>
      <c r="AQ836" s="142"/>
      <c r="AR836" s="141">
        <f t="shared" si="319"/>
        <v>3</v>
      </c>
      <c r="AS836" s="141">
        <f t="shared" si="320"/>
        <v>3</v>
      </c>
      <c r="AT836" s="141" t="str">
        <f t="shared" si="321"/>
        <v>Correct</v>
      </c>
      <c r="AU836" s="142"/>
      <c r="AV836" s="115" t="s">
        <v>99</v>
      </c>
      <c r="AW836" s="115">
        <v>41</v>
      </c>
      <c r="AX836" s="115" t="s">
        <v>181</v>
      </c>
      <c r="AY836" s="115" t="s">
        <v>433</v>
      </c>
      <c r="AZ836" s="115" t="s">
        <v>85</v>
      </c>
      <c r="BA836" s="115" t="s">
        <v>86</v>
      </c>
      <c r="BB836" s="115" t="s">
        <v>87</v>
      </c>
      <c r="BC836" s="115" t="s">
        <v>101</v>
      </c>
      <c r="BD836" s="115" t="s">
        <v>102</v>
      </c>
      <c r="BE836" s="115" t="s">
        <v>90</v>
      </c>
      <c r="BF836" s="115" t="s">
        <v>91</v>
      </c>
      <c r="BG836" s="115" t="s">
        <v>91</v>
      </c>
    </row>
    <row r="837" spans="1:59">
      <c r="A837" s="115">
        <v>6985150081</v>
      </c>
      <c r="D837" s="115" t="s">
        <v>54</v>
      </c>
      <c r="T837" s="142"/>
      <c r="U837" s="141">
        <f t="shared" si="299"/>
        <v>1</v>
      </c>
      <c r="V837" s="141">
        <f t="shared" si="300"/>
        <v>3</v>
      </c>
      <c r="W837" s="142"/>
      <c r="X837" s="141">
        <f t="shared" si="301"/>
        <v>0</v>
      </c>
      <c r="Y837" s="141">
        <f t="shared" si="302"/>
        <v>0</v>
      </c>
      <c r="Z837" s="141">
        <f t="shared" si="303"/>
        <v>1</v>
      </c>
      <c r="AA837" s="141">
        <f t="shared" si="304"/>
        <v>0</v>
      </c>
      <c r="AB837" s="141">
        <f t="shared" si="305"/>
        <v>0</v>
      </c>
      <c r="AC837" s="141">
        <f t="shared" si="306"/>
        <v>0</v>
      </c>
      <c r="AD837" s="141">
        <f t="shared" si="307"/>
        <v>0</v>
      </c>
      <c r="AE837" s="141">
        <f t="shared" si="308"/>
        <v>0</v>
      </c>
      <c r="AF837" s="141">
        <f t="shared" si="309"/>
        <v>0</v>
      </c>
      <c r="AG837" s="141">
        <f t="shared" si="310"/>
        <v>0</v>
      </c>
      <c r="AH837" s="141">
        <f t="shared" si="311"/>
        <v>0</v>
      </c>
      <c r="AI837" s="141">
        <f t="shared" si="312"/>
        <v>0</v>
      </c>
      <c r="AJ837" s="141">
        <f t="shared" si="313"/>
        <v>0</v>
      </c>
      <c r="AK837" s="141">
        <f t="shared" si="314"/>
        <v>0</v>
      </c>
      <c r="AL837" s="141">
        <f t="shared" si="315"/>
        <v>0</v>
      </c>
      <c r="AM837" s="141">
        <f t="shared" si="316"/>
        <v>0</v>
      </c>
      <c r="AN837" s="141">
        <f t="shared" si="317"/>
        <v>0</v>
      </c>
      <c r="AO837" s="141">
        <f t="shared" si="318"/>
        <v>0</v>
      </c>
      <c r="AP837" s="142"/>
      <c r="AQ837" s="142"/>
      <c r="AR837" s="141">
        <f t="shared" si="319"/>
        <v>1</v>
      </c>
      <c r="AS837" s="141">
        <f t="shared" si="320"/>
        <v>1</v>
      </c>
      <c r="AT837" s="141" t="str">
        <f t="shared" si="321"/>
        <v>Correct</v>
      </c>
      <c r="AU837" s="142"/>
      <c r="AV837" s="115" t="s">
        <v>99</v>
      </c>
      <c r="AW837" s="115">
        <v>65</v>
      </c>
      <c r="AX837" s="115" t="s">
        <v>84</v>
      </c>
      <c r="AY837" s="115" t="s">
        <v>162</v>
      </c>
      <c r="AZ837" s="115" t="s">
        <v>85</v>
      </c>
      <c r="BA837" s="115" t="s">
        <v>86</v>
      </c>
      <c r="BB837" s="115" t="s">
        <v>87</v>
      </c>
      <c r="BC837" s="115" t="s">
        <v>96</v>
      </c>
      <c r="BD837" s="115" t="s">
        <v>89</v>
      </c>
      <c r="BE837" s="115" t="s">
        <v>106</v>
      </c>
      <c r="BF837" s="115" t="s">
        <v>91</v>
      </c>
      <c r="BG837" s="115" t="s">
        <v>86</v>
      </c>
    </row>
    <row r="838" spans="1:59">
      <c r="A838" s="115">
        <v>7020343304</v>
      </c>
      <c r="C838" s="115" t="s">
        <v>53</v>
      </c>
      <c r="D838" s="115" t="s">
        <v>54</v>
      </c>
      <c r="T838" s="142"/>
      <c r="U838" s="141">
        <f t="shared" si="299"/>
        <v>2</v>
      </c>
      <c r="V838" s="141">
        <f t="shared" si="300"/>
        <v>1.5</v>
      </c>
      <c r="W838" s="142"/>
      <c r="X838" s="141">
        <f t="shared" si="301"/>
        <v>0</v>
      </c>
      <c r="Y838" s="141">
        <f t="shared" si="302"/>
        <v>1</v>
      </c>
      <c r="Z838" s="141">
        <f t="shared" si="303"/>
        <v>1</v>
      </c>
      <c r="AA838" s="141">
        <f t="shared" si="304"/>
        <v>0</v>
      </c>
      <c r="AB838" s="141">
        <f t="shared" si="305"/>
        <v>0</v>
      </c>
      <c r="AC838" s="141">
        <f t="shared" si="306"/>
        <v>0</v>
      </c>
      <c r="AD838" s="141">
        <f t="shared" si="307"/>
        <v>0</v>
      </c>
      <c r="AE838" s="141">
        <f t="shared" si="308"/>
        <v>0</v>
      </c>
      <c r="AF838" s="141">
        <f t="shared" si="309"/>
        <v>0</v>
      </c>
      <c r="AG838" s="141">
        <f t="shared" si="310"/>
        <v>0</v>
      </c>
      <c r="AH838" s="141">
        <f t="shared" si="311"/>
        <v>0</v>
      </c>
      <c r="AI838" s="141">
        <f t="shared" si="312"/>
        <v>0</v>
      </c>
      <c r="AJ838" s="141">
        <f t="shared" si="313"/>
        <v>0</v>
      </c>
      <c r="AK838" s="141">
        <f t="shared" si="314"/>
        <v>0</v>
      </c>
      <c r="AL838" s="141">
        <f t="shared" si="315"/>
        <v>0</v>
      </c>
      <c r="AM838" s="141">
        <f t="shared" si="316"/>
        <v>0</v>
      </c>
      <c r="AN838" s="141">
        <f t="shared" si="317"/>
        <v>0</v>
      </c>
      <c r="AO838" s="141">
        <f t="shared" si="318"/>
        <v>0</v>
      </c>
      <c r="AP838" s="142"/>
      <c r="AQ838" s="142"/>
      <c r="AR838" s="141">
        <f t="shared" si="319"/>
        <v>2</v>
      </c>
      <c r="AS838" s="141">
        <f t="shared" si="320"/>
        <v>2</v>
      </c>
      <c r="AT838" s="141" t="str">
        <f t="shared" si="321"/>
        <v>Correct</v>
      </c>
      <c r="AU838" s="142"/>
      <c r="AV838" s="115" t="s">
        <v>83</v>
      </c>
      <c r="AW838" s="115">
        <v>55</v>
      </c>
      <c r="AX838" s="115" t="s">
        <v>181</v>
      </c>
      <c r="AZ838" s="115" t="s">
        <v>85</v>
      </c>
      <c r="BA838" s="115" t="s">
        <v>86</v>
      </c>
      <c r="BB838" s="115" t="s">
        <v>87</v>
      </c>
      <c r="BC838" s="115" t="s">
        <v>101</v>
      </c>
      <c r="BD838" s="115" t="s">
        <v>89</v>
      </c>
      <c r="BE838" s="115" t="s">
        <v>90</v>
      </c>
      <c r="BF838" s="115" t="s">
        <v>86</v>
      </c>
      <c r="BG838" s="115" t="s">
        <v>91</v>
      </c>
    </row>
    <row r="839" spans="1:59">
      <c r="A839" s="115">
        <v>6985453452</v>
      </c>
      <c r="T839" s="142"/>
      <c r="U839" s="141">
        <f t="shared" si="299"/>
        <v>0</v>
      </c>
      <c r="V839" s="141" t="e">
        <f t="shared" si="300"/>
        <v>#DIV/0!</v>
      </c>
      <c r="W839" s="142"/>
      <c r="X839" s="141">
        <f t="shared" si="301"/>
        <v>0</v>
      </c>
      <c r="Y839" s="141">
        <f t="shared" si="302"/>
        <v>0</v>
      </c>
      <c r="Z839" s="141">
        <f t="shared" si="303"/>
        <v>0</v>
      </c>
      <c r="AA839" s="141">
        <f t="shared" si="304"/>
        <v>0</v>
      </c>
      <c r="AB839" s="141">
        <f t="shared" si="305"/>
        <v>0</v>
      </c>
      <c r="AC839" s="141">
        <f t="shared" si="306"/>
        <v>0</v>
      </c>
      <c r="AD839" s="141">
        <f t="shared" si="307"/>
        <v>0</v>
      </c>
      <c r="AE839" s="141">
        <f t="shared" si="308"/>
        <v>0</v>
      </c>
      <c r="AF839" s="141">
        <f t="shared" si="309"/>
        <v>0</v>
      </c>
      <c r="AG839" s="141">
        <f t="shared" si="310"/>
        <v>0</v>
      </c>
      <c r="AH839" s="141">
        <f t="shared" si="311"/>
        <v>0</v>
      </c>
      <c r="AI839" s="141">
        <f t="shared" si="312"/>
        <v>0</v>
      </c>
      <c r="AJ839" s="141">
        <f t="shared" si="313"/>
        <v>0</v>
      </c>
      <c r="AK839" s="141">
        <f t="shared" si="314"/>
        <v>0</v>
      </c>
      <c r="AL839" s="141">
        <f t="shared" si="315"/>
        <v>0</v>
      </c>
      <c r="AM839" s="141">
        <f t="shared" si="316"/>
        <v>0</v>
      </c>
      <c r="AN839" s="141">
        <f t="shared" si="317"/>
        <v>0</v>
      </c>
      <c r="AO839" s="141">
        <f t="shared" si="318"/>
        <v>0</v>
      </c>
      <c r="AP839" s="142"/>
      <c r="AQ839" s="142"/>
      <c r="AR839" s="141">
        <f t="shared" si="319"/>
        <v>0</v>
      </c>
      <c r="AS839" s="141">
        <f t="shared" si="320"/>
        <v>0</v>
      </c>
      <c r="AT839" s="141" t="str">
        <f t="shared" si="321"/>
        <v>Correct</v>
      </c>
      <c r="AU839" s="142"/>
      <c r="AV839" s="115" t="s">
        <v>99</v>
      </c>
      <c r="AW839" s="115">
        <v>65</v>
      </c>
      <c r="AX839" s="115" t="s">
        <v>181</v>
      </c>
      <c r="AY839" s="115" t="s">
        <v>189</v>
      </c>
      <c r="AZ839" s="115" t="s">
        <v>85</v>
      </c>
      <c r="BA839" s="115" t="s">
        <v>86</v>
      </c>
      <c r="BC839" s="115" t="s">
        <v>100</v>
      </c>
      <c r="BD839" s="115" t="s">
        <v>102</v>
      </c>
      <c r="BE839" s="115" t="s">
        <v>106</v>
      </c>
      <c r="BF839" s="115" t="s">
        <v>91</v>
      </c>
      <c r="BG839" s="115" t="s">
        <v>91</v>
      </c>
    </row>
    <row r="840" spans="1:59">
      <c r="A840" s="115">
        <v>7045763969</v>
      </c>
      <c r="F840" s="115" t="s">
        <v>55</v>
      </c>
      <c r="S840" s="115" t="s">
        <v>66</v>
      </c>
      <c r="T840" s="142"/>
      <c r="U840" s="141">
        <f t="shared" si="299"/>
        <v>2</v>
      </c>
      <c r="V840" s="141">
        <f t="shared" si="300"/>
        <v>1.5</v>
      </c>
      <c r="W840" s="142"/>
      <c r="X840" s="141">
        <f t="shared" si="301"/>
        <v>0</v>
      </c>
      <c r="Y840" s="141">
        <f t="shared" si="302"/>
        <v>0</v>
      </c>
      <c r="Z840" s="141">
        <f t="shared" si="303"/>
        <v>0</v>
      </c>
      <c r="AA840" s="141">
        <f t="shared" si="304"/>
        <v>0</v>
      </c>
      <c r="AB840" s="141">
        <f t="shared" si="305"/>
        <v>1</v>
      </c>
      <c r="AC840" s="141">
        <f t="shared" si="306"/>
        <v>0</v>
      </c>
      <c r="AD840" s="141">
        <f t="shared" si="307"/>
        <v>0</v>
      </c>
      <c r="AE840" s="141">
        <f t="shared" si="308"/>
        <v>0</v>
      </c>
      <c r="AF840" s="141">
        <f t="shared" si="309"/>
        <v>0</v>
      </c>
      <c r="AG840" s="141">
        <f t="shared" si="310"/>
        <v>0</v>
      </c>
      <c r="AH840" s="141">
        <f t="shared" si="311"/>
        <v>0</v>
      </c>
      <c r="AI840" s="141">
        <f t="shared" si="312"/>
        <v>0</v>
      </c>
      <c r="AJ840" s="141">
        <f t="shared" si="313"/>
        <v>0</v>
      </c>
      <c r="AK840" s="141">
        <f t="shared" si="314"/>
        <v>0</v>
      </c>
      <c r="AL840" s="141">
        <f t="shared" si="315"/>
        <v>0</v>
      </c>
      <c r="AM840" s="141">
        <f t="shared" si="316"/>
        <v>0</v>
      </c>
      <c r="AN840" s="141">
        <f t="shared" si="317"/>
        <v>0</v>
      </c>
      <c r="AO840" s="141">
        <f t="shared" si="318"/>
        <v>1</v>
      </c>
      <c r="AP840" s="142"/>
      <c r="AQ840" s="142"/>
      <c r="AR840" s="141">
        <f t="shared" si="319"/>
        <v>2</v>
      </c>
      <c r="AS840" s="141">
        <f t="shared" si="320"/>
        <v>2</v>
      </c>
      <c r="AT840" s="141" t="str">
        <f t="shared" si="321"/>
        <v>Correct</v>
      </c>
      <c r="AU840" s="142"/>
      <c r="AV840" s="115" t="s">
        <v>83</v>
      </c>
      <c r="AW840" s="115">
        <v>67</v>
      </c>
      <c r="AX840" s="115" t="s">
        <v>181</v>
      </c>
      <c r="AY840" s="115" t="s">
        <v>206</v>
      </c>
      <c r="AZ840" s="115" t="s">
        <v>85</v>
      </c>
      <c r="BA840" s="115" t="s">
        <v>86</v>
      </c>
      <c r="BB840" s="115" t="s">
        <v>87</v>
      </c>
      <c r="BC840" s="115" t="s">
        <v>101</v>
      </c>
      <c r="BD840" s="115" t="s">
        <v>94</v>
      </c>
      <c r="BE840" s="115" t="s">
        <v>90</v>
      </c>
      <c r="BF840" s="115" t="s">
        <v>91</v>
      </c>
      <c r="BG840" s="115" t="s">
        <v>91</v>
      </c>
    </row>
    <row r="841" spans="1:59">
      <c r="A841" s="115">
        <v>7020565739</v>
      </c>
      <c r="E841" s="115" t="s">
        <v>19</v>
      </c>
      <c r="M841" s="115" t="s">
        <v>62</v>
      </c>
      <c r="N841" s="115" t="s">
        <v>26</v>
      </c>
      <c r="T841" s="142"/>
      <c r="U841" s="141">
        <f t="shared" si="299"/>
        <v>3</v>
      </c>
      <c r="V841" s="141">
        <f t="shared" si="300"/>
        <v>1</v>
      </c>
      <c r="W841" s="142"/>
      <c r="X841" s="141">
        <f t="shared" si="301"/>
        <v>0</v>
      </c>
      <c r="Y841" s="141">
        <f t="shared" si="302"/>
        <v>0</v>
      </c>
      <c r="Z841" s="141">
        <f t="shared" si="303"/>
        <v>0</v>
      </c>
      <c r="AA841" s="141">
        <f t="shared" si="304"/>
        <v>1</v>
      </c>
      <c r="AB841" s="141">
        <f t="shared" si="305"/>
        <v>0</v>
      </c>
      <c r="AC841" s="141">
        <f t="shared" si="306"/>
        <v>0</v>
      </c>
      <c r="AD841" s="141">
        <f t="shared" si="307"/>
        <v>0</v>
      </c>
      <c r="AE841" s="141">
        <f t="shared" si="308"/>
        <v>0</v>
      </c>
      <c r="AF841" s="141">
        <f t="shared" si="309"/>
        <v>0</v>
      </c>
      <c r="AG841" s="141">
        <f t="shared" si="310"/>
        <v>0</v>
      </c>
      <c r="AH841" s="141">
        <f t="shared" si="311"/>
        <v>0</v>
      </c>
      <c r="AI841" s="141">
        <f t="shared" si="312"/>
        <v>1</v>
      </c>
      <c r="AJ841" s="141">
        <f t="shared" si="313"/>
        <v>1</v>
      </c>
      <c r="AK841" s="141">
        <f t="shared" si="314"/>
        <v>0</v>
      </c>
      <c r="AL841" s="141">
        <f t="shared" si="315"/>
        <v>0</v>
      </c>
      <c r="AM841" s="141">
        <f t="shared" si="316"/>
        <v>0</v>
      </c>
      <c r="AN841" s="141">
        <f t="shared" si="317"/>
        <v>0</v>
      </c>
      <c r="AO841" s="141">
        <f t="shared" si="318"/>
        <v>0</v>
      </c>
      <c r="AP841" s="142"/>
      <c r="AQ841" s="142"/>
      <c r="AR841" s="141">
        <f t="shared" si="319"/>
        <v>3</v>
      </c>
      <c r="AS841" s="141">
        <f t="shared" si="320"/>
        <v>3</v>
      </c>
      <c r="AT841" s="141" t="str">
        <f t="shared" si="321"/>
        <v>Correct</v>
      </c>
      <c r="AU841" s="142"/>
      <c r="AW841" s="115">
        <v>70</v>
      </c>
      <c r="AX841" s="115" t="s">
        <v>181</v>
      </c>
      <c r="AY841" s="115" t="s">
        <v>201</v>
      </c>
      <c r="AZ841" s="115" t="s">
        <v>85</v>
      </c>
      <c r="BA841" s="115" t="s">
        <v>86</v>
      </c>
      <c r="BB841" s="115" t="s">
        <v>87</v>
      </c>
      <c r="BE841" s="115" t="s">
        <v>90</v>
      </c>
      <c r="BF841" s="115" t="s">
        <v>91</v>
      </c>
      <c r="BG841" s="115" t="s">
        <v>91</v>
      </c>
    </row>
    <row r="842" spans="1:59">
      <c r="A842" s="115">
        <v>6982463381</v>
      </c>
      <c r="T842" s="142"/>
      <c r="U842" s="141">
        <f t="shared" si="299"/>
        <v>0</v>
      </c>
      <c r="V842" s="141" t="e">
        <f t="shared" si="300"/>
        <v>#DIV/0!</v>
      </c>
      <c r="W842" s="142"/>
      <c r="X842" s="141">
        <f t="shared" si="301"/>
        <v>0</v>
      </c>
      <c r="Y842" s="141">
        <f t="shared" si="302"/>
        <v>0</v>
      </c>
      <c r="Z842" s="141">
        <f t="shared" si="303"/>
        <v>0</v>
      </c>
      <c r="AA842" s="141">
        <f t="shared" si="304"/>
        <v>0</v>
      </c>
      <c r="AB842" s="141">
        <f t="shared" si="305"/>
        <v>0</v>
      </c>
      <c r="AC842" s="141">
        <f t="shared" si="306"/>
        <v>0</v>
      </c>
      <c r="AD842" s="141">
        <f t="shared" si="307"/>
        <v>0</v>
      </c>
      <c r="AE842" s="141">
        <f t="shared" si="308"/>
        <v>0</v>
      </c>
      <c r="AF842" s="141">
        <f t="shared" si="309"/>
        <v>0</v>
      </c>
      <c r="AG842" s="141">
        <f t="shared" si="310"/>
        <v>0</v>
      </c>
      <c r="AH842" s="141">
        <f t="shared" si="311"/>
        <v>0</v>
      </c>
      <c r="AI842" s="141">
        <f t="shared" si="312"/>
        <v>0</v>
      </c>
      <c r="AJ842" s="141">
        <f t="shared" si="313"/>
        <v>0</v>
      </c>
      <c r="AK842" s="141">
        <f t="shared" si="314"/>
        <v>0</v>
      </c>
      <c r="AL842" s="141">
        <f t="shared" si="315"/>
        <v>0</v>
      </c>
      <c r="AM842" s="141">
        <f t="shared" si="316"/>
        <v>0</v>
      </c>
      <c r="AN842" s="141">
        <f t="shared" si="317"/>
        <v>0</v>
      </c>
      <c r="AO842" s="141">
        <f t="shared" si="318"/>
        <v>0</v>
      </c>
      <c r="AP842" s="142"/>
      <c r="AQ842" s="142"/>
      <c r="AR842" s="141">
        <f t="shared" si="319"/>
        <v>0</v>
      </c>
      <c r="AS842" s="141">
        <f t="shared" si="320"/>
        <v>0</v>
      </c>
      <c r="AT842" s="141" t="str">
        <f t="shared" si="321"/>
        <v>Correct</v>
      </c>
      <c r="AU842" s="142"/>
      <c r="AV842" s="115" t="s">
        <v>83</v>
      </c>
      <c r="AW842" s="115">
        <v>57</v>
      </c>
      <c r="AX842" s="115" t="s">
        <v>181</v>
      </c>
      <c r="AY842" s="115" t="s">
        <v>484</v>
      </c>
      <c r="AZ842" s="115" t="s">
        <v>85</v>
      </c>
      <c r="BA842" s="115" t="s">
        <v>86</v>
      </c>
      <c r="BC842" s="115" t="s">
        <v>101</v>
      </c>
      <c r="BD842" s="115" t="s">
        <v>89</v>
      </c>
      <c r="BE842" s="115" t="s">
        <v>113</v>
      </c>
      <c r="BF842" s="115" t="s">
        <v>91</v>
      </c>
      <c r="BG842" s="115" t="s">
        <v>86</v>
      </c>
    </row>
    <row r="843" spans="1:59">
      <c r="A843" s="115">
        <v>7020564240</v>
      </c>
      <c r="C843" s="115" t="s">
        <v>53</v>
      </c>
      <c r="D843" s="115" t="s">
        <v>54</v>
      </c>
      <c r="S843" s="115" t="s">
        <v>66</v>
      </c>
      <c r="T843" s="142"/>
      <c r="U843" s="141">
        <f t="shared" si="299"/>
        <v>3</v>
      </c>
      <c r="V843" s="141">
        <f t="shared" si="300"/>
        <v>1</v>
      </c>
      <c r="W843" s="142"/>
      <c r="X843" s="141">
        <f t="shared" si="301"/>
        <v>0</v>
      </c>
      <c r="Y843" s="141">
        <f t="shared" si="302"/>
        <v>1</v>
      </c>
      <c r="Z843" s="141">
        <f t="shared" si="303"/>
        <v>1</v>
      </c>
      <c r="AA843" s="141">
        <f t="shared" si="304"/>
        <v>0</v>
      </c>
      <c r="AB843" s="141">
        <f t="shared" si="305"/>
        <v>0</v>
      </c>
      <c r="AC843" s="141">
        <f t="shared" si="306"/>
        <v>0</v>
      </c>
      <c r="AD843" s="141">
        <f t="shared" si="307"/>
        <v>0</v>
      </c>
      <c r="AE843" s="141">
        <f t="shared" si="308"/>
        <v>0</v>
      </c>
      <c r="AF843" s="141">
        <f t="shared" si="309"/>
        <v>0</v>
      </c>
      <c r="AG843" s="141">
        <f t="shared" si="310"/>
        <v>0</v>
      </c>
      <c r="AH843" s="141">
        <f t="shared" si="311"/>
        <v>0</v>
      </c>
      <c r="AI843" s="141">
        <f t="shared" si="312"/>
        <v>0</v>
      </c>
      <c r="AJ843" s="141">
        <f t="shared" si="313"/>
        <v>0</v>
      </c>
      <c r="AK843" s="141">
        <f t="shared" si="314"/>
        <v>0</v>
      </c>
      <c r="AL843" s="141">
        <f t="shared" si="315"/>
        <v>0</v>
      </c>
      <c r="AM843" s="141">
        <f t="shared" si="316"/>
        <v>0</v>
      </c>
      <c r="AN843" s="141">
        <f t="shared" si="317"/>
        <v>0</v>
      </c>
      <c r="AO843" s="141">
        <f t="shared" si="318"/>
        <v>1</v>
      </c>
      <c r="AP843" s="142"/>
      <c r="AQ843" s="142"/>
      <c r="AR843" s="141">
        <f t="shared" si="319"/>
        <v>3</v>
      </c>
      <c r="AS843" s="141">
        <f t="shared" si="320"/>
        <v>3</v>
      </c>
      <c r="AT843" s="141" t="str">
        <f t="shared" si="321"/>
        <v>Correct</v>
      </c>
      <c r="AU843" s="142"/>
      <c r="AV843" s="115" t="s">
        <v>83</v>
      </c>
      <c r="AW843" s="115">
        <v>53</v>
      </c>
      <c r="AX843" s="115" t="s">
        <v>181</v>
      </c>
      <c r="AY843" s="115" t="s">
        <v>224</v>
      </c>
      <c r="AZ843" s="115" t="s">
        <v>85</v>
      </c>
      <c r="BA843" s="115" t="s">
        <v>86</v>
      </c>
      <c r="BB843" s="115" t="s">
        <v>87</v>
      </c>
      <c r="BC843" s="115" t="s">
        <v>88</v>
      </c>
      <c r="BD843" s="115" t="s">
        <v>89</v>
      </c>
      <c r="BE843" s="115" t="s">
        <v>90</v>
      </c>
      <c r="BF843" s="115" t="s">
        <v>91</v>
      </c>
      <c r="BG843" s="115" t="s">
        <v>91</v>
      </c>
    </row>
    <row r="844" spans="1:59">
      <c r="A844" s="115">
        <v>7011541097</v>
      </c>
      <c r="E844" s="115" t="s">
        <v>19</v>
      </c>
      <c r="L844" s="115" t="s">
        <v>61</v>
      </c>
      <c r="O844" s="115" t="s">
        <v>22</v>
      </c>
      <c r="T844" s="142"/>
      <c r="U844" s="141">
        <f t="shared" si="299"/>
        <v>3</v>
      </c>
      <c r="V844" s="141">
        <f t="shared" si="300"/>
        <v>1</v>
      </c>
      <c r="W844" s="142"/>
      <c r="X844" s="141">
        <f t="shared" si="301"/>
        <v>0</v>
      </c>
      <c r="Y844" s="141">
        <f t="shared" si="302"/>
        <v>0</v>
      </c>
      <c r="Z844" s="141">
        <f t="shared" si="303"/>
        <v>0</v>
      </c>
      <c r="AA844" s="141">
        <f t="shared" si="304"/>
        <v>1</v>
      </c>
      <c r="AB844" s="141">
        <f t="shared" si="305"/>
        <v>0</v>
      </c>
      <c r="AC844" s="141">
        <f t="shared" si="306"/>
        <v>0</v>
      </c>
      <c r="AD844" s="141">
        <f t="shared" si="307"/>
        <v>0</v>
      </c>
      <c r="AE844" s="141">
        <f t="shared" si="308"/>
        <v>0</v>
      </c>
      <c r="AF844" s="141">
        <f t="shared" si="309"/>
        <v>0</v>
      </c>
      <c r="AG844" s="141">
        <f t="shared" si="310"/>
        <v>0</v>
      </c>
      <c r="AH844" s="141">
        <f t="shared" si="311"/>
        <v>1</v>
      </c>
      <c r="AI844" s="141">
        <f t="shared" si="312"/>
        <v>0</v>
      </c>
      <c r="AJ844" s="141">
        <f t="shared" si="313"/>
        <v>0</v>
      </c>
      <c r="AK844" s="141">
        <f t="shared" si="314"/>
        <v>1</v>
      </c>
      <c r="AL844" s="141">
        <f t="shared" si="315"/>
        <v>0</v>
      </c>
      <c r="AM844" s="141">
        <f t="shared" si="316"/>
        <v>0</v>
      </c>
      <c r="AN844" s="141">
        <f t="shared" si="317"/>
        <v>0</v>
      </c>
      <c r="AO844" s="141">
        <f t="shared" si="318"/>
        <v>0</v>
      </c>
      <c r="AP844" s="142"/>
      <c r="AQ844" s="142"/>
      <c r="AR844" s="141">
        <f t="shared" si="319"/>
        <v>3</v>
      </c>
      <c r="AS844" s="141">
        <f t="shared" si="320"/>
        <v>3</v>
      </c>
      <c r="AT844" s="141" t="str">
        <f t="shared" si="321"/>
        <v>Correct</v>
      </c>
      <c r="AU844" s="142"/>
      <c r="AV844" s="115" t="s">
        <v>83</v>
      </c>
      <c r="AW844" s="115">
        <v>63</v>
      </c>
      <c r="AX844" s="115" t="s">
        <v>181</v>
      </c>
      <c r="AY844" s="115" t="s">
        <v>224</v>
      </c>
      <c r="AZ844" s="115" t="s">
        <v>85</v>
      </c>
      <c r="BA844" s="115" t="s">
        <v>86</v>
      </c>
      <c r="BB844" s="115" t="s">
        <v>87</v>
      </c>
      <c r="BD844" s="115" t="s">
        <v>111</v>
      </c>
      <c r="BE844" s="115" t="s">
        <v>90</v>
      </c>
      <c r="BF844" s="115" t="s">
        <v>91</v>
      </c>
      <c r="BG844" s="115" t="s">
        <v>86</v>
      </c>
    </row>
    <row r="845" spans="1:59">
      <c r="A845" s="115">
        <v>5609438234</v>
      </c>
      <c r="D845" s="115" t="s">
        <v>54</v>
      </c>
      <c r="T845" s="142"/>
      <c r="U845" s="141">
        <f t="shared" si="299"/>
        <v>1</v>
      </c>
      <c r="V845" s="141">
        <f t="shared" si="300"/>
        <v>3</v>
      </c>
      <c r="W845" s="142"/>
      <c r="X845" s="141">
        <f t="shared" si="301"/>
        <v>0</v>
      </c>
      <c r="Y845" s="141">
        <f t="shared" si="302"/>
        <v>0</v>
      </c>
      <c r="Z845" s="141">
        <f t="shared" si="303"/>
        <v>1</v>
      </c>
      <c r="AA845" s="141">
        <f t="shared" si="304"/>
        <v>0</v>
      </c>
      <c r="AB845" s="141">
        <f t="shared" si="305"/>
        <v>0</v>
      </c>
      <c r="AC845" s="141">
        <f t="shared" si="306"/>
        <v>0</v>
      </c>
      <c r="AD845" s="141">
        <f t="shared" si="307"/>
        <v>0</v>
      </c>
      <c r="AE845" s="141">
        <f t="shared" si="308"/>
        <v>0</v>
      </c>
      <c r="AF845" s="141">
        <f t="shared" si="309"/>
        <v>0</v>
      </c>
      <c r="AG845" s="141">
        <f t="shared" si="310"/>
        <v>0</v>
      </c>
      <c r="AH845" s="141">
        <f t="shared" si="311"/>
        <v>0</v>
      </c>
      <c r="AI845" s="141">
        <f t="shared" si="312"/>
        <v>0</v>
      </c>
      <c r="AJ845" s="141">
        <f t="shared" si="313"/>
        <v>0</v>
      </c>
      <c r="AK845" s="141">
        <f t="shared" si="314"/>
        <v>0</v>
      </c>
      <c r="AL845" s="141">
        <f t="shared" si="315"/>
        <v>0</v>
      </c>
      <c r="AM845" s="141">
        <f t="shared" si="316"/>
        <v>0</v>
      </c>
      <c r="AN845" s="141">
        <f t="shared" si="317"/>
        <v>0</v>
      </c>
      <c r="AO845" s="141">
        <f t="shared" si="318"/>
        <v>0</v>
      </c>
      <c r="AP845" s="142"/>
      <c r="AQ845" s="142"/>
      <c r="AR845" s="141">
        <f t="shared" si="319"/>
        <v>1</v>
      </c>
      <c r="AS845" s="141">
        <f t="shared" si="320"/>
        <v>1</v>
      </c>
      <c r="AT845" s="141" t="str">
        <f t="shared" si="321"/>
        <v>Correct</v>
      </c>
      <c r="AU845" s="142"/>
      <c r="AV845" s="115" t="s">
        <v>83</v>
      </c>
      <c r="AW845" s="115">
        <v>58</v>
      </c>
      <c r="AX845" s="115" t="s">
        <v>181</v>
      </c>
      <c r="AY845" s="115" t="s">
        <v>208</v>
      </c>
      <c r="AZ845" s="115" t="s">
        <v>85</v>
      </c>
      <c r="BA845" s="115" t="s">
        <v>86</v>
      </c>
      <c r="BB845" s="115" t="s">
        <v>87</v>
      </c>
      <c r="BC845" s="115" t="s">
        <v>88</v>
      </c>
      <c r="BD845" s="115" t="s">
        <v>89</v>
      </c>
      <c r="BE845" s="115" t="s">
        <v>90</v>
      </c>
      <c r="BF845" s="115" t="s">
        <v>91</v>
      </c>
      <c r="BG845" s="115" t="s">
        <v>91</v>
      </c>
    </row>
    <row r="846" spans="1:59">
      <c r="A846" s="115">
        <v>7020566181</v>
      </c>
      <c r="I846" s="115" t="s">
        <v>58</v>
      </c>
      <c r="R846" s="115" t="s">
        <v>65</v>
      </c>
      <c r="T846" s="142"/>
      <c r="U846" s="141">
        <f t="shared" si="299"/>
        <v>2</v>
      </c>
      <c r="V846" s="141">
        <f t="shared" si="300"/>
        <v>1.5</v>
      </c>
      <c r="W846" s="142"/>
      <c r="X846" s="141">
        <f t="shared" si="301"/>
        <v>0</v>
      </c>
      <c r="Y846" s="141">
        <f t="shared" si="302"/>
        <v>0</v>
      </c>
      <c r="Z846" s="141">
        <f t="shared" si="303"/>
        <v>0</v>
      </c>
      <c r="AA846" s="141">
        <f t="shared" si="304"/>
        <v>0</v>
      </c>
      <c r="AB846" s="141">
        <f t="shared" si="305"/>
        <v>0</v>
      </c>
      <c r="AC846" s="141">
        <f t="shared" si="306"/>
        <v>0</v>
      </c>
      <c r="AD846" s="141">
        <f t="shared" si="307"/>
        <v>0</v>
      </c>
      <c r="AE846" s="141">
        <f t="shared" si="308"/>
        <v>1</v>
      </c>
      <c r="AF846" s="141">
        <f t="shared" si="309"/>
        <v>0</v>
      </c>
      <c r="AG846" s="141">
        <f t="shared" si="310"/>
        <v>0</v>
      </c>
      <c r="AH846" s="141">
        <f t="shared" si="311"/>
        <v>0</v>
      </c>
      <c r="AI846" s="141">
        <f t="shared" si="312"/>
        <v>0</v>
      </c>
      <c r="AJ846" s="141">
        <f t="shared" si="313"/>
        <v>0</v>
      </c>
      <c r="AK846" s="141">
        <f t="shared" si="314"/>
        <v>0</v>
      </c>
      <c r="AL846" s="141">
        <f t="shared" si="315"/>
        <v>0</v>
      </c>
      <c r="AM846" s="141">
        <f t="shared" si="316"/>
        <v>0</v>
      </c>
      <c r="AN846" s="141">
        <f t="shared" si="317"/>
        <v>1</v>
      </c>
      <c r="AO846" s="141">
        <f t="shared" si="318"/>
        <v>0</v>
      </c>
      <c r="AP846" s="142"/>
      <c r="AQ846" s="142"/>
      <c r="AR846" s="141">
        <f t="shared" si="319"/>
        <v>2</v>
      </c>
      <c r="AS846" s="141">
        <f t="shared" si="320"/>
        <v>2</v>
      </c>
      <c r="AT846" s="141" t="str">
        <f t="shared" si="321"/>
        <v>Correct</v>
      </c>
      <c r="AU846" s="142"/>
      <c r="AV846" s="115" t="s">
        <v>83</v>
      </c>
      <c r="AW846" s="115">
        <v>29</v>
      </c>
      <c r="AX846" s="115" t="s">
        <v>84</v>
      </c>
      <c r="AY846" s="115" t="s">
        <v>146</v>
      </c>
      <c r="AZ846" s="115" t="s">
        <v>107</v>
      </c>
      <c r="BA846" s="115" t="s">
        <v>91</v>
      </c>
      <c r="BB846" s="115" t="s">
        <v>137</v>
      </c>
      <c r="BC846" s="115" t="s">
        <v>104</v>
      </c>
      <c r="BD846" s="115" t="s">
        <v>94</v>
      </c>
      <c r="BE846" s="115" t="s">
        <v>103</v>
      </c>
      <c r="BF846" s="115" t="s">
        <v>91</v>
      </c>
      <c r="BG846" s="115" t="s">
        <v>91</v>
      </c>
    </row>
    <row r="847" spans="1:59">
      <c r="A847" s="115">
        <v>6985159768</v>
      </c>
      <c r="T847" s="142"/>
      <c r="U847" s="141">
        <f t="shared" si="299"/>
        <v>0</v>
      </c>
      <c r="V847" s="141" t="e">
        <f t="shared" si="300"/>
        <v>#DIV/0!</v>
      </c>
      <c r="W847" s="142"/>
      <c r="X847" s="141">
        <f t="shared" si="301"/>
        <v>0</v>
      </c>
      <c r="Y847" s="141">
        <f t="shared" si="302"/>
        <v>0</v>
      </c>
      <c r="Z847" s="141">
        <f t="shared" si="303"/>
        <v>0</v>
      </c>
      <c r="AA847" s="141">
        <f t="shared" si="304"/>
        <v>0</v>
      </c>
      <c r="AB847" s="141">
        <f t="shared" si="305"/>
        <v>0</v>
      </c>
      <c r="AC847" s="141">
        <f t="shared" si="306"/>
        <v>0</v>
      </c>
      <c r="AD847" s="141">
        <f t="shared" si="307"/>
        <v>0</v>
      </c>
      <c r="AE847" s="141">
        <f t="shared" si="308"/>
        <v>0</v>
      </c>
      <c r="AF847" s="141">
        <f t="shared" si="309"/>
        <v>0</v>
      </c>
      <c r="AG847" s="141">
        <f t="shared" si="310"/>
        <v>0</v>
      </c>
      <c r="AH847" s="141">
        <f t="shared" si="311"/>
        <v>0</v>
      </c>
      <c r="AI847" s="141">
        <f t="shared" si="312"/>
        <v>0</v>
      </c>
      <c r="AJ847" s="141">
        <f t="shared" si="313"/>
        <v>0</v>
      </c>
      <c r="AK847" s="141">
        <f t="shared" si="314"/>
        <v>0</v>
      </c>
      <c r="AL847" s="141">
        <f t="shared" si="315"/>
        <v>0</v>
      </c>
      <c r="AM847" s="141">
        <f t="shared" si="316"/>
        <v>0</v>
      </c>
      <c r="AN847" s="141">
        <f t="shared" si="317"/>
        <v>0</v>
      </c>
      <c r="AO847" s="141">
        <f t="shared" si="318"/>
        <v>0</v>
      </c>
      <c r="AP847" s="142"/>
      <c r="AQ847" s="142"/>
      <c r="AR847" s="141">
        <f t="shared" si="319"/>
        <v>0</v>
      </c>
      <c r="AS847" s="141">
        <f t="shared" si="320"/>
        <v>0</v>
      </c>
      <c r="AT847" s="141" t="str">
        <f t="shared" si="321"/>
        <v>Correct</v>
      </c>
      <c r="AU847" s="142"/>
      <c r="AV847" s="115" t="s">
        <v>99</v>
      </c>
      <c r="AW847" s="115">
        <v>42</v>
      </c>
      <c r="AX847" s="115" t="s">
        <v>181</v>
      </c>
      <c r="AY847" s="115" t="s">
        <v>232</v>
      </c>
      <c r="AZ847" s="115" t="s">
        <v>85</v>
      </c>
      <c r="BA847" s="115" t="s">
        <v>86</v>
      </c>
      <c r="BB847" s="115" t="s">
        <v>87</v>
      </c>
      <c r="BC847" s="115" t="s">
        <v>88</v>
      </c>
      <c r="BD847" s="115" t="s">
        <v>94</v>
      </c>
      <c r="BE847" s="115" t="s">
        <v>90</v>
      </c>
      <c r="BF847" s="115" t="s">
        <v>91</v>
      </c>
      <c r="BG847" s="115" t="s">
        <v>91</v>
      </c>
    </row>
    <row r="848" spans="1:59">
      <c r="A848" s="115">
        <v>7007933170</v>
      </c>
      <c r="S848" s="115" t="s">
        <v>66</v>
      </c>
      <c r="T848" s="142"/>
      <c r="U848" s="141">
        <f t="shared" si="299"/>
        <v>1</v>
      </c>
      <c r="V848" s="141">
        <f t="shared" si="300"/>
        <v>3</v>
      </c>
      <c r="W848" s="142"/>
      <c r="X848" s="141">
        <f t="shared" si="301"/>
        <v>0</v>
      </c>
      <c r="Y848" s="141">
        <f t="shared" si="302"/>
        <v>0</v>
      </c>
      <c r="Z848" s="141">
        <f t="shared" si="303"/>
        <v>0</v>
      </c>
      <c r="AA848" s="141">
        <f t="shared" si="304"/>
        <v>0</v>
      </c>
      <c r="AB848" s="141">
        <f t="shared" si="305"/>
        <v>0</v>
      </c>
      <c r="AC848" s="141">
        <f t="shared" si="306"/>
        <v>0</v>
      </c>
      <c r="AD848" s="141">
        <f t="shared" si="307"/>
        <v>0</v>
      </c>
      <c r="AE848" s="141">
        <f t="shared" si="308"/>
        <v>0</v>
      </c>
      <c r="AF848" s="141">
        <f t="shared" si="309"/>
        <v>0</v>
      </c>
      <c r="AG848" s="141">
        <f t="shared" si="310"/>
        <v>0</v>
      </c>
      <c r="AH848" s="141">
        <f t="shared" si="311"/>
        <v>0</v>
      </c>
      <c r="AI848" s="141">
        <f t="shared" si="312"/>
        <v>0</v>
      </c>
      <c r="AJ848" s="141">
        <f t="shared" si="313"/>
        <v>0</v>
      </c>
      <c r="AK848" s="141">
        <f t="shared" si="314"/>
        <v>0</v>
      </c>
      <c r="AL848" s="141">
        <f t="shared" si="315"/>
        <v>0</v>
      </c>
      <c r="AM848" s="141">
        <f t="shared" si="316"/>
        <v>0</v>
      </c>
      <c r="AN848" s="141">
        <f t="shared" si="317"/>
        <v>0</v>
      </c>
      <c r="AO848" s="141">
        <f t="shared" si="318"/>
        <v>1</v>
      </c>
      <c r="AP848" s="142"/>
      <c r="AQ848" s="142"/>
      <c r="AR848" s="141">
        <f t="shared" si="319"/>
        <v>1</v>
      </c>
      <c r="AS848" s="141">
        <f t="shared" si="320"/>
        <v>1</v>
      </c>
      <c r="AT848" s="141" t="str">
        <f t="shared" si="321"/>
        <v>Correct</v>
      </c>
      <c r="AU848" s="142"/>
      <c r="AV848" s="115" t="s">
        <v>83</v>
      </c>
      <c r="AW848" s="115">
        <v>61</v>
      </c>
      <c r="AX848" s="115" t="s">
        <v>84</v>
      </c>
      <c r="AY848" s="115" t="s">
        <v>124</v>
      </c>
      <c r="AZ848" s="115" t="s">
        <v>85</v>
      </c>
      <c r="BA848" s="115" t="s">
        <v>86</v>
      </c>
      <c r="BB848" s="115" t="s">
        <v>87</v>
      </c>
      <c r="BC848" s="115" t="s">
        <v>93</v>
      </c>
      <c r="BD848" s="115" t="s">
        <v>102</v>
      </c>
      <c r="BE848" s="115" t="s">
        <v>90</v>
      </c>
      <c r="BF848" s="115" t="s">
        <v>91</v>
      </c>
      <c r="BG848" s="115" t="s">
        <v>86</v>
      </c>
    </row>
    <row r="849" spans="1:59">
      <c r="A849" s="115">
        <v>7020347329</v>
      </c>
      <c r="S849" s="115" t="s">
        <v>66</v>
      </c>
      <c r="T849" s="142"/>
      <c r="U849" s="141">
        <f t="shared" si="299"/>
        <v>1</v>
      </c>
      <c r="V849" s="141">
        <f t="shared" si="300"/>
        <v>3</v>
      </c>
      <c r="W849" s="142"/>
      <c r="X849" s="141">
        <f t="shared" si="301"/>
        <v>0</v>
      </c>
      <c r="Y849" s="141">
        <f t="shared" si="302"/>
        <v>0</v>
      </c>
      <c r="Z849" s="141">
        <f t="shared" si="303"/>
        <v>0</v>
      </c>
      <c r="AA849" s="141">
        <f t="shared" si="304"/>
        <v>0</v>
      </c>
      <c r="AB849" s="141">
        <f t="shared" si="305"/>
        <v>0</v>
      </c>
      <c r="AC849" s="141">
        <f t="shared" si="306"/>
        <v>0</v>
      </c>
      <c r="AD849" s="141">
        <f t="shared" si="307"/>
        <v>0</v>
      </c>
      <c r="AE849" s="141">
        <f t="shared" si="308"/>
        <v>0</v>
      </c>
      <c r="AF849" s="141">
        <f t="shared" si="309"/>
        <v>0</v>
      </c>
      <c r="AG849" s="141">
        <f t="shared" si="310"/>
        <v>0</v>
      </c>
      <c r="AH849" s="141">
        <f t="shared" si="311"/>
        <v>0</v>
      </c>
      <c r="AI849" s="141">
        <f t="shared" si="312"/>
        <v>0</v>
      </c>
      <c r="AJ849" s="141">
        <f t="shared" si="313"/>
        <v>0</v>
      </c>
      <c r="AK849" s="141">
        <f t="shared" si="314"/>
        <v>0</v>
      </c>
      <c r="AL849" s="141">
        <f t="shared" si="315"/>
        <v>0</v>
      </c>
      <c r="AM849" s="141">
        <f t="shared" si="316"/>
        <v>0</v>
      </c>
      <c r="AN849" s="141">
        <f t="shared" si="317"/>
        <v>0</v>
      </c>
      <c r="AO849" s="141">
        <f t="shared" si="318"/>
        <v>1</v>
      </c>
      <c r="AP849" s="142"/>
      <c r="AQ849" s="142"/>
      <c r="AR849" s="141">
        <f t="shared" si="319"/>
        <v>1</v>
      </c>
      <c r="AS849" s="141">
        <f t="shared" si="320"/>
        <v>1</v>
      </c>
      <c r="AT849" s="141" t="str">
        <f t="shared" si="321"/>
        <v>Correct</v>
      </c>
      <c r="AU849" s="142"/>
      <c r="AV849" s="115" t="s">
        <v>99</v>
      </c>
      <c r="AW849" s="115">
        <v>24</v>
      </c>
      <c r="AX849" s="115" t="s">
        <v>181</v>
      </c>
      <c r="AY849" s="115" t="s">
        <v>440</v>
      </c>
      <c r="AZ849" s="115" t="s">
        <v>85</v>
      </c>
      <c r="BA849" s="115" t="s">
        <v>86</v>
      </c>
      <c r="BB849" s="115" t="s">
        <v>87</v>
      </c>
      <c r="BC849" s="115" t="s">
        <v>104</v>
      </c>
      <c r="BD849" s="115" t="s">
        <v>94</v>
      </c>
      <c r="BE849" s="115" t="s">
        <v>90</v>
      </c>
      <c r="BF849" s="115" t="s">
        <v>91</v>
      </c>
      <c r="BG849" s="115" t="s">
        <v>91</v>
      </c>
    </row>
    <row r="850" spans="1:59">
      <c r="A850" s="115">
        <v>7020343979</v>
      </c>
      <c r="T850" s="142"/>
      <c r="U850" s="141">
        <f t="shared" si="299"/>
        <v>0</v>
      </c>
      <c r="V850" s="141" t="e">
        <f t="shared" si="300"/>
        <v>#DIV/0!</v>
      </c>
      <c r="W850" s="142"/>
      <c r="X850" s="141">
        <f t="shared" si="301"/>
        <v>0</v>
      </c>
      <c r="Y850" s="141">
        <f t="shared" si="302"/>
        <v>0</v>
      </c>
      <c r="Z850" s="141">
        <f t="shared" si="303"/>
        <v>0</v>
      </c>
      <c r="AA850" s="141">
        <f t="shared" si="304"/>
        <v>0</v>
      </c>
      <c r="AB850" s="141">
        <f t="shared" si="305"/>
        <v>0</v>
      </c>
      <c r="AC850" s="141">
        <f t="shared" si="306"/>
        <v>0</v>
      </c>
      <c r="AD850" s="141">
        <f t="shared" si="307"/>
        <v>0</v>
      </c>
      <c r="AE850" s="141">
        <f t="shared" si="308"/>
        <v>0</v>
      </c>
      <c r="AF850" s="141">
        <f t="shared" si="309"/>
        <v>0</v>
      </c>
      <c r="AG850" s="141">
        <f t="shared" si="310"/>
        <v>0</v>
      </c>
      <c r="AH850" s="141">
        <f t="shared" si="311"/>
        <v>0</v>
      </c>
      <c r="AI850" s="141">
        <f t="shared" si="312"/>
        <v>0</v>
      </c>
      <c r="AJ850" s="141">
        <f t="shared" si="313"/>
        <v>0</v>
      </c>
      <c r="AK850" s="141">
        <f t="shared" si="314"/>
        <v>0</v>
      </c>
      <c r="AL850" s="141">
        <f t="shared" si="315"/>
        <v>0</v>
      </c>
      <c r="AM850" s="141">
        <f t="shared" si="316"/>
        <v>0</v>
      </c>
      <c r="AN850" s="141">
        <f t="shared" si="317"/>
        <v>0</v>
      </c>
      <c r="AO850" s="141">
        <f t="shared" si="318"/>
        <v>0</v>
      </c>
      <c r="AP850" s="142"/>
      <c r="AQ850" s="142"/>
      <c r="AR850" s="141">
        <f t="shared" si="319"/>
        <v>0</v>
      </c>
      <c r="AS850" s="141">
        <f t="shared" si="320"/>
        <v>0</v>
      </c>
      <c r="AT850" s="141" t="str">
        <f t="shared" si="321"/>
        <v>Correct</v>
      </c>
      <c r="AU850" s="142"/>
      <c r="AV850" s="115" t="s">
        <v>99</v>
      </c>
      <c r="AW850" s="115">
        <v>28</v>
      </c>
      <c r="AX850" s="115" t="s">
        <v>181</v>
      </c>
      <c r="AY850" s="115" t="s">
        <v>207</v>
      </c>
      <c r="AZ850" s="115" t="s">
        <v>85</v>
      </c>
      <c r="BA850" s="115" t="s">
        <v>86</v>
      </c>
      <c r="BB850" s="115" t="s">
        <v>87</v>
      </c>
      <c r="BC850" s="115" t="s">
        <v>93</v>
      </c>
      <c r="BD850" s="115" t="s">
        <v>112</v>
      </c>
      <c r="BE850" s="115" t="s">
        <v>95</v>
      </c>
      <c r="BF850" s="115" t="s">
        <v>91</v>
      </c>
      <c r="BG850" s="115" t="s">
        <v>91</v>
      </c>
    </row>
    <row r="851" spans="1:59">
      <c r="A851" s="115">
        <v>6985415517</v>
      </c>
      <c r="T851" s="142"/>
      <c r="U851" s="141">
        <f t="shared" si="299"/>
        <v>0</v>
      </c>
      <c r="V851" s="141" t="e">
        <f t="shared" si="300"/>
        <v>#DIV/0!</v>
      </c>
      <c r="W851" s="142"/>
      <c r="X851" s="141">
        <f t="shared" si="301"/>
        <v>0</v>
      </c>
      <c r="Y851" s="141">
        <f t="shared" si="302"/>
        <v>0</v>
      </c>
      <c r="Z851" s="141">
        <f t="shared" si="303"/>
        <v>0</v>
      </c>
      <c r="AA851" s="141">
        <f t="shared" si="304"/>
        <v>0</v>
      </c>
      <c r="AB851" s="141">
        <f t="shared" si="305"/>
        <v>0</v>
      </c>
      <c r="AC851" s="141">
        <f t="shared" si="306"/>
        <v>0</v>
      </c>
      <c r="AD851" s="141">
        <f t="shared" si="307"/>
        <v>0</v>
      </c>
      <c r="AE851" s="141">
        <f t="shared" si="308"/>
        <v>0</v>
      </c>
      <c r="AF851" s="141">
        <f t="shared" si="309"/>
        <v>0</v>
      </c>
      <c r="AG851" s="141">
        <f t="shared" si="310"/>
        <v>0</v>
      </c>
      <c r="AH851" s="141">
        <f t="shared" si="311"/>
        <v>0</v>
      </c>
      <c r="AI851" s="141">
        <f t="shared" si="312"/>
        <v>0</v>
      </c>
      <c r="AJ851" s="141">
        <f t="shared" si="313"/>
        <v>0</v>
      </c>
      <c r="AK851" s="141">
        <f t="shared" si="314"/>
        <v>0</v>
      </c>
      <c r="AL851" s="141">
        <f t="shared" si="315"/>
        <v>0</v>
      </c>
      <c r="AM851" s="141">
        <f t="shared" si="316"/>
        <v>0</v>
      </c>
      <c r="AN851" s="141">
        <f t="shared" si="317"/>
        <v>0</v>
      </c>
      <c r="AO851" s="141">
        <f t="shared" si="318"/>
        <v>0</v>
      </c>
      <c r="AP851" s="142"/>
      <c r="AQ851" s="142"/>
      <c r="AR851" s="141">
        <f t="shared" si="319"/>
        <v>0</v>
      </c>
      <c r="AS851" s="141">
        <f t="shared" si="320"/>
        <v>0</v>
      </c>
      <c r="AT851" s="141" t="str">
        <f t="shared" si="321"/>
        <v>Correct</v>
      </c>
      <c r="AU851" s="142"/>
      <c r="AV851" s="115" t="s">
        <v>83</v>
      </c>
      <c r="AW851" s="115">
        <v>52</v>
      </c>
      <c r="AX851" s="115" t="s">
        <v>181</v>
      </c>
      <c r="AY851" s="115" t="s">
        <v>205</v>
      </c>
      <c r="AZ851" s="115" t="s">
        <v>85</v>
      </c>
      <c r="BA851" s="115" t="s">
        <v>86</v>
      </c>
      <c r="BB851" s="115" t="s">
        <v>87</v>
      </c>
      <c r="BC851" s="115" t="s">
        <v>96</v>
      </c>
      <c r="BD851" s="115" t="s">
        <v>111</v>
      </c>
      <c r="BE851" s="115" t="s">
        <v>113</v>
      </c>
      <c r="BF851" s="115" t="s">
        <v>91</v>
      </c>
    </row>
    <row r="852" spans="1:59">
      <c r="A852" s="115">
        <v>6985155719</v>
      </c>
      <c r="D852" s="115" t="s">
        <v>54</v>
      </c>
      <c r="T852" s="142"/>
      <c r="U852" s="141">
        <f t="shared" si="299"/>
        <v>1</v>
      </c>
      <c r="V852" s="141">
        <f t="shared" si="300"/>
        <v>3</v>
      </c>
      <c r="W852" s="142"/>
      <c r="X852" s="141">
        <f t="shared" si="301"/>
        <v>0</v>
      </c>
      <c r="Y852" s="141">
        <f t="shared" si="302"/>
        <v>0</v>
      </c>
      <c r="Z852" s="141">
        <f t="shared" si="303"/>
        <v>1</v>
      </c>
      <c r="AA852" s="141">
        <f t="shared" si="304"/>
        <v>0</v>
      </c>
      <c r="AB852" s="141">
        <f t="shared" si="305"/>
        <v>0</v>
      </c>
      <c r="AC852" s="141">
        <f t="shared" si="306"/>
        <v>0</v>
      </c>
      <c r="AD852" s="141">
        <f t="shared" si="307"/>
        <v>0</v>
      </c>
      <c r="AE852" s="141">
        <f t="shared" si="308"/>
        <v>0</v>
      </c>
      <c r="AF852" s="141">
        <f t="shared" si="309"/>
        <v>0</v>
      </c>
      <c r="AG852" s="141">
        <f t="shared" si="310"/>
        <v>0</v>
      </c>
      <c r="AH852" s="141">
        <f t="shared" si="311"/>
        <v>0</v>
      </c>
      <c r="AI852" s="141">
        <f t="shared" si="312"/>
        <v>0</v>
      </c>
      <c r="AJ852" s="141">
        <f t="shared" si="313"/>
        <v>0</v>
      </c>
      <c r="AK852" s="141">
        <f t="shared" si="314"/>
        <v>0</v>
      </c>
      <c r="AL852" s="141">
        <f t="shared" si="315"/>
        <v>0</v>
      </c>
      <c r="AM852" s="141">
        <f t="shared" si="316"/>
        <v>0</v>
      </c>
      <c r="AN852" s="141">
        <f t="shared" si="317"/>
        <v>0</v>
      </c>
      <c r="AO852" s="141">
        <f t="shared" si="318"/>
        <v>0</v>
      </c>
      <c r="AP852" s="142"/>
      <c r="AQ852" s="142"/>
      <c r="AR852" s="141">
        <f t="shared" si="319"/>
        <v>1</v>
      </c>
      <c r="AS852" s="141">
        <f t="shared" si="320"/>
        <v>1</v>
      </c>
      <c r="AT852" s="141" t="str">
        <f t="shared" si="321"/>
        <v>Correct</v>
      </c>
      <c r="AU852" s="142"/>
      <c r="AV852" s="115" t="s">
        <v>83</v>
      </c>
      <c r="AW852" s="115">
        <v>60</v>
      </c>
      <c r="AX852" s="115" t="s">
        <v>181</v>
      </c>
      <c r="AY852" s="115" t="s">
        <v>190</v>
      </c>
      <c r="AZ852" s="115" t="s">
        <v>85</v>
      </c>
      <c r="BA852" s="115" t="s">
        <v>86</v>
      </c>
      <c r="BB852" s="115" t="s">
        <v>87</v>
      </c>
      <c r="BC852" s="115" t="s">
        <v>104</v>
      </c>
      <c r="BD852" s="115" t="s">
        <v>120</v>
      </c>
      <c r="BE852" s="115" t="s">
        <v>90</v>
      </c>
      <c r="BF852" s="115" t="s">
        <v>91</v>
      </c>
      <c r="BG852" s="115" t="s">
        <v>91</v>
      </c>
    </row>
    <row r="853" spans="1:59">
      <c r="A853" s="115">
        <v>6985149384</v>
      </c>
      <c r="B853" s="115" t="s">
        <v>52</v>
      </c>
      <c r="T853" s="142"/>
      <c r="U853" s="141">
        <f t="shared" si="299"/>
        <v>1</v>
      </c>
      <c r="V853" s="141">
        <f t="shared" si="300"/>
        <v>3</v>
      </c>
      <c r="W853" s="142"/>
      <c r="X853" s="141">
        <f t="shared" si="301"/>
        <v>1</v>
      </c>
      <c r="Y853" s="141">
        <f t="shared" si="302"/>
        <v>0</v>
      </c>
      <c r="Z853" s="141">
        <f t="shared" si="303"/>
        <v>0</v>
      </c>
      <c r="AA853" s="141">
        <f t="shared" si="304"/>
        <v>0</v>
      </c>
      <c r="AB853" s="141">
        <f t="shared" si="305"/>
        <v>0</v>
      </c>
      <c r="AC853" s="141">
        <f t="shared" si="306"/>
        <v>0</v>
      </c>
      <c r="AD853" s="141">
        <f t="shared" si="307"/>
        <v>0</v>
      </c>
      <c r="AE853" s="141">
        <f t="shared" si="308"/>
        <v>0</v>
      </c>
      <c r="AF853" s="141">
        <f t="shared" si="309"/>
        <v>0</v>
      </c>
      <c r="AG853" s="141">
        <f t="shared" si="310"/>
        <v>0</v>
      </c>
      <c r="AH853" s="141">
        <f t="shared" si="311"/>
        <v>0</v>
      </c>
      <c r="AI853" s="141">
        <f t="shared" si="312"/>
        <v>0</v>
      </c>
      <c r="AJ853" s="141">
        <f t="shared" si="313"/>
        <v>0</v>
      </c>
      <c r="AK853" s="141">
        <f t="shared" si="314"/>
        <v>0</v>
      </c>
      <c r="AL853" s="141">
        <f t="shared" si="315"/>
        <v>0</v>
      </c>
      <c r="AM853" s="141">
        <f t="shared" si="316"/>
        <v>0</v>
      </c>
      <c r="AN853" s="141">
        <f t="shared" si="317"/>
        <v>0</v>
      </c>
      <c r="AO853" s="141">
        <f t="shared" si="318"/>
        <v>0</v>
      </c>
      <c r="AP853" s="142"/>
      <c r="AQ853" s="142"/>
      <c r="AR853" s="141">
        <f t="shared" si="319"/>
        <v>1</v>
      </c>
      <c r="AS853" s="141">
        <f t="shared" si="320"/>
        <v>1</v>
      </c>
      <c r="AT853" s="141" t="str">
        <f t="shared" si="321"/>
        <v>Correct</v>
      </c>
      <c r="AU853" s="142"/>
      <c r="AV853" s="115" t="s">
        <v>83</v>
      </c>
      <c r="AW853" s="115">
        <v>65</v>
      </c>
      <c r="AX853" s="115" t="s">
        <v>181</v>
      </c>
      <c r="AY853" s="115" t="s">
        <v>231</v>
      </c>
      <c r="AZ853" s="115" t="s">
        <v>110</v>
      </c>
      <c r="BB853" s="115" t="s">
        <v>87</v>
      </c>
      <c r="BD853" s="115" t="s">
        <v>102</v>
      </c>
      <c r="BE853" s="115" t="s">
        <v>106</v>
      </c>
      <c r="BF853" s="115" t="s">
        <v>91</v>
      </c>
    </row>
    <row r="854" spans="1:59">
      <c r="A854" s="115">
        <v>7020355314</v>
      </c>
      <c r="D854" s="115" t="s">
        <v>54</v>
      </c>
      <c r="S854" s="115" t="s">
        <v>66</v>
      </c>
      <c r="T854" s="142"/>
      <c r="U854" s="141">
        <f t="shared" si="299"/>
        <v>2</v>
      </c>
      <c r="V854" s="141">
        <f t="shared" si="300"/>
        <v>1.5</v>
      </c>
      <c r="W854" s="142"/>
      <c r="X854" s="141">
        <f t="shared" si="301"/>
        <v>0</v>
      </c>
      <c r="Y854" s="141">
        <f t="shared" si="302"/>
        <v>0</v>
      </c>
      <c r="Z854" s="141">
        <f t="shared" si="303"/>
        <v>1</v>
      </c>
      <c r="AA854" s="141">
        <f t="shared" si="304"/>
        <v>0</v>
      </c>
      <c r="AB854" s="141">
        <f t="shared" si="305"/>
        <v>0</v>
      </c>
      <c r="AC854" s="141">
        <f t="shared" si="306"/>
        <v>0</v>
      </c>
      <c r="AD854" s="141">
        <f t="shared" si="307"/>
        <v>0</v>
      </c>
      <c r="AE854" s="141">
        <f t="shared" si="308"/>
        <v>0</v>
      </c>
      <c r="AF854" s="141">
        <f t="shared" si="309"/>
        <v>0</v>
      </c>
      <c r="AG854" s="141">
        <f t="shared" si="310"/>
        <v>0</v>
      </c>
      <c r="AH854" s="141">
        <f t="shared" si="311"/>
        <v>0</v>
      </c>
      <c r="AI854" s="141">
        <f t="shared" si="312"/>
        <v>0</v>
      </c>
      <c r="AJ854" s="141">
        <f t="shared" si="313"/>
        <v>0</v>
      </c>
      <c r="AK854" s="141">
        <f t="shared" si="314"/>
        <v>0</v>
      </c>
      <c r="AL854" s="141">
        <f t="shared" si="315"/>
        <v>0</v>
      </c>
      <c r="AM854" s="141">
        <f t="shared" si="316"/>
        <v>0</v>
      </c>
      <c r="AN854" s="141">
        <f t="shared" si="317"/>
        <v>0</v>
      </c>
      <c r="AO854" s="141">
        <f t="shared" si="318"/>
        <v>1</v>
      </c>
      <c r="AP854" s="142"/>
      <c r="AQ854" s="142"/>
      <c r="AR854" s="141">
        <f t="shared" si="319"/>
        <v>2</v>
      </c>
      <c r="AS854" s="141">
        <f t="shared" si="320"/>
        <v>2</v>
      </c>
      <c r="AT854" s="141" t="str">
        <f t="shared" si="321"/>
        <v>Correct</v>
      </c>
      <c r="AU854" s="142"/>
      <c r="AV854" s="115" t="s">
        <v>99</v>
      </c>
      <c r="AW854" s="115">
        <v>53</v>
      </c>
      <c r="AX854" s="115" t="s">
        <v>181</v>
      </c>
      <c r="AY854" s="115" t="s">
        <v>193</v>
      </c>
      <c r="AZ854" s="115" t="s">
        <v>85</v>
      </c>
      <c r="BA854" s="115" t="s">
        <v>86</v>
      </c>
      <c r="BB854" s="115" t="s">
        <v>87</v>
      </c>
      <c r="BC854" s="115" t="s">
        <v>101</v>
      </c>
      <c r="BD854" s="115" t="s">
        <v>111</v>
      </c>
      <c r="BE854" s="115" t="s">
        <v>90</v>
      </c>
      <c r="BF854" s="115" t="s">
        <v>91</v>
      </c>
      <c r="BG854" s="115" t="s">
        <v>91</v>
      </c>
    </row>
    <row r="855" spans="1:59">
      <c r="A855" s="115">
        <v>6985150619</v>
      </c>
      <c r="C855" s="115" t="s">
        <v>53</v>
      </c>
      <c r="T855" s="142"/>
      <c r="U855" s="141">
        <f t="shared" si="299"/>
        <v>1</v>
      </c>
      <c r="V855" s="141">
        <f t="shared" si="300"/>
        <v>3</v>
      </c>
      <c r="W855" s="142"/>
      <c r="X855" s="141">
        <f t="shared" si="301"/>
        <v>0</v>
      </c>
      <c r="Y855" s="141">
        <f t="shared" si="302"/>
        <v>1</v>
      </c>
      <c r="Z855" s="141">
        <f t="shared" si="303"/>
        <v>0</v>
      </c>
      <c r="AA855" s="141">
        <f t="shared" si="304"/>
        <v>0</v>
      </c>
      <c r="AB855" s="141">
        <f t="shared" si="305"/>
        <v>0</v>
      </c>
      <c r="AC855" s="141">
        <f t="shared" si="306"/>
        <v>0</v>
      </c>
      <c r="AD855" s="141">
        <f t="shared" si="307"/>
        <v>0</v>
      </c>
      <c r="AE855" s="141">
        <f t="shared" si="308"/>
        <v>0</v>
      </c>
      <c r="AF855" s="141">
        <f t="shared" si="309"/>
        <v>0</v>
      </c>
      <c r="AG855" s="141">
        <f t="shared" si="310"/>
        <v>0</v>
      </c>
      <c r="AH855" s="141">
        <f t="shared" si="311"/>
        <v>0</v>
      </c>
      <c r="AI855" s="141">
        <f t="shared" si="312"/>
        <v>0</v>
      </c>
      <c r="AJ855" s="141">
        <f t="shared" si="313"/>
        <v>0</v>
      </c>
      <c r="AK855" s="141">
        <f t="shared" si="314"/>
        <v>0</v>
      </c>
      <c r="AL855" s="141">
        <f t="shared" si="315"/>
        <v>0</v>
      </c>
      <c r="AM855" s="141">
        <f t="shared" si="316"/>
        <v>0</v>
      </c>
      <c r="AN855" s="141">
        <f t="shared" si="317"/>
        <v>0</v>
      </c>
      <c r="AO855" s="141">
        <f t="shared" si="318"/>
        <v>0</v>
      </c>
      <c r="AP855" s="142"/>
      <c r="AQ855" s="142"/>
      <c r="AR855" s="141">
        <f t="shared" si="319"/>
        <v>1</v>
      </c>
      <c r="AS855" s="141">
        <f t="shared" si="320"/>
        <v>1</v>
      </c>
      <c r="AT855" s="141" t="str">
        <f t="shared" si="321"/>
        <v>Correct</v>
      </c>
      <c r="AU855" s="142"/>
      <c r="AV855" s="115" t="s">
        <v>83</v>
      </c>
      <c r="AW855" s="115">
        <v>77</v>
      </c>
      <c r="AX855" s="115" t="s">
        <v>181</v>
      </c>
      <c r="AZ855" s="115" t="s">
        <v>85</v>
      </c>
      <c r="BA855" s="115" t="s">
        <v>86</v>
      </c>
      <c r="BB855" s="115" t="s">
        <v>87</v>
      </c>
      <c r="BD855" s="115" t="s">
        <v>102</v>
      </c>
      <c r="BE855" s="115" t="s">
        <v>106</v>
      </c>
      <c r="BF855" s="115" t="s">
        <v>91</v>
      </c>
      <c r="BG855" s="115" t="s">
        <v>86</v>
      </c>
    </row>
    <row r="856" spans="1:59">
      <c r="A856" s="115">
        <v>6982472534</v>
      </c>
      <c r="T856" s="142"/>
      <c r="U856" s="141">
        <f t="shared" si="299"/>
        <v>0</v>
      </c>
      <c r="V856" s="141" t="e">
        <f t="shared" si="300"/>
        <v>#DIV/0!</v>
      </c>
      <c r="W856" s="142"/>
      <c r="X856" s="141">
        <f t="shared" si="301"/>
        <v>0</v>
      </c>
      <c r="Y856" s="141">
        <f t="shared" si="302"/>
        <v>0</v>
      </c>
      <c r="Z856" s="141">
        <f t="shared" si="303"/>
        <v>0</v>
      </c>
      <c r="AA856" s="141">
        <f t="shared" si="304"/>
        <v>0</v>
      </c>
      <c r="AB856" s="141">
        <f t="shared" si="305"/>
        <v>0</v>
      </c>
      <c r="AC856" s="141">
        <f t="shared" si="306"/>
        <v>0</v>
      </c>
      <c r="AD856" s="141">
        <f t="shared" si="307"/>
        <v>0</v>
      </c>
      <c r="AE856" s="141">
        <f t="shared" si="308"/>
        <v>0</v>
      </c>
      <c r="AF856" s="141">
        <f t="shared" si="309"/>
        <v>0</v>
      </c>
      <c r="AG856" s="141">
        <f t="shared" si="310"/>
        <v>0</v>
      </c>
      <c r="AH856" s="141">
        <f t="shared" si="311"/>
        <v>0</v>
      </c>
      <c r="AI856" s="141">
        <f t="shared" si="312"/>
        <v>0</v>
      </c>
      <c r="AJ856" s="141">
        <f t="shared" si="313"/>
        <v>0</v>
      </c>
      <c r="AK856" s="141">
        <f t="shared" si="314"/>
        <v>0</v>
      </c>
      <c r="AL856" s="141">
        <f t="shared" si="315"/>
        <v>0</v>
      </c>
      <c r="AM856" s="141">
        <f t="shared" si="316"/>
        <v>0</v>
      </c>
      <c r="AN856" s="141">
        <f t="shared" si="317"/>
        <v>0</v>
      </c>
      <c r="AO856" s="141">
        <f t="shared" si="318"/>
        <v>0</v>
      </c>
      <c r="AP856" s="142"/>
      <c r="AQ856" s="142"/>
      <c r="AR856" s="141">
        <f t="shared" si="319"/>
        <v>0</v>
      </c>
      <c r="AS856" s="141">
        <f t="shared" si="320"/>
        <v>0</v>
      </c>
      <c r="AT856" s="141" t="str">
        <f t="shared" si="321"/>
        <v>Correct</v>
      </c>
      <c r="AU856" s="142"/>
      <c r="AV856" s="115" t="s">
        <v>99</v>
      </c>
      <c r="AW856" s="115">
        <v>51</v>
      </c>
      <c r="AX856" s="115" t="s">
        <v>181</v>
      </c>
      <c r="AY856" s="115" t="s">
        <v>239</v>
      </c>
      <c r="AZ856" s="115" t="s">
        <v>85</v>
      </c>
      <c r="BA856" s="115" t="s">
        <v>86</v>
      </c>
      <c r="BD856" s="115" t="s">
        <v>94</v>
      </c>
      <c r="BE856" s="115" t="s">
        <v>90</v>
      </c>
      <c r="BF856" s="115" t="s">
        <v>91</v>
      </c>
      <c r="BG856" s="115" t="s">
        <v>91</v>
      </c>
    </row>
    <row r="857" spans="1:59">
      <c r="A857" s="115">
        <v>7020352090</v>
      </c>
      <c r="T857" s="142"/>
      <c r="U857" s="141">
        <f t="shared" si="299"/>
        <v>0</v>
      </c>
      <c r="V857" s="141" t="e">
        <f t="shared" si="300"/>
        <v>#DIV/0!</v>
      </c>
      <c r="W857" s="142"/>
      <c r="X857" s="141">
        <f t="shared" si="301"/>
        <v>0</v>
      </c>
      <c r="Y857" s="141">
        <f t="shared" si="302"/>
        <v>0</v>
      </c>
      <c r="Z857" s="141">
        <f t="shared" si="303"/>
        <v>0</v>
      </c>
      <c r="AA857" s="141">
        <f t="shared" si="304"/>
        <v>0</v>
      </c>
      <c r="AB857" s="141">
        <f t="shared" si="305"/>
        <v>0</v>
      </c>
      <c r="AC857" s="141">
        <f t="shared" si="306"/>
        <v>0</v>
      </c>
      <c r="AD857" s="141">
        <f t="shared" si="307"/>
        <v>0</v>
      </c>
      <c r="AE857" s="141">
        <f t="shared" si="308"/>
        <v>0</v>
      </c>
      <c r="AF857" s="141">
        <f t="shared" si="309"/>
        <v>0</v>
      </c>
      <c r="AG857" s="141">
        <f t="shared" si="310"/>
        <v>0</v>
      </c>
      <c r="AH857" s="141">
        <f t="shared" si="311"/>
        <v>0</v>
      </c>
      <c r="AI857" s="141">
        <f t="shared" si="312"/>
        <v>0</v>
      </c>
      <c r="AJ857" s="141">
        <f t="shared" si="313"/>
        <v>0</v>
      </c>
      <c r="AK857" s="141">
        <f t="shared" si="314"/>
        <v>0</v>
      </c>
      <c r="AL857" s="141">
        <f t="shared" si="315"/>
        <v>0</v>
      </c>
      <c r="AM857" s="141">
        <f t="shared" si="316"/>
        <v>0</v>
      </c>
      <c r="AN857" s="141">
        <f t="shared" si="317"/>
        <v>0</v>
      </c>
      <c r="AO857" s="141">
        <f t="shared" si="318"/>
        <v>0</v>
      </c>
      <c r="AP857" s="142"/>
      <c r="AQ857" s="142"/>
      <c r="AR857" s="141">
        <f t="shared" si="319"/>
        <v>0</v>
      </c>
      <c r="AS857" s="141">
        <f t="shared" si="320"/>
        <v>0</v>
      </c>
      <c r="AT857" s="141" t="str">
        <f t="shared" si="321"/>
        <v>Correct</v>
      </c>
      <c r="AU857" s="142"/>
      <c r="AV857" s="115" t="s">
        <v>83</v>
      </c>
      <c r="AW857" s="115">
        <v>41</v>
      </c>
      <c r="AX857" s="115" t="s">
        <v>181</v>
      </c>
      <c r="AY857" s="115" t="s">
        <v>195</v>
      </c>
      <c r="AZ857" s="115" t="s">
        <v>85</v>
      </c>
      <c r="BA857" s="115" t="s">
        <v>86</v>
      </c>
      <c r="BB857" s="115" t="s">
        <v>87</v>
      </c>
      <c r="BC857" s="115" t="s">
        <v>100</v>
      </c>
      <c r="BD857" s="115" t="s">
        <v>109</v>
      </c>
      <c r="BE857" s="115" t="s">
        <v>98</v>
      </c>
      <c r="BF857" s="115" t="s">
        <v>91</v>
      </c>
      <c r="BG857" s="115" t="s">
        <v>91</v>
      </c>
    </row>
    <row r="858" spans="1:59">
      <c r="A858" s="115">
        <v>7020349046</v>
      </c>
      <c r="T858" s="142"/>
      <c r="U858" s="141">
        <f t="shared" si="299"/>
        <v>0</v>
      </c>
      <c r="V858" s="141" t="e">
        <f t="shared" si="300"/>
        <v>#DIV/0!</v>
      </c>
      <c r="W858" s="142"/>
      <c r="X858" s="141">
        <f t="shared" si="301"/>
        <v>0</v>
      </c>
      <c r="Y858" s="141">
        <f t="shared" si="302"/>
        <v>0</v>
      </c>
      <c r="Z858" s="141">
        <f t="shared" si="303"/>
        <v>0</v>
      </c>
      <c r="AA858" s="141">
        <f t="shared" si="304"/>
        <v>0</v>
      </c>
      <c r="AB858" s="141">
        <f t="shared" si="305"/>
        <v>0</v>
      </c>
      <c r="AC858" s="141">
        <f t="shared" si="306"/>
        <v>0</v>
      </c>
      <c r="AD858" s="141">
        <f t="shared" si="307"/>
        <v>0</v>
      </c>
      <c r="AE858" s="141">
        <f t="shared" si="308"/>
        <v>0</v>
      </c>
      <c r="AF858" s="141">
        <f t="shared" si="309"/>
        <v>0</v>
      </c>
      <c r="AG858" s="141">
        <f t="shared" si="310"/>
        <v>0</v>
      </c>
      <c r="AH858" s="141">
        <f t="shared" si="311"/>
        <v>0</v>
      </c>
      <c r="AI858" s="141">
        <f t="shared" si="312"/>
        <v>0</v>
      </c>
      <c r="AJ858" s="141">
        <f t="shared" si="313"/>
        <v>0</v>
      </c>
      <c r="AK858" s="141">
        <f t="shared" si="314"/>
        <v>0</v>
      </c>
      <c r="AL858" s="141">
        <f t="shared" si="315"/>
        <v>0</v>
      </c>
      <c r="AM858" s="141">
        <f t="shared" si="316"/>
        <v>0</v>
      </c>
      <c r="AN858" s="141">
        <f t="shared" si="317"/>
        <v>0</v>
      </c>
      <c r="AO858" s="141">
        <f t="shared" si="318"/>
        <v>0</v>
      </c>
      <c r="AP858" s="142"/>
      <c r="AQ858" s="142"/>
      <c r="AR858" s="141">
        <f t="shared" si="319"/>
        <v>0</v>
      </c>
      <c r="AS858" s="141">
        <f t="shared" si="320"/>
        <v>0</v>
      </c>
      <c r="AT858" s="141" t="str">
        <f t="shared" si="321"/>
        <v>Correct</v>
      </c>
      <c r="AU858" s="142"/>
      <c r="AV858" s="115" t="s">
        <v>99</v>
      </c>
      <c r="AW858" s="115">
        <v>28</v>
      </c>
      <c r="AX858" s="115" t="s">
        <v>181</v>
      </c>
      <c r="AY858" s="115" t="s">
        <v>466</v>
      </c>
      <c r="AZ858" s="115" t="s">
        <v>85</v>
      </c>
      <c r="BA858" s="115" t="s">
        <v>86</v>
      </c>
      <c r="BB858" s="115" t="s">
        <v>87</v>
      </c>
      <c r="BC858" s="115" t="s">
        <v>101</v>
      </c>
      <c r="BD858" s="115" t="s">
        <v>109</v>
      </c>
      <c r="BE858" s="115" t="s">
        <v>90</v>
      </c>
      <c r="BF858" s="115" t="s">
        <v>86</v>
      </c>
      <c r="BG858" s="115" t="s">
        <v>91</v>
      </c>
    </row>
    <row r="859" spans="1:59">
      <c r="A859" s="115">
        <v>7020341407</v>
      </c>
      <c r="T859" s="142"/>
      <c r="U859" s="141">
        <f t="shared" si="299"/>
        <v>0</v>
      </c>
      <c r="V859" s="141" t="e">
        <f t="shared" si="300"/>
        <v>#DIV/0!</v>
      </c>
      <c r="W859" s="142"/>
      <c r="X859" s="141">
        <f t="shared" si="301"/>
        <v>0</v>
      </c>
      <c r="Y859" s="141">
        <f t="shared" si="302"/>
        <v>0</v>
      </c>
      <c r="Z859" s="141">
        <f t="shared" si="303"/>
        <v>0</v>
      </c>
      <c r="AA859" s="141">
        <f t="shared" si="304"/>
        <v>0</v>
      </c>
      <c r="AB859" s="141">
        <f t="shared" si="305"/>
        <v>0</v>
      </c>
      <c r="AC859" s="141">
        <f t="shared" si="306"/>
        <v>0</v>
      </c>
      <c r="AD859" s="141">
        <f t="shared" si="307"/>
        <v>0</v>
      </c>
      <c r="AE859" s="141">
        <f t="shared" si="308"/>
        <v>0</v>
      </c>
      <c r="AF859" s="141">
        <f t="shared" si="309"/>
        <v>0</v>
      </c>
      <c r="AG859" s="141">
        <f t="shared" si="310"/>
        <v>0</v>
      </c>
      <c r="AH859" s="141">
        <f t="shared" si="311"/>
        <v>0</v>
      </c>
      <c r="AI859" s="141">
        <f t="shared" si="312"/>
        <v>0</v>
      </c>
      <c r="AJ859" s="141">
        <f t="shared" si="313"/>
        <v>0</v>
      </c>
      <c r="AK859" s="141">
        <f t="shared" si="314"/>
        <v>0</v>
      </c>
      <c r="AL859" s="141">
        <f t="shared" si="315"/>
        <v>0</v>
      </c>
      <c r="AM859" s="141">
        <f t="shared" si="316"/>
        <v>0</v>
      </c>
      <c r="AN859" s="141">
        <f t="shared" si="317"/>
        <v>0</v>
      </c>
      <c r="AO859" s="141">
        <f t="shared" si="318"/>
        <v>0</v>
      </c>
      <c r="AP859" s="142"/>
      <c r="AQ859" s="142"/>
      <c r="AR859" s="141">
        <f t="shared" si="319"/>
        <v>0</v>
      </c>
      <c r="AS859" s="141">
        <f t="shared" si="320"/>
        <v>0</v>
      </c>
      <c r="AT859" s="141" t="str">
        <f t="shared" si="321"/>
        <v>Correct</v>
      </c>
      <c r="AU859" s="142"/>
      <c r="AV859" s="115" t="s">
        <v>99</v>
      </c>
      <c r="AW859" s="115">
        <v>48</v>
      </c>
      <c r="AX859" s="115" t="s">
        <v>181</v>
      </c>
      <c r="AY859" s="115" t="s">
        <v>224</v>
      </c>
      <c r="AZ859" s="115" t="s">
        <v>85</v>
      </c>
      <c r="BA859" s="115" t="s">
        <v>86</v>
      </c>
      <c r="BB859" s="115" t="s">
        <v>87</v>
      </c>
      <c r="BC859" s="115" t="s">
        <v>101</v>
      </c>
      <c r="BD859" s="115" t="s">
        <v>89</v>
      </c>
      <c r="BE859" s="115" t="s">
        <v>90</v>
      </c>
      <c r="BF859" s="115" t="s">
        <v>91</v>
      </c>
      <c r="BG859" s="115" t="s">
        <v>91</v>
      </c>
    </row>
    <row r="860" spans="1:59">
      <c r="A860" s="115">
        <v>6985465669</v>
      </c>
      <c r="T860" s="142"/>
      <c r="U860" s="141">
        <f t="shared" si="299"/>
        <v>0</v>
      </c>
      <c r="V860" s="141" t="e">
        <f t="shared" si="300"/>
        <v>#DIV/0!</v>
      </c>
      <c r="W860" s="142"/>
      <c r="X860" s="141">
        <f t="shared" si="301"/>
        <v>0</v>
      </c>
      <c r="Y860" s="141">
        <f t="shared" si="302"/>
        <v>0</v>
      </c>
      <c r="Z860" s="141">
        <f t="shared" si="303"/>
        <v>0</v>
      </c>
      <c r="AA860" s="141">
        <f t="shared" si="304"/>
        <v>0</v>
      </c>
      <c r="AB860" s="141">
        <f t="shared" si="305"/>
        <v>0</v>
      </c>
      <c r="AC860" s="141">
        <f t="shared" si="306"/>
        <v>0</v>
      </c>
      <c r="AD860" s="141">
        <f t="shared" si="307"/>
        <v>0</v>
      </c>
      <c r="AE860" s="141">
        <f t="shared" si="308"/>
        <v>0</v>
      </c>
      <c r="AF860" s="141">
        <f t="shared" si="309"/>
        <v>0</v>
      </c>
      <c r="AG860" s="141">
        <f t="shared" si="310"/>
        <v>0</v>
      </c>
      <c r="AH860" s="141">
        <f t="shared" si="311"/>
        <v>0</v>
      </c>
      <c r="AI860" s="141">
        <f t="shared" si="312"/>
        <v>0</v>
      </c>
      <c r="AJ860" s="141">
        <f t="shared" si="313"/>
        <v>0</v>
      </c>
      <c r="AK860" s="141">
        <f t="shared" si="314"/>
        <v>0</v>
      </c>
      <c r="AL860" s="141">
        <f t="shared" si="315"/>
        <v>0</v>
      </c>
      <c r="AM860" s="141">
        <f t="shared" si="316"/>
        <v>0</v>
      </c>
      <c r="AN860" s="141">
        <f t="shared" si="317"/>
        <v>0</v>
      </c>
      <c r="AO860" s="141">
        <f t="shared" si="318"/>
        <v>0</v>
      </c>
      <c r="AP860" s="142"/>
      <c r="AQ860" s="142"/>
      <c r="AR860" s="141">
        <f t="shared" si="319"/>
        <v>0</v>
      </c>
      <c r="AS860" s="141">
        <f t="shared" si="320"/>
        <v>0</v>
      </c>
      <c r="AT860" s="141" t="str">
        <f t="shared" si="321"/>
        <v>Correct</v>
      </c>
      <c r="AU860" s="142"/>
      <c r="AV860" s="115" t="s">
        <v>99</v>
      </c>
      <c r="AW860" s="115">
        <v>53</v>
      </c>
      <c r="AX860" s="115" t="s">
        <v>181</v>
      </c>
      <c r="AY860" s="115" t="s">
        <v>239</v>
      </c>
      <c r="AZ860" s="115" t="s">
        <v>85</v>
      </c>
      <c r="BA860" s="115" t="s">
        <v>86</v>
      </c>
      <c r="BC860" s="115" t="s">
        <v>96</v>
      </c>
      <c r="BD860" s="115" t="s">
        <v>102</v>
      </c>
      <c r="BE860" s="115" t="s">
        <v>90</v>
      </c>
      <c r="BF860" s="115" t="s">
        <v>91</v>
      </c>
      <c r="BG860" s="115" t="s">
        <v>91</v>
      </c>
    </row>
    <row r="861" spans="1:59">
      <c r="A861" s="115">
        <v>6984050733</v>
      </c>
      <c r="T861" s="142"/>
      <c r="U861" s="141">
        <f t="shared" si="299"/>
        <v>0</v>
      </c>
      <c r="V861" s="141" t="e">
        <f t="shared" si="300"/>
        <v>#DIV/0!</v>
      </c>
      <c r="W861" s="142"/>
      <c r="X861" s="141">
        <f t="shared" si="301"/>
        <v>0</v>
      </c>
      <c r="Y861" s="141">
        <f t="shared" si="302"/>
        <v>0</v>
      </c>
      <c r="Z861" s="141">
        <f t="shared" si="303"/>
        <v>0</v>
      </c>
      <c r="AA861" s="141">
        <f t="shared" si="304"/>
        <v>0</v>
      </c>
      <c r="AB861" s="141">
        <f t="shared" si="305"/>
        <v>0</v>
      </c>
      <c r="AC861" s="141">
        <f t="shared" si="306"/>
        <v>0</v>
      </c>
      <c r="AD861" s="141">
        <f t="shared" si="307"/>
        <v>0</v>
      </c>
      <c r="AE861" s="141">
        <f t="shared" si="308"/>
        <v>0</v>
      </c>
      <c r="AF861" s="141">
        <f t="shared" si="309"/>
        <v>0</v>
      </c>
      <c r="AG861" s="141">
        <f t="shared" si="310"/>
        <v>0</v>
      </c>
      <c r="AH861" s="141">
        <f t="shared" si="311"/>
        <v>0</v>
      </c>
      <c r="AI861" s="141">
        <f t="shared" si="312"/>
        <v>0</v>
      </c>
      <c r="AJ861" s="141">
        <f t="shared" si="313"/>
        <v>0</v>
      </c>
      <c r="AK861" s="141">
        <f t="shared" si="314"/>
        <v>0</v>
      </c>
      <c r="AL861" s="141">
        <f t="shared" si="315"/>
        <v>0</v>
      </c>
      <c r="AM861" s="141">
        <f t="shared" si="316"/>
        <v>0</v>
      </c>
      <c r="AN861" s="141">
        <f t="shared" si="317"/>
        <v>0</v>
      </c>
      <c r="AO861" s="141">
        <f t="shared" si="318"/>
        <v>0</v>
      </c>
      <c r="AP861" s="142"/>
      <c r="AQ861" s="142"/>
      <c r="AR861" s="141">
        <f t="shared" si="319"/>
        <v>0</v>
      </c>
      <c r="AS861" s="141">
        <f t="shared" si="320"/>
        <v>0</v>
      </c>
      <c r="AT861" s="141" t="str">
        <f t="shared" si="321"/>
        <v>Correct</v>
      </c>
      <c r="AU861" s="142"/>
      <c r="AV861" s="115" t="s">
        <v>83</v>
      </c>
      <c r="AW861" s="115">
        <v>20</v>
      </c>
      <c r="AX861" s="115" t="s">
        <v>181</v>
      </c>
      <c r="AY861" s="115" t="s">
        <v>239</v>
      </c>
      <c r="AZ861" s="115" t="s">
        <v>85</v>
      </c>
      <c r="BA861" s="115" t="s">
        <v>86</v>
      </c>
      <c r="BB861" s="115" t="s">
        <v>87</v>
      </c>
      <c r="BC861" s="115" t="s">
        <v>88</v>
      </c>
      <c r="BD861" s="115" t="s">
        <v>94</v>
      </c>
      <c r="BE861" s="115" t="s">
        <v>90</v>
      </c>
      <c r="BF861" s="115" t="s">
        <v>91</v>
      </c>
      <c r="BG861" s="115" t="s">
        <v>91</v>
      </c>
    </row>
    <row r="862" spans="1:59">
      <c r="A862" s="115">
        <v>5580707233</v>
      </c>
      <c r="D862" s="115" t="s">
        <v>54</v>
      </c>
      <c r="E862" s="115" t="s">
        <v>19</v>
      </c>
      <c r="S862" s="115" t="s">
        <v>66</v>
      </c>
      <c r="T862" s="142"/>
      <c r="U862" s="141">
        <f t="shared" si="299"/>
        <v>3</v>
      </c>
      <c r="V862" s="141">
        <f t="shared" si="300"/>
        <v>1</v>
      </c>
      <c r="W862" s="142"/>
      <c r="X862" s="141">
        <f t="shared" si="301"/>
        <v>0</v>
      </c>
      <c r="Y862" s="141">
        <f t="shared" si="302"/>
        <v>0</v>
      </c>
      <c r="Z862" s="141">
        <f t="shared" si="303"/>
        <v>1</v>
      </c>
      <c r="AA862" s="141">
        <f t="shared" si="304"/>
        <v>1</v>
      </c>
      <c r="AB862" s="141">
        <f t="shared" si="305"/>
        <v>0</v>
      </c>
      <c r="AC862" s="141">
        <f t="shared" si="306"/>
        <v>0</v>
      </c>
      <c r="AD862" s="141">
        <f t="shared" si="307"/>
        <v>0</v>
      </c>
      <c r="AE862" s="141">
        <f t="shared" si="308"/>
        <v>0</v>
      </c>
      <c r="AF862" s="141">
        <f t="shared" si="309"/>
        <v>0</v>
      </c>
      <c r="AG862" s="141">
        <f t="shared" si="310"/>
        <v>0</v>
      </c>
      <c r="AH862" s="141">
        <f t="shared" si="311"/>
        <v>0</v>
      </c>
      <c r="AI862" s="141">
        <f t="shared" si="312"/>
        <v>0</v>
      </c>
      <c r="AJ862" s="141">
        <f t="shared" si="313"/>
        <v>0</v>
      </c>
      <c r="AK862" s="141">
        <f t="shared" si="314"/>
        <v>0</v>
      </c>
      <c r="AL862" s="141">
        <f t="shared" si="315"/>
        <v>0</v>
      </c>
      <c r="AM862" s="141">
        <f t="shared" si="316"/>
        <v>0</v>
      </c>
      <c r="AN862" s="141">
        <f t="shared" si="317"/>
        <v>0</v>
      </c>
      <c r="AO862" s="141">
        <f t="shared" si="318"/>
        <v>1</v>
      </c>
      <c r="AP862" s="142"/>
      <c r="AQ862" s="142"/>
      <c r="AR862" s="141">
        <f t="shared" si="319"/>
        <v>3</v>
      </c>
      <c r="AS862" s="141">
        <f t="shared" si="320"/>
        <v>3</v>
      </c>
      <c r="AT862" s="141" t="str">
        <f t="shared" si="321"/>
        <v>Correct</v>
      </c>
      <c r="AU862" s="142"/>
      <c r="AV862" s="115" t="s">
        <v>99</v>
      </c>
      <c r="AW862" s="115">
        <v>72</v>
      </c>
      <c r="AX862" s="115" t="s">
        <v>432</v>
      </c>
      <c r="AZ862" s="115" t="s">
        <v>85</v>
      </c>
      <c r="BA862" s="115" t="s">
        <v>91</v>
      </c>
      <c r="BB862" s="115" t="s">
        <v>108</v>
      </c>
      <c r="BC862" s="115" t="s">
        <v>96</v>
      </c>
      <c r="BD862" s="115" t="s">
        <v>89</v>
      </c>
      <c r="BE862" s="115" t="s">
        <v>106</v>
      </c>
      <c r="BF862" s="115" t="s">
        <v>86</v>
      </c>
    </row>
    <row r="863" spans="1:59">
      <c r="A863" s="115">
        <v>5605740075</v>
      </c>
      <c r="K863" s="115" t="s">
        <v>60</v>
      </c>
      <c r="O863" s="115" t="s">
        <v>22</v>
      </c>
      <c r="P863" s="115" t="s">
        <v>63</v>
      </c>
      <c r="T863" s="142"/>
      <c r="U863" s="141">
        <f t="shared" si="299"/>
        <v>3</v>
      </c>
      <c r="V863" s="141">
        <f t="shared" si="300"/>
        <v>1</v>
      </c>
      <c r="W863" s="142"/>
      <c r="X863" s="141">
        <f t="shared" si="301"/>
        <v>0</v>
      </c>
      <c r="Y863" s="141">
        <f t="shared" si="302"/>
        <v>0</v>
      </c>
      <c r="Z863" s="141">
        <f t="shared" si="303"/>
        <v>0</v>
      </c>
      <c r="AA863" s="141">
        <f t="shared" si="304"/>
        <v>0</v>
      </c>
      <c r="AB863" s="141">
        <f t="shared" si="305"/>
        <v>0</v>
      </c>
      <c r="AC863" s="141">
        <f t="shared" si="306"/>
        <v>0</v>
      </c>
      <c r="AD863" s="141">
        <f t="shared" si="307"/>
        <v>0</v>
      </c>
      <c r="AE863" s="141">
        <f t="shared" si="308"/>
        <v>0</v>
      </c>
      <c r="AF863" s="141">
        <f t="shared" si="309"/>
        <v>0</v>
      </c>
      <c r="AG863" s="141">
        <f t="shared" si="310"/>
        <v>1</v>
      </c>
      <c r="AH863" s="141">
        <f t="shared" si="311"/>
        <v>0</v>
      </c>
      <c r="AI863" s="141">
        <f t="shared" si="312"/>
        <v>0</v>
      </c>
      <c r="AJ863" s="141">
        <f t="shared" si="313"/>
        <v>0</v>
      </c>
      <c r="AK863" s="141">
        <f t="shared" si="314"/>
        <v>1</v>
      </c>
      <c r="AL863" s="141">
        <f t="shared" si="315"/>
        <v>1</v>
      </c>
      <c r="AM863" s="141">
        <f t="shared" si="316"/>
        <v>0</v>
      </c>
      <c r="AN863" s="141">
        <f t="shared" si="317"/>
        <v>0</v>
      </c>
      <c r="AO863" s="141">
        <f t="shared" si="318"/>
        <v>0</v>
      </c>
      <c r="AP863" s="142"/>
      <c r="AQ863" s="142"/>
      <c r="AR863" s="141">
        <f t="shared" si="319"/>
        <v>3</v>
      </c>
      <c r="AS863" s="141">
        <f t="shared" si="320"/>
        <v>3</v>
      </c>
      <c r="AT863" s="141" t="str">
        <f t="shared" si="321"/>
        <v>Correct</v>
      </c>
      <c r="AU863" s="142"/>
      <c r="AV863" s="115" t="s">
        <v>99</v>
      </c>
      <c r="AW863" s="115">
        <v>31</v>
      </c>
      <c r="AX863" s="115" t="s">
        <v>84</v>
      </c>
      <c r="AY863" s="115" t="s">
        <v>453</v>
      </c>
    </row>
    <row r="864" spans="1:59">
      <c r="A864" s="115">
        <v>5605949590</v>
      </c>
      <c r="I864" s="115" t="s">
        <v>58</v>
      </c>
      <c r="T864" s="142"/>
      <c r="U864" s="141">
        <f t="shared" si="299"/>
        <v>1</v>
      </c>
      <c r="V864" s="141">
        <f t="shared" si="300"/>
        <v>3</v>
      </c>
      <c r="W864" s="142"/>
      <c r="X864" s="141">
        <f t="shared" si="301"/>
        <v>0</v>
      </c>
      <c r="Y864" s="141">
        <f t="shared" si="302"/>
        <v>0</v>
      </c>
      <c r="Z864" s="141">
        <f t="shared" si="303"/>
        <v>0</v>
      </c>
      <c r="AA864" s="141">
        <f t="shared" si="304"/>
        <v>0</v>
      </c>
      <c r="AB864" s="141">
        <f t="shared" si="305"/>
        <v>0</v>
      </c>
      <c r="AC864" s="141">
        <f t="shared" si="306"/>
        <v>0</v>
      </c>
      <c r="AD864" s="141">
        <f t="shared" si="307"/>
        <v>0</v>
      </c>
      <c r="AE864" s="141">
        <f t="shared" si="308"/>
        <v>1</v>
      </c>
      <c r="AF864" s="141">
        <f t="shared" si="309"/>
        <v>0</v>
      </c>
      <c r="AG864" s="141">
        <f t="shared" si="310"/>
        <v>0</v>
      </c>
      <c r="AH864" s="141">
        <f t="shared" si="311"/>
        <v>0</v>
      </c>
      <c r="AI864" s="141">
        <f t="shared" si="312"/>
        <v>0</v>
      </c>
      <c r="AJ864" s="141">
        <f t="shared" si="313"/>
        <v>0</v>
      </c>
      <c r="AK864" s="141">
        <f t="shared" si="314"/>
        <v>0</v>
      </c>
      <c r="AL864" s="141">
        <f t="shared" si="315"/>
        <v>0</v>
      </c>
      <c r="AM864" s="141">
        <f t="shared" si="316"/>
        <v>0</v>
      </c>
      <c r="AN864" s="141">
        <f t="shared" si="317"/>
        <v>0</v>
      </c>
      <c r="AO864" s="141">
        <f t="shared" si="318"/>
        <v>0</v>
      </c>
      <c r="AP864" s="142"/>
      <c r="AQ864" s="142"/>
      <c r="AR864" s="141">
        <f t="shared" si="319"/>
        <v>1</v>
      </c>
      <c r="AS864" s="141">
        <f t="shared" si="320"/>
        <v>1</v>
      </c>
      <c r="AT864" s="141" t="str">
        <f t="shared" si="321"/>
        <v>Correct</v>
      </c>
      <c r="AU864" s="142"/>
      <c r="AV864" s="115" t="s">
        <v>83</v>
      </c>
      <c r="AW864" s="115">
        <v>26</v>
      </c>
      <c r="AX864" s="115" t="s">
        <v>432</v>
      </c>
      <c r="AZ864" s="115" t="s">
        <v>443</v>
      </c>
      <c r="BA864" s="115" t="s">
        <v>91</v>
      </c>
      <c r="BB864" s="115" t="s">
        <v>108</v>
      </c>
      <c r="BC864" s="115" t="s">
        <v>93</v>
      </c>
      <c r="BD864" s="115" t="s">
        <v>112</v>
      </c>
      <c r="BE864" s="115" t="s">
        <v>95</v>
      </c>
      <c r="BF864" s="115" t="s">
        <v>91</v>
      </c>
    </row>
    <row r="865" spans="1:59">
      <c r="A865" s="115">
        <v>5595241265</v>
      </c>
      <c r="D865" s="115" t="s">
        <v>54</v>
      </c>
      <c r="R865" s="115" t="s">
        <v>65</v>
      </c>
      <c r="S865" s="115" t="s">
        <v>66</v>
      </c>
      <c r="T865" s="142"/>
      <c r="U865" s="141">
        <f t="shared" si="299"/>
        <v>3</v>
      </c>
      <c r="V865" s="141">
        <f t="shared" si="300"/>
        <v>1</v>
      </c>
      <c r="W865" s="142"/>
      <c r="X865" s="141">
        <f t="shared" si="301"/>
        <v>0</v>
      </c>
      <c r="Y865" s="141">
        <f t="shared" si="302"/>
        <v>0</v>
      </c>
      <c r="Z865" s="141">
        <f t="shared" si="303"/>
        <v>1</v>
      </c>
      <c r="AA865" s="141">
        <f t="shared" si="304"/>
        <v>0</v>
      </c>
      <c r="AB865" s="141">
        <f t="shared" si="305"/>
        <v>0</v>
      </c>
      <c r="AC865" s="141">
        <f t="shared" si="306"/>
        <v>0</v>
      </c>
      <c r="AD865" s="141">
        <f t="shared" si="307"/>
        <v>0</v>
      </c>
      <c r="AE865" s="141">
        <f t="shared" si="308"/>
        <v>0</v>
      </c>
      <c r="AF865" s="141">
        <f t="shared" si="309"/>
        <v>0</v>
      </c>
      <c r="AG865" s="141">
        <f t="shared" si="310"/>
        <v>0</v>
      </c>
      <c r="AH865" s="141">
        <f t="shared" si="311"/>
        <v>0</v>
      </c>
      <c r="AI865" s="141">
        <f t="shared" si="312"/>
        <v>0</v>
      </c>
      <c r="AJ865" s="141">
        <f t="shared" si="313"/>
        <v>0</v>
      </c>
      <c r="AK865" s="141">
        <f t="shared" si="314"/>
        <v>0</v>
      </c>
      <c r="AL865" s="141">
        <f t="shared" si="315"/>
        <v>0</v>
      </c>
      <c r="AM865" s="141">
        <f t="shared" si="316"/>
        <v>0</v>
      </c>
      <c r="AN865" s="141">
        <f t="shared" si="317"/>
        <v>1</v>
      </c>
      <c r="AO865" s="141">
        <f t="shared" si="318"/>
        <v>1</v>
      </c>
      <c r="AP865" s="142"/>
      <c r="AQ865" s="142"/>
      <c r="AR865" s="141">
        <f t="shared" si="319"/>
        <v>3</v>
      </c>
      <c r="AS865" s="141">
        <f t="shared" si="320"/>
        <v>3</v>
      </c>
      <c r="AT865" s="141" t="str">
        <f t="shared" si="321"/>
        <v>Correct</v>
      </c>
      <c r="AU865" s="142"/>
    </row>
    <row r="866" spans="1:59">
      <c r="A866" s="115">
        <v>6988282239</v>
      </c>
      <c r="B866" s="115" t="s">
        <v>52</v>
      </c>
      <c r="F866" s="115" t="s">
        <v>55</v>
      </c>
      <c r="H866" s="115" t="s">
        <v>57</v>
      </c>
      <c r="I866" s="115" t="s">
        <v>58</v>
      </c>
      <c r="L866" s="115" t="s">
        <v>61</v>
      </c>
      <c r="N866" s="115" t="s">
        <v>26</v>
      </c>
      <c r="P866" s="115" t="s">
        <v>63</v>
      </c>
      <c r="T866" s="142"/>
      <c r="U866" s="141">
        <f t="shared" si="299"/>
        <v>7</v>
      </c>
      <c r="V866" s="141">
        <f t="shared" si="300"/>
        <v>0.42857142857142855</v>
      </c>
      <c r="W866" s="142"/>
      <c r="X866" s="141">
        <f t="shared" si="301"/>
        <v>0.42857142857142855</v>
      </c>
      <c r="Y866" s="141">
        <f t="shared" si="302"/>
        <v>0</v>
      </c>
      <c r="Z866" s="141">
        <f t="shared" si="303"/>
        <v>0</v>
      </c>
      <c r="AA866" s="141">
        <f t="shared" si="304"/>
        <v>0</v>
      </c>
      <c r="AB866" s="141">
        <f t="shared" si="305"/>
        <v>0.42857142857142855</v>
      </c>
      <c r="AC866" s="141">
        <f t="shared" si="306"/>
        <v>0</v>
      </c>
      <c r="AD866" s="141">
        <f t="shared" si="307"/>
        <v>0.42857142857142855</v>
      </c>
      <c r="AE866" s="141">
        <f t="shared" si="308"/>
        <v>0.42857142857142855</v>
      </c>
      <c r="AF866" s="141">
        <f t="shared" si="309"/>
        <v>0</v>
      </c>
      <c r="AG866" s="141">
        <f t="shared" si="310"/>
        <v>0</v>
      </c>
      <c r="AH866" s="141">
        <f t="shared" si="311"/>
        <v>0.42857142857142855</v>
      </c>
      <c r="AI866" s="141">
        <f t="shared" si="312"/>
        <v>0</v>
      </c>
      <c r="AJ866" s="141">
        <f t="shared" si="313"/>
        <v>0.42857142857142855</v>
      </c>
      <c r="AK866" s="141">
        <f t="shared" si="314"/>
        <v>0</v>
      </c>
      <c r="AL866" s="141">
        <f t="shared" si="315"/>
        <v>0.42857142857142855</v>
      </c>
      <c r="AM866" s="141">
        <f t="shared" si="316"/>
        <v>0</v>
      </c>
      <c r="AN866" s="141">
        <f t="shared" si="317"/>
        <v>0</v>
      </c>
      <c r="AO866" s="141">
        <f t="shared" si="318"/>
        <v>0</v>
      </c>
      <c r="AP866" s="142"/>
      <c r="AQ866" s="142"/>
      <c r="AR866" s="141">
        <f t="shared" si="319"/>
        <v>2.9999999999999996</v>
      </c>
      <c r="AS866" s="141">
        <f t="shared" si="320"/>
        <v>7</v>
      </c>
      <c r="AT866" s="141" t="str">
        <f t="shared" si="321"/>
        <v>Correct</v>
      </c>
      <c r="AU866" s="142"/>
      <c r="AV866" s="115" t="s">
        <v>99</v>
      </c>
      <c r="AW866" s="115">
        <v>80</v>
      </c>
      <c r="AX866" s="115" t="s">
        <v>84</v>
      </c>
      <c r="AY866" s="115" t="s">
        <v>177</v>
      </c>
      <c r="AZ866" s="115" t="s">
        <v>85</v>
      </c>
      <c r="BA866" s="115" t="s">
        <v>86</v>
      </c>
      <c r="BC866" s="115" t="s">
        <v>104</v>
      </c>
      <c r="BD866" s="115" t="s">
        <v>89</v>
      </c>
      <c r="BE866" s="115" t="s">
        <v>106</v>
      </c>
      <c r="BF866" s="115" t="s">
        <v>91</v>
      </c>
      <c r="BG866" s="115" t="s">
        <v>91</v>
      </c>
    </row>
    <row r="867" spans="1:59">
      <c r="A867" s="115">
        <v>5589028515</v>
      </c>
      <c r="D867" s="115" t="s">
        <v>54</v>
      </c>
      <c r="E867" s="115" t="s">
        <v>19</v>
      </c>
      <c r="S867" s="115" t="s">
        <v>66</v>
      </c>
      <c r="T867" s="142"/>
      <c r="U867" s="141">
        <f t="shared" si="299"/>
        <v>3</v>
      </c>
      <c r="V867" s="141">
        <f t="shared" si="300"/>
        <v>1</v>
      </c>
      <c r="W867" s="142"/>
      <c r="X867" s="141">
        <f t="shared" si="301"/>
        <v>0</v>
      </c>
      <c r="Y867" s="141">
        <f t="shared" si="302"/>
        <v>0</v>
      </c>
      <c r="Z867" s="141">
        <f t="shared" si="303"/>
        <v>1</v>
      </c>
      <c r="AA867" s="141">
        <f t="shared" si="304"/>
        <v>1</v>
      </c>
      <c r="AB867" s="141">
        <f t="shared" si="305"/>
        <v>0</v>
      </c>
      <c r="AC867" s="141">
        <f t="shared" si="306"/>
        <v>0</v>
      </c>
      <c r="AD867" s="141">
        <f t="shared" si="307"/>
        <v>0</v>
      </c>
      <c r="AE867" s="141">
        <f t="shared" si="308"/>
        <v>0</v>
      </c>
      <c r="AF867" s="141">
        <f t="shared" si="309"/>
        <v>0</v>
      </c>
      <c r="AG867" s="141">
        <f t="shared" si="310"/>
        <v>0</v>
      </c>
      <c r="AH867" s="141">
        <f t="shared" si="311"/>
        <v>0</v>
      </c>
      <c r="AI867" s="141">
        <f t="shared" si="312"/>
        <v>0</v>
      </c>
      <c r="AJ867" s="141">
        <f t="shared" si="313"/>
        <v>0</v>
      </c>
      <c r="AK867" s="141">
        <f t="shared" si="314"/>
        <v>0</v>
      </c>
      <c r="AL867" s="141">
        <f t="shared" si="315"/>
        <v>0</v>
      </c>
      <c r="AM867" s="141">
        <f t="shared" si="316"/>
        <v>0</v>
      </c>
      <c r="AN867" s="141">
        <f t="shared" si="317"/>
        <v>0</v>
      </c>
      <c r="AO867" s="141">
        <f t="shared" si="318"/>
        <v>1</v>
      </c>
      <c r="AP867" s="142"/>
      <c r="AQ867" s="142"/>
      <c r="AR867" s="141">
        <f t="shared" si="319"/>
        <v>3</v>
      </c>
      <c r="AS867" s="141">
        <f t="shared" si="320"/>
        <v>3</v>
      </c>
      <c r="AT867" s="141" t="str">
        <f t="shared" si="321"/>
        <v>Correct</v>
      </c>
      <c r="AU867" s="142"/>
      <c r="AV867" s="115" t="s">
        <v>99</v>
      </c>
      <c r="AW867" s="115">
        <v>59</v>
      </c>
      <c r="AX867" s="115" t="s">
        <v>181</v>
      </c>
      <c r="AY867" s="115" t="s">
        <v>209</v>
      </c>
      <c r="AZ867" s="115" t="s">
        <v>85</v>
      </c>
      <c r="BA867" s="115" t="s">
        <v>86</v>
      </c>
      <c r="BB867" s="115" t="s">
        <v>87</v>
      </c>
      <c r="BC867" s="115" t="s">
        <v>101</v>
      </c>
      <c r="BD867" s="115" t="s">
        <v>89</v>
      </c>
      <c r="BE867" s="115" t="s">
        <v>90</v>
      </c>
      <c r="BF867" s="115" t="s">
        <v>91</v>
      </c>
      <c r="BG867" s="115" t="s">
        <v>91</v>
      </c>
    </row>
    <row r="868" spans="1:59">
      <c r="A868" s="115">
        <v>7011537984</v>
      </c>
      <c r="G868" s="115" t="s">
        <v>56</v>
      </c>
      <c r="R868" s="115" t="s">
        <v>65</v>
      </c>
      <c r="T868" s="142"/>
      <c r="U868" s="141">
        <f t="shared" si="299"/>
        <v>2</v>
      </c>
      <c r="V868" s="141">
        <f t="shared" si="300"/>
        <v>1.5</v>
      </c>
      <c r="W868" s="142"/>
      <c r="X868" s="141">
        <f t="shared" si="301"/>
        <v>0</v>
      </c>
      <c r="Y868" s="141">
        <f t="shared" si="302"/>
        <v>0</v>
      </c>
      <c r="Z868" s="141">
        <f t="shared" si="303"/>
        <v>0</v>
      </c>
      <c r="AA868" s="141">
        <f t="shared" si="304"/>
        <v>0</v>
      </c>
      <c r="AB868" s="141">
        <f t="shared" si="305"/>
        <v>0</v>
      </c>
      <c r="AC868" s="141">
        <f t="shared" si="306"/>
        <v>1</v>
      </c>
      <c r="AD868" s="141">
        <f t="shared" si="307"/>
        <v>0</v>
      </c>
      <c r="AE868" s="141">
        <f t="shared" si="308"/>
        <v>0</v>
      </c>
      <c r="AF868" s="141">
        <f t="shared" si="309"/>
        <v>0</v>
      </c>
      <c r="AG868" s="141">
        <f t="shared" si="310"/>
        <v>0</v>
      </c>
      <c r="AH868" s="141">
        <f t="shared" si="311"/>
        <v>0</v>
      </c>
      <c r="AI868" s="141">
        <f t="shared" si="312"/>
        <v>0</v>
      </c>
      <c r="AJ868" s="141">
        <f t="shared" si="313"/>
        <v>0</v>
      </c>
      <c r="AK868" s="141">
        <f t="shared" si="314"/>
        <v>0</v>
      </c>
      <c r="AL868" s="141">
        <f t="shared" si="315"/>
        <v>0</v>
      </c>
      <c r="AM868" s="141">
        <f t="shared" si="316"/>
        <v>0</v>
      </c>
      <c r="AN868" s="141">
        <f t="shared" si="317"/>
        <v>1</v>
      </c>
      <c r="AO868" s="141">
        <f t="shared" si="318"/>
        <v>0</v>
      </c>
      <c r="AP868" s="142"/>
      <c r="AQ868" s="142"/>
      <c r="AR868" s="141">
        <f t="shared" si="319"/>
        <v>2</v>
      </c>
      <c r="AS868" s="141">
        <f t="shared" si="320"/>
        <v>2</v>
      </c>
      <c r="AT868" s="141" t="str">
        <f t="shared" si="321"/>
        <v>Correct</v>
      </c>
      <c r="AU868" s="142"/>
      <c r="AV868" s="115" t="s">
        <v>99</v>
      </c>
      <c r="AW868" s="115">
        <v>56</v>
      </c>
      <c r="AX868" s="115" t="s">
        <v>181</v>
      </c>
      <c r="AY868" s="115" t="s">
        <v>224</v>
      </c>
      <c r="AZ868" s="115" t="s">
        <v>85</v>
      </c>
      <c r="BA868" s="115" t="s">
        <v>86</v>
      </c>
      <c r="BB868" s="115" t="s">
        <v>87</v>
      </c>
      <c r="BC868" s="115" t="s">
        <v>101</v>
      </c>
      <c r="BD868" s="115" t="s">
        <v>102</v>
      </c>
      <c r="BE868" s="115" t="s">
        <v>90</v>
      </c>
      <c r="BF868" s="115" t="s">
        <v>91</v>
      </c>
      <c r="BG868" s="115" t="s">
        <v>86</v>
      </c>
    </row>
    <row r="869" spans="1:59">
      <c r="A869" s="115">
        <v>6984052994</v>
      </c>
      <c r="G869" s="115" t="s">
        <v>56</v>
      </c>
      <c r="N869" s="115" t="s">
        <v>26</v>
      </c>
      <c r="R869" s="115" t="s">
        <v>65</v>
      </c>
      <c r="T869" s="142"/>
      <c r="U869" s="141">
        <f t="shared" si="299"/>
        <v>3</v>
      </c>
      <c r="V869" s="141">
        <f t="shared" si="300"/>
        <v>1</v>
      </c>
      <c r="W869" s="142"/>
      <c r="X869" s="141">
        <f t="shared" si="301"/>
        <v>0</v>
      </c>
      <c r="Y869" s="141">
        <f t="shared" si="302"/>
        <v>0</v>
      </c>
      <c r="Z869" s="141">
        <f t="shared" si="303"/>
        <v>0</v>
      </c>
      <c r="AA869" s="141">
        <f t="shared" si="304"/>
        <v>0</v>
      </c>
      <c r="AB869" s="141">
        <f t="shared" si="305"/>
        <v>0</v>
      </c>
      <c r="AC869" s="141">
        <f t="shared" si="306"/>
        <v>1</v>
      </c>
      <c r="AD869" s="141">
        <f t="shared" si="307"/>
        <v>0</v>
      </c>
      <c r="AE869" s="141">
        <f t="shared" si="308"/>
        <v>0</v>
      </c>
      <c r="AF869" s="141">
        <f t="shared" si="309"/>
        <v>0</v>
      </c>
      <c r="AG869" s="141">
        <f t="shared" si="310"/>
        <v>0</v>
      </c>
      <c r="AH869" s="141">
        <f t="shared" si="311"/>
        <v>0</v>
      </c>
      <c r="AI869" s="141">
        <f t="shared" si="312"/>
        <v>0</v>
      </c>
      <c r="AJ869" s="141">
        <f t="shared" si="313"/>
        <v>1</v>
      </c>
      <c r="AK869" s="141">
        <f t="shared" si="314"/>
        <v>0</v>
      </c>
      <c r="AL869" s="141">
        <f t="shared" si="315"/>
        <v>0</v>
      </c>
      <c r="AM869" s="141">
        <f t="shared" si="316"/>
        <v>0</v>
      </c>
      <c r="AN869" s="141">
        <f t="shared" si="317"/>
        <v>1</v>
      </c>
      <c r="AO869" s="141">
        <f t="shared" si="318"/>
        <v>0</v>
      </c>
      <c r="AP869" s="142"/>
      <c r="AQ869" s="142"/>
      <c r="AR869" s="141">
        <f t="shared" si="319"/>
        <v>3</v>
      </c>
      <c r="AS869" s="141">
        <f t="shared" si="320"/>
        <v>3</v>
      </c>
      <c r="AT869" s="141" t="str">
        <f t="shared" si="321"/>
        <v>Correct</v>
      </c>
      <c r="AU869" s="142"/>
      <c r="AV869" s="115" t="s">
        <v>99</v>
      </c>
      <c r="AW869" s="115">
        <v>81</v>
      </c>
      <c r="AX869" s="115" t="s">
        <v>181</v>
      </c>
      <c r="AY869" s="115" t="s">
        <v>239</v>
      </c>
      <c r="AZ869" s="115" t="s">
        <v>85</v>
      </c>
      <c r="BA869" s="115" t="s">
        <v>86</v>
      </c>
      <c r="BC869" s="115" t="s">
        <v>104</v>
      </c>
      <c r="BD869" s="115" t="s">
        <v>102</v>
      </c>
      <c r="BE869" s="115" t="s">
        <v>106</v>
      </c>
      <c r="BF869" s="115" t="s">
        <v>91</v>
      </c>
      <c r="BG869" s="115" t="s">
        <v>91</v>
      </c>
    </row>
    <row r="870" spans="1:59">
      <c r="A870" s="115">
        <v>5591956424</v>
      </c>
      <c r="B870" s="115" t="s">
        <v>52</v>
      </c>
      <c r="H870" s="115" t="s">
        <v>57</v>
      </c>
      <c r="Q870" s="115" t="s">
        <v>64</v>
      </c>
      <c r="T870" s="142"/>
      <c r="U870" s="141">
        <f t="shared" si="299"/>
        <v>3</v>
      </c>
      <c r="V870" s="141">
        <f t="shared" si="300"/>
        <v>1</v>
      </c>
      <c r="W870" s="142"/>
      <c r="X870" s="141">
        <f t="shared" si="301"/>
        <v>1</v>
      </c>
      <c r="Y870" s="141">
        <f t="shared" si="302"/>
        <v>0</v>
      </c>
      <c r="Z870" s="141">
        <f t="shared" si="303"/>
        <v>0</v>
      </c>
      <c r="AA870" s="141">
        <f t="shared" si="304"/>
        <v>0</v>
      </c>
      <c r="AB870" s="141">
        <f t="shared" si="305"/>
        <v>0</v>
      </c>
      <c r="AC870" s="141">
        <f t="shared" si="306"/>
        <v>0</v>
      </c>
      <c r="AD870" s="141">
        <f t="shared" si="307"/>
        <v>1</v>
      </c>
      <c r="AE870" s="141">
        <f t="shared" si="308"/>
        <v>0</v>
      </c>
      <c r="AF870" s="141">
        <f t="shared" si="309"/>
        <v>0</v>
      </c>
      <c r="AG870" s="141">
        <f t="shared" si="310"/>
        <v>0</v>
      </c>
      <c r="AH870" s="141">
        <f t="shared" si="311"/>
        <v>0</v>
      </c>
      <c r="AI870" s="141">
        <f t="shared" si="312"/>
        <v>0</v>
      </c>
      <c r="AJ870" s="141">
        <f t="shared" si="313"/>
        <v>0</v>
      </c>
      <c r="AK870" s="141">
        <f t="shared" si="314"/>
        <v>0</v>
      </c>
      <c r="AL870" s="141">
        <f t="shared" si="315"/>
        <v>0</v>
      </c>
      <c r="AM870" s="141">
        <f t="shared" si="316"/>
        <v>1</v>
      </c>
      <c r="AN870" s="141">
        <f t="shared" si="317"/>
        <v>0</v>
      </c>
      <c r="AO870" s="141">
        <f t="shared" si="318"/>
        <v>0</v>
      </c>
      <c r="AP870" s="142"/>
      <c r="AQ870" s="142"/>
      <c r="AR870" s="141">
        <f t="shared" si="319"/>
        <v>3</v>
      </c>
      <c r="AS870" s="141">
        <f t="shared" si="320"/>
        <v>3</v>
      </c>
      <c r="AT870" s="141" t="str">
        <f t="shared" si="321"/>
        <v>Correct</v>
      </c>
      <c r="AU870" s="142"/>
    </row>
    <row r="871" spans="1:59">
      <c r="A871" s="115">
        <v>7044859000</v>
      </c>
      <c r="B871" s="115" t="s">
        <v>52</v>
      </c>
      <c r="C871" s="115" t="s">
        <v>53</v>
      </c>
      <c r="F871" s="115" t="s">
        <v>55</v>
      </c>
      <c r="G871" s="115" t="s">
        <v>56</v>
      </c>
      <c r="H871" s="115" t="s">
        <v>57</v>
      </c>
      <c r="I871" s="115" t="s">
        <v>58</v>
      </c>
      <c r="L871" s="115" t="s">
        <v>61</v>
      </c>
      <c r="M871" s="115" t="s">
        <v>62</v>
      </c>
      <c r="N871" s="115" t="s">
        <v>26</v>
      </c>
      <c r="S871" s="115" t="s">
        <v>66</v>
      </c>
      <c r="T871" s="142"/>
      <c r="U871" s="141">
        <f t="shared" si="299"/>
        <v>10</v>
      </c>
      <c r="V871" s="141">
        <f t="shared" si="300"/>
        <v>0.3</v>
      </c>
      <c r="W871" s="142"/>
      <c r="X871" s="141">
        <f t="shared" si="301"/>
        <v>0.3</v>
      </c>
      <c r="Y871" s="141">
        <f t="shared" si="302"/>
        <v>0.3</v>
      </c>
      <c r="Z871" s="141">
        <f t="shared" si="303"/>
        <v>0</v>
      </c>
      <c r="AA871" s="141">
        <f t="shared" si="304"/>
        <v>0</v>
      </c>
      <c r="AB871" s="141">
        <f t="shared" si="305"/>
        <v>0.3</v>
      </c>
      <c r="AC871" s="141">
        <f t="shared" si="306"/>
        <v>0.3</v>
      </c>
      <c r="AD871" s="141">
        <f t="shared" si="307"/>
        <v>0.3</v>
      </c>
      <c r="AE871" s="141">
        <f t="shared" si="308"/>
        <v>0.3</v>
      </c>
      <c r="AF871" s="141">
        <f t="shared" si="309"/>
        <v>0</v>
      </c>
      <c r="AG871" s="141">
        <f t="shared" si="310"/>
        <v>0</v>
      </c>
      <c r="AH871" s="141">
        <f t="shared" si="311"/>
        <v>0.3</v>
      </c>
      <c r="AI871" s="141">
        <f t="shared" si="312"/>
        <v>0.3</v>
      </c>
      <c r="AJ871" s="141">
        <f t="shared" si="313"/>
        <v>0.3</v>
      </c>
      <c r="AK871" s="141">
        <f t="shared" si="314"/>
        <v>0</v>
      </c>
      <c r="AL871" s="141">
        <f t="shared" si="315"/>
        <v>0</v>
      </c>
      <c r="AM871" s="141">
        <f t="shared" si="316"/>
        <v>0</v>
      </c>
      <c r="AN871" s="141">
        <f t="shared" si="317"/>
        <v>0</v>
      </c>
      <c r="AO871" s="141">
        <f t="shared" si="318"/>
        <v>0.3</v>
      </c>
      <c r="AP871" s="142"/>
      <c r="AQ871" s="142"/>
      <c r="AR871" s="141">
        <f t="shared" si="319"/>
        <v>2.9999999999999996</v>
      </c>
      <c r="AS871" s="141">
        <f t="shared" si="320"/>
        <v>10</v>
      </c>
      <c r="AT871" s="141" t="str">
        <f t="shared" si="321"/>
        <v>Correct</v>
      </c>
      <c r="AU871" s="142"/>
      <c r="AV871" s="115" t="s">
        <v>83</v>
      </c>
      <c r="AW871" s="115">
        <v>62</v>
      </c>
      <c r="AX871" s="115" t="s">
        <v>181</v>
      </c>
      <c r="AY871" s="115" t="s">
        <v>489</v>
      </c>
      <c r="AZ871" s="115" t="s">
        <v>85</v>
      </c>
      <c r="BA871" s="115" t="s">
        <v>86</v>
      </c>
      <c r="BB871" s="115" t="s">
        <v>87</v>
      </c>
      <c r="BC871" s="115" t="s">
        <v>96</v>
      </c>
      <c r="BD871" s="115" t="s">
        <v>94</v>
      </c>
      <c r="BE871" s="115" t="s">
        <v>106</v>
      </c>
      <c r="BF871" s="115" t="s">
        <v>91</v>
      </c>
    </row>
    <row r="872" spans="1:59">
      <c r="A872" s="115">
        <v>7045778531</v>
      </c>
      <c r="F872" s="115" t="s">
        <v>55</v>
      </c>
      <c r="G872" s="115" t="s">
        <v>56</v>
      </c>
      <c r="H872" s="115" t="s">
        <v>57</v>
      </c>
      <c r="K872" s="115" t="s">
        <v>60</v>
      </c>
      <c r="L872" s="115" t="s">
        <v>61</v>
      </c>
      <c r="M872" s="115" t="s">
        <v>62</v>
      </c>
      <c r="N872" s="115" t="s">
        <v>26</v>
      </c>
      <c r="T872" s="142"/>
      <c r="U872" s="141">
        <f t="shared" si="299"/>
        <v>7</v>
      </c>
      <c r="V872" s="141">
        <f t="shared" si="300"/>
        <v>0.42857142857142855</v>
      </c>
      <c r="W872" s="142"/>
      <c r="X872" s="141">
        <f t="shared" si="301"/>
        <v>0</v>
      </c>
      <c r="Y872" s="141">
        <f t="shared" si="302"/>
        <v>0</v>
      </c>
      <c r="Z872" s="141">
        <f t="shared" si="303"/>
        <v>0</v>
      </c>
      <c r="AA872" s="141">
        <f t="shared" si="304"/>
        <v>0</v>
      </c>
      <c r="AB872" s="141">
        <f t="shared" si="305"/>
        <v>0.42857142857142855</v>
      </c>
      <c r="AC872" s="141">
        <f t="shared" si="306"/>
        <v>0.42857142857142855</v>
      </c>
      <c r="AD872" s="141">
        <f t="shared" si="307"/>
        <v>0.42857142857142855</v>
      </c>
      <c r="AE872" s="141">
        <f t="shared" si="308"/>
        <v>0</v>
      </c>
      <c r="AF872" s="141">
        <f t="shared" si="309"/>
        <v>0</v>
      </c>
      <c r="AG872" s="141">
        <f t="shared" si="310"/>
        <v>0.42857142857142855</v>
      </c>
      <c r="AH872" s="141">
        <f t="shared" si="311"/>
        <v>0.42857142857142855</v>
      </c>
      <c r="AI872" s="141">
        <f t="shared" si="312"/>
        <v>0.42857142857142855</v>
      </c>
      <c r="AJ872" s="141">
        <f t="shared" si="313"/>
        <v>0.42857142857142855</v>
      </c>
      <c r="AK872" s="141">
        <f t="shared" si="314"/>
        <v>0</v>
      </c>
      <c r="AL872" s="141">
        <f t="shared" si="315"/>
        <v>0</v>
      </c>
      <c r="AM872" s="141">
        <f t="shared" si="316"/>
        <v>0</v>
      </c>
      <c r="AN872" s="141">
        <f t="shared" si="317"/>
        <v>0</v>
      </c>
      <c r="AO872" s="141">
        <f t="shared" si="318"/>
        <v>0</v>
      </c>
      <c r="AP872" s="142"/>
      <c r="AQ872" s="142"/>
      <c r="AR872" s="141">
        <f t="shared" si="319"/>
        <v>2.9999999999999996</v>
      </c>
      <c r="AS872" s="141">
        <f t="shared" si="320"/>
        <v>7</v>
      </c>
      <c r="AT872" s="141" t="str">
        <f t="shared" si="321"/>
        <v>Correct</v>
      </c>
      <c r="AU872" s="142"/>
      <c r="AV872" s="115" t="s">
        <v>83</v>
      </c>
      <c r="AW872" s="115">
        <v>70</v>
      </c>
      <c r="AX872" s="115" t="s">
        <v>181</v>
      </c>
      <c r="AY872" s="115" t="s">
        <v>190</v>
      </c>
      <c r="AZ872" s="115" t="s">
        <v>110</v>
      </c>
      <c r="BA872" s="115" t="s">
        <v>86</v>
      </c>
      <c r="BB872" s="115" t="s">
        <v>87</v>
      </c>
      <c r="BC872" s="115" t="s">
        <v>100</v>
      </c>
      <c r="BD872" s="115" t="s">
        <v>111</v>
      </c>
      <c r="BE872" s="115" t="s">
        <v>106</v>
      </c>
      <c r="BF872" s="115" t="s">
        <v>91</v>
      </c>
      <c r="BG872" s="115" t="s">
        <v>91</v>
      </c>
    </row>
    <row r="873" spans="1:59">
      <c r="A873" s="115">
        <v>6985429817</v>
      </c>
      <c r="D873" s="115" t="s">
        <v>54</v>
      </c>
      <c r="R873" s="115" t="s">
        <v>65</v>
      </c>
      <c r="S873" s="115" t="s">
        <v>66</v>
      </c>
      <c r="T873" s="142"/>
      <c r="U873" s="141">
        <f t="shared" si="299"/>
        <v>3</v>
      </c>
      <c r="V873" s="141">
        <f t="shared" si="300"/>
        <v>1</v>
      </c>
      <c r="W873" s="142"/>
      <c r="X873" s="141">
        <f t="shared" si="301"/>
        <v>0</v>
      </c>
      <c r="Y873" s="141">
        <f t="shared" si="302"/>
        <v>0</v>
      </c>
      <c r="Z873" s="141">
        <f t="shared" si="303"/>
        <v>1</v>
      </c>
      <c r="AA873" s="141">
        <f t="shared" si="304"/>
        <v>0</v>
      </c>
      <c r="AB873" s="141">
        <f t="shared" si="305"/>
        <v>0</v>
      </c>
      <c r="AC873" s="141">
        <f t="shared" si="306"/>
        <v>0</v>
      </c>
      <c r="AD873" s="141">
        <f t="shared" si="307"/>
        <v>0</v>
      </c>
      <c r="AE873" s="141">
        <f t="shared" si="308"/>
        <v>0</v>
      </c>
      <c r="AF873" s="141">
        <f t="shared" si="309"/>
        <v>0</v>
      </c>
      <c r="AG873" s="141">
        <f t="shared" si="310"/>
        <v>0</v>
      </c>
      <c r="AH873" s="141">
        <f t="shared" si="311"/>
        <v>0</v>
      </c>
      <c r="AI873" s="141">
        <f t="shared" si="312"/>
        <v>0</v>
      </c>
      <c r="AJ873" s="141">
        <f t="shared" si="313"/>
        <v>0</v>
      </c>
      <c r="AK873" s="141">
        <f t="shared" si="314"/>
        <v>0</v>
      </c>
      <c r="AL873" s="141">
        <f t="shared" si="315"/>
        <v>0</v>
      </c>
      <c r="AM873" s="141">
        <f t="shared" si="316"/>
        <v>0</v>
      </c>
      <c r="AN873" s="141">
        <f t="shared" si="317"/>
        <v>1</v>
      </c>
      <c r="AO873" s="141">
        <f t="shared" si="318"/>
        <v>1</v>
      </c>
      <c r="AP873" s="142"/>
      <c r="AQ873" s="142"/>
      <c r="AR873" s="141">
        <f t="shared" si="319"/>
        <v>3</v>
      </c>
      <c r="AS873" s="141">
        <f t="shared" si="320"/>
        <v>3</v>
      </c>
      <c r="AT873" s="141" t="str">
        <f t="shared" si="321"/>
        <v>Correct</v>
      </c>
      <c r="AU873" s="142"/>
      <c r="AV873" s="115" t="s">
        <v>99</v>
      </c>
      <c r="AW873" s="115">
        <v>51</v>
      </c>
      <c r="AX873" s="115" t="s">
        <v>84</v>
      </c>
      <c r="AY873" s="115" t="s">
        <v>472</v>
      </c>
      <c r="AZ873" s="115" t="s">
        <v>92</v>
      </c>
      <c r="BA873" s="115" t="s">
        <v>86</v>
      </c>
      <c r="BB873" s="115" t="s">
        <v>477</v>
      </c>
      <c r="BC873" s="115" t="s">
        <v>101</v>
      </c>
      <c r="BD873" s="115" t="s">
        <v>89</v>
      </c>
      <c r="BE873" s="115" t="s">
        <v>113</v>
      </c>
      <c r="BF873" s="115" t="s">
        <v>91</v>
      </c>
      <c r="BG873" s="115" t="s">
        <v>91</v>
      </c>
    </row>
    <row r="874" spans="1:59">
      <c r="A874" s="115">
        <v>7011002558</v>
      </c>
      <c r="B874" s="115" t="s">
        <v>52</v>
      </c>
      <c r="E874" s="115" t="s">
        <v>19</v>
      </c>
      <c r="G874" s="115" t="s">
        <v>56</v>
      </c>
      <c r="T874" s="142"/>
      <c r="U874" s="141">
        <f t="shared" si="299"/>
        <v>3</v>
      </c>
      <c r="V874" s="141">
        <f t="shared" si="300"/>
        <v>1</v>
      </c>
      <c r="W874" s="142"/>
      <c r="X874" s="141">
        <f t="shared" si="301"/>
        <v>1</v>
      </c>
      <c r="Y874" s="141">
        <f t="shared" si="302"/>
        <v>0</v>
      </c>
      <c r="Z874" s="141">
        <f t="shared" si="303"/>
        <v>0</v>
      </c>
      <c r="AA874" s="141">
        <f t="shared" si="304"/>
        <v>1</v>
      </c>
      <c r="AB874" s="141">
        <f t="shared" si="305"/>
        <v>0</v>
      </c>
      <c r="AC874" s="141">
        <f t="shared" si="306"/>
        <v>1</v>
      </c>
      <c r="AD874" s="141">
        <f t="shared" si="307"/>
        <v>0</v>
      </c>
      <c r="AE874" s="141">
        <f t="shared" si="308"/>
        <v>0</v>
      </c>
      <c r="AF874" s="141">
        <f t="shared" si="309"/>
        <v>0</v>
      </c>
      <c r="AG874" s="141">
        <f t="shared" si="310"/>
        <v>0</v>
      </c>
      <c r="AH874" s="141">
        <f t="shared" si="311"/>
        <v>0</v>
      </c>
      <c r="AI874" s="141">
        <f t="shared" si="312"/>
        <v>0</v>
      </c>
      <c r="AJ874" s="141">
        <f t="shared" si="313"/>
        <v>0</v>
      </c>
      <c r="AK874" s="141">
        <f t="shared" si="314"/>
        <v>0</v>
      </c>
      <c r="AL874" s="141">
        <f t="shared" si="315"/>
        <v>0</v>
      </c>
      <c r="AM874" s="141">
        <f t="shared" si="316"/>
        <v>0</v>
      </c>
      <c r="AN874" s="141">
        <f t="shared" si="317"/>
        <v>0</v>
      </c>
      <c r="AO874" s="141">
        <f t="shared" si="318"/>
        <v>0</v>
      </c>
      <c r="AP874" s="142"/>
      <c r="AQ874" s="142"/>
      <c r="AR874" s="141">
        <f t="shared" si="319"/>
        <v>3</v>
      </c>
      <c r="AS874" s="141">
        <f t="shared" si="320"/>
        <v>3</v>
      </c>
      <c r="AT874" s="141" t="str">
        <f t="shared" si="321"/>
        <v>Correct</v>
      </c>
      <c r="AU874" s="142"/>
      <c r="AV874" s="115" t="s">
        <v>83</v>
      </c>
      <c r="AX874" s="115" t="s">
        <v>432</v>
      </c>
      <c r="AZ874" s="115" t="s">
        <v>85</v>
      </c>
      <c r="BA874" s="115" t="s">
        <v>86</v>
      </c>
      <c r="BB874" s="115" t="s">
        <v>87</v>
      </c>
      <c r="BC874" s="115" t="s">
        <v>100</v>
      </c>
      <c r="BD874" s="115" t="s">
        <v>111</v>
      </c>
      <c r="BE874" s="115" t="s">
        <v>106</v>
      </c>
      <c r="BF874" s="115" t="s">
        <v>91</v>
      </c>
      <c r="BG874" s="115" t="s">
        <v>86</v>
      </c>
    </row>
    <row r="875" spans="1:59">
      <c r="A875" s="115">
        <v>5587001409</v>
      </c>
      <c r="C875" s="115" t="s">
        <v>53</v>
      </c>
      <c r="D875" s="115" t="s">
        <v>54</v>
      </c>
      <c r="E875" s="115" t="s">
        <v>19</v>
      </c>
      <c r="T875" s="142"/>
      <c r="U875" s="141">
        <f t="shared" si="299"/>
        <v>3</v>
      </c>
      <c r="V875" s="141">
        <f t="shared" si="300"/>
        <v>1</v>
      </c>
      <c r="W875" s="142"/>
      <c r="X875" s="141">
        <f t="shared" si="301"/>
        <v>0</v>
      </c>
      <c r="Y875" s="141">
        <f t="shared" si="302"/>
        <v>1</v>
      </c>
      <c r="Z875" s="141">
        <f t="shared" si="303"/>
        <v>1</v>
      </c>
      <c r="AA875" s="141">
        <f t="shared" si="304"/>
        <v>1</v>
      </c>
      <c r="AB875" s="141">
        <f t="shared" si="305"/>
        <v>0</v>
      </c>
      <c r="AC875" s="141">
        <f t="shared" si="306"/>
        <v>0</v>
      </c>
      <c r="AD875" s="141">
        <f t="shared" si="307"/>
        <v>0</v>
      </c>
      <c r="AE875" s="141">
        <f t="shared" si="308"/>
        <v>0</v>
      </c>
      <c r="AF875" s="141">
        <f t="shared" si="309"/>
        <v>0</v>
      </c>
      <c r="AG875" s="141">
        <f t="shared" si="310"/>
        <v>0</v>
      </c>
      <c r="AH875" s="141">
        <f t="shared" si="311"/>
        <v>0</v>
      </c>
      <c r="AI875" s="141">
        <f t="shared" si="312"/>
        <v>0</v>
      </c>
      <c r="AJ875" s="141">
        <f t="shared" si="313"/>
        <v>0</v>
      </c>
      <c r="AK875" s="141">
        <f t="shared" si="314"/>
        <v>0</v>
      </c>
      <c r="AL875" s="141">
        <f t="shared" si="315"/>
        <v>0</v>
      </c>
      <c r="AM875" s="141">
        <f t="shared" si="316"/>
        <v>0</v>
      </c>
      <c r="AN875" s="141">
        <f t="shared" si="317"/>
        <v>0</v>
      </c>
      <c r="AO875" s="141">
        <f t="shared" si="318"/>
        <v>0</v>
      </c>
      <c r="AP875" s="142"/>
      <c r="AQ875" s="142"/>
      <c r="AR875" s="141">
        <f t="shared" si="319"/>
        <v>3</v>
      </c>
      <c r="AS875" s="141">
        <f t="shared" si="320"/>
        <v>3</v>
      </c>
      <c r="AT875" s="141" t="str">
        <f t="shared" si="321"/>
        <v>Correct</v>
      </c>
      <c r="AU875" s="142"/>
      <c r="AV875" s="115" t="s">
        <v>83</v>
      </c>
      <c r="AW875" s="115">
        <v>45</v>
      </c>
      <c r="AX875" s="115" t="s">
        <v>181</v>
      </c>
      <c r="AY875" s="115" t="s">
        <v>198</v>
      </c>
      <c r="AZ875" s="115" t="s">
        <v>85</v>
      </c>
      <c r="BA875" s="115" t="s">
        <v>86</v>
      </c>
      <c r="BB875" s="115" t="s">
        <v>87</v>
      </c>
      <c r="BC875" s="115" t="s">
        <v>88</v>
      </c>
      <c r="BD875" s="115" t="s">
        <v>114</v>
      </c>
      <c r="BE875" s="115" t="s">
        <v>113</v>
      </c>
      <c r="BF875" s="115" t="s">
        <v>91</v>
      </c>
      <c r="BG875" s="115" t="s">
        <v>91</v>
      </c>
    </row>
    <row r="876" spans="1:59">
      <c r="A876" s="115">
        <v>7045784181</v>
      </c>
      <c r="B876" s="115" t="s">
        <v>52</v>
      </c>
      <c r="E876" s="115" t="s">
        <v>19</v>
      </c>
      <c r="I876" s="115" t="s">
        <v>58</v>
      </c>
      <c r="T876" s="142"/>
      <c r="U876" s="141">
        <f t="shared" si="299"/>
        <v>3</v>
      </c>
      <c r="V876" s="141">
        <f t="shared" si="300"/>
        <v>1</v>
      </c>
      <c r="W876" s="142"/>
      <c r="X876" s="141">
        <f t="shared" si="301"/>
        <v>1</v>
      </c>
      <c r="Y876" s="141">
        <f t="shared" si="302"/>
        <v>0</v>
      </c>
      <c r="Z876" s="141">
        <f t="shared" si="303"/>
        <v>0</v>
      </c>
      <c r="AA876" s="141">
        <f t="shared" si="304"/>
        <v>1</v>
      </c>
      <c r="AB876" s="141">
        <f t="shared" si="305"/>
        <v>0</v>
      </c>
      <c r="AC876" s="141">
        <f t="shared" si="306"/>
        <v>0</v>
      </c>
      <c r="AD876" s="141">
        <f t="shared" si="307"/>
        <v>0</v>
      </c>
      <c r="AE876" s="141">
        <f t="shared" si="308"/>
        <v>1</v>
      </c>
      <c r="AF876" s="141">
        <f t="shared" si="309"/>
        <v>0</v>
      </c>
      <c r="AG876" s="141">
        <f t="shared" si="310"/>
        <v>0</v>
      </c>
      <c r="AH876" s="141">
        <f t="shared" si="311"/>
        <v>0</v>
      </c>
      <c r="AI876" s="141">
        <f t="shared" si="312"/>
        <v>0</v>
      </c>
      <c r="AJ876" s="141">
        <f t="shared" si="313"/>
        <v>0</v>
      </c>
      <c r="AK876" s="141">
        <f t="shared" si="314"/>
        <v>0</v>
      </c>
      <c r="AL876" s="141">
        <f t="shared" si="315"/>
        <v>0</v>
      </c>
      <c r="AM876" s="141">
        <f t="shared" si="316"/>
        <v>0</v>
      </c>
      <c r="AN876" s="141">
        <f t="shared" si="317"/>
        <v>0</v>
      </c>
      <c r="AO876" s="141">
        <f t="shared" si="318"/>
        <v>0</v>
      </c>
      <c r="AP876" s="142"/>
      <c r="AQ876" s="142"/>
      <c r="AR876" s="141">
        <f t="shared" si="319"/>
        <v>3</v>
      </c>
      <c r="AS876" s="141">
        <f t="shared" si="320"/>
        <v>3</v>
      </c>
      <c r="AT876" s="141" t="str">
        <f t="shared" si="321"/>
        <v>Correct</v>
      </c>
      <c r="AU876" s="142"/>
      <c r="AV876" s="115" t="s">
        <v>83</v>
      </c>
      <c r="AW876" s="115">
        <v>60</v>
      </c>
      <c r="AX876" s="115" t="s">
        <v>181</v>
      </c>
      <c r="AY876" s="115" t="s">
        <v>206</v>
      </c>
      <c r="BB876" s="115" t="s">
        <v>137</v>
      </c>
      <c r="BC876" s="115" t="s">
        <v>101</v>
      </c>
      <c r="BD876" s="115" t="s">
        <v>102</v>
      </c>
      <c r="BE876" s="115" t="s">
        <v>106</v>
      </c>
      <c r="BF876" s="115" t="s">
        <v>91</v>
      </c>
      <c r="BG876" s="115" t="s">
        <v>86</v>
      </c>
    </row>
    <row r="877" spans="1:59">
      <c r="A877" s="115">
        <v>7020568481</v>
      </c>
      <c r="F877" s="115" t="s">
        <v>55</v>
      </c>
      <c r="Q877" s="115" t="s">
        <v>64</v>
      </c>
      <c r="R877" s="115" t="s">
        <v>65</v>
      </c>
      <c r="T877" s="142"/>
      <c r="U877" s="141">
        <f t="shared" si="299"/>
        <v>3</v>
      </c>
      <c r="V877" s="141">
        <f t="shared" si="300"/>
        <v>1</v>
      </c>
      <c r="W877" s="142"/>
      <c r="X877" s="141">
        <f t="shared" si="301"/>
        <v>0</v>
      </c>
      <c r="Y877" s="141">
        <f t="shared" si="302"/>
        <v>0</v>
      </c>
      <c r="Z877" s="141">
        <f t="shared" si="303"/>
        <v>0</v>
      </c>
      <c r="AA877" s="141">
        <f t="shared" si="304"/>
        <v>0</v>
      </c>
      <c r="AB877" s="141">
        <f t="shared" si="305"/>
        <v>1</v>
      </c>
      <c r="AC877" s="141">
        <f t="shared" si="306"/>
        <v>0</v>
      </c>
      <c r="AD877" s="141">
        <f t="shared" si="307"/>
        <v>0</v>
      </c>
      <c r="AE877" s="141">
        <f t="shared" si="308"/>
        <v>0</v>
      </c>
      <c r="AF877" s="141">
        <f t="shared" si="309"/>
        <v>0</v>
      </c>
      <c r="AG877" s="141">
        <f t="shared" si="310"/>
        <v>0</v>
      </c>
      <c r="AH877" s="141">
        <f t="shared" si="311"/>
        <v>0</v>
      </c>
      <c r="AI877" s="141">
        <f t="shared" si="312"/>
        <v>0</v>
      </c>
      <c r="AJ877" s="141">
        <f t="shared" si="313"/>
        <v>0</v>
      </c>
      <c r="AK877" s="141">
        <f t="shared" si="314"/>
        <v>0</v>
      </c>
      <c r="AL877" s="141">
        <f t="shared" si="315"/>
        <v>0</v>
      </c>
      <c r="AM877" s="141">
        <f t="shared" si="316"/>
        <v>1</v>
      </c>
      <c r="AN877" s="141">
        <f t="shared" si="317"/>
        <v>1</v>
      </c>
      <c r="AO877" s="141">
        <f t="shared" si="318"/>
        <v>0</v>
      </c>
      <c r="AP877" s="142"/>
      <c r="AQ877" s="142"/>
      <c r="AR877" s="141">
        <f t="shared" si="319"/>
        <v>3</v>
      </c>
      <c r="AS877" s="141">
        <f t="shared" si="320"/>
        <v>3</v>
      </c>
      <c r="AT877" s="141" t="str">
        <f t="shared" si="321"/>
        <v>Correct</v>
      </c>
      <c r="AU877" s="142"/>
      <c r="AV877" s="115" t="s">
        <v>83</v>
      </c>
      <c r="AW877" s="115">
        <v>30</v>
      </c>
      <c r="AX877" s="115" t="s">
        <v>84</v>
      </c>
      <c r="AY877" s="115" t="s">
        <v>135</v>
      </c>
      <c r="BA877" s="115" t="s">
        <v>91</v>
      </c>
      <c r="BB877" s="115" t="s">
        <v>137</v>
      </c>
      <c r="BD877" s="115" t="s">
        <v>94</v>
      </c>
      <c r="BE877" s="115" t="s">
        <v>103</v>
      </c>
    </row>
    <row r="878" spans="1:59">
      <c r="A878" s="115">
        <v>5588132397</v>
      </c>
      <c r="D878" s="115" t="s">
        <v>54</v>
      </c>
      <c r="R878" s="115" t="s">
        <v>65</v>
      </c>
      <c r="S878" s="115" t="s">
        <v>66</v>
      </c>
      <c r="T878" s="142"/>
      <c r="U878" s="141">
        <f t="shared" si="299"/>
        <v>3</v>
      </c>
      <c r="V878" s="141">
        <f t="shared" si="300"/>
        <v>1</v>
      </c>
      <c r="W878" s="142"/>
      <c r="X878" s="141">
        <f t="shared" si="301"/>
        <v>0</v>
      </c>
      <c r="Y878" s="141">
        <f t="shared" si="302"/>
        <v>0</v>
      </c>
      <c r="Z878" s="141">
        <f t="shared" si="303"/>
        <v>1</v>
      </c>
      <c r="AA878" s="141">
        <f t="shared" si="304"/>
        <v>0</v>
      </c>
      <c r="AB878" s="141">
        <f t="shared" si="305"/>
        <v>0</v>
      </c>
      <c r="AC878" s="141">
        <f t="shared" si="306"/>
        <v>0</v>
      </c>
      <c r="AD878" s="141">
        <f t="shared" si="307"/>
        <v>0</v>
      </c>
      <c r="AE878" s="141">
        <f t="shared" si="308"/>
        <v>0</v>
      </c>
      <c r="AF878" s="141">
        <f t="shared" si="309"/>
        <v>0</v>
      </c>
      <c r="AG878" s="141">
        <f t="shared" si="310"/>
        <v>0</v>
      </c>
      <c r="AH878" s="141">
        <f t="shared" si="311"/>
        <v>0</v>
      </c>
      <c r="AI878" s="141">
        <f t="shared" si="312"/>
        <v>0</v>
      </c>
      <c r="AJ878" s="141">
        <f t="shared" si="313"/>
        <v>0</v>
      </c>
      <c r="AK878" s="141">
        <f t="shared" si="314"/>
        <v>0</v>
      </c>
      <c r="AL878" s="141">
        <f t="shared" si="315"/>
        <v>0</v>
      </c>
      <c r="AM878" s="141">
        <f t="shared" si="316"/>
        <v>0</v>
      </c>
      <c r="AN878" s="141">
        <f t="shared" si="317"/>
        <v>1</v>
      </c>
      <c r="AO878" s="141">
        <f t="shared" si="318"/>
        <v>1</v>
      </c>
      <c r="AP878" s="142"/>
      <c r="AQ878" s="142"/>
      <c r="AR878" s="141">
        <f t="shared" si="319"/>
        <v>3</v>
      </c>
      <c r="AS878" s="141">
        <f t="shared" si="320"/>
        <v>3</v>
      </c>
      <c r="AT878" s="141" t="str">
        <f t="shared" si="321"/>
        <v>Correct</v>
      </c>
      <c r="AU878" s="142"/>
      <c r="AV878" s="115" t="s">
        <v>83</v>
      </c>
      <c r="AW878" s="115">
        <v>36</v>
      </c>
      <c r="AX878" s="115" t="s">
        <v>181</v>
      </c>
      <c r="AY878" s="115" t="s">
        <v>190</v>
      </c>
      <c r="AZ878" s="115" t="s">
        <v>85</v>
      </c>
      <c r="BA878" s="115" t="s">
        <v>86</v>
      </c>
      <c r="BB878" s="115" t="s">
        <v>87</v>
      </c>
      <c r="BC878" s="115" t="s">
        <v>101</v>
      </c>
      <c r="BD878" s="115" t="s">
        <v>89</v>
      </c>
      <c r="BE878" s="115" t="s">
        <v>90</v>
      </c>
      <c r="BF878" s="115" t="s">
        <v>91</v>
      </c>
      <c r="BG878" s="115" t="s">
        <v>91</v>
      </c>
    </row>
    <row r="879" spans="1:59">
      <c r="A879" s="115">
        <v>7044843507</v>
      </c>
      <c r="F879" s="115" t="s">
        <v>55</v>
      </c>
      <c r="I879" s="115" t="s">
        <v>58</v>
      </c>
      <c r="L879" s="115" t="s">
        <v>61</v>
      </c>
      <c r="T879" s="142"/>
      <c r="U879" s="141">
        <f t="shared" si="299"/>
        <v>3</v>
      </c>
      <c r="V879" s="141">
        <f t="shared" si="300"/>
        <v>1</v>
      </c>
      <c r="W879" s="142"/>
      <c r="X879" s="141">
        <f t="shared" si="301"/>
        <v>0</v>
      </c>
      <c r="Y879" s="141">
        <f t="shared" si="302"/>
        <v>0</v>
      </c>
      <c r="Z879" s="141">
        <f t="shared" si="303"/>
        <v>0</v>
      </c>
      <c r="AA879" s="141">
        <f t="shared" si="304"/>
        <v>0</v>
      </c>
      <c r="AB879" s="141">
        <f t="shared" si="305"/>
        <v>1</v>
      </c>
      <c r="AC879" s="141">
        <f t="shared" si="306"/>
        <v>0</v>
      </c>
      <c r="AD879" s="141">
        <f t="shared" si="307"/>
        <v>0</v>
      </c>
      <c r="AE879" s="141">
        <f t="shared" si="308"/>
        <v>1</v>
      </c>
      <c r="AF879" s="141">
        <f t="shared" si="309"/>
        <v>0</v>
      </c>
      <c r="AG879" s="141">
        <f t="shared" si="310"/>
        <v>0</v>
      </c>
      <c r="AH879" s="141">
        <f t="shared" si="311"/>
        <v>1</v>
      </c>
      <c r="AI879" s="141">
        <f t="shared" si="312"/>
        <v>0</v>
      </c>
      <c r="AJ879" s="141">
        <f t="shared" si="313"/>
        <v>0</v>
      </c>
      <c r="AK879" s="141">
        <f t="shared" si="314"/>
        <v>0</v>
      </c>
      <c r="AL879" s="141">
        <f t="shared" si="315"/>
        <v>0</v>
      </c>
      <c r="AM879" s="141">
        <f t="shared" si="316"/>
        <v>0</v>
      </c>
      <c r="AN879" s="141">
        <f t="shared" si="317"/>
        <v>0</v>
      </c>
      <c r="AO879" s="141">
        <f t="shared" si="318"/>
        <v>0</v>
      </c>
      <c r="AP879" s="142"/>
      <c r="AQ879" s="142"/>
      <c r="AR879" s="141">
        <f t="shared" si="319"/>
        <v>3</v>
      </c>
      <c r="AS879" s="141">
        <f t="shared" si="320"/>
        <v>3</v>
      </c>
      <c r="AT879" s="141" t="str">
        <f t="shared" si="321"/>
        <v>Correct</v>
      </c>
      <c r="AU879" s="142"/>
      <c r="AV879" s="115" t="s">
        <v>83</v>
      </c>
      <c r="AW879" s="115">
        <v>23</v>
      </c>
      <c r="AX879" s="115" t="s">
        <v>181</v>
      </c>
      <c r="AY879" s="115" t="s">
        <v>206</v>
      </c>
      <c r="AZ879" s="115" t="s">
        <v>97</v>
      </c>
      <c r="BA879" s="115" t="s">
        <v>86</v>
      </c>
      <c r="BB879" s="115" t="s">
        <v>87</v>
      </c>
      <c r="BC879" s="115" t="s">
        <v>88</v>
      </c>
      <c r="BD879" s="115" t="s">
        <v>94</v>
      </c>
      <c r="BE879" s="115" t="s">
        <v>90</v>
      </c>
      <c r="BF879" s="115" t="s">
        <v>91</v>
      </c>
      <c r="BG879" s="115" t="s">
        <v>91</v>
      </c>
    </row>
    <row r="880" spans="1:59">
      <c r="A880" s="115">
        <v>6985428245</v>
      </c>
      <c r="G880" s="115" t="s">
        <v>56</v>
      </c>
      <c r="I880" s="115" t="s">
        <v>58</v>
      </c>
      <c r="T880" s="142"/>
      <c r="U880" s="141">
        <f t="shared" si="299"/>
        <v>2</v>
      </c>
      <c r="V880" s="141">
        <f t="shared" si="300"/>
        <v>1.5</v>
      </c>
      <c r="W880" s="142"/>
      <c r="X880" s="141">
        <f t="shared" si="301"/>
        <v>0</v>
      </c>
      <c r="Y880" s="141">
        <f t="shared" si="302"/>
        <v>0</v>
      </c>
      <c r="Z880" s="141">
        <f t="shared" si="303"/>
        <v>0</v>
      </c>
      <c r="AA880" s="141">
        <f t="shared" si="304"/>
        <v>0</v>
      </c>
      <c r="AB880" s="141">
        <f t="shared" si="305"/>
        <v>0</v>
      </c>
      <c r="AC880" s="141">
        <f t="shared" si="306"/>
        <v>1</v>
      </c>
      <c r="AD880" s="141">
        <f t="shared" si="307"/>
        <v>0</v>
      </c>
      <c r="AE880" s="141">
        <f t="shared" si="308"/>
        <v>1</v>
      </c>
      <c r="AF880" s="141">
        <f t="shared" si="309"/>
        <v>0</v>
      </c>
      <c r="AG880" s="141">
        <f t="shared" si="310"/>
        <v>0</v>
      </c>
      <c r="AH880" s="141">
        <f t="shared" si="311"/>
        <v>0</v>
      </c>
      <c r="AI880" s="141">
        <f t="shared" si="312"/>
        <v>0</v>
      </c>
      <c r="AJ880" s="141">
        <f t="shared" si="313"/>
        <v>0</v>
      </c>
      <c r="AK880" s="141">
        <f t="shared" si="314"/>
        <v>0</v>
      </c>
      <c r="AL880" s="141">
        <f t="shared" si="315"/>
        <v>0</v>
      </c>
      <c r="AM880" s="141">
        <f t="shared" si="316"/>
        <v>0</v>
      </c>
      <c r="AN880" s="141">
        <f t="shared" si="317"/>
        <v>0</v>
      </c>
      <c r="AO880" s="141">
        <f t="shared" si="318"/>
        <v>0</v>
      </c>
      <c r="AP880" s="142"/>
      <c r="AQ880" s="142"/>
      <c r="AR880" s="141">
        <f t="shared" si="319"/>
        <v>2</v>
      </c>
      <c r="AS880" s="141">
        <f t="shared" si="320"/>
        <v>2</v>
      </c>
      <c r="AT880" s="141" t="str">
        <f t="shared" si="321"/>
        <v>Correct</v>
      </c>
      <c r="AU880" s="142"/>
      <c r="AV880" s="115" t="s">
        <v>83</v>
      </c>
      <c r="AW880" s="115">
        <v>75</v>
      </c>
      <c r="AX880" s="115" t="s">
        <v>84</v>
      </c>
      <c r="AY880" s="115" t="s">
        <v>119</v>
      </c>
      <c r="AZ880" s="115" t="s">
        <v>85</v>
      </c>
      <c r="BA880" s="115" t="s">
        <v>86</v>
      </c>
      <c r="BB880" s="115" t="s">
        <v>87</v>
      </c>
      <c r="BC880" s="115" t="s">
        <v>100</v>
      </c>
      <c r="BD880" s="115" t="s">
        <v>102</v>
      </c>
      <c r="BE880" s="115" t="s">
        <v>106</v>
      </c>
      <c r="BF880" s="115" t="s">
        <v>91</v>
      </c>
      <c r="BG880" s="115" t="s">
        <v>91</v>
      </c>
    </row>
    <row r="881" spans="1:59">
      <c r="A881" s="115">
        <v>6985437025</v>
      </c>
      <c r="B881" s="115" t="s">
        <v>52</v>
      </c>
      <c r="D881" s="115" t="s">
        <v>54</v>
      </c>
      <c r="E881" s="115" t="s">
        <v>19</v>
      </c>
      <c r="M881" s="115" t="s">
        <v>62</v>
      </c>
      <c r="S881" s="115" t="s">
        <v>66</v>
      </c>
      <c r="T881" s="142"/>
      <c r="U881" s="141">
        <f t="shared" si="299"/>
        <v>5</v>
      </c>
      <c r="V881" s="141">
        <f t="shared" si="300"/>
        <v>0.6</v>
      </c>
      <c r="W881" s="142"/>
      <c r="X881" s="141">
        <f t="shared" si="301"/>
        <v>0.6</v>
      </c>
      <c r="Y881" s="141">
        <f t="shared" si="302"/>
        <v>0</v>
      </c>
      <c r="Z881" s="141">
        <f t="shared" si="303"/>
        <v>0.6</v>
      </c>
      <c r="AA881" s="141">
        <f t="shared" si="304"/>
        <v>0.6</v>
      </c>
      <c r="AB881" s="141">
        <f t="shared" si="305"/>
        <v>0</v>
      </c>
      <c r="AC881" s="141">
        <f t="shared" si="306"/>
        <v>0</v>
      </c>
      <c r="AD881" s="141">
        <f t="shared" si="307"/>
        <v>0</v>
      </c>
      <c r="AE881" s="141">
        <f t="shared" si="308"/>
        <v>0</v>
      </c>
      <c r="AF881" s="141">
        <f t="shared" si="309"/>
        <v>0</v>
      </c>
      <c r="AG881" s="141">
        <f t="shared" si="310"/>
        <v>0</v>
      </c>
      <c r="AH881" s="141">
        <f t="shared" si="311"/>
        <v>0</v>
      </c>
      <c r="AI881" s="141">
        <f t="shared" si="312"/>
        <v>0.6</v>
      </c>
      <c r="AJ881" s="141">
        <f t="shared" si="313"/>
        <v>0</v>
      </c>
      <c r="AK881" s="141">
        <f t="shared" si="314"/>
        <v>0</v>
      </c>
      <c r="AL881" s="141">
        <f t="shared" si="315"/>
        <v>0</v>
      </c>
      <c r="AM881" s="141">
        <f t="shared" si="316"/>
        <v>0</v>
      </c>
      <c r="AN881" s="141">
        <f t="shared" si="317"/>
        <v>0</v>
      </c>
      <c r="AO881" s="141">
        <f t="shared" si="318"/>
        <v>0.6</v>
      </c>
      <c r="AP881" s="142"/>
      <c r="AQ881" s="142"/>
      <c r="AR881" s="141">
        <f t="shared" si="319"/>
        <v>3</v>
      </c>
      <c r="AS881" s="141">
        <f t="shared" si="320"/>
        <v>5</v>
      </c>
      <c r="AT881" s="141" t="str">
        <f t="shared" si="321"/>
        <v>Correct</v>
      </c>
      <c r="AU881" s="142"/>
      <c r="AV881" s="115" t="s">
        <v>83</v>
      </c>
      <c r="AW881" s="115">
        <v>80</v>
      </c>
      <c r="AX881" s="115" t="s">
        <v>84</v>
      </c>
      <c r="AY881" s="115" t="s">
        <v>152</v>
      </c>
      <c r="AZ881" s="115" t="s">
        <v>85</v>
      </c>
      <c r="BB881" s="115" t="s">
        <v>87</v>
      </c>
      <c r="BD881" s="115" t="s">
        <v>94</v>
      </c>
      <c r="BE881" s="115" t="s">
        <v>106</v>
      </c>
      <c r="BF881" s="115" t="s">
        <v>91</v>
      </c>
      <c r="BG881" s="115" t="s">
        <v>86</v>
      </c>
    </row>
    <row r="882" spans="1:59">
      <c r="A882" s="115">
        <v>6985439366</v>
      </c>
      <c r="B882" s="115" t="s">
        <v>52</v>
      </c>
      <c r="H882" s="115" t="s">
        <v>57</v>
      </c>
      <c r="N882" s="115" t="s">
        <v>26</v>
      </c>
      <c r="T882" s="142"/>
      <c r="U882" s="141">
        <f t="shared" si="299"/>
        <v>3</v>
      </c>
      <c r="V882" s="141">
        <f t="shared" si="300"/>
        <v>1</v>
      </c>
      <c r="W882" s="142"/>
      <c r="X882" s="141">
        <f t="shared" si="301"/>
        <v>1</v>
      </c>
      <c r="Y882" s="141">
        <f t="shared" si="302"/>
        <v>0</v>
      </c>
      <c r="Z882" s="141">
        <f t="shared" si="303"/>
        <v>0</v>
      </c>
      <c r="AA882" s="141">
        <f t="shared" si="304"/>
        <v>0</v>
      </c>
      <c r="AB882" s="141">
        <f t="shared" si="305"/>
        <v>0</v>
      </c>
      <c r="AC882" s="141">
        <f t="shared" si="306"/>
        <v>0</v>
      </c>
      <c r="AD882" s="141">
        <f t="shared" si="307"/>
        <v>1</v>
      </c>
      <c r="AE882" s="141">
        <f t="shared" si="308"/>
        <v>0</v>
      </c>
      <c r="AF882" s="141">
        <f t="shared" si="309"/>
        <v>0</v>
      </c>
      <c r="AG882" s="141">
        <f t="shared" si="310"/>
        <v>0</v>
      </c>
      <c r="AH882" s="141">
        <f t="shared" si="311"/>
        <v>0</v>
      </c>
      <c r="AI882" s="141">
        <f t="shared" si="312"/>
        <v>0</v>
      </c>
      <c r="AJ882" s="141">
        <f t="shared" si="313"/>
        <v>1</v>
      </c>
      <c r="AK882" s="141">
        <f t="shared" si="314"/>
        <v>0</v>
      </c>
      <c r="AL882" s="141">
        <f t="shared" si="315"/>
        <v>0</v>
      </c>
      <c r="AM882" s="141">
        <f t="shared" si="316"/>
        <v>0</v>
      </c>
      <c r="AN882" s="141">
        <f t="shared" si="317"/>
        <v>0</v>
      </c>
      <c r="AO882" s="141">
        <f t="shared" si="318"/>
        <v>0</v>
      </c>
      <c r="AP882" s="142"/>
      <c r="AQ882" s="142"/>
      <c r="AR882" s="141">
        <f t="shared" si="319"/>
        <v>3</v>
      </c>
      <c r="AS882" s="141">
        <f t="shared" si="320"/>
        <v>3</v>
      </c>
      <c r="AT882" s="141" t="str">
        <f t="shared" si="321"/>
        <v>Correct</v>
      </c>
      <c r="AU882" s="142"/>
      <c r="AV882" s="115" t="s">
        <v>99</v>
      </c>
      <c r="AW882" s="115">
        <v>63</v>
      </c>
      <c r="AX882" s="115" t="s">
        <v>84</v>
      </c>
      <c r="AY882" s="115" t="s">
        <v>130</v>
      </c>
      <c r="AZ882" s="115" t="s">
        <v>85</v>
      </c>
      <c r="BA882" s="115" t="s">
        <v>86</v>
      </c>
      <c r="BB882" s="115" t="s">
        <v>87</v>
      </c>
      <c r="BC882" s="115" t="s">
        <v>101</v>
      </c>
      <c r="BD882" s="115" t="s">
        <v>89</v>
      </c>
      <c r="BE882" s="115" t="s">
        <v>106</v>
      </c>
      <c r="BF882" s="115" t="s">
        <v>91</v>
      </c>
      <c r="BG882" s="115" t="s">
        <v>91</v>
      </c>
    </row>
    <row r="883" spans="1:59">
      <c r="A883" s="115">
        <v>6982462758</v>
      </c>
      <c r="D883" s="115" t="s">
        <v>54</v>
      </c>
      <c r="E883" s="115" t="s">
        <v>19</v>
      </c>
      <c r="S883" s="115" t="s">
        <v>66</v>
      </c>
      <c r="T883" s="142"/>
      <c r="U883" s="141">
        <f t="shared" si="299"/>
        <v>3</v>
      </c>
      <c r="V883" s="141">
        <f t="shared" si="300"/>
        <v>1</v>
      </c>
      <c r="W883" s="142"/>
      <c r="X883" s="141">
        <f t="shared" si="301"/>
        <v>0</v>
      </c>
      <c r="Y883" s="141">
        <f t="shared" si="302"/>
        <v>0</v>
      </c>
      <c r="Z883" s="141">
        <f t="shared" si="303"/>
        <v>1</v>
      </c>
      <c r="AA883" s="141">
        <f t="shared" si="304"/>
        <v>1</v>
      </c>
      <c r="AB883" s="141">
        <f t="shared" si="305"/>
        <v>0</v>
      </c>
      <c r="AC883" s="141">
        <f t="shared" si="306"/>
        <v>0</v>
      </c>
      <c r="AD883" s="141">
        <f t="shared" si="307"/>
        <v>0</v>
      </c>
      <c r="AE883" s="141">
        <f t="shared" si="308"/>
        <v>0</v>
      </c>
      <c r="AF883" s="141">
        <f t="shared" si="309"/>
        <v>0</v>
      </c>
      <c r="AG883" s="141">
        <f t="shared" si="310"/>
        <v>0</v>
      </c>
      <c r="AH883" s="141">
        <f t="shared" si="311"/>
        <v>0</v>
      </c>
      <c r="AI883" s="141">
        <f t="shared" si="312"/>
        <v>0</v>
      </c>
      <c r="AJ883" s="141">
        <f t="shared" si="313"/>
        <v>0</v>
      </c>
      <c r="AK883" s="141">
        <f t="shared" si="314"/>
        <v>0</v>
      </c>
      <c r="AL883" s="141">
        <f t="shared" si="315"/>
        <v>0</v>
      </c>
      <c r="AM883" s="141">
        <f t="shared" si="316"/>
        <v>0</v>
      </c>
      <c r="AN883" s="141">
        <f t="shared" si="317"/>
        <v>0</v>
      </c>
      <c r="AO883" s="141">
        <f t="shared" si="318"/>
        <v>1</v>
      </c>
      <c r="AP883" s="142"/>
      <c r="AQ883" s="142"/>
      <c r="AR883" s="141">
        <f t="shared" si="319"/>
        <v>3</v>
      </c>
      <c r="AS883" s="141">
        <f t="shared" si="320"/>
        <v>3</v>
      </c>
      <c r="AT883" s="141" t="str">
        <f t="shared" si="321"/>
        <v>Correct</v>
      </c>
      <c r="AU883" s="142"/>
      <c r="AV883" s="115" t="s">
        <v>99</v>
      </c>
      <c r="AW883" s="115">
        <v>55</v>
      </c>
      <c r="AX883" s="115" t="s">
        <v>181</v>
      </c>
      <c r="AY883" s="115" t="s">
        <v>232</v>
      </c>
      <c r="AZ883" s="115" t="s">
        <v>85</v>
      </c>
      <c r="BA883" s="115" t="s">
        <v>86</v>
      </c>
      <c r="BC883" s="115" t="s">
        <v>88</v>
      </c>
      <c r="BD883" s="115" t="s">
        <v>89</v>
      </c>
      <c r="BE883" s="115" t="s">
        <v>90</v>
      </c>
      <c r="BF883" s="115" t="s">
        <v>91</v>
      </c>
      <c r="BG883" s="115" t="s">
        <v>91</v>
      </c>
    </row>
    <row r="884" spans="1:59">
      <c r="A884" s="115">
        <v>7045760604</v>
      </c>
      <c r="F884" s="115" t="s">
        <v>55</v>
      </c>
      <c r="T884" s="142"/>
      <c r="U884" s="141">
        <f t="shared" si="299"/>
        <v>1</v>
      </c>
      <c r="V884" s="141">
        <f t="shared" si="300"/>
        <v>3</v>
      </c>
      <c r="W884" s="142"/>
      <c r="X884" s="141">
        <f t="shared" si="301"/>
        <v>0</v>
      </c>
      <c r="Y884" s="141">
        <f t="shared" si="302"/>
        <v>0</v>
      </c>
      <c r="Z884" s="141">
        <f t="shared" si="303"/>
        <v>0</v>
      </c>
      <c r="AA884" s="141">
        <f t="shared" si="304"/>
        <v>0</v>
      </c>
      <c r="AB884" s="141">
        <f t="shared" si="305"/>
        <v>1</v>
      </c>
      <c r="AC884" s="141">
        <f t="shared" si="306"/>
        <v>0</v>
      </c>
      <c r="AD884" s="141">
        <f t="shared" si="307"/>
        <v>0</v>
      </c>
      <c r="AE884" s="141">
        <f t="shared" si="308"/>
        <v>0</v>
      </c>
      <c r="AF884" s="141">
        <f t="shared" si="309"/>
        <v>0</v>
      </c>
      <c r="AG884" s="141">
        <f t="shared" si="310"/>
        <v>0</v>
      </c>
      <c r="AH884" s="141">
        <f t="shared" si="311"/>
        <v>0</v>
      </c>
      <c r="AI884" s="141">
        <f t="shared" si="312"/>
        <v>0</v>
      </c>
      <c r="AJ884" s="141">
        <f t="shared" si="313"/>
        <v>0</v>
      </c>
      <c r="AK884" s="141">
        <f t="shared" si="314"/>
        <v>0</v>
      </c>
      <c r="AL884" s="141">
        <f t="shared" si="315"/>
        <v>0</v>
      </c>
      <c r="AM884" s="141">
        <f t="shared" si="316"/>
        <v>0</v>
      </c>
      <c r="AN884" s="141">
        <f t="shared" si="317"/>
        <v>0</v>
      </c>
      <c r="AO884" s="141">
        <f t="shared" si="318"/>
        <v>0</v>
      </c>
      <c r="AP884" s="142"/>
      <c r="AQ884" s="142"/>
      <c r="AR884" s="141">
        <f t="shared" si="319"/>
        <v>1</v>
      </c>
      <c r="AS884" s="141">
        <f t="shared" si="320"/>
        <v>1</v>
      </c>
      <c r="AT884" s="141" t="str">
        <f t="shared" si="321"/>
        <v>Correct</v>
      </c>
      <c r="AU884" s="142"/>
      <c r="AV884" s="115" t="s">
        <v>83</v>
      </c>
      <c r="AW884" s="115">
        <v>72</v>
      </c>
      <c r="AX884" s="115" t="s">
        <v>181</v>
      </c>
      <c r="AY884" s="115" t="s">
        <v>190</v>
      </c>
      <c r="BA884" s="115" t="s">
        <v>86</v>
      </c>
      <c r="BB884" s="115" t="s">
        <v>87</v>
      </c>
      <c r="BC884" s="115" t="s">
        <v>96</v>
      </c>
      <c r="BD884" s="115" t="s">
        <v>94</v>
      </c>
      <c r="BE884" s="115" t="s">
        <v>106</v>
      </c>
      <c r="BF884" s="115" t="s">
        <v>91</v>
      </c>
    </row>
    <row r="885" spans="1:59">
      <c r="A885" s="115">
        <v>7045783563</v>
      </c>
      <c r="F885" s="115" t="s">
        <v>55</v>
      </c>
      <c r="T885" s="142"/>
      <c r="U885" s="141">
        <f t="shared" si="299"/>
        <v>1</v>
      </c>
      <c r="V885" s="141">
        <f t="shared" si="300"/>
        <v>3</v>
      </c>
      <c r="W885" s="142"/>
      <c r="X885" s="141">
        <f t="shared" si="301"/>
        <v>0</v>
      </c>
      <c r="Y885" s="141">
        <f t="shared" si="302"/>
        <v>0</v>
      </c>
      <c r="Z885" s="141">
        <f t="shared" si="303"/>
        <v>0</v>
      </c>
      <c r="AA885" s="141">
        <f t="shared" si="304"/>
        <v>0</v>
      </c>
      <c r="AB885" s="141">
        <f t="shared" si="305"/>
        <v>1</v>
      </c>
      <c r="AC885" s="141">
        <f t="shared" si="306"/>
        <v>0</v>
      </c>
      <c r="AD885" s="141">
        <f t="shared" si="307"/>
        <v>0</v>
      </c>
      <c r="AE885" s="141">
        <f t="shared" si="308"/>
        <v>0</v>
      </c>
      <c r="AF885" s="141">
        <f t="shared" si="309"/>
        <v>0</v>
      </c>
      <c r="AG885" s="141">
        <f t="shared" si="310"/>
        <v>0</v>
      </c>
      <c r="AH885" s="141">
        <f t="shared" si="311"/>
        <v>0</v>
      </c>
      <c r="AI885" s="141">
        <f t="shared" si="312"/>
        <v>0</v>
      </c>
      <c r="AJ885" s="141">
        <f t="shared" si="313"/>
        <v>0</v>
      </c>
      <c r="AK885" s="141">
        <f t="shared" si="314"/>
        <v>0</v>
      </c>
      <c r="AL885" s="141">
        <f t="shared" si="315"/>
        <v>0</v>
      </c>
      <c r="AM885" s="141">
        <f t="shared" si="316"/>
        <v>0</v>
      </c>
      <c r="AN885" s="141">
        <f t="shared" si="317"/>
        <v>0</v>
      </c>
      <c r="AO885" s="141">
        <f t="shared" si="318"/>
        <v>0</v>
      </c>
      <c r="AP885" s="142"/>
      <c r="AQ885" s="142"/>
      <c r="AR885" s="141">
        <f t="shared" si="319"/>
        <v>1</v>
      </c>
      <c r="AS885" s="141">
        <f t="shared" si="320"/>
        <v>1</v>
      </c>
      <c r="AT885" s="141" t="str">
        <f t="shared" si="321"/>
        <v>Correct</v>
      </c>
      <c r="AU885" s="142"/>
      <c r="AV885" s="115" t="s">
        <v>83</v>
      </c>
      <c r="AW885" s="115">
        <v>78</v>
      </c>
      <c r="AX885" s="115" t="s">
        <v>181</v>
      </c>
      <c r="AY885" s="115" t="s">
        <v>208</v>
      </c>
      <c r="AZ885" s="115" t="s">
        <v>85</v>
      </c>
      <c r="BA885" s="115" t="s">
        <v>86</v>
      </c>
      <c r="BB885" s="115" t="s">
        <v>137</v>
      </c>
      <c r="BD885" s="115" t="s">
        <v>111</v>
      </c>
      <c r="BE885" s="115" t="s">
        <v>106</v>
      </c>
      <c r="BF885" s="115" t="s">
        <v>91</v>
      </c>
      <c r="BG885" s="115" t="s">
        <v>86</v>
      </c>
    </row>
    <row r="886" spans="1:59">
      <c r="A886" s="115">
        <v>7008116676</v>
      </c>
      <c r="S886" s="115" t="s">
        <v>66</v>
      </c>
      <c r="T886" s="142"/>
      <c r="U886" s="141">
        <f t="shared" si="299"/>
        <v>1</v>
      </c>
      <c r="V886" s="141">
        <f t="shared" si="300"/>
        <v>3</v>
      </c>
      <c r="W886" s="142"/>
      <c r="X886" s="141">
        <f t="shared" si="301"/>
        <v>0</v>
      </c>
      <c r="Y886" s="141">
        <f t="shared" si="302"/>
        <v>0</v>
      </c>
      <c r="Z886" s="141">
        <f t="shared" si="303"/>
        <v>0</v>
      </c>
      <c r="AA886" s="141">
        <f t="shared" si="304"/>
        <v>0</v>
      </c>
      <c r="AB886" s="141">
        <f t="shared" si="305"/>
        <v>0</v>
      </c>
      <c r="AC886" s="141">
        <f t="shared" si="306"/>
        <v>0</v>
      </c>
      <c r="AD886" s="141">
        <f t="shared" si="307"/>
        <v>0</v>
      </c>
      <c r="AE886" s="141">
        <f t="shared" si="308"/>
        <v>0</v>
      </c>
      <c r="AF886" s="141">
        <f t="shared" si="309"/>
        <v>0</v>
      </c>
      <c r="AG886" s="141">
        <f t="shared" si="310"/>
        <v>0</v>
      </c>
      <c r="AH886" s="141">
        <f t="shared" si="311"/>
        <v>0</v>
      </c>
      <c r="AI886" s="141">
        <f t="shared" si="312"/>
        <v>0</v>
      </c>
      <c r="AJ886" s="141">
        <f t="shared" si="313"/>
        <v>0</v>
      </c>
      <c r="AK886" s="141">
        <f t="shared" si="314"/>
        <v>0</v>
      </c>
      <c r="AL886" s="141">
        <f t="shared" si="315"/>
        <v>0</v>
      </c>
      <c r="AM886" s="141">
        <f t="shared" si="316"/>
        <v>0</v>
      </c>
      <c r="AN886" s="141">
        <f t="shared" si="317"/>
        <v>0</v>
      </c>
      <c r="AO886" s="141">
        <f t="shared" si="318"/>
        <v>1</v>
      </c>
      <c r="AP886" s="142"/>
      <c r="AQ886" s="142"/>
      <c r="AR886" s="141">
        <f t="shared" si="319"/>
        <v>1</v>
      </c>
      <c r="AS886" s="141">
        <f t="shared" si="320"/>
        <v>1</v>
      </c>
      <c r="AT886" s="141" t="str">
        <f t="shared" si="321"/>
        <v>Correct</v>
      </c>
      <c r="AU886" s="142"/>
      <c r="AV886" s="115" t="s">
        <v>99</v>
      </c>
      <c r="AW886" s="115">
        <v>70</v>
      </c>
      <c r="AX886" s="115" t="s">
        <v>84</v>
      </c>
      <c r="AY886" s="115" t="s">
        <v>144</v>
      </c>
      <c r="AZ886" s="115" t="s">
        <v>85</v>
      </c>
      <c r="BA886" s="115" t="s">
        <v>86</v>
      </c>
      <c r="BB886" s="115" t="s">
        <v>87</v>
      </c>
    </row>
    <row r="887" spans="1:59">
      <c r="A887" s="115">
        <v>5584547896</v>
      </c>
      <c r="C887" s="115" t="s">
        <v>53</v>
      </c>
      <c r="M887" s="115" t="s">
        <v>62</v>
      </c>
      <c r="S887" s="115" t="s">
        <v>66</v>
      </c>
      <c r="T887" s="142"/>
      <c r="U887" s="141">
        <f t="shared" si="299"/>
        <v>3</v>
      </c>
      <c r="V887" s="141">
        <f t="shared" si="300"/>
        <v>1</v>
      </c>
      <c r="W887" s="142"/>
      <c r="X887" s="141">
        <f t="shared" si="301"/>
        <v>0</v>
      </c>
      <c r="Y887" s="141">
        <f t="shared" si="302"/>
        <v>1</v>
      </c>
      <c r="Z887" s="141">
        <f t="shared" si="303"/>
        <v>0</v>
      </c>
      <c r="AA887" s="141">
        <f t="shared" si="304"/>
        <v>0</v>
      </c>
      <c r="AB887" s="141">
        <f t="shared" si="305"/>
        <v>0</v>
      </c>
      <c r="AC887" s="141">
        <f t="shared" si="306"/>
        <v>0</v>
      </c>
      <c r="AD887" s="141">
        <f t="shared" si="307"/>
        <v>0</v>
      </c>
      <c r="AE887" s="141">
        <f t="shared" si="308"/>
        <v>0</v>
      </c>
      <c r="AF887" s="141">
        <f t="shared" si="309"/>
        <v>0</v>
      </c>
      <c r="AG887" s="141">
        <f t="shared" si="310"/>
        <v>0</v>
      </c>
      <c r="AH887" s="141">
        <f t="shared" si="311"/>
        <v>0</v>
      </c>
      <c r="AI887" s="141">
        <f t="shared" si="312"/>
        <v>1</v>
      </c>
      <c r="AJ887" s="141">
        <f t="shared" si="313"/>
        <v>0</v>
      </c>
      <c r="AK887" s="141">
        <f t="shared" si="314"/>
        <v>0</v>
      </c>
      <c r="AL887" s="141">
        <f t="shared" si="315"/>
        <v>0</v>
      </c>
      <c r="AM887" s="141">
        <f t="shared" si="316"/>
        <v>0</v>
      </c>
      <c r="AN887" s="141">
        <f t="shared" si="317"/>
        <v>0</v>
      </c>
      <c r="AO887" s="141">
        <f t="shared" si="318"/>
        <v>1</v>
      </c>
      <c r="AP887" s="142"/>
      <c r="AQ887" s="142"/>
      <c r="AR887" s="141">
        <f t="shared" si="319"/>
        <v>3</v>
      </c>
      <c r="AS887" s="141">
        <f t="shared" si="320"/>
        <v>3</v>
      </c>
      <c r="AT887" s="141" t="str">
        <f t="shared" si="321"/>
        <v>Correct</v>
      </c>
      <c r="AU887" s="142"/>
      <c r="AV887" s="115" t="s">
        <v>83</v>
      </c>
      <c r="AW887" s="115">
        <v>54</v>
      </c>
      <c r="AX887" s="115" t="s">
        <v>181</v>
      </c>
      <c r="AY887" s="115" t="s">
        <v>434</v>
      </c>
      <c r="AZ887" s="115" t="s">
        <v>85</v>
      </c>
      <c r="BA887" s="115" t="s">
        <v>86</v>
      </c>
      <c r="BB887" s="115" t="s">
        <v>87</v>
      </c>
      <c r="BC887" s="115" t="s">
        <v>88</v>
      </c>
      <c r="BD887" s="115" t="s">
        <v>94</v>
      </c>
      <c r="BE887" s="115" t="s">
        <v>90</v>
      </c>
      <c r="BF887" s="115" t="s">
        <v>91</v>
      </c>
      <c r="BG887" s="115" t="s">
        <v>91</v>
      </c>
    </row>
    <row r="888" spans="1:59">
      <c r="A888" s="115">
        <v>7010994796</v>
      </c>
      <c r="T888" s="142"/>
      <c r="U888" s="141">
        <f t="shared" si="299"/>
        <v>0</v>
      </c>
      <c r="V888" s="141" t="e">
        <f t="shared" si="300"/>
        <v>#DIV/0!</v>
      </c>
      <c r="W888" s="142"/>
      <c r="X888" s="141">
        <f t="shared" si="301"/>
        <v>0</v>
      </c>
      <c r="Y888" s="141">
        <f t="shared" si="302"/>
        <v>0</v>
      </c>
      <c r="Z888" s="141">
        <f t="shared" si="303"/>
        <v>0</v>
      </c>
      <c r="AA888" s="141">
        <f t="shared" si="304"/>
        <v>0</v>
      </c>
      <c r="AB888" s="141">
        <f t="shared" si="305"/>
        <v>0</v>
      </c>
      <c r="AC888" s="141">
        <f t="shared" si="306"/>
        <v>0</v>
      </c>
      <c r="AD888" s="141">
        <f t="shared" si="307"/>
        <v>0</v>
      </c>
      <c r="AE888" s="141">
        <f t="shared" si="308"/>
        <v>0</v>
      </c>
      <c r="AF888" s="141">
        <f t="shared" si="309"/>
        <v>0</v>
      </c>
      <c r="AG888" s="141">
        <f t="shared" si="310"/>
        <v>0</v>
      </c>
      <c r="AH888" s="141">
        <f t="shared" si="311"/>
        <v>0</v>
      </c>
      <c r="AI888" s="141">
        <f t="shared" si="312"/>
        <v>0</v>
      </c>
      <c r="AJ888" s="141">
        <f t="shared" si="313"/>
        <v>0</v>
      </c>
      <c r="AK888" s="141">
        <f t="shared" si="314"/>
        <v>0</v>
      </c>
      <c r="AL888" s="141">
        <f t="shared" si="315"/>
        <v>0</v>
      </c>
      <c r="AM888" s="141">
        <f t="shared" si="316"/>
        <v>0</v>
      </c>
      <c r="AN888" s="141">
        <f t="shared" si="317"/>
        <v>0</v>
      </c>
      <c r="AO888" s="141">
        <f t="shared" si="318"/>
        <v>0</v>
      </c>
      <c r="AP888" s="142"/>
      <c r="AQ888" s="142"/>
      <c r="AR888" s="141">
        <f t="shared" si="319"/>
        <v>0</v>
      </c>
      <c r="AS888" s="141">
        <f t="shared" si="320"/>
        <v>0</v>
      </c>
      <c r="AT888" s="141" t="str">
        <f t="shared" si="321"/>
        <v>Correct</v>
      </c>
      <c r="AU888" s="142"/>
      <c r="AV888" s="115" t="s">
        <v>83</v>
      </c>
      <c r="AW888" s="115">
        <v>55</v>
      </c>
      <c r="AX888" s="115" t="s">
        <v>84</v>
      </c>
      <c r="AY888" s="115" t="s">
        <v>123</v>
      </c>
      <c r="AZ888" s="115" t="s">
        <v>107</v>
      </c>
      <c r="BA888" s="115" t="s">
        <v>91</v>
      </c>
      <c r="BB888" s="115" t="s">
        <v>108</v>
      </c>
      <c r="BC888" s="115" t="s">
        <v>101</v>
      </c>
      <c r="BD888" s="115" t="s">
        <v>89</v>
      </c>
      <c r="BE888" s="115" t="s">
        <v>103</v>
      </c>
      <c r="BF888" s="115" t="s">
        <v>91</v>
      </c>
      <c r="BG888" s="115" t="s">
        <v>91</v>
      </c>
    </row>
    <row r="889" spans="1:59">
      <c r="A889" s="115">
        <v>7020341247</v>
      </c>
      <c r="S889" s="115" t="s">
        <v>66</v>
      </c>
      <c r="T889" s="142"/>
      <c r="U889" s="141">
        <f t="shared" si="299"/>
        <v>1</v>
      </c>
      <c r="V889" s="141">
        <f t="shared" si="300"/>
        <v>3</v>
      </c>
      <c r="W889" s="142"/>
      <c r="X889" s="141">
        <f t="shared" si="301"/>
        <v>0</v>
      </c>
      <c r="Y889" s="141">
        <f t="shared" si="302"/>
        <v>0</v>
      </c>
      <c r="Z889" s="141">
        <f t="shared" si="303"/>
        <v>0</v>
      </c>
      <c r="AA889" s="141">
        <f t="shared" si="304"/>
        <v>0</v>
      </c>
      <c r="AB889" s="141">
        <f t="shared" si="305"/>
        <v>0</v>
      </c>
      <c r="AC889" s="141">
        <f t="shared" si="306"/>
        <v>0</v>
      </c>
      <c r="AD889" s="141">
        <f t="shared" si="307"/>
        <v>0</v>
      </c>
      <c r="AE889" s="141">
        <f t="shared" si="308"/>
        <v>0</v>
      </c>
      <c r="AF889" s="141">
        <f t="shared" si="309"/>
        <v>0</v>
      </c>
      <c r="AG889" s="141">
        <f t="shared" si="310"/>
        <v>0</v>
      </c>
      <c r="AH889" s="141">
        <f t="shared" si="311"/>
        <v>0</v>
      </c>
      <c r="AI889" s="141">
        <f t="shared" si="312"/>
        <v>0</v>
      </c>
      <c r="AJ889" s="141">
        <f t="shared" si="313"/>
        <v>0</v>
      </c>
      <c r="AK889" s="141">
        <f t="shared" si="314"/>
        <v>0</v>
      </c>
      <c r="AL889" s="141">
        <f t="shared" si="315"/>
        <v>0</v>
      </c>
      <c r="AM889" s="141">
        <f t="shared" si="316"/>
        <v>0</v>
      </c>
      <c r="AN889" s="141">
        <f t="shared" si="317"/>
        <v>0</v>
      </c>
      <c r="AO889" s="141">
        <f t="shared" si="318"/>
        <v>1</v>
      </c>
      <c r="AP889" s="142"/>
      <c r="AQ889" s="142"/>
      <c r="AR889" s="141">
        <f t="shared" si="319"/>
        <v>1</v>
      </c>
      <c r="AS889" s="141">
        <f t="shared" si="320"/>
        <v>1</v>
      </c>
      <c r="AT889" s="141" t="str">
        <f t="shared" si="321"/>
        <v>Correct</v>
      </c>
      <c r="AU889" s="142"/>
      <c r="AV889" s="115" t="s">
        <v>99</v>
      </c>
      <c r="AW889" s="115">
        <v>27</v>
      </c>
      <c r="AX889" s="115" t="s">
        <v>181</v>
      </c>
      <c r="AY889" s="115" t="s">
        <v>192</v>
      </c>
      <c r="AZ889" s="115" t="s">
        <v>85</v>
      </c>
      <c r="BA889" s="115" t="s">
        <v>86</v>
      </c>
      <c r="BB889" s="115" t="s">
        <v>87</v>
      </c>
      <c r="BC889" s="115" t="s">
        <v>88</v>
      </c>
      <c r="BD889" s="115" t="s">
        <v>89</v>
      </c>
      <c r="BE889" s="115" t="s">
        <v>90</v>
      </c>
      <c r="BF889" s="115" t="s">
        <v>91</v>
      </c>
      <c r="BG889" s="115" t="s">
        <v>91</v>
      </c>
    </row>
    <row r="890" spans="1:59">
      <c r="A890" s="115">
        <v>6985430263</v>
      </c>
      <c r="D890" s="115" t="s">
        <v>54</v>
      </c>
      <c r="T890" s="142"/>
      <c r="U890" s="141">
        <f t="shared" si="299"/>
        <v>1</v>
      </c>
      <c r="V890" s="141">
        <f t="shared" si="300"/>
        <v>3</v>
      </c>
      <c r="W890" s="142"/>
      <c r="X890" s="141">
        <f t="shared" si="301"/>
        <v>0</v>
      </c>
      <c r="Y890" s="141">
        <f t="shared" si="302"/>
        <v>0</v>
      </c>
      <c r="Z890" s="141">
        <f t="shared" si="303"/>
        <v>1</v>
      </c>
      <c r="AA890" s="141">
        <f t="shared" si="304"/>
        <v>0</v>
      </c>
      <c r="AB890" s="141">
        <f t="shared" si="305"/>
        <v>0</v>
      </c>
      <c r="AC890" s="141">
        <f t="shared" si="306"/>
        <v>0</v>
      </c>
      <c r="AD890" s="141">
        <f t="shared" si="307"/>
        <v>0</v>
      </c>
      <c r="AE890" s="141">
        <f t="shared" si="308"/>
        <v>0</v>
      </c>
      <c r="AF890" s="141">
        <f t="shared" si="309"/>
        <v>0</v>
      </c>
      <c r="AG890" s="141">
        <f t="shared" si="310"/>
        <v>0</v>
      </c>
      <c r="AH890" s="141">
        <f t="shared" si="311"/>
        <v>0</v>
      </c>
      <c r="AI890" s="141">
        <f t="shared" si="312"/>
        <v>0</v>
      </c>
      <c r="AJ890" s="141">
        <f t="shared" si="313"/>
        <v>0</v>
      </c>
      <c r="AK890" s="141">
        <f t="shared" si="314"/>
        <v>0</v>
      </c>
      <c r="AL890" s="141">
        <f t="shared" si="315"/>
        <v>0</v>
      </c>
      <c r="AM890" s="141">
        <f t="shared" si="316"/>
        <v>0</v>
      </c>
      <c r="AN890" s="141">
        <f t="shared" si="317"/>
        <v>0</v>
      </c>
      <c r="AO890" s="141">
        <f t="shared" si="318"/>
        <v>0</v>
      </c>
      <c r="AP890" s="142"/>
      <c r="AQ890" s="142"/>
      <c r="AR890" s="141">
        <f t="shared" si="319"/>
        <v>1</v>
      </c>
      <c r="AS890" s="141">
        <f t="shared" si="320"/>
        <v>1</v>
      </c>
      <c r="AT890" s="141" t="str">
        <f t="shared" si="321"/>
        <v>Correct</v>
      </c>
      <c r="AU890" s="142"/>
      <c r="AV890" s="115" t="s">
        <v>83</v>
      </c>
      <c r="AW890" s="115">
        <v>74</v>
      </c>
      <c r="AX890" s="115" t="s">
        <v>84</v>
      </c>
      <c r="AY890" s="115" t="s">
        <v>453</v>
      </c>
      <c r="AZ890" s="115" t="s">
        <v>85</v>
      </c>
      <c r="BA890" s="115" t="s">
        <v>86</v>
      </c>
      <c r="BB890" s="115" t="s">
        <v>87</v>
      </c>
      <c r="BC890" s="115" t="s">
        <v>100</v>
      </c>
      <c r="BD890" s="115" t="s">
        <v>89</v>
      </c>
      <c r="BE890" s="115" t="s">
        <v>106</v>
      </c>
      <c r="BF890" s="115" t="s">
        <v>91</v>
      </c>
      <c r="BG890" s="115" t="s">
        <v>91</v>
      </c>
    </row>
    <row r="891" spans="1:59">
      <c r="A891" s="115">
        <v>5586743127</v>
      </c>
      <c r="B891" s="115" t="s">
        <v>52</v>
      </c>
      <c r="E891" s="115" t="s">
        <v>19</v>
      </c>
      <c r="L891" s="115" t="s">
        <v>61</v>
      </c>
      <c r="T891" s="142"/>
      <c r="U891" s="141">
        <f t="shared" si="299"/>
        <v>3</v>
      </c>
      <c r="V891" s="141">
        <f t="shared" si="300"/>
        <v>1</v>
      </c>
      <c r="W891" s="142"/>
      <c r="X891" s="141">
        <f t="shared" si="301"/>
        <v>1</v>
      </c>
      <c r="Y891" s="141">
        <f t="shared" si="302"/>
        <v>0</v>
      </c>
      <c r="Z891" s="141">
        <f t="shared" si="303"/>
        <v>0</v>
      </c>
      <c r="AA891" s="141">
        <f t="shared" si="304"/>
        <v>1</v>
      </c>
      <c r="AB891" s="141">
        <f t="shared" si="305"/>
        <v>0</v>
      </c>
      <c r="AC891" s="141">
        <f t="shared" si="306"/>
        <v>0</v>
      </c>
      <c r="AD891" s="141">
        <f t="shared" si="307"/>
        <v>0</v>
      </c>
      <c r="AE891" s="141">
        <f t="shared" si="308"/>
        <v>0</v>
      </c>
      <c r="AF891" s="141">
        <f t="shared" si="309"/>
        <v>0</v>
      </c>
      <c r="AG891" s="141">
        <f t="shared" si="310"/>
        <v>0</v>
      </c>
      <c r="AH891" s="141">
        <f t="shared" si="311"/>
        <v>1</v>
      </c>
      <c r="AI891" s="141">
        <f t="shared" si="312"/>
        <v>0</v>
      </c>
      <c r="AJ891" s="141">
        <f t="shared" si="313"/>
        <v>0</v>
      </c>
      <c r="AK891" s="141">
        <f t="shared" si="314"/>
        <v>0</v>
      </c>
      <c r="AL891" s="141">
        <f t="shared" si="315"/>
        <v>0</v>
      </c>
      <c r="AM891" s="141">
        <f t="shared" si="316"/>
        <v>0</v>
      </c>
      <c r="AN891" s="141">
        <f t="shared" si="317"/>
        <v>0</v>
      </c>
      <c r="AO891" s="141">
        <f t="shared" si="318"/>
        <v>0</v>
      </c>
      <c r="AP891" s="142"/>
      <c r="AQ891" s="142"/>
      <c r="AR891" s="141">
        <f t="shared" si="319"/>
        <v>3</v>
      </c>
      <c r="AS891" s="141">
        <f t="shared" si="320"/>
        <v>3</v>
      </c>
      <c r="AT891" s="141" t="str">
        <f t="shared" si="321"/>
        <v>Correct</v>
      </c>
      <c r="AU891" s="142"/>
      <c r="AV891" s="115" t="s">
        <v>83</v>
      </c>
      <c r="AW891" s="115">
        <v>70</v>
      </c>
      <c r="AX891" s="115" t="s">
        <v>181</v>
      </c>
      <c r="AY891" s="115" t="s">
        <v>211</v>
      </c>
    </row>
    <row r="892" spans="1:59">
      <c r="A892" s="115">
        <v>6984047753</v>
      </c>
      <c r="B892" s="115" t="s">
        <v>52</v>
      </c>
      <c r="E892" s="115" t="s">
        <v>19</v>
      </c>
      <c r="L892" s="115" t="s">
        <v>61</v>
      </c>
      <c r="T892" s="142"/>
      <c r="U892" s="141">
        <f t="shared" si="299"/>
        <v>3</v>
      </c>
      <c r="V892" s="141">
        <f t="shared" si="300"/>
        <v>1</v>
      </c>
      <c r="W892" s="142"/>
      <c r="X892" s="141">
        <f t="shared" si="301"/>
        <v>1</v>
      </c>
      <c r="Y892" s="141">
        <f t="shared" si="302"/>
        <v>0</v>
      </c>
      <c r="Z892" s="141">
        <f t="shared" si="303"/>
        <v>0</v>
      </c>
      <c r="AA892" s="141">
        <f t="shared" si="304"/>
        <v>1</v>
      </c>
      <c r="AB892" s="141">
        <f t="shared" si="305"/>
        <v>0</v>
      </c>
      <c r="AC892" s="141">
        <f t="shared" si="306"/>
        <v>0</v>
      </c>
      <c r="AD892" s="141">
        <f t="shared" si="307"/>
        <v>0</v>
      </c>
      <c r="AE892" s="141">
        <f t="shared" si="308"/>
        <v>0</v>
      </c>
      <c r="AF892" s="141">
        <f t="shared" si="309"/>
        <v>0</v>
      </c>
      <c r="AG892" s="141">
        <f t="shared" si="310"/>
        <v>0</v>
      </c>
      <c r="AH892" s="141">
        <f t="shared" si="311"/>
        <v>1</v>
      </c>
      <c r="AI892" s="141">
        <f t="shared" si="312"/>
        <v>0</v>
      </c>
      <c r="AJ892" s="141">
        <f t="shared" si="313"/>
        <v>0</v>
      </c>
      <c r="AK892" s="141">
        <f t="shared" si="314"/>
        <v>0</v>
      </c>
      <c r="AL892" s="141">
        <f t="shared" si="315"/>
        <v>0</v>
      </c>
      <c r="AM892" s="141">
        <f t="shared" si="316"/>
        <v>0</v>
      </c>
      <c r="AN892" s="141">
        <f t="shared" si="317"/>
        <v>0</v>
      </c>
      <c r="AO892" s="141">
        <f t="shared" si="318"/>
        <v>0</v>
      </c>
      <c r="AP892" s="142"/>
      <c r="AQ892" s="142"/>
      <c r="AR892" s="141">
        <f t="shared" si="319"/>
        <v>3</v>
      </c>
      <c r="AS892" s="141">
        <f t="shared" si="320"/>
        <v>3</v>
      </c>
      <c r="AT892" s="141" t="str">
        <f t="shared" si="321"/>
        <v>Correct</v>
      </c>
      <c r="AU892" s="142"/>
      <c r="AV892" s="115" t="s">
        <v>83</v>
      </c>
      <c r="AW892" s="115">
        <v>70</v>
      </c>
      <c r="AX892" s="115" t="s">
        <v>181</v>
      </c>
      <c r="AY892" s="115" t="s">
        <v>211</v>
      </c>
      <c r="AZ892" s="115" t="s">
        <v>85</v>
      </c>
      <c r="BB892" s="115" t="s">
        <v>87</v>
      </c>
      <c r="BC892" s="115" t="s">
        <v>104</v>
      </c>
      <c r="BD892" s="115" t="s">
        <v>94</v>
      </c>
      <c r="BE892" s="115" t="s">
        <v>106</v>
      </c>
      <c r="BF892" s="115" t="s">
        <v>91</v>
      </c>
      <c r="BG892" s="115" t="s">
        <v>91</v>
      </c>
    </row>
    <row r="893" spans="1:59">
      <c r="A893" s="115">
        <v>6988293625</v>
      </c>
      <c r="S893" s="115" t="s">
        <v>66</v>
      </c>
      <c r="T893" s="142"/>
      <c r="U893" s="141">
        <f t="shared" si="299"/>
        <v>1</v>
      </c>
      <c r="V893" s="141">
        <f t="shared" si="300"/>
        <v>3</v>
      </c>
      <c r="W893" s="142"/>
      <c r="X893" s="141">
        <f t="shared" si="301"/>
        <v>0</v>
      </c>
      <c r="Y893" s="141">
        <f t="shared" si="302"/>
        <v>0</v>
      </c>
      <c r="Z893" s="141">
        <f t="shared" si="303"/>
        <v>0</v>
      </c>
      <c r="AA893" s="141">
        <f t="shared" si="304"/>
        <v>0</v>
      </c>
      <c r="AB893" s="141">
        <f t="shared" si="305"/>
        <v>0</v>
      </c>
      <c r="AC893" s="141">
        <f t="shared" si="306"/>
        <v>0</v>
      </c>
      <c r="AD893" s="141">
        <f t="shared" si="307"/>
        <v>0</v>
      </c>
      <c r="AE893" s="141">
        <f t="shared" si="308"/>
        <v>0</v>
      </c>
      <c r="AF893" s="141">
        <f t="shared" si="309"/>
        <v>0</v>
      </c>
      <c r="AG893" s="141">
        <f t="shared" si="310"/>
        <v>0</v>
      </c>
      <c r="AH893" s="141">
        <f t="shared" si="311"/>
        <v>0</v>
      </c>
      <c r="AI893" s="141">
        <f t="shared" si="312"/>
        <v>0</v>
      </c>
      <c r="AJ893" s="141">
        <f t="shared" si="313"/>
        <v>0</v>
      </c>
      <c r="AK893" s="141">
        <f t="shared" si="314"/>
        <v>0</v>
      </c>
      <c r="AL893" s="141">
        <f t="shared" si="315"/>
        <v>0</v>
      </c>
      <c r="AM893" s="141">
        <f t="shared" si="316"/>
        <v>0</v>
      </c>
      <c r="AN893" s="141">
        <f t="shared" si="317"/>
        <v>0</v>
      </c>
      <c r="AO893" s="141">
        <f t="shared" si="318"/>
        <v>1</v>
      </c>
      <c r="AP893" s="142"/>
      <c r="AQ893" s="142"/>
      <c r="AR893" s="141">
        <f t="shared" si="319"/>
        <v>1</v>
      </c>
      <c r="AS893" s="141">
        <f t="shared" si="320"/>
        <v>1</v>
      </c>
      <c r="AT893" s="141" t="str">
        <f t="shared" si="321"/>
        <v>Correct</v>
      </c>
      <c r="AU893" s="142"/>
      <c r="AV893" s="115" t="s">
        <v>83</v>
      </c>
      <c r="AW893" s="115">
        <v>59</v>
      </c>
      <c r="AX893" s="115" t="s">
        <v>84</v>
      </c>
      <c r="AY893" s="115" t="s">
        <v>132</v>
      </c>
      <c r="AZ893" s="115" t="s">
        <v>85</v>
      </c>
      <c r="BA893" s="115" t="s">
        <v>86</v>
      </c>
      <c r="BB893" s="115" t="s">
        <v>435</v>
      </c>
      <c r="BC893" s="115" t="s">
        <v>96</v>
      </c>
      <c r="BD893" s="115" t="s">
        <v>109</v>
      </c>
      <c r="BE893" s="115" t="s">
        <v>90</v>
      </c>
      <c r="BG893" s="115" t="s">
        <v>91</v>
      </c>
    </row>
    <row r="894" spans="1:59">
      <c r="A894" s="115">
        <v>6982468668</v>
      </c>
      <c r="T894" s="142"/>
      <c r="U894" s="141">
        <f t="shared" si="299"/>
        <v>0</v>
      </c>
      <c r="V894" s="141" t="e">
        <f t="shared" si="300"/>
        <v>#DIV/0!</v>
      </c>
      <c r="W894" s="142"/>
      <c r="X894" s="141">
        <f t="shared" si="301"/>
        <v>0</v>
      </c>
      <c r="Y894" s="141">
        <f t="shared" si="302"/>
        <v>0</v>
      </c>
      <c r="Z894" s="141">
        <f t="shared" si="303"/>
        <v>0</v>
      </c>
      <c r="AA894" s="141">
        <f t="shared" si="304"/>
        <v>0</v>
      </c>
      <c r="AB894" s="141">
        <f t="shared" si="305"/>
        <v>0</v>
      </c>
      <c r="AC894" s="141">
        <f t="shared" si="306"/>
        <v>0</v>
      </c>
      <c r="AD894" s="141">
        <f t="shared" si="307"/>
        <v>0</v>
      </c>
      <c r="AE894" s="141">
        <f t="shared" si="308"/>
        <v>0</v>
      </c>
      <c r="AF894" s="141">
        <f t="shared" si="309"/>
        <v>0</v>
      </c>
      <c r="AG894" s="141">
        <f t="shared" si="310"/>
        <v>0</v>
      </c>
      <c r="AH894" s="141">
        <f t="shared" si="311"/>
        <v>0</v>
      </c>
      <c r="AI894" s="141">
        <f t="shared" si="312"/>
        <v>0</v>
      </c>
      <c r="AJ894" s="141">
        <f t="shared" si="313"/>
        <v>0</v>
      </c>
      <c r="AK894" s="141">
        <f t="shared" si="314"/>
        <v>0</v>
      </c>
      <c r="AL894" s="141">
        <f t="shared" si="315"/>
        <v>0</v>
      </c>
      <c r="AM894" s="141">
        <f t="shared" si="316"/>
        <v>0</v>
      </c>
      <c r="AN894" s="141">
        <f t="shared" si="317"/>
        <v>0</v>
      </c>
      <c r="AO894" s="141">
        <f t="shared" si="318"/>
        <v>0</v>
      </c>
      <c r="AP894" s="142"/>
      <c r="AQ894" s="142"/>
      <c r="AR894" s="141">
        <f t="shared" si="319"/>
        <v>0</v>
      </c>
      <c r="AS894" s="141">
        <f t="shared" si="320"/>
        <v>0</v>
      </c>
      <c r="AT894" s="141" t="str">
        <f t="shared" si="321"/>
        <v>Correct</v>
      </c>
      <c r="AU894" s="142"/>
      <c r="AV894" s="115" t="s">
        <v>99</v>
      </c>
      <c r="AW894" s="115">
        <v>67</v>
      </c>
      <c r="AX894" s="115" t="s">
        <v>181</v>
      </c>
      <c r="AY894" s="115" t="s">
        <v>433</v>
      </c>
      <c r="AZ894" s="115" t="s">
        <v>85</v>
      </c>
      <c r="BA894" s="115" t="s">
        <v>86</v>
      </c>
      <c r="BC894" s="115" t="s">
        <v>100</v>
      </c>
      <c r="BD894" s="115" t="s">
        <v>111</v>
      </c>
      <c r="BE894" s="115" t="s">
        <v>106</v>
      </c>
      <c r="BF894" s="115" t="s">
        <v>91</v>
      </c>
      <c r="BG894" s="115" t="s">
        <v>86</v>
      </c>
    </row>
    <row r="895" spans="1:59">
      <c r="A895" s="115">
        <v>5584532227</v>
      </c>
      <c r="M895" s="115" t="s">
        <v>62</v>
      </c>
      <c r="T895" s="142"/>
      <c r="U895" s="141">
        <f t="shared" si="299"/>
        <v>1</v>
      </c>
      <c r="V895" s="141">
        <f t="shared" si="300"/>
        <v>3</v>
      </c>
      <c r="W895" s="142"/>
      <c r="X895" s="141">
        <f t="shared" si="301"/>
        <v>0</v>
      </c>
      <c r="Y895" s="141">
        <f t="shared" si="302"/>
        <v>0</v>
      </c>
      <c r="Z895" s="141">
        <f t="shared" si="303"/>
        <v>0</v>
      </c>
      <c r="AA895" s="141">
        <f t="shared" si="304"/>
        <v>0</v>
      </c>
      <c r="AB895" s="141">
        <f t="shared" si="305"/>
        <v>0</v>
      </c>
      <c r="AC895" s="141">
        <f t="shared" si="306"/>
        <v>0</v>
      </c>
      <c r="AD895" s="141">
        <f t="shared" si="307"/>
        <v>0</v>
      </c>
      <c r="AE895" s="141">
        <f t="shared" si="308"/>
        <v>0</v>
      </c>
      <c r="AF895" s="141">
        <f t="shared" si="309"/>
        <v>0</v>
      </c>
      <c r="AG895" s="141">
        <f t="shared" si="310"/>
        <v>0</v>
      </c>
      <c r="AH895" s="141">
        <f t="shared" si="311"/>
        <v>0</v>
      </c>
      <c r="AI895" s="141">
        <f t="shared" si="312"/>
        <v>1</v>
      </c>
      <c r="AJ895" s="141">
        <f t="shared" si="313"/>
        <v>0</v>
      </c>
      <c r="AK895" s="141">
        <f t="shared" si="314"/>
        <v>0</v>
      </c>
      <c r="AL895" s="141">
        <f t="shared" si="315"/>
        <v>0</v>
      </c>
      <c r="AM895" s="141">
        <f t="shared" si="316"/>
        <v>0</v>
      </c>
      <c r="AN895" s="141">
        <f t="shared" si="317"/>
        <v>0</v>
      </c>
      <c r="AO895" s="141">
        <f t="shared" si="318"/>
        <v>0</v>
      </c>
      <c r="AP895" s="142"/>
      <c r="AQ895" s="142"/>
      <c r="AR895" s="141">
        <f t="shared" si="319"/>
        <v>1</v>
      </c>
      <c r="AS895" s="141">
        <f t="shared" si="320"/>
        <v>1</v>
      </c>
      <c r="AT895" s="141" t="str">
        <f t="shared" si="321"/>
        <v>Correct</v>
      </c>
      <c r="AU895" s="142"/>
      <c r="AV895" s="115" t="s">
        <v>83</v>
      </c>
      <c r="AW895" s="115">
        <v>42</v>
      </c>
      <c r="AX895" s="115" t="s">
        <v>181</v>
      </c>
      <c r="AY895" s="115" t="s">
        <v>239</v>
      </c>
      <c r="AZ895" s="115" t="s">
        <v>85</v>
      </c>
      <c r="BA895" s="115" t="s">
        <v>91</v>
      </c>
      <c r="BB895" s="115" t="s">
        <v>87</v>
      </c>
      <c r="BC895" s="115" t="s">
        <v>101</v>
      </c>
      <c r="BD895" s="115" t="s">
        <v>94</v>
      </c>
      <c r="BE895" s="115" t="s">
        <v>90</v>
      </c>
      <c r="BF895" s="115" t="s">
        <v>91</v>
      </c>
      <c r="BG895" s="115" t="s">
        <v>91</v>
      </c>
    </row>
    <row r="896" spans="1:59">
      <c r="A896" s="115">
        <v>7045782234</v>
      </c>
      <c r="D896" s="115" t="s">
        <v>54</v>
      </c>
      <c r="F896" s="115" t="s">
        <v>55</v>
      </c>
      <c r="T896" s="142"/>
      <c r="U896" s="141">
        <f t="shared" si="299"/>
        <v>2</v>
      </c>
      <c r="V896" s="141">
        <f t="shared" si="300"/>
        <v>1.5</v>
      </c>
      <c r="W896" s="142"/>
      <c r="X896" s="141">
        <f t="shared" si="301"/>
        <v>0</v>
      </c>
      <c r="Y896" s="141">
        <f t="shared" si="302"/>
        <v>0</v>
      </c>
      <c r="Z896" s="141">
        <f t="shared" si="303"/>
        <v>1</v>
      </c>
      <c r="AA896" s="141">
        <f t="shared" si="304"/>
        <v>0</v>
      </c>
      <c r="AB896" s="141">
        <f t="shared" si="305"/>
        <v>1</v>
      </c>
      <c r="AC896" s="141">
        <f t="shared" si="306"/>
        <v>0</v>
      </c>
      <c r="AD896" s="141">
        <f t="shared" si="307"/>
        <v>0</v>
      </c>
      <c r="AE896" s="141">
        <f t="shared" si="308"/>
        <v>0</v>
      </c>
      <c r="AF896" s="141">
        <f t="shared" si="309"/>
        <v>0</v>
      </c>
      <c r="AG896" s="141">
        <f t="shared" si="310"/>
        <v>0</v>
      </c>
      <c r="AH896" s="141">
        <f t="shared" si="311"/>
        <v>0</v>
      </c>
      <c r="AI896" s="141">
        <f t="shared" si="312"/>
        <v>0</v>
      </c>
      <c r="AJ896" s="141">
        <f t="shared" si="313"/>
        <v>0</v>
      </c>
      <c r="AK896" s="141">
        <f t="shared" si="314"/>
        <v>0</v>
      </c>
      <c r="AL896" s="141">
        <f t="shared" si="315"/>
        <v>0</v>
      </c>
      <c r="AM896" s="141">
        <f t="shared" si="316"/>
        <v>0</v>
      </c>
      <c r="AN896" s="141">
        <f t="shared" si="317"/>
        <v>0</v>
      </c>
      <c r="AO896" s="141">
        <f t="shared" si="318"/>
        <v>0</v>
      </c>
      <c r="AP896" s="142"/>
      <c r="AQ896" s="142"/>
      <c r="AR896" s="141">
        <f t="shared" si="319"/>
        <v>2</v>
      </c>
      <c r="AS896" s="141">
        <f t="shared" si="320"/>
        <v>2</v>
      </c>
      <c r="AT896" s="141" t="str">
        <f t="shared" si="321"/>
        <v>Correct</v>
      </c>
      <c r="AU896" s="142"/>
      <c r="AV896" s="115" t="s">
        <v>83</v>
      </c>
      <c r="AW896" s="115">
        <v>57</v>
      </c>
      <c r="AX896" s="115" t="s">
        <v>181</v>
      </c>
      <c r="AY896" s="115" t="s">
        <v>220</v>
      </c>
      <c r="AZ896" s="115" t="s">
        <v>85</v>
      </c>
      <c r="BB896" s="115" t="s">
        <v>87</v>
      </c>
      <c r="BC896" s="115" t="s">
        <v>88</v>
      </c>
      <c r="BD896" s="115" t="s">
        <v>111</v>
      </c>
      <c r="BE896" s="115" t="s">
        <v>90</v>
      </c>
      <c r="BF896" s="115" t="s">
        <v>91</v>
      </c>
      <c r="BG896" s="115" t="s">
        <v>91</v>
      </c>
    </row>
    <row r="897" spans="1:59">
      <c r="A897" s="115">
        <v>6985429238</v>
      </c>
      <c r="E897" s="115" t="s">
        <v>19</v>
      </c>
      <c r="I897" s="115" t="s">
        <v>58</v>
      </c>
      <c r="P897" s="115" t="s">
        <v>63</v>
      </c>
      <c r="T897" s="142"/>
      <c r="U897" s="141">
        <f t="shared" si="299"/>
        <v>3</v>
      </c>
      <c r="V897" s="141">
        <f t="shared" si="300"/>
        <v>1</v>
      </c>
      <c r="W897" s="142"/>
      <c r="X897" s="141">
        <f t="shared" si="301"/>
        <v>0</v>
      </c>
      <c r="Y897" s="141">
        <f t="shared" si="302"/>
        <v>0</v>
      </c>
      <c r="Z897" s="141">
        <f t="shared" si="303"/>
        <v>0</v>
      </c>
      <c r="AA897" s="141">
        <f t="shared" si="304"/>
        <v>1</v>
      </c>
      <c r="AB897" s="141">
        <f t="shared" si="305"/>
        <v>0</v>
      </c>
      <c r="AC897" s="141">
        <f t="shared" si="306"/>
        <v>0</v>
      </c>
      <c r="AD897" s="141">
        <f t="shared" si="307"/>
        <v>0</v>
      </c>
      <c r="AE897" s="141">
        <f t="shared" si="308"/>
        <v>1</v>
      </c>
      <c r="AF897" s="141">
        <f t="shared" si="309"/>
        <v>0</v>
      </c>
      <c r="AG897" s="141">
        <f t="shared" si="310"/>
        <v>0</v>
      </c>
      <c r="AH897" s="141">
        <f t="shared" si="311"/>
        <v>0</v>
      </c>
      <c r="AI897" s="141">
        <f t="shared" si="312"/>
        <v>0</v>
      </c>
      <c r="AJ897" s="141">
        <f t="shared" si="313"/>
        <v>0</v>
      </c>
      <c r="AK897" s="141">
        <f t="shared" si="314"/>
        <v>0</v>
      </c>
      <c r="AL897" s="141">
        <f t="shared" si="315"/>
        <v>1</v>
      </c>
      <c r="AM897" s="141">
        <f t="shared" si="316"/>
        <v>0</v>
      </c>
      <c r="AN897" s="141">
        <f t="shared" si="317"/>
        <v>0</v>
      </c>
      <c r="AO897" s="141">
        <f t="shared" si="318"/>
        <v>0</v>
      </c>
      <c r="AP897" s="142"/>
      <c r="AQ897" s="142"/>
      <c r="AR897" s="141">
        <f t="shared" si="319"/>
        <v>3</v>
      </c>
      <c r="AS897" s="141">
        <f t="shared" si="320"/>
        <v>3</v>
      </c>
      <c r="AT897" s="141" t="str">
        <f t="shared" si="321"/>
        <v>Correct</v>
      </c>
      <c r="AU897" s="142"/>
      <c r="AV897" s="115" t="s">
        <v>83</v>
      </c>
      <c r="AW897" s="115">
        <v>83</v>
      </c>
      <c r="AX897" s="115" t="s">
        <v>84</v>
      </c>
      <c r="AY897" s="115" t="s">
        <v>130</v>
      </c>
      <c r="AZ897" s="115" t="s">
        <v>85</v>
      </c>
      <c r="BA897" s="115" t="s">
        <v>86</v>
      </c>
      <c r="BB897" s="115" t="s">
        <v>87</v>
      </c>
      <c r="BC897" s="115" t="s">
        <v>101</v>
      </c>
      <c r="BD897" s="115" t="s">
        <v>89</v>
      </c>
      <c r="BE897" s="115" t="s">
        <v>106</v>
      </c>
      <c r="BF897" s="115" t="s">
        <v>91</v>
      </c>
      <c r="BG897" s="115" t="s">
        <v>91</v>
      </c>
    </row>
    <row r="898" spans="1:59">
      <c r="A898" s="115">
        <v>7045781034</v>
      </c>
      <c r="C898" s="115" t="s">
        <v>53</v>
      </c>
      <c r="G898" s="115" t="s">
        <v>56</v>
      </c>
      <c r="I898" s="115" t="s">
        <v>58</v>
      </c>
      <c r="T898" s="142"/>
      <c r="U898" s="141">
        <f t="shared" ref="U898:U961" si="322">COUNTA(B898:T898)</f>
        <v>3</v>
      </c>
      <c r="V898" s="141">
        <f t="shared" ref="V898:V961" si="323">3/U898</f>
        <v>1</v>
      </c>
      <c r="W898" s="142"/>
      <c r="X898" s="141">
        <f t="shared" ref="X898:X961" si="324">IF($U898&lt;3,IF($B898=$B$1,1,0),IF($B898=$B$1,$V898,0))</f>
        <v>0</v>
      </c>
      <c r="Y898" s="141">
        <f t="shared" ref="Y898:Y961" si="325">IF($U898&lt;3,IF($C898=$C$1,1,0),IF($C898=$C$1,$V898,0))</f>
        <v>1</v>
      </c>
      <c r="Z898" s="141">
        <f t="shared" ref="Z898:Z961" si="326">IF($U898&lt;3,IF($D898=$D$1,1,0),IF($D898=$D$1,$V898,0))</f>
        <v>0</v>
      </c>
      <c r="AA898" s="141">
        <f t="shared" ref="AA898:AA961" si="327">IF($U898&lt;3,IF($E898=$E$1,1,0),IF($E898=$E$1,$V898,0))</f>
        <v>0</v>
      </c>
      <c r="AB898" s="141">
        <f t="shared" ref="AB898:AB961" si="328">IF($U898&lt;3,IF($F898=$F$1,1,0),IF($F898=$F$1,$V898,0))</f>
        <v>0</v>
      </c>
      <c r="AC898" s="141">
        <f t="shared" ref="AC898:AC961" si="329">IF($U898&lt;3,IF($G898=$G$1,1,0),IF($G898=$G$1,$V898,0))</f>
        <v>1</v>
      </c>
      <c r="AD898" s="141">
        <f t="shared" ref="AD898:AD961" si="330">IF($U898&lt;3,IF($H898=$H$1,1,0),IF($H898=$H$1,$V898,0))</f>
        <v>0</v>
      </c>
      <c r="AE898" s="141">
        <f t="shared" ref="AE898:AE961" si="331">IF($U898&lt;3,IF($I898=$I$1,1,0),IF($I898=$I$1,$V898,0))</f>
        <v>1</v>
      </c>
      <c r="AF898" s="141">
        <f t="shared" ref="AF898:AF961" si="332">IF($U898&lt;3,IF($J898=$J$1,1,0),IF($J898=$J$1,$V898,0))</f>
        <v>0</v>
      </c>
      <c r="AG898" s="141">
        <f t="shared" ref="AG898:AG961" si="333">IF($U898&lt;3,IF($K898=$K$1,1,0),IF($K898=$K$1,$V898,0))</f>
        <v>0</v>
      </c>
      <c r="AH898" s="141">
        <f t="shared" ref="AH898:AH961" si="334">IF($U898&lt;3,IF($L898=$L$1,1,0),IF($L898=$L$1,$V898,0))</f>
        <v>0</v>
      </c>
      <c r="AI898" s="141">
        <f t="shared" ref="AI898:AI961" si="335">IF($U898&lt;3,IF($M898=$M$1,1,0),IF($M898=$M$1,$V898,0))</f>
        <v>0</v>
      </c>
      <c r="AJ898" s="141">
        <f t="shared" ref="AJ898:AJ961" si="336">IF($U898&lt;3,IF($N898=$N$1,1,0),IF($N898=$N$1,$V898,0))</f>
        <v>0</v>
      </c>
      <c r="AK898" s="141">
        <f t="shared" ref="AK898:AK961" si="337">IF($U898&lt;3,IF($O898=$O$1,1,0),IF($O898=$O$1,$V898,0))</f>
        <v>0</v>
      </c>
      <c r="AL898" s="141">
        <f t="shared" ref="AL898:AL961" si="338">IF($U898&lt;3,IF($P898=$P$1,1,0),IF($P898=$P$1,$V898,0))</f>
        <v>0</v>
      </c>
      <c r="AM898" s="141">
        <f t="shared" ref="AM898:AM961" si="339">IF($U898&lt;3,IF($Q898=$Q$1,1,0),IF($Q898=$Q$1,$V898,0))</f>
        <v>0</v>
      </c>
      <c r="AN898" s="141">
        <f t="shared" ref="AN898:AN961" si="340">IF($U898&lt;3,IF($R898=$R$1,1,0),IF($R898=$R$1,$V898,0))</f>
        <v>0</v>
      </c>
      <c r="AO898" s="141">
        <f t="shared" ref="AO898:AO961" si="341">IF($U898&lt;3,IF($S898=$S$1,1,0),IF($S898=$S$1,$V898,0))</f>
        <v>0</v>
      </c>
      <c r="AP898" s="142"/>
      <c r="AQ898" s="142"/>
      <c r="AR898" s="141">
        <f t="shared" ref="AR898:AR961" si="342">SUM(X898:AP898)</f>
        <v>3</v>
      </c>
      <c r="AS898" s="141">
        <f t="shared" ref="AS898:AS961" si="343">U898</f>
        <v>3</v>
      </c>
      <c r="AT898" s="141" t="str">
        <f t="shared" ref="AT898:AT961" si="344">IF(AR898=AS898,"Correct",IF(AR898=3,"Correct","Wrong"))</f>
        <v>Correct</v>
      </c>
      <c r="AU898" s="142"/>
      <c r="AV898" s="115" t="s">
        <v>99</v>
      </c>
      <c r="AW898" s="115">
        <v>62</v>
      </c>
      <c r="AX898" s="115" t="s">
        <v>84</v>
      </c>
      <c r="AY898" s="115" t="s">
        <v>134</v>
      </c>
      <c r="AZ898" s="115" t="s">
        <v>85</v>
      </c>
      <c r="BA898" s="115" t="s">
        <v>86</v>
      </c>
      <c r="BB898" s="115" t="s">
        <v>87</v>
      </c>
      <c r="BC898" s="115" t="s">
        <v>101</v>
      </c>
      <c r="BD898" s="115" t="s">
        <v>102</v>
      </c>
      <c r="BE898" s="115" t="s">
        <v>106</v>
      </c>
      <c r="BF898" s="115" t="s">
        <v>91</v>
      </c>
      <c r="BG898" s="115" t="s">
        <v>91</v>
      </c>
    </row>
    <row r="899" spans="1:59">
      <c r="A899" s="115">
        <v>7045780595</v>
      </c>
      <c r="F899" s="115" t="s">
        <v>55</v>
      </c>
      <c r="I899" s="115" t="s">
        <v>58</v>
      </c>
      <c r="T899" s="142"/>
      <c r="U899" s="141">
        <f t="shared" si="322"/>
        <v>2</v>
      </c>
      <c r="V899" s="141">
        <f t="shared" si="323"/>
        <v>1.5</v>
      </c>
      <c r="W899" s="142"/>
      <c r="X899" s="141">
        <f t="shared" si="324"/>
        <v>0</v>
      </c>
      <c r="Y899" s="141">
        <f t="shared" si="325"/>
        <v>0</v>
      </c>
      <c r="Z899" s="141">
        <f t="shared" si="326"/>
        <v>0</v>
      </c>
      <c r="AA899" s="141">
        <f t="shared" si="327"/>
        <v>0</v>
      </c>
      <c r="AB899" s="141">
        <f t="shared" si="328"/>
        <v>1</v>
      </c>
      <c r="AC899" s="141">
        <f t="shared" si="329"/>
        <v>0</v>
      </c>
      <c r="AD899" s="141">
        <f t="shared" si="330"/>
        <v>0</v>
      </c>
      <c r="AE899" s="141">
        <f t="shared" si="331"/>
        <v>1</v>
      </c>
      <c r="AF899" s="141">
        <f t="shared" si="332"/>
        <v>0</v>
      </c>
      <c r="AG899" s="141">
        <f t="shared" si="333"/>
        <v>0</v>
      </c>
      <c r="AH899" s="141">
        <f t="shared" si="334"/>
        <v>0</v>
      </c>
      <c r="AI899" s="141">
        <f t="shared" si="335"/>
        <v>0</v>
      </c>
      <c r="AJ899" s="141">
        <f t="shared" si="336"/>
        <v>0</v>
      </c>
      <c r="AK899" s="141">
        <f t="shared" si="337"/>
        <v>0</v>
      </c>
      <c r="AL899" s="141">
        <f t="shared" si="338"/>
        <v>0</v>
      </c>
      <c r="AM899" s="141">
        <f t="shared" si="339"/>
        <v>0</v>
      </c>
      <c r="AN899" s="141">
        <f t="shared" si="340"/>
        <v>0</v>
      </c>
      <c r="AO899" s="141">
        <f t="shared" si="341"/>
        <v>0</v>
      </c>
      <c r="AP899" s="142"/>
      <c r="AQ899" s="142"/>
      <c r="AR899" s="141">
        <f t="shared" si="342"/>
        <v>2</v>
      </c>
      <c r="AS899" s="141">
        <f t="shared" si="343"/>
        <v>2</v>
      </c>
      <c r="AT899" s="141" t="str">
        <f t="shared" si="344"/>
        <v>Correct</v>
      </c>
      <c r="AU899" s="142"/>
      <c r="AV899" s="115" t="s">
        <v>83</v>
      </c>
      <c r="AW899" s="115">
        <v>80</v>
      </c>
      <c r="AX899" s="115" t="s">
        <v>181</v>
      </c>
      <c r="AY899" s="115" t="s">
        <v>440</v>
      </c>
      <c r="AZ899" s="115" t="s">
        <v>85</v>
      </c>
      <c r="BA899" s="115" t="s">
        <v>86</v>
      </c>
      <c r="BB899" s="115" t="s">
        <v>87</v>
      </c>
      <c r="BD899" s="115" t="s">
        <v>111</v>
      </c>
    </row>
    <row r="900" spans="1:59">
      <c r="A900" s="115">
        <v>7020344692</v>
      </c>
      <c r="T900" s="142"/>
      <c r="U900" s="141">
        <f t="shared" si="322"/>
        <v>0</v>
      </c>
      <c r="V900" s="141" t="e">
        <f t="shared" si="323"/>
        <v>#DIV/0!</v>
      </c>
      <c r="W900" s="142"/>
      <c r="X900" s="141">
        <f t="shared" si="324"/>
        <v>0</v>
      </c>
      <c r="Y900" s="141">
        <f t="shared" si="325"/>
        <v>0</v>
      </c>
      <c r="Z900" s="141">
        <f t="shared" si="326"/>
        <v>0</v>
      </c>
      <c r="AA900" s="141">
        <f t="shared" si="327"/>
        <v>0</v>
      </c>
      <c r="AB900" s="141">
        <f t="shared" si="328"/>
        <v>0</v>
      </c>
      <c r="AC900" s="141">
        <f t="shared" si="329"/>
        <v>0</v>
      </c>
      <c r="AD900" s="141">
        <f t="shared" si="330"/>
        <v>0</v>
      </c>
      <c r="AE900" s="141">
        <f t="shared" si="331"/>
        <v>0</v>
      </c>
      <c r="AF900" s="141">
        <f t="shared" si="332"/>
        <v>0</v>
      </c>
      <c r="AG900" s="141">
        <f t="shared" si="333"/>
        <v>0</v>
      </c>
      <c r="AH900" s="141">
        <f t="shared" si="334"/>
        <v>0</v>
      </c>
      <c r="AI900" s="141">
        <f t="shared" si="335"/>
        <v>0</v>
      </c>
      <c r="AJ900" s="141">
        <f t="shared" si="336"/>
        <v>0</v>
      </c>
      <c r="AK900" s="141">
        <f t="shared" si="337"/>
        <v>0</v>
      </c>
      <c r="AL900" s="141">
        <f t="shared" si="338"/>
        <v>0</v>
      </c>
      <c r="AM900" s="141">
        <f t="shared" si="339"/>
        <v>0</v>
      </c>
      <c r="AN900" s="141">
        <f t="shared" si="340"/>
        <v>0</v>
      </c>
      <c r="AO900" s="141">
        <f t="shared" si="341"/>
        <v>0</v>
      </c>
      <c r="AP900" s="142"/>
      <c r="AQ900" s="142"/>
      <c r="AR900" s="141">
        <f t="shared" si="342"/>
        <v>0</v>
      </c>
      <c r="AS900" s="141">
        <f t="shared" si="343"/>
        <v>0</v>
      </c>
      <c r="AT900" s="141" t="str">
        <f t="shared" si="344"/>
        <v>Correct</v>
      </c>
      <c r="AU900" s="142"/>
      <c r="AV900" s="115" t="s">
        <v>99</v>
      </c>
      <c r="AW900" s="115">
        <v>16</v>
      </c>
      <c r="AX900" s="115" t="s">
        <v>181</v>
      </c>
      <c r="AY900" s="115" t="s">
        <v>207</v>
      </c>
      <c r="AZ900" s="115" t="s">
        <v>85</v>
      </c>
      <c r="BA900" s="115" t="s">
        <v>86</v>
      </c>
      <c r="BB900" s="115" t="s">
        <v>87</v>
      </c>
      <c r="BC900" s="115" t="s">
        <v>88</v>
      </c>
      <c r="BD900" s="115" t="s">
        <v>112</v>
      </c>
      <c r="BE900" s="115" t="s">
        <v>95</v>
      </c>
      <c r="BF900" s="115" t="s">
        <v>91</v>
      </c>
      <c r="BG900" s="115" t="s">
        <v>91</v>
      </c>
    </row>
    <row r="901" spans="1:59">
      <c r="A901" s="115">
        <v>6985469239</v>
      </c>
      <c r="T901" s="142"/>
      <c r="U901" s="141">
        <f t="shared" si="322"/>
        <v>0</v>
      </c>
      <c r="V901" s="141" t="e">
        <f t="shared" si="323"/>
        <v>#DIV/0!</v>
      </c>
      <c r="W901" s="142"/>
      <c r="X901" s="141">
        <f t="shared" si="324"/>
        <v>0</v>
      </c>
      <c r="Y901" s="141">
        <f t="shared" si="325"/>
        <v>0</v>
      </c>
      <c r="Z901" s="141">
        <f t="shared" si="326"/>
        <v>0</v>
      </c>
      <c r="AA901" s="141">
        <f t="shared" si="327"/>
        <v>0</v>
      </c>
      <c r="AB901" s="141">
        <f t="shared" si="328"/>
        <v>0</v>
      </c>
      <c r="AC901" s="141">
        <f t="shared" si="329"/>
        <v>0</v>
      </c>
      <c r="AD901" s="141">
        <f t="shared" si="330"/>
        <v>0</v>
      </c>
      <c r="AE901" s="141">
        <f t="shared" si="331"/>
        <v>0</v>
      </c>
      <c r="AF901" s="141">
        <f t="shared" si="332"/>
        <v>0</v>
      </c>
      <c r="AG901" s="141">
        <f t="shared" si="333"/>
        <v>0</v>
      </c>
      <c r="AH901" s="141">
        <f t="shared" si="334"/>
        <v>0</v>
      </c>
      <c r="AI901" s="141">
        <f t="shared" si="335"/>
        <v>0</v>
      </c>
      <c r="AJ901" s="141">
        <f t="shared" si="336"/>
        <v>0</v>
      </c>
      <c r="AK901" s="141">
        <f t="shared" si="337"/>
        <v>0</v>
      </c>
      <c r="AL901" s="141">
        <f t="shared" si="338"/>
        <v>0</v>
      </c>
      <c r="AM901" s="141">
        <f t="shared" si="339"/>
        <v>0</v>
      </c>
      <c r="AN901" s="141">
        <f t="shared" si="340"/>
        <v>0</v>
      </c>
      <c r="AO901" s="141">
        <f t="shared" si="341"/>
        <v>0</v>
      </c>
      <c r="AP901" s="142"/>
      <c r="AQ901" s="142"/>
      <c r="AR901" s="141">
        <f t="shared" si="342"/>
        <v>0</v>
      </c>
      <c r="AS901" s="141">
        <f t="shared" si="343"/>
        <v>0</v>
      </c>
      <c r="AT901" s="141" t="str">
        <f t="shared" si="344"/>
        <v>Correct</v>
      </c>
      <c r="AU901" s="142"/>
      <c r="AV901" s="115" t="s">
        <v>83</v>
      </c>
      <c r="AW901" s="115">
        <v>69</v>
      </c>
      <c r="AX901" s="115" t="s">
        <v>84</v>
      </c>
      <c r="AY901" s="115" t="s">
        <v>166</v>
      </c>
      <c r="AZ901" s="115" t="s">
        <v>85</v>
      </c>
      <c r="BA901" s="115" t="s">
        <v>86</v>
      </c>
      <c r="BB901" s="115" t="s">
        <v>87</v>
      </c>
      <c r="BC901" s="115" t="s">
        <v>88</v>
      </c>
      <c r="BD901" s="115" t="s">
        <v>111</v>
      </c>
      <c r="BE901" s="115" t="s">
        <v>106</v>
      </c>
      <c r="BF901" s="115" t="s">
        <v>91</v>
      </c>
      <c r="BG901" s="115" t="s">
        <v>91</v>
      </c>
    </row>
    <row r="902" spans="1:59">
      <c r="A902" s="115">
        <v>6985448102</v>
      </c>
      <c r="T902" s="142"/>
      <c r="U902" s="141">
        <f t="shared" si="322"/>
        <v>0</v>
      </c>
      <c r="V902" s="141" t="e">
        <f t="shared" si="323"/>
        <v>#DIV/0!</v>
      </c>
      <c r="W902" s="142"/>
      <c r="X902" s="141">
        <f t="shared" si="324"/>
        <v>0</v>
      </c>
      <c r="Y902" s="141">
        <f t="shared" si="325"/>
        <v>0</v>
      </c>
      <c r="Z902" s="141">
        <f t="shared" si="326"/>
        <v>0</v>
      </c>
      <c r="AA902" s="141">
        <f t="shared" si="327"/>
        <v>0</v>
      </c>
      <c r="AB902" s="141">
        <f t="shared" si="328"/>
        <v>0</v>
      </c>
      <c r="AC902" s="141">
        <f t="shared" si="329"/>
        <v>0</v>
      </c>
      <c r="AD902" s="141">
        <f t="shared" si="330"/>
        <v>0</v>
      </c>
      <c r="AE902" s="141">
        <f t="shared" si="331"/>
        <v>0</v>
      </c>
      <c r="AF902" s="141">
        <f t="shared" si="332"/>
        <v>0</v>
      </c>
      <c r="AG902" s="141">
        <f t="shared" si="333"/>
        <v>0</v>
      </c>
      <c r="AH902" s="141">
        <f t="shared" si="334"/>
        <v>0</v>
      </c>
      <c r="AI902" s="141">
        <f t="shared" si="335"/>
        <v>0</v>
      </c>
      <c r="AJ902" s="141">
        <f t="shared" si="336"/>
        <v>0</v>
      </c>
      <c r="AK902" s="141">
        <f t="shared" si="337"/>
        <v>0</v>
      </c>
      <c r="AL902" s="141">
        <f t="shared" si="338"/>
        <v>0</v>
      </c>
      <c r="AM902" s="141">
        <f t="shared" si="339"/>
        <v>0</v>
      </c>
      <c r="AN902" s="141">
        <f t="shared" si="340"/>
        <v>0</v>
      </c>
      <c r="AO902" s="141">
        <f t="shared" si="341"/>
        <v>0</v>
      </c>
      <c r="AP902" s="142"/>
      <c r="AQ902" s="142"/>
      <c r="AR902" s="141">
        <f t="shared" si="342"/>
        <v>0</v>
      </c>
      <c r="AS902" s="141">
        <f t="shared" si="343"/>
        <v>0</v>
      </c>
      <c r="AT902" s="141" t="str">
        <f t="shared" si="344"/>
        <v>Correct</v>
      </c>
      <c r="AU902" s="142"/>
      <c r="AV902" s="115" t="s">
        <v>83</v>
      </c>
      <c r="AW902" s="115">
        <v>69</v>
      </c>
      <c r="AX902" s="115" t="s">
        <v>84</v>
      </c>
      <c r="AY902" s="115" t="s">
        <v>166</v>
      </c>
      <c r="AZ902" s="115" t="s">
        <v>85</v>
      </c>
      <c r="BA902" s="115" t="s">
        <v>86</v>
      </c>
      <c r="BB902" s="115" t="s">
        <v>87</v>
      </c>
      <c r="BC902" s="115" t="s">
        <v>88</v>
      </c>
      <c r="BD902" s="115" t="s">
        <v>111</v>
      </c>
      <c r="BE902" s="115" t="s">
        <v>106</v>
      </c>
      <c r="BF902" s="115" t="s">
        <v>91</v>
      </c>
      <c r="BG902" s="115" t="s">
        <v>91</v>
      </c>
    </row>
    <row r="903" spans="1:59">
      <c r="A903" s="115">
        <v>6985432375</v>
      </c>
      <c r="B903" s="115" t="s">
        <v>52</v>
      </c>
      <c r="E903" s="115" t="s">
        <v>19</v>
      </c>
      <c r="H903" s="115" t="s">
        <v>57</v>
      </c>
      <c r="T903" s="142"/>
      <c r="U903" s="141">
        <f t="shared" si="322"/>
        <v>3</v>
      </c>
      <c r="V903" s="141">
        <f t="shared" si="323"/>
        <v>1</v>
      </c>
      <c r="W903" s="142"/>
      <c r="X903" s="141">
        <f t="shared" si="324"/>
        <v>1</v>
      </c>
      <c r="Y903" s="141">
        <f t="shared" si="325"/>
        <v>0</v>
      </c>
      <c r="Z903" s="141">
        <f t="shared" si="326"/>
        <v>0</v>
      </c>
      <c r="AA903" s="141">
        <f t="shared" si="327"/>
        <v>1</v>
      </c>
      <c r="AB903" s="141">
        <f t="shared" si="328"/>
        <v>0</v>
      </c>
      <c r="AC903" s="141">
        <f t="shared" si="329"/>
        <v>0</v>
      </c>
      <c r="AD903" s="141">
        <f t="shared" si="330"/>
        <v>1</v>
      </c>
      <c r="AE903" s="141">
        <f t="shared" si="331"/>
        <v>0</v>
      </c>
      <c r="AF903" s="141">
        <f t="shared" si="332"/>
        <v>0</v>
      </c>
      <c r="AG903" s="141">
        <f t="shared" si="333"/>
        <v>0</v>
      </c>
      <c r="AH903" s="141">
        <f t="shared" si="334"/>
        <v>0</v>
      </c>
      <c r="AI903" s="141">
        <f t="shared" si="335"/>
        <v>0</v>
      </c>
      <c r="AJ903" s="141">
        <f t="shared" si="336"/>
        <v>0</v>
      </c>
      <c r="AK903" s="141">
        <f t="shared" si="337"/>
        <v>0</v>
      </c>
      <c r="AL903" s="141">
        <f t="shared" si="338"/>
        <v>0</v>
      </c>
      <c r="AM903" s="141">
        <f t="shared" si="339"/>
        <v>0</v>
      </c>
      <c r="AN903" s="141">
        <f t="shared" si="340"/>
        <v>0</v>
      </c>
      <c r="AO903" s="141">
        <f t="shared" si="341"/>
        <v>0</v>
      </c>
      <c r="AP903" s="142"/>
      <c r="AQ903" s="142"/>
      <c r="AR903" s="141">
        <f t="shared" si="342"/>
        <v>3</v>
      </c>
      <c r="AS903" s="141">
        <f t="shared" si="343"/>
        <v>3</v>
      </c>
      <c r="AT903" s="141" t="str">
        <f t="shared" si="344"/>
        <v>Correct</v>
      </c>
      <c r="AU903" s="142"/>
      <c r="AV903" s="115" t="s">
        <v>99</v>
      </c>
      <c r="AX903" s="115" t="s">
        <v>84</v>
      </c>
      <c r="AY903" s="115" t="s">
        <v>145</v>
      </c>
      <c r="AZ903" s="115" t="s">
        <v>85</v>
      </c>
      <c r="BA903" s="115" t="s">
        <v>86</v>
      </c>
      <c r="BB903" s="115" t="s">
        <v>87</v>
      </c>
      <c r="BD903" s="115" t="s">
        <v>89</v>
      </c>
      <c r="BE903" s="115" t="s">
        <v>106</v>
      </c>
      <c r="BF903" s="115" t="s">
        <v>91</v>
      </c>
      <c r="BG903" s="115" t="s">
        <v>86</v>
      </c>
    </row>
    <row r="904" spans="1:59">
      <c r="A904" s="115">
        <v>7045762357</v>
      </c>
      <c r="T904" s="142"/>
      <c r="U904" s="141">
        <f t="shared" si="322"/>
        <v>0</v>
      </c>
      <c r="V904" s="141" t="e">
        <f t="shared" si="323"/>
        <v>#DIV/0!</v>
      </c>
      <c r="W904" s="142"/>
      <c r="X904" s="141">
        <f t="shared" si="324"/>
        <v>0</v>
      </c>
      <c r="Y904" s="141">
        <f t="shared" si="325"/>
        <v>0</v>
      </c>
      <c r="Z904" s="141">
        <f t="shared" si="326"/>
        <v>0</v>
      </c>
      <c r="AA904" s="141">
        <f t="shared" si="327"/>
        <v>0</v>
      </c>
      <c r="AB904" s="141">
        <f t="shared" si="328"/>
        <v>0</v>
      </c>
      <c r="AC904" s="141">
        <f t="shared" si="329"/>
        <v>0</v>
      </c>
      <c r="AD904" s="141">
        <f t="shared" si="330"/>
        <v>0</v>
      </c>
      <c r="AE904" s="141">
        <f t="shared" si="331"/>
        <v>0</v>
      </c>
      <c r="AF904" s="141">
        <f t="shared" si="332"/>
        <v>0</v>
      </c>
      <c r="AG904" s="141">
        <f t="shared" si="333"/>
        <v>0</v>
      </c>
      <c r="AH904" s="141">
        <f t="shared" si="334"/>
        <v>0</v>
      </c>
      <c r="AI904" s="141">
        <f t="shared" si="335"/>
        <v>0</v>
      </c>
      <c r="AJ904" s="141">
        <f t="shared" si="336"/>
        <v>0</v>
      </c>
      <c r="AK904" s="141">
        <f t="shared" si="337"/>
        <v>0</v>
      </c>
      <c r="AL904" s="141">
        <f t="shared" si="338"/>
        <v>0</v>
      </c>
      <c r="AM904" s="141">
        <f t="shared" si="339"/>
        <v>0</v>
      </c>
      <c r="AN904" s="141">
        <f t="shared" si="340"/>
        <v>0</v>
      </c>
      <c r="AO904" s="141">
        <f t="shared" si="341"/>
        <v>0</v>
      </c>
      <c r="AP904" s="142"/>
      <c r="AQ904" s="142"/>
      <c r="AR904" s="141">
        <f t="shared" si="342"/>
        <v>0</v>
      </c>
      <c r="AS904" s="141">
        <f t="shared" si="343"/>
        <v>0</v>
      </c>
      <c r="AT904" s="141" t="str">
        <f t="shared" si="344"/>
        <v>Correct</v>
      </c>
      <c r="AU904" s="142"/>
      <c r="AV904" s="115" t="s">
        <v>83</v>
      </c>
      <c r="AW904" s="115">
        <v>72</v>
      </c>
      <c r="AX904" s="115" t="s">
        <v>181</v>
      </c>
      <c r="AY904" s="115" t="s">
        <v>194</v>
      </c>
      <c r="AZ904" s="115" t="s">
        <v>85</v>
      </c>
      <c r="BA904" s="115" t="s">
        <v>86</v>
      </c>
      <c r="BB904" s="115" t="s">
        <v>87</v>
      </c>
      <c r="BC904" s="115" t="s">
        <v>96</v>
      </c>
      <c r="BD904" s="115" t="s">
        <v>102</v>
      </c>
      <c r="BE904" s="115" t="s">
        <v>106</v>
      </c>
      <c r="BF904" s="115" t="s">
        <v>91</v>
      </c>
      <c r="BG904" s="115" t="s">
        <v>91</v>
      </c>
    </row>
    <row r="905" spans="1:59">
      <c r="A905" s="115">
        <v>5586915292</v>
      </c>
      <c r="G905" s="115" t="s">
        <v>56</v>
      </c>
      <c r="H905" s="115" t="s">
        <v>57</v>
      </c>
      <c r="T905" s="142"/>
      <c r="U905" s="141">
        <f t="shared" si="322"/>
        <v>2</v>
      </c>
      <c r="V905" s="141">
        <f t="shared" si="323"/>
        <v>1.5</v>
      </c>
      <c r="W905" s="142"/>
      <c r="X905" s="141">
        <f t="shared" si="324"/>
        <v>0</v>
      </c>
      <c r="Y905" s="141">
        <f t="shared" si="325"/>
        <v>0</v>
      </c>
      <c r="Z905" s="141">
        <f t="shared" si="326"/>
        <v>0</v>
      </c>
      <c r="AA905" s="141">
        <f t="shared" si="327"/>
        <v>0</v>
      </c>
      <c r="AB905" s="141">
        <f t="shared" si="328"/>
        <v>0</v>
      </c>
      <c r="AC905" s="141">
        <f t="shared" si="329"/>
        <v>1</v>
      </c>
      <c r="AD905" s="141">
        <f t="shared" si="330"/>
        <v>1</v>
      </c>
      <c r="AE905" s="141">
        <f t="shared" si="331"/>
        <v>0</v>
      </c>
      <c r="AF905" s="141">
        <f t="shared" si="332"/>
        <v>0</v>
      </c>
      <c r="AG905" s="141">
        <f t="shared" si="333"/>
        <v>0</v>
      </c>
      <c r="AH905" s="141">
        <f t="shared" si="334"/>
        <v>0</v>
      </c>
      <c r="AI905" s="141">
        <f t="shared" si="335"/>
        <v>0</v>
      </c>
      <c r="AJ905" s="141">
        <f t="shared" si="336"/>
        <v>0</v>
      </c>
      <c r="AK905" s="141">
        <f t="shared" si="337"/>
        <v>0</v>
      </c>
      <c r="AL905" s="141">
        <f t="shared" si="338"/>
        <v>0</v>
      </c>
      <c r="AM905" s="141">
        <f t="shared" si="339"/>
        <v>0</v>
      </c>
      <c r="AN905" s="141">
        <f t="shared" si="340"/>
        <v>0</v>
      </c>
      <c r="AO905" s="141">
        <f t="shared" si="341"/>
        <v>0</v>
      </c>
      <c r="AP905" s="142"/>
      <c r="AQ905" s="142"/>
      <c r="AR905" s="141">
        <f t="shared" si="342"/>
        <v>2</v>
      </c>
      <c r="AS905" s="141">
        <f t="shared" si="343"/>
        <v>2</v>
      </c>
      <c r="AT905" s="141" t="str">
        <f t="shared" si="344"/>
        <v>Correct</v>
      </c>
      <c r="AU905" s="142"/>
      <c r="AV905" s="115" t="s">
        <v>83</v>
      </c>
      <c r="AW905" s="115">
        <v>58</v>
      </c>
      <c r="AX905" s="115" t="s">
        <v>181</v>
      </c>
      <c r="AY905" s="115" t="s">
        <v>220</v>
      </c>
      <c r="AZ905" s="115" t="s">
        <v>85</v>
      </c>
      <c r="BA905" s="115" t="s">
        <v>86</v>
      </c>
      <c r="BB905" s="115" t="s">
        <v>87</v>
      </c>
      <c r="BC905" s="115" t="s">
        <v>88</v>
      </c>
      <c r="BD905" s="115" t="s">
        <v>89</v>
      </c>
      <c r="BE905" s="115" t="s">
        <v>90</v>
      </c>
      <c r="BF905" s="115" t="s">
        <v>91</v>
      </c>
      <c r="BG905" s="115" t="s">
        <v>91</v>
      </c>
    </row>
    <row r="906" spans="1:59">
      <c r="A906" s="115">
        <v>7045785812</v>
      </c>
      <c r="B906" s="115" t="s">
        <v>52</v>
      </c>
      <c r="C906" s="115" t="s">
        <v>53</v>
      </c>
      <c r="E906" s="115" t="s">
        <v>19</v>
      </c>
      <c r="G906" s="115" t="s">
        <v>56</v>
      </c>
      <c r="I906" s="115" t="s">
        <v>58</v>
      </c>
      <c r="N906" s="115" t="s">
        <v>26</v>
      </c>
      <c r="T906" s="142"/>
      <c r="U906" s="141">
        <f t="shared" si="322"/>
        <v>6</v>
      </c>
      <c r="V906" s="141">
        <f t="shared" si="323"/>
        <v>0.5</v>
      </c>
      <c r="W906" s="142"/>
      <c r="X906" s="141">
        <f t="shared" si="324"/>
        <v>0.5</v>
      </c>
      <c r="Y906" s="141">
        <f t="shared" si="325"/>
        <v>0.5</v>
      </c>
      <c r="Z906" s="141">
        <f t="shared" si="326"/>
        <v>0</v>
      </c>
      <c r="AA906" s="141">
        <f t="shared" si="327"/>
        <v>0.5</v>
      </c>
      <c r="AB906" s="141">
        <f t="shared" si="328"/>
        <v>0</v>
      </c>
      <c r="AC906" s="141">
        <f t="shared" si="329"/>
        <v>0.5</v>
      </c>
      <c r="AD906" s="141">
        <f t="shared" si="330"/>
        <v>0</v>
      </c>
      <c r="AE906" s="141">
        <f t="shared" si="331"/>
        <v>0.5</v>
      </c>
      <c r="AF906" s="141">
        <f t="shared" si="332"/>
        <v>0</v>
      </c>
      <c r="AG906" s="141">
        <f t="shared" si="333"/>
        <v>0</v>
      </c>
      <c r="AH906" s="141">
        <f t="shared" si="334"/>
        <v>0</v>
      </c>
      <c r="AI906" s="141">
        <f t="shared" si="335"/>
        <v>0</v>
      </c>
      <c r="AJ906" s="141">
        <f t="shared" si="336"/>
        <v>0.5</v>
      </c>
      <c r="AK906" s="141">
        <f t="shared" si="337"/>
        <v>0</v>
      </c>
      <c r="AL906" s="141">
        <f t="shared" si="338"/>
        <v>0</v>
      </c>
      <c r="AM906" s="141">
        <f t="shared" si="339"/>
        <v>0</v>
      </c>
      <c r="AN906" s="141">
        <f t="shared" si="340"/>
        <v>0</v>
      </c>
      <c r="AO906" s="141">
        <f t="shared" si="341"/>
        <v>0</v>
      </c>
      <c r="AP906" s="142"/>
      <c r="AQ906" s="142"/>
      <c r="AR906" s="141">
        <f t="shared" si="342"/>
        <v>3</v>
      </c>
      <c r="AS906" s="141">
        <f t="shared" si="343"/>
        <v>6</v>
      </c>
      <c r="AT906" s="141" t="str">
        <f t="shared" si="344"/>
        <v>Correct</v>
      </c>
      <c r="AU906" s="142"/>
      <c r="AV906" s="115" t="s">
        <v>83</v>
      </c>
      <c r="AW906" s="115">
        <v>73</v>
      </c>
      <c r="AX906" s="115" t="s">
        <v>181</v>
      </c>
      <c r="AY906" s="115" t="s">
        <v>197</v>
      </c>
      <c r="AZ906" s="115" t="s">
        <v>85</v>
      </c>
      <c r="BD906" s="115" t="s">
        <v>94</v>
      </c>
      <c r="BE906" s="115" t="s">
        <v>106</v>
      </c>
      <c r="BF906" s="115" t="s">
        <v>91</v>
      </c>
      <c r="BG906" s="115" t="s">
        <v>91</v>
      </c>
    </row>
    <row r="907" spans="1:59">
      <c r="A907" s="115">
        <v>7045755927</v>
      </c>
      <c r="T907" s="142"/>
      <c r="U907" s="141">
        <f t="shared" si="322"/>
        <v>0</v>
      </c>
      <c r="V907" s="141" t="e">
        <f t="shared" si="323"/>
        <v>#DIV/0!</v>
      </c>
      <c r="W907" s="142"/>
      <c r="X907" s="141">
        <f t="shared" si="324"/>
        <v>0</v>
      </c>
      <c r="Y907" s="141">
        <f t="shared" si="325"/>
        <v>0</v>
      </c>
      <c r="Z907" s="141">
        <f t="shared" si="326"/>
        <v>0</v>
      </c>
      <c r="AA907" s="141">
        <f t="shared" si="327"/>
        <v>0</v>
      </c>
      <c r="AB907" s="141">
        <f t="shared" si="328"/>
        <v>0</v>
      </c>
      <c r="AC907" s="141">
        <f t="shared" si="329"/>
        <v>0</v>
      </c>
      <c r="AD907" s="141">
        <f t="shared" si="330"/>
        <v>0</v>
      </c>
      <c r="AE907" s="141">
        <f t="shared" si="331"/>
        <v>0</v>
      </c>
      <c r="AF907" s="141">
        <f t="shared" si="332"/>
        <v>0</v>
      </c>
      <c r="AG907" s="141">
        <f t="shared" si="333"/>
        <v>0</v>
      </c>
      <c r="AH907" s="141">
        <f t="shared" si="334"/>
        <v>0</v>
      </c>
      <c r="AI907" s="141">
        <f t="shared" si="335"/>
        <v>0</v>
      </c>
      <c r="AJ907" s="141">
        <f t="shared" si="336"/>
        <v>0</v>
      </c>
      <c r="AK907" s="141">
        <f t="shared" si="337"/>
        <v>0</v>
      </c>
      <c r="AL907" s="141">
        <f t="shared" si="338"/>
        <v>0</v>
      </c>
      <c r="AM907" s="141">
        <f t="shared" si="339"/>
        <v>0</v>
      </c>
      <c r="AN907" s="141">
        <f t="shared" si="340"/>
        <v>0</v>
      </c>
      <c r="AO907" s="141">
        <f t="shared" si="341"/>
        <v>0</v>
      </c>
      <c r="AP907" s="142"/>
      <c r="AQ907" s="142"/>
      <c r="AR907" s="141">
        <f t="shared" si="342"/>
        <v>0</v>
      </c>
      <c r="AS907" s="141">
        <f t="shared" si="343"/>
        <v>0</v>
      </c>
      <c r="AT907" s="141" t="str">
        <f t="shared" si="344"/>
        <v>Correct</v>
      </c>
      <c r="AU907" s="142"/>
      <c r="AV907" s="115" t="s">
        <v>83</v>
      </c>
      <c r="AW907" s="115">
        <v>83</v>
      </c>
      <c r="AX907" s="115" t="s">
        <v>181</v>
      </c>
      <c r="AY907" s="115" t="s">
        <v>208</v>
      </c>
      <c r="AZ907" s="115" t="s">
        <v>85</v>
      </c>
      <c r="BA907" s="115" t="s">
        <v>86</v>
      </c>
      <c r="BB907" s="115" t="s">
        <v>87</v>
      </c>
      <c r="BD907" s="115" t="s">
        <v>109</v>
      </c>
      <c r="BE907" s="115" t="s">
        <v>106</v>
      </c>
      <c r="BF907" s="115" t="s">
        <v>91</v>
      </c>
      <c r="BG907" s="115" t="s">
        <v>86</v>
      </c>
    </row>
    <row r="908" spans="1:59">
      <c r="A908" s="115">
        <v>5585679936</v>
      </c>
      <c r="G908" s="115" t="s">
        <v>56</v>
      </c>
      <c r="N908" s="115" t="s">
        <v>26</v>
      </c>
      <c r="S908" s="115" t="s">
        <v>66</v>
      </c>
      <c r="T908" s="142"/>
      <c r="U908" s="141">
        <f t="shared" si="322"/>
        <v>3</v>
      </c>
      <c r="V908" s="141">
        <f t="shared" si="323"/>
        <v>1</v>
      </c>
      <c r="W908" s="142"/>
      <c r="X908" s="141">
        <f t="shared" si="324"/>
        <v>0</v>
      </c>
      <c r="Y908" s="141">
        <f t="shared" si="325"/>
        <v>0</v>
      </c>
      <c r="Z908" s="141">
        <f t="shared" si="326"/>
        <v>0</v>
      </c>
      <c r="AA908" s="141">
        <f t="shared" si="327"/>
        <v>0</v>
      </c>
      <c r="AB908" s="141">
        <f t="shared" si="328"/>
        <v>0</v>
      </c>
      <c r="AC908" s="141">
        <f t="shared" si="329"/>
        <v>1</v>
      </c>
      <c r="AD908" s="141">
        <f t="shared" si="330"/>
        <v>0</v>
      </c>
      <c r="AE908" s="141">
        <f t="shared" si="331"/>
        <v>0</v>
      </c>
      <c r="AF908" s="141">
        <f t="shared" si="332"/>
        <v>0</v>
      </c>
      <c r="AG908" s="141">
        <f t="shared" si="333"/>
        <v>0</v>
      </c>
      <c r="AH908" s="141">
        <f t="shared" si="334"/>
        <v>0</v>
      </c>
      <c r="AI908" s="141">
        <f t="shared" si="335"/>
        <v>0</v>
      </c>
      <c r="AJ908" s="141">
        <f t="shared" si="336"/>
        <v>1</v>
      </c>
      <c r="AK908" s="141">
        <f t="shared" si="337"/>
        <v>0</v>
      </c>
      <c r="AL908" s="141">
        <f t="shared" si="338"/>
        <v>0</v>
      </c>
      <c r="AM908" s="141">
        <f t="shared" si="339"/>
        <v>0</v>
      </c>
      <c r="AN908" s="141">
        <f t="shared" si="340"/>
        <v>0</v>
      </c>
      <c r="AO908" s="141">
        <f t="shared" si="341"/>
        <v>1</v>
      </c>
      <c r="AP908" s="142"/>
      <c r="AQ908" s="142"/>
      <c r="AR908" s="141">
        <f t="shared" si="342"/>
        <v>3</v>
      </c>
      <c r="AS908" s="141">
        <f t="shared" si="343"/>
        <v>3</v>
      </c>
      <c r="AT908" s="141" t="str">
        <f t="shared" si="344"/>
        <v>Correct</v>
      </c>
      <c r="AU908" s="142"/>
      <c r="AV908" s="115" t="s">
        <v>99</v>
      </c>
      <c r="AW908" s="115">
        <v>70</v>
      </c>
      <c r="AX908" s="115" t="s">
        <v>181</v>
      </c>
      <c r="AY908" s="115" t="s">
        <v>220</v>
      </c>
      <c r="AZ908" s="115" t="s">
        <v>85</v>
      </c>
      <c r="BA908" s="115" t="s">
        <v>86</v>
      </c>
      <c r="BB908" s="115" t="s">
        <v>87</v>
      </c>
      <c r="BC908" s="115" t="s">
        <v>101</v>
      </c>
      <c r="BD908" s="115" t="s">
        <v>89</v>
      </c>
      <c r="BE908" s="115" t="s">
        <v>106</v>
      </c>
      <c r="BF908" s="115" t="s">
        <v>91</v>
      </c>
      <c r="BG908" s="115" t="s">
        <v>86</v>
      </c>
    </row>
    <row r="909" spans="1:59">
      <c r="A909" s="115">
        <v>7045775644</v>
      </c>
      <c r="T909" s="142"/>
      <c r="U909" s="141">
        <f t="shared" si="322"/>
        <v>0</v>
      </c>
      <c r="V909" s="141" t="e">
        <f t="shared" si="323"/>
        <v>#DIV/0!</v>
      </c>
      <c r="W909" s="142"/>
      <c r="X909" s="141">
        <f t="shared" si="324"/>
        <v>0</v>
      </c>
      <c r="Y909" s="141">
        <f t="shared" si="325"/>
        <v>0</v>
      </c>
      <c r="Z909" s="141">
        <f t="shared" si="326"/>
        <v>0</v>
      </c>
      <c r="AA909" s="141">
        <f t="shared" si="327"/>
        <v>0</v>
      </c>
      <c r="AB909" s="141">
        <f t="shared" si="328"/>
        <v>0</v>
      </c>
      <c r="AC909" s="141">
        <f t="shared" si="329"/>
        <v>0</v>
      </c>
      <c r="AD909" s="141">
        <f t="shared" si="330"/>
        <v>0</v>
      </c>
      <c r="AE909" s="141">
        <f t="shared" si="331"/>
        <v>0</v>
      </c>
      <c r="AF909" s="141">
        <f t="shared" si="332"/>
        <v>0</v>
      </c>
      <c r="AG909" s="141">
        <f t="shared" si="333"/>
        <v>0</v>
      </c>
      <c r="AH909" s="141">
        <f t="shared" si="334"/>
        <v>0</v>
      </c>
      <c r="AI909" s="141">
        <f t="shared" si="335"/>
        <v>0</v>
      </c>
      <c r="AJ909" s="141">
        <f t="shared" si="336"/>
        <v>0</v>
      </c>
      <c r="AK909" s="141">
        <f t="shared" si="337"/>
        <v>0</v>
      </c>
      <c r="AL909" s="141">
        <f t="shared" si="338"/>
        <v>0</v>
      </c>
      <c r="AM909" s="141">
        <f t="shared" si="339"/>
        <v>0</v>
      </c>
      <c r="AN909" s="141">
        <f t="shared" si="340"/>
        <v>0</v>
      </c>
      <c r="AO909" s="141">
        <f t="shared" si="341"/>
        <v>0</v>
      </c>
      <c r="AP909" s="142"/>
      <c r="AQ909" s="142"/>
      <c r="AR909" s="141">
        <f t="shared" si="342"/>
        <v>0</v>
      </c>
      <c r="AS909" s="141">
        <f t="shared" si="343"/>
        <v>0</v>
      </c>
      <c r="AT909" s="141" t="str">
        <f t="shared" si="344"/>
        <v>Correct</v>
      </c>
      <c r="AU909" s="142"/>
      <c r="AV909" s="115" t="s">
        <v>99</v>
      </c>
      <c r="AX909" s="115" t="s">
        <v>181</v>
      </c>
      <c r="AY909" s="115" t="s">
        <v>184</v>
      </c>
      <c r="AZ909" s="115" t="s">
        <v>85</v>
      </c>
      <c r="BA909" s="115" t="s">
        <v>86</v>
      </c>
      <c r="BB909" s="115" t="s">
        <v>87</v>
      </c>
      <c r="BC909" s="115" t="s">
        <v>96</v>
      </c>
      <c r="BD909" s="115" t="s">
        <v>102</v>
      </c>
      <c r="BE909" s="115" t="s">
        <v>90</v>
      </c>
      <c r="BF909" s="115" t="s">
        <v>91</v>
      </c>
      <c r="BG909" s="115" t="s">
        <v>86</v>
      </c>
    </row>
    <row r="910" spans="1:59">
      <c r="A910" s="115">
        <v>6985431930</v>
      </c>
      <c r="B910" s="115" t="s">
        <v>52</v>
      </c>
      <c r="H910" s="115" t="s">
        <v>57</v>
      </c>
      <c r="L910" s="115" t="s">
        <v>61</v>
      </c>
      <c r="T910" s="142"/>
      <c r="U910" s="141">
        <f t="shared" si="322"/>
        <v>3</v>
      </c>
      <c r="V910" s="141">
        <f t="shared" si="323"/>
        <v>1</v>
      </c>
      <c r="W910" s="142"/>
      <c r="X910" s="141">
        <f t="shared" si="324"/>
        <v>1</v>
      </c>
      <c r="Y910" s="141">
        <f t="shared" si="325"/>
        <v>0</v>
      </c>
      <c r="Z910" s="141">
        <f t="shared" si="326"/>
        <v>0</v>
      </c>
      <c r="AA910" s="141">
        <f t="shared" si="327"/>
        <v>0</v>
      </c>
      <c r="AB910" s="141">
        <f t="shared" si="328"/>
        <v>0</v>
      </c>
      <c r="AC910" s="141">
        <f t="shared" si="329"/>
        <v>0</v>
      </c>
      <c r="AD910" s="141">
        <f t="shared" si="330"/>
        <v>1</v>
      </c>
      <c r="AE910" s="141">
        <f t="shared" si="331"/>
        <v>0</v>
      </c>
      <c r="AF910" s="141">
        <f t="shared" si="332"/>
        <v>0</v>
      </c>
      <c r="AG910" s="141">
        <f t="shared" si="333"/>
        <v>0</v>
      </c>
      <c r="AH910" s="141">
        <f t="shared" si="334"/>
        <v>1</v>
      </c>
      <c r="AI910" s="141">
        <f t="shared" si="335"/>
        <v>0</v>
      </c>
      <c r="AJ910" s="141">
        <f t="shared" si="336"/>
        <v>0</v>
      </c>
      <c r="AK910" s="141">
        <f t="shared" si="337"/>
        <v>0</v>
      </c>
      <c r="AL910" s="141">
        <f t="shared" si="338"/>
        <v>0</v>
      </c>
      <c r="AM910" s="141">
        <f t="shared" si="339"/>
        <v>0</v>
      </c>
      <c r="AN910" s="141">
        <f t="shared" si="340"/>
        <v>0</v>
      </c>
      <c r="AO910" s="141">
        <f t="shared" si="341"/>
        <v>0</v>
      </c>
      <c r="AP910" s="142"/>
      <c r="AQ910" s="142"/>
      <c r="AR910" s="141">
        <f t="shared" si="342"/>
        <v>3</v>
      </c>
      <c r="AS910" s="141">
        <f t="shared" si="343"/>
        <v>3</v>
      </c>
      <c r="AT910" s="141" t="str">
        <f t="shared" si="344"/>
        <v>Correct</v>
      </c>
      <c r="AU910" s="142"/>
      <c r="AV910" s="115" t="s">
        <v>83</v>
      </c>
      <c r="AW910" s="115">
        <v>79</v>
      </c>
      <c r="AX910" s="115" t="s">
        <v>84</v>
      </c>
      <c r="AY910" s="115" t="s">
        <v>145</v>
      </c>
      <c r="AZ910" s="115" t="s">
        <v>85</v>
      </c>
      <c r="BA910" s="115" t="s">
        <v>86</v>
      </c>
      <c r="BB910" s="115" t="s">
        <v>87</v>
      </c>
      <c r="BC910" s="115" t="s">
        <v>101</v>
      </c>
      <c r="BD910" s="115" t="s">
        <v>89</v>
      </c>
      <c r="BE910" s="115" t="s">
        <v>106</v>
      </c>
      <c r="BF910" s="115" t="s">
        <v>91</v>
      </c>
      <c r="BG910" s="115" t="s">
        <v>91</v>
      </c>
    </row>
    <row r="911" spans="1:59">
      <c r="A911" s="115">
        <v>6985428634</v>
      </c>
      <c r="F911" s="115" t="s">
        <v>55</v>
      </c>
      <c r="T911" s="142"/>
      <c r="U911" s="141">
        <f t="shared" si="322"/>
        <v>1</v>
      </c>
      <c r="V911" s="141">
        <f t="shared" si="323"/>
        <v>3</v>
      </c>
      <c r="W911" s="142"/>
      <c r="X911" s="141">
        <f t="shared" si="324"/>
        <v>0</v>
      </c>
      <c r="Y911" s="141">
        <f t="shared" si="325"/>
        <v>0</v>
      </c>
      <c r="Z911" s="141">
        <f t="shared" si="326"/>
        <v>0</v>
      </c>
      <c r="AA911" s="141">
        <f t="shared" si="327"/>
        <v>0</v>
      </c>
      <c r="AB911" s="141">
        <f t="shared" si="328"/>
        <v>1</v>
      </c>
      <c r="AC911" s="141">
        <f t="shared" si="329"/>
        <v>0</v>
      </c>
      <c r="AD911" s="141">
        <f t="shared" si="330"/>
        <v>0</v>
      </c>
      <c r="AE911" s="141">
        <f t="shared" si="331"/>
        <v>0</v>
      </c>
      <c r="AF911" s="141">
        <f t="shared" si="332"/>
        <v>0</v>
      </c>
      <c r="AG911" s="141">
        <f t="shared" si="333"/>
        <v>0</v>
      </c>
      <c r="AH911" s="141">
        <f t="shared" si="334"/>
        <v>0</v>
      </c>
      <c r="AI911" s="141">
        <f t="shared" si="335"/>
        <v>0</v>
      </c>
      <c r="AJ911" s="141">
        <f t="shared" si="336"/>
        <v>0</v>
      </c>
      <c r="AK911" s="141">
        <f t="shared" si="337"/>
        <v>0</v>
      </c>
      <c r="AL911" s="141">
        <f t="shared" si="338"/>
        <v>0</v>
      </c>
      <c r="AM911" s="141">
        <f t="shared" si="339"/>
        <v>0</v>
      </c>
      <c r="AN911" s="141">
        <f t="shared" si="340"/>
        <v>0</v>
      </c>
      <c r="AO911" s="141">
        <f t="shared" si="341"/>
        <v>0</v>
      </c>
      <c r="AP911" s="142"/>
      <c r="AQ911" s="142"/>
      <c r="AR911" s="141">
        <f t="shared" si="342"/>
        <v>1</v>
      </c>
      <c r="AS911" s="141">
        <f t="shared" si="343"/>
        <v>1</v>
      </c>
      <c r="AT911" s="141" t="str">
        <f t="shared" si="344"/>
        <v>Correct</v>
      </c>
      <c r="AU911" s="142"/>
      <c r="AV911" s="115" t="s">
        <v>83</v>
      </c>
      <c r="AW911" s="115">
        <v>71</v>
      </c>
      <c r="AX911" s="115" t="s">
        <v>84</v>
      </c>
      <c r="AY911" s="115" t="s">
        <v>130</v>
      </c>
      <c r="AZ911" s="115" t="s">
        <v>92</v>
      </c>
      <c r="BA911" s="115" t="s">
        <v>86</v>
      </c>
      <c r="BB911" s="115" t="s">
        <v>87</v>
      </c>
      <c r="BC911" s="115" t="s">
        <v>100</v>
      </c>
      <c r="BD911" s="115" t="s">
        <v>102</v>
      </c>
      <c r="BE911" s="115" t="s">
        <v>106</v>
      </c>
      <c r="BF911" s="115" t="s">
        <v>91</v>
      </c>
      <c r="BG911" s="115" t="s">
        <v>86</v>
      </c>
    </row>
    <row r="912" spans="1:59">
      <c r="A912" s="115">
        <v>7044856872</v>
      </c>
      <c r="D912" s="115" t="s">
        <v>54</v>
      </c>
      <c r="E912" s="115" t="s">
        <v>19</v>
      </c>
      <c r="F912" s="115" t="s">
        <v>55</v>
      </c>
      <c r="H912" s="115" t="s">
        <v>57</v>
      </c>
      <c r="I912" s="115" t="s">
        <v>58</v>
      </c>
      <c r="L912" s="115" t="s">
        <v>61</v>
      </c>
      <c r="M912" s="115" t="s">
        <v>62</v>
      </c>
      <c r="T912" s="142"/>
      <c r="U912" s="141">
        <f t="shared" si="322"/>
        <v>7</v>
      </c>
      <c r="V912" s="141">
        <f t="shared" si="323"/>
        <v>0.42857142857142855</v>
      </c>
      <c r="W912" s="142"/>
      <c r="X912" s="141">
        <f t="shared" si="324"/>
        <v>0</v>
      </c>
      <c r="Y912" s="141">
        <f t="shared" si="325"/>
        <v>0</v>
      </c>
      <c r="Z912" s="141">
        <f t="shared" si="326"/>
        <v>0.42857142857142855</v>
      </c>
      <c r="AA912" s="141">
        <f t="shared" si="327"/>
        <v>0.42857142857142855</v>
      </c>
      <c r="AB912" s="141">
        <f t="shared" si="328"/>
        <v>0.42857142857142855</v>
      </c>
      <c r="AC912" s="141">
        <f t="shared" si="329"/>
        <v>0</v>
      </c>
      <c r="AD912" s="141">
        <f t="shared" si="330"/>
        <v>0.42857142857142855</v>
      </c>
      <c r="AE912" s="141">
        <f t="shared" si="331"/>
        <v>0.42857142857142855</v>
      </c>
      <c r="AF912" s="141">
        <f t="shared" si="332"/>
        <v>0</v>
      </c>
      <c r="AG912" s="141">
        <f t="shared" si="333"/>
        <v>0</v>
      </c>
      <c r="AH912" s="141">
        <f t="shared" si="334"/>
        <v>0.42857142857142855</v>
      </c>
      <c r="AI912" s="141">
        <f t="shared" si="335"/>
        <v>0.42857142857142855</v>
      </c>
      <c r="AJ912" s="141">
        <f t="shared" si="336"/>
        <v>0</v>
      </c>
      <c r="AK912" s="141">
        <f t="shared" si="337"/>
        <v>0</v>
      </c>
      <c r="AL912" s="141">
        <f t="shared" si="338"/>
        <v>0</v>
      </c>
      <c r="AM912" s="141">
        <f t="shared" si="339"/>
        <v>0</v>
      </c>
      <c r="AN912" s="141">
        <f t="shared" si="340"/>
        <v>0</v>
      </c>
      <c r="AO912" s="141">
        <f t="shared" si="341"/>
        <v>0</v>
      </c>
      <c r="AP912" s="142"/>
      <c r="AQ912" s="142"/>
      <c r="AR912" s="141">
        <f t="shared" si="342"/>
        <v>2.9999999999999996</v>
      </c>
      <c r="AS912" s="141">
        <f t="shared" si="343"/>
        <v>7</v>
      </c>
      <c r="AT912" s="141" t="str">
        <f t="shared" si="344"/>
        <v>Correct</v>
      </c>
      <c r="AU912" s="142"/>
      <c r="AV912" s="115" t="s">
        <v>83</v>
      </c>
      <c r="AW912" s="115">
        <v>79</v>
      </c>
      <c r="AX912" s="115" t="s">
        <v>181</v>
      </c>
      <c r="AY912" s="115" t="s">
        <v>220</v>
      </c>
      <c r="AZ912" s="115" t="s">
        <v>85</v>
      </c>
      <c r="BB912" s="115" t="s">
        <v>87</v>
      </c>
      <c r="BC912" s="115" t="s">
        <v>93</v>
      </c>
      <c r="BD912" s="115" t="s">
        <v>102</v>
      </c>
      <c r="BE912" s="115" t="s">
        <v>106</v>
      </c>
      <c r="BF912" s="115" t="s">
        <v>91</v>
      </c>
    </row>
    <row r="913" spans="1:59">
      <c r="A913" s="115">
        <v>6985190387</v>
      </c>
      <c r="T913" s="142"/>
      <c r="U913" s="141">
        <f t="shared" si="322"/>
        <v>0</v>
      </c>
      <c r="V913" s="141" t="e">
        <f t="shared" si="323"/>
        <v>#DIV/0!</v>
      </c>
      <c r="W913" s="142"/>
      <c r="X913" s="141">
        <f t="shared" si="324"/>
        <v>0</v>
      </c>
      <c r="Y913" s="141">
        <f t="shared" si="325"/>
        <v>0</v>
      </c>
      <c r="Z913" s="141">
        <f t="shared" si="326"/>
        <v>0</v>
      </c>
      <c r="AA913" s="141">
        <f t="shared" si="327"/>
        <v>0</v>
      </c>
      <c r="AB913" s="141">
        <f t="shared" si="328"/>
        <v>0</v>
      </c>
      <c r="AC913" s="141">
        <f t="shared" si="329"/>
        <v>0</v>
      </c>
      <c r="AD913" s="141">
        <f t="shared" si="330"/>
        <v>0</v>
      </c>
      <c r="AE913" s="141">
        <f t="shared" si="331"/>
        <v>0</v>
      </c>
      <c r="AF913" s="141">
        <f t="shared" si="332"/>
        <v>0</v>
      </c>
      <c r="AG913" s="141">
        <f t="shared" si="333"/>
        <v>0</v>
      </c>
      <c r="AH913" s="141">
        <f t="shared" si="334"/>
        <v>0</v>
      </c>
      <c r="AI913" s="141">
        <f t="shared" si="335"/>
        <v>0</v>
      </c>
      <c r="AJ913" s="141">
        <f t="shared" si="336"/>
        <v>0</v>
      </c>
      <c r="AK913" s="141">
        <f t="shared" si="337"/>
        <v>0</v>
      </c>
      <c r="AL913" s="141">
        <f t="shared" si="338"/>
        <v>0</v>
      </c>
      <c r="AM913" s="141">
        <f t="shared" si="339"/>
        <v>0</v>
      </c>
      <c r="AN913" s="141">
        <f t="shared" si="340"/>
        <v>0</v>
      </c>
      <c r="AO913" s="141">
        <f t="shared" si="341"/>
        <v>0</v>
      </c>
      <c r="AP913" s="142"/>
      <c r="AQ913" s="142"/>
      <c r="AR913" s="141">
        <f t="shared" si="342"/>
        <v>0</v>
      </c>
      <c r="AS913" s="141">
        <f t="shared" si="343"/>
        <v>0</v>
      </c>
      <c r="AT913" s="141" t="str">
        <f t="shared" si="344"/>
        <v>Correct</v>
      </c>
      <c r="AU913" s="142"/>
      <c r="AV913" s="115" t="s">
        <v>83</v>
      </c>
      <c r="AW913" s="115">
        <v>71</v>
      </c>
      <c r="AX913" s="115" t="s">
        <v>181</v>
      </c>
      <c r="AY913" s="115" t="s">
        <v>199</v>
      </c>
      <c r="BA913" s="115" t="s">
        <v>86</v>
      </c>
      <c r="BB913" s="115" t="s">
        <v>87</v>
      </c>
      <c r="BD913" s="115" t="s">
        <v>102</v>
      </c>
      <c r="BE913" s="115" t="s">
        <v>90</v>
      </c>
      <c r="BF913" s="115" t="s">
        <v>91</v>
      </c>
      <c r="BG913" s="115" t="s">
        <v>91</v>
      </c>
    </row>
    <row r="914" spans="1:59">
      <c r="A914" s="115">
        <v>7045792997</v>
      </c>
      <c r="F914" s="115" t="s">
        <v>55</v>
      </c>
      <c r="K914" s="115" t="s">
        <v>60</v>
      </c>
      <c r="T914" s="142"/>
      <c r="U914" s="141">
        <f t="shared" si="322"/>
        <v>2</v>
      </c>
      <c r="V914" s="141">
        <f t="shared" si="323"/>
        <v>1.5</v>
      </c>
      <c r="W914" s="142"/>
      <c r="X914" s="141">
        <f t="shared" si="324"/>
        <v>0</v>
      </c>
      <c r="Y914" s="141">
        <f t="shared" si="325"/>
        <v>0</v>
      </c>
      <c r="Z914" s="141">
        <f t="shared" si="326"/>
        <v>0</v>
      </c>
      <c r="AA914" s="141">
        <f t="shared" si="327"/>
        <v>0</v>
      </c>
      <c r="AB914" s="141">
        <f t="shared" si="328"/>
        <v>1</v>
      </c>
      <c r="AC914" s="141">
        <f t="shared" si="329"/>
        <v>0</v>
      </c>
      <c r="AD914" s="141">
        <f t="shared" si="330"/>
        <v>0</v>
      </c>
      <c r="AE914" s="141">
        <f t="shared" si="331"/>
        <v>0</v>
      </c>
      <c r="AF914" s="141">
        <f t="shared" si="332"/>
        <v>0</v>
      </c>
      <c r="AG914" s="141">
        <f t="shared" si="333"/>
        <v>1</v>
      </c>
      <c r="AH914" s="141">
        <f t="shared" si="334"/>
        <v>0</v>
      </c>
      <c r="AI914" s="141">
        <f t="shared" si="335"/>
        <v>0</v>
      </c>
      <c r="AJ914" s="141">
        <f t="shared" si="336"/>
        <v>0</v>
      </c>
      <c r="AK914" s="141">
        <f t="shared" si="337"/>
        <v>0</v>
      </c>
      <c r="AL914" s="141">
        <f t="shared" si="338"/>
        <v>0</v>
      </c>
      <c r="AM914" s="141">
        <f t="shared" si="339"/>
        <v>0</v>
      </c>
      <c r="AN914" s="141">
        <f t="shared" si="340"/>
        <v>0</v>
      </c>
      <c r="AO914" s="141">
        <f t="shared" si="341"/>
        <v>0</v>
      </c>
      <c r="AP914" s="142"/>
      <c r="AQ914" s="142"/>
      <c r="AR914" s="141">
        <f t="shared" si="342"/>
        <v>2</v>
      </c>
      <c r="AS914" s="141">
        <f t="shared" si="343"/>
        <v>2</v>
      </c>
      <c r="AT914" s="141" t="str">
        <f t="shared" si="344"/>
        <v>Correct</v>
      </c>
      <c r="AU914" s="142"/>
      <c r="AV914" s="115" t="s">
        <v>99</v>
      </c>
      <c r="AW914" s="115">
        <v>81</v>
      </c>
      <c r="AX914" s="115" t="s">
        <v>181</v>
      </c>
      <c r="AY914" s="115" t="s">
        <v>194</v>
      </c>
      <c r="AZ914" s="115" t="s">
        <v>85</v>
      </c>
      <c r="BB914" s="115" t="s">
        <v>87</v>
      </c>
      <c r="BC914" s="115" t="s">
        <v>100</v>
      </c>
      <c r="BD914" s="115" t="s">
        <v>94</v>
      </c>
      <c r="BE914" s="115" t="s">
        <v>106</v>
      </c>
      <c r="BF914" s="115" t="s">
        <v>91</v>
      </c>
      <c r="BG914" s="115" t="s">
        <v>91</v>
      </c>
    </row>
    <row r="915" spans="1:59">
      <c r="A915" s="115">
        <v>5586918996</v>
      </c>
      <c r="R915" s="115" t="s">
        <v>65</v>
      </c>
      <c r="T915" s="142"/>
      <c r="U915" s="141">
        <f t="shared" si="322"/>
        <v>1</v>
      </c>
      <c r="V915" s="141">
        <f t="shared" si="323"/>
        <v>3</v>
      </c>
      <c r="W915" s="142"/>
      <c r="X915" s="141">
        <f t="shared" si="324"/>
        <v>0</v>
      </c>
      <c r="Y915" s="141">
        <f t="shared" si="325"/>
        <v>0</v>
      </c>
      <c r="Z915" s="141">
        <f t="shared" si="326"/>
        <v>0</v>
      </c>
      <c r="AA915" s="141">
        <f t="shared" si="327"/>
        <v>0</v>
      </c>
      <c r="AB915" s="141">
        <f t="shared" si="328"/>
        <v>0</v>
      </c>
      <c r="AC915" s="141">
        <f t="shared" si="329"/>
        <v>0</v>
      </c>
      <c r="AD915" s="141">
        <f t="shared" si="330"/>
        <v>0</v>
      </c>
      <c r="AE915" s="141">
        <f t="shared" si="331"/>
        <v>0</v>
      </c>
      <c r="AF915" s="141">
        <f t="shared" si="332"/>
        <v>0</v>
      </c>
      <c r="AG915" s="141">
        <f t="shared" si="333"/>
        <v>0</v>
      </c>
      <c r="AH915" s="141">
        <f t="shared" si="334"/>
        <v>0</v>
      </c>
      <c r="AI915" s="141">
        <f t="shared" si="335"/>
        <v>0</v>
      </c>
      <c r="AJ915" s="141">
        <f t="shared" si="336"/>
        <v>0</v>
      </c>
      <c r="AK915" s="141">
        <f t="shared" si="337"/>
        <v>0</v>
      </c>
      <c r="AL915" s="141">
        <f t="shared" si="338"/>
        <v>0</v>
      </c>
      <c r="AM915" s="141">
        <f t="shared" si="339"/>
        <v>0</v>
      </c>
      <c r="AN915" s="141">
        <f t="shared" si="340"/>
        <v>1</v>
      </c>
      <c r="AO915" s="141">
        <f t="shared" si="341"/>
        <v>0</v>
      </c>
      <c r="AP915" s="142"/>
      <c r="AQ915" s="142"/>
      <c r="AR915" s="141">
        <f t="shared" si="342"/>
        <v>1</v>
      </c>
      <c r="AS915" s="141">
        <f t="shared" si="343"/>
        <v>1</v>
      </c>
      <c r="AT915" s="141" t="str">
        <f t="shared" si="344"/>
        <v>Correct</v>
      </c>
      <c r="AU915" s="142"/>
      <c r="AV915" s="115" t="s">
        <v>83</v>
      </c>
      <c r="AW915" s="115">
        <v>65</v>
      </c>
      <c r="AX915" s="115" t="s">
        <v>181</v>
      </c>
      <c r="AY915" s="115" t="s">
        <v>219</v>
      </c>
      <c r="AZ915" s="115" t="s">
        <v>85</v>
      </c>
      <c r="BA915" s="115" t="s">
        <v>86</v>
      </c>
      <c r="BB915" s="115" t="s">
        <v>87</v>
      </c>
      <c r="BC915" s="115" t="s">
        <v>88</v>
      </c>
      <c r="BD915" s="115" t="s">
        <v>89</v>
      </c>
      <c r="BE915" s="115" t="s">
        <v>90</v>
      </c>
      <c r="BF915" s="115" t="s">
        <v>91</v>
      </c>
      <c r="BG915" s="115" t="s">
        <v>91</v>
      </c>
    </row>
    <row r="916" spans="1:59">
      <c r="A916" s="115">
        <v>6985417227</v>
      </c>
      <c r="R916" s="115" t="s">
        <v>65</v>
      </c>
      <c r="T916" s="142"/>
      <c r="U916" s="141">
        <f t="shared" si="322"/>
        <v>1</v>
      </c>
      <c r="V916" s="141">
        <f t="shared" si="323"/>
        <v>3</v>
      </c>
      <c r="W916" s="142"/>
      <c r="X916" s="141">
        <f t="shared" si="324"/>
        <v>0</v>
      </c>
      <c r="Y916" s="141">
        <f t="shared" si="325"/>
        <v>0</v>
      </c>
      <c r="Z916" s="141">
        <f t="shared" si="326"/>
        <v>0</v>
      </c>
      <c r="AA916" s="141">
        <f t="shared" si="327"/>
        <v>0</v>
      </c>
      <c r="AB916" s="141">
        <f t="shared" si="328"/>
        <v>0</v>
      </c>
      <c r="AC916" s="141">
        <f t="shared" si="329"/>
        <v>0</v>
      </c>
      <c r="AD916" s="141">
        <f t="shared" si="330"/>
        <v>0</v>
      </c>
      <c r="AE916" s="141">
        <f t="shared" si="331"/>
        <v>0</v>
      </c>
      <c r="AF916" s="141">
        <f t="shared" si="332"/>
        <v>0</v>
      </c>
      <c r="AG916" s="141">
        <f t="shared" si="333"/>
        <v>0</v>
      </c>
      <c r="AH916" s="141">
        <f t="shared" si="334"/>
        <v>0</v>
      </c>
      <c r="AI916" s="141">
        <f t="shared" si="335"/>
        <v>0</v>
      </c>
      <c r="AJ916" s="141">
        <f t="shared" si="336"/>
        <v>0</v>
      </c>
      <c r="AK916" s="141">
        <f t="shared" si="337"/>
        <v>0</v>
      </c>
      <c r="AL916" s="141">
        <f t="shared" si="338"/>
        <v>0</v>
      </c>
      <c r="AM916" s="141">
        <f t="shared" si="339"/>
        <v>0</v>
      </c>
      <c r="AN916" s="141">
        <f t="shared" si="340"/>
        <v>1</v>
      </c>
      <c r="AO916" s="141">
        <f t="shared" si="341"/>
        <v>0</v>
      </c>
      <c r="AP916" s="142"/>
      <c r="AQ916" s="142"/>
      <c r="AR916" s="141">
        <f t="shared" si="342"/>
        <v>1</v>
      </c>
      <c r="AS916" s="141">
        <f t="shared" si="343"/>
        <v>1</v>
      </c>
      <c r="AT916" s="141" t="str">
        <f t="shared" si="344"/>
        <v>Correct</v>
      </c>
      <c r="AU916" s="142"/>
      <c r="AV916" s="115" t="s">
        <v>99</v>
      </c>
      <c r="AW916" s="115">
        <v>63</v>
      </c>
      <c r="AX916" s="115" t="s">
        <v>181</v>
      </c>
      <c r="AY916" s="115" t="s">
        <v>215</v>
      </c>
      <c r="AZ916" s="115" t="s">
        <v>85</v>
      </c>
      <c r="BA916" s="115" t="s">
        <v>86</v>
      </c>
      <c r="BB916" s="115" t="s">
        <v>87</v>
      </c>
      <c r="BC916" s="115" t="s">
        <v>101</v>
      </c>
      <c r="BD916" s="115" t="s">
        <v>102</v>
      </c>
      <c r="BE916" s="115" t="s">
        <v>90</v>
      </c>
      <c r="BF916" s="115" t="s">
        <v>91</v>
      </c>
      <c r="BG916" s="115" t="s">
        <v>91</v>
      </c>
    </row>
    <row r="917" spans="1:59">
      <c r="A917" s="115">
        <v>6985162708</v>
      </c>
      <c r="T917" s="142"/>
      <c r="U917" s="141">
        <f t="shared" si="322"/>
        <v>0</v>
      </c>
      <c r="V917" s="141" t="e">
        <f t="shared" si="323"/>
        <v>#DIV/0!</v>
      </c>
      <c r="W917" s="142"/>
      <c r="X917" s="141">
        <f t="shared" si="324"/>
        <v>0</v>
      </c>
      <c r="Y917" s="141">
        <f t="shared" si="325"/>
        <v>0</v>
      </c>
      <c r="Z917" s="141">
        <f t="shared" si="326"/>
        <v>0</v>
      </c>
      <c r="AA917" s="141">
        <f t="shared" si="327"/>
        <v>0</v>
      </c>
      <c r="AB917" s="141">
        <f t="shared" si="328"/>
        <v>0</v>
      </c>
      <c r="AC917" s="141">
        <f t="shared" si="329"/>
        <v>0</v>
      </c>
      <c r="AD917" s="141">
        <f t="shared" si="330"/>
        <v>0</v>
      </c>
      <c r="AE917" s="141">
        <f t="shared" si="331"/>
        <v>0</v>
      </c>
      <c r="AF917" s="141">
        <f t="shared" si="332"/>
        <v>0</v>
      </c>
      <c r="AG917" s="141">
        <f t="shared" si="333"/>
        <v>0</v>
      </c>
      <c r="AH917" s="141">
        <f t="shared" si="334"/>
        <v>0</v>
      </c>
      <c r="AI917" s="141">
        <f t="shared" si="335"/>
        <v>0</v>
      </c>
      <c r="AJ917" s="141">
        <f t="shared" si="336"/>
        <v>0</v>
      </c>
      <c r="AK917" s="141">
        <f t="shared" si="337"/>
        <v>0</v>
      </c>
      <c r="AL917" s="141">
        <f t="shared" si="338"/>
        <v>0</v>
      </c>
      <c r="AM917" s="141">
        <f t="shared" si="339"/>
        <v>0</v>
      </c>
      <c r="AN917" s="141">
        <f t="shared" si="340"/>
        <v>0</v>
      </c>
      <c r="AO917" s="141">
        <f t="shared" si="341"/>
        <v>0</v>
      </c>
      <c r="AP917" s="142"/>
      <c r="AQ917" s="142"/>
      <c r="AR917" s="141">
        <f t="shared" si="342"/>
        <v>0</v>
      </c>
      <c r="AS917" s="141">
        <f t="shared" si="343"/>
        <v>0</v>
      </c>
      <c r="AT917" s="141" t="str">
        <f t="shared" si="344"/>
        <v>Correct</v>
      </c>
      <c r="AU917" s="142"/>
      <c r="AV917" s="115" t="s">
        <v>99</v>
      </c>
      <c r="AW917" s="115">
        <v>37</v>
      </c>
      <c r="AX917" s="115" t="s">
        <v>181</v>
      </c>
      <c r="AY917" s="115" t="s">
        <v>466</v>
      </c>
      <c r="AZ917" s="115" t="s">
        <v>85</v>
      </c>
      <c r="BA917" s="115" t="s">
        <v>86</v>
      </c>
      <c r="BB917" s="115" t="s">
        <v>87</v>
      </c>
      <c r="BC917" s="115" t="s">
        <v>88</v>
      </c>
      <c r="BD917" s="115" t="s">
        <v>89</v>
      </c>
      <c r="BE917" s="115" t="s">
        <v>90</v>
      </c>
      <c r="BF917" s="115" t="s">
        <v>91</v>
      </c>
      <c r="BG917" s="115" t="s">
        <v>91</v>
      </c>
    </row>
    <row r="918" spans="1:59">
      <c r="A918" s="115">
        <v>7045775235</v>
      </c>
      <c r="T918" s="142"/>
      <c r="U918" s="141">
        <f t="shared" si="322"/>
        <v>0</v>
      </c>
      <c r="V918" s="141" t="e">
        <f t="shared" si="323"/>
        <v>#DIV/0!</v>
      </c>
      <c r="W918" s="142"/>
      <c r="X918" s="141">
        <f t="shared" si="324"/>
        <v>0</v>
      </c>
      <c r="Y918" s="141">
        <f t="shared" si="325"/>
        <v>0</v>
      </c>
      <c r="Z918" s="141">
        <f t="shared" si="326"/>
        <v>0</v>
      </c>
      <c r="AA918" s="141">
        <f t="shared" si="327"/>
        <v>0</v>
      </c>
      <c r="AB918" s="141">
        <f t="shared" si="328"/>
        <v>0</v>
      </c>
      <c r="AC918" s="141">
        <f t="shared" si="329"/>
        <v>0</v>
      </c>
      <c r="AD918" s="141">
        <f t="shared" si="330"/>
        <v>0</v>
      </c>
      <c r="AE918" s="141">
        <f t="shared" si="331"/>
        <v>0</v>
      </c>
      <c r="AF918" s="141">
        <f t="shared" si="332"/>
        <v>0</v>
      </c>
      <c r="AG918" s="141">
        <f t="shared" si="333"/>
        <v>0</v>
      </c>
      <c r="AH918" s="141">
        <f t="shared" si="334"/>
        <v>0</v>
      </c>
      <c r="AI918" s="141">
        <f t="shared" si="335"/>
        <v>0</v>
      </c>
      <c r="AJ918" s="141">
        <f t="shared" si="336"/>
        <v>0</v>
      </c>
      <c r="AK918" s="141">
        <f t="shared" si="337"/>
        <v>0</v>
      </c>
      <c r="AL918" s="141">
        <f t="shared" si="338"/>
        <v>0</v>
      </c>
      <c r="AM918" s="141">
        <f t="shared" si="339"/>
        <v>0</v>
      </c>
      <c r="AN918" s="141">
        <f t="shared" si="340"/>
        <v>0</v>
      </c>
      <c r="AO918" s="141">
        <f t="shared" si="341"/>
        <v>0</v>
      </c>
      <c r="AP918" s="142"/>
      <c r="AQ918" s="142"/>
      <c r="AR918" s="141">
        <f t="shared" si="342"/>
        <v>0</v>
      </c>
      <c r="AS918" s="141">
        <f t="shared" si="343"/>
        <v>0</v>
      </c>
      <c r="AT918" s="141" t="str">
        <f t="shared" si="344"/>
        <v>Correct</v>
      </c>
      <c r="AU918" s="142"/>
      <c r="AX918" s="115" t="s">
        <v>181</v>
      </c>
      <c r="AY918" s="115" t="s">
        <v>200</v>
      </c>
      <c r="AZ918" s="115" t="s">
        <v>85</v>
      </c>
      <c r="BA918" s="115" t="s">
        <v>86</v>
      </c>
      <c r="BB918" s="115" t="s">
        <v>87</v>
      </c>
      <c r="BC918" s="115" t="s">
        <v>101</v>
      </c>
      <c r="BD918" s="115" t="s">
        <v>94</v>
      </c>
      <c r="BE918" s="115" t="s">
        <v>106</v>
      </c>
      <c r="BF918" s="115" t="s">
        <v>91</v>
      </c>
      <c r="BG918" s="115" t="s">
        <v>91</v>
      </c>
    </row>
    <row r="919" spans="1:59">
      <c r="A919" s="115">
        <v>7020344915</v>
      </c>
      <c r="S919" s="115" t="s">
        <v>66</v>
      </c>
      <c r="T919" s="142"/>
      <c r="U919" s="141">
        <f t="shared" si="322"/>
        <v>1</v>
      </c>
      <c r="V919" s="141">
        <f t="shared" si="323"/>
        <v>3</v>
      </c>
      <c r="W919" s="142"/>
      <c r="X919" s="141">
        <f t="shared" si="324"/>
        <v>0</v>
      </c>
      <c r="Y919" s="141">
        <f t="shared" si="325"/>
        <v>0</v>
      </c>
      <c r="Z919" s="141">
        <f t="shared" si="326"/>
        <v>0</v>
      </c>
      <c r="AA919" s="141">
        <f t="shared" si="327"/>
        <v>0</v>
      </c>
      <c r="AB919" s="141">
        <f t="shared" si="328"/>
        <v>0</v>
      </c>
      <c r="AC919" s="141">
        <f t="shared" si="329"/>
        <v>0</v>
      </c>
      <c r="AD919" s="141">
        <f t="shared" si="330"/>
        <v>0</v>
      </c>
      <c r="AE919" s="141">
        <f t="shared" si="331"/>
        <v>0</v>
      </c>
      <c r="AF919" s="141">
        <f t="shared" si="332"/>
        <v>0</v>
      </c>
      <c r="AG919" s="141">
        <f t="shared" si="333"/>
        <v>0</v>
      </c>
      <c r="AH919" s="141">
        <f t="shared" si="334"/>
        <v>0</v>
      </c>
      <c r="AI919" s="141">
        <f t="shared" si="335"/>
        <v>0</v>
      </c>
      <c r="AJ919" s="141">
        <f t="shared" si="336"/>
        <v>0</v>
      </c>
      <c r="AK919" s="141">
        <f t="shared" si="337"/>
        <v>0</v>
      </c>
      <c r="AL919" s="141">
        <f t="shared" si="338"/>
        <v>0</v>
      </c>
      <c r="AM919" s="141">
        <f t="shared" si="339"/>
        <v>0</v>
      </c>
      <c r="AN919" s="141">
        <f t="shared" si="340"/>
        <v>0</v>
      </c>
      <c r="AO919" s="141">
        <f t="shared" si="341"/>
        <v>1</v>
      </c>
      <c r="AP919" s="142"/>
      <c r="AQ919" s="142"/>
      <c r="AR919" s="141">
        <f t="shared" si="342"/>
        <v>1</v>
      </c>
      <c r="AS919" s="141">
        <f t="shared" si="343"/>
        <v>1</v>
      </c>
      <c r="AT919" s="141" t="str">
        <f t="shared" si="344"/>
        <v>Correct</v>
      </c>
      <c r="AU919" s="142"/>
      <c r="AV919" s="115" t="s">
        <v>99</v>
      </c>
      <c r="AW919" s="115">
        <v>32</v>
      </c>
      <c r="AX919" s="115" t="s">
        <v>181</v>
      </c>
      <c r="AY919" s="115" t="s">
        <v>440</v>
      </c>
      <c r="AZ919" s="115" t="s">
        <v>85</v>
      </c>
      <c r="BA919" s="115" t="s">
        <v>86</v>
      </c>
      <c r="BB919" s="115" t="s">
        <v>87</v>
      </c>
      <c r="BC919" s="115" t="s">
        <v>101</v>
      </c>
      <c r="BD919" s="115" t="s">
        <v>102</v>
      </c>
      <c r="BE919" s="115" t="s">
        <v>103</v>
      </c>
      <c r="BF919" s="115" t="s">
        <v>91</v>
      </c>
      <c r="BG919" s="115" t="s">
        <v>91</v>
      </c>
    </row>
    <row r="920" spans="1:59">
      <c r="A920" s="115">
        <v>7020342047</v>
      </c>
      <c r="R920" s="115" t="s">
        <v>65</v>
      </c>
      <c r="T920" s="142"/>
      <c r="U920" s="141">
        <f t="shared" si="322"/>
        <v>1</v>
      </c>
      <c r="V920" s="141">
        <f t="shared" si="323"/>
        <v>3</v>
      </c>
      <c r="W920" s="142"/>
      <c r="X920" s="141">
        <f t="shared" si="324"/>
        <v>0</v>
      </c>
      <c r="Y920" s="141">
        <f t="shared" si="325"/>
        <v>0</v>
      </c>
      <c r="Z920" s="141">
        <f t="shared" si="326"/>
        <v>0</v>
      </c>
      <c r="AA920" s="141">
        <f t="shared" si="327"/>
        <v>0</v>
      </c>
      <c r="AB920" s="141">
        <f t="shared" si="328"/>
        <v>0</v>
      </c>
      <c r="AC920" s="141">
        <f t="shared" si="329"/>
        <v>0</v>
      </c>
      <c r="AD920" s="141">
        <f t="shared" si="330"/>
        <v>0</v>
      </c>
      <c r="AE920" s="141">
        <f t="shared" si="331"/>
        <v>0</v>
      </c>
      <c r="AF920" s="141">
        <f t="shared" si="332"/>
        <v>0</v>
      </c>
      <c r="AG920" s="141">
        <f t="shared" si="333"/>
        <v>0</v>
      </c>
      <c r="AH920" s="141">
        <f t="shared" si="334"/>
        <v>0</v>
      </c>
      <c r="AI920" s="141">
        <f t="shared" si="335"/>
        <v>0</v>
      </c>
      <c r="AJ920" s="141">
        <f t="shared" si="336"/>
        <v>0</v>
      </c>
      <c r="AK920" s="141">
        <f t="shared" si="337"/>
        <v>0</v>
      </c>
      <c r="AL920" s="141">
        <f t="shared" si="338"/>
        <v>0</v>
      </c>
      <c r="AM920" s="141">
        <f t="shared" si="339"/>
        <v>0</v>
      </c>
      <c r="AN920" s="141">
        <f t="shared" si="340"/>
        <v>1</v>
      </c>
      <c r="AO920" s="141">
        <f t="shared" si="341"/>
        <v>0</v>
      </c>
      <c r="AP920" s="142"/>
      <c r="AQ920" s="142"/>
      <c r="AR920" s="141">
        <f t="shared" si="342"/>
        <v>1</v>
      </c>
      <c r="AS920" s="141">
        <f t="shared" si="343"/>
        <v>1</v>
      </c>
      <c r="AT920" s="141" t="str">
        <f t="shared" si="344"/>
        <v>Correct</v>
      </c>
      <c r="AU920" s="142"/>
      <c r="AV920" s="115" t="s">
        <v>99</v>
      </c>
      <c r="AW920" s="115">
        <v>18</v>
      </c>
      <c r="AX920" s="115" t="s">
        <v>181</v>
      </c>
      <c r="AY920" s="115" t="s">
        <v>207</v>
      </c>
      <c r="AZ920" s="115" t="s">
        <v>85</v>
      </c>
      <c r="BA920" s="115" t="s">
        <v>91</v>
      </c>
      <c r="BB920" s="115" t="s">
        <v>87</v>
      </c>
      <c r="BC920" s="115" t="s">
        <v>88</v>
      </c>
      <c r="BD920" s="115" t="s">
        <v>94</v>
      </c>
      <c r="BE920" s="115" t="s">
        <v>95</v>
      </c>
      <c r="BF920" s="115" t="s">
        <v>91</v>
      </c>
      <c r="BG920" s="115" t="s">
        <v>91</v>
      </c>
    </row>
    <row r="921" spans="1:59">
      <c r="A921" s="115">
        <v>7011001369</v>
      </c>
      <c r="D921" s="115" t="s">
        <v>54</v>
      </c>
      <c r="F921" s="115" t="s">
        <v>55</v>
      </c>
      <c r="R921" s="115" t="s">
        <v>65</v>
      </c>
      <c r="T921" s="142"/>
      <c r="U921" s="141">
        <f t="shared" si="322"/>
        <v>3</v>
      </c>
      <c r="V921" s="141">
        <f t="shared" si="323"/>
        <v>1</v>
      </c>
      <c r="W921" s="142"/>
      <c r="X921" s="141">
        <f t="shared" si="324"/>
        <v>0</v>
      </c>
      <c r="Y921" s="141">
        <f t="shared" si="325"/>
        <v>0</v>
      </c>
      <c r="Z921" s="141">
        <f t="shared" si="326"/>
        <v>1</v>
      </c>
      <c r="AA921" s="141">
        <f t="shared" si="327"/>
        <v>0</v>
      </c>
      <c r="AB921" s="141">
        <f t="shared" si="328"/>
        <v>1</v>
      </c>
      <c r="AC921" s="141">
        <f t="shared" si="329"/>
        <v>0</v>
      </c>
      <c r="AD921" s="141">
        <f t="shared" si="330"/>
        <v>0</v>
      </c>
      <c r="AE921" s="141">
        <f t="shared" si="331"/>
        <v>0</v>
      </c>
      <c r="AF921" s="141">
        <f t="shared" si="332"/>
        <v>0</v>
      </c>
      <c r="AG921" s="141">
        <f t="shared" si="333"/>
        <v>0</v>
      </c>
      <c r="AH921" s="141">
        <f t="shared" si="334"/>
        <v>0</v>
      </c>
      <c r="AI921" s="141">
        <f t="shared" si="335"/>
        <v>0</v>
      </c>
      <c r="AJ921" s="141">
        <f t="shared" si="336"/>
        <v>0</v>
      </c>
      <c r="AK921" s="141">
        <f t="shared" si="337"/>
        <v>0</v>
      </c>
      <c r="AL921" s="141">
        <f t="shared" si="338"/>
        <v>0</v>
      </c>
      <c r="AM921" s="141">
        <f t="shared" si="339"/>
        <v>0</v>
      </c>
      <c r="AN921" s="141">
        <f t="shared" si="340"/>
        <v>1</v>
      </c>
      <c r="AO921" s="141">
        <f t="shared" si="341"/>
        <v>0</v>
      </c>
      <c r="AP921" s="142"/>
      <c r="AQ921" s="142"/>
      <c r="AR921" s="141">
        <f t="shared" si="342"/>
        <v>3</v>
      </c>
      <c r="AS921" s="141">
        <f t="shared" si="343"/>
        <v>3</v>
      </c>
      <c r="AT921" s="141" t="str">
        <f t="shared" si="344"/>
        <v>Correct</v>
      </c>
      <c r="AU921" s="142"/>
      <c r="AV921" s="115" t="s">
        <v>83</v>
      </c>
      <c r="AX921" s="115" t="s">
        <v>84</v>
      </c>
      <c r="AY921" s="115" t="s">
        <v>154</v>
      </c>
      <c r="AZ921" s="115" t="s">
        <v>85</v>
      </c>
      <c r="BA921" s="115" t="s">
        <v>86</v>
      </c>
      <c r="BB921" s="115" t="s">
        <v>87</v>
      </c>
      <c r="BC921" s="115" t="s">
        <v>93</v>
      </c>
      <c r="BD921" s="115" t="s">
        <v>89</v>
      </c>
      <c r="BE921" s="115" t="s">
        <v>90</v>
      </c>
      <c r="BF921" s="115" t="s">
        <v>91</v>
      </c>
      <c r="BG921" s="115" t="s">
        <v>86</v>
      </c>
    </row>
    <row r="922" spans="1:59">
      <c r="A922" s="115">
        <v>7011081425</v>
      </c>
      <c r="G922" s="115" t="s">
        <v>56</v>
      </c>
      <c r="I922" s="115" t="s">
        <v>58</v>
      </c>
      <c r="T922" s="142"/>
      <c r="U922" s="141">
        <f t="shared" si="322"/>
        <v>2</v>
      </c>
      <c r="V922" s="141">
        <f t="shared" si="323"/>
        <v>1.5</v>
      </c>
      <c r="W922" s="142"/>
      <c r="X922" s="141">
        <f t="shared" si="324"/>
        <v>0</v>
      </c>
      <c r="Y922" s="141">
        <f t="shared" si="325"/>
        <v>0</v>
      </c>
      <c r="Z922" s="141">
        <f t="shared" si="326"/>
        <v>0</v>
      </c>
      <c r="AA922" s="141">
        <f t="shared" si="327"/>
        <v>0</v>
      </c>
      <c r="AB922" s="141">
        <f t="shared" si="328"/>
        <v>0</v>
      </c>
      <c r="AC922" s="141">
        <f t="shared" si="329"/>
        <v>1</v>
      </c>
      <c r="AD922" s="141">
        <f t="shared" si="330"/>
        <v>0</v>
      </c>
      <c r="AE922" s="141">
        <f t="shared" si="331"/>
        <v>1</v>
      </c>
      <c r="AF922" s="141">
        <f t="shared" si="332"/>
        <v>0</v>
      </c>
      <c r="AG922" s="141">
        <f t="shared" si="333"/>
        <v>0</v>
      </c>
      <c r="AH922" s="141">
        <f t="shared" si="334"/>
        <v>0</v>
      </c>
      <c r="AI922" s="141">
        <f t="shared" si="335"/>
        <v>0</v>
      </c>
      <c r="AJ922" s="141">
        <f t="shared" si="336"/>
        <v>0</v>
      </c>
      <c r="AK922" s="141">
        <f t="shared" si="337"/>
        <v>0</v>
      </c>
      <c r="AL922" s="141">
        <f t="shared" si="338"/>
        <v>0</v>
      </c>
      <c r="AM922" s="141">
        <f t="shared" si="339"/>
        <v>0</v>
      </c>
      <c r="AN922" s="141">
        <f t="shared" si="340"/>
        <v>0</v>
      </c>
      <c r="AO922" s="141">
        <f t="shared" si="341"/>
        <v>0</v>
      </c>
      <c r="AP922" s="142"/>
      <c r="AQ922" s="142"/>
      <c r="AR922" s="141">
        <f t="shared" si="342"/>
        <v>2</v>
      </c>
      <c r="AS922" s="141">
        <f t="shared" si="343"/>
        <v>2</v>
      </c>
      <c r="AT922" s="141" t="str">
        <f t="shared" si="344"/>
        <v>Correct</v>
      </c>
      <c r="AU922" s="142"/>
      <c r="AV922" s="115" t="s">
        <v>99</v>
      </c>
      <c r="AW922" s="115">
        <v>45</v>
      </c>
      <c r="AX922" s="115" t="s">
        <v>181</v>
      </c>
      <c r="AY922" s="115" t="s">
        <v>198</v>
      </c>
      <c r="AZ922" s="115" t="s">
        <v>85</v>
      </c>
      <c r="BA922" s="115" t="s">
        <v>86</v>
      </c>
      <c r="BB922" s="115" t="s">
        <v>87</v>
      </c>
      <c r="BC922" s="115" t="s">
        <v>101</v>
      </c>
      <c r="BD922" s="115" t="s">
        <v>89</v>
      </c>
      <c r="BE922" s="115" t="s">
        <v>90</v>
      </c>
      <c r="BF922" s="115" t="s">
        <v>91</v>
      </c>
      <c r="BG922" s="115" t="s">
        <v>91</v>
      </c>
    </row>
    <row r="923" spans="1:59">
      <c r="A923" s="115">
        <v>6985448550</v>
      </c>
      <c r="T923" s="142"/>
      <c r="U923" s="141">
        <f t="shared" si="322"/>
        <v>0</v>
      </c>
      <c r="V923" s="141" t="e">
        <f t="shared" si="323"/>
        <v>#DIV/0!</v>
      </c>
      <c r="W923" s="142"/>
      <c r="X923" s="141">
        <f t="shared" si="324"/>
        <v>0</v>
      </c>
      <c r="Y923" s="141">
        <f t="shared" si="325"/>
        <v>0</v>
      </c>
      <c r="Z923" s="141">
        <f t="shared" si="326"/>
        <v>0</v>
      </c>
      <c r="AA923" s="141">
        <f t="shared" si="327"/>
        <v>0</v>
      </c>
      <c r="AB923" s="141">
        <f t="shared" si="328"/>
        <v>0</v>
      </c>
      <c r="AC923" s="141">
        <f t="shared" si="329"/>
        <v>0</v>
      </c>
      <c r="AD923" s="141">
        <f t="shared" si="330"/>
        <v>0</v>
      </c>
      <c r="AE923" s="141">
        <f t="shared" si="331"/>
        <v>0</v>
      </c>
      <c r="AF923" s="141">
        <f t="shared" si="332"/>
        <v>0</v>
      </c>
      <c r="AG923" s="141">
        <f t="shared" si="333"/>
        <v>0</v>
      </c>
      <c r="AH923" s="141">
        <f t="shared" si="334"/>
        <v>0</v>
      </c>
      <c r="AI923" s="141">
        <f t="shared" si="335"/>
        <v>0</v>
      </c>
      <c r="AJ923" s="141">
        <f t="shared" si="336"/>
        <v>0</v>
      </c>
      <c r="AK923" s="141">
        <f t="shared" si="337"/>
        <v>0</v>
      </c>
      <c r="AL923" s="141">
        <f t="shared" si="338"/>
        <v>0</v>
      </c>
      <c r="AM923" s="141">
        <f t="shared" si="339"/>
        <v>0</v>
      </c>
      <c r="AN923" s="141">
        <f t="shared" si="340"/>
        <v>0</v>
      </c>
      <c r="AO923" s="141">
        <f t="shared" si="341"/>
        <v>0</v>
      </c>
      <c r="AP923" s="142"/>
      <c r="AQ923" s="142"/>
      <c r="AR923" s="141">
        <f t="shared" si="342"/>
        <v>0</v>
      </c>
      <c r="AS923" s="141">
        <f t="shared" si="343"/>
        <v>0</v>
      </c>
      <c r="AT923" s="141" t="str">
        <f t="shared" si="344"/>
        <v>Correct</v>
      </c>
      <c r="AU923" s="142"/>
      <c r="AV923" s="115" t="s">
        <v>83</v>
      </c>
      <c r="AW923" s="115">
        <v>72</v>
      </c>
      <c r="AX923" s="115" t="s">
        <v>181</v>
      </c>
      <c r="AY923" s="115" t="s">
        <v>478</v>
      </c>
      <c r="AZ923" s="115" t="s">
        <v>85</v>
      </c>
      <c r="BA923" s="115" t="s">
        <v>86</v>
      </c>
      <c r="BB923" s="115" t="s">
        <v>233</v>
      </c>
      <c r="BC923" s="115" t="s">
        <v>100</v>
      </c>
      <c r="BE923" s="115" t="s">
        <v>106</v>
      </c>
      <c r="BF923" s="115" t="s">
        <v>91</v>
      </c>
      <c r="BG923" s="115" t="s">
        <v>91</v>
      </c>
    </row>
    <row r="924" spans="1:59">
      <c r="A924" s="115">
        <v>6985186054</v>
      </c>
      <c r="T924" s="142"/>
      <c r="U924" s="141">
        <f t="shared" si="322"/>
        <v>0</v>
      </c>
      <c r="V924" s="141" t="e">
        <f t="shared" si="323"/>
        <v>#DIV/0!</v>
      </c>
      <c r="W924" s="142"/>
      <c r="X924" s="141">
        <f t="shared" si="324"/>
        <v>0</v>
      </c>
      <c r="Y924" s="141">
        <f t="shared" si="325"/>
        <v>0</v>
      </c>
      <c r="Z924" s="141">
        <f t="shared" si="326"/>
        <v>0</v>
      </c>
      <c r="AA924" s="141">
        <f t="shared" si="327"/>
        <v>0</v>
      </c>
      <c r="AB924" s="141">
        <f t="shared" si="328"/>
        <v>0</v>
      </c>
      <c r="AC924" s="141">
        <f t="shared" si="329"/>
        <v>0</v>
      </c>
      <c r="AD924" s="141">
        <f t="shared" si="330"/>
        <v>0</v>
      </c>
      <c r="AE924" s="141">
        <f t="shared" si="331"/>
        <v>0</v>
      </c>
      <c r="AF924" s="141">
        <f t="shared" si="332"/>
        <v>0</v>
      </c>
      <c r="AG924" s="141">
        <f t="shared" si="333"/>
        <v>0</v>
      </c>
      <c r="AH924" s="141">
        <f t="shared" si="334"/>
        <v>0</v>
      </c>
      <c r="AI924" s="141">
        <f t="shared" si="335"/>
        <v>0</v>
      </c>
      <c r="AJ924" s="141">
        <f t="shared" si="336"/>
        <v>0</v>
      </c>
      <c r="AK924" s="141">
        <f t="shared" si="337"/>
        <v>0</v>
      </c>
      <c r="AL924" s="141">
        <f t="shared" si="338"/>
        <v>0</v>
      </c>
      <c r="AM924" s="141">
        <f t="shared" si="339"/>
        <v>0</v>
      </c>
      <c r="AN924" s="141">
        <f t="shared" si="340"/>
        <v>0</v>
      </c>
      <c r="AO924" s="141">
        <f t="shared" si="341"/>
        <v>0</v>
      </c>
      <c r="AP924" s="142"/>
      <c r="AQ924" s="142"/>
      <c r="AR924" s="141">
        <f t="shared" si="342"/>
        <v>0</v>
      </c>
      <c r="AS924" s="141">
        <f t="shared" si="343"/>
        <v>0</v>
      </c>
      <c r="AT924" s="141" t="str">
        <f t="shared" si="344"/>
        <v>Correct</v>
      </c>
      <c r="AU924" s="142"/>
      <c r="AV924" s="115" t="s">
        <v>99</v>
      </c>
      <c r="AW924" s="115">
        <v>76</v>
      </c>
      <c r="AX924" s="115" t="s">
        <v>181</v>
      </c>
      <c r="AY924" s="115" t="s">
        <v>210</v>
      </c>
      <c r="AZ924" s="115" t="s">
        <v>85</v>
      </c>
      <c r="BA924" s="115" t="s">
        <v>86</v>
      </c>
      <c r="BB924" s="115" t="s">
        <v>87</v>
      </c>
      <c r="BC924" s="115" t="s">
        <v>88</v>
      </c>
      <c r="BD924" s="115" t="s">
        <v>94</v>
      </c>
    </row>
    <row r="925" spans="1:59">
      <c r="A925" s="115">
        <v>7045759020</v>
      </c>
      <c r="R925" s="115" t="s">
        <v>65</v>
      </c>
      <c r="T925" s="142"/>
      <c r="U925" s="141">
        <f t="shared" si="322"/>
        <v>1</v>
      </c>
      <c r="V925" s="141">
        <f t="shared" si="323"/>
        <v>3</v>
      </c>
      <c r="W925" s="142"/>
      <c r="X925" s="141">
        <f t="shared" si="324"/>
        <v>0</v>
      </c>
      <c r="Y925" s="141">
        <f t="shared" si="325"/>
        <v>0</v>
      </c>
      <c r="Z925" s="141">
        <f t="shared" si="326"/>
        <v>0</v>
      </c>
      <c r="AA925" s="141">
        <f t="shared" si="327"/>
        <v>0</v>
      </c>
      <c r="AB925" s="141">
        <f t="shared" si="328"/>
        <v>0</v>
      </c>
      <c r="AC925" s="141">
        <f t="shared" si="329"/>
        <v>0</v>
      </c>
      <c r="AD925" s="141">
        <f t="shared" si="330"/>
        <v>0</v>
      </c>
      <c r="AE925" s="141">
        <f t="shared" si="331"/>
        <v>0</v>
      </c>
      <c r="AF925" s="141">
        <f t="shared" si="332"/>
        <v>0</v>
      </c>
      <c r="AG925" s="141">
        <f t="shared" si="333"/>
        <v>0</v>
      </c>
      <c r="AH925" s="141">
        <f t="shared" si="334"/>
        <v>0</v>
      </c>
      <c r="AI925" s="141">
        <f t="shared" si="335"/>
        <v>0</v>
      </c>
      <c r="AJ925" s="141">
        <f t="shared" si="336"/>
        <v>0</v>
      </c>
      <c r="AK925" s="141">
        <f t="shared" si="337"/>
        <v>0</v>
      </c>
      <c r="AL925" s="141">
        <f t="shared" si="338"/>
        <v>0</v>
      </c>
      <c r="AM925" s="141">
        <f t="shared" si="339"/>
        <v>0</v>
      </c>
      <c r="AN925" s="141">
        <f t="shared" si="340"/>
        <v>1</v>
      </c>
      <c r="AO925" s="141">
        <f t="shared" si="341"/>
        <v>0</v>
      </c>
      <c r="AP925" s="142"/>
      <c r="AQ925" s="142"/>
      <c r="AR925" s="141">
        <f t="shared" si="342"/>
        <v>1</v>
      </c>
      <c r="AS925" s="141">
        <f t="shared" si="343"/>
        <v>1</v>
      </c>
      <c r="AT925" s="141" t="str">
        <f t="shared" si="344"/>
        <v>Correct</v>
      </c>
      <c r="AU925" s="142"/>
      <c r="AV925" s="115" t="s">
        <v>99</v>
      </c>
      <c r="AW925" s="115">
        <v>47</v>
      </c>
      <c r="AX925" s="115" t="s">
        <v>181</v>
      </c>
      <c r="AY925" s="115" t="s">
        <v>190</v>
      </c>
      <c r="AZ925" s="115" t="s">
        <v>97</v>
      </c>
      <c r="BA925" s="115" t="s">
        <v>86</v>
      </c>
      <c r="BB925" s="115" t="s">
        <v>87</v>
      </c>
      <c r="BC925" s="115" t="s">
        <v>101</v>
      </c>
      <c r="BD925" s="115" t="s">
        <v>112</v>
      </c>
      <c r="BE925" s="115" t="s">
        <v>90</v>
      </c>
      <c r="BF925" s="115" t="s">
        <v>91</v>
      </c>
      <c r="BG925" s="115" t="s">
        <v>91</v>
      </c>
    </row>
    <row r="926" spans="1:59">
      <c r="A926" s="115">
        <v>7011002799</v>
      </c>
      <c r="D926" s="115" t="s">
        <v>54</v>
      </c>
      <c r="F926" s="115" t="s">
        <v>55</v>
      </c>
      <c r="I926" s="115" t="s">
        <v>58</v>
      </c>
      <c r="T926" s="142"/>
      <c r="U926" s="141">
        <f t="shared" si="322"/>
        <v>3</v>
      </c>
      <c r="V926" s="141">
        <f t="shared" si="323"/>
        <v>1</v>
      </c>
      <c r="W926" s="142"/>
      <c r="X926" s="141">
        <f t="shared" si="324"/>
        <v>0</v>
      </c>
      <c r="Y926" s="141">
        <f t="shared" si="325"/>
        <v>0</v>
      </c>
      <c r="Z926" s="141">
        <f t="shared" si="326"/>
        <v>1</v>
      </c>
      <c r="AA926" s="141">
        <f t="shared" si="327"/>
        <v>0</v>
      </c>
      <c r="AB926" s="141">
        <f t="shared" si="328"/>
        <v>1</v>
      </c>
      <c r="AC926" s="141">
        <f t="shared" si="329"/>
        <v>0</v>
      </c>
      <c r="AD926" s="141">
        <f t="shared" si="330"/>
        <v>0</v>
      </c>
      <c r="AE926" s="141">
        <f t="shared" si="331"/>
        <v>1</v>
      </c>
      <c r="AF926" s="141">
        <f t="shared" si="332"/>
        <v>0</v>
      </c>
      <c r="AG926" s="141">
        <f t="shared" si="333"/>
        <v>0</v>
      </c>
      <c r="AH926" s="141">
        <f t="shared" si="334"/>
        <v>0</v>
      </c>
      <c r="AI926" s="141">
        <f t="shared" si="335"/>
        <v>0</v>
      </c>
      <c r="AJ926" s="141">
        <f t="shared" si="336"/>
        <v>0</v>
      </c>
      <c r="AK926" s="141">
        <f t="shared" si="337"/>
        <v>0</v>
      </c>
      <c r="AL926" s="141">
        <f t="shared" si="338"/>
        <v>0</v>
      </c>
      <c r="AM926" s="141">
        <f t="shared" si="339"/>
        <v>0</v>
      </c>
      <c r="AN926" s="141">
        <f t="shared" si="340"/>
        <v>0</v>
      </c>
      <c r="AO926" s="141">
        <f t="shared" si="341"/>
        <v>0</v>
      </c>
      <c r="AP926" s="142"/>
      <c r="AQ926" s="142"/>
      <c r="AR926" s="141">
        <f t="shared" si="342"/>
        <v>3</v>
      </c>
      <c r="AS926" s="141">
        <f t="shared" si="343"/>
        <v>3</v>
      </c>
      <c r="AT926" s="141" t="str">
        <f t="shared" si="344"/>
        <v>Correct</v>
      </c>
      <c r="AU926" s="142"/>
      <c r="AV926" s="115" t="s">
        <v>83</v>
      </c>
      <c r="AW926" s="115">
        <v>67</v>
      </c>
      <c r="AX926" s="115" t="s">
        <v>84</v>
      </c>
      <c r="AY926" s="115" t="s">
        <v>167</v>
      </c>
      <c r="AZ926" s="115" t="s">
        <v>92</v>
      </c>
      <c r="BA926" s="115" t="s">
        <v>86</v>
      </c>
      <c r="BB926" s="115" t="s">
        <v>462</v>
      </c>
      <c r="BC926" s="115" t="s">
        <v>93</v>
      </c>
      <c r="BD926" s="115" t="s">
        <v>94</v>
      </c>
      <c r="BE926" s="115" t="s">
        <v>106</v>
      </c>
      <c r="BF926" s="115" t="s">
        <v>91</v>
      </c>
      <c r="BG926" s="115" t="s">
        <v>91</v>
      </c>
    </row>
    <row r="927" spans="1:59">
      <c r="A927" s="115">
        <v>6985426303</v>
      </c>
      <c r="B927" s="115" t="s">
        <v>52</v>
      </c>
      <c r="N927" s="115" t="s">
        <v>26</v>
      </c>
      <c r="T927" s="142"/>
      <c r="U927" s="141">
        <f t="shared" si="322"/>
        <v>2</v>
      </c>
      <c r="V927" s="141">
        <f t="shared" si="323"/>
        <v>1.5</v>
      </c>
      <c r="W927" s="142"/>
      <c r="X927" s="141">
        <f t="shared" si="324"/>
        <v>1</v>
      </c>
      <c r="Y927" s="141">
        <f t="shared" si="325"/>
        <v>0</v>
      </c>
      <c r="Z927" s="141">
        <f t="shared" si="326"/>
        <v>0</v>
      </c>
      <c r="AA927" s="141">
        <f t="shared" si="327"/>
        <v>0</v>
      </c>
      <c r="AB927" s="141">
        <f t="shared" si="328"/>
        <v>0</v>
      </c>
      <c r="AC927" s="141">
        <f t="shared" si="329"/>
        <v>0</v>
      </c>
      <c r="AD927" s="141">
        <f t="shared" si="330"/>
        <v>0</v>
      </c>
      <c r="AE927" s="141">
        <f t="shared" si="331"/>
        <v>0</v>
      </c>
      <c r="AF927" s="141">
        <f t="shared" si="332"/>
        <v>0</v>
      </c>
      <c r="AG927" s="141">
        <f t="shared" si="333"/>
        <v>0</v>
      </c>
      <c r="AH927" s="141">
        <f t="shared" si="334"/>
        <v>0</v>
      </c>
      <c r="AI927" s="141">
        <f t="shared" si="335"/>
        <v>0</v>
      </c>
      <c r="AJ927" s="141">
        <f t="shared" si="336"/>
        <v>1</v>
      </c>
      <c r="AK927" s="141">
        <f t="shared" si="337"/>
        <v>0</v>
      </c>
      <c r="AL927" s="141">
        <f t="shared" si="338"/>
        <v>0</v>
      </c>
      <c r="AM927" s="141">
        <f t="shared" si="339"/>
        <v>0</v>
      </c>
      <c r="AN927" s="141">
        <f t="shared" si="340"/>
        <v>0</v>
      </c>
      <c r="AO927" s="141">
        <f t="shared" si="341"/>
        <v>0</v>
      </c>
      <c r="AP927" s="142"/>
      <c r="AQ927" s="142"/>
      <c r="AR927" s="141">
        <f t="shared" si="342"/>
        <v>2</v>
      </c>
      <c r="AS927" s="141">
        <f t="shared" si="343"/>
        <v>2</v>
      </c>
      <c r="AT927" s="141" t="str">
        <f t="shared" si="344"/>
        <v>Correct</v>
      </c>
      <c r="AU927" s="142"/>
      <c r="AV927" s="115" t="s">
        <v>83</v>
      </c>
      <c r="AW927" s="115">
        <v>83</v>
      </c>
      <c r="AX927" s="115" t="s">
        <v>84</v>
      </c>
      <c r="AY927" s="115" t="s">
        <v>122</v>
      </c>
      <c r="AZ927" s="115" t="s">
        <v>85</v>
      </c>
      <c r="BA927" s="115" t="s">
        <v>86</v>
      </c>
      <c r="BB927" s="115" t="s">
        <v>87</v>
      </c>
      <c r="BD927" s="115" t="s">
        <v>89</v>
      </c>
      <c r="BE927" s="115" t="s">
        <v>106</v>
      </c>
      <c r="BF927" s="115" t="s">
        <v>91</v>
      </c>
      <c r="BG927" s="115" t="s">
        <v>86</v>
      </c>
    </row>
    <row r="928" spans="1:59">
      <c r="A928" s="115">
        <v>7044849217</v>
      </c>
      <c r="B928" s="115" t="s">
        <v>52</v>
      </c>
      <c r="D928" s="115" t="s">
        <v>54</v>
      </c>
      <c r="T928" s="142"/>
      <c r="U928" s="141">
        <f t="shared" si="322"/>
        <v>2</v>
      </c>
      <c r="V928" s="141">
        <f t="shared" si="323"/>
        <v>1.5</v>
      </c>
      <c r="W928" s="142"/>
      <c r="X928" s="141">
        <f t="shared" si="324"/>
        <v>1</v>
      </c>
      <c r="Y928" s="141">
        <f t="shared" si="325"/>
        <v>0</v>
      </c>
      <c r="Z928" s="141">
        <f t="shared" si="326"/>
        <v>1</v>
      </c>
      <c r="AA928" s="141">
        <f t="shared" si="327"/>
        <v>0</v>
      </c>
      <c r="AB928" s="141">
        <f t="shared" si="328"/>
        <v>0</v>
      </c>
      <c r="AC928" s="141">
        <f t="shared" si="329"/>
        <v>0</v>
      </c>
      <c r="AD928" s="141">
        <f t="shared" si="330"/>
        <v>0</v>
      </c>
      <c r="AE928" s="141">
        <f t="shared" si="331"/>
        <v>0</v>
      </c>
      <c r="AF928" s="141">
        <f t="shared" si="332"/>
        <v>0</v>
      </c>
      <c r="AG928" s="141">
        <f t="shared" si="333"/>
        <v>0</v>
      </c>
      <c r="AH928" s="141">
        <f t="shared" si="334"/>
        <v>0</v>
      </c>
      <c r="AI928" s="141">
        <f t="shared" si="335"/>
        <v>0</v>
      </c>
      <c r="AJ928" s="141">
        <f t="shared" si="336"/>
        <v>0</v>
      </c>
      <c r="AK928" s="141">
        <f t="shared" si="337"/>
        <v>0</v>
      </c>
      <c r="AL928" s="141">
        <f t="shared" si="338"/>
        <v>0</v>
      </c>
      <c r="AM928" s="141">
        <f t="shared" si="339"/>
        <v>0</v>
      </c>
      <c r="AN928" s="141">
        <f t="shared" si="340"/>
        <v>0</v>
      </c>
      <c r="AO928" s="141">
        <f t="shared" si="341"/>
        <v>0</v>
      </c>
      <c r="AP928" s="142"/>
      <c r="AQ928" s="142"/>
      <c r="AR928" s="141">
        <f t="shared" si="342"/>
        <v>2</v>
      </c>
      <c r="AS928" s="141">
        <f t="shared" si="343"/>
        <v>2</v>
      </c>
      <c r="AT928" s="141" t="str">
        <f t="shared" si="344"/>
        <v>Correct</v>
      </c>
      <c r="AU928" s="142"/>
      <c r="AV928" s="115" t="s">
        <v>99</v>
      </c>
      <c r="AW928" s="115">
        <v>74</v>
      </c>
      <c r="AX928" s="115" t="s">
        <v>181</v>
      </c>
      <c r="AY928" s="115" t="s">
        <v>184</v>
      </c>
      <c r="AZ928" s="115" t="s">
        <v>85</v>
      </c>
      <c r="BA928" s="115" t="s">
        <v>86</v>
      </c>
      <c r="BD928" s="115" t="s">
        <v>102</v>
      </c>
      <c r="BE928" s="115" t="s">
        <v>106</v>
      </c>
      <c r="BF928" s="115" t="s">
        <v>91</v>
      </c>
    </row>
    <row r="929" spans="1:59">
      <c r="A929" s="115">
        <v>7045778782</v>
      </c>
      <c r="B929" s="115" t="s">
        <v>52</v>
      </c>
      <c r="H929" s="115" t="s">
        <v>57</v>
      </c>
      <c r="T929" s="142"/>
      <c r="U929" s="141">
        <f t="shared" si="322"/>
        <v>2</v>
      </c>
      <c r="V929" s="141">
        <f t="shared" si="323"/>
        <v>1.5</v>
      </c>
      <c r="W929" s="142"/>
      <c r="X929" s="141">
        <f t="shared" si="324"/>
        <v>1</v>
      </c>
      <c r="Y929" s="141">
        <f t="shared" si="325"/>
        <v>0</v>
      </c>
      <c r="Z929" s="141">
        <f t="shared" si="326"/>
        <v>0</v>
      </c>
      <c r="AA929" s="141">
        <f t="shared" si="327"/>
        <v>0</v>
      </c>
      <c r="AB929" s="141">
        <f t="shared" si="328"/>
        <v>0</v>
      </c>
      <c r="AC929" s="141">
        <f t="shared" si="329"/>
        <v>0</v>
      </c>
      <c r="AD929" s="141">
        <f t="shared" si="330"/>
        <v>1</v>
      </c>
      <c r="AE929" s="141">
        <f t="shared" si="331"/>
        <v>0</v>
      </c>
      <c r="AF929" s="141">
        <f t="shared" si="332"/>
        <v>0</v>
      </c>
      <c r="AG929" s="141">
        <f t="shared" si="333"/>
        <v>0</v>
      </c>
      <c r="AH929" s="141">
        <f t="shared" si="334"/>
        <v>0</v>
      </c>
      <c r="AI929" s="141">
        <f t="shared" si="335"/>
        <v>0</v>
      </c>
      <c r="AJ929" s="141">
        <f t="shared" si="336"/>
        <v>0</v>
      </c>
      <c r="AK929" s="141">
        <f t="shared" si="337"/>
        <v>0</v>
      </c>
      <c r="AL929" s="141">
        <f t="shared" si="338"/>
        <v>0</v>
      </c>
      <c r="AM929" s="141">
        <f t="shared" si="339"/>
        <v>0</v>
      </c>
      <c r="AN929" s="141">
        <f t="shared" si="340"/>
        <v>0</v>
      </c>
      <c r="AO929" s="141">
        <f t="shared" si="341"/>
        <v>0</v>
      </c>
      <c r="AP929" s="142"/>
      <c r="AQ929" s="142"/>
      <c r="AR929" s="141">
        <f t="shared" si="342"/>
        <v>2</v>
      </c>
      <c r="AS929" s="141">
        <f t="shared" si="343"/>
        <v>2</v>
      </c>
      <c r="AT929" s="141" t="str">
        <f t="shared" si="344"/>
        <v>Correct</v>
      </c>
      <c r="AU929" s="142"/>
      <c r="AV929" s="115" t="s">
        <v>99</v>
      </c>
      <c r="AX929" s="115" t="s">
        <v>181</v>
      </c>
      <c r="AY929" s="115" t="s">
        <v>230</v>
      </c>
      <c r="AZ929" s="115" t="s">
        <v>85</v>
      </c>
      <c r="BA929" s="115" t="s">
        <v>86</v>
      </c>
      <c r="BB929" s="115" t="s">
        <v>87</v>
      </c>
      <c r="BC929" s="115" t="s">
        <v>101</v>
      </c>
      <c r="BD929" s="115" t="s">
        <v>109</v>
      </c>
      <c r="BE929" s="115" t="s">
        <v>106</v>
      </c>
      <c r="BF929" s="115" t="s">
        <v>86</v>
      </c>
      <c r="BG929" s="115" t="s">
        <v>91</v>
      </c>
    </row>
    <row r="930" spans="1:59">
      <c r="A930" s="115">
        <v>6988286083</v>
      </c>
      <c r="B930" s="115" t="s">
        <v>52</v>
      </c>
      <c r="T930" s="142"/>
      <c r="U930" s="141">
        <f t="shared" si="322"/>
        <v>1</v>
      </c>
      <c r="V930" s="141">
        <f t="shared" si="323"/>
        <v>3</v>
      </c>
      <c r="W930" s="142"/>
      <c r="X930" s="141">
        <f t="shared" si="324"/>
        <v>1</v>
      </c>
      <c r="Y930" s="141">
        <f t="shared" si="325"/>
        <v>0</v>
      </c>
      <c r="Z930" s="141">
        <f t="shared" si="326"/>
        <v>0</v>
      </c>
      <c r="AA930" s="141">
        <f t="shared" si="327"/>
        <v>0</v>
      </c>
      <c r="AB930" s="141">
        <f t="shared" si="328"/>
        <v>0</v>
      </c>
      <c r="AC930" s="141">
        <f t="shared" si="329"/>
        <v>0</v>
      </c>
      <c r="AD930" s="141">
        <f t="shared" si="330"/>
        <v>0</v>
      </c>
      <c r="AE930" s="141">
        <f t="shared" si="331"/>
        <v>0</v>
      </c>
      <c r="AF930" s="141">
        <f t="shared" si="332"/>
        <v>0</v>
      </c>
      <c r="AG930" s="141">
        <f t="shared" si="333"/>
        <v>0</v>
      </c>
      <c r="AH930" s="141">
        <f t="shared" si="334"/>
        <v>0</v>
      </c>
      <c r="AI930" s="141">
        <f t="shared" si="335"/>
        <v>0</v>
      </c>
      <c r="AJ930" s="141">
        <f t="shared" si="336"/>
        <v>0</v>
      </c>
      <c r="AK930" s="141">
        <f t="shared" si="337"/>
        <v>0</v>
      </c>
      <c r="AL930" s="141">
        <f t="shared" si="338"/>
        <v>0</v>
      </c>
      <c r="AM930" s="141">
        <f t="shared" si="339"/>
        <v>0</v>
      </c>
      <c r="AN930" s="141">
        <f t="shared" si="340"/>
        <v>0</v>
      </c>
      <c r="AO930" s="141">
        <f t="shared" si="341"/>
        <v>0</v>
      </c>
      <c r="AP930" s="142"/>
      <c r="AQ930" s="142"/>
      <c r="AR930" s="141">
        <f t="shared" si="342"/>
        <v>1</v>
      </c>
      <c r="AS930" s="141">
        <f t="shared" si="343"/>
        <v>1</v>
      </c>
      <c r="AT930" s="141" t="str">
        <f t="shared" si="344"/>
        <v>Correct</v>
      </c>
      <c r="AU930" s="142"/>
      <c r="AV930" s="115" t="s">
        <v>99</v>
      </c>
      <c r="AW930" s="115">
        <v>74</v>
      </c>
      <c r="AX930" s="115" t="s">
        <v>84</v>
      </c>
      <c r="AY930" s="115" t="s">
        <v>472</v>
      </c>
      <c r="AZ930" s="115" t="s">
        <v>85</v>
      </c>
      <c r="BA930" s="115" t="s">
        <v>86</v>
      </c>
      <c r="BB930" s="115" t="s">
        <v>87</v>
      </c>
      <c r="BC930" s="115" t="s">
        <v>101</v>
      </c>
      <c r="BD930" s="115" t="s">
        <v>89</v>
      </c>
      <c r="BE930" s="115" t="s">
        <v>106</v>
      </c>
      <c r="BF930" s="115" t="s">
        <v>91</v>
      </c>
      <c r="BG930" s="115" t="s">
        <v>91</v>
      </c>
    </row>
    <row r="931" spans="1:59">
      <c r="A931" s="115">
        <v>6985188324</v>
      </c>
      <c r="E931" s="115" t="s">
        <v>19</v>
      </c>
      <c r="F931" s="115" t="s">
        <v>55</v>
      </c>
      <c r="I931" s="115" t="s">
        <v>58</v>
      </c>
      <c r="T931" s="142"/>
      <c r="U931" s="141">
        <f t="shared" si="322"/>
        <v>3</v>
      </c>
      <c r="V931" s="141">
        <f t="shared" si="323"/>
        <v>1</v>
      </c>
      <c r="W931" s="142"/>
      <c r="X931" s="141">
        <f t="shared" si="324"/>
        <v>0</v>
      </c>
      <c r="Y931" s="141">
        <f t="shared" si="325"/>
        <v>0</v>
      </c>
      <c r="Z931" s="141">
        <f t="shared" si="326"/>
        <v>0</v>
      </c>
      <c r="AA931" s="141">
        <f t="shared" si="327"/>
        <v>1</v>
      </c>
      <c r="AB931" s="141">
        <f t="shared" si="328"/>
        <v>1</v>
      </c>
      <c r="AC931" s="141">
        <f t="shared" si="329"/>
        <v>0</v>
      </c>
      <c r="AD931" s="141">
        <f t="shared" si="330"/>
        <v>0</v>
      </c>
      <c r="AE931" s="141">
        <f t="shared" si="331"/>
        <v>1</v>
      </c>
      <c r="AF931" s="141">
        <f t="shared" si="332"/>
        <v>0</v>
      </c>
      <c r="AG931" s="141">
        <f t="shared" si="333"/>
        <v>0</v>
      </c>
      <c r="AH931" s="141">
        <f t="shared" si="334"/>
        <v>0</v>
      </c>
      <c r="AI931" s="141">
        <f t="shared" si="335"/>
        <v>0</v>
      </c>
      <c r="AJ931" s="141">
        <f t="shared" si="336"/>
        <v>0</v>
      </c>
      <c r="AK931" s="141">
        <f t="shared" si="337"/>
        <v>0</v>
      </c>
      <c r="AL931" s="141">
        <f t="shared" si="338"/>
        <v>0</v>
      </c>
      <c r="AM931" s="141">
        <f t="shared" si="339"/>
        <v>0</v>
      </c>
      <c r="AN931" s="141">
        <f t="shared" si="340"/>
        <v>0</v>
      </c>
      <c r="AO931" s="141">
        <f t="shared" si="341"/>
        <v>0</v>
      </c>
      <c r="AP931" s="142"/>
      <c r="AQ931" s="142"/>
      <c r="AR931" s="141">
        <f t="shared" si="342"/>
        <v>3</v>
      </c>
      <c r="AS931" s="141">
        <f t="shared" si="343"/>
        <v>3</v>
      </c>
      <c r="AT931" s="141" t="str">
        <f t="shared" si="344"/>
        <v>Correct</v>
      </c>
      <c r="AU931" s="142"/>
      <c r="AV931" s="115" t="s">
        <v>99</v>
      </c>
      <c r="AW931" s="115">
        <v>72</v>
      </c>
      <c r="AX931" s="115" t="s">
        <v>181</v>
      </c>
      <c r="AY931" s="115" t="s">
        <v>199</v>
      </c>
      <c r="AZ931" s="115" t="s">
        <v>85</v>
      </c>
      <c r="BB931" s="115" t="s">
        <v>87</v>
      </c>
      <c r="BC931" s="115" t="s">
        <v>101</v>
      </c>
      <c r="BD931" s="115" t="s">
        <v>109</v>
      </c>
      <c r="BE931" s="115" t="s">
        <v>106</v>
      </c>
      <c r="BF931" s="115" t="s">
        <v>91</v>
      </c>
      <c r="BG931" s="115" t="s">
        <v>86</v>
      </c>
    </row>
    <row r="932" spans="1:59">
      <c r="A932" s="115">
        <v>6985157383</v>
      </c>
      <c r="T932" s="142"/>
      <c r="U932" s="141">
        <f t="shared" si="322"/>
        <v>0</v>
      </c>
      <c r="V932" s="141" t="e">
        <f t="shared" si="323"/>
        <v>#DIV/0!</v>
      </c>
      <c r="W932" s="142"/>
      <c r="X932" s="141">
        <f t="shared" si="324"/>
        <v>0</v>
      </c>
      <c r="Y932" s="141">
        <f t="shared" si="325"/>
        <v>0</v>
      </c>
      <c r="Z932" s="141">
        <f t="shared" si="326"/>
        <v>0</v>
      </c>
      <c r="AA932" s="141">
        <f t="shared" si="327"/>
        <v>0</v>
      </c>
      <c r="AB932" s="141">
        <f t="shared" si="328"/>
        <v>0</v>
      </c>
      <c r="AC932" s="141">
        <f t="shared" si="329"/>
        <v>0</v>
      </c>
      <c r="AD932" s="141">
        <f t="shared" si="330"/>
        <v>0</v>
      </c>
      <c r="AE932" s="141">
        <f t="shared" si="331"/>
        <v>0</v>
      </c>
      <c r="AF932" s="141">
        <f t="shared" si="332"/>
        <v>0</v>
      </c>
      <c r="AG932" s="141">
        <f t="shared" si="333"/>
        <v>0</v>
      </c>
      <c r="AH932" s="141">
        <f t="shared" si="334"/>
        <v>0</v>
      </c>
      <c r="AI932" s="141">
        <f t="shared" si="335"/>
        <v>0</v>
      </c>
      <c r="AJ932" s="141">
        <f t="shared" si="336"/>
        <v>0</v>
      </c>
      <c r="AK932" s="141">
        <f t="shared" si="337"/>
        <v>0</v>
      </c>
      <c r="AL932" s="141">
        <f t="shared" si="338"/>
        <v>0</v>
      </c>
      <c r="AM932" s="141">
        <f t="shared" si="339"/>
        <v>0</v>
      </c>
      <c r="AN932" s="141">
        <f t="shared" si="340"/>
        <v>0</v>
      </c>
      <c r="AO932" s="141">
        <f t="shared" si="341"/>
        <v>0</v>
      </c>
      <c r="AP932" s="142"/>
      <c r="AQ932" s="142"/>
      <c r="AR932" s="141">
        <f t="shared" si="342"/>
        <v>0</v>
      </c>
      <c r="AS932" s="141">
        <f t="shared" si="343"/>
        <v>0</v>
      </c>
      <c r="AT932" s="141" t="str">
        <f t="shared" si="344"/>
        <v>Correct</v>
      </c>
      <c r="AU932" s="142"/>
      <c r="AV932" s="115" t="s">
        <v>83</v>
      </c>
      <c r="AW932" s="115">
        <v>60</v>
      </c>
      <c r="AX932" s="115" t="s">
        <v>181</v>
      </c>
      <c r="AY932" s="115" t="s">
        <v>238</v>
      </c>
      <c r="AZ932" s="115" t="s">
        <v>85</v>
      </c>
      <c r="BA932" s="115" t="s">
        <v>86</v>
      </c>
      <c r="BB932" s="115" t="s">
        <v>87</v>
      </c>
      <c r="BC932" s="115" t="s">
        <v>104</v>
      </c>
      <c r="BD932" s="115" t="s">
        <v>109</v>
      </c>
      <c r="BE932" s="115" t="s">
        <v>90</v>
      </c>
      <c r="BF932" s="115" t="s">
        <v>91</v>
      </c>
      <c r="BG932" s="115" t="s">
        <v>86</v>
      </c>
    </row>
    <row r="933" spans="1:59">
      <c r="A933" s="115">
        <v>5589897981</v>
      </c>
      <c r="L933" s="115" t="s">
        <v>61</v>
      </c>
      <c r="M933" s="115" t="s">
        <v>62</v>
      </c>
      <c r="S933" s="115" t="s">
        <v>66</v>
      </c>
      <c r="T933" s="142"/>
      <c r="U933" s="141">
        <f t="shared" si="322"/>
        <v>3</v>
      </c>
      <c r="V933" s="141">
        <f t="shared" si="323"/>
        <v>1</v>
      </c>
      <c r="W933" s="142"/>
      <c r="X933" s="141">
        <f t="shared" si="324"/>
        <v>0</v>
      </c>
      <c r="Y933" s="141">
        <f t="shared" si="325"/>
        <v>0</v>
      </c>
      <c r="Z933" s="141">
        <f t="shared" si="326"/>
        <v>0</v>
      </c>
      <c r="AA933" s="141">
        <f t="shared" si="327"/>
        <v>0</v>
      </c>
      <c r="AB933" s="141">
        <f t="shared" si="328"/>
        <v>0</v>
      </c>
      <c r="AC933" s="141">
        <f t="shared" si="329"/>
        <v>0</v>
      </c>
      <c r="AD933" s="141">
        <f t="shared" si="330"/>
        <v>0</v>
      </c>
      <c r="AE933" s="141">
        <f t="shared" si="331"/>
        <v>0</v>
      </c>
      <c r="AF933" s="141">
        <f t="shared" si="332"/>
        <v>0</v>
      </c>
      <c r="AG933" s="141">
        <f t="shared" si="333"/>
        <v>0</v>
      </c>
      <c r="AH933" s="141">
        <f t="shared" si="334"/>
        <v>1</v>
      </c>
      <c r="AI933" s="141">
        <f t="shared" si="335"/>
        <v>1</v>
      </c>
      <c r="AJ933" s="141">
        <f t="shared" si="336"/>
        <v>0</v>
      </c>
      <c r="AK933" s="141">
        <f t="shared" si="337"/>
        <v>0</v>
      </c>
      <c r="AL933" s="141">
        <f t="shared" si="338"/>
        <v>0</v>
      </c>
      <c r="AM933" s="141">
        <f t="shared" si="339"/>
        <v>0</v>
      </c>
      <c r="AN933" s="141">
        <f t="shared" si="340"/>
        <v>0</v>
      </c>
      <c r="AO933" s="141">
        <f t="shared" si="341"/>
        <v>1</v>
      </c>
      <c r="AP933" s="142"/>
      <c r="AQ933" s="142"/>
      <c r="AR933" s="141">
        <f t="shared" si="342"/>
        <v>3</v>
      </c>
      <c r="AS933" s="141">
        <f t="shared" si="343"/>
        <v>3</v>
      </c>
      <c r="AT933" s="141" t="str">
        <f t="shared" si="344"/>
        <v>Correct</v>
      </c>
      <c r="AU933" s="142"/>
      <c r="AV933" s="115" t="s">
        <v>99</v>
      </c>
      <c r="AW933" s="115">
        <v>19</v>
      </c>
      <c r="AX933" s="115" t="s">
        <v>181</v>
      </c>
    </row>
    <row r="934" spans="1:59">
      <c r="A934" s="115">
        <v>7020344260</v>
      </c>
      <c r="T934" s="142"/>
      <c r="U934" s="141">
        <f t="shared" si="322"/>
        <v>0</v>
      </c>
      <c r="V934" s="141" t="e">
        <f t="shared" si="323"/>
        <v>#DIV/0!</v>
      </c>
      <c r="W934" s="142"/>
      <c r="X934" s="141">
        <f t="shared" si="324"/>
        <v>0</v>
      </c>
      <c r="Y934" s="141">
        <f t="shared" si="325"/>
        <v>0</v>
      </c>
      <c r="Z934" s="141">
        <f t="shared" si="326"/>
        <v>0</v>
      </c>
      <c r="AA934" s="141">
        <f t="shared" si="327"/>
        <v>0</v>
      </c>
      <c r="AB934" s="141">
        <f t="shared" si="328"/>
        <v>0</v>
      </c>
      <c r="AC934" s="141">
        <f t="shared" si="329"/>
        <v>0</v>
      </c>
      <c r="AD934" s="141">
        <f t="shared" si="330"/>
        <v>0</v>
      </c>
      <c r="AE934" s="141">
        <f t="shared" si="331"/>
        <v>0</v>
      </c>
      <c r="AF934" s="141">
        <f t="shared" si="332"/>
        <v>0</v>
      </c>
      <c r="AG934" s="141">
        <f t="shared" si="333"/>
        <v>0</v>
      </c>
      <c r="AH934" s="141">
        <f t="shared" si="334"/>
        <v>0</v>
      </c>
      <c r="AI934" s="141">
        <f t="shared" si="335"/>
        <v>0</v>
      </c>
      <c r="AJ934" s="141">
        <f t="shared" si="336"/>
        <v>0</v>
      </c>
      <c r="AK934" s="141">
        <f t="shared" si="337"/>
        <v>0</v>
      </c>
      <c r="AL934" s="141">
        <f t="shared" si="338"/>
        <v>0</v>
      </c>
      <c r="AM934" s="141">
        <f t="shared" si="339"/>
        <v>0</v>
      </c>
      <c r="AN934" s="141">
        <f t="shared" si="340"/>
        <v>0</v>
      </c>
      <c r="AO934" s="141">
        <f t="shared" si="341"/>
        <v>0</v>
      </c>
      <c r="AP934" s="142"/>
      <c r="AQ934" s="142"/>
      <c r="AR934" s="141">
        <f t="shared" si="342"/>
        <v>0</v>
      </c>
      <c r="AS934" s="141">
        <f t="shared" si="343"/>
        <v>0</v>
      </c>
      <c r="AT934" s="141" t="str">
        <f t="shared" si="344"/>
        <v>Correct</v>
      </c>
      <c r="AU934" s="142"/>
      <c r="AV934" s="115" t="s">
        <v>83</v>
      </c>
      <c r="AW934" s="115">
        <v>39</v>
      </c>
      <c r="AX934" s="115" t="s">
        <v>181</v>
      </c>
      <c r="AY934" s="115" t="s">
        <v>237</v>
      </c>
      <c r="AZ934" s="115" t="s">
        <v>85</v>
      </c>
      <c r="BA934" s="115" t="s">
        <v>86</v>
      </c>
      <c r="BB934" s="115" t="s">
        <v>87</v>
      </c>
      <c r="BC934" s="115" t="s">
        <v>100</v>
      </c>
      <c r="BD934" s="115" t="s">
        <v>94</v>
      </c>
      <c r="BE934" s="115" t="s">
        <v>90</v>
      </c>
      <c r="BF934" s="115" t="s">
        <v>91</v>
      </c>
      <c r="BG934" s="115" t="s">
        <v>91</v>
      </c>
    </row>
    <row r="935" spans="1:59">
      <c r="A935" s="115">
        <v>7045790047</v>
      </c>
      <c r="B935" s="115" t="s">
        <v>52</v>
      </c>
      <c r="T935" s="142"/>
      <c r="U935" s="141">
        <f t="shared" si="322"/>
        <v>1</v>
      </c>
      <c r="V935" s="141">
        <f t="shared" si="323"/>
        <v>3</v>
      </c>
      <c r="W935" s="142"/>
      <c r="X935" s="141">
        <f t="shared" si="324"/>
        <v>1</v>
      </c>
      <c r="Y935" s="141">
        <f t="shared" si="325"/>
        <v>0</v>
      </c>
      <c r="Z935" s="141">
        <f t="shared" si="326"/>
        <v>0</v>
      </c>
      <c r="AA935" s="141">
        <f t="shared" si="327"/>
        <v>0</v>
      </c>
      <c r="AB935" s="141">
        <f t="shared" si="328"/>
        <v>0</v>
      </c>
      <c r="AC935" s="141">
        <f t="shared" si="329"/>
        <v>0</v>
      </c>
      <c r="AD935" s="141">
        <f t="shared" si="330"/>
        <v>0</v>
      </c>
      <c r="AE935" s="141">
        <f t="shared" si="331"/>
        <v>0</v>
      </c>
      <c r="AF935" s="141">
        <f t="shared" si="332"/>
        <v>0</v>
      </c>
      <c r="AG935" s="141">
        <f t="shared" si="333"/>
        <v>0</v>
      </c>
      <c r="AH935" s="141">
        <f t="shared" si="334"/>
        <v>0</v>
      </c>
      <c r="AI935" s="141">
        <f t="shared" si="335"/>
        <v>0</v>
      </c>
      <c r="AJ935" s="141">
        <f t="shared" si="336"/>
        <v>0</v>
      </c>
      <c r="AK935" s="141">
        <f t="shared" si="337"/>
        <v>0</v>
      </c>
      <c r="AL935" s="141">
        <f t="shared" si="338"/>
        <v>0</v>
      </c>
      <c r="AM935" s="141">
        <f t="shared" si="339"/>
        <v>0</v>
      </c>
      <c r="AN935" s="141">
        <f t="shared" si="340"/>
        <v>0</v>
      </c>
      <c r="AO935" s="141">
        <f t="shared" si="341"/>
        <v>0</v>
      </c>
      <c r="AP935" s="142"/>
      <c r="AQ935" s="142"/>
      <c r="AR935" s="141">
        <f t="shared" si="342"/>
        <v>1</v>
      </c>
      <c r="AS935" s="141">
        <f t="shared" si="343"/>
        <v>1</v>
      </c>
      <c r="AT935" s="141" t="str">
        <f t="shared" si="344"/>
        <v>Correct</v>
      </c>
      <c r="AU935" s="142"/>
      <c r="AV935" s="115" t="s">
        <v>83</v>
      </c>
      <c r="AW935" s="115">
        <v>70</v>
      </c>
      <c r="AX935" s="115" t="s">
        <v>181</v>
      </c>
      <c r="AY935" s="115" t="s">
        <v>438</v>
      </c>
      <c r="AZ935" s="115" t="s">
        <v>85</v>
      </c>
      <c r="BA935" s="115" t="s">
        <v>86</v>
      </c>
      <c r="BB935" s="115" t="s">
        <v>87</v>
      </c>
      <c r="BC935" s="115" t="s">
        <v>104</v>
      </c>
      <c r="BD935" s="115" t="s">
        <v>111</v>
      </c>
      <c r="BE935" s="115" t="s">
        <v>106</v>
      </c>
      <c r="BF935" s="115" t="s">
        <v>91</v>
      </c>
      <c r="BG935" s="115" t="s">
        <v>91</v>
      </c>
    </row>
    <row r="936" spans="1:59">
      <c r="A936" s="115">
        <v>6988285768</v>
      </c>
      <c r="B936" s="115" t="s">
        <v>52</v>
      </c>
      <c r="N936" s="115" t="s">
        <v>26</v>
      </c>
      <c r="T936" s="142"/>
      <c r="U936" s="141">
        <f t="shared" si="322"/>
        <v>2</v>
      </c>
      <c r="V936" s="141">
        <f t="shared" si="323"/>
        <v>1.5</v>
      </c>
      <c r="W936" s="142"/>
      <c r="X936" s="141">
        <f t="shared" si="324"/>
        <v>1</v>
      </c>
      <c r="Y936" s="141">
        <f t="shared" si="325"/>
        <v>0</v>
      </c>
      <c r="Z936" s="141">
        <f t="shared" si="326"/>
        <v>0</v>
      </c>
      <c r="AA936" s="141">
        <f t="shared" si="327"/>
        <v>0</v>
      </c>
      <c r="AB936" s="141">
        <f t="shared" si="328"/>
        <v>0</v>
      </c>
      <c r="AC936" s="141">
        <f t="shared" si="329"/>
        <v>0</v>
      </c>
      <c r="AD936" s="141">
        <f t="shared" si="330"/>
        <v>0</v>
      </c>
      <c r="AE936" s="141">
        <f t="shared" si="331"/>
        <v>0</v>
      </c>
      <c r="AF936" s="141">
        <f t="shared" si="332"/>
        <v>0</v>
      </c>
      <c r="AG936" s="141">
        <f t="shared" si="333"/>
        <v>0</v>
      </c>
      <c r="AH936" s="141">
        <f t="shared" si="334"/>
        <v>0</v>
      </c>
      <c r="AI936" s="141">
        <f t="shared" si="335"/>
        <v>0</v>
      </c>
      <c r="AJ936" s="141">
        <f t="shared" si="336"/>
        <v>1</v>
      </c>
      <c r="AK936" s="141">
        <f t="shared" si="337"/>
        <v>0</v>
      </c>
      <c r="AL936" s="141">
        <f t="shared" si="338"/>
        <v>0</v>
      </c>
      <c r="AM936" s="141">
        <f t="shared" si="339"/>
        <v>0</v>
      </c>
      <c r="AN936" s="141">
        <f t="shared" si="340"/>
        <v>0</v>
      </c>
      <c r="AO936" s="141">
        <f t="shared" si="341"/>
        <v>0</v>
      </c>
      <c r="AP936" s="142"/>
      <c r="AQ936" s="142"/>
      <c r="AR936" s="141">
        <f t="shared" si="342"/>
        <v>2</v>
      </c>
      <c r="AS936" s="141">
        <f t="shared" si="343"/>
        <v>2</v>
      </c>
      <c r="AT936" s="141" t="str">
        <f t="shared" si="344"/>
        <v>Correct</v>
      </c>
      <c r="AU936" s="142"/>
      <c r="AV936" s="115" t="s">
        <v>83</v>
      </c>
      <c r="AW936" s="115">
        <v>69</v>
      </c>
      <c r="AX936" s="115" t="s">
        <v>84</v>
      </c>
      <c r="AY936" s="115" t="s">
        <v>130</v>
      </c>
      <c r="AZ936" s="115" t="s">
        <v>85</v>
      </c>
      <c r="BC936" s="115" t="s">
        <v>104</v>
      </c>
      <c r="BD936" s="115" t="s">
        <v>89</v>
      </c>
      <c r="BE936" s="115" t="s">
        <v>106</v>
      </c>
      <c r="BF936" s="115" t="s">
        <v>91</v>
      </c>
      <c r="BG936" s="115" t="s">
        <v>91</v>
      </c>
    </row>
    <row r="937" spans="1:59">
      <c r="A937" s="115">
        <v>7020342248</v>
      </c>
      <c r="D937" s="115" t="s">
        <v>54</v>
      </c>
      <c r="M937" s="115" t="s">
        <v>62</v>
      </c>
      <c r="S937" s="115" t="s">
        <v>66</v>
      </c>
      <c r="T937" s="142"/>
      <c r="U937" s="141">
        <f t="shared" si="322"/>
        <v>3</v>
      </c>
      <c r="V937" s="141">
        <f t="shared" si="323"/>
        <v>1</v>
      </c>
      <c r="W937" s="142"/>
      <c r="X937" s="141">
        <f t="shared" si="324"/>
        <v>0</v>
      </c>
      <c r="Y937" s="141">
        <f t="shared" si="325"/>
        <v>0</v>
      </c>
      <c r="Z937" s="141">
        <f t="shared" si="326"/>
        <v>1</v>
      </c>
      <c r="AA937" s="141">
        <f t="shared" si="327"/>
        <v>0</v>
      </c>
      <c r="AB937" s="141">
        <f t="shared" si="328"/>
        <v>0</v>
      </c>
      <c r="AC937" s="141">
        <f t="shared" si="329"/>
        <v>0</v>
      </c>
      <c r="AD937" s="141">
        <f t="shared" si="330"/>
        <v>0</v>
      </c>
      <c r="AE937" s="141">
        <f t="shared" si="331"/>
        <v>0</v>
      </c>
      <c r="AF937" s="141">
        <f t="shared" si="332"/>
        <v>0</v>
      </c>
      <c r="AG937" s="141">
        <f t="shared" si="333"/>
        <v>0</v>
      </c>
      <c r="AH937" s="141">
        <f t="shared" si="334"/>
        <v>0</v>
      </c>
      <c r="AI937" s="141">
        <f t="shared" si="335"/>
        <v>1</v>
      </c>
      <c r="AJ937" s="141">
        <f t="shared" si="336"/>
        <v>0</v>
      </c>
      <c r="AK937" s="141">
        <f t="shared" si="337"/>
        <v>0</v>
      </c>
      <c r="AL937" s="141">
        <f t="shared" si="338"/>
        <v>0</v>
      </c>
      <c r="AM937" s="141">
        <f t="shared" si="339"/>
        <v>0</v>
      </c>
      <c r="AN937" s="141">
        <f t="shared" si="340"/>
        <v>0</v>
      </c>
      <c r="AO937" s="141">
        <f t="shared" si="341"/>
        <v>1</v>
      </c>
      <c r="AP937" s="142"/>
      <c r="AQ937" s="142"/>
      <c r="AR937" s="141">
        <f t="shared" si="342"/>
        <v>3</v>
      </c>
      <c r="AS937" s="141">
        <f t="shared" si="343"/>
        <v>3</v>
      </c>
      <c r="AT937" s="141" t="str">
        <f t="shared" si="344"/>
        <v>Correct</v>
      </c>
      <c r="AU937" s="142"/>
      <c r="AV937" s="115" t="s">
        <v>83</v>
      </c>
      <c r="AW937" s="115">
        <v>25</v>
      </c>
      <c r="AX937" s="115" t="s">
        <v>181</v>
      </c>
      <c r="AY937" s="115" t="s">
        <v>221</v>
      </c>
      <c r="AZ937" s="115" t="s">
        <v>85</v>
      </c>
      <c r="BB937" s="115" t="s">
        <v>87</v>
      </c>
      <c r="BC937" s="115" t="s">
        <v>93</v>
      </c>
      <c r="BD937" s="115" t="s">
        <v>94</v>
      </c>
      <c r="BE937" s="115" t="s">
        <v>90</v>
      </c>
      <c r="BF937" s="115" t="s">
        <v>91</v>
      </c>
      <c r="BG937" s="115" t="s">
        <v>91</v>
      </c>
    </row>
    <row r="938" spans="1:59">
      <c r="A938" s="115">
        <v>7044852962</v>
      </c>
      <c r="D938" s="115" t="s">
        <v>54</v>
      </c>
      <c r="E938" s="115" t="s">
        <v>19</v>
      </c>
      <c r="I938" s="115" t="s">
        <v>58</v>
      </c>
      <c r="T938" s="142"/>
      <c r="U938" s="141">
        <f t="shared" si="322"/>
        <v>3</v>
      </c>
      <c r="V938" s="141">
        <f t="shared" si="323"/>
        <v>1</v>
      </c>
      <c r="W938" s="142"/>
      <c r="X938" s="141">
        <f t="shared" si="324"/>
        <v>0</v>
      </c>
      <c r="Y938" s="141">
        <f t="shared" si="325"/>
        <v>0</v>
      </c>
      <c r="Z938" s="141">
        <f t="shared" si="326"/>
        <v>1</v>
      </c>
      <c r="AA938" s="141">
        <f t="shared" si="327"/>
        <v>1</v>
      </c>
      <c r="AB938" s="141">
        <f t="shared" si="328"/>
        <v>0</v>
      </c>
      <c r="AC938" s="141">
        <f t="shared" si="329"/>
        <v>0</v>
      </c>
      <c r="AD938" s="141">
        <f t="shared" si="330"/>
        <v>0</v>
      </c>
      <c r="AE938" s="141">
        <f t="shared" si="331"/>
        <v>1</v>
      </c>
      <c r="AF938" s="141">
        <f t="shared" si="332"/>
        <v>0</v>
      </c>
      <c r="AG938" s="141">
        <f t="shared" si="333"/>
        <v>0</v>
      </c>
      <c r="AH938" s="141">
        <f t="shared" si="334"/>
        <v>0</v>
      </c>
      <c r="AI938" s="141">
        <f t="shared" si="335"/>
        <v>0</v>
      </c>
      <c r="AJ938" s="141">
        <f t="shared" si="336"/>
        <v>0</v>
      </c>
      <c r="AK938" s="141">
        <f t="shared" si="337"/>
        <v>0</v>
      </c>
      <c r="AL938" s="141">
        <f t="shared" si="338"/>
        <v>0</v>
      </c>
      <c r="AM938" s="141">
        <f t="shared" si="339"/>
        <v>0</v>
      </c>
      <c r="AN938" s="141">
        <f t="shared" si="340"/>
        <v>0</v>
      </c>
      <c r="AO938" s="141">
        <f t="shared" si="341"/>
        <v>0</v>
      </c>
      <c r="AP938" s="142"/>
      <c r="AQ938" s="142"/>
      <c r="AR938" s="141">
        <f t="shared" si="342"/>
        <v>3</v>
      </c>
      <c r="AS938" s="141">
        <f t="shared" si="343"/>
        <v>3</v>
      </c>
      <c r="AT938" s="141" t="str">
        <f t="shared" si="344"/>
        <v>Correct</v>
      </c>
      <c r="AU938" s="142"/>
      <c r="AV938" s="115" t="s">
        <v>83</v>
      </c>
      <c r="AW938" s="115">
        <v>73</v>
      </c>
      <c r="AX938" s="115" t="s">
        <v>432</v>
      </c>
      <c r="AZ938" s="115" t="s">
        <v>85</v>
      </c>
      <c r="BA938" s="115" t="s">
        <v>86</v>
      </c>
      <c r="BB938" s="115" t="s">
        <v>87</v>
      </c>
      <c r="BC938" s="115" t="s">
        <v>96</v>
      </c>
      <c r="BD938" s="115" t="s">
        <v>102</v>
      </c>
      <c r="BE938" s="115" t="s">
        <v>106</v>
      </c>
      <c r="BF938" s="115" t="s">
        <v>91</v>
      </c>
    </row>
    <row r="939" spans="1:59">
      <c r="A939" s="115">
        <v>7020564421</v>
      </c>
      <c r="D939" s="115" t="s">
        <v>54</v>
      </c>
      <c r="T939" s="142"/>
      <c r="U939" s="141">
        <f t="shared" si="322"/>
        <v>1</v>
      </c>
      <c r="V939" s="141">
        <f t="shared" si="323"/>
        <v>3</v>
      </c>
      <c r="W939" s="142"/>
      <c r="X939" s="141">
        <f t="shared" si="324"/>
        <v>0</v>
      </c>
      <c r="Y939" s="141">
        <f t="shared" si="325"/>
        <v>0</v>
      </c>
      <c r="Z939" s="141">
        <f t="shared" si="326"/>
        <v>1</v>
      </c>
      <c r="AA939" s="141">
        <f t="shared" si="327"/>
        <v>0</v>
      </c>
      <c r="AB939" s="141">
        <f t="shared" si="328"/>
        <v>0</v>
      </c>
      <c r="AC939" s="141">
        <f t="shared" si="329"/>
        <v>0</v>
      </c>
      <c r="AD939" s="141">
        <f t="shared" si="330"/>
        <v>0</v>
      </c>
      <c r="AE939" s="141">
        <f t="shared" si="331"/>
        <v>0</v>
      </c>
      <c r="AF939" s="141">
        <f t="shared" si="332"/>
        <v>0</v>
      </c>
      <c r="AG939" s="141">
        <f t="shared" si="333"/>
        <v>0</v>
      </c>
      <c r="AH939" s="141">
        <f t="shared" si="334"/>
        <v>0</v>
      </c>
      <c r="AI939" s="141">
        <f t="shared" si="335"/>
        <v>0</v>
      </c>
      <c r="AJ939" s="141">
        <f t="shared" si="336"/>
        <v>0</v>
      </c>
      <c r="AK939" s="141">
        <f t="shared" si="337"/>
        <v>0</v>
      </c>
      <c r="AL939" s="141">
        <f t="shared" si="338"/>
        <v>0</v>
      </c>
      <c r="AM939" s="141">
        <f t="shared" si="339"/>
        <v>0</v>
      </c>
      <c r="AN939" s="141">
        <f t="shared" si="340"/>
        <v>0</v>
      </c>
      <c r="AO939" s="141">
        <f t="shared" si="341"/>
        <v>0</v>
      </c>
      <c r="AP939" s="142"/>
      <c r="AQ939" s="142"/>
      <c r="AR939" s="141">
        <f t="shared" si="342"/>
        <v>1</v>
      </c>
      <c r="AS939" s="141">
        <f t="shared" si="343"/>
        <v>1</v>
      </c>
      <c r="AT939" s="141" t="str">
        <f t="shared" si="344"/>
        <v>Correct</v>
      </c>
      <c r="AU939" s="142"/>
      <c r="AV939" s="115" t="s">
        <v>99</v>
      </c>
      <c r="AW939" s="115">
        <v>36</v>
      </c>
      <c r="AX939" s="115" t="s">
        <v>181</v>
      </c>
      <c r="AY939" s="115" t="s">
        <v>201</v>
      </c>
      <c r="AZ939" s="115" t="s">
        <v>85</v>
      </c>
      <c r="BA939" s="115" t="s">
        <v>86</v>
      </c>
      <c r="BB939" s="115" t="s">
        <v>87</v>
      </c>
      <c r="BC939" s="115" t="s">
        <v>88</v>
      </c>
      <c r="BD939" s="115" t="s">
        <v>111</v>
      </c>
      <c r="BE939" s="115" t="s">
        <v>90</v>
      </c>
      <c r="BF939" s="115" t="s">
        <v>91</v>
      </c>
      <c r="BG939" s="115" t="s">
        <v>91</v>
      </c>
    </row>
    <row r="940" spans="1:59">
      <c r="A940" s="115">
        <v>7044853936</v>
      </c>
      <c r="D940" s="115" t="s">
        <v>54</v>
      </c>
      <c r="I940" s="115" t="s">
        <v>58</v>
      </c>
      <c r="S940" s="115" t="s">
        <v>66</v>
      </c>
      <c r="T940" s="142"/>
      <c r="U940" s="141">
        <f t="shared" si="322"/>
        <v>3</v>
      </c>
      <c r="V940" s="141">
        <f t="shared" si="323"/>
        <v>1</v>
      </c>
      <c r="W940" s="142"/>
      <c r="X940" s="141">
        <f t="shared" si="324"/>
        <v>0</v>
      </c>
      <c r="Y940" s="141">
        <f t="shared" si="325"/>
        <v>0</v>
      </c>
      <c r="Z940" s="141">
        <f t="shared" si="326"/>
        <v>1</v>
      </c>
      <c r="AA940" s="141">
        <f t="shared" si="327"/>
        <v>0</v>
      </c>
      <c r="AB940" s="141">
        <f t="shared" si="328"/>
        <v>0</v>
      </c>
      <c r="AC940" s="141">
        <f t="shared" si="329"/>
        <v>0</v>
      </c>
      <c r="AD940" s="141">
        <f t="shared" si="330"/>
        <v>0</v>
      </c>
      <c r="AE940" s="141">
        <f t="shared" si="331"/>
        <v>1</v>
      </c>
      <c r="AF940" s="141">
        <f t="shared" si="332"/>
        <v>0</v>
      </c>
      <c r="AG940" s="141">
        <f t="shared" si="333"/>
        <v>0</v>
      </c>
      <c r="AH940" s="141">
        <f t="shared" si="334"/>
        <v>0</v>
      </c>
      <c r="AI940" s="141">
        <f t="shared" si="335"/>
        <v>0</v>
      </c>
      <c r="AJ940" s="141">
        <f t="shared" si="336"/>
        <v>0</v>
      </c>
      <c r="AK940" s="141">
        <f t="shared" si="337"/>
        <v>0</v>
      </c>
      <c r="AL940" s="141">
        <f t="shared" si="338"/>
        <v>0</v>
      </c>
      <c r="AM940" s="141">
        <f t="shared" si="339"/>
        <v>0</v>
      </c>
      <c r="AN940" s="141">
        <f t="shared" si="340"/>
        <v>0</v>
      </c>
      <c r="AO940" s="141">
        <f t="shared" si="341"/>
        <v>1</v>
      </c>
      <c r="AP940" s="142"/>
      <c r="AQ940" s="142"/>
      <c r="AR940" s="141">
        <f t="shared" si="342"/>
        <v>3</v>
      </c>
      <c r="AS940" s="141">
        <f t="shared" si="343"/>
        <v>3</v>
      </c>
      <c r="AT940" s="141" t="str">
        <f t="shared" si="344"/>
        <v>Correct</v>
      </c>
      <c r="AU940" s="142"/>
      <c r="AV940" s="115" t="s">
        <v>83</v>
      </c>
      <c r="AW940" s="115">
        <v>81</v>
      </c>
      <c r="AX940" s="115" t="s">
        <v>181</v>
      </c>
      <c r="AY940" s="115" t="s">
        <v>220</v>
      </c>
      <c r="AZ940" s="115" t="s">
        <v>85</v>
      </c>
      <c r="BA940" s="115" t="s">
        <v>86</v>
      </c>
      <c r="BB940" s="115" t="s">
        <v>87</v>
      </c>
      <c r="BC940" s="115" t="s">
        <v>100</v>
      </c>
      <c r="BD940" s="115" t="s">
        <v>111</v>
      </c>
      <c r="BE940" s="115" t="s">
        <v>106</v>
      </c>
      <c r="BF940" s="115" t="s">
        <v>91</v>
      </c>
      <c r="BG940" s="115" t="s">
        <v>86</v>
      </c>
    </row>
    <row r="941" spans="1:59">
      <c r="A941" s="115">
        <v>6985720874</v>
      </c>
      <c r="C941" s="115" t="s">
        <v>53</v>
      </c>
      <c r="D941" s="115" t="s">
        <v>54</v>
      </c>
      <c r="T941" s="142"/>
      <c r="U941" s="141">
        <f t="shared" si="322"/>
        <v>2</v>
      </c>
      <c r="V941" s="141">
        <f t="shared" si="323"/>
        <v>1.5</v>
      </c>
      <c r="W941" s="142"/>
      <c r="X941" s="141">
        <f t="shared" si="324"/>
        <v>0</v>
      </c>
      <c r="Y941" s="141">
        <f t="shared" si="325"/>
        <v>1</v>
      </c>
      <c r="Z941" s="141">
        <f t="shared" si="326"/>
        <v>1</v>
      </c>
      <c r="AA941" s="141">
        <f t="shared" si="327"/>
        <v>0</v>
      </c>
      <c r="AB941" s="141">
        <f t="shared" si="328"/>
        <v>0</v>
      </c>
      <c r="AC941" s="141">
        <f t="shared" si="329"/>
        <v>0</v>
      </c>
      <c r="AD941" s="141">
        <f t="shared" si="330"/>
        <v>0</v>
      </c>
      <c r="AE941" s="141">
        <f t="shared" si="331"/>
        <v>0</v>
      </c>
      <c r="AF941" s="141">
        <f t="shared" si="332"/>
        <v>0</v>
      </c>
      <c r="AG941" s="141">
        <f t="shared" si="333"/>
        <v>0</v>
      </c>
      <c r="AH941" s="141">
        <f t="shared" si="334"/>
        <v>0</v>
      </c>
      <c r="AI941" s="141">
        <f t="shared" si="335"/>
        <v>0</v>
      </c>
      <c r="AJ941" s="141">
        <f t="shared" si="336"/>
        <v>0</v>
      </c>
      <c r="AK941" s="141">
        <f t="shared" si="337"/>
        <v>0</v>
      </c>
      <c r="AL941" s="141">
        <f t="shared" si="338"/>
        <v>0</v>
      </c>
      <c r="AM941" s="141">
        <f t="shared" si="339"/>
        <v>0</v>
      </c>
      <c r="AN941" s="141">
        <f t="shared" si="340"/>
        <v>0</v>
      </c>
      <c r="AO941" s="141">
        <f t="shared" si="341"/>
        <v>0</v>
      </c>
      <c r="AP941" s="142"/>
      <c r="AQ941" s="142"/>
      <c r="AR941" s="141">
        <f t="shared" si="342"/>
        <v>2</v>
      </c>
      <c r="AS941" s="141">
        <f t="shared" si="343"/>
        <v>2</v>
      </c>
      <c r="AT941" s="141" t="str">
        <f t="shared" si="344"/>
        <v>Correct</v>
      </c>
      <c r="AU941" s="142"/>
      <c r="AV941" s="115" t="s">
        <v>83</v>
      </c>
      <c r="AW941" s="115">
        <v>39</v>
      </c>
      <c r="AX941" s="115" t="s">
        <v>181</v>
      </c>
      <c r="AZ941" s="115" t="s">
        <v>85</v>
      </c>
      <c r="BA941" s="115" t="s">
        <v>91</v>
      </c>
      <c r="BB941" s="115" t="s">
        <v>137</v>
      </c>
      <c r="BC941" s="115" t="s">
        <v>88</v>
      </c>
      <c r="BD941" s="115" t="s">
        <v>111</v>
      </c>
      <c r="BE941" s="115" t="s">
        <v>90</v>
      </c>
      <c r="BF941" s="115" t="s">
        <v>91</v>
      </c>
      <c r="BG941" s="115" t="s">
        <v>91</v>
      </c>
    </row>
    <row r="942" spans="1:59">
      <c r="A942" s="115">
        <v>7045777758</v>
      </c>
      <c r="T942" s="142"/>
      <c r="U942" s="141">
        <f t="shared" si="322"/>
        <v>0</v>
      </c>
      <c r="V942" s="141" t="e">
        <f t="shared" si="323"/>
        <v>#DIV/0!</v>
      </c>
      <c r="W942" s="142"/>
      <c r="X942" s="141">
        <f t="shared" si="324"/>
        <v>0</v>
      </c>
      <c r="Y942" s="141">
        <f t="shared" si="325"/>
        <v>0</v>
      </c>
      <c r="Z942" s="141">
        <f t="shared" si="326"/>
        <v>0</v>
      </c>
      <c r="AA942" s="141">
        <f t="shared" si="327"/>
        <v>0</v>
      </c>
      <c r="AB942" s="141">
        <f t="shared" si="328"/>
        <v>0</v>
      </c>
      <c r="AC942" s="141">
        <f t="shared" si="329"/>
        <v>0</v>
      </c>
      <c r="AD942" s="141">
        <f t="shared" si="330"/>
        <v>0</v>
      </c>
      <c r="AE942" s="141">
        <f t="shared" si="331"/>
        <v>0</v>
      </c>
      <c r="AF942" s="141">
        <f t="shared" si="332"/>
        <v>0</v>
      </c>
      <c r="AG942" s="141">
        <f t="shared" si="333"/>
        <v>0</v>
      </c>
      <c r="AH942" s="141">
        <f t="shared" si="334"/>
        <v>0</v>
      </c>
      <c r="AI942" s="141">
        <f t="shared" si="335"/>
        <v>0</v>
      </c>
      <c r="AJ942" s="141">
        <f t="shared" si="336"/>
        <v>0</v>
      </c>
      <c r="AK942" s="141">
        <f t="shared" si="337"/>
        <v>0</v>
      </c>
      <c r="AL942" s="141">
        <f t="shared" si="338"/>
        <v>0</v>
      </c>
      <c r="AM942" s="141">
        <f t="shared" si="339"/>
        <v>0</v>
      </c>
      <c r="AN942" s="141">
        <f t="shared" si="340"/>
        <v>0</v>
      </c>
      <c r="AO942" s="141">
        <f t="shared" si="341"/>
        <v>0</v>
      </c>
      <c r="AP942" s="142"/>
      <c r="AQ942" s="142"/>
      <c r="AR942" s="141">
        <f t="shared" si="342"/>
        <v>0</v>
      </c>
      <c r="AS942" s="141">
        <f t="shared" si="343"/>
        <v>0</v>
      </c>
      <c r="AT942" s="141" t="str">
        <f t="shared" si="344"/>
        <v>Correct</v>
      </c>
      <c r="AU942" s="142"/>
      <c r="AV942" s="115" t="s">
        <v>83</v>
      </c>
      <c r="AW942" s="115">
        <v>58</v>
      </c>
      <c r="AX942" s="115" t="s">
        <v>181</v>
      </c>
      <c r="AY942" s="115" t="s">
        <v>486</v>
      </c>
      <c r="AZ942" s="115" t="s">
        <v>85</v>
      </c>
      <c r="BA942" s="115" t="s">
        <v>86</v>
      </c>
      <c r="BB942" s="115" t="s">
        <v>87</v>
      </c>
      <c r="BC942" s="115" t="s">
        <v>88</v>
      </c>
      <c r="BD942" s="115" t="s">
        <v>89</v>
      </c>
      <c r="BE942" s="115" t="s">
        <v>90</v>
      </c>
      <c r="BF942" s="115" t="s">
        <v>91</v>
      </c>
      <c r="BG942" s="115" t="s">
        <v>91</v>
      </c>
    </row>
    <row r="943" spans="1:59">
      <c r="A943" s="115">
        <v>5584561800</v>
      </c>
      <c r="C943" s="115" t="s">
        <v>53</v>
      </c>
      <c r="N943" s="115" t="s">
        <v>26</v>
      </c>
      <c r="O943" s="115" t="s">
        <v>22</v>
      </c>
      <c r="T943" s="142"/>
      <c r="U943" s="141">
        <f t="shared" si="322"/>
        <v>3</v>
      </c>
      <c r="V943" s="141">
        <f t="shared" si="323"/>
        <v>1</v>
      </c>
      <c r="W943" s="142"/>
      <c r="X943" s="141">
        <f t="shared" si="324"/>
        <v>0</v>
      </c>
      <c r="Y943" s="141">
        <f t="shared" si="325"/>
        <v>1</v>
      </c>
      <c r="Z943" s="141">
        <f t="shared" si="326"/>
        <v>0</v>
      </c>
      <c r="AA943" s="141">
        <f t="shared" si="327"/>
        <v>0</v>
      </c>
      <c r="AB943" s="141">
        <f t="shared" si="328"/>
        <v>0</v>
      </c>
      <c r="AC943" s="141">
        <f t="shared" si="329"/>
        <v>0</v>
      </c>
      <c r="AD943" s="141">
        <f t="shared" si="330"/>
        <v>0</v>
      </c>
      <c r="AE943" s="141">
        <f t="shared" si="331"/>
        <v>0</v>
      </c>
      <c r="AF943" s="141">
        <f t="shared" si="332"/>
        <v>0</v>
      </c>
      <c r="AG943" s="141">
        <f t="shared" si="333"/>
        <v>0</v>
      </c>
      <c r="AH943" s="141">
        <f t="shared" si="334"/>
        <v>0</v>
      </c>
      <c r="AI943" s="141">
        <f t="shared" si="335"/>
        <v>0</v>
      </c>
      <c r="AJ943" s="141">
        <f t="shared" si="336"/>
        <v>1</v>
      </c>
      <c r="AK943" s="141">
        <f t="shared" si="337"/>
        <v>1</v>
      </c>
      <c r="AL943" s="141">
        <f t="shared" si="338"/>
        <v>0</v>
      </c>
      <c r="AM943" s="141">
        <f t="shared" si="339"/>
        <v>0</v>
      </c>
      <c r="AN943" s="141">
        <f t="shared" si="340"/>
        <v>0</v>
      </c>
      <c r="AO943" s="141">
        <f t="shared" si="341"/>
        <v>0</v>
      </c>
      <c r="AP943" s="142"/>
      <c r="AQ943" s="142"/>
      <c r="AR943" s="141">
        <f t="shared" si="342"/>
        <v>3</v>
      </c>
      <c r="AS943" s="141">
        <f t="shared" si="343"/>
        <v>3</v>
      </c>
      <c r="AT943" s="141" t="str">
        <f t="shared" si="344"/>
        <v>Correct</v>
      </c>
      <c r="AU943" s="142"/>
      <c r="AV943" s="115" t="s">
        <v>83</v>
      </c>
      <c r="AW943" s="115">
        <v>59</v>
      </c>
      <c r="AX943" s="115" t="s">
        <v>181</v>
      </c>
      <c r="AY943" s="115" t="s">
        <v>220</v>
      </c>
      <c r="AZ943" s="115" t="s">
        <v>85</v>
      </c>
      <c r="BA943" s="115" t="s">
        <v>86</v>
      </c>
      <c r="BB943" s="115" t="s">
        <v>137</v>
      </c>
      <c r="BC943" s="115" t="s">
        <v>101</v>
      </c>
      <c r="BD943" s="115" t="s">
        <v>111</v>
      </c>
      <c r="BE943" s="115" t="s">
        <v>90</v>
      </c>
      <c r="BF943" s="115" t="s">
        <v>91</v>
      </c>
      <c r="BG943" s="115" t="s">
        <v>91</v>
      </c>
    </row>
    <row r="944" spans="1:59">
      <c r="A944" s="115">
        <v>5585083913</v>
      </c>
      <c r="D944" s="115" t="s">
        <v>54</v>
      </c>
      <c r="M944" s="115" t="s">
        <v>62</v>
      </c>
      <c r="T944" s="142"/>
      <c r="U944" s="141">
        <f t="shared" si="322"/>
        <v>2</v>
      </c>
      <c r="V944" s="141">
        <f t="shared" si="323"/>
        <v>1.5</v>
      </c>
      <c r="W944" s="142"/>
      <c r="X944" s="141">
        <f t="shared" si="324"/>
        <v>0</v>
      </c>
      <c r="Y944" s="141">
        <f t="shared" si="325"/>
        <v>0</v>
      </c>
      <c r="Z944" s="141">
        <f t="shared" si="326"/>
        <v>1</v>
      </c>
      <c r="AA944" s="141">
        <f t="shared" si="327"/>
        <v>0</v>
      </c>
      <c r="AB944" s="141">
        <f t="shared" si="328"/>
        <v>0</v>
      </c>
      <c r="AC944" s="141">
        <f t="shared" si="329"/>
        <v>0</v>
      </c>
      <c r="AD944" s="141">
        <f t="shared" si="330"/>
        <v>0</v>
      </c>
      <c r="AE944" s="141">
        <f t="shared" si="331"/>
        <v>0</v>
      </c>
      <c r="AF944" s="141">
        <f t="shared" si="332"/>
        <v>0</v>
      </c>
      <c r="AG944" s="141">
        <f t="shared" si="333"/>
        <v>0</v>
      </c>
      <c r="AH944" s="141">
        <f t="shared" si="334"/>
        <v>0</v>
      </c>
      <c r="AI944" s="141">
        <f t="shared" si="335"/>
        <v>1</v>
      </c>
      <c r="AJ944" s="141">
        <f t="shared" si="336"/>
        <v>0</v>
      </c>
      <c r="AK944" s="141">
        <f t="shared" si="337"/>
        <v>0</v>
      </c>
      <c r="AL944" s="141">
        <f t="shared" si="338"/>
        <v>0</v>
      </c>
      <c r="AM944" s="141">
        <f t="shared" si="339"/>
        <v>0</v>
      </c>
      <c r="AN944" s="141">
        <f t="shared" si="340"/>
        <v>0</v>
      </c>
      <c r="AO944" s="141">
        <f t="shared" si="341"/>
        <v>0</v>
      </c>
      <c r="AP944" s="142"/>
      <c r="AQ944" s="142"/>
      <c r="AR944" s="141">
        <f t="shared" si="342"/>
        <v>2</v>
      </c>
      <c r="AS944" s="141">
        <f t="shared" si="343"/>
        <v>2</v>
      </c>
      <c r="AT944" s="141" t="str">
        <f t="shared" si="344"/>
        <v>Correct</v>
      </c>
      <c r="AU944" s="142"/>
      <c r="AV944" s="115" t="s">
        <v>83</v>
      </c>
      <c r="AW944" s="115">
        <v>55</v>
      </c>
      <c r="AX944" s="115" t="s">
        <v>181</v>
      </c>
      <c r="AY944" s="115" t="s">
        <v>216</v>
      </c>
      <c r="AZ944" s="115" t="s">
        <v>85</v>
      </c>
      <c r="BA944" s="115" t="s">
        <v>86</v>
      </c>
      <c r="BB944" s="115" t="s">
        <v>87</v>
      </c>
      <c r="BC944" s="115" t="s">
        <v>88</v>
      </c>
      <c r="BD944" s="115" t="s">
        <v>111</v>
      </c>
      <c r="BE944" s="115" t="s">
        <v>90</v>
      </c>
      <c r="BF944" s="115" t="s">
        <v>91</v>
      </c>
      <c r="BG944" s="115" t="s">
        <v>91</v>
      </c>
    </row>
    <row r="945" spans="1:59">
      <c r="A945" s="115">
        <v>7020347715</v>
      </c>
      <c r="T945" s="142"/>
      <c r="U945" s="141">
        <f t="shared" si="322"/>
        <v>0</v>
      </c>
      <c r="V945" s="141" t="e">
        <f t="shared" si="323"/>
        <v>#DIV/0!</v>
      </c>
      <c r="W945" s="142"/>
      <c r="X945" s="141">
        <f t="shared" si="324"/>
        <v>0</v>
      </c>
      <c r="Y945" s="141">
        <f t="shared" si="325"/>
        <v>0</v>
      </c>
      <c r="Z945" s="141">
        <f t="shared" si="326"/>
        <v>0</v>
      </c>
      <c r="AA945" s="141">
        <f t="shared" si="327"/>
        <v>0</v>
      </c>
      <c r="AB945" s="141">
        <f t="shared" si="328"/>
        <v>0</v>
      </c>
      <c r="AC945" s="141">
        <f t="shared" si="329"/>
        <v>0</v>
      </c>
      <c r="AD945" s="141">
        <f t="shared" si="330"/>
        <v>0</v>
      </c>
      <c r="AE945" s="141">
        <f t="shared" si="331"/>
        <v>0</v>
      </c>
      <c r="AF945" s="141">
        <f t="shared" si="332"/>
        <v>0</v>
      </c>
      <c r="AG945" s="141">
        <f t="shared" si="333"/>
        <v>0</v>
      </c>
      <c r="AH945" s="141">
        <f t="shared" si="334"/>
        <v>0</v>
      </c>
      <c r="AI945" s="141">
        <f t="shared" si="335"/>
        <v>0</v>
      </c>
      <c r="AJ945" s="141">
        <f t="shared" si="336"/>
        <v>0</v>
      </c>
      <c r="AK945" s="141">
        <f t="shared" si="337"/>
        <v>0</v>
      </c>
      <c r="AL945" s="141">
        <f t="shared" si="338"/>
        <v>0</v>
      </c>
      <c r="AM945" s="141">
        <f t="shared" si="339"/>
        <v>0</v>
      </c>
      <c r="AN945" s="141">
        <f t="shared" si="340"/>
        <v>0</v>
      </c>
      <c r="AO945" s="141">
        <f t="shared" si="341"/>
        <v>0</v>
      </c>
      <c r="AP945" s="142"/>
      <c r="AQ945" s="142"/>
      <c r="AR945" s="141">
        <f t="shared" si="342"/>
        <v>0</v>
      </c>
      <c r="AS945" s="141">
        <f t="shared" si="343"/>
        <v>0</v>
      </c>
      <c r="AT945" s="141" t="str">
        <f t="shared" si="344"/>
        <v>Correct</v>
      </c>
      <c r="AU945" s="142"/>
      <c r="AV945" s="115" t="s">
        <v>83</v>
      </c>
      <c r="AW945" s="115">
        <v>31</v>
      </c>
      <c r="AX945" s="115" t="s">
        <v>181</v>
      </c>
      <c r="AZ945" s="115" t="s">
        <v>107</v>
      </c>
      <c r="BA945" s="115" t="s">
        <v>91</v>
      </c>
      <c r="BB945" s="115" t="s">
        <v>87</v>
      </c>
      <c r="BC945" s="115" t="s">
        <v>104</v>
      </c>
      <c r="BD945" s="115" t="s">
        <v>94</v>
      </c>
      <c r="BE945" s="115" t="s">
        <v>90</v>
      </c>
      <c r="BF945" s="115" t="s">
        <v>91</v>
      </c>
      <c r="BG945" s="115" t="s">
        <v>91</v>
      </c>
    </row>
    <row r="946" spans="1:59">
      <c r="A946" s="115">
        <v>7020345715</v>
      </c>
      <c r="D946" s="115" t="s">
        <v>54</v>
      </c>
      <c r="S946" s="115" t="s">
        <v>66</v>
      </c>
      <c r="T946" s="142"/>
      <c r="U946" s="141">
        <f t="shared" si="322"/>
        <v>2</v>
      </c>
      <c r="V946" s="141">
        <f t="shared" si="323"/>
        <v>1.5</v>
      </c>
      <c r="W946" s="142"/>
      <c r="X946" s="141">
        <f t="shared" si="324"/>
        <v>0</v>
      </c>
      <c r="Y946" s="141">
        <f t="shared" si="325"/>
        <v>0</v>
      </c>
      <c r="Z946" s="141">
        <f t="shared" si="326"/>
        <v>1</v>
      </c>
      <c r="AA946" s="141">
        <f t="shared" si="327"/>
        <v>0</v>
      </c>
      <c r="AB946" s="141">
        <f t="shared" si="328"/>
        <v>0</v>
      </c>
      <c r="AC946" s="141">
        <f t="shared" si="329"/>
        <v>0</v>
      </c>
      <c r="AD946" s="141">
        <f t="shared" si="330"/>
        <v>0</v>
      </c>
      <c r="AE946" s="141">
        <f t="shared" si="331"/>
        <v>0</v>
      </c>
      <c r="AF946" s="141">
        <f t="shared" si="332"/>
        <v>0</v>
      </c>
      <c r="AG946" s="141">
        <f t="shared" si="333"/>
        <v>0</v>
      </c>
      <c r="AH946" s="141">
        <f t="shared" si="334"/>
        <v>0</v>
      </c>
      <c r="AI946" s="141">
        <f t="shared" si="335"/>
        <v>0</v>
      </c>
      <c r="AJ946" s="141">
        <f t="shared" si="336"/>
        <v>0</v>
      </c>
      <c r="AK946" s="141">
        <f t="shared" si="337"/>
        <v>0</v>
      </c>
      <c r="AL946" s="141">
        <f t="shared" si="338"/>
        <v>0</v>
      </c>
      <c r="AM946" s="141">
        <f t="shared" si="339"/>
        <v>0</v>
      </c>
      <c r="AN946" s="141">
        <f t="shared" si="340"/>
        <v>0</v>
      </c>
      <c r="AO946" s="141">
        <f t="shared" si="341"/>
        <v>1</v>
      </c>
      <c r="AP946" s="142"/>
      <c r="AQ946" s="142"/>
      <c r="AR946" s="141">
        <f t="shared" si="342"/>
        <v>2</v>
      </c>
      <c r="AS946" s="141">
        <f t="shared" si="343"/>
        <v>2</v>
      </c>
      <c r="AT946" s="141" t="str">
        <f t="shared" si="344"/>
        <v>Correct</v>
      </c>
      <c r="AU946" s="142"/>
      <c r="AV946" s="115" t="s">
        <v>99</v>
      </c>
      <c r="AW946" s="115">
        <v>29</v>
      </c>
      <c r="AX946" s="115" t="s">
        <v>181</v>
      </c>
      <c r="AY946" s="115" t="s">
        <v>207</v>
      </c>
      <c r="AZ946" s="115" t="s">
        <v>85</v>
      </c>
      <c r="BA946" s="115" t="s">
        <v>86</v>
      </c>
      <c r="BB946" s="115" t="s">
        <v>87</v>
      </c>
      <c r="BD946" s="115" t="s">
        <v>94</v>
      </c>
      <c r="BE946" s="115" t="s">
        <v>98</v>
      </c>
      <c r="BF946" s="115" t="s">
        <v>91</v>
      </c>
      <c r="BG946" s="115" t="s">
        <v>91</v>
      </c>
    </row>
    <row r="947" spans="1:59">
      <c r="A947" s="115">
        <v>7020344026</v>
      </c>
      <c r="D947" s="115" t="s">
        <v>54</v>
      </c>
      <c r="F947" s="115" t="s">
        <v>55</v>
      </c>
      <c r="R947" s="115" t="s">
        <v>65</v>
      </c>
      <c r="S947" s="115" t="s">
        <v>66</v>
      </c>
      <c r="T947" s="142"/>
      <c r="U947" s="141">
        <f t="shared" si="322"/>
        <v>4</v>
      </c>
      <c r="V947" s="141">
        <f t="shared" si="323"/>
        <v>0.75</v>
      </c>
      <c r="W947" s="142"/>
      <c r="X947" s="141">
        <f t="shared" si="324"/>
        <v>0</v>
      </c>
      <c r="Y947" s="141">
        <f t="shared" si="325"/>
        <v>0</v>
      </c>
      <c r="Z947" s="141">
        <f t="shared" si="326"/>
        <v>0.75</v>
      </c>
      <c r="AA947" s="141">
        <f t="shared" si="327"/>
        <v>0</v>
      </c>
      <c r="AB947" s="141">
        <f t="shared" si="328"/>
        <v>0.75</v>
      </c>
      <c r="AC947" s="141">
        <f t="shared" si="329"/>
        <v>0</v>
      </c>
      <c r="AD947" s="141">
        <f t="shared" si="330"/>
        <v>0</v>
      </c>
      <c r="AE947" s="141">
        <f t="shared" si="331"/>
        <v>0</v>
      </c>
      <c r="AF947" s="141">
        <f t="shared" si="332"/>
        <v>0</v>
      </c>
      <c r="AG947" s="141">
        <f t="shared" si="333"/>
        <v>0</v>
      </c>
      <c r="AH947" s="141">
        <f t="shared" si="334"/>
        <v>0</v>
      </c>
      <c r="AI947" s="141">
        <f t="shared" si="335"/>
        <v>0</v>
      </c>
      <c r="AJ947" s="141">
        <f t="shared" si="336"/>
        <v>0</v>
      </c>
      <c r="AK947" s="141">
        <f t="shared" si="337"/>
        <v>0</v>
      </c>
      <c r="AL947" s="141">
        <f t="shared" si="338"/>
        <v>0</v>
      </c>
      <c r="AM947" s="141">
        <f t="shared" si="339"/>
        <v>0</v>
      </c>
      <c r="AN947" s="141">
        <f t="shared" si="340"/>
        <v>0.75</v>
      </c>
      <c r="AO947" s="141">
        <f t="shared" si="341"/>
        <v>0.75</v>
      </c>
      <c r="AP947" s="142"/>
      <c r="AQ947" s="142"/>
      <c r="AR947" s="141">
        <f t="shared" si="342"/>
        <v>3</v>
      </c>
      <c r="AS947" s="141">
        <f t="shared" si="343"/>
        <v>4</v>
      </c>
      <c r="AT947" s="141" t="str">
        <f t="shared" si="344"/>
        <v>Correct</v>
      </c>
      <c r="AU947" s="142"/>
      <c r="AV947" s="115" t="s">
        <v>99</v>
      </c>
      <c r="AW947" s="115">
        <v>25</v>
      </c>
      <c r="AX947" s="115" t="s">
        <v>181</v>
      </c>
      <c r="AY947" s="115" t="s">
        <v>208</v>
      </c>
      <c r="AZ947" s="115" t="s">
        <v>85</v>
      </c>
      <c r="BA947" s="115" t="s">
        <v>86</v>
      </c>
      <c r="BB947" s="115" t="s">
        <v>87</v>
      </c>
      <c r="BC947" s="115" t="s">
        <v>101</v>
      </c>
      <c r="BD947" s="115" t="s">
        <v>94</v>
      </c>
      <c r="BE947" s="115" t="s">
        <v>90</v>
      </c>
      <c r="BF947" s="115" t="s">
        <v>91</v>
      </c>
      <c r="BG947" s="115" t="s">
        <v>91</v>
      </c>
    </row>
    <row r="948" spans="1:59">
      <c r="A948" s="115">
        <v>7020342514</v>
      </c>
      <c r="T948" s="142"/>
      <c r="U948" s="141">
        <f t="shared" si="322"/>
        <v>0</v>
      </c>
      <c r="V948" s="141" t="e">
        <f t="shared" si="323"/>
        <v>#DIV/0!</v>
      </c>
      <c r="W948" s="142"/>
      <c r="X948" s="141">
        <f t="shared" si="324"/>
        <v>0</v>
      </c>
      <c r="Y948" s="141">
        <f t="shared" si="325"/>
        <v>0</v>
      </c>
      <c r="Z948" s="141">
        <f t="shared" si="326"/>
        <v>0</v>
      </c>
      <c r="AA948" s="141">
        <f t="shared" si="327"/>
        <v>0</v>
      </c>
      <c r="AB948" s="141">
        <f t="shared" si="328"/>
        <v>0</v>
      </c>
      <c r="AC948" s="141">
        <f t="shared" si="329"/>
        <v>0</v>
      </c>
      <c r="AD948" s="141">
        <f t="shared" si="330"/>
        <v>0</v>
      </c>
      <c r="AE948" s="141">
        <f t="shared" si="331"/>
        <v>0</v>
      </c>
      <c r="AF948" s="141">
        <f t="shared" si="332"/>
        <v>0</v>
      </c>
      <c r="AG948" s="141">
        <f t="shared" si="333"/>
        <v>0</v>
      </c>
      <c r="AH948" s="141">
        <f t="shared" si="334"/>
        <v>0</v>
      </c>
      <c r="AI948" s="141">
        <f t="shared" si="335"/>
        <v>0</v>
      </c>
      <c r="AJ948" s="141">
        <f t="shared" si="336"/>
        <v>0</v>
      </c>
      <c r="AK948" s="141">
        <f t="shared" si="337"/>
        <v>0</v>
      </c>
      <c r="AL948" s="141">
        <f t="shared" si="338"/>
        <v>0</v>
      </c>
      <c r="AM948" s="141">
        <f t="shared" si="339"/>
        <v>0</v>
      </c>
      <c r="AN948" s="141">
        <f t="shared" si="340"/>
        <v>0</v>
      </c>
      <c r="AO948" s="141">
        <f t="shared" si="341"/>
        <v>0</v>
      </c>
      <c r="AP948" s="142"/>
      <c r="AQ948" s="142"/>
      <c r="AR948" s="141">
        <f t="shared" si="342"/>
        <v>0</v>
      </c>
      <c r="AS948" s="141">
        <f t="shared" si="343"/>
        <v>0</v>
      </c>
      <c r="AT948" s="141" t="str">
        <f t="shared" si="344"/>
        <v>Correct</v>
      </c>
      <c r="AU948" s="142"/>
      <c r="AV948" s="115" t="s">
        <v>99</v>
      </c>
      <c r="AW948" s="115">
        <v>43</v>
      </c>
      <c r="AX948" s="115" t="s">
        <v>181</v>
      </c>
      <c r="AY948" s="115" t="s">
        <v>440</v>
      </c>
      <c r="AZ948" s="115" t="s">
        <v>85</v>
      </c>
      <c r="BA948" s="115" t="s">
        <v>86</v>
      </c>
      <c r="BB948" s="115" t="s">
        <v>87</v>
      </c>
      <c r="BC948" s="115" t="s">
        <v>100</v>
      </c>
      <c r="BD948" s="115" t="s">
        <v>94</v>
      </c>
      <c r="BE948" s="115" t="s">
        <v>90</v>
      </c>
      <c r="BF948" s="115" t="s">
        <v>91</v>
      </c>
      <c r="BG948" s="115" t="s">
        <v>91</v>
      </c>
    </row>
    <row r="949" spans="1:59">
      <c r="A949" s="115">
        <v>7020345928</v>
      </c>
      <c r="B949" s="115" t="s">
        <v>52</v>
      </c>
      <c r="D949" s="115" t="s">
        <v>54</v>
      </c>
      <c r="H949" s="115" t="s">
        <v>57</v>
      </c>
      <c r="S949" s="115" t="s">
        <v>66</v>
      </c>
      <c r="T949" s="142"/>
      <c r="U949" s="141">
        <f t="shared" si="322"/>
        <v>4</v>
      </c>
      <c r="V949" s="141">
        <f t="shared" si="323"/>
        <v>0.75</v>
      </c>
      <c r="W949" s="142"/>
      <c r="X949" s="141">
        <f t="shared" si="324"/>
        <v>0.75</v>
      </c>
      <c r="Y949" s="141">
        <f t="shared" si="325"/>
        <v>0</v>
      </c>
      <c r="Z949" s="141">
        <f t="shared" si="326"/>
        <v>0.75</v>
      </c>
      <c r="AA949" s="141">
        <f t="shared" si="327"/>
        <v>0</v>
      </c>
      <c r="AB949" s="141">
        <f t="shared" si="328"/>
        <v>0</v>
      </c>
      <c r="AC949" s="141">
        <f t="shared" si="329"/>
        <v>0</v>
      </c>
      <c r="AD949" s="141">
        <f t="shared" si="330"/>
        <v>0.75</v>
      </c>
      <c r="AE949" s="141">
        <f t="shared" si="331"/>
        <v>0</v>
      </c>
      <c r="AF949" s="141">
        <f t="shared" si="332"/>
        <v>0</v>
      </c>
      <c r="AG949" s="141">
        <f t="shared" si="333"/>
        <v>0</v>
      </c>
      <c r="AH949" s="141">
        <f t="shared" si="334"/>
        <v>0</v>
      </c>
      <c r="AI949" s="141">
        <f t="shared" si="335"/>
        <v>0</v>
      </c>
      <c r="AJ949" s="141">
        <f t="shared" si="336"/>
        <v>0</v>
      </c>
      <c r="AK949" s="141">
        <f t="shared" si="337"/>
        <v>0</v>
      </c>
      <c r="AL949" s="141">
        <f t="shared" si="338"/>
        <v>0</v>
      </c>
      <c r="AM949" s="141">
        <f t="shared" si="339"/>
        <v>0</v>
      </c>
      <c r="AN949" s="141">
        <f t="shared" si="340"/>
        <v>0</v>
      </c>
      <c r="AO949" s="141">
        <f t="shared" si="341"/>
        <v>0.75</v>
      </c>
      <c r="AP949" s="142"/>
      <c r="AQ949" s="142"/>
      <c r="AR949" s="141">
        <f t="shared" si="342"/>
        <v>3</v>
      </c>
      <c r="AS949" s="141">
        <f t="shared" si="343"/>
        <v>4</v>
      </c>
      <c r="AT949" s="141" t="str">
        <f t="shared" si="344"/>
        <v>Correct</v>
      </c>
      <c r="AU949" s="142"/>
      <c r="AV949" s="115" t="s">
        <v>83</v>
      </c>
      <c r="AW949" s="115">
        <v>68</v>
      </c>
      <c r="AX949" s="115" t="s">
        <v>181</v>
      </c>
      <c r="AY949" s="115" t="s">
        <v>219</v>
      </c>
      <c r="BB949" s="115" t="s">
        <v>87</v>
      </c>
      <c r="BC949" s="115" t="s">
        <v>101</v>
      </c>
      <c r="BD949" s="115" t="s">
        <v>102</v>
      </c>
      <c r="BE949" s="115" t="s">
        <v>106</v>
      </c>
      <c r="BF949" s="115" t="s">
        <v>91</v>
      </c>
      <c r="BG949" s="115" t="s">
        <v>86</v>
      </c>
    </row>
    <row r="950" spans="1:59">
      <c r="A950" s="115">
        <v>6985446326</v>
      </c>
      <c r="G950" s="115" t="s">
        <v>56</v>
      </c>
      <c r="T950" s="142"/>
      <c r="U950" s="141">
        <f t="shared" si="322"/>
        <v>1</v>
      </c>
      <c r="V950" s="141">
        <f t="shared" si="323"/>
        <v>3</v>
      </c>
      <c r="W950" s="142"/>
      <c r="X950" s="141">
        <f t="shared" si="324"/>
        <v>0</v>
      </c>
      <c r="Y950" s="141">
        <f t="shared" si="325"/>
        <v>0</v>
      </c>
      <c r="Z950" s="141">
        <f t="shared" si="326"/>
        <v>0</v>
      </c>
      <c r="AA950" s="141">
        <f t="shared" si="327"/>
        <v>0</v>
      </c>
      <c r="AB950" s="141">
        <f t="shared" si="328"/>
        <v>0</v>
      </c>
      <c r="AC950" s="141">
        <f t="shared" si="329"/>
        <v>1</v>
      </c>
      <c r="AD950" s="141">
        <f t="shared" si="330"/>
        <v>0</v>
      </c>
      <c r="AE950" s="141">
        <f t="shared" si="331"/>
        <v>0</v>
      </c>
      <c r="AF950" s="141">
        <f t="shared" si="332"/>
        <v>0</v>
      </c>
      <c r="AG950" s="141">
        <f t="shared" si="333"/>
        <v>0</v>
      </c>
      <c r="AH950" s="141">
        <f t="shared" si="334"/>
        <v>0</v>
      </c>
      <c r="AI950" s="141">
        <f t="shared" si="335"/>
        <v>0</v>
      </c>
      <c r="AJ950" s="141">
        <f t="shared" si="336"/>
        <v>0</v>
      </c>
      <c r="AK950" s="141">
        <f t="shared" si="337"/>
        <v>0</v>
      </c>
      <c r="AL950" s="141">
        <f t="shared" si="338"/>
        <v>0</v>
      </c>
      <c r="AM950" s="141">
        <f t="shared" si="339"/>
        <v>0</v>
      </c>
      <c r="AN950" s="141">
        <f t="shared" si="340"/>
        <v>0</v>
      </c>
      <c r="AO950" s="141">
        <f t="shared" si="341"/>
        <v>0</v>
      </c>
      <c r="AP950" s="142"/>
      <c r="AQ950" s="142"/>
      <c r="AR950" s="141">
        <f t="shared" si="342"/>
        <v>1</v>
      </c>
      <c r="AS950" s="141">
        <f t="shared" si="343"/>
        <v>1</v>
      </c>
      <c r="AT950" s="141" t="str">
        <f t="shared" si="344"/>
        <v>Correct</v>
      </c>
      <c r="AU950" s="142"/>
      <c r="AV950" s="115" t="s">
        <v>83</v>
      </c>
      <c r="AW950" s="115">
        <v>19</v>
      </c>
      <c r="AX950" s="115" t="s">
        <v>181</v>
      </c>
      <c r="AY950" s="115" t="s">
        <v>433</v>
      </c>
      <c r="AZ950" s="115" t="s">
        <v>85</v>
      </c>
      <c r="BA950" s="115" t="s">
        <v>86</v>
      </c>
      <c r="BC950" s="115" t="s">
        <v>100</v>
      </c>
      <c r="BE950" s="115" t="s">
        <v>95</v>
      </c>
      <c r="BF950" s="115" t="s">
        <v>91</v>
      </c>
      <c r="BG950" s="115" t="s">
        <v>91</v>
      </c>
    </row>
    <row r="951" spans="1:59">
      <c r="A951" s="115">
        <v>6985186645</v>
      </c>
      <c r="D951" s="115" t="s">
        <v>54</v>
      </c>
      <c r="T951" s="142"/>
      <c r="U951" s="141">
        <f t="shared" si="322"/>
        <v>1</v>
      </c>
      <c r="V951" s="141">
        <f t="shared" si="323"/>
        <v>3</v>
      </c>
      <c r="W951" s="142"/>
      <c r="X951" s="141">
        <f t="shared" si="324"/>
        <v>0</v>
      </c>
      <c r="Y951" s="141">
        <f t="shared" si="325"/>
        <v>0</v>
      </c>
      <c r="Z951" s="141">
        <f t="shared" si="326"/>
        <v>1</v>
      </c>
      <c r="AA951" s="141">
        <f t="shared" si="327"/>
        <v>0</v>
      </c>
      <c r="AB951" s="141">
        <f t="shared" si="328"/>
        <v>0</v>
      </c>
      <c r="AC951" s="141">
        <f t="shared" si="329"/>
        <v>0</v>
      </c>
      <c r="AD951" s="141">
        <f t="shared" si="330"/>
        <v>0</v>
      </c>
      <c r="AE951" s="141">
        <f t="shared" si="331"/>
        <v>0</v>
      </c>
      <c r="AF951" s="141">
        <f t="shared" si="332"/>
        <v>0</v>
      </c>
      <c r="AG951" s="141">
        <f t="shared" si="333"/>
        <v>0</v>
      </c>
      <c r="AH951" s="141">
        <f t="shared" si="334"/>
        <v>0</v>
      </c>
      <c r="AI951" s="141">
        <f t="shared" si="335"/>
        <v>0</v>
      </c>
      <c r="AJ951" s="141">
        <f t="shared" si="336"/>
        <v>0</v>
      </c>
      <c r="AK951" s="141">
        <f t="shared" si="337"/>
        <v>0</v>
      </c>
      <c r="AL951" s="141">
        <f t="shared" si="338"/>
        <v>0</v>
      </c>
      <c r="AM951" s="141">
        <f t="shared" si="339"/>
        <v>0</v>
      </c>
      <c r="AN951" s="141">
        <f t="shared" si="340"/>
        <v>0</v>
      </c>
      <c r="AO951" s="141">
        <f t="shared" si="341"/>
        <v>0</v>
      </c>
      <c r="AP951" s="142"/>
      <c r="AQ951" s="142"/>
      <c r="AR951" s="141">
        <f t="shared" si="342"/>
        <v>1</v>
      </c>
      <c r="AS951" s="141">
        <f t="shared" si="343"/>
        <v>1</v>
      </c>
      <c r="AT951" s="141" t="str">
        <f t="shared" si="344"/>
        <v>Correct</v>
      </c>
      <c r="AU951" s="142"/>
      <c r="AV951" s="115" t="s">
        <v>83</v>
      </c>
      <c r="AW951" s="115">
        <v>52</v>
      </c>
      <c r="AX951" s="115" t="s">
        <v>181</v>
      </c>
      <c r="AY951" s="115" t="s">
        <v>222</v>
      </c>
      <c r="AZ951" s="115" t="s">
        <v>85</v>
      </c>
      <c r="BA951" s="115" t="s">
        <v>86</v>
      </c>
      <c r="BB951" s="115" t="s">
        <v>87</v>
      </c>
      <c r="BC951" s="115" t="s">
        <v>96</v>
      </c>
      <c r="BD951" s="115" t="s">
        <v>112</v>
      </c>
      <c r="BE951" s="115" t="s">
        <v>103</v>
      </c>
      <c r="BF951" s="115" t="s">
        <v>91</v>
      </c>
      <c r="BG951" s="115" t="s">
        <v>91</v>
      </c>
    </row>
    <row r="952" spans="1:59">
      <c r="A952" s="115">
        <v>5585679720</v>
      </c>
      <c r="G952" s="115" t="s">
        <v>56</v>
      </c>
      <c r="T952" s="142"/>
      <c r="U952" s="141">
        <f t="shared" si="322"/>
        <v>1</v>
      </c>
      <c r="V952" s="141">
        <f t="shared" si="323"/>
        <v>3</v>
      </c>
      <c r="W952" s="142"/>
      <c r="X952" s="141">
        <f t="shared" si="324"/>
        <v>0</v>
      </c>
      <c r="Y952" s="141">
        <f t="shared" si="325"/>
        <v>0</v>
      </c>
      <c r="Z952" s="141">
        <f t="shared" si="326"/>
        <v>0</v>
      </c>
      <c r="AA952" s="141">
        <f t="shared" si="327"/>
        <v>0</v>
      </c>
      <c r="AB952" s="141">
        <f t="shared" si="328"/>
        <v>0</v>
      </c>
      <c r="AC952" s="141">
        <f t="shared" si="329"/>
        <v>1</v>
      </c>
      <c r="AD952" s="141">
        <f t="shared" si="330"/>
        <v>0</v>
      </c>
      <c r="AE952" s="141">
        <f t="shared" si="331"/>
        <v>0</v>
      </c>
      <c r="AF952" s="141">
        <f t="shared" si="332"/>
        <v>0</v>
      </c>
      <c r="AG952" s="141">
        <f t="shared" si="333"/>
        <v>0</v>
      </c>
      <c r="AH952" s="141">
        <f t="shared" si="334"/>
        <v>0</v>
      </c>
      <c r="AI952" s="141">
        <f t="shared" si="335"/>
        <v>0</v>
      </c>
      <c r="AJ952" s="141">
        <f t="shared" si="336"/>
        <v>0</v>
      </c>
      <c r="AK952" s="141">
        <f t="shared" si="337"/>
        <v>0</v>
      </c>
      <c r="AL952" s="141">
        <f t="shared" si="338"/>
        <v>0</v>
      </c>
      <c r="AM952" s="141">
        <f t="shared" si="339"/>
        <v>0</v>
      </c>
      <c r="AN952" s="141">
        <f t="shared" si="340"/>
        <v>0</v>
      </c>
      <c r="AO952" s="141">
        <f t="shared" si="341"/>
        <v>0</v>
      </c>
      <c r="AP952" s="142"/>
      <c r="AQ952" s="142"/>
      <c r="AR952" s="141">
        <f t="shared" si="342"/>
        <v>1</v>
      </c>
      <c r="AS952" s="141">
        <f t="shared" si="343"/>
        <v>1</v>
      </c>
      <c r="AT952" s="141" t="str">
        <f t="shared" si="344"/>
        <v>Correct</v>
      </c>
      <c r="AU952" s="142"/>
      <c r="AV952" s="115" t="s">
        <v>99</v>
      </c>
      <c r="AW952" s="115">
        <v>68</v>
      </c>
      <c r="AX952" s="115" t="s">
        <v>84</v>
      </c>
      <c r="AY952" s="115" t="s">
        <v>144</v>
      </c>
      <c r="AZ952" s="115" t="s">
        <v>85</v>
      </c>
      <c r="BA952" s="115" t="s">
        <v>86</v>
      </c>
      <c r="BB952" s="115" t="s">
        <v>87</v>
      </c>
      <c r="BC952" s="115" t="s">
        <v>104</v>
      </c>
      <c r="BD952" s="115" t="s">
        <v>111</v>
      </c>
      <c r="BE952" s="115" t="s">
        <v>106</v>
      </c>
      <c r="BF952" s="115" t="s">
        <v>91</v>
      </c>
      <c r="BG952" s="115" t="s">
        <v>91</v>
      </c>
    </row>
    <row r="953" spans="1:59">
      <c r="A953" s="115">
        <v>7020346143</v>
      </c>
      <c r="D953" s="115" t="s">
        <v>54</v>
      </c>
      <c r="S953" s="115" t="s">
        <v>66</v>
      </c>
      <c r="T953" s="142"/>
      <c r="U953" s="141">
        <f t="shared" si="322"/>
        <v>2</v>
      </c>
      <c r="V953" s="141">
        <f t="shared" si="323"/>
        <v>1.5</v>
      </c>
      <c r="W953" s="142"/>
      <c r="X953" s="141">
        <f t="shared" si="324"/>
        <v>0</v>
      </c>
      <c r="Y953" s="141">
        <f t="shared" si="325"/>
        <v>0</v>
      </c>
      <c r="Z953" s="141">
        <f t="shared" si="326"/>
        <v>1</v>
      </c>
      <c r="AA953" s="141">
        <f t="shared" si="327"/>
        <v>0</v>
      </c>
      <c r="AB953" s="141">
        <f t="shared" si="328"/>
        <v>0</v>
      </c>
      <c r="AC953" s="141">
        <f t="shared" si="329"/>
        <v>0</v>
      </c>
      <c r="AD953" s="141">
        <f t="shared" si="330"/>
        <v>0</v>
      </c>
      <c r="AE953" s="141">
        <f t="shared" si="331"/>
        <v>0</v>
      </c>
      <c r="AF953" s="141">
        <f t="shared" si="332"/>
        <v>0</v>
      </c>
      <c r="AG953" s="141">
        <f t="shared" si="333"/>
        <v>0</v>
      </c>
      <c r="AH953" s="141">
        <f t="shared" si="334"/>
        <v>0</v>
      </c>
      <c r="AI953" s="141">
        <f t="shared" si="335"/>
        <v>0</v>
      </c>
      <c r="AJ953" s="141">
        <f t="shared" si="336"/>
        <v>0</v>
      </c>
      <c r="AK953" s="141">
        <f t="shared" si="337"/>
        <v>0</v>
      </c>
      <c r="AL953" s="141">
        <f t="shared" si="338"/>
        <v>0</v>
      </c>
      <c r="AM953" s="141">
        <f t="shared" si="339"/>
        <v>0</v>
      </c>
      <c r="AN953" s="141">
        <f t="shared" si="340"/>
        <v>0</v>
      </c>
      <c r="AO953" s="141">
        <f t="shared" si="341"/>
        <v>1</v>
      </c>
      <c r="AP953" s="142"/>
      <c r="AQ953" s="142"/>
      <c r="AR953" s="141">
        <f t="shared" si="342"/>
        <v>2</v>
      </c>
      <c r="AS953" s="141">
        <f t="shared" si="343"/>
        <v>2</v>
      </c>
      <c r="AT953" s="141" t="str">
        <f t="shared" si="344"/>
        <v>Correct</v>
      </c>
      <c r="AU953" s="142"/>
      <c r="AV953" s="115" t="s">
        <v>99</v>
      </c>
      <c r="AW953" s="115">
        <v>29</v>
      </c>
      <c r="AX953" s="115" t="s">
        <v>181</v>
      </c>
      <c r="AY953" s="115" t="s">
        <v>441</v>
      </c>
      <c r="AZ953" s="115" t="s">
        <v>85</v>
      </c>
      <c r="BA953" s="115" t="s">
        <v>86</v>
      </c>
      <c r="BB953" s="115" t="s">
        <v>87</v>
      </c>
      <c r="BC953" s="115" t="s">
        <v>101</v>
      </c>
      <c r="BD953" s="115" t="s">
        <v>89</v>
      </c>
      <c r="BE953" s="115" t="s">
        <v>90</v>
      </c>
      <c r="BF953" s="115" t="s">
        <v>91</v>
      </c>
      <c r="BG953" s="115" t="s">
        <v>91</v>
      </c>
    </row>
    <row r="954" spans="1:59">
      <c r="A954" s="115">
        <v>7020350856</v>
      </c>
      <c r="T954" s="142"/>
      <c r="U954" s="141">
        <f t="shared" si="322"/>
        <v>0</v>
      </c>
      <c r="V954" s="141" t="e">
        <f t="shared" si="323"/>
        <v>#DIV/0!</v>
      </c>
      <c r="W954" s="142"/>
      <c r="X954" s="141">
        <f t="shared" si="324"/>
        <v>0</v>
      </c>
      <c r="Y954" s="141">
        <f t="shared" si="325"/>
        <v>0</v>
      </c>
      <c r="Z954" s="141">
        <f t="shared" si="326"/>
        <v>0</v>
      </c>
      <c r="AA954" s="141">
        <f t="shared" si="327"/>
        <v>0</v>
      </c>
      <c r="AB954" s="141">
        <f t="shared" si="328"/>
        <v>0</v>
      </c>
      <c r="AC954" s="141">
        <f t="shared" si="329"/>
        <v>0</v>
      </c>
      <c r="AD954" s="141">
        <f t="shared" si="330"/>
        <v>0</v>
      </c>
      <c r="AE954" s="141">
        <f t="shared" si="331"/>
        <v>0</v>
      </c>
      <c r="AF954" s="141">
        <f t="shared" si="332"/>
        <v>0</v>
      </c>
      <c r="AG954" s="141">
        <f t="shared" si="333"/>
        <v>0</v>
      </c>
      <c r="AH954" s="141">
        <f t="shared" si="334"/>
        <v>0</v>
      </c>
      <c r="AI954" s="141">
        <f t="shared" si="335"/>
        <v>0</v>
      </c>
      <c r="AJ954" s="141">
        <f t="shared" si="336"/>
        <v>0</v>
      </c>
      <c r="AK954" s="141">
        <f t="shared" si="337"/>
        <v>0</v>
      </c>
      <c r="AL954" s="141">
        <f t="shared" si="338"/>
        <v>0</v>
      </c>
      <c r="AM954" s="141">
        <f t="shared" si="339"/>
        <v>0</v>
      </c>
      <c r="AN954" s="141">
        <f t="shared" si="340"/>
        <v>0</v>
      </c>
      <c r="AO954" s="141">
        <f t="shared" si="341"/>
        <v>0</v>
      </c>
      <c r="AP954" s="142"/>
      <c r="AQ954" s="142"/>
      <c r="AR954" s="141">
        <f t="shared" si="342"/>
        <v>0</v>
      </c>
      <c r="AS954" s="141">
        <f t="shared" si="343"/>
        <v>0</v>
      </c>
      <c r="AT954" s="141" t="str">
        <f t="shared" si="344"/>
        <v>Correct</v>
      </c>
      <c r="AU954" s="142"/>
      <c r="AV954" s="115" t="s">
        <v>83</v>
      </c>
      <c r="AW954" s="115">
        <v>56</v>
      </c>
      <c r="AX954" s="115" t="s">
        <v>181</v>
      </c>
      <c r="AY954" s="115" t="s">
        <v>207</v>
      </c>
      <c r="AZ954" s="115" t="s">
        <v>85</v>
      </c>
      <c r="BA954" s="115" t="s">
        <v>86</v>
      </c>
      <c r="BB954" s="115" t="s">
        <v>87</v>
      </c>
      <c r="BC954" s="115" t="s">
        <v>96</v>
      </c>
      <c r="BD954" s="115" t="s">
        <v>89</v>
      </c>
      <c r="BE954" s="115" t="s">
        <v>90</v>
      </c>
      <c r="BF954" s="115" t="s">
        <v>91</v>
      </c>
      <c r="BG954" s="115" t="s">
        <v>91</v>
      </c>
    </row>
    <row r="955" spans="1:59">
      <c r="A955" s="115">
        <v>7020349981</v>
      </c>
      <c r="T955" s="142"/>
      <c r="U955" s="141">
        <f t="shared" si="322"/>
        <v>0</v>
      </c>
      <c r="V955" s="141" t="e">
        <f t="shared" si="323"/>
        <v>#DIV/0!</v>
      </c>
      <c r="W955" s="142"/>
      <c r="X955" s="141">
        <f t="shared" si="324"/>
        <v>0</v>
      </c>
      <c r="Y955" s="141">
        <f t="shared" si="325"/>
        <v>0</v>
      </c>
      <c r="Z955" s="141">
        <f t="shared" si="326"/>
        <v>0</v>
      </c>
      <c r="AA955" s="141">
        <f t="shared" si="327"/>
        <v>0</v>
      </c>
      <c r="AB955" s="141">
        <f t="shared" si="328"/>
        <v>0</v>
      </c>
      <c r="AC955" s="141">
        <f t="shared" si="329"/>
        <v>0</v>
      </c>
      <c r="AD955" s="141">
        <f t="shared" si="330"/>
        <v>0</v>
      </c>
      <c r="AE955" s="141">
        <f t="shared" si="331"/>
        <v>0</v>
      </c>
      <c r="AF955" s="141">
        <f t="shared" si="332"/>
        <v>0</v>
      </c>
      <c r="AG955" s="141">
        <f t="shared" si="333"/>
        <v>0</v>
      </c>
      <c r="AH955" s="141">
        <f t="shared" si="334"/>
        <v>0</v>
      </c>
      <c r="AI955" s="141">
        <f t="shared" si="335"/>
        <v>0</v>
      </c>
      <c r="AJ955" s="141">
        <f t="shared" si="336"/>
        <v>0</v>
      </c>
      <c r="AK955" s="141">
        <f t="shared" si="337"/>
        <v>0</v>
      </c>
      <c r="AL955" s="141">
        <f t="shared" si="338"/>
        <v>0</v>
      </c>
      <c r="AM955" s="141">
        <f t="shared" si="339"/>
        <v>0</v>
      </c>
      <c r="AN955" s="141">
        <f t="shared" si="340"/>
        <v>0</v>
      </c>
      <c r="AO955" s="141">
        <f t="shared" si="341"/>
        <v>0</v>
      </c>
      <c r="AP955" s="142"/>
      <c r="AQ955" s="142"/>
      <c r="AR955" s="141">
        <f t="shared" si="342"/>
        <v>0</v>
      </c>
      <c r="AS955" s="141">
        <f t="shared" si="343"/>
        <v>0</v>
      </c>
      <c r="AT955" s="141" t="str">
        <f t="shared" si="344"/>
        <v>Correct</v>
      </c>
      <c r="AU955" s="142"/>
      <c r="AV955" s="115" t="s">
        <v>99</v>
      </c>
      <c r="AW955" s="115">
        <v>24</v>
      </c>
      <c r="AX955" s="115" t="s">
        <v>181</v>
      </c>
      <c r="AY955" s="115" t="s">
        <v>244</v>
      </c>
      <c r="AZ955" s="115" t="s">
        <v>85</v>
      </c>
      <c r="BA955" s="115" t="s">
        <v>86</v>
      </c>
      <c r="BB955" s="115" t="s">
        <v>87</v>
      </c>
      <c r="BC955" s="115" t="s">
        <v>101</v>
      </c>
      <c r="BD955" s="115" t="s">
        <v>94</v>
      </c>
      <c r="BE955" s="115" t="s">
        <v>98</v>
      </c>
      <c r="BF955" s="115" t="s">
        <v>91</v>
      </c>
      <c r="BG955" s="115" t="s">
        <v>91</v>
      </c>
    </row>
    <row r="956" spans="1:59">
      <c r="A956" s="115">
        <v>6985456294</v>
      </c>
      <c r="T956" s="142"/>
      <c r="U956" s="141">
        <f t="shared" si="322"/>
        <v>0</v>
      </c>
      <c r="V956" s="141" t="e">
        <f t="shared" si="323"/>
        <v>#DIV/0!</v>
      </c>
      <c r="W956" s="142"/>
      <c r="X956" s="141">
        <f t="shared" si="324"/>
        <v>0</v>
      </c>
      <c r="Y956" s="141">
        <f t="shared" si="325"/>
        <v>0</v>
      </c>
      <c r="Z956" s="141">
        <f t="shared" si="326"/>
        <v>0</v>
      </c>
      <c r="AA956" s="141">
        <f t="shared" si="327"/>
        <v>0</v>
      </c>
      <c r="AB956" s="141">
        <f t="shared" si="328"/>
        <v>0</v>
      </c>
      <c r="AC956" s="141">
        <f t="shared" si="329"/>
        <v>0</v>
      </c>
      <c r="AD956" s="141">
        <f t="shared" si="330"/>
        <v>0</v>
      </c>
      <c r="AE956" s="141">
        <f t="shared" si="331"/>
        <v>0</v>
      </c>
      <c r="AF956" s="141">
        <f t="shared" si="332"/>
        <v>0</v>
      </c>
      <c r="AG956" s="141">
        <f t="shared" si="333"/>
        <v>0</v>
      </c>
      <c r="AH956" s="141">
        <f t="shared" si="334"/>
        <v>0</v>
      </c>
      <c r="AI956" s="141">
        <f t="shared" si="335"/>
        <v>0</v>
      </c>
      <c r="AJ956" s="141">
        <f t="shared" si="336"/>
        <v>0</v>
      </c>
      <c r="AK956" s="141">
        <f t="shared" si="337"/>
        <v>0</v>
      </c>
      <c r="AL956" s="141">
        <f t="shared" si="338"/>
        <v>0</v>
      </c>
      <c r="AM956" s="141">
        <f t="shared" si="339"/>
        <v>0</v>
      </c>
      <c r="AN956" s="141">
        <f t="shared" si="340"/>
        <v>0</v>
      </c>
      <c r="AO956" s="141">
        <f t="shared" si="341"/>
        <v>0</v>
      </c>
      <c r="AP956" s="142"/>
      <c r="AQ956" s="142"/>
      <c r="AR956" s="141">
        <f t="shared" si="342"/>
        <v>0</v>
      </c>
      <c r="AS956" s="141">
        <f t="shared" si="343"/>
        <v>0</v>
      </c>
      <c r="AT956" s="141" t="str">
        <f t="shared" si="344"/>
        <v>Correct</v>
      </c>
      <c r="AU956" s="142"/>
      <c r="AV956" s="115" t="s">
        <v>99</v>
      </c>
      <c r="AW956" s="115">
        <v>19</v>
      </c>
      <c r="AX956" s="115" t="s">
        <v>181</v>
      </c>
      <c r="AY956" s="115" t="s">
        <v>434</v>
      </c>
      <c r="AZ956" s="115" t="s">
        <v>85</v>
      </c>
      <c r="BA956" s="115" t="s">
        <v>86</v>
      </c>
      <c r="BB956" s="115" t="s">
        <v>87</v>
      </c>
      <c r="BC956" s="115" t="s">
        <v>88</v>
      </c>
      <c r="BD956" s="115" t="s">
        <v>94</v>
      </c>
      <c r="BE956" s="115" t="s">
        <v>95</v>
      </c>
      <c r="BF956" s="115" t="s">
        <v>91</v>
      </c>
      <c r="BG956" s="115" t="s">
        <v>91</v>
      </c>
    </row>
    <row r="957" spans="1:59">
      <c r="A957" s="115">
        <v>5591788817</v>
      </c>
      <c r="E957" s="115" t="s">
        <v>19</v>
      </c>
      <c r="N957" s="115" t="s">
        <v>26</v>
      </c>
      <c r="T957" s="142"/>
      <c r="U957" s="141">
        <f t="shared" si="322"/>
        <v>2</v>
      </c>
      <c r="V957" s="141">
        <f t="shared" si="323"/>
        <v>1.5</v>
      </c>
      <c r="W957" s="142"/>
      <c r="X957" s="141">
        <f t="shared" si="324"/>
        <v>0</v>
      </c>
      <c r="Y957" s="141">
        <f t="shared" si="325"/>
        <v>0</v>
      </c>
      <c r="Z957" s="141">
        <f t="shared" si="326"/>
        <v>0</v>
      </c>
      <c r="AA957" s="141">
        <f t="shared" si="327"/>
        <v>1</v>
      </c>
      <c r="AB957" s="141">
        <f t="shared" si="328"/>
        <v>0</v>
      </c>
      <c r="AC957" s="141">
        <f t="shared" si="329"/>
        <v>0</v>
      </c>
      <c r="AD957" s="141">
        <f t="shared" si="330"/>
        <v>0</v>
      </c>
      <c r="AE957" s="141">
        <f t="shared" si="331"/>
        <v>0</v>
      </c>
      <c r="AF957" s="141">
        <f t="shared" si="332"/>
        <v>0</v>
      </c>
      <c r="AG957" s="141">
        <f t="shared" si="333"/>
        <v>0</v>
      </c>
      <c r="AH957" s="141">
        <f t="shared" si="334"/>
        <v>0</v>
      </c>
      <c r="AI957" s="141">
        <f t="shared" si="335"/>
        <v>0</v>
      </c>
      <c r="AJ957" s="141">
        <f t="shared" si="336"/>
        <v>1</v>
      </c>
      <c r="AK957" s="141">
        <f t="shared" si="337"/>
        <v>0</v>
      </c>
      <c r="AL957" s="141">
        <f t="shared" si="338"/>
        <v>0</v>
      </c>
      <c r="AM957" s="141">
        <f t="shared" si="339"/>
        <v>0</v>
      </c>
      <c r="AN957" s="141">
        <f t="shared" si="340"/>
        <v>0</v>
      </c>
      <c r="AO957" s="141">
        <f t="shared" si="341"/>
        <v>0</v>
      </c>
      <c r="AP957" s="142"/>
      <c r="AQ957" s="142"/>
      <c r="AR957" s="141">
        <f t="shared" si="342"/>
        <v>2</v>
      </c>
      <c r="AS957" s="141">
        <f t="shared" si="343"/>
        <v>2</v>
      </c>
      <c r="AT957" s="141" t="str">
        <f t="shared" si="344"/>
        <v>Correct</v>
      </c>
      <c r="AU957" s="142"/>
    </row>
    <row r="958" spans="1:59">
      <c r="A958" s="115">
        <v>7044846598</v>
      </c>
      <c r="T958" s="142"/>
      <c r="U958" s="141">
        <f t="shared" si="322"/>
        <v>0</v>
      </c>
      <c r="V958" s="141" t="e">
        <f t="shared" si="323"/>
        <v>#DIV/0!</v>
      </c>
      <c r="W958" s="142"/>
      <c r="X958" s="141">
        <f t="shared" si="324"/>
        <v>0</v>
      </c>
      <c r="Y958" s="141">
        <f t="shared" si="325"/>
        <v>0</v>
      </c>
      <c r="Z958" s="141">
        <f t="shared" si="326"/>
        <v>0</v>
      </c>
      <c r="AA958" s="141">
        <f t="shared" si="327"/>
        <v>0</v>
      </c>
      <c r="AB958" s="141">
        <f t="shared" si="328"/>
        <v>0</v>
      </c>
      <c r="AC958" s="141">
        <f t="shared" si="329"/>
        <v>0</v>
      </c>
      <c r="AD958" s="141">
        <f t="shared" si="330"/>
        <v>0</v>
      </c>
      <c r="AE958" s="141">
        <f t="shared" si="331"/>
        <v>0</v>
      </c>
      <c r="AF958" s="141">
        <f t="shared" si="332"/>
        <v>0</v>
      </c>
      <c r="AG958" s="141">
        <f t="shared" si="333"/>
        <v>0</v>
      </c>
      <c r="AH958" s="141">
        <f t="shared" si="334"/>
        <v>0</v>
      </c>
      <c r="AI958" s="141">
        <f t="shared" si="335"/>
        <v>0</v>
      </c>
      <c r="AJ958" s="141">
        <f t="shared" si="336"/>
        <v>0</v>
      </c>
      <c r="AK958" s="141">
        <f t="shared" si="337"/>
        <v>0</v>
      </c>
      <c r="AL958" s="141">
        <f t="shared" si="338"/>
        <v>0</v>
      </c>
      <c r="AM958" s="141">
        <f t="shared" si="339"/>
        <v>0</v>
      </c>
      <c r="AN958" s="141">
        <f t="shared" si="340"/>
        <v>0</v>
      </c>
      <c r="AO958" s="141">
        <f t="shared" si="341"/>
        <v>0</v>
      </c>
      <c r="AP958" s="142"/>
      <c r="AQ958" s="142"/>
      <c r="AR958" s="141">
        <f t="shared" si="342"/>
        <v>0</v>
      </c>
      <c r="AS958" s="141">
        <f t="shared" si="343"/>
        <v>0</v>
      </c>
      <c r="AT958" s="141" t="str">
        <f t="shared" si="344"/>
        <v>Correct</v>
      </c>
      <c r="AU958" s="142"/>
      <c r="AV958" s="115" t="s">
        <v>83</v>
      </c>
      <c r="AW958" s="115">
        <v>39</v>
      </c>
      <c r="AX958" s="115" t="s">
        <v>84</v>
      </c>
      <c r="AY958" s="115" t="s">
        <v>152</v>
      </c>
      <c r="AZ958" s="115" t="s">
        <v>92</v>
      </c>
      <c r="BB958" s="115" t="s">
        <v>87</v>
      </c>
      <c r="BC958" s="115" t="s">
        <v>100</v>
      </c>
      <c r="BD958" s="115" t="s">
        <v>111</v>
      </c>
      <c r="BE958" s="115" t="s">
        <v>90</v>
      </c>
      <c r="BF958" s="115" t="s">
        <v>91</v>
      </c>
      <c r="BG958" s="115" t="s">
        <v>91</v>
      </c>
    </row>
    <row r="959" spans="1:59">
      <c r="A959" s="115">
        <v>7011539130</v>
      </c>
      <c r="C959" s="115" t="s">
        <v>53</v>
      </c>
      <c r="T959" s="142"/>
      <c r="U959" s="141">
        <f t="shared" si="322"/>
        <v>1</v>
      </c>
      <c r="V959" s="141">
        <f t="shared" si="323"/>
        <v>3</v>
      </c>
      <c r="W959" s="142"/>
      <c r="X959" s="141">
        <f t="shared" si="324"/>
        <v>0</v>
      </c>
      <c r="Y959" s="141">
        <f t="shared" si="325"/>
        <v>1</v>
      </c>
      <c r="Z959" s="141">
        <f t="shared" si="326"/>
        <v>0</v>
      </c>
      <c r="AA959" s="141">
        <f t="shared" si="327"/>
        <v>0</v>
      </c>
      <c r="AB959" s="141">
        <f t="shared" si="328"/>
        <v>0</v>
      </c>
      <c r="AC959" s="141">
        <f t="shared" si="329"/>
        <v>0</v>
      </c>
      <c r="AD959" s="141">
        <f t="shared" si="330"/>
        <v>0</v>
      </c>
      <c r="AE959" s="141">
        <f t="shared" si="331"/>
        <v>0</v>
      </c>
      <c r="AF959" s="141">
        <f t="shared" si="332"/>
        <v>0</v>
      </c>
      <c r="AG959" s="141">
        <f t="shared" si="333"/>
        <v>0</v>
      </c>
      <c r="AH959" s="141">
        <f t="shared" si="334"/>
        <v>0</v>
      </c>
      <c r="AI959" s="141">
        <f t="shared" si="335"/>
        <v>0</v>
      </c>
      <c r="AJ959" s="141">
        <f t="shared" si="336"/>
        <v>0</v>
      </c>
      <c r="AK959" s="141">
        <f t="shared" si="337"/>
        <v>0</v>
      </c>
      <c r="AL959" s="141">
        <f t="shared" si="338"/>
        <v>0</v>
      </c>
      <c r="AM959" s="141">
        <f t="shared" si="339"/>
        <v>0</v>
      </c>
      <c r="AN959" s="141">
        <f t="shared" si="340"/>
        <v>0</v>
      </c>
      <c r="AO959" s="141">
        <f t="shared" si="341"/>
        <v>0</v>
      </c>
      <c r="AP959" s="142"/>
      <c r="AQ959" s="142"/>
      <c r="AR959" s="141">
        <f t="shared" si="342"/>
        <v>1</v>
      </c>
      <c r="AS959" s="141">
        <f t="shared" si="343"/>
        <v>1</v>
      </c>
      <c r="AT959" s="141" t="str">
        <f t="shared" si="344"/>
        <v>Correct</v>
      </c>
      <c r="AU959" s="142"/>
      <c r="AV959" s="115" t="s">
        <v>83</v>
      </c>
      <c r="AW959" s="115">
        <v>75</v>
      </c>
      <c r="AX959" s="115" t="s">
        <v>181</v>
      </c>
      <c r="AY959" s="115" t="s">
        <v>189</v>
      </c>
      <c r="AZ959" s="115" t="s">
        <v>85</v>
      </c>
      <c r="BA959" s="115" t="s">
        <v>86</v>
      </c>
      <c r="BB959" s="115" t="s">
        <v>87</v>
      </c>
      <c r="BC959" s="115" t="s">
        <v>93</v>
      </c>
      <c r="BD959" s="115" t="s">
        <v>102</v>
      </c>
      <c r="BE959" s="115" t="s">
        <v>106</v>
      </c>
      <c r="BF959" s="115" t="s">
        <v>91</v>
      </c>
    </row>
    <row r="960" spans="1:59">
      <c r="A960" s="115">
        <v>6988279256</v>
      </c>
      <c r="T960" s="142"/>
      <c r="U960" s="141">
        <f t="shared" si="322"/>
        <v>0</v>
      </c>
      <c r="V960" s="141" t="e">
        <f t="shared" si="323"/>
        <v>#DIV/0!</v>
      </c>
      <c r="W960" s="142"/>
      <c r="X960" s="141">
        <f t="shared" si="324"/>
        <v>0</v>
      </c>
      <c r="Y960" s="141">
        <f t="shared" si="325"/>
        <v>0</v>
      </c>
      <c r="Z960" s="141">
        <f t="shared" si="326"/>
        <v>0</v>
      </c>
      <c r="AA960" s="141">
        <f t="shared" si="327"/>
        <v>0</v>
      </c>
      <c r="AB960" s="141">
        <f t="shared" si="328"/>
        <v>0</v>
      </c>
      <c r="AC960" s="141">
        <f t="shared" si="329"/>
        <v>0</v>
      </c>
      <c r="AD960" s="141">
        <f t="shared" si="330"/>
        <v>0</v>
      </c>
      <c r="AE960" s="141">
        <f t="shared" si="331"/>
        <v>0</v>
      </c>
      <c r="AF960" s="141">
        <f t="shared" si="332"/>
        <v>0</v>
      </c>
      <c r="AG960" s="141">
        <f t="shared" si="333"/>
        <v>0</v>
      </c>
      <c r="AH960" s="141">
        <f t="shared" si="334"/>
        <v>0</v>
      </c>
      <c r="AI960" s="141">
        <f t="shared" si="335"/>
        <v>0</v>
      </c>
      <c r="AJ960" s="141">
        <f t="shared" si="336"/>
        <v>0</v>
      </c>
      <c r="AK960" s="141">
        <f t="shared" si="337"/>
        <v>0</v>
      </c>
      <c r="AL960" s="141">
        <f t="shared" si="338"/>
        <v>0</v>
      </c>
      <c r="AM960" s="141">
        <f t="shared" si="339"/>
        <v>0</v>
      </c>
      <c r="AN960" s="141">
        <f t="shared" si="340"/>
        <v>0</v>
      </c>
      <c r="AO960" s="141">
        <f t="shared" si="341"/>
        <v>0</v>
      </c>
      <c r="AP960" s="142"/>
      <c r="AQ960" s="142"/>
      <c r="AR960" s="141">
        <f t="shared" si="342"/>
        <v>0</v>
      </c>
      <c r="AS960" s="141">
        <f t="shared" si="343"/>
        <v>0</v>
      </c>
      <c r="AT960" s="141" t="str">
        <f t="shared" si="344"/>
        <v>Correct</v>
      </c>
      <c r="AU960" s="142"/>
      <c r="AV960" s="115" t="s">
        <v>83</v>
      </c>
      <c r="AW960" s="115">
        <v>76</v>
      </c>
      <c r="AX960" s="115" t="s">
        <v>84</v>
      </c>
      <c r="AY960" s="115" t="s">
        <v>121</v>
      </c>
      <c r="AZ960" s="115" t="s">
        <v>92</v>
      </c>
      <c r="BA960" s="115" t="s">
        <v>86</v>
      </c>
      <c r="BE960" s="115" t="s">
        <v>106</v>
      </c>
      <c r="BF960" s="115" t="s">
        <v>91</v>
      </c>
    </row>
    <row r="961" spans="1:59">
      <c r="A961" s="115">
        <v>6985438262</v>
      </c>
      <c r="I961" s="115" t="s">
        <v>58</v>
      </c>
      <c r="T961" s="142"/>
      <c r="U961" s="141">
        <f t="shared" si="322"/>
        <v>1</v>
      </c>
      <c r="V961" s="141">
        <f t="shared" si="323"/>
        <v>3</v>
      </c>
      <c r="W961" s="142"/>
      <c r="X961" s="141">
        <f t="shared" si="324"/>
        <v>0</v>
      </c>
      <c r="Y961" s="141">
        <f t="shared" si="325"/>
        <v>0</v>
      </c>
      <c r="Z961" s="141">
        <f t="shared" si="326"/>
        <v>0</v>
      </c>
      <c r="AA961" s="141">
        <f t="shared" si="327"/>
        <v>0</v>
      </c>
      <c r="AB961" s="141">
        <f t="shared" si="328"/>
        <v>0</v>
      </c>
      <c r="AC961" s="141">
        <f t="shared" si="329"/>
        <v>0</v>
      </c>
      <c r="AD961" s="141">
        <f t="shared" si="330"/>
        <v>0</v>
      </c>
      <c r="AE961" s="141">
        <f t="shared" si="331"/>
        <v>1</v>
      </c>
      <c r="AF961" s="141">
        <f t="shared" si="332"/>
        <v>0</v>
      </c>
      <c r="AG961" s="141">
        <f t="shared" si="333"/>
        <v>0</v>
      </c>
      <c r="AH961" s="141">
        <f t="shared" si="334"/>
        <v>0</v>
      </c>
      <c r="AI961" s="141">
        <f t="shared" si="335"/>
        <v>0</v>
      </c>
      <c r="AJ961" s="141">
        <f t="shared" si="336"/>
        <v>0</v>
      </c>
      <c r="AK961" s="141">
        <f t="shared" si="337"/>
        <v>0</v>
      </c>
      <c r="AL961" s="141">
        <f t="shared" si="338"/>
        <v>0</v>
      </c>
      <c r="AM961" s="141">
        <f t="shared" si="339"/>
        <v>0</v>
      </c>
      <c r="AN961" s="141">
        <f t="shared" si="340"/>
        <v>0</v>
      </c>
      <c r="AO961" s="141">
        <f t="shared" si="341"/>
        <v>0</v>
      </c>
      <c r="AP961" s="142"/>
      <c r="AQ961" s="142"/>
      <c r="AR961" s="141">
        <f t="shared" si="342"/>
        <v>1</v>
      </c>
      <c r="AS961" s="141">
        <f t="shared" si="343"/>
        <v>1</v>
      </c>
      <c r="AT961" s="141" t="str">
        <f t="shared" si="344"/>
        <v>Correct</v>
      </c>
      <c r="AU961" s="142"/>
      <c r="AV961" s="115" t="s">
        <v>83</v>
      </c>
      <c r="AW961" s="115">
        <v>79</v>
      </c>
      <c r="AX961" s="115" t="s">
        <v>84</v>
      </c>
      <c r="AY961" s="115" t="s">
        <v>152</v>
      </c>
      <c r="BA961" s="115" t="s">
        <v>91</v>
      </c>
      <c r="BB961" s="115" t="s">
        <v>87</v>
      </c>
      <c r="BC961" s="115" t="s">
        <v>96</v>
      </c>
      <c r="BD961" s="115" t="s">
        <v>111</v>
      </c>
      <c r="BE961" s="115" t="s">
        <v>106</v>
      </c>
      <c r="BF961" s="115" t="s">
        <v>91</v>
      </c>
      <c r="BG961" s="115" t="s">
        <v>91</v>
      </c>
    </row>
    <row r="962" spans="1:59">
      <c r="A962" s="115">
        <v>7045775058</v>
      </c>
      <c r="B962" s="115" t="s">
        <v>52</v>
      </c>
      <c r="N962" s="115" t="s">
        <v>26</v>
      </c>
      <c r="S962" s="115" t="s">
        <v>66</v>
      </c>
      <c r="T962" s="142"/>
      <c r="U962" s="141">
        <f t="shared" ref="U962:U1025" si="345">COUNTA(B962:T962)</f>
        <v>3</v>
      </c>
      <c r="V962" s="141">
        <f t="shared" ref="V962:V1025" si="346">3/U962</f>
        <v>1</v>
      </c>
      <c r="W962" s="142"/>
      <c r="X962" s="141">
        <f t="shared" ref="X962:X1025" si="347">IF($U962&lt;3,IF($B962=$B$1,1,0),IF($B962=$B$1,$V962,0))</f>
        <v>1</v>
      </c>
      <c r="Y962" s="141">
        <f t="shared" ref="Y962:Y1025" si="348">IF($U962&lt;3,IF($C962=$C$1,1,0),IF($C962=$C$1,$V962,0))</f>
        <v>0</v>
      </c>
      <c r="Z962" s="141">
        <f t="shared" ref="Z962:Z1025" si="349">IF($U962&lt;3,IF($D962=$D$1,1,0),IF($D962=$D$1,$V962,0))</f>
        <v>0</v>
      </c>
      <c r="AA962" s="141">
        <f t="shared" ref="AA962:AA1025" si="350">IF($U962&lt;3,IF($E962=$E$1,1,0),IF($E962=$E$1,$V962,0))</f>
        <v>0</v>
      </c>
      <c r="AB962" s="141">
        <f t="shared" ref="AB962:AB1025" si="351">IF($U962&lt;3,IF($F962=$F$1,1,0),IF($F962=$F$1,$V962,0))</f>
        <v>0</v>
      </c>
      <c r="AC962" s="141">
        <f t="shared" ref="AC962:AC1025" si="352">IF($U962&lt;3,IF($G962=$G$1,1,0),IF($G962=$G$1,$V962,0))</f>
        <v>0</v>
      </c>
      <c r="AD962" s="141">
        <f t="shared" ref="AD962:AD1025" si="353">IF($U962&lt;3,IF($H962=$H$1,1,0),IF($H962=$H$1,$V962,0))</f>
        <v>0</v>
      </c>
      <c r="AE962" s="141">
        <f t="shared" ref="AE962:AE1025" si="354">IF($U962&lt;3,IF($I962=$I$1,1,0),IF($I962=$I$1,$V962,0))</f>
        <v>0</v>
      </c>
      <c r="AF962" s="141">
        <f t="shared" ref="AF962:AF1025" si="355">IF($U962&lt;3,IF($J962=$J$1,1,0),IF($J962=$J$1,$V962,0))</f>
        <v>0</v>
      </c>
      <c r="AG962" s="141">
        <f t="shared" ref="AG962:AG1025" si="356">IF($U962&lt;3,IF($K962=$K$1,1,0),IF($K962=$K$1,$V962,0))</f>
        <v>0</v>
      </c>
      <c r="AH962" s="141">
        <f t="shared" ref="AH962:AH1025" si="357">IF($U962&lt;3,IF($L962=$L$1,1,0),IF($L962=$L$1,$V962,0))</f>
        <v>0</v>
      </c>
      <c r="AI962" s="141">
        <f t="shared" ref="AI962:AI1025" si="358">IF($U962&lt;3,IF($M962=$M$1,1,0),IF($M962=$M$1,$V962,0))</f>
        <v>0</v>
      </c>
      <c r="AJ962" s="141">
        <f t="shared" ref="AJ962:AJ1025" si="359">IF($U962&lt;3,IF($N962=$N$1,1,0),IF($N962=$N$1,$V962,0))</f>
        <v>1</v>
      </c>
      <c r="AK962" s="141">
        <f t="shared" ref="AK962:AK1025" si="360">IF($U962&lt;3,IF($O962=$O$1,1,0),IF($O962=$O$1,$V962,0))</f>
        <v>0</v>
      </c>
      <c r="AL962" s="141">
        <f t="shared" ref="AL962:AL1025" si="361">IF($U962&lt;3,IF($P962=$P$1,1,0),IF($P962=$P$1,$V962,0))</f>
        <v>0</v>
      </c>
      <c r="AM962" s="141">
        <f t="shared" ref="AM962:AM1025" si="362">IF($U962&lt;3,IF($Q962=$Q$1,1,0),IF($Q962=$Q$1,$V962,0))</f>
        <v>0</v>
      </c>
      <c r="AN962" s="141">
        <f t="shared" ref="AN962:AN1025" si="363">IF($U962&lt;3,IF($R962=$R$1,1,0),IF($R962=$R$1,$V962,0))</f>
        <v>0</v>
      </c>
      <c r="AO962" s="141">
        <f t="shared" ref="AO962:AO1025" si="364">IF($U962&lt;3,IF($S962=$S$1,1,0),IF($S962=$S$1,$V962,0))</f>
        <v>1</v>
      </c>
      <c r="AP962" s="142"/>
      <c r="AQ962" s="142"/>
      <c r="AR962" s="141">
        <f t="shared" ref="AR962:AR1025" si="365">SUM(X962:AP962)</f>
        <v>3</v>
      </c>
      <c r="AS962" s="141">
        <f t="shared" ref="AS962:AS1025" si="366">U962</f>
        <v>3</v>
      </c>
      <c r="AT962" s="141" t="str">
        <f t="shared" ref="AT962:AT1025" si="367">IF(AR962=AS962,"Correct",IF(AR962=3,"Correct","Wrong"))</f>
        <v>Correct</v>
      </c>
      <c r="AU962" s="142"/>
      <c r="AV962" s="115" t="s">
        <v>99</v>
      </c>
      <c r="AW962" s="115">
        <v>89</v>
      </c>
      <c r="AX962" s="115" t="s">
        <v>181</v>
      </c>
      <c r="AY962" s="115" t="s">
        <v>200</v>
      </c>
      <c r="AZ962" s="115" t="s">
        <v>85</v>
      </c>
      <c r="BB962" s="115" t="s">
        <v>87</v>
      </c>
      <c r="BC962" s="115" t="s">
        <v>101</v>
      </c>
      <c r="BD962" s="115" t="s">
        <v>94</v>
      </c>
      <c r="BE962" s="115" t="s">
        <v>106</v>
      </c>
      <c r="BF962" s="115" t="s">
        <v>91</v>
      </c>
      <c r="BG962" s="115" t="s">
        <v>91</v>
      </c>
    </row>
    <row r="963" spans="1:59">
      <c r="A963" s="115">
        <v>7007931697</v>
      </c>
      <c r="C963" s="115" t="s">
        <v>53</v>
      </c>
      <c r="H963" s="115" t="s">
        <v>57</v>
      </c>
      <c r="N963" s="115" t="s">
        <v>26</v>
      </c>
      <c r="T963" s="142"/>
      <c r="U963" s="141">
        <f t="shared" si="345"/>
        <v>3</v>
      </c>
      <c r="V963" s="141">
        <f t="shared" si="346"/>
        <v>1</v>
      </c>
      <c r="W963" s="142"/>
      <c r="X963" s="141">
        <f t="shared" si="347"/>
        <v>0</v>
      </c>
      <c r="Y963" s="141">
        <f t="shared" si="348"/>
        <v>1</v>
      </c>
      <c r="Z963" s="141">
        <f t="shared" si="349"/>
        <v>0</v>
      </c>
      <c r="AA963" s="141">
        <f t="shared" si="350"/>
        <v>0</v>
      </c>
      <c r="AB963" s="141">
        <f t="shared" si="351"/>
        <v>0</v>
      </c>
      <c r="AC963" s="141">
        <f t="shared" si="352"/>
        <v>0</v>
      </c>
      <c r="AD963" s="141">
        <f t="shared" si="353"/>
        <v>1</v>
      </c>
      <c r="AE963" s="141">
        <f t="shared" si="354"/>
        <v>0</v>
      </c>
      <c r="AF963" s="141">
        <f t="shared" si="355"/>
        <v>0</v>
      </c>
      <c r="AG963" s="141">
        <f t="shared" si="356"/>
        <v>0</v>
      </c>
      <c r="AH963" s="141">
        <f t="shared" si="357"/>
        <v>0</v>
      </c>
      <c r="AI963" s="141">
        <f t="shared" si="358"/>
        <v>0</v>
      </c>
      <c r="AJ963" s="141">
        <f t="shared" si="359"/>
        <v>1</v>
      </c>
      <c r="AK963" s="141">
        <f t="shared" si="360"/>
        <v>0</v>
      </c>
      <c r="AL963" s="141">
        <f t="shared" si="361"/>
        <v>0</v>
      </c>
      <c r="AM963" s="141">
        <f t="shared" si="362"/>
        <v>0</v>
      </c>
      <c r="AN963" s="141">
        <f t="shared" si="363"/>
        <v>0</v>
      </c>
      <c r="AO963" s="141">
        <f t="shared" si="364"/>
        <v>0</v>
      </c>
      <c r="AP963" s="142"/>
      <c r="AQ963" s="142"/>
      <c r="AR963" s="141">
        <f t="shared" si="365"/>
        <v>3</v>
      </c>
      <c r="AS963" s="141">
        <f t="shared" si="366"/>
        <v>3</v>
      </c>
      <c r="AT963" s="141" t="str">
        <f t="shared" si="367"/>
        <v>Correct</v>
      </c>
      <c r="AU963" s="142"/>
      <c r="AV963" s="115" t="s">
        <v>83</v>
      </c>
      <c r="AW963" s="115">
        <v>71</v>
      </c>
      <c r="AX963" s="115" t="s">
        <v>84</v>
      </c>
      <c r="AY963" s="115" t="s">
        <v>124</v>
      </c>
      <c r="AZ963" s="115" t="s">
        <v>85</v>
      </c>
      <c r="BA963" s="115" t="s">
        <v>86</v>
      </c>
      <c r="BC963" s="115" t="s">
        <v>101</v>
      </c>
      <c r="BD963" s="115" t="s">
        <v>89</v>
      </c>
      <c r="BE963" s="115" t="s">
        <v>106</v>
      </c>
      <c r="BF963" s="115" t="s">
        <v>91</v>
      </c>
      <c r="BG963" s="115" t="s">
        <v>91</v>
      </c>
    </row>
    <row r="964" spans="1:59">
      <c r="A964" s="115">
        <v>7044843260</v>
      </c>
      <c r="G964" s="115" t="s">
        <v>56</v>
      </c>
      <c r="I964" s="115" t="s">
        <v>58</v>
      </c>
      <c r="L964" s="115" t="s">
        <v>61</v>
      </c>
      <c r="T964" s="142"/>
      <c r="U964" s="141">
        <f t="shared" si="345"/>
        <v>3</v>
      </c>
      <c r="V964" s="141">
        <f t="shared" si="346"/>
        <v>1</v>
      </c>
      <c r="W964" s="142"/>
      <c r="X964" s="141">
        <f t="shared" si="347"/>
        <v>0</v>
      </c>
      <c r="Y964" s="141">
        <f t="shared" si="348"/>
        <v>0</v>
      </c>
      <c r="Z964" s="141">
        <f t="shared" si="349"/>
        <v>0</v>
      </c>
      <c r="AA964" s="141">
        <f t="shared" si="350"/>
        <v>0</v>
      </c>
      <c r="AB964" s="141">
        <f t="shared" si="351"/>
        <v>0</v>
      </c>
      <c r="AC964" s="141">
        <f t="shared" si="352"/>
        <v>1</v>
      </c>
      <c r="AD964" s="141">
        <f t="shared" si="353"/>
        <v>0</v>
      </c>
      <c r="AE964" s="141">
        <f t="shared" si="354"/>
        <v>1</v>
      </c>
      <c r="AF964" s="141">
        <f t="shared" si="355"/>
        <v>0</v>
      </c>
      <c r="AG964" s="141">
        <f t="shared" si="356"/>
        <v>0</v>
      </c>
      <c r="AH964" s="141">
        <f t="shared" si="357"/>
        <v>1</v>
      </c>
      <c r="AI964" s="141">
        <f t="shared" si="358"/>
        <v>0</v>
      </c>
      <c r="AJ964" s="141">
        <f t="shared" si="359"/>
        <v>0</v>
      </c>
      <c r="AK964" s="141">
        <f t="shared" si="360"/>
        <v>0</v>
      </c>
      <c r="AL964" s="141">
        <f t="shared" si="361"/>
        <v>0</v>
      </c>
      <c r="AM964" s="141">
        <f t="shared" si="362"/>
        <v>0</v>
      </c>
      <c r="AN964" s="141">
        <f t="shared" si="363"/>
        <v>0</v>
      </c>
      <c r="AO964" s="141">
        <f t="shared" si="364"/>
        <v>0</v>
      </c>
      <c r="AP964" s="142"/>
      <c r="AQ964" s="142"/>
      <c r="AR964" s="141">
        <f t="shared" si="365"/>
        <v>3</v>
      </c>
      <c r="AS964" s="141">
        <f t="shared" si="366"/>
        <v>3</v>
      </c>
      <c r="AT964" s="141" t="str">
        <f t="shared" si="367"/>
        <v>Correct</v>
      </c>
      <c r="AU964" s="142"/>
    </row>
    <row r="965" spans="1:59">
      <c r="A965" s="115">
        <v>7045792414</v>
      </c>
      <c r="T965" s="142"/>
      <c r="U965" s="141">
        <f t="shared" si="345"/>
        <v>0</v>
      </c>
      <c r="V965" s="141" t="e">
        <f t="shared" si="346"/>
        <v>#DIV/0!</v>
      </c>
      <c r="W965" s="142"/>
      <c r="X965" s="141">
        <f t="shared" si="347"/>
        <v>0</v>
      </c>
      <c r="Y965" s="141">
        <f t="shared" si="348"/>
        <v>0</v>
      </c>
      <c r="Z965" s="141">
        <f t="shared" si="349"/>
        <v>0</v>
      </c>
      <c r="AA965" s="141">
        <f t="shared" si="350"/>
        <v>0</v>
      </c>
      <c r="AB965" s="141">
        <f t="shared" si="351"/>
        <v>0</v>
      </c>
      <c r="AC965" s="141">
        <f t="shared" si="352"/>
        <v>0</v>
      </c>
      <c r="AD965" s="141">
        <f t="shared" si="353"/>
        <v>0</v>
      </c>
      <c r="AE965" s="141">
        <f t="shared" si="354"/>
        <v>0</v>
      </c>
      <c r="AF965" s="141">
        <f t="shared" si="355"/>
        <v>0</v>
      </c>
      <c r="AG965" s="141">
        <f t="shared" si="356"/>
        <v>0</v>
      </c>
      <c r="AH965" s="141">
        <f t="shared" si="357"/>
        <v>0</v>
      </c>
      <c r="AI965" s="141">
        <f t="shared" si="358"/>
        <v>0</v>
      </c>
      <c r="AJ965" s="141">
        <f t="shared" si="359"/>
        <v>0</v>
      </c>
      <c r="AK965" s="141">
        <f t="shared" si="360"/>
        <v>0</v>
      </c>
      <c r="AL965" s="141">
        <f t="shared" si="361"/>
        <v>0</v>
      </c>
      <c r="AM965" s="141">
        <f t="shared" si="362"/>
        <v>0</v>
      </c>
      <c r="AN965" s="141">
        <f t="shared" si="363"/>
        <v>0</v>
      </c>
      <c r="AO965" s="141">
        <f t="shared" si="364"/>
        <v>0</v>
      </c>
      <c r="AP965" s="142"/>
      <c r="AQ965" s="142"/>
      <c r="AR965" s="141">
        <f t="shared" si="365"/>
        <v>0</v>
      </c>
      <c r="AS965" s="141">
        <f t="shared" si="366"/>
        <v>0</v>
      </c>
      <c r="AT965" s="141" t="str">
        <f t="shared" si="367"/>
        <v>Correct</v>
      </c>
      <c r="AU965" s="142"/>
      <c r="AV965" s="115" t="s">
        <v>83</v>
      </c>
      <c r="AW965" s="115">
        <v>73</v>
      </c>
      <c r="AX965" s="115" t="s">
        <v>181</v>
      </c>
      <c r="AY965" s="115" t="s">
        <v>186</v>
      </c>
      <c r="AZ965" s="115" t="s">
        <v>97</v>
      </c>
      <c r="BA965" s="115" t="s">
        <v>86</v>
      </c>
      <c r="BB965" s="115" t="s">
        <v>87</v>
      </c>
      <c r="BC965" s="115" t="s">
        <v>100</v>
      </c>
      <c r="BD965" s="115" t="s">
        <v>94</v>
      </c>
      <c r="BE965" s="115" t="s">
        <v>106</v>
      </c>
      <c r="BF965" s="115" t="s">
        <v>91</v>
      </c>
      <c r="BG965" s="115" t="s">
        <v>91</v>
      </c>
    </row>
    <row r="966" spans="1:59">
      <c r="A966" s="115">
        <v>7045781500</v>
      </c>
      <c r="B966" s="115" t="s">
        <v>52</v>
      </c>
      <c r="G966" s="115" t="s">
        <v>56</v>
      </c>
      <c r="H966" s="115" t="s">
        <v>57</v>
      </c>
      <c r="L966" s="115" t="s">
        <v>61</v>
      </c>
      <c r="N966" s="115" t="s">
        <v>26</v>
      </c>
      <c r="T966" s="142"/>
      <c r="U966" s="141">
        <f t="shared" si="345"/>
        <v>5</v>
      </c>
      <c r="V966" s="141">
        <f t="shared" si="346"/>
        <v>0.6</v>
      </c>
      <c r="W966" s="142"/>
      <c r="X966" s="141">
        <f t="shared" si="347"/>
        <v>0.6</v>
      </c>
      <c r="Y966" s="141">
        <f t="shared" si="348"/>
        <v>0</v>
      </c>
      <c r="Z966" s="141">
        <f t="shared" si="349"/>
        <v>0</v>
      </c>
      <c r="AA966" s="141">
        <f t="shared" si="350"/>
        <v>0</v>
      </c>
      <c r="AB966" s="141">
        <f t="shared" si="351"/>
        <v>0</v>
      </c>
      <c r="AC966" s="141">
        <f t="shared" si="352"/>
        <v>0.6</v>
      </c>
      <c r="AD966" s="141">
        <f t="shared" si="353"/>
        <v>0.6</v>
      </c>
      <c r="AE966" s="141">
        <f t="shared" si="354"/>
        <v>0</v>
      </c>
      <c r="AF966" s="141">
        <f t="shared" si="355"/>
        <v>0</v>
      </c>
      <c r="AG966" s="141">
        <f t="shared" si="356"/>
        <v>0</v>
      </c>
      <c r="AH966" s="141">
        <f t="shared" si="357"/>
        <v>0.6</v>
      </c>
      <c r="AI966" s="141">
        <f t="shared" si="358"/>
        <v>0</v>
      </c>
      <c r="AJ966" s="141">
        <f t="shared" si="359"/>
        <v>0.6</v>
      </c>
      <c r="AK966" s="141">
        <f t="shared" si="360"/>
        <v>0</v>
      </c>
      <c r="AL966" s="141">
        <f t="shared" si="361"/>
        <v>0</v>
      </c>
      <c r="AM966" s="141">
        <f t="shared" si="362"/>
        <v>0</v>
      </c>
      <c r="AN966" s="141">
        <f t="shared" si="363"/>
        <v>0</v>
      </c>
      <c r="AO966" s="141">
        <f t="shared" si="364"/>
        <v>0</v>
      </c>
      <c r="AP966" s="142"/>
      <c r="AQ966" s="142"/>
      <c r="AR966" s="141">
        <f t="shared" si="365"/>
        <v>3</v>
      </c>
      <c r="AS966" s="141">
        <f t="shared" si="366"/>
        <v>5</v>
      </c>
      <c r="AT966" s="141" t="str">
        <f t="shared" si="367"/>
        <v>Correct</v>
      </c>
      <c r="AU966" s="142"/>
      <c r="AV966" s="115" t="s">
        <v>99</v>
      </c>
      <c r="AW966" s="115">
        <v>67</v>
      </c>
      <c r="AX966" s="115" t="s">
        <v>181</v>
      </c>
      <c r="AY966" s="115" t="s">
        <v>186</v>
      </c>
      <c r="AZ966" s="115" t="s">
        <v>85</v>
      </c>
      <c r="BA966" s="115" t="s">
        <v>86</v>
      </c>
      <c r="BB966" s="115" t="s">
        <v>87</v>
      </c>
      <c r="BD966" s="115" t="s">
        <v>111</v>
      </c>
      <c r="BE966" s="115" t="s">
        <v>106</v>
      </c>
      <c r="BF966" s="115" t="s">
        <v>91</v>
      </c>
      <c r="BG966" s="115" t="s">
        <v>91</v>
      </c>
    </row>
    <row r="967" spans="1:59">
      <c r="A967" s="115">
        <v>6988278938</v>
      </c>
      <c r="H967" s="115" t="s">
        <v>57</v>
      </c>
      <c r="N967" s="115" t="s">
        <v>26</v>
      </c>
      <c r="T967" s="142"/>
      <c r="U967" s="141">
        <f t="shared" si="345"/>
        <v>2</v>
      </c>
      <c r="V967" s="141">
        <f t="shared" si="346"/>
        <v>1.5</v>
      </c>
      <c r="W967" s="142"/>
      <c r="X967" s="141">
        <f t="shared" si="347"/>
        <v>0</v>
      </c>
      <c r="Y967" s="141">
        <f t="shared" si="348"/>
        <v>0</v>
      </c>
      <c r="Z967" s="141">
        <f t="shared" si="349"/>
        <v>0</v>
      </c>
      <c r="AA967" s="141">
        <f t="shared" si="350"/>
        <v>0</v>
      </c>
      <c r="AB967" s="141">
        <f t="shared" si="351"/>
        <v>0</v>
      </c>
      <c r="AC967" s="141">
        <f t="shared" si="352"/>
        <v>0</v>
      </c>
      <c r="AD967" s="141">
        <f t="shared" si="353"/>
        <v>1</v>
      </c>
      <c r="AE967" s="141">
        <f t="shared" si="354"/>
        <v>0</v>
      </c>
      <c r="AF967" s="141">
        <f t="shared" si="355"/>
        <v>0</v>
      </c>
      <c r="AG967" s="141">
        <f t="shared" si="356"/>
        <v>0</v>
      </c>
      <c r="AH967" s="141">
        <f t="shared" si="357"/>
        <v>0</v>
      </c>
      <c r="AI967" s="141">
        <f t="shared" si="358"/>
        <v>0</v>
      </c>
      <c r="AJ967" s="141">
        <f t="shared" si="359"/>
        <v>1</v>
      </c>
      <c r="AK967" s="141">
        <f t="shared" si="360"/>
        <v>0</v>
      </c>
      <c r="AL967" s="141">
        <f t="shared" si="361"/>
        <v>0</v>
      </c>
      <c r="AM967" s="141">
        <f t="shared" si="362"/>
        <v>0</v>
      </c>
      <c r="AN967" s="141">
        <f t="shared" si="363"/>
        <v>0</v>
      </c>
      <c r="AO967" s="141">
        <f t="shared" si="364"/>
        <v>0</v>
      </c>
      <c r="AP967" s="142"/>
      <c r="AQ967" s="142"/>
      <c r="AR967" s="141">
        <f t="shared" si="365"/>
        <v>2</v>
      </c>
      <c r="AS967" s="141">
        <f t="shared" si="366"/>
        <v>2</v>
      </c>
      <c r="AT967" s="141" t="str">
        <f t="shared" si="367"/>
        <v>Correct</v>
      </c>
      <c r="AU967" s="142"/>
      <c r="AV967" s="115" t="s">
        <v>83</v>
      </c>
      <c r="AW967" s="115">
        <v>73</v>
      </c>
      <c r="AX967" s="115" t="s">
        <v>84</v>
      </c>
      <c r="AY967" s="115" t="s">
        <v>121</v>
      </c>
      <c r="AZ967" s="115" t="s">
        <v>85</v>
      </c>
      <c r="BA967" s="115" t="s">
        <v>86</v>
      </c>
      <c r="BB967" s="115" t="s">
        <v>87</v>
      </c>
      <c r="BD967" s="115" t="s">
        <v>89</v>
      </c>
      <c r="BE967" s="115" t="s">
        <v>106</v>
      </c>
      <c r="BF967" s="115" t="s">
        <v>91</v>
      </c>
      <c r="BG967" s="115" t="s">
        <v>86</v>
      </c>
    </row>
    <row r="968" spans="1:59">
      <c r="A968" s="115">
        <v>6985439584</v>
      </c>
      <c r="T968" s="142"/>
      <c r="U968" s="141">
        <f t="shared" si="345"/>
        <v>0</v>
      </c>
      <c r="V968" s="141" t="e">
        <f t="shared" si="346"/>
        <v>#DIV/0!</v>
      </c>
      <c r="W968" s="142"/>
      <c r="X968" s="141">
        <f t="shared" si="347"/>
        <v>0</v>
      </c>
      <c r="Y968" s="141">
        <f t="shared" si="348"/>
        <v>0</v>
      </c>
      <c r="Z968" s="141">
        <f t="shared" si="349"/>
        <v>0</v>
      </c>
      <c r="AA968" s="141">
        <f t="shared" si="350"/>
        <v>0</v>
      </c>
      <c r="AB968" s="141">
        <f t="shared" si="351"/>
        <v>0</v>
      </c>
      <c r="AC968" s="141">
        <f t="shared" si="352"/>
        <v>0</v>
      </c>
      <c r="AD968" s="141">
        <f t="shared" si="353"/>
        <v>0</v>
      </c>
      <c r="AE968" s="141">
        <f t="shared" si="354"/>
        <v>0</v>
      </c>
      <c r="AF968" s="141">
        <f t="shared" si="355"/>
        <v>0</v>
      </c>
      <c r="AG968" s="141">
        <f t="shared" si="356"/>
        <v>0</v>
      </c>
      <c r="AH968" s="141">
        <f t="shared" si="357"/>
        <v>0</v>
      </c>
      <c r="AI968" s="141">
        <f t="shared" si="358"/>
        <v>0</v>
      </c>
      <c r="AJ968" s="141">
        <f t="shared" si="359"/>
        <v>0</v>
      </c>
      <c r="AK968" s="141">
        <f t="shared" si="360"/>
        <v>0</v>
      </c>
      <c r="AL968" s="141">
        <f t="shared" si="361"/>
        <v>0</v>
      </c>
      <c r="AM968" s="141">
        <f t="shared" si="362"/>
        <v>0</v>
      </c>
      <c r="AN968" s="141">
        <f t="shared" si="363"/>
        <v>0</v>
      </c>
      <c r="AO968" s="141">
        <f t="shared" si="364"/>
        <v>0</v>
      </c>
      <c r="AP968" s="142"/>
      <c r="AQ968" s="142"/>
      <c r="AR968" s="141">
        <f t="shared" si="365"/>
        <v>0</v>
      </c>
      <c r="AS968" s="141">
        <f t="shared" si="366"/>
        <v>0</v>
      </c>
      <c r="AT968" s="141" t="str">
        <f t="shared" si="367"/>
        <v>Correct</v>
      </c>
      <c r="AU968" s="142"/>
      <c r="AV968" s="115" t="s">
        <v>99</v>
      </c>
      <c r="AW968" s="115">
        <v>68</v>
      </c>
      <c r="AX968" s="115" t="s">
        <v>84</v>
      </c>
      <c r="AY968" s="115" t="s">
        <v>176</v>
      </c>
      <c r="AZ968" s="115" t="s">
        <v>85</v>
      </c>
      <c r="BA968" s="115" t="s">
        <v>86</v>
      </c>
      <c r="BB968" s="115" t="s">
        <v>87</v>
      </c>
      <c r="BD968" s="115" t="s">
        <v>89</v>
      </c>
      <c r="BE968" s="115" t="s">
        <v>106</v>
      </c>
      <c r="BF968" s="115" t="s">
        <v>91</v>
      </c>
      <c r="BG968" s="115" t="s">
        <v>91</v>
      </c>
    </row>
    <row r="969" spans="1:59">
      <c r="A969" s="115">
        <v>7011082616</v>
      </c>
      <c r="R969" s="115" t="s">
        <v>65</v>
      </c>
      <c r="T969" s="142"/>
      <c r="U969" s="141">
        <f t="shared" si="345"/>
        <v>1</v>
      </c>
      <c r="V969" s="141">
        <f t="shared" si="346"/>
        <v>3</v>
      </c>
      <c r="W969" s="142"/>
      <c r="X969" s="141">
        <f t="shared" si="347"/>
        <v>0</v>
      </c>
      <c r="Y969" s="141">
        <f t="shared" si="348"/>
        <v>0</v>
      </c>
      <c r="Z969" s="141">
        <f t="shared" si="349"/>
        <v>0</v>
      </c>
      <c r="AA969" s="141">
        <f t="shared" si="350"/>
        <v>0</v>
      </c>
      <c r="AB969" s="141">
        <f t="shared" si="351"/>
        <v>0</v>
      </c>
      <c r="AC969" s="141">
        <f t="shared" si="352"/>
        <v>0</v>
      </c>
      <c r="AD969" s="141">
        <f t="shared" si="353"/>
        <v>0</v>
      </c>
      <c r="AE969" s="141">
        <f t="shared" si="354"/>
        <v>0</v>
      </c>
      <c r="AF969" s="141">
        <f t="shared" si="355"/>
        <v>0</v>
      </c>
      <c r="AG969" s="141">
        <f t="shared" si="356"/>
        <v>0</v>
      </c>
      <c r="AH969" s="141">
        <f t="shared" si="357"/>
        <v>0</v>
      </c>
      <c r="AI969" s="141">
        <f t="shared" si="358"/>
        <v>0</v>
      </c>
      <c r="AJ969" s="141">
        <f t="shared" si="359"/>
        <v>0</v>
      </c>
      <c r="AK969" s="141">
        <f t="shared" si="360"/>
        <v>0</v>
      </c>
      <c r="AL969" s="141">
        <f t="shared" si="361"/>
        <v>0</v>
      </c>
      <c r="AM969" s="141">
        <f t="shared" si="362"/>
        <v>0</v>
      </c>
      <c r="AN969" s="141">
        <f t="shared" si="363"/>
        <v>1</v>
      </c>
      <c r="AO969" s="141">
        <f t="shared" si="364"/>
        <v>0</v>
      </c>
      <c r="AP969" s="142"/>
      <c r="AQ969" s="142"/>
      <c r="AR969" s="141">
        <f t="shared" si="365"/>
        <v>1</v>
      </c>
      <c r="AS969" s="141">
        <f t="shared" si="366"/>
        <v>1</v>
      </c>
      <c r="AT969" s="141" t="str">
        <f t="shared" si="367"/>
        <v>Correct</v>
      </c>
      <c r="AU969" s="142"/>
      <c r="AV969" s="115" t="s">
        <v>83</v>
      </c>
      <c r="AW969" s="115">
        <v>60</v>
      </c>
      <c r="AX969" s="115" t="s">
        <v>181</v>
      </c>
      <c r="AY969" s="115" t="s">
        <v>208</v>
      </c>
      <c r="AZ969" s="115" t="s">
        <v>85</v>
      </c>
      <c r="BA969" s="115" t="s">
        <v>86</v>
      </c>
      <c r="BB969" s="115" t="s">
        <v>87</v>
      </c>
      <c r="BC969" s="115" t="s">
        <v>101</v>
      </c>
      <c r="BD969" s="115" t="s">
        <v>102</v>
      </c>
      <c r="BE969" s="115" t="s">
        <v>90</v>
      </c>
      <c r="BF969" s="115" t="s">
        <v>91</v>
      </c>
      <c r="BG969" s="115" t="s">
        <v>91</v>
      </c>
    </row>
    <row r="970" spans="1:59">
      <c r="A970" s="115">
        <v>6988282578</v>
      </c>
      <c r="B970" s="115" t="s">
        <v>52</v>
      </c>
      <c r="H970" s="115" t="s">
        <v>57</v>
      </c>
      <c r="N970" s="115" t="s">
        <v>26</v>
      </c>
      <c r="T970" s="142"/>
      <c r="U970" s="141">
        <f t="shared" si="345"/>
        <v>3</v>
      </c>
      <c r="V970" s="141">
        <f t="shared" si="346"/>
        <v>1</v>
      </c>
      <c r="W970" s="142"/>
      <c r="X970" s="141">
        <f t="shared" si="347"/>
        <v>1</v>
      </c>
      <c r="Y970" s="141">
        <f t="shared" si="348"/>
        <v>0</v>
      </c>
      <c r="Z970" s="141">
        <f t="shared" si="349"/>
        <v>0</v>
      </c>
      <c r="AA970" s="141">
        <f t="shared" si="350"/>
        <v>0</v>
      </c>
      <c r="AB970" s="141">
        <f t="shared" si="351"/>
        <v>0</v>
      </c>
      <c r="AC970" s="141">
        <f t="shared" si="352"/>
        <v>0</v>
      </c>
      <c r="AD970" s="141">
        <f t="shared" si="353"/>
        <v>1</v>
      </c>
      <c r="AE970" s="141">
        <f t="shared" si="354"/>
        <v>0</v>
      </c>
      <c r="AF970" s="141">
        <f t="shared" si="355"/>
        <v>0</v>
      </c>
      <c r="AG970" s="141">
        <f t="shared" si="356"/>
        <v>0</v>
      </c>
      <c r="AH970" s="141">
        <f t="shared" si="357"/>
        <v>0</v>
      </c>
      <c r="AI970" s="141">
        <f t="shared" si="358"/>
        <v>0</v>
      </c>
      <c r="AJ970" s="141">
        <f t="shared" si="359"/>
        <v>1</v>
      </c>
      <c r="AK970" s="141">
        <f t="shared" si="360"/>
        <v>0</v>
      </c>
      <c r="AL970" s="141">
        <f t="shared" si="361"/>
        <v>0</v>
      </c>
      <c r="AM970" s="141">
        <f t="shared" si="362"/>
        <v>0</v>
      </c>
      <c r="AN970" s="141">
        <f t="shared" si="363"/>
        <v>0</v>
      </c>
      <c r="AO970" s="141">
        <f t="shared" si="364"/>
        <v>0</v>
      </c>
      <c r="AP970" s="142"/>
      <c r="AQ970" s="142"/>
      <c r="AR970" s="141">
        <f t="shared" si="365"/>
        <v>3</v>
      </c>
      <c r="AS970" s="141">
        <f t="shared" si="366"/>
        <v>3</v>
      </c>
      <c r="AT970" s="141" t="str">
        <f t="shared" si="367"/>
        <v>Correct</v>
      </c>
      <c r="AU970" s="142"/>
      <c r="AV970" s="115" t="s">
        <v>83</v>
      </c>
      <c r="AW970" s="115">
        <v>60</v>
      </c>
      <c r="AX970" s="115" t="s">
        <v>84</v>
      </c>
      <c r="AZ970" s="115" t="s">
        <v>85</v>
      </c>
      <c r="BA970" s="115" t="s">
        <v>86</v>
      </c>
      <c r="BF970" s="115" t="s">
        <v>117</v>
      </c>
      <c r="BG970" s="115" t="s">
        <v>91</v>
      </c>
    </row>
    <row r="971" spans="1:59">
      <c r="A971" s="115">
        <v>6985440772</v>
      </c>
      <c r="B971" s="115" t="s">
        <v>52</v>
      </c>
      <c r="E971" s="115" t="s">
        <v>19</v>
      </c>
      <c r="H971" s="115" t="s">
        <v>57</v>
      </c>
      <c r="T971" s="142"/>
      <c r="U971" s="141">
        <f t="shared" si="345"/>
        <v>3</v>
      </c>
      <c r="V971" s="141">
        <f t="shared" si="346"/>
        <v>1</v>
      </c>
      <c r="W971" s="142"/>
      <c r="X971" s="141">
        <f t="shared" si="347"/>
        <v>1</v>
      </c>
      <c r="Y971" s="141">
        <f t="shared" si="348"/>
        <v>0</v>
      </c>
      <c r="Z971" s="141">
        <f t="shared" si="349"/>
        <v>0</v>
      </c>
      <c r="AA971" s="141">
        <f t="shared" si="350"/>
        <v>1</v>
      </c>
      <c r="AB971" s="141">
        <f t="shared" si="351"/>
        <v>0</v>
      </c>
      <c r="AC971" s="141">
        <f t="shared" si="352"/>
        <v>0</v>
      </c>
      <c r="AD971" s="141">
        <f t="shared" si="353"/>
        <v>1</v>
      </c>
      <c r="AE971" s="141">
        <f t="shared" si="354"/>
        <v>0</v>
      </c>
      <c r="AF971" s="141">
        <f t="shared" si="355"/>
        <v>0</v>
      </c>
      <c r="AG971" s="141">
        <f t="shared" si="356"/>
        <v>0</v>
      </c>
      <c r="AH971" s="141">
        <f t="shared" si="357"/>
        <v>0</v>
      </c>
      <c r="AI971" s="141">
        <f t="shared" si="358"/>
        <v>0</v>
      </c>
      <c r="AJ971" s="141">
        <f t="shared" si="359"/>
        <v>0</v>
      </c>
      <c r="AK971" s="141">
        <f t="shared" si="360"/>
        <v>0</v>
      </c>
      <c r="AL971" s="141">
        <f t="shared" si="361"/>
        <v>0</v>
      </c>
      <c r="AM971" s="141">
        <f t="shared" si="362"/>
        <v>0</v>
      </c>
      <c r="AN971" s="141">
        <f t="shared" si="363"/>
        <v>0</v>
      </c>
      <c r="AO971" s="141">
        <f t="shared" si="364"/>
        <v>0</v>
      </c>
      <c r="AP971" s="142"/>
      <c r="AQ971" s="142"/>
      <c r="AR971" s="141">
        <f t="shared" si="365"/>
        <v>3</v>
      </c>
      <c r="AS971" s="141">
        <f t="shared" si="366"/>
        <v>3</v>
      </c>
      <c r="AT971" s="141" t="str">
        <f t="shared" si="367"/>
        <v>Correct</v>
      </c>
      <c r="AU971" s="142"/>
      <c r="AV971" s="115" t="s">
        <v>99</v>
      </c>
      <c r="AW971" s="115">
        <v>79</v>
      </c>
      <c r="AX971" s="115" t="s">
        <v>84</v>
      </c>
      <c r="AY971" s="115" t="s">
        <v>164</v>
      </c>
      <c r="AZ971" s="115" t="s">
        <v>85</v>
      </c>
      <c r="BA971" s="115" t="s">
        <v>86</v>
      </c>
      <c r="BB971" s="115" t="s">
        <v>87</v>
      </c>
      <c r="BC971" s="115" t="s">
        <v>101</v>
      </c>
      <c r="BD971" s="115" t="s">
        <v>89</v>
      </c>
      <c r="BE971" s="115" t="s">
        <v>106</v>
      </c>
      <c r="BF971" s="115" t="s">
        <v>91</v>
      </c>
      <c r="BG971" s="115" t="s">
        <v>91</v>
      </c>
    </row>
    <row r="972" spans="1:59">
      <c r="A972" s="115">
        <v>7044863617</v>
      </c>
      <c r="T972" s="142"/>
      <c r="U972" s="141">
        <f t="shared" si="345"/>
        <v>0</v>
      </c>
      <c r="V972" s="141" t="e">
        <f t="shared" si="346"/>
        <v>#DIV/0!</v>
      </c>
      <c r="W972" s="142"/>
      <c r="X972" s="141">
        <f t="shared" si="347"/>
        <v>0</v>
      </c>
      <c r="Y972" s="141">
        <f t="shared" si="348"/>
        <v>0</v>
      </c>
      <c r="Z972" s="141">
        <f t="shared" si="349"/>
        <v>0</v>
      </c>
      <c r="AA972" s="141">
        <f t="shared" si="350"/>
        <v>0</v>
      </c>
      <c r="AB972" s="141">
        <f t="shared" si="351"/>
        <v>0</v>
      </c>
      <c r="AC972" s="141">
        <f t="shared" si="352"/>
        <v>0</v>
      </c>
      <c r="AD972" s="141">
        <f t="shared" si="353"/>
        <v>0</v>
      </c>
      <c r="AE972" s="141">
        <f t="shared" si="354"/>
        <v>0</v>
      </c>
      <c r="AF972" s="141">
        <f t="shared" si="355"/>
        <v>0</v>
      </c>
      <c r="AG972" s="141">
        <f t="shared" si="356"/>
        <v>0</v>
      </c>
      <c r="AH972" s="141">
        <f t="shared" si="357"/>
        <v>0</v>
      </c>
      <c r="AI972" s="141">
        <f t="shared" si="358"/>
        <v>0</v>
      </c>
      <c r="AJ972" s="141">
        <f t="shared" si="359"/>
        <v>0</v>
      </c>
      <c r="AK972" s="141">
        <f t="shared" si="360"/>
        <v>0</v>
      </c>
      <c r="AL972" s="141">
        <f t="shared" si="361"/>
        <v>0</v>
      </c>
      <c r="AM972" s="141">
        <f t="shared" si="362"/>
        <v>0</v>
      </c>
      <c r="AN972" s="141">
        <f t="shared" si="363"/>
        <v>0</v>
      </c>
      <c r="AO972" s="141">
        <f t="shared" si="364"/>
        <v>0</v>
      </c>
      <c r="AP972" s="142"/>
      <c r="AQ972" s="142"/>
      <c r="AR972" s="141">
        <f t="shared" si="365"/>
        <v>0</v>
      </c>
      <c r="AS972" s="141">
        <f t="shared" si="366"/>
        <v>0</v>
      </c>
      <c r="AT972" s="141" t="str">
        <f t="shared" si="367"/>
        <v>Correct</v>
      </c>
      <c r="AU972" s="142"/>
      <c r="AV972" s="115" t="s">
        <v>99</v>
      </c>
      <c r="AW972" s="115">
        <v>56</v>
      </c>
      <c r="AX972" s="115" t="s">
        <v>181</v>
      </c>
      <c r="AY972" s="115" t="s">
        <v>195</v>
      </c>
      <c r="AZ972" s="115" t="s">
        <v>85</v>
      </c>
      <c r="BA972" s="115" t="s">
        <v>86</v>
      </c>
      <c r="BB972" s="115" t="s">
        <v>87</v>
      </c>
      <c r="BC972" s="115" t="s">
        <v>88</v>
      </c>
      <c r="BD972" s="115" t="s">
        <v>102</v>
      </c>
      <c r="BE972" s="115" t="s">
        <v>90</v>
      </c>
      <c r="BF972" s="115" t="s">
        <v>91</v>
      </c>
      <c r="BG972" s="115" t="s">
        <v>91</v>
      </c>
    </row>
    <row r="973" spans="1:59">
      <c r="A973" s="115">
        <v>6985457135</v>
      </c>
      <c r="T973" s="142"/>
      <c r="U973" s="141">
        <f t="shared" si="345"/>
        <v>0</v>
      </c>
      <c r="V973" s="141" t="e">
        <f t="shared" si="346"/>
        <v>#DIV/0!</v>
      </c>
      <c r="W973" s="142"/>
      <c r="X973" s="141">
        <f t="shared" si="347"/>
        <v>0</v>
      </c>
      <c r="Y973" s="141">
        <f t="shared" si="348"/>
        <v>0</v>
      </c>
      <c r="Z973" s="141">
        <f t="shared" si="349"/>
        <v>0</v>
      </c>
      <c r="AA973" s="141">
        <f t="shared" si="350"/>
        <v>0</v>
      </c>
      <c r="AB973" s="141">
        <f t="shared" si="351"/>
        <v>0</v>
      </c>
      <c r="AC973" s="141">
        <f t="shared" si="352"/>
        <v>0</v>
      </c>
      <c r="AD973" s="141">
        <f t="shared" si="353"/>
        <v>0</v>
      </c>
      <c r="AE973" s="141">
        <f t="shared" si="354"/>
        <v>0</v>
      </c>
      <c r="AF973" s="141">
        <f t="shared" si="355"/>
        <v>0</v>
      </c>
      <c r="AG973" s="141">
        <f t="shared" si="356"/>
        <v>0</v>
      </c>
      <c r="AH973" s="141">
        <f t="shared" si="357"/>
        <v>0</v>
      </c>
      <c r="AI973" s="141">
        <f t="shared" si="358"/>
        <v>0</v>
      </c>
      <c r="AJ973" s="141">
        <f t="shared" si="359"/>
        <v>0</v>
      </c>
      <c r="AK973" s="141">
        <f t="shared" si="360"/>
        <v>0</v>
      </c>
      <c r="AL973" s="141">
        <f t="shared" si="361"/>
        <v>0</v>
      </c>
      <c r="AM973" s="141">
        <f t="shared" si="362"/>
        <v>0</v>
      </c>
      <c r="AN973" s="141">
        <f t="shared" si="363"/>
        <v>0</v>
      </c>
      <c r="AO973" s="141">
        <f t="shared" si="364"/>
        <v>0</v>
      </c>
      <c r="AP973" s="142"/>
      <c r="AQ973" s="142"/>
      <c r="AR973" s="141">
        <f t="shared" si="365"/>
        <v>0</v>
      </c>
      <c r="AS973" s="141">
        <f t="shared" si="366"/>
        <v>0</v>
      </c>
      <c r="AT973" s="141" t="str">
        <f t="shared" si="367"/>
        <v>Correct</v>
      </c>
      <c r="AU973" s="142"/>
      <c r="AV973" s="115" t="s">
        <v>99</v>
      </c>
      <c r="AW973" s="115">
        <v>44</v>
      </c>
      <c r="AX973" s="115" t="s">
        <v>181</v>
      </c>
      <c r="AY973" s="115" t="s">
        <v>239</v>
      </c>
      <c r="AZ973" s="115" t="s">
        <v>85</v>
      </c>
      <c r="BC973" s="115" t="s">
        <v>100</v>
      </c>
      <c r="BD973" s="115" t="s">
        <v>102</v>
      </c>
      <c r="BE973" s="115" t="s">
        <v>90</v>
      </c>
      <c r="BF973" s="115" t="s">
        <v>91</v>
      </c>
      <c r="BG973" s="115" t="s">
        <v>91</v>
      </c>
    </row>
    <row r="974" spans="1:59">
      <c r="A974" s="115">
        <v>6984059979</v>
      </c>
      <c r="S974" s="115" t="s">
        <v>66</v>
      </c>
      <c r="T974" s="142"/>
      <c r="U974" s="141">
        <f t="shared" si="345"/>
        <v>1</v>
      </c>
      <c r="V974" s="141">
        <f t="shared" si="346"/>
        <v>3</v>
      </c>
      <c r="W974" s="142"/>
      <c r="X974" s="141">
        <f t="shared" si="347"/>
        <v>0</v>
      </c>
      <c r="Y974" s="141">
        <f t="shared" si="348"/>
        <v>0</v>
      </c>
      <c r="Z974" s="141">
        <f t="shared" si="349"/>
        <v>0</v>
      </c>
      <c r="AA974" s="141">
        <f t="shared" si="350"/>
        <v>0</v>
      </c>
      <c r="AB974" s="141">
        <f t="shared" si="351"/>
        <v>0</v>
      </c>
      <c r="AC974" s="141">
        <f t="shared" si="352"/>
        <v>0</v>
      </c>
      <c r="AD974" s="141">
        <f t="shared" si="353"/>
        <v>0</v>
      </c>
      <c r="AE974" s="141">
        <f t="shared" si="354"/>
        <v>0</v>
      </c>
      <c r="AF974" s="141">
        <f t="shared" si="355"/>
        <v>0</v>
      </c>
      <c r="AG974" s="141">
        <f t="shared" si="356"/>
        <v>0</v>
      </c>
      <c r="AH974" s="141">
        <f t="shared" si="357"/>
        <v>0</v>
      </c>
      <c r="AI974" s="141">
        <f t="shared" si="358"/>
        <v>0</v>
      </c>
      <c r="AJ974" s="141">
        <f t="shared" si="359"/>
        <v>0</v>
      </c>
      <c r="AK974" s="141">
        <f t="shared" si="360"/>
        <v>0</v>
      </c>
      <c r="AL974" s="141">
        <f t="shared" si="361"/>
        <v>0</v>
      </c>
      <c r="AM974" s="141">
        <f t="shared" si="362"/>
        <v>0</v>
      </c>
      <c r="AN974" s="141">
        <f t="shared" si="363"/>
        <v>0</v>
      </c>
      <c r="AO974" s="141">
        <f t="shared" si="364"/>
        <v>1</v>
      </c>
      <c r="AP974" s="142"/>
      <c r="AQ974" s="142"/>
      <c r="AR974" s="141">
        <f t="shared" si="365"/>
        <v>1</v>
      </c>
      <c r="AS974" s="141">
        <f t="shared" si="366"/>
        <v>1</v>
      </c>
      <c r="AT974" s="141" t="str">
        <f t="shared" si="367"/>
        <v>Correct</v>
      </c>
      <c r="AU974" s="142"/>
      <c r="AV974" s="115" t="s">
        <v>83</v>
      </c>
      <c r="AW974" s="115">
        <v>22</v>
      </c>
      <c r="AX974" s="115" t="s">
        <v>181</v>
      </c>
      <c r="AY974" s="115" t="s">
        <v>230</v>
      </c>
      <c r="AZ974" s="115" t="s">
        <v>85</v>
      </c>
      <c r="BA974" s="115" t="s">
        <v>91</v>
      </c>
      <c r="BB974" s="115" t="s">
        <v>87</v>
      </c>
      <c r="BC974" s="115" t="s">
        <v>104</v>
      </c>
      <c r="BD974" s="115" t="s">
        <v>89</v>
      </c>
      <c r="BE974" s="115" t="s">
        <v>90</v>
      </c>
      <c r="BF974" s="115" t="s">
        <v>91</v>
      </c>
    </row>
    <row r="975" spans="1:59">
      <c r="A975" s="115">
        <v>5609514530</v>
      </c>
      <c r="B975" s="115" t="s">
        <v>52</v>
      </c>
      <c r="K975" s="115" t="s">
        <v>60</v>
      </c>
      <c r="N975" s="115" t="s">
        <v>26</v>
      </c>
      <c r="T975" s="142"/>
      <c r="U975" s="141">
        <f t="shared" si="345"/>
        <v>3</v>
      </c>
      <c r="V975" s="141">
        <f t="shared" si="346"/>
        <v>1</v>
      </c>
      <c r="W975" s="142"/>
      <c r="X975" s="141">
        <f t="shared" si="347"/>
        <v>1</v>
      </c>
      <c r="Y975" s="141">
        <f t="shared" si="348"/>
        <v>0</v>
      </c>
      <c r="Z975" s="141">
        <f t="shared" si="349"/>
        <v>0</v>
      </c>
      <c r="AA975" s="141">
        <f t="shared" si="350"/>
        <v>0</v>
      </c>
      <c r="AB975" s="141">
        <f t="shared" si="351"/>
        <v>0</v>
      </c>
      <c r="AC975" s="141">
        <f t="shared" si="352"/>
        <v>0</v>
      </c>
      <c r="AD975" s="141">
        <f t="shared" si="353"/>
        <v>0</v>
      </c>
      <c r="AE975" s="141">
        <f t="shared" si="354"/>
        <v>0</v>
      </c>
      <c r="AF975" s="141">
        <f t="shared" si="355"/>
        <v>0</v>
      </c>
      <c r="AG975" s="141">
        <f t="shared" si="356"/>
        <v>1</v>
      </c>
      <c r="AH975" s="141">
        <f t="shared" si="357"/>
        <v>0</v>
      </c>
      <c r="AI975" s="141">
        <f t="shared" si="358"/>
        <v>0</v>
      </c>
      <c r="AJ975" s="141">
        <f t="shared" si="359"/>
        <v>1</v>
      </c>
      <c r="AK975" s="141">
        <f t="shared" si="360"/>
        <v>0</v>
      </c>
      <c r="AL975" s="141">
        <f t="shared" si="361"/>
        <v>0</v>
      </c>
      <c r="AM975" s="141">
        <f t="shared" si="362"/>
        <v>0</v>
      </c>
      <c r="AN975" s="141">
        <f t="shared" si="363"/>
        <v>0</v>
      </c>
      <c r="AO975" s="141">
        <f t="shared" si="364"/>
        <v>0</v>
      </c>
      <c r="AP975" s="142"/>
      <c r="AQ975" s="142"/>
      <c r="AR975" s="141">
        <f t="shared" si="365"/>
        <v>3</v>
      </c>
      <c r="AS975" s="141">
        <f t="shared" si="366"/>
        <v>3</v>
      </c>
      <c r="AT975" s="141" t="str">
        <f t="shared" si="367"/>
        <v>Correct</v>
      </c>
      <c r="AU975" s="142"/>
      <c r="AV975" s="115" t="s">
        <v>99</v>
      </c>
      <c r="AW975" s="115">
        <v>43</v>
      </c>
      <c r="AX975" s="115" t="s">
        <v>181</v>
      </c>
      <c r="AY975" s="115" t="s">
        <v>185</v>
      </c>
      <c r="AZ975" s="115" t="s">
        <v>97</v>
      </c>
      <c r="BA975" s="115" t="s">
        <v>86</v>
      </c>
      <c r="BB975" s="115" t="s">
        <v>87</v>
      </c>
      <c r="BC975" s="115" t="s">
        <v>96</v>
      </c>
      <c r="BD975" s="115" t="s">
        <v>94</v>
      </c>
      <c r="BE975" s="115" t="s">
        <v>90</v>
      </c>
      <c r="BF975" s="115" t="s">
        <v>91</v>
      </c>
      <c r="BG975" s="115" t="s">
        <v>91</v>
      </c>
    </row>
    <row r="976" spans="1:59">
      <c r="A976" s="115">
        <v>6985128968</v>
      </c>
      <c r="B976" s="115" t="s">
        <v>52</v>
      </c>
      <c r="E976" s="115" t="s">
        <v>19</v>
      </c>
      <c r="H976" s="115" t="s">
        <v>57</v>
      </c>
      <c r="N976" s="115" t="s">
        <v>26</v>
      </c>
      <c r="T976" s="142"/>
      <c r="U976" s="141">
        <f t="shared" si="345"/>
        <v>4</v>
      </c>
      <c r="V976" s="141">
        <f t="shared" si="346"/>
        <v>0.75</v>
      </c>
      <c r="W976" s="142"/>
      <c r="X976" s="141">
        <f t="shared" si="347"/>
        <v>0.75</v>
      </c>
      <c r="Y976" s="141">
        <f t="shared" si="348"/>
        <v>0</v>
      </c>
      <c r="Z976" s="141">
        <f t="shared" si="349"/>
        <v>0</v>
      </c>
      <c r="AA976" s="141">
        <f t="shared" si="350"/>
        <v>0.75</v>
      </c>
      <c r="AB976" s="141">
        <f t="shared" si="351"/>
        <v>0</v>
      </c>
      <c r="AC976" s="141">
        <f t="shared" si="352"/>
        <v>0</v>
      </c>
      <c r="AD976" s="141">
        <f t="shared" si="353"/>
        <v>0.75</v>
      </c>
      <c r="AE976" s="141">
        <f t="shared" si="354"/>
        <v>0</v>
      </c>
      <c r="AF976" s="141">
        <f t="shared" si="355"/>
        <v>0</v>
      </c>
      <c r="AG976" s="141">
        <f t="shared" si="356"/>
        <v>0</v>
      </c>
      <c r="AH976" s="141">
        <f t="shared" si="357"/>
        <v>0</v>
      </c>
      <c r="AI976" s="141">
        <f t="shared" si="358"/>
        <v>0</v>
      </c>
      <c r="AJ976" s="141">
        <f t="shared" si="359"/>
        <v>0.75</v>
      </c>
      <c r="AK976" s="141">
        <f t="shared" si="360"/>
        <v>0</v>
      </c>
      <c r="AL976" s="141">
        <f t="shared" si="361"/>
        <v>0</v>
      </c>
      <c r="AM976" s="141">
        <f t="shared" si="362"/>
        <v>0</v>
      </c>
      <c r="AN976" s="141">
        <f t="shared" si="363"/>
        <v>0</v>
      </c>
      <c r="AO976" s="141">
        <f t="shared" si="364"/>
        <v>0</v>
      </c>
      <c r="AP976" s="142"/>
      <c r="AQ976" s="142"/>
      <c r="AR976" s="141">
        <f t="shared" si="365"/>
        <v>3</v>
      </c>
      <c r="AS976" s="141">
        <f t="shared" si="366"/>
        <v>4</v>
      </c>
      <c r="AT976" s="141" t="str">
        <f t="shared" si="367"/>
        <v>Correct</v>
      </c>
      <c r="AU976" s="142"/>
      <c r="AV976" s="115" t="s">
        <v>83</v>
      </c>
      <c r="AW976" s="115">
        <v>44</v>
      </c>
      <c r="AX976" s="115" t="s">
        <v>181</v>
      </c>
      <c r="AZ976" s="115" t="s">
        <v>85</v>
      </c>
      <c r="BA976" s="115" t="s">
        <v>91</v>
      </c>
      <c r="BB976" s="115" t="s">
        <v>108</v>
      </c>
      <c r="BD976" s="115" t="s">
        <v>89</v>
      </c>
      <c r="BE976" s="115" t="s">
        <v>98</v>
      </c>
      <c r="BF976" s="115" t="s">
        <v>86</v>
      </c>
    </row>
    <row r="977" spans="1:59">
      <c r="A977" s="115">
        <v>7011535757</v>
      </c>
      <c r="B977" s="115" t="s">
        <v>52</v>
      </c>
      <c r="T977" s="142"/>
      <c r="U977" s="141">
        <f t="shared" si="345"/>
        <v>1</v>
      </c>
      <c r="V977" s="141">
        <f t="shared" si="346"/>
        <v>3</v>
      </c>
      <c r="W977" s="142"/>
      <c r="X977" s="141">
        <f t="shared" si="347"/>
        <v>1</v>
      </c>
      <c r="Y977" s="141">
        <f t="shared" si="348"/>
        <v>0</v>
      </c>
      <c r="Z977" s="141">
        <f t="shared" si="349"/>
        <v>0</v>
      </c>
      <c r="AA977" s="141">
        <f t="shared" si="350"/>
        <v>0</v>
      </c>
      <c r="AB977" s="141">
        <f t="shared" si="351"/>
        <v>0</v>
      </c>
      <c r="AC977" s="141">
        <f t="shared" si="352"/>
        <v>0</v>
      </c>
      <c r="AD977" s="141">
        <f t="shared" si="353"/>
        <v>0</v>
      </c>
      <c r="AE977" s="141">
        <f t="shared" si="354"/>
        <v>0</v>
      </c>
      <c r="AF977" s="141">
        <f t="shared" si="355"/>
        <v>0</v>
      </c>
      <c r="AG977" s="141">
        <f t="shared" si="356"/>
        <v>0</v>
      </c>
      <c r="AH977" s="141">
        <f t="shared" si="357"/>
        <v>0</v>
      </c>
      <c r="AI977" s="141">
        <f t="shared" si="358"/>
        <v>0</v>
      </c>
      <c r="AJ977" s="141">
        <f t="shared" si="359"/>
        <v>0</v>
      </c>
      <c r="AK977" s="141">
        <f t="shared" si="360"/>
        <v>0</v>
      </c>
      <c r="AL977" s="141">
        <f t="shared" si="361"/>
        <v>0</v>
      </c>
      <c r="AM977" s="141">
        <f t="shared" si="362"/>
        <v>0</v>
      </c>
      <c r="AN977" s="141">
        <f t="shared" si="363"/>
        <v>0</v>
      </c>
      <c r="AO977" s="141">
        <f t="shared" si="364"/>
        <v>0</v>
      </c>
      <c r="AP977" s="142"/>
      <c r="AQ977" s="142"/>
      <c r="AR977" s="141">
        <f t="shared" si="365"/>
        <v>1</v>
      </c>
      <c r="AS977" s="141">
        <f t="shared" si="366"/>
        <v>1</v>
      </c>
      <c r="AT977" s="141" t="str">
        <f t="shared" si="367"/>
        <v>Correct</v>
      </c>
      <c r="AU977" s="142"/>
      <c r="AV977" s="115" t="s">
        <v>83</v>
      </c>
      <c r="AX977" s="115" t="s">
        <v>84</v>
      </c>
      <c r="AY977" s="115" t="s">
        <v>129</v>
      </c>
      <c r="AZ977" s="115" t="s">
        <v>85</v>
      </c>
      <c r="BA977" s="115" t="s">
        <v>86</v>
      </c>
      <c r="BB977" s="115" t="s">
        <v>87</v>
      </c>
      <c r="BC977" s="115" t="s">
        <v>93</v>
      </c>
      <c r="BE977" s="115" t="s">
        <v>90</v>
      </c>
      <c r="BF977" s="115" t="s">
        <v>91</v>
      </c>
    </row>
    <row r="978" spans="1:59">
      <c r="A978" s="115">
        <v>7011089094</v>
      </c>
      <c r="T978" s="142"/>
      <c r="U978" s="141">
        <f t="shared" si="345"/>
        <v>0</v>
      </c>
      <c r="V978" s="141" t="e">
        <f t="shared" si="346"/>
        <v>#DIV/0!</v>
      </c>
      <c r="W978" s="142"/>
      <c r="X978" s="141">
        <f t="shared" si="347"/>
        <v>0</v>
      </c>
      <c r="Y978" s="141">
        <f t="shared" si="348"/>
        <v>0</v>
      </c>
      <c r="Z978" s="141">
        <f t="shared" si="349"/>
        <v>0</v>
      </c>
      <c r="AA978" s="141">
        <f t="shared" si="350"/>
        <v>0</v>
      </c>
      <c r="AB978" s="141">
        <f t="shared" si="351"/>
        <v>0</v>
      </c>
      <c r="AC978" s="141">
        <f t="shared" si="352"/>
        <v>0</v>
      </c>
      <c r="AD978" s="141">
        <f t="shared" si="353"/>
        <v>0</v>
      </c>
      <c r="AE978" s="141">
        <f t="shared" si="354"/>
        <v>0</v>
      </c>
      <c r="AF978" s="141">
        <f t="shared" si="355"/>
        <v>0</v>
      </c>
      <c r="AG978" s="141">
        <f t="shared" si="356"/>
        <v>0</v>
      </c>
      <c r="AH978" s="141">
        <f t="shared" si="357"/>
        <v>0</v>
      </c>
      <c r="AI978" s="141">
        <f t="shared" si="358"/>
        <v>0</v>
      </c>
      <c r="AJ978" s="141">
        <f t="shared" si="359"/>
        <v>0</v>
      </c>
      <c r="AK978" s="141">
        <f t="shared" si="360"/>
        <v>0</v>
      </c>
      <c r="AL978" s="141">
        <f t="shared" si="361"/>
        <v>0</v>
      </c>
      <c r="AM978" s="141">
        <f t="shared" si="362"/>
        <v>0</v>
      </c>
      <c r="AN978" s="141">
        <f t="shared" si="363"/>
        <v>0</v>
      </c>
      <c r="AO978" s="141">
        <f t="shared" si="364"/>
        <v>0</v>
      </c>
      <c r="AP978" s="142"/>
      <c r="AQ978" s="142"/>
      <c r="AR978" s="141">
        <f t="shared" si="365"/>
        <v>0</v>
      </c>
      <c r="AS978" s="141">
        <f t="shared" si="366"/>
        <v>0</v>
      </c>
      <c r="AT978" s="141" t="str">
        <f t="shared" si="367"/>
        <v>Correct</v>
      </c>
      <c r="AU978" s="142"/>
      <c r="AV978" s="115" t="s">
        <v>83</v>
      </c>
      <c r="AW978" s="115">
        <v>65</v>
      </c>
      <c r="AX978" s="115" t="s">
        <v>84</v>
      </c>
      <c r="AY978" s="115" t="s">
        <v>145</v>
      </c>
      <c r="AZ978" s="115" t="s">
        <v>85</v>
      </c>
      <c r="BA978" s="115" t="s">
        <v>86</v>
      </c>
      <c r="BB978" s="115" t="s">
        <v>87</v>
      </c>
      <c r="BC978" s="115" t="s">
        <v>101</v>
      </c>
      <c r="BD978" s="115" t="s">
        <v>94</v>
      </c>
      <c r="BE978" s="115" t="s">
        <v>90</v>
      </c>
      <c r="BF978" s="115" t="s">
        <v>91</v>
      </c>
      <c r="BG978" s="115" t="s">
        <v>91</v>
      </c>
    </row>
    <row r="979" spans="1:59">
      <c r="A979" s="115">
        <v>6984052565</v>
      </c>
      <c r="N979" s="115" t="s">
        <v>26</v>
      </c>
      <c r="T979" s="142"/>
      <c r="U979" s="141">
        <f t="shared" si="345"/>
        <v>1</v>
      </c>
      <c r="V979" s="141">
        <f t="shared" si="346"/>
        <v>3</v>
      </c>
      <c r="W979" s="142"/>
      <c r="X979" s="141">
        <f t="shared" si="347"/>
        <v>0</v>
      </c>
      <c r="Y979" s="141">
        <f t="shared" si="348"/>
        <v>0</v>
      </c>
      <c r="Z979" s="141">
        <f t="shared" si="349"/>
        <v>0</v>
      </c>
      <c r="AA979" s="141">
        <f t="shared" si="350"/>
        <v>0</v>
      </c>
      <c r="AB979" s="141">
        <f t="shared" si="351"/>
        <v>0</v>
      </c>
      <c r="AC979" s="141">
        <f t="shared" si="352"/>
        <v>0</v>
      </c>
      <c r="AD979" s="141">
        <f t="shared" si="353"/>
        <v>0</v>
      </c>
      <c r="AE979" s="141">
        <f t="shared" si="354"/>
        <v>0</v>
      </c>
      <c r="AF979" s="141">
        <f t="shared" si="355"/>
        <v>0</v>
      </c>
      <c r="AG979" s="141">
        <f t="shared" si="356"/>
        <v>0</v>
      </c>
      <c r="AH979" s="141">
        <f t="shared" si="357"/>
        <v>0</v>
      </c>
      <c r="AI979" s="141">
        <f t="shared" si="358"/>
        <v>0</v>
      </c>
      <c r="AJ979" s="141">
        <f t="shared" si="359"/>
        <v>1</v>
      </c>
      <c r="AK979" s="141">
        <f t="shared" si="360"/>
        <v>0</v>
      </c>
      <c r="AL979" s="141">
        <f t="shared" si="361"/>
        <v>0</v>
      </c>
      <c r="AM979" s="141">
        <f t="shared" si="362"/>
        <v>0</v>
      </c>
      <c r="AN979" s="141">
        <f t="shared" si="363"/>
        <v>0</v>
      </c>
      <c r="AO979" s="141">
        <f t="shared" si="364"/>
        <v>0</v>
      </c>
      <c r="AP979" s="142"/>
      <c r="AQ979" s="142"/>
      <c r="AR979" s="141">
        <f t="shared" si="365"/>
        <v>1</v>
      </c>
      <c r="AS979" s="141">
        <f t="shared" si="366"/>
        <v>1</v>
      </c>
      <c r="AT979" s="141" t="str">
        <f t="shared" si="367"/>
        <v>Correct</v>
      </c>
      <c r="AU979" s="142"/>
      <c r="AV979" s="115" t="s">
        <v>99</v>
      </c>
      <c r="AW979" s="115">
        <v>88</v>
      </c>
      <c r="AX979" s="115" t="s">
        <v>181</v>
      </c>
      <c r="AY979" s="115" t="s">
        <v>239</v>
      </c>
      <c r="AZ979" s="115" t="s">
        <v>85</v>
      </c>
      <c r="BA979" s="115" t="s">
        <v>91</v>
      </c>
      <c r="BB979" s="115" t="s">
        <v>87</v>
      </c>
      <c r="BE979" s="115" t="s">
        <v>106</v>
      </c>
      <c r="BF979" s="115" t="s">
        <v>91</v>
      </c>
      <c r="BG979" s="115" t="s">
        <v>86</v>
      </c>
    </row>
    <row r="980" spans="1:59">
      <c r="A980" s="115">
        <v>7044860846</v>
      </c>
      <c r="B980" s="115" t="s">
        <v>52</v>
      </c>
      <c r="H980" s="115" t="s">
        <v>57</v>
      </c>
      <c r="T980" s="142"/>
      <c r="U980" s="141">
        <f t="shared" si="345"/>
        <v>2</v>
      </c>
      <c r="V980" s="141">
        <f t="shared" si="346"/>
        <v>1.5</v>
      </c>
      <c r="W980" s="142"/>
      <c r="X980" s="141">
        <f t="shared" si="347"/>
        <v>1</v>
      </c>
      <c r="Y980" s="141">
        <f t="shared" si="348"/>
        <v>0</v>
      </c>
      <c r="Z980" s="141">
        <f t="shared" si="349"/>
        <v>0</v>
      </c>
      <c r="AA980" s="141">
        <f t="shared" si="350"/>
        <v>0</v>
      </c>
      <c r="AB980" s="141">
        <f t="shared" si="351"/>
        <v>0</v>
      </c>
      <c r="AC980" s="141">
        <f t="shared" si="352"/>
        <v>0</v>
      </c>
      <c r="AD980" s="141">
        <f t="shared" si="353"/>
        <v>1</v>
      </c>
      <c r="AE980" s="141">
        <f t="shared" si="354"/>
        <v>0</v>
      </c>
      <c r="AF980" s="141">
        <f t="shared" si="355"/>
        <v>0</v>
      </c>
      <c r="AG980" s="141">
        <f t="shared" si="356"/>
        <v>0</v>
      </c>
      <c r="AH980" s="141">
        <f t="shared" si="357"/>
        <v>0</v>
      </c>
      <c r="AI980" s="141">
        <f t="shared" si="358"/>
        <v>0</v>
      </c>
      <c r="AJ980" s="141">
        <f t="shared" si="359"/>
        <v>0</v>
      </c>
      <c r="AK980" s="141">
        <f t="shared" si="360"/>
        <v>0</v>
      </c>
      <c r="AL980" s="141">
        <f t="shared" si="361"/>
        <v>0</v>
      </c>
      <c r="AM980" s="141">
        <f t="shared" si="362"/>
        <v>0</v>
      </c>
      <c r="AN980" s="141">
        <f t="shared" si="363"/>
        <v>0</v>
      </c>
      <c r="AO980" s="141">
        <f t="shared" si="364"/>
        <v>0</v>
      </c>
      <c r="AP980" s="142"/>
      <c r="AQ980" s="142"/>
      <c r="AR980" s="141">
        <f t="shared" si="365"/>
        <v>2</v>
      </c>
      <c r="AS980" s="141">
        <f t="shared" si="366"/>
        <v>2</v>
      </c>
      <c r="AT980" s="141" t="str">
        <f t="shared" si="367"/>
        <v>Correct</v>
      </c>
      <c r="AU980" s="142"/>
      <c r="AV980" s="115" t="s">
        <v>83</v>
      </c>
      <c r="AW980" s="115">
        <v>70</v>
      </c>
      <c r="AX980" s="115" t="s">
        <v>84</v>
      </c>
      <c r="AY980" s="115" t="s">
        <v>138</v>
      </c>
      <c r="AZ980" s="115" t="s">
        <v>92</v>
      </c>
      <c r="BA980" s="115" t="s">
        <v>86</v>
      </c>
      <c r="BB980" s="115" t="s">
        <v>87</v>
      </c>
      <c r="BC980" s="115" t="s">
        <v>96</v>
      </c>
      <c r="BE980" s="115" t="s">
        <v>106</v>
      </c>
      <c r="BF980" s="115" t="s">
        <v>91</v>
      </c>
      <c r="BG980" s="115" t="s">
        <v>86</v>
      </c>
    </row>
    <row r="981" spans="1:59">
      <c r="A981" s="115">
        <v>6988276508</v>
      </c>
      <c r="B981" s="115" t="s">
        <v>52</v>
      </c>
      <c r="H981" s="115" t="s">
        <v>57</v>
      </c>
      <c r="N981" s="115" t="s">
        <v>26</v>
      </c>
      <c r="T981" s="142"/>
      <c r="U981" s="141">
        <f t="shared" si="345"/>
        <v>3</v>
      </c>
      <c r="V981" s="141">
        <f t="shared" si="346"/>
        <v>1</v>
      </c>
      <c r="W981" s="142"/>
      <c r="X981" s="141">
        <f t="shared" si="347"/>
        <v>1</v>
      </c>
      <c r="Y981" s="141">
        <f t="shared" si="348"/>
        <v>0</v>
      </c>
      <c r="Z981" s="141">
        <f t="shared" si="349"/>
        <v>0</v>
      </c>
      <c r="AA981" s="141">
        <f t="shared" si="350"/>
        <v>0</v>
      </c>
      <c r="AB981" s="141">
        <f t="shared" si="351"/>
        <v>0</v>
      </c>
      <c r="AC981" s="141">
        <f t="shared" si="352"/>
        <v>0</v>
      </c>
      <c r="AD981" s="141">
        <f t="shared" si="353"/>
        <v>1</v>
      </c>
      <c r="AE981" s="141">
        <f t="shared" si="354"/>
        <v>0</v>
      </c>
      <c r="AF981" s="141">
        <f t="shared" si="355"/>
        <v>0</v>
      </c>
      <c r="AG981" s="141">
        <f t="shared" si="356"/>
        <v>0</v>
      </c>
      <c r="AH981" s="141">
        <f t="shared" si="357"/>
        <v>0</v>
      </c>
      <c r="AI981" s="141">
        <f t="shared" si="358"/>
        <v>0</v>
      </c>
      <c r="AJ981" s="141">
        <f t="shared" si="359"/>
        <v>1</v>
      </c>
      <c r="AK981" s="141">
        <f t="shared" si="360"/>
        <v>0</v>
      </c>
      <c r="AL981" s="141">
        <f t="shared" si="361"/>
        <v>0</v>
      </c>
      <c r="AM981" s="141">
        <f t="shared" si="362"/>
        <v>0</v>
      </c>
      <c r="AN981" s="141">
        <f t="shared" si="363"/>
        <v>0</v>
      </c>
      <c r="AO981" s="141">
        <f t="shared" si="364"/>
        <v>0</v>
      </c>
      <c r="AP981" s="142"/>
      <c r="AQ981" s="142"/>
      <c r="AR981" s="141">
        <f t="shared" si="365"/>
        <v>3</v>
      </c>
      <c r="AS981" s="141">
        <f t="shared" si="366"/>
        <v>3</v>
      </c>
      <c r="AT981" s="141" t="str">
        <f t="shared" si="367"/>
        <v>Correct</v>
      </c>
      <c r="AU981" s="142"/>
      <c r="AV981" s="115" t="s">
        <v>83</v>
      </c>
      <c r="AW981" s="115">
        <v>54</v>
      </c>
      <c r="AX981" s="115" t="s">
        <v>84</v>
      </c>
      <c r="AY981" s="115" t="s">
        <v>167</v>
      </c>
      <c r="AZ981" s="115" t="s">
        <v>92</v>
      </c>
      <c r="BA981" s="115" t="s">
        <v>86</v>
      </c>
      <c r="BB981" s="115" t="s">
        <v>87</v>
      </c>
      <c r="BD981" s="115" t="s">
        <v>89</v>
      </c>
      <c r="BE981" s="115" t="s">
        <v>90</v>
      </c>
      <c r="BF981" s="115" t="s">
        <v>91</v>
      </c>
      <c r="BG981" s="115" t="s">
        <v>91</v>
      </c>
    </row>
    <row r="982" spans="1:59">
      <c r="A982" s="115">
        <v>6985461197</v>
      </c>
      <c r="T982" s="142"/>
      <c r="U982" s="141">
        <f t="shared" si="345"/>
        <v>0</v>
      </c>
      <c r="V982" s="141" t="e">
        <f t="shared" si="346"/>
        <v>#DIV/0!</v>
      </c>
      <c r="W982" s="142"/>
      <c r="X982" s="141">
        <f t="shared" si="347"/>
        <v>0</v>
      </c>
      <c r="Y982" s="141">
        <f t="shared" si="348"/>
        <v>0</v>
      </c>
      <c r="Z982" s="141">
        <f t="shared" si="349"/>
        <v>0</v>
      </c>
      <c r="AA982" s="141">
        <f t="shared" si="350"/>
        <v>0</v>
      </c>
      <c r="AB982" s="141">
        <f t="shared" si="351"/>
        <v>0</v>
      </c>
      <c r="AC982" s="141">
        <f t="shared" si="352"/>
        <v>0</v>
      </c>
      <c r="AD982" s="141">
        <f t="shared" si="353"/>
        <v>0</v>
      </c>
      <c r="AE982" s="141">
        <f t="shared" si="354"/>
        <v>0</v>
      </c>
      <c r="AF982" s="141">
        <f t="shared" si="355"/>
        <v>0</v>
      </c>
      <c r="AG982" s="141">
        <f t="shared" si="356"/>
        <v>0</v>
      </c>
      <c r="AH982" s="141">
        <f t="shared" si="357"/>
        <v>0</v>
      </c>
      <c r="AI982" s="141">
        <f t="shared" si="358"/>
        <v>0</v>
      </c>
      <c r="AJ982" s="141">
        <f t="shared" si="359"/>
        <v>0</v>
      </c>
      <c r="AK982" s="141">
        <f t="shared" si="360"/>
        <v>0</v>
      </c>
      <c r="AL982" s="141">
        <f t="shared" si="361"/>
        <v>0</v>
      </c>
      <c r="AM982" s="141">
        <f t="shared" si="362"/>
        <v>0</v>
      </c>
      <c r="AN982" s="141">
        <f t="shared" si="363"/>
        <v>0</v>
      </c>
      <c r="AO982" s="141">
        <f t="shared" si="364"/>
        <v>0</v>
      </c>
      <c r="AP982" s="142"/>
      <c r="AQ982" s="142"/>
      <c r="AR982" s="141">
        <f t="shared" si="365"/>
        <v>0</v>
      </c>
      <c r="AS982" s="141">
        <f t="shared" si="366"/>
        <v>0</v>
      </c>
      <c r="AT982" s="141" t="str">
        <f t="shared" si="367"/>
        <v>Correct</v>
      </c>
      <c r="AU982" s="142"/>
      <c r="AV982" s="115" t="s">
        <v>83</v>
      </c>
      <c r="AW982" s="115">
        <v>50</v>
      </c>
      <c r="AX982" s="115" t="s">
        <v>181</v>
      </c>
      <c r="AZ982" s="115" t="s">
        <v>85</v>
      </c>
      <c r="BA982" s="115" t="s">
        <v>86</v>
      </c>
      <c r="BC982" s="115" t="s">
        <v>88</v>
      </c>
      <c r="BD982" s="115" t="s">
        <v>94</v>
      </c>
      <c r="BE982" s="115" t="s">
        <v>90</v>
      </c>
      <c r="BF982" s="115" t="s">
        <v>91</v>
      </c>
      <c r="BG982" s="115" t="s">
        <v>91</v>
      </c>
    </row>
    <row r="983" spans="1:59">
      <c r="A983" s="115">
        <v>6984049032</v>
      </c>
      <c r="T983" s="142"/>
      <c r="U983" s="141">
        <f t="shared" si="345"/>
        <v>0</v>
      </c>
      <c r="V983" s="141" t="e">
        <f t="shared" si="346"/>
        <v>#DIV/0!</v>
      </c>
      <c r="W983" s="142"/>
      <c r="X983" s="141">
        <f t="shared" si="347"/>
        <v>0</v>
      </c>
      <c r="Y983" s="141">
        <f t="shared" si="348"/>
        <v>0</v>
      </c>
      <c r="Z983" s="141">
        <f t="shared" si="349"/>
        <v>0</v>
      </c>
      <c r="AA983" s="141">
        <f t="shared" si="350"/>
        <v>0</v>
      </c>
      <c r="AB983" s="141">
        <f t="shared" si="351"/>
        <v>0</v>
      </c>
      <c r="AC983" s="141">
        <f t="shared" si="352"/>
        <v>0</v>
      </c>
      <c r="AD983" s="141">
        <f t="shared" si="353"/>
        <v>0</v>
      </c>
      <c r="AE983" s="141">
        <f t="shared" si="354"/>
        <v>0</v>
      </c>
      <c r="AF983" s="141">
        <f t="shared" si="355"/>
        <v>0</v>
      </c>
      <c r="AG983" s="141">
        <f t="shared" si="356"/>
        <v>0</v>
      </c>
      <c r="AH983" s="141">
        <f t="shared" si="357"/>
        <v>0</v>
      </c>
      <c r="AI983" s="141">
        <f t="shared" si="358"/>
        <v>0</v>
      </c>
      <c r="AJ983" s="141">
        <f t="shared" si="359"/>
        <v>0</v>
      </c>
      <c r="AK983" s="141">
        <f t="shared" si="360"/>
        <v>0</v>
      </c>
      <c r="AL983" s="141">
        <f t="shared" si="361"/>
        <v>0</v>
      </c>
      <c r="AM983" s="141">
        <f t="shared" si="362"/>
        <v>0</v>
      </c>
      <c r="AN983" s="141">
        <f t="shared" si="363"/>
        <v>0</v>
      </c>
      <c r="AO983" s="141">
        <f t="shared" si="364"/>
        <v>0</v>
      </c>
      <c r="AP983" s="142"/>
      <c r="AQ983" s="142"/>
      <c r="AR983" s="141">
        <f t="shared" si="365"/>
        <v>0</v>
      </c>
      <c r="AS983" s="141">
        <f t="shared" si="366"/>
        <v>0</v>
      </c>
      <c r="AT983" s="141" t="str">
        <f t="shared" si="367"/>
        <v>Correct</v>
      </c>
      <c r="AU983" s="142"/>
      <c r="AV983" s="115" t="s">
        <v>99</v>
      </c>
      <c r="AW983" s="115">
        <v>53</v>
      </c>
      <c r="AX983" s="115" t="s">
        <v>181</v>
      </c>
      <c r="AY983" s="115" t="s">
        <v>234</v>
      </c>
      <c r="AZ983" s="115" t="s">
        <v>85</v>
      </c>
      <c r="BA983" s="115" t="s">
        <v>86</v>
      </c>
      <c r="BB983" s="115" t="s">
        <v>87</v>
      </c>
      <c r="BC983" s="115" t="s">
        <v>101</v>
      </c>
      <c r="BD983" s="115" t="s">
        <v>102</v>
      </c>
      <c r="BE983" s="115" t="s">
        <v>90</v>
      </c>
      <c r="BF983" s="115" t="s">
        <v>91</v>
      </c>
      <c r="BG983" s="115" t="s">
        <v>86</v>
      </c>
    </row>
    <row r="984" spans="1:59">
      <c r="A984" s="115">
        <v>7007915053</v>
      </c>
      <c r="I984" s="115" t="s">
        <v>58</v>
      </c>
      <c r="K984" s="115" t="s">
        <v>60</v>
      </c>
      <c r="P984" s="115" t="s">
        <v>63</v>
      </c>
      <c r="T984" s="142"/>
      <c r="U984" s="141">
        <f t="shared" si="345"/>
        <v>3</v>
      </c>
      <c r="V984" s="141">
        <f t="shared" si="346"/>
        <v>1</v>
      </c>
      <c r="W984" s="142"/>
      <c r="X984" s="141">
        <f t="shared" si="347"/>
        <v>0</v>
      </c>
      <c r="Y984" s="141">
        <f t="shared" si="348"/>
        <v>0</v>
      </c>
      <c r="Z984" s="141">
        <f t="shared" si="349"/>
        <v>0</v>
      </c>
      <c r="AA984" s="141">
        <f t="shared" si="350"/>
        <v>0</v>
      </c>
      <c r="AB984" s="141">
        <f t="shared" si="351"/>
        <v>0</v>
      </c>
      <c r="AC984" s="141">
        <f t="shared" si="352"/>
        <v>0</v>
      </c>
      <c r="AD984" s="141">
        <f t="shared" si="353"/>
        <v>0</v>
      </c>
      <c r="AE984" s="141">
        <f t="shared" si="354"/>
        <v>1</v>
      </c>
      <c r="AF984" s="141">
        <f t="shared" si="355"/>
        <v>0</v>
      </c>
      <c r="AG984" s="141">
        <f t="shared" si="356"/>
        <v>1</v>
      </c>
      <c r="AH984" s="141">
        <f t="shared" si="357"/>
        <v>0</v>
      </c>
      <c r="AI984" s="141">
        <f t="shared" si="358"/>
        <v>0</v>
      </c>
      <c r="AJ984" s="141">
        <f t="shared" si="359"/>
        <v>0</v>
      </c>
      <c r="AK984" s="141">
        <f t="shared" si="360"/>
        <v>0</v>
      </c>
      <c r="AL984" s="141">
        <f t="shared" si="361"/>
        <v>1</v>
      </c>
      <c r="AM984" s="141">
        <f t="shared" si="362"/>
        <v>0</v>
      </c>
      <c r="AN984" s="141">
        <f t="shared" si="363"/>
        <v>0</v>
      </c>
      <c r="AO984" s="141">
        <f t="shared" si="364"/>
        <v>0</v>
      </c>
      <c r="AP984" s="142"/>
      <c r="AQ984" s="142"/>
      <c r="AR984" s="141">
        <f t="shared" si="365"/>
        <v>3</v>
      </c>
      <c r="AS984" s="141">
        <f t="shared" si="366"/>
        <v>3</v>
      </c>
      <c r="AT984" s="141" t="str">
        <f t="shared" si="367"/>
        <v>Correct</v>
      </c>
      <c r="AU984" s="142"/>
      <c r="AV984" s="115" t="s">
        <v>83</v>
      </c>
      <c r="AW984" s="115">
        <v>67</v>
      </c>
      <c r="AX984" s="115" t="s">
        <v>84</v>
      </c>
      <c r="AY984" s="115" t="s">
        <v>160</v>
      </c>
      <c r="AZ984" s="115" t="s">
        <v>97</v>
      </c>
      <c r="BB984" s="115" t="s">
        <v>87</v>
      </c>
      <c r="BC984" s="115" t="s">
        <v>93</v>
      </c>
      <c r="BD984" s="115" t="s">
        <v>112</v>
      </c>
      <c r="BE984" s="115" t="s">
        <v>106</v>
      </c>
      <c r="BF984" s="115" t="s">
        <v>91</v>
      </c>
    </row>
    <row r="985" spans="1:59">
      <c r="A985" s="115">
        <v>7045777498</v>
      </c>
      <c r="G985" s="115" t="s">
        <v>56</v>
      </c>
      <c r="I985" s="115" t="s">
        <v>58</v>
      </c>
      <c r="N985" s="115" t="s">
        <v>26</v>
      </c>
      <c r="Q985" s="115" t="s">
        <v>64</v>
      </c>
      <c r="T985" s="142"/>
      <c r="U985" s="141">
        <f t="shared" si="345"/>
        <v>4</v>
      </c>
      <c r="V985" s="141">
        <f t="shared" si="346"/>
        <v>0.75</v>
      </c>
      <c r="W985" s="142"/>
      <c r="X985" s="141">
        <f t="shared" si="347"/>
        <v>0</v>
      </c>
      <c r="Y985" s="141">
        <f t="shared" si="348"/>
        <v>0</v>
      </c>
      <c r="Z985" s="141">
        <f t="shared" si="349"/>
        <v>0</v>
      </c>
      <c r="AA985" s="141">
        <f t="shared" si="350"/>
        <v>0</v>
      </c>
      <c r="AB985" s="141">
        <f t="shared" si="351"/>
        <v>0</v>
      </c>
      <c r="AC985" s="141">
        <f t="shared" si="352"/>
        <v>0.75</v>
      </c>
      <c r="AD985" s="141">
        <f t="shared" si="353"/>
        <v>0</v>
      </c>
      <c r="AE985" s="141">
        <f t="shared" si="354"/>
        <v>0.75</v>
      </c>
      <c r="AF985" s="141">
        <f t="shared" si="355"/>
        <v>0</v>
      </c>
      <c r="AG985" s="141">
        <f t="shared" si="356"/>
        <v>0</v>
      </c>
      <c r="AH985" s="141">
        <f t="shared" si="357"/>
        <v>0</v>
      </c>
      <c r="AI985" s="141">
        <f t="shared" si="358"/>
        <v>0</v>
      </c>
      <c r="AJ985" s="141">
        <f t="shared" si="359"/>
        <v>0.75</v>
      </c>
      <c r="AK985" s="141">
        <f t="shared" si="360"/>
        <v>0</v>
      </c>
      <c r="AL985" s="141">
        <f t="shared" si="361"/>
        <v>0</v>
      </c>
      <c r="AM985" s="141">
        <f t="shared" si="362"/>
        <v>0.75</v>
      </c>
      <c r="AN985" s="141">
        <f t="shared" si="363"/>
        <v>0</v>
      </c>
      <c r="AO985" s="141">
        <f t="shared" si="364"/>
        <v>0</v>
      </c>
      <c r="AP985" s="142"/>
      <c r="AQ985" s="142"/>
      <c r="AR985" s="141">
        <f t="shared" si="365"/>
        <v>3</v>
      </c>
      <c r="AS985" s="141">
        <f t="shared" si="366"/>
        <v>4</v>
      </c>
      <c r="AT985" s="141" t="str">
        <f t="shared" si="367"/>
        <v>Correct</v>
      </c>
      <c r="AU985" s="142"/>
      <c r="AV985" s="115" t="s">
        <v>83</v>
      </c>
      <c r="AW985" s="115">
        <v>86</v>
      </c>
      <c r="AX985" s="115" t="s">
        <v>181</v>
      </c>
      <c r="AY985" s="115" t="s">
        <v>202</v>
      </c>
      <c r="AZ985" s="115" t="s">
        <v>85</v>
      </c>
      <c r="BB985" s="115" t="s">
        <v>87</v>
      </c>
      <c r="BC985" s="115" t="s">
        <v>93</v>
      </c>
      <c r="BD985" s="115" t="s">
        <v>102</v>
      </c>
      <c r="BE985" s="115" t="s">
        <v>113</v>
      </c>
      <c r="BF985" s="115" t="s">
        <v>91</v>
      </c>
      <c r="BG985" s="115" t="s">
        <v>91</v>
      </c>
    </row>
    <row r="986" spans="1:59">
      <c r="A986" s="115">
        <v>7020565569</v>
      </c>
      <c r="C986" s="115" t="s">
        <v>53</v>
      </c>
      <c r="G986" s="115" t="s">
        <v>56</v>
      </c>
      <c r="S986" s="115" t="s">
        <v>66</v>
      </c>
      <c r="T986" s="142"/>
      <c r="U986" s="141">
        <f t="shared" si="345"/>
        <v>3</v>
      </c>
      <c r="V986" s="141">
        <f t="shared" si="346"/>
        <v>1</v>
      </c>
      <c r="W986" s="142"/>
      <c r="X986" s="141">
        <f t="shared" si="347"/>
        <v>0</v>
      </c>
      <c r="Y986" s="141">
        <f t="shared" si="348"/>
        <v>1</v>
      </c>
      <c r="Z986" s="141">
        <f t="shared" si="349"/>
        <v>0</v>
      </c>
      <c r="AA986" s="141">
        <f t="shared" si="350"/>
        <v>0</v>
      </c>
      <c r="AB986" s="141">
        <f t="shared" si="351"/>
        <v>0</v>
      </c>
      <c r="AC986" s="141">
        <f t="shared" si="352"/>
        <v>1</v>
      </c>
      <c r="AD986" s="141">
        <f t="shared" si="353"/>
        <v>0</v>
      </c>
      <c r="AE986" s="141">
        <f t="shared" si="354"/>
        <v>0</v>
      </c>
      <c r="AF986" s="141">
        <f t="shared" si="355"/>
        <v>0</v>
      </c>
      <c r="AG986" s="141">
        <f t="shared" si="356"/>
        <v>0</v>
      </c>
      <c r="AH986" s="141">
        <f t="shared" si="357"/>
        <v>0</v>
      </c>
      <c r="AI986" s="141">
        <f t="shared" si="358"/>
        <v>0</v>
      </c>
      <c r="AJ986" s="141">
        <f t="shared" si="359"/>
        <v>0</v>
      </c>
      <c r="AK986" s="141">
        <f t="shared" si="360"/>
        <v>0</v>
      </c>
      <c r="AL986" s="141">
        <f t="shared" si="361"/>
        <v>0</v>
      </c>
      <c r="AM986" s="141">
        <f t="shared" si="362"/>
        <v>0</v>
      </c>
      <c r="AN986" s="141">
        <f t="shared" si="363"/>
        <v>0</v>
      </c>
      <c r="AO986" s="141">
        <f t="shared" si="364"/>
        <v>1</v>
      </c>
      <c r="AP986" s="142"/>
      <c r="AQ986" s="142"/>
      <c r="AR986" s="141">
        <f t="shared" si="365"/>
        <v>3</v>
      </c>
      <c r="AS986" s="141">
        <f t="shared" si="366"/>
        <v>3</v>
      </c>
      <c r="AT986" s="141" t="str">
        <f t="shared" si="367"/>
        <v>Correct</v>
      </c>
      <c r="AU986" s="142"/>
      <c r="AV986" s="115" t="s">
        <v>83</v>
      </c>
      <c r="AW986" s="115">
        <v>65</v>
      </c>
      <c r="AX986" s="115" t="s">
        <v>181</v>
      </c>
      <c r="AY986" s="115" t="s">
        <v>224</v>
      </c>
      <c r="AZ986" s="115" t="s">
        <v>85</v>
      </c>
      <c r="BA986" s="115" t="s">
        <v>86</v>
      </c>
      <c r="BB986" s="115" t="s">
        <v>87</v>
      </c>
      <c r="BC986" s="115" t="s">
        <v>100</v>
      </c>
      <c r="BD986" s="115" t="s">
        <v>109</v>
      </c>
      <c r="BE986" s="115" t="s">
        <v>90</v>
      </c>
      <c r="BF986" s="115" t="s">
        <v>91</v>
      </c>
      <c r="BG986" s="115" t="s">
        <v>91</v>
      </c>
    </row>
    <row r="987" spans="1:59">
      <c r="A987" s="115">
        <v>6985465270</v>
      </c>
      <c r="T987" s="142"/>
      <c r="U987" s="141">
        <f t="shared" si="345"/>
        <v>0</v>
      </c>
      <c r="V987" s="141" t="e">
        <f t="shared" si="346"/>
        <v>#DIV/0!</v>
      </c>
      <c r="W987" s="142"/>
      <c r="X987" s="141">
        <f t="shared" si="347"/>
        <v>0</v>
      </c>
      <c r="Y987" s="141">
        <f t="shared" si="348"/>
        <v>0</v>
      </c>
      <c r="Z987" s="141">
        <f t="shared" si="349"/>
        <v>0</v>
      </c>
      <c r="AA987" s="141">
        <f t="shared" si="350"/>
        <v>0</v>
      </c>
      <c r="AB987" s="141">
        <f t="shared" si="351"/>
        <v>0</v>
      </c>
      <c r="AC987" s="141">
        <f t="shared" si="352"/>
        <v>0</v>
      </c>
      <c r="AD987" s="141">
        <f t="shared" si="353"/>
        <v>0</v>
      </c>
      <c r="AE987" s="141">
        <f t="shared" si="354"/>
        <v>0</v>
      </c>
      <c r="AF987" s="141">
        <f t="shared" si="355"/>
        <v>0</v>
      </c>
      <c r="AG987" s="141">
        <f t="shared" si="356"/>
        <v>0</v>
      </c>
      <c r="AH987" s="141">
        <f t="shared" si="357"/>
        <v>0</v>
      </c>
      <c r="AI987" s="141">
        <f t="shared" si="358"/>
        <v>0</v>
      </c>
      <c r="AJ987" s="141">
        <f t="shared" si="359"/>
        <v>0</v>
      </c>
      <c r="AK987" s="141">
        <f t="shared" si="360"/>
        <v>0</v>
      </c>
      <c r="AL987" s="141">
        <f t="shared" si="361"/>
        <v>0</v>
      </c>
      <c r="AM987" s="141">
        <f t="shared" si="362"/>
        <v>0</v>
      </c>
      <c r="AN987" s="141">
        <f t="shared" si="363"/>
        <v>0</v>
      </c>
      <c r="AO987" s="141">
        <f t="shared" si="364"/>
        <v>0</v>
      </c>
      <c r="AP987" s="142"/>
      <c r="AQ987" s="142"/>
      <c r="AR987" s="141">
        <f t="shared" si="365"/>
        <v>0</v>
      </c>
      <c r="AS987" s="141">
        <f t="shared" si="366"/>
        <v>0</v>
      </c>
      <c r="AT987" s="141" t="str">
        <f t="shared" si="367"/>
        <v>Correct</v>
      </c>
      <c r="AU987" s="142"/>
      <c r="AV987" s="115" t="s">
        <v>83</v>
      </c>
      <c r="AW987" s="115">
        <v>45</v>
      </c>
      <c r="AX987" s="115" t="s">
        <v>181</v>
      </c>
      <c r="AZ987" s="115" t="s">
        <v>85</v>
      </c>
      <c r="BC987" s="115" t="s">
        <v>88</v>
      </c>
      <c r="BD987" s="115" t="s">
        <v>111</v>
      </c>
      <c r="BE987" s="115" t="s">
        <v>90</v>
      </c>
      <c r="BF987" s="115" t="s">
        <v>91</v>
      </c>
      <c r="BG987" s="115" t="s">
        <v>91</v>
      </c>
    </row>
    <row r="988" spans="1:59">
      <c r="A988" s="115">
        <v>7045759383</v>
      </c>
      <c r="T988" s="142"/>
      <c r="U988" s="141">
        <f t="shared" si="345"/>
        <v>0</v>
      </c>
      <c r="V988" s="141" t="e">
        <f t="shared" si="346"/>
        <v>#DIV/0!</v>
      </c>
      <c r="W988" s="142"/>
      <c r="X988" s="141">
        <f t="shared" si="347"/>
        <v>0</v>
      </c>
      <c r="Y988" s="141">
        <f t="shared" si="348"/>
        <v>0</v>
      </c>
      <c r="Z988" s="141">
        <f t="shared" si="349"/>
        <v>0</v>
      </c>
      <c r="AA988" s="141">
        <f t="shared" si="350"/>
        <v>0</v>
      </c>
      <c r="AB988" s="141">
        <f t="shared" si="351"/>
        <v>0</v>
      </c>
      <c r="AC988" s="141">
        <f t="shared" si="352"/>
        <v>0</v>
      </c>
      <c r="AD988" s="141">
        <f t="shared" si="353"/>
        <v>0</v>
      </c>
      <c r="AE988" s="141">
        <f t="shared" si="354"/>
        <v>0</v>
      </c>
      <c r="AF988" s="141">
        <f t="shared" si="355"/>
        <v>0</v>
      </c>
      <c r="AG988" s="141">
        <f t="shared" si="356"/>
        <v>0</v>
      </c>
      <c r="AH988" s="141">
        <f t="shared" si="357"/>
        <v>0</v>
      </c>
      <c r="AI988" s="141">
        <f t="shared" si="358"/>
        <v>0</v>
      </c>
      <c r="AJ988" s="141">
        <f t="shared" si="359"/>
        <v>0</v>
      </c>
      <c r="AK988" s="141">
        <f t="shared" si="360"/>
        <v>0</v>
      </c>
      <c r="AL988" s="141">
        <f t="shared" si="361"/>
        <v>0</v>
      </c>
      <c r="AM988" s="141">
        <f t="shared" si="362"/>
        <v>0</v>
      </c>
      <c r="AN988" s="141">
        <f t="shared" si="363"/>
        <v>0</v>
      </c>
      <c r="AO988" s="141">
        <f t="shared" si="364"/>
        <v>0</v>
      </c>
      <c r="AP988" s="142"/>
      <c r="AQ988" s="142"/>
      <c r="AR988" s="141">
        <f t="shared" si="365"/>
        <v>0</v>
      </c>
      <c r="AS988" s="141">
        <f t="shared" si="366"/>
        <v>0</v>
      </c>
      <c r="AT988" s="141" t="str">
        <f t="shared" si="367"/>
        <v>Correct</v>
      </c>
      <c r="AU988" s="142"/>
      <c r="AV988" s="115" t="s">
        <v>83</v>
      </c>
      <c r="AW988" s="115">
        <v>60</v>
      </c>
      <c r="AX988" s="115" t="s">
        <v>181</v>
      </c>
      <c r="AY988" s="115" t="s">
        <v>190</v>
      </c>
      <c r="AZ988" s="115" t="s">
        <v>114</v>
      </c>
      <c r="BA988" s="115" t="s">
        <v>91</v>
      </c>
      <c r="BB988" s="115" t="s">
        <v>137</v>
      </c>
      <c r="BC988" s="115" t="s">
        <v>101</v>
      </c>
      <c r="BD988" s="115" t="s">
        <v>114</v>
      </c>
      <c r="BE988" s="115" t="s">
        <v>90</v>
      </c>
      <c r="BF988" s="115" t="s">
        <v>91</v>
      </c>
      <c r="BG988" s="115" t="s">
        <v>91</v>
      </c>
    </row>
    <row r="989" spans="1:59">
      <c r="A989" s="115">
        <v>7045767140</v>
      </c>
      <c r="T989" s="142"/>
      <c r="U989" s="141">
        <f t="shared" si="345"/>
        <v>0</v>
      </c>
      <c r="V989" s="141" t="e">
        <f t="shared" si="346"/>
        <v>#DIV/0!</v>
      </c>
      <c r="W989" s="142"/>
      <c r="X989" s="141">
        <f t="shared" si="347"/>
        <v>0</v>
      </c>
      <c r="Y989" s="141">
        <f t="shared" si="348"/>
        <v>0</v>
      </c>
      <c r="Z989" s="141">
        <f t="shared" si="349"/>
        <v>0</v>
      </c>
      <c r="AA989" s="141">
        <f t="shared" si="350"/>
        <v>0</v>
      </c>
      <c r="AB989" s="141">
        <f t="shared" si="351"/>
        <v>0</v>
      </c>
      <c r="AC989" s="141">
        <f t="shared" si="352"/>
        <v>0</v>
      </c>
      <c r="AD989" s="141">
        <f t="shared" si="353"/>
        <v>0</v>
      </c>
      <c r="AE989" s="141">
        <f t="shared" si="354"/>
        <v>0</v>
      </c>
      <c r="AF989" s="141">
        <f t="shared" si="355"/>
        <v>0</v>
      </c>
      <c r="AG989" s="141">
        <f t="shared" si="356"/>
        <v>0</v>
      </c>
      <c r="AH989" s="141">
        <f t="shared" si="357"/>
        <v>0</v>
      </c>
      <c r="AI989" s="141">
        <f t="shared" si="358"/>
        <v>0</v>
      </c>
      <c r="AJ989" s="141">
        <f t="shared" si="359"/>
        <v>0</v>
      </c>
      <c r="AK989" s="141">
        <f t="shared" si="360"/>
        <v>0</v>
      </c>
      <c r="AL989" s="141">
        <f t="shared" si="361"/>
        <v>0</v>
      </c>
      <c r="AM989" s="141">
        <f t="shared" si="362"/>
        <v>0</v>
      </c>
      <c r="AN989" s="141">
        <f t="shared" si="363"/>
        <v>0</v>
      </c>
      <c r="AO989" s="141">
        <f t="shared" si="364"/>
        <v>0</v>
      </c>
      <c r="AP989" s="142"/>
      <c r="AQ989" s="142"/>
      <c r="AR989" s="141">
        <f t="shared" si="365"/>
        <v>0</v>
      </c>
      <c r="AS989" s="141">
        <f t="shared" si="366"/>
        <v>0</v>
      </c>
      <c r="AT989" s="141" t="str">
        <f t="shared" si="367"/>
        <v>Correct</v>
      </c>
      <c r="AU989" s="142"/>
      <c r="AV989" s="115" t="s">
        <v>83</v>
      </c>
      <c r="AW989" s="115">
        <v>55</v>
      </c>
      <c r="AX989" s="115" t="s">
        <v>181</v>
      </c>
      <c r="AY989" s="115" t="s">
        <v>234</v>
      </c>
      <c r="AZ989" s="115" t="s">
        <v>85</v>
      </c>
      <c r="BA989" s="115" t="s">
        <v>86</v>
      </c>
      <c r="BB989" s="115" t="s">
        <v>87</v>
      </c>
      <c r="BC989" s="115" t="s">
        <v>101</v>
      </c>
      <c r="BD989" s="115" t="s">
        <v>109</v>
      </c>
      <c r="BE989" s="115" t="s">
        <v>113</v>
      </c>
      <c r="BF989" s="115" t="s">
        <v>91</v>
      </c>
      <c r="BG989" s="115" t="s">
        <v>91</v>
      </c>
    </row>
    <row r="990" spans="1:59">
      <c r="A990" s="115">
        <v>7008107755</v>
      </c>
      <c r="B990" s="115" t="s">
        <v>52</v>
      </c>
      <c r="E990" s="115" t="s">
        <v>19</v>
      </c>
      <c r="T990" s="142"/>
      <c r="U990" s="141">
        <f t="shared" si="345"/>
        <v>2</v>
      </c>
      <c r="V990" s="141">
        <f t="shared" si="346"/>
        <v>1.5</v>
      </c>
      <c r="W990" s="142"/>
      <c r="X990" s="141">
        <f t="shared" si="347"/>
        <v>1</v>
      </c>
      <c r="Y990" s="141">
        <f t="shared" si="348"/>
        <v>0</v>
      </c>
      <c r="Z990" s="141">
        <f t="shared" si="349"/>
        <v>0</v>
      </c>
      <c r="AA990" s="141">
        <f t="shared" si="350"/>
        <v>1</v>
      </c>
      <c r="AB990" s="141">
        <f t="shared" si="351"/>
        <v>0</v>
      </c>
      <c r="AC990" s="141">
        <f t="shared" si="352"/>
        <v>0</v>
      </c>
      <c r="AD990" s="141">
        <f t="shared" si="353"/>
        <v>0</v>
      </c>
      <c r="AE990" s="141">
        <f t="shared" si="354"/>
        <v>0</v>
      </c>
      <c r="AF990" s="141">
        <f t="shared" si="355"/>
        <v>0</v>
      </c>
      <c r="AG990" s="141">
        <f t="shared" si="356"/>
        <v>0</v>
      </c>
      <c r="AH990" s="141">
        <f t="shared" si="357"/>
        <v>0</v>
      </c>
      <c r="AI990" s="141">
        <f t="shared" si="358"/>
        <v>0</v>
      </c>
      <c r="AJ990" s="141">
        <f t="shared" si="359"/>
        <v>0</v>
      </c>
      <c r="AK990" s="141">
        <f t="shared" si="360"/>
        <v>0</v>
      </c>
      <c r="AL990" s="141">
        <f t="shared" si="361"/>
        <v>0</v>
      </c>
      <c r="AM990" s="141">
        <f t="shared" si="362"/>
        <v>0</v>
      </c>
      <c r="AN990" s="141">
        <f t="shared" si="363"/>
        <v>0</v>
      </c>
      <c r="AO990" s="141">
        <f t="shared" si="364"/>
        <v>0</v>
      </c>
      <c r="AP990" s="142"/>
      <c r="AQ990" s="142"/>
      <c r="AR990" s="141">
        <f t="shared" si="365"/>
        <v>2</v>
      </c>
      <c r="AS990" s="141">
        <f t="shared" si="366"/>
        <v>2</v>
      </c>
      <c r="AT990" s="141" t="str">
        <f t="shared" si="367"/>
        <v>Correct</v>
      </c>
      <c r="AU990" s="142"/>
      <c r="AV990" s="115" t="s">
        <v>83</v>
      </c>
      <c r="AW990" s="115">
        <v>72</v>
      </c>
      <c r="AX990" s="115" t="s">
        <v>84</v>
      </c>
      <c r="AY990" s="115" t="s">
        <v>129</v>
      </c>
      <c r="AZ990" s="115" t="s">
        <v>85</v>
      </c>
      <c r="BB990" s="115" t="s">
        <v>87</v>
      </c>
      <c r="BD990" s="115" t="s">
        <v>89</v>
      </c>
      <c r="BE990" s="115" t="s">
        <v>106</v>
      </c>
      <c r="BF990" s="115" t="s">
        <v>91</v>
      </c>
      <c r="BG990" s="115" t="s">
        <v>91</v>
      </c>
    </row>
    <row r="991" spans="1:59">
      <c r="A991" s="115">
        <v>7045794478</v>
      </c>
      <c r="T991" s="142"/>
      <c r="U991" s="141">
        <f t="shared" si="345"/>
        <v>0</v>
      </c>
      <c r="V991" s="141" t="e">
        <f t="shared" si="346"/>
        <v>#DIV/0!</v>
      </c>
      <c r="W991" s="142"/>
      <c r="X991" s="141">
        <f t="shared" si="347"/>
        <v>0</v>
      </c>
      <c r="Y991" s="141">
        <f t="shared" si="348"/>
        <v>0</v>
      </c>
      <c r="Z991" s="141">
        <f t="shared" si="349"/>
        <v>0</v>
      </c>
      <c r="AA991" s="141">
        <f t="shared" si="350"/>
        <v>0</v>
      </c>
      <c r="AB991" s="141">
        <f t="shared" si="351"/>
        <v>0</v>
      </c>
      <c r="AC991" s="141">
        <f t="shared" si="352"/>
        <v>0</v>
      </c>
      <c r="AD991" s="141">
        <f t="shared" si="353"/>
        <v>0</v>
      </c>
      <c r="AE991" s="141">
        <f t="shared" si="354"/>
        <v>0</v>
      </c>
      <c r="AF991" s="141">
        <f t="shared" si="355"/>
        <v>0</v>
      </c>
      <c r="AG991" s="141">
        <f t="shared" si="356"/>
        <v>0</v>
      </c>
      <c r="AH991" s="141">
        <f t="shared" si="357"/>
        <v>0</v>
      </c>
      <c r="AI991" s="141">
        <f t="shared" si="358"/>
        <v>0</v>
      </c>
      <c r="AJ991" s="141">
        <f t="shared" si="359"/>
        <v>0</v>
      </c>
      <c r="AK991" s="141">
        <f t="shared" si="360"/>
        <v>0</v>
      </c>
      <c r="AL991" s="141">
        <f t="shared" si="361"/>
        <v>0</v>
      </c>
      <c r="AM991" s="141">
        <f t="shared" si="362"/>
        <v>0</v>
      </c>
      <c r="AN991" s="141">
        <f t="shared" si="363"/>
        <v>0</v>
      </c>
      <c r="AO991" s="141">
        <f t="shared" si="364"/>
        <v>0</v>
      </c>
      <c r="AP991" s="142"/>
      <c r="AQ991" s="142"/>
      <c r="AR991" s="141">
        <f t="shared" si="365"/>
        <v>0</v>
      </c>
      <c r="AS991" s="141">
        <f t="shared" si="366"/>
        <v>0</v>
      </c>
      <c r="AT991" s="141" t="str">
        <f t="shared" si="367"/>
        <v>Correct</v>
      </c>
      <c r="AU991" s="142"/>
      <c r="AV991" s="115" t="s">
        <v>83</v>
      </c>
      <c r="AW991" s="115">
        <v>48</v>
      </c>
      <c r="AX991" s="115" t="s">
        <v>181</v>
      </c>
      <c r="AY991" s="115" t="s">
        <v>214</v>
      </c>
      <c r="AZ991" s="115" t="s">
        <v>85</v>
      </c>
      <c r="BA991" s="115" t="s">
        <v>86</v>
      </c>
      <c r="BB991" s="115" t="s">
        <v>87</v>
      </c>
      <c r="BE991" s="115" t="s">
        <v>90</v>
      </c>
      <c r="BF991" s="115" t="s">
        <v>91</v>
      </c>
      <c r="BG991" s="115" t="s">
        <v>91</v>
      </c>
    </row>
    <row r="992" spans="1:59">
      <c r="A992" s="115">
        <v>7020347026</v>
      </c>
      <c r="M992" s="115" t="s">
        <v>62</v>
      </c>
      <c r="S992" s="115" t="s">
        <v>66</v>
      </c>
      <c r="T992" s="142"/>
      <c r="U992" s="141">
        <f t="shared" si="345"/>
        <v>2</v>
      </c>
      <c r="V992" s="141">
        <f t="shared" si="346"/>
        <v>1.5</v>
      </c>
      <c r="W992" s="142"/>
      <c r="X992" s="141">
        <f t="shared" si="347"/>
        <v>0</v>
      </c>
      <c r="Y992" s="141">
        <f t="shared" si="348"/>
        <v>0</v>
      </c>
      <c r="Z992" s="141">
        <f t="shared" si="349"/>
        <v>0</v>
      </c>
      <c r="AA992" s="141">
        <f t="shared" si="350"/>
        <v>0</v>
      </c>
      <c r="AB992" s="141">
        <f t="shared" si="351"/>
        <v>0</v>
      </c>
      <c r="AC992" s="141">
        <f t="shared" si="352"/>
        <v>0</v>
      </c>
      <c r="AD992" s="141">
        <f t="shared" si="353"/>
        <v>0</v>
      </c>
      <c r="AE992" s="141">
        <f t="shared" si="354"/>
        <v>0</v>
      </c>
      <c r="AF992" s="141">
        <f t="shared" si="355"/>
        <v>0</v>
      </c>
      <c r="AG992" s="141">
        <f t="shared" si="356"/>
        <v>0</v>
      </c>
      <c r="AH992" s="141">
        <f t="shared" si="357"/>
        <v>0</v>
      </c>
      <c r="AI992" s="141">
        <f t="shared" si="358"/>
        <v>1</v>
      </c>
      <c r="AJ992" s="141">
        <f t="shared" si="359"/>
        <v>0</v>
      </c>
      <c r="AK992" s="141">
        <f t="shared" si="360"/>
        <v>0</v>
      </c>
      <c r="AL992" s="141">
        <f t="shared" si="361"/>
        <v>0</v>
      </c>
      <c r="AM992" s="141">
        <f t="shared" si="362"/>
        <v>0</v>
      </c>
      <c r="AN992" s="141">
        <f t="shared" si="363"/>
        <v>0</v>
      </c>
      <c r="AO992" s="141">
        <f t="shared" si="364"/>
        <v>1</v>
      </c>
      <c r="AP992" s="142"/>
      <c r="AQ992" s="142"/>
      <c r="AR992" s="141">
        <f t="shared" si="365"/>
        <v>2</v>
      </c>
      <c r="AS992" s="141">
        <f t="shared" si="366"/>
        <v>2</v>
      </c>
      <c r="AT992" s="141" t="str">
        <f t="shared" si="367"/>
        <v>Correct</v>
      </c>
      <c r="AU992" s="142"/>
      <c r="AV992" s="115" t="s">
        <v>83</v>
      </c>
      <c r="AX992" s="115" t="s">
        <v>181</v>
      </c>
      <c r="AY992" s="115" t="s">
        <v>207</v>
      </c>
      <c r="AZ992" s="115" t="s">
        <v>107</v>
      </c>
      <c r="BA992" s="115" t="s">
        <v>91</v>
      </c>
      <c r="BB992" s="115" t="s">
        <v>87</v>
      </c>
      <c r="BC992" s="115" t="s">
        <v>104</v>
      </c>
      <c r="BD992" s="115" t="s">
        <v>94</v>
      </c>
      <c r="BE992" s="115" t="s">
        <v>90</v>
      </c>
      <c r="BF992" s="115" t="s">
        <v>91</v>
      </c>
    </row>
    <row r="993" spans="1:59">
      <c r="A993" s="115">
        <v>7020361801</v>
      </c>
      <c r="T993" s="142"/>
      <c r="U993" s="141">
        <f t="shared" si="345"/>
        <v>0</v>
      </c>
      <c r="V993" s="141" t="e">
        <f t="shared" si="346"/>
        <v>#DIV/0!</v>
      </c>
      <c r="W993" s="142"/>
      <c r="X993" s="141">
        <f t="shared" si="347"/>
        <v>0</v>
      </c>
      <c r="Y993" s="141">
        <f t="shared" si="348"/>
        <v>0</v>
      </c>
      <c r="Z993" s="141">
        <f t="shared" si="349"/>
        <v>0</v>
      </c>
      <c r="AA993" s="141">
        <f t="shared" si="350"/>
        <v>0</v>
      </c>
      <c r="AB993" s="141">
        <f t="shared" si="351"/>
        <v>0</v>
      </c>
      <c r="AC993" s="141">
        <f t="shared" si="352"/>
        <v>0</v>
      </c>
      <c r="AD993" s="141">
        <f t="shared" si="353"/>
        <v>0</v>
      </c>
      <c r="AE993" s="141">
        <f t="shared" si="354"/>
        <v>0</v>
      </c>
      <c r="AF993" s="141">
        <f t="shared" si="355"/>
        <v>0</v>
      </c>
      <c r="AG993" s="141">
        <f t="shared" si="356"/>
        <v>0</v>
      </c>
      <c r="AH993" s="141">
        <f t="shared" si="357"/>
        <v>0</v>
      </c>
      <c r="AI993" s="141">
        <f t="shared" si="358"/>
        <v>0</v>
      </c>
      <c r="AJ993" s="141">
        <f t="shared" si="359"/>
        <v>0</v>
      </c>
      <c r="AK993" s="141">
        <f t="shared" si="360"/>
        <v>0</v>
      </c>
      <c r="AL993" s="141">
        <f t="shared" si="361"/>
        <v>0</v>
      </c>
      <c r="AM993" s="141">
        <f t="shared" si="362"/>
        <v>0</v>
      </c>
      <c r="AN993" s="141">
        <f t="shared" si="363"/>
        <v>0</v>
      </c>
      <c r="AO993" s="141">
        <f t="shared" si="364"/>
        <v>0</v>
      </c>
      <c r="AP993" s="142"/>
      <c r="AQ993" s="142"/>
      <c r="AR993" s="141">
        <f t="shared" si="365"/>
        <v>0</v>
      </c>
      <c r="AS993" s="141">
        <f t="shared" si="366"/>
        <v>0</v>
      </c>
      <c r="AT993" s="141" t="str">
        <f t="shared" si="367"/>
        <v>Correct</v>
      </c>
      <c r="AU993" s="142"/>
      <c r="AV993" s="115" t="s">
        <v>83</v>
      </c>
      <c r="AW993" s="115">
        <v>71</v>
      </c>
      <c r="AX993" s="115" t="s">
        <v>181</v>
      </c>
      <c r="AY993" s="115" t="s">
        <v>208</v>
      </c>
      <c r="AZ993" s="115" t="s">
        <v>85</v>
      </c>
      <c r="BA993" s="115" t="s">
        <v>86</v>
      </c>
      <c r="BB993" s="115" t="s">
        <v>87</v>
      </c>
      <c r="BC993" s="115" t="s">
        <v>88</v>
      </c>
      <c r="BD993" s="115" t="s">
        <v>89</v>
      </c>
      <c r="BE993" s="115" t="s">
        <v>106</v>
      </c>
      <c r="BF993" s="115" t="s">
        <v>91</v>
      </c>
      <c r="BG993" s="115" t="s">
        <v>91</v>
      </c>
    </row>
    <row r="994" spans="1:59">
      <c r="A994" s="115">
        <v>7044850932</v>
      </c>
      <c r="T994" s="142"/>
      <c r="U994" s="141">
        <f t="shared" si="345"/>
        <v>0</v>
      </c>
      <c r="V994" s="141" t="e">
        <f t="shared" si="346"/>
        <v>#DIV/0!</v>
      </c>
      <c r="W994" s="142"/>
      <c r="X994" s="141">
        <f t="shared" si="347"/>
        <v>0</v>
      </c>
      <c r="Y994" s="141">
        <f t="shared" si="348"/>
        <v>0</v>
      </c>
      <c r="Z994" s="141">
        <f t="shared" si="349"/>
        <v>0</v>
      </c>
      <c r="AA994" s="141">
        <f t="shared" si="350"/>
        <v>0</v>
      </c>
      <c r="AB994" s="141">
        <f t="shared" si="351"/>
        <v>0</v>
      </c>
      <c r="AC994" s="141">
        <f t="shared" si="352"/>
        <v>0</v>
      </c>
      <c r="AD994" s="141">
        <f t="shared" si="353"/>
        <v>0</v>
      </c>
      <c r="AE994" s="141">
        <f t="shared" si="354"/>
        <v>0</v>
      </c>
      <c r="AF994" s="141">
        <f t="shared" si="355"/>
        <v>0</v>
      </c>
      <c r="AG994" s="141">
        <f t="shared" si="356"/>
        <v>0</v>
      </c>
      <c r="AH994" s="141">
        <f t="shared" si="357"/>
        <v>0</v>
      </c>
      <c r="AI994" s="141">
        <f t="shared" si="358"/>
        <v>0</v>
      </c>
      <c r="AJ994" s="141">
        <f t="shared" si="359"/>
        <v>0</v>
      </c>
      <c r="AK994" s="141">
        <f t="shared" si="360"/>
        <v>0</v>
      </c>
      <c r="AL994" s="141">
        <f t="shared" si="361"/>
        <v>0</v>
      </c>
      <c r="AM994" s="141">
        <f t="shared" si="362"/>
        <v>0</v>
      </c>
      <c r="AN994" s="141">
        <f t="shared" si="363"/>
        <v>0</v>
      </c>
      <c r="AO994" s="141">
        <f t="shared" si="364"/>
        <v>0</v>
      </c>
      <c r="AP994" s="142"/>
      <c r="AQ994" s="142"/>
      <c r="AR994" s="141">
        <f t="shared" si="365"/>
        <v>0</v>
      </c>
      <c r="AS994" s="141">
        <f t="shared" si="366"/>
        <v>0</v>
      </c>
      <c r="AT994" s="141" t="str">
        <f t="shared" si="367"/>
        <v>Correct</v>
      </c>
      <c r="AU994" s="142"/>
      <c r="AV994" s="115" t="s">
        <v>83</v>
      </c>
      <c r="AW994" s="115">
        <v>69</v>
      </c>
      <c r="AX994" s="115" t="s">
        <v>84</v>
      </c>
      <c r="AY994" s="115" t="s">
        <v>152</v>
      </c>
      <c r="AZ994" s="115" t="s">
        <v>85</v>
      </c>
      <c r="BA994" s="115" t="s">
        <v>86</v>
      </c>
      <c r="BB994" s="115" t="s">
        <v>87</v>
      </c>
      <c r="BC994" s="115" t="s">
        <v>96</v>
      </c>
      <c r="BD994" s="115" t="s">
        <v>94</v>
      </c>
      <c r="BE994" s="115" t="s">
        <v>106</v>
      </c>
      <c r="BF994" s="115" t="s">
        <v>91</v>
      </c>
    </row>
    <row r="995" spans="1:59">
      <c r="A995" s="115">
        <v>6985434258</v>
      </c>
      <c r="I995" s="115" t="s">
        <v>58</v>
      </c>
      <c r="K995" s="115" t="s">
        <v>60</v>
      </c>
      <c r="N995" s="115" t="s">
        <v>26</v>
      </c>
      <c r="T995" s="142"/>
      <c r="U995" s="141">
        <f t="shared" si="345"/>
        <v>3</v>
      </c>
      <c r="V995" s="141">
        <f t="shared" si="346"/>
        <v>1</v>
      </c>
      <c r="W995" s="142"/>
      <c r="X995" s="141">
        <f t="shared" si="347"/>
        <v>0</v>
      </c>
      <c r="Y995" s="141">
        <f t="shared" si="348"/>
        <v>0</v>
      </c>
      <c r="Z995" s="141">
        <f t="shared" si="349"/>
        <v>0</v>
      </c>
      <c r="AA995" s="141">
        <f t="shared" si="350"/>
        <v>0</v>
      </c>
      <c r="AB995" s="141">
        <f t="shared" si="351"/>
        <v>0</v>
      </c>
      <c r="AC995" s="141">
        <f t="shared" si="352"/>
        <v>0</v>
      </c>
      <c r="AD995" s="141">
        <f t="shared" si="353"/>
        <v>0</v>
      </c>
      <c r="AE995" s="141">
        <f t="shared" si="354"/>
        <v>1</v>
      </c>
      <c r="AF995" s="141">
        <f t="shared" si="355"/>
        <v>0</v>
      </c>
      <c r="AG995" s="141">
        <f t="shared" si="356"/>
        <v>1</v>
      </c>
      <c r="AH995" s="141">
        <f t="shared" si="357"/>
        <v>0</v>
      </c>
      <c r="AI995" s="141">
        <f t="shared" si="358"/>
        <v>0</v>
      </c>
      <c r="AJ995" s="141">
        <f t="shared" si="359"/>
        <v>1</v>
      </c>
      <c r="AK995" s="141">
        <f t="shared" si="360"/>
        <v>0</v>
      </c>
      <c r="AL995" s="141">
        <f t="shared" si="361"/>
        <v>0</v>
      </c>
      <c r="AM995" s="141">
        <f t="shared" si="362"/>
        <v>0</v>
      </c>
      <c r="AN995" s="141">
        <f t="shared" si="363"/>
        <v>0</v>
      </c>
      <c r="AO995" s="141">
        <f t="shared" si="364"/>
        <v>0</v>
      </c>
      <c r="AP995" s="142"/>
      <c r="AQ995" s="142"/>
      <c r="AR995" s="141">
        <f t="shared" si="365"/>
        <v>3</v>
      </c>
      <c r="AS995" s="141">
        <f t="shared" si="366"/>
        <v>3</v>
      </c>
      <c r="AT995" s="141" t="str">
        <f t="shared" si="367"/>
        <v>Correct</v>
      </c>
      <c r="AU995" s="142"/>
      <c r="AV995" s="115" t="s">
        <v>83</v>
      </c>
      <c r="AW995" s="115">
        <v>61</v>
      </c>
      <c r="AX995" s="115" t="s">
        <v>84</v>
      </c>
      <c r="AY995" s="115" t="s">
        <v>175</v>
      </c>
      <c r="AZ995" s="115" t="s">
        <v>85</v>
      </c>
      <c r="BA995" s="115" t="s">
        <v>86</v>
      </c>
      <c r="BB995" s="115" t="s">
        <v>87</v>
      </c>
      <c r="BD995" s="115" t="s">
        <v>89</v>
      </c>
      <c r="BE995" s="115" t="s">
        <v>106</v>
      </c>
      <c r="BF995" s="115" t="s">
        <v>91</v>
      </c>
      <c r="BG995" s="115" t="s">
        <v>91</v>
      </c>
    </row>
    <row r="996" spans="1:59">
      <c r="A996" s="115">
        <v>7045766406</v>
      </c>
      <c r="T996" s="142"/>
      <c r="U996" s="141">
        <f t="shared" si="345"/>
        <v>0</v>
      </c>
      <c r="V996" s="141" t="e">
        <f t="shared" si="346"/>
        <v>#DIV/0!</v>
      </c>
      <c r="W996" s="142"/>
      <c r="X996" s="141">
        <f t="shared" si="347"/>
        <v>0</v>
      </c>
      <c r="Y996" s="141">
        <f t="shared" si="348"/>
        <v>0</v>
      </c>
      <c r="Z996" s="141">
        <f t="shared" si="349"/>
        <v>0</v>
      </c>
      <c r="AA996" s="141">
        <f t="shared" si="350"/>
        <v>0</v>
      </c>
      <c r="AB996" s="141">
        <f t="shared" si="351"/>
        <v>0</v>
      </c>
      <c r="AC996" s="141">
        <f t="shared" si="352"/>
        <v>0</v>
      </c>
      <c r="AD996" s="141">
        <f t="shared" si="353"/>
        <v>0</v>
      </c>
      <c r="AE996" s="141">
        <f t="shared" si="354"/>
        <v>0</v>
      </c>
      <c r="AF996" s="141">
        <f t="shared" si="355"/>
        <v>0</v>
      </c>
      <c r="AG996" s="141">
        <f t="shared" si="356"/>
        <v>0</v>
      </c>
      <c r="AH996" s="141">
        <f t="shared" si="357"/>
        <v>0</v>
      </c>
      <c r="AI996" s="141">
        <f t="shared" si="358"/>
        <v>0</v>
      </c>
      <c r="AJ996" s="141">
        <f t="shared" si="359"/>
        <v>0</v>
      </c>
      <c r="AK996" s="141">
        <f t="shared" si="360"/>
        <v>0</v>
      </c>
      <c r="AL996" s="141">
        <f t="shared" si="361"/>
        <v>0</v>
      </c>
      <c r="AM996" s="141">
        <f t="shared" si="362"/>
        <v>0</v>
      </c>
      <c r="AN996" s="141">
        <f t="shared" si="363"/>
        <v>0</v>
      </c>
      <c r="AO996" s="141">
        <f t="shared" si="364"/>
        <v>0</v>
      </c>
      <c r="AP996" s="142"/>
      <c r="AQ996" s="142"/>
      <c r="AR996" s="141">
        <f t="shared" si="365"/>
        <v>0</v>
      </c>
      <c r="AS996" s="141">
        <f t="shared" si="366"/>
        <v>0</v>
      </c>
      <c r="AT996" s="141" t="str">
        <f t="shared" si="367"/>
        <v>Correct</v>
      </c>
      <c r="AU996" s="142"/>
      <c r="AV996" s="115" t="s">
        <v>83</v>
      </c>
      <c r="AW996" s="115">
        <v>73</v>
      </c>
      <c r="AX996" s="115" t="s">
        <v>181</v>
      </c>
      <c r="AY996" s="115" t="s">
        <v>208</v>
      </c>
      <c r="AZ996" s="115" t="s">
        <v>85</v>
      </c>
      <c r="BA996" s="115" t="s">
        <v>86</v>
      </c>
      <c r="BB996" s="115" t="s">
        <v>87</v>
      </c>
      <c r="BD996" s="115" t="s">
        <v>111</v>
      </c>
      <c r="BE996" s="115" t="s">
        <v>106</v>
      </c>
      <c r="BF996" s="115" t="s">
        <v>91</v>
      </c>
      <c r="BG996" s="115" t="s">
        <v>86</v>
      </c>
    </row>
    <row r="997" spans="1:59">
      <c r="A997" s="115">
        <v>6988292473</v>
      </c>
      <c r="B997" s="115" t="s">
        <v>52</v>
      </c>
      <c r="G997" s="115" t="s">
        <v>56</v>
      </c>
      <c r="H997" s="115" t="s">
        <v>57</v>
      </c>
      <c r="T997" s="142"/>
      <c r="U997" s="141">
        <f t="shared" si="345"/>
        <v>3</v>
      </c>
      <c r="V997" s="141">
        <f t="shared" si="346"/>
        <v>1</v>
      </c>
      <c r="W997" s="142"/>
      <c r="X997" s="141">
        <f t="shared" si="347"/>
        <v>1</v>
      </c>
      <c r="Y997" s="141">
        <f t="shared" si="348"/>
        <v>0</v>
      </c>
      <c r="Z997" s="141">
        <f t="shared" si="349"/>
        <v>0</v>
      </c>
      <c r="AA997" s="141">
        <f t="shared" si="350"/>
        <v>0</v>
      </c>
      <c r="AB997" s="141">
        <f t="shared" si="351"/>
        <v>0</v>
      </c>
      <c r="AC997" s="141">
        <f t="shared" si="352"/>
        <v>1</v>
      </c>
      <c r="AD997" s="141">
        <f t="shared" si="353"/>
        <v>1</v>
      </c>
      <c r="AE997" s="141">
        <f t="shared" si="354"/>
        <v>0</v>
      </c>
      <c r="AF997" s="141">
        <f t="shared" si="355"/>
        <v>0</v>
      </c>
      <c r="AG997" s="141">
        <f t="shared" si="356"/>
        <v>0</v>
      </c>
      <c r="AH997" s="141">
        <f t="shared" si="357"/>
        <v>0</v>
      </c>
      <c r="AI997" s="141">
        <f t="shared" si="358"/>
        <v>0</v>
      </c>
      <c r="AJ997" s="141">
        <f t="shared" si="359"/>
        <v>0</v>
      </c>
      <c r="AK997" s="141">
        <f t="shared" si="360"/>
        <v>0</v>
      </c>
      <c r="AL997" s="141">
        <f t="shared" si="361"/>
        <v>0</v>
      </c>
      <c r="AM997" s="141">
        <f t="shared" si="362"/>
        <v>0</v>
      </c>
      <c r="AN997" s="141">
        <f t="shared" si="363"/>
        <v>0</v>
      </c>
      <c r="AO997" s="141">
        <f t="shared" si="364"/>
        <v>0</v>
      </c>
      <c r="AP997" s="142"/>
      <c r="AQ997" s="142"/>
      <c r="AR997" s="141">
        <f t="shared" si="365"/>
        <v>3</v>
      </c>
      <c r="AS997" s="141">
        <f t="shared" si="366"/>
        <v>3</v>
      </c>
      <c r="AT997" s="141" t="str">
        <f t="shared" si="367"/>
        <v>Correct</v>
      </c>
      <c r="AU997" s="142"/>
      <c r="AV997" s="115" t="s">
        <v>83</v>
      </c>
      <c r="AW997" s="115">
        <v>80</v>
      </c>
      <c r="AX997" s="115" t="s">
        <v>84</v>
      </c>
      <c r="AY997" s="115" t="s">
        <v>159</v>
      </c>
      <c r="AZ997" s="115" t="s">
        <v>85</v>
      </c>
      <c r="BA997" s="115" t="s">
        <v>86</v>
      </c>
      <c r="BB997" s="115" t="s">
        <v>87</v>
      </c>
      <c r="BC997" s="115" t="s">
        <v>100</v>
      </c>
      <c r="BD997" s="115" t="s">
        <v>102</v>
      </c>
      <c r="BE997" s="115" t="s">
        <v>106</v>
      </c>
      <c r="BF997" s="115" t="s">
        <v>91</v>
      </c>
      <c r="BG997" s="115" t="s">
        <v>91</v>
      </c>
    </row>
    <row r="998" spans="1:59">
      <c r="A998" s="115">
        <v>7020349239</v>
      </c>
      <c r="K998" s="115" t="s">
        <v>60</v>
      </c>
      <c r="T998" s="142"/>
      <c r="U998" s="141">
        <f t="shared" si="345"/>
        <v>1</v>
      </c>
      <c r="V998" s="141">
        <f t="shared" si="346"/>
        <v>3</v>
      </c>
      <c r="W998" s="142"/>
      <c r="X998" s="141">
        <f t="shared" si="347"/>
        <v>0</v>
      </c>
      <c r="Y998" s="141">
        <f t="shared" si="348"/>
        <v>0</v>
      </c>
      <c r="Z998" s="141">
        <f t="shared" si="349"/>
        <v>0</v>
      </c>
      <c r="AA998" s="141">
        <f t="shared" si="350"/>
        <v>0</v>
      </c>
      <c r="AB998" s="141">
        <f t="shared" si="351"/>
        <v>0</v>
      </c>
      <c r="AC998" s="141">
        <f t="shared" si="352"/>
        <v>0</v>
      </c>
      <c r="AD998" s="141">
        <f t="shared" si="353"/>
        <v>0</v>
      </c>
      <c r="AE998" s="141">
        <f t="shared" si="354"/>
        <v>0</v>
      </c>
      <c r="AF998" s="141">
        <f t="shared" si="355"/>
        <v>0</v>
      </c>
      <c r="AG998" s="141">
        <f t="shared" si="356"/>
        <v>1</v>
      </c>
      <c r="AH998" s="141">
        <f t="shared" si="357"/>
        <v>0</v>
      </c>
      <c r="AI998" s="141">
        <f t="shared" si="358"/>
        <v>0</v>
      </c>
      <c r="AJ998" s="141">
        <f t="shared" si="359"/>
        <v>0</v>
      </c>
      <c r="AK998" s="141">
        <f t="shared" si="360"/>
        <v>0</v>
      </c>
      <c r="AL998" s="141">
        <f t="shared" si="361"/>
        <v>0</v>
      </c>
      <c r="AM998" s="141">
        <f t="shared" si="362"/>
        <v>0</v>
      </c>
      <c r="AN998" s="141">
        <f t="shared" si="363"/>
        <v>0</v>
      </c>
      <c r="AO998" s="141">
        <f t="shared" si="364"/>
        <v>0</v>
      </c>
      <c r="AP998" s="142"/>
      <c r="AQ998" s="142"/>
      <c r="AR998" s="141">
        <f t="shared" si="365"/>
        <v>1</v>
      </c>
      <c r="AS998" s="141">
        <f t="shared" si="366"/>
        <v>1</v>
      </c>
      <c r="AT998" s="141" t="str">
        <f t="shared" si="367"/>
        <v>Correct</v>
      </c>
      <c r="AU998" s="142"/>
      <c r="AV998" s="115" t="s">
        <v>83</v>
      </c>
      <c r="AW998" s="115">
        <v>41</v>
      </c>
      <c r="AX998" s="115" t="s">
        <v>181</v>
      </c>
      <c r="AY998" s="115" t="s">
        <v>440</v>
      </c>
      <c r="AZ998" s="115" t="s">
        <v>85</v>
      </c>
      <c r="BA998" s="115" t="s">
        <v>86</v>
      </c>
      <c r="BB998" s="115" t="s">
        <v>87</v>
      </c>
      <c r="BC998" s="115" t="s">
        <v>100</v>
      </c>
      <c r="BD998" s="115" t="s">
        <v>94</v>
      </c>
      <c r="BE998" s="115" t="s">
        <v>113</v>
      </c>
      <c r="BF998" s="115" t="s">
        <v>91</v>
      </c>
      <c r="BG998" s="115" t="s">
        <v>91</v>
      </c>
    </row>
    <row r="999" spans="1:59">
      <c r="A999" s="115">
        <v>7011090806</v>
      </c>
      <c r="K999" s="115" t="s">
        <v>60</v>
      </c>
      <c r="T999" s="142"/>
      <c r="U999" s="141">
        <f t="shared" si="345"/>
        <v>1</v>
      </c>
      <c r="V999" s="141">
        <f t="shared" si="346"/>
        <v>3</v>
      </c>
      <c r="W999" s="142"/>
      <c r="X999" s="141">
        <f t="shared" si="347"/>
        <v>0</v>
      </c>
      <c r="Y999" s="141">
        <f t="shared" si="348"/>
        <v>0</v>
      </c>
      <c r="Z999" s="141">
        <f t="shared" si="349"/>
        <v>0</v>
      </c>
      <c r="AA999" s="141">
        <f t="shared" si="350"/>
        <v>0</v>
      </c>
      <c r="AB999" s="141">
        <f t="shared" si="351"/>
        <v>0</v>
      </c>
      <c r="AC999" s="141">
        <f t="shared" si="352"/>
        <v>0</v>
      </c>
      <c r="AD999" s="141">
        <f t="shared" si="353"/>
        <v>0</v>
      </c>
      <c r="AE999" s="141">
        <f t="shared" si="354"/>
        <v>0</v>
      </c>
      <c r="AF999" s="141">
        <f t="shared" si="355"/>
        <v>0</v>
      </c>
      <c r="AG999" s="141">
        <f t="shared" si="356"/>
        <v>1</v>
      </c>
      <c r="AH999" s="141">
        <f t="shared" si="357"/>
        <v>0</v>
      </c>
      <c r="AI999" s="141">
        <f t="shared" si="358"/>
        <v>0</v>
      </c>
      <c r="AJ999" s="141">
        <f t="shared" si="359"/>
        <v>0</v>
      </c>
      <c r="AK999" s="141">
        <f t="shared" si="360"/>
        <v>0</v>
      </c>
      <c r="AL999" s="141">
        <f t="shared" si="361"/>
        <v>0</v>
      </c>
      <c r="AM999" s="141">
        <f t="shared" si="362"/>
        <v>0</v>
      </c>
      <c r="AN999" s="141">
        <f t="shared" si="363"/>
        <v>0</v>
      </c>
      <c r="AO999" s="141">
        <f t="shared" si="364"/>
        <v>0</v>
      </c>
      <c r="AP999" s="142"/>
      <c r="AQ999" s="142"/>
      <c r="AR999" s="141">
        <f t="shared" si="365"/>
        <v>1</v>
      </c>
      <c r="AS999" s="141">
        <f t="shared" si="366"/>
        <v>1</v>
      </c>
      <c r="AT999" s="141" t="str">
        <f t="shared" si="367"/>
        <v>Correct</v>
      </c>
      <c r="AU999" s="142"/>
      <c r="AV999" s="115" t="s">
        <v>83</v>
      </c>
      <c r="AW999" s="115">
        <v>40</v>
      </c>
      <c r="AX999" s="115" t="s">
        <v>84</v>
      </c>
      <c r="AY999" s="115" t="s">
        <v>126</v>
      </c>
      <c r="AZ999" s="115" t="s">
        <v>85</v>
      </c>
      <c r="BA999" s="115" t="s">
        <v>91</v>
      </c>
      <c r="BB999" s="115" t="s">
        <v>108</v>
      </c>
      <c r="BC999" s="115" t="s">
        <v>93</v>
      </c>
      <c r="BD999" s="115" t="s">
        <v>102</v>
      </c>
      <c r="BE999" s="115" t="s">
        <v>90</v>
      </c>
      <c r="BF999" s="115" t="s">
        <v>91</v>
      </c>
    </row>
    <row r="1000" spans="1:59">
      <c r="A1000" s="115">
        <v>7020567057</v>
      </c>
      <c r="T1000" s="142"/>
      <c r="U1000" s="141">
        <f t="shared" si="345"/>
        <v>0</v>
      </c>
      <c r="V1000" s="141" t="e">
        <f t="shared" si="346"/>
        <v>#DIV/0!</v>
      </c>
      <c r="W1000" s="142"/>
      <c r="X1000" s="141">
        <f t="shared" si="347"/>
        <v>0</v>
      </c>
      <c r="Y1000" s="141">
        <f t="shared" si="348"/>
        <v>0</v>
      </c>
      <c r="Z1000" s="141">
        <f t="shared" si="349"/>
        <v>0</v>
      </c>
      <c r="AA1000" s="141">
        <f t="shared" si="350"/>
        <v>0</v>
      </c>
      <c r="AB1000" s="141">
        <f t="shared" si="351"/>
        <v>0</v>
      </c>
      <c r="AC1000" s="141">
        <f t="shared" si="352"/>
        <v>0</v>
      </c>
      <c r="AD1000" s="141">
        <f t="shared" si="353"/>
        <v>0</v>
      </c>
      <c r="AE1000" s="141">
        <f t="shared" si="354"/>
        <v>0</v>
      </c>
      <c r="AF1000" s="141">
        <f t="shared" si="355"/>
        <v>0</v>
      </c>
      <c r="AG1000" s="141">
        <f t="shared" si="356"/>
        <v>0</v>
      </c>
      <c r="AH1000" s="141">
        <f t="shared" si="357"/>
        <v>0</v>
      </c>
      <c r="AI1000" s="141">
        <f t="shared" si="358"/>
        <v>0</v>
      </c>
      <c r="AJ1000" s="141">
        <f t="shared" si="359"/>
        <v>0</v>
      </c>
      <c r="AK1000" s="141">
        <f t="shared" si="360"/>
        <v>0</v>
      </c>
      <c r="AL1000" s="141">
        <f t="shared" si="361"/>
        <v>0</v>
      </c>
      <c r="AM1000" s="141">
        <f t="shared" si="362"/>
        <v>0</v>
      </c>
      <c r="AN1000" s="141">
        <f t="shared" si="363"/>
        <v>0</v>
      </c>
      <c r="AO1000" s="141">
        <f t="shared" si="364"/>
        <v>0</v>
      </c>
      <c r="AP1000" s="142"/>
      <c r="AQ1000" s="142"/>
      <c r="AR1000" s="141">
        <f t="shared" si="365"/>
        <v>0</v>
      </c>
      <c r="AS1000" s="141">
        <f t="shared" si="366"/>
        <v>0</v>
      </c>
      <c r="AT1000" s="141" t="str">
        <f t="shared" si="367"/>
        <v>Correct</v>
      </c>
      <c r="AU1000" s="142"/>
      <c r="AV1000" s="115" t="s">
        <v>83</v>
      </c>
      <c r="AW1000" s="115">
        <v>27</v>
      </c>
      <c r="AX1000" s="115" t="s">
        <v>84</v>
      </c>
      <c r="AY1000" s="115" t="s">
        <v>146</v>
      </c>
      <c r="BA1000" s="115" t="s">
        <v>91</v>
      </c>
      <c r="BB1000" s="115" t="s">
        <v>108</v>
      </c>
      <c r="BD1000" s="115" t="s">
        <v>112</v>
      </c>
      <c r="BE1000" s="115" t="s">
        <v>113</v>
      </c>
      <c r="BF1000" s="115" t="s">
        <v>91</v>
      </c>
      <c r="BG1000" s="115" t="s">
        <v>86</v>
      </c>
    </row>
    <row r="1001" spans="1:59">
      <c r="A1001" s="115">
        <v>7020350717</v>
      </c>
      <c r="T1001" s="142"/>
      <c r="U1001" s="141">
        <f t="shared" si="345"/>
        <v>0</v>
      </c>
      <c r="V1001" s="141" t="e">
        <f t="shared" si="346"/>
        <v>#DIV/0!</v>
      </c>
      <c r="W1001" s="142"/>
      <c r="X1001" s="141">
        <f t="shared" si="347"/>
        <v>0</v>
      </c>
      <c r="Y1001" s="141">
        <f t="shared" si="348"/>
        <v>0</v>
      </c>
      <c r="Z1001" s="141">
        <f t="shared" si="349"/>
        <v>0</v>
      </c>
      <c r="AA1001" s="141">
        <f t="shared" si="350"/>
        <v>0</v>
      </c>
      <c r="AB1001" s="141">
        <f t="shared" si="351"/>
        <v>0</v>
      </c>
      <c r="AC1001" s="141">
        <f t="shared" si="352"/>
        <v>0</v>
      </c>
      <c r="AD1001" s="141">
        <f t="shared" si="353"/>
        <v>0</v>
      </c>
      <c r="AE1001" s="141">
        <f t="shared" si="354"/>
        <v>0</v>
      </c>
      <c r="AF1001" s="141">
        <f t="shared" si="355"/>
        <v>0</v>
      </c>
      <c r="AG1001" s="141">
        <f t="shared" si="356"/>
        <v>0</v>
      </c>
      <c r="AH1001" s="141">
        <f t="shared" si="357"/>
        <v>0</v>
      </c>
      <c r="AI1001" s="141">
        <f t="shared" si="358"/>
        <v>0</v>
      </c>
      <c r="AJ1001" s="141">
        <f t="shared" si="359"/>
        <v>0</v>
      </c>
      <c r="AK1001" s="141">
        <f t="shared" si="360"/>
        <v>0</v>
      </c>
      <c r="AL1001" s="141">
        <f t="shared" si="361"/>
        <v>0</v>
      </c>
      <c r="AM1001" s="141">
        <f t="shared" si="362"/>
        <v>0</v>
      </c>
      <c r="AN1001" s="141">
        <f t="shared" si="363"/>
        <v>0</v>
      </c>
      <c r="AO1001" s="141">
        <f t="shared" si="364"/>
        <v>0</v>
      </c>
      <c r="AP1001" s="142"/>
      <c r="AQ1001" s="142"/>
      <c r="AR1001" s="141">
        <f t="shared" si="365"/>
        <v>0</v>
      </c>
      <c r="AS1001" s="141">
        <f t="shared" si="366"/>
        <v>0</v>
      </c>
      <c r="AT1001" s="141" t="str">
        <f t="shared" si="367"/>
        <v>Correct</v>
      </c>
      <c r="AU1001" s="142"/>
      <c r="AV1001" s="115" t="s">
        <v>83</v>
      </c>
      <c r="AW1001" s="115">
        <v>25</v>
      </c>
      <c r="AX1001" s="115" t="s">
        <v>181</v>
      </c>
      <c r="AY1001" s="115" t="s">
        <v>440</v>
      </c>
      <c r="AZ1001" s="115" t="s">
        <v>85</v>
      </c>
      <c r="BA1001" s="115" t="s">
        <v>86</v>
      </c>
      <c r="BB1001" s="115" t="s">
        <v>87</v>
      </c>
      <c r="BC1001" s="115" t="s">
        <v>93</v>
      </c>
      <c r="BD1001" s="115" t="s">
        <v>89</v>
      </c>
      <c r="BE1001" s="115" t="s">
        <v>90</v>
      </c>
      <c r="BF1001" s="115" t="s">
        <v>91</v>
      </c>
      <c r="BG1001" s="115" t="s">
        <v>91</v>
      </c>
    </row>
    <row r="1002" spans="1:59">
      <c r="A1002" s="115">
        <v>7007920268</v>
      </c>
      <c r="T1002" s="142"/>
      <c r="U1002" s="141">
        <f t="shared" si="345"/>
        <v>0</v>
      </c>
      <c r="V1002" s="141" t="e">
        <f t="shared" si="346"/>
        <v>#DIV/0!</v>
      </c>
      <c r="W1002" s="142"/>
      <c r="X1002" s="141">
        <f t="shared" si="347"/>
        <v>0</v>
      </c>
      <c r="Y1002" s="141">
        <f t="shared" si="348"/>
        <v>0</v>
      </c>
      <c r="Z1002" s="141">
        <f t="shared" si="349"/>
        <v>0</v>
      </c>
      <c r="AA1002" s="141">
        <f t="shared" si="350"/>
        <v>0</v>
      </c>
      <c r="AB1002" s="141">
        <f t="shared" si="351"/>
        <v>0</v>
      </c>
      <c r="AC1002" s="141">
        <f t="shared" si="352"/>
        <v>0</v>
      </c>
      <c r="AD1002" s="141">
        <f t="shared" si="353"/>
        <v>0</v>
      </c>
      <c r="AE1002" s="141">
        <f t="shared" si="354"/>
        <v>0</v>
      </c>
      <c r="AF1002" s="141">
        <f t="shared" si="355"/>
        <v>0</v>
      </c>
      <c r="AG1002" s="141">
        <f t="shared" si="356"/>
        <v>0</v>
      </c>
      <c r="AH1002" s="141">
        <f t="shared" si="357"/>
        <v>0</v>
      </c>
      <c r="AI1002" s="141">
        <f t="shared" si="358"/>
        <v>0</v>
      </c>
      <c r="AJ1002" s="141">
        <f t="shared" si="359"/>
        <v>0</v>
      </c>
      <c r="AK1002" s="141">
        <f t="shared" si="360"/>
        <v>0</v>
      </c>
      <c r="AL1002" s="141">
        <f t="shared" si="361"/>
        <v>0</v>
      </c>
      <c r="AM1002" s="141">
        <f t="shared" si="362"/>
        <v>0</v>
      </c>
      <c r="AN1002" s="141">
        <f t="shared" si="363"/>
        <v>0</v>
      </c>
      <c r="AO1002" s="141">
        <f t="shared" si="364"/>
        <v>0</v>
      </c>
      <c r="AP1002" s="142"/>
      <c r="AQ1002" s="142"/>
      <c r="AR1002" s="141">
        <f t="shared" si="365"/>
        <v>0</v>
      </c>
      <c r="AS1002" s="141">
        <f t="shared" si="366"/>
        <v>0</v>
      </c>
      <c r="AT1002" s="141" t="str">
        <f t="shared" si="367"/>
        <v>Correct</v>
      </c>
      <c r="AU1002" s="142"/>
      <c r="AV1002" s="115" t="s">
        <v>83</v>
      </c>
      <c r="AW1002" s="115">
        <v>89</v>
      </c>
      <c r="AX1002" s="115" t="s">
        <v>84</v>
      </c>
      <c r="AY1002" s="115" t="s">
        <v>125</v>
      </c>
      <c r="AZ1002" s="115" t="s">
        <v>85</v>
      </c>
      <c r="BA1002" s="115" t="s">
        <v>86</v>
      </c>
      <c r="BB1002" s="115" t="s">
        <v>435</v>
      </c>
      <c r="BD1002" s="115" t="s">
        <v>102</v>
      </c>
      <c r="BE1002" s="115" t="s">
        <v>106</v>
      </c>
      <c r="BF1002" s="115" t="s">
        <v>91</v>
      </c>
      <c r="BG1002" s="115" t="s">
        <v>86</v>
      </c>
    </row>
    <row r="1003" spans="1:59">
      <c r="A1003" s="115">
        <v>7044850131</v>
      </c>
      <c r="H1003" s="115" t="s">
        <v>57</v>
      </c>
      <c r="T1003" s="142"/>
      <c r="U1003" s="141">
        <f t="shared" si="345"/>
        <v>1</v>
      </c>
      <c r="V1003" s="141">
        <f t="shared" si="346"/>
        <v>3</v>
      </c>
      <c r="W1003" s="142"/>
      <c r="X1003" s="141">
        <f t="shared" si="347"/>
        <v>0</v>
      </c>
      <c r="Y1003" s="141">
        <f t="shared" si="348"/>
        <v>0</v>
      </c>
      <c r="Z1003" s="141">
        <f t="shared" si="349"/>
        <v>0</v>
      </c>
      <c r="AA1003" s="141">
        <f t="shared" si="350"/>
        <v>0</v>
      </c>
      <c r="AB1003" s="141">
        <f t="shared" si="351"/>
        <v>0</v>
      </c>
      <c r="AC1003" s="141">
        <f t="shared" si="352"/>
        <v>0</v>
      </c>
      <c r="AD1003" s="141">
        <f t="shared" si="353"/>
        <v>1</v>
      </c>
      <c r="AE1003" s="141">
        <f t="shared" si="354"/>
        <v>0</v>
      </c>
      <c r="AF1003" s="141">
        <f t="shared" si="355"/>
        <v>0</v>
      </c>
      <c r="AG1003" s="141">
        <f t="shared" si="356"/>
        <v>0</v>
      </c>
      <c r="AH1003" s="141">
        <f t="shared" si="357"/>
        <v>0</v>
      </c>
      <c r="AI1003" s="141">
        <f t="shared" si="358"/>
        <v>0</v>
      </c>
      <c r="AJ1003" s="141">
        <f t="shared" si="359"/>
        <v>0</v>
      </c>
      <c r="AK1003" s="141">
        <f t="shared" si="360"/>
        <v>0</v>
      </c>
      <c r="AL1003" s="141">
        <f t="shared" si="361"/>
        <v>0</v>
      </c>
      <c r="AM1003" s="141">
        <f t="shared" si="362"/>
        <v>0</v>
      </c>
      <c r="AN1003" s="141">
        <f t="shared" si="363"/>
        <v>0</v>
      </c>
      <c r="AO1003" s="141">
        <f t="shared" si="364"/>
        <v>0</v>
      </c>
      <c r="AP1003" s="142"/>
      <c r="AQ1003" s="142"/>
      <c r="AR1003" s="141">
        <f t="shared" si="365"/>
        <v>1</v>
      </c>
      <c r="AS1003" s="141">
        <f t="shared" si="366"/>
        <v>1</v>
      </c>
      <c r="AT1003" s="141" t="str">
        <f t="shared" si="367"/>
        <v>Correct</v>
      </c>
      <c r="AU1003" s="142"/>
      <c r="AV1003" s="115" t="s">
        <v>83</v>
      </c>
      <c r="AW1003" s="115">
        <v>87</v>
      </c>
      <c r="AX1003" s="115" t="s">
        <v>181</v>
      </c>
      <c r="AY1003" s="115" t="s">
        <v>194</v>
      </c>
      <c r="AZ1003" s="115" t="s">
        <v>85</v>
      </c>
      <c r="BA1003" s="115" t="s">
        <v>86</v>
      </c>
      <c r="BB1003" s="115" t="s">
        <v>87</v>
      </c>
      <c r="BD1003" s="115" t="s">
        <v>102</v>
      </c>
      <c r="BE1003" s="115" t="s">
        <v>106</v>
      </c>
      <c r="BF1003" s="115" t="s">
        <v>91</v>
      </c>
      <c r="BG1003" s="115" t="s">
        <v>86</v>
      </c>
    </row>
    <row r="1004" spans="1:59">
      <c r="A1004" s="115">
        <v>7011539665</v>
      </c>
      <c r="H1004" s="115" t="s">
        <v>57</v>
      </c>
      <c r="T1004" s="142"/>
      <c r="U1004" s="141">
        <f t="shared" si="345"/>
        <v>1</v>
      </c>
      <c r="V1004" s="141">
        <f t="shared" si="346"/>
        <v>3</v>
      </c>
      <c r="W1004" s="142"/>
      <c r="X1004" s="141">
        <f t="shared" si="347"/>
        <v>0</v>
      </c>
      <c r="Y1004" s="141">
        <f t="shared" si="348"/>
        <v>0</v>
      </c>
      <c r="Z1004" s="141">
        <f t="shared" si="349"/>
        <v>0</v>
      </c>
      <c r="AA1004" s="141">
        <f t="shared" si="350"/>
        <v>0</v>
      </c>
      <c r="AB1004" s="141">
        <f t="shared" si="351"/>
        <v>0</v>
      </c>
      <c r="AC1004" s="141">
        <f t="shared" si="352"/>
        <v>0</v>
      </c>
      <c r="AD1004" s="141">
        <f t="shared" si="353"/>
        <v>1</v>
      </c>
      <c r="AE1004" s="141">
        <f t="shared" si="354"/>
        <v>0</v>
      </c>
      <c r="AF1004" s="141">
        <f t="shared" si="355"/>
        <v>0</v>
      </c>
      <c r="AG1004" s="141">
        <f t="shared" si="356"/>
        <v>0</v>
      </c>
      <c r="AH1004" s="141">
        <f t="shared" si="357"/>
        <v>0</v>
      </c>
      <c r="AI1004" s="141">
        <f t="shared" si="358"/>
        <v>0</v>
      </c>
      <c r="AJ1004" s="141">
        <f t="shared" si="359"/>
        <v>0</v>
      </c>
      <c r="AK1004" s="141">
        <f t="shared" si="360"/>
        <v>0</v>
      </c>
      <c r="AL1004" s="141">
        <f t="shared" si="361"/>
        <v>0</v>
      </c>
      <c r="AM1004" s="141">
        <f t="shared" si="362"/>
        <v>0</v>
      </c>
      <c r="AN1004" s="141">
        <f t="shared" si="363"/>
        <v>0</v>
      </c>
      <c r="AO1004" s="141">
        <f t="shared" si="364"/>
        <v>0</v>
      </c>
      <c r="AP1004" s="142"/>
      <c r="AQ1004" s="142"/>
      <c r="AR1004" s="141">
        <f t="shared" si="365"/>
        <v>1</v>
      </c>
      <c r="AS1004" s="141">
        <f t="shared" si="366"/>
        <v>1</v>
      </c>
      <c r="AT1004" s="141" t="str">
        <f t="shared" si="367"/>
        <v>Correct</v>
      </c>
      <c r="AU1004" s="142"/>
      <c r="AV1004" s="115" t="s">
        <v>83</v>
      </c>
      <c r="AW1004" s="115">
        <v>67</v>
      </c>
      <c r="AX1004" s="115" t="s">
        <v>181</v>
      </c>
      <c r="AY1004" s="115" t="s">
        <v>429</v>
      </c>
      <c r="AZ1004" s="115" t="s">
        <v>85</v>
      </c>
      <c r="BA1004" s="115" t="s">
        <v>86</v>
      </c>
      <c r="BB1004" s="115" t="s">
        <v>87</v>
      </c>
      <c r="BC1004" s="115" t="s">
        <v>100</v>
      </c>
      <c r="BD1004" s="115" t="s">
        <v>111</v>
      </c>
      <c r="BE1004" s="115" t="s">
        <v>106</v>
      </c>
      <c r="BF1004" s="115" t="s">
        <v>91</v>
      </c>
      <c r="BG1004" s="115" t="s">
        <v>91</v>
      </c>
    </row>
    <row r="1005" spans="1:59">
      <c r="A1005" s="115">
        <v>7011091044</v>
      </c>
      <c r="E1005" s="115" t="s">
        <v>19</v>
      </c>
      <c r="G1005" s="115" t="s">
        <v>56</v>
      </c>
      <c r="K1005" s="115" t="s">
        <v>60</v>
      </c>
      <c r="T1005" s="142"/>
      <c r="U1005" s="141">
        <f t="shared" si="345"/>
        <v>3</v>
      </c>
      <c r="V1005" s="141">
        <f t="shared" si="346"/>
        <v>1</v>
      </c>
      <c r="W1005" s="142"/>
      <c r="X1005" s="141">
        <f t="shared" si="347"/>
        <v>0</v>
      </c>
      <c r="Y1005" s="141">
        <f t="shared" si="348"/>
        <v>0</v>
      </c>
      <c r="Z1005" s="141">
        <f t="shared" si="349"/>
        <v>0</v>
      </c>
      <c r="AA1005" s="141">
        <f t="shared" si="350"/>
        <v>1</v>
      </c>
      <c r="AB1005" s="141">
        <f t="shared" si="351"/>
        <v>0</v>
      </c>
      <c r="AC1005" s="141">
        <f t="shared" si="352"/>
        <v>1</v>
      </c>
      <c r="AD1005" s="141">
        <f t="shared" si="353"/>
        <v>0</v>
      </c>
      <c r="AE1005" s="141">
        <f t="shared" si="354"/>
        <v>0</v>
      </c>
      <c r="AF1005" s="141">
        <f t="shared" si="355"/>
        <v>0</v>
      </c>
      <c r="AG1005" s="141">
        <f t="shared" si="356"/>
        <v>1</v>
      </c>
      <c r="AH1005" s="141">
        <f t="shared" si="357"/>
        <v>0</v>
      </c>
      <c r="AI1005" s="141">
        <f t="shared" si="358"/>
        <v>0</v>
      </c>
      <c r="AJ1005" s="141">
        <f t="shared" si="359"/>
        <v>0</v>
      </c>
      <c r="AK1005" s="141">
        <f t="shared" si="360"/>
        <v>0</v>
      </c>
      <c r="AL1005" s="141">
        <f t="shared" si="361"/>
        <v>0</v>
      </c>
      <c r="AM1005" s="141">
        <f t="shared" si="362"/>
        <v>0</v>
      </c>
      <c r="AN1005" s="141">
        <f t="shared" si="363"/>
        <v>0</v>
      </c>
      <c r="AO1005" s="141">
        <f t="shared" si="364"/>
        <v>0</v>
      </c>
      <c r="AP1005" s="142"/>
      <c r="AQ1005" s="142"/>
      <c r="AR1005" s="141">
        <f t="shared" si="365"/>
        <v>3</v>
      </c>
      <c r="AS1005" s="141">
        <f t="shared" si="366"/>
        <v>3</v>
      </c>
      <c r="AT1005" s="141" t="str">
        <f t="shared" si="367"/>
        <v>Correct</v>
      </c>
      <c r="AU1005" s="142"/>
      <c r="AV1005" s="115" t="s">
        <v>83</v>
      </c>
      <c r="AW1005" s="115">
        <v>70</v>
      </c>
      <c r="AX1005" s="115" t="s">
        <v>181</v>
      </c>
      <c r="AZ1005" s="115" t="s">
        <v>85</v>
      </c>
      <c r="BA1005" s="115" t="s">
        <v>91</v>
      </c>
      <c r="BB1005" s="115" t="s">
        <v>87</v>
      </c>
      <c r="BC1005" s="115" t="s">
        <v>100</v>
      </c>
      <c r="BD1005" s="115" t="s">
        <v>94</v>
      </c>
      <c r="BE1005" s="115" t="s">
        <v>106</v>
      </c>
      <c r="BF1005" s="115" t="s">
        <v>91</v>
      </c>
      <c r="BG1005" s="115" t="s">
        <v>91</v>
      </c>
    </row>
    <row r="1006" spans="1:59">
      <c r="A1006" s="115">
        <v>6982465421</v>
      </c>
      <c r="D1006" s="115" t="s">
        <v>54</v>
      </c>
      <c r="S1006" s="115" t="s">
        <v>66</v>
      </c>
      <c r="T1006" s="142"/>
      <c r="U1006" s="141">
        <f t="shared" si="345"/>
        <v>2</v>
      </c>
      <c r="V1006" s="141">
        <f t="shared" si="346"/>
        <v>1.5</v>
      </c>
      <c r="W1006" s="142"/>
      <c r="X1006" s="141">
        <f t="shared" si="347"/>
        <v>0</v>
      </c>
      <c r="Y1006" s="141">
        <f t="shared" si="348"/>
        <v>0</v>
      </c>
      <c r="Z1006" s="141">
        <f t="shared" si="349"/>
        <v>1</v>
      </c>
      <c r="AA1006" s="141">
        <f t="shared" si="350"/>
        <v>0</v>
      </c>
      <c r="AB1006" s="141">
        <f t="shared" si="351"/>
        <v>0</v>
      </c>
      <c r="AC1006" s="141">
        <f t="shared" si="352"/>
        <v>0</v>
      </c>
      <c r="AD1006" s="141">
        <f t="shared" si="353"/>
        <v>0</v>
      </c>
      <c r="AE1006" s="141">
        <f t="shared" si="354"/>
        <v>0</v>
      </c>
      <c r="AF1006" s="141">
        <f t="shared" si="355"/>
        <v>0</v>
      </c>
      <c r="AG1006" s="141">
        <f t="shared" si="356"/>
        <v>0</v>
      </c>
      <c r="AH1006" s="141">
        <f t="shared" si="357"/>
        <v>0</v>
      </c>
      <c r="AI1006" s="141">
        <f t="shared" si="358"/>
        <v>0</v>
      </c>
      <c r="AJ1006" s="141">
        <f t="shared" si="359"/>
        <v>0</v>
      </c>
      <c r="AK1006" s="141">
        <f t="shared" si="360"/>
        <v>0</v>
      </c>
      <c r="AL1006" s="141">
        <f t="shared" si="361"/>
        <v>0</v>
      </c>
      <c r="AM1006" s="141">
        <f t="shared" si="362"/>
        <v>0</v>
      </c>
      <c r="AN1006" s="141">
        <f t="shared" si="363"/>
        <v>0</v>
      </c>
      <c r="AO1006" s="141">
        <f t="shared" si="364"/>
        <v>1</v>
      </c>
      <c r="AP1006" s="142"/>
      <c r="AQ1006" s="142"/>
      <c r="AR1006" s="141">
        <f t="shared" si="365"/>
        <v>2</v>
      </c>
      <c r="AS1006" s="141">
        <f t="shared" si="366"/>
        <v>2</v>
      </c>
      <c r="AT1006" s="141" t="str">
        <f t="shared" si="367"/>
        <v>Correct</v>
      </c>
      <c r="AU1006" s="142"/>
      <c r="AV1006" s="115" t="s">
        <v>83</v>
      </c>
      <c r="AW1006" s="115">
        <v>65</v>
      </c>
      <c r="AX1006" s="115" t="s">
        <v>181</v>
      </c>
      <c r="AY1006" s="115" t="s">
        <v>193</v>
      </c>
      <c r="AZ1006" s="115" t="s">
        <v>85</v>
      </c>
      <c r="BA1006" s="115" t="s">
        <v>86</v>
      </c>
      <c r="BB1006" s="115" t="s">
        <v>87</v>
      </c>
      <c r="BC1006" s="115" t="s">
        <v>100</v>
      </c>
      <c r="BD1006" s="115" t="s">
        <v>94</v>
      </c>
      <c r="BE1006" s="115" t="s">
        <v>90</v>
      </c>
      <c r="BF1006" s="115" t="s">
        <v>91</v>
      </c>
      <c r="BG1006" s="115" t="s">
        <v>86</v>
      </c>
    </row>
    <row r="1007" spans="1:59">
      <c r="A1007" s="115">
        <v>7008117449</v>
      </c>
      <c r="B1007" s="115" t="s">
        <v>52</v>
      </c>
      <c r="E1007" s="115" t="s">
        <v>19</v>
      </c>
      <c r="T1007" s="142"/>
      <c r="U1007" s="141">
        <f t="shared" si="345"/>
        <v>2</v>
      </c>
      <c r="V1007" s="141">
        <f t="shared" si="346"/>
        <v>1.5</v>
      </c>
      <c r="W1007" s="142"/>
      <c r="X1007" s="141">
        <f t="shared" si="347"/>
        <v>1</v>
      </c>
      <c r="Y1007" s="141">
        <f t="shared" si="348"/>
        <v>0</v>
      </c>
      <c r="Z1007" s="141">
        <f t="shared" si="349"/>
        <v>0</v>
      </c>
      <c r="AA1007" s="141">
        <f t="shared" si="350"/>
        <v>1</v>
      </c>
      <c r="AB1007" s="141">
        <f t="shared" si="351"/>
        <v>0</v>
      </c>
      <c r="AC1007" s="141">
        <f t="shared" si="352"/>
        <v>0</v>
      </c>
      <c r="AD1007" s="141">
        <f t="shared" si="353"/>
        <v>0</v>
      </c>
      <c r="AE1007" s="141">
        <f t="shared" si="354"/>
        <v>0</v>
      </c>
      <c r="AF1007" s="141">
        <f t="shared" si="355"/>
        <v>0</v>
      </c>
      <c r="AG1007" s="141">
        <f t="shared" si="356"/>
        <v>0</v>
      </c>
      <c r="AH1007" s="141">
        <f t="shared" si="357"/>
        <v>0</v>
      </c>
      <c r="AI1007" s="141">
        <f t="shared" si="358"/>
        <v>0</v>
      </c>
      <c r="AJ1007" s="141">
        <f t="shared" si="359"/>
        <v>0</v>
      </c>
      <c r="AK1007" s="141">
        <f t="shared" si="360"/>
        <v>0</v>
      </c>
      <c r="AL1007" s="141">
        <f t="shared" si="361"/>
        <v>0</v>
      </c>
      <c r="AM1007" s="141">
        <f t="shared" si="362"/>
        <v>0</v>
      </c>
      <c r="AN1007" s="141">
        <f t="shared" si="363"/>
        <v>0</v>
      </c>
      <c r="AO1007" s="141">
        <f t="shared" si="364"/>
        <v>0</v>
      </c>
      <c r="AP1007" s="142"/>
      <c r="AQ1007" s="142"/>
      <c r="AR1007" s="141">
        <f t="shared" si="365"/>
        <v>2</v>
      </c>
      <c r="AS1007" s="141">
        <f t="shared" si="366"/>
        <v>2</v>
      </c>
      <c r="AT1007" s="141" t="str">
        <f t="shared" si="367"/>
        <v>Correct</v>
      </c>
      <c r="AU1007" s="142"/>
      <c r="AV1007" s="115" t="s">
        <v>83</v>
      </c>
      <c r="AW1007" s="115">
        <v>64</v>
      </c>
      <c r="AX1007" s="115" t="s">
        <v>84</v>
      </c>
      <c r="AY1007" s="115" t="s">
        <v>472</v>
      </c>
      <c r="AZ1007" s="115" t="s">
        <v>92</v>
      </c>
      <c r="BB1007" s="115" t="s">
        <v>87</v>
      </c>
      <c r="BD1007" s="115" t="s">
        <v>89</v>
      </c>
      <c r="BE1007" s="115" t="s">
        <v>106</v>
      </c>
      <c r="BF1007" s="115" t="s">
        <v>91</v>
      </c>
      <c r="BG1007" s="115" t="s">
        <v>91</v>
      </c>
    </row>
    <row r="1008" spans="1:59">
      <c r="A1008" s="115">
        <v>6988290290</v>
      </c>
      <c r="T1008" s="142"/>
      <c r="U1008" s="141">
        <f t="shared" si="345"/>
        <v>0</v>
      </c>
      <c r="V1008" s="141" t="e">
        <f t="shared" si="346"/>
        <v>#DIV/0!</v>
      </c>
      <c r="W1008" s="142"/>
      <c r="X1008" s="141">
        <f t="shared" si="347"/>
        <v>0</v>
      </c>
      <c r="Y1008" s="141">
        <f t="shared" si="348"/>
        <v>0</v>
      </c>
      <c r="Z1008" s="141">
        <f t="shared" si="349"/>
        <v>0</v>
      </c>
      <c r="AA1008" s="141">
        <f t="shared" si="350"/>
        <v>0</v>
      </c>
      <c r="AB1008" s="141">
        <f t="shared" si="351"/>
        <v>0</v>
      </c>
      <c r="AC1008" s="141">
        <f t="shared" si="352"/>
        <v>0</v>
      </c>
      <c r="AD1008" s="141">
        <f t="shared" si="353"/>
        <v>0</v>
      </c>
      <c r="AE1008" s="141">
        <f t="shared" si="354"/>
        <v>0</v>
      </c>
      <c r="AF1008" s="141">
        <f t="shared" si="355"/>
        <v>0</v>
      </c>
      <c r="AG1008" s="141">
        <f t="shared" si="356"/>
        <v>0</v>
      </c>
      <c r="AH1008" s="141">
        <f t="shared" si="357"/>
        <v>0</v>
      </c>
      <c r="AI1008" s="141">
        <f t="shared" si="358"/>
        <v>0</v>
      </c>
      <c r="AJ1008" s="141">
        <f t="shared" si="359"/>
        <v>0</v>
      </c>
      <c r="AK1008" s="141">
        <f t="shared" si="360"/>
        <v>0</v>
      </c>
      <c r="AL1008" s="141">
        <f t="shared" si="361"/>
        <v>0</v>
      </c>
      <c r="AM1008" s="141">
        <f t="shared" si="362"/>
        <v>0</v>
      </c>
      <c r="AN1008" s="141">
        <f t="shared" si="363"/>
        <v>0</v>
      </c>
      <c r="AO1008" s="141">
        <f t="shared" si="364"/>
        <v>0</v>
      </c>
      <c r="AP1008" s="142"/>
      <c r="AQ1008" s="142"/>
      <c r="AR1008" s="141">
        <f t="shared" si="365"/>
        <v>0</v>
      </c>
      <c r="AS1008" s="141">
        <f t="shared" si="366"/>
        <v>0</v>
      </c>
      <c r="AT1008" s="141" t="str">
        <f t="shared" si="367"/>
        <v>Correct</v>
      </c>
      <c r="AU1008" s="142"/>
      <c r="AV1008" s="115" t="s">
        <v>83</v>
      </c>
      <c r="AW1008" s="115">
        <v>82</v>
      </c>
      <c r="AX1008" s="115" t="s">
        <v>84</v>
      </c>
      <c r="AY1008" s="115" t="s">
        <v>149</v>
      </c>
      <c r="AZ1008" s="115" t="s">
        <v>85</v>
      </c>
      <c r="BA1008" s="115" t="s">
        <v>86</v>
      </c>
      <c r="BB1008" s="115" t="s">
        <v>87</v>
      </c>
      <c r="BD1008" s="115" t="s">
        <v>89</v>
      </c>
      <c r="BE1008" s="115" t="s">
        <v>106</v>
      </c>
      <c r="BF1008" s="115" t="s">
        <v>91</v>
      </c>
      <c r="BG1008" s="115" t="s">
        <v>86</v>
      </c>
    </row>
    <row r="1009" spans="1:59">
      <c r="A1009" s="115">
        <v>7008115669</v>
      </c>
      <c r="B1009" s="115" t="s">
        <v>52</v>
      </c>
      <c r="C1009" s="115" t="s">
        <v>53</v>
      </c>
      <c r="D1009" s="115" t="s">
        <v>54</v>
      </c>
      <c r="E1009" s="115" t="s">
        <v>19</v>
      </c>
      <c r="H1009" s="115" t="s">
        <v>57</v>
      </c>
      <c r="N1009" s="115" t="s">
        <v>26</v>
      </c>
      <c r="T1009" s="142"/>
      <c r="U1009" s="141">
        <f t="shared" si="345"/>
        <v>6</v>
      </c>
      <c r="V1009" s="141">
        <f t="shared" si="346"/>
        <v>0.5</v>
      </c>
      <c r="W1009" s="142"/>
      <c r="X1009" s="141">
        <f t="shared" si="347"/>
        <v>0.5</v>
      </c>
      <c r="Y1009" s="141">
        <f t="shared" si="348"/>
        <v>0.5</v>
      </c>
      <c r="Z1009" s="141">
        <f t="shared" si="349"/>
        <v>0.5</v>
      </c>
      <c r="AA1009" s="141">
        <f t="shared" si="350"/>
        <v>0.5</v>
      </c>
      <c r="AB1009" s="141">
        <f t="shared" si="351"/>
        <v>0</v>
      </c>
      <c r="AC1009" s="141">
        <f t="shared" si="352"/>
        <v>0</v>
      </c>
      <c r="AD1009" s="141">
        <f t="shared" si="353"/>
        <v>0.5</v>
      </c>
      <c r="AE1009" s="141">
        <f t="shared" si="354"/>
        <v>0</v>
      </c>
      <c r="AF1009" s="141">
        <f t="shared" si="355"/>
        <v>0</v>
      </c>
      <c r="AG1009" s="141">
        <f t="shared" si="356"/>
        <v>0</v>
      </c>
      <c r="AH1009" s="141">
        <f t="shared" si="357"/>
        <v>0</v>
      </c>
      <c r="AI1009" s="141">
        <f t="shared" si="358"/>
        <v>0</v>
      </c>
      <c r="AJ1009" s="141">
        <f t="shared" si="359"/>
        <v>0.5</v>
      </c>
      <c r="AK1009" s="141">
        <f t="shared" si="360"/>
        <v>0</v>
      </c>
      <c r="AL1009" s="141">
        <f t="shared" si="361"/>
        <v>0</v>
      </c>
      <c r="AM1009" s="141">
        <f t="shared" si="362"/>
        <v>0</v>
      </c>
      <c r="AN1009" s="141">
        <f t="shared" si="363"/>
        <v>0</v>
      </c>
      <c r="AO1009" s="141">
        <f t="shared" si="364"/>
        <v>0</v>
      </c>
      <c r="AP1009" s="142"/>
      <c r="AQ1009" s="142"/>
      <c r="AR1009" s="141">
        <f t="shared" si="365"/>
        <v>3</v>
      </c>
      <c r="AS1009" s="141">
        <f t="shared" si="366"/>
        <v>6</v>
      </c>
      <c r="AT1009" s="141" t="str">
        <f t="shared" si="367"/>
        <v>Correct</v>
      </c>
      <c r="AU1009" s="142"/>
      <c r="AV1009" s="115" t="s">
        <v>83</v>
      </c>
      <c r="AW1009" s="115">
        <v>57</v>
      </c>
      <c r="AX1009" s="115" t="s">
        <v>181</v>
      </c>
      <c r="AY1009" s="115" t="s">
        <v>208</v>
      </c>
      <c r="AZ1009" s="115" t="s">
        <v>85</v>
      </c>
      <c r="BA1009" s="115" t="s">
        <v>86</v>
      </c>
      <c r="BB1009" s="115" t="s">
        <v>87</v>
      </c>
      <c r="BC1009" s="115" t="s">
        <v>100</v>
      </c>
      <c r="BD1009" s="115" t="s">
        <v>89</v>
      </c>
      <c r="BE1009" s="115" t="s">
        <v>90</v>
      </c>
      <c r="BF1009" s="115" t="s">
        <v>91</v>
      </c>
      <c r="BG1009" s="115" t="s">
        <v>91</v>
      </c>
    </row>
    <row r="1010" spans="1:59">
      <c r="A1010" s="115">
        <v>5586921729</v>
      </c>
      <c r="C1010" s="115" t="s">
        <v>53</v>
      </c>
      <c r="D1010" s="115" t="s">
        <v>54</v>
      </c>
      <c r="S1010" s="115" t="s">
        <v>66</v>
      </c>
      <c r="T1010" s="142"/>
      <c r="U1010" s="141">
        <f t="shared" si="345"/>
        <v>3</v>
      </c>
      <c r="V1010" s="141">
        <f t="shared" si="346"/>
        <v>1</v>
      </c>
      <c r="W1010" s="142"/>
      <c r="X1010" s="141">
        <f t="shared" si="347"/>
        <v>0</v>
      </c>
      <c r="Y1010" s="141">
        <f t="shared" si="348"/>
        <v>1</v>
      </c>
      <c r="Z1010" s="141">
        <f t="shared" si="349"/>
        <v>1</v>
      </c>
      <c r="AA1010" s="141">
        <f t="shared" si="350"/>
        <v>0</v>
      </c>
      <c r="AB1010" s="141">
        <f t="shared" si="351"/>
        <v>0</v>
      </c>
      <c r="AC1010" s="141">
        <f t="shared" si="352"/>
        <v>0</v>
      </c>
      <c r="AD1010" s="141">
        <f t="shared" si="353"/>
        <v>0</v>
      </c>
      <c r="AE1010" s="141">
        <f t="shared" si="354"/>
        <v>0</v>
      </c>
      <c r="AF1010" s="141">
        <f t="shared" si="355"/>
        <v>0</v>
      </c>
      <c r="AG1010" s="141">
        <f t="shared" si="356"/>
        <v>0</v>
      </c>
      <c r="AH1010" s="141">
        <f t="shared" si="357"/>
        <v>0</v>
      </c>
      <c r="AI1010" s="141">
        <f t="shared" si="358"/>
        <v>0</v>
      </c>
      <c r="AJ1010" s="141">
        <f t="shared" si="359"/>
        <v>0</v>
      </c>
      <c r="AK1010" s="141">
        <f t="shared" si="360"/>
        <v>0</v>
      </c>
      <c r="AL1010" s="141">
        <f t="shared" si="361"/>
        <v>0</v>
      </c>
      <c r="AM1010" s="141">
        <f t="shared" si="362"/>
        <v>0</v>
      </c>
      <c r="AN1010" s="141">
        <f t="shared" si="363"/>
        <v>0</v>
      </c>
      <c r="AO1010" s="141">
        <f t="shared" si="364"/>
        <v>1</v>
      </c>
      <c r="AP1010" s="142"/>
      <c r="AQ1010" s="142"/>
      <c r="AR1010" s="141">
        <f t="shared" si="365"/>
        <v>3</v>
      </c>
      <c r="AS1010" s="141">
        <f t="shared" si="366"/>
        <v>3</v>
      </c>
      <c r="AT1010" s="141" t="str">
        <f t="shared" si="367"/>
        <v>Correct</v>
      </c>
      <c r="AU1010" s="142"/>
      <c r="AV1010" s="115" t="s">
        <v>83</v>
      </c>
      <c r="AW1010" s="115">
        <v>42</v>
      </c>
      <c r="AX1010" s="115" t="s">
        <v>181</v>
      </c>
      <c r="AY1010" s="115" t="s">
        <v>439</v>
      </c>
      <c r="AZ1010" s="115" t="s">
        <v>85</v>
      </c>
      <c r="BA1010" s="115" t="s">
        <v>86</v>
      </c>
      <c r="BB1010" s="115" t="s">
        <v>87</v>
      </c>
      <c r="BC1010" s="115" t="s">
        <v>101</v>
      </c>
      <c r="BD1010" s="115" t="s">
        <v>89</v>
      </c>
      <c r="BE1010" s="115" t="s">
        <v>90</v>
      </c>
      <c r="BF1010" s="115" t="s">
        <v>91</v>
      </c>
      <c r="BG1010" s="115" t="s">
        <v>91</v>
      </c>
    </row>
    <row r="1011" spans="1:59">
      <c r="A1011" s="115">
        <v>6985433858</v>
      </c>
      <c r="E1011" s="115" t="s">
        <v>19</v>
      </c>
      <c r="H1011" s="115" t="s">
        <v>57</v>
      </c>
      <c r="I1011" s="115" t="s">
        <v>58</v>
      </c>
      <c r="L1011" s="115" t="s">
        <v>61</v>
      </c>
      <c r="T1011" s="142"/>
      <c r="U1011" s="141">
        <f t="shared" si="345"/>
        <v>4</v>
      </c>
      <c r="V1011" s="141">
        <f t="shared" si="346"/>
        <v>0.75</v>
      </c>
      <c r="W1011" s="142"/>
      <c r="X1011" s="141">
        <f t="shared" si="347"/>
        <v>0</v>
      </c>
      <c r="Y1011" s="141">
        <f t="shared" si="348"/>
        <v>0</v>
      </c>
      <c r="Z1011" s="141">
        <f t="shared" si="349"/>
        <v>0</v>
      </c>
      <c r="AA1011" s="141">
        <f t="shared" si="350"/>
        <v>0.75</v>
      </c>
      <c r="AB1011" s="141">
        <f t="shared" si="351"/>
        <v>0</v>
      </c>
      <c r="AC1011" s="141">
        <f t="shared" si="352"/>
        <v>0</v>
      </c>
      <c r="AD1011" s="141">
        <f t="shared" si="353"/>
        <v>0.75</v>
      </c>
      <c r="AE1011" s="141">
        <f t="shared" si="354"/>
        <v>0.75</v>
      </c>
      <c r="AF1011" s="141">
        <f t="shared" si="355"/>
        <v>0</v>
      </c>
      <c r="AG1011" s="141">
        <f t="shared" si="356"/>
        <v>0</v>
      </c>
      <c r="AH1011" s="141">
        <f t="shared" si="357"/>
        <v>0.75</v>
      </c>
      <c r="AI1011" s="141">
        <f t="shared" si="358"/>
        <v>0</v>
      </c>
      <c r="AJ1011" s="141">
        <f t="shared" si="359"/>
        <v>0</v>
      </c>
      <c r="AK1011" s="141">
        <f t="shared" si="360"/>
        <v>0</v>
      </c>
      <c r="AL1011" s="141">
        <f t="shared" si="361"/>
        <v>0</v>
      </c>
      <c r="AM1011" s="141">
        <f t="shared" si="362"/>
        <v>0</v>
      </c>
      <c r="AN1011" s="141">
        <f t="shared" si="363"/>
        <v>0</v>
      </c>
      <c r="AO1011" s="141">
        <f t="shared" si="364"/>
        <v>0</v>
      </c>
      <c r="AP1011" s="142"/>
      <c r="AQ1011" s="142"/>
      <c r="AR1011" s="141">
        <f t="shared" si="365"/>
        <v>3</v>
      </c>
      <c r="AS1011" s="141">
        <f t="shared" si="366"/>
        <v>4</v>
      </c>
      <c r="AT1011" s="141" t="str">
        <f t="shared" si="367"/>
        <v>Correct</v>
      </c>
      <c r="AU1011" s="142"/>
      <c r="AV1011" s="115" t="s">
        <v>99</v>
      </c>
      <c r="AW1011" s="115">
        <v>67</v>
      </c>
      <c r="AX1011" s="115" t="s">
        <v>84</v>
      </c>
      <c r="AY1011" s="115" t="s">
        <v>152</v>
      </c>
      <c r="AZ1011" s="115" t="s">
        <v>85</v>
      </c>
      <c r="BA1011" s="115" t="s">
        <v>86</v>
      </c>
      <c r="BB1011" s="115" t="s">
        <v>87</v>
      </c>
      <c r="BC1011" s="115" t="s">
        <v>100</v>
      </c>
      <c r="BD1011" s="115" t="s">
        <v>89</v>
      </c>
      <c r="BE1011" s="115" t="s">
        <v>106</v>
      </c>
      <c r="BF1011" s="115" t="s">
        <v>91</v>
      </c>
      <c r="BG1011" s="115" t="s">
        <v>86</v>
      </c>
    </row>
    <row r="1012" spans="1:59">
      <c r="A1012" s="115">
        <v>7011078400</v>
      </c>
      <c r="T1012" s="142"/>
      <c r="U1012" s="141">
        <f t="shared" si="345"/>
        <v>0</v>
      </c>
      <c r="V1012" s="141" t="e">
        <f t="shared" si="346"/>
        <v>#DIV/0!</v>
      </c>
      <c r="W1012" s="142"/>
      <c r="X1012" s="141">
        <f t="shared" si="347"/>
        <v>0</v>
      </c>
      <c r="Y1012" s="141">
        <f t="shared" si="348"/>
        <v>0</v>
      </c>
      <c r="Z1012" s="141">
        <f t="shared" si="349"/>
        <v>0</v>
      </c>
      <c r="AA1012" s="141">
        <f t="shared" si="350"/>
        <v>0</v>
      </c>
      <c r="AB1012" s="141">
        <f t="shared" si="351"/>
        <v>0</v>
      </c>
      <c r="AC1012" s="141">
        <f t="shared" si="352"/>
        <v>0</v>
      </c>
      <c r="AD1012" s="141">
        <f t="shared" si="353"/>
        <v>0</v>
      </c>
      <c r="AE1012" s="141">
        <f t="shared" si="354"/>
        <v>0</v>
      </c>
      <c r="AF1012" s="141">
        <f t="shared" si="355"/>
        <v>0</v>
      </c>
      <c r="AG1012" s="141">
        <f t="shared" si="356"/>
        <v>0</v>
      </c>
      <c r="AH1012" s="141">
        <f t="shared" si="357"/>
        <v>0</v>
      </c>
      <c r="AI1012" s="141">
        <f t="shared" si="358"/>
        <v>0</v>
      </c>
      <c r="AJ1012" s="141">
        <f t="shared" si="359"/>
        <v>0</v>
      </c>
      <c r="AK1012" s="141">
        <f t="shared" si="360"/>
        <v>0</v>
      </c>
      <c r="AL1012" s="141">
        <f t="shared" si="361"/>
        <v>0</v>
      </c>
      <c r="AM1012" s="141">
        <f t="shared" si="362"/>
        <v>0</v>
      </c>
      <c r="AN1012" s="141">
        <f t="shared" si="363"/>
        <v>0</v>
      </c>
      <c r="AO1012" s="141">
        <f t="shared" si="364"/>
        <v>0</v>
      </c>
      <c r="AP1012" s="142"/>
      <c r="AQ1012" s="142"/>
      <c r="AR1012" s="141">
        <f t="shared" si="365"/>
        <v>0</v>
      </c>
      <c r="AS1012" s="141">
        <f t="shared" si="366"/>
        <v>0</v>
      </c>
      <c r="AT1012" s="141" t="str">
        <f t="shared" si="367"/>
        <v>Correct</v>
      </c>
      <c r="AU1012" s="142"/>
      <c r="AV1012" s="115" t="s">
        <v>83</v>
      </c>
      <c r="AW1012" s="115">
        <v>60</v>
      </c>
      <c r="AX1012" s="115" t="s">
        <v>181</v>
      </c>
      <c r="AY1012" s="115" t="s">
        <v>206</v>
      </c>
      <c r="AZ1012" s="115" t="s">
        <v>85</v>
      </c>
      <c r="BC1012" s="115" t="s">
        <v>88</v>
      </c>
      <c r="BD1012" s="115" t="s">
        <v>94</v>
      </c>
      <c r="BE1012" s="115" t="s">
        <v>90</v>
      </c>
      <c r="BF1012" s="115" t="s">
        <v>91</v>
      </c>
      <c r="BG1012" s="115" t="s">
        <v>91</v>
      </c>
    </row>
    <row r="1013" spans="1:59">
      <c r="A1013" s="115">
        <v>6982463997</v>
      </c>
      <c r="T1013" s="142"/>
      <c r="U1013" s="141">
        <f t="shared" si="345"/>
        <v>0</v>
      </c>
      <c r="V1013" s="141" t="e">
        <f t="shared" si="346"/>
        <v>#DIV/0!</v>
      </c>
      <c r="W1013" s="142"/>
      <c r="X1013" s="141">
        <f t="shared" si="347"/>
        <v>0</v>
      </c>
      <c r="Y1013" s="141">
        <f t="shared" si="348"/>
        <v>0</v>
      </c>
      <c r="Z1013" s="141">
        <f t="shared" si="349"/>
        <v>0</v>
      </c>
      <c r="AA1013" s="141">
        <f t="shared" si="350"/>
        <v>0</v>
      </c>
      <c r="AB1013" s="141">
        <f t="shared" si="351"/>
        <v>0</v>
      </c>
      <c r="AC1013" s="141">
        <f t="shared" si="352"/>
        <v>0</v>
      </c>
      <c r="AD1013" s="141">
        <f t="shared" si="353"/>
        <v>0</v>
      </c>
      <c r="AE1013" s="141">
        <f t="shared" si="354"/>
        <v>0</v>
      </c>
      <c r="AF1013" s="141">
        <f t="shared" si="355"/>
        <v>0</v>
      </c>
      <c r="AG1013" s="141">
        <f t="shared" si="356"/>
        <v>0</v>
      </c>
      <c r="AH1013" s="141">
        <f t="shared" si="357"/>
        <v>0</v>
      </c>
      <c r="AI1013" s="141">
        <f t="shared" si="358"/>
        <v>0</v>
      </c>
      <c r="AJ1013" s="141">
        <f t="shared" si="359"/>
        <v>0</v>
      </c>
      <c r="AK1013" s="141">
        <f t="shared" si="360"/>
        <v>0</v>
      </c>
      <c r="AL1013" s="141">
        <f t="shared" si="361"/>
        <v>0</v>
      </c>
      <c r="AM1013" s="141">
        <f t="shared" si="362"/>
        <v>0</v>
      </c>
      <c r="AN1013" s="141">
        <f t="shared" si="363"/>
        <v>0</v>
      </c>
      <c r="AO1013" s="141">
        <f t="shared" si="364"/>
        <v>0</v>
      </c>
      <c r="AP1013" s="142"/>
      <c r="AQ1013" s="142"/>
      <c r="AR1013" s="141">
        <f t="shared" si="365"/>
        <v>0</v>
      </c>
      <c r="AS1013" s="141">
        <f t="shared" si="366"/>
        <v>0</v>
      </c>
      <c r="AT1013" s="141" t="str">
        <f t="shared" si="367"/>
        <v>Correct</v>
      </c>
      <c r="AU1013" s="142"/>
      <c r="AV1013" s="115" t="s">
        <v>83</v>
      </c>
      <c r="AW1013" s="115">
        <v>62</v>
      </c>
      <c r="AX1013" s="115" t="s">
        <v>181</v>
      </c>
      <c r="AY1013" s="115" t="s">
        <v>478</v>
      </c>
      <c r="AZ1013" s="115" t="s">
        <v>85</v>
      </c>
      <c r="BA1013" s="115" t="s">
        <v>86</v>
      </c>
      <c r="BB1013" s="115" t="s">
        <v>87</v>
      </c>
      <c r="BC1013" s="115" t="s">
        <v>100</v>
      </c>
      <c r="BD1013" s="115" t="s">
        <v>94</v>
      </c>
      <c r="BE1013" s="115" t="s">
        <v>106</v>
      </c>
      <c r="BF1013" s="115" t="s">
        <v>91</v>
      </c>
      <c r="BG1013" s="115" t="s">
        <v>91</v>
      </c>
    </row>
    <row r="1014" spans="1:59">
      <c r="A1014" s="115">
        <v>6982460731</v>
      </c>
      <c r="F1014" s="115" t="s">
        <v>55</v>
      </c>
      <c r="S1014" s="115" t="s">
        <v>66</v>
      </c>
      <c r="T1014" s="142"/>
      <c r="U1014" s="141">
        <f t="shared" si="345"/>
        <v>2</v>
      </c>
      <c r="V1014" s="141">
        <f t="shared" si="346"/>
        <v>1.5</v>
      </c>
      <c r="W1014" s="142"/>
      <c r="X1014" s="141">
        <f t="shared" si="347"/>
        <v>0</v>
      </c>
      <c r="Y1014" s="141">
        <f t="shared" si="348"/>
        <v>0</v>
      </c>
      <c r="Z1014" s="141">
        <f t="shared" si="349"/>
        <v>0</v>
      </c>
      <c r="AA1014" s="141">
        <f t="shared" si="350"/>
        <v>0</v>
      </c>
      <c r="AB1014" s="141">
        <f t="shared" si="351"/>
        <v>1</v>
      </c>
      <c r="AC1014" s="141">
        <f t="shared" si="352"/>
        <v>0</v>
      </c>
      <c r="AD1014" s="141">
        <f t="shared" si="353"/>
        <v>0</v>
      </c>
      <c r="AE1014" s="141">
        <f t="shared" si="354"/>
        <v>0</v>
      </c>
      <c r="AF1014" s="141">
        <f t="shared" si="355"/>
        <v>0</v>
      </c>
      <c r="AG1014" s="141">
        <f t="shared" si="356"/>
        <v>0</v>
      </c>
      <c r="AH1014" s="141">
        <f t="shared" si="357"/>
        <v>0</v>
      </c>
      <c r="AI1014" s="141">
        <f t="shared" si="358"/>
        <v>0</v>
      </c>
      <c r="AJ1014" s="141">
        <f t="shared" si="359"/>
        <v>0</v>
      </c>
      <c r="AK1014" s="141">
        <f t="shared" si="360"/>
        <v>0</v>
      </c>
      <c r="AL1014" s="141">
        <f t="shared" si="361"/>
        <v>0</v>
      </c>
      <c r="AM1014" s="141">
        <f t="shared" si="362"/>
        <v>0</v>
      </c>
      <c r="AN1014" s="141">
        <f t="shared" si="363"/>
        <v>0</v>
      </c>
      <c r="AO1014" s="141">
        <f t="shared" si="364"/>
        <v>1</v>
      </c>
      <c r="AP1014" s="142"/>
      <c r="AQ1014" s="142"/>
      <c r="AR1014" s="141">
        <f t="shared" si="365"/>
        <v>2</v>
      </c>
      <c r="AS1014" s="141">
        <f t="shared" si="366"/>
        <v>2</v>
      </c>
      <c r="AT1014" s="141" t="str">
        <f t="shared" si="367"/>
        <v>Correct</v>
      </c>
      <c r="AU1014" s="142"/>
      <c r="AV1014" s="115" t="s">
        <v>99</v>
      </c>
      <c r="AW1014" s="115">
        <v>38</v>
      </c>
      <c r="AX1014" s="115" t="s">
        <v>181</v>
      </c>
      <c r="AY1014" s="115" t="s">
        <v>196</v>
      </c>
      <c r="BA1014" s="115" t="s">
        <v>91</v>
      </c>
      <c r="BB1014" s="115" t="s">
        <v>137</v>
      </c>
      <c r="BC1014" s="115" t="s">
        <v>100</v>
      </c>
      <c r="BD1014" s="115" t="s">
        <v>112</v>
      </c>
      <c r="BE1014" s="115" t="s">
        <v>90</v>
      </c>
      <c r="BF1014" s="115" t="s">
        <v>91</v>
      </c>
      <c r="BG1014" s="115" t="s">
        <v>91</v>
      </c>
    </row>
    <row r="1015" spans="1:59">
      <c r="A1015" s="115">
        <v>6985463542</v>
      </c>
      <c r="T1015" s="142"/>
      <c r="U1015" s="141">
        <f t="shared" si="345"/>
        <v>0</v>
      </c>
      <c r="V1015" s="141" t="e">
        <f t="shared" si="346"/>
        <v>#DIV/0!</v>
      </c>
      <c r="W1015" s="142"/>
      <c r="X1015" s="141">
        <f t="shared" si="347"/>
        <v>0</v>
      </c>
      <c r="Y1015" s="141">
        <f t="shared" si="348"/>
        <v>0</v>
      </c>
      <c r="Z1015" s="141">
        <f t="shared" si="349"/>
        <v>0</v>
      </c>
      <c r="AA1015" s="141">
        <f t="shared" si="350"/>
        <v>0</v>
      </c>
      <c r="AB1015" s="141">
        <f t="shared" si="351"/>
        <v>0</v>
      </c>
      <c r="AC1015" s="141">
        <f t="shared" si="352"/>
        <v>0</v>
      </c>
      <c r="AD1015" s="141">
        <f t="shared" si="353"/>
        <v>0</v>
      </c>
      <c r="AE1015" s="141">
        <f t="shared" si="354"/>
        <v>0</v>
      </c>
      <c r="AF1015" s="141">
        <f t="shared" si="355"/>
        <v>0</v>
      </c>
      <c r="AG1015" s="141">
        <f t="shared" si="356"/>
        <v>0</v>
      </c>
      <c r="AH1015" s="141">
        <f t="shared" si="357"/>
        <v>0</v>
      </c>
      <c r="AI1015" s="141">
        <f t="shared" si="358"/>
        <v>0</v>
      </c>
      <c r="AJ1015" s="141">
        <f t="shared" si="359"/>
        <v>0</v>
      </c>
      <c r="AK1015" s="141">
        <f t="shared" si="360"/>
        <v>0</v>
      </c>
      <c r="AL1015" s="141">
        <f t="shared" si="361"/>
        <v>0</v>
      </c>
      <c r="AM1015" s="141">
        <f t="shared" si="362"/>
        <v>0</v>
      </c>
      <c r="AN1015" s="141">
        <f t="shared" si="363"/>
        <v>0</v>
      </c>
      <c r="AO1015" s="141">
        <f t="shared" si="364"/>
        <v>0</v>
      </c>
      <c r="AP1015" s="142"/>
      <c r="AQ1015" s="142"/>
      <c r="AR1015" s="141">
        <f t="shared" si="365"/>
        <v>0</v>
      </c>
      <c r="AS1015" s="141">
        <f t="shared" si="366"/>
        <v>0</v>
      </c>
      <c r="AT1015" s="141" t="str">
        <f t="shared" si="367"/>
        <v>Correct</v>
      </c>
      <c r="AU1015" s="142"/>
      <c r="AV1015" s="115" t="s">
        <v>99</v>
      </c>
      <c r="AW1015" s="115">
        <v>70</v>
      </c>
      <c r="AX1015" s="115" t="s">
        <v>181</v>
      </c>
      <c r="AY1015" s="115" t="s">
        <v>215</v>
      </c>
      <c r="BA1015" s="115" t="s">
        <v>86</v>
      </c>
      <c r="BC1015" s="115" t="s">
        <v>101</v>
      </c>
      <c r="BD1015" s="115" t="s">
        <v>94</v>
      </c>
      <c r="BE1015" s="115" t="s">
        <v>106</v>
      </c>
      <c r="BF1015" s="115" t="s">
        <v>91</v>
      </c>
      <c r="BG1015" s="115" t="s">
        <v>91</v>
      </c>
    </row>
    <row r="1016" spans="1:59">
      <c r="A1016" s="115">
        <v>7011541245</v>
      </c>
      <c r="T1016" s="142"/>
      <c r="U1016" s="141">
        <f t="shared" si="345"/>
        <v>0</v>
      </c>
      <c r="V1016" s="141" t="e">
        <f t="shared" si="346"/>
        <v>#DIV/0!</v>
      </c>
      <c r="W1016" s="142"/>
      <c r="X1016" s="141">
        <f t="shared" si="347"/>
        <v>0</v>
      </c>
      <c r="Y1016" s="141">
        <f t="shared" si="348"/>
        <v>0</v>
      </c>
      <c r="Z1016" s="141">
        <f t="shared" si="349"/>
        <v>0</v>
      </c>
      <c r="AA1016" s="141">
        <f t="shared" si="350"/>
        <v>0</v>
      </c>
      <c r="AB1016" s="141">
        <f t="shared" si="351"/>
        <v>0</v>
      </c>
      <c r="AC1016" s="141">
        <f t="shared" si="352"/>
        <v>0</v>
      </c>
      <c r="AD1016" s="141">
        <f t="shared" si="353"/>
        <v>0</v>
      </c>
      <c r="AE1016" s="141">
        <f t="shared" si="354"/>
        <v>0</v>
      </c>
      <c r="AF1016" s="141">
        <f t="shared" si="355"/>
        <v>0</v>
      </c>
      <c r="AG1016" s="141">
        <f t="shared" si="356"/>
        <v>0</v>
      </c>
      <c r="AH1016" s="141">
        <f t="shared" si="357"/>
        <v>0</v>
      </c>
      <c r="AI1016" s="141">
        <f t="shared" si="358"/>
        <v>0</v>
      </c>
      <c r="AJ1016" s="141">
        <f t="shared" si="359"/>
        <v>0</v>
      </c>
      <c r="AK1016" s="141">
        <f t="shared" si="360"/>
        <v>0</v>
      </c>
      <c r="AL1016" s="141">
        <f t="shared" si="361"/>
        <v>0</v>
      </c>
      <c r="AM1016" s="141">
        <f t="shared" si="362"/>
        <v>0</v>
      </c>
      <c r="AN1016" s="141">
        <f t="shared" si="363"/>
        <v>0</v>
      </c>
      <c r="AO1016" s="141">
        <f t="shared" si="364"/>
        <v>0</v>
      </c>
      <c r="AP1016" s="142"/>
      <c r="AQ1016" s="142"/>
      <c r="AR1016" s="141">
        <f t="shared" si="365"/>
        <v>0</v>
      </c>
      <c r="AS1016" s="141">
        <f t="shared" si="366"/>
        <v>0</v>
      </c>
      <c r="AT1016" s="141" t="str">
        <f t="shared" si="367"/>
        <v>Correct</v>
      </c>
      <c r="AU1016" s="142"/>
      <c r="AV1016" s="115" t="s">
        <v>83</v>
      </c>
      <c r="AW1016" s="115">
        <v>60</v>
      </c>
      <c r="AX1016" s="115" t="s">
        <v>181</v>
      </c>
      <c r="AY1016" s="115" t="s">
        <v>224</v>
      </c>
      <c r="AZ1016" s="115" t="s">
        <v>85</v>
      </c>
      <c r="BA1016" s="115" t="s">
        <v>86</v>
      </c>
      <c r="BB1016" s="115" t="s">
        <v>87</v>
      </c>
      <c r="BC1016" s="115" t="s">
        <v>88</v>
      </c>
      <c r="BD1016" s="115" t="s">
        <v>94</v>
      </c>
      <c r="BE1016" s="115" t="s">
        <v>90</v>
      </c>
      <c r="BF1016" s="115" t="s">
        <v>91</v>
      </c>
      <c r="BG1016" s="115" t="s">
        <v>91</v>
      </c>
    </row>
    <row r="1017" spans="1:59">
      <c r="A1017" s="115">
        <v>6985464979</v>
      </c>
      <c r="D1017" s="115" t="s">
        <v>54</v>
      </c>
      <c r="T1017" s="142"/>
      <c r="U1017" s="141">
        <f t="shared" si="345"/>
        <v>1</v>
      </c>
      <c r="V1017" s="141">
        <f t="shared" si="346"/>
        <v>3</v>
      </c>
      <c r="W1017" s="142"/>
      <c r="X1017" s="141">
        <f t="shared" si="347"/>
        <v>0</v>
      </c>
      <c r="Y1017" s="141">
        <f t="shared" si="348"/>
        <v>0</v>
      </c>
      <c r="Z1017" s="141">
        <f t="shared" si="349"/>
        <v>1</v>
      </c>
      <c r="AA1017" s="141">
        <f t="shared" si="350"/>
        <v>0</v>
      </c>
      <c r="AB1017" s="141">
        <f t="shared" si="351"/>
        <v>0</v>
      </c>
      <c r="AC1017" s="141">
        <f t="shared" si="352"/>
        <v>0</v>
      </c>
      <c r="AD1017" s="141">
        <f t="shared" si="353"/>
        <v>0</v>
      </c>
      <c r="AE1017" s="141">
        <f t="shared" si="354"/>
        <v>0</v>
      </c>
      <c r="AF1017" s="141">
        <f t="shared" si="355"/>
        <v>0</v>
      </c>
      <c r="AG1017" s="141">
        <f t="shared" si="356"/>
        <v>0</v>
      </c>
      <c r="AH1017" s="141">
        <f t="shared" si="357"/>
        <v>0</v>
      </c>
      <c r="AI1017" s="141">
        <f t="shared" si="358"/>
        <v>0</v>
      </c>
      <c r="AJ1017" s="141">
        <f t="shared" si="359"/>
        <v>0</v>
      </c>
      <c r="AK1017" s="141">
        <f t="shared" si="360"/>
        <v>0</v>
      </c>
      <c r="AL1017" s="141">
        <f t="shared" si="361"/>
        <v>0</v>
      </c>
      <c r="AM1017" s="141">
        <f t="shared" si="362"/>
        <v>0</v>
      </c>
      <c r="AN1017" s="141">
        <f t="shared" si="363"/>
        <v>0</v>
      </c>
      <c r="AO1017" s="141">
        <f t="shared" si="364"/>
        <v>0</v>
      </c>
      <c r="AP1017" s="142"/>
      <c r="AQ1017" s="142"/>
      <c r="AR1017" s="141">
        <f t="shared" si="365"/>
        <v>1</v>
      </c>
      <c r="AS1017" s="141">
        <f t="shared" si="366"/>
        <v>1</v>
      </c>
      <c r="AT1017" s="141" t="str">
        <f t="shared" si="367"/>
        <v>Correct</v>
      </c>
      <c r="AU1017" s="142"/>
      <c r="AV1017" s="115" t="s">
        <v>99</v>
      </c>
      <c r="AW1017" s="115">
        <v>65</v>
      </c>
      <c r="AX1017" s="115" t="s">
        <v>181</v>
      </c>
      <c r="AY1017" s="115" t="s">
        <v>433</v>
      </c>
      <c r="AZ1017" s="115" t="s">
        <v>85</v>
      </c>
      <c r="BA1017" s="115" t="s">
        <v>86</v>
      </c>
      <c r="BB1017" s="115" t="s">
        <v>87</v>
      </c>
      <c r="BC1017" s="115" t="s">
        <v>88</v>
      </c>
      <c r="BD1017" s="115" t="s">
        <v>111</v>
      </c>
      <c r="BE1017" s="115" t="s">
        <v>90</v>
      </c>
      <c r="BF1017" s="115" t="s">
        <v>91</v>
      </c>
      <c r="BG1017" s="115" t="s">
        <v>91</v>
      </c>
    </row>
    <row r="1018" spans="1:59">
      <c r="A1018" s="115">
        <v>7045772084</v>
      </c>
      <c r="T1018" s="142"/>
      <c r="U1018" s="141">
        <f t="shared" si="345"/>
        <v>0</v>
      </c>
      <c r="V1018" s="141" t="e">
        <f t="shared" si="346"/>
        <v>#DIV/0!</v>
      </c>
      <c r="W1018" s="142"/>
      <c r="X1018" s="141">
        <f t="shared" si="347"/>
        <v>0</v>
      </c>
      <c r="Y1018" s="141">
        <f t="shared" si="348"/>
        <v>0</v>
      </c>
      <c r="Z1018" s="141">
        <f t="shared" si="349"/>
        <v>0</v>
      </c>
      <c r="AA1018" s="141">
        <f t="shared" si="350"/>
        <v>0</v>
      </c>
      <c r="AB1018" s="141">
        <f t="shared" si="351"/>
        <v>0</v>
      </c>
      <c r="AC1018" s="141">
        <f t="shared" si="352"/>
        <v>0</v>
      </c>
      <c r="AD1018" s="141">
        <f t="shared" si="353"/>
        <v>0</v>
      </c>
      <c r="AE1018" s="141">
        <f t="shared" si="354"/>
        <v>0</v>
      </c>
      <c r="AF1018" s="141">
        <f t="shared" si="355"/>
        <v>0</v>
      </c>
      <c r="AG1018" s="141">
        <f t="shared" si="356"/>
        <v>0</v>
      </c>
      <c r="AH1018" s="141">
        <f t="shared" si="357"/>
        <v>0</v>
      </c>
      <c r="AI1018" s="141">
        <f t="shared" si="358"/>
        <v>0</v>
      </c>
      <c r="AJ1018" s="141">
        <f t="shared" si="359"/>
        <v>0</v>
      </c>
      <c r="AK1018" s="141">
        <f t="shared" si="360"/>
        <v>0</v>
      </c>
      <c r="AL1018" s="141">
        <f t="shared" si="361"/>
        <v>0</v>
      </c>
      <c r="AM1018" s="141">
        <f t="shared" si="362"/>
        <v>0</v>
      </c>
      <c r="AN1018" s="141">
        <f t="shared" si="363"/>
        <v>0</v>
      </c>
      <c r="AO1018" s="141">
        <f t="shared" si="364"/>
        <v>0</v>
      </c>
      <c r="AP1018" s="142"/>
      <c r="AQ1018" s="142"/>
      <c r="AR1018" s="141">
        <f t="shared" si="365"/>
        <v>0</v>
      </c>
      <c r="AS1018" s="141">
        <f t="shared" si="366"/>
        <v>0</v>
      </c>
      <c r="AT1018" s="141" t="str">
        <f t="shared" si="367"/>
        <v>Correct</v>
      </c>
      <c r="AU1018" s="142"/>
      <c r="AV1018" s="115" t="s">
        <v>99</v>
      </c>
      <c r="AW1018" s="115">
        <v>74</v>
      </c>
      <c r="AX1018" s="115" t="s">
        <v>181</v>
      </c>
      <c r="AY1018" s="115" t="s">
        <v>208</v>
      </c>
      <c r="AZ1018" s="115" t="s">
        <v>85</v>
      </c>
      <c r="BA1018" s="115" t="s">
        <v>86</v>
      </c>
      <c r="BB1018" s="115" t="s">
        <v>87</v>
      </c>
      <c r="BC1018" s="115" t="s">
        <v>88</v>
      </c>
      <c r="BD1018" s="115" t="s">
        <v>89</v>
      </c>
      <c r="BE1018" s="115" t="s">
        <v>106</v>
      </c>
      <c r="BF1018" s="115" t="s">
        <v>91</v>
      </c>
      <c r="BG1018" s="115" t="s">
        <v>86</v>
      </c>
    </row>
    <row r="1019" spans="1:59">
      <c r="A1019" s="115">
        <v>6985443346</v>
      </c>
      <c r="B1019" s="115" t="s">
        <v>52</v>
      </c>
      <c r="H1019" s="115" t="s">
        <v>57</v>
      </c>
      <c r="I1019" s="115" t="s">
        <v>58</v>
      </c>
      <c r="N1019" s="115" t="s">
        <v>26</v>
      </c>
      <c r="T1019" s="142"/>
      <c r="U1019" s="141">
        <f t="shared" si="345"/>
        <v>4</v>
      </c>
      <c r="V1019" s="141">
        <f t="shared" si="346"/>
        <v>0.75</v>
      </c>
      <c r="W1019" s="142"/>
      <c r="X1019" s="141">
        <f t="shared" si="347"/>
        <v>0.75</v>
      </c>
      <c r="Y1019" s="141">
        <f t="shared" si="348"/>
        <v>0</v>
      </c>
      <c r="Z1019" s="141">
        <f t="shared" si="349"/>
        <v>0</v>
      </c>
      <c r="AA1019" s="141">
        <f t="shared" si="350"/>
        <v>0</v>
      </c>
      <c r="AB1019" s="141">
        <f t="shared" si="351"/>
        <v>0</v>
      </c>
      <c r="AC1019" s="141">
        <f t="shared" si="352"/>
        <v>0</v>
      </c>
      <c r="AD1019" s="141">
        <f t="shared" si="353"/>
        <v>0.75</v>
      </c>
      <c r="AE1019" s="141">
        <f t="shared" si="354"/>
        <v>0.75</v>
      </c>
      <c r="AF1019" s="141">
        <f t="shared" si="355"/>
        <v>0</v>
      </c>
      <c r="AG1019" s="141">
        <f t="shared" si="356"/>
        <v>0</v>
      </c>
      <c r="AH1019" s="141">
        <f t="shared" si="357"/>
        <v>0</v>
      </c>
      <c r="AI1019" s="141">
        <f t="shared" si="358"/>
        <v>0</v>
      </c>
      <c r="AJ1019" s="141">
        <f t="shared" si="359"/>
        <v>0.75</v>
      </c>
      <c r="AK1019" s="141">
        <f t="shared" si="360"/>
        <v>0</v>
      </c>
      <c r="AL1019" s="141">
        <f t="shared" si="361"/>
        <v>0</v>
      </c>
      <c r="AM1019" s="141">
        <f t="shared" si="362"/>
        <v>0</v>
      </c>
      <c r="AN1019" s="141">
        <f t="shared" si="363"/>
        <v>0</v>
      </c>
      <c r="AO1019" s="141">
        <f t="shared" si="364"/>
        <v>0</v>
      </c>
      <c r="AP1019" s="142"/>
      <c r="AQ1019" s="142"/>
      <c r="AR1019" s="141">
        <f t="shared" si="365"/>
        <v>3</v>
      </c>
      <c r="AS1019" s="141">
        <f t="shared" si="366"/>
        <v>4</v>
      </c>
      <c r="AT1019" s="141" t="str">
        <f t="shared" si="367"/>
        <v>Correct</v>
      </c>
      <c r="AU1019" s="142"/>
      <c r="AV1019" s="115" t="s">
        <v>99</v>
      </c>
      <c r="AW1019" s="115">
        <v>72</v>
      </c>
      <c r="AX1019" s="115" t="s">
        <v>84</v>
      </c>
      <c r="AY1019" s="115" t="s">
        <v>156</v>
      </c>
      <c r="AZ1019" s="115" t="s">
        <v>85</v>
      </c>
      <c r="BA1019" s="115" t="s">
        <v>86</v>
      </c>
      <c r="BB1019" s="115" t="s">
        <v>87</v>
      </c>
      <c r="BC1019" s="115" t="s">
        <v>101</v>
      </c>
      <c r="BD1019" s="115" t="s">
        <v>102</v>
      </c>
      <c r="BE1019" s="115" t="s">
        <v>106</v>
      </c>
      <c r="BF1019" s="115" t="s">
        <v>91</v>
      </c>
      <c r="BG1019" s="115" t="s">
        <v>91</v>
      </c>
    </row>
    <row r="1020" spans="1:59">
      <c r="A1020" s="115">
        <v>6982464898</v>
      </c>
      <c r="T1020" s="142"/>
      <c r="U1020" s="141">
        <f t="shared" si="345"/>
        <v>0</v>
      </c>
      <c r="V1020" s="141" t="e">
        <f t="shared" si="346"/>
        <v>#DIV/0!</v>
      </c>
      <c r="W1020" s="142"/>
      <c r="X1020" s="141">
        <f t="shared" si="347"/>
        <v>0</v>
      </c>
      <c r="Y1020" s="141">
        <f t="shared" si="348"/>
        <v>0</v>
      </c>
      <c r="Z1020" s="141">
        <f t="shared" si="349"/>
        <v>0</v>
      </c>
      <c r="AA1020" s="141">
        <f t="shared" si="350"/>
        <v>0</v>
      </c>
      <c r="AB1020" s="141">
        <f t="shared" si="351"/>
        <v>0</v>
      </c>
      <c r="AC1020" s="141">
        <f t="shared" si="352"/>
        <v>0</v>
      </c>
      <c r="AD1020" s="141">
        <f t="shared" si="353"/>
        <v>0</v>
      </c>
      <c r="AE1020" s="141">
        <f t="shared" si="354"/>
        <v>0</v>
      </c>
      <c r="AF1020" s="141">
        <f t="shared" si="355"/>
        <v>0</v>
      </c>
      <c r="AG1020" s="141">
        <f t="shared" si="356"/>
        <v>0</v>
      </c>
      <c r="AH1020" s="141">
        <f t="shared" si="357"/>
        <v>0</v>
      </c>
      <c r="AI1020" s="141">
        <f t="shared" si="358"/>
        <v>0</v>
      </c>
      <c r="AJ1020" s="141">
        <f t="shared" si="359"/>
        <v>0</v>
      </c>
      <c r="AK1020" s="141">
        <f t="shared" si="360"/>
        <v>0</v>
      </c>
      <c r="AL1020" s="141">
        <f t="shared" si="361"/>
        <v>0</v>
      </c>
      <c r="AM1020" s="141">
        <f t="shared" si="362"/>
        <v>0</v>
      </c>
      <c r="AN1020" s="141">
        <f t="shared" si="363"/>
        <v>0</v>
      </c>
      <c r="AO1020" s="141">
        <f t="shared" si="364"/>
        <v>0</v>
      </c>
      <c r="AP1020" s="142"/>
      <c r="AQ1020" s="142"/>
      <c r="AR1020" s="141">
        <f t="shared" si="365"/>
        <v>0</v>
      </c>
      <c r="AS1020" s="141">
        <f t="shared" si="366"/>
        <v>0</v>
      </c>
      <c r="AT1020" s="141" t="str">
        <f t="shared" si="367"/>
        <v>Correct</v>
      </c>
      <c r="AU1020" s="142"/>
      <c r="AV1020" s="115" t="s">
        <v>83</v>
      </c>
      <c r="AW1020" s="115">
        <v>69</v>
      </c>
      <c r="AX1020" s="115" t="s">
        <v>181</v>
      </c>
      <c r="AY1020" s="115" t="s">
        <v>189</v>
      </c>
      <c r="AZ1020" s="115" t="s">
        <v>85</v>
      </c>
      <c r="BA1020" s="115" t="s">
        <v>86</v>
      </c>
      <c r="BE1020" s="115" t="s">
        <v>106</v>
      </c>
      <c r="BF1020" s="115" t="s">
        <v>91</v>
      </c>
      <c r="BG1020" s="115" t="s">
        <v>86</v>
      </c>
    </row>
    <row r="1021" spans="1:59">
      <c r="A1021" s="115">
        <v>7020570263</v>
      </c>
      <c r="B1021" s="115" t="s">
        <v>52</v>
      </c>
      <c r="T1021" s="142"/>
      <c r="U1021" s="141">
        <f t="shared" si="345"/>
        <v>1</v>
      </c>
      <c r="V1021" s="141">
        <f t="shared" si="346"/>
        <v>3</v>
      </c>
      <c r="W1021" s="142"/>
      <c r="X1021" s="141">
        <f t="shared" si="347"/>
        <v>1</v>
      </c>
      <c r="Y1021" s="141">
        <f t="shared" si="348"/>
        <v>0</v>
      </c>
      <c r="Z1021" s="141">
        <f t="shared" si="349"/>
        <v>0</v>
      </c>
      <c r="AA1021" s="141">
        <f t="shared" si="350"/>
        <v>0</v>
      </c>
      <c r="AB1021" s="141">
        <f t="shared" si="351"/>
        <v>0</v>
      </c>
      <c r="AC1021" s="141">
        <f t="shared" si="352"/>
        <v>0</v>
      </c>
      <c r="AD1021" s="141">
        <f t="shared" si="353"/>
        <v>0</v>
      </c>
      <c r="AE1021" s="141">
        <f t="shared" si="354"/>
        <v>0</v>
      </c>
      <c r="AF1021" s="141">
        <f t="shared" si="355"/>
        <v>0</v>
      </c>
      <c r="AG1021" s="141">
        <f t="shared" si="356"/>
        <v>0</v>
      </c>
      <c r="AH1021" s="141">
        <f t="shared" si="357"/>
        <v>0</v>
      </c>
      <c r="AI1021" s="141">
        <f t="shared" si="358"/>
        <v>0</v>
      </c>
      <c r="AJ1021" s="141">
        <f t="shared" si="359"/>
        <v>0</v>
      </c>
      <c r="AK1021" s="141">
        <f t="shared" si="360"/>
        <v>0</v>
      </c>
      <c r="AL1021" s="141">
        <f t="shared" si="361"/>
        <v>0</v>
      </c>
      <c r="AM1021" s="141">
        <f t="shared" si="362"/>
        <v>0</v>
      </c>
      <c r="AN1021" s="141">
        <f t="shared" si="363"/>
        <v>0</v>
      </c>
      <c r="AO1021" s="141">
        <f t="shared" si="364"/>
        <v>0</v>
      </c>
      <c r="AP1021" s="142"/>
      <c r="AQ1021" s="142"/>
      <c r="AR1021" s="141">
        <f t="shared" si="365"/>
        <v>1</v>
      </c>
      <c r="AS1021" s="141">
        <f t="shared" si="366"/>
        <v>1</v>
      </c>
      <c r="AT1021" s="141" t="str">
        <f t="shared" si="367"/>
        <v>Correct</v>
      </c>
      <c r="AU1021" s="142"/>
      <c r="AV1021" s="115" t="s">
        <v>83</v>
      </c>
      <c r="AW1021" s="115">
        <v>27</v>
      </c>
      <c r="AX1021" s="115" t="s">
        <v>84</v>
      </c>
      <c r="AY1021" s="115" t="s">
        <v>136</v>
      </c>
      <c r="BA1021" s="115" t="s">
        <v>91</v>
      </c>
      <c r="BB1021" s="115" t="s">
        <v>108</v>
      </c>
      <c r="BD1021" s="115" t="s">
        <v>89</v>
      </c>
      <c r="BE1021" s="115" t="s">
        <v>113</v>
      </c>
      <c r="BF1021" s="115" t="s">
        <v>91</v>
      </c>
      <c r="BG1021" s="115" t="s">
        <v>91</v>
      </c>
    </row>
    <row r="1022" spans="1:59">
      <c r="A1022" s="115">
        <v>7007918909</v>
      </c>
      <c r="B1022" s="115" t="s">
        <v>52</v>
      </c>
      <c r="E1022" s="115" t="s">
        <v>19</v>
      </c>
      <c r="L1022" s="115" t="s">
        <v>61</v>
      </c>
      <c r="T1022" s="142"/>
      <c r="U1022" s="141">
        <f t="shared" si="345"/>
        <v>3</v>
      </c>
      <c r="V1022" s="141">
        <f t="shared" si="346"/>
        <v>1</v>
      </c>
      <c r="W1022" s="142"/>
      <c r="X1022" s="141">
        <f t="shared" si="347"/>
        <v>1</v>
      </c>
      <c r="Y1022" s="141">
        <f t="shared" si="348"/>
        <v>0</v>
      </c>
      <c r="Z1022" s="141">
        <f t="shared" si="349"/>
        <v>0</v>
      </c>
      <c r="AA1022" s="141">
        <f t="shared" si="350"/>
        <v>1</v>
      </c>
      <c r="AB1022" s="141">
        <f t="shared" si="351"/>
        <v>0</v>
      </c>
      <c r="AC1022" s="141">
        <f t="shared" si="352"/>
        <v>0</v>
      </c>
      <c r="AD1022" s="141">
        <f t="shared" si="353"/>
        <v>0</v>
      </c>
      <c r="AE1022" s="141">
        <f t="shared" si="354"/>
        <v>0</v>
      </c>
      <c r="AF1022" s="141">
        <f t="shared" si="355"/>
        <v>0</v>
      </c>
      <c r="AG1022" s="141">
        <f t="shared" si="356"/>
        <v>0</v>
      </c>
      <c r="AH1022" s="141">
        <f t="shared" si="357"/>
        <v>1</v>
      </c>
      <c r="AI1022" s="141">
        <f t="shared" si="358"/>
        <v>0</v>
      </c>
      <c r="AJ1022" s="141">
        <f t="shared" si="359"/>
        <v>0</v>
      </c>
      <c r="AK1022" s="141">
        <f t="shared" si="360"/>
        <v>0</v>
      </c>
      <c r="AL1022" s="141">
        <f t="shared" si="361"/>
        <v>0</v>
      </c>
      <c r="AM1022" s="141">
        <f t="shared" si="362"/>
        <v>0</v>
      </c>
      <c r="AN1022" s="141">
        <f t="shared" si="363"/>
        <v>0</v>
      </c>
      <c r="AO1022" s="141">
        <f t="shared" si="364"/>
        <v>0</v>
      </c>
      <c r="AP1022" s="142"/>
      <c r="AQ1022" s="142"/>
      <c r="AR1022" s="141">
        <f t="shared" si="365"/>
        <v>3</v>
      </c>
      <c r="AS1022" s="141">
        <f t="shared" si="366"/>
        <v>3</v>
      </c>
      <c r="AT1022" s="141" t="str">
        <f t="shared" si="367"/>
        <v>Correct</v>
      </c>
      <c r="AU1022" s="142"/>
      <c r="AV1022" s="115" t="s">
        <v>83</v>
      </c>
      <c r="AW1022" s="115">
        <v>65</v>
      </c>
      <c r="AX1022" s="115" t="s">
        <v>84</v>
      </c>
      <c r="AY1022" s="115" t="s">
        <v>123</v>
      </c>
      <c r="AZ1022" s="115" t="s">
        <v>85</v>
      </c>
      <c r="BA1022" s="115" t="s">
        <v>86</v>
      </c>
      <c r="BB1022" s="115" t="s">
        <v>87</v>
      </c>
      <c r="BC1022" s="115" t="s">
        <v>100</v>
      </c>
      <c r="BD1022" s="115" t="s">
        <v>89</v>
      </c>
      <c r="BE1022" s="115" t="s">
        <v>106</v>
      </c>
      <c r="BF1022" s="115" t="s">
        <v>91</v>
      </c>
      <c r="BG1022" s="115" t="s">
        <v>91</v>
      </c>
    </row>
    <row r="1023" spans="1:59">
      <c r="A1023" s="115">
        <v>6985719289</v>
      </c>
      <c r="T1023" s="142"/>
      <c r="U1023" s="141">
        <f t="shared" si="345"/>
        <v>0</v>
      </c>
      <c r="V1023" s="141" t="e">
        <f t="shared" si="346"/>
        <v>#DIV/0!</v>
      </c>
      <c r="W1023" s="142"/>
      <c r="X1023" s="141">
        <f t="shared" si="347"/>
        <v>0</v>
      </c>
      <c r="Y1023" s="141">
        <f t="shared" si="348"/>
        <v>0</v>
      </c>
      <c r="Z1023" s="141">
        <f t="shared" si="349"/>
        <v>0</v>
      </c>
      <c r="AA1023" s="141">
        <f t="shared" si="350"/>
        <v>0</v>
      </c>
      <c r="AB1023" s="141">
        <f t="shared" si="351"/>
        <v>0</v>
      </c>
      <c r="AC1023" s="141">
        <f t="shared" si="352"/>
        <v>0</v>
      </c>
      <c r="AD1023" s="141">
        <f t="shared" si="353"/>
        <v>0</v>
      </c>
      <c r="AE1023" s="141">
        <f t="shared" si="354"/>
        <v>0</v>
      </c>
      <c r="AF1023" s="141">
        <f t="shared" si="355"/>
        <v>0</v>
      </c>
      <c r="AG1023" s="141">
        <f t="shared" si="356"/>
        <v>0</v>
      </c>
      <c r="AH1023" s="141">
        <f t="shared" si="357"/>
        <v>0</v>
      </c>
      <c r="AI1023" s="141">
        <f t="shared" si="358"/>
        <v>0</v>
      </c>
      <c r="AJ1023" s="141">
        <f t="shared" si="359"/>
        <v>0</v>
      </c>
      <c r="AK1023" s="141">
        <f t="shared" si="360"/>
        <v>0</v>
      </c>
      <c r="AL1023" s="141">
        <f t="shared" si="361"/>
        <v>0</v>
      </c>
      <c r="AM1023" s="141">
        <f t="shared" si="362"/>
        <v>0</v>
      </c>
      <c r="AN1023" s="141">
        <f t="shared" si="363"/>
        <v>0</v>
      </c>
      <c r="AO1023" s="141">
        <f t="shared" si="364"/>
        <v>0</v>
      </c>
      <c r="AP1023" s="142"/>
      <c r="AQ1023" s="142"/>
      <c r="AR1023" s="141">
        <f t="shared" si="365"/>
        <v>0</v>
      </c>
      <c r="AS1023" s="141">
        <f t="shared" si="366"/>
        <v>0</v>
      </c>
      <c r="AT1023" s="141" t="str">
        <f t="shared" si="367"/>
        <v>Correct</v>
      </c>
      <c r="AU1023" s="142"/>
      <c r="AV1023" s="115" t="s">
        <v>99</v>
      </c>
      <c r="AW1023" s="115">
        <v>51</v>
      </c>
      <c r="AX1023" s="115" t="s">
        <v>181</v>
      </c>
      <c r="AZ1023" s="115" t="s">
        <v>92</v>
      </c>
      <c r="BA1023" s="115" t="s">
        <v>86</v>
      </c>
      <c r="BC1023" s="115" t="s">
        <v>100</v>
      </c>
      <c r="BD1023" s="115" t="s">
        <v>89</v>
      </c>
      <c r="BE1023" s="115" t="s">
        <v>90</v>
      </c>
      <c r="BF1023" s="115" t="s">
        <v>91</v>
      </c>
      <c r="BG1023" s="115" t="s">
        <v>86</v>
      </c>
    </row>
    <row r="1024" spans="1:59">
      <c r="A1024" s="115">
        <v>7011538310</v>
      </c>
      <c r="B1024" s="115" t="s">
        <v>52</v>
      </c>
      <c r="T1024" s="142"/>
      <c r="U1024" s="141">
        <f t="shared" si="345"/>
        <v>1</v>
      </c>
      <c r="V1024" s="141">
        <f t="shared" si="346"/>
        <v>3</v>
      </c>
      <c r="W1024" s="142"/>
      <c r="X1024" s="141">
        <f t="shared" si="347"/>
        <v>1</v>
      </c>
      <c r="Y1024" s="141">
        <f t="shared" si="348"/>
        <v>0</v>
      </c>
      <c r="Z1024" s="141">
        <f t="shared" si="349"/>
        <v>0</v>
      </c>
      <c r="AA1024" s="141">
        <f t="shared" si="350"/>
        <v>0</v>
      </c>
      <c r="AB1024" s="141">
        <f t="shared" si="351"/>
        <v>0</v>
      </c>
      <c r="AC1024" s="141">
        <f t="shared" si="352"/>
        <v>0</v>
      </c>
      <c r="AD1024" s="141">
        <f t="shared" si="353"/>
        <v>0</v>
      </c>
      <c r="AE1024" s="141">
        <f t="shared" si="354"/>
        <v>0</v>
      </c>
      <c r="AF1024" s="141">
        <f t="shared" si="355"/>
        <v>0</v>
      </c>
      <c r="AG1024" s="141">
        <f t="shared" si="356"/>
        <v>0</v>
      </c>
      <c r="AH1024" s="141">
        <f t="shared" si="357"/>
        <v>0</v>
      </c>
      <c r="AI1024" s="141">
        <f t="shared" si="358"/>
        <v>0</v>
      </c>
      <c r="AJ1024" s="141">
        <f t="shared" si="359"/>
        <v>0</v>
      </c>
      <c r="AK1024" s="141">
        <f t="shared" si="360"/>
        <v>0</v>
      </c>
      <c r="AL1024" s="141">
        <f t="shared" si="361"/>
        <v>0</v>
      </c>
      <c r="AM1024" s="141">
        <f t="shared" si="362"/>
        <v>0</v>
      </c>
      <c r="AN1024" s="141">
        <f t="shared" si="363"/>
        <v>0</v>
      </c>
      <c r="AO1024" s="141">
        <f t="shared" si="364"/>
        <v>0</v>
      </c>
      <c r="AP1024" s="142"/>
      <c r="AQ1024" s="142"/>
      <c r="AR1024" s="141">
        <f t="shared" si="365"/>
        <v>1</v>
      </c>
      <c r="AS1024" s="141">
        <f t="shared" si="366"/>
        <v>1</v>
      </c>
      <c r="AT1024" s="141" t="str">
        <f t="shared" si="367"/>
        <v>Correct</v>
      </c>
      <c r="AU1024" s="142"/>
      <c r="AV1024" s="115" t="s">
        <v>83</v>
      </c>
      <c r="AW1024" s="115">
        <v>58</v>
      </c>
      <c r="AX1024" s="115" t="s">
        <v>84</v>
      </c>
      <c r="AZ1024" s="115" t="s">
        <v>97</v>
      </c>
      <c r="BB1024" s="115" t="s">
        <v>87</v>
      </c>
      <c r="BC1024" s="115" t="s">
        <v>96</v>
      </c>
      <c r="BD1024" s="115" t="s">
        <v>111</v>
      </c>
      <c r="BE1024" s="115" t="s">
        <v>90</v>
      </c>
      <c r="BF1024" s="115" t="s">
        <v>91</v>
      </c>
      <c r="BG1024" s="115" t="s">
        <v>86</v>
      </c>
    </row>
    <row r="1025" spans="1:59">
      <c r="A1025" s="115">
        <v>7011092518</v>
      </c>
      <c r="R1025" s="115" t="s">
        <v>65</v>
      </c>
      <c r="T1025" s="142"/>
      <c r="U1025" s="141">
        <f t="shared" si="345"/>
        <v>1</v>
      </c>
      <c r="V1025" s="141">
        <f t="shared" si="346"/>
        <v>3</v>
      </c>
      <c r="W1025" s="142"/>
      <c r="X1025" s="141">
        <f t="shared" si="347"/>
        <v>0</v>
      </c>
      <c r="Y1025" s="141">
        <f t="shared" si="348"/>
        <v>0</v>
      </c>
      <c r="Z1025" s="141">
        <f t="shared" si="349"/>
        <v>0</v>
      </c>
      <c r="AA1025" s="141">
        <f t="shared" si="350"/>
        <v>0</v>
      </c>
      <c r="AB1025" s="141">
        <f t="shared" si="351"/>
        <v>0</v>
      </c>
      <c r="AC1025" s="141">
        <f t="shared" si="352"/>
        <v>0</v>
      </c>
      <c r="AD1025" s="141">
        <f t="shared" si="353"/>
        <v>0</v>
      </c>
      <c r="AE1025" s="141">
        <f t="shared" si="354"/>
        <v>0</v>
      </c>
      <c r="AF1025" s="141">
        <f t="shared" si="355"/>
        <v>0</v>
      </c>
      <c r="AG1025" s="141">
        <f t="shared" si="356"/>
        <v>0</v>
      </c>
      <c r="AH1025" s="141">
        <f t="shared" si="357"/>
        <v>0</v>
      </c>
      <c r="AI1025" s="141">
        <f t="shared" si="358"/>
        <v>0</v>
      </c>
      <c r="AJ1025" s="141">
        <f t="shared" si="359"/>
        <v>0</v>
      </c>
      <c r="AK1025" s="141">
        <f t="shared" si="360"/>
        <v>0</v>
      </c>
      <c r="AL1025" s="141">
        <f t="shared" si="361"/>
        <v>0</v>
      </c>
      <c r="AM1025" s="141">
        <f t="shared" si="362"/>
        <v>0</v>
      </c>
      <c r="AN1025" s="141">
        <f t="shared" si="363"/>
        <v>1</v>
      </c>
      <c r="AO1025" s="141">
        <f t="shared" si="364"/>
        <v>0</v>
      </c>
      <c r="AP1025" s="142"/>
      <c r="AQ1025" s="142"/>
      <c r="AR1025" s="141">
        <f t="shared" si="365"/>
        <v>1</v>
      </c>
      <c r="AS1025" s="141">
        <f t="shared" si="366"/>
        <v>1</v>
      </c>
      <c r="AT1025" s="141" t="str">
        <f t="shared" si="367"/>
        <v>Correct</v>
      </c>
      <c r="AU1025" s="142"/>
      <c r="AV1025" s="115" t="s">
        <v>83</v>
      </c>
      <c r="AX1025" s="115" t="s">
        <v>181</v>
      </c>
      <c r="AY1025" s="115" t="s">
        <v>220</v>
      </c>
      <c r="AZ1025" s="115" t="s">
        <v>85</v>
      </c>
      <c r="BA1025" s="115" t="s">
        <v>86</v>
      </c>
      <c r="BB1025" s="115" t="s">
        <v>87</v>
      </c>
      <c r="BD1025" s="115" t="s">
        <v>89</v>
      </c>
      <c r="BE1025" s="115" t="s">
        <v>90</v>
      </c>
      <c r="BF1025" s="115" t="s">
        <v>91</v>
      </c>
      <c r="BG1025" s="115" t="s">
        <v>91</v>
      </c>
    </row>
    <row r="1026" spans="1:59">
      <c r="A1026" s="115">
        <v>6985452389</v>
      </c>
      <c r="D1026" s="115" t="s">
        <v>54</v>
      </c>
      <c r="I1026" s="115" t="s">
        <v>58</v>
      </c>
      <c r="S1026" s="115" t="s">
        <v>66</v>
      </c>
      <c r="T1026" s="142"/>
      <c r="U1026" s="141">
        <f t="shared" ref="U1026:U1089" si="368">COUNTA(B1026:T1026)</f>
        <v>3</v>
      </c>
      <c r="V1026" s="141">
        <f t="shared" ref="V1026:V1089" si="369">3/U1026</f>
        <v>1</v>
      </c>
      <c r="W1026" s="142"/>
      <c r="X1026" s="141">
        <f t="shared" ref="X1026:X1094" si="370">IF($U1026&lt;3,IF($B1026=$B$1,1,0),IF($B1026=$B$1,$V1026,0))</f>
        <v>0</v>
      </c>
      <c r="Y1026" s="141">
        <f t="shared" ref="Y1026:Y1094" si="371">IF($U1026&lt;3,IF($C1026=$C$1,1,0),IF($C1026=$C$1,$V1026,0))</f>
        <v>0</v>
      </c>
      <c r="Z1026" s="141">
        <f t="shared" ref="Z1026:Z1094" si="372">IF($U1026&lt;3,IF($D1026=$D$1,1,0),IF($D1026=$D$1,$V1026,0))</f>
        <v>1</v>
      </c>
      <c r="AA1026" s="141">
        <f t="shared" ref="AA1026:AA1094" si="373">IF($U1026&lt;3,IF($E1026=$E$1,1,0),IF($E1026=$E$1,$V1026,0))</f>
        <v>0</v>
      </c>
      <c r="AB1026" s="141">
        <f t="shared" ref="AB1026:AB1094" si="374">IF($U1026&lt;3,IF($F1026=$F$1,1,0),IF($F1026=$F$1,$V1026,0))</f>
        <v>0</v>
      </c>
      <c r="AC1026" s="141">
        <f t="shared" ref="AC1026:AC1094" si="375">IF($U1026&lt;3,IF($G1026=$G$1,1,0),IF($G1026=$G$1,$V1026,0))</f>
        <v>0</v>
      </c>
      <c r="AD1026" s="141">
        <f t="shared" ref="AD1026:AD1094" si="376">IF($U1026&lt;3,IF($H1026=$H$1,1,0),IF($H1026=$H$1,$V1026,0))</f>
        <v>0</v>
      </c>
      <c r="AE1026" s="141">
        <f t="shared" ref="AE1026:AE1094" si="377">IF($U1026&lt;3,IF($I1026=$I$1,1,0),IF($I1026=$I$1,$V1026,0))</f>
        <v>1</v>
      </c>
      <c r="AF1026" s="141">
        <f t="shared" ref="AF1026:AF1094" si="378">IF($U1026&lt;3,IF($J1026=$J$1,1,0),IF($J1026=$J$1,$V1026,0))</f>
        <v>0</v>
      </c>
      <c r="AG1026" s="141">
        <f t="shared" ref="AG1026:AG1094" si="379">IF($U1026&lt;3,IF($K1026=$K$1,1,0),IF($K1026=$K$1,$V1026,0))</f>
        <v>0</v>
      </c>
      <c r="AH1026" s="141">
        <f t="shared" ref="AH1026:AH1094" si="380">IF($U1026&lt;3,IF($L1026=$L$1,1,0),IF($L1026=$L$1,$V1026,0))</f>
        <v>0</v>
      </c>
      <c r="AI1026" s="141">
        <f t="shared" ref="AI1026:AI1094" si="381">IF($U1026&lt;3,IF($M1026=$M$1,1,0),IF($M1026=$M$1,$V1026,0))</f>
        <v>0</v>
      </c>
      <c r="AJ1026" s="141">
        <f t="shared" ref="AJ1026:AJ1094" si="382">IF($U1026&lt;3,IF($N1026=$N$1,1,0),IF($N1026=$N$1,$V1026,0))</f>
        <v>0</v>
      </c>
      <c r="AK1026" s="141">
        <f t="shared" ref="AK1026:AK1094" si="383">IF($U1026&lt;3,IF($O1026=$O$1,1,0),IF($O1026=$O$1,$V1026,0))</f>
        <v>0</v>
      </c>
      <c r="AL1026" s="141">
        <f t="shared" ref="AL1026:AL1094" si="384">IF($U1026&lt;3,IF($P1026=$P$1,1,0),IF($P1026=$P$1,$V1026,0))</f>
        <v>0</v>
      </c>
      <c r="AM1026" s="141">
        <f t="shared" ref="AM1026:AM1094" si="385">IF($U1026&lt;3,IF($Q1026=$Q$1,1,0),IF($Q1026=$Q$1,$V1026,0))</f>
        <v>0</v>
      </c>
      <c r="AN1026" s="141">
        <f t="shared" ref="AN1026:AN1094" si="386">IF($U1026&lt;3,IF($R1026=$R$1,1,0),IF($R1026=$R$1,$V1026,0))</f>
        <v>0</v>
      </c>
      <c r="AO1026" s="141">
        <f t="shared" ref="AO1026:AO1094" si="387">IF($U1026&lt;3,IF($S1026=$S$1,1,0),IF($S1026=$S$1,$V1026,0))</f>
        <v>1</v>
      </c>
      <c r="AP1026" s="142"/>
      <c r="AQ1026" s="142"/>
      <c r="AR1026" s="141">
        <f t="shared" ref="AR1026:AR1094" si="388">SUM(X1026:AP1026)</f>
        <v>3</v>
      </c>
      <c r="AS1026" s="141">
        <f t="shared" ref="AS1026:AS1094" si="389">U1026</f>
        <v>3</v>
      </c>
      <c r="AT1026" s="141" t="str">
        <f t="shared" ref="AT1026:AT1089" si="390">IF(AR1026=AS1026,"Correct",IF(AR1026=3,"Correct","Wrong"))</f>
        <v>Correct</v>
      </c>
      <c r="AU1026" s="142"/>
      <c r="AV1026" s="115" t="s">
        <v>99</v>
      </c>
      <c r="AW1026" s="115">
        <v>52</v>
      </c>
      <c r="AX1026" s="115" t="s">
        <v>181</v>
      </c>
      <c r="AY1026" s="115" t="s">
        <v>168</v>
      </c>
      <c r="AZ1026" s="115" t="s">
        <v>85</v>
      </c>
      <c r="BA1026" s="115" t="s">
        <v>86</v>
      </c>
      <c r="BB1026" s="115" t="s">
        <v>87</v>
      </c>
      <c r="BC1026" s="115" t="s">
        <v>101</v>
      </c>
      <c r="BD1026" s="115" t="s">
        <v>102</v>
      </c>
      <c r="BE1026" s="115" t="s">
        <v>90</v>
      </c>
      <c r="BF1026" s="115" t="s">
        <v>91</v>
      </c>
      <c r="BG1026" s="115" t="s">
        <v>91</v>
      </c>
    </row>
    <row r="1027" spans="1:59">
      <c r="A1027" s="115">
        <v>6985134333</v>
      </c>
      <c r="B1027" s="115" t="s">
        <v>52</v>
      </c>
      <c r="T1027" s="142"/>
      <c r="U1027" s="141">
        <f t="shared" si="368"/>
        <v>1</v>
      </c>
      <c r="V1027" s="141">
        <f t="shared" si="369"/>
        <v>3</v>
      </c>
      <c r="W1027" s="142"/>
      <c r="X1027" s="141">
        <f t="shared" si="370"/>
        <v>1</v>
      </c>
      <c r="Y1027" s="141">
        <f t="shared" si="371"/>
        <v>0</v>
      </c>
      <c r="Z1027" s="141">
        <f t="shared" si="372"/>
        <v>0</v>
      </c>
      <c r="AA1027" s="141">
        <f t="shared" si="373"/>
        <v>0</v>
      </c>
      <c r="AB1027" s="141">
        <f t="shared" si="374"/>
        <v>0</v>
      </c>
      <c r="AC1027" s="141">
        <f t="shared" si="375"/>
        <v>0</v>
      </c>
      <c r="AD1027" s="141">
        <f t="shared" si="376"/>
        <v>0</v>
      </c>
      <c r="AE1027" s="141">
        <f t="shared" si="377"/>
        <v>0</v>
      </c>
      <c r="AF1027" s="141">
        <f t="shared" si="378"/>
        <v>0</v>
      </c>
      <c r="AG1027" s="141">
        <f t="shared" si="379"/>
        <v>0</v>
      </c>
      <c r="AH1027" s="141">
        <f t="shared" si="380"/>
        <v>0</v>
      </c>
      <c r="AI1027" s="141">
        <f t="shared" si="381"/>
        <v>0</v>
      </c>
      <c r="AJ1027" s="141">
        <f t="shared" si="382"/>
        <v>0</v>
      </c>
      <c r="AK1027" s="141">
        <f t="shared" si="383"/>
        <v>0</v>
      </c>
      <c r="AL1027" s="141">
        <f t="shared" si="384"/>
        <v>0</v>
      </c>
      <c r="AM1027" s="141">
        <f t="shared" si="385"/>
        <v>0</v>
      </c>
      <c r="AN1027" s="141">
        <f t="shared" si="386"/>
        <v>0</v>
      </c>
      <c r="AO1027" s="141">
        <f t="shared" si="387"/>
        <v>0</v>
      </c>
      <c r="AP1027" s="142"/>
      <c r="AQ1027" s="142"/>
      <c r="AR1027" s="141">
        <f t="shared" si="388"/>
        <v>1</v>
      </c>
      <c r="AS1027" s="141">
        <f t="shared" si="389"/>
        <v>1</v>
      </c>
      <c r="AT1027" s="141" t="str">
        <f t="shared" si="390"/>
        <v>Correct</v>
      </c>
      <c r="AU1027" s="142"/>
      <c r="AW1027" s="115">
        <v>71</v>
      </c>
      <c r="AX1027" s="115" t="s">
        <v>181</v>
      </c>
      <c r="AY1027" s="115" t="s">
        <v>200</v>
      </c>
      <c r="BB1027" s="115" t="s">
        <v>87</v>
      </c>
      <c r="BC1027" s="115" t="s">
        <v>93</v>
      </c>
      <c r="BD1027" s="115" t="s">
        <v>94</v>
      </c>
      <c r="BE1027" s="115" t="s">
        <v>106</v>
      </c>
    </row>
    <row r="1028" spans="1:59">
      <c r="A1028" s="115">
        <v>7008116947</v>
      </c>
      <c r="R1028" s="115" t="s">
        <v>65</v>
      </c>
      <c r="T1028" s="142"/>
      <c r="U1028" s="141">
        <f t="shared" si="368"/>
        <v>1</v>
      </c>
      <c r="V1028" s="141">
        <f t="shared" si="369"/>
        <v>3</v>
      </c>
      <c r="W1028" s="142"/>
      <c r="X1028" s="141">
        <f t="shared" si="370"/>
        <v>0</v>
      </c>
      <c r="Y1028" s="141">
        <f t="shared" si="371"/>
        <v>0</v>
      </c>
      <c r="Z1028" s="141">
        <f t="shared" si="372"/>
        <v>0</v>
      </c>
      <c r="AA1028" s="141">
        <f t="shared" si="373"/>
        <v>0</v>
      </c>
      <c r="AB1028" s="141">
        <f t="shared" si="374"/>
        <v>0</v>
      </c>
      <c r="AC1028" s="141">
        <f t="shared" si="375"/>
        <v>0</v>
      </c>
      <c r="AD1028" s="141">
        <f t="shared" si="376"/>
        <v>0</v>
      </c>
      <c r="AE1028" s="141">
        <f t="shared" si="377"/>
        <v>0</v>
      </c>
      <c r="AF1028" s="141">
        <f t="shared" si="378"/>
        <v>0</v>
      </c>
      <c r="AG1028" s="141">
        <f t="shared" si="379"/>
        <v>0</v>
      </c>
      <c r="AH1028" s="141">
        <f t="shared" si="380"/>
        <v>0</v>
      </c>
      <c r="AI1028" s="141">
        <f t="shared" si="381"/>
        <v>0</v>
      </c>
      <c r="AJ1028" s="141">
        <f t="shared" si="382"/>
        <v>0</v>
      </c>
      <c r="AK1028" s="141">
        <f t="shared" si="383"/>
        <v>0</v>
      </c>
      <c r="AL1028" s="141">
        <f t="shared" si="384"/>
        <v>0</v>
      </c>
      <c r="AM1028" s="141">
        <f t="shared" si="385"/>
        <v>0</v>
      </c>
      <c r="AN1028" s="141">
        <f t="shared" si="386"/>
        <v>1</v>
      </c>
      <c r="AO1028" s="141">
        <f t="shared" si="387"/>
        <v>0</v>
      </c>
      <c r="AP1028" s="142"/>
      <c r="AQ1028" s="142"/>
      <c r="AR1028" s="141">
        <f t="shared" si="388"/>
        <v>1</v>
      </c>
      <c r="AS1028" s="141">
        <f t="shared" si="389"/>
        <v>1</v>
      </c>
      <c r="AT1028" s="141" t="str">
        <f t="shared" si="390"/>
        <v>Correct</v>
      </c>
      <c r="AU1028" s="142"/>
      <c r="AV1028" s="115" t="s">
        <v>99</v>
      </c>
      <c r="AW1028" s="115">
        <v>68</v>
      </c>
      <c r="AX1028" s="115" t="s">
        <v>84</v>
      </c>
      <c r="AY1028" s="115" t="s">
        <v>144</v>
      </c>
      <c r="AZ1028" s="115" t="s">
        <v>85</v>
      </c>
      <c r="BB1028" s="115" t="s">
        <v>87</v>
      </c>
      <c r="BE1028" s="115" t="s">
        <v>106</v>
      </c>
      <c r="BF1028" s="115" t="s">
        <v>91</v>
      </c>
      <c r="BG1028" s="115" t="s">
        <v>91</v>
      </c>
    </row>
    <row r="1029" spans="1:59">
      <c r="A1029" s="115">
        <v>7011081661</v>
      </c>
      <c r="B1029" s="115" t="s">
        <v>52</v>
      </c>
      <c r="H1029" s="115" t="s">
        <v>57</v>
      </c>
      <c r="K1029" s="115" t="s">
        <v>60</v>
      </c>
      <c r="T1029" s="142"/>
      <c r="U1029" s="141">
        <f t="shared" si="368"/>
        <v>3</v>
      </c>
      <c r="V1029" s="141">
        <f t="shared" si="369"/>
        <v>1</v>
      </c>
      <c r="W1029" s="142"/>
      <c r="X1029" s="141">
        <f t="shared" si="370"/>
        <v>1</v>
      </c>
      <c r="Y1029" s="141">
        <f t="shared" si="371"/>
        <v>0</v>
      </c>
      <c r="Z1029" s="141">
        <f t="shared" si="372"/>
        <v>0</v>
      </c>
      <c r="AA1029" s="141">
        <f t="shared" si="373"/>
        <v>0</v>
      </c>
      <c r="AB1029" s="141">
        <f t="shared" si="374"/>
        <v>0</v>
      </c>
      <c r="AC1029" s="141">
        <f t="shared" si="375"/>
        <v>0</v>
      </c>
      <c r="AD1029" s="141">
        <f t="shared" si="376"/>
        <v>1</v>
      </c>
      <c r="AE1029" s="141">
        <f t="shared" si="377"/>
        <v>0</v>
      </c>
      <c r="AF1029" s="141">
        <f t="shared" si="378"/>
        <v>0</v>
      </c>
      <c r="AG1029" s="141">
        <f t="shared" si="379"/>
        <v>1</v>
      </c>
      <c r="AH1029" s="141">
        <f t="shared" si="380"/>
        <v>0</v>
      </c>
      <c r="AI1029" s="141">
        <f t="shared" si="381"/>
        <v>0</v>
      </c>
      <c r="AJ1029" s="141">
        <f t="shared" si="382"/>
        <v>0</v>
      </c>
      <c r="AK1029" s="141">
        <f t="shared" si="383"/>
        <v>0</v>
      </c>
      <c r="AL1029" s="141">
        <f t="shared" si="384"/>
        <v>0</v>
      </c>
      <c r="AM1029" s="141">
        <f t="shared" si="385"/>
        <v>0</v>
      </c>
      <c r="AN1029" s="141">
        <f t="shared" si="386"/>
        <v>0</v>
      </c>
      <c r="AO1029" s="141">
        <f t="shared" si="387"/>
        <v>0</v>
      </c>
      <c r="AP1029" s="142"/>
      <c r="AQ1029" s="142"/>
      <c r="AR1029" s="141">
        <f t="shared" si="388"/>
        <v>3</v>
      </c>
      <c r="AS1029" s="141">
        <f t="shared" si="389"/>
        <v>3</v>
      </c>
      <c r="AT1029" s="141" t="str">
        <f t="shared" si="390"/>
        <v>Correct</v>
      </c>
      <c r="AU1029" s="142"/>
      <c r="AV1029" s="115" t="s">
        <v>99</v>
      </c>
      <c r="AW1029" s="115">
        <v>55</v>
      </c>
      <c r="AX1029" s="115" t="s">
        <v>181</v>
      </c>
      <c r="AY1029" s="115" t="s">
        <v>194</v>
      </c>
      <c r="AZ1029" s="115" t="s">
        <v>85</v>
      </c>
      <c r="BA1029" s="115" t="s">
        <v>86</v>
      </c>
      <c r="BB1029" s="115" t="s">
        <v>87</v>
      </c>
      <c r="BC1029" s="115" t="s">
        <v>101</v>
      </c>
      <c r="BD1029" s="115" t="s">
        <v>109</v>
      </c>
      <c r="BE1029" s="115" t="s">
        <v>90</v>
      </c>
      <c r="BF1029" s="115" t="s">
        <v>91</v>
      </c>
      <c r="BG1029" s="115" t="s">
        <v>91</v>
      </c>
    </row>
    <row r="1030" spans="1:59">
      <c r="A1030" s="115">
        <v>6985471599</v>
      </c>
      <c r="T1030" s="142"/>
      <c r="U1030" s="141">
        <f t="shared" si="368"/>
        <v>0</v>
      </c>
      <c r="V1030" s="141" t="e">
        <f t="shared" si="369"/>
        <v>#DIV/0!</v>
      </c>
      <c r="W1030" s="142"/>
      <c r="X1030" s="141">
        <f t="shared" si="370"/>
        <v>0</v>
      </c>
      <c r="Y1030" s="141">
        <f t="shared" si="371"/>
        <v>0</v>
      </c>
      <c r="Z1030" s="141">
        <f t="shared" si="372"/>
        <v>0</v>
      </c>
      <c r="AA1030" s="141">
        <f t="shared" si="373"/>
        <v>0</v>
      </c>
      <c r="AB1030" s="141">
        <f t="shared" si="374"/>
        <v>0</v>
      </c>
      <c r="AC1030" s="141">
        <f t="shared" si="375"/>
        <v>0</v>
      </c>
      <c r="AD1030" s="141">
        <f t="shared" si="376"/>
        <v>0</v>
      </c>
      <c r="AE1030" s="141">
        <f t="shared" si="377"/>
        <v>0</v>
      </c>
      <c r="AF1030" s="141">
        <f t="shared" si="378"/>
        <v>0</v>
      </c>
      <c r="AG1030" s="141">
        <f t="shared" si="379"/>
        <v>0</v>
      </c>
      <c r="AH1030" s="141">
        <f t="shared" si="380"/>
        <v>0</v>
      </c>
      <c r="AI1030" s="141">
        <f t="shared" si="381"/>
        <v>0</v>
      </c>
      <c r="AJ1030" s="141">
        <f t="shared" si="382"/>
        <v>0</v>
      </c>
      <c r="AK1030" s="141">
        <f t="shared" si="383"/>
        <v>0</v>
      </c>
      <c r="AL1030" s="141">
        <f t="shared" si="384"/>
        <v>0</v>
      </c>
      <c r="AM1030" s="141">
        <f t="shared" si="385"/>
        <v>0</v>
      </c>
      <c r="AN1030" s="141">
        <f t="shared" si="386"/>
        <v>0</v>
      </c>
      <c r="AO1030" s="141">
        <f t="shared" si="387"/>
        <v>0</v>
      </c>
      <c r="AP1030" s="142"/>
      <c r="AQ1030" s="142"/>
      <c r="AR1030" s="141">
        <f t="shared" si="388"/>
        <v>0</v>
      </c>
      <c r="AS1030" s="141">
        <f t="shared" si="389"/>
        <v>0</v>
      </c>
      <c r="AT1030" s="141" t="str">
        <f t="shared" si="390"/>
        <v>Correct</v>
      </c>
      <c r="AU1030" s="142"/>
      <c r="AV1030" s="115" t="s">
        <v>83</v>
      </c>
      <c r="AW1030" s="115">
        <v>66</v>
      </c>
      <c r="AX1030" s="115" t="s">
        <v>181</v>
      </c>
      <c r="AY1030" s="115" t="s">
        <v>203</v>
      </c>
      <c r="AZ1030" s="115" t="s">
        <v>85</v>
      </c>
      <c r="BA1030" s="115" t="s">
        <v>86</v>
      </c>
      <c r="BB1030" s="115" t="s">
        <v>87</v>
      </c>
      <c r="BC1030" s="115" t="s">
        <v>88</v>
      </c>
      <c r="BD1030" s="115" t="s">
        <v>89</v>
      </c>
      <c r="BE1030" s="115" t="s">
        <v>106</v>
      </c>
      <c r="BF1030" s="115" t="s">
        <v>91</v>
      </c>
      <c r="BG1030" s="115" t="s">
        <v>91</v>
      </c>
    </row>
    <row r="1031" spans="1:59">
      <c r="A1031" s="115">
        <v>7044851906</v>
      </c>
      <c r="B1031" s="115" t="s">
        <v>52</v>
      </c>
      <c r="H1031" s="115" t="s">
        <v>57</v>
      </c>
      <c r="I1031" s="115" t="s">
        <v>58</v>
      </c>
      <c r="K1031" s="115" t="s">
        <v>60</v>
      </c>
      <c r="N1031" s="115" t="s">
        <v>26</v>
      </c>
      <c r="T1031" s="142"/>
      <c r="U1031" s="141">
        <f t="shared" si="368"/>
        <v>5</v>
      </c>
      <c r="V1031" s="141">
        <f t="shared" si="369"/>
        <v>0.6</v>
      </c>
      <c r="W1031" s="142"/>
      <c r="X1031" s="141">
        <f t="shared" si="370"/>
        <v>0.6</v>
      </c>
      <c r="Y1031" s="141">
        <f t="shared" si="371"/>
        <v>0</v>
      </c>
      <c r="Z1031" s="141">
        <f t="shared" si="372"/>
        <v>0</v>
      </c>
      <c r="AA1031" s="141">
        <f t="shared" si="373"/>
        <v>0</v>
      </c>
      <c r="AB1031" s="141">
        <f t="shared" si="374"/>
        <v>0</v>
      </c>
      <c r="AC1031" s="141">
        <f t="shared" si="375"/>
        <v>0</v>
      </c>
      <c r="AD1031" s="141">
        <f t="shared" si="376"/>
        <v>0.6</v>
      </c>
      <c r="AE1031" s="141">
        <f t="shared" si="377"/>
        <v>0.6</v>
      </c>
      <c r="AF1031" s="141">
        <f t="shared" si="378"/>
        <v>0</v>
      </c>
      <c r="AG1031" s="141">
        <f t="shared" si="379"/>
        <v>0.6</v>
      </c>
      <c r="AH1031" s="141">
        <f t="shared" si="380"/>
        <v>0</v>
      </c>
      <c r="AI1031" s="141">
        <f t="shared" si="381"/>
        <v>0</v>
      </c>
      <c r="AJ1031" s="141">
        <f t="shared" si="382"/>
        <v>0.6</v>
      </c>
      <c r="AK1031" s="141">
        <f t="shared" si="383"/>
        <v>0</v>
      </c>
      <c r="AL1031" s="141">
        <f t="shared" si="384"/>
        <v>0</v>
      </c>
      <c r="AM1031" s="141">
        <f t="shared" si="385"/>
        <v>0</v>
      </c>
      <c r="AN1031" s="141">
        <f t="shared" si="386"/>
        <v>0</v>
      </c>
      <c r="AO1031" s="141">
        <f t="shared" si="387"/>
        <v>0</v>
      </c>
      <c r="AP1031" s="142"/>
      <c r="AQ1031" s="142"/>
      <c r="AR1031" s="141">
        <f t="shared" si="388"/>
        <v>3</v>
      </c>
      <c r="AS1031" s="141">
        <f t="shared" si="389"/>
        <v>5</v>
      </c>
      <c r="AT1031" s="141" t="str">
        <f t="shared" si="390"/>
        <v>Correct</v>
      </c>
      <c r="AU1031" s="142"/>
      <c r="AV1031" s="115" t="s">
        <v>83</v>
      </c>
      <c r="AW1031" s="115">
        <v>90</v>
      </c>
      <c r="AX1031" s="115" t="s">
        <v>432</v>
      </c>
      <c r="AZ1031" s="115" t="s">
        <v>92</v>
      </c>
      <c r="BB1031" s="115" t="s">
        <v>87</v>
      </c>
      <c r="BD1031" s="115" t="s">
        <v>102</v>
      </c>
      <c r="BE1031" s="115" t="s">
        <v>106</v>
      </c>
      <c r="BF1031" s="115" t="s">
        <v>91</v>
      </c>
      <c r="BG1031" s="115" t="s">
        <v>86</v>
      </c>
    </row>
    <row r="1032" spans="1:59">
      <c r="A1032" s="115">
        <v>6982474344</v>
      </c>
      <c r="T1032" s="142"/>
      <c r="U1032" s="141">
        <f t="shared" si="368"/>
        <v>0</v>
      </c>
      <c r="V1032" s="141" t="e">
        <f t="shared" si="369"/>
        <v>#DIV/0!</v>
      </c>
      <c r="W1032" s="142"/>
      <c r="X1032" s="141">
        <f t="shared" si="370"/>
        <v>0</v>
      </c>
      <c r="Y1032" s="141">
        <f t="shared" si="371"/>
        <v>0</v>
      </c>
      <c r="Z1032" s="141">
        <f t="shared" si="372"/>
        <v>0</v>
      </c>
      <c r="AA1032" s="141">
        <f t="shared" si="373"/>
        <v>0</v>
      </c>
      <c r="AB1032" s="141">
        <f t="shared" si="374"/>
        <v>0</v>
      </c>
      <c r="AC1032" s="141">
        <f t="shared" si="375"/>
        <v>0</v>
      </c>
      <c r="AD1032" s="141">
        <f t="shared" si="376"/>
        <v>0</v>
      </c>
      <c r="AE1032" s="141">
        <f t="shared" si="377"/>
        <v>0</v>
      </c>
      <c r="AF1032" s="141">
        <f t="shared" si="378"/>
        <v>0</v>
      </c>
      <c r="AG1032" s="141">
        <f t="shared" si="379"/>
        <v>0</v>
      </c>
      <c r="AH1032" s="141">
        <f t="shared" si="380"/>
        <v>0</v>
      </c>
      <c r="AI1032" s="141">
        <f t="shared" si="381"/>
        <v>0</v>
      </c>
      <c r="AJ1032" s="141">
        <f t="shared" si="382"/>
        <v>0</v>
      </c>
      <c r="AK1032" s="141">
        <f t="shared" si="383"/>
        <v>0</v>
      </c>
      <c r="AL1032" s="141">
        <f t="shared" si="384"/>
        <v>0</v>
      </c>
      <c r="AM1032" s="141">
        <f t="shared" si="385"/>
        <v>0</v>
      </c>
      <c r="AN1032" s="141">
        <f t="shared" si="386"/>
        <v>0</v>
      </c>
      <c r="AO1032" s="141">
        <f t="shared" si="387"/>
        <v>0</v>
      </c>
      <c r="AP1032" s="142"/>
      <c r="AQ1032" s="142"/>
      <c r="AR1032" s="141">
        <f t="shared" si="388"/>
        <v>0</v>
      </c>
      <c r="AS1032" s="141">
        <f t="shared" si="389"/>
        <v>0</v>
      </c>
      <c r="AT1032" s="141" t="str">
        <f t="shared" si="390"/>
        <v>Correct</v>
      </c>
      <c r="AU1032" s="142"/>
      <c r="AV1032" s="115" t="s">
        <v>83</v>
      </c>
      <c r="AW1032" s="115">
        <v>37</v>
      </c>
      <c r="AX1032" s="115" t="s">
        <v>181</v>
      </c>
      <c r="AY1032" s="115" t="s">
        <v>222</v>
      </c>
      <c r="AZ1032" s="115" t="s">
        <v>85</v>
      </c>
      <c r="BA1032" s="115" t="s">
        <v>86</v>
      </c>
      <c r="BC1032" s="115" t="s">
        <v>101</v>
      </c>
      <c r="BD1032" s="115" t="s">
        <v>89</v>
      </c>
      <c r="BE1032" s="115" t="s">
        <v>90</v>
      </c>
      <c r="BF1032" s="115" t="s">
        <v>91</v>
      </c>
      <c r="BG1032" s="115" t="s">
        <v>91</v>
      </c>
    </row>
    <row r="1033" spans="1:59">
      <c r="A1033" s="115">
        <v>7010996356</v>
      </c>
      <c r="N1033" s="115" t="s">
        <v>26</v>
      </c>
      <c r="T1033" s="142"/>
      <c r="U1033" s="141">
        <f t="shared" si="368"/>
        <v>1</v>
      </c>
      <c r="V1033" s="141">
        <f t="shared" si="369"/>
        <v>3</v>
      </c>
      <c r="W1033" s="142"/>
      <c r="X1033" s="141">
        <f t="shared" si="370"/>
        <v>0</v>
      </c>
      <c r="Y1033" s="141">
        <f t="shared" si="371"/>
        <v>0</v>
      </c>
      <c r="Z1033" s="141">
        <f t="shared" si="372"/>
        <v>0</v>
      </c>
      <c r="AA1033" s="141">
        <f t="shared" si="373"/>
        <v>0</v>
      </c>
      <c r="AB1033" s="141">
        <f t="shared" si="374"/>
        <v>0</v>
      </c>
      <c r="AC1033" s="141">
        <f t="shared" si="375"/>
        <v>0</v>
      </c>
      <c r="AD1033" s="141">
        <f t="shared" si="376"/>
        <v>0</v>
      </c>
      <c r="AE1033" s="141">
        <f t="shared" si="377"/>
        <v>0</v>
      </c>
      <c r="AF1033" s="141">
        <f t="shared" si="378"/>
        <v>0</v>
      </c>
      <c r="AG1033" s="141">
        <f t="shared" si="379"/>
        <v>0</v>
      </c>
      <c r="AH1033" s="141">
        <f t="shared" si="380"/>
        <v>0</v>
      </c>
      <c r="AI1033" s="141">
        <f t="shared" si="381"/>
        <v>0</v>
      </c>
      <c r="AJ1033" s="141">
        <f t="shared" si="382"/>
        <v>1</v>
      </c>
      <c r="AK1033" s="141">
        <f t="shared" si="383"/>
        <v>0</v>
      </c>
      <c r="AL1033" s="141">
        <f t="shared" si="384"/>
        <v>0</v>
      </c>
      <c r="AM1033" s="141">
        <f t="shared" si="385"/>
        <v>0</v>
      </c>
      <c r="AN1033" s="141">
        <f t="shared" si="386"/>
        <v>0</v>
      </c>
      <c r="AO1033" s="141">
        <f t="shared" si="387"/>
        <v>0</v>
      </c>
      <c r="AP1033" s="142"/>
      <c r="AQ1033" s="142"/>
      <c r="AR1033" s="141">
        <f t="shared" si="388"/>
        <v>1</v>
      </c>
      <c r="AS1033" s="141">
        <f t="shared" si="389"/>
        <v>1</v>
      </c>
      <c r="AT1033" s="141" t="str">
        <f t="shared" si="390"/>
        <v>Correct</v>
      </c>
      <c r="AU1033" s="142"/>
      <c r="AV1033" s="115" t="s">
        <v>99</v>
      </c>
      <c r="AW1033" s="115">
        <v>67</v>
      </c>
      <c r="AX1033" s="115" t="s">
        <v>84</v>
      </c>
      <c r="AY1033" s="115" t="s">
        <v>123</v>
      </c>
      <c r="AZ1033" s="115" t="s">
        <v>85</v>
      </c>
      <c r="BA1033" s="115" t="s">
        <v>86</v>
      </c>
      <c r="BB1033" s="115" t="s">
        <v>87</v>
      </c>
      <c r="BC1033" s="115" t="s">
        <v>100</v>
      </c>
      <c r="BD1033" s="115" t="s">
        <v>94</v>
      </c>
      <c r="BE1033" s="115" t="s">
        <v>106</v>
      </c>
      <c r="BF1033" s="115" t="s">
        <v>91</v>
      </c>
      <c r="BG1033" s="115" t="s">
        <v>91</v>
      </c>
    </row>
    <row r="1034" spans="1:59">
      <c r="A1034" s="115">
        <v>6988277953</v>
      </c>
      <c r="T1034" s="142"/>
      <c r="U1034" s="141">
        <f t="shared" si="368"/>
        <v>0</v>
      </c>
      <c r="V1034" s="141" t="e">
        <f t="shared" si="369"/>
        <v>#DIV/0!</v>
      </c>
      <c r="W1034" s="142"/>
      <c r="X1034" s="141">
        <f t="shared" si="370"/>
        <v>0</v>
      </c>
      <c r="Y1034" s="141">
        <f t="shared" si="371"/>
        <v>0</v>
      </c>
      <c r="Z1034" s="141">
        <f t="shared" si="372"/>
        <v>0</v>
      </c>
      <c r="AA1034" s="141">
        <f t="shared" si="373"/>
        <v>0</v>
      </c>
      <c r="AB1034" s="141">
        <f t="shared" si="374"/>
        <v>0</v>
      </c>
      <c r="AC1034" s="141">
        <f t="shared" si="375"/>
        <v>0</v>
      </c>
      <c r="AD1034" s="141">
        <f t="shared" si="376"/>
        <v>0</v>
      </c>
      <c r="AE1034" s="141">
        <f t="shared" si="377"/>
        <v>0</v>
      </c>
      <c r="AF1034" s="141">
        <f t="shared" si="378"/>
        <v>0</v>
      </c>
      <c r="AG1034" s="141">
        <f t="shared" si="379"/>
        <v>0</v>
      </c>
      <c r="AH1034" s="141">
        <f t="shared" si="380"/>
        <v>0</v>
      </c>
      <c r="AI1034" s="141">
        <f t="shared" si="381"/>
        <v>0</v>
      </c>
      <c r="AJ1034" s="141">
        <f t="shared" si="382"/>
        <v>0</v>
      </c>
      <c r="AK1034" s="141">
        <f t="shared" si="383"/>
        <v>0</v>
      </c>
      <c r="AL1034" s="141">
        <f t="shared" si="384"/>
        <v>0</v>
      </c>
      <c r="AM1034" s="141">
        <f t="shared" si="385"/>
        <v>0</v>
      </c>
      <c r="AN1034" s="141">
        <f t="shared" si="386"/>
        <v>0</v>
      </c>
      <c r="AO1034" s="141">
        <f t="shared" si="387"/>
        <v>0</v>
      </c>
      <c r="AP1034" s="142"/>
      <c r="AQ1034" s="142"/>
      <c r="AR1034" s="141">
        <f t="shared" si="388"/>
        <v>0</v>
      </c>
      <c r="AS1034" s="141">
        <f t="shared" si="389"/>
        <v>0</v>
      </c>
      <c r="AT1034" s="141" t="str">
        <f t="shared" si="390"/>
        <v>Correct</v>
      </c>
      <c r="AU1034" s="142"/>
      <c r="AV1034" s="115" t="s">
        <v>99</v>
      </c>
      <c r="AW1034" s="115">
        <v>63</v>
      </c>
      <c r="AX1034" s="115" t="s">
        <v>84</v>
      </c>
      <c r="AY1034" s="115" t="s">
        <v>131</v>
      </c>
      <c r="AZ1034" s="115" t="s">
        <v>85</v>
      </c>
      <c r="BA1034" s="115" t="s">
        <v>86</v>
      </c>
      <c r="BB1034" s="115" t="s">
        <v>87</v>
      </c>
      <c r="BD1034" s="115" t="s">
        <v>89</v>
      </c>
      <c r="BE1034" s="115" t="s">
        <v>106</v>
      </c>
      <c r="BF1034" s="115" t="s">
        <v>91</v>
      </c>
      <c r="BG1034" s="115" t="s">
        <v>86</v>
      </c>
    </row>
    <row r="1035" spans="1:59">
      <c r="A1035" s="115">
        <v>6988280891</v>
      </c>
      <c r="T1035" s="142"/>
      <c r="U1035" s="141">
        <f t="shared" si="368"/>
        <v>0</v>
      </c>
      <c r="V1035" s="141" t="e">
        <f t="shared" si="369"/>
        <v>#DIV/0!</v>
      </c>
      <c r="W1035" s="142"/>
      <c r="X1035" s="141">
        <f t="shared" si="370"/>
        <v>0</v>
      </c>
      <c r="Y1035" s="141">
        <f t="shared" si="371"/>
        <v>0</v>
      </c>
      <c r="Z1035" s="141">
        <f t="shared" si="372"/>
        <v>0</v>
      </c>
      <c r="AA1035" s="141">
        <f t="shared" si="373"/>
        <v>0</v>
      </c>
      <c r="AB1035" s="141">
        <f t="shared" si="374"/>
        <v>0</v>
      </c>
      <c r="AC1035" s="141">
        <f t="shared" si="375"/>
        <v>0</v>
      </c>
      <c r="AD1035" s="141">
        <f t="shared" si="376"/>
        <v>0</v>
      </c>
      <c r="AE1035" s="141">
        <f t="shared" si="377"/>
        <v>0</v>
      </c>
      <c r="AF1035" s="141">
        <f t="shared" si="378"/>
        <v>0</v>
      </c>
      <c r="AG1035" s="141">
        <f t="shared" si="379"/>
        <v>0</v>
      </c>
      <c r="AH1035" s="141">
        <f t="shared" si="380"/>
        <v>0</v>
      </c>
      <c r="AI1035" s="141">
        <f t="shared" si="381"/>
        <v>0</v>
      </c>
      <c r="AJ1035" s="141">
        <f t="shared" si="382"/>
        <v>0</v>
      </c>
      <c r="AK1035" s="141">
        <f t="shared" si="383"/>
        <v>0</v>
      </c>
      <c r="AL1035" s="141">
        <f t="shared" si="384"/>
        <v>0</v>
      </c>
      <c r="AM1035" s="141">
        <f t="shared" si="385"/>
        <v>0</v>
      </c>
      <c r="AN1035" s="141">
        <f t="shared" si="386"/>
        <v>0</v>
      </c>
      <c r="AO1035" s="141">
        <f t="shared" si="387"/>
        <v>0</v>
      </c>
      <c r="AP1035" s="142"/>
      <c r="AQ1035" s="142"/>
      <c r="AR1035" s="141">
        <f t="shared" si="388"/>
        <v>0</v>
      </c>
      <c r="AS1035" s="141">
        <f t="shared" si="389"/>
        <v>0</v>
      </c>
      <c r="AT1035" s="141" t="str">
        <f t="shared" si="390"/>
        <v>Correct</v>
      </c>
      <c r="AU1035" s="142"/>
      <c r="AV1035" s="115" t="s">
        <v>83</v>
      </c>
      <c r="AW1035" s="115">
        <v>74</v>
      </c>
      <c r="AX1035" s="115" t="s">
        <v>84</v>
      </c>
      <c r="AY1035" s="115" t="s">
        <v>121</v>
      </c>
      <c r="AZ1035" s="115" t="s">
        <v>85</v>
      </c>
      <c r="BA1035" s="115" t="s">
        <v>86</v>
      </c>
      <c r="BC1035" s="115" t="s">
        <v>96</v>
      </c>
      <c r="BD1035" s="115" t="s">
        <v>112</v>
      </c>
      <c r="BE1035" s="115" t="s">
        <v>106</v>
      </c>
      <c r="BF1035" s="115" t="s">
        <v>91</v>
      </c>
      <c r="BG1035" s="115" t="s">
        <v>86</v>
      </c>
    </row>
    <row r="1036" spans="1:59">
      <c r="A1036" s="115">
        <v>6985441592</v>
      </c>
      <c r="E1036" s="115" t="s">
        <v>19</v>
      </c>
      <c r="N1036" s="115" t="s">
        <v>26</v>
      </c>
      <c r="T1036" s="142"/>
      <c r="U1036" s="141">
        <f t="shared" si="368"/>
        <v>2</v>
      </c>
      <c r="V1036" s="141">
        <f t="shared" si="369"/>
        <v>1.5</v>
      </c>
      <c r="W1036" s="142"/>
      <c r="X1036" s="141">
        <f t="shared" si="370"/>
        <v>0</v>
      </c>
      <c r="Y1036" s="141">
        <f t="shared" si="371"/>
        <v>0</v>
      </c>
      <c r="Z1036" s="141">
        <f t="shared" si="372"/>
        <v>0</v>
      </c>
      <c r="AA1036" s="141">
        <f t="shared" si="373"/>
        <v>1</v>
      </c>
      <c r="AB1036" s="141">
        <f t="shared" si="374"/>
        <v>0</v>
      </c>
      <c r="AC1036" s="141">
        <f t="shared" si="375"/>
        <v>0</v>
      </c>
      <c r="AD1036" s="141">
        <f t="shared" si="376"/>
        <v>0</v>
      </c>
      <c r="AE1036" s="141">
        <f t="shared" si="377"/>
        <v>0</v>
      </c>
      <c r="AF1036" s="141">
        <f t="shared" si="378"/>
        <v>0</v>
      </c>
      <c r="AG1036" s="141">
        <f t="shared" si="379"/>
        <v>0</v>
      </c>
      <c r="AH1036" s="141">
        <f t="shared" si="380"/>
        <v>0</v>
      </c>
      <c r="AI1036" s="141">
        <f t="shared" si="381"/>
        <v>0</v>
      </c>
      <c r="AJ1036" s="141">
        <f t="shared" si="382"/>
        <v>1</v>
      </c>
      <c r="AK1036" s="141">
        <f t="shared" si="383"/>
        <v>0</v>
      </c>
      <c r="AL1036" s="141">
        <f t="shared" si="384"/>
        <v>0</v>
      </c>
      <c r="AM1036" s="141">
        <f t="shared" si="385"/>
        <v>0</v>
      </c>
      <c r="AN1036" s="141">
        <f t="shared" si="386"/>
        <v>0</v>
      </c>
      <c r="AO1036" s="141">
        <f t="shared" si="387"/>
        <v>0</v>
      </c>
      <c r="AP1036" s="142"/>
      <c r="AQ1036" s="142"/>
      <c r="AR1036" s="141">
        <f t="shared" si="388"/>
        <v>2</v>
      </c>
      <c r="AS1036" s="141">
        <f t="shared" si="389"/>
        <v>2</v>
      </c>
      <c r="AT1036" s="141" t="str">
        <f t="shared" si="390"/>
        <v>Correct</v>
      </c>
      <c r="AU1036" s="142"/>
      <c r="AV1036" s="115" t="s">
        <v>83</v>
      </c>
      <c r="AW1036" s="115">
        <v>65</v>
      </c>
      <c r="AX1036" s="115" t="s">
        <v>84</v>
      </c>
      <c r="AY1036" s="115" t="s">
        <v>156</v>
      </c>
      <c r="AZ1036" s="115" t="s">
        <v>85</v>
      </c>
      <c r="BA1036" s="115" t="s">
        <v>86</v>
      </c>
      <c r="BE1036" s="115" t="s">
        <v>106</v>
      </c>
      <c r="BF1036" s="115" t="s">
        <v>91</v>
      </c>
    </row>
    <row r="1037" spans="1:59">
      <c r="A1037" s="115">
        <v>7020565426</v>
      </c>
      <c r="D1037" s="115" t="s">
        <v>54</v>
      </c>
      <c r="J1037" s="115" t="s">
        <v>59</v>
      </c>
      <c r="L1037" s="115" t="s">
        <v>61</v>
      </c>
      <c r="O1037" s="115" t="s">
        <v>22</v>
      </c>
      <c r="T1037" s="142"/>
      <c r="U1037" s="141">
        <f t="shared" si="368"/>
        <v>4</v>
      </c>
      <c r="V1037" s="141">
        <f t="shared" si="369"/>
        <v>0.75</v>
      </c>
      <c r="W1037" s="142"/>
      <c r="X1037" s="141">
        <f t="shared" si="370"/>
        <v>0</v>
      </c>
      <c r="Y1037" s="141">
        <f t="shared" si="371"/>
        <v>0</v>
      </c>
      <c r="Z1037" s="141">
        <f t="shared" si="372"/>
        <v>0.75</v>
      </c>
      <c r="AA1037" s="141">
        <f t="shared" si="373"/>
        <v>0</v>
      </c>
      <c r="AB1037" s="141">
        <f t="shared" si="374"/>
        <v>0</v>
      </c>
      <c r="AC1037" s="141">
        <f t="shared" si="375"/>
        <v>0</v>
      </c>
      <c r="AD1037" s="141">
        <f t="shared" si="376"/>
        <v>0</v>
      </c>
      <c r="AE1037" s="141">
        <f t="shared" si="377"/>
        <v>0</v>
      </c>
      <c r="AF1037" s="141">
        <f t="shared" si="378"/>
        <v>0.75</v>
      </c>
      <c r="AG1037" s="141">
        <f t="shared" si="379"/>
        <v>0</v>
      </c>
      <c r="AH1037" s="141">
        <f t="shared" si="380"/>
        <v>0.75</v>
      </c>
      <c r="AI1037" s="141">
        <f t="shared" si="381"/>
        <v>0</v>
      </c>
      <c r="AJ1037" s="141">
        <f t="shared" si="382"/>
        <v>0</v>
      </c>
      <c r="AK1037" s="141">
        <f t="shared" si="383"/>
        <v>0.75</v>
      </c>
      <c r="AL1037" s="141">
        <f t="shared" si="384"/>
        <v>0</v>
      </c>
      <c r="AM1037" s="141">
        <f t="shared" si="385"/>
        <v>0</v>
      </c>
      <c r="AN1037" s="141">
        <f t="shared" si="386"/>
        <v>0</v>
      </c>
      <c r="AO1037" s="141">
        <f t="shared" si="387"/>
        <v>0</v>
      </c>
      <c r="AP1037" s="142"/>
      <c r="AQ1037" s="142"/>
      <c r="AR1037" s="141">
        <f t="shared" si="388"/>
        <v>3</v>
      </c>
      <c r="AS1037" s="141">
        <f t="shared" si="389"/>
        <v>4</v>
      </c>
      <c r="AT1037" s="141" t="str">
        <f t="shared" si="390"/>
        <v>Correct</v>
      </c>
      <c r="AU1037" s="142"/>
      <c r="AV1037" s="115" t="s">
        <v>83</v>
      </c>
      <c r="AW1037" s="115">
        <v>48</v>
      </c>
      <c r="AX1037" s="115" t="s">
        <v>181</v>
      </c>
      <c r="AY1037" s="115" t="s">
        <v>201</v>
      </c>
      <c r="AZ1037" s="115" t="s">
        <v>85</v>
      </c>
      <c r="BA1037" s="115" t="s">
        <v>86</v>
      </c>
      <c r="BB1037" s="115" t="s">
        <v>87</v>
      </c>
      <c r="BD1037" s="115" t="s">
        <v>89</v>
      </c>
      <c r="BE1037" s="115" t="s">
        <v>90</v>
      </c>
      <c r="BF1037" s="115" t="s">
        <v>91</v>
      </c>
      <c r="BG1037" s="115" t="s">
        <v>91</v>
      </c>
    </row>
    <row r="1038" spans="1:59">
      <c r="A1038" s="115">
        <v>6985156207</v>
      </c>
      <c r="E1038" s="115" t="s">
        <v>19</v>
      </c>
      <c r="H1038" s="115" t="s">
        <v>57</v>
      </c>
      <c r="I1038" s="115" t="s">
        <v>58</v>
      </c>
      <c r="T1038" s="142"/>
      <c r="U1038" s="141">
        <f t="shared" si="368"/>
        <v>3</v>
      </c>
      <c r="V1038" s="141">
        <f t="shared" si="369"/>
        <v>1</v>
      </c>
      <c r="W1038" s="142"/>
      <c r="X1038" s="141">
        <f t="shared" si="370"/>
        <v>0</v>
      </c>
      <c r="Y1038" s="141">
        <f t="shared" si="371"/>
        <v>0</v>
      </c>
      <c r="Z1038" s="141">
        <f t="shared" si="372"/>
        <v>0</v>
      </c>
      <c r="AA1038" s="141">
        <f t="shared" si="373"/>
        <v>1</v>
      </c>
      <c r="AB1038" s="141">
        <f t="shared" si="374"/>
        <v>0</v>
      </c>
      <c r="AC1038" s="141">
        <f t="shared" si="375"/>
        <v>0</v>
      </c>
      <c r="AD1038" s="141">
        <f t="shared" si="376"/>
        <v>1</v>
      </c>
      <c r="AE1038" s="141">
        <f t="shared" si="377"/>
        <v>1</v>
      </c>
      <c r="AF1038" s="141">
        <f t="shared" si="378"/>
        <v>0</v>
      </c>
      <c r="AG1038" s="141">
        <f t="shared" si="379"/>
        <v>0</v>
      </c>
      <c r="AH1038" s="141">
        <f t="shared" si="380"/>
        <v>0</v>
      </c>
      <c r="AI1038" s="141">
        <f t="shared" si="381"/>
        <v>0</v>
      </c>
      <c r="AJ1038" s="141">
        <f t="shared" si="382"/>
        <v>0</v>
      </c>
      <c r="AK1038" s="141">
        <f t="shared" si="383"/>
        <v>0</v>
      </c>
      <c r="AL1038" s="141">
        <f t="shared" si="384"/>
        <v>0</v>
      </c>
      <c r="AM1038" s="141">
        <f t="shared" si="385"/>
        <v>0</v>
      </c>
      <c r="AN1038" s="141">
        <f t="shared" si="386"/>
        <v>0</v>
      </c>
      <c r="AO1038" s="141">
        <f t="shared" si="387"/>
        <v>0</v>
      </c>
      <c r="AP1038" s="142"/>
      <c r="AQ1038" s="142"/>
      <c r="AR1038" s="141">
        <f t="shared" si="388"/>
        <v>3</v>
      </c>
      <c r="AS1038" s="141">
        <f t="shared" si="389"/>
        <v>3</v>
      </c>
      <c r="AT1038" s="141" t="str">
        <f t="shared" si="390"/>
        <v>Correct</v>
      </c>
      <c r="AU1038" s="142"/>
      <c r="AV1038" s="115" t="s">
        <v>83</v>
      </c>
      <c r="AW1038" s="115">
        <v>54</v>
      </c>
      <c r="AX1038" s="115" t="s">
        <v>181</v>
      </c>
      <c r="AY1038" s="115" t="s">
        <v>184</v>
      </c>
      <c r="AZ1038" s="115" t="s">
        <v>85</v>
      </c>
      <c r="BB1038" s="115" t="s">
        <v>87</v>
      </c>
      <c r="BC1038" s="115" t="s">
        <v>93</v>
      </c>
      <c r="BD1038" s="115" t="s">
        <v>112</v>
      </c>
      <c r="BE1038" s="115" t="s">
        <v>103</v>
      </c>
      <c r="BF1038" s="115" t="s">
        <v>91</v>
      </c>
      <c r="BG1038" s="115" t="s">
        <v>86</v>
      </c>
    </row>
    <row r="1039" spans="1:59">
      <c r="A1039" s="115">
        <v>7011314523</v>
      </c>
      <c r="S1039" s="115" t="s">
        <v>66</v>
      </c>
      <c r="T1039" s="142"/>
      <c r="U1039" s="141">
        <f t="shared" si="368"/>
        <v>1</v>
      </c>
      <c r="V1039" s="141">
        <f t="shared" si="369"/>
        <v>3</v>
      </c>
      <c r="W1039" s="142"/>
      <c r="X1039" s="141">
        <f t="shared" si="370"/>
        <v>0</v>
      </c>
      <c r="Y1039" s="141">
        <f t="shared" si="371"/>
        <v>0</v>
      </c>
      <c r="Z1039" s="141">
        <f t="shared" si="372"/>
        <v>0</v>
      </c>
      <c r="AA1039" s="141">
        <f t="shared" si="373"/>
        <v>0</v>
      </c>
      <c r="AB1039" s="141">
        <f t="shared" si="374"/>
        <v>0</v>
      </c>
      <c r="AC1039" s="141">
        <f t="shared" si="375"/>
        <v>0</v>
      </c>
      <c r="AD1039" s="141">
        <f t="shared" si="376"/>
        <v>0</v>
      </c>
      <c r="AE1039" s="141">
        <f t="shared" si="377"/>
        <v>0</v>
      </c>
      <c r="AF1039" s="141">
        <f t="shared" si="378"/>
        <v>0</v>
      </c>
      <c r="AG1039" s="141">
        <f t="shared" si="379"/>
        <v>0</v>
      </c>
      <c r="AH1039" s="141">
        <f t="shared" si="380"/>
        <v>0</v>
      </c>
      <c r="AI1039" s="141">
        <f t="shared" si="381"/>
        <v>0</v>
      </c>
      <c r="AJ1039" s="141">
        <f t="shared" si="382"/>
        <v>0</v>
      </c>
      <c r="AK1039" s="141">
        <f t="shared" si="383"/>
        <v>0</v>
      </c>
      <c r="AL1039" s="141">
        <f t="shared" si="384"/>
        <v>0</v>
      </c>
      <c r="AM1039" s="141">
        <f t="shared" si="385"/>
        <v>0</v>
      </c>
      <c r="AN1039" s="141">
        <f t="shared" si="386"/>
        <v>0</v>
      </c>
      <c r="AO1039" s="141">
        <f t="shared" si="387"/>
        <v>1</v>
      </c>
      <c r="AP1039" s="142"/>
      <c r="AQ1039" s="142"/>
      <c r="AR1039" s="141">
        <f t="shared" si="388"/>
        <v>1</v>
      </c>
      <c r="AS1039" s="141">
        <f t="shared" si="389"/>
        <v>1</v>
      </c>
      <c r="AT1039" s="141" t="str">
        <f t="shared" si="390"/>
        <v>Correct</v>
      </c>
      <c r="AU1039" s="142"/>
      <c r="AV1039" s="115" t="s">
        <v>83</v>
      </c>
      <c r="AW1039" s="115">
        <v>72</v>
      </c>
      <c r="AX1039" s="115" t="s">
        <v>84</v>
      </c>
      <c r="AY1039" s="115" t="s">
        <v>143</v>
      </c>
      <c r="AZ1039" s="115" t="s">
        <v>110</v>
      </c>
      <c r="BA1039" s="115" t="s">
        <v>86</v>
      </c>
      <c r="BC1039" s="115" t="s">
        <v>104</v>
      </c>
      <c r="BD1039" s="115" t="s">
        <v>89</v>
      </c>
      <c r="BE1039" s="115" t="s">
        <v>106</v>
      </c>
      <c r="BF1039" s="115" t="s">
        <v>91</v>
      </c>
      <c r="BG1039" s="115" t="s">
        <v>91</v>
      </c>
    </row>
    <row r="1040" spans="1:59">
      <c r="A1040" s="115">
        <v>7007923076</v>
      </c>
      <c r="T1040" s="142"/>
      <c r="U1040" s="141">
        <f t="shared" si="368"/>
        <v>0</v>
      </c>
      <c r="V1040" s="141" t="e">
        <f t="shared" si="369"/>
        <v>#DIV/0!</v>
      </c>
      <c r="W1040" s="142"/>
      <c r="X1040" s="141">
        <f t="shared" si="370"/>
        <v>0</v>
      </c>
      <c r="Y1040" s="141">
        <f t="shared" si="371"/>
        <v>0</v>
      </c>
      <c r="Z1040" s="141">
        <f t="shared" si="372"/>
        <v>0</v>
      </c>
      <c r="AA1040" s="141">
        <f t="shared" si="373"/>
        <v>0</v>
      </c>
      <c r="AB1040" s="141">
        <f t="shared" si="374"/>
        <v>0</v>
      </c>
      <c r="AC1040" s="141">
        <f t="shared" si="375"/>
        <v>0</v>
      </c>
      <c r="AD1040" s="141">
        <f t="shared" si="376"/>
        <v>0</v>
      </c>
      <c r="AE1040" s="141">
        <f t="shared" si="377"/>
        <v>0</v>
      </c>
      <c r="AF1040" s="141">
        <f t="shared" si="378"/>
        <v>0</v>
      </c>
      <c r="AG1040" s="141">
        <f t="shared" si="379"/>
        <v>0</v>
      </c>
      <c r="AH1040" s="141">
        <f t="shared" si="380"/>
        <v>0</v>
      </c>
      <c r="AI1040" s="141">
        <f t="shared" si="381"/>
        <v>0</v>
      </c>
      <c r="AJ1040" s="141">
        <f t="shared" si="382"/>
        <v>0</v>
      </c>
      <c r="AK1040" s="141">
        <f t="shared" si="383"/>
        <v>0</v>
      </c>
      <c r="AL1040" s="141">
        <f t="shared" si="384"/>
        <v>0</v>
      </c>
      <c r="AM1040" s="141">
        <f t="shared" si="385"/>
        <v>0</v>
      </c>
      <c r="AN1040" s="141">
        <f t="shared" si="386"/>
        <v>0</v>
      </c>
      <c r="AO1040" s="141">
        <f t="shared" si="387"/>
        <v>0</v>
      </c>
      <c r="AP1040" s="142"/>
      <c r="AQ1040" s="142"/>
      <c r="AR1040" s="141">
        <f t="shared" si="388"/>
        <v>0</v>
      </c>
      <c r="AS1040" s="141">
        <f t="shared" si="389"/>
        <v>0</v>
      </c>
      <c r="AT1040" s="141" t="str">
        <f t="shared" si="390"/>
        <v>Correct</v>
      </c>
      <c r="AU1040" s="142"/>
      <c r="AV1040" s="115" t="s">
        <v>83</v>
      </c>
      <c r="AW1040" s="115">
        <v>75</v>
      </c>
      <c r="AX1040" s="115" t="s">
        <v>84</v>
      </c>
      <c r="AY1040" s="115" t="s">
        <v>125</v>
      </c>
      <c r="AZ1040" s="115" t="s">
        <v>85</v>
      </c>
      <c r="BA1040" s="115" t="s">
        <v>86</v>
      </c>
      <c r="BB1040" s="115" t="s">
        <v>87</v>
      </c>
      <c r="BD1040" s="115" t="s">
        <v>111</v>
      </c>
      <c r="BE1040" s="115" t="s">
        <v>106</v>
      </c>
      <c r="BF1040" s="115" t="s">
        <v>91</v>
      </c>
      <c r="BG1040" s="115" t="s">
        <v>91</v>
      </c>
    </row>
    <row r="1041" spans="1:59">
      <c r="A1041" s="115">
        <v>6988279662</v>
      </c>
      <c r="E1041" s="115" t="s">
        <v>19</v>
      </c>
      <c r="H1041" s="115" t="s">
        <v>57</v>
      </c>
      <c r="N1041" s="115" t="s">
        <v>26</v>
      </c>
      <c r="T1041" s="142"/>
      <c r="U1041" s="141">
        <f t="shared" si="368"/>
        <v>3</v>
      </c>
      <c r="V1041" s="141">
        <f t="shared" si="369"/>
        <v>1</v>
      </c>
      <c r="W1041" s="142"/>
      <c r="X1041" s="141">
        <f t="shared" si="370"/>
        <v>0</v>
      </c>
      <c r="Y1041" s="141">
        <f t="shared" si="371"/>
        <v>0</v>
      </c>
      <c r="Z1041" s="141">
        <f t="shared" si="372"/>
        <v>0</v>
      </c>
      <c r="AA1041" s="141">
        <f t="shared" si="373"/>
        <v>1</v>
      </c>
      <c r="AB1041" s="141">
        <f t="shared" si="374"/>
        <v>0</v>
      </c>
      <c r="AC1041" s="141">
        <f t="shared" si="375"/>
        <v>0</v>
      </c>
      <c r="AD1041" s="141">
        <f t="shared" si="376"/>
        <v>1</v>
      </c>
      <c r="AE1041" s="141">
        <f t="shared" si="377"/>
        <v>0</v>
      </c>
      <c r="AF1041" s="141">
        <f t="shared" si="378"/>
        <v>0</v>
      </c>
      <c r="AG1041" s="141">
        <f t="shared" si="379"/>
        <v>0</v>
      </c>
      <c r="AH1041" s="141">
        <f t="shared" si="380"/>
        <v>0</v>
      </c>
      <c r="AI1041" s="141">
        <f t="shared" si="381"/>
        <v>0</v>
      </c>
      <c r="AJ1041" s="141">
        <f t="shared" si="382"/>
        <v>1</v>
      </c>
      <c r="AK1041" s="141">
        <f t="shared" si="383"/>
        <v>0</v>
      </c>
      <c r="AL1041" s="141">
        <f t="shared" si="384"/>
        <v>0</v>
      </c>
      <c r="AM1041" s="141">
        <f t="shared" si="385"/>
        <v>0</v>
      </c>
      <c r="AN1041" s="141">
        <f t="shared" si="386"/>
        <v>0</v>
      </c>
      <c r="AO1041" s="141">
        <f t="shared" si="387"/>
        <v>0</v>
      </c>
      <c r="AP1041" s="142"/>
      <c r="AQ1041" s="142"/>
      <c r="AR1041" s="141">
        <f t="shared" si="388"/>
        <v>3</v>
      </c>
      <c r="AS1041" s="141">
        <f t="shared" si="389"/>
        <v>3</v>
      </c>
      <c r="AT1041" s="141" t="str">
        <f t="shared" si="390"/>
        <v>Correct</v>
      </c>
      <c r="AU1041" s="142"/>
      <c r="AV1041" s="115" t="s">
        <v>83</v>
      </c>
      <c r="AX1041" s="115" t="s">
        <v>84</v>
      </c>
      <c r="AZ1041" s="115" t="s">
        <v>85</v>
      </c>
      <c r="BA1041" s="115" t="s">
        <v>86</v>
      </c>
      <c r="BB1041" s="115" t="s">
        <v>87</v>
      </c>
      <c r="BD1041" s="115" t="s">
        <v>111</v>
      </c>
      <c r="BE1041" s="115" t="s">
        <v>106</v>
      </c>
      <c r="BF1041" s="115" t="s">
        <v>91</v>
      </c>
      <c r="BG1041" s="115" t="s">
        <v>86</v>
      </c>
    </row>
    <row r="1042" spans="1:59">
      <c r="A1042" s="115">
        <v>7007912273</v>
      </c>
      <c r="I1042" s="115" t="s">
        <v>58</v>
      </c>
      <c r="T1042" s="142"/>
      <c r="U1042" s="141">
        <f t="shared" si="368"/>
        <v>1</v>
      </c>
      <c r="V1042" s="141">
        <f t="shared" si="369"/>
        <v>3</v>
      </c>
      <c r="W1042" s="142"/>
      <c r="X1042" s="141">
        <f t="shared" si="370"/>
        <v>0</v>
      </c>
      <c r="Y1042" s="141">
        <f t="shared" si="371"/>
        <v>0</v>
      </c>
      <c r="Z1042" s="141">
        <f t="shared" si="372"/>
        <v>0</v>
      </c>
      <c r="AA1042" s="141">
        <f t="shared" si="373"/>
        <v>0</v>
      </c>
      <c r="AB1042" s="141">
        <f t="shared" si="374"/>
        <v>0</v>
      </c>
      <c r="AC1042" s="141">
        <f t="shared" si="375"/>
        <v>0</v>
      </c>
      <c r="AD1042" s="141">
        <f t="shared" si="376"/>
        <v>0</v>
      </c>
      <c r="AE1042" s="141">
        <f t="shared" si="377"/>
        <v>1</v>
      </c>
      <c r="AF1042" s="141">
        <f t="shared" si="378"/>
        <v>0</v>
      </c>
      <c r="AG1042" s="141">
        <f t="shared" si="379"/>
        <v>0</v>
      </c>
      <c r="AH1042" s="141">
        <f t="shared" si="380"/>
        <v>0</v>
      </c>
      <c r="AI1042" s="141">
        <f t="shared" si="381"/>
        <v>0</v>
      </c>
      <c r="AJ1042" s="141">
        <f t="shared" si="382"/>
        <v>0</v>
      </c>
      <c r="AK1042" s="141">
        <f t="shared" si="383"/>
        <v>0</v>
      </c>
      <c r="AL1042" s="141">
        <f t="shared" si="384"/>
        <v>0</v>
      </c>
      <c r="AM1042" s="141">
        <f t="shared" si="385"/>
        <v>0</v>
      </c>
      <c r="AN1042" s="141">
        <f t="shared" si="386"/>
        <v>0</v>
      </c>
      <c r="AO1042" s="141">
        <f t="shared" si="387"/>
        <v>0</v>
      </c>
      <c r="AP1042" s="142"/>
      <c r="AQ1042" s="142"/>
      <c r="AR1042" s="141">
        <f t="shared" si="388"/>
        <v>1</v>
      </c>
      <c r="AS1042" s="141">
        <f t="shared" si="389"/>
        <v>1</v>
      </c>
      <c r="AT1042" s="141" t="str">
        <f t="shared" si="390"/>
        <v>Correct</v>
      </c>
      <c r="AU1042" s="142"/>
      <c r="AV1042" s="115" t="s">
        <v>99</v>
      </c>
      <c r="AW1042" s="115">
        <v>67</v>
      </c>
      <c r="AX1042" s="115" t="s">
        <v>181</v>
      </c>
      <c r="AY1042" s="115" t="s">
        <v>197</v>
      </c>
      <c r="AZ1042" s="115" t="s">
        <v>85</v>
      </c>
      <c r="BA1042" s="115" t="s">
        <v>86</v>
      </c>
      <c r="BB1042" s="115" t="s">
        <v>87</v>
      </c>
      <c r="BD1042" s="115" t="s">
        <v>89</v>
      </c>
      <c r="BE1042" s="115" t="s">
        <v>106</v>
      </c>
      <c r="BF1042" s="115" t="s">
        <v>91</v>
      </c>
      <c r="BG1042" s="115" t="s">
        <v>86</v>
      </c>
    </row>
    <row r="1043" spans="1:59">
      <c r="A1043" s="115">
        <v>6985462853</v>
      </c>
      <c r="T1043" s="142"/>
      <c r="U1043" s="141">
        <f t="shared" si="368"/>
        <v>0</v>
      </c>
      <c r="V1043" s="141" t="e">
        <f t="shared" si="369"/>
        <v>#DIV/0!</v>
      </c>
      <c r="W1043" s="142"/>
      <c r="X1043" s="141">
        <f t="shared" si="370"/>
        <v>0</v>
      </c>
      <c r="Y1043" s="141">
        <f t="shared" si="371"/>
        <v>0</v>
      </c>
      <c r="Z1043" s="141">
        <f t="shared" si="372"/>
        <v>0</v>
      </c>
      <c r="AA1043" s="141">
        <f t="shared" si="373"/>
        <v>0</v>
      </c>
      <c r="AB1043" s="141">
        <f t="shared" si="374"/>
        <v>0</v>
      </c>
      <c r="AC1043" s="141">
        <f t="shared" si="375"/>
        <v>0</v>
      </c>
      <c r="AD1043" s="141">
        <f t="shared" si="376"/>
        <v>0</v>
      </c>
      <c r="AE1043" s="141">
        <f t="shared" si="377"/>
        <v>0</v>
      </c>
      <c r="AF1043" s="141">
        <f t="shared" si="378"/>
        <v>0</v>
      </c>
      <c r="AG1043" s="141">
        <f t="shared" si="379"/>
        <v>0</v>
      </c>
      <c r="AH1043" s="141">
        <f t="shared" si="380"/>
        <v>0</v>
      </c>
      <c r="AI1043" s="141">
        <f t="shared" si="381"/>
        <v>0</v>
      </c>
      <c r="AJ1043" s="141">
        <f t="shared" si="382"/>
        <v>0</v>
      </c>
      <c r="AK1043" s="141">
        <f t="shared" si="383"/>
        <v>0</v>
      </c>
      <c r="AL1043" s="141">
        <f t="shared" si="384"/>
        <v>0</v>
      </c>
      <c r="AM1043" s="141">
        <f t="shared" si="385"/>
        <v>0</v>
      </c>
      <c r="AN1043" s="141">
        <f t="shared" si="386"/>
        <v>0</v>
      </c>
      <c r="AO1043" s="141">
        <f t="shared" si="387"/>
        <v>0</v>
      </c>
      <c r="AP1043" s="142"/>
      <c r="AQ1043" s="142"/>
      <c r="AR1043" s="141">
        <f t="shared" si="388"/>
        <v>0</v>
      </c>
      <c r="AS1043" s="141">
        <f t="shared" si="389"/>
        <v>0</v>
      </c>
      <c r="AT1043" s="141" t="str">
        <f t="shared" si="390"/>
        <v>Correct</v>
      </c>
      <c r="AU1043" s="142"/>
      <c r="AV1043" s="115" t="s">
        <v>99</v>
      </c>
      <c r="AW1043" s="115">
        <v>90</v>
      </c>
      <c r="AX1043" s="115" t="s">
        <v>181</v>
      </c>
      <c r="AY1043" s="115" t="s">
        <v>199</v>
      </c>
      <c r="AZ1043" s="115" t="s">
        <v>85</v>
      </c>
      <c r="BA1043" s="115" t="s">
        <v>86</v>
      </c>
      <c r="BD1043" s="115" t="s">
        <v>89</v>
      </c>
      <c r="BE1043" s="115" t="s">
        <v>106</v>
      </c>
      <c r="BF1043" s="115" t="s">
        <v>91</v>
      </c>
      <c r="BG1043" s="115" t="s">
        <v>86</v>
      </c>
    </row>
    <row r="1044" spans="1:59">
      <c r="A1044" s="115">
        <v>6982463126</v>
      </c>
      <c r="T1044" s="142"/>
      <c r="U1044" s="141">
        <f t="shared" si="368"/>
        <v>0</v>
      </c>
      <c r="V1044" s="141" t="e">
        <f t="shared" si="369"/>
        <v>#DIV/0!</v>
      </c>
      <c r="W1044" s="142"/>
      <c r="X1044" s="141">
        <f t="shared" si="370"/>
        <v>0</v>
      </c>
      <c r="Y1044" s="141">
        <f t="shared" si="371"/>
        <v>0</v>
      </c>
      <c r="Z1044" s="141">
        <f t="shared" si="372"/>
        <v>0</v>
      </c>
      <c r="AA1044" s="141">
        <f t="shared" si="373"/>
        <v>0</v>
      </c>
      <c r="AB1044" s="141">
        <f t="shared" si="374"/>
        <v>0</v>
      </c>
      <c r="AC1044" s="141">
        <f t="shared" si="375"/>
        <v>0</v>
      </c>
      <c r="AD1044" s="141">
        <f t="shared" si="376"/>
        <v>0</v>
      </c>
      <c r="AE1044" s="141">
        <f t="shared" si="377"/>
        <v>0</v>
      </c>
      <c r="AF1044" s="141">
        <f t="shared" si="378"/>
        <v>0</v>
      </c>
      <c r="AG1044" s="141">
        <f t="shared" si="379"/>
        <v>0</v>
      </c>
      <c r="AH1044" s="141">
        <f t="shared" si="380"/>
        <v>0</v>
      </c>
      <c r="AI1044" s="141">
        <f t="shared" si="381"/>
        <v>0</v>
      </c>
      <c r="AJ1044" s="141">
        <f t="shared" si="382"/>
        <v>0</v>
      </c>
      <c r="AK1044" s="141">
        <f t="shared" si="383"/>
        <v>0</v>
      </c>
      <c r="AL1044" s="141">
        <f t="shared" si="384"/>
        <v>0</v>
      </c>
      <c r="AM1044" s="141">
        <f t="shared" si="385"/>
        <v>0</v>
      </c>
      <c r="AN1044" s="141">
        <f t="shared" si="386"/>
        <v>0</v>
      </c>
      <c r="AO1044" s="141">
        <f t="shared" si="387"/>
        <v>0</v>
      </c>
      <c r="AP1044" s="142"/>
      <c r="AQ1044" s="142"/>
      <c r="AR1044" s="141">
        <f t="shared" si="388"/>
        <v>0</v>
      </c>
      <c r="AS1044" s="141">
        <f t="shared" si="389"/>
        <v>0</v>
      </c>
      <c r="AT1044" s="141" t="str">
        <f t="shared" si="390"/>
        <v>Correct</v>
      </c>
      <c r="AU1044" s="142"/>
      <c r="AV1044" s="115" t="s">
        <v>99</v>
      </c>
      <c r="AW1044" s="115">
        <v>60</v>
      </c>
      <c r="AX1044" s="115" t="s">
        <v>181</v>
      </c>
      <c r="AY1044" s="115" t="s">
        <v>239</v>
      </c>
      <c r="AZ1044" s="115" t="s">
        <v>85</v>
      </c>
      <c r="BA1044" s="115" t="s">
        <v>86</v>
      </c>
      <c r="BC1044" s="115" t="s">
        <v>101</v>
      </c>
      <c r="BD1044" s="115" t="s">
        <v>102</v>
      </c>
      <c r="BE1044" s="115" t="s">
        <v>90</v>
      </c>
      <c r="BF1044" s="115" t="s">
        <v>91</v>
      </c>
      <c r="BG1044" s="115" t="s">
        <v>91</v>
      </c>
    </row>
    <row r="1045" spans="1:59">
      <c r="A1045" s="115">
        <v>6984053452</v>
      </c>
      <c r="E1045" s="115" t="s">
        <v>19</v>
      </c>
      <c r="F1045" s="115" t="s">
        <v>55</v>
      </c>
      <c r="S1045" s="115" t="s">
        <v>66</v>
      </c>
      <c r="T1045" s="142"/>
      <c r="U1045" s="141">
        <f t="shared" si="368"/>
        <v>3</v>
      </c>
      <c r="V1045" s="141">
        <f t="shared" si="369"/>
        <v>1</v>
      </c>
      <c r="W1045" s="142"/>
      <c r="X1045" s="141">
        <f t="shared" si="370"/>
        <v>0</v>
      </c>
      <c r="Y1045" s="141">
        <f t="shared" si="371"/>
        <v>0</v>
      </c>
      <c r="Z1045" s="141">
        <f t="shared" si="372"/>
        <v>0</v>
      </c>
      <c r="AA1045" s="141">
        <f t="shared" si="373"/>
        <v>1</v>
      </c>
      <c r="AB1045" s="141">
        <f t="shared" si="374"/>
        <v>1</v>
      </c>
      <c r="AC1045" s="141">
        <f t="shared" si="375"/>
        <v>0</v>
      </c>
      <c r="AD1045" s="141">
        <f t="shared" si="376"/>
        <v>0</v>
      </c>
      <c r="AE1045" s="141">
        <f t="shared" si="377"/>
        <v>0</v>
      </c>
      <c r="AF1045" s="141">
        <f t="shared" si="378"/>
        <v>0</v>
      </c>
      <c r="AG1045" s="141">
        <f t="shared" si="379"/>
        <v>0</v>
      </c>
      <c r="AH1045" s="141">
        <f t="shared" si="380"/>
        <v>0</v>
      </c>
      <c r="AI1045" s="141">
        <f t="shared" si="381"/>
        <v>0</v>
      </c>
      <c r="AJ1045" s="141">
        <f t="shared" si="382"/>
        <v>0</v>
      </c>
      <c r="AK1045" s="141">
        <f t="shared" si="383"/>
        <v>0</v>
      </c>
      <c r="AL1045" s="141">
        <f t="shared" si="384"/>
        <v>0</v>
      </c>
      <c r="AM1045" s="141">
        <f t="shared" si="385"/>
        <v>0</v>
      </c>
      <c r="AN1045" s="141">
        <f t="shared" si="386"/>
        <v>0</v>
      </c>
      <c r="AO1045" s="141">
        <f t="shared" si="387"/>
        <v>1</v>
      </c>
      <c r="AP1045" s="142"/>
      <c r="AQ1045" s="142"/>
      <c r="AR1045" s="141">
        <f t="shared" si="388"/>
        <v>3</v>
      </c>
      <c r="AS1045" s="141">
        <f t="shared" si="389"/>
        <v>3</v>
      </c>
      <c r="AT1045" s="141" t="str">
        <f t="shared" si="390"/>
        <v>Correct</v>
      </c>
      <c r="AU1045" s="142"/>
    </row>
    <row r="1046" spans="1:59">
      <c r="A1046" s="115">
        <v>7045792767</v>
      </c>
      <c r="B1046" s="115" t="s">
        <v>52</v>
      </c>
      <c r="D1046" s="115" t="s">
        <v>54</v>
      </c>
      <c r="I1046" s="115" t="s">
        <v>58</v>
      </c>
      <c r="T1046" s="142"/>
      <c r="U1046" s="141">
        <f t="shared" si="368"/>
        <v>3</v>
      </c>
      <c r="V1046" s="141">
        <f t="shared" si="369"/>
        <v>1</v>
      </c>
      <c r="W1046" s="142"/>
      <c r="X1046" s="141">
        <f t="shared" si="370"/>
        <v>1</v>
      </c>
      <c r="Y1046" s="141">
        <f t="shared" si="371"/>
        <v>0</v>
      </c>
      <c r="Z1046" s="141">
        <f t="shared" si="372"/>
        <v>1</v>
      </c>
      <c r="AA1046" s="141">
        <f t="shared" si="373"/>
        <v>0</v>
      </c>
      <c r="AB1046" s="141">
        <f t="shared" si="374"/>
        <v>0</v>
      </c>
      <c r="AC1046" s="141">
        <f t="shared" si="375"/>
        <v>0</v>
      </c>
      <c r="AD1046" s="141">
        <f t="shared" si="376"/>
        <v>0</v>
      </c>
      <c r="AE1046" s="141">
        <f t="shared" si="377"/>
        <v>1</v>
      </c>
      <c r="AF1046" s="141">
        <f t="shared" si="378"/>
        <v>0</v>
      </c>
      <c r="AG1046" s="141">
        <f t="shared" si="379"/>
        <v>0</v>
      </c>
      <c r="AH1046" s="141">
        <f t="shared" si="380"/>
        <v>0</v>
      </c>
      <c r="AI1046" s="141">
        <f t="shared" si="381"/>
        <v>0</v>
      </c>
      <c r="AJ1046" s="141">
        <f t="shared" si="382"/>
        <v>0</v>
      </c>
      <c r="AK1046" s="141">
        <f t="shared" si="383"/>
        <v>0</v>
      </c>
      <c r="AL1046" s="141">
        <f t="shared" si="384"/>
        <v>0</v>
      </c>
      <c r="AM1046" s="141">
        <f t="shared" si="385"/>
        <v>0</v>
      </c>
      <c r="AN1046" s="141">
        <f t="shared" si="386"/>
        <v>0</v>
      </c>
      <c r="AO1046" s="141">
        <f t="shared" si="387"/>
        <v>0</v>
      </c>
      <c r="AP1046" s="142"/>
      <c r="AQ1046" s="142"/>
      <c r="AR1046" s="141">
        <f t="shared" si="388"/>
        <v>3</v>
      </c>
      <c r="AS1046" s="141">
        <f t="shared" si="389"/>
        <v>3</v>
      </c>
      <c r="AT1046" s="141" t="str">
        <f t="shared" si="390"/>
        <v>Correct</v>
      </c>
      <c r="AU1046" s="142"/>
      <c r="AV1046" s="115" t="s">
        <v>83</v>
      </c>
      <c r="AW1046" s="115">
        <v>92</v>
      </c>
      <c r="AX1046" s="115" t="s">
        <v>181</v>
      </c>
      <c r="AY1046" s="115" t="s">
        <v>238</v>
      </c>
      <c r="AZ1046" s="115" t="s">
        <v>85</v>
      </c>
      <c r="BA1046" s="115" t="s">
        <v>86</v>
      </c>
      <c r="BC1046" s="115" t="s">
        <v>96</v>
      </c>
      <c r="BD1046" s="115" t="s">
        <v>94</v>
      </c>
      <c r="BE1046" s="115" t="s">
        <v>106</v>
      </c>
      <c r="BF1046" s="115" t="s">
        <v>91</v>
      </c>
      <c r="BG1046" s="115" t="s">
        <v>91</v>
      </c>
    </row>
    <row r="1047" spans="1:59">
      <c r="A1047" s="115">
        <v>7020352829</v>
      </c>
      <c r="T1047" s="142"/>
      <c r="U1047" s="141">
        <f t="shared" si="368"/>
        <v>0</v>
      </c>
      <c r="V1047" s="141" t="e">
        <f t="shared" si="369"/>
        <v>#DIV/0!</v>
      </c>
      <c r="W1047" s="142"/>
      <c r="X1047" s="141">
        <f t="shared" si="370"/>
        <v>0</v>
      </c>
      <c r="Y1047" s="141">
        <f t="shared" si="371"/>
        <v>0</v>
      </c>
      <c r="Z1047" s="141">
        <f t="shared" si="372"/>
        <v>0</v>
      </c>
      <c r="AA1047" s="141">
        <f t="shared" si="373"/>
        <v>0</v>
      </c>
      <c r="AB1047" s="141">
        <f t="shared" si="374"/>
        <v>0</v>
      </c>
      <c r="AC1047" s="141">
        <f t="shared" si="375"/>
        <v>0</v>
      </c>
      <c r="AD1047" s="141">
        <f t="shared" si="376"/>
        <v>0</v>
      </c>
      <c r="AE1047" s="141">
        <f t="shared" si="377"/>
        <v>0</v>
      </c>
      <c r="AF1047" s="141">
        <f t="shared" si="378"/>
        <v>0</v>
      </c>
      <c r="AG1047" s="141">
        <f t="shared" si="379"/>
        <v>0</v>
      </c>
      <c r="AH1047" s="141">
        <f t="shared" si="380"/>
        <v>0</v>
      </c>
      <c r="AI1047" s="141">
        <f t="shared" si="381"/>
        <v>0</v>
      </c>
      <c r="AJ1047" s="141">
        <f t="shared" si="382"/>
        <v>0</v>
      </c>
      <c r="AK1047" s="141">
        <f t="shared" si="383"/>
        <v>0</v>
      </c>
      <c r="AL1047" s="141">
        <f t="shared" si="384"/>
        <v>0</v>
      </c>
      <c r="AM1047" s="141">
        <f t="shared" si="385"/>
        <v>0</v>
      </c>
      <c r="AN1047" s="141">
        <f t="shared" si="386"/>
        <v>0</v>
      </c>
      <c r="AO1047" s="141">
        <f t="shared" si="387"/>
        <v>0</v>
      </c>
      <c r="AP1047" s="142"/>
      <c r="AQ1047" s="142"/>
      <c r="AR1047" s="141">
        <f t="shared" si="388"/>
        <v>0</v>
      </c>
      <c r="AS1047" s="141">
        <f t="shared" si="389"/>
        <v>0</v>
      </c>
      <c r="AT1047" s="141" t="str">
        <f t="shared" si="390"/>
        <v>Correct</v>
      </c>
      <c r="AU1047" s="142"/>
      <c r="AV1047" s="115" t="s">
        <v>99</v>
      </c>
      <c r="AW1047" s="115">
        <v>23</v>
      </c>
      <c r="AX1047" s="115" t="s">
        <v>181</v>
      </c>
      <c r="AY1047" s="115" t="s">
        <v>186</v>
      </c>
      <c r="AZ1047" s="115" t="s">
        <v>85</v>
      </c>
      <c r="BB1047" s="115" t="s">
        <v>87</v>
      </c>
      <c r="BC1047" s="115" t="s">
        <v>101</v>
      </c>
      <c r="BD1047" s="115" t="s">
        <v>94</v>
      </c>
      <c r="BE1047" s="115" t="s">
        <v>90</v>
      </c>
      <c r="BF1047" s="115" t="s">
        <v>91</v>
      </c>
      <c r="BG1047" s="115" t="s">
        <v>91</v>
      </c>
    </row>
    <row r="1048" spans="1:59">
      <c r="A1048" s="115">
        <v>7020342204</v>
      </c>
      <c r="M1048" s="115" t="s">
        <v>62</v>
      </c>
      <c r="S1048" s="115" t="s">
        <v>66</v>
      </c>
      <c r="T1048" s="142"/>
      <c r="U1048" s="141">
        <f t="shared" si="368"/>
        <v>2</v>
      </c>
      <c r="V1048" s="141">
        <f t="shared" si="369"/>
        <v>1.5</v>
      </c>
      <c r="W1048" s="142"/>
      <c r="X1048" s="141">
        <f t="shared" si="370"/>
        <v>0</v>
      </c>
      <c r="Y1048" s="141">
        <f t="shared" si="371"/>
        <v>0</v>
      </c>
      <c r="Z1048" s="141">
        <f t="shared" si="372"/>
        <v>0</v>
      </c>
      <c r="AA1048" s="141">
        <f t="shared" si="373"/>
        <v>0</v>
      </c>
      <c r="AB1048" s="141">
        <f t="shared" si="374"/>
        <v>0</v>
      </c>
      <c r="AC1048" s="141">
        <f t="shared" si="375"/>
        <v>0</v>
      </c>
      <c r="AD1048" s="141">
        <f t="shared" si="376"/>
        <v>0</v>
      </c>
      <c r="AE1048" s="141">
        <f t="shared" si="377"/>
        <v>0</v>
      </c>
      <c r="AF1048" s="141">
        <f t="shared" si="378"/>
        <v>0</v>
      </c>
      <c r="AG1048" s="141">
        <f t="shared" si="379"/>
        <v>0</v>
      </c>
      <c r="AH1048" s="141">
        <f t="shared" si="380"/>
        <v>0</v>
      </c>
      <c r="AI1048" s="141">
        <f t="shared" si="381"/>
        <v>1</v>
      </c>
      <c r="AJ1048" s="141">
        <f t="shared" si="382"/>
        <v>0</v>
      </c>
      <c r="AK1048" s="141">
        <f t="shared" si="383"/>
        <v>0</v>
      </c>
      <c r="AL1048" s="141">
        <f t="shared" si="384"/>
        <v>0</v>
      </c>
      <c r="AM1048" s="141">
        <f t="shared" si="385"/>
        <v>0</v>
      </c>
      <c r="AN1048" s="141">
        <f t="shared" si="386"/>
        <v>0</v>
      </c>
      <c r="AO1048" s="141">
        <f t="shared" si="387"/>
        <v>1</v>
      </c>
      <c r="AP1048" s="142"/>
      <c r="AQ1048" s="142"/>
      <c r="AR1048" s="141">
        <f t="shared" si="388"/>
        <v>2</v>
      </c>
      <c r="AS1048" s="141">
        <f t="shared" si="389"/>
        <v>2</v>
      </c>
      <c r="AT1048" s="141" t="str">
        <f t="shared" si="390"/>
        <v>Correct</v>
      </c>
      <c r="AU1048" s="142"/>
      <c r="AV1048" s="115" t="s">
        <v>83</v>
      </c>
      <c r="AW1048" s="115">
        <v>45</v>
      </c>
      <c r="AZ1048" s="115" t="s">
        <v>85</v>
      </c>
      <c r="BA1048" s="115" t="s">
        <v>86</v>
      </c>
      <c r="BB1048" s="115" t="s">
        <v>87</v>
      </c>
      <c r="BD1048" s="115" t="s">
        <v>102</v>
      </c>
      <c r="BE1048" s="115" t="s">
        <v>90</v>
      </c>
      <c r="BF1048" s="115" t="s">
        <v>91</v>
      </c>
    </row>
    <row r="1049" spans="1:59">
      <c r="A1049" s="115">
        <v>5607811603</v>
      </c>
      <c r="J1049" s="115" t="s">
        <v>59</v>
      </c>
      <c r="T1049" s="142"/>
      <c r="U1049" s="141">
        <f t="shared" si="368"/>
        <v>1</v>
      </c>
      <c r="V1049" s="141">
        <f t="shared" si="369"/>
        <v>3</v>
      </c>
      <c r="W1049" s="142"/>
      <c r="X1049" s="141">
        <f t="shared" si="370"/>
        <v>0</v>
      </c>
      <c r="Y1049" s="141">
        <f t="shared" si="371"/>
        <v>0</v>
      </c>
      <c r="Z1049" s="141">
        <f t="shared" si="372"/>
        <v>0</v>
      </c>
      <c r="AA1049" s="141">
        <f t="shared" si="373"/>
        <v>0</v>
      </c>
      <c r="AB1049" s="141">
        <f t="shared" si="374"/>
        <v>0</v>
      </c>
      <c r="AC1049" s="141">
        <f t="shared" si="375"/>
        <v>0</v>
      </c>
      <c r="AD1049" s="141">
        <f t="shared" si="376"/>
        <v>0</v>
      </c>
      <c r="AE1049" s="141">
        <f t="shared" si="377"/>
        <v>0</v>
      </c>
      <c r="AF1049" s="141">
        <f t="shared" si="378"/>
        <v>1</v>
      </c>
      <c r="AG1049" s="141">
        <f t="shared" si="379"/>
        <v>0</v>
      </c>
      <c r="AH1049" s="141">
        <f t="shared" si="380"/>
        <v>0</v>
      </c>
      <c r="AI1049" s="141">
        <f t="shared" si="381"/>
        <v>0</v>
      </c>
      <c r="AJ1049" s="141">
        <f t="shared" si="382"/>
        <v>0</v>
      </c>
      <c r="AK1049" s="141">
        <f t="shared" si="383"/>
        <v>0</v>
      </c>
      <c r="AL1049" s="141">
        <f t="shared" si="384"/>
        <v>0</v>
      </c>
      <c r="AM1049" s="141">
        <f t="shared" si="385"/>
        <v>0</v>
      </c>
      <c r="AN1049" s="141">
        <f t="shared" si="386"/>
        <v>0</v>
      </c>
      <c r="AO1049" s="141">
        <f t="shared" si="387"/>
        <v>0</v>
      </c>
      <c r="AP1049" s="142"/>
      <c r="AQ1049" s="142"/>
      <c r="AR1049" s="141">
        <f t="shared" si="388"/>
        <v>1</v>
      </c>
      <c r="AS1049" s="141">
        <f t="shared" si="389"/>
        <v>1</v>
      </c>
      <c r="AT1049" s="141" t="str">
        <f t="shared" si="390"/>
        <v>Correct</v>
      </c>
      <c r="AU1049" s="142"/>
      <c r="AV1049" s="115" t="s">
        <v>99</v>
      </c>
      <c r="AW1049" s="115">
        <v>26</v>
      </c>
      <c r="AX1049" s="115" t="s">
        <v>84</v>
      </c>
      <c r="AY1049" s="115" t="s">
        <v>445</v>
      </c>
      <c r="AZ1049" s="115" t="s">
        <v>107</v>
      </c>
      <c r="BA1049" s="115" t="s">
        <v>91</v>
      </c>
      <c r="BB1049" s="115" t="s">
        <v>108</v>
      </c>
      <c r="BC1049" s="115" t="s">
        <v>93</v>
      </c>
      <c r="BD1049" s="115" t="s">
        <v>102</v>
      </c>
      <c r="BE1049" s="115" t="s">
        <v>113</v>
      </c>
      <c r="BF1049" s="115" t="s">
        <v>91</v>
      </c>
    </row>
    <row r="1050" spans="1:59">
      <c r="A1050" s="115">
        <v>5607811353</v>
      </c>
      <c r="J1050" s="115" t="s">
        <v>59</v>
      </c>
      <c r="T1050" s="142"/>
      <c r="U1050" s="141">
        <f t="shared" si="368"/>
        <v>1</v>
      </c>
      <c r="V1050" s="141">
        <f t="shared" si="369"/>
        <v>3</v>
      </c>
      <c r="W1050" s="142"/>
      <c r="X1050" s="141">
        <f t="shared" si="370"/>
        <v>0</v>
      </c>
      <c r="Y1050" s="141">
        <f t="shared" si="371"/>
        <v>0</v>
      </c>
      <c r="Z1050" s="141">
        <f t="shared" si="372"/>
        <v>0</v>
      </c>
      <c r="AA1050" s="141">
        <f t="shared" si="373"/>
        <v>0</v>
      </c>
      <c r="AB1050" s="141">
        <f t="shared" si="374"/>
        <v>0</v>
      </c>
      <c r="AC1050" s="141">
        <f t="shared" si="375"/>
        <v>0</v>
      </c>
      <c r="AD1050" s="141">
        <f t="shared" si="376"/>
        <v>0</v>
      </c>
      <c r="AE1050" s="141">
        <f t="shared" si="377"/>
        <v>0</v>
      </c>
      <c r="AF1050" s="141">
        <f t="shared" si="378"/>
        <v>1</v>
      </c>
      <c r="AG1050" s="141">
        <f t="shared" si="379"/>
        <v>0</v>
      </c>
      <c r="AH1050" s="141">
        <f t="shared" si="380"/>
        <v>0</v>
      </c>
      <c r="AI1050" s="141">
        <f t="shared" si="381"/>
        <v>0</v>
      </c>
      <c r="AJ1050" s="141">
        <f t="shared" si="382"/>
        <v>0</v>
      </c>
      <c r="AK1050" s="141">
        <f t="shared" si="383"/>
        <v>0</v>
      </c>
      <c r="AL1050" s="141">
        <f t="shared" si="384"/>
        <v>0</v>
      </c>
      <c r="AM1050" s="141">
        <f t="shared" si="385"/>
        <v>0</v>
      </c>
      <c r="AN1050" s="141">
        <f t="shared" si="386"/>
        <v>0</v>
      </c>
      <c r="AO1050" s="141">
        <f t="shared" si="387"/>
        <v>0</v>
      </c>
      <c r="AP1050" s="142"/>
      <c r="AQ1050" s="142"/>
      <c r="AR1050" s="141">
        <f t="shared" si="388"/>
        <v>1</v>
      </c>
      <c r="AS1050" s="141">
        <f t="shared" si="389"/>
        <v>1</v>
      </c>
      <c r="AT1050" s="141" t="str">
        <f t="shared" si="390"/>
        <v>Correct</v>
      </c>
      <c r="AU1050" s="142"/>
      <c r="AV1050" s="115" t="s">
        <v>99</v>
      </c>
      <c r="AW1050" s="115">
        <v>25</v>
      </c>
      <c r="AX1050" s="115" t="s">
        <v>84</v>
      </c>
      <c r="AY1050" s="115" t="s">
        <v>129</v>
      </c>
      <c r="AZ1050" s="115" t="s">
        <v>107</v>
      </c>
      <c r="BA1050" s="115" t="s">
        <v>91</v>
      </c>
      <c r="BB1050" s="115" t="s">
        <v>108</v>
      </c>
      <c r="BC1050" s="115" t="s">
        <v>93</v>
      </c>
      <c r="BD1050" s="115" t="s">
        <v>102</v>
      </c>
      <c r="BE1050" s="115" t="s">
        <v>98</v>
      </c>
      <c r="BF1050" s="115" t="s">
        <v>91</v>
      </c>
    </row>
    <row r="1051" spans="1:59">
      <c r="A1051" s="115">
        <v>7020347257</v>
      </c>
      <c r="S1051" s="115" t="s">
        <v>66</v>
      </c>
      <c r="T1051" s="142"/>
      <c r="U1051" s="141">
        <f t="shared" si="368"/>
        <v>1</v>
      </c>
      <c r="V1051" s="141">
        <f t="shared" si="369"/>
        <v>3</v>
      </c>
      <c r="W1051" s="142"/>
      <c r="X1051" s="141">
        <f t="shared" si="370"/>
        <v>0</v>
      </c>
      <c r="Y1051" s="141">
        <f t="shared" si="371"/>
        <v>0</v>
      </c>
      <c r="Z1051" s="141">
        <f t="shared" si="372"/>
        <v>0</v>
      </c>
      <c r="AA1051" s="141">
        <f t="shared" si="373"/>
        <v>0</v>
      </c>
      <c r="AB1051" s="141">
        <f t="shared" si="374"/>
        <v>0</v>
      </c>
      <c r="AC1051" s="141">
        <f t="shared" si="375"/>
        <v>0</v>
      </c>
      <c r="AD1051" s="141">
        <f t="shared" si="376"/>
        <v>0</v>
      </c>
      <c r="AE1051" s="141">
        <f t="shared" si="377"/>
        <v>0</v>
      </c>
      <c r="AF1051" s="141">
        <f t="shared" si="378"/>
        <v>0</v>
      </c>
      <c r="AG1051" s="141">
        <f t="shared" si="379"/>
        <v>0</v>
      </c>
      <c r="AH1051" s="141">
        <f t="shared" si="380"/>
        <v>0</v>
      </c>
      <c r="AI1051" s="141">
        <f t="shared" si="381"/>
        <v>0</v>
      </c>
      <c r="AJ1051" s="141">
        <f t="shared" si="382"/>
        <v>0</v>
      </c>
      <c r="AK1051" s="141">
        <f t="shared" si="383"/>
        <v>0</v>
      </c>
      <c r="AL1051" s="141">
        <f t="shared" si="384"/>
        <v>0</v>
      </c>
      <c r="AM1051" s="141">
        <f t="shared" si="385"/>
        <v>0</v>
      </c>
      <c r="AN1051" s="141">
        <f t="shared" si="386"/>
        <v>0</v>
      </c>
      <c r="AO1051" s="141">
        <f t="shared" si="387"/>
        <v>1</v>
      </c>
      <c r="AP1051" s="142"/>
      <c r="AQ1051" s="142"/>
      <c r="AR1051" s="141">
        <f t="shared" si="388"/>
        <v>1</v>
      </c>
      <c r="AS1051" s="141">
        <f t="shared" si="389"/>
        <v>1</v>
      </c>
      <c r="AT1051" s="141" t="str">
        <f t="shared" si="390"/>
        <v>Correct</v>
      </c>
      <c r="AU1051" s="142"/>
      <c r="AV1051" s="115" t="s">
        <v>99</v>
      </c>
      <c r="AW1051" s="115">
        <v>16</v>
      </c>
      <c r="AX1051" s="115" t="s">
        <v>181</v>
      </c>
      <c r="AY1051" s="115" t="s">
        <v>192</v>
      </c>
      <c r="AZ1051" s="115" t="s">
        <v>85</v>
      </c>
      <c r="BA1051" s="115" t="s">
        <v>86</v>
      </c>
      <c r="BB1051" s="115" t="s">
        <v>87</v>
      </c>
      <c r="BC1051" s="115" t="s">
        <v>101</v>
      </c>
      <c r="BD1051" s="115" t="s">
        <v>94</v>
      </c>
      <c r="BE1051" s="115" t="s">
        <v>98</v>
      </c>
      <c r="BF1051" s="115" t="s">
        <v>91</v>
      </c>
      <c r="BG1051" s="115" t="s">
        <v>91</v>
      </c>
    </row>
    <row r="1052" spans="1:59">
      <c r="A1052" s="115">
        <v>7020341554</v>
      </c>
      <c r="S1052" s="115" t="s">
        <v>66</v>
      </c>
      <c r="T1052" s="142"/>
      <c r="U1052" s="141">
        <f t="shared" si="368"/>
        <v>1</v>
      </c>
      <c r="V1052" s="141">
        <f t="shared" si="369"/>
        <v>3</v>
      </c>
      <c r="W1052" s="142"/>
      <c r="X1052" s="141">
        <f t="shared" si="370"/>
        <v>0</v>
      </c>
      <c r="Y1052" s="141">
        <f t="shared" si="371"/>
        <v>0</v>
      </c>
      <c r="Z1052" s="141">
        <f t="shared" si="372"/>
        <v>0</v>
      </c>
      <c r="AA1052" s="141">
        <f t="shared" si="373"/>
        <v>0</v>
      </c>
      <c r="AB1052" s="141">
        <f t="shared" si="374"/>
        <v>0</v>
      </c>
      <c r="AC1052" s="141">
        <f t="shared" si="375"/>
        <v>0</v>
      </c>
      <c r="AD1052" s="141">
        <f t="shared" si="376"/>
        <v>0</v>
      </c>
      <c r="AE1052" s="141">
        <f t="shared" si="377"/>
        <v>0</v>
      </c>
      <c r="AF1052" s="141">
        <f t="shared" si="378"/>
        <v>0</v>
      </c>
      <c r="AG1052" s="141">
        <f t="shared" si="379"/>
        <v>0</v>
      </c>
      <c r="AH1052" s="141">
        <f t="shared" si="380"/>
        <v>0</v>
      </c>
      <c r="AI1052" s="141">
        <f t="shared" si="381"/>
        <v>0</v>
      </c>
      <c r="AJ1052" s="141">
        <f t="shared" si="382"/>
        <v>0</v>
      </c>
      <c r="AK1052" s="141">
        <f t="shared" si="383"/>
        <v>0</v>
      </c>
      <c r="AL1052" s="141">
        <f t="shared" si="384"/>
        <v>0</v>
      </c>
      <c r="AM1052" s="141">
        <f t="shared" si="385"/>
        <v>0</v>
      </c>
      <c r="AN1052" s="141">
        <f t="shared" si="386"/>
        <v>0</v>
      </c>
      <c r="AO1052" s="141">
        <f t="shared" si="387"/>
        <v>1</v>
      </c>
      <c r="AP1052" s="142"/>
      <c r="AQ1052" s="142"/>
      <c r="AR1052" s="141">
        <f t="shared" si="388"/>
        <v>1</v>
      </c>
      <c r="AS1052" s="141">
        <f t="shared" si="389"/>
        <v>1</v>
      </c>
      <c r="AT1052" s="141" t="str">
        <f t="shared" si="390"/>
        <v>Correct</v>
      </c>
      <c r="AU1052" s="142"/>
      <c r="AV1052" s="115" t="s">
        <v>99</v>
      </c>
      <c r="AW1052" s="115">
        <v>50</v>
      </c>
      <c r="AX1052" s="115" t="s">
        <v>181</v>
      </c>
      <c r="AY1052" s="115" t="s">
        <v>203</v>
      </c>
      <c r="AZ1052" s="115" t="s">
        <v>85</v>
      </c>
      <c r="BA1052" s="115" t="s">
        <v>86</v>
      </c>
      <c r="BB1052" s="115" t="s">
        <v>87</v>
      </c>
      <c r="BC1052" s="115" t="s">
        <v>101</v>
      </c>
      <c r="BD1052" s="115" t="s">
        <v>94</v>
      </c>
      <c r="BE1052" s="115" t="s">
        <v>90</v>
      </c>
      <c r="BF1052" s="115" t="s">
        <v>91</v>
      </c>
      <c r="BG1052" s="115" t="s">
        <v>91</v>
      </c>
    </row>
    <row r="1053" spans="1:59">
      <c r="A1053" s="115">
        <v>7045770126</v>
      </c>
      <c r="B1053" s="115" t="s">
        <v>52</v>
      </c>
      <c r="C1053" s="115" t="s">
        <v>53</v>
      </c>
      <c r="H1053" s="115" t="s">
        <v>57</v>
      </c>
      <c r="S1053" s="115" t="s">
        <v>66</v>
      </c>
      <c r="T1053" s="142"/>
      <c r="U1053" s="141">
        <f t="shared" si="368"/>
        <v>4</v>
      </c>
      <c r="V1053" s="141">
        <f t="shared" si="369"/>
        <v>0.75</v>
      </c>
      <c r="W1053" s="142"/>
      <c r="X1053" s="141">
        <f t="shared" si="370"/>
        <v>0.75</v>
      </c>
      <c r="Y1053" s="141">
        <f t="shared" si="371"/>
        <v>0.75</v>
      </c>
      <c r="Z1053" s="141">
        <f t="shared" si="372"/>
        <v>0</v>
      </c>
      <c r="AA1053" s="141">
        <f t="shared" si="373"/>
        <v>0</v>
      </c>
      <c r="AB1053" s="141">
        <f t="shared" si="374"/>
        <v>0</v>
      </c>
      <c r="AC1053" s="141">
        <f t="shared" si="375"/>
        <v>0</v>
      </c>
      <c r="AD1053" s="141">
        <f t="shared" si="376"/>
        <v>0.75</v>
      </c>
      <c r="AE1053" s="141">
        <f t="shared" si="377"/>
        <v>0</v>
      </c>
      <c r="AF1053" s="141">
        <f t="shared" si="378"/>
        <v>0</v>
      </c>
      <c r="AG1053" s="141">
        <f t="shared" si="379"/>
        <v>0</v>
      </c>
      <c r="AH1053" s="141">
        <f t="shared" si="380"/>
        <v>0</v>
      </c>
      <c r="AI1053" s="141">
        <f t="shared" si="381"/>
        <v>0</v>
      </c>
      <c r="AJ1053" s="141">
        <f t="shared" si="382"/>
        <v>0</v>
      </c>
      <c r="AK1053" s="141">
        <f t="shared" si="383"/>
        <v>0</v>
      </c>
      <c r="AL1053" s="141">
        <f t="shared" si="384"/>
        <v>0</v>
      </c>
      <c r="AM1053" s="141">
        <f t="shared" si="385"/>
        <v>0</v>
      </c>
      <c r="AN1053" s="141">
        <f t="shared" si="386"/>
        <v>0</v>
      </c>
      <c r="AO1053" s="141">
        <f t="shared" si="387"/>
        <v>0.75</v>
      </c>
      <c r="AP1053" s="142"/>
      <c r="AQ1053" s="142"/>
      <c r="AR1053" s="141">
        <f t="shared" si="388"/>
        <v>3</v>
      </c>
      <c r="AS1053" s="141">
        <f t="shared" si="389"/>
        <v>4</v>
      </c>
      <c r="AT1053" s="141" t="str">
        <f t="shared" si="390"/>
        <v>Correct</v>
      </c>
      <c r="AU1053" s="142"/>
      <c r="AV1053" s="115" t="s">
        <v>83</v>
      </c>
      <c r="AW1053" s="115">
        <v>69</v>
      </c>
      <c r="AX1053" s="115" t="s">
        <v>181</v>
      </c>
      <c r="AY1053" s="115" t="s">
        <v>191</v>
      </c>
      <c r="AZ1053" s="115" t="s">
        <v>85</v>
      </c>
      <c r="BB1053" s="115" t="s">
        <v>87</v>
      </c>
      <c r="BC1053" s="115" t="s">
        <v>96</v>
      </c>
      <c r="BD1053" s="115" t="s">
        <v>89</v>
      </c>
      <c r="BE1053" s="115" t="s">
        <v>106</v>
      </c>
      <c r="BF1053" s="115" t="s">
        <v>91</v>
      </c>
      <c r="BG1053" s="115" t="s">
        <v>91</v>
      </c>
    </row>
    <row r="1054" spans="1:59">
      <c r="A1054" s="115">
        <v>6985468810</v>
      </c>
      <c r="R1054" s="115" t="s">
        <v>65</v>
      </c>
      <c r="T1054" s="142"/>
      <c r="U1054" s="141">
        <f t="shared" si="368"/>
        <v>1</v>
      </c>
      <c r="V1054" s="141">
        <f t="shared" si="369"/>
        <v>3</v>
      </c>
      <c r="W1054" s="142"/>
      <c r="X1054" s="141">
        <f t="shared" si="370"/>
        <v>0</v>
      </c>
      <c r="Y1054" s="141">
        <f t="shared" si="371"/>
        <v>0</v>
      </c>
      <c r="Z1054" s="141">
        <f t="shared" si="372"/>
        <v>0</v>
      </c>
      <c r="AA1054" s="141">
        <f t="shared" si="373"/>
        <v>0</v>
      </c>
      <c r="AB1054" s="141">
        <f t="shared" si="374"/>
        <v>0</v>
      </c>
      <c r="AC1054" s="141">
        <f t="shared" si="375"/>
        <v>0</v>
      </c>
      <c r="AD1054" s="141">
        <f t="shared" si="376"/>
        <v>0</v>
      </c>
      <c r="AE1054" s="141">
        <f t="shared" si="377"/>
        <v>0</v>
      </c>
      <c r="AF1054" s="141">
        <f t="shared" si="378"/>
        <v>0</v>
      </c>
      <c r="AG1054" s="141">
        <f t="shared" si="379"/>
        <v>0</v>
      </c>
      <c r="AH1054" s="141">
        <f t="shared" si="380"/>
        <v>0</v>
      </c>
      <c r="AI1054" s="141">
        <f t="shared" si="381"/>
        <v>0</v>
      </c>
      <c r="AJ1054" s="141">
        <f t="shared" si="382"/>
        <v>0</v>
      </c>
      <c r="AK1054" s="141">
        <f t="shared" si="383"/>
        <v>0</v>
      </c>
      <c r="AL1054" s="141">
        <f t="shared" si="384"/>
        <v>0</v>
      </c>
      <c r="AM1054" s="141">
        <f t="shared" si="385"/>
        <v>0</v>
      </c>
      <c r="AN1054" s="141">
        <f t="shared" si="386"/>
        <v>1</v>
      </c>
      <c r="AO1054" s="141">
        <f t="shared" si="387"/>
        <v>0</v>
      </c>
      <c r="AP1054" s="142"/>
      <c r="AQ1054" s="142"/>
      <c r="AR1054" s="141">
        <f t="shared" si="388"/>
        <v>1</v>
      </c>
      <c r="AS1054" s="141">
        <f t="shared" si="389"/>
        <v>1</v>
      </c>
      <c r="AT1054" s="141" t="str">
        <f t="shared" si="390"/>
        <v>Correct</v>
      </c>
      <c r="AU1054" s="142"/>
      <c r="AV1054" s="115" t="s">
        <v>99</v>
      </c>
      <c r="AW1054" s="115">
        <v>48</v>
      </c>
      <c r="AX1054" s="115" t="s">
        <v>181</v>
      </c>
      <c r="AY1054" s="115" t="s">
        <v>203</v>
      </c>
      <c r="AZ1054" s="115" t="s">
        <v>85</v>
      </c>
      <c r="BA1054" s="115" t="s">
        <v>86</v>
      </c>
      <c r="BC1054" s="115" t="s">
        <v>88</v>
      </c>
      <c r="BD1054" s="115" t="s">
        <v>111</v>
      </c>
      <c r="BE1054" s="115" t="s">
        <v>90</v>
      </c>
      <c r="BF1054" s="115" t="s">
        <v>91</v>
      </c>
      <c r="BG1054" s="115" t="s">
        <v>91</v>
      </c>
    </row>
    <row r="1055" spans="1:59">
      <c r="A1055" s="115">
        <v>6985447750</v>
      </c>
      <c r="R1055" s="115" t="s">
        <v>65</v>
      </c>
      <c r="T1055" s="142"/>
      <c r="U1055" s="141">
        <f t="shared" si="368"/>
        <v>1</v>
      </c>
      <c r="V1055" s="141">
        <f t="shared" si="369"/>
        <v>3</v>
      </c>
      <c r="W1055" s="142"/>
      <c r="X1055" s="141">
        <f t="shared" si="370"/>
        <v>0</v>
      </c>
      <c r="Y1055" s="141">
        <f t="shared" si="371"/>
        <v>0</v>
      </c>
      <c r="Z1055" s="141">
        <f t="shared" si="372"/>
        <v>0</v>
      </c>
      <c r="AA1055" s="141">
        <f t="shared" si="373"/>
        <v>0</v>
      </c>
      <c r="AB1055" s="141">
        <f t="shared" si="374"/>
        <v>0</v>
      </c>
      <c r="AC1055" s="141">
        <f t="shared" si="375"/>
        <v>0</v>
      </c>
      <c r="AD1055" s="141">
        <f t="shared" si="376"/>
        <v>0</v>
      </c>
      <c r="AE1055" s="141">
        <f t="shared" si="377"/>
        <v>0</v>
      </c>
      <c r="AF1055" s="141">
        <f t="shared" si="378"/>
        <v>0</v>
      </c>
      <c r="AG1055" s="141">
        <f t="shared" si="379"/>
        <v>0</v>
      </c>
      <c r="AH1055" s="141">
        <f t="shared" si="380"/>
        <v>0</v>
      </c>
      <c r="AI1055" s="141">
        <f t="shared" si="381"/>
        <v>0</v>
      </c>
      <c r="AJ1055" s="141">
        <f t="shared" si="382"/>
        <v>0</v>
      </c>
      <c r="AK1055" s="141">
        <f t="shared" si="383"/>
        <v>0</v>
      </c>
      <c r="AL1055" s="141">
        <f t="shared" si="384"/>
        <v>0</v>
      </c>
      <c r="AM1055" s="141">
        <f t="shared" si="385"/>
        <v>0</v>
      </c>
      <c r="AN1055" s="141">
        <f t="shared" si="386"/>
        <v>1</v>
      </c>
      <c r="AO1055" s="141">
        <f t="shared" si="387"/>
        <v>0</v>
      </c>
      <c r="AP1055" s="142"/>
      <c r="AQ1055" s="142"/>
      <c r="AR1055" s="141">
        <f t="shared" si="388"/>
        <v>1</v>
      </c>
      <c r="AS1055" s="141">
        <f t="shared" si="389"/>
        <v>1</v>
      </c>
      <c r="AT1055" s="141" t="str">
        <f t="shared" si="390"/>
        <v>Correct</v>
      </c>
      <c r="AU1055" s="142"/>
      <c r="AV1055" s="115" t="s">
        <v>99</v>
      </c>
      <c r="AW1055" s="115">
        <v>48</v>
      </c>
      <c r="AX1055" s="115" t="s">
        <v>181</v>
      </c>
      <c r="AY1055" s="115" t="s">
        <v>203</v>
      </c>
      <c r="AZ1055" s="115" t="s">
        <v>85</v>
      </c>
      <c r="BA1055" s="115" t="s">
        <v>86</v>
      </c>
      <c r="BC1055" s="115" t="s">
        <v>88</v>
      </c>
      <c r="BD1055" s="115" t="s">
        <v>111</v>
      </c>
      <c r="BE1055" s="115" t="s">
        <v>90</v>
      </c>
      <c r="BF1055" s="115" t="s">
        <v>91</v>
      </c>
      <c r="BG1055" s="115" t="s">
        <v>91</v>
      </c>
    </row>
    <row r="1056" spans="1:59">
      <c r="A1056" s="115">
        <v>5590373882</v>
      </c>
      <c r="T1056" s="142"/>
      <c r="U1056" s="141">
        <f t="shared" si="368"/>
        <v>0</v>
      </c>
      <c r="V1056" s="141" t="e">
        <f t="shared" si="369"/>
        <v>#DIV/0!</v>
      </c>
      <c r="W1056" s="142"/>
      <c r="X1056" s="141">
        <f t="shared" si="370"/>
        <v>0</v>
      </c>
      <c r="Y1056" s="141">
        <f t="shared" si="371"/>
        <v>0</v>
      </c>
      <c r="Z1056" s="141">
        <f t="shared" si="372"/>
        <v>0</v>
      </c>
      <c r="AA1056" s="141">
        <f t="shared" si="373"/>
        <v>0</v>
      </c>
      <c r="AB1056" s="141">
        <f t="shared" si="374"/>
        <v>0</v>
      </c>
      <c r="AC1056" s="141">
        <f t="shared" si="375"/>
        <v>0</v>
      </c>
      <c r="AD1056" s="141">
        <f t="shared" si="376"/>
        <v>0</v>
      </c>
      <c r="AE1056" s="141">
        <f t="shared" si="377"/>
        <v>0</v>
      </c>
      <c r="AF1056" s="141">
        <f t="shared" si="378"/>
        <v>0</v>
      </c>
      <c r="AG1056" s="141">
        <f t="shared" si="379"/>
        <v>0</v>
      </c>
      <c r="AH1056" s="141">
        <f t="shared" si="380"/>
        <v>0</v>
      </c>
      <c r="AI1056" s="141">
        <f t="shared" si="381"/>
        <v>0</v>
      </c>
      <c r="AJ1056" s="141">
        <f t="shared" si="382"/>
        <v>0</v>
      </c>
      <c r="AK1056" s="141">
        <f t="shared" si="383"/>
        <v>0</v>
      </c>
      <c r="AL1056" s="141">
        <f t="shared" si="384"/>
        <v>0</v>
      </c>
      <c r="AM1056" s="141">
        <f t="shared" si="385"/>
        <v>0</v>
      </c>
      <c r="AN1056" s="141">
        <f t="shared" si="386"/>
        <v>0</v>
      </c>
      <c r="AO1056" s="141">
        <f t="shared" si="387"/>
        <v>0</v>
      </c>
      <c r="AP1056" s="142"/>
      <c r="AQ1056" s="142"/>
      <c r="AR1056" s="141">
        <f t="shared" si="388"/>
        <v>0</v>
      </c>
      <c r="AS1056" s="141">
        <f t="shared" si="389"/>
        <v>0</v>
      </c>
      <c r="AT1056" s="141" t="str">
        <f t="shared" si="390"/>
        <v>Correct</v>
      </c>
      <c r="AU1056" s="142"/>
      <c r="AV1056" s="115" t="s">
        <v>83</v>
      </c>
      <c r="AW1056" s="115">
        <v>56</v>
      </c>
      <c r="AX1056" s="115" t="s">
        <v>181</v>
      </c>
      <c r="AY1056" s="115" t="s">
        <v>197</v>
      </c>
      <c r="AZ1056" s="115" t="s">
        <v>85</v>
      </c>
      <c r="BA1056" s="115" t="s">
        <v>86</v>
      </c>
      <c r="BB1056" s="115" t="s">
        <v>87</v>
      </c>
      <c r="BC1056" s="115" t="s">
        <v>88</v>
      </c>
      <c r="BD1056" s="115" t="s">
        <v>120</v>
      </c>
      <c r="BE1056" s="115" t="s">
        <v>113</v>
      </c>
      <c r="BF1056" s="115" t="s">
        <v>91</v>
      </c>
      <c r="BG1056" s="115" t="s">
        <v>91</v>
      </c>
    </row>
    <row r="1057" spans="1:59">
      <c r="A1057" s="115">
        <v>6982475922</v>
      </c>
      <c r="T1057" s="142"/>
      <c r="U1057" s="141">
        <f t="shared" si="368"/>
        <v>0</v>
      </c>
      <c r="V1057" s="141" t="e">
        <f t="shared" si="369"/>
        <v>#DIV/0!</v>
      </c>
      <c r="W1057" s="142"/>
      <c r="X1057" s="141">
        <f t="shared" si="370"/>
        <v>0</v>
      </c>
      <c r="Y1057" s="141">
        <f t="shared" si="371"/>
        <v>0</v>
      </c>
      <c r="Z1057" s="141">
        <f t="shared" si="372"/>
        <v>0</v>
      </c>
      <c r="AA1057" s="141">
        <f t="shared" si="373"/>
        <v>0</v>
      </c>
      <c r="AB1057" s="141">
        <f t="shared" si="374"/>
        <v>0</v>
      </c>
      <c r="AC1057" s="141">
        <f t="shared" si="375"/>
        <v>0</v>
      </c>
      <c r="AD1057" s="141">
        <f t="shared" si="376"/>
        <v>0</v>
      </c>
      <c r="AE1057" s="141">
        <f t="shared" si="377"/>
        <v>0</v>
      </c>
      <c r="AF1057" s="141">
        <f t="shared" si="378"/>
        <v>0</v>
      </c>
      <c r="AG1057" s="141">
        <f t="shared" si="379"/>
        <v>0</v>
      </c>
      <c r="AH1057" s="141">
        <f t="shared" si="380"/>
        <v>0</v>
      </c>
      <c r="AI1057" s="141">
        <f t="shared" si="381"/>
        <v>0</v>
      </c>
      <c r="AJ1057" s="141">
        <f t="shared" si="382"/>
        <v>0</v>
      </c>
      <c r="AK1057" s="141">
        <f t="shared" si="383"/>
        <v>0</v>
      </c>
      <c r="AL1057" s="141">
        <f t="shared" si="384"/>
        <v>0</v>
      </c>
      <c r="AM1057" s="141">
        <f t="shared" si="385"/>
        <v>0</v>
      </c>
      <c r="AN1057" s="141">
        <f t="shared" si="386"/>
        <v>0</v>
      </c>
      <c r="AO1057" s="141">
        <f t="shared" si="387"/>
        <v>0</v>
      </c>
      <c r="AP1057" s="142"/>
      <c r="AQ1057" s="142"/>
      <c r="AR1057" s="141">
        <f t="shared" si="388"/>
        <v>0</v>
      </c>
      <c r="AS1057" s="141">
        <f t="shared" si="389"/>
        <v>0</v>
      </c>
      <c r="AT1057" s="141" t="str">
        <f t="shared" si="390"/>
        <v>Correct</v>
      </c>
      <c r="AU1057" s="142"/>
      <c r="AV1057" s="115" t="s">
        <v>99</v>
      </c>
      <c r="AW1057" s="115">
        <v>25</v>
      </c>
      <c r="AX1057" s="115" t="s">
        <v>181</v>
      </c>
      <c r="AY1057" s="115" t="s">
        <v>244</v>
      </c>
      <c r="AZ1057" s="115" t="s">
        <v>85</v>
      </c>
      <c r="BA1057" s="115" t="s">
        <v>86</v>
      </c>
      <c r="BB1057" s="115" t="s">
        <v>87</v>
      </c>
      <c r="BC1057" s="115" t="s">
        <v>88</v>
      </c>
      <c r="BD1057" s="115" t="s">
        <v>89</v>
      </c>
      <c r="BE1057" s="115" t="s">
        <v>90</v>
      </c>
      <c r="BF1057" s="115" t="s">
        <v>91</v>
      </c>
      <c r="BG1057" s="115" t="s">
        <v>91</v>
      </c>
    </row>
    <row r="1058" spans="1:59">
      <c r="A1058" s="115">
        <v>6985469536</v>
      </c>
      <c r="F1058" s="115" t="s">
        <v>55</v>
      </c>
      <c r="T1058" s="142"/>
      <c r="U1058" s="141">
        <f t="shared" si="368"/>
        <v>1</v>
      </c>
      <c r="V1058" s="141">
        <f t="shared" si="369"/>
        <v>3</v>
      </c>
      <c r="W1058" s="142"/>
      <c r="X1058" s="141">
        <f t="shared" si="370"/>
        <v>0</v>
      </c>
      <c r="Y1058" s="141">
        <f t="shared" si="371"/>
        <v>0</v>
      </c>
      <c r="Z1058" s="141">
        <f t="shared" si="372"/>
        <v>0</v>
      </c>
      <c r="AA1058" s="141">
        <f t="shared" si="373"/>
        <v>0</v>
      </c>
      <c r="AB1058" s="141">
        <f t="shared" si="374"/>
        <v>1</v>
      </c>
      <c r="AC1058" s="141">
        <f t="shared" si="375"/>
        <v>0</v>
      </c>
      <c r="AD1058" s="141">
        <f t="shared" si="376"/>
        <v>0</v>
      </c>
      <c r="AE1058" s="141">
        <f t="shared" si="377"/>
        <v>0</v>
      </c>
      <c r="AF1058" s="141">
        <f t="shared" si="378"/>
        <v>0</v>
      </c>
      <c r="AG1058" s="141">
        <f t="shared" si="379"/>
        <v>0</v>
      </c>
      <c r="AH1058" s="141">
        <f t="shared" si="380"/>
        <v>0</v>
      </c>
      <c r="AI1058" s="141">
        <f t="shared" si="381"/>
        <v>0</v>
      </c>
      <c r="AJ1058" s="141">
        <f t="shared" si="382"/>
        <v>0</v>
      </c>
      <c r="AK1058" s="141">
        <f t="shared" si="383"/>
        <v>0</v>
      </c>
      <c r="AL1058" s="141">
        <f t="shared" si="384"/>
        <v>0</v>
      </c>
      <c r="AM1058" s="141">
        <f t="shared" si="385"/>
        <v>0</v>
      </c>
      <c r="AN1058" s="141">
        <f t="shared" si="386"/>
        <v>0</v>
      </c>
      <c r="AO1058" s="141">
        <f t="shared" si="387"/>
        <v>0</v>
      </c>
      <c r="AP1058" s="142"/>
      <c r="AQ1058" s="142"/>
      <c r="AR1058" s="141">
        <f t="shared" si="388"/>
        <v>1</v>
      </c>
      <c r="AS1058" s="141">
        <f t="shared" si="389"/>
        <v>1</v>
      </c>
      <c r="AT1058" s="141" t="str">
        <f t="shared" si="390"/>
        <v>Correct</v>
      </c>
      <c r="AU1058" s="142"/>
      <c r="AV1058" s="115" t="s">
        <v>99</v>
      </c>
      <c r="AW1058" s="115">
        <v>18</v>
      </c>
      <c r="AX1058" s="115" t="s">
        <v>181</v>
      </c>
      <c r="AZ1058" s="115" t="s">
        <v>85</v>
      </c>
      <c r="BA1058" s="115" t="s">
        <v>86</v>
      </c>
      <c r="BB1058" s="115" t="s">
        <v>87</v>
      </c>
      <c r="BD1058" s="115" t="s">
        <v>94</v>
      </c>
      <c r="BG1058" s="115" t="s">
        <v>91</v>
      </c>
    </row>
    <row r="1059" spans="1:59">
      <c r="A1059" s="115">
        <v>6985446943</v>
      </c>
      <c r="T1059" s="142"/>
      <c r="U1059" s="141">
        <f t="shared" si="368"/>
        <v>0</v>
      </c>
      <c r="V1059" s="141" t="e">
        <f t="shared" si="369"/>
        <v>#DIV/0!</v>
      </c>
      <c r="W1059" s="142"/>
      <c r="X1059" s="141">
        <f t="shared" si="370"/>
        <v>0</v>
      </c>
      <c r="Y1059" s="141">
        <f t="shared" si="371"/>
        <v>0</v>
      </c>
      <c r="Z1059" s="141">
        <f t="shared" si="372"/>
        <v>0</v>
      </c>
      <c r="AA1059" s="141">
        <f t="shared" si="373"/>
        <v>0</v>
      </c>
      <c r="AB1059" s="141">
        <f t="shared" si="374"/>
        <v>0</v>
      </c>
      <c r="AC1059" s="141">
        <f t="shared" si="375"/>
        <v>0</v>
      </c>
      <c r="AD1059" s="141">
        <f t="shared" si="376"/>
        <v>0</v>
      </c>
      <c r="AE1059" s="141">
        <f t="shared" si="377"/>
        <v>0</v>
      </c>
      <c r="AF1059" s="141">
        <f t="shared" si="378"/>
        <v>0</v>
      </c>
      <c r="AG1059" s="141">
        <f t="shared" si="379"/>
        <v>0</v>
      </c>
      <c r="AH1059" s="141">
        <f t="shared" si="380"/>
        <v>0</v>
      </c>
      <c r="AI1059" s="141">
        <f t="shared" si="381"/>
        <v>0</v>
      </c>
      <c r="AJ1059" s="141">
        <f t="shared" si="382"/>
        <v>0</v>
      </c>
      <c r="AK1059" s="141">
        <f t="shared" si="383"/>
        <v>0</v>
      </c>
      <c r="AL1059" s="141">
        <f t="shared" si="384"/>
        <v>0</v>
      </c>
      <c r="AM1059" s="141">
        <f t="shared" si="385"/>
        <v>0</v>
      </c>
      <c r="AN1059" s="141">
        <f t="shared" si="386"/>
        <v>0</v>
      </c>
      <c r="AO1059" s="141">
        <f t="shared" si="387"/>
        <v>0</v>
      </c>
      <c r="AP1059" s="142"/>
      <c r="AQ1059" s="142"/>
      <c r="AR1059" s="141">
        <f t="shared" si="388"/>
        <v>0</v>
      </c>
      <c r="AS1059" s="141">
        <f t="shared" si="389"/>
        <v>0</v>
      </c>
      <c r="AT1059" s="141" t="str">
        <f t="shared" si="390"/>
        <v>Correct</v>
      </c>
      <c r="AU1059" s="142"/>
      <c r="AV1059" s="115" t="s">
        <v>99</v>
      </c>
      <c r="AW1059" s="115">
        <v>18</v>
      </c>
      <c r="AX1059" s="115" t="s">
        <v>181</v>
      </c>
      <c r="AZ1059" s="115" t="s">
        <v>85</v>
      </c>
      <c r="BA1059" s="115" t="s">
        <v>86</v>
      </c>
      <c r="BB1059" s="115" t="s">
        <v>87</v>
      </c>
      <c r="BD1059" s="115" t="s">
        <v>94</v>
      </c>
      <c r="BG1059" s="115" t="s">
        <v>91</v>
      </c>
    </row>
    <row r="1060" spans="1:59">
      <c r="A1060" s="115">
        <v>7020569846</v>
      </c>
      <c r="T1060" s="142"/>
      <c r="U1060" s="141">
        <f t="shared" si="368"/>
        <v>0</v>
      </c>
      <c r="V1060" s="141" t="e">
        <f t="shared" si="369"/>
        <v>#DIV/0!</v>
      </c>
      <c r="W1060" s="142"/>
      <c r="X1060" s="141">
        <f t="shared" si="370"/>
        <v>0</v>
      </c>
      <c r="Y1060" s="141">
        <f t="shared" si="371"/>
        <v>0</v>
      </c>
      <c r="Z1060" s="141">
        <f t="shared" si="372"/>
        <v>0</v>
      </c>
      <c r="AA1060" s="141">
        <f t="shared" si="373"/>
        <v>0</v>
      </c>
      <c r="AB1060" s="141">
        <f t="shared" si="374"/>
        <v>0</v>
      </c>
      <c r="AC1060" s="141">
        <f t="shared" si="375"/>
        <v>0</v>
      </c>
      <c r="AD1060" s="141">
        <f t="shared" si="376"/>
        <v>0</v>
      </c>
      <c r="AE1060" s="141">
        <f t="shared" si="377"/>
        <v>0</v>
      </c>
      <c r="AF1060" s="141">
        <f t="shared" si="378"/>
        <v>0</v>
      </c>
      <c r="AG1060" s="141">
        <f t="shared" si="379"/>
        <v>0</v>
      </c>
      <c r="AH1060" s="141">
        <f t="shared" si="380"/>
        <v>0</v>
      </c>
      <c r="AI1060" s="141">
        <f t="shared" si="381"/>
        <v>0</v>
      </c>
      <c r="AJ1060" s="141">
        <f t="shared" si="382"/>
        <v>0</v>
      </c>
      <c r="AK1060" s="141">
        <f t="shared" si="383"/>
        <v>0</v>
      </c>
      <c r="AL1060" s="141">
        <f t="shared" si="384"/>
        <v>0</v>
      </c>
      <c r="AM1060" s="141">
        <f t="shared" si="385"/>
        <v>0</v>
      </c>
      <c r="AN1060" s="141">
        <f t="shared" si="386"/>
        <v>0</v>
      </c>
      <c r="AO1060" s="141">
        <f t="shared" si="387"/>
        <v>0</v>
      </c>
      <c r="AP1060" s="142"/>
      <c r="AQ1060" s="142"/>
      <c r="AR1060" s="141">
        <f t="shared" si="388"/>
        <v>0</v>
      </c>
      <c r="AS1060" s="141">
        <f t="shared" si="389"/>
        <v>0</v>
      </c>
      <c r="AT1060" s="141" t="str">
        <f t="shared" si="390"/>
        <v>Correct</v>
      </c>
      <c r="AU1060" s="142"/>
      <c r="AV1060" s="115" t="s">
        <v>83</v>
      </c>
      <c r="AW1060" s="115">
        <v>32</v>
      </c>
      <c r="AX1060" s="115" t="s">
        <v>84</v>
      </c>
      <c r="BB1060" s="115" t="s">
        <v>108</v>
      </c>
      <c r="BE1060" s="115" t="s">
        <v>90</v>
      </c>
      <c r="BF1060" s="115" t="s">
        <v>91</v>
      </c>
    </row>
    <row r="1061" spans="1:59">
      <c r="A1061" s="115">
        <v>7008117167</v>
      </c>
      <c r="D1061" s="115" t="s">
        <v>54</v>
      </c>
      <c r="Q1061" s="115" t="s">
        <v>64</v>
      </c>
      <c r="R1061" s="115" t="s">
        <v>65</v>
      </c>
      <c r="T1061" s="142"/>
      <c r="U1061" s="141">
        <f t="shared" si="368"/>
        <v>3</v>
      </c>
      <c r="V1061" s="141">
        <f t="shared" si="369"/>
        <v>1</v>
      </c>
      <c r="W1061" s="142"/>
      <c r="X1061" s="141">
        <f t="shared" si="370"/>
        <v>0</v>
      </c>
      <c r="Y1061" s="141">
        <f t="shared" si="371"/>
        <v>0</v>
      </c>
      <c r="Z1061" s="141">
        <f t="shared" si="372"/>
        <v>1</v>
      </c>
      <c r="AA1061" s="141">
        <f t="shared" si="373"/>
        <v>0</v>
      </c>
      <c r="AB1061" s="141">
        <f t="shared" si="374"/>
        <v>0</v>
      </c>
      <c r="AC1061" s="141">
        <f t="shared" si="375"/>
        <v>0</v>
      </c>
      <c r="AD1061" s="141">
        <f t="shared" si="376"/>
        <v>0</v>
      </c>
      <c r="AE1061" s="141">
        <f t="shared" si="377"/>
        <v>0</v>
      </c>
      <c r="AF1061" s="141">
        <f t="shared" si="378"/>
        <v>0</v>
      </c>
      <c r="AG1061" s="141">
        <f t="shared" si="379"/>
        <v>0</v>
      </c>
      <c r="AH1061" s="141">
        <f t="shared" si="380"/>
        <v>0</v>
      </c>
      <c r="AI1061" s="141">
        <f t="shared" si="381"/>
        <v>0</v>
      </c>
      <c r="AJ1061" s="141">
        <f t="shared" si="382"/>
        <v>0</v>
      </c>
      <c r="AK1061" s="141">
        <f t="shared" si="383"/>
        <v>0</v>
      </c>
      <c r="AL1061" s="141">
        <f t="shared" si="384"/>
        <v>0</v>
      </c>
      <c r="AM1061" s="141">
        <f t="shared" si="385"/>
        <v>1</v>
      </c>
      <c r="AN1061" s="141">
        <f t="shared" si="386"/>
        <v>1</v>
      </c>
      <c r="AO1061" s="141">
        <f t="shared" si="387"/>
        <v>0</v>
      </c>
      <c r="AP1061" s="142"/>
      <c r="AQ1061" s="142"/>
      <c r="AR1061" s="141">
        <f t="shared" si="388"/>
        <v>3</v>
      </c>
      <c r="AS1061" s="141">
        <f t="shared" si="389"/>
        <v>3</v>
      </c>
      <c r="AT1061" s="141" t="str">
        <f t="shared" si="390"/>
        <v>Correct</v>
      </c>
      <c r="AU1061" s="142"/>
      <c r="AV1061" s="115" t="s">
        <v>83</v>
      </c>
      <c r="AW1061" s="115">
        <v>86</v>
      </c>
      <c r="AX1061" s="115" t="s">
        <v>432</v>
      </c>
      <c r="AZ1061" s="115" t="s">
        <v>85</v>
      </c>
      <c r="BB1061" s="115" t="s">
        <v>87</v>
      </c>
      <c r="BE1061" s="115" t="s">
        <v>106</v>
      </c>
    </row>
    <row r="1062" spans="1:59">
      <c r="A1062" s="115">
        <v>7045787901</v>
      </c>
      <c r="T1062" s="142"/>
      <c r="U1062" s="141">
        <f t="shared" si="368"/>
        <v>0</v>
      </c>
      <c r="V1062" s="141" t="e">
        <f t="shared" si="369"/>
        <v>#DIV/0!</v>
      </c>
      <c r="W1062" s="142"/>
      <c r="X1062" s="141">
        <f t="shared" si="370"/>
        <v>0</v>
      </c>
      <c r="Y1062" s="141">
        <f t="shared" si="371"/>
        <v>0</v>
      </c>
      <c r="Z1062" s="141">
        <f t="shared" si="372"/>
        <v>0</v>
      </c>
      <c r="AA1062" s="141">
        <f t="shared" si="373"/>
        <v>0</v>
      </c>
      <c r="AB1062" s="141">
        <f t="shared" si="374"/>
        <v>0</v>
      </c>
      <c r="AC1062" s="141">
        <f t="shared" si="375"/>
        <v>0</v>
      </c>
      <c r="AD1062" s="141">
        <f t="shared" si="376"/>
        <v>0</v>
      </c>
      <c r="AE1062" s="141">
        <f t="shared" si="377"/>
        <v>0</v>
      </c>
      <c r="AF1062" s="141">
        <f t="shared" si="378"/>
        <v>0</v>
      </c>
      <c r="AG1062" s="141">
        <f t="shared" si="379"/>
        <v>0</v>
      </c>
      <c r="AH1062" s="141">
        <f t="shared" si="380"/>
        <v>0</v>
      </c>
      <c r="AI1062" s="141">
        <f t="shared" si="381"/>
        <v>0</v>
      </c>
      <c r="AJ1062" s="141">
        <f t="shared" si="382"/>
        <v>0</v>
      </c>
      <c r="AK1062" s="141">
        <f t="shared" si="383"/>
        <v>0</v>
      </c>
      <c r="AL1062" s="141">
        <f t="shared" si="384"/>
        <v>0</v>
      </c>
      <c r="AM1062" s="141">
        <f t="shared" si="385"/>
        <v>0</v>
      </c>
      <c r="AN1062" s="141">
        <f t="shared" si="386"/>
        <v>0</v>
      </c>
      <c r="AO1062" s="141">
        <f t="shared" si="387"/>
        <v>0</v>
      </c>
      <c r="AP1062" s="142"/>
      <c r="AQ1062" s="142"/>
      <c r="AR1062" s="141">
        <f t="shared" si="388"/>
        <v>0</v>
      </c>
      <c r="AS1062" s="141">
        <f t="shared" si="389"/>
        <v>0</v>
      </c>
      <c r="AT1062" s="141" t="str">
        <f t="shared" si="390"/>
        <v>Correct</v>
      </c>
      <c r="AU1062" s="142"/>
      <c r="AV1062" s="115" t="s">
        <v>99</v>
      </c>
      <c r="AW1062" s="115">
        <v>76</v>
      </c>
      <c r="AX1062" s="115" t="s">
        <v>181</v>
      </c>
      <c r="AY1062" s="115" t="s">
        <v>426</v>
      </c>
      <c r="AZ1062" s="115" t="s">
        <v>85</v>
      </c>
      <c r="BA1062" s="115" t="s">
        <v>86</v>
      </c>
      <c r="BB1062" s="115" t="s">
        <v>87</v>
      </c>
      <c r="BD1062" s="115" t="s">
        <v>94</v>
      </c>
      <c r="BE1062" s="115" t="s">
        <v>106</v>
      </c>
      <c r="BF1062" s="115" t="s">
        <v>91</v>
      </c>
      <c r="BG1062" s="115" t="s">
        <v>91</v>
      </c>
    </row>
    <row r="1063" spans="1:59">
      <c r="A1063" s="115">
        <v>7044853599</v>
      </c>
      <c r="C1063" s="115" t="s">
        <v>53</v>
      </c>
      <c r="G1063" s="115" t="s">
        <v>56</v>
      </c>
      <c r="T1063" s="142"/>
      <c r="U1063" s="141">
        <f t="shared" si="368"/>
        <v>2</v>
      </c>
      <c r="V1063" s="141">
        <f t="shared" si="369"/>
        <v>1.5</v>
      </c>
      <c r="W1063" s="142"/>
      <c r="X1063" s="141">
        <f t="shared" si="370"/>
        <v>0</v>
      </c>
      <c r="Y1063" s="141">
        <f t="shared" si="371"/>
        <v>1</v>
      </c>
      <c r="Z1063" s="141">
        <f t="shared" si="372"/>
        <v>0</v>
      </c>
      <c r="AA1063" s="141">
        <f t="shared" si="373"/>
        <v>0</v>
      </c>
      <c r="AB1063" s="141">
        <f t="shared" si="374"/>
        <v>0</v>
      </c>
      <c r="AC1063" s="141">
        <f t="shared" si="375"/>
        <v>1</v>
      </c>
      <c r="AD1063" s="141">
        <f t="shared" si="376"/>
        <v>0</v>
      </c>
      <c r="AE1063" s="141">
        <f t="shared" si="377"/>
        <v>0</v>
      </c>
      <c r="AF1063" s="141">
        <f t="shared" si="378"/>
        <v>0</v>
      </c>
      <c r="AG1063" s="141">
        <f t="shared" si="379"/>
        <v>0</v>
      </c>
      <c r="AH1063" s="141">
        <f t="shared" si="380"/>
        <v>0</v>
      </c>
      <c r="AI1063" s="141">
        <f t="shared" si="381"/>
        <v>0</v>
      </c>
      <c r="AJ1063" s="141">
        <f t="shared" si="382"/>
        <v>0</v>
      </c>
      <c r="AK1063" s="141">
        <f t="shared" si="383"/>
        <v>0</v>
      </c>
      <c r="AL1063" s="141">
        <f t="shared" si="384"/>
        <v>0</v>
      </c>
      <c r="AM1063" s="141">
        <f t="shared" si="385"/>
        <v>0</v>
      </c>
      <c r="AN1063" s="141">
        <f t="shared" si="386"/>
        <v>0</v>
      </c>
      <c r="AO1063" s="141">
        <f t="shared" si="387"/>
        <v>0</v>
      </c>
      <c r="AP1063" s="142"/>
      <c r="AQ1063" s="142"/>
      <c r="AR1063" s="141">
        <f t="shared" si="388"/>
        <v>2</v>
      </c>
      <c r="AS1063" s="141">
        <f t="shared" si="389"/>
        <v>2</v>
      </c>
      <c r="AT1063" s="141" t="str">
        <f t="shared" si="390"/>
        <v>Correct</v>
      </c>
      <c r="AU1063" s="142"/>
      <c r="AV1063" s="115" t="s">
        <v>99</v>
      </c>
      <c r="AW1063" s="115">
        <v>48</v>
      </c>
      <c r="AX1063" s="115" t="s">
        <v>181</v>
      </c>
      <c r="AY1063" s="115" t="s">
        <v>194</v>
      </c>
      <c r="AZ1063" s="115" t="s">
        <v>85</v>
      </c>
      <c r="BA1063" s="115" t="s">
        <v>86</v>
      </c>
      <c r="BB1063" s="115" t="s">
        <v>87</v>
      </c>
      <c r="BC1063" s="115" t="s">
        <v>88</v>
      </c>
      <c r="BD1063" s="115" t="s">
        <v>89</v>
      </c>
      <c r="BE1063" s="115" t="s">
        <v>90</v>
      </c>
      <c r="BF1063" s="115" t="s">
        <v>91</v>
      </c>
      <c r="BG1063" s="115" t="s">
        <v>91</v>
      </c>
    </row>
    <row r="1064" spans="1:59">
      <c r="A1064" s="117">
        <v>5594816689</v>
      </c>
      <c r="B1064" s="117"/>
      <c r="C1064" s="117"/>
      <c r="D1064" s="117"/>
      <c r="E1064" s="117"/>
      <c r="F1064" s="117"/>
      <c r="G1064" s="117"/>
      <c r="H1064" s="117"/>
      <c r="I1064" s="117"/>
      <c r="J1064" s="117"/>
      <c r="K1064" s="117"/>
      <c r="L1064" s="117"/>
      <c r="M1064" s="117"/>
      <c r="N1064" s="117"/>
      <c r="O1064" s="117"/>
      <c r="P1064" s="117"/>
      <c r="Q1064" s="117"/>
      <c r="R1064" s="117"/>
      <c r="S1064" s="117"/>
      <c r="T1064" s="142"/>
      <c r="U1064" s="141">
        <f t="shared" si="368"/>
        <v>0</v>
      </c>
      <c r="V1064" s="141" t="e">
        <f t="shared" si="369"/>
        <v>#DIV/0!</v>
      </c>
      <c r="W1064" s="142"/>
      <c r="X1064" s="141">
        <f t="shared" si="370"/>
        <v>0</v>
      </c>
      <c r="Y1064" s="141">
        <f t="shared" si="371"/>
        <v>0</v>
      </c>
      <c r="Z1064" s="141">
        <f t="shared" si="372"/>
        <v>0</v>
      </c>
      <c r="AA1064" s="141">
        <f t="shared" si="373"/>
        <v>0</v>
      </c>
      <c r="AB1064" s="141">
        <f t="shared" si="374"/>
        <v>0</v>
      </c>
      <c r="AC1064" s="141">
        <f t="shared" si="375"/>
        <v>0</v>
      </c>
      <c r="AD1064" s="141">
        <f t="shared" si="376"/>
        <v>0</v>
      </c>
      <c r="AE1064" s="141">
        <f t="shared" si="377"/>
        <v>0</v>
      </c>
      <c r="AF1064" s="141">
        <f t="shared" si="378"/>
        <v>0</v>
      </c>
      <c r="AG1064" s="141">
        <f t="shared" si="379"/>
        <v>0</v>
      </c>
      <c r="AH1064" s="141">
        <f t="shared" si="380"/>
        <v>0</v>
      </c>
      <c r="AI1064" s="141">
        <f t="shared" si="381"/>
        <v>0</v>
      </c>
      <c r="AJ1064" s="141">
        <f t="shared" si="382"/>
        <v>0</v>
      </c>
      <c r="AK1064" s="141">
        <f t="shared" si="383"/>
        <v>0</v>
      </c>
      <c r="AL1064" s="141">
        <f t="shared" si="384"/>
        <v>0</v>
      </c>
      <c r="AM1064" s="141">
        <f t="shared" si="385"/>
        <v>0</v>
      </c>
      <c r="AN1064" s="141">
        <f t="shared" si="386"/>
        <v>0</v>
      </c>
      <c r="AO1064" s="141">
        <f t="shared" si="387"/>
        <v>0</v>
      </c>
      <c r="AP1064" s="142"/>
      <c r="AQ1064" s="142"/>
      <c r="AR1064" s="141">
        <f t="shared" si="388"/>
        <v>0</v>
      </c>
      <c r="AS1064" s="141">
        <f t="shared" si="389"/>
        <v>0</v>
      </c>
      <c r="AT1064" s="141" t="str">
        <f t="shared" si="390"/>
        <v>Correct</v>
      </c>
      <c r="AU1064" s="142"/>
      <c r="AV1064" s="117" t="s">
        <v>83</v>
      </c>
      <c r="AW1064" s="117">
        <v>59</v>
      </c>
      <c r="AX1064" s="117" t="s">
        <v>84</v>
      </c>
      <c r="AY1064" s="117" t="s">
        <v>129</v>
      </c>
      <c r="AZ1064" s="117" t="s">
        <v>85</v>
      </c>
      <c r="BA1064" s="117" t="s">
        <v>86</v>
      </c>
      <c r="BB1064" s="117" t="s">
        <v>87</v>
      </c>
      <c r="BC1064" s="117" t="s">
        <v>88</v>
      </c>
      <c r="BD1064" s="117" t="s">
        <v>111</v>
      </c>
      <c r="BE1064" s="117" t="s">
        <v>90</v>
      </c>
      <c r="BF1064" s="117" t="s">
        <v>91</v>
      </c>
      <c r="BG1064" s="117" t="s">
        <v>91</v>
      </c>
    </row>
    <row r="1065" spans="1:59">
      <c r="A1065" s="115">
        <v>5607812088</v>
      </c>
      <c r="H1065" s="115" t="s">
        <v>57</v>
      </c>
      <c r="T1065" s="142"/>
      <c r="U1065" s="141">
        <f t="shared" si="368"/>
        <v>1</v>
      </c>
      <c r="V1065" s="141">
        <f t="shared" si="369"/>
        <v>3</v>
      </c>
      <c r="W1065" s="142"/>
      <c r="X1065" s="141">
        <f t="shared" si="370"/>
        <v>0</v>
      </c>
      <c r="Y1065" s="141">
        <f t="shared" si="371"/>
        <v>0</v>
      </c>
      <c r="Z1065" s="141">
        <f t="shared" si="372"/>
        <v>0</v>
      </c>
      <c r="AA1065" s="141">
        <f t="shared" si="373"/>
        <v>0</v>
      </c>
      <c r="AB1065" s="141">
        <f t="shared" si="374"/>
        <v>0</v>
      </c>
      <c r="AC1065" s="141">
        <f t="shared" si="375"/>
        <v>0</v>
      </c>
      <c r="AD1065" s="141">
        <f t="shared" si="376"/>
        <v>1</v>
      </c>
      <c r="AE1065" s="141">
        <f t="shared" si="377"/>
        <v>0</v>
      </c>
      <c r="AF1065" s="141">
        <f t="shared" si="378"/>
        <v>0</v>
      </c>
      <c r="AG1065" s="141">
        <f t="shared" si="379"/>
        <v>0</v>
      </c>
      <c r="AH1065" s="141">
        <f t="shared" si="380"/>
        <v>0</v>
      </c>
      <c r="AI1065" s="141">
        <f t="shared" si="381"/>
        <v>0</v>
      </c>
      <c r="AJ1065" s="141">
        <f t="shared" si="382"/>
        <v>0</v>
      </c>
      <c r="AK1065" s="141">
        <f t="shared" si="383"/>
        <v>0</v>
      </c>
      <c r="AL1065" s="141">
        <f t="shared" si="384"/>
        <v>0</v>
      </c>
      <c r="AM1065" s="141">
        <f t="shared" si="385"/>
        <v>0</v>
      </c>
      <c r="AN1065" s="141">
        <f t="shared" si="386"/>
        <v>0</v>
      </c>
      <c r="AO1065" s="141">
        <f t="shared" si="387"/>
        <v>0</v>
      </c>
      <c r="AP1065" s="142"/>
      <c r="AQ1065" s="142"/>
      <c r="AR1065" s="141">
        <f t="shared" si="388"/>
        <v>1</v>
      </c>
      <c r="AS1065" s="141">
        <f t="shared" si="389"/>
        <v>1</v>
      </c>
      <c r="AT1065" s="141" t="str">
        <f t="shared" si="390"/>
        <v>Correct</v>
      </c>
      <c r="AU1065" s="142"/>
      <c r="AV1065" s="115" t="s">
        <v>99</v>
      </c>
      <c r="AW1065" s="115">
        <v>45</v>
      </c>
      <c r="AX1065" s="115" t="s">
        <v>84</v>
      </c>
      <c r="AY1065" s="115" t="s">
        <v>171</v>
      </c>
      <c r="AZ1065" s="115" t="s">
        <v>107</v>
      </c>
      <c r="BA1065" s="115" t="s">
        <v>91</v>
      </c>
      <c r="BB1065" s="115" t="s">
        <v>108</v>
      </c>
      <c r="BC1065" s="115" t="s">
        <v>93</v>
      </c>
      <c r="BD1065" s="115" t="s">
        <v>102</v>
      </c>
      <c r="BE1065" s="115" t="s">
        <v>113</v>
      </c>
      <c r="BF1065" s="115" t="s">
        <v>91</v>
      </c>
    </row>
    <row r="1066" spans="1:59">
      <c r="A1066" s="115">
        <v>7020566863</v>
      </c>
      <c r="T1066" s="142"/>
      <c r="U1066" s="141">
        <f t="shared" si="368"/>
        <v>0</v>
      </c>
      <c r="V1066" s="141" t="e">
        <f t="shared" si="369"/>
        <v>#DIV/0!</v>
      </c>
      <c r="W1066" s="142"/>
      <c r="X1066" s="141">
        <f t="shared" si="370"/>
        <v>0</v>
      </c>
      <c r="Y1066" s="141">
        <f t="shared" si="371"/>
        <v>0</v>
      </c>
      <c r="Z1066" s="141">
        <f t="shared" si="372"/>
        <v>0</v>
      </c>
      <c r="AA1066" s="141">
        <f t="shared" si="373"/>
        <v>0</v>
      </c>
      <c r="AB1066" s="141">
        <f t="shared" si="374"/>
        <v>0</v>
      </c>
      <c r="AC1066" s="141">
        <f t="shared" si="375"/>
        <v>0</v>
      </c>
      <c r="AD1066" s="141">
        <f t="shared" si="376"/>
        <v>0</v>
      </c>
      <c r="AE1066" s="141">
        <f t="shared" si="377"/>
        <v>0</v>
      </c>
      <c r="AF1066" s="141">
        <f t="shared" si="378"/>
        <v>0</v>
      </c>
      <c r="AG1066" s="141">
        <f t="shared" si="379"/>
        <v>0</v>
      </c>
      <c r="AH1066" s="141">
        <f t="shared" si="380"/>
        <v>0</v>
      </c>
      <c r="AI1066" s="141">
        <f t="shared" si="381"/>
        <v>0</v>
      </c>
      <c r="AJ1066" s="141">
        <f t="shared" si="382"/>
        <v>0</v>
      </c>
      <c r="AK1066" s="141">
        <f t="shared" si="383"/>
        <v>0</v>
      </c>
      <c r="AL1066" s="141">
        <f t="shared" si="384"/>
        <v>0</v>
      </c>
      <c r="AM1066" s="141">
        <f t="shared" si="385"/>
        <v>0</v>
      </c>
      <c r="AN1066" s="141">
        <f t="shared" si="386"/>
        <v>0</v>
      </c>
      <c r="AO1066" s="141">
        <f t="shared" si="387"/>
        <v>0</v>
      </c>
      <c r="AP1066" s="142"/>
      <c r="AQ1066" s="142"/>
      <c r="AR1066" s="141">
        <f t="shared" si="388"/>
        <v>0</v>
      </c>
      <c r="AS1066" s="141">
        <f t="shared" si="389"/>
        <v>0</v>
      </c>
      <c r="AT1066" s="141" t="str">
        <f t="shared" si="390"/>
        <v>Correct</v>
      </c>
      <c r="AU1066" s="142"/>
      <c r="AV1066" s="115" t="s">
        <v>83</v>
      </c>
      <c r="AW1066" s="115">
        <v>22</v>
      </c>
      <c r="AX1066" s="115" t="s">
        <v>84</v>
      </c>
      <c r="AY1066" s="115" t="s">
        <v>146</v>
      </c>
      <c r="BA1066" s="115" t="s">
        <v>91</v>
      </c>
      <c r="BB1066" s="115" t="s">
        <v>108</v>
      </c>
      <c r="BD1066" s="115" t="s">
        <v>112</v>
      </c>
      <c r="BE1066" s="115" t="s">
        <v>98</v>
      </c>
      <c r="BF1066" s="115" t="s">
        <v>91</v>
      </c>
      <c r="BG1066" s="115" t="s">
        <v>91</v>
      </c>
    </row>
    <row r="1067" spans="1:59">
      <c r="A1067" s="115">
        <v>7011314198</v>
      </c>
      <c r="B1067" s="115" t="s">
        <v>52</v>
      </c>
      <c r="K1067" s="115" t="s">
        <v>60</v>
      </c>
      <c r="T1067" s="142"/>
      <c r="U1067" s="141">
        <f t="shared" si="368"/>
        <v>2</v>
      </c>
      <c r="V1067" s="141">
        <f t="shared" si="369"/>
        <v>1.5</v>
      </c>
      <c r="W1067" s="142"/>
      <c r="X1067" s="141">
        <f t="shared" si="370"/>
        <v>1</v>
      </c>
      <c r="Y1067" s="141">
        <f t="shared" si="371"/>
        <v>0</v>
      </c>
      <c r="Z1067" s="141">
        <f t="shared" si="372"/>
        <v>0</v>
      </c>
      <c r="AA1067" s="141">
        <f t="shared" si="373"/>
        <v>0</v>
      </c>
      <c r="AB1067" s="141">
        <f t="shared" si="374"/>
        <v>0</v>
      </c>
      <c r="AC1067" s="141">
        <f t="shared" si="375"/>
        <v>0</v>
      </c>
      <c r="AD1067" s="141">
        <f t="shared" si="376"/>
        <v>0</v>
      </c>
      <c r="AE1067" s="141">
        <f t="shared" si="377"/>
        <v>0</v>
      </c>
      <c r="AF1067" s="141">
        <f t="shared" si="378"/>
        <v>0</v>
      </c>
      <c r="AG1067" s="141">
        <f t="shared" si="379"/>
        <v>1</v>
      </c>
      <c r="AH1067" s="141">
        <f t="shared" si="380"/>
        <v>0</v>
      </c>
      <c r="AI1067" s="141">
        <f t="shared" si="381"/>
        <v>0</v>
      </c>
      <c r="AJ1067" s="141">
        <f t="shared" si="382"/>
        <v>0</v>
      </c>
      <c r="AK1067" s="141">
        <f t="shared" si="383"/>
        <v>0</v>
      </c>
      <c r="AL1067" s="141">
        <f t="shared" si="384"/>
        <v>0</v>
      </c>
      <c r="AM1067" s="141">
        <f t="shared" si="385"/>
        <v>0</v>
      </c>
      <c r="AN1067" s="141">
        <f t="shared" si="386"/>
        <v>0</v>
      </c>
      <c r="AO1067" s="141">
        <f t="shared" si="387"/>
        <v>0</v>
      </c>
      <c r="AP1067" s="142"/>
      <c r="AQ1067" s="142"/>
      <c r="AR1067" s="141">
        <f t="shared" si="388"/>
        <v>2</v>
      </c>
      <c r="AS1067" s="141">
        <f t="shared" si="389"/>
        <v>2</v>
      </c>
      <c r="AT1067" s="141" t="str">
        <f t="shared" si="390"/>
        <v>Correct</v>
      </c>
      <c r="AU1067" s="142"/>
      <c r="AV1067" s="115" t="s">
        <v>83</v>
      </c>
      <c r="AW1067" s="115">
        <v>89</v>
      </c>
      <c r="AX1067" s="115" t="s">
        <v>84</v>
      </c>
      <c r="AZ1067" s="115" t="s">
        <v>97</v>
      </c>
      <c r="BA1067" s="115" t="s">
        <v>86</v>
      </c>
      <c r="BB1067" s="115" t="s">
        <v>87</v>
      </c>
      <c r="BC1067" s="115" t="s">
        <v>93</v>
      </c>
      <c r="BD1067" s="115" t="s">
        <v>102</v>
      </c>
      <c r="BE1067" s="115" t="s">
        <v>106</v>
      </c>
      <c r="BF1067" s="115" t="s">
        <v>91</v>
      </c>
      <c r="BG1067" s="115" t="s">
        <v>91</v>
      </c>
    </row>
    <row r="1068" spans="1:59">
      <c r="A1068" s="115">
        <v>7010998525</v>
      </c>
      <c r="B1068" s="115" t="s">
        <v>52</v>
      </c>
      <c r="H1068" s="115" t="s">
        <v>57</v>
      </c>
      <c r="K1068" s="115" t="s">
        <v>60</v>
      </c>
      <c r="N1068" s="115" t="s">
        <v>26</v>
      </c>
      <c r="T1068" s="142"/>
      <c r="U1068" s="141">
        <f t="shared" si="368"/>
        <v>4</v>
      </c>
      <c r="V1068" s="141">
        <f t="shared" si="369"/>
        <v>0.75</v>
      </c>
      <c r="W1068" s="142"/>
      <c r="X1068" s="141">
        <f t="shared" si="370"/>
        <v>0.75</v>
      </c>
      <c r="Y1068" s="141">
        <f t="shared" si="371"/>
        <v>0</v>
      </c>
      <c r="Z1068" s="141">
        <f t="shared" si="372"/>
        <v>0</v>
      </c>
      <c r="AA1068" s="141">
        <f t="shared" si="373"/>
        <v>0</v>
      </c>
      <c r="AB1068" s="141">
        <f t="shared" si="374"/>
        <v>0</v>
      </c>
      <c r="AC1068" s="141">
        <f t="shared" si="375"/>
        <v>0</v>
      </c>
      <c r="AD1068" s="141">
        <f t="shared" si="376"/>
        <v>0.75</v>
      </c>
      <c r="AE1068" s="141">
        <f t="shared" si="377"/>
        <v>0</v>
      </c>
      <c r="AF1068" s="141">
        <f t="shared" si="378"/>
        <v>0</v>
      </c>
      <c r="AG1068" s="141">
        <f t="shared" si="379"/>
        <v>0.75</v>
      </c>
      <c r="AH1068" s="141">
        <f t="shared" si="380"/>
        <v>0</v>
      </c>
      <c r="AI1068" s="141">
        <f t="shared" si="381"/>
        <v>0</v>
      </c>
      <c r="AJ1068" s="141">
        <f t="shared" si="382"/>
        <v>0.75</v>
      </c>
      <c r="AK1068" s="141">
        <f t="shared" si="383"/>
        <v>0</v>
      </c>
      <c r="AL1068" s="141">
        <f t="shared" si="384"/>
        <v>0</v>
      </c>
      <c r="AM1068" s="141">
        <f t="shared" si="385"/>
        <v>0</v>
      </c>
      <c r="AN1068" s="141">
        <f t="shared" si="386"/>
        <v>0</v>
      </c>
      <c r="AO1068" s="141">
        <f t="shared" si="387"/>
        <v>0</v>
      </c>
      <c r="AP1068" s="142"/>
      <c r="AQ1068" s="142"/>
      <c r="AR1068" s="141">
        <f t="shared" si="388"/>
        <v>3</v>
      </c>
      <c r="AS1068" s="141">
        <f t="shared" si="389"/>
        <v>4</v>
      </c>
      <c r="AT1068" s="141" t="str">
        <f t="shared" si="390"/>
        <v>Correct</v>
      </c>
      <c r="AU1068" s="142"/>
      <c r="AV1068" s="115" t="s">
        <v>99</v>
      </c>
      <c r="AW1068" s="115">
        <v>78</v>
      </c>
      <c r="AX1068" s="115" t="s">
        <v>84</v>
      </c>
      <c r="AY1068" s="115" t="s">
        <v>122</v>
      </c>
      <c r="AZ1068" s="115" t="s">
        <v>85</v>
      </c>
      <c r="BA1068" s="115" t="s">
        <v>86</v>
      </c>
      <c r="BB1068" s="115" t="s">
        <v>87</v>
      </c>
      <c r="BC1068" s="115" t="s">
        <v>101</v>
      </c>
      <c r="BD1068" s="115" t="s">
        <v>94</v>
      </c>
      <c r="BE1068" s="115" t="s">
        <v>106</v>
      </c>
      <c r="BF1068" s="115" t="s">
        <v>91</v>
      </c>
      <c r="BG1068" s="115" t="s">
        <v>91</v>
      </c>
    </row>
    <row r="1069" spans="1:59">
      <c r="A1069" s="115">
        <v>6988291294</v>
      </c>
      <c r="B1069" s="115" t="s">
        <v>52</v>
      </c>
      <c r="N1069" s="115" t="s">
        <v>26</v>
      </c>
      <c r="R1069" s="115" t="s">
        <v>65</v>
      </c>
      <c r="T1069" s="142"/>
      <c r="U1069" s="141">
        <f t="shared" si="368"/>
        <v>3</v>
      </c>
      <c r="V1069" s="141">
        <f t="shared" si="369"/>
        <v>1</v>
      </c>
      <c r="W1069" s="142"/>
      <c r="X1069" s="141">
        <f t="shared" si="370"/>
        <v>1</v>
      </c>
      <c r="Y1069" s="141">
        <f t="shared" si="371"/>
        <v>0</v>
      </c>
      <c r="Z1069" s="141">
        <f t="shared" si="372"/>
        <v>0</v>
      </c>
      <c r="AA1069" s="141">
        <f t="shared" si="373"/>
        <v>0</v>
      </c>
      <c r="AB1069" s="141">
        <f t="shared" si="374"/>
        <v>0</v>
      </c>
      <c r="AC1069" s="141">
        <f t="shared" si="375"/>
        <v>0</v>
      </c>
      <c r="AD1069" s="141">
        <f t="shared" si="376"/>
        <v>0</v>
      </c>
      <c r="AE1069" s="141">
        <f t="shared" si="377"/>
        <v>0</v>
      </c>
      <c r="AF1069" s="141">
        <f t="shared" si="378"/>
        <v>0</v>
      </c>
      <c r="AG1069" s="141">
        <f t="shared" si="379"/>
        <v>0</v>
      </c>
      <c r="AH1069" s="141">
        <f t="shared" si="380"/>
        <v>0</v>
      </c>
      <c r="AI1069" s="141">
        <f t="shared" si="381"/>
        <v>0</v>
      </c>
      <c r="AJ1069" s="141">
        <f t="shared" si="382"/>
        <v>1</v>
      </c>
      <c r="AK1069" s="141">
        <f t="shared" si="383"/>
        <v>0</v>
      </c>
      <c r="AL1069" s="141">
        <f t="shared" si="384"/>
        <v>0</v>
      </c>
      <c r="AM1069" s="141">
        <f t="shared" si="385"/>
        <v>0</v>
      </c>
      <c r="AN1069" s="141">
        <f t="shared" si="386"/>
        <v>1</v>
      </c>
      <c r="AO1069" s="141">
        <f t="shared" si="387"/>
        <v>0</v>
      </c>
      <c r="AP1069" s="142"/>
      <c r="AQ1069" s="142"/>
      <c r="AR1069" s="141">
        <f t="shared" si="388"/>
        <v>3</v>
      </c>
      <c r="AS1069" s="141">
        <f t="shared" si="389"/>
        <v>3</v>
      </c>
      <c r="AT1069" s="141" t="str">
        <f t="shared" si="390"/>
        <v>Correct</v>
      </c>
      <c r="AU1069" s="142"/>
      <c r="AV1069" s="115" t="s">
        <v>83</v>
      </c>
      <c r="AW1069" s="115">
        <v>89</v>
      </c>
      <c r="AX1069" s="115" t="s">
        <v>84</v>
      </c>
      <c r="AY1069" s="115" t="s">
        <v>174</v>
      </c>
      <c r="AZ1069" s="115" t="s">
        <v>85</v>
      </c>
      <c r="BA1069" s="115" t="s">
        <v>86</v>
      </c>
      <c r="BB1069" s="115" t="s">
        <v>87</v>
      </c>
      <c r="BC1069" s="115" t="s">
        <v>100</v>
      </c>
      <c r="BD1069" s="115" t="s">
        <v>102</v>
      </c>
      <c r="BE1069" s="115" t="s">
        <v>106</v>
      </c>
      <c r="BF1069" s="115" t="s">
        <v>91</v>
      </c>
      <c r="BG1069" s="115" t="s">
        <v>86</v>
      </c>
    </row>
    <row r="1070" spans="1:59">
      <c r="A1070" s="115">
        <v>6988283810</v>
      </c>
      <c r="B1070" s="115" t="s">
        <v>52</v>
      </c>
      <c r="T1070" s="142"/>
      <c r="U1070" s="141">
        <f t="shared" si="368"/>
        <v>1</v>
      </c>
      <c r="V1070" s="141">
        <f t="shared" si="369"/>
        <v>3</v>
      </c>
      <c r="W1070" s="142"/>
      <c r="X1070" s="141">
        <f t="shared" si="370"/>
        <v>1</v>
      </c>
      <c r="Y1070" s="141">
        <f t="shared" si="371"/>
        <v>0</v>
      </c>
      <c r="Z1070" s="141">
        <f t="shared" si="372"/>
        <v>0</v>
      </c>
      <c r="AA1070" s="141">
        <f t="shared" si="373"/>
        <v>0</v>
      </c>
      <c r="AB1070" s="141">
        <f t="shared" si="374"/>
        <v>0</v>
      </c>
      <c r="AC1070" s="141">
        <f t="shared" si="375"/>
        <v>0</v>
      </c>
      <c r="AD1070" s="141">
        <f t="shared" si="376"/>
        <v>0</v>
      </c>
      <c r="AE1070" s="141">
        <f t="shared" si="377"/>
        <v>0</v>
      </c>
      <c r="AF1070" s="141">
        <f t="shared" si="378"/>
        <v>0</v>
      </c>
      <c r="AG1070" s="141">
        <f t="shared" si="379"/>
        <v>0</v>
      </c>
      <c r="AH1070" s="141">
        <f t="shared" si="380"/>
        <v>0</v>
      </c>
      <c r="AI1070" s="141">
        <f t="shared" si="381"/>
        <v>0</v>
      </c>
      <c r="AJ1070" s="141">
        <f t="shared" si="382"/>
        <v>0</v>
      </c>
      <c r="AK1070" s="141">
        <f t="shared" si="383"/>
        <v>0</v>
      </c>
      <c r="AL1070" s="141">
        <f t="shared" si="384"/>
        <v>0</v>
      </c>
      <c r="AM1070" s="141">
        <f t="shared" si="385"/>
        <v>0</v>
      </c>
      <c r="AN1070" s="141">
        <f t="shared" si="386"/>
        <v>0</v>
      </c>
      <c r="AO1070" s="141">
        <f t="shared" si="387"/>
        <v>0</v>
      </c>
      <c r="AP1070" s="142"/>
      <c r="AQ1070" s="142"/>
      <c r="AR1070" s="141">
        <f t="shared" si="388"/>
        <v>1</v>
      </c>
      <c r="AS1070" s="141">
        <f t="shared" si="389"/>
        <v>1</v>
      </c>
      <c r="AT1070" s="141" t="str">
        <f t="shared" si="390"/>
        <v>Correct</v>
      </c>
      <c r="AU1070" s="142"/>
      <c r="AV1070" s="115" t="s">
        <v>83</v>
      </c>
      <c r="AW1070" s="115">
        <v>60</v>
      </c>
      <c r="AX1070" s="115" t="s">
        <v>84</v>
      </c>
      <c r="AY1070" s="115" t="s">
        <v>121</v>
      </c>
      <c r="AZ1070" s="115" t="s">
        <v>85</v>
      </c>
      <c r="BA1070" s="115" t="s">
        <v>86</v>
      </c>
      <c r="BB1070" s="115" t="s">
        <v>87</v>
      </c>
      <c r="BC1070" s="115" t="s">
        <v>101</v>
      </c>
      <c r="BD1070" s="115" t="s">
        <v>89</v>
      </c>
      <c r="BE1070" s="115" t="s">
        <v>106</v>
      </c>
      <c r="BF1070" s="115" t="s">
        <v>91</v>
      </c>
      <c r="BG1070" s="115" t="s">
        <v>91</v>
      </c>
    </row>
    <row r="1071" spans="1:59">
      <c r="A1071" s="115">
        <v>6988278350</v>
      </c>
      <c r="B1071" s="115" t="s">
        <v>52</v>
      </c>
      <c r="H1071" s="115" t="s">
        <v>57</v>
      </c>
      <c r="T1071" s="142"/>
      <c r="U1071" s="141">
        <f t="shared" si="368"/>
        <v>2</v>
      </c>
      <c r="V1071" s="141">
        <f t="shared" si="369"/>
        <v>1.5</v>
      </c>
      <c r="W1071" s="142"/>
      <c r="X1071" s="141">
        <f t="shared" si="370"/>
        <v>1</v>
      </c>
      <c r="Y1071" s="141">
        <f t="shared" si="371"/>
        <v>0</v>
      </c>
      <c r="Z1071" s="141">
        <f t="shared" si="372"/>
        <v>0</v>
      </c>
      <c r="AA1071" s="141">
        <f t="shared" si="373"/>
        <v>0</v>
      </c>
      <c r="AB1071" s="141">
        <f t="shared" si="374"/>
        <v>0</v>
      </c>
      <c r="AC1071" s="141">
        <f t="shared" si="375"/>
        <v>0</v>
      </c>
      <c r="AD1071" s="141">
        <f t="shared" si="376"/>
        <v>1</v>
      </c>
      <c r="AE1071" s="141">
        <f t="shared" si="377"/>
        <v>0</v>
      </c>
      <c r="AF1071" s="141">
        <f t="shared" si="378"/>
        <v>0</v>
      </c>
      <c r="AG1071" s="141">
        <f t="shared" si="379"/>
        <v>0</v>
      </c>
      <c r="AH1071" s="141">
        <f t="shared" si="380"/>
        <v>0</v>
      </c>
      <c r="AI1071" s="141">
        <f t="shared" si="381"/>
        <v>0</v>
      </c>
      <c r="AJ1071" s="141">
        <f t="shared" si="382"/>
        <v>0</v>
      </c>
      <c r="AK1071" s="141">
        <f t="shared" si="383"/>
        <v>0</v>
      </c>
      <c r="AL1071" s="141">
        <f t="shared" si="384"/>
        <v>0</v>
      </c>
      <c r="AM1071" s="141">
        <f t="shared" si="385"/>
        <v>0</v>
      </c>
      <c r="AN1071" s="141">
        <f t="shared" si="386"/>
        <v>0</v>
      </c>
      <c r="AO1071" s="141">
        <f t="shared" si="387"/>
        <v>0</v>
      </c>
      <c r="AP1071" s="142"/>
      <c r="AQ1071" s="142"/>
      <c r="AR1071" s="141">
        <f t="shared" si="388"/>
        <v>2</v>
      </c>
      <c r="AS1071" s="141">
        <f t="shared" si="389"/>
        <v>2</v>
      </c>
      <c r="AT1071" s="141" t="str">
        <f t="shared" si="390"/>
        <v>Correct</v>
      </c>
      <c r="AU1071" s="142"/>
      <c r="AV1071" s="115" t="s">
        <v>99</v>
      </c>
      <c r="AW1071" s="115">
        <v>77</v>
      </c>
      <c r="AX1071" s="115" t="s">
        <v>84</v>
      </c>
      <c r="AY1071" s="115" t="s">
        <v>121</v>
      </c>
      <c r="AZ1071" s="115" t="s">
        <v>85</v>
      </c>
      <c r="BA1071" s="115" t="s">
        <v>86</v>
      </c>
      <c r="BB1071" s="115" t="s">
        <v>87</v>
      </c>
      <c r="BD1071" s="115" t="s">
        <v>89</v>
      </c>
      <c r="BE1071" s="115" t="s">
        <v>106</v>
      </c>
      <c r="BF1071" s="115" t="s">
        <v>91</v>
      </c>
      <c r="BG1071" s="115" t="s">
        <v>86</v>
      </c>
    </row>
    <row r="1072" spans="1:59">
      <c r="A1072" s="115">
        <v>7020348938</v>
      </c>
      <c r="T1072" s="142"/>
      <c r="U1072" s="141">
        <f t="shared" si="368"/>
        <v>0</v>
      </c>
      <c r="V1072" s="141" t="e">
        <f t="shared" si="369"/>
        <v>#DIV/0!</v>
      </c>
      <c r="W1072" s="142"/>
      <c r="X1072" s="141">
        <f t="shared" si="370"/>
        <v>0</v>
      </c>
      <c r="Y1072" s="141">
        <f t="shared" si="371"/>
        <v>0</v>
      </c>
      <c r="Z1072" s="141">
        <f t="shared" si="372"/>
        <v>0</v>
      </c>
      <c r="AA1072" s="141">
        <f t="shared" si="373"/>
        <v>0</v>
      </c>
      <c r="AB1072" s="141">
        <f t="shared" si="374"/>
        <v>0</v>
      </c>
      <c r="AC1072" s="141">
        <f t="shared" si="375"/>
        <v>0</v>
      </c>
      <c r="AD1072" s="141">
        <f t="shared" si="376"/>
        <v>0</v>
      </c>
      <c r="AE1072" s="141">
        <f t="shared" si="377"/>
        <v>0</v>
      </c>
      <c r="AF1072" s="141">
        <f t="shared" si="378"/>
        <v>0</v>
      </c>
      <c r="AG1072" s="141">
        <f t="shared" si="379"/>
        <v>0</v>
      </c>
      <c r="AH1072" s="141">
        <f t="shared" si="380"/>
        <v>0</v>
      </c>
      <c r="AI1072" s="141">
        <f t="shared" si="381"/>
        <v>0</v>
      </c>
      <c r="AJ1072" s="141">
        <f t="shared" si="382"/>
        <v>0</v>
      </c>
      <c r="AK1072" s="141">
        <f t="shared" si="383"/>
        <v>0</v>
      </c>
      <c r="AL1072" s="141">
        <f t="shared" si="384"/>
        <v>0</v>
      </c>
      <c r="AM1072" s="141">
        <f t="shared" si="385"/>
        <v>0</v>
      </c>
      <c r="AN1072" s="141">
        <f t="shared" si="386"/>
        <v>0</v>
      </c>
      <c r="AO1072" s="141">
        <f t="shared" si="387"/>
        <v>0</v>
      </c>
      <c r="AP1072" s="142"/>
      <c r="AQ1072" s="142"/>
      <c r="AR1072" s="141">
        <f t="shared" si="388"/>
        <v>0</v>
      </c>
      <c r="AS1072" s="141">
        <f t="shared" si="389"/>
        <v>0</v>
      </c>
      <c r="AT1072" s="141" t="str">
        <f t="shared" si="390"/>
        <v>Correct</v>
      </c>
      <c r="AU1072" s="142"/>
      <c r="AV1072" s="115" t="s">
        <v>99</v>
      </c>
      <c r="AW1072" s="115">
        <v>48</v>
      </c>
      <c r="AX1072" s="115" t="s">
        <v>181</v>
      </c>
      <c r="AY1072" s="115" t="s">
        <v>189</v>
      </c>
      <c r="AZ1072" s="115" t="s">
        <v>85</v>
      </c>
      <c r="BA1072" s="115" t="s">
        <v>86</v>
      </c>
      <c r="BB1072" s="115" t="s">
        <v>87</v>
      </c>
      <c r="BC1072" s="115" t="s">
        <v>93</v>
      </c>
      <c r="BD1072" s="115" t="s">
        <v>112</v>
      </c>
      <c r="BE1072" s="115" t="s">
        <v>90</v>
      </c>
      <c r="BF1072" s="115" t="s">
        <v>91</v>
      </c>
      <c r="BG1072" s="115" t="s">
        <v>91</v>
      </c>
    </row>
    <row r="1073" spans="1:59">
      <c r="A1073" s="115">
        <v>7020343619</v>
      </c>
      <c r="T1073" s="142"/>
      <c r="U1073" s="141">
        <f t="shared" si="368"/>
        <v>0</v>
      </c>
      <c r="V1073" s="141" t="e">
        <f t="shared" si="369"/>
        <v>#DIV/0!</v>
      </c>
      <c r="W1073" s="142"/>
      <c r="X1073" s="141">
        <f t="shared" si="370"/>
        <v>0</v>
      </c>
      <c r="Y1073" s="141">
        <f t="shared" si="371"/>
        <v>0</v>
      </c>
      <c r="Z1073" s="141">
        <f t="shared" si="372"/>
        <v>0</v>
      </c>
      <c r="AA1073" s="141">
        <f t="shared" si="373"/>
        <v>0</v>
      </c>
      <c r="AB1073" s="141">
        <f t="shared" si="374"/>
        <v>0</v>
      </c>
      <c r="AC1073" s="141">
        <f t="shared" si="375"/>
        <v>0</v>
      </c>
      <c r="AD1073" s="141">
        <f t="shared" si="376"/>
        <v>0</v>
      </c>
      <c r="AE1073" s="141">
        <f t="shared" si="377"/>
        <v>0</v>
      </c>
      <c r="AF1073" s="141">
        <f t="shared" si="378"/>
        <v>0</v>
      </c>
      <c r="AG1073" s="141">
        <f t="shared" si="379"/>
        <v>0</v>
      </c>
      <c r="AH1073" s="141">
        <f t="shared" si="380"/>
        <v>0</v>
      </c>
      <c r="AI1073" s="141">
        <f t="shared" si="381"/>
        <v>0</v>
      </c>
      <c r="AJ1073" s="141">
        <f t="shared" si="382"/>
        <v>0</v>
      </c>
      <c r="AK1073" s="141">
        <f t="shared" si="383"/>
        <v>0</v>
      </c>
      <c r="AL1073" s="141">
        <f t="shared" si="384"/>
        <v>0</v>
      </c>
      <c r="AM1073" s="141">
        <f t="shared" si="385"/>
        <v>0</v>
      </c>
      <c r="AN1073" s="141">
        <f t="shared" si="386"/>
        <v>0</v>
      </c>
      <c r="AO1073" s="141">
        <f t="shared" si="387"/>
        <v>0</v>
      </c>
      <c r="AP1073" s="142"/>
      <c r="AQ1073" s="142"/>
      <c r="AR1073" s="141">
        <f t="shared" si="388"/>
        <v>0</v>
      </c>
      <c r="AS1073" s="141">
        <f t="shared" si="389"/>
        <v>0</v>
      </c>
      <c r="AT1073" s="141" t="str">
        <f t="shared" si="390"/>
        <v>Correct</v>
      </c>
      <c r="AU1073" s="142"/>
      <c r="AV1073" s="115" t="s">
        <v>99</v>
      </c>
      <c r="AW1073" s="115">
        <v>26</v>
      </c>
      <c r="AX1073" s="115" t="s">
        <v>181</v>
      </c>
      <c r="AY1073" s="115" t="s">
        <v>219</v>
      </c>
      <c r="AZ1073" s="115" t="s">
        <v>85</v>
      </c>
      <c r="BA1073" s="115" t="s">
        <v>86</v>
      </c>
      <c r="BB1073" s="115" t="s">
        <v>87</v>
      </c>
      <c r="BD1073" s="115" t="s">
        <v>102</v>
      </c>
      <c r="BE1073" s="115" t="s">
        <v>113</v>
      </c>
      <c r="BF1073" s="115" t="s">
        <v>91</v>
      </c>
      <c r="BG1073" s="115" t="s">
        <v>91</v>
      </c>
    </row>
    <row r="1074" spans="1:59">
      <c r="A1074" s="115">
        <v>7020341858</v>
      </c>
      <c r="S1074" s="115" t="s">
        <v>66</v>
      </c>
      <c r="T1074" s="142"/>
      <c r="U1074" s="141">
        <f t="shared" si="368"/>
        <v>1</v>
      </c>
      <c r="V1074" s="141">
        <f t="shared" si="369"/>
        <v>3</v>
      </c>
      <c r="W1074" s="142"/>
      <c r="X1074" s="141">
        <f t="shared" si="370"/>
        <v>0</v>
      </c>
      <c r="Y1074" s="141">
        <f t="shared" si="371"/>
        <v>0</v>
      </c>
      <c r="Z1074" s="141">
        <f t="shared" si="372"/>
        <v>0</v>
      </c>
      <c r="AA1074" s="141">
        <f t="shared" si="373"/>
        <v>0</v>
      </c>
      <c r="AB1074" s="141">
        <f t="shared" si="374"/>
        <v>0</v>
      </c>
      <c r="AC1074" s="141">
        <f t="shared" si="375"/>
        <v>0</v>
      </c>
      <c r="AD1074" s="141">
        <f t="shared" si="376"/>
        <v>0</v>
      </c>
      <c r="AE1074" s="141">
        <f t="shared" si="377"/>
        <v>0</v>
      </c>
      <c r="AF1074" s="141">
        <f t="shared" si="378"/>
        <v>0</v>
      </c>
      <c r="AG1074" s="141">
        <f t="shared" si="379"/>
        <v>0</v>
      </c>
      <c r="AH1074" s="141">
        <f t="shared" si="380"/>
        <v>0</v>
      </c>
      <c r="AI1074" s="141">
        <f t="shared" si="381"/>
        <v>0</v>
      </c>
      <c r="AJ1074" s="141">
        <f t="shared" si="382"/>
        <v>0</v>
      </c>
      <c r="AK1074" s="141">
        <f t="shared" si="383"/>
        <v>0</v>
      </c>
      <c r="AL1074" s="141">
        <f t="shared" si="384"/>
        <v>0</v>
      </c>
      <c r="AM1074" s="141">
        <f t="shared" si="385"/>
        <v>0</v>
      </c>
      <c r="AN1074" s="141">
        <f t="shared" si="386"/>
        <v>0</v>
      </c>
      <c r="AO1074" s="141">
        <f t="shared" si="387"/>
        <v>1</v>
      </c>
      <c r="AP1074" s="142"/>
      <c r="AQ1074" s="142"/>
      <c r="AR1074" s="141">
        <f t="shared" si="388"/>
        <v>1</v>
      </c>
      <c r="AS1074" s="141">
        <f t="shared" si="389"/>
        <v>1</v>
      </c>
      <c r="AT1074" s="141" t="str">
        <f t="shared" si="390"/>
        <v>Correct</v>
      </c>
      <c r="AU1074" s="142"/>
      <c r="AV1074" s="115" t="s">
        <v>83</v>
      </c>
      <c r="AW1074" s="115">
        <v>25</v>
      </c>
      <c r="AX1074" s="115" t="s">
        <v>181</v>
      </c>
      <c r="AY1074" s="115" t="s">
        <v>242</v>
      </c>
      <c r="AZ1074" s="115" t="s">
        <v>85</v>
      </c>
      <c r="BA1074" s="115" t="s">
        <v>91</v>
      </c>
      <c r="BB1074" s="115" t="s">
        <v>87</v>
      </c>
      <c r="BC1074" s="115" t="s">
        <v>93</v>
      </c>
      <c r="BD1074" s="115" t="s">
        <v>109</v>
      </c>
      <c r="BE1074" s="115" t="s">
        <v>98</v>
      </c>
      <c r="BF1074" s="115" t="s">
        <v>91</v>
      </c>
      <c r="BG1074" s="115" t="s">
        <v>91</v>
      </c>
    </row>
    <row r="1075" spans="1:59">
      <c r="A1075" s="115">
        <v>6985718656</v>
      </c>
      <c r="T1075" s="142"/>
      <c r="U1075" s="141">
        <f t="shared" si="368"/>
        <v>0</v>
      </c>
      <c r="V1075" s="141" t="e">
        <f t="shared" si="369"/>
        <v>#DIV/0!</v>
      </c>
      <c r="W1075" s="142"/>
      <c r="X1075" s="141">
        <f t="shared" si="370"/>
        <v>0</v>
      </c>
      <c r="Y1075" s="141">
        <f t="shared" si="371"/>
        <v>0</v>
      </c>
      <c r="Z1075" s="141">
        <f t="shared" si="372"/>
        <v>0</v>
      </c>
      <c r="AA1075" s="141">
        <f t="shared" si="373"/>
        <v>0</v>
      </c>
      <c r="AB1075" s="141">
        <f t="shared" si="374"/>
        <v>0</v>
      </c>
      <c r="AC1075" s="141">
        <f t="shared" si="375"/>
        <v>0</v>
      </c>
      <c r="AD1075" s="141">
        <f t="shared" si="376"/>
        <v>0</v>
      </c>
      <c r="AE1075" s="141">
        <f t="shared" si="377"/>
        <v>0</v>
      </c>
      <c r="AF1075" s="141">
        <f t="shared" si="378"/>
        <v>0</v>
      </c>
      <c r="AG1075" s="141">
        <f t="shared" si="379"/>
        <v>0</v>
      </c>
      <c r="AH1075" s="141">
        <f t="shared" si="380"/>
        <v>0</v>
      </c>
      <c r="AI1075" s="141">
        <f t="shared" si="381"/>
        <v>0</v>
      </c>
      <c r="AJ1075" s="141">
        <f t="shared" si="382"/>
        <v>0</v>
      </c>
      <c r="AK1075" s="141">
        <f t="shared" si="383"/>
        <v>0</v>
      </c>
      <c r="AL1075" s="141">
        <f t="shared" si="384"/>
        <v>0</v>
      </c>
      <c r="AM1075" s="141">
        <f t="shared" si="385"/>
        <v>0</v>
      </c>
      <c r="AN1075" s="141">
        <f t="shared" si="386"/>
        <v>0</v>
      </c>
      <c r="AO1075" s="141">
        <f t="shared" si="387"/>
        <v>0</v>
      </c>
      <c r="AP1075" s="142"/>
      <c r="AQ1075" s="142"/>
      <c r="AR1075" s="141">
        <f t="shared" si="388"/>
        <v>0</v>
      </c>
      <c r="AS1075" s="141">
        <f t="shared" si="389"/>
        <v>0</v>
      </c>
      <c r="AT1075" s="141" t="str">
        <f t="shared" si="390"/>
        <v>Correct</v>
      </c>
      <c r="AU1075" s="142"/>
      <c r="AV1075" s="115" t="s">
        <v>99</v>
      </c>
      <c r="AW1075" s="115">
        <v>51</v>
      </c>
      <c r="AX1075" s="115" t="s">
        <v>181</v>
      </c>
      <c r="AY1075" s="115" t="s">
        <v>239</v>
      </c>
      <c r="AZ1075" s="115" t="s">
        <v>85</v>
      </c>
      <c r="BA1075" s="115" t="s">
        <v>86</v>
      </c>
      <c r="BF1075" s="115" t="s">
        <v>91</v>
      </c>
      <c r="BG1075" s="115" t="s">
        <v>86</v>
      </c>
    </row>
    <row r="1076" spans="1:59">
      <c r="A1076" s="115">
        <v>6985474783</v>
      </c>
      <c r="T1076" s="142"/>
      <c r="U1076" s="141">
        <f t="shared" si="368"/>
        <v>0</v>
      </c>
      <c r="V1076" s="141" t="e">
        <f t="shared" si="369"/>
        <v>#DIV/0!</v>
      </c>
      <c r="W1076" s="142"/>
      <c r="X1076" s="141">
        <f t="shared" si="370"/>
        <v>0</v>
      </c>
      <c r="Y1076" s="141">
        <f t="shared" si="371"/>
        <v>0</v>
      </c>
      <c r="Z1076" s="141">
        <f t="shared" si="372"/>
        <v>0</v>
      </c>
      <c r="AA1076" s="141">
        <f t="shared" si="373"/>
        <v>0</v>
      </c>
      <c r="AB1076" s="141">
        <f t="shared" si="374"/>
        <v>0</v>
      </c>
      <c r="AC1076" s="141">
        <f t="shared" si="375"/>
        <v>0</v>
      </c>
      <c r="AD1076" s="141">
        <f t="shared" si="376"/>
        <v>0</v>
      </c>
      <c r="AE1076" s="141">
        <f t="shared" si="377"/>
        <v>0</v>
      </c>
      <c r="AF1076" s="141">
        <f t="shared" si="378"/>
        <v>0</v>
      </c>
      <c r="AG1076" s="141">
        <f t="shared" si="379"/>
        <v>0</v>
      </c>
      <c r="AH1076" s="141">
        <f t="shared" si="380"/>
        <v>0</v>
      </c>
      <c r="AI1076" s="141">
        <f t="shared" si="381"/>
        <v>0</v>
      </c>
      <c r="AJ1076" s="141">
        <f t="shared" si="382"/>
        <v>0</v>
      </c>
      <c r="AK1076" s="141">
        <f t="shared" si="383"/>
        <v>0</v>
      </c>
      <c r="AL1076" s="141">
        <f t="shared" si="384"/>
        <v>0</v>
      </c>
      <c r="AM1076" s="141">
        <f t="shared" si="385"/>
        <v>0</v>
      </c>
      <c r="AN1076" s="141">
        <f t="shared" si="386"/>
        <v>0</v>
      </c>
      <c r="AO1076" s="141">
        <f t="shared" si="387"/>
        <v>0</v>
      </c>
      <c r="AP1076" s="142"/>
      <c r="AQ1076" s="142"/>
      <c r="AR1076" s="141">
        <f t="shared" si="388"/>
        <v>0</v>
      </c>
      <c r="AS1076" s="141">
        <f t="shared" si="389"/>
        <v>0</v>
      </c>
      <c r="AT1076" s="141" t="str">
        <f t="shared" si="390"/>
        <v>Correct</v>
      </c>
      <c r="AU1076" s="142"/>
      <c r="AV1076" s="115" t="s">
        <v>99</v>
      </c>
      <c r="AW1076" s="115">
        <v>67</v>
      </c>
      <c r="AX1076" s="115" t="s">
        <v>181</v>
      </c>
      <c r="AY1076" s="115" t="s">
        <v>478</v>
      </c>
      <c r="AZ1076" s="115" t="s">
        <v>85</v>
      </c>
      <c r="BA1076" s="115" t="s">
        <v>86</v>
      </c>
      <c r="BB1076" s="115" t="s">
        <v>87</v>
      </c>
      <c r="BC1076" s="115" t="s">
        <v>101</v>
      </c>
      <c r="BD1076" s="115" t="s">
        <v>89</v>
      </c>
      <c r="BE1076" s="115" t="s">
        <v>106</v>
      </c>
      <c r="BF1076" s="115" t="s">
        <v>91</v>
      </c>
      <c r="BG1076" s="115" t="s">
        <v>91</v>
      </c>
    </row>
    <row r="1077" spans="1:59">
      <c r="A1077" s="115">
        <v>6985471157</v>
      </c>
      <c r="T1077" s="142"/>
      <c r="U1077" s="141">
        <f t="shared" si="368"/>
        <v>0</v>
      </c>
      <c r="V1077" s="141" t="e">
        <f t="shared" si="369"/>
        <v>#DIV/0!</v>
      </c>
      <c r="W1077" s="142"/>
      <c r="X1077" s="141">
        <f t="shared" si="370"/>
        <v>0</v>
      </c>
      <c r="Y1077" s="141">
        <f t="shared" si="371"/>
        <v>0</v>
      </c>
      <c r="Z1077" s="141">
        <f t="shared" si="372"/>
        <v>0</v>
      </c>
      <c r="AA1077" s="141">
        <f t="shared" si="373"/>
        <v>0</v>
      </c>
      <c r="AB1077" s="141">
        <f t="shared" si="374"/>
        <v>0</v>
      </c>
      <c r="AC1077" s="141">
        <f t="shared" si="375"/>
        <v>0</v>
      </c>
      <c r="AD1077" s="141">
        <f t="shared" si="376"/>
        <v>0</v>
      </c>
      <c r="AE1077" s="141">
        <f t="shared" si="377"/>
        <v>0</v>
      </c>
      <c r="AF1077" s="141">
        <f t="shared" si="378"/>
        <v>0</v>
      </c>
      <c r="AG1077" s="141">
        <f t="shared" si="379"/>
        <v>0</v>
      </c>
      <c r="AH1077" s="141">
        <f t="shared" si="380"/>
        <v>0</v>
      </c>
      <c r="AI1077" s="141">
        <f t="shared" si="381"/>
        <v>0</v>
      </c>
      <c r="AJ1077" s="141">
        <f t="shared" si="382"/>
        <v>0</v>
      </c>
      <c r="AK1077" s="141">
        <f t="shared" si="383"/>
        <v>0</v>
      </c>
      <c r="AL1077" s="141">
        <f t="shared" si="384"/>
        <v>0</v>
      </c>
      <c r="AM1077" s="141">
        <f t="shared" si="385"/>
        <v>0</v>
      </c>
      <c r="AN1077" s="141">
        <f t="shared" si="386"/>
        <v>0</v>
      </c>
      <c r="AO1077" s="141">
        <f t="shared" si="387"/>
        <v>0</v>
      </c>
      <c r="AP1077" s="142"/>
      <c r="AQ1077" s="142"/>
      <c r="AR1077" s="141">
        <f t="shared" si="388"/>
        <v>0</v>
      </c>
      <c r="AS1077" s="141">
        <f t="shared" si="389"/>
        <v>0</v>
      </c>
      <c r="AT1077" s="141" t="str">
        <f t="shared" si="390"/>
        <v>Correct</v>
      </c>
      <c r="AU1077" s="142"/>
      <c r="AV1077" s="115" t="s">
        <v>99</v>
      </c>
      <c r="AW1077" s="115">
        <v>50</v>
      </c>
      <c r="AX1077" s="115" t="s">
        <v>181</v>
      </c>
      <c r="BA1077" s="115" t="s">
        <v>91</v>
      </c>
      <c r="BB1077" s="115" t="s">
        <v>137</v>
      </c>
      <c r="BC1077" s="115" t="s">
        <v>104</v>
      </c>
      <c r="BD1077" s="115" t="s">
        <v>102</v>
      </c>
      <c r="BE1077" s="115" t="s">
        <v>90</v>
      </c>
      <c r="BF1077" s="115" t="s">
        <v>91</v>
      </c>
      <c r="BG1077" s="115" t="s">
        <v>86</v>
      </c>
    </row>
    <row r="1078" spans="1:59">
      <c r="A1078" s="115">
        <v>6985466849</v>
      </c>
      <c r="T1078" s="142"/>
      <c r="U1078" s="141">
        <f t="shared" si="368"/>
        <v>0</v>
      </c>
      <c r="V1078" s="141" t="e">
        <f t="shared" si="369"/>
        <v>#DIV/0!</v>
      </c>
      <c r="W1078" s="142"/>
      <c r="X1078" s="141">
        <f t="shared" si="370"/>
        <v>0</v>
      </c>
      <c r="Y1078" s="141">
        <f t="shared" si="371"/>
        <v>0</v>
      </c>
      <c r="Z1078" s="141">
        <f t="shared" si="372"/>
        <v>0</v>
      </c>
      <c r="AA1078" s="141">
        <f t="shared" si="373"/>
        <v>0</v>
      </c>
      <c r="AB1078" s="141">
        <f t="shared" si="374"/>
        <v>0</v>
      </c>
      <c r="AC1078" s="141">
        <f t="shared" si="375"/>
        <v>0</v>
      </c>
      <c r="AD1078" s="141">
        <f t="shared" si="376"/>
        <v>0</v>
      </c>
      <c r="AE1078" s="141">
        <f t="shared" si="377"/>
        <v>0</v>
      </c>
      <c r="AF1078" s="141">
        <f t="shared" si="378"/>
        <v>0</v>
      </c>
      <c r="AG1078" s="141">
        <f t="shared" si="379"/>
        <v>0</v>
      </c>
      <c r="AH1078" s="141">
        <f t="shared" si="380"/>
        <v>0</v>
      </c>
      <c r="AI1078" s="141">
        <f t="shared" si="381"/>
        <v>0</v>
      </c>
      <c r="AJ1078" s="141">
        <f t="shared" si="382"/>
        <v>0</v>
      </c>
      <c r="AK1078" s="141">
        <f t="shared" si="383"/>
        <v>0</v>
      </c>
      <c r="AL1078" s="141">
        <f t="shared" si="384"/>
        <v>0</v>
      </c>
      <c r="AM1078" s="141">
        <f t="shared" si="385"/>
        <v>0</v>
      </c>
      <c r="AN1078" s="141">
        <f t="shared" si="386"/>
        <v>0</v>
      </c>
      <c r="AO1078" s="141">
        <f t="shared" si="387"/>
        <v>0</v>
      </c>
      <c r="AP1078" s="142"/>
      <c r="AQ1078" s="142"/>
      <c r="AR1078" s="141">
        <f t="shared" si="388"/>
        <v>0</v>
      </c>
      <c r="AS1078" s="141">
        <f t="shared" si="389"/>
        <v>0</v>
      </c>
      <c r="AT1078" s="141" t="str">
        <f t="shared" si="390"/>
        <v>Correct</v>
      </c>
      <c r="AU1078" s="142"/>
      <c r="AV1078" s="115" t="s">
        <v>83</v>
      </c>
      <c r="AW1078" s="115">
        <v>66</v>
      </c>
      <c r="AX1078" s="115" t="s">
        <v>181</v>
      </c>
      <c r="AZ1078" s="115" t="s">
        <v>85</v>
      </c>
      <c r="BA1078" s="115" t="s">
        <v>86</v>
      </c>
      <c r="BC1078" s="115" t="s">
        <v>100</v>
      </c>
      <c r="BD1078" s="115" t="s">
        <v>89</v>
      </c>
      <c r="BE1078" s="115" t="s">
        <v>113</v>
      </c>
      <c r="BF1078" s="115" t="s">
        <v>91</v>
      </c>
      <c r="BG1078" s="115" t="s">
        <v>91</v>
      </c>
    </row>
    <row r="1079" spans="1:59">
      <c r="A1079" s="115">
        <v>6985465944</v>
      </c>
      <c r="T1079" s="142"/>
      <c r="U1079" s="141">
        <f t="shared" si="368"/>
        <v>0</v>
      </c>
      <c r="V1079" s="141" t="e">
        <f t="shared" si="369"/>
        <v>#DIV/0!</v>
      </c>
      <c r="W1079" s="142"/>
      <c r="X1079" s="141">
        <f t="shared" si="370"/>
        <v>0</v>
      </c>
      <c r="Y1079" s="141">
        <f t="shared" si="371"/>
        <v>0</v>
      </c>
      <c r="Z1079" s="141">
        <f t="shared" si="372"/>
        <v>0</v>
      </c>
      <c r="AA1079" s="141">
        <f t="shared" si="373"/>
        <v>0</v>
      </c>
      <c r="AB1079" s="141">
        <f t="shared" si="374"/>
        <v>0</v>
      </c>
      <c r="AC1079" s="141">
        <f t="shared" si="375"/>
        <v>0</v>
      </c>
      <c r="AD1079" s="141">
        <f t="shared" si="376"/>
        <v>0</v>
      </c>
      <c r="AE1079" s="141">
        <f t="shared" si="377"/>
        <v>0</v>
      </c>
      <c r="AF1079" s="141">
        <f t="shared" si="378"/>
        <v>0</v>
      </c>
      <c r="AG1079" s="141">
        <f t="shared" si="379"/>
        <v>0</v>
      </c>
      <c r="AH1079" s="141">
        <f t="shared" si="380"/>
        <v>0</v>
      </c>
      <c r="AI1079" s="141">
        <f t="shared" si="381"/>
        <v>0</v>
      </c>
      <c r="AJ1079" s="141">
        <f t="shared" si="382"/>
        <v>0</v>
      </c>
      <c r="AK1079" s="141">
        <f t="shared" si="383"/>
        <v>0</v>
      </c>
      <c r="AL1079" s="141">
        <f t="shared" si="384"/>
        <v>0</v>
      </c>
      <c r="AM1079" s="141">
        <f t="shared" si="385"/>
        <v>0</v>
      </c>
      <c r="AN1079" s="141">
        <f t="shared" si="386"/>
        <v>0</v>
      </c>
      <c r="AO1079" s="141">
        <f t="shared" si="387"/>
        <v>0</v>
      </c>
      <c r="AP1079" s="142"/>
      <c r="AQ1079" s="142"/>
      <c r="AR1079" s="141">
        <f t="shared" si="388"/>
        <v>0</v>
      </c>
      <c r="AS1079" s="141">
        <f t="shared" si="389"/>
        <v>0</v>
      </c>
      <c r="AT1079" s="141" t="str">
        <f t="shared" si="390"/>
        <v>Correct</v>
      </c>
      <c r="AU1079" s="142"/>
      <c r="AV1079" s="115" t="s">
        <v>83</v>
      </c>
      <c r="AW1079" s="115">
        <v>80</v>
      </c>
      <c r="AX1079" s="115" t="s">
        <v>181</v>
      </c>
      <c r="AY1079" s="115" t="s">
        <v>199</v>
      </c>
      <c r="AZ1079" s="115" t="s">
        <v>85</v>
      </c>
      <c r="BA1079" s="115" t="s">
        <v>86</v>
      </c>
      <c r="BC1079" s="115" t="s">
        <v>96</v>
      </c>
      <c r="BD1079" s="115" t="s">
        <v>102</v>
      </c>
      <c r="BE1079" s="115" t="s">
        <v>106</v>
      </c>
      <c r="BF1079" s="115" t="s">
        <v>91</v>
      </c>
      <c r="BG1079" s="115" t="s">
        <v>86</v>
      </c>
    </row>
    <row r="1080" spans="1:59">
      <c r="A1080" s="115">
        <v>6985463825</v>
      </c>
      <c r="T1080" s="142"/>
      <c r="U1080" s="141">
        <f t="shared" si="368"/>
        <v>0</v>
      </c>
      <c r="V1080" s="141" t="e">
        <f t="shared" si="369"/>
        <v>#DIV/0!</v>
      </c>
      <c r="W1080" s="142"/>
      <c r="X1080" s="141">
        <f t="shared" si="370"/>
        <v>0</v>
      </c>
      <c r="Y1080" s="141">
        <f t="shared" si="371"/>
        <v>0</v>
      </c>
      <c r="Z1080" s="141">
        <f t="shared" si="372"/>
        <v>0</v>
      </c>
      <c r="AA1080" s="141">
        <f t="shared" si="373"/>
        <v>0</v>
      </c>
      <c r="AB1080" s="141">
        <f t="shared" si="374"/>
        <v>0</v>
      </c>
      <c r="AC1080" s="141">
        <f t="shared" si="375"/>
        <v>0</v>
      </c>
      <c r="AD1080" s="141">
        <f t="shared" si="376"/>
        <v>0</v>
      </c>
      <c r="AE1080" s="141">
        <f t="shared" si="377"/>
        <v>0</v>
      </c>
      <c r="AF1080" s="141">
        <f t="shared" si="378"/>
        <v>0</v>
      </c>
      <c r="AG1080" s="141">
        <f t="shared" si="379"/>
        <v>0</v>
      </c>
      <c r="AH1080" s="141">
        <f t="shared" si="380"/>
        <v>0</v>
      </c>
      <c r="AI1080" s="141">
        <f t="shared" si="381"/>
        <v>0</v>
      </c>
      <c r="AJ1080" s="141">
        <f t="shared" si="382"/>
        <v>0</v>
      </c>
      <c r="AK1080" s="141">
        <f t="shared" si="383"/>
        <v>0</v>
      </c>
      <c r="AL1080" s="141">
        <f t="shared" si="384"/>
        <v>0</v>
      </c>
      <c r="AM1080" s="141">
        <f t="shared" si="385"/>
        <v>0</v>
      </c>
      <c r="AN1080" s="141">
        <f t="shared" si="386"/>
        <v>0</v>
      </c>
      <c r="AO1080" s="141">
        <f t="shared" si="387"/>
        <v>0</v>
      </c>
      <c r="AP1080" s="142"/>
      <c r="AQ1080" s="142"/>
      <c r="AR1080" s="141">
        <f t="shared" si="388"/>
        <v>0</v>
      </c>
      <c r="AS1080" s="141">
        <f t="shared" si="389"/>
        <v>0</v>
      </c>
      <c r="AT1080" s="141" t="str">
        <f t="shared" si="390"/>
        <v>Correct</v>
      </c>
      <c r="AU1080" s="142"/>
      <c r="AV1080" s="115" t="s">
        <v>99</v>
      </c>
      <c r="AW1080" s="115">
        <v>21</v>
      </c>
      <c r="AX1080" s="115" t="s">
        <v>181</v>
      </c>
      <c r="AY1080" s="115" t="s">
        <v>199</v>
      </c>
      <c r="AZ1080" s="115" t="s">
        <v>85</v>
      </c>
      <c r="BA1080" s="115" t="s">
        <v>86</v>
      </c>
      <c r="BB1080" s="115" t="s">
        <v>87</v>
      </c>
      <c r="BC1080" s="115" t="s">
        <v>88</v>
      </c>
      <c r="BD1080" s="115" t="s">
        <v>89</v>
      </c>
      <c r="BE1080" s="115" t="s">
        <v>90</v>
      </c>
      <c r="BF1080" s="115" t="s">
        <v>91</v>
      </c>
      <c r="BG1080" s="115" t="s">
        <v>91</v>
      </c>
    </row>
    <row r="1081" spans="1:59">
      <c r="A1081" s="115">
        <v>6985455647</v>
      </c>
      <c r="T1081" s="142"/>
      <c r="U1081" s="141">
        <f t="shared" si="368"/>
        <v>0</v>
      </c>
      <c r="V1081" s="141" t="e">
        <f t="shared" si="369"/>
        <v>#DIV/0!</v>
      </c>
      <c r="W1081" s="142"/>
      <c r="X1081" s="141">
        <f t="shared" si="370"/>
        <v>0</v>
      </c>
      <c r="Y1081" s="141">
        <f t="shared" si="371"/>
        <v>0</v>
      </c>
      <c r="Z1081" s="141">
        <f t="shared" si="372"/>
        <v>0</v>
      </c>
      <c r="AA1081" s="141">
        <f t="shared" si="373"/>
        <v>0</v>
      </c>
      <c r="AB1081" s="141">
        <f t="shared" si="374"/>
        <v>0</v>
      </c>
      <c r="AC1081" s="141">
        <f t="shared" si="375"/>
        <v>0</v>
      </c>
      <c r="AD1081" s="141">
        <f t="shared" si="376"/>
        <v>0</v>
      </c>
      <c r="AE1081" s="141">
        <f t="shared" si="377"/>
        <v>0</v>
      </c>
      <c r="AF1081" s="141">
        <f t="shared" si="378"/>
        <v>0</v>
      </c>
      <c r="AG1081" s="141">
        <f t="shared" si="379"/>
        <v>0</v>
      </c>
      <c r="AH1081" s="141">
        <f t="shared" si="380"/>
        <v>0</v>
      </c>
      <c r="AI1081" s="141">
        <f t="shared" si="381"/>
        <v>0</v>
      </c>
      <c r="AJ1081" s="141">
        <f t="shared" si="382"/>
        <v>0</v>
      </c>
      <c r="AK1081" s="141">
        <f t="shared" si="383"/>
        <v>0</v>
      </c>
      <c r="AL1081" s="141">
        <f t="shared" si="384"/>
        <v>0</v>
      </c>
      <c r="AM1081" s="141">
        <f t="shared" si="385"/>
        <v>0</v>
      </c>
      <c r="AN1081" s="141">
        <f t="shared" si="386"/>
        <v>0</v>
      </c>
      <c r="AO1081" s="141">
        <f t="shared" si="387"/>
        <v>0</v>
      </c>
      <c r="AP1081" s="142"/>
      <c r="AQ1081" s="142"/>
      <c r="AR1081" s="141">
        <f t="shared" si="388"/>
        <v>0</v>
      </c>
      <c r="AS1081" s="141">
        <f t="shared" si="389"/>
        <v>0</v>
      </c>
      <c r="AT1081" s="141" t="str">
        <f t="shared" si="390"/>
        <v>Correct</v>
      </c>
      <c r="AU1081" s="142"/>
      <c r="AV1081" s="115" t="s">
        <v>99</v>
      </c>
      <c r="AW1081" s="115">
        <v>48</v>
      </c>
      <c r="AX1081" s="115" t="s">
        <v>181</v>
      </c>
      <c r="AZ1081" s="115" t="s">
        <v>85</v>
      </c>
      <c r="BA1081" s="115" t="s">
        <v>86</v>
      </c>
      <c r="BB1081" s="115" t="s">
        <v>87</v>
      </c>
      <c r="BC1081" s="115" t="s">
        <v>93</v>
      </c>
      <c r="BD1081" s="115" t="s">
        <v>94</v>
      </c>
      <c r="BF1081" s="115" t="s">
        <v>91</v>
      </c>
      <c r="BG1081" s="115" t="s">
        <v>91</v>
      </c>
    </row>
    <row r="1082" spans="1:59">
      <c r="A1082" s="115">
        <v>6985452805</v>
      </c>
      <c r="T1082" s="142"/>
      <c r="U1082" s="141">
        <f t="shared" si="368"/>
        <v>0</v>
      </c>
      <c r="V1082" s="141" t="e">
        <f t="shared" si="369"/>
        <v>#DIV/0!</v>
      </c>
      <c r="W1082" s="142"/>
      <c r="X1082" s="141">
        <f t="shared" si="370"/>
        <v>0</v>
      </c>
      <c r="Y1082" s="141">
        <f t="shared" si="371"/>
        <v>0</v>
      </c>
      <c r="Z1082" s="141">
        <f t="shared" si="372"/>
        <v>0</v>
      </c>
      <c r="AA1082" s="141">
        <f t="shared" si="373"/>
        <v>0</v>
      </c>
      <c r="AB1082" s="141">
        <f t="shared" si="374"/>
        <v>0</v>
      </c>
      <c r="AC1082" s="141">
        <f t="shared" si="375"/>
        <v>0</v>
      </c>
      <c r="AD1082" s="141">
        <f t="shared" si="376"/>
        <v>0</v>
      </c>
      <c r="AE1082" s="141">
        <f t="shared" si="377"/>
        <v>0</v>
      </c>
      <c r="AF1082" s="141">
        <f t="shared" si="378"/>
        <v>0</v>
      </c>
      <c r="AG1082" s="141">
        <f t="shared" si="379"/>
        <v>0</v>
      </c>
      <c r="AH1082" s="141">
        <f t="shared" si="380"/>
        <v>0</v>
      </c>
      <c r="AI1082" s="141">
        <f t="shared" si="381"/>
        <v>0</v>
      </c>
      <c r="AJ1082" s="141">
        <f t="shared" si="382"/>
        <v>0</v>
      </c>
      <c r="AK1082" s="141">
        <f t="shared" si="383"/>
        <v>0</v>
      </c>
      <c r="AL1082" s="141">
        <f t="shared" si="384"/>
        <v>0</v>
      </c>
      <c r="AM1082" s="141">
        <f t="shared" si="385"/>
        <v>0</v>
      </c>
      <c r="AN1082" s="141">
        <f t="shared" si="386"/>
        <v>0</v>
      </c>
      <c r="AO1082" s="141">
        <f t="shared" si="387"/>
        <v>0</v>
      </c>
      <c r="AP1082" s="142"/>
      <c r="AQ1082" s="142"/>
      <c r="AR1082" s="141">
        <f t="shared" si="388"/>
        <v>0</v>
      </c>
      <c r="AS1082" s="141">
        <f t="shared" si="389"/>
        <v>0</v>
      </c>
      <c r="AT1082" s="141" t="str">
        <f t="shared" si="390"/>
        <v>Correct</v>
      </c>
      <c r="AU1082" s="142"/>
      <c r="AV1082" s="115" t="s">
        <v>99</v>
      </c>
      <c r="AW1082" s="115">
        <v>28</v>
      </c>
      <c r="AX1082" s="115" t="s">
        <v>181</v>
      </c>
      <c r="AY1082" s="115" t="s">
        <v>195</v>
      </c>
      <c r="AZ1082" s="115" t="s">
        <v>85</v>
      </c>
      <c r="BA1082" s="115" t="s">
        <v>86</v>
      </c>
      <c r="BB1082" s="115" t="s">
        <v>87</v>
      </c>
      <c r="BC1082" s="115" t="s">
        <v>101</v>
      </c>
      <c r="BD1082" s="115" t="s">
        <v>89</v>
      </c>
      <c r="BE1082" s="115" t="s">
        <v>90</v>
      </c>
      <c r="BF1082" s="115" t="s">
        <v>91</v>
      </c>
      <c r="BG1082" s="115" t="s">
        <v>91</v>
      </c>
    </row>
    <row r="1083" spans="1:59">
      <c r="A1083" s="115">
        <v>6985448889</v>
      </c>
      <c r="T1083" s="142"/>
      <c r="U1083" s="141">
        <f t="shared" si="368"/>
        <v>0</v>
      </c>
      <c r="V1083" s="141" t="e">
        <f t="shared" si="369"/>
        <v>#DIV/0!</v>
      </c>
      <c r="W1083" s="142"/>
      <c r="X1083" s="141">
        <f t="shared" si="370"/>
        <v>0</v>
      </c>
      <c r="Y1083" s="141">
        <f t="shared" si="371"/>
        <v>0</v>
      </c>
      <c r="Z1083" s="141">
        <f t="shared" si="372"/>
        <v>0</v>
      </c>
      <c r="AA1083" s="141">
        <f t="shared" si="373"/>
        <v>0</v>
      </c>
      <c r="AB1083" s="141">
        <f t="shared" si="374"/>
        <v>0</v>
      </c>
      <c r="AC1083" s="141">
        <f t="shared" si="375"/>
        <v>0</v>
      </c>
      <c r="AD1083" s="141">
        <f t="shared" si="376"/>
        <v>0</v>
      </c>
      <c r="AE1083" s="141">
        <f t="shared" si="377"/>
        <v>0</v>
      </c>
      <c r="AF1083" s="141">
        <f t="shared" si="378"/>
        <v>0</v>
      </c>
      <c r="AG1083" s="141">
        <f t="shared" si="379"/>
        <v>0</v>
      </c>
      <c r="AH1083" s="141">
        <f t="shared" si="380"/>
        <v>0</v>
      </c>
      <c r="AI1083" s="141">
        <f t="shared" si="381"/>
        <v>0</v>
      </c>
      <c r="AJ1083" s="141">
        <f t="shared" si="382"/>
        <v>0</v>
      </c>
      <c r="AK1083" s="141">
        <f t="shared" si="383"/>
        <v>0</v>
      </c>
      <c r="AL1083" s="141">
        <f t="shared" si="384"/>
        <v>0</v>
      </c>
      <c r="AM1083" s="141">
        <f t="shared" si="385"/>
        <v>0</v>
      </c>
      <c r="AN1083" s="141">
        <f t="shared" si="386"/>
        <v>0</v>
      </c>
      <c r="AO1083" s="141">
        <f t="shared" si="387"/>
        <v>0</v>
      </c>
      <c r="AP1083" s="142"/>
      <c r="AQ1083" s="142"/>
      <c r="AR1083" s="141">
        <f t="shared" si="388"/>
        <v>0</v>
      </c>
      <c r="AS1083" s="141">
        <f t="shared" si="389"/>
        <v>0</v>
      </c>
      <c r="AT1083" s="141" t="str">
        <f t="shared" si="390"/>
        <v>Correct</v>
      </c>
      <c r="AU1083" s="142"/>
      <c r="AV1083" s="115" t="s">
        <v>99</v>
      </c>
      <c r="AW1083" s="115">
        <v>33</v>
      </c>
      <c r="AX1083" s="115" t="s">
        <v>181</v>
      </c>
      <c r="AY1083" s="115" t="s">
        <v>239</v>
      </c>
      <c r="AZ1083" s="115" t="s">
        <v>85</v>
      </c>
      <c r="BA1083" s="115" t="s">
        <v>86</v>
      </c>
      <c r="BB1083" s="115" t="s">
        <v>87</v>
      </c>
      <c r="BC1083" s="115" t="s">
        <v>88</v>
      </c>
      <c r="BD1083" s="115" t="s">
        <v>111</v>
      </c>
      <c r="BE1083" s="115" t="s">
        <v>90</v>
      </c>
      <c r="BF1083" s="115" t="s">
        <v>91</v>
      </c>
      <c r="BG1083" s="115" t="s">
        <v>91</v>
      </c>
    </row>
    <row r="1084" spans="1:59">
      <c r="A1084" s="115">
        <v>6985414569</v>
      </c>
      <c r="T1084" s="142"/>
      <c r="U1084" s="141">
        <f t="shared" si="368"/>
        <v>0</v>
      </c>
      <c r="V1084" s="141" t="e">
        <f t="shared" si="369"/>
        <v>#DIV/0!</v>
      </c>
      <c r="W1084" s="142"/>
      <c r="X1084" s="141">
        <f t="shared" si="370"/>
        <v>0</v>
      </c>
      <c r="Y1084" s="141">
        <f t="shared" si="371"/>
        <v>0</v>
      </c>
      <c r="Z1084" s="141">
        <f t="shared" si="372"/>
        <v>0</v>
      </c>
      <c r="AA1084" s="141">
        <f t="shared" si="373"/>
        <v>0</v>
      </c>
      <c r="AB1084" s="141">
        <f t="shared" si="374"/>
        <v>0</v>
      </c>
      <c r="AC1084" s="141">
        <f t="shared" si="375"/>
        <v>0</v>
      </c>
      <c r="AD1084" s="141">
        <f t="shared" si="376"/>
        <v>0</v>
      </c>
      <c r="AE1084" s="141">
        <f t="shared" si="377"/>
        <v>0</v>
      </c>
      <c r="AF1084" s="141">
        <f t="shared" si="378"/>
        <v>0</v>
      </c>
      <c r="AG1084" s="141">
        <f t="shared" si="379"/>
        <v>0</v>
      </c>
      <c r="AH1084" s="141">
        <f t="shared" si="380"/>
        <v>0</v>
      </c>
      <c r="AI1084" s="141">
        <f t="shared" si="381"/>
        <v>0</v>
      </c>
      <c r="AJ1084" s="141">
        <f t="shared" si="382"/>
        <v>0</v>
      </c>
      <c r="AK1084" s="141">
        <f t="shared" si="383"/>
        <v>0</v>
      </c>
      <c r="AL1084" s="141">
        <f t="shared" si="384"/>
        <v>0</v>
      </c>
      <c r="AM1084" s="141">
        <f t="shared" si="385"/>
        <v>0</v>
      </c>
      <c r="AN1084" s="141">
        <f t="shared" si="386"/>
        <v>0</v>
      </c>
      <c r="AO1084" s="141">
        <f t="shared" si="387"/>
        <v>0</v>
      </c>
      <c r="AP1084" s="142"/>
      <c r="AQ1084" s="142"/>
      <c r="AR1084" s="141">
        <f t="shared" si="388"/>
        <v>0</v>
      </c>
      <c r="AS1084" s="141">
        <f t="shared" si="389"/>
        <v>0</v>
      </c>
      <c r="AT1084" s="141" t="str">
        <f t="shared" si="390"/>
        <v>Correct</v>
      </c>
      <c r="AU1084" s="142"/>
      <c r="AV1084" s="115" t="s">
        <v>83</v>
      </c>
      <c r="AW1084" s="115">
        <v>41</v>
      </c>
      <c r="AX1084" s="115" t="s">
        <v>181</v>
      </c>
      <c r="AY1084" s="115" t="s">
        <v>214</v>
      </c>
      <c r="AZ1084" s="115" t="s">
        <v>85</v>
      </c>
      <c r="BA1084" s="115" t="s">
        <v>86</v>
      </c>
      <c r="BB1084" s="115" t="s">
        <v>87</v>
      </c>
      <c r="BC1084" s="115" t="s">
        <v>93</v>
      </c>
      <c r="BD1084" s="115" t="s">
        <v>89</v>
      </c>
      <c r="BE1084" s="115" t="s">
        <v>90</v>
      </c>
      <c r="BF1084" s="115" t="s">
        <v>91</v>
      </c>
    </row>
    <row r="1085" spans="1:59">
      <c r="A1085" s="115">
        <v>6985163127</v>
      </c>
      <c r="T1085" s="142"/>
      <c r="U1085" s="141">
        <f t="shared" si="368"/>
        <v>0</v>
      </c>
      <c r="V1085" s="141" t="e">
        <f t="shared" si="369"/>
        <v>#DIV/0!</v>
      </c>
      <c r="W1085" s="142"/>
      <c r="X1085" s="141">
        <f t="shared" si="370"/>
        <v>0</v>
      </c>
      <c r="Y1085" s="141">
        <f t="shared" si="371"/>
        <v>0</v>
      </c>
      <c r="Z1085" s="141">
        <f t="shared" si="372"/>
        <v>0</v>
      </c>
      <c r="AA1085" s="141">
        <f t="shared" si="373"/>
        <v>0</v>
      </c>
      <c r="AB1085" s="141">
        <f t="shared" si="374"/>
        <v>0</v>
      </c>
      <c r="AC1085" s="141">
        <f t="shared" si="375"/>
        <v>0</v>
      </c>
      <c r="AD1085" s="141">
        <f t="shared" si="376"/>
        <v>0</v>
      </c>
      <c r="AE1085" s="141">
        <f t="shared" si="377"/>
        <v>0</v>
      </c>
      <c r="AF1085" s="141">
        <f t="shared" si="378"/>
        <v>0</v>
      </c>
      <c r="AG1085" s="141">
        <f t="shared" si="379"/>
        <v>0</v>
      </c>
      <c r="AH1085" s="141">
        <f t="shared" si="380"/>
        <v>0</v>
      </c>
      <c r="AI1085" s="141">
        <f t="shared" si="381"/>
        <v>0</v>
      </c>
      <c r="AJ1085" s="141">
        <f t="shared" si="382"/>
        <v>0</v>
      </c>
      <c r="AK1085" s="141">
        <f t="shared" si="383"/>
        <v>0</v>
      </c>
      <c r="AL1085" s="141">
        <f t="shared" si="384"/>
        <v>0</v>
      </c>
      <c r="AM1085" s="141">
        <f t="shared" si="385"/>
        <v>0</v>
      </c>
      <c r="AN1085" s="141">
        <f t="shared" si="386"/>
        <v>0</v>
      </c>
      <c r="AO1085" s="141">
        <f t="shared" si="387"/>
        <v>0</v>
      </c>
      <c r="AP1085" s="142"/>
      <c r="AQ1085" s="142"/>
      <c r="AR1085" s="141">
        <f t="shared" si="388"/>
        <v>0</v>
      </c>
      <c r="AS1085" s="141">
        <f t="shared" si="389"/>
        <v>0</v>
      </c>
      <c r="AT1085" s="141" t="str">
        <f t="shared" si="390"/>
        <v>Correct</v>
      </c>
      <c r="AU1085" s="142"/>
      <c r="AV1085" s="115" t="s">
        <v>99</v>
      </c>
      <c r="AW1085" s="115">
        <v>42</v>
      </c>
      <c r="AX1085" s="115" t="s">
        <v>181</v>
      </c>
      <c r="AY1085" s="115" t="s">
        <v>203</v>
      </c>
      <c r="AZ1085" s="115" t="s">
        <v>85</v>
      </c>
      <c r="BA1085" s="115" t="s">
        <v>86</v>
      </c>
      <c r="BB1085" s="115" t="s">
        <v>87</v>
      </c>
      <c r="BF1085" s="115" t="s">
        <v>91</v>
      </c>
      <c r="BG1085" s="115" t="s">
        <v>86</v>
      </c>
    </row>
    <row r="1086" spans="1:59">
      <c r="A1086" s="115">
        <v>6985107142</v>
      </c>
      <c r="T1086" s="142"/>
      <c r="U1086" s="141">
        <f t="shared" si="368"/>
        <v>0</v>
      </c>
      <c r="V1086" s="141" t="e">
        <f t="shared" si="369"/>
        <v>#DIV/0!</v>
      </c>
      <c r="W1086" s="142"/>
      <c r="X1086" s="141">
        <f t="shared" si="370"/>
        <v>0</v>
      </c>
      <c r="Y1086" s="141">
        <f t="shared" si="371"/>
        <v>0</v>
      </c>
      <c r="Z1086" s="141">
        <f t="shared" si="372"/>
        <v>0</v>
      </c>
      <c r="AA1086" s="141">
        <f t="shared" si="373"/>
        <v>0</v>
      </c>
      <c r="AB1086" s="141">
        <f t="shared" si="374"/>
        <v>0</v>
      </c>
      <c r="AC1086" s="141">
        <f t="shared" si="375"/>
        <v>0</v>
      </c>
      <c r="AD1086" s="141">
        <f t="shared" si="376"/>
        <v>0</v>
      </c>
      <c r="AE1086" s="141">
        <f t="shared" si="377"/>
        <v>0</v>
      </c>
      <c r="AF1086" s="141">
        <f t="shared" si="378"/>
        <v>0</v>
      </c>
      <c r="AG1086" s="141">
        <f t="shared" si="379"/>
        <v>0</v>
      </c>
      <c r="AH1086" s="141">
        <f t="shared" si="380"/>
        <v>0</v>
      </c>
      <c r="AI1086" s="141">
        <f t="shared" si="381"/>
        <v>0</v>
      </c>
      <c r="AJ1086" s="141">
        <f t="shared" si="382"/>
        <v>0</v>
      </c>
      <c r="AK1086" s="141">
        <f t="shared" si="383"/>
        <v>0</v>
      </c>
      <c r="AL1086" s="141">
        <f t="shared" si="384"/>
        <v>0</v>
      </c>
      <c r="AM1086" s="141">
        <f t="shared" si="385"/>
        <v>0</v>
      </c>
      <c r="AN1086" s="141">
        <f t="shared" si="386"/>
        <v>0</v>
      </c>
      <c r="AO1086" s="141">
        <f t="shared" si="387"/>
        <v>0</v>
      </c>
      <c r="AP1086" s="142"/>
      <c r="AQ1086" s="142"/>
      <c r="AR1086" s="141">
        <f t="shared" si="388"/>
        <v>0</v>
      </c>
      <c r="AS1086" s="141">
        <f t="shared" si="389"/>
        <v>0</v>
      </c>
      <c r="AT1086" s="141" t="str">
        <f t="shared" si="390"/>
        <v>Correct</v>
      </c>
      <c r="AU1086" s="142"/>
      <c r="AX1086" s="115" t="s">
        <v>181</v>
      </c>
    </row>
    <row r="1087" spans="1:59">
      <c r="A1087" s="115">
        <v>6982476447</v>
      </c>
      <c r="T1087" s="142"/>
      <c r="U1087" s="141">
        <f t="shared" si="368"/>
        <v>0</v>
      </c>
      <c r="V1087" s="141" t="e">
        <f t="shared" si="369"/>
        <v>#DIV/0!</v>
      </c>
      <c r="W1087" s="142"/>
      <c r="X1087" s="141">
        <f t="shared" si="370"/>
        <v>0</v>
      </c>
      <c r="Y1087" s="141">
        <f t="shared" si="371"/>
        <v>0</v>
      </c>
      <c r="Z1087" s="141">
        <f t="shared" si="372"/>
        <v>0</v>
      </c>
      <c r="AA1087" s="141">
        <f t="shared" si="373"/>
        <v>0</v>
      </c>
      <c r="AB1087" s="141">
        <f t="shared" si="374"/>
        <v>0</v>
      </c>
      <c r="AC1087" s="141">
        <f t="shared" si="375"/>
        <v>0</v>
      </c>
      <c r="AD1087" s="141">
        <f t="shared" si="376"/>
        <v>0</v>
      </c>
      <c r="AE1087" s="141">
        <f t="shared" si="377"/>
        <v>0</v>
      </c>
      <c r="AF1087" s="141">
        <f t="shared" si="378"/>
        <v>0</v>
      </c>
      <c r="AG1087" s="141">
        <f t="shared" si="379"/>
        <v>0</v>
      </c>
      <c r="AH1087" s="141">
        <f t="shared" si="380"/>
        <v>0</v>
      </c>
      <c r="AI1087" s="141">
        <f t="shared" si="381"/>
        <v>0</v>
      </c>
      <c r="AJ1087" s="141">
        <f t="shared" si="382"/>
        <v>0</v>
      </c>
      <c r="AK1087" s="141">
        <f t="shared" si="383"/>
        <v>0</v>
      </c>
      <c r="AL1087" s="141">
        <f t="shared" si="384"/>
        <v>0</v>
      </c>
      <c r="AM1087" s="141">
        <f t="shared" si="385"/>
        <v>0</v>
      </c>
      <c r="AN1087" s="141">
        <f t="shared" si="386"/>
        <v>0</v>
      </c>
      <c r="AO1087" s="141">
        <f t="shared" si="387"/>
        <v>0</v>
      </c>
      <c r="AP1087" s="142"/>
      <c r="AQ1087" s="142"/>
      <c r="AR1087" s="141">
        <f t="shared" si="388"/>
        <v>0</v>
      </c>
      <c r="AS1087" s="141">
        <f t="shared" si="389"/>
        <v>0</v>
      </c>
      <c r="AT1087" s="141" t="str">
        <f t="shared" si="390"/>
        <v>Correct</v>
      </c>
      <c r="AU1087" s="142"/>
      <c r="AV1087" s="115" t="s">
        <v>83</v>
      </c>
      <c r="AW1087" s="115">
        <v>86</v>
      </c>
      <c r="AX1087" s="115" t="s">
        <v>181</v>
      </c>
      <c r="AY1087" s="115" t="s">
        <v>239</v>
      </c>
      <c r="AZ1087" s="115" t="s">
        <v>85</v>
      </c>
      <c r="BA1087" s="115" t="s">
        <v>86</v>
      </c>
      <c r="BB1087" s="115" t="s">
        <v>87</v>
      </c>
      <c r="BD1087" s="115" t="s">
        <v>102</v>
      </c>
      <c r="BE1087" s="115" t="s">
        <v>106</v>
      </c>
      <c r="BF1087" s="115" t="s">
        <v>91</v>
      </c>
      <c r="BG1087" s="115" t="s">
        <v>86</v>
      </c>
    </row>
    <row r="1088" spans="1:59">
      <c r="A1088" s="115">
        <v>6982472889</v>
      </c>
      <c r="T1088" s="142"/>
      <c r="U1088" s="141">
        <f t="shared" si="368"/>
        <v>0</v>
      </c>
      <c r="V1088" s="141" t="e">
        <f t="shared" si="369"/>
        <v>#DIV/0!</v>
      </c>
      <c r="W1088" s="142"/>
      <c r="X1088" s="141">
        <f t="shared" si="370"/>
        <v>0</v>
      </c>
      <c r="Y1088" s="141">
        <f t="shared" si="371"/>
        <v>0</v>
      </c>
      <c r="Z1088" s="141">
        <f t="shared" si="372"/>
        <v>0</v>
      </c>
      <c r="AA1088" s="141">
        <f t="shared" si="373"/>
        <v>0</v>
      </c>
      <c r="AB1088" s="141">
        <f t="shared" si="374"/>
        <v>0</v>
      </c>
      <c r="AC1088" s="141">
        <f t="shared" si="375"/>
        <v>0</v>
      </c>
      <c r="AD1088" s="141">
        <f t="shared" si="376"/>
        <v>0</v>
      </c>
      <c r="AE1088" s="141">
        <f t="shared" si="377"/>
        <v>0</v>
      </c>
      <c r="AF1088" s="141">
        <f t="shared" si="378"/>
        <v>0</v>
      </c>
      <c r="AG1088" s="141">
        <f t="shared" si="379"/>
        <v>0</v>
      </c>
      <c r="AH1088" s="141">
        <f t="shared" si="380"/>
        <v>0</v>
      </c>
      <c r="AI1088" s="141">
        <f t="shared" si="381"/>
        <v>0</v>
      </c>
      <c r="AJ1088" s="141">
        <f t="shared" si="382"/>
        <v>0</v>
      </c>
      <c r="AK1088" s="141">
        <f t="shared" si="383"/>
        <v>0</v>
      </c>
      <c r="AL1088" s="141">
        <f t="shared" si="384"/>
        <v>0</v>
      </c>
      <c r="AM1088" s="141">
        <f t="shared" si="385"/>
        <v>0</v>
      </c>
      <c r="AN1088" s="141">
        <f t="shared" si="386"/>
        <v>0</v>
      </c>
      <c r="AO1088" s="141">
        <f t="shared" si="387"/>
        <v>0</v>
      </c>
      <c r="AP1088" s="142"/>
      <c r="AQ1088" s="142"/>
      <c r="AR1088" s="141">
        <f t="shared" si="388"/>
        <v>0</v>
      </c>
      <c r="AS1088" s="141">
        <f t="shared" si="389"/>
        <v>0</v>
      </c>
      <c r="AT1088" s="141" t="str">
        <f t="shared" si="390"/>
        <v>Correct</v>
      </c>
      <c r="AU1088" s="142"/>
      <c r="AV1088" s="115" t="s">
        <v>83</v>
      </c>
      <c r="AW1088" s="115">
        <v>37</v>
      </c>
      <c r="AX1088" s="115" t="s">
        <v>181</v>
      </c>
      <c r="AY1088" s="115" t="s">
        <v>483</v>
      </c>
      <c r="AZ1088" s="115" t="s">
        <v>85</v>
      </c>
      <c r="BA1088" s="115" t="s">
        <v>86</v>
      </c>
      <c r="BB1088" s="115" t="s">
        <v>87</v>
      </c>
      <c r="BC1088" s="115" t="s">
        <v>88</v>
      </c>
      <c r="BD1088" s="115" t="s">
        <v>114</v>
      </c>
      <c r="BE1088" s="115" t="s">
        <v>90</v>
      </c>
      <c r="BF1088" s="115" t="s">
        <v>91</v>
      </c>
      <c r="BG1088" s="115" t="s">
        <v>91</v>
      </c>
    </row>
    <row r="1089" spans="1:59">
      <c r="A1089" s="115">
        <v>6982470948</v>
      </c>
      <c r="T1089" s="142"/>
      <c r="U1089" s="141">
        <f t="shared" si="368"/>
        <v>0</v>
      </c>
      <c r="V1089" s="141" t="e">
        <f t="shared" si="369"/>
        <v>#DIV/0!</v>
      </c>
      <c r="W1089" s="142"/>
      <c r="X1089" s="141">
        <f t="shared" si="370"/>
        <v>0</v>
      </c>
      <c r="Y1089" s="141">
        <f t="shared" si="371"/>
        <v>0</v>
      </c>
      <c r="Z1089" s="141">
        <f t="shared" si="372"/>
        <v>0</v>
      </c>
      <c r="AA1089" s="141">
        <f t="shared" si="373"/>
        <v>0</v>
      </c>
      <c r="AB1089" s="141">
        <f t="shared" si="374"/>
        <v>0</v>
      </c>
      <c r="AC1089" s="141">
        <f t="shared" si="375"/>
        <v>0</v>
      </c>
      <c r="AD1089" s="141">
        <f t="shared" si="376"/>
        <v>0</v>
      </c>
      <c r="AE1089" s="141">
        <f t="shared" si="377"/>
        <v>0</v>
      </c>
      <c r="AF1089" s="141">
        <f t="shared" si="378"/>
        <v>0</v>
      </c>
      <c r="AG1089" s="141">
        <f t="shared" si="379"/>
        <v>0</v>
      </c>
      <c r="AH1089" s="141">
        <f t="shared" si="380"/>
        <v>0</v>
      </c>
      <c r="AI1089" s="141">
        <f t="shared" si="381"/>
        <v>0</v>
      </c>
      <c r="AJ1089" s="141">
        <f t="shared" si="382"/>
        <v>0</v>
      </c>
      <c r="AK1089" s="141">
        <f t="shared" si="383"/>
        <v>0</v>
      </c>
      <c r="AL1089" s="141">
        <f t="shared" si="384"/>
        <v>0</v>
      </c>
      <c r="AM1089" s="141">
        <f t="shared" si="385"/>
        <v>0</v>
      </c>
      <c r="AN1089" s="141">
        <f t="shared" si="386"/>
        <v>0</v>
      </c>
      <c r="AO1089" s="141">
        <f t="shared" si="387"/>
        <v>0</v>
      </c>
      <c r="AP1089" s="142"/>
      <c r="AQ1089" s="142"/>
      <c r="AR1089" s="141">
        <f t="shared" si="388"/>
        <v>0</v>
      </c>
      <c r="AS1089" s="141">
        <f t="shared" si="389"/>
        <v>0</v>
      </c>
      <c r="AT1089" s="141" t="str">
        <f t="shared" si="390"/>
        <v>Correct</v>
      </c>
      <c r="AU1089" s="142"/>
      <c r="AV1089" s="115" t="s">
        <v>99</v>
      </c>
      <c r="AW1089" s="115">
        <v>27</v>
      </c>
      <c r="AX1089" s="115" t="s">
        <v>181</v>
      </c>
      <c r="AY1089" s="115" t="s">
        <v>245</v>
      </c>
      <c r="AZ1089" s="115" t="s">
        <v>85</v>
      </c>
      <c r="BB1089" s="115" t="s">
        <v>87</v>
      </c>
      <c r="BC1089" s="115" t="s">
        <v>93</v>
      </c>
      <c r="BD1089" s="115" t="s">
        <v>102</v>
      </c>
      <c r="BE1089" s="115" t="s">
        <v>90</v>
      </c>
      <c r="BF1089" s="115" t="s">
        <v>91</v>
      </c>
      <c r="BG1089" s="115" t="s">
        <v>91</v>
      </c>
    </row>
    <row r="1090" spans="1:59">
      <c r="A1090" s="115">
        <v>6982464422</v>
      </c>
      <c r="T1090" s="142"/>
      <c r="U1090" s="141">
        <f t="shared" ref="U1090:U1094" si="391">COUNTA(B1090:T1090)</f>
        <v>0</v>
      </c>
      <c r="V1090" s="141" t="e">
        <f t="shared" ref="V1090:V1094" si="392">3/U1090</f>
        <v>#DIV/0!</v>
      </c>
      <c r="W1090" s="142"/>
      <c r="X1090" s="141">
        <f t="shared" si="370"/>
        <v>0</v>
      </c>
      <c r="Y1090" s="141">
        <f t="shared" si="371"/>
        <v>0</v>
      </c>
      <c r="Z1090" s="141">
        <f t="shared" si="372"/>
        <v>0</v>
      </c>
      <c r="AA1090" s="141">
        <f t="shared" si="373"/>
        <v>0</v>
      </c>
      <c r="AB1090" s="141">
        <f t="shared" si="374"/>
        <v>0</v>
      </c>
      <c r="AC1090" s="141">
        <f t="shared" si="375"/>
        <v>0</v>
      </c>
      <c r="AD1090" s="141">
        <f t="shared" si="376"/>
        <v>0</v>
      </c>
      <c r="AE1090" s="141">
        <f t="shared" si="377"/>
        <v>0</v>
      </c>
      <c r="AF1090" s="141">
        <f t="shared" si="378"/>
        <v>0</v>
      </c>
      <c r="AG1090" s="141">
        <f t="shared" si="379"/>
        <v>0</v>
      </c>
      <c r="AH1090" s="141">
        <f t="shared" si="380"/>
        <v>0</v>
      </c>
      <c r="AI1090" s="141">
        <f t="shared" si="381"/>
        <v>0</v>
      </c>
      <c r="AJ1090" s="141">
        <f t="shared" si="382"/>
        <v>0</v>
      </c>
      <c r="AK1090" s="141">
        <f t="shared" si="383"/>
        <v>0</v>
      </c>
      <c r="AL1090" s="141">
        <f t="shared" si="384"/>
        <v>0</v>
      </c>
      <c r="AM1090" s="141">
        <f t="shared" si="385"/>
        <v>0</v>
      </c>
      <c r="AN1090" s="141">
        <f t="shared" si="386"/>
        <v>0</v>
      </c>
      <c r="AO1090" s="141">
        <f t="shared" si="387"/>
        <v>0</v>
      </c>
      <c r="AP1090" s="142"/>
      <c r="AQ1090" s="142"/>
      <c r="AR1090" s="141">
        <f t="shared" si="388"/>
        <v>0</v>
      </c>
      <c r="AS1090" s="141">
        <f t="shared" si="389"/>
        <v>0</v>
      </c>
      <c r="AT1090" s="141" t="str">
        <f t="shared" ref="AT1090:AT1094" si="393">IF(AR1090=AS1090,"Correct",IF(AR1090=3,"Correct","Wrong"))</f>
        <v>Correct</v>
      </c>
      <c r="AU1090" s="142"/>
      <c r="AV1090" s="115" t="s">
        <v>99</v>
      </c>
      <c r="AW1090" s="115">
        <v>58</v>
      </c>
      <c r="AX1090" s="115" t="s">
        <v>181</v>
      </c>
      <c r="AY1090" s="115" t="s">
        <v>242</v>
      </c>
      <c r="AZ1090" s="115" t="s">
        <v>85</v>
      </c>
      <c r="BA1090" s="115" t="s">
        <v>86</v>
      </c>
      <c r="BC1090" s="115" t="s">
        <v>88</v>
      </c>
      <c r="BD1090" s="115" t="s">
        <v>89</v>
      </c>
      <c r="BE1090" s="115" t="s">
        <v>90</v>
      </c>
      <c r="BF1090" s="115" t="s">
        <v>91</v>
      </c>
      <c r="BG1090" s="115" t="s">
        <v>91</v>
      </c>
    </row>
    <row r="1091" spans="1:59">
      <c r="A1091" s="115">
        <v>6982463622</v>
      </c>
      <c r="T1091" s="142"/>
      <c r="U1091" s="141">
        <f t="shared" si="391"/>
        <v>0</v>
      </c>
      <c r="V1091" s="141" t="e">
        <f t="shared" si="392"/>
        <v>#DIV/0!</v>
      </c>
      <c r="W1091" s="142"/>
      <c r="X1091" s="141">
        <f t="shared" si="370"/>
        <v>0</v>
      </c>
      <c r="Y1091" s="141">
        <f t="shared" si="371"/>
        <v>0</v>
      </c>
      <c r="Z1091" s="141">
        <f t="shared" si="372"/>
        <v>0</v>
      </c>
      <c r="AA1091" s="141">
        <f t="shared" si="373"/>
        <v>0</v>
      </c>
      <c r="AB1091" s="141">
        <f t="shared" si="374"/>
        <v>0</v>
      </c>
      <c r="AC1091" s="141">
        <f t="shared" si="375"/>
        <v>0</v>
      </c>
      <c r="AD1091" s="141">
        <f t="shared" si="376"/>
        <v>0</v>
      </c>
      <c r="AE1091" s="141">
        <f t="shared" si="377"/>
        <v>0</v>
      </c>
      <c r="AF1091" s="141">
        <f t="shared" si="378"/>
        <v>0</v>
      </c>
      <c r="AG1091" s="141">
        <f t="shared" si="379"/>
        <v>0</v>
      </c>
      <c r="AH1091" s="141">
        <f t="shared" si="380"/>
        <v>0</v>
      </c>
      <c r="AI1091" s="141">
        <f t="shared" si="381"/>
        <v>0</v>
      </c>
      <c r="AJ1091" s="141">
        <f t="shared" si="382"/>
        <v>0</v>
      </c>
      <c r="AK1091" s="141">
        <f t="shared" si="383"/>
        <v>0</v>
      </c>
      <c r="AL1091" s="141">
        <f t="shared" si="384"/>
        <v>0</v>
      </c>
      <c r="AM1091" s="141">
        <f t="shared" si="385"/>
        <v>0</v>
      </c>
      <c r="AN1091" s="141">
        <f t="shared" si="386"/>
        <v>0</v>
      </c>
      <c r="AO1091" s="141">
        <f t="shared" si="387"/>
        <v>0</v>
      </c>
      <c r="AP1091" s="142"/>
      <c r="AQ1091" s="142"/>
      <c r="AR1091" s="141">
        <f t="shared" si="388"/>
        <v>0</v>
      </c>
      <c r="AS1091" s="141">
        <f t="shared" si="389"/>
        <v>0</v>
      </c>
      <c r="AT1091" s="141" t="str">
        <f t="shared" si="393"/>
        <v>Correct</v>
      </c>
      <c r="AU1091" s="142"/>
      <c r="AV1091" s="115" t="s">
        <v>99</v>
      </c>
      <c r="AW1091" s="115">
        <v>63</v>
      </c>
      <c r="AX1091" s="115" t="s">
        <v>181</v>
      </c>
      <c r="AY1091" s="115" t="s">
        <v>187</v>
      </c>
      <c r="AZ1091" s="115" t="s">
        <v>85</v>
      </c>
      <c r="BA1091" s="115" t="s">
        <v>86</v>
      </c>
      <c r="BB1091" s="115" t="s">
        <v>87</v>
      </c>
      <c r="BC1091" s="115" t="s">
        <v>88</v>
      </c>
      <c r="BD1091" s="115" t="s">
        <v>89</v>
      </c>
      <c r="BE1091" s="115" t="s">
        <v>90</v>
      </c>
      <c r="BF1091" s="115" t="s">
        <v>91</v>
      </c>
      <c r="BG1091" s="115" t="s">
        <v>91</v>
      </c>
    </row>
    <row r="1092" spans="1:59">
      <c r="A1092" s="115">
        <v>7045789067</v>
      </c>
      <c r="T1092" s="142"/>
      <c r="U1092" s="141">
        <f t="shared" si="391"/>
        <v>0</v>
      </c>
      <c r="V1092" s="141" t="e">
        <f t="shared" si="392"/>
        <v>#DIV/0!</v>
      </c>
      <c r="W1092" s="142"/>
      <c r="X1092" s="141">
        <f t="shared" si="370"/>
        <v>0</v>
      </c>
      <c r="Y1092" s="141">
        <f t="shared" si="371"/>
        <v>0</v>
      </c>
      <c r="Z1092" s="141">
        <f t="shared" si="372"/>
        <v>0</v>
      </c>
      <c r="AA1092" s="141">
        <f t="shared" si="373"/>
        <v>0</v>
      </c>
      <c r="AB1092" s="141">
        <f t="shared" si="374"/>
        <v>0</v>
      </c>
      <c r="AC1092" s="141">
        <f t="shared" si="375"/>
        <v>0</v>
      </c>
      <c r="AD1092" s="141">
        <f t="shared" si="376"/>
        <v>0</v>
      </c>
      <c r="AE1092" s="141">
        <f t="shared" si="377"/>
        <v>0</v>
      </c>
      <c r="AF1092" s="141">
        <f t="shared" si="378"/>
        <v>0</v>
      </c>
      <c r="AG1092" s="141">
        <f t="shared" si="379"/>
        <v>0</v>
      </c>
      <c r="AH1092" s="141">
        <f t="shared" si="380"/>
        <v>0</v>
      </c>
      <c r="AI1092" s="141">
        <f t="shared" si="381"/>
        <v>0</v>
      </c>
      <c r="AJ1092" s="141">
        <f t="shared" si="382"/>
        <v>0</v>
      </c>
      <c r="AK1092" s="141">
        <f t="shared" si="383"/>
        <v>0</v>
      </c>
      <c r="AL1092" s="141">
        <f t="shared" si="384"/>
        <v>0</v>
      </c>
      <c r="AM1092" s="141">
        <f t="shared" si="385"/>
        <v>0</v>
      </c>
      <c r="AN1092" s="141">
        <f t="shared" si="386"/>
        <v>0</v>
      </c>
      <c r="AO1092" s="141">
        <f t="shared" si="387"/>
        <v>0</v>
      </c>
      <c r="AP1092" s="142"/>
      <c r="AQ1092" s="142"/>
      <c r="AR1092" s="141">
        <f t="shared" si="388"/>
        <v>0</v>
      </c>
      <c r="AS1092" s="141">
        <f t="shared" si="389"/>
        <v>0</v>
      </c>
      <c r="AT1092" s="141" t="str">
        <f t="shared" si="393"/>
        <v>Correct</v>
      </c>
      <c r="AU1092" s="142"/>
      <c r="AV1092" s="115" t="s">
        <v>83</v>
      </c>
      <c r="AW1092" s="115">
        <v>71</v>
      </c>
      <c r="AX1092" s="115" t="s">
        <v>181</v>
      </c>
      <c r="AY1092" s="115" t="s">
        <v>190</v>
      </c>
      <c r="AZ1092" s="115" t="s">
        <v>85</v>
      </c>
      <c r="BA1092" s="115" t="s">
        <v>86</v>
      </c>
      <c r="BB1092" s="115" t="s">
        <v>87</v>
      </c>
      <c r="BC1092" s="115" t="s">
        <v>101</v>
      </c>
      <c r="BD1092" s="115" t="s">
        <v>102</v>
      </c>
      <c r="BE1092" s="115" t="s">
        <v>106</v>
      </c>
      <c r="BF1092" s="115" t="s">
        <v>91</v>
      </c>
      <c r="BG1092" s="115" t="s">
        <v>91</v>
      </c>
    </row>
    <row r="1093" spans="1:59">
      <c r="A1093" s="115">
        <v>7045766046</v>
      </c>
      <c r="T1093" s="142"/>
      <c r="U1093" s="141">
        <f t="shared" si="391"/>
        <v>0</v>
      </c>
      <c r="V1093" s="141" t="e">
        <f t="shared" si="392"/>
        <v>#DIV/0!</v>
      </c>
      <c r="W1093" s="142"/>
      <c r="X1093" s="141">
        <f t="shared" si="370"/>
        <v>0</v>
      </c>
      <c r="Y1093" s="141">
        <f t="shared" si="371"/>
        <v>0</v>
      </c>
      <c r="Z1093" s="141">
        <f t="shared" si="372"/>
        <v>0</v>
      </c>
      <c r="AA1093" s="141">
        <f t="shared" si="373"/>
        <v>0</v>
      </c>
      <c r="AB1093" s="141">
        <f t="shared" si="374"/>
        <v>0</v>
      </c>
      <c r="AC1093" s="141">
        <f t="shared" si="375"/>
        <v>0</v>
      </c>
      <c r="AD1093" s="141">
        <f t="shared" si="376"/>
        <v>0</v>
      </c>
      <c r="AE1093" s="141">
        <f t="shared" si="377"/>
        <v>0</v>
      </c>
      <c r="AF1093" s="141">
        <f t="shared" si="378"/>
        <v>0</v>
      </c>
      <c r="AG1093" s="141">
        <f t="shared" si="379"/>
        <v>0</v>
      </c>
      <c r="AH1093" s="141">
        <f t="shared" si="380"/>
        <v>0</v>
      </c>
      <c r="AI1093" s="141">
        <f t="shared" si="381"/>
        <v>0</v>
      </c>
      <c r="AJ1093" s="141">
        <f t="shared" si="382"/>
        <v>0</v>
      </c>
      <c r="AK1093" s="141">
        <f t="shared" si="383"/>
        <v>0</v>
      </c>
      <c r="AL1093" s="141">
        <f t="shared" si="384"/>
        <v>0</v>
      </c>
      <c r="AM1093" s="141">
        <f t="shared" si="385"/>
        <v>0</v>
      </c>
      <c r="AN1093" s="141">
        <f t="shared" si="386"/>
        <v>0</v>
      </c>
      <c r="AO1093" s="141">
        <f t="shared" si="387"/>
        <v>0</v>
      </c>
      <c r="AP1093" s="142"/>
      <c r="AQ1093" s="142"/>
      <c r="AR1093" s="141">
        <f t="shared" si="388"/>
        <v>0</v>
      </c>
      <c r="AS1093" s="141">
        <f t="shared" si="389"/>
        <v>0</v>
      </c>
      <c r="AT1093" s="141" t="str">
        <f t="shared" si="393"/>
        <v>Correct</v>
      </c>
      <c r="AU1093" s="142"/>
      <c r="AV1093" s="115" t="s">
        <v>83</v>
      </c>
      <c r="AW1093" s="115">
        <v>80</v>
      </c>
      <c r="AX1093" s="115" t="s">
        <v>181</v>
      </c>
      <c r="AY1093" s="115" t="s">
        <v>202</v>
      </c>
      <c r="AZ1093" s="115" t="s">
        <v>107</v>
      </c>
      <c r="BA1093" s="115" t="s">
        <v>86</v>
      </c>
      <c r="BB1093" s="115" t="s">
        <v>87</v>
      </c>
      <c r="BC1093" s="115" t="s">
        <v>101</v>
      </c>
      <c r="BD1093" s="115" t="s">
        <v>111</v>
      </c>
      <c r="BE1093" s="115" t="s">
        <v>106</v>
      </c>
      <c r="BF1093" s="115" t="s">
        <v>91</v>
      </c>
      <c r="BG1093" s="115" t="s">
        <v>91</v>
      </c>
    </row>
    <row r="1094" spans="1:59">
      <c r="A1094" s="115">
        <v>7045754897</v>
      </c>
      <c r="T1094" s="142"/>
      <c r="U1094" s="141">
        <f t="shared" si="391"/>
        <v>0</v>
      </c>
      <c r="V1094" s="141" t="e">
        <f t="shared" si="392"/>
        <v>#DIV/0!</v>
      </c>
      <c r="W1094" s="142"/>
      <c r="X1094" s="141">
        <f t="shared" si="370"/>
        <v>0</v>
      </c>
      <c r="Y1094" s="141">
        <f t="shared" si="371"/>
        <v>0</v>
      </c>
      <c r="Z1094" s="141">
        <f t="shared" si="372"/>
        <v>0</v>
      </c>
      <c r="AA1094" s="141">
        <f t="shared" si="373"/>
        <v>0</v>
      </c>
      <c r="AB1094" s="141">
        <f t="shared" si="374"/>
        <v>0</v>
      </c>
      <c r="AC1094" s="141">
        <f t="shared" si="375"/>
        <v>0</v>
      </c>
      <c r="AD1094" s="141">
        <f t="shared" si="376"/>
        <v>0</v>
      </c>
      <c r="AE1094" s="141">
        <f t="shared" si="377"/>
        <v>0</v>
      </c>
      <c r="AF1094" s="141">
        <f t="shared" si="378"/>
        <v>0</v>
      </c>
      <c r="AG1094" s="141">
        <f t="shared" si="379"/>
        <v>0</v>
      </c>
      <c r="AH1094" s="141">
        <f t="shared" si="380"/>
        <v>0</v>
      </c>
      <c r="AI1094" s="141">
        <f t="shared" si="381"/>
        <v>0</v>
      </c>
      <c r="AJ1094" s="141">
        <f t="shared" si="382"/>
        <v>0</v>
      </c>
      <c r="AK1094" s="141">
        <f t="shared" si="383"/>
        <v>0</v>
      </c>
      <c r="AL1094" s="141">
        <f t="shared" si="384"/>
        <v>0</v>
      </c>
      <c r="AM1094" s="141">
        <f t="shared" si="385"/>
        <v>0</v>
      </c>
      <c r="AN1094" s="141">
        <f t="shared" si="386"/>
        <v>0</v>
      </c>
      <c r="AO1094" s="141">
        <f t="shared" si="387"/>
        <v>0</v>
      </c>
      <c r="AP1094" s="142"/>
      <c r="AQ1094" s="142"/>
      <c r="AR1094" s="141">
        <f t="shared" si="388"/>
        <v>0</v>
      </c>
      <c r="AS1094" s="141">
        <f t="shared" si="389"/>
        <v>0</v>
      </c>
      <c r="AT1094" s="141" t="str">
        <f t="shared" si="393"/>
        <v>Correct</v>
      </c>
      <c r="AU1094" s="142"/>
      <c r="AV1094" s="115" t="s">
        <v>83</v>
      </c>
      <c r="AW1094" s="115">
        <v>51</v>
      </c>
      <c r="AX1094" s="115" t="s">
        <v>181</v>
      </c>
      <c r="AY1094" s="115" t="s">
        <v>188</v>
      </c>
      <c r="AZ1094" s="115" t="s">
        <v>85</v>
      </c>
      <c r="BA1094" s="115" t="s">
        <v>86</v>
      </c>
      <c r="BB1094" s="115" t="s">
        <v>87</v>
      </c>
      <c r="BD1094" s="115" t="s">
        <v>109</v>
      </c>
      <c r="BE1094" s="115" t="s">
        <v>90</v>
      </c>
      <c r="BF1094" s="115" t="s">
        <v>91</v>
      </c>
      <c r="BG1094" s="115" t="s">
        <v>91</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94"/>
  <sheetViews>
    <sheetView workbookViewId="0">
      <selection sqref="A1:XFD1048576"/>
    </sheetView>
  </sheetViews>
  <sheetFormatPr defaultRowHeight="14.5"/>
  <cols>
    <col min="1" max="1" width="11" style="115" customWidth="1"/>
    <col min="2" max="2" width="25.81640625" style="115" customWidth="1"/>
    <col min="3" max="3" width="7.26953125" style="115" customWidth="1"/>
    <col min="4" max="4" width="36.7265625" style="115" customWidth="1"/>
    <col min="5" max="5" width="16.54296875" style="115" customWidth="1"/>
    <col min="6" max="6" width="21.7265625" style="115" customWidth="1"/>
    <col min="7" max="7" width="10.1796875" style="115" customWidth="1"/>
    <col min="8" max="8" width="18.7265625" style="115" customWidth="1"/>
    <col min="9" max="9" width="6" style="115" customWidth="1"/>
    <col min="10" max="10" width="9.26953125" style="115" customWidth="1"/>
    <col min="11" max="11" width="8.26953125" style="115" customWidth="1"/>
    <col min="12" max="12" width="20.81640625" style="115" customWidth="1"/>
    <col min="13" max="13" width="8.26953125" style="115" customWidth="1"/>
    <col min="14" max="14" width="14.7265625" style="115" customWidth="1"/>
    <col min="15" max="15" width="11" style="115" customWidth="1"/>
    <col min="16" max="16" width="7.54296875" style="115" customWidth="1"/>
    <col min="17" max="17" width="3" style="115" customWidth="1"/>
    <col min="18" max="18" width="7.26953125" style="115" customWidth="1"/>
    <col min="19" max="19" width="26.7265625" style="115" customWidth="1"/>
    <col min="20" max="20" width="22.453125" style="115" customWidth="1"/>
    <col min="21" max="21" width="4" style="115" customWidth="1"/>
    <col min="22" max="22" width="88.7265625" style="115" bestFit="1" customWidth="1"/>
    <col min="23" max="23" width="18.1796875" style="115" customWidth="1"/>
    <col min="24" max="24" width="19.7265625" style="115" customWidth="1"/>
    <col min="25" max="25" width="35.1796875" style="115" customWidth="1"/>
    <col min="26" max="26" width="22" style="115" customWidth="1"/>
    <col min="27" max="27" width="4" style="115" customWidth="1"/>
    <col min="28" max="16384" width="8.7265625" style="115"/>
  </cols>
  <sheetData>
    <row r="1" spans="1:27" s="53" customFormat="1" ht="16">
      <c r="A1" s="139" t="s">
        <v>0</v>
      </c>
      <c r="B1" s="143" t="s">
        <v>67</v>
      </c>
      <c r="C1" s="139" t="s">
        <v>68</v>
      </c>
      <c r="D1" s="139" t="s">
        <v>69</v>
      </c>
      <c r="E1" s="139" t="s">
        <v>70</v>
      </c>
      <c r="F1" s="139" t="s">
        <v>71</v>
      </c>
      <c r="G1" s="139" t="s">
        <v>72</v>
      </c>
      <c r="H1" s="139" t="s">
        <v>73</v>
      </c>
      <c r="I1" s="139" t="s">
        <v>74</v>
      </c>
      <c r="J1" s="139" t="s">
        <v>75</v>
      </c>
      <c r="K1" s="139" t="s">
        <v>76</v>
      </c>
      <c r="L1" s="139" t="s">
        <v>77</v>
      </c>
      <c r="M1" s="139" t="s">
        <v>78</v>
      </c>
      <c r="N1" s="144" t="s">
        <v>79</v>
      </c>
      <c r="O1" s="139" t="s">
        <v>269</v>
      </c>
      <c r="P1" s="139" t="s">
        <v>7</v>
      </c>
      <c r="Q1" s="139" t="s">
        <v>8</v>
      </c>
      <c r="R1" s="139" t="s">
        <v>9</v>
      </c>
      <c r="S1" s="139" t="s">
        <v>248</v>
      </c>
      <c r="T1" s="139" t="s">
        <v>10</v>
      </c>
      <c r="U1" s="139" t="s">
        <v>11</v>
      </c>
      <c r="V1" s="139" t="s">
        <v>12</v>
      </c>
      <c r="W1" s="139" t="s">
        <v>13</v>
      </c>
      <c r="X1" s="139" t="s">
        <v>14</v>
      </c>
      <c r="Y1" s="139" t="s">
        <v>15</v>
      </c>
      <c r="Z1" s="139" t="s">
        <v>16</v>
      </c>
      <c r="AA1" s="139" t="s">
        <v>17</v>
      </c>
    </row>
    <row r="2" spans="1:27">
      <c r="A2" s="115">
        <v>5596064310</v>
      </c>
      <c r="C2" s="115" t="s">
        <v>68</v>
      </c>
      <c r="H2" s="115" t="s">
        <v>73</v>
      </c>
      <c r="J2" s="115" t="s">
        <v>75</v>
      </c>
      <c r="K2" s="115" t="s">
        <v>76</v>
      </c>
      <c r="M2" s="115" t="s">
        <v>78</v>
      </c>
      <c r="O2" s="141"/>
      <c r="P2" s="115" t="s">
        <v>83</v>
      </c>
      <c r="Q2" s="115">
        <v>23</v>
      </c>
      <c r="R2" s="115" t="s">
        <v>181</v>
      </c>
      <c r="S2" s="115" t="s">
        <v>234</v>
      </c>
      <c r="T2" s="115" t="s">
        <v>443</v>
      </c>
      <c r="U2" s="115" t="s">
        <v>91</v>
      </c>
      <c r="V2" s="115" t="s">
        <v>108</v>
      </c>
      <c r="W2" s="115" t="s">
        <v>93</v>
      </c>
      <c r="X2" s="115" t="s">
        <v>114</v>
      </c>
      <c r="Y2" s="115" t="s">
        <v>95</v>
      </c>
      <c r="Z2" s="115" t="s">
        <v>91</v>
      </c>
    </row>
    <row r="3" spans="1:27">
      <c r="A3" s="115">
        <v>5600128503</v>
      </c>
      <c r="D3" s="115" t="s">
        <v>69</v>
      </c>
      <c r="J3" s="115" t="s">
        <v>75</v>
      </c>
      <c r="M3" s="115" t="s">
        <v>78</v>
      </c>
      <c r="O3" s="141"/>
    </row>
    <row r="4" spans="1:27">
      <c r="A4" s="115">
        <v>5595231908</v>
      </c>
      <c r="H4" s="115" t="s">
        <v>73</v>
      </c>
      <c r="M4" s="115" t="s">
        <v>78</v>
      </c>
      <c r="N4" s="115" t="s">
        <v>79</v>
      </c>
      <c r="O4" s="141"/>
      <c r="P4" s="115" t="s">
        <v>83</v>
      </c>
      <c r="Q4" s="115">
        <v>34</v>
      </c>
      <c r="R4" s="115" t="s">
        <v>84</v>
      </c>
      <c r="S4" s="115" t="s">
        <v>457</v>
      </c>
      <c r="T4" s="115" t="s">
        <v>443</v>
      </c>
      <c r="U4" s="115" t="s">
        <v>91</v>
      </c>
      <c r="V4" s="115" t="s">
        <v>108</v>
      </c>
      <c r="W4" s="115" t="s">
        <v>93</v>
      </c>
      <c r="X4" s="115" t="s">
        <v>102</v>
      </c>
      <c r="Y4" s="115" t="s">
        <v>98</v>
      </c>
      <c r="Z4" s="115" t="s">
        <v>91</v>
      </c>
    </row>
    <row r="5" spans="1:27">
      <c r="A5" s="115">
        <v>5598586707</v>
      </c>
      <c r="B5" s="115" t="s">
        <v>67</v>
      </c>
      <c r="E5" s="115" t="s">
        <v>70</v>
      </c>
      <c r="G5" s="115" t="s">
        <v>72</v>
      </c>
      <c r="O5" s="141"/>
      <c r="P5" s="115" t="s">
        <v>99</v>
      </c>
      <c r="Q5" s="115">
        <v>45</v>
      </c>
      <c r="R5" s="115" t="s">
        <v>84</v>
      </c>
      <c r="S5" s="115" t="s">
        <v>456</v>
      </c>
      <c r="T5" s="115" t="s">
        <v>85</v>
      </c>
      <c r="U5" s="115" t="s">
        <v>91</v>
      </c>
      <c r="V5" s="115" t="s">
        <v>108</v>
      </c>
      <c r="W5" s="115" t="s">
        <v>93</v>
      </c>
      <c r="X5" s="115" t="s">
        <v>102</v>
      </c>
      <c r="Y5" s="115" t="s">
        <v>90</v>
      </c>
      <c r="Z5" s="115" t="s">
        <v>91</v>
      </c>
    </row>
    <row r="6" spans="1:27">
      <c r="A6" s="115">
        <v>5582038637</v>
      </c>
      <c r="B6" s="115" t="s">
        <v>67</v>
      </c>
      <c r="K6" s="115" t="s">
        <v>76</v>
      </c>
      <c r="M6" s="115" t="s">
        <v>78</v>
      </c>
      <c r="O6" s="141"/>
      <c r="P6" s="115" t="s">
        <v>99</v>
      </c>
      <c r="Q6" s="115">
        <v>45</v>
      </c>
      <c r="R6" s="115" t="s">
        <v>181</v>
      </c>
      <c r="S6" s="115" t="s">
        <v>461</v>
      </c>
      <c r="T6" s="115" t="s">
        <v>85</v>
      </c>
      <c r="U6" s="115" t="s">
        <v>91</v>
      </c>
      <c r="V6" s="115" t="s">
        <v>108</v>
      </c>
      <c r="W6" s="115" t="s">
        <v>93</v>
      </c>
      <c r="X6" s="115" t="s">
        <v>102</v>
      </c>
      <c r="Y6" s="115" t="s">
        <v>90</v>
      </c>
      <c r="Z6" s="115" t="s">
        <v>91</v>
      </c>
    </row>
    <row r="7" spans="1:27">
      <c r="A7" s="115">
        <v>5581409665</v>
      </c>
      <c r="I7" s="115" t="s">
        <v>74</v>
      </c>
      <c r="M7" s="115" t="s">
        <v>78</v>
      </c>
      <c r="N7" s="115" t="s">
        <v>79</v>
      </c>
      <c r="O7" s="141"/>
      <c r="P7" s="115" t="s">
        <v>83</v>
      </c>
      <c r="Q7" s="115">
        <v>21</v>
      </c>
      <c r="R7" s="115" t="s">
        <v>432</v>
      </c>
      <c r="T7" s="115" t="s">
        <v>85</v>
      </c>
      <c r="U7" s="115" t="s">
        <v>91</v>
      </c>
      <c r="V7" s="115" t="s">
        <v>462</v>
      </c>
      <c r="W7" s="115" t="s">
        <v>100</v>
      </c>
      <c r="X7" s="115" t="s">
        <v>111</v>
      </c>
      <c r="Y7" s="115" t="s">
        <v>95</v>
      </c>
      <c r="Z7" s="115" t="s">
        <v>91</v>
      </c>
    </row>
    <row r="8" spans="1:27">
      <c r="A8" s="115">
        <v>5608867859</v>
      </c>
      <c r="B8" s="115" t="s">
        <v>67</v>
      </c>
      <c r="H8" s="115" t="s">
        <v>73</v>
      </c>
      <c r="M8" s="115" t="s">
        <v>78</v>
      </c>
      <c r="O8" s="141"/>
      <c r="P8" s="115" t="s">
        <v>83</v>
      </c>
      <c r="Q8" s="115">
        <v>54</v>
      </c>
      <c r="R8" s="115" t="s">
        <v>432</v>
      </c>
    </row>
    <row r="9" spans="1:27">
      <c r="A9" s="115">
        <v>5584503887</v>
      </c>
      <c r="E9" s="115" t="s">
        <v>70</v>
      </c>
      <c r="K9" s="115" t="s">
        <v>76</v>
      </c>
      <c r="M9" s="115" t="s">
        <v>78</v>
      </c>
      <c r="N9" s="115" t="s">
        <v>79</v>
      </c>
      <c r="O9" s="141"/>
      <c r="P9" s="115" t="s">
        <v>99</v>
      </c>
      <c r="Q9" s="115">
        <v>15</v>
      </c>
      <c r="R9" s="115" t="s">
        <v>84</v>
      </c>
    </row>
    <row r="10" spans="1:27">
      <c r="A10" s="115">
        <v>5587766540</v>
      </c>
      <c r="B10" s="115" t="s">
        <v>67</v>
      </c>
      <c r="H10" s="115" t="s">
        <v>73</v>
      </c>
      <c r="K10" s="115" t="s">
        <v>76</v>
      </c>
      <c r="O10" s="141"/>
      <c r="P10" s="115" t="s">
        <v>99</v>
      </c>
      <c r="Q10" s="115">
        <v>28</v>
      </c>
      <c r="R10" s="115" t="s">
        <v>432</v>
      </c>
      <c r="T10" s="115" t="s">
        <v>443</v>
      </c>
      <c r="U10" s="115" t="s">
        <v>91</v>
      </c>
      <c r="V10" s="115" t="s">
        <v>108</v>
      </c>
      <c r="W10" s="115" t="s">
        <v>93</v>
      </c>
      <c r="X10" s="115" t="s">
        <v>102</v>
      </c>
      <c r="Y10" s="115" t="s">
        <v>90</v>
      </c>
      <c r="Z10" s="115" t="s">
        <v>91</v>
      </c>
    </row>
    <row r="11" spans="1:27">
      <c r="A11" s="115">
        <v>5593207446</v>
      </c>
      <c r="M11" s="115" t="s">
        <v>78</v>
      </c>
      <c r="O11" s="141"/>
      <c r="P11" s="115" t="s">
        <v>99</v>
      </c>
      <c r="Q11" s="115">
        <v>23</v>
      </c>
      <c r="R11" s="115" t="s">
        <v>84</v>
      </c>
      <c r="S11" s="115" t="s">
        <v>148</v>
      </c>
      <c r="T11" s="115" t="s">
        <v>85</v>
      </c>
      <c r="U11" s="115" t="s">
        <v>91</v>
      </c>
      <c r="V11" s="115" t="s">
        <v>108</v>
      </c>
      <c r="W11" s="115" t="s">
        <v>104</v>
      </c>
      <c r="X11" s="115" t="s">
        <v>112</v>
      </c>
      <c r="Y11" s="115" t="s">
        <v>90</v>
      </c>
      <c r="Z11" s="115" t="s">
        <v>91</v>
      </c>
    </row>
    <row r="12" spans="1:27">
      <c r="A12" s="115">
        <v>7011540857</v>
      </c>
      <c r="B12" s="115" t="s">
        <v>67</v>
      </c>
      <c r="F12" s="115" t="s">
        <v>71</v>
      </c>
      <c r="G12" s="115" t="s">
        <v>72</v>
      </c>
      <c r="H12" s="115" t="s">
        <v>73</v>
      </c>
      <c r="I12" s="115" t="s">
        <v>74</v>
      </c>
      <c r="J12" s="115" t="s">
        <v>75</v>
      </c>
      <c r="M12" s="115" t="s">
        <v>78</v>
      </c>
      <c r="O12" s="141"/>
      <c r="P12" s="115" t="s">
        <v>83</v>
      </c>
      <c r="Q12" s="115">
        <v>63</v>
      </c>
      <c r="R12" s="115" t="s">
        <v>181</v>
      </c>
      <c r="S12" s="115" t="s">
        <v>197</v>
      </c>
      <c r="T12" s="115" t="s">
        <v>85</v>
      </c>
      <c r="U12" s="115" t="s">
        <v>86</v>
      </c>
      <c r="V12" s="115" t="s">
        <v>87</v>
      </c>
      <c r="W12" s="115" t="s">
        <v>88</v>
      </c>
      <c r="X12" s="115" t="s">
        <v>89</v>
      </c>
      <c r="Y12" s="115" t="s">
        <v>90</v>
      </c>
      <c r="Z12" s="115" t="s">
        <v>91</v>
      </c>
      <c r="AA12" s="115" t="s">
        <v>91</v>
      </c>
    </row>
    <row r="13" spans="1:27">
      <c r="A13" s="115">
        <v>7020358197</v>
      </c>
      <c r="B13" s="115" t="s">
        <v>67</v>
      </c>
      <c r="D13" s="115" t="s">
        <v>69</v>
      </c>
      <c r="K13" s="115" t="s">
        <v>76</v>
      </c>
      <c r="O13" s="141"/>
      <c r="P13" s="115" t="s">
        <v>99</v>
      </c>
      <c r="Q13" s="115">
        <v>33</v>
      </c>
      <c r="R13" s="115" t="s">
        <v>181</v>
      </c>
      <c r="T13" s="115" t="s">
        <v>85</v>
      </c>
      <c r="U13" s="115" t="s">
        <v>86</v>
      </c>
      <c r="V13" s="115" t="s">
        <v>87</v>
      </c>
      <c r="W13" s="115" t="s">
        <v>96</v>
      </c>
      <c r="X13" s="115" t="s">
        <v>102</v>
      </c>
      <c r="Y13" s="115" t="s">
        <v>98</v>
      </c>
      <c r="Z13" s="115" t="s">
        <v>91</v>
      </c>
      <c r="AA13" s="115" t="s">
        <v>91</v>
      </c>
    </row>
    <row r="14" spans="1:27">
      <c r="A14" s="115">
        <v>7020339612</v>
      </c>
      <c r="B14" s="115" t="s">
        <v>67</v>
      </c>
      <c r="O14" s="141"/>
      <c r="P14" s="115" t="s">
        <v>83</v>
      </c>
      <c r="Q14" s="115">
        <v>53</v>
      </c>
      <c r="R14" s="115" t="s">
        <v>84</v>
      </c>
      <c r="S14" s="115" t="s">
        <v>126</v>
      </c>
      <c r="T14" s="115" t="s">
        <v>97</v>
      </c>
      <c r="U14" s="115" t="s">
        <v>86</v>
      </c>
      <c r="V14" s="115" t="s">
        <v>87</v>
      </c>
      <c r="W14" s="115" t="s">
        <v>104</v>
      </c>
      <c r="X14" s="115" t="s">
        <v>94</v>
      </c>
      <c r="Y14" s="115" t="s">
        <v>90</v>
      </c>
      <c r="Z14" s="115" t="s">
        <v>91</v>
      </c>
      <c r="AA14" s="115" t="s">
        <v>91</v>
      </c>
    </row>
    <row r="15" spans="1:27">
      <c r="A15" s="115">
        <v>7045756469</v>
      </c>
      <c r="M15" s="115" t="s">
        <v>78</v>
      </c>
      <c r="O15" s="141"/>
      <c r="P15" s="115" t="s">
        <v>83</v>
      </c>
      <c r="Q15" s="115">
        <v>65</v>
      </c>
      <c r="R15" s="115" t="s">
        <v>181</v>
      </c>
      <c r="S15" s="115" t="s">
        <v>206</v>
      </c>
      <c r="T15" s="115" t="s">
        <v>85</v>
      </c>
      <c r="U15" s="115" t="s">
        <v>86</v>
      </c>
      <c r="W15" s="115" t="s">
        <v>100</v>
      </c>
      <c r="X15" s="115" t="s">
        <v>89</v>
      </c>
      <c r="Y15" s="115" t="s">
        <v>90</v>
      </c>
      <c r="Z15" s="115" t="s">
        <v>91</v>
      </c>
      <c r="AA15" s="115" t="s">
        <v>91</v>
      </c>
    </row>
    <row r="16" spans="1:27">
      <c r="A16" s="115">
        <v>7007913480</v>
      </c>
      <c r="E16" s="115" t="s">
        <v>70</v>
      </c>
      <c r="F16" s="115" t="s">
        <v>71</v>
      </c>
      <c r="G16" s="115" t="s">
        <v>72</v>
      </c>
      <c r="O16" s="141"/>
      <c r="P16" s="115" t="s">
        <v>83</v>
      </c>
      <c r="R16" s="115" t="s">
        <v>84</v>
      </c>
      <c r="S16" s="115" t="s">
        <v>160</v>
      </c>
      <c r="T16" s="115" t="s">
        <v>97</v>
      </c>
      <c r="U16" s="115" t="s">
        <v>86</v>
      </c>
      <c r="V16" s="115" t="s">
        <v>87</v>
      </c>
      <c r="W16" s="115" t="s">
        <v>93</v>
      </c>
      <c r="X16" s="115" t="s">
        <v>102</v>
      </c>
      <c r="Y16" s="115" t="s">
        <v>106</v>
      </c>
      <c r="Z16" s="115" t="s">
        <v>91</v>
      </c>
      <c r="AA16" s="115" t="s">
        <v>91</v>
      </c>
    </row>
    <row r="17" spans="1:27">
      <c r="A17" s="115">
        <v>6985128250</v>
      </c>
      <c r="B17" s="115" t="s">
        <v>67</v>
      </c>
      <c r="E17" s="115" t="s">
        <v>70</v>
      </c>
      <c r="K17" s="115" t="s">
        <v>76</v>
      </c>
      <c r="L17" s="115" t="s">
        <v>77</v>
      </c>
      <c r="N17" s="115" t="s">
        <v>79</v>
      </c>
      <c r="O17" s="141"/>
      <c r="P17" s="115" t="s">
        <v>83</v>
      </c>
      <c r="Q17" s="115">
        <v>20</v>
      </c>
      <c r="R17" s="115" t="s">
        <v>181</v>
      </c>
      <c r="S17" s="115" t="s">
        <v>228</v>
      </c>
      <c r="T17" s="115" t="s">
        <v>114</v>
      </c>
      <c r="U17" s="115" t="s">
        <v>91</v>
      </c>
      <c r="V17" s="115" t="s">
        <v>87</v>
      </c>
      <c r="X17" s="115" t="s">
        <v>114</v>
      </c>
      <c r="Y17" s="115" t="s">
        <v>95</v>
      </c>
      <c r="Z17" s="115" t="s">
        <v>91</v>
      </c>
      <c r="AA17" s="115" t="s">
        <v>91</v>
      </c>
    </row>
    <row r="18" spans="1:27">
      <c r="A18" s="115">
        <v>7020356613</v>
      </c>
      <c r="B18" s="115" t="s">
        <v>67</v>
      </c>
      <c r="O18" s="141"/>
      <c r="P18" s="115" t="s">
        <v>83</v>
      </c>
      <c r="Q18" s="115">
        <v>65</v>
      </c>
      <c r="R18" s="115" t="s">
        <v>181</v>
      </c>
      <c r="S18" s="115" t="s">
        <v>196</v>
      </c>
      <c r="T18" s="115" t="s">
        <v>97</v>
      </c>
      <c r="W18" s="115" t="s">
        <v>101</v>
      </c>
      <c r="X18" s="115" t="s">
        <v>89</v>
      </c>
      <c r="Y18" s="115" t="s">
        <v>106</v>
      </c>
      <c r="Z18" s="115" t="s">
        <v>91</v>
      </c>
      <c r="AA18" s="115" t="s">
        <v>86</v>
      </c>
    </row>
    <row r="19" spans="1:27">
      <c r="A19" s="115">
        <v>7020568966</v>
      </c>
      <c r="B19" s="115" t="s">
        <v>67</v>
      </c>
      <c r="K19" s="115" t="s">
        <v>76</v>
      </c>
      <c r="O19" s="141"/>
      <c r="P19" s="115" t="s">
        <v>83</v>
      </c>
      <c r="Q19" s="115">
        <v>26</v>
      </c>
      <c r="R19" s="115" t="s">
        <v>84</v>
      </c>
      <c r="S19" s="115" t="s">
        <v>146</v>
      </c>
      <c r="U19" s="115" t="s">
        <v>91</v>
      </c>
      <c r="V19" s="115" t="s">
        <v>108</v>
      </c>
      <c r="W19" s="115" t="s">
        <v>93</v>
      </c>
      <c r="X19" s="115" t="s">
        <v>89</v>
      </c>
      <c r="Y19" s="115" t="s">
        <v>98</v>
      </c>
      <c r="Z19" s="115" t="s">
        <v>86</v>
      </c>
    </row>
    <row r="20" spans="1:27">
      <c r="A20" s="115">
        <v>5580958246</v>
      </c>
      <c r="B20" s="115" t="s">
        <v>67</v>
      </c>
      <c r="K20" s="115" t="s">
        <v>76</v>
      </c>
      <c r="M20" s="115" t="s">
        <v>78</v>
      </c>
      <c r="O20" s="141"/>
      <c r="P20" s="115" t="s">
        <v>83</v>
      </c>
      <c r="Q20" s="115">
        <v>42</v>
      </c>
      <c r="R20" s="115" t="s">
        <v>181</v>
      </c>
      <c r="S20" s="115" t="s">
        <v>247</v>
      </c>
      <c r="T20" s="115" t="s">
        <v>85</v>
      </c>
      <c r="U20" s="115" t="s">
        <v>91</v>
      </c>
      <c r="V20" s="115" t="s">
        <v>108</v>
      </c>
      <c r="W20" s="115" t="s">
        <v>93</v>
      </c>
      <c r="X20" s="115" t="s">
        <v>109</v>
      </c>
      <c r="Y20" s="115" t="s">
        <v>90</v>
      </c>
      <c r="Z20" s="115" t="s">
        <v>91</v>
      </c>
    </row>
    <row r="21" spans="1:27">
      <c r="A21" s="115">
        <v>5584687783</v>
      </c>
      <c r="H21" s="115" t="s">
        <v>73</v>
      </c>
      <c r="L21" s="115" t="s">
        <v>77</v>
      </c>
      <c r="O21" s="141"/>
      <c r="P21" s="115" t="s">
        <v>99</v>
      </c>
      <c r="Q21" s="115">
        <v>19</v>
      </c>
      <c r="R21" s="115" t="s">
        <v>84</v>
      </c>
      <c r="S21" s="115" t="s">
        <v>458</v>
      </c>
      <c r="T21" s="115" t="s">
        <v>110</v>
      </c>
      <c r="U21" s="115" t="s">
        <v>91</v>
      </c>
      <c r="V21" s="115" t="s">
        <v>108</v>
      </c>
      <c r="W21" s="115" t="s">
        <v>104</v>
      </c>
      <c r="X21" s="115" t="s">
        <v>102</v>
      </c>
      <c r="Y21" s="115" t="s">
        <v>95</v>
      </c>
      <c r="Z21" s="115" t="s">
        <v>91</v>
      </c>
    </row>
    <row r="22" spans="1:27">
      <c r="A22" s="115">
        <v>7007920056</v>
      </c>
      <c r="B22" s="115" t="s">
        <v>67</v>
      </c>
      <c r="C22" s="115" t="s">
        <v>68</v>
      </c>
      <c r="F22" s="115" t="s">
        <v>71</v>
      </c>
      <c r="K22" s="115" t="s">
        <v>76</v>
      </c>
      <c r="O22" s="141"/>
      <c r="P22" s="115" t="s">
        <v>99</v>
      </c>
      <c r="Q22" s="115">
        <v>67</v>
      </c>
      <c r="R22" s="115" t="s">
        <v>84</v>
      </c>
      <c r="S22" s="115" t="s">
        <v>130</v>
      </c>
      <c r="T22" s="115" t="s">
        <v>85</v>
      </c>
      <c r="V22" s="115" t="s">
        <v>87</v>
      </c>
      <c r="W22" s="115" t="s">
        <v>101</v>
      </c>
      <c r="X22" s="115" t="s">
        <v>94</v>
      </c>
      <c r="Y22" s="115" t="s">
        <v>113</v>
      </c>
      <c r="Z22" s="115" t="s">
        <v>91</v>
      </c>
      <c r="AA22" s="115" t="s">
        <v>91</v>
      </c>
    </row>
    <row r="23" spans="1:27">
      <c r="A23" s="115">
        <v>6988285005</v>
      </c>
      <c r="M23" s="115" t="s">
        <v>78</v>
      </c>
      <c r="O23" s="141"/>
      <c r="P23" s="115" t="s">
        <v>83</v>
      </c>
      <c r="Q23" s="115">
        <v>74</v>
      </c>
      <c r="R23" s="115" t="s">
        <v>84</v>
      </c>
      <c r="S23" s="115" t="s">
        <v>121</v>
      </c>
      <c r="T23" s="115" t="s">
        <v>85</v>
      </c>
      <c r="U23" s="115" t="s">
        <v>86</v>
      </c>
      <c r="V23" s="115" t="s">
        <v>87</v>
      </c>
      <c r="Z23" s="115" t="s">
        <v>91</v>
      </c>
      <c r="AA23" s="115" t="s">
        <v>91</v>
      </c>
    </row>
    <row r="24" spans="1:27">
      <c r="A24" s="115">
        <v>7011271863</v>
      </c>
      <c r="O24" s="141"/>
      <c r="P24" s="115" t="s">
        <v>83</v>
      </c>
      <c r="Q24" s="115">
        <v>39</v>
      </c>
      <c r="R24" s="115" t="s">
        <v>84</v>
      </c>
      <c r="S24" s="115" t="s">
        <v>135</v>
      </c>
      <c r="T24" s="115" t="s">
        <v>92</v>
      </c>
      <c r="U24" s="115" t="s">
        <v>86</v>
      </c>
      <c r="V24" s="115" t="s">
        <v>87</v>
      </c>
      <c r="W24" s="115" t="s">
        <v>101</v>
      </c>
      <c r="X24" s="115" t="s">
        <v>111</v>
      </c>
      <c r="Y24" s="115" t="s">
        <v>90</v>
      </c>
      <c r="Z24" s="115" t="s">
        <v>91</v>
      </c>
      <c r="AA24" s="115" t="s">
        <v>91</v>
      </c>
    </row>
    <row r="25" spans="1:27">
      <c r="A25" s="115">
        <v>7020351623</v>
      </c>
      <c r="B25" s="115" t="s">
        <v>67</v>
      </c>
      <c r="C25" s="115" t="s">
        <v>68</v>
      </c>
      <c r="F25" s="115" t="s">
        <v>71</v>
      </c>
      <c r="H25" s="115" t="s">
        <v>73</v>
      </c>
      <c r="K25" s="115" t="s">
        <v>76</v>
      </c>
      <c r="M25" s="115" t="s">
        <v>78</v>
      </c>
      <c r="O25" s="141"/>
      <c r="P25" s="115" t="s">
        <v>83</v>
      </c>
      <c r="Q25" s="115">
        <v>35</v>
      </c>
      <c r="R25" s="115" t="s">
        <v>181</v>
      </c>
      <c r="T25" s="115" t="s">
        <v>85</v>
      </c>
      <c r="U25" s="115" t="s">
        <v>86</v>
      </c>
      <c r="V25" s="115" t="s">
        <v>87</v>
      </c>
      <c r="W25" s="115" t="s">
        <v>93</v>
      </c>
      <c r="X25" s="115" t="s">
        <v>94</v>
      </c>
      <c r="Z25" s="115" t="s">
        <v>91</v>
      </c>
    </row>
    <row r="26" spans="1:27">
      <c r="A26" s="115">
        <v>6985129742</v>
      </c>
      <c r="B26" s="115" t="s">
        <v>67</v>
      </c>
      <c r="H26" s="115" t="s">
        <v>73</v>
      </c>
      <c r="K26" s="115" t="s">
        <v>76</v>
      </c>
      <c r="O26" s="141"/>
      <c r="P26" s="115" t="s">
        <v>83</v>
      </c>
      <c r="Q26" s="115">
        <v>41</v>
      </c>
      <c r="R26" s="115" t="s">
        <v>181</v>
      </c>
      <c r="S26" s="115" t="s">
        <v>228</v>
      </c>
      <c r="U26" s="115" t="s">
        <v>91</v>
      </c>
      <c r="V26" s="115" t="s">
        <v>108</v>
      </c>
      <c r="W26" s="115" t="s">
        <v>96</v>
      </c>
      <c r="X26" s="115" t="s">
        <v>112</v>
      </c>
      <c r="Y26" s="115" t="s">
        <v>98</v>
      </c>
      <c r="Z26" s="115" t="s">
        <v>91</v>
      </c>
    </row>
    <row r="27" spans="1:27">
      <c r="A27" s="115">
        <v>7020338842</v>
      </c>
      <c r="B27" s="115" t="s">
        <v>67</v>
      </c>
      <c r="E27" s="115" t="s">
        <v>70</v>
      </c>
      <c r="O27" s="141"/>
    </row>
    <row r="28" spans="1:27">
      <c r="A28" s="115">
        <v>7020566674</v>
      </c>
      <c r="F28" s="115" t="s">
        <v>71</v>
      </c>
      <c r="H28" s="115" t="s">
        <v>73</v>
      </c>
      <c r="O28" s="141"/>
      <c r="P28" s="115" t="s">
        <v>83</v>
      </c>
      <c r="Q28" s="115">
        <v>32</v>
      </c>
      <c r="R28" s="115" t="s">
        <v>84</v>
      </c>
      <c r="S28" s="115" t="s">
        <v>146</v>
      </c>
      <c r="U28" s="115" t="s">
        <v>91</v>
      </c>
      <c r="V28" s="115" t="s">
        <v>108</v>
      </c>
      <c r="W28" s="115" t="s">
        <v>93</v>
      </c>
      <c r="X28" s="115" t="s">
        <v>105</v>
      </c>
      <c r="Y28" s="115" t="s">
        <v>90</v>
      </c>
      <c r="Z28" s="115" t="s">
        <v>86</v>
      </c>
      <c r="AA28" s="115" t="s">
        <v>86</v>
      </c>
    </row>
    <row r="29" spans="1:27">
      <c r="A29" s="115">
        <v>7011541450</v>
      </c>
      <c r="B29" s="115" t="s">
        <v>67</v>
      </c>
      <c r="O29" s="141"/>
      <c r="P29" s="115" t="s">
        <v>83</v>
      </c>
      <c r="Q29" s="115">
        <v>44</v>
      </c>
      <c r="R29" s="115" t="s">
        <v>181</v>
      </c>
      <c r="S29" s="115" t="s">
        <v>215</v>
      </c>
      <c r="T29" s="115" t="s">
        <v>97</v>
      </c>
      <c r="U29" s="115" t="s">
        <v>91</v>
      </c>
      <c r="V29" s="115" t="s">
        <v>137</v>
      </c>
      <c r="W29" s="115" t="s">
        <v>88</v>
      </c>
      <c r="X29" s="115" t="s">
        <v>111</v>
      </c>
      <c r="Y29" s="115" t="s">
        <v>90</v>
      </c>
      <c r="Z29" s="115" t="s">
        <v>91</v>
      </c>
      <c r="AA29" s="115" t="s">
        <v>91</v>
      </c>
    </row>
    <row r="30" spans="1:27">
      <c r="A30" s="115">
        <v>5602856318</v>
      </c>
      <c r="B30" s="115" t="s">
        <v>67</v>
      </c>
      <c r="D30" s="115" t="s">
        <v>69</v>
      </c>
      <c r="K30" s="115" t="s">
        <v>76</v>
      </c>
      <c r="O30" s="141"/>
    </row>
    <row r="31" spans="1:27">
      <c r="A31" s="115">
        <v>7008107063</v>
      </c>
      <c r="B31" s="115" t="s">
        <v>67</v>
      </c>
      <c r="C31" s="115" t="s">
        <v>68</v>
      </c>
      <c r="O31" s="141"/>
      <c r="P31" s="115" t="s">
        <v>83</v>
      </c>
      <c r="Q31" s="115">
        <v>55</v>
      </c>
      <c r="R31" s="115" t="s">
        <v>84</v>
      </c>
      <c r="S31" s="115" t="s">
        <v>136</v>
      </c>
      <c r="U31" s="115" t="s">
        <v>86</v>
      </c>
      <c r="V31" s="115" t="s">
        <v>87</v>
      </c>
      <c r="W31" s="115" t="s">
        <v>101</v>
      </c>
      <c r="X31" s="115" t="s">
        <v>111</v>
      </c>
      <c r="Y31" s="115" t="s">
        <v>90</v>
      </c>
      <c r="Z31" s="115" t="s">
        <v>91</v>
      </c>
    </row>
    <row r="32" spans="1:27">
      <c r="A32" s="115">
        <v>7045761778</v>
      </c>
      <c r="B32" s="115" t="s">
        <v>67</v>
      </c>
      <c r="D32" s="115" t="s">
        <v>69</v>
      </c>
      <c r="E32" s="115" t="s">
        <v>70</v>
      </c>
      <c r="O32" s="141"/>
      <c r="P32" s="115" t="s">
        <v>83</v>
      </c>
      <c r="Q32" s="115">
        <v>59</v>
      </c>
      <c r="R32" s="115" t="s">
        <v>181</v>
      </c>
      <c r="S32" s="115" t="s">
        <v>224</v>
      </c>
      <c r="T32" s="115" t="s">
        <v>85</v>
      </c>
      <c r="U32" s="115" t="s">
        <v>86</v>
      </c>
      <c r="V32" s="115" t="s">
        <v>87</v>
      </c>
      <c r="W32" s="115" t="s">
        <v>93</v>
      </c>
      <c r="X32" s="115" t="s">
        <v>114</v>
      </c>
      <c r="Y32" s="115" t="s">
        <v>90</v>
      </c>
      <c r="Z32" s="115" t="s">
        <v>91</v>
      </c>
      <c r="AA32" s="115" t="s">
        <v>91</v>
      </c>
    </row>
    <row r="33" spans="1:27">
      <c r="A33" s="115">
        <v>6985468494</v>
      </c>
      <c r="B33" s="115" t="s">
        <v>67</v>
      </c>
      <c r="H33" s="115" t="s">
        <v>73</v>
      </c>
      <c r="M33" s="115" t="s">
        <v>78</v>
      </c>
      <c r="O33" s="141"/>
      <c r="P33" s="115" t="s">
        <v>83</v>
      </c>
      <c r="Q33" s="115">
        <v>20</v>
      </c>
      <c r="R33" s="115" t="s">
        <v>181</v>
      </c>
      <c r="T33" s="115" t="s">
        <v>92</v>
      </c>
      <c r="U33" s="115" t="s">
        <v>86</v>
      </c>
      <c r="V33" s="115" t="s">
        <v>87</v>
      </c>
      <c r="W33" s="115" t="s">
        <v>101</v>
      </c>
      <c r="X33" s="115" t="s">
        <v>94</v>
      </c>
      <c r="Y33" s="115" t="s">
        <v>90</v>
      </c>
      <c r="Z33" s="115" t="s">
        <v>91</v>
      </c>
      <c r="AA33" s="115" t="s">
        <v>91</v>
      </c>
    </row>
    <row r="34" spans="1:27">
      <c r="A34" s="115">
        <v>6985451620</v>
      </c>
      <c r="B34" s="115" t="s">
        <v>67</v>
      </c>
      <c r="H34" s="115" t="s">
        <v>73</v>
      </c>
      <c r="M34" s="115" t="s">
        <v>78</v>
      </c>
      <c r="O34" s="141"/>
      <c r="P34" s="115" t="s">
        <v>83</v>
      </c>
      <c r="Q34" s="115">
        <v>20</v>
      </c>
      <c r="R34" s="115" t="s">
        <v>181</v>
      </c>
      <c r="T34" s="115" t="s">
        <v>92</v>
      </c>
      <c r="U34" s="115" t="s">
        <v>86</v>
      </c>
      <c r="V34" s="115" t="s">
        <v>87</v>
      </c>
      <c r="W34" s="115" t="s">
        <v>101</v>
      </c>
      <c r="X34" s="115" t="s">
        <v>94</v>
      </c>
      <c r="Y34" s="115" t="s">
        <v>90</v>
      </c>
      <c r="Z34" s="115" t="s">
        <v>91</v>
      </c>
      <c r="AA34" s="115" t="s">
        <v>91</v>
      </c>
    </row>
    <row r="35" spans="1:27">
      <c r="A35" s="115">
        <v>7020571014</v>
      </c>
      <c r="E35" s="115" t="s">
        <v>70</v>
      </c>
      <c r="J35" s="115" t="s">
        <v>75</v>
      </c>
      <c r="M35" s="115" t="s">
        <v>78</v>
      </c>
      <c r="O35" s="141"/>
      <c r="P35" s="115" t="s">
        <v>83</v>
      </c>
      <c r="Q35" s="115">
        <v>25</v>
      </c>
      <c r="R35" s="115" t="s">
        <v>84</v>
      </c>
      <c r="S35" s="115" t="s">
        <v>130</v>
      </c>
      <c r="U35" s="115" t="s">
        <v>91</v>
      </c>
      <c r="V35" s="115" t="s">
        <v>108</v>
      </c>
      <c r="W35" s="115" t="s">
        <v>93</v>
      </c>
      <c r="Y35" s="115" t="s">
        <v>113</v>
      </c>
      <c r="Z35" s="115" t="s">
        <v>91</v>
      </c>
      <c r="AA35" s="115" t="s">
        <v>91</v>
      </c>
    </row>
    <row r="36" spans="1:27">
      <c r="A36" s="115">
        <v>5604317314</v>
      </c>
      <c r="D36" s="115" t="s">
        <v>69</v>
      </c>
      <c r="H36" s="115" t="s">
        <v>73</v>
      </c>
      <c r="O36" s="141"/>
      <c r="P36" s="115" t="s">
        <v>83</v>
      </c>
      <c r="Q36" s="115">
        <v>40</v>
      </c>
      <c r="R36" s="115" t="s">
        <v>181</v>
      </c>
      <c r="S36" s="115" t="s">
        <v>221</v>
      </c>
      <c r="T36" s="115" t="s">
        <v>85</v>
      </c>
      <c r="U36" s="115" t="s">
        <v>86</v>
      </c>
      <c r="V36" s="115" t="s">
        <v>87</v>
      </c>
      <c r="W36" s="115" t="s">
        <v>93</v>
      </c>
      <c r="X36" s="115" t="s">
        <v>94</v>
      </c>
      <c r="Y36" s="115" t="s">
        <v>90</v>
      </c>
      <c r="Z36" s="115" t="s">
        <v>91</v>
      </c>
      <c r="AA36" s="115" t="s">
        <v>91</v>
      </c>
    </row>
    <row r="37" spans="1:27">
      <c r="A37" s="115">
        <v>7044845272</v>
      </c>
      <c r="B37" s="115" t="s">
        <v>67</v>
      </c>
      <c r="F37" s="115" t="s">
        <v>71</v>
      </c>
      <c r="G37" s="115" t="s">
        <v>72</v>
      </c>
      <c r="O37" s="141"/>
      <c r="P37" s="115" t="s">
        <v>83</v>
      </c>
      <c r="Q37" s="115">
        <v>74</v>
      </c>
      <c r="R37" s="115" t="s">
        <v>181</v>
      </c>
      <c r="S37" s="115" t="s">
        <v>240</v>
      </c>
      <c r="T37" s="115" t="s">
        <v>85</v>
      </c>
      <c r="U37" s="115" t="s">
        <v>86</v>
      </c>
      <c r="V37" s="115" t="s">
        <v>87</v>
      </c>
      <c r="W37" s="115" t="s">
        <v>96</v>
      </c>
      <c r="X37" s="115" t="s">
        <v>89</v>
      </c>
      <c r="Y37" s="115" t="s">
        <v>106</v>
      </c>
      <c r="Z37" s="115" t="s">
        <v>91</v>
      </c>
      <c r="AA37" s="115" t="s">
        <v>86</v>
      </c>
    </row>
    <row r="38" spans="1:27">
      <c r="A38" s="115">
        <v>7045755681</v>
      </c>
      <c r="B38" s="115" t="s">
        <v>67</v>
      </c>
      <c r="G38" s="115" t="s">
        <v>72</v>
      </c>
      <c r="O38" s="141"/>
      <c r="P38" s="115" t="s">
        <v>83</v>
      </c>
      <c r="Q38" s="115">
        <v>57</v>
      </c>
      <c r="R38" s="115" t="s">
        <v>181</v>
      </c>
      <c r="S38" s="115" t="s">
        <v>215</v>
      </c>
      <c r="T38" s="115" t="s">
        <v>85</v>
      </c>
      <c r="U38" s="115" t="s">
        <v>86</v>
      </c>
      <c r="V38" s="115" t="s">
        <v>87</v>
      </c>
      <c r="W38" s="115" t="s">
        <v>96</v>
      </c>
      <c r="X38" s="115" t="s">
        <v>112</v>
      </c>
      <c r="Y38" s="115" t="s">
        <v>106</v>
      </c>
      <c r="Z38" s="115" t="s">
        <v>91</v>
      </c>
      <c r="AA38" s="115" t="s">
        <v>91</v>
      </c>
    </row>
    <row r="39" spans="1:27">
      <c r="A39" s="115">
        <v>7020343073</v>
      </c>
      <c r="B39" s="115" t="s">
        <v>67</v>
      </c>
      <c r="H39" s="115" t="s">
        <v>73</v>
      </c>
      <c r="K39" s="115" t="s">
        <v>76</v>
      </c>
      <c r="O39" s="141"/>
      <c r="P39" s="115" t="s">
        <v>99</v>
      </c>
      <c r="Q39" s="115">
        <v>29</v>
      </c>
      <c r="R39" s="115" t="s">
        <v>181</v>
      </c>
      <c r="S39" s="115" t="s">
        <v>206</v>
      </c>
      <c r="T39" s="115" t="s">
        <v>85</v>
      </c>
      <c r="V39" s="115" t="s">
        <v>87</v>
      </c>
      <c r="W39" s="115" t="s">
        <v>101</v>
      </c>
      <c r="X39" s="115" t="s">
        <v>102</v>
      </c>
      <c r="Y39" s="115" t="s">
        <v>90</v>
      </c>
      <c r="Z39" s="115" t="s">
        <v>91</v>
      </c>
      <c r="AA39" s="115" t="s">
        <v>91</v>
      </c>
    </row>
    <row r="40" spans="1:27">
      <c r="A40" s="115">
        <v>7020566393</v>
      </c>
      <c r="G40" s="115" t="s">
        <v>72</v>
      </c>
      <c r="K40" s="115" t="s">
        <v>76</v>
      </c>
      <c r="O40" s="141"/>
      <c r="P40" s="115" t="s">
        <v>83</v>
      </c>
      <c r="Q40" s="115">
        <v>21</v>
      </c>
      <c r="R40" s="115" t="s">
        <v>84</v>
      </c>
      <c r="S40" s="115" t="s">
        <v>146</v>
      </c>
      <c r="U40" s="115" t="s">
        <v>91</v>
      </c>
      <c r="V40" s="115" t="s">
        <v>108</v>
      </c>
      <c r="W40" s="115" t="s">
        <v>93</v>
      </c>
      <c r="X40" s="115" t="s">
        <v>105</v>
      </c>
      <c r="Y40" s="115" t="s">
        <v>98</v>
      </c>
      <c r="Z40" s="115" t="s">
        <v>91</v>
      </c>
      <c r="AA40" s="115" t="s">
        <v>91</v>
      </c>
    </row>
    <row r="41" spans="1:27">
      <c r="A41" s="115">
        <v>7020569233</v>
      </c>
      <c r="H41" s="115" t="s">
        <v>73</v>
      </c>
      <c r="K41" s="115" t="s">
        <v>76</v>
      </c>
      <c r="N41" s="115" t="s">
        <v>79</v>
      </c>
      <c r="O41" s="141"/>
      <c r="P41" s="115" t="s">
        <v>83</v>
      </c>
      <c r="Q41" s="115">
        <v>27</v>
      </c>
      <c r="R41" s="115" t="s">
        <v>84</v>
      </c>
      <c r="S41" s="115" t="s">
        <v>160</v>
      </c>
      <c r="U41" s="115" t="s">
        <v>91</v>
      </c>
      <c r="V41" s="115" t="s">
        <v>108</v>
      </c>
      <c r="W41" s="115" t="s">
        <v>93</v>
      </c>
      <c r="X41" s="115" t="s">
        <v>105</v>
      </c>
      <c r="Y41" s="115" t="s">
        <v>98</v>
      </c>
      <c r="Z41" s="115" t="s">
        <v>91</v>
      </c>
      <c r="AA41" s="115" t="s">
        <v>86</v>
      </c>
    </row>
    <row r="42" spans="1:27">
      <c r="A42" s="115">
        <v>6985718327</v>
      </c>
      <c r="B42" s="115" t="s">
        <v>67</v>
      </c>
      <c r="O42" s="141"/>
      <c r="P42" s="115" t="s">
        <v>99</v>
      </c>
      <c r="Q42" s="115">
        <v>24</v>
      </c>
      <c r="R42" s="115" t="s">
        <v>181</v>
      </c>
      <c r="S42" s="115" t="s">
        <v>433</v>
      </c>
      <c r="T42" s="115" t="s">
        <v>85</v>
      </c>
      <c r="U42" s="115" t="s">
        <v>86</v>
      </c>
      <c r="W42" s="115" t="s">
        <v>93</v>
      </c>
      <c r="X42" s="115" t="s">
        <v>94</v>
      </c>
      <c r="Y42" s="115" t="s">
        <v>95</v>
      </c>
      <c r="Z42" s="115" t="s">
        <v>91</v>
      </c>
      <c r="AA42" s="115" t="s">
        <v>91</v>
      </c>
    </row>
    <row r="43" spans="1:27">
      <c r="A43" s="115">
        <v>7020571360</v>
      </c>
      <c r="B43" s="115" t="s">
        <v>67</v>
      </c>
      <c r="K43" s="115" t="s">
        <v>76</v>
      </c>
      <c r="O43" s="141"/>
      <c r="P43" s="115" t="s">
        <v>99</v>
      </c>
      <c r="Q43" s="115">
        <v>23</v>
      </c>
      <c r="R43" s="115" t="s">
        <v>84</v>
      </c>
      <c r="S43" s="115" t="s">
        <v>165</v>
      </c>
      <c r="T43" s="115" t="s">
        <v>110</v>
      </c>
      <c r="U43" s="115" t="s">
        <v>91</v>
      </c>
      <c r="V43" s="115" t="s">
        <v>108</v>
      </c>
      <c r="W43" s="115" t="s">
        <v>104</v>
      </c>
      <c r="X43" s="115" t="s">
        <v>112</v>
      </c>
      <c r="Y43" s="115" t="s">
        <v>113</v>
      </c>
      <c r="Z43" s="115" t="s">
        <v>91</v>
      </c>
      <c r="AA43" s="115" t="s">
        <v>91</v>
      </c>
    </row>
    <row r="44" spans="1:27">
      <c r="A44" s="115">
        <v>7020345168</v>
      </c>
      <c r="B44" s="115" t="s">
        <v>67</v>
      </c>
      <c r="E44" s="115" t="s">
        <v>70</v>
      </c>
      <c r="O44" s="141"/>
      <c r="P44" s="115" t="s">
        <v>99</v>
      </c>
      <c r="Q44" s="115">
        <v>20</v>
      </c>
      <c r="R44" s="115" t="s">
        <v>181</v>
      </c>
      <c r="T44" s="115" t="s">
        <v>85</v>
      </c>
      <c r="U44" s="115" t="s">
        <v>86</v>
      </c>
      <c r="V44" s="115" t="s">
        <v>87</v>
      </c>
      <c r="W44" s="115" t="s">
        <v>88</v>
      </c>
      <c r="X44" s="115" t="s">
        <v>94</v>
      </c>
      <c r="Y44" s="115" t="s">
        <v>90</v>
      </c>
      <c r="AA44" s="115" t="s">
        <v>91</v>
      </c>
    </row>
    <row r="45" spans="1:27">
      <c r="A45" s="115">
        <v>7020565957</v>
      </c>
      <c r="B45" s="115" t="s">
        <v>67</v>
      </c>
      <c r="O45" s="141"/>
      <c r="P45" s="115" t="s">
        <v>83</v>
      </c>
      <c r="Q45" s="115">
        <v>22</v>
      </c>
      <c r="R45" s="115" t="s">
        <v>84</v>
      </c>
      <c r="S45" s="115" t="s">
        <v>146</v>
      </c>
      <c r="T45" s="115" t="s">
        <v>85</v>
      </c>
      <c r="U45" s="115" t="s">
        <v>91</v>
      </c>
      <c r="V45" s="115" t="s">
        <v>108</v>
      </c>
      <c r="X45" s="115" t="s">
        <v>89</v>
      </c>
      <c r="Y45" s="115" t="s">
        <v>98</v>
      </c>
      <c r="Z45" s="115" t="s">
        <v>91</v>
      </c>
      <c r="AA45" s="115" t="s">
        <v>91</v>
      </c>
    </row>
    <row r="46" spans="1:27">
      <c r="A46" s="115">
        <v>6985117812</v>
      </c>
      <c r="B46" s="115" t="s">
        <v>67</v>
      </c>
      <c r="O46" s="141"/>
      <c r="P46" s="115" t="s">
        <v>99</v>
      </c>
      <c r="Q46" s="115">
        <v>62</v>
      </c>
      <c r="R46" s="115" t="s">
        <v>181</v>
      </c>
      <c r="S46" s="115" t="s">
        <v>220</v>
      </c>
      <c r="T46" s="115" t="s">
        <v>114</v>
      </c>
      <c r="V46" s="115" t="s">
        <v>87</v>
      </c>
      <c r="X46" s="115" t="s">
        <v>102</v>
      </c>
      <c r="Y46" s="115" t="s">
        <v>106</v>
      </c>
      <c r="Z46" s="115" t="s">
        <v>91</v>
      </c>
    </row>
    <row r="47" spans="1:27">
      <c r="A47" s="115">
        <v>5585022258</v>
      </c>
      <c r="B47" s="115" t="s">
        <v>67</v>
      </c>
      <c r="F47" s="115" t="s">
        <v>71</v>
      </c>
      <c r="H47" s="115" t="s">
        <v>73</v>
      </c>
      <c r="O47" s="141"/>
      <c r="P47" s="115" t="s">
        <v>99</v>
      </c>
      <c r="Q47" s="115">
        <v>67</v>
      </c>
      <c r="R47" s="115" t="s">
        <v>181</v>
      </c>
      <c r="S47" s="115" t="s">
        <v>205</v>
      </c>
      <c r="T47" s="115" t="s">
        <v>85</v>
      </c>
      <c r="U47" s="115" t="s">
        <v>86</v>
      </c>
      <c r="V47" s="115" t="s">
        <v>87</v>
      </c>
      <c r="W47" s="115" t="s">
        <v>101</v>
      </c>
      <c r="X47" s="115" t="s">
        <v>94</v>
      </c>
      <c r="Y47" s="115" t="s">
        <v>90</v>
      </c>
      <c r="Z47" s="115" t="s">
        <v>91</v>
      </c>
      <c r="AA47" s="115" t="s">
        <v>91</v>
      </c>
    </row>
    <row r="48" spans="1:27">
      <c r="A48" s="115">
        <v>5582680487</v>
      </c>
      <c r="F48" s="115" t="s">
        <v>71</v>
      </c>
      <c r="H48" s="115" t="s">
        <v>73</v>
      </c>
      <c r="I48" s="115" t="s">
        <v>74</v>
      </c>
      <c r="O48" s="141"/>
      <c r="P48" s="115" t="s">
        <v>83</v>
      </c>
      <c r="Q48" s="115">
        <v>13</v>
      </c>
      <c r="R48" s="115" t="s">
        <v>432</v>
      </c>
      <c r="T48" s="115" t="s">
        <v>85</v>
      </c>
      <c r="U48" s="115" t="s">
        <v>91</v>
      </c>
      <c r="V48" s="115" t="s">
        <v>108</v>
      </c>
      <c r="W48" s="115" t="s">
        <v>96</v>
      </c>
      <c r="X48" s="115" t="s">
        <v>112</v>
      </c>
      <c r="Y48" s="115" t="s">
        <v>95</v>
      </c>
      <c r="Z48" s="115" t="s">
        <v>91</v>
      </c>
    </row>
    <row r="49" spans="1:27">
      <c r="A49" s="115">
        <v>5606294744</v>
      </c>
      <c r="G49" s="115" t="s">
        <v>72</v>
      </c>
      <c r="H49" s="115" t="s">
        <v>73</v>
      </c>
      <c r="M49" s="115" t="s">
        <v>78</v>
      </c>
      <c r="O49" s="141"/>
      <c r="P49" s="115" t="s">
        <v>83</v>
      </c>
      <c r="Q49" s="115">
        <v>37</v>
      </c>
      <c r="R49" s="115" t="s">
        <v>84</v>
      </c>
      <c r="S49" s="115" t="s">
        <v>450</v>
      </c>
      <c r="T49" s="115" t="s">
        <v>443</v>
      </c>
      <c r="U49" s="115" t="s">
        <v>91</v>
      </c>
      <c r="V49" s="115" t="s">
        <v>108</v>
      </c>
      <c r="W49" s="115" t="s">
        <v>93</v>
      </c>
      <c r="X49" s="115" t="s">
        <v>89</v>
      </c>
      <c r="Y49" s="115" t="s">
        <v>113</v>
      </c>
      <c r="Z49" s="115" t="s">
        <v>91</v>
      </c>
    </row>
    <row r="50" spans="1:27">
      <c r="A50" s="115">
        <v>5582253562</v>
      </c>
      <c r="B50" s="115" t="s">
        <v>67</v>
      </c>
      <c r="H50" s="115" t="s">
        <v>73</v>
      </c>
      <c r="K50" s="115" t="s">
        <v>76</v>
      </c>
      <c r="O50" s="141"/>
      <c r="P50" s="115" t="s">
        <v>99</v>
      </c>
      <c r="Q50" s="115">
        <v>28</v>
      </c>
      <c r="R50" s="115" t="s">
        <v>84</v>
      </c>
    </row>
    <row r="51" spans="1:27">
      <c r="A51" s="115">
        <v>7008117822</v>
      </c>
      <c r="B51" s="115" t="s">
        <v>67</v>
      </c>
      <c r="D51" s="115" t="s">
        <v>69</v>
      </c>
      <c r="E51" s="115" t="s">
        <v>70</v>
      </c>
      <c r="G51" s="115" t="s">
        <v>72</v>
      </c>
      <c r="O51" s="141"/>
      <c r="P51" s="115" t="s">
        <v>83</v>
      </c>
      <c r="Q51" s="115">
        <v>61</v>
      </c>
      <c r="R51" s="115" t="s">
        <v>84</v>
      </c>
      <c r="S51" s="115" t="s">
        <v>152</v>
      </c>
      <c r="T51" s="115" t="s">
        <v>85</v>
      </c>
      <c r="U51" s="115" t="s">
        <v>86</v>
      </c>
      <c r="V51" s="115" t="s">
        <v>87</v>
      </c>
      <c r="W51" s="115" t="s">
        <v>101</v>
      </c>
      <c r="X51" s="115" t="s">
        <v>111</v>
      </c>
      <c r="Y51" s="115" t="s">
        <v>106</v>
      </c>
      <c r="Z51" s="115" t="s">
        <v>91</v>
      </c>
      <c r="AA51" s="115" t="s">
        <v>91</v>
      </c>
    </row>
    <row r="52" spans="1:27">
      <c r="A52" s="115">
        <v>7044851575</v>
      </c>
      <c r="F52" s="115" t="s">
        <v>71</v>
      </c>
      <c r="G52" s="115" t="s">
        <v>72</v>
      </c>
      <c r="O52" s="141"/>
      <c r="P52" s="115" t="s">
        <v>83</v>
      </c>
      <c r="Q52" s="115">
        <v>51</v>
      </c>
      <c r="R52" s="115" t="s">
        <v>84</v>
      </c>
      <c r="S52" s="115" t="s">
        <v>152</v>
      </c>
      <c r="T52" s="115" t="s">
        <v>85</v>
      </c>
      <c r="U52" s="115" t="s">
        <v>86</v>
      </c>
      <c r="V52" s="115" t="s">
        <v>87</v>
      </c>
      <c r="X52" s="115" t="s">
        <v>102</v>
      </c>
      <c r="Z52" s="115" t="s">
        <v>91</v>
      </c>
      <c r="AA52" s="115" t="s">
        <v>86</v>
      </c>
    </row>
    <row r="53" spans="1:27">
      <c r="A53" s="117">
        <v>5577180139</v>
      </c>
      <c r="B53" s="117" t="s">
        <v>67</v>
      </c>
      <c r="C53" s="117" t="s">
        <v>68</v>
      </c>
      <c r="D53" s="117"/>
      <c r="E53" s="117"/>
      <c r="F53" s="117" t="s">
        <v>71</v>
      </c>
      <c r="G53" s="117"/>
      <c r="H53" s="117"/>
      <c r="I53" s="117"/>
      <c r="J53" s="117"/>
      <c r="K53" s="117"/>
      <c r="L53" s="117"/>
      <c r="M53" s="117"/>
      <c r="N53" s="117"/>
      <c r="O53" s="141"/>
      <c r="P53" s="117" t="s">
        <v>83</v>
      </c>
      <c r="Q53" s="117">
        <v>62</v>
      </c>
      <c r="R53" s="117" t="s">
        <v>84</v>
      </c>
      <c r="S53" s="117" t="s">
        <v>147</v>
      </c>
      <c r="T53" s="117" t="s">
        <v>85</v>
      </c>
      <c r="U53" s="117" t="s">
        <v>86</v>
      </c>
      <c r="V53" s="117" t="s">
        <v>87</v>
      </c>
      <c r="W53" s="117" t="s">
        <v>88</v>
      </c>
      <c r="X53" s="117" t="s">
        <v>114</v>
      </c>
      <c r="Y53" s="117" t="s">
        <v>90</v>
      </c>
      <c r="Z53" s="117" t="s">
        <v>91</v>
      </c>
      <c r="AA53" s="117" t="s">
        <v>91</v>
      </c>
    </row>
    <row r="54" spans="1:27">
      <c r="A54" s="115">
        <v>7011089385</v>
      </c>
      <c r="D54" s="115" t="s">
        <v>69</v>
      </c>
      <c r="F54" s="115" t="s">
        <v>71</v>
      </c>
      <c r="M54" s="115" t="s">
        <v>78</v>
      </c>
      <c r="O54" s="141"/>
      <c r="P54" s="115" t="s">
        <v>83</v>
      </c>
      <c r="Q54" s="115">
        <v>40</v>
      </c>
      <c r="R54" s="115" t="s">
        <v>181</v>
      </c>
      <c r="S54" s="115" t="s">
        <v>433</v>
      </c>
      <c r="T54" s="115" t="s">
        <v>92</v>
      </c>
      <c r="U54" s="115" t="s">
        <v>86</v>
      </c>
      <c r="V54" s="115" t="s">
        <v>87</v>
      </c>
      <c r="W54" s="115" t="s">
        <v>101</v>
      </c>
      <c r="X54" s="115" t="s">
        <v>89</v>
      </c>
      <c r="Y54" s="115" t="s">
        <v>90</v>
      </c>
      <c r="Z54" s="115" t="s">
        <v>91</v>
      </c>
      <c r="AA54" s="115" t="s">
        <v>91</v>
      </c>
    </row>
    <row r="55" spans="1:27">
      <c r="A55" s="115">
        <v>6985140585</v>
      </c>
      <c r="G55" s="115" t="s">
        <v>72</v>
      </c>
      <c r="H55" s="115" t="s">
        <v>73</v>
      </c>
      <c r="K55" s="115" t="s">
        <v>76</v>
      </c>
      <c r="O55" s="141"/>
      <c r="P55" s="115" t="s">
        <v>83</v>
      </c>
      <c r="Q55" s="115">
        <v>28</v>
      </c>
      <c r="R55" s="115" t="s">
        <v>181</v>
      </c>
      <c r="S55" s="115" t="s">
        <v>228</v>
      </c>
      <c r="U55" s="115" t="s">
        <v>91</v>
      </c>
      <c r="V55" s="115" t="s">
        <v>108</v>
      </c>
      <c r="W55" s="115" t="s">
        <v>96</v>
      </c>
      <c r="X55" s="115" t="s">
        <v>112</v>
      </c>
      <c r="Y55" s="115" t="s">
        <v>113</v>
      </c>
      <c r="Z55" s="115" t="s">
        <v>86</v>
      </c>
      <c r="AA55" s="115" t="s">
        <v>91</v>
      </c>
    </row>
    <row r="56" spans="1:27">
      <c r="A56" s="115">
        <v>5609177656</v>
      </c>
      <c r="B56" s="115" t="s">
        <v>67</v>
      </c>
      <c r="K56" s="115" t="s">
        <v>76</v>
      </c>
      <c r="M56" s="115" t="s">
        <v>78</v>
      </c>
      <c r="O56" s="141"/>
      <c r="P56" s="115" t="s">
        <v>99</v>
      </c>
      <c r="Q56" s="115">
        <v>30</v>
      </c>
      <c r="R56" s="115" t="s">
        <v>432</v>
      </c>
    </row>
    <row r="57" spans="1:27">
      <c r="A57" s="115">
        <v>5584115991</v>
      </c>
      <c r="E57" s="115" t="s">
        <v>70</v>
      </c>
      <c r="G57" s="115" t="s">
        <v>72</v>
      </c>
      <c r="M57" s="115" t="s">
        <v>78</v>
      </c>
      <c r="O57" s="141"/>
      <c r="P57" s="115" t="s">
        <v>99</v>
      </c>
      <c r="Q57" s="115">
        <v>21</v>
      </c>
      <c r="R57" s="115" t="s">
        <v>181</v>
      </c>
      <c r="S57" s="115" t="s">
        <v>427</v>
      </c>
      <c r="T57" s="115" t="s">
        <v>85</v>
      </c>
      <c r="U57" s="115" t="s">
        <v>86</v>
      </c>
      <c r="V57" s="115" t="s">
        <v>459</v>
      </c>
      <c r="W57" s="115" t="s">
        <v>93</v>
      </c>
      <c r="X57" s="115" t="s">
        <v>105</v>
      </c>
      <c r="Y57" s="115" t="s">
        <v>113</v>
      </c>
      <c r="Z57" s="115" t="s">
        <v>86</v>
      </c>
    </row>
    <row r="58" spans="1:27">
      <c r="A58" s="115">
        <v>6988289922</v>
      </c>
      <c r="B58" s="115" t="s">
        <v>67</v>
      </c>
      <c r="O58" s="141"/>
      <c r="P58" s="115" t="s">
        <v>99</v>
      </c>
      <c r="Q58" s="115">
        <v>72</v>
      </c>
      <c r="R58" s="115" t="s">
        <v>84</v>
      </c>
      <c r="S58" s="115" t="s">
        <v>149</v>
      </c>
      <c r="T58" s="115" t="s">
        <v>97</v>
      </c>
      <c r="U58" s="115" t="s">
        <v>86</v>
      </c>
      <c r="V58" s="115" t="s">
        <v>87</v>
      </c>
      <c r="X58" s="115" t="s">
        <v>102</v>
      </c>
      <c r="Y58" s="115" t="s">
        <v>90</v>
      </c>
      <c r="Z58" s="115" t="s">
        <v>91</v>
      </c>
      <c r="AA58" s="115" t="s">
        <v>86</v>
      </c>
    </row>
    <row r="59" spans="1:27">
      <c r="A59" s="115">
        <v>7020567816</v>
      </c>
      <c r="B59" s="115" t="s">
        <v>67</v>
      </c>
      <c r="E59" s="115" t="s">
        <v>70</v>
      </c>
      <c r="G59" s="115" t="s">
        <v>72</v>
      </c>
      <c r="O59" s="141"/>
      <c r="P59" s="115" t="s">
        <v>83</v>
      </c>
      <c r="Q59" s="115">
        <v>33</v>
      </c>
      <c r="R59" s="115" t="s">
        <v>84</v>
      </c>
      <c r="U59" s="115" t="s">
        <v>91</v>
      </c>
      <c r="V59" s="115" t="s">
        <v>108</v>
      </c>
      <c r="W59" s="115" t="s">
        <v>93</v>
      </c>
      <c r="X59" s="115" t="s">
        <v>105</v>
      </c>
      <c r="Y59" s="115" t="s">
        <v>98</v>
      </c>
      <c r="Z59" s="115" t="s">
        <v>91</v>
      </c>
      <c r="AA59" s="115" t="s">
        <v>91</v>
      </c>
    </row>
    <row r="60" spans="1:27">
      <c r="A60" s="115">
        <v>5584412974</v>
      </c>
      <c r="E60" s="115" t="s">
        <v>70</v>
      </c>
      <c r="O60" s="141"/>
      <c r="P60" s="115" t="s">
        <v>83</v>
      </c>
      <c r="Q60" s="115">
        <v>52</v>
      </c>
      <c r="R60" s="115" t="s">
        <v>181</v>
      </c>
      <c r="S60" s="115" t="s">
        <v>438</v>
      </c>
      <c r="T60" s="115" t="s">
        <v>85</v>
      </c>
      <c r="U60" s="115" t="s">
        <v>86</v>
      </c>
      <c r="V60" s="115" t="s">
        <v>87</v>
      </c>
      <c r="W60" s="115" t="s">
        <v>88</v>
      </c>
      <c r="X60" s="115" t="s">
        <v>94</v>
      </c>
      <c r="Y60" s="115" t="s">
        <v>90</v>
      </c>
      <c r="Z60" s="115" t="s">
        <v>91</v>
      </c>
      <c r="AA60" s="115" t="s">
        <v>91</v>
      </c>
    </row>
    <row r="61" spans="1:27">
      <c r="A61" s="115">
        <v>7011540571</v>
      </c>
      <c r="E61" s="115" t="s">
        <v>70</v>
      </c>
      <c r="G61" s="115" t="s">
        <v>72</v>
      </c>
      <c r="I61" s="115" t="s">
        <v>74</v>
      </c>
      <c r="O61" s="141"/>
      <c r="P61" s="115" t="s">
        <v>83</v>
      </c>
      <c r="R61" s="115" t="s">
        <v>84</v>
      </c>
      <c r="S61" s="115" t="s">
        <v>143</v>
      </c>
      <c r="U61" s="115" t="s">
        <v>91</v>
      </c>
      <c r="V61" s="115" t="s">
        <v>108</v>
      </c>
      <c r="W61" s="115" t="s">
        <v>93</v>
      </c>
      <c r="X61" s="115" t="s">
        <v>89</v>
      </c>
      <c r="Z61" s="115" t="s">
        <v>91</v>
      </c>
      <c r="AA61" s="115" t="s">
        <v>86</v>
      </c>
    </row>
    <row r="62" spans="1:27">
      <c r="A62" s="115">
        <v>7020347529</v>
      </c>
      <c r="B62" s="115" t="s">
        <v>67</v>
      </c>
      <c r="E62" s="115" t="s">
        <v>70</v>
      </c>
      <c r="O62" s="141"/>
      <c r="P62" s="115" t="s">
        <v>99</v>
      </c>
      <c r="Q62" s="115">
        <v>37</v>
      </c>
      <c r="R62" s="115" t="s">
        <v>181</v>
      </c>
      <c r="S62" s="115" t="s">
        <v>221</v>
      </c>
      <c r="T62" s="115" t="s">
        <v>85</v>
      </c>
      <c r="U62" s="115" t="s">
        <v>86</v>
      </c>
      <c r="V62" s="115" t="s">
        <v>87</v>
      </c>
      <c r="W62" s="115" t="s">
        <v>101</v>
      </c>
      <c r="X62" s="115" t="s">
        <v>102</v>
      </c>
      <c r="Y62" s="115" t="s">
        <v>90</v>
      </c>
      <c r="Z62" s="115" t="s">
        <v>91</v>
      </c>
      <c r="AA62" s="115" t="s">
        <v>91</v>
      </c>
    </row>
    <row r="63" spans="1:27">
      <c r="A63" s="115">
        <v>5588240909</v>
      </c>
      <c r="C63" s="115" t="s">
        <v>68</v>
      </c>
      <c r="H63" s="115" t="s">
        <v>73</v>
      </c>
      <c r="M63" s="115" t="s">
        <v>78</v>
      </c>
      <c r="O63" s="141"/>
      <c r="P63" s="115" t="s">
        <v>99</v>
      </c>
      <c r="Q63" s="115">
        <v>28</v>
      </c>
      <c r="R63" s="115" t="s">
        <v>432</v>
      </c>
      <c r="T63" s="115" t="s">
        <v>443</v>
      </c>
      <c r="U63" s="115" t="s">
        <v>91</v>
      </c>
      <c r="V63" s="115" t="s">
        <v>108</v>
      </c>
      <c r="W63" s="115" t="s">
        <v>93</v>
      </c>
      <c r="X63" s="115" t="s">
        <v>102</v>
      </c>
      <c r="Y63" s="115" t="s">
        <v>90</v>
      </c>
      <c r="Z63" s="115" t="s">
        <v>91</v>
      </c>
    </row>
    <row r="64" spans="1:27">
      <c r="A64" s="115">
        <v>5597267091</v>
      </c>
      <c r="N64" s="115" t="s">
        <v>79</v>
      </c>
      <c r="O64" s="141"/>
      <c r="P64" s="115" t="s">
        <v>99</v>
      </c>
      <c r="Q64" s="115">
        <v>32</v>
      </c>
      <c r="R64" s="115" t="s">
        <v>84</v>
      </c>
      <c r="S64" s="115" t="s">
        <v>453</v>
      </c>
      <c r="T64" s="115" t="s">
        <v>443</v>
      </c>
      <c r="U64" s="115" t="s">
        <v>91</v>
      </c>
      <c r="V64" s="115" t="s">
        <v>108</v>
      </c>
      <c r="W64" s="115" t="s">
        <v>93</v>
      </c>
      <c r="X64" s="115" t="s">
        <v>109</v>
      </c>
      <c r="Y64" s="115" t="s">
        <v>113</v>
      </c>
      <c r="Z64" s="115" t="s">
        <v>91</v>
      </c>
    </row>
    <row r="65" spans="1:27">
      <c r="A65" s="115">
        <v>5602845451</v>
      </c>
      <c r="H65" s="115" t="s">
        <v>73</v>
      </c>
      <c r="K65" s="115" t="s">
        <v>76</v>
      </c>
      <c r="N65" s="115" t="s">
        <v>79</v>
      </c>
      <c r="O65" s="141"/>
    </row>
    <row r="66" spans="1:27">
      <c r="A66" s="115">
        <v>7011078670</v>
      </c>
      <c r="B66" s="115" t="s">
        <v>67</v>
      </c>
      <c r="C66" s="115" t="s">
        <v>68</v>
      </c>
      <c r="E66" s="115" t="s">
        <v>70</v>
      </c>
      <c r="J66" s="115" t="s">
        <v>75</v>
      </c>
      <c r="K66" s="115" t="s">
        <v>76</v>
      </c>
      <c r="M66" s="115" t="s">
        <v>78</v>
      </c>
      <c r="O66" s="141"/>
      <c r="P66" s="115" t="s">
        <v>83</v>
      </c>
      <c r="Q66" s="115">
        <v>31</v>
      </c>
      <c r="R66" s="115" t="s">
        <v>181</v>
      </c>
      <c r="S66" s="115" t="s">
        <v>223</v>
      </c>
      <c r="T66" s="115" t="s">
        <v>92</v>
      </c>
      <c r="U66" s="115" t="s">
        <v>86</v>
      </c>
      <c r="V66" s="115" t="s">
        <v>87</v>
      </c>
      <c r="W66" s="115" t="s">
        <v>88</v>
      </c>
      <c r="X66" s="115" t="s">
        <v>89</v>
      </c>
      <c r="Y66" s="115" t="s">
        <v>90</v>
      </c>
      <c r="Z66" s="115" t="s">
        <v>91</v>
      </c>
      <c r="AA66" s="115" t="s">
        <v>91</v>
      </c>
    </row>
    <row r="67" spans="1:27">
      <c r="A67" s="115">
        <v>6985160673</v>
      </c>
      <c r="B67" s="115" t="s">
        <v>67</v>
      </c>
      <c r="E67" s="115" t="s">
        <v>70</v>
      </c>
      <c r="K67" s="115" t="s">
        <v>76</v>
      </c>
      <c r="O67" s="141"/>
      <c r="P67" s="115" t="s">
        <v>99</v>
      </c>
      <c r="Q67" s="115">
        <v>58</v>
      </c>
      <c r="R67" s="115" t="s">
        <v>181</v>
      </c>
      <c r="S67" s="115" t="s">
        <v>239</v>
      </c>
      <c r="T67" s="115" t="s">
        <v>85</v>
      </c>
      <c r="U67" s="115" t="s">
        <v>86</v>
      </c>
      <c r="V67" s="115" t="s">
        <v>87</v>
      </c>
      <c r="W67" s="115" t="s">
        <v>100</v>
      </c>
      <c r="X67" s="115" t="s">
        <v>102</v>
      </c>
      <c r="Y67" s="115" t="s">
        <v>90</v>
      </c>
      <c r="Z67" s="115" t="s">
        <v>91</v>
      </c>
      <c r="AA67" s="115" t="s">
        <v>91</v>
      </c>
    </row>
    <row r="68" spans="1:27">
      <c r="A68" s="115">
        <v>5586741974</v>
      </c>
      <c r="B68" s="115" t="s">
        <v>67</v>
      </c>
      <c r="J68" s="115" t="s">
        <v>75</v>
      </c>
      <c r="O68" s="141"/>
      <c r="P68" s="115" t="s">
        <v>83</v>
      </c>
      <c r="Q68" s="115">
        <v>80</v>
      </c>
      <c r="R68" s="115" t="s">
        <v>181</v>
      </c>
      <c r="S68" s="115" t="s">
        <v>211</v>
      </c>
      <c r="T68" s="115" t="s">
        <v>85</v>
      </c>
      <c r="U68" s="115" t="s">
        <v>86</v>
      </c>
      <c r="V68" s="115" t="s">
        <v>87</v>
      </c>
      <c r="W68" s="115" t="s">
        <v>93</v>
      </c>
      <c r="X68" s="115" t="s">
        <v>102</v>
      </c>
      <c r="Y68" s="115" t="s">
        <v>106</v>
      </c>
      <c r="Z68" s="115" t="s">
        <v>91</v>
      </c>
      <c r="AA68" s="115" t="s">
        <v>86</v>
      </c>
    </row>
    <row r="69" spans="1:27">
      <c r="A69" s="115">
        <v>7011536823</v>
      </c>
      <c r="B69" s="115" t="s">
        <v>67</v>
      </c>
      <c r="C69" s="115" t="s">
        <v>68</v>
      </c>
      <c r="K69" s="115" t="s">
        <v>76</v>
      </c>
      <c r="O69" s="141"/>
      <c r="P69" s="115" t="s">
        <v>83</v>
      </c>
      <c r="Q69" s="115">
        <v>89</v>
      </c>
      <c r="R69" s="115" t="s">
        <v>181</v>
      </c>
      <c r="S69" s="115" t="s">
        <v>208</v>
      </c>
      <c r="T69" s="115" t="s">
        <v>85</v>
      </c>
      <c r="U69" s="115" t="s">
        <v>86</v>
      </c>
      <c r="V69" s="115" t="s">
        <v>87</v>
      </c>
      <c r="X69" s="115" t="s">
        <v>111</v>
      </c>
      <c r="Y69" s="115" t="s">
        <v>106</v>
      </c>
      <c r="Z69" s="115" t="s">
        <v>91</v>
      </c>
      <c r="AA69" s="115" t="s">
        <v>86</v>
      </c>
    </row>
    <row r="70" spans="1:27">
      <c r="A70" s="115">
        <v>7020356056</v>
      </c>
      <c r="B70" s="115" t="s">
        <v>67</v>
      </c>
      <c r="D70" s="115" t="s">
        <v>69</v>
      </c>
      <c r="E70" s="115" t="s">
        <v>70</v>
      </c>
      <c r="G70" s="115" t="s">
        <v>72</v>
      </c>
      <c r="I70" s="115" t="s">
        <v>74</v>
      </c>
      <c r="J70" s="115" t="s">
        <v>75</v>
      </c>
      <c r="M70" s="115" t="s">
        <v>78</v>
      </c>
      <c r="O70" s="141"/>
      <c r="P70" s="115" t="s">
        <v>83</v>
      </c>
      <c r="Q70" s="115">
        <v>52</v>
      </c>
      <c r="R70" s="115" t="s">
        <v>181</v>
      </c>
      <c r="S70" s="115" t="s">
        <v>240</v>
      </c>
      <c r="T70" s="115" t="s">
        <v>85</v>
      </c>
      <c r="U70" s="115" t="s">
        <v>86</v>
      </c>
      <c r="V70" s="115" t="s">
        <v>87</v>
      </c>
      <c r="W70" s="115" t="s">
        <v>104</v>
      </c>
      <c r="X70" s="115" t="s">
        <v>102</v>
      </c>
      <c r="Y70" s="115" t="s">
        <v>90</v>
      </c>
      <c r="Z70" s="115" t="s">
        <v>91</v>
      </c>
      <c r="AA70" s="115" t="s">
        <v>91</v>
      </c>
    </row>
    <row r="71" spans="1:27">
      <c r="A71" s="115">
        <v>5587765516</v>
      </c>
      <c r="B71" s="115" t="s">
        <v>67</v>
      </c>
      <c r="H71" s="115" t="s">
        <v>73</v>
      </c>
      <c r="K71" s="115" t="s">
        <v>76</v>
      </c>
      <c r="O71" s="141"/>
      <c r="P71" s="115" t="s">
        <v>99</v>
      </c>
      <c r="Q71" s="115">
        <v>28</v>
      </c>
      <c r="R71" s="115" t="s">
        <v>432</v>
      </c>
    </row>
    <row r="72" spans="1:27">
      <c r="A72" s="115">
        <v>5605324773</v>
      </c>
      <c r="E72" s="115" t="s">
        <v>70</v>
      </c>
      <c r="H72" s="115" t="s">
        <v>73</v>
      </c>
      <c r="N72" s="115" t="s">
        <v>79</v>
      </c>
      <c r="O72" s="141"/>
      <c r="P72" s="115" t="s">
        <v>99</v>
      </c>
      <c r="Q72" s="115">
        <v>26</v>
      </c>
      <c r="R72" s="115" t="s">
        <v>432</v>
      </c>
    </row>
    <row r="73" spans="1:27">
      <c r="A73" s="115">
        <v>5607812248</v>
      </c>
      <c r="E73" s="115" t="s">
        <v>70</v>
      </c>
      <c r="O73" s="141"/>
      <c r="P73" s="115" t="s">
        <v>99</v>
      </c>
      <c r="Q73" s="115">
        <v>37</v>
      </c>
      <c r="R73" s="115" t="s">
        <v>84</v>
      </c>
      <c r="S73" s="115" t="s">
        <v>159</v>
      </c>
      <c r="T73" s="115" t="s">
        <v>107</v>
      </c>
      <c r="U73" s="115" t="s">
        <v>91</v>
      </c>
      <c r="V73" s="115" t="s">
        <v>108</v>
      </c>
      <c r="W73" s="115" t="s">
        <v>96</v>
      </c>
      <c r="X73" s="115" t="s">
        <v>102</v>
      </c>
      <c r="Y73" s="115" t="s">
        <v>113</v>
      </c>
      <c r="Z73" s="115" t="s">
        <v>91</v>
      </c>
    </row>
    <row r="74" spans="1:27">
      <c r="A74" s="115">
        <v>5607811928</v>
      </c>
      <c r="E74" s="115" t="s">
        <v>70</v>
      </c>
      <c r="O74" s="141"/>
      <c r="P74" s="115" t="s">
        <v>99</v>
      </c>
      <c r="Q74" s="115">
        <v>40</v>
      </c>
      <c r="R74" s="115" t="s">
        <v>84</v>
      </c>
      <c r="S74" s="115" t="s">
        <v>444</v>
      </c>
      <c r="T74" s="115" t="s">
        <v>107</v>
      </c>
      <c r="U74" s="115" t="s">
        <v>91</v>
      </c>
      <c r="V74" s="115" t="s">
        <v>108</v>
      </c>
      <c r="W74" s="115" t="s">
        <v>93</v>
      </c>
      <c r="X74" s="115" t="s">
        <v>102</v>
      </c>
      <c r="Y74" s="115" t="s">
        <v>90</v>
      </c>
      <c r="Z74" s="115" t="s">
        <v>91</v>
      </c>
    </row>
    <row r="75" spans="1:27">
      <c r="A75" s="115">
        <v>5607810974</v>
      </c>
      <c r="K75" s="115" t="s">
        <v>76</v>
      </c>
      <c r="O75" s="141"/>
      <c r="P75" s="115" t="s">
        <v>99</v>
      </c>
      <c r="Q75" s="115">
        <v>36</v>
      </c>
      <c r="R75" s="115" t="s">
        <v>84</v>
      </c>
      <c r="S75" s="115" t="s">
        <v>447</v>
      </c>
      <c r="T75" s="115" t="s">
        <v>107</v>
      </c>
      <c r="U75" s="115" t="s">
        <v>91</v>
      </c>
      <c r="V75" s="115" t="s">
        <v>108</v>
      </c>
      <c r="W75" s="115" t="s">
        <v>93</v>
      </c>
      <c r="X75" s="115" t="s">
        <v>102</v>
      </c>
      <c r="Y75" s="115" t="s">
        <v>113</v>
      </c>
      <c r="Z75" s="115" t="s">
        <v>91</v>
      </c>
    </row>
    <row r="76" spans="1:27">
      <c r="A76" s="115">
        <v>6988293259</v>
      </c>
      <c r="B76" s="115" t="s">
        <v>67</v>
      </c>
      <c r="D76" s="115" t="s">
        <v>69</v>
      </c>
      <c r="F76" s="115" t="s">
        <v>71</v>
      </c>
      <c r="G76" s="115" t="s">
        <v>72</v>
      </c>
      <c r="M76" s="115" t="s">
        <v>78</v>
      </c>
      <c r="O76" s="141"/>
      <c r="P76" s="115" t="s">
        <v>99</v>
      </c>
      <c r="Q76" s="115">
        <v>69</v>
      </c>
      <c r="R76" s="115" t="s">
        <v>84</v>
      </c>
      <c r="S76" s="115" t="s">
        <v>149</v>
      </c>
      <c r="T76" s="115" t="s">
        <v>114</v>
      </c>
      <c r="V76" s="115" t="s">
        <v>435</v>
      </c>
      <c r="W76" s="115" t="s">
        <v>101</v>
      </c>
      <c r="X76" s="115" t="s">
        <v>111</v>
      </c>
      <c r="Y76" s="115" t="s">
        <v>106</v>
      </c>
      <c r="Z76" s="115" t="s">
        <v>91</v>
      </c>
    </row>
    <row r="77" spans="1:27">
      <c r="A77" s="115">
        <v>5585032998</v>
      </c>
      <c r="B77" s="115" t="s">
        <v>67</v>
      </c>
      <c r="H77" s="115" t="s">
        <v>73</v>
      </c>
      <c r="M77" s="115" t="s">
        <v>78</v>
      </c>
      <c r="O77" s="141"/>
      <c r="P77" s="115" t="s">
        <v>83</v>
      </c>
      <c r="Q77" s="115">
        <v>50</v>
      </c>
      <c r="R77" s="115" t="s">
        <v>181</v>
      </c>
      <c r="S77" s="115" t="s">
        <v>223</v>
      </c>
      <c r="T77" s="115" t="s">
        <v>85</v>
      </c>
      <c r="U77" s="115" t="s">
        <v>86</v>
      </c>
      <c r="V77" s="115" t="s">
        <v>87</v>
      </c>
      <c r="W77" s="115" t="s">
        <v>101</v>
      </c>
      <c r="X77" s="115" t="s">
        <v>102</v>
      </c>
      <c r="Y77" s="115" t="s">
        <v>90</v>
      </c>
      <c r="Z77" s="115" t="s">
        <v>91</v>
      </c>
      <c r="AA77" s="115" t="s">
        <v>91</v>
      </c>
    </row>
    <row r="78" spans="1:27">
      <c r="A78" s="115">
        <v>7011538957</v>
      </c>
      <c r="B78" s="115" t="s">
        <v>67</v>
      </c>
      <c r="C78" s="115" t="s">
        <v>68</v>
      </c>
      <c r="E78" s="115" t="s">
        <v>70</v>
      </c>
      <c r="G78" s="115" t="s">
        <v>72</v>
      </c>
      <c r="M78" s="115" t="s">
        <v>78</v>
      </c>
      <c r="O78" s="141"/>
      <c r="P78" s="115" t="s">
        <v>99</v>
      </c>
      <c r="Q78" s="115">
        <v>71</v>
      </c>
      <c r="R78" s="115" t="s">
        <v>181</v>
      </c>
      <c r="T78" s="115" t="s">
        <v>85</v>
      </c>
      <c r="U78" s="115" t="s">
        <v>86</v>
      </c>
      <c r="V78" s="115" t="s">
        <v>87</v>
      </c>
      <c r="W78" s="115" t="s">
        <v>100</v>
      </c>
      <c r="X78" s="115" t="s">
        <v>94</v>
      </c>
      <c r="Y78" s="115" t="s">
        <v>106</v>
      </c>
      <c r="Z78" s="115" t="s">
        <v>91</v>
      </c>
      <c r="AA78" s="115" t="s">
        <v>86</v>
      </c>
    </row>
    <row r="79" spans="1:27">
      <c r="A79" s="115">
        <v>5595846890</v>
      </c>
      <c r="M79" s="115" t="s">
        <v>78</v>
      </c>
      <c r="O79" s="141"/>
    </row>
    <row r="80" spans="1:27">
      <c r="A80" s="115">
        <v>5593603303</v>
      </c>
      <c r="B80" s="115" t="s">
        <v>67</v>
      </c>
      <c r="H80" s="115" t="s">
        <v>73</v>
      </c>
      <c r="K80" s="115" t="s">
        <v>76</v>
      </c>
      <c r="O80" s="141"/>
    </row>
    <row r="81" spans="1:26">
      <c r="A81" s="115">
        <v>5583706480</v>
      </c>
      <c r="K81" s="115" t="s">
        <v>76</v>
      </c>
      <c r="M81" s="115" t="s">
        <v>78</v>
      </c>
      <c r="O81" s="141"/>
      <c r="P81" s="115" t="s">
        <v>83</v>
      </c>
      <c r="Q81" s="115">
        <v>21</v>
      </c>
      <c r="R81" s="115" t="s">
        <v>84</v>
      </c>
      <c r="S81" s="115" t="s">
        <v>460</v>
      </c>
      <c r="T81" s="115" t="s">
        <v>110</v>
      </c>
      <c r="U81" s="115" t="s">
        <v>91</v>
      </c>
      <c r="V81" s="115" t="s">
        <v>108</v>
      </c>
      <c r="W81" s="115" t="s">
        <v>93</v>
      </c>
      <c r="X81" s="115" t="s">
        <v>102</v>
      </c>
      <c r="Y81" s="115" t="s">
        <v>95</v>
      </c>
      <c r="Z81" s="115" t="s">
        <v>86</v>
      </c>
    </row>
    <row r="82" spans="1:26">
      <c r="A82" s="115">
        <v>5610771399</v>
      </c>
      <c r="E82" s="115" t="s">
        <v>70</v>
      </c>
      <c r="G82" s="115" t="s">
        <v>72</v>
      </c>
      <c r="H82" s="115" t="s">
        <v>73</v>
      </c>
      <c r="M82" s="115" t="s">
        <v>78</v>
      </c>
      <c r="O82" s="141"/>
    </row>
    <row r="83" spans="1:26">
      <c r="A83" s="115">
        <v>5580902656</v>
      </c>
      <c r="B83" s="115" t="s">
        <v>67</v>
      </c>
      <c r="M83" s="115" t="s">
        <v>78</v>
      </c>
      <c r="O83" s="141"/>
      <c r="P83" s="115" t="s">
        <v>99</v>
      </c>
      <c r="Q83" s="115">
        <v>13</v>
      </c>
      <c r="R83" s="115" t="s">
        <v>84</v>
      </c>
      <c r="S83" s="115" t="s">
        <v>453</v>
      </c>
      <c r="T83" s="115" t="s">
        <v>85</v>
      </c>
      <c r="U83" s="115" t="s">
        <v>91</v>
      </c>
      <c r="V83" s="115" t="s">
        <v>108</v>
      </c>
      <c r="W83" s="115" t="s">
        <v>101</v>
      </c>
      <c r="X83" s="115" t="s">
        <v>112</v>
      </c>
      <c r="Y83" s="115" t="s">
        <v>95</v>
      </c>
      <c r="Z83" s="115" t="s">
        <v>91</v>
      </c>
    </row>
    <row r="84" spans="1:26">
      <c r="A84" s="115">
        <v>5603726809</v>
      </c>
      <c r="E84" s="115" t="s">
        <v>70</v>
      </c>
      <c r="L84" s="115" t="s">
        <v>77</v>
      </c>
      <c r="M84" s="115" t="s">
        <v>78</v>
      </c>
      <c r="O84" s="141"/>
      <c r="P84" s="115" t="s">
        <v>83</v>
      </c>
      <c r="Q84" s="115">
        <v>25</v>
      </c>
      <c r="R84" s="115" t="s">
        <v>181</v>
      </c>
      <c r="S84" s="115" t="s">
        <v>217</v>
      </c>
      <c r="T84" s="115" t="s">
        <v>85</v>
      </c>
      <c r="U84" s="115" t="s">
        <v>91</v>
      </c>
      <c r="V84" s="115" t="s">
        <v>137</v>
      </c>
      <c r="W84" s="115" t="s">
        <v>96</v>
      </c>
      <c r="X84" s="115" t="s">
        <v>114</v>
      </c>
      <c r="Y84" s="115" t="s">
        <v>98</v>
      </c>
      <c r="Z84" s="115" t="s">
        <v>91</v>
      </c>
    </row>
    <row r="85" spans="1:26">
      <c r="A85" s="115">
        <v>5596704684</v>
      </c>
      <c r="E85" s="115" t="s">
        <v>70</v>
      </c>
      <c r="G85" s="115" t="s">
        <v>72</v>
      </c>
      <c r="N85" s="115" t="s">
        <v>79</v>
      </c>
      <c r="O85" s="141"/>
    </row>
    <row r="86" spans="1:26">
      <c r="A86" s="115">
        <v>5595938893</v>
      </c>
      <c r="B86" s="115" t="s">
        <v>67</v>
      </c>
      <c r="D86" s="115" t="s">
        <v>69</v>
      </c>
      <c r="E86" s="115" t="s">
        <v>70</v>
      </c>
      <c r="G86" s="115" t="s">
        <v>72</v>
      </c>
      <c r="M86" s="115" t="s">
        <v>78</v>
      </c>
      <c r="O86" s="141"/>
      <c r="P86" s="115" t="s">
        <v>83</v>
      </c>
      <c r="Q86" s="115">
        <v>22</v>
      </c>
      <c r="R86" s="115" t="s">
        <v>432</v>
      </c>
    </row>
    <row r="87" spans="1:26">
      <c r="A87" s="115">
        <v>5607808643</v>
      </c>
      <c r="B87" s="115" t="s">
        <v>67</v>
      </c>
      <c r="C87" s="115" t="s">
        <v>68</v>
      </c>
      <c r="I87" s="115" t="s">
        <v>74</v>
      </c>
      <c r="O87" s="141"/>
      <c r="P87" s="115" t="s">
        <v>99</v>
      </c>
      <c r="Q87" s="115">
        <v>20</v>
      </c>
      <c r="R87" s="115" t="s">
        <v>84</v>
      </c>
      <c r="S87" s="115" t="s">
        <v>449</v>
      </c>
      <c r="T87" s="115" t="s">
        <v>97</v>
      </c>
      <c r="U87" s="115" t="s">
        <v>91</v>
      </c>
      <c r="V87" s="115" t="s">
        <v>108</v>
      </c>
      <c r="W87" s="115" t="s">
        <v>93</v>
      </c>
      <c r="X87" s="115" t="s">
        <v>102</v>
      </c>
      <c r="Y87" s="115" t="s">
        <v>98</v>
      </c>
      <c r="Z87" s="115" t="s">
        <v>86</v>
      </c>
    </row>
    <row r="88" spans="1:26">
      <c r="A88" s="115">
        <v>5607690183</v>
      </c>
      <c r="G88" s="115" t="s">
        <v>72</v>
      </c>
      <c r="J88" s="115" t="s">
        <v>75</v>
      </c>
      <c r="M88" s="115" t="s">
        <v>78</v>
      </c>
      <c r="O88" s="141"/>
      <c r="P88" s="115" t="s">
        <v>99</v>
      </c>
      <c r="Q88" s="115">
        <v>40</v>
      </c>
      <c r="R88" s="115" t="s">
        <v>181</v>
      </c>
      <c r="S88" s="115" t="s">
        <v>452</v>
      </c>
      <c r="T88" s="115" t="s">
        <v>97</v>
      </c>
      <c r="U88" s="115" t="s">
        <v>91</v>
      </c>
      <c r="V88" s="115" t="s">
        <v>137</v>
      </c>
      <c r="W88" s="115" t="s">
        <v>96</v>
      </c>
      <c r="X88" s="115" t="s">
        <v>102</v>
      </c>
      <c r="Y88" s="115" t="s">
        <v>113</v>
      </c>
      <c r="Z88" s="115" t="s">
        <v>91</v>
      </c>
    </row>
    <row r="89" spans="1:26">
      <c r="A89" s="115">
        <v>5607693037</v>
      </c>
      <c r="G89" s="115" t="s">
        <v>72</v>
      </c>
      <c r="M89" s="115" t="s">
        <v>78</v>
      </c>
      <c r="O89" s="141"/>
      <c r="P89" s="115" t="s">
        <v>99</v>
      </c>
      <c r="Q89" s="115">
        <v>40</v>
      </c>
      <c r="R89" s="115" t="s">
        <v>181</v>
      </c>
      <c r="S89" s="115" t="s">
        <v>451</v>
      </c>
      <c r="T89" s="115" t="s">
        <v>97</v>
      </c>
      <c r="U89" s="115" t="s">
        <v>91</v>
      </c>
      <c r="V89" s="115" t="s">
        <v>137</v>
      </c>
      <c r="W89" s="115" t="s">
        <v>96</v>
      </c>
      <c r="X89" s="115" t="s">
        <v>102</v>
      </c>
      <c r="Y89" s="115" t="s">
        <v>113</v>
      </c>
      <c r="Z89" s="115" t="s">
        <v>91</v>
      </c>
    </row>
    <row r="90" spans="1:26">
      <c r="A90" s="115">
        <v>5595978420</v>
      </c>
      <c r="D90" s="115" t="s">
        <v>69</v>
      </c>
      <c r="G90" s="115" t="s">
        <v>72</v>
      </c>
      <c r="H90" s="115" t="s">
        <v>73</v>
      </c>
      <c r="O90" s="141"/>
      <c r="P90" s="115" t="s">
        <v>83</v>
      </c>
      <c r="Q90" s="115">
        <v>18</v>
      </c>
      <c r="R90" s="115" t="s">
        <v>84</v>
      </c>
      <c r="S90" s="115" t="s">
        <v>149</v>
      </c>
      <c r="T90" s="115" t="s">
        <v>85</v>
      </c>
      <c r="U90" s="115" t="s">
        <v>91</v>
      </c>
      <c r="V90" s="115" t="s">
        <v>108</v>
      </c>
      <c r="W90" s="115" t="s">
        <v>100</v>
      </c>
      <c r="X90" s="115" t="s">
        <v>102</v>
      </c>
      <c r="Y90" s="115" t="s">
        <v>113</v>
      </c>
      <c r="Z90" s="115" t="s">
        <v>86</v>
      </c>
    </row>
    <row r="91" spans="1:26">
      <c r="A91" s="115">
        <v>5579830464</v>
      </c>
      <c r="M91" s="115" t="s">
        <v>78</v>
      </c>
      <c r="O91" s="141"/>
    </row>
    <row r="92" spans="1:26">
      <c r="A92" s="115">
        <v>5579450347</v>
      </c>
      <c r="B92" s="115" t="s">
        <v>67</v>
      </c>
      <c r="H92" s="115" t="s">
        <v>73</v>
      </c>
      <c r="K92" s="115" t="s">
        <v>76</v>
      </c>
      <c r="O92" s="141"/>
    </row>
    <row r="93" spans="1:26">
      <c r="A93" s="115">
        <v>5590394964</v>
      </c>
      <c r="B93" s="115" t="s">
        <v>67</v>
      </c>
      <c r="I93" s="115" t="s">
        <v>74</v>
      </c>
      <c r="K93" s="115" t="s">
        <v>76</v>
      </c>
      <c r="O93" s="141"/>
      <c r="P93" s="115" t="s">
        <v>83</v>
      </c>
      <c r="Q93" s="115">
        <v>44</v>
      </c>
      <c r="R93" s="115" t="s">
        <v>432</v>
      </c>
    </row>
    <row r="94" spans="1:26">
      <c r="A94" s="115">
        <v>5607810385</v>
      </c>
      <c r="G94" s="115" t="s">
        <v>72</v>
      </c>
      <c r="I94" s="115" t="s">
        <v>74</v>
      </c>
      <c r="M94" s="115" t="s">
        <v>78</v>
      </c>
      <c r="O94" s="141"/>
      <c r="P94" s="115" t="s">
        <v>99</v>
      </c>
      <c r="Q94" s="115">
        <v>28</v>
      </c>
      <c r="R94" s="115" t="s">
        <v>84</v>
      </c>
      <c r="S94" s="115" t="s">
        <v>151</v>
      </c>
      <c r="T94" s="115" t="s">
        <v>107</v>
      </c>
      <c r="U94" s="115" t="s">
        <v>91</v>
      </c>
      <c r="V94" s="115" t="s">
        <v>108</v>
      </c>
      <c r="W94" s="115" t="s">
        <v>96</v>
      </c>
      <c r="X94" s="115" t="s">
        <v>102</v>
      </c>
      <c r="Y94" s="115" t="s">
        <v>90</v>
      </c>
      <c r="Z94" s="115" t="s">
        <v>91</v>
      </c>
    </row>
    <row r="95" spans="1:26">
      <c r="A95" s="115">
        <v>5607810003</v>
      </c>
      <c r="G95" s="115" t="s">
        <v>72</v>
      </c>
      <c r="M95" s="115" t="s">
        <v>78</v>
      </c>
      <c r="O95" s="141"/>
      <c r="P95" s="115" t="s">
        <v>83</v>
      </c>
      <c r="Q95" s="115">
        <v>39</v>
      </c>
      <c r="R95" s="115" t="s">
        <v>84</v>
      </c>
      <c r="S95" s="115" t="s">
        <v>151</v>
      </c>
      <c r="T95" s="115" t="s">
        <v>107</v>
      </c>
      <c r="U95" s="115" t="s">
        <v>91</v>
      </c>
      <c r="V95" s="115" t="s">
        <v>448</v>
      </c>
      <c r="W95" s="115" t="s">
        <v>93</v>
      </c>
      <c r="X95" s="115" t="s">
        <v>102</v>
      </c>
      <c r="Y95" s="115" t="s">
        <v>113</v>
      </c>
      <c r="Z95" s="115" t="s">
        <v>91</v>
      </c>
    </row>
    <row r="96" spans="1:26">
      <c r="A96" s="115">
        <v>5607809344</v>
      </c>
      <c r="I96" s="115" t="s">
        <v>74</v>
      </c>
      <c r="K96" s="115" t="s">
        <v>76</v>
      </c>
      <c r="M96" s="115" t="s">
        <v>78</v>
      </c>
      <c r="O96" s="141"/>
      <c r="P96" s="115" t="s">
        <v>83</v>
      </c>
      <c r="Q96" s="115">
        <v>35</v>
      </c>
      <c r="R96" s="115" t="s">
        <v>84</v>
      </c>
      <c r="S96" s="115" t="s">
        <v>445</v>
      </c>
      <c r="T96" s="115" t="s">
        <v>110</v>
      </c>
      <c r="U96" s="115" t="s">
        <v>91</v>
      </c>
      <c r="V96" s="115" t="s">
        <v>448</v>
      </c>
      <c r="W96" s="115" t="s">
        <v>96</v>
      </c>
      <c r="X96" s="115" t="s">
        <v>89</v>
      </c>
      <c r="Y96" s="115" t="s">
        <v>90</v>
      </c>
      <c r="Z96" s="115" t="s">
        <v>91</v>
      </c>
    </row>
    <row r="97" spans="1:27">
      <c r="A97" s="115">
        <v>5602460274</v>
      </c>
      <c r="D97" s="115" t="s">
        <v>69</v>
      </c>
      <c r="E97" s="115" t="s">
        <v>70</v>
      </c>
      <c r="O97" s="141"/>
      <c r="P97" s="115" t="s">
        <v>83</v>
      </c>
      <c r="Q97" s="115">
        <v>69</v>
      </c>
      <c r="R97" s="115" t="s">
        <v>181</v>
      </c>
      <c r="S97" s="115" t="s">
        <v>454</v>
      </c>
      <c r="T97" s="115" t="s">
        <v>110</v>
      </c>
      <c r="U97" s="115" t="s">
        <v>91</v>
      </c>
      <c r="V97" s="115" t="s">
        <v>455</v>
      </c>
      <c r="W97" s="115" t="s">
        <v>101</v>
      </c>
      <c r="X97" s="115" t="s">
        <v>114</v>
      </c>
      <c r="Y97" s="115" t="s">
        <v>90</v>
      </c>
      <c r="Z97" s="115" t="s">
        <v>86</v>
      </c>
    </row>
    <row r="98" spans="1:27">
      <c r="A98" s="115">
        <v>5610052143</v>
      </c>
      <c r="B98" s="115" t="s">
        <v>67</v>
      </c>
      <c r="K98" s="115" t="s">
        <v>76</v>
      </c>
      <c r="M98" s="115" t="s">
        <v>78</v>
      </c>
      <c r="O98" s="141"/>
    </row>
    <row r="99" spans="1:27">
      <c r="A99" s="115">
        <v>5610064978</v>
      </c>
      <c r="B99" s="115" t="s">
        <v>67</v>
      </c>
      <c r="K99" s="115" t="s">
        <v>76</v>
      </c>
      <c r="M99" s="115" t="s">
        <v>78</v>
      </c>
      <c r="O99" s="141"/>
    </row>
    <row r="100" spans="1:27">
      <c r="A100" s="115">
        <v>5578652103</v>
      </c>
      <c r="J100" s="115" t="s">
        <v>75</v>
      </c>
      <c r="K100" s="115" t="s">
        <v>76</v>
      </c>
      <c r="N100" s="115" t="s">
        <v>79</v>
      </c>
      <c r="O100" s="141"/>
      <c r="P100" s="115" t="s">
        <v>83</v>
      </c>
      <c r="Q100" s="115">
        <v>18</v>
      </c>
      <c r="R100" s="115" t="s">
        <v>432</v>
      </c>
    </row>
    <row r="101" spans="1:27">
      <c r="A101" s="115">
        <v>6982473532</v>
      </c>
      <c r="B101" s="115" t="s">
        <v>67</v>
      </c>
      <c r="C101" s="115" t="s">
        <v>68</v>
      </c>
      <c r="J101" s="115" t="s">
        <v>75</v>
      </c>
      <c r="M101" s="115" t="s">
        <v>78</v>
      </c>
      <c r="O101" s="141"/>
      <c r="P101" s="115" t="s">
        <v>83</v>
      </c>
      <c r="Q101" s="115">
        <v>47</v>
      </c>
      <c r="R101" s="115" t="s">
        <v>181</v>
      </c>
      <c r="S101" s="115" t="s">
        <v>193</v>
      </c>
      <c r="T101" s="115" t="s">
        <v>85</v>
      </c>
      <c r="U101" s="115" t="s">
        <v>86</v>
      </c>
      <c r="V101" s="115" t="s">
        <v>87</v>
      </c>
      <c r="W101" s="115" t="s">
        <v>101</v>
      </c>
      <c r="X101" s="115" t="s">
        <v>89</v>
      </c>
      <c r="Y101" s="115" t="s">
        <v>90</v>
      </c>
      <c r="Z101" s="115" t="s">
        <v>91</v>
      </c>
      <c r="AA101" s="115" t="s">
        <v>91</v>
      </c>
    </row>
    <row r="102" spans="1:27">
      <c r="A102" s="115">
        <v>6987666367</v>
      </c>
      <c r="B102" s="115" t="s">
        <v>67</v>
      </c>
      <c r="F102" s="115" t="s">
        <v>71</v>
      </c>
      <c r="G102" s="115" t="s">
        <v>72</v>
      </c>
      <c r="M102" s="115" t="s">
        <v>78</v>
      </c>
      <c r="O102" s="141"/>
      <c r="P102" s="115" t="s">
        <v>83</v>
      </c>
      <c r="Q102" s="115">
        <v>60</v>
      </c>
      <c r="R102" s="115" t="s">
        <v>181</v>
      </c>
      <c r="T102" s="115" t="s">
        <v>85</v>
      </c>
      <c r="V102" s="115" t="s">
        <v>87</v>
      </c>
      <c r="W102" s="115" t="s">
        <v>101</v>
      </c>
      <c r="X102" s="115" t="s">
        <v>111</v>
      </c>
      <c r="Y102" s="115" t="s">
        <v>106</v>
      </c>
      <c r="Z102" s="115" t="s">
        <v>91</v>
      </c>
      <c r="AA102" s="115" t="s">
        <v>91</v>
      </c>
    </row>
    <row r="103" spans="1:27">
      <c r="A103" s="115">
        <v>7044847900</v>
      </c>
      <c r="B103" s="115" t="s">
        <v>67</v>
      </c>
      <c r="O103" s="141"/>
      <c r="P103" s="115" t="s">
        <v>99</v>
      </c>
      <c r="Q103" s="115">
        <v>84</v>
      </c>
      <c r="R103" s="115" t="s">
        <v>181</v>
      </c>
      <c r="S103" s="115" t="s">
        <v>237</v>
      </c>
      <c r="T103" s="115" t="s">
        <v>85</v>
      </c>
      <c r="V103" s="115" t="s">
        <v>87</v>
      </c>
      <c r="W103" s="115" t="s">
        <v>101</v>
      </c>
      <c r="X103" s="115" t="s">
        <v>102</v>
      </c>
      <c r="Y103" s="115" t="s">
        <v>106</v>
      </c>
      <c r="Z103" s="115" t="s">
        <v>91</v>
      </c>
      <c r="AA103" s="115" t="s">
        <v>91</v>
      </c>
    </row>
    <row r="104" spans="1:27">
      <c r="A104" s="115">
        <v>6982459554</v>
      </c>
      <c r="B104" s="115" t="s">
        <v>67</v>
      </c>
      <c r="C104" s="115" t="s">
        <v>68</v>
      </c>
      <c r="E104" s="115" t="s">
        <v>70</v>
      </c>
      <c r="H104" s="115" t="s">
        <v>73</v>
      </c>
      <c r="L104" s="115" t="s">
        <v>77</v>
      </c>
      <c r="M104" s="115" t="s">
        <v>78</v>
      </c>
      <c r="O104" s="141"/>
      <c r="P104" s="115" t="s">
        <v>99</v>
      </c>
      <c r="Q104" s="115">
        <v>35</v>
      </c>
      <c r="R104" s="115" t="s">
        <v>181</v>
      </c>
      <c r="S104" s="115" t="s">
        <v>206</v>
      </c>
      <c r="T104" s="115" t="s">
        <v>107</v>
      </c>
      <c r="U104" s="115" t="s">
        <v>91</v>
      </c>
      <c r="V104" s="115" t="s">
        <v>108</v>
      </c>
      <c r="W104" s="115" t="s">
        <v>93</v>
      </c>
      <c r="X104" s="115" t="s">
        <v>94</v>
      </c>
      <c r="Y104" s="115" t="s">
        <v>113</v>
      </c>
      <c r="Z104" s="115" t="s">
        <v>86</v>
      </c>
    </row>
    <row r="105" spans="1:27">
      <c r="A105" s="115">
        <v>6985142741</v>
      </c>
      <c r="B105" s="115" t="s">
        <v>67</v>
      </c>
      <c r="D105" s="115" t="s">
        <v>69</v>
      </c>
      <c r="E105" s="115" t="s">
        <v>70</v>
      </c>
      <c r="G105" s="115" t="s">
        <v>72</v>
      </c>
      <c r="M105" s="115" t="s">
        <v>78</v>
      </c>
      <c r="N105" s="115" t="s">
        <v>79</v>
      </c>
      <c r="O105" s="141"/>
      <c r="P105" s="115" t="s">
        <v>83</v>
      </c>
      <c r="Q105" s="115">
        <v>21</v>
      </c>
      <c r="R105" s="115" t="s">
        <v>181</v>
      </c>
      <c r="S105" s="115" t="s">
        <v>246</v>
      </c>
      <c r="T105" s="115" t="s">
        <v>107</v>
      </c>
      <c r="U105" s="115" t="s">
        <v>86</v>
      </c>
      <c r="V105" s="115" t="s">
        <v>115</v>
      </c>
      <c r="W105" s="115" t="s">
        <v>101</v>
      </c>
      <c r="X105" s="115" t="s">
        <v>94</v>
      </c>
      <c r="Y105" s="115" t="s">
        <v>90</v>
      </c>
      <c r="Z105" s="115" t="s">
        <v>91</v>
      </c>
      <c r="AA105" s="115" t="s">
        <v>91</v>
      </c>
    </row>
    <row r="106" spans="1:27">
      <c r="A106" s="115">
        <v>7020342963</v>
      </c>
      <c r="B106" s="115" t="s">
        <v>67</v>
      </c>
      <c r="E106" s="115" t="s">
        <v>70</v>
      </c>
      <c r="K106" s="115" t="s">
        <v>76</v>
      </c>
      <c r="N106" s="115" t="s">
        <v>79</v>
      </c>
      <c r="O106" s="141"/>
      <c r="P106" s="115" t="s">
        <v>83</v>
      </c>
      <c r="Q106" s="115">
        <v>25</v>
      </c>
      <c r="R106" s="115" t="s">
        <v>181</v>
      </c>
      <c r="S106" s="115" t="s">
        <v>212</v>
      </c>
      <c r="T106" s="115" t="s">
        <v>97</v>
      </c>
      <c r="U106" s="115" t="s">
        <v>86</v>
      </c>
      <c r="V106" s="115" t="s">
        <v>87</v>
      </c>
      <c r="W106" s="115" t="s">
        <v>93</v>
      </c>
      <c r="X106" s="115" t="s">
        <v>94</v>
      </c>
      <c r="Y106" s="115" t="s">
        <v>90</v>
      </c>
      <c r="AA106" s="115" t="s">
        <v>91</v>
      </c>
    </row>
    <row r="107" spans="1:27">
      <c r="A107" s="115">
        <v>5584549559</v>
      </c>
      <c r="B107" s="115" t="s">
        <v>67</v>
      </c>
      <c r="F107" s="115" t="s">
        <v>71</v>
      </c>
      <c r="G107" s="115" t="s">
        <v>72</v>
      </c>
      <c r="J107" s="115" t="s">
        <v>75</v>
      </c>
      <c r="K107" s="115" t="s">
        <v>76</v>
      </c>
      <c r="M107" s="115" t="s">
        <v>78</v>
      </c>
      <c r="O107" s="141"/>
      <c r="P107" s="115" t="s">
        <v>83</v>
      </c>
      <c r="Q107" s="115">
        <v>65</v>
      </c>
      <c r="R107" s="115" t="s">
        <v>181</v>
      </c>
      <c r="S107" s="115" t="s">
        <v>243</v>
      </c>
      <c r="T107" s="115" t="s">
        <v>85</v>
      </c>
      <c r="U107" s="115" t="s">
        <v>86</v>
      </c>
      <c r="V107" s="115" t="s">
        <v>87</v>
      </c>
      <c r="W107" s="115" t="s">
        <v>100</v>
      </c>
      <c r="X107" s="115" t="s">
        <v>89</v>
      </c>
      <c r="Y107" s="115" t="s">
        <v>90</v>
      </c>
      <c r="Z107" s="115" t="s">
        <v>91</v>
      </c>
      <c r="AA107" s="115" t="s">
        <v>86</v>
      </c>
    </row>
    <row r="108" spans="1:27">
      <c r="A108" s="115">
        <v>7020571181</v>
      </c>
      <c r="B108" s="115" t="s">
        <v>67</v>
      </c>
      <c r="O108" s="141"/>
      <c r="P108" s="115" t="s">
        <v>99</v>
      </c>
      <c r="Q108" s="115">
        <v>47</v>
      </c>
      <c r="R108" s="115" t="s">
        <v>84</v>
      </c>
      <c r="S108" s="115" t="s">
        <v>165</v>
      </c>
      <c r="U108" s="115" t="s">
        <v>91</v>
      </c>
      <c r="V108" s="115" t="s">
        <v>108</v>
      </c>
      <c r="W108" s="115" t="s">
        <v>96</v>
      </c>
      <c r="X108" s="115" t="s">
        <v>105</v>
      </c>
      <c r="Y108" s="115" t="s">
        <v>103</v>
      </c>
      <c r="Z108" s="115" t="s">
        <v>91</v>
      </c>
      <c r="AA108" s="115" t="s">
        <v>91</v>
      </c>
    </row>
    <row r="109" spans="1:27">
      <c r="A109" s="115">
        <v>7020357451</v>
      </c>
      <c r="C109" s="115" t="s">
        <v>68</v>
      </c>
      <c r="K109" s="115" t="s">
        <v>76</v>
      </c>
      <c r="M109" s="115" t="s">
        <v>78</v>
      </c>
      <c r="O109" s="141"/>
      <c r="P109" s="115" t="s">
        <v>99</v>
      </c>
      <c r="Q109" s="115">
        <v>42</v>
      </c>
      <c r="R109" s="115" t="s">
        <v>181</v>
      </c>
      <c r="S109" s="115" t="s">
        <v>189</v>
      </c>
      <c r="T109" s="115" t="s">
        <v>114</v>
      </c>
      <c r="U109" s="115" t="s">
        <v>91</v>
      </c>
      <c r="V109" s="115" t="s">
        <v>137</v>
      </c>
      <c r="W109" s="115" t="s">
        <v>93</v>
      </c>
      <c r="X109" s="115" t="s">
        <v>112</v>
      </c>
      <c r="Y109" s="115" t="s">
        <v>98</v>
      </c>
      <c r="Z109" s="115" t="s">
        <v>91</v>
      </c>
      <c r="AA109" s="115" t="s">
        <v>91</v>
      </c>
    </row>
    <row r="110" spans="1:27">
      <c r="A110" s="115">
        <v>7044848423</v>
      </c>
      <c r="B110" s="115" t="s">
        <v>67</v>
      </c>
      <c r="E110" s="115" t="s">
        <v>70</v>
      </c>
      <c r="O110" s="141"/>
      <c r="P110" s="115" t="s">
        <v>83</v>
      </c>
      <c r="Q110" s="115">
        <v>87</v>
      </c>
      <c r="R110" s="115" t="s">
        <v>181</v>
      </c>
      <c r="S110" s="115" t="s">
        <v>184</v>
      </c>
      <c r="T110" s="115" t="s">
        <v>85</v>
      </c>
      <c r="U110" s="115" t="s">
        <v>86</v>
      </c>
      <c r="V110" s="115" t="s">
        <v>87</v>
      </c>
      <c r="X110" s="115" t="s">
        <v>102</v>
      </c>
      <c r="Y110" s="115" t="s">
        <v>106</v>
      </c>
      <c r="Z110" s="115" t="s">
        <v>91</v>
      </c>
      <c r="AA110" s="115" t="s">
        <v>86</v>
      </c>
    </row>
    <row r="111" spans="1:27">
      <c r="A111" s="115">
        <v>7044849483</v>
      </c>
      <c r="B111" s="115" t="s">
        <v>67</v>
      </c>
      <c r="E111" s="115" t="s">
        <v>70</v>
      </c>
      <c r="O111" s="141"/>
      <c r="P111" s="115" t="s">
        <v>99</v>
      </c>
      <c r="Q111" s="115">
        <v>70</v>
      </c>
      <c r="R111" s="115" t="s">
        <v>181</v>
      </c>
      <c r="S111" s="115" t="s">
        <v>495</v>
      </c>
      <c r="T111" s="115" t="s">
        <v>107</v>
      </c>
      <c r="U111" s="115" t="s">
        <v>86</v>
      </c>
      <c r="V111" s="115" t="s">
        <v>87</v>
      </c>
      <c r="W111" s="115" t="s">
        <v>96</v>
      </c>
      <c r="X111" s="115" t="s">
        <v>89</v>
      </c>
      <c r="Y111" s="115" t="s">
        <v>106</v>
      </c>
      <c r="Z111" s="115" t="s">
        <v>91</v>
      </c>
      <c r="AA111" s="115" t="s">
        <v>91</v>
      </c>
    </row>
    <row r="112" spans="1:27">
      <c r="A112" s="115">
        <v>7011090490</v>
      </c>
      <c r="E112" s="115" t="s">
        <v>70</v>
      </c>
      <c r="G112" s="115" t="s">
        <v>72</v>
      </c>
      <c r="M112" s="115" t="s">
        <v>78</v>
      </c>
      <c r="O112" s="141"/>
      <c r="P112" s="115" t="s">
        <v>99</v>
      </c>
      <c r="Q112" s="115">
        <v>53</v>
      </c>
      <c r="R112" s="115" t="s">
        <v>84</v>
      </c>
      <c r="S112" s="115" t="s">
        <v>134</v>
      </c>
      <c r="T112" s="115" t="s">
        <v>92</v>
      </c>
      <c r="U112" s="115" t="s">
        <v>86</v>
      </c>
      <c r="V112" s="115" t="s">
        <v>157</v>
      </c>
      <c r="W112" s="115" t="s">
        <v>101</v>
      </c>
      <c r="X112" s="115" t="s">
        <v>111</v>
      </c>
      <c r="Y112" s="115" t="s">
        <v>90</v>
      </c>
      <c r="Z112" s="115" t="s">
        <v>91</v>
      </c>
      <c r="AA112" s="115" t="s">
        <v>91</v>
      </c>
    </row>
    <row r="113" spans="1:27">
      <c r="A113" s="115">
        <v>6985139436</v>
      </c>
      <c r="B113" s="115" t="s">
        <v>67</v>
      </c>
      <c r="H113" s="115" t="s">
        <v>73</v>
      </c>
      <c r="M113" s="115" t="s">
        <v>78</v>
      </c>
      <c r="O113" s="141"/>
      <c r="P113" s="115" t="s">
        <v>83</v>
      </c>
      <c r="Q113" s="115">
        <v>20</v>
      </c>
      <c r="R113" s="115" t="s">
        <v>181</v>
      </c>
      <c r="S113" s="115" t="s">
        <v>238</v>
      </c>
      <c r="T113" s="115" t="s">
        <v>97</v>
      </c>
      <c r="U113" s="115" t="s">
        <v>86</v>
      </c>
      <c r="V113" s="115" t="s">
        <v>87</v>
      </c>
      <c r="W113" s="115" t="s">
        <v>93</v>
      </c>
      <c r="X113" s="115" t="s">
        <v>94</v>
      </c>
      <c r="Y113" s="115" t="s">
        <v>95</v>
      </c>
      <c r="Z113" s="115" t="s">
        <v>86</v>
      </c>
      <c r="AA113" s="115" t="s">
        <v>91</v>
      </c>
    </row>
    <row r="114" spans="1:27">
      <c r="A114" s="115">
        <v>7044841783</v>
      </c>
      <c r="G114" s="115" t="s">
        <v>72</v>
      </c>
      <c r="M114" s="115" t="s">
        <v>78</v>
      </c>
      <c r="N114" s="115" t="s">
        <v>79</v>
      </c>
      <c r="O114" s="141"/>
      <c r="P114" s="115" t="s">
        <v>83</v>
      </c>
      <c r="Q114" s="115">
        <v>56</v>
      </c>
      <c r="R114" s="115" t="s">
        <v>181</v>
      </c>
      <c r="S114" s="115" t="s">
        <v>191</v>
      </c>
      <c r="U114" s="115" t="s">
        <v>91</v>
      </c>
      <c r="V114" s="115" t="s">
        <v>108</v>
      </c>
      <c r="W114" s="115" t="s">
        <v>100</v>
      </c>
      <c r="X114" s="115" t="s">
        <v>94</v>
      </c>
      <c r="Y114" s="115" t="s">
        <v>90</v>
      </c>
      <c r="Z114" s="115" t="s">
        <v>91</v>
      </c>
      <c r="AA114" s="115" t="s">
        <v>91</v>
      </c>
    </row>
    <row r="115" spans="1:27">
      <c r="A115" s="115">
        <v>6984058086</v>
      </c>
      <c r="B115" s="115" t="s">
        <v>67</v>
      </c>
      <c r="E115" s="115" t="s">
        <v>70</v>
      </c>
      <c r="O115" s="141"/>
      <c r="P115" s="115" t="s">
        <v>99</v>
      </c>
      <c r="Q115" s="115">
        <v>74</v>
      </c>
      <c r="R115" s="115" t="s">
        <v>181</v>
      </c>
      <c r="S115" s="115" t="s">
        <v>238</v>
      </c>
      <c r="V115" s="115" t="s">
        <v>87</v>
      </c>
      <c r="X115" s="115" t="s">
        <v>89</v>
      </c>
      <c r="Y115" s="115" t="s">
        <v>106</v>
      </c>
      <c r="Z115" s="115" t="s">
        <v>91</v>
      </c>
      <c r="AA115" s="115" t="s">
        <v>91</v>
      </c>
    </row>
    <row r="116" spans="1:27">
      <c r="A116" s="115">
        <v>6987649353</v>
      </c>
      <c r="B116" s="115" t="s">
        <v>67</v>
      </c>
      <c r="D116" s="115" t="s">
        <v>69</v>
      </c>
      <c r="E116" s="115" t="s">
        <v>70</v>
      </c>
      <c r="F116" s="115" t="s">
        <v>71</v>
      </c>
      <c r="J116" s="115" t="s">
        <v>75</v>
      </c>
      <c r="M116" s="115" t="s">
        <v>78</v>
      </c>
      <c r="O116" s="141"/>
      <c r="P116" s="115" t="s">
        <v>83</v>
      </c>
      <c r="Q116" s="115">
        <v>57</v>
      </c>
      <c r="R116" s="115" t="s">
        <v>181</v>
      </c>
      <c r="S116" s="115" t="s">
        <v>183</v>
      </c>
      <c r="T116" s="115" t="s">
        <v>85</v>
      </c>
      <c r="U116" s="115" t="s">
        <v>86</v>
      </c>
      <c r="V116" s="115" t="s">
        <v>87</v>
      </c>
      <c r="X116" s="115" t="s">
        <v>102</v>
      </c>
      <c r="Y116" s="115" t="s">
        <v>90</v>
      </c>
      <c r="Z116" s="115" t="s">
        <v>91</v>
      </c>
      <c r="AA116" s="115" t="s">
        <v>91</v>
      </c>
    </row>
    <row r="117" spans="1:27">
      <c r="A117" s="115">
        <v>7045785380</v>
      </c>
      <c r="B117" s="115" t="s">
        <v>67</v>
      </c>
      <c r="D117" s="115" t="s">
        <v>69</v>
      </c>
      <c r="M117" s="115" t="s">
        <v>78</v>
      </c>
      <c r="O117" s="141"/>
      <c r="P117" s="115" t="s">
        <v>83</v>
      </c>
      <c r="Q117" s="115">
        <v>35</v>
      </c>
      <c r="R117" s="115" t="s">
        <v>181</v>
      </c>
      <c r="S117" s="115" t="s">
        <v>194</v>
      </c>
      <c r="T117" s="115" t="s">
        <v>85</v>
      </c>
      <c r="V117" s="115" t="s">
        <v>87</v>
      </c>
      <c r="W117" s="115" t="s">
        <v>100</v>
      </c>
      <c r="X117" s="115" t="s">
        <v>89</v>
      </c>
      <c r="Y117" s="115" t="s">
        <v>90</v>
      </c>
      <c r="Z117" s="115" t="s">
        <v>91</v>
      </c>
      <c r="AA117" s="115" t="s">
        <v>91</v>
      </c>
    </row>
    <row r="118" spans="1:27">
      <c r="A118" s="115">
        <v>7011080190</v>
      </c>
      <c r="B118" s="115" t="s">
        <v>67</v>
      </c>
      <c r="H118" s="115" t="s">
        <v>73</v>
      </c>
      <c r="M118" s="115" t="s">
        <v>78</v>
      </c>
      <c r="O118" s="141"/>
      <c r="P118" s="115" t="s">
        <v>83</v>
      </c>
      <c r="Q118" s="115">
        <v>40</v>
      </c>
      <c r="R118" s="115" t="s">
        <v>181</v>
      </c>
      <c r="S118" s="115" t="s">
        <v>192</v>
      </c>
      <c r="T118" s="115" t="s">
        <v>85</v>
      </c>
      <c r="U118" s="115" t="s">
        <v>86</v>
      </c>
      <c r="V118" s="115" t="s">
        <v>87</v>
      </c>
      <c r="W118" s="115" t="s">
        <v>88</v>
      </c>
      <c r="X118" s="115" t="s">
        <v>111</v>
      </c>
      <c r="Y118" s="115" t="s">
        <v>90</v>
      </c>
      <c r="Z118" s="115" t="s">
        <v>91</v>
      </c>
      <c r="AA118" s="115" t="s">
        <v>91</v>
      </c>
    </row>
    <row r="119" spans="1:27">
      <c r="A119" s="115">
        <v>7045773232</v>
      </c>
      <c r="D119" s="115" t="s">
        <v>69</v>
      </c>
      <c r="O119" s="141"/>
      <c r="P119" s="115" t="s">
        <v>83</v>
      </c>
      <c r="Q119" s="115">
        <v>62</v>
      </c>
      <c r="R119" s="115" t="s">
        <v>181</v>
      </c>
      <c r="S119" s="115" t="s">
        <v>191</v>
      </c>
      <c r="T119" s="115" t="s">
        <v>107</v>
      </c>
      <c r="U119" s="115" t="s">
        <v>91</v>
      </c>
      <c r="V119" s="115" t="s">
        <v>137</v>
      </c>
      <c r="W119" s="115" t="s">
        <v>100</v>
      </c>
      <c r="X119" s="115" t="s">
        <v>111</v>
      </c>
      <c r="Y119" s="115" t="s">
        <v>90</v>
      </c>
      <c r="Z119" s="115" t="s">
        <v>91</v>
      </c>
      <c r="AA119" s="115" t="s">
        <v>91</v>
      </c>
    </row>
    <row r="120" spans="1:27">
      <c r="A120" s="115">
        <v>7020568221</v>
      </c>
      <c r="B120" s="115" t="s">
        <v>67</v>
      </c>
      <c r="O120" s="141"/>
      <c r="P120" s="115" t="s">
        <v>83</v>
      </c>
      <c r="Q120" s="115">
        <v>23</v>
      </c>
      <c r="R120" s="115" t="s">
        <v>84</v>
      </c>
      <c r="S120" s="115" t="s">
        <v>146</v>
      </c>
      <c r="U120" s="115" t="s">
        <v>91</v>
      </c>
      <c r="V120" s="115" t="s">
        <v>108</v>
      </c>
      <c r="X120" s="115" t="s">
        <v>89</v>
      </c>
      <c r="Y120" s="115" t="s">
        <v>103</v>
      </c>
      <c r="Z120" s="115" t="s">
        <v>91</v>
      </c>
    </row>
    <row r="121" spans="1:27">
      <c r="A121" s="115">
        <v>7020353627</v>
      </c>
      <c r="B121" s="115" t="s">
        <v>67</v>
      </c>
      <c r="D121" s="115" t="s">
        <v>69</v>
      </c>
      <c r="E121" s="115" t="s">
        <v>70</v>
      </c>
      <c r="G121" s="115" t="s">
        <v>72</v>
      </c>
      <c r="M121" s="115" t="s">
        <v>78</v>
      </c>
      <c r="O121" s="141"/>
      <c r="P121" s="115" t="s">
        <v>99</v>
      </c>
      <c r="Q121" s="115">
        <v>39</v>
      </c>
      <c r="R121" s="115" t="s">
        <v>181</v>
      </c>
      <c r="S121" s="115" t="s">
        <v>222</v>
      </c>
      <c r="T121" s="115" t="s">
        <v>85</v>
      </c>
      <c r="V121" s="115" t="s">
        <v>87</v>
      </c>
      <c r="W121" s="115" t="s">
        <v>93</v>
      </c>
      <c r="X121" s="115" t="s">
        <v>89</v>
      </c>
      <c r="Y121" s="115" t="s">
        <v>98</v>
      </c>
      <c r="Z121" s="115" t="s">
        <v>91</v>
      </c>
      <c r="AA121" s="115" t="s">
        <v>91</v>
      </c>
    </row>
    <row r="122" spans="1:27">
      <c r="A122" s="115">
        <v>7045766657</v>
      </c>
      <c r="B122" s="115" t="s">
        <v>67</v>
      </c>
      <c r="D122" s="115" t="s">
        <v>69</v>
      </c>
      <c r="G122" s="115" t="s">
        <v>72</v>
      </c>
      <c r="O122" s="141"/>
      <c r="P122" s="115" t="s">
        <v>83</v>
      </c>
      <c r="R122" s="115" t="s">
        <v>181</v>
      </c>
      <c r="S122" s="115" t="s">
        <v>190</v>
      </c>
      <c r="T122" s="115" t="s">
        <v>85</v>
      </c>
      <c r="U122" s="115" t="s">
        <v>86</v>
      </c>
      <c r="V122" s="115" t="s">
        <v>87</v>
      </c>
      <c r="Y122" s="115" t="s">
        <v>106</v>
      </c>
      <c r="Z122" s="115" t="s">
        <v>91</v>
      </c>
      <c r="AA122" s="115" t="s">
        <v>91</v>
      </c>
    </row>
    <row r="123" spans="1:27">
      <c r="A123" s="115">
        <v>5577957912</v>
      </c>
      <c r="G123" s="115" t="s">
        <v>72</v>
      </c>
      <c r="K123" s="115" t="s">
        <v>76</v>
      </c>
      <c r="M123" s="115" t="s">
        <v>78</v>
      </c>
      <c r="O123" s="141"/>
      <c r="P123" s="115" t="s">
        <v>83</v>
      </c>
      <c r="Q123" s="115">
        <v>31</v>
      </c>
      <c r="R123" s="115" t="s">
        <v>181</v>
      </c>
    </row>
    <row r="124" spans="1:27">
      <c r="A124" s="115">
        <v>5596602210</v>
      </c>
      <c r="I124" s="115" t="s">
        <v>74</v>
      </c>
      <c r="K124" s="115" t="s">
        <v>76</v>
      </c>
      <c r="M124" s="115" t="s">
        <v>78</v>
      </c>
      <c r="O124" s="141"/>
    </row>
    <row r="125" spans="1:27">
      <c r="A125" s="115">
        <v>5608036985</v>
      </c>
      <c r="E125" s="115" t="s">
        <v>70</v>
      </c>
      <c r="J125" s="115" t="s">
        <v>75</v>
      </c>
      <c r="M125" s="115" t="s">
        <v>78</v>
      </c>
      <c r="O125" s="141"/>
      <c r="P125" s="115" t="s">
        <v>83</v>
      </c>
      <c r="Q125" s="115">
        <v>27</v>
      </c>
      <c r="R125" s="115" t="s">
        <v>84</v>
      </c>
      <c r="S125" s="115" t="s">
        <v>173</v>
      </c>
    </row>
    <row r="126" spans="1:27">
      <c r="A126" s="115">
        <v>5591180436</v>
      </c>
      <c r="G126" s="115" t="s">
        <v>72</v>
      </c>
      <c r="M126" s="115" t="s">
        <v>78</v>
      </c>
      <c r="O126" s="141"/>
      <c r="P126" s="115" t="s">
        <v>99</v>
      </c>
      <c r="Q126" s="115">
        <v>44</v>
      </c>
      <c r="R126" s="115" t="s">
        <v>84</v>
      </c>
      <c r="S126" s="115" t="s">
        <v>453</v>
      </c>
      <c r="T126" s="115" t="s">
        <v>443</v>
      </c>
      <c r="U126" s="115" t="s">
        <v>91</v>
      </c>
      <c r="V126" s="115" t="s">
        <v>108</v>
      </c>
      <c r="W126" s="115" t="s">
        <v>101</v>
      </c>
      <c r="X126" s="115" t="s">
        <v>102</v>
      </c>
      <c r="Y126" s="115" t="s">
        <v>90</v>
      </c>
      <c r="Z126" s="115" t="s">
        <v>91</v>
      </c>
    </row>
    <row r="127" spans="1:27">
      <c r="A127" s="115">
        <v>5597632052</v>
      </c>
      <c r="G127" s="115" t="s">
        <v>72</v>
      </c>
      <c r="H127" s="115" t="s">
        <v>73</v>
      </c>
      <c r="K127" s="115" t="s">
        <v>76</v>
      </c>
      <c r="O127" s="141"/>
    </row>
    <row r="128" spans="1:27">
      <c r="A128" s="115">
        <v>5606036064</v>
      </c>
      <c r="B128" s="115" t="s">
        <v>67</v>
      </c>
      <c r="K128" s="115" t="s">
        <v>76</v>
      </c>
      <c r="N128" s="115" t="s">
        <v>79</v>
      </c>
      <c r="O128" s="141"/>
    </row>
    <row r="129" spans="1:27">
      <c r="A129" s="115">
        <v>5595499227</v>
      </c>
      <c r="B129" s="115" t="s">
        <v>67</v>
      </c>
      <c r="D129" s="115" t="s">
        <v>69</v>
      </c>
      <c r="E129" s="115" t="s">
        <v>70</v>
      </c>
      <c r="F129" s="115" t="s">
        <v>71</v>
      </c>
      <c r="G129" s="115" t="s">
        <v>72</v>
      </c>
      <c r="H129" s="115" t="s">
        <v>73</v>
      </c>
      <c r="I129" s="115" t="s">
        <v>74</v>
      </c>
      <c r="K129" s="115" t="s">
        <v>76</v>
      </c>
      <c r="M129" s="115" t="s">
        <v>78</v>
      </c>
      <c r="N129" s="115" t="s">
        <v>79</v>
      </c>
      <c r="O129" s="141"/>
      <c r="P129" s="115" t="s">
        <v>83</v>
      </c>
      <c r="Q129" s="115">
        <v>62</v>
      </c>
      <c r="R129" s="115" t="s">
        <v>432</v>
      </c>
    </row>
    <row r="130" spans="1:27">
      <c r="A130" s="115">
        <v>5610662116</v>
      </c>
      <c r="B130" s="115" t="s">
        <v>67</v>
      </c>
      <c r="F130" s="115" t="s">
        <v>71</v>
      </c>
      <c r="G130" s="115" t="s">
        <v>72</v>
      </c>
      <c r="I130" s="115" t="s">
        <v>74</v>
      </c>
      <c r="J130" s="115" t="s">
        <v>75</v>
      </c>
      <c r="M130" s="115" t="s">
        <v>78</v>
      </c>
      <c r="O130" s="141"/>
    </row>
    <row r="131" spans="1:27">
      <c r="A131" s="115">
        <v>5579205747</v>
      </c>
      <c r="B131" s="115" t="s">
        <v>67</v>
      </c>
      <c r="D131" s="115" t="s">
        <v>69</v>
      </c>
      <c r="E131" s="115" t="s">
        <v>70</v>
      </c>
      <c r="O131" s="141"/>
      <c r="P131" s="115" t="s">
        <v>99</v>
      </c>
      <c r="Q131" s="115">
        <v>41</v>
      </c>
      <c r="R131" s="115" t="s">
        <v>181</v>
      </c>
      <c r="S131" s="115" t="s">
        <v>185</v>
      </c>
    </row>
    <row r="132" spans="1:27">
      <c r="A132" s="115">
        <v>5605112079</v>
      </c>
      <c r="D132" s="115" t="s">
        <v>69</v>
      </c>
      <c r="G132" s="115" t="s">
        <v>72</v>
      </c>
      <c r="M132" s="115" t="s">
        <v>78</v>
      </c>
      <c r="O132" s="141"/>
      <c r="P132" s="115" t="s">
        <v>83</v>
      </c>
      <c r="Q132" s="115">
        <v>27</v>
      </c>
      <c r="R132" s="115" t="s">
        <v>432</v>
      </c>
    </row>
    <row r="133" spans="1:27">
      <c r="A133" s="115">
        <v>5596575556</v>
      </c>
      <c r="F133" s="115" t="s">
        <v>71</v>
      </c>
      <c r="H133" s="115" t="s">
        <v>73</v>
      </c>
      <c r="N133" s="115" t="s">
        <v>79</v>
      </c>
      <c r="O133" s="141"/>
      <c r="P133" s="115" t="s">
        <v>83</v>
      </c>
      <c r="Q133" s="115">
        <v>15</v>
      </c>
      <c r="R133" s="115" t="s">
        <v>432</v>
      </c>
    </row>
    <row r="134" spans="1:27">
      <c r="A134" s="115">
        <v>5608845193</v>
      </c>
      <c r="B134" s="115" t="s">
        <v>67</v>
      </c>
      <c r="D134" s="115" t="s">
        <v>69</v>
      </c>
      <c r="E134" s="115" t="s">
        <v>70</v>
      </c>
      <c r="G134" s="115" t="s">
        <v>72</v>
      </c>
      <c r="H134" s="115" t="s">
        <v>73</v>
      </c>
      <c r="K134" s="115" t="s">
        <v>76</v>
      </c>
      <c r="M134" s="115" t="s">
        <v>78</v>
      </c>
      <c r="N134" s="115" t="s">
        <v>79</v>
      </c>
      <c r="O134" s="141"/>
      <c r="P134" s="115" t="s">
        <v>99</v>
      </c>
      <c r="Q134" s="115">
        <v>54</v>
      </c>
      <c r="R134" s="115" t="s">
        <v>84</v>
      </c>
    </row>
    <row r="135" spans="1:27">
      <c r="A135" s="115">
        <v>5607810768</v>
      </c>
      <c r="H135" s="115" t="s">
        <v>73</v>
      </c>
      <c r="O135" s="141"/>
      <c r="P135" s="115" t="s">
        <v>99</v>
      </c>
      <c r="Q135" s="115">
        <v>29</v>
      </c>
      <c r="R135" s="115" t="s">
        <v>84</v>
      </c>
      <c r="S135" s="115" t="s">
        <v>171</v>
      </c>
      <c r="T135" s="115" t="s">
        <v>107</v>
      </c>
      <c r="U135" s="115" t="s">
        <v>91</v>
      </c>
      <c r="V135" s="115" t="s">
        <v>108</v>
      </c>
      <c r="W135" s="115" t="s">
        <v>104</v>
      </c>
      <c r="X135" s="115" t="s">
        <v>112</v>
      </c>
      <c r="Y135" s="115" t="s">
        <v>113</v>
      </c>
      <c r="Z135" s="115" t="s">
        <v>91</v>
      </c>
    </row>
    <row r="136" spans="1:27">
      <c r="A136" s="115">
        <v>5584707350</v>
      </c>
      <c r="G136" s="115" t="s">
        <v>72</v>
      </c>
      <c r="H136" s="115" t="s">
        <v>73</v>
      </c>
      <c r="M136" s="115" t="s">
        <v>78</v>
      </c>
      <c r="O136" s="141"/>
      <c r="P136" s="115" t="s">
        <v>83</v>
      </c>
      <c r="Q136" s="115">
        <v>39</v>
      </c>
      <c r="R136" s="115" t="s">
        <v>181</v>
      </c>
      <c r="S136" s="115" t="s">
        <v>247</v>
      </c>
    </row>
    <row r="137" spans="1:27">
      <c r="A137" s="115">
        <v>5603728986</v>
      </c>
      <c r="H137" s="115" t="s">
        <v>73</v>
      </c>
      <c r="O137" s="141"/>
      <c r="P137" s="115" t="s">
        <v>83</v>
      </c>
      <c r="Q137" s="115">
        <v>26</v>
      </c>
      <c r="R137" s="115" t="s">
        <v>432</v>
      </c>
      <c r="T137" s="115" t="s">
        <v>443</v>
      </c>
      <c r="U137" s="115" t="s">
        <v>86</v>
      </c>
      <c r="V137" s="115" t="s">
        <v>108</v>
      </c>
      <c r="W137" s="115" t="s">
        <v>93</v>
      </c>
      <c r="X137" s="115" t="s">
        <v>102</v>
      </c>
      <c r="Y137" s="115" t="s">
        <v>95</v>
      </c>
      <c r="Z137" s="115" t="s">
        <v>91</v>
      </c>
    </row>
    <row r="138" spans="1:27">
      <c r="A138" s="115">
        <v>5603728697</v>
      </c>
      <c r="H138" s="115" t="s">
        <v>73</v>
      </c>
      <c r="O138" s="141"/>
    </row>
    <row r="139" spans="1:27">
      <c r="A139" s="115">
        <v>5591160069</v>
      </c>
      <c r="C139" s="115" t="s">
        <v>68</v>
      </c>
      <c r="G139" s="115" t="s">
        <v>72</v>
      </c>
      <c r="K139" s="115" t="s">
        <v>76</v>
      </c>
      <c r="M139" s="115" t="s">
        <v>78</v>
      </c>
      <c r="O139" s="141"/>
      <c r="P139" s="115" t="s">
        <v>83</v>
      </c>
      <c r="Q139" s="115">
        <v>16</v>
      </c>
      <c r="R139" s="115" t="s">
        <v>84</v>
      </c>
    </row>
    <row r="140" spans="1:27">
      <c r="A140" s="115">
        <v>5610801429</v>
      </c>
      <c r="D140" s="115" t="s">
        <v>69</v>
      </c>
      <c r="M140" s="115" t="s">
        <v>78</v>
      </c>
      <c r="N140" s="115" t="s">
        <v>79</v>
      </c>
      <c r="O140" s="141"/>
    </row>
    <row r="141" spans="1:27">
      <c r="A141" s="115">
        <v>5607811208</v>
      </c>
      <c r="K141" s="115" t="s">
        <v>76</v>
      </c>
      <c r="O141" s="141"/>
      <c r="P141" s="115" t="s">
        <v>99</v>
      </c>
      <c r="Q141" s="115">
        <v>40</v>
      </c>
      <c r="R141" s="115" t="s">
        <v>84</v>
      </c>
      <c r="S141" s="115" t="s">
        <v>446</v>
      </c>
      <c r="T141" s="115" t="s">
        <v>107</v>
      </c>
      <c r="U141" s="115" t="s">
        <v>91</v>
      </c>
      <c r="V141" s="115" t="s">
        <v>108</v>
      </c>
      <c r="W141" s="115" t="s">
        <v>96</v>
      </c>
      <c r="X141" s="115" t="s">
        <v>112</v>
      </c>
      <c r="Y141" s="115" t="s">
        <v>90</v>
      </c>
      <c r="Z141" s="115" t="s">
        <v>91</v>
      </c>
    </row>
    <row r="142" spans="1:27">
      <c r="A142" s="115">
        <v>5595580555</v>
      </c>
      <c r="B142" s="115" t="s">
        <v>67</v>
      </c>
      <c r="K142" s="115" t="s">
        <v>76</v>
      </c>
      <c r="M142" s="115" t="s">
        <v>78</v>
      </c>
      <c r="O142" s="141"/>
      <c r="P142" s="115" t="s">
        <v>99</v>
      </c>
      <c r="Q142" s="115">
        <v>45</v>
      </c>
      <c r="R142" s="115" t="s">
        <v>432</v>
      </c>
    </row>
    <row r="143" spans="1:27">
      <c r="A143" s="115">
        <v>5597977185</v>
      </c>
      <c r="K143" s="115" t="s">
        <v>76</v>
      </c>
      <c r="M143" s="115" t="s">
        <v>78</v>
      </c>
      <c r="O143" s="141"/>
      <c r="P143" s="115" t="s">
        <v>83</v>
      </c>
      <c r="Q143" s="115">
        <v>16</v>
      </c>
      <c r="R143" s="115" t="s">
        <v>84</v>
      </c>
    </row>
    <row r="144" spans="1:27">
      <c r="A144" s="115">
        <v>5609434900</v>
      </c>
      <c r="B144" s="115" t="s">
        <v>67</v>
      </c>
      <c r="J144" s="115" t="s">
        <v>75</v>
      </c>
      <c r="M144" s="115" t="s">
        <v>78</v>
      </c>
      <c r="N144" s="115" t="s">
        <v>79</v>
      </c>
      <c r="O144" s="141"/>
      <c r="P144" s="115" t="s">
        <v>83</v>
      </c>
      <c r="Q144" s="115">
        <v>35</v>
      </c>
      <c r="R144" s="115" t="s">
        <v>181</v>
      </c>
      <c r="S144" s="115" t="s">
        <v>234</v>
      </c>
      <c r="T144" s="115" t="s">
        <v>85</v>
      </c>
      <c r="U144" s="115" t="s">
        <v>91</v>
      </c>
      <c r="V144" s="115" t="s">
        <v>87</v>
      </c>
      <c r="W144" s="115" t="s">
        <v>88</v>
      </c>
      <c r="X144" s="115" t="s">
        <v>111</v>
      </c>
      <c r="Y144" s="115" t="s">
        <v>95</v>
      </c>
      <c r="Z144" s="115" t="s">
        <v>91</v>
      </c>
      <c r="AA144" s="115" t="s">
        <v>91</v>
      </c>
    </row>
    <row r="145" spans="1:27">
      <c r="A145" s="115">
        <v>6985444890</v>
      </c>
      <c r="B145" s="115" t="s">
        <v>67</v>
      </c>
      <c r="C145" s="115" t="s">
        <v>68</v>
      </c>
      <c r="D145" s="115" t="s">
        <v>69</v>
      </c>
      <c r="E145" s="115" t="s">
        <v>70</v>
      </c>
      <c r="F145" s="115" t="s">
        <v>71</v>
      </c>
      <c r="G145" s="115" t="s">
        <v>72</v>
      </c>
      <c r="O145" s="141"/>
      <c r="P145" s="115" t="s">
        <v>83</v>
      </c>
      <c r="Q145" s="115">
        <v>80</v>
      </c>
      <c r="R145" s="115" t="s">
        <v>84</v>
      </c>
      <c r="S145" s="115" t="s">
        <v>147</v>
      </c>
      <c r="T145" s="115" t="s">
        <v>85</v>
      </c>
      <c r="U145" s="115" t="s">
        <v>86</v>
      </c>
      <c r="V145" s="115" t="s">
        <v>87</v>
      </c>
      <c r="W145" s="115" t="s">
        <v>100</v>
      </c>
      <c r="X145" s="115" t="s">
        <v>94</v>
      </c>
      <c r="Y145" s="115" t="s">
        <v>106</v>
      </c>
      <c r="Z145" s="115" t="s">
        <v>91</v>
      </c>
      <c r="AA145" s="115" t="s">
        <v>91</v>
      </c>
    </row>
    <row r="146" spans="1:27">
      <c r="A146" s="115">
        <v>5588362318</v>
      </c>
      <c r="B146" s="115" t="s">
        <v>67</v>
      </c>
      <c r="C146" s="115" t="s">
        <v>68</v>
      </c>
      <c r="D146" s="115" t="s">
        <v>69</v>
      </c>
      <c r="E146" s="115" t="s">
        <v>70</v>
      </c>
      <c r="G146" s="115" t="s">
        <v>72</v>
      </c>
      <c r="O146" s="141"/>
      <c r="P146" s="115" t="s">
        <v>83</v>
      </c>
      <c r="Q146" s="115">
        <v>38</v>
      </c>
      <c r="R146" s="115" t="s">
        <v>181</v>
      </c>
      <c r="S146" s="115" t="s">
        <v>183</v>
      </c>
      <c r="T146" s="115" t="s">
        <v>85</v>
      </c>
      <c r="U146" s="115" t="s">
        <v>86</v>
      </c>
      <c r="V146" s="115" t="s">
        <v>87</v>
      </c>
      <c r="W146" s="115" t="s">
        <v>88</v>
      </c>
      <c r="X146" s="115" t="s">
        <v>111</v>
      </c>
      <c r="Y146" s="115" t="s">
        <v>90</v>
      </c>
      <c r="Z146" s="115" t="s">
        <v>91</v>
      </c>
      <c r="AA146" s="115" t="s">
        <v>91</v>
      </c>
    </row>
    <row r="147" spans="1:27">
      <c r="A147" s="115">
        <v>7011080461</v>
      </c>
      <c r="B147" s="115" t="s">
        <v>67</v>
      </c>
      <c r="F147" s="115" t="s">
        <v>71</v>
      </c>
      <c r="O147" s="141"/>
      <c r="P147" s="115" t="s">
        <v>83</v>
      </c>
      <c r="Q147" s="115">
        <v>51</v>
      </c>
      <c r="R147" s="115" t="s">
        <v>181</v>
      </c>
      <c r="T147" s="115" t="s">
        <v>85</v>
      </c>
      <c r="U147" s="115" t="s">
        <v>86</v>
      </c>
      <c r="V147" s="115" t="s">
        <v>87</v>
      </c>
      <c r="W147" s="115" t="s">
        <v>88</v>
      </c>
      <c r="X147" s="115" t="s">
        <v>94</v>
      </c>
      <c r="Y147" s="115" t="s">
        <v>90</v>
      </c>
      <c r="Z147" s="115" t="s">
        <v>91</v>
      </c>
      <c r="AA147" s="115" t="s">
        <v>91</v>
      </c>
    </row>
    <row r="148" spans="1:27">
      <c r="A148" s="115">
        <v>7011092764</v>
      </c>
      <c r="B148" s="115" t="s">
        <v>67</v>
      </c>
      <c r="G148" s="115" t="s">
        <v>72</v>
      </c>
      <c r="J148" s="115" t="s">
        <v>75</v>
      </c>
      <c r="M148" s="115" t="s">
        <v>78</v>
      </c>
      <c r="O148" s="141"/>
      <c r="P148" s="115" t="s">
        <v>83</v>
      </c>
      <c r="Q148" s="115">
        <v>50</v>
      </c>
      <c r="R148" s="115" t="s">
        <v>181</v>
      </c>
      <c r="S148" s="115" t="s">
        <v>219</v>
      </c>
      <c r="T148" s="115" t="s">
        <v>85</v>
      </c>
      <c r="V148" s="115" t="s">
        <v>87</v>
      </c>
      <c r="W148" s="115" t="s">
        <v>101</v>
      </c>
      <c r="X148" s="115" t="s">
        <v>94</v>
      </c>
      <c r="Y148" s="115" t="s">
        <v>90</v>
      </c>
      <c r="Z148" s="115" t="s">
        <v>91</v>
      </c>
      <c r="AA148" s="115" t="s">
        <v>91</v>
      </c>
    </row>
    <row r="149" spans="1:27">
      <c r="A149" s="115">
        <v>7045771204</v>
      </c>
      <c r="B149" s="115" t="s">
        <v>67</v>
      </c>
      <c r="O149" s="141"/>
      <c r="P149" s="115" t="s">
        <v>83</v>
      </c>
      <c r="Q149" s="115">
        <v>68</v>
      </c>
      <c r="R149" s="115" t="s">
        <v>181</v>
      </c>
      <c r="S149" s="115" t="s">
        <v>241</v>
      </c>
      <c r="T149" s="115" t="s">
        <v>85</v>
      </c>
      <c r="U149" s="115" t="s">
        <v>86</v>
      </c>
      <c r="V149" s="115" t="s">
        <v>87</v>
      </c>
      <c r="Y149" s="115" t="s">
        <v>106</v>
      </c>
      <c r="Z149" s="115" t="s">
        <v>91</v>
      </c>
      <c r="AA149" s="115" t="s">
        <v>91</v>
      </c>
    </row>
    <row r="150" spans="1:27">
      <c r="A150" s="115">
        <v>7044840890</v>
      </c>
      <c r="B150" s="115" t="s">
        <v>67</v>
      </c>
      <c r="E150" s="115" t="s">
        <v>70</v>
      </c>
      <c r="M150" s="115" t="s">
        <v>78</v>
      </c>
      <c r="O150" s="141"/>
      <c r="P150" s="115" t="s">
        <v>99</v>
      </c>
      <c r="Q150" s="115">
        <v>27</v>
      </c>
      <c r="R150" s="115" t="s">
        <v>181</v>
      </c>
      <c r="S150" s="115" t="s">
        <v>206</v>
      </c>
      <c r="T150" s="115" t="s">
        <v>85</v>
      </c>
      <c r="U150" s="115" t="s">
        <v>86</v>
      </c>
      <c r="V150" s="115" t="s">
        <v>87</v>
      </c>
      <c r="W150" s="115" t="s">
        <v>88</v>
      </c>
      <c r="X150" s="115" t="s">
        <v>89</v>
      </c>
      <c r="Y150" s="115" t="s">
        <v>90</v>
      </c>
      <c r="Z150" s="115" t="s">
        <v>91</v>
      </c>
      <c r="AA150" s="115" t="s">
        <v>91</v>
      </c>
    </row>
    <row r="151" spans="1:27">
      <c r="A151" s="115">
        <v>5587000463</v>
      </c>
      <c r="B151" s="115" t="s">
        <v>67</v>
      </c>
      <c r="C151" s="115" t="s">
        <v>68</v>
      </c>
      <c r="M151" s="115" t="s">
        <v>78</v>
      </c>
      <c r="O151" s="141"/>
      <c r="P151" s="115" t="s">
        <v>83</v>
      </c>
      <c r="Q151" s="115">
        <v>38</v>
      </c>
      <c r="R151" s="115" t="s">
        <v>181</v>
      </c>
      <c r="S151" s="115" t="s">
        <v>438</v>
      </c>
      <c r="T151" s="115" t="s">
        <v>85</v>
      </c>
      <c r="U151" s="115" t="s">
        <v>86</v>
      </c>
      <c r="V151" s="115" t="s">
        <v>87</v>
      </c>
      <c r="W151" s="115" t="s">
        <v>88</v>
      </c>
      <c r="X151" s="115" t="s">
        <v>111</v>
      </c>
      <c r="Y151" s="115" t="s">
        <v>90</v>
      </c>
      <c r="Z151" s="115" t="s">
        <v>91</v>
      </c>
      <c r="AA151" s="115" t="s">
        <v>91</v>
      </c>
    </row>
    <row r="152" spans="1:27">
      <c r="A152" s="115">
        <v>6985474531</v>
      </c>
      <c r="C152" s="115" t="s">
        <v>68</v>
      </c>
      <c r="F152" s="115" t="s">
        <v>71</v>
      </c>
      <c r="G152" s="115" t="s">
        <v>72</v>
      </c>
      <c r="O152" s="141"/>
      <c r="P152" s="115" t="s">
        <v>83</v>
      </c>
      <c r="Q152" s="115">
        <v>48</v>
      </c>
      <c r="R152" s="115" t="s">
        <v>181</v>
      </c>
      <c r="S152" s="115" t="s">
        <v>212</v>
      </c>
      <c r="T152" s="115" t="s">
        <v>85</v>
      </c>
      <c r="U152" s="115" t="s">
        <v>86</v>
      </c>
      <c r="V152" s="115" t="s">
        <v>87</v>
      </c>
      <c r="W152" s="115" t="s">
        <v>100</v>
      </c>
      <c r="X152" s="115" t="s">
        <v>111</v>
      </c>
      <c r="Y152" s="115" t="s">
        <v>90</v>
      </c>
      <c r="Z152" s="115" t="s">
        <v>91</v>
      </c>
      <c r="AA152" s="115" t="s">
        <v>91</v>
      </c>
    </row>
    <row r="153" spans="1:27">
      <c r="A153" s="115">
        <v>7044859853</v>
      </c>
      <c r="O153" s="141"/>
      <c r="P153" s="115" t="s">
        <v>83</v>
      </c>
      <c r="Q153" s="115">
        <v>66</v>
      </c>
      <c r="R153" s="115" t="s">
        <v>84</v>
      </c>
      <c r="S153" s="115" t="s">
        <v>138</v>
      </c>
      <c r="T153" s="115" t="s">
        <v>114</v>
      </c>
      <c r="U153" s="115" t="s">
        <v>91</v>
      </c>
      <c r="V153" s="115" t="s">
        <v>87</v>
      </c>
      <c r="W153" s="115" t="s">
        <v>101</v>
      </c>
      <c r="X153" s="115" t="s">
        <v>111</v>
      </c>
      <c r="Y153" s="115" t="s">
        <v>90</v>
      </c>
      <c r="Z153" s="115" t="s">
        <v>91</v>
      </c>
      <c r="AA153" s="115" t="s">
        <v>91</v>
      </c>
    </row>
    <row r="154" spans="1:27">
      <c r="A154" s="115">
        <v>6985416063</v>
      </c>
      <c r="B154" s="115" t="s">
        <v>67</v>
      </c>
      <c r="E154" s="115" t="s">
        <v>70</v>
      </c>
      <c r="G154" s="115" t="s">
        <v>72</v>
      </c>
      <c r="O154" s="141"/>
      <c r="P154" s="115" t="s">
        <v>99</v>
      </c>
      <c r="Q154" s="115">
        <v>71</v>
      </c>
      <c r="R154" s="115" t="s">
        <v>181</v>
      </c>
      <c r="S154" s="115" t="s">
        <v>203</v>
      </c>
      <c r="T154" s="115" t="s">
        <v>85</v>
      </c>
      <c r="V154" s="115" t="s">
        <v>87</v>
      </c>
      <c r="W154" s="115" t="s">
        <v>101</v>
      </c>
      <c r="X154" s="115" t="s">
        <v>111</v>
      </c>
      <c r="Y154" s="115" t="s">
        <v>106</v>
      </c>
      <c r="Z154" s="115" t="s">
        <v>91</v>
      </c>
      <c r="AA154" s="115" t="s">
        <v>91</v>
      </c>
    </row>
    <row r="155" spans="1:27">
      <c r="A155" s="115">
        <v>7045779729</v>
      </c>
      <c r="E155" s="115" t="s">
        <v>70</v>
      </c>
      <c r="F155" s="115" t="s">
        <v>71</v>
      </c>
      <c r="G155" s="115" t="s">
        <v>72</v>
      </c>
      <c r="O155" s="141"/>
      <c r="P155" s="115" t="s">
        <v>83</v>
      </c>
      <c r="Q155" s="115">
        <v>91</v>
      </c>
      <c r="R155" s="115" t="s">
        <v>181</v>
      </c>
      <c r="S155" s="115" t="s">
        <v>208</v>
      </c>
      <c r="T155" s="115" t="s">
        <v>110</v>
      </c>
      <c r="U155" s="115" t="s">
        <v>86</v>
      </c>
      <c r="V155" s="115" t="s">
        <v>87</v>
      </c>
      <c r="W155" s="115" t="s">
        <v>93</v>
      </c>
      <c r="X155" s="115" t="s">
        <v>102</v>
      </c>
      <c r="Y155" s="115" t="s">
        <v>113</v>
      </c>
      <c r="Z155" s="115" t="s">
        <v>91</v>
      </c>
      <c r="AA155" s="115" t="s">
        <v>86</v>
      </c>
    </row>
    <row r="156" spans="1:27">
      <c r="A156" s="115">
        <v>7011082122</v>
      </c>
      <c r="B156" s="115" t="s">
        <v>67</v>
      </c>
      <c r="O156" s="141"/>
      <c r="P156" s="115" t="s">
        <v>83</v>
      </c>
      <c r="Q156" s="115">
        <v>65</v>
      </c>
      <c r="R156" s="115" t="s">
        <v>181</v>
      </c>
      <c r="S156" s="115" t="s">
        <v>208</v>
      </c>
      <c r="T156" s="115" t="s">
        <v>85</v>
      </c>
      <c r="U156" s="115" t="s">
        <v>86</v>
      </c>
      <c r="V156" s="115" t="s">
        <v>87</v>
      </c>
      <c r="W156" s="115" t="s">
        <v>100</v>
      </c>
      <c r="X156" s="115" t="s">
        <v>94</v>
      </c>
      <c r="Y156" s="115" t="s">
        <v>90</v>
      </c>
      <c r="Z156" s="115" t="s">
        <v>91</v>
      </c>
      <c r="AA156" s="115" t="s">
        <v>91</v>
      </c>
    </row>
    <row r="157" spans="1:27">
      <c r="A157" s="115">
        <v>5582829495</v>
      </c>
      <c r="B157" s="115" t="s">
        <v>67</v>
      </c>
      <c r="F157" s="115" t="s">
        <v>71</v>
      </c>
      <c r="M157" s="115" t="s">
        <v>78</v>
      </c>
      <c r="O157" s="141"/>
      <c r="P157" s="115" t="s">
        <v>83</v>
      </c>
      <c r="Q157" s="115">
        <v>76</v>
      </c>
      <c r="R157" s="115" t="s">
        <v>181</v>
      </c>
      <c r="S157" s="115" t="s">
        <v>208</v>
      </c>
      <c r="T157" s="115" t="s">
        <v>85</v>
      </c>
      <c r="U157" s="115" t="s">
        <v>86</v>
      </c>
      <c r="V157" s="115" t="s">
        <v>87</v>
      </c>
      <c r="W157" s="115" t="s">
        <v>100</v>
      </c>
      <c r="X157" s="115" t="s">
        <v>102</v>
      </c>
      <c r="Y157" s="115" t="s">
        <v>106</v>
      </c>
      <c r="Z157" s="115" t="s">
        <v>91</v>
      </c>
      <c r="AA157" s="115" t="s">
        <v>91</v>
      </c>
    </row>
    <row r="158" spans="1:27">
      <c r="A158" s="115">
        <v>7045771777</v>
      </c>
      <c r="B158" s="115" t="s">
        <v>67</v>
      </c>
      <c r="D158" s="115" t="s">
        <v>69</v>
      </c>
      <c r="E158" s="115" t="s">
        <v>70</v>
      </c>
      <c r="F158" s="115" t="s">
        <v>71</v>
      </c>
      <c r="K158" s="115" t="s">
        <v>76</v>
      </c>
      <c r="O158" s="141"/>
      <c r="P158" s="115" t="s">
        <v>83</v>
      </c>
      <c r="Q158" s="115">
        <v>62</v>
      </c>
      <c r="R158" s="115" t="s">
        <v>181</v>
      </c>
      <c r="S158" s="115" t="s">
        <v>191</v>
      </c>
      <c r="T158" s="115" t="s">
        <v>85</v>
      </c>
      <c r="U158" s="115" t="s">
        <v>86</v>
      </c>
      <c r="V158" s="115" t="s">
        <v>87</v>
      </c>
      <c r="W158" s="115" t="s">
        <v>101</v>
      </c>
      <c r="X158" s="115" t="s">
        <v>111</v>
      </c>
      <c r="Y158" s="115" t="s">
        <v>90</v>
      </c>
      <c r="Z158" s="115" t="s">
        <v>91</v>
      </c>
      <c r="AA158" s="115" t="s">
        <v>91</v>
      </c>
    </row>
    <row r="159" spans="1:27">
      <c r="A159" s="115">
        <v>7011273398</v>
      </c>
      <c r="B159" s="115" t="s">
        <v>67</v>
      </c>
      <c r="O159" s="141"/>
      <c r="P159" s="115" t="s">
        <v>99</v>
      </c>
      <c r="Q159" s="115">
        <v>45</v>
      </c>
      <c r="R159" s="115" t="s">
        <v>84</v>
      </c>
      <c r="S159" s="115" t="s">
        <v>126</v>
      </c>
      <c r="T159" s="115" t="s">
        <v>97</v>
      </c>
      <c r="U159" s="115" t="s">
        <v>86</v>
      </c>
      <c r="V159" s="115" t="s">
        <v>87</v>
      </c>
      <c r="W159" s="115" t="s">
        <v>88</v>
      </c>
      <c r="X159" s="115" t="s">
        <v>89</v>
      </c>
      <c r="Y159" s="115" t="s">
        <v>90</v>
      </c>
      <c r="Z159" s="115" t="s">
        <v>91</v>
      </c>
      <c r="AA159" s="115" t="s">
        <v>91</v>
      </c>
    </row>
    <row r="160" spans="1:27">
      <c r="A160" s="115">
        <v>5587018229</v>
      </c>
      <c r="B160" s="115" t="s">
        <v>67</v>
      </c>
      <c r="C160" s="115" t="s">
        <v>68</v>
      </c>
      <c r="E160" s="115" t="s">
        <v>70</v>
      </c>
      <c r="F160" s="115" t="s">
        <v>71</v>
      </c>
      <c r="H160" s="115" t="s">
        <v>73</v>
      </c>
      <c r="K160" s="115" t="s">
        <v>76</v>
      </c>
      <c r="M160" s="115" t="s">
        <v>78</v>
      </c>
      <c r="O160" s="141"/>
      <c r="P160" s="115" t="s">
        <v>83</v>
      </c>
      <c r="Q160" s="115">
        <v>32</v>
      </c>
      <c r="R160" s="115" t="s">
        <v>181</v>
      </c>
      <c r="S160" s="115" t="s">
        <v>206</v>
      </c>
      <c r="T160" s="115" t="s">
        <v>85</v>
      </c>
      <c r="U160" s="115" t="s">
        <v>86</v>
      </c>
      <c r="V160" s="115" t="s">
        <v>87</v>
      </c>
      <c r="W160" s="115" t="s">
        <v>100</v>
      </c>
      <c r="X160" s="115" t="s">
        <v>94</v>
      </c>
      <c r="Y160" s="115" t="s">
        <v>90</v>
      </c>
      <c r="Z160" s="115" t="s">
        <v>91</v>
      </c>
      <c r="AA160" s="115" t="s">
        <v>91</v>
      </c>
    </row>
    <row r="161" spans="1:27">
      <c r="A161" s="115">
        <v>5587017954</v>
      </c>
      <c r="B161" s="115" t="s">
        <v>67</v>
      </c>
      <c r="C161" s="115" t="s">
        <v>68</v>
      </c>
      <c r="E161" s="115" t="s">
        <v>70</v>
      </c>
      <c r="F161" s="115" t="s">
        <v>71</v>
      </c>
      <c r="H161" s="115" t="s">
        <v>73</v>
      </c>
      <c r="K161" s="115" t="s">
        <v>76</v>
      </c>
      <c r="M161" s="115" t="s">
        <v>78</v>
      </c>
      <c r="O161" s="141"/>
    </row>
    <row r="162" spans="1:27">
      <c r="A162" s="115">
        <v>7045787020</v>
      </c>
      <c r="E162" s="115" t="s">
        <v>70</v>
      </c>
      <c r="G162" s="115" t="s">
        <v>72</v>
      </c>
      <c r="I162" s="115" t="s">
        <v>74</v>
      </c>
      <c r="O162" s="141"/>
      <c r="P162" s="115" t="s">
        <v>83</v>
      </c>
      <c r="Q162" s="115">
        <v>79</v>
      </c>
      <c r="R162" s="115" t="s">
        <v>181</v>
      </c>
      <c r="S162" s="115" t="s">
        <v>186</v>
      </c>
      <c r="T162" s="115" t="s">
        <v>85</v>
      </c>
      <c r="U162" s="115" t="s">
        <v>86</v>
      </c>
      <c r="V162" s="115" t="s">
        <v>87</v>
      </c>
      <c r="X162" s="115" t="s">
        <v>94</v>
      </c>
      <c r="Y162" s="115" t="s">
        <v>106</v>
      </c>
      <c r="Z162" s="115" t="s">
        <v>91</v>
      </c>
    </row>
    <row r="163" spans="1:27">
      <c r="A163" s="115">
        <v>7011088639</v>
      </c>
      <c r="B163" s="115" t="s">
        <v>67</v>
      </c>
      <c r="D163" s="115" t="s">
        <v>69</v>
      </c>
      <c r="M163" s="115" t="s">
        <v>78</v>
      </c>
      <c r="O163" s="141"/>
      <c r="P163" s="115" t="s">
        <v>83</v>
      </c>
      <c r="Q163" s="115">
        <v>43</v>
      </c>
      <c r="R163" s="115" t="s">
        <v>84</v>
      </c>
      <c r="T163" s="115" t="s">
        <v>92</v>
      </c>
      <c r="U163" s="115" t="s">
        <v>86</v>
      </c>
      <c r="V163" s="115" t="s">
        <v>161</v>
      </c>
      <c r="W163" s="115" t="s">
        <v>100</v>
      </c>
      <c r="X163" s="115" t="s">
        <v>102</v>
      </c>
      <c r="Y163" s="115" t="s">
        <v>90</v>
      </c>
      <c r="Z163" s="115" t="s">
        <v>91</v>
      </c>
      <c r="AA163" s="115" t="s">
        <v>91</v>
      </c>
    </row>
    <row r="164" spans="1:27">
      <c r="A164" s="115">
        <v>6985116283</v>
      </c>
      <c r="B164" s="115" t="s">
        <v>67</v>
      </c>
      <c r="G164" s="115" t="s">
        <v>72</v>
      </c>
      <c r="M164" s="115" t="s">
        <v>78</v>
      </c>
      <c r="O164" s="141"/>
      <c r="P164" s="115" t="s">
        <v>99</v>
      </c>
      <c r="Q164" s="115">
        <v>26</v>
      </c>
      <c r="R164" s="115" t="s">
        <v>181</v>
      </c>
      <c r="S164" s="115" t="s">
        <v>190</v>
      </c>
      <c r="T164" s="115" t="s">
        <v>97</v>
      </c>
      <c r="U164" s="115" t="s">
        <v>86</v>
      </c>
      <c r="V164" s="115" t="s">
        <v>87</v>
      </c>
      <c r="W164" s="115" t="s">
        <v>104</v>
      </c>
      <c r="X164" s="115" t="s">
        <v>102</v>
      </c>
      <c r="Y164" s="115" t="s">
        <v>98</v>
      </c>
      <c r="Z164" s="115" t="s">
        <v>91</v>
      </c>
    </row>
    <row r="165" spans="1:27">
      <c r="A165" s="115">
        <v>6985457657</v>
      </c>
      <c r="D165" s="115" t="s">
        <v>69</v>
      </c>
      <c r="E165" s="115" t="s">
        <v>70</v>
      </c>
      <c r="O165" s="141"/>
      <c r="P165" s="115" t="s">
        <v>83</v>
      </c>
      <c r="Q165" s="115">
        <v>36</v>
      </c>
      <c r="R165" s="115" t="s">
        <v>181</v>
      </c>
      <c r="T165" s="115" t="s">
        <v>85</v>
      </c>
      <c r="U165" s="115" t="s">
        <v>86</v>
      </c>
      <c r="W165" s="115" t="s">
        <v>88</v>
      </c>
      <c r="Y165" s="115" t="s">
        <v>90</v>
      </c>
      <c r="Z165" s="115" t="s">
        <v>91</v>
      </c>
      <c r="AA165" s="115" t="s">
        <v>91</v>
      </c>
    </row>
    <row r="166" spans="1:27">
      <c r="A166" s="115">
        <v>7044842756</v>
      </c>
      <c r="B166" s="115" t="s">
        <v>67</v>
      </c>
      <c r="E166" s="115" t="s">
        <v>70</v>
      </c>
      <c r="O166" s="141"/>
      <c r="P166" s="115" t="s">
        <v>83</v>
      </c>
      <c r="Q166" s="115">
        <v>49</v>
      </c>
      <c r="R166" s="115" t="s">
        <v>181</v>
      </c>
      <c r="S166" s="115" t="s">
        <v>214</v>
      </c>
      <c r="T166" s="115" t="s">
        <v>85</v>
      </c>
      <c r="U166" s="115" t="s">
        <v>86</v>
      </c>
      <c r="V166" s="115" t="s">
        <v>87</v>
      </c>
      <c r="W166" s="115" t="s">
        <v>88</v>
      </c>
      <c r="X166" s="115" t="s">
        <v>111</v>
      </c>
      <c r="Y166" s="115" t="s">
        <v>90</v>
      </c>
      <c r="AA166" s="115" t="s">
        <v>91</v>
      </c>
    </row>
    <row r="167" spans="1:27">
      <c r="A167" s="115">
        <v>6985143652</v>
      </c>
      <c r="B167" s="115" t="s">
        <v>67</v>
      </c>
      <c r="E167" s="115" t="s">
        <v>70</v>
      </c>
      <c r="O167" s="141"/>
      <c r="P167" s="115" t="s">
        <v>83</v>
      </c>
      <c r="Q167" s="115">
        <v>59</v>
      </c>
      <c r="R167" s="115" t="s">
        <v>181</v>
      </c>
      <c r="T167" s="115" t="s">
        <v>85</v>
      </c>
      <c r="U167" s="115" t="s">
        <v>86</v>
      </c>
      <c r="V167" s="115" t="s">
        <v>87</v>
      </c>
      <c r="W167" s="115" t="s">
        <v>104</v>
      </c>
      <c r="X167" s="115" t="s">
        <v>102</v>
      </c>
      <c r="Y167" s="115" t="s">
        <v>113</v>
      </c>
      <c r="Z167" s="115" t="s">
        <v>91</v>
      </c>
      <c r="AA167" s="115" t="s">
        <v>91</v>
      </c>
    </row>
    <row r="168" spans="1:27">
      <c r="A168" s="115">
        <v>5584575401</v>
      </c>
      <c r="B168" s="115" t="s">
        <v>67</v>
      </c>
      <c r="M168" s="115" t="s">
        <v>78</v>
      </c>
      <c r="O168" s="141"/>
      <c r="P168" s="115" t="s">
        <v>99</v>
      </c>
      <c r="Q168" s="115">
        <v>55</v>
      </c>
      <c r="R168" s="115" t="s">
        <v>181</v>
      </c>
      <c r="S168" s="115" t="s">
        <v>204</v>
      </c>
    </row>
    <row r="169" spans="1:27">
      <c r="A169" s="115">
        <v>7008109527</v>
      </c>
      <c r="B169" s="115" t="s">
        <v>67</v>
      </c>
      <c r="M169" s="115" t="s">
        <v>78</v>
      </c>
      <c r="O169" s="141"/>
      <c r="P169" s="115" t="s">
        <v>83</v>
      </c>
      <c r="Q169" s="115">
        <v>54</v>
      </c>
      <c r="R169" s="115" t="s">
        <v>181</v>
      </c>
      <c r="S169" s="115" t="s">
        <v>214</v>
      </c>
      <c r="T169" s="115" t="s">
        <v>85</v>
      </c>
      <c r="V169" s="115" t="s">
        <v>87</v>
      </c>
      <c r="W169" s="115" t="s">
        <v>101</v>
      </c>
      <c r="X169" s="115" t="s">
        <v>111</v>
      </c>
      <c r="Y169" s="115" t="s">
        <v>90</v>
      </c>
      <c r="Z169" s="115" t="s">
        <v>91</v>
      </c>
    </row>
    <row r="170" spans="1:27">
      <c r="A170" s="115">
        <v>6985464673</v>
      </c>
      <c r="K170" s="115" t="s">
        <v>76</v>
      </c>
      <c r="O170" s="141"/>
      <c r="P170" s="115" t="s">
        <v>83</v>
      </c>
      <c r="Q170" s="115">
        <v>52</v>
      </c>
      <c r="R170" s="115" t="s">
        <v>181</v>
      </c>
      <c r="S170" s="115" t="s">
        <v>203</v>
      </c>
      <c r="T170" s="115" t="s">
        <v>85</v>
      </c>
      <c r="U170" s="115" t="s">
        <v>86</v>
      </c>
      <c r="W170" s="115" t="s">
        <v>88</v>
      </c>
      <c r="X170" s="115" t="s">
        <v>111</v>
      </c>
      <c r="Y170" s="115" t="s">
        <v>113</v>
      </c>
      <c r="Z170" s="115" t="s">
        <v>91</v>
      </c>
      <c r="AA170" s="115" t="s">
        <v>91</v>
      </c>
    </row>
    <row r="171" spans="1:27">
      <c r="A171" s="115">
        <v>7020354004</v>
      </c>
      <c r="B171" s="115" t="s">
        <v>67</v>
      </c>
      <c r="O171" s="141"/>
      <c r="P171" s="115" t="s">
        <v>99</v>
      </c>
      <c r="Q171" s="115">
        <v>28</v>
      </c>
      <c r="R171" s="115" t="s">
        <v>181</v>
      </c>
      <c r="S171" s="115" t="s">
        <v>219</v>
      </c>
      <c r="T171" s="115" t="s">
        <v>85</v>
      </c>
      <c r="U171" s="115" t="s">
        <v>91</v>
      </c>
      <c r="V171" s="115" t="s">
        <v>87</v>
      </c>
      <c r="W171" s="115" t="s">
        <v>101</v>
      </c>
      <c r="X171" s="115" t="s">
        <v>89</v>
      </c>
      <c r="Y171" s="115" t="s">
        <v>90</v>
      </c>
      <c r="Z171" s="115" t="s">
        <v>91</v>
      </c>
      <c r="AA171" s="115" t="s">
        <v>91</v>
      </c>
    </row>
    <row r="172" spans="1:27">
      <c r="A172" s="115">
        <v>6984063531</v>
      </c>
      <c r="E172" s="115" t="s">
        <v>70</v>
      </c>
      <c r="M172" s="115" t="s">
        <v>78</v>
      </c>
      <c r="N172" s="115" t="s">
        <v>79</v>
      </c>
      <c r="O172" s="141"/>
      <c r="P172" s="115" t="s">
        <v>83</v>
      </c>
      <c r="Q172" s="115">
        <v>39</v>
      </c>
      <c r="R172" s="115" t="s">
        <v>181</v>
      </c>
      <c r="S172" s="115" t="s">
        <v>189</v>
      </c>
      <c r="T172" s="115" t="s">
        <v>85</v>
      </c>
      <c r="U172" s="115" t="s">
        <v>86</v>
      </c>
      <c r="V172" s="115" t="s">
        <v>87</v>
      </c>
      <c r="W172" s="115" t="s">
        <v>100</v>
      </c>
      <c r="X172" s="115" t="s">
        <v>94</v>
      </c>
      <c r="Y172" s="115" t="s">
        <v>90</v>
      </c>
      <c r="Z172" s="115" t="s">
        <v>91</v>
      </c>
      <c r="AA172" s="115" t="s">
        <v>91</v>
      </c>
    </row>
    <row r="173" spans="1:27">
      <c r="A173" s="115">
        <v>7020564626</v>
      </c>
      <c r="B173" s="115" t="s">
        <v>67</v>
      </c>
      <c r="O173" s="141"/>
      <c r="P173" s="115" t="s">
        <v>83</v>
      </c>
      <c r="Q173" s="115">
        <v>50</v>
      </c>
      <c r="R173" s="115" t="s">
        <v>181</v>
      </c>
      <c r="S173" s="115" t="s">
        <v>224</v>
      </c>
      <c r="T173" s="115" t="s">
        <v>85</v>
      </c>
      <c r="U173" s="115" t="s">
        <v>86</v>
      </c>
      <c r="V173" s="115" t="s">
        <v>87</v>
      </c>
      <c r="X173" s="115" t="s">
        <v>89</v>
      </c>
      <c r="Y173" s="115" t="s">
        <v>90</v>
      </c>
      <c r="Z173" s="115" t="s">
        <v>91</v>
      </c>
      <c r="AA173" s="115" t="s">
        <v>91</v>
      </c>
    </row>
    <row r="174" spans="1:27">
      <c r="A174" s="115">
        <v>5586516688</v>
      </c>
      <c r="B174" s="115" t="s">
        <v>67</v>
      </c>
      <c r="H174" s="115" t="s">
        <v>73</v>
      </c>
      <c r="M174" s="115" t="s">
        <v>78</v>
      </c>
      <c r="O174" s="141"/>
      <c r="P174" s="115" t="s">
        <v>99</v>
      </c>
      <c r="Q174" s="115">
        <v>55</v>
      </c>
      <c r="R174" s="115" t="s">
        <v>181</v>
      </c>
      <c r="S174" s="115" t="s">
        <v>224</v>
      </c>
      <c r="T174" s="115" t="s">
        <v>92</v>
      </c>
      <c r="U174" s="115" t="s">
        <v>86</v>
      </c>
      <c r="V174" s="115" t="s">
        <v>87</v>
      </c>
      <c r="W174" s="115" t="s">
        <v>88</v>
      </c>
      <c r="X174" s="115" t="s">
        <v>120</v>
      </c>
      <c r="Y174" s="115" t="s">
        <v>90</v>
      </c>
      <c r="Z174" s="115" t="s">
        <v>91</v>
      </c>
      <c r="AA174" s="115" t="s">
        <v>91</v>
      </c>
    </row>
    <row r="175" spans="1:27">
      <c r="A175" s="115">
        <v>7020564050</v>
      </c>
      <c r="B175" s="115" t="s">
        <v>67</v>
      </c>
      <c r="O175" s="141"/>
      <c r="P175" s="115" t="s">
        <v>99</v>
      </c>
      <c r="Q175" s="115">
        <v>62</v>
      </c>
      <c r="R175" s="115" t="s">
        <v>181</v>
      </c>
      <c r="S175" s="115" t="s">
        <v>224</v>
      </c>
      <c r="T175" s="115" t="s">
        <v>92</v>
      </c>
      <c r="U175" s="115" t="s">
        <v>86</v>
      </c>
      <c r="V175" s="115" t="s">
        <v>87</v>
      </c>
      <c r="X175" s="115" t="s">
        <v>89</v>
      </c>
      <c r="Y175" s="115" t="s">
        <v>90</v>
      </c>
      <c r="Z175" s="115" t="s">
        <v>91</v>
      </c>
      <c r="AA175" s="115" t="s">
        <v>91</v>
      </c>
    </row>
    <row r="176" spans="1:27">
      <c r="A176" s="115">
        <v>7045762645</v>
      </c>
      <c r="B176" s="115" t="s">
        <v>67</v>
      </c>
      <c r="E176" s="115" t="s">
        <v>70</v>
      </c>
      <c r="M176" s="115" t="s">
        <v>78</v>
      </c>
      <c r="O176" s="141"/>
      <c r="P176" s="115" t="s">
        <v>83</v>
      </c>
      <c r="Q176" s="115">
        <v>69</v>
      </c>
      <c r="R176" s="115" t="s">
        <v>181</v>
      </c>
      <c r="S176" s="115" t="s">
        <v>196</v>
      </c>
      <c r="T176" s="115" t="s">
        <v>85</v>
      </c>
      <c r="U176" s="115" t="s">
        <v>86</v>
      </c>
      <c r="V176" s="115" t="s">
        <v>87</v>
      </c>
      <c r="W176" s="115" t="s">
        <v>96</v>
      </c>
      <c r="X176" s="115" t="s">
        <v>94</v>
      </c>
      <c r="Y176" s="115" t="s">
        <v>106</v>
      </c>
      <c r="Z176" s="115" t="s">
        <v>91</v>
      </c>
      <c r="AA176" s="115" t="s">
        <v>91</v>
      </c>
    </row>
    <row r="177" spans="1:27">
      <c r="A177" s="115">
        <v>7045776139</v>
      </c>
      <c r="E177" s="115" t="s">
        <v>70</v>
      </c>
      <c r="F177" s="115" t="s">
        <v>71</v>
      </c>
      <c r="G177" s="115" t="s">
        <v>72</v>
      </c>
      <c r="O177" s="141"/>
      <c r="P177" s="115" t="s">
        <v>83</v>
      </c>
      <c r="Q177" s="115">
        <v>71</v>
      </c>
      <c r="R177" s="115" t="s">
        <v>181</v>
      </c>
      <c r="S177" s="115" t="s">
        <v>190</v>
      </c>
      <c r="T177" s="115" t="s">
        <v>85</v>
      </c>
      <c r="U177" s="115" t="s">
        <v>86</v>
      </c>
      <c r="V177" s="115" t="s">
        <v>87</v>
      </c>
      <c r="W177" s="115" t="s">
        <v>88</v>
      </c>
      <c r="X177" s="115" t="s">
        <v>111</v>
      </c>
      <c r="Y177" s="115" t="s">
        <v>106</v>
      </c>
      <c r="Z177" s="115" t="s">
        <v>91</v>
      </c>
      <c r="AA177" s="115" t="s">
        <v>91</v>
      </c>
    </row>
    <row r="178" spans="1:27">
      <c r="A178" s="115">
        <v>6982457295</v>
      </c>
      <c r="B178" s="115" t="s">
        <v>67</v>
      </c>
      <c r="H178" s="115" t="s">
        <v>73</v>
      </c>
      <c r="O178" s="141"/>
      <c r="P178" s="115" t="s">
        <v>83</v>
      </c>
      <c r="Q178" s="115">
        <v>40</v>
      </c>
      <c r="R178" s="115" t="s">
        <v>181</v>
      </c>
      <c r="S178" s="115" t="s">
        <v>193</v>
      </c>
      <c r="T178" s="115" t="s">
        <v>114</v>
      </c>
      <c r="U178" s="115" t="s">
        <v>91</v>
      </c>
      <c r="V178" s="115" t="s">
        <v>108</v>
      </c>
      <c r="W178" s="115" t="s">
        <v>96</v>
      </c>
      <c r="X178" s="115" t="s">
        <v>112</v>
      </c>
      <c r="Y178" s="115" t="s">
        <v>90</v>
      </c>
      <c r="Z178" s="115" t="s">
        <v>91</v>
      </c>
      <c r="AA178" s="115" t="s">
        <v>86</v>
      </c>
    </row>
    <row r="179" spans="1:27">
      <c r="A179" s="115">
        <v>7011088935</v>
      </c>
      <c r="F179" s="115" t="s">
        <v>71</v>
      </c>
      <c r="K179" s="115" t="s">
        <v>76</v>
      </c>
      <c r="M179" s="115" t="s">
        <v>78</v>
      </c>
      <c r="O179" s="141"/>
      <c r="P179" s="115" t="s">
        <v>83</v>
      </c>
      <c r="Q179" s="115">
        <v>43</v>
      </c>
      <c r="R179" s="115" t="s">
        <v>181</v>
      </c>
      <c r="S179" s="115" t="s">
        <v>232</v>
      </c>
      <c r="T179" s="115" t="s">
        <v>85</v>
      </c>
      <c r="U179" s="115" t="s">
        <v>86</v>
      </c>
      <c r="V179" s="115" t="s">
        <v>87</v>
      </c>
      <c r="W179" s="115" t="s">
        <v>101</v>
      </c>
      <c r="X179" s="115" t="s">
        <v>111</v>
      </c>
      <c r="Y179" s="115" t="s">
        <v>90</v>
      </c>
      <c r="Z179" s="115" t="s">
        <v>91</v>
      </c>
      <c r="AA179" s="115" t="s">
        <v>91</v>
      </c>
    </row>
    <row r="180" spans="1:27">
      <c r="A180" s="115">
        <v>7045769863</v>
      </c>
      <c r="B180" s="115" t="s">
        <v>67</v>
      </c>
      <c r="F180" s="115" t="s">
        <v>71</v>
      </c>
      <c r="O180" s="141"/>
      <c r="P180" s="115" t="s">
        <v>83</v>
      </c>
      <c r="Q180" s="115">
        <v>72</v>
      </c>
      <c r="R180" s="115" t="s">
        <v>181</v>
      </c>
      <c r="S180" s="115" t="s">
        <v>208</v>
      </c>
      <c r="T180" s="115" t="s">
        <v>85</v>
      </c>
      <c r="U180" s="115" t="s">
        <v>86</v>
      </c>
      <c r="V180" s="115" t="s">
        <v>87</v>
      </c>
      <c r="W180" s="115" t="s">
        <v>101</v>
      </c>
      <c r="X180" s="115" t="s">
        <v>94</v>
      </c>
      <c r="Y180" s="115" t="s">
        <v>106</v>
      </c>
      <c r="Z180" s="115" t="s">
        <v>91</v>
      </c>
      <c r="AA180" s="115" t="s">
        <v>91</v>
      </c>
    </row>
    <row r="181" spans="1:27">
      <c r="A181" s="115">
        <v>7045765746</v>
      </c>
      <c r="B181" s="115" t="s">
        <v>67</v>
      </c>
      <c r="K181" s="115" t="s">
        <v>76</v>
      </c>
      <c r="O181" s="141"/>
      <c r="P181" s="115" t="s">
        <v>83</v>
      </c>
      <c r="Q181" s="115">
        <v>73</v>
      </c>
      <c r="R181" s="115" t="s">
        <v>181</v>
      </c>
      <c r="S181" s="115" t="s">
        <v>206</v>
      </c>
      <c r="T181" s="115" t="s">
        <v>85</v>
      </c>
      <c r="U181" s="115" t="s">
        <v>86</v>
      </c>
      <c r="V181" s="115" t="s">
        <v>87</v>
      </c>
      <c r="W181" s="115" t="s">
        <v>96</v>
      </c>
      <c r="X181" s="115" t="s">
        <v>89</v>
      </c>
      <c r="Y181" s="115" t="s">
        <v>103</v>
      </c>
      <c r="Z181" s="115" t="s">
        <v>91</v>
      </c>
      <c r="AA181" s="115" t="s">
        <v>86</v>
      </c>
    </row>
    <row r="182" spans="1:27">
      <c r="A182" s="115">
        <v>7044842125</v>
      </c>
      <c r="B182" s="115" t="s">
        <v>67</v>
      </c>
      <c r="J182" s="115" t="s">
        <v>75</v>
      </c>
      <c r="O182" s="141"/>
      <c r="P182" s="115" t="s">
        <v>83</v>
      </c>
      <c r="Q182" s="115">
        <v>41</v>
      </c>
      <c r="R182" s="115" t="s">
        <v>181</v>
      </c>
      <c r="S182" s="115" t="s">
        <v>206</v>
      </c>
      <c r="T182" s="115" t="s">
        <v>107</v>
      </c>
      <c r="U182" s="115" t="s">
        <v>91</v>
      </c>
      <c r="V182" s="115" t="s">
        <v>137</v>
      </c>
      <c r="W182" s="115" t="s">
        <v>88</v>
      </c>
      <c r="X182" s="115" t="s">
        <v>89</v>
      </c>
      <c r="Y182" s="115" t="s">
        <v>90</v>
      </c>
      <c r="Z182" s="115" t="s">
        <v>91</v>
      </c>
      <c r="AA182" s="115" t="s">
        <v>91</v>
      </c>
    </row>
    <row r="183" spans="1:27">
      <c r="A183" s="115">
        <v>7045762133</v>
      </c>
      <c r="B183" s="115" t="s">
        <v>67</v>
      </c>
      <c r="F183" s="115" t="s">
        <v>71</v>
      </c>
      <c r="O183" s="141"/>
      <c r="P183" s="115" t="s">
        <v>83</v>
      </c>
      <c r="Q183" s="115">
        <v>50</v>
      </c>
      <c r="R183" s="115" t="s">
        <v>181</v>
      </c>
      <c r="S183" s="115" t="s">
        <v>231</v>
      </c>
      <c r="T183" s="115" t="s">
        <v>85</v>
      </c>
      <c r="V183" s="115" t="s">
        <v>87</v>
      </c>
      <c r="W183" s="115" t="s">
        <v>100</v>
      </c>
      <c r="X183" s="115" t="s">
        <v>109</v>
      </c>
      <c r="Y183" s="115" t="s">
        <v>106</v>
      </c>
      <c r="Z183" s="115" t="s">
        <v>91</v>
      </c>
      <c r="AA183" s="115" t="s">
        <v>86</v>
      </c>
    </row>
    <row r="184" spans="1:27">
      <c r="A184" s="115">
        <v>7011079591</v>
      </c>
      <c r="B184" s="115" t="s">
        <v>67</v>
      </c>
      <c r="E184" s="115" t="s">
        <v>70</v>
      </c>
      <c r="F184" s="115" t="s">
        <v>71</v>
      </c>
      <c r="M184" s="115" t="s">
        <v>78</v>
      </c>
      <c r="O184" s="141"/>
      <c r="P184" s="115" t="s">
        <v>83</v>
      </c>
      <c r="Q184" s="115">
        <v>55</v>
      </c>
      <c r="R184" s="115" t="s">
        <v>181</v>
      </c>
      <c r="S184" s="115" t="s">
        <v>204</v>
      </c>
      <c r="T184" s="115" t="s">
        <v>85</v>
      </c>
      <c r="U184" s="115" t="s">
        <v>91</v>
      </c>
      <c r="V184" s="115" t="s">
        <v>87</v>
      </c>
      <c r="W184" s="115" t="s">
        <v>101</v>
      </c>
      <c r="X184" s="115" t="s">
        <v>89</v>
      </c>
      <c r="Y184" s="115" t="s">
        <v>90</v>
      </c>
      <c r="Z184" s="115" t="s">
        <v>91</v>
      </c>
      <c r="AA184" s="115" t="s">
        <v>91</v>
      </c>
    </row>
    <row r="185" spans="1:27">
      <c r="A185" s="115">
        <v>7045795942</v>
      </c>
      <c r="B185" s="115" t="s">
        <v>67</v>
      </c>
      <c r="F185" s="115" t="s">
        <v>71</v>
      </c>
      <c r="O185" s="141"/>
      <c r="P185" s="115" t="s">
        <v>83</v>
      </c>
      <c r="Q185" s="115">
        <v>67</v>
      </c>
      <c r="R185" s="115" t="s">
        <v>181</v>
      </c>
      <c r="S185" s="115" t="s">
        <v>186</v>
      </c>
      <c r="T185" s="115" t="s">
        <v>85</v>
      </c>
      <c r="V185" s="115" t="s">
        <v>87</v>
      </c>
      <c r="W185" s="115" t="s">
        <v>104</v>
      </c>
      <c r="X185" s="115" t="s">
        <v>102</v>
      </c>
      <c r="Y185" s="115" t="s">
        <v>106</v>
      </c>
      <c r="Z185" s="115" t="s">
        <v>91</v>
      </c>
      <c r="AA185" s="115" t="s">
        <v>91</v>
      </c>
    </row>
    <row r="186" spans="1:27">
      <c r="A186" s="115">
        <v>6985144629</v>
      </c>
      <c r="C186" s="115" t="s">
        <v>68</v>
      </c>
      <c r="F186" s="115" t="s">
        <v>71</v>
      </c>
      <c r="I186" s="115" t="s">
        <v>74</v>
      </c>
      <c r="N186" s="115" t="s">
        <v>79</v>
      </c>
      <c r="O186" s="141"/>
      <c r="P186" s="115" t="s">
        <v>83</v>
      </c>
      <c r="Q186" s="115">
        <v>77</v>
      </c>
      <c r="R186" s="115" t="s">
        <v>181</v>
      </c>
      <c r="S186" s="115" t="s">
        <v>206</v>
      </c>
      <c r="T186" s="115" t="s">
        <v>107</v>
      </c>
      <c r="U186" s="115" t="s">
        <v>86</v>
      </c>
      <c r="V186" s="115" t="s">
        <v>87</v>
      </c>
      <c r="W186" s="115" t="s">
        <v>96</v>
      </c>
      <c r="X186" s="115" t="s">
        <v>111</v>
      </c>
      <c r="Y186" s="115" t="s">
        <v>106</v>
      </c>
      <c r="Z186" s="115" t="s">
        <v>91</v>
      </c>
      <c r="AA186" s="115" t="s">
        <v>86</v>
      </c>
    </row>
    <row r="187" spans="1:27">
      <c r="A187" s="115">
        <v>5578005003</v>
      </c>
      <c r="B187" s="115" t="s">
        <v>67</v>
      </c>
      <c r="G187" s="115" t="s">
        <v>72</v>
      </c>
      <c r="M187" s="115" t="s">
        <v>78</v>
      </c>
      <c r="O187" s="141"/>
      <c r="P187" s="115" t="s">
        <v>99</v>
      </c>
      <c r="Q187" s="115">
        <v>90</v>
      </c>
      <c r="R187" s="115" t="s">
        <v>432</v>
      </c>
      <c r="T187" s="115" t="s">
        <v>85</v>
      </c>
      <c r="U187" s="115" t="s">
        <v>86</v>
      </c>
      <c r="V187" s="115" t="s">
        <v>87</v>
      </c>
      <c r="W187" s="115" t="s">
        <v>101</v>
      </c>
      <c r="X187" s="115" t="s">
        <v>111</v>
      </c>
      <c r="Y187" s="115" t="s">
        <v>106</v>
      </c>
      <c r="Z187" s="115" t="s">
        <v>91</v>
      </c>
      <c r="AA187" s="115" t="s">
        <v>86</v>
      </c>
    </row>
    <row r="188" spans="1:27">
      <c r="A188" s="115">
        <v>5584555328</v>
      </c>
      <c r="B188" s="115" t="s">
        <v>67</v>
      </c>
      <c r="H188" s="115" t="s">
        <v>73</v>
      </c>
      <c r="M188" s="115" t="s">
        <v>78</v>
      </c>
      <c r="O188" s="141"/>
      <c r="P188" s="115" t="s">
        <v>83</v>
      </c>
      <c r="Q188" s="115">
        <v>58</v>
      </c>
      <c r="R188" s="115" t="s">
        <v>181</v>
      </c>
    </row>
    <row r="189" spans="1:27">
      <c r="A189" s="115">
        <v>7044841420</v>
      </c>
      <c r="B189" s="115" t="s">
        <v>67</v>
      </c>
      <c r="E189" s="115" t="s">
        <v>70</v>
      </c>
      <c r="M189" s="115" t="s">
        <v>78</v>
      </c>
      <c r="O189" s="141"/>
      <c r="P189" s="115" t="s">
        <v>99</v>
      </c>
      <c r="Q189" s="115">
        <v>62</v>
      </c>
      <c r="R189" s="115" t="s">
        <v>181</v>
      </c>
      <c r="S189" s="115" t="s">
        <v>220</v>
      </c>
      <c r="T189" s="115" t="s">
        <v>85</v>
      </c>
      <c r="U189" s="115" t="s">
        <v>86</v>
      </c>
      <c r="V189" s="115" t="s">
        <v>87</v>
      </c>
      <c r="W189" s="115" t="s">
        <v>88</v>
      </c>
      <c r="X189" s="115" t="s">
        <v>111</v>
      </c>
      <c r="Y189" s="115" t="s">
        <v>106</v>
      </c>
      <c r="Z189" s="115" t="s">
        <v>91</v>
      </c>
      <c r="AA189" s="115" t="s">
        <v>91</v>
      </c>
    </row>
    <row r="190" spans="1:27">
      <c r="A190" s="115">
        <v>7045794933</v>
      </c>
      <c r="B190" s="115" t="s">
        <v>67</v>
      </c>
      <c r="D190" s="115" t="s">
        <v>69</v>
      </c>
      <c r="F190" s="115" t="s">
        <v>71</v>
      </c>
      <c r="G190" s="115" t="s">
        <v>72</v>
      </c>
      <c r="M190" s="115" t="s">
        <v>78</v>
      </c>
      <c r="O190" s="141"/>
      <c r="P190" s="115" t="s">
        <v>83</v>
      </c>
      <c r="Q190" s="115">
        <v>74</v>
      </c>
      <c r="R190" s="115" t="s">
        <v>181</v>
      </c>
      <c r="S190" s="115" t="s">
        <v>194</v>
      </c>
      <c r="T190" s="115" t="s">
        <v>85</v>
      </c>
      <c r="X190" s="115" t="s">
        <v>94</v>
      </c>
      <c r="Y190" s="115" t="s">
        <v>106</v>
      </c>
      <c r="Z190" s="115" t="s">
        <v>91</v>
      </c>
      <c r="AA190" s="115" t="s">
        <v>91</v>
      </c>
    </row>
    <row r="191" spans="1:27">
      <c r="A191" s="115">
        <v>7008116430</v>
      </c>
      <c r="B191" s="115" t="s">
        <v>67</v>
      </c>
      <c r="C191" s="115" t="s">
        <v>68</v>
      </c>
      <c r="M191" s="115" t="s">
        <v>78</v>
      </c>
      <c r="O191" s="141"/>
      <c r="P191" s="115" t="s">
        <v>83</v>
      </c>
      <c r="Q191" s="115">
        <v>71</v>
      </c>
      <c r="R191" s="115" t="s">
        <v>84</v>
      </c>
      <c r="S191" s="115" t="s">
        <v>144</v>
      </c>
      <c r="T191" s="115" t="s">
        <v>85</v>
      </c>
      <c r="U191" s="115" t="s">
        <v>86</v>
      </c>
      <c r="V191" s="115" t="s">
        <v>87</v>
      </c>
      <c r="X191" s="115" t="s">
        <v>94</v>
      </c>
      <c r="Y191" s="115" t="s">
        <v>106</v>
      </c>
      <c r="Z191" s="115" t="s">
        <v>91</v>
      </c>
      <c r="AA191" s="115" t="s">
        <v>91</v>
      </c>
    </row>
    <row r="192" spans="1:27">
      <c r="A192" s="115">
        <v>5587888328</v>
      </c>
      <c r="B192" s="115" t="s">
        <v>67</v>
      </c>
      <c r="E192" s="115" t="s">
        <v>70</v>
      </c>
      <c r="F192" s="115" t="s">
        <v>71</v>
      </c>
      <c r="H192" s="115" t="s">
        <v>73</v>
      </c>
      <c r="I192" s="115" t="s">
        <v>74</v>
      </c>
      <c r="M192" s="115" t="s">
        <v>78</v>
      </c>
      <c r="O192" s="141"/>
      <c r="P192" s="115" t="s">
        <v>83</v>
      </c>
      <c r="Q192" s="115">
        <v>47</v>
      </c>
      <c r="R192" s="115" t="s">
        <v>181</v>
      </c>
      <c r="S192" s="115" t="s">
        <v>209</v>
      </c>
      <c r="T192" s="115" t="s">
        <v>85</v>
      </c>
      <c r="U192" s="115" t="s">
        <v>86</v>
      </c>
      <c r="V192" s="115" t="s">
        <v>87</v>
      </c>
      <c r="W192" s="115" t="s">
        <v>88</v>
      </c>
      <c r="X192" s="115" t="s">
        <v>111</v>
      </c>
      <c r="Y192" s="115" t="s">
        <v>90</v>
      </c>
      <c r="Z192" s="115" t="s">
        <v>91</v>
      </c>
      <c r="AA192" s="115" t="s">
        <v>91</v>
      </c>
    </row>
    <row r="193" spans="1:27">
      <c r="A193" s="115">
        <v>7044855191</v>
      </c>
      <c r="B193" s="115" t="s">
        <v>67</v>
      </c>
      <c r="F193" s="115" t="s">
        <v>71</v>
      </c>
      <c r="G193" s="115" t="s">
        <v>72</v>
      </c>
      <c r="I193" s="115" t="s">
        <v>74</v>
      </c>
      <c r="M193" s="115" t="s">
        <v>78</v>
      </c>
      <c r="O193" s="141"/>
      <c r="P193" s="115" t="s">
        <v>83</v>
      </c>
      <c r="Q193" s="115">
        <v>70</v>
      </c>
      <c r="R193" s="115" t="s">
        <v>432</v>
      </c>
      <c r="T193" s="115" t="s">
        <v>85</v>
      </c>
      <c r="U193" s="115" t="s">
        <v>86</v>
      </c>
      <c r="Y193" s="115" t="s">
        <v>106</v>
      </c>
      <c r="Z193" s="115" t="s">
        <v>91</v>
      </c>
      <c r="AA193" s="115" t="s">
        <v>91</v>
      </c>
    </row>
    <row r="194" spans="1:27">
      <c r="A194" s="115">
        <v>7044846920</v>
      </c>
      <c r="B194" s="115" t="s">
        <v>67</v>
      </c>
      <c r="F194" s="115" t="s">
        <v>71</v>
      </c>
      <c r="M194" s="115" t="s">
        <v>78</v>
      </c>
      <c r="O194" s="141"/>
      <c r="P194" s="115" t="s">
        <v>99</v>
      </c>
      <c r="Q194" s="115">
        <v>57</v>
      </c>
      <c r="R194" s="115" t="s">
        <v>84</v>
      </c>
      <c r="S194" s="115" t="s">
        <v>150</v>
      </c>
      <c r="T194" s="115" t="s">
        <v>85</v>
      </c>
      <c r="U194" s="115" t="s">
        <v>86</v>
      </c>
      <c r="V194" s="115" t="s">
        <v>87</v>
      </c>
      <c r="W194" s="115" t="s">
        <v>101</v>
      </c>
      <c r="X194" s="115" t="s">
        <v>89</v>
      </c>
      <c r="Y194" s="115" t="s">
        <v>90</v>
      </c>
      <c r="Z194" s="115" t="s">
        <v>91</v>
      </c>
      <c r="AA194" s="115" t="s">
        <v>91</v>
      </c>
    </row>
    <row r="195" spans="1:27">
      <c r="A195" s="115">
        <v>7011272399</v>
      </c>
      <c r="B195" s="115" t="s">
        <v>67</v>
      </c>
      <c r="M195" s="115" t="s">
        <v>78</v>
      </c>
      <c r="O195" s="141"/>
      <c r="Q195" s="115">
        <v>60</v>
      </c>
      <c r="R195" s="115" t="s">
        <v>84</v>
      </c>
      <c r="S195" s="115" t="s">
        <v>126</v>
      </c>
      <c r="U195" s="115" t="s">
        <v>86</v>
      </c>
      <c r="V195" s="115" t="s">
        <v>87</v>
      </c>
    </row>
    <row r="196" spans="1:27">
      <c r="A196" s="115">
        <v>7011272704</v>
      </c>
      <c r="B196" s="115" t="s">
        <v>67</v>
      </c>
      <c r="C196" s="115" t="s">
        <v>68</v>
      </c>
      <c r="O196" s="141"/>
      <c r="P196" s="115" t="s">
        <v>83</v>
      </c>
      <c r="Q196" s="115">
        <v>60</v>
      </c>
      <c r="R196" s="115" t="s">
        <v>84</v>
      </c>
      <c r="S196" s="115" t="s">
        <v>126</v>
      </c>
      <c r="T196" s="115" t="s">
        <v>85</v>
      </c>
      <c r="U196" s="115" t="s">
        <v>86</v>
      </c>
      <c r="V196" s="115" t="s">
        <v>87</v>
      </c>
      <c r="X196" s="115" t="s">
        <v>94</v>
      </c>
      <c r="Y196" s="115" t="s">
        <v>90</v>
      </c>
      <c r="Z196" s="115" t="s">
        <v>91</v>
      </c>
      <c r="AA196" s="115" t="s">
        <v>86</v>
      </c>
    </row>
    <row r="197" spans="1:27">
      <c r="A197" s="115">
        <v>7010994316</v>
      </c>
      <c r="B197" s="115" t="s">
        <v>67</v>
      </c>
      <c r="F197" s="115" t="s">
        <v>71</v>
      </c>
      <c r="M197" s="115" t="s">
        <v>78</v>
      </c>
      <c r="O197" s="141"/>
      <c r="P197" s="115" t="s">
        <v>83</v>
      </c>
      <c r="Q197" s="115">
        <v>69</v>
      </c>
      <c r="R197" s="115" t="s">
        <v>84</v>
      </c>
      <c r="S197" s="115" t="s">
        <v>126</v>
      </c>
      <c r="U197" s="115" t="s">
        <v>86</v>
      </c>
      <c r="V197" s="115" t="s">
        <v>87</v>
      </c>
      <c r="W197" s="115" t="s">
        <v>93</v>
      </c>
      <c r="X197" s="115" t="s">
        <v>89</v>
      </c>
      <c r="Y197" s="115" t="s">
        <v>106</v>
      </c>
      <c r="Z197" s="115" t="s">
        <v>91</v>
      </c>
      <c r="AA197" s="115" t="s">
        <v>91</v>
      </c>
    </row>
    <row r="198" spans="1:27">
      <c r="A198" s="115">
        <v>5584565317</v>
      </c>
      <c r="B198" s="115" t="s">
        <v>67</v>
      </c>
      <c r="E198" s="115" t="s">
        <v>70</v>
      </c>
      <c r="M198" s="115" t="s">
        <v>78</v>
      </c>
      <c r="O198" s="141"/>
      <c r="P198" s="115" t="s">
        <v>83</v>
      </c>
      <c r="Q198" s="115">
        <v>51</v>
      </c>
      <c r="R198" s="115" t="s">
        <v>181</v>
      </c>
      <c r="S198" s="115" t="s">
        <v>242</v>
      </c>
      <c r="T198" s="115" t="s">
        <v>85</v>
      </c>
      <c r="U198" s="115" t="s">
        <v>86</v>
      </c>
      <c r="V198" s="115" t="s">
        <v>87</v>
      </c>
      <c r="W198" s="115" t="s">
        <v>101</v>
      </c>
      <c r="X198" s="115" t="s">
        <v>111</v>
      </c>
      <c r="Y198" s="115" t="s">
        <v>90</v>
      </c>
      <c r="Z198" s="115" t="s">
        <v>91</v>
      </c>
      <c r="AA198" s="115" t="s">
        <v>91</v>
      </c>
    </row>
    <row r="199" spans="1:27">
      <c r="A199" s="115">
        <v>5586915817</v>
      </c>
      <c r="B199" s="115" t="s">
        <v>67</v>
      </c>
      <c r="E199" s="115" t="s">
        <v>70</v>
      </c>
      <c r="F199" s="115" t="s">
        <v>71</v>
      </c>
      <c r="M199" s="115" t="s">
        <v>78</v>
      </c>
      <c r="O199" s="141"/>
      <c r="P199" s="115" t="s">
        <v>83</v>
      </c>
      <c r="Q199" s="115">
        <v>0</v>
      </c>
      <c r="R199" s="115" t="s">
        <v>181</v>
      </c>
      <c r="S199" s="115" t="s">
        <v>440</v>
      </c>
      <c r="T199" s="115" t="s">
        <v>85</v>
      </c>
      <c r="U199" s="115" t="s">
        <v>86</v>
      </c>
      <c r="V199" s="115" t="s">
        <v>87</v>
      </c>
      <c r="W199" s="115" t="s">
        <v>101</v>
      </c>
      <c r="X199" s="115" t="s">
        <v>89</v>
      </c>
      <c r="Y199" s="115" t="s">
        <v>90</v>
      </c>
      <c r="Z199" s="115" t="s">
        <v>91</v>
      </c>
      <c r="AA199" s="115" t="s">
        <v>91</v>
      </c>
    </row>
    <row r="200" spans="1:27">
      <c r="A200" s="115">
        <v>6985417975</v>
      </c>
      <c r="B200" s="115" t="s">
        <v>67</v>
      </c>
      <c r="O200" s="141"/>
      <c r="P200" s="115" t="s">
        <v>99</v>
      </c>
      <c r="Q200" s="115">
        <v>67</v>
      </c>
      <c r="R200" s="115" t="s">
        <v>181</v>
      </c>
      <c r="S200" s="115" t="s">
        <v>215</v>
      </c>
      <c r="T200" s="115" t="s">
        <v>85</v>
      </c>
      <c r="U200" s="115" t="s">
        <v>86</v>
      </c>
      <c r="V200" s="115" t="s">
        <v>87</v>
      </c>
      <c r="W200" s="115" t="s">
        <v>88</v>
      </c>
      <c r="X200" s="115" t="s">
        <v>102</v>
      </c>
      <c r="Y200" s="115" t="s">
        <v>106</v>
      </c>
      <c r="Z200" s="115" t="s">
        <v>91</v>
      </c>
      <c r="AA200" s="115" t="s">
        <v>91</v>
      </c>
    </row>
    <row r="201" spans="1:27">
      <c r="A201" s="115">
        <v>5584558442</v>
      </c>
      <c r="B201" s="115" t="s">
        <v>67</v>
      </c>
      <c r="H201" s="115" t="s">
        <v>73</v>
      </c>
      <c r="J201" s="115" t="s">
        <v>75</v>
      </c>
      <c r="M201" s="115" t="s">
        <v>78</v>
      </c>
      <c r="O201" s="141"/>
      <c r="P201" s="115" t="s">
        <v>83</v>
      </c>
      <c r="Q201" s="115">
        <v>67</v>
      </c>
      <c r="R201" s="115" t="s">
        <v>181</v>
      </c>
      <c r="S201" s="115" t="s">
        <v>226</v>
      </c>
      <c r="T201" s="115" t="s">
        <v>85</v>
      </c>
      <c r="U201" s="115" t="s">
        <v>86</v>
      </c>
      <c r="V201" s="115" t="s">
        <v>87</v>
      </c>
      <c r="W201" s="115" t="s">
        <v>101</v>
      </c>
      <c r="X201" s="115" t="s">
        <v>111</v>
      </c>
      <c r="Y201" s="115" t="s">
        <v>90</v>
      </c>
      <c r="Z201" s="115" t="s">
        <v>91</v>
      </c>
      <c r="AA201" s="115" t="s">
        <v>91</v>
      </c>
    </row>
    <row r="202" spans="1:27">
      <c r="A202" s="115">
        <v>5609954186</v>
      </c>
      <c r="B202" s="115" t="s">
        <v>67</v>
      </c>
      <c r="E202" s="115" t="s">
        <v>70</v>
      </c>
      <c r="J202" s="115" t="s">
        <v>75</v>
      </c>
      <c r="O202" s="141"/>
      <c r="P202" s="115" t="s">
        <v>83</v>
      </c>
      <c r="Q202" s="115">
        <v>29</v>
      </c>
      <c r="R202" s="115" t="s">
        <v>84</v>
      </c>
      <c r="S202" s="115" t="s">
        <v>138</v>
      </c>
      <c r="T202" s="115" t="s">
        <v>85</v>
      </c>
      <c r="U202" s="115" t="s">
        <v>86</v>
      </c>
      <c r="V202" s="115" t="s">
        <v>87</v>
      </c>
      <c r="W202" s="115" t="s">
        <v>88</v>
      </c>
      <c r="X202" s="115" t="s">
        <v>111</v>
      </c>
      <c r="Y202" s="115" t="s">
        <v>90</v>
      </c>
      <c r="Z202" s="115" t="s">
        <v>91</v>
      </c>
      <c r="AA202" s="115" t="s">
        <v>91</v>
      </c>
    </row>
    <row r="203" spans="1:27">
      <c r="A203" s="115">
        <v>7044854800</v>
      </c>
      <c r="B203" s="115" t="s">
        <v>67</v>
      </c>
      <c r="O203" s="141"/>
      <c r="P203" s="115" t="s">
        <v>99</v>
      </c>
      <c r="Q203" s="115">
        <v>74</v>
      </c>
      <c r="R203" s="115" t="s">
        <v>84</v>
      </c>
      <c r="S203" s="115" t="s">
        <v>154</v>
      </c>
      <c r="T203" s="115" t="s">
        <v>85</v>
      </c>
      <c r="V203" s="115" t="s">
        <v>87</v>
      </c>
      <c r="W203" s="115" t="s">
        <v>100</v>
      </c>
      <c r="X203" s="115" t="s">
        <v>94</v>
      </c>
      <c r="Y203" s="115" t="s">
        <v>106</v>
      </c>
      <c r="Z203" s="115" t="s">
        <v>91</v>
      </c>
    </row>
    <row r="204" spans="1:27">
      <c r="A204" s="115">
        <v>7044854509</v>
      </c>
      <c r="O204" s="141"/>
      <c r="P204" s="115" t="s">
        <v>99</v>
      </c>
      <c r="Q204" s="115">
        <v>47</v>
      </c>
      <c r="R204" s="115" t="s">
        <v>84</v>
      </c>
      <c r="S204" s="115" t="s">
        <v>129</v>
      </c>
      <c r="T204" s="115" t="s">
        <v>85</v>
      </c>
      <c r="U204" s="115" t="s">
        <v>86</v>
      </c>
      <c r="V204" s="115" t="s">
        <v>87</v>
      </c>
      <c r="W204" s="115" t="s">
        <v>88</v>
      </c>
      <c r="X204" s="115" t="s">
        <v>111</v>
      </c>
      <c r="Y204" s="115" t="s">
        <v>90</v>
      </c>
      <c r="Z204" s="115" t="s">
        <v>91</v>
      </c>
      <c r="AA204" s="115" t="s">
        <v>91</v>
      </c>
    </row>
    <row r="205" spans="1:27">
      <c r="A205" s="115">
        <v>6985154339</v>
      </c>
      <c r="B205" s="115" t="s">
        <v>67</v>
      </c>
      <c r="E205" s="115" t="s">
        <v>70</v>
      </c>
      <c r="M205" s="115" t="s">
        <v>78</v>
      </c>
      <c r="O205" s="141"/>
      <c r="P205" s="115" t="s">
        <v>99</v>
      </c>
      <c r="Q205" s="115">
        <v>67</v>
      </c>
      <c r="R205" s="115" t="s">
        <v>181</v>
      </c>
      <c r="S205" s="115" t="s">
        <v>238</v>
      </c>
      <c r="T205" s="115" t="s">
        <v>85</v>
      </c>
      <c r="U205" s="115" t="s">
        <v>86</v>
      </c>
      <c r="V205" s="115" t="s">
        <v>87</v>
      </c>
      <c r="X205" s="115" t="s">
        <v>89</v>
      </c>
      <c r="Y205" s="115" t="s">
        <v>106</v>
      </c>
      <c r="Z205" s="115" t="s">
        <v>91</v>
      </c>
      <c r="AA205" s="115" t="s">
        <v>91</v>
      </c>
    </row>
    <row r="206" spans="1:27">
      <c r="A206" s="115">
        <v>5609431225</v>
      </c>
      <c r="O206" s="141"/>
      <c r="P206" s="115" t="s">
        <v>83</v>
      </c>
      <c r="Q206" s="115">
        <v>37</v>
      </c>
      <c r="R206" s="115" t="s">
        <v>181</v>
      </c>
      <c r="S206" s="115" t="s">
        <v>230</v>
      </c>
      <c r="T206" s="115" t="s">
        <v>114</v>
      </c>
      <c r="U206" s="115" t="s">
        <v>91</v>
      </c>
      <c r="V206" s="115" t="s">
        <v>87</v>
      </c>
      <c r="W206" s="115" t="s">
        <v>100</v>
      </c>
      <c r="X206" s="115" t="s">
        <v>89</v>
      </c>
      <c r="Y206" s="115" t="s">
        <v>90</v>
      </c>
      <c r="Z206" s="115" t="s">
        <v>91</v>
      </c>
      <c r="AA206" s="115" t="s">
        <v>91</v>
      </c>
    </row>
    <row r="207" spans="1:27">
      <c r="A207" s="115">
        <v>7045796123</v>
      </c>
      <c r="B207" s="115" t="s">
        <v>67</v>
      </c>
      <c r="O207" s="141"/>
      <c r="P207" s="115" t="s">
        <v>83</v>
      </c>
      <c r="Q207" s="115">
        <v>86</v>
      </c>
      <c r="R207" s="115" t="s">
        <v>181</v>
      </c>
      <c r="S207" s="115" t="s">
        <v>194</v>
      </c>
      <c r="T207" s="115" t="s">
        <v>85</v>
      </c>
      <c r="U207" s="115" t="s">
        <v>86</v>
      </c>
      <c r="V207" s="115" t="s">
        <v>87</v>
      </c>
      <c r="W207" s="115" t="s">
        <v>93</v>
      </c>
      <c r="X207" s="115" t="s">
        <v>102</v>
      </c>
      <c r="Y207" s="115" t="s">
        <v>106</v>
      </c>
      <c r="Z207" s="115" t="s">
        <v>91</v>
      </c>
      <c r="AA207" s="115" t="s">
        <v>86</v>
      </c>
    </row>
    <row r="208" spans="1:27">
      <c r="A208" s="115">
        <v>7045779436</v>
      </c>
      <c r="B208" s="115" t="s">
        <v>67</v>
      </c>
      <c r="C208" s="115" t="s">
        <v>68</v>
      </c>
      <c r="I208" s="115" t="s">
        <v>74</v>
      </c>
      <c r="O208" s="141"/>
      <c r="P208" s="115" t="s">
        <v>83</v>
      </c>
      <c r="Q208" s="115">
        <v>90</v>
      </c>
      <c r="R208" s="115" t="s">
        <v>181</v>
      </c>
      <c r="S208" s="115" t="s">
        <v>206</v>
      </c>
      <c r="T208" s="115" t="s">
        <v>85</v>
      </c>
      <c r="U208" s="115" t="s">
        <v>86</v>
      </c>
      <c r="W208" s="115" t="s">
        <v>93</v>
      </c>
      <c r="X208" s="115" t="s">
        <v>102</v>
      </c>
      <c r="Y208" s="115" t="s">
        <v>106</v>
      </c>
      <c r="Z208" s="115" t="s">
        <v>91</v>
      </c>
      <c r="AA208" s="115" t="s">
        <v>86</v>
      </c>
    </row>
    <row r="209" spans="1:27">
      <c r="A209" s="115">
        <v>7045776404</v>
      </c>
      <c r="E209" s="115" t="s">
        <v>70</v>
      </c>
      <c r="G209" s="115" t="s">
        <v>72</v>
      </c>
      <c r="M209" s="115" t="s">
        <v>78</v>
      </c>
      <c r="O209" s="141"/>
      <c r="P209" s="115" t="s">
        <v>83</v>
      </c>
      <c r="Q209" s="115">
        <v>68</v>
      </c>
      <c r="R209" s="115" t="s">
        <v>181</v>
      </c>
      <c r="S209" s="115" t="s">
        <v>190</v>
      </c>
      <c r="T209" s="115" t="s">
        <v>85</v>
      </c>
      <c r="U209" s="115" t="s">
        <v>86</v>
      </c>
      <c r="V209" s="115" t="s">
        <v>87</v>
      </c>
      <c r="W209" s="115" t="s">
        <v>88</v>
      </c>
      <c r="X209" s="115" t="s">
        <v>111</v>
      </c>
      <c r="Y209" s="115" t="s">
        <v>106</v>
      </c>
      <c r="Z209" s="115" t="s">
        <v>91</v>
      </c>
      <c r="AA209" s="115" t="s">
        <v>91</v>
      </c>
    </row>
    <row r="210" spans="1:27">
      <c r="A210" s="115">
        <v>7020341005</v>
      </c>
      <c r="B210" s="115" t="s">
        <v>67</v>
      </c>
      <c r="E210" s="115" t="s">
        <v>70</v>
      </c>
      <c r="H210" s="115" t="s">
        <v>73</v>
      </c>
      <c r="M210" s="115" t="s">
        <v>78</v>
      </c>
      <c r="O210" s="141"/>
      <c r="P210" s="115" t="s">
        <v>83</v>
      </c>
      <c r="Q210" s="115">
        <v>35</v>
      </c>
      <c r="R210" s="115" t="s">
        <v>181</v>
      </c>
      <c r="S210" s="115" t="s">
        <v>207</v>
      </c>
      <c r="U210" s="115" t="s">
        <v>91</v>
      </c>
      <c r="V210" s="115" t="s">
        <v>87</v>
      </c>
      <c r="W210" s="115" t="s">
        <v>100</v>
      </c>
      <c r="X210" s="115" t="s">
        <v>94</v>
      </c>
      <c r="Y210" s="115" t="s">
        <v>90</v>
      </c>
      <c r="Z210" s="115" t="s">
        <v>91</v>
      </c>
      <c r="AA210" s="115" t="s">
        <v>91</v>
      </c>
    </row>
    <row r="211" spans="1:27">
      <c r="A211" s="115">
        <v>7045756828</v>
      </c>
      <c r="B211" s="115" t="s">
        <v>67</v>
      </c>
      <c r="H211" s="115" t="s">
        <v>73</v>
      </c>
      <c r="K211" s="115" t="s">
        <v>76</v>
      </c>
      <c r="O211" s="141"/>
      <c r="P211" s="115" t="s">
        <v>99</v>
      </c>
      <c r="Q211" s="115">
        <v>70</v>
      </c>
      <c r="R211" s="115" t="s">
        <v>181</v>
      </c>
      <c r="S211" s="115" t="s">
        <v>207</v>
      </c>
      <c r="T211" s="115" t="s">
        <v>85</v>
      </c>
      <c r="U211" s="115" t="s">
        <v>86</v>
      </c>
      <c r="V211" s="115" t="s">
        <v>87</v>
      </c>
      <c r="W211" s="115" t="s">
        <v>88</v>
      </c>
      <c r="X211" s="115" t="s">
        <v>111</v>
      </c>
      <c r="Y211" s="115" t="s">
        <v>106</v>
      </c>
      <c r="Z211" s="115" t="s">
        <v>91</v>
      </c>
      <c r="AA211" s="115" t="s">
        <v>91</v>
      </c>
    </row>
    <row r="212" spans="1:27">
      <c r="A212" s="115">
        <v>7011000913</v>
      </c>
      <c r="B212" s="115" t="s">
        <v>67</v>
      </c>
      <c r="G212" s="115" t="s">
        <v>72</v>
      </c>
      <c r="O212" s="141"/>
      <c r="P212" s="115" t="s">
        <v>83</v>
      </c>
      <c r="Q212" s="115">
        <v>65</v>
      </c>
      <c r="R212" s="115" t="s">
        <v>84</v>
      </c>
      <c r="S212" s="115" t="s">
        <v>125</v>
      </c>
      <c r="T212" s="115" t="s">
        <v>85</v>
      </c>
      <c r="U212" s="115" t="s">
        <v>86</v>
      </c>
      <c r="V212" s="115" t="s">
        <v>87</v>
      </c>
      <c r="X212" s="115" t="s">
        <v>111</v>
      </c>
      <c r="Y212" s="115" t="s">
        <v>106</v>
      </c>
      <c r="Z212" s="115" t="s">
        <v>91</v>
      </c>
      <c r="AA212" s="115" t="s">
        <v>91</v>
      </c>
    </row>
    <row r="213" spans="1:27">
      <c r="A213" s="115">
        <v>6985120206</v>
      </c>
      <c r="C213" s="115" t="s">
        <v>68</v>
      </c>
      <c r="M213" s="115" t="s">
        <v>78</v>
      </c>
      <c r="O213" s="141"/>
      <c r="P213" s="115" t="s">
        <v>99</v>
      </c>
      <c r="R213" s="115" t="s">
        <v>181</v>
      </c>
      <c r="S213" s="115" t="s">
        <v>204</v>
      </c>
      <c r="T213" s="115" t="s">
        <v>85</v>
      </c>
      <c r="V213" s="115" t="s">
        <v>87</v>
      </c>
      <c r="W213" s="115" t="s">
        <v>93</v>
      </c>
      <c r="X213" s="115" t="s">
        <v>94</v>
      </c>
      <c r="Y213" s="115" t="s">
        <v>98</v>
      </c>
      <c r="Z213" s="115" t="s">
        <v>86</v>
      </c>
    </row>
    <row r="214" spans="1:27">
      <c r="A214" s="115">
        <v>7045771436</v>
      </c>
      <c r="B214" s="115" t="s">
        <v>67</v>
      </c>
      <c r="E214" s="115" t="s">
        <v>70</v>
      </c>
      <c r="O214" s="141"/>
      <c r="P214" s="115" t="s">
        <v>83</v>
      </c>
      <c r="Q214" s="115">
        <v>62</v>
      </c>
      <c r="R214" s="115" t="s">
        <v>181</v>
      </c>
      <c r="S214" s="115" t="s">
        <v>243</v>
      </c>
      <c r="T214" s="115" t="s">
        <v>85</v>
      </c>
      <c r="U214" s="115" t="s">
        <v>86</v>
      </c>
      <c r="V214" s="115" t="s">
        <v>87</v>
      </c>
      <c r="W214" s="115" t="s">
        <v>88</v>
      </c>
      <c r="X214" s="115" t="s">
        <v>89</v>
      </c>
      <c r="Y214" s="115" t="s">
        <v>106</v>
      </c>
      <c r="Z214" s="115" t="s">
        <v>91</v>
      </c>
      <c r="AA214" s="115" t="s">
        <v>91</v>
      </c>
    </row>
    <row r="215" spans="1:27">
      <c r="A215" s="115">
        <v>7020354649</v>
      </c>
      <c r="B215" s="115" t="s">
        <v>67</v>
      </c>
      <c r="O215" s="141"/>
      <c r="P215" s="115" t="s">
        <v>83</v>
      </c>
      <c r="Q215" s="115">
        <v>51</v>
      </c>
      <c r="R215" s="115" t="s">
        <v>181</v>
      </c>
      <c r="S215" s="115" t="s">
        <v>192</v>
      </c>
      <c r="T215" s="115" t="s">
        <v>85</v>
      </c>
      <c r="U215" s="115" t="s">
        <v>86</v>
      </c>
      <c r="V215" s="115" t="s">
        <v>87</v>
      </c>
      <c r="W215" s="115" t="s">
        <v>93</v>
      </c>
      <c r="X215" s="115" t="s">
        <v>89</v>
      </c>
      <c r="Y215" s="115" t="s">
        <v>90</v>
      </c>
      <c r="Z215" s="115" t="s">
        <v>91</v>
      </c>
      <c r="AA215" s="115" t="s">
        <v>91</v>
      </c>
    </row>
    <row r="216" spans="1:27">
      <c r="A216" s="115">
        <v>7010995038</v>
      </c>
      <c r="B216" s="115" t="s">
        <v>67</v>
      </c>
      <c r="O216" s="141"/>
      <c r="P216" s="115" t="s">
        <v>83</v>
      </c>
      <c r="Q216" s="115">
        <v>72</v>
      </c>
      <c r="R216" s="115" t="s">
        <v>84</v>
      </c>
      <c r="S216" s="115" t="s">
        <v>123</v>
      </c>
      <c r="T216" s="115" t="s">
        <v>85</v>
      </c>
      <c r="U216" s="115" t="s">
        <v>86</v>
      </c>
      <c r="V216" s="115" t="s">
        <v>87</v>
      </c>
      <c r="W216" s="115" t="s">
        <v>96</v>
      </c>
      <c r="X216" s="115" t="s">
        <v>102</v>
      </c>
      <c r="Y216" s="115" t="s">
        <v>106</v>
      </c>
      <c r="Z216" s="115" t="s">
        <v>91</v>
      </c>
      <c r="AA216" s="115" t="s">
        <v>91</v>
      </c>
    </row>
    <row r="217" spans="1:27">
      <c r="A217" s="115">
        <v>5584656255</v>
      </c>
      <c r="B217" s="115" t="s">
        <v>67</v>
      </c>
      <c r="M217" s="115" t="s">
        <v>78</v>
      </c>
      <c r="O217" s="141"/>
      <c r="P217" s="115" t="s">
        <v>83</v>
      </c>
      <c r="Q217" s="115">
        <v>40</v>
      </c>
      <c r="R217" s="115" t="s">
        <v>181</v>
      </c>
      <c r="S217" s="115" t="s">
        <v>236</v>
      </c>
      <c r="T217" s="115" t="s">
        <v>107</v>
      </c>
      <c r="U217" s="115" t="s">
        <v>91</v>
      </c>
      <c r="V217" s="115" t="s">
        <v>87</v>
      </c>
      <c r="W217" s="115" t="s">
        <v>100</v>
      </c>
      <c r="X217" s="115" t="s">
        <v>89</v>
      </c>
      <c r="Y217" s="115" t="s">
        <v>90</v>
      </c>
      <c r="Z217" s="115" t="s">
        <v>91</v>
      </c>
      <c r="AA217" s="115" t="s">
        <v>91</v>
      </c>
    </row>
    <row r="218" spans="1:27">
      <c r="A218" s="115">
        <v>7045786541</v>
      </c>
      <c r="B218" s="115" t="s">
        <v>67</v>
      </c>
      <c r="E218" s="115" t="s">
        <v>70</v>
      </c>
      <c r="F218" s="115" t="s">
        <v>71</v>
      </c>
      <c r="G218" s="115" t="s">
        <v>72</v>
      </c>
      <c r="M218" s="115" t="s">
        <v>78</v>
      </c>
      <c r="N218" s="115" t="s">
        <v>79</v>
      </c>
      <c r="O218" s="141"/>
      <c r="P218" s="115" t="s">
        <v>83</v>
      </c>
      <c r="Q218" s="115">
        <v>50</v>
      </c>
      <c r="R218" s="115" t="s">
        <v>181</v>
      </c>
      <c r="S218" s="115" t="s">
        <v>215</v>
      </c>
      <c r="T218" s="115" t="s">
        <v>85</v>
      </c>
      <c r="U218" s="115" t="s">
        <v>86</v>
      </c>
      <c r="V218" s="115" t="s">
        <v>87</v>
      </c>
      <c r="W218" s="115" t="s">
        <v>101</v>
      </c>
      <c r="X218" s="115" t="s">
        <v>89</v>
      </c>
      <c r="Y218" s="115" t="s">
        <v>90</v>
      </c>
      <c r="Z218" s="115" t="s">
        <v>91</v>
      </c>
      <c r="AA218" s="115" t="s">
        <v>91</v>
      </c>
    </row>
    <row r="219" spans="1:27">
      <c r="A219" s="115">
        <v>7007913016</v>
      </c>
      <c r="B219" s="115" t="s">
        <v>67</v>
      </c>
      <c r="F219" s="115" t="s">
        <v>71</v>
      </c>
      <c r="G219" s="115" t="s">
        <v>72</v>
      </c>
      <c r="M219" s="115" t="s">
        <v>78</v>
      </c>
      <c r="O219" s="141"/>
      <c r="P219" s="115" t="s">
        <v>83</v>
      </c>
      <c r="Q219" s="115">
        <v>83</v>
      </c>
      <c r="R219" s="115" t="s">
        <v>181</v>
      </c>
      <c r="S219" s="115" t="s">
        <v>197</v>
      </c>
      <c r="T219" s="115" t="s">
        <v>85</v>
      </c>
      <c r="U219" s="115" t="s">
        <v>86</v>
      </c>
    </row>
    <row r="220" spans="1:27">
      <c r="A220" s="115">
        <v>6985425729</v>
      </c>
      <c r="M220" s="115" t="s">
        <v>78</v>
      </c>
      <c r="O220" s="141"/>
      <c r="P220" s="115" t="s">
        <v>99</v>
      </c>
      <c r="Q220" s="115">
        <v>64</v>
      </c>
      <c r="R220" s="115" t="s">
        <v>84</v>
      </c>
      <c r="S220" s="115" t="s">
        <v>135</v>
      </c>
      <c r="T220" s="115" t="s">
        <v>85</v>
      </c>
      <c r="U220" s="115" t="s">
        <v>86</v>
      </c>
      <c r="V220" s="115" t="s">
        <v>87</v>
      </c>
      <c r="W220" s="115" t="s">
        <v>100</v>
      </c>
      <c r="X220" s="115" t="s">
        <v>89</v>
      </c>
      <c r="Y220" s="115" t="s">
        <v>106</v>
      </c>
      <c r="Z220" s="115" t="s">
        <v>91</v>
      </c>
      <c r="AA220" s="115" t="s">
        <v>91</v>
      </c>
    </row>
    <row r="221" spans="1:27">
      <c r="A221" s="115">
        <v>7020354493</v>
      </c>
      <c r="B221" s="115" t="s">
        <v>67</v>
      </c>
      <c r="M221" s="115" t="s">
        <v>78</v>
      </c>
      <c r="O221" s="141"/>
      <c r="P221" s="115" t="s">
        <v>99</v>
      </c>
      <c r="Q221" s="115">
        <v>49</v>
      </c>
      <c r="R221" s="115" t="s">
        <v>181</v>
      </c>
      <c r="S221" s="115" t="s">
        <v>239</v>
      </c>
      <c r="T221" s="115" t="s">
        <v>85</v>
      </c>
      <c r="U221" s="115" t="s">
        <v>86</v>
      </c>
      <c r="V221" s="115" t="s">
        <v>87</v>
      </c>
      <c r="W221" s="115" t="s">
        <v>101</v>
      </c>
      <c r="X221" s="115" t="s">
        <v>94</v>
      </c>
      <c r="Y221" s="115" t="s">
        <v>113</v>
      </c>
      <c r="Z221" s="115" t="s">
        <v>91</v>
      </c>
      <c r="AA221" s="115" t="s">
        <v>91</v>
      </c>
    </row>
    <row r="222" spans="1:27">
      <c r="A222" s="115">
        <v>7020343100</v>
      </c>
      <c r="B222" s="115" t="s">
        <v>67</v>
      </c>
      <c r="E222" s="115" t="s">
        <v>70</v>
      </c>
      <c r="O222" s="141"/>
      <c r="P222" s="115" t="s">
        <v>99</v>
      </c>
      <c r="Q222" s="115">
        <v>32</v>
      </c>
      <c r="R222" s="115" t="s">
        <v>181</v>
      </c>
      <c r="S222" s="115" t="s">
        <v>198</v>
      </c>
      <c r="T222" s="115" t="s">
        <v>85</v>
      </c>
      <c r="U222" s="115" t="s">
        <v>86</v>
      </c>
      <c r="V222" s="115" t="s">
        <v>87</v>
      </c>
      <c r="W222" s="115" t="s">
        <v>101</v>
      </c>
      <c r="X222" s="115" t="s">
        <v>94</v>
      </c>
      <c r="Y222" s="115" t="s">
        <v>90</v>
      </c>
      <c r="Z222" s="115" t="s">
        <v>91</v>
      </c>
      <c r="AA222" s="115" t="s">
        <v>91</v>
      </c>
    </row>
    <row r="223" spans="1:27">
      <c r="A223" s="115">
        <v>7007925951</v>
      </c>
      <c r="B223" s="115" t="s">
        <v>67</v>
      </c>
      <c r="C223" s="115" t="s">
        <v>68</v>
      </c>
      <c r="G223" s="115" t="s">
        <v>72</v>
      </c>
      <c r="O223" s="141"/>
      <c r="P223" s="115" t="s">
        <v>83</v>
      </c>
      <c r="Q223" s="115">
        <v>76</v>
      </c>
      <c r="R223" s="115" t="s">
        <v>181</v>
      </c>
      <c r="S223" s="115" t="s">
        <v>473</v>
      </c>
      <c r="T223" s="115" t="s">
        <v>85</v>
      </c>
      <c r="V223" s="115" t="s">
        <v>87</v>
      </c>
      <c r="W223" s="115" t="s">
        <v>104</v>
      </c>
      <c r="X223" s="115" t="s">
        <v>102</v>
      </c>
      <c r="Y223" s="115" t="s">
        <v>106</v>
      </c>
      <c r="Z223" s="115" t="s">
        <v>91</v>
      </c>
      <c r="AA223" s="115" t="s">
        <v>86</v>
      </c>
    </row>
    <row r="224" spans="1:27">
      <c r="A224" s="115">
        <v>5578261762</v>
      </c>
      <c r="B224" s="115" t="s">
        <v>67</v>
      </c>
      <c r="E224" s="115" t="s">
        <v>70</v>
      </c>
      <c r="F224" s="115" t="s">
        <v>71</v>
      </c>
      <c r="I224" s="115" t="s">
        <v>74</v>
      </c>
      <c r="M224" s="115" t="s">
        <v>78</v>
      </c>
      <c r="N224" s="115" t="s">
        <v>79</v>
      </c>
      <c r="O224" s="141"/>
      <c r="P224" s="115" t="s">
        <v>83</v>
      </c>
      <c r="Q224" s="115">
        <v>27</v>
      </c>
      <c r="R224" s="115" t="s">
        <v>84</v>
      </c>
      <c r="S224" s="115" t="s">
        <v>160</v>
      </c>
      <c r="T224" s="115" t="s">
        <v>85</v>
      </c>
      <c r="U224" s="115" t="s">
        <v>86</v>
      </c>
      <c r="V224" s="115" t="s">
        <v>87</v>
      </c>
      <c r="W224" s="115" t="s">
        <v>101</v>
      </c>
      <c r="X224" s="115" t="s">
        <v>89</v>
      </c>
      <c r="Y224" s="115" t="s">
        <v>90</v>
      </c>
      <c r="Z224" s="115" t="s">
        <v>91</v>
      </c>
      <c r="AA224" s="115" t="s">
        <v>91</v>
      </c>
    </row>
    <row r="225" spans="1:27">
      <c r="A225" s="115">
        <v>7045788405</v>
      </c>
      <c r="B225" s="115" t="s">
        <v>67</v>
      </c>
      <c r="O225" s="141"/>
      <c r="P225" s="115" t="s">
        <v>99</v>
      </c>
      <c r="Q225" s="115">
        <v>75</v>
      </c>
      <c r="R225" s="115" t="s">
        <v>181</v>
      </c>
      <c r="S225" s="115" t="s">
        <v>238</v>
      </c>
      <c r="T225" s="115" t="s">
        <v>85</v>
      </c>
      <c r="U225" s="115" t="s">
        <v>86</v>
      </c>
      <c r="V225" s="115" t="s">
        <v>87</v>
      </c>
      <c r="W225" s="115" t="s">
        <v>101</v>
      </c>
      <c r="X225" s="115" t="s">
        <v>89</v>
      </c>
      <c r="Y225" s="115" t="s">
        <v>106</v>
      </c>
      <c r="Z225" s="115" t="s">
        <v>91</v>
      </c>
      <c r="AA225" s="115" t="s">
        <v>91</v>
      </c>
    </row>
    <row r="226" spans="1:27">
      <c r="A226" s="115">
        <v>7045774221</v>
      </c>
      <c r="B226" s="115" t="s">
        <v>67</v>
      </c>
      <c r="O226" s="141"/>
      <c r="P226" s="115" t="s">
        <v>83</v>
      </c>
      <c r="Q226" s="115">
        <v>71</v>
      </c>
      <c r="R226" s="115" t="s">
        <v>181</v>
      </c>
      <c r="S226" s="115" t="s">
        <v>190</v>
      </c>
      <c r="T226" s="115" t="s">
        <v>85</v>
      </c>
      <c r="U226" s="115" t="s">
        <v>86</v>
      </c>
      <c r="V226" s="115" t="s">
        <v>87</v>
      </c>
      <c r="X226" s="115" t="s">
        <v>111</v>
      </c>
      <c r="Y226" s="115" t="s">
        <v>106</v>
      </c>
      <c r="Z226" s="115" t="s">
        <v>91</v>
      </c>
      <c r="AA226" s="115" t="s">
        <v>91</v>
      </c>
    </row>
    <row r="227" spans="1:27">
      <c r="A227" s="115">
        <v>7020352469</v>
      </c>
      <c r="B227" s="115" t="s">
        <v>67</v>
      </c>
      <c r="K227" s="115" t="s">
        <v>76</v>
      </c>
      <c r="O227" s="141"/>
      <c r="P227" s="115" t="s">
        <v>83</v>
      </c>
      <c r="Q227" s="115">
        <v>27</v>
      </c>
      <c r="R227" s="115" t="s">
        <v>181</v>
      </c>
      <c r="T227" s="115" t="s">
        <v>97</v>
      </c>
      <c r="U227" s="115" t="s">
        <v>86</v>
      </c>
      <c r="V227" s="115" t="s">
        <v>87</v>
      </c>
      <c r="W227" s="115" t="s">
        <v>96</v>
      </c>
      <c r="X227" s="115" t="s">
        <v>94</v>
      </c>
      <c r="Y227" s="115" t="s">
        <v>90</v>
      </c>
      <c r="Z227" s="115" t="s">
        <v>86</v>
      </c>
      <c r="AA227" s="115" t="s">
        <v>91</v>
      </c>
    </row>
    <row r="228" spans="1:27">
      <c r="A228" s="115">
        <v>5585264764</v>
      </c>
      <c r="B228" s="115" t="s">
        <v>67</v>
      </c>
      <c r="F228" s="115" t="s">
        <v>71</v>
      </c>
      <c r="N228" s="115" t="s">
        <v>79</v>
      </c>
      <c r="O228" s="141"/>
      <c r="P228" s="115" t="s">
        <v>83</v>
      </c>
      <c r="Q228" s="115">
        <v>55</v>
      </c>
      <c r="R228" s="115" t="s">
        <v>181</v>
      </c>
      <c r="S228" s="115" t="s">
        <v>427</v>
      </c>
      <c r="T228" s="115" t="s">
        <v>85</v>
      </c>
      <c r="U228" s="115" t="s">
        <v>91</v>
      </c>
      <c r="V228" s="115" t="s">
        <v>137</v>
      </c>
      <c r="W228" s="115" t="s">
        <v>88</v>
      </c>
      <c r="X228" s="115" t="s">
        <v>111</v>
      </c>
      <c r="Y228" s="115" t="s">
        <v>90</v>
      </c>
      <c r="Z228" s="115" t="s">
        <v>91</v>
      </c>
      <c r="AA228" s="115" t="s">
        <v>91</v>
      </c>
    </row>
    <row r="229" spans="1:27">
      <c r="A229" s="115">
        <v>7020344919</v>
      </c>
      <c r="B229" s="115" t="s">
        <v>67</v>
      </c>
      <c r="E229" s="115" t="s">
        <v>70</v>
      </c>
      <c r="K229" s="115" t="s">
        <v>76</v>
      </c>
      <c r="O229" s="141"/>
      <c r="P229" s="115" t="s">
        <v>99</v>
      </c>
      <c r="Q229" s="115">
        <v>31</v>
      </c>
      <c r="R229" s="115" t="s">
        <v>181</v>
      </c>
      <c r="S229" s="115" t="s">
        <v>244</v>
      </c>
      <c r="T229" s="115" t="s">
        <v>85</v>
      </c>
      <c r="V229" s="115" t="s">
        <v>87</v>
      </c>
      <c r="W229" s="115" t="s">
        <v>100</v>
      </c>
      <c r="X229" s="115" t="s">
        <v>89</v>
      </c>
      <c r="Y229" s="115" t="s">
        <v>98</v>
      </c>
      <c r="Z229" s="115" t="s">
        <v>91</v>
      </c>
      <c r="AA229" s="115" t="s">
        <v>91</v>
      </c>
    </row>
    <row r="230" spans="1:27">
      <c r="A230" s="115">
        <v>7045769363</v>
      </c>
      <c r="B230" s="115" t="s">
        <v>67</v>
      </c>
      <c r="D230" s="115" t="s">
        <v>69</v>
      </c>
      <c r="E230" s="115" t="s">
        <v>70</v>
      </c>
      <c r="F230" s="115" t="s">
        <v>71</v>
      </c>
      <c r="J230" s="115" t="s">
        <v>75</v>
      </c>
      <c r="O230" s="141"/>
      <c r="P230" s="115" t="s">
        <v>83</v>
      </c>
      <c r="Q230" s="115">
        <v>59</v>
      </c>
      <c r="R230" s="115" t="s">
        <v>181</v>
      </c>
      <c r="S230" s="115" t="s">
        <v>232</v>
      </c>
      <c r="T230" s="115" t="s">
        <v>85</v>
      </c>
      <c r="U230" s="115" t="s">
        <v>86</v>
      </c>
      <c r="V230" s="115" t="s">
        <v>87</v>
      </c>
      <c r="W230" s="115" t="s">
        <v>88</v>
      </c>
      <c r="X230" s="115" t="s">
        <v>89</v>
      </c>
      <c r="Y230" s="115" t="s">
        <v>90</v>
      </c>
      <c r="Z230" s="115" t="s">
        <v>91</v>
      </c>
      <c r="AA230" s="115" t="s">
        <v>91</v>
      </c>
    </row>
    <row r="231" spans="1:27">
      <c r="A231" s="115">
        <v>7020355011</v>
      </c>
      <c r="B231" s="115" t="s">
        <v>67</v>
      </c>
      <c r="C231" s="115" t="s">
        <v>68</v>
      </c>
      <c r="K231" s="115" t="s">
        <v>76</v>
      </c>
      <c r="O231" s="141"/>
      <c r="P231" s="115" t="s">
        <v>99</v>
      </c>
      <c r="Q231" s="115">
        <v>26</v>
      </c>
      <c r="R231" s="115" t="s">
        <v>181</v>
      </c>
      <c r="S231" s="115" t="s">
        <v>232</v>
      </c>
      <c r="T231" s="115" t="s">
        <v>97</v>
      </c>
      <c r="U231" s="115" t="s">
        <v>86</v>
      </c>
      <c r="V231" s="115" t="s">
        <v>87</v>
      </c>
      <c r="W231" s="115" t="s">
        <v>93</v>
      </c>
      <c r="X231" s="115" t="s">
        <v>102</v>
      </c>
      <c r="Y231" s="115" t="s">
        <v>90</v>
      </c>
      <c r="Z231" s="115" t="s">
        <v>91</v>
      </c>
      <c r="AA231" s="115" t="s">
        <v>91</v>
      </c>
    </row>
    <row r="232" spans="1:27">
      <c r="A232" s="115">
        <v>7044847621</v>
      </c>
      <c r="B232" s="115" t="s">
        <v>67</v>
      </c>
      <c r="E232" s="115" t="s">
        <v>70</v>
      </c>
      <c r="O232" s="141"/>
      <c r="P232" s="115" t="s">
        <v>99</v>
      </c>
      <c r="Q232" s="115">
        <v>83</v>
      </c>
      <c r="R232" s="115" t="s">
        <v>181</v>
      </c>
      <c r="S232" s="115" t="s">
        <v>237</v>
      </c>
      <c r="T232" s="115" t="s">
        <v>85</v>
      </c>
      <c r="U232" s="115" t="s">
        <v>86</v>
      </c>
      <c r="V232" s="115" t="s">
        <v>87</v>
      </c>
      <c r="W232" s="115" t="s">
        <v>100</v>
      </c>
      <c r="X232" s="115" t="s">
        <v>94</v>
      </c>
      <c r="Y232" s="115" t="s">
        <v>106</v>
      </c>
      <c r="Z232" s="115" t="s">
        <v>91</v>
      </c>
      <c r="AA232" s="115" t="s">
        <v>86</v>
      </c>
    </row>
    <row r="233" spans="1:27">
      <c r="A233" s="115">
        <v>7045783975</v>
      </c>
      <c r="B233" s="115" t="s">
        <v>67</v>
      </c>
      <c r="C233" s="115" t="s">
        <v>68</v>
      </c>
      <c r="F233" s="115" t="s">
        <v>71</v>
      </c>
      <c r="K233" s="115" t="s">
        <v>76</v>
      </c>
      <c r="O233" s="141"/>
      <c r="P233" s="115" t="s">
        <v>99</v>
      </c>
      <c r="Q233" s="115">
        <v>78</v>
      </c>
      <c r="R233" s="115" t="s">
        <v>181</v>
      </c>
      <c r="S233" s="115" t="s">
        <v>208</v>
      </c>
      <c r="T233" s="115" t="s">
        <v>85</v>
      </c>
      <c r="U233" s="115" t="s">
        <v>91</v>
      </c>
      <c r="V233" s="115" t="s">
        <v>87</v>
      </c>
      <c r="W233" s="115" t="s">
        <v>88</v>
      </c>
      <c r="X233" s="115" t="s">
        <v>111</v>
      </c>
      <c r="Y233" s="115" t="s">
        <v>106</v>
      </c>
      <c r="Z233" s="115" t="s">
        <v>91</v>
      </c>
      <c r="AA233" s="115" t="s">
        <v>91</v>
      </c>
    </row>
    <row r="234" spans="1:27">
      <c r="A234" s="115">
        <v>5598577851</v>
      </c>
      <c r="B234" s="115" t="s">
        <v>67</v>
      </c>
      <c r="D234" s="115" t="s">
        <v>69</v>
      </c>
      <c r="H234" s="115" t="s">
        <v>73</v>
      </c>
      <c r="K234" s="115" t="s">
        <v>76</v>
      </c>
      <c r="M234" s="115" t="s">
        <v>78</v>
      </c>
      <c r="O234" s="141"/>
      <c r="P234" s="115" t="s">
        <v>83</v>
      </c>
      <c r="Q234" s="115">
        <v>39</v>
      </c>
      <c r="R234" s="115" t="s">
        <v>84</v>
      </c>
      <c r="S234" s="115" t="s">
        <v>123</v>
      </c>
    </row>
    <row r="235" spans="1:27">
      <c r="A235" s="115">
        <v>5585006609</v>
      </c>
      <c r="B235" s="115" t="s">
        <v>67</v>
      </c>
      <c r="H235" s="115" t="s">
        <v>73</v>
      </c>
      <c r="O235" s="141"/>
      <c r="P235" s="115" t="s">
        <v>83</v>
      </c>
      <c r="Q235" s="115">
        <v>45</v>
      </c>
      <c r="R235" s="115" t="s">
        <v>181</v>
      </c>
      <c r="S235" s="115" t="s">
        <v>227</v>
      </c>
      <c r="T235" s="115" t="s">
        <v>85</v>
      </c>
      <c r="U235" s="115" t="s">
        <v>86</v>
      </c>
      <c r="V235" s="115" t="s">
        <v>87</v>
      </c>
      <c r="W235" s="115" t="s">
        <v>88</v>
      </c>
      <c r="X235" s="115" t="s">
        <v>89</v>
      </c>
      <c r="Y235" s="115" t="s">
        <v>90</v>
      </c>
      <c r="Z235" s="115" t="s">
        <v>91</v>
      </c>
      <c r="AA235" s="115" t="s">
        <v>91</v>
      </c>
    </row>
    <row r="236" spans="1:27">
      <c r="A236" s="115">
        <v>7011541633</v>
      </c>
      <c r="B236" s="115" t="s">
        <v>67</v>
      </c>
      <c r="F236" s="115" t="s">
        <v>71</v>
      </c>
      <c r="G236" s="115" t="s">
        <v>72</v>
      </c>
      <c r="O236" s="141"/>
      <c r="P236" s="115" t="s">
        <v>83</v>
      </c>
      <c r="Q236" s="115">
        <v>65</v>
      </c>
      <c r="R236" s="115" t="s">
        <v>181</v>
      </c>
      <c r="S236" s="115" t="s">
        <v>194</v>
      </c>
      <c r="U236" s="115" t="s">
        <v>91</v>
      </c>
      <c r="V236" s="115" t="s">
        <v>87</v>
      </c>
      <c r="W236" s="115" t="s">
        <v>88</v>
      </c>
      <c r="X236" s="115" t="s">
        <v>94</v>
      </c>
      <c r="Y236" s="115" t="s">
        <v>90</v>
      </c>
      <c r="AA236" s="115" t="s">
        <v>91</v>
      </c>
    </row>
    <row r="237" spans="1:27">
      <c r="A237" s="115">
        <v>7044849937</v>
      </c>
      <c r="B237" s="115" t="s">
        <v>67</v>
      </c>
      <c r="O237" s="141"/>
      <c r="P237" s="115" t="s">
        <v>99</v>
      </c>
      <c r="Q237" s="115">
        <v>76</v>
      </c>
      <c r="R237" s="115" t="s">
        <v>84</v>
      </c>
      <c r="S237" s="115" t="s">
        <v>494</v>
      </c>
      <c r="T237" s="115" t="s">
        <v>85</v>
      </c>
      <c r="U237" s="115" t="s">
        <v>86</v>
      </c>
      <c r="V237" s="115" t="s">
        <v>87</v>
      </c>
      <c r="W237" s="115" t="s">
        <v>100</v>
      </c>
      <c r="X237" s="115" t="s">
        <v>94</v>
      </c>
      <c r="Y237" s="115" t="s">
        <v>106</v>
      </c>
      <c r="Z237" s="115" t="s">
        <v>117</v>
      </c>
      <c r="AA237" s="115" t="s">
        <v>86</v>
      </c>
    </row>
    <row r="238" spans="1:27">
      <c r="A238" s="115">
        <v>7044857865</v>
      </c>
      <c r="C238" s="115" t="s">
        <v>68</v>
      </c>
      <c r="F238" s="115" t="s">
        <v>71</v>
      </c>
      <c r="M238" s="115" t="s">
        <v>78</v>
      </c>
      <c r="O238" s="141"/>
      <c r="P238" s="115" t="s">
        <v>83</v>
      </c>
      <c r="Q238" s="115">
        <v>79</v>
      </c>
      <c r="R238" s="115" t="s">
        <v>84</v>
      </c>
      <c r="S238" s="115" t="s">
        <v>153</v>
      </c>
      <c r="T238" s="115" t="s">
        <v>85</v>
      </c>
      <c r="U238" s="115" t="s">
        <v>91</v>
      </c>
      <c r="V238" s="115" t="s">
        <v>137</v>
      </c>
      <c r="W238" s="115" t="s">
        <v>93</v>
      </c>
      <c r="X238" s="115" t="s">
        <v>102</v>
      </c>
      <c r="Y238" s="115" t="s">
        <v>106</v>
      </c>
      <c r="Z238" s="115" t="s">
        <v>91</v>
      </c>
    </row>
    <row r="239" spans="1:27">
      <c r="A239" s="115">
        <v>5585625018</v>
      </c>
      <c r="E239" s="115" t="s">
        <v>70</v>
      </c>
      <c r="M239" s="115" t="s">
        <v>78</v>
      </c>
      <c r="O239" s="141"/>
      <c r="P239" s="115" t="s">
        <v>83</v>
      </c>
      <c r="Q239" s="115">
        <v>21</v>
      </c>
      <c r="R239" s="115" t="s">
        <v>181</v>
      </c>
      <c r="S239" s="115" t="s">
        <v>198</v>
      </c>
      <c r="T239" s="115" t="s">
        <v>85</v>
      </c>
      <c r="U239" s="115" t="s">
        <v>86</v>
      </c>
      <c r="V239" s="115" t="s">
        <v>87</v>
      </c>
      <c r="W239" s="115" t="s">
        <v>100</v>
      </c>
      <c r="X239" s="115" t="s">
        <v>94</v>
      </c>
      <c r="Y239" s="115" t="s">
        <v>90</v>
      </c>
      <c r="Z239" s="115" t="s">
        <v>91</v>
      </c>
      <c r="AA239" s="115" t="s">
        <v>91</v>
      </c>
    </row>
    <row r="240" spans="1:27">
      <c r="A240" s="115">
        <v>7020572029</v>
      </c>
      <c r="B240" s="115" t="s">
        <v>67</v>
      </c>
      <c r="H240" s="115" t="s">
        <v>73</v>
      </c>
      <c r="K240" s="115" t="s">
        <v>76</v>
      </c>
      <c r="O240" s="141"/>
      <c r="P240" s="115" t="s">
        <v>99</v>
      </c>
      <c r="Q240" s="115">
        <v>18</v>
      </c>
      <c r="R240" s="115" t="s">
        <v>84</v>
      </c>
      <c r="S240" s="115" t="s">
        <v>165</v>
      </c>
      <c r="T240" s="115" t="s">
        <v>107</v>
      </c>
      <c r="U240" s="115" t="s">
        <v>91</v>
      </c>
      <c r="V240" s="115" t="s">
        <v>108</v>
      </c>
      <c r="X240" s="115" t="s">
        <v>89</v>
      </c>
      <c r="Y240" s="115" t="s">
        <v>95</v>
      </c>
      <c r="Z240" s="115" t="s">
        <v>91</v>
      </c>
      <c r="AA240" s="115" t="s">
        <v>91</v>
      </c>
    </row>
    <row r="241" spans="1:27">
      <c r="A241" s="115">
        <v>7007932948</v>
      </c>
      <c r="B241" s="115" t="s">
        <v>67</v>
      </c>
      <c r="E241" s="115" t="s">
        <v>70</v>
      </c>
      <c r="O241" s="141"/>
      <c r="P241" s="115" t="s">
        <v>83</v>
      </c>
      <c r="Q241" s="115">
        <v>80</v>
      </c>
      <c r="R241" s="115" t="s">
        <v>84</v>
      </c>
      <c r="S241" s="115" t="s">
        <v>124</v>
      </c>
      <c r="T241" s="115" t="s">
        <v>85</v>
      </c>
      <c r="U241" s="115" t="s">
        <v>86</v>
      </c>
      <c r="V241" s="115" t="s">
        <v>87</v>
      </c>
      <c r="W241" s="115" t="s">
        <v>104</v>
      </c>
      <c r="X241" s="115" t="s">
        <v>102</v>
      </c>
      <c r="Y241" s="115" t="s">
        <v>106</v>
      </c>
      <c r="Z241" s="115" t="s">
        <v>91</v>
      </c>
      <c r="AA241" s="115" t="s">
        <v>86</v>
      </c>
    </row>
    <row r="242" spans="1:27">
      <c r="A242" s="115">
        <v>5588212499</v>
      </c>
      <c r="B242" s="115" t="s">
        <v>67</v>
      </c>
      <c r="M242" s="115" t="s">
        <v>78</v>
      </c>
      <c r="O242" s="141"/>
      <c r="P242" s="115" t="s">
        <v>83</v>
      </c>
      <c r="Q242" s="115">
        <v>60</v>
      </c>
      <c r="R242" s="115" t="s">
        <v>181</v>
      </c>
      <c r="S242" s="115" t="s">
        <v>434</v>
      </c>
      <c r="T242" s="115" t="s">
        <v>85</v>
      </c>
      <c r="U242" s="115" t="s">
        <v>86</v>
      </c>
      <c r="V242" s="115" t="s">
        <v>87</v>
      </c>
      <c r="W242" s="115" t="s">
        <v>88</v>
      </c>
      <c r="X242" s="115" t="s">
        <v>89</v>
      </c>
      <c r="Y242" s="115" t="s">
        <v>90</v>
      </c>
      <c r="Z242" s="115" t="s">
        <v>91</v>
      </c>
      <c r="AA242" s="115" t="s">
        <v>91</v>
      </c>
    </row>
    <row r="243" spans="1:27">
      <c r="A243" s="115">
        <v>7044859265</v>
      </c>
      <c r="B243" s="115" t="s">
        <v>67</v>
      </c>
      <c r="E243" s="115" t="s">
        <v>70</v>
      </c>
      <c r="F243" s="115" t="s">
        <v>71</v>
      </c>
      <c r="O243" s="141"/>
      <c r="P243" s="115" t="s">
        <v>83</v>
      </c>
      <c r="Q243" s="115">
        <v>82</v>
      </c>
      <c r="R243" s="115" t="s">
        <v>181</v>
      </c>
      <c r="S243" s="115" t="s">
        <v>227</v>
      </c>
      <c r="T243" s="115" t="s">
        <v>85</v>
      </c>
      <c r="V243" s="115" t="s">
        <v>87</v>
      </c>
      <c r="W243" s="115" t="s">
        <v>96</v>
      </c>
      <c r="X243" s="115" t="s">
        <v>89</v>
      </c>
      <c r="Y243" s="115" t="s">
        <v>106</v>
      </c>
      <c r="Z243" s="115" t="s">
        <v>91</v>
      </c>
      <c r="AA243" s="115" t="s">
        <v>86</v>
      </c>
    </row>
    <row r="244" spans="1:27">
      <c r="A244" s="115">
        <v>5609556665</v>
      </c>
      <c r="B244" s="115" t="s">
        <v>67</v>
      </c>
      <c r="M244" s="115" t="s">
        <v>78</v>
      </c>
      <c r="O244" s="141"/>
      <c r="P244" s="115" t="s">
        <v>83</v>
      </c>
      <c r="Q244" s="115">
        <v>31</v>
      </c>
      <c r="R244" s="115" t="s">
        <v>181</v>
      </c>
      <c r="S244" s="115" t="s">
        <v>212</v>
      </c>
      <c r="T244" s="115" t="s">
        <v>85</v>
      </c>
      <c r="U244" s="115" t="s">
        <v>86</v>
      </c>
      <c r="V244" s="115" t="s">
        <v>87</v>
      </c>
      <c r="W244" s="115" t="s">
        <v>101</v>
      </c>
      <c r="X244" s="115" t="s">
        <v>111</v>
      </c>
      <c r="Y244" s="115" t="s">
        <v>90</v>
      </c>
      <c r="Z244" s="115" t="s">
        <v>91</v>
      </c>
      <c r="AA244" s="115" t="s">
        <v>91</v>
      </c>
    </row>
    <row r="245" spans="1:27">
      <c r="A245" s="115">
        <v>7045786079</v>
      </c>
      <c r="B245" s="115" t="s">
        <v>67</v>
      </c>
      <c r="D245" s="115" t="s">
        <v>69</v>
      </c>
      <c r="O245" s="141"/>
      <c r="P245" s="115" t="s">
        <v>83</v>
      </c>
      <c r="Q245" s="115">
        <v>53</v>
      </c>
      <c r="R245" s="115" t="s">
        <v>181</v>
      </c>
      <c r="S245" s="115" t="s">
        <v>207</v>
      </c>
      <c r="T245" s="115" t="s">
        <v>85</v>
      </c>
      <c r="U245" s="115" t="s">
        <v>86</v>
      </c>
      <c r="V245" s="115" t="s">
        <v>87</v>
      </c>
      <c r="X245" s="115" t="s">
        <v>89</v>
      </c>
      <c r="Y245" s="115" t="s">
        <v>103</v>
      </c>
      <c r="Z245" s="115" t="s">
        <v>91</v>
      </c>
      <c r="AA245" s="115" t="s">
        <v>91</v>
      </c>
    </row>
    <row r="246" spans="1:27">
      <c r="A246" s="115">
        <v>6985122828</v>
      </c>
      <c r="B246" s="115" t="s">
        <v>67</v>
      </c>
      <c r="E246" s="115" t="s">
        <v>70</v>
      </c>
      <c r="M246" s="115" t="s">
        <v>78</v>
      </c>
      <c r="O246" s="141"/>
      <c r="P246" s="115" t="s">
        <v>83</v>
      </c>
      <c r="Q246" s="115">
        <v>50</v>
      </c>
      <c r="R246" s="115" t="s">
        <v>181</v>
      </c>
      <c r="T246" s="115" t="s">
        <v>85</v>
      </c>
      <c r="U246" s="115" t="s">
        <v>86</v>
      </c>
      <c r="V246" s="115" t="s">
        <v>87</v>
      </c>
      <c r="W246" s="115" t="s">
        <v>101</v>
      </c>
      <c r="X246" s="115" t="s">
        <v>89</v>
      </c>
      <c r="Y246" s="115" t="s">
        <v>90</v>
      </c>
      <c r="Z246" s="115" t="s">
        <v>91</v>
      </c>
      <c r="AA246" s="115" t="s">
        <v>91</v>
      </c>
    </row>
    <row r="247" spans="1:27">
      <c r="A247" s="115">
        <v>7045774846</v>
      </c>
      <c r="B247" s="115" t="s">
        <v>67</v>
      </c>
      <c r="O247" s="141"/>
      <c r="P247" s="115" t="s">
        <v>83</v>
      </c>
      <c r="Q247" s="115">
        <v>84</v>
      </c>
      <c r="R247" s="115" t="s">
        <v>181</v>
      </c>
      <c r="S247" s="115" t="s">
        <v>200</v>
      </c>
      <c r="T247" s="115" t="s">
        <v>85</v>
      </c>
      <c r="U247" s="115" t="s">
        <v>86</v>
      </c>
      <c r="V247" s="115" t="s">
        <v>87</v>
      </c>
      <c r="W247" s="115" t="s">
        <v>104</v>
      </c>
      <c r="X247" s="115" t="s">
        <v>102</v>
      </c>
      <c r="Y247" s="115" t="s">
        <v>106</v>
      </c>
      <c r="Z247" s="115" t="s">
        <v>91</v>
      </c>
      <c r="AA247" s="115" t="s">
        <v>86</v>
      </c>
    </row>
    <row r="248" spans="1:27">
      <c r="A248" s="115">
        <v>6988281630</v>
      </c>
      <c r="B248" s="115" t="s">
        <v>67</v>
      </c>
      <c r="F248" s="115" t="s">
        <v>71</v>
      </c>
      <c r="M248" s="115" t="s">
        <v>78</v>
      </c>
      <c r="O248" s="141"/>
      <c r="P248" s="115" t="s">
        <v>99</v>
      </c>
      <c r="Q248" s="115">
        <v>70</v>
      </c>
      <c r="R248" s="115" t="s">
        <v>84</v>
      </c>
      <c r="S248" s="115" t="s">
        <v>121</v>
      </c>
      <c r="T248" s="115" t="s">
        <v>85</v>
      </c>
      <c r="U248" s="115" t="s">
        <v>86</v>
      </c>
      <c r="V248" s="115" t="s">
        <v>87</v>
      </c>
      <c r="W248" s="115" t="s">
        <v>101</v>
      </c>
      <c r="X248" s="115" t="s">
        <v>94</v>
      </c>
      <c r="Y248" s="115" t="s">
        <v>106</v>
      </c>
      <c r="Z248" s="115" t="s">
        <v>91</v>
      </c>
      <c r="AA248" s="115" t="s">
        <v>91</v>
      </c>
    </row>
    <row r="249" spans="1:27">
      <c r="A249" s="115">
        <v>6985445266</v>
      </c>
      <c r="E249" s="115" t="s">
        <v>70</v>
      </c>
      <c r="O249" s="141"/>
      <c r="P249" s="115" t="s">
        <v>83</v>
      </c>
      <c r="Q249" s="115">
        <v>74</v>
      </c>
      <c r="R249" s="115" t="s">
        <v>84</v>
      </c>
      <c r="S249" s="115" t="s">
        <v>170</v>
      </c>
      <c r="T249" s="115" t="s">
        <v>85</v>
      </c>
      <c r="V249" s="115" t="s">
        <v>87</v>
      </c>
      <c r="W249" s="115" t="s">
        <v>93</v>
      </c>
      <c r="X249" s="115" t="s">
        <v>94</v>
      </c>
      <c r="Y249" s="115" t="s">
        <v>106</v>
      </c>
      <c r="Z249" s="115" t="s">
        <v>91</v>
      </c>
      <c r="AA249" s="115" t="s">
        <v>86</v>
      </c>
    </row>
    <row r="250" spans="1:27">
      <c r="A250" s="115">
        <v>7007925444</v>
      </c>
      <c r="B250" s="115" t="s">
        <v>67</v>
      </c>
      <c r="O250" s="141"/>
      <c r="P250" s="115" t="s">
        <v>83</v>
      </c>
      <c r="Q250" s="115">
        <v>65</v>
      </c>
      <c r="R250" s="115" t="s">
        <v>84</v>
      </c>
      <c r="S250" s="115" t="s">
        <v>146</v>
      </c>
      <c r="T250" s="115" t="s">
        <v>85</v>
      </c>
      <c r="U250" s="115" t="s">
        <v>86</v>
      </c>
      <c r="V250" s="115" t="s">
        <v>87</v>
      </c>
      <c r="W250" s="115" t="s">
        <v>101</v>
      </c>
      <c r="X250" s="115" t="s">
        <v>111</v>
      </c>
      <c r="Y250" s="115" t="s">
        <v>90</v>
      </c>
      <c r="Z250" s="115" t="s">
        <v>91</v>
      </c>
      <c r="AA250" s="115" t="s">
        <v>91</v>
      </c>
    </row>
    <row r="251" spans="1:27">
      <c r="A251" s="115">
        <v>5597513354</v>
      </c>
      <c r="B251" s="115" t="s">
        <v>67</v>
      </c>
      <c r="D251" s="115" t="s">
        <v>69</v>
      </c>
      <c r="G251" s="115" t="s">
        <v>72</v>
      </c>
      <c r="H251" s="115" t="s">
        <v>73</v>
      </c>
      <c r="K251" s="115" t="s">
        <v>76</v>
      </c>
      <c r="M251" s="115" t="s">
        <v>78</v>
      </c>
      <c r="O251" s="141"/>
      <c r="P251" s="115" t="s">
        <v>179</v>
      </c>
      <c r="Q251" s="115">
        <v>64</v>
      </c>
      <c r="R251" s="115" t="s">
        <v>181</v>
      </c>
      <c r="S251" s="115" t="s">
        <v>267</v>
      </c>
      <c r="T251" s="115" t="s">
        <v>443</v>
      </c>
      <c r="U251" s="115" t="s">
        <v>91</v>
      </c>
      <c r="V251" s="115" t="s">
        <v>108</v>
      </c>
      <c r="W251" s="115" t="s">
        <v>96</v>
      </c>
      <c r="X251" s="115" t="s">
        <v>89</v>
      </c>
      <c r="Y251" s="115" t="s">
        <v>113</v>
      </c>
      <c r="Z251" s="115" t="s">
        <v>91</v>
      </c>
    </row>
    <row r="252" spans="1:27">
      <c r="A252" s="115">
        <v>5579360789</v>
      </c>
      <c r="E252" s="115" t="s">
        <v>70</v>
      </c>
      <c r="H252" s="115" t="s">
        <v>73</v>
      </c>
      <c r="M252" s="115" t="s">
        <v>78</v>
      </c>
      <c r="O252" s="141"/>
    </row>
    <row r="253" spans="1:27">
      <c r="A253" s="115">
        <v>5579360196</v>
      </c>
      <c r="E253" s="115" t="s">
        <v>70</v>
      </c>
      <c r="H253" s="115" t="s">
        <v>73</v>
      </c>
      <c r="M253" s="115" t="s">
        <v>78</v>
      </c>
      <c r="O253" s="141"/>
    </row>
    <row r="254" spans="1:27">
      <c r="A254" s="115">
        <v>6984059080</v>
      </c>
      <c r="F254" s="115" t="s">
        <v>71</v>
      </c>
      <c r="M254" s="115" t="s">
        <v>78</v>
      </c>
      <c r="O254" s="141"/>
      <c r="P254" s="115" t="s">
        <v>83</v>
      </c>
      <c r="Q254" s="115">
        <v>67</v>
      </c>
      <c r="R254" s="115" t="s">
        <v>181</v>
      </c>
      <c r="S254" s="115" t="s">
        <v>206</v>
      </c>
      <c r="U254" s="115" t="s">
        <v>86</v>
      </c>
      <c r="V254" s="115" t="s">
        <v>87</v>
      </c>
      <c r="W254" s="115" t="s">
        <v>100</v>
      </c>
      <c r="X254" s="115" t="s">
        <v>111</v>
      </c>
      <c r="Y254" s="115" t="s">
        <v>106</v>
      </c>
    </row>
    <row r="255" spans="1:27">
      <c r="A255" s="115">
        <v>7044862388</v>
      </c>
      <c r="B255" s="115" t="s">
        <v>67</v>
      </c>
      <c r="D255" s="115" t="s">
        <v>69</v>
      </c>
      <c r="E255" s="115" t="s">
        <v>70</v>
      </c>
      <c r="F255" s="115" t="s">
        <v>71</v>
      </c>
      <c r="G255" s="115" t="s">
        <v>72</v>
      </c>
      <c r="M255" s="115" t="s">
        <v>78</v>
      </c>
      <c r="O255" s="141"/>
      <c r="P255" s="115" t="s">
        <v>99</v>
      </c>
      <c r="Q255" s="115">
        <v>52</v>
      </c>
      <c r="R255" s="115" t="s">
        <v>181</v>
      </c>
      <c r="S255" s="115" t="s">
        <v>196</v>
      </c>
      <c r="T255" s="115" t="s">
        <v>97</v>
      </c>
      <c r="U255" s="115" t="s">
        <v>86</v>
      </c>
      <c r="V255" s="115" t="s">
        <v>87</v>
      </c>
      <c r="W255" s="115" t="s">
        <v>100</v>
      </c>
      <c r="X255" s="115" t="s">
        <v>89</v>
      </c>
      <c r="Y255" s="115" t="s">
        <v>90</v>
      </c>
      <c r="Z255" s="115" t="s">
        <v>91</v>
      </c>
      <c r="AA255" s="115" t="s">
        <v>91</v>
      </c>
    </row>
    <row r="256" spans="1:27">
      <c r="A256" s="115">
        <v>6988290709</v>
      </c>
      <c r="B256" s="115" t="s">
        <v>67</v>
      </c>
      <c r="O256" s="141"/>
      <c r="P256" s="115" t="s">
        <v>83</v>
      </c>
      <c r="Q256" s="115">
        <v>57</v>
      </c>
      <c r="R256" s="115" t="s">
        <v>84</v>
      </c>
      <c r="S256" s="115" t="s">
        <v>153</v>
      </c>
      <c r="T256" s="115" t="s">
        <v>85</v>
      </c>
      <c r="U256" s="115" t="s">
        <v>86</v>
      </c>
      <c r="V256" s="115" t="s">
        <v>87</v>
      </c>
      <c r="W256" s="115" t="s">
        <v>101</v>
      </c>
      <c r="X256" s="115" t="s">
        <v>111</v>
      </c>
      <c r="Y256" s="115" t="s">
        <v>113</v>
      </c>
      <c r="Z256" s="115" t="s">
        <v>91</v>
      </c>
      <c r="AA256" s="115" t="s">
        <v>91</v>
      </c>
    </row>
    <row r="257" spans="1:27">
      <c r="A257" s="115">
        <v>6985124785</v>
      </c>
      <c r="B257" s="115" t="s">
        <v>67</v>
      </c>
      <c r="M257" s="115" t="s">
        <v>78</v>
      </c>
      <c r="N257" s="115" t="s">
        <v>79</v>
      </c>
      <c r="O257" s="141"/>
      <c r="P257" s="115" t="s">
        <v>99</v>
      </c>
      <c r="Q257" s="115">
        <v>27</v>
      </c>
      <c r="R257" s="115" t="s">
        <v>181</v>
      </c>
      <c r="S257" s="115" t="s">
        <v>194</v>
      </c>
      <c r="T257" s="115" t="s">
        <v>85</v>
      </c>
      <c r="U257" s="115" t="s">
        <v>91</v>
      </c>
      <c r="V257" s="115" t="s">
        <v>87</v>
      </c>
      <c r="W257" s="115" t="s">
        <v>104</v>
      </c>
      <c r="X257" s="115" t="s">
        <v>89</v>
      </c>
      <c r="Y257" s="115" t="s">
        <v>90</v>
      </c>
      <c r="Z257" s="115" t="s">
        <v>91</v>
      </c>
      <c r="AA257" s="115" t="s">
        <v>91</v>
      </c>
    </row>
    <row r="258" spans="1:27">
      <c r="A258" s="115">
        <v>7007924315</v>
      </c>
      <c r="B258" s="115" t="s">
        <v>67</v>
      </c>
      <c r="E258" s="115" t="s">
        <v>70</v>
      </c>
      <c r="M258" s="115" t="s">
        <v>78</v>
      </c>
      <c r="O258" s="141"/>
      <c r="P258" s="115" t="s">
        <v>99</v>
      </c>
      <c r="Q258" s="115">
        <v>66</v>
      </c>
      <c r="R258" s="115" t="s">
        <v>84</v>
      </c>
      <c r="S258" s="115" t="s">
        <v>126</v>
      </c>
      <c r="T258" s="115" t="s">
        <v>85</v>
      </c>
      <c r="U258" s="115" t="s">
        <v>86</v>
      </c>
      <c r="V258" s="115" t="s">
        <v>87</v>
      </c>
      <c r="W258" s="115" t="s">
        <v>93</v>
      </c>
      <c r="X258" s="115" t="s">
        <v>89</v>
      </c>
      <c r="Y258" s="115" t="s">
        <v>103</v>
      </c>
      <c r="Z258" s="115" t="s">
        <v>91</v>
      </c>
      <c r="AA258" s="115" t="s">
        <v>91</v>
      </c>
    </row>
    <row r="259" spans="1:27">
      <c r="A259" s="115">
        <v>5585094947</v>
      </c>
      <c r="B259" s="115" t="s">
        <v>67</v>
      </c>
      <c r="M259" s="115" t="s">
        <v>78</v>
      </c>
      <c r="O259" s="141"/>
      <c r="P259" s="115" t="s">
        <v>83</v>
      </c>
      <c r="Q259" s="115">
        <v>55</v>
      </c>
      <c r="R259" s="115" t="s">
        <v>181</v>
      </c>
      <c r="S259" s="115" t="s">
        <v>438</v>
      </c>
      <c r="T259" s="115" t="s">
        <v>85</v>
      </c>
      <c r="U259" s="115" t="s">
        <v>86</v>
      </c>
      <c r="V259" s="115" t="s">
        <v>87</v>
      </c>
      <c r="W259" s="115" t="s">
        <v>88</v>
      </c>
      <c r="X259" s="115" t="s">
        <v>111</v>
      </c>
      <c r="Y259" s="115" t="s">
        <v>90</v>
      </c>
      <c r="Z259" s="115" t="s">
        <v>91</v>
      </c>
      <c r="AA259" s="115" t="s">
        <v>91</v>
      </c>
    </row>
    <row r="260" spans="1:27">
      <c r="A260" s="115">
        <v>7044844142</v>
      </c>
      <c r="G260" s="115" t="s">
        <v>72</v>
      </c>
      <c r="M260" s="115" t="s">
        <v>78</v>
      </c>
      <c r="N260" s="115" t="s">
        <v>79</v>
      </c>
      <c r="O260" s="141"/>
      <c r="P260" s="115" t="s">
        <v>83</v>
      </c>
      <c r="R260" s="115" t="s">
        <v>84</v>
      </c>
      <c r="S260" s="115" t="s">
        <v>126</v>
      </c>
      <c r="T260" s="115" t="s">
        <v>97</v>
      </c>
      <c r="U260" s="115" t="s">
        <v>86</v>
      </c>
      <c r="V260" s="115" t="s">
        <v>115</v>
      </c>
      <c r="W260" s="115" t="s">
        <v>93</v>
      </c>
      <c r="X260" s="115" t="s">
        <v>94</v>
      </c>
      <c r="Y260" s="115" t="s">
        <v>95</v>
      </c>
      <c r="Z260" s="115" t="s">
        <v>91</v>
      </c>
      <c r="AA260" s="115" t="s">
        <v>91</v>
      </c>
    </row>
    <row r="261" spans="1:27">
      <c r="A261" s="115">
        <v>6988286526</v>
      </c>
      <c r="B261" s="115" t="s">
        <v>67</v>
      </c>
      <c r="F261" s="115" t="s">
        <v>71</v>
      </c>
      <c r="G261" s="115" t="s">
        <v>72</v>
      </c>
      <c r="O261" s="141"/>
      <c r="P261" s="115" t="s">
        <v>83</v>
      </c>
      <c r="Q261" s="115">
        <v>50</v>
      </c>
      <c r="R261" s="115" t="s">
        <v>84</v>
      </c>
      <c r="S261" s="115" t="s">
        <v>152</v>
      </c>
      <c r="T261" s="115" t="s">
        <v>85</v>
      </c>
      <c r="U261" s="115" t="s">
        <v>86</v>
      </c>
      <c r="V261" s="115" t="s">
        <v>87</v>
      </c>
      <c r="X261" s="115" t="s">
        <v>109</v>
      </c>
      <c r="Y261" s="115" t="s">
        <v>90</v>
      </c>
      <c r="Z261" s="115" t="s">
        <v>91</v>
      </c>
      <c r="AA261" s="115" t="s">
        <v>86</v>
      </c>
    </row>
    <row r="262" spans="1:27">
      <c r="A262" s="115">
        <v>7020346603</v>
      </c>
      <c r="B262" s="115" t="s">
        <v>67</v>
      </c>
      <c r="E262" s="115" t="s">
        <v>70</v>
      </c>
      <c r="F262" s="115" t="s">
        <v>71</v>
      </c>
      <c r="G262" s="115" t="s">
        <v>72</v>
      </c>
      <c r="N262" s="115" t="s">
        <v>79</v>
      </c>
      <c r="O262" s="141"/>
      <c r="P262" s="115" t="s">
        <v>99</v>
      </c>
      <c r="Q262" s="115">
        <v>32</v>
      </c>
      <c r="R262" s="115" t="s">
        <v>181</v>
      </c>
      <c r="S262" s="115" t="s">
        <v>210</v>
      </c>
      <c r="T262" s="115" t="s">
        <v>97</v>
      </c>
      <c r="U262" s="115" t="s">
        <v>86</v>
      </c>
      <c r="V262" s="115" t="s">
        <v>87</v>
      </c>
      <c r="W262" s="115" t="s">
        <v>101</v>
      </c>
      <c r="X262" s="115" t="s">
        <v>102</v>
      </c>
      <c r="Y262" s="115" t="s">
        <v>90</v>
      </c>
      <c r="Z262" s="115" t="s">
        <v>91</v>
      </c>
      <c r="AA262" s="115" t="s">
        <v>91</v>
      </c>
    </row>
    <row r="263" spans="1:27">
      <c r="A263" s="115">
        <v>5586473614</v>
      </c>
      <c r="B263" s="115" t="s">
        <v>67</v>
      </c>
      <c r="J263" s="115" t="s">
        <v>75</v>
      </c>
      <c r="M263" s="115" t="s">
        <v>78</v>
      </c>
      <c r="O263" s="141"/>
      <c r="P263" s="115" t="s">
        <v>83</v>
      </c>
      <c r="Q263" s="115">
        <v>36</v>
      </c>
      <c r="R263" s="115" t="s">
        <v>181</v>
      </c>
      <c r="S263" s="115" t="s">
        <v>237</v>
      </c>
      <c r="T263" s="115" t="s">
        <v>97</v>
      </c>
      <c r="U263" s="115" t="s">
        <v>86</v>
      </c>
      <c r="V263" s="115" t="s">
        <v>87</v>
      </c>
      <c r="W263" s="115" t="s">
        <v>104</v>
      </c>
      <c r="X263" s="115" t="s">
        <v>94</v>
      </c>
      <c r="Y263" s="115" t="s">
        <v>90</v>
      </c>
      <c r="Z263" s="115" t="s">
        <v>91</v>
      </c>
      <c r="AA263" s="115" t="s">
        <v>91</v>
      </c>
    </row>
    <row r="264" spans="1:27">
      <c r="A264" s="115">
        <v>7045760037</v>
      </c>
      <c r="B264" s="115" t="s">
        <v>67</v>
      </c>
      <c r="H264" s="115" t="s">
        <v>73</v>
      </c>
      <c r="K264" s="115" t="s">
        <v>76</v>
      </c>
      <c r="O264" s="141"/>
      <c r="P264" s="115" t="s">
        <v>83</v>
      </c>
      <c r="Q264" s="115">
        <v>40</v>
      </c>
      <c r="R264" s="115" t="s">
        <v>181</v>
      </c>
      <c r="S264" s="115" t="s">
        <v>190</v>
      </c>
      <c r="T264" s="115" t="s">
        <v>85</v>
      </c>
      <c r="U264" s="115" t="s">
        <v>91</v>
      </c>
      <c r="V264" s="115" t="s">
        <v>137</v>
      </c>
      <c r="W264" s="115" t="s">
        <v>104</v>
      </c>
      <c r="X264" s="115" t="s">
        <v>109</v>
      </c>
      <c r="Y264" s="115" t="s">
        <v>90</v>
      </c>
      <c r="Z264" s="115" t="s">
        <v>91</v>
      </c>
      <c r="AA264" s="115" t="s">
        <v>91</v>
      </c>
    </row>
    <row r="265" spans="1:27">
      <c r="A265" s="115">
        <v>6985187269</v>
      </c>
      <c r="B265" s="115" t="s">
        <v>67</v>
      </c>
      <c r="D265" s="115" t="s">
        <v>69</v>
      </c>
      <c r="E265" s="115" t="s">
        <v>70</v>
      </c>
      <c r="G265" s="115" t="s">
        <v>72</v>
      </c>
      <c r="H265" s="115" t="s">
        <v>73</v>
      </c>
      <c r="K265" s="115" t="s">
        <v>76</v>
      </c>
      <c r="O265" s="141"/>
      <c r="P265" s="115" t="s">
        <v>83</v>
      </c>
      <c r="Q265" s="115">
        <v>61</v>
      </c>
      <c r="R265" s="115" t="s">
        <v>181</v>
      </c>
      <c r="S265" s="115" t="s">
        <v>193</v>
      </c>
      <c r="T265" s="115" t="s">
        <v>85</v>
      </c>
      <c r="U265" s="115" t="s">
        <v>86</v>
      </c>
      <c r="W265" s="115" t="s">
        <v>96</v>
      </c>
      <c r="X265" s="115" t="s">
        <v>94</v>
      </c>
      <c r="Y265" s="115" t="s">
        <v>106</v>
      </c>
      <c r="Z265" s="115" t="s">
        <v>91</v>
      </c>
      <c r="AA265" s="115" t="s">
        <v>91</v>
      </c>
    </row>
    <row r="266" spans="1:27">
      <c r="A266" s="115">
        <v>7007933514</v>
      </c>
      <c r="B266" s="115" t="s">
        <v>67</v>
      </c>
      <c r="E266" s="115" t="s">
        <v>70</v>
      </c>
      <c r="K266" s="115" t="s">
        <v>76</v>
      </c>
      <c r="O266" s="141"/>
      <c r="P266" s="115" t="s">
        <v>83</v>
      </c>
      <c r="Q266" s="115">
        <v>60</v>
      </c>
      <c r="R266" s="115" t="s">
        <v>84</v>
      </c>
      <c r="T266" s="115" t="s">
        <v>85</v>
      </c>
      <c r="U266" s="115" t="s">
        <v>86</v>
      </c>
      <c r="W266" s="115" t="s">
        <v>100</v>
      </c>
      <c r="X266" s="115" t="s">
        <v>89</v>
      </c>
      <c r="Y266" s="115" t="s">
        <v>90</v>
      </c>
      <c r="Z266" s="115" t="s">
        <v>91</v>
      </c>
      <c r="AA266" s="115" t="s">
        <v>91</v>
      </c>
    </row>
    <row r="267" spans="1:27">
      <c r="A267" s="115">
        <v>5588391522</v>
      </c>
      <c r="B267" s="115" t="s">
        <v>67</v>
      </c>
      <c r="G267" s="115" t="s">
        <v>72</v>
      </c>
      <c r="N267" s="115" t="s">
        <v>79</v>
      </c>
      <c r="O267" s="141"/>
    </row>
    <row r="268" spans="1:27">
      <c r="A268" s="115">
        <v>5584404268</v>
      </c>
      <c r="B268" s="115" t="s">
        <v>67</v>
      </c>
      <c r="K268" s="115" t="s">
        <v>76</v>
      </c>
      <c r="M268" s="115" t="s">
        <v>78</v>
      </c>
      <c r="N268" s="115" t="s">
        <v>79</v>
      </c>
      <c r="O268" s="141"/>
      <c r="P268" s="115" t="s">
        <v>99</v>
      </c>
      <c r="Q268" s="115">
        <v>45</v>
      </c>
      <c r="R268" s="115" t="s">
        <v>181</v>
      </c>
      <c r="S268" s="115" t="s">
        <v>198</v>
      </c>
      <c r="T268" s="115" t="s">
        <v>85</v>
      </c>
      <c r="U268" s="115" t="s">
        <v>86</v>
      </c>
      <c r="V268" s="115" t="s">
        <v>87</v>
      </c>
      <c r="W268" s="115" t="s">
        <v>88</v>
      </c>
      <c r="X268" s="115" t="s">
        <v>111</v>
      </c>
      <c r="Y268" s="115" t="s">
        <v>90</v>
      </c>
      <c r="Z268" s="115" t="s">
        <v>91</v>
      </c>
      <c r="AA268" s="115" t="s">
        <v>91</v>
      </c>
    </row>
    <row r="269" spans="1:27">
      <c r="A269" s="115">
        <v>7020349843</v>
      </c>
      <c r="B269" s="115" t="s">
        <v>67</v>
      </c>
      <c r="E269" s="115" t="s">
        <v>70</v>
      </c>
      <c r="F269" s="115" t="s">
        <v>71</v>
      </c>
      <c r="G269" s="115" t="s">
        <v>72</v>
      </c>
      <c r="M269" s="115" t="s">
        <v>78</v>
      </c>
      <c r="N269" s="115" t="s">
        <v>79</v>
      </c>
      <c r="O269" s="141"/>
      <c r="P269" s="115" t="s">
        <v>83</v>
      </c>
      <c r="Q269" s="115">
        <v>24</v>
      </c>
      <c r="R269" s="115" t="s">
        <v>181</v>
      </c>
      <c r="S269" s="115" t="s">
        <v>222</v>
      </c>
      <c r="T269" s="115" t="s">
        <v>97</v>
      </c>
      <c r="U269" s="115" t="s">
        <v>86</v>
      </c>
      <c r="V269" s="115" t="s">
        <v>87</v>
      </c>
      <c r="W269" s="115" t="s">
        <v>101</v>
      </c>
      <c r="X269" s="115" t="s">
        <v>89</v>
      </c>
      <c r="Y269" s="115" t="s">
        <v>90</v>
      </c>
      <c r="Z269" s="115" t="s">
        <v>91</v>
      </c>
      <c r="AA269" s="115" t="s">
        <v>91</v>
      </c>
    </row>
    <row r="270" spans="1:27">
      <c r="A270" s="115">
        <v>7045761476</v>
      </c>
      <c r="B270" s="115" t="s">
        <v>67</v>
      </c>
      <c r="O270" s="141"/>
      <c r="P270" s="115" t="s">
        <v>83</v>
      </c>
      <c r="Q270" s="115">
        <v>55</v>
      </c>
      <c r="R270" s="115" t="s">
        <v>181</v>
      </c>
      <c r="S270" s="115" t="s">
        <v>237</v>
      </c>
      <c r="T270" s="115" t="s">
        <v>97</v>
      </c>
      <c r="U270" s="115" t="s">
        <v>86</v>
      </c>
      <c r="V270" s="115" t="s">
        <v>87</v>
      </c>
      <c r="W270" s="115" t="s">
        <v>100</v>
      </c>
      <c r="X270" s="115" t="s">
        <v>94</v>
      </c>
      <c r="Y270" s="115" t="s">
        <v>90</v>
      </c>
      <c r="Z270" s="115" t="s">
        <v>91</v>
      </c>
      <c r="AA270" s="115" t="s">
        <v>91</v>
      </c>
    </row>
    <row r="271" spans="1:27">
      <c r="A271" s="115">
        <v>6984059621</v>
      </c>
      <c r="B271" s="115" t="s">
        <v>67</v>
      </c>
      <c r="O271" s="141"/>
      <c r="P271" s="115" t="s">
        <v>83</v>
      </c>
      <c r="Q271" s="115">
        <v>34</v>
      </c>
      <c r="R271" s="115" t="s">
        <v>181</v>
      </c>
      <c r="S271" s="115" t="s">
        <v>212</v>
      </c>
      <c r="T271" s="115" t="s">
        <v>114</v>
      </c>
      <c r="U271" s="115" t="s">
        <v>91</v>
      </c>
      <c r="V271" s="115" t="s">
        <v>108</v>
      </c>
      <c r="W271" s="115" t="s">
        <v>101</v>
      </c>
      <c r="X271" s="115" t="s">
        <v>94</v>
      </c>
      <c r="Y271" s="115" t="s">
        <v>90</v>
      </c>
    </row>
    <row r="272" spans="1:27">
      <c r="A272" s="115">
        <v>5584549814</v>
      </c>
      <c r="B272" s="115" t="s">
        <v>67</v>
      </c>
      <c r="H272" s="115" t="s">
        <v>73</v>
      </c>
      <c r="J272" s="115" t="s">
        <v>75</v>
      </c>
      <c r="O272" s="141"/>
      <c r="P272" s="115" t="s">
        <v>83</v>
      </c>
      <c r="Q272" s="115">
        <v>42</v>
      </c>
      <c r="R272" s="115" t="s">
        <v>181</v>
      </c>
      <c r="S272" s="115" t="s">
        <v>243</v>
      </c>
      <c r="T272" s="115" t="s">
        <v>85</v>
      </c>
      <c r="U272" s="115" t="s">
        <v>86</v>
      </c>
      <c r="V272" s="115" t="s">
        <v>87</v>
      </c>
      <c r="W272" s="115" t="s">
        <v>100</v>
      </c>
      <c r="X272" s="115" t="s">
        <v>89</v>
      </c>
      <c r="Y272" s="115" t="s">
        <v>90</v>
      </c>
      <c r="Z272" s="115" t="s">
        <v>91</v>
      </c>
      <c r="AA272" s="115" t="s">
        <v>91</v>
      </c>
    </row>
    <row r="273" spans="1:27">
      <c r="A273" s="115">
        <v>7020568735</v>
      </c>
      <c r="H273" s="115" t="s">
        <v>73</v>
      </c>
      <c r="O273" s="141"/>
      <c r="P273" s="115" t="s">
        <v>83</v>
      </c>
      <c r="Q273" s="115">
        <v>23</v>
      </c>
      <c r="R273" s="115" t="s">
        <v>84</v>
      </c>
      <c r="S273" s="115" t="s">
        <v>146</v>
      </c>
      <c r="U273" s="115" t="s">
        <v>91</v>
      </c>
      <c r="V273" s="115" t="s">
        <v>108</v>
      </c>
      <c r="W273" s="115" t="s">
        <v>93</v>
      </c>
      <c r="X273" s="115" t="s">
        <v>89</v>
      </c>
      <c r="Y273" s="115" t="s">
        <v>113</v>
      </c>
      <c r="Z273" s="115" t="s">
        <v>91</v>
      </c>
      <c r="AA273" s="115" t="s">
        <v>91</v>
      </c>
    </row>
    <row r="274" spans="1:27">
      <c r="A274" s="115">
        <v>7044840177</v>
      </c>
      <c r="B274" s="115" t="s">
        <v>67</v>
      </c>
      <c r="E274" s="115" t="s">
        <v>70</v>
      </c>
      <c r="K274" s="115" t="s">
        <v>76</v>
      </c>
      <c r="O274" s="141"/>
      <c r="P274" s="115" t="s">
        <v>83</v>
      </c>
      <c r="Q274" s="115">
        <v>47</v>
      </c>
      <c r="R274" s="115" t="s">
        <v>181</v>
      </c>
      <c r="S274" s="115" t="s">
        <v>488</v>
      </c>
      <c r="T274" s="115" t="s">
        <v>85</v>
      </c>
      <c r="U274" s="115" t="s">
        <v>86</v>
      </c>
      <c r="V274" s="115" t="s">
        <v>87</v>
      </c>
      <c r="W274" s="115" t="s">
        <v>100</v>
      </c>
      <c r="Z274" s="115" t="s">
        <v>91</v>
      </c>
      <c r="AA274" s="115" t="s">
        <v>91</v>
      </c>
    </row>
    <row r="275" spans="1:27">
      <c r="A275" s="115">
        <v>6982453202</v>
      </c>
      <c r="C275" s="115" t="s">
        <v>68</v>
      </c>
      <c r="H275" s="115" t="s">
        <v>73</v>
      </c>
      <c r="M275" s="115" t="s">
        <v>78</v>
      </c>
      <c r="O275" s="141"/>
      <c r="P275" s="115" t="s">
        <v>83</v>
      </c>
      <c r="Q275" s="115">
        <v>31</v>
      </c>
      <c r="R275" s="115" t="s">
        <v>181</v>
      </c>
      <c r="S275" s="115" t="s">
        <v>191</v>
      </c>
      <c r="V275" s="115" t="s">
        <v>108</v>
      </c>
      <c r="X275" s="115" t="s">
        <v>105</v>
      </c>
      <c r="Z275" s="115" t="s">
        <v>86</v>
      </c>
    </row>
    <row r="276" spans="1:27">
      <c r="A276" s="115">
        <v>6985146534</v>
      </c>
      <c r="B276" s="115" t="s">
        <v>67</v>
      </c>
      <c r="G276" s="115" t="s">
        <v>72</v>
      </c>
      <c r="O276" s="141"/>
      <c r="P276" s="115" t="s">
        <v>83</v>
      </c>
      <c r="Q276" s="115">
        <v>78</v>
      </c>
      <c r="R276" s="115" t="s">
        <v>181</v>
      </c>
      <c r="S276" s="115" t="s">
        <v>186</v>
      </c>
      <c r="T276" s="115" t="s">
        <v>85</v>
      </c>
      <c r="V276" s="115" t="s">
        <v>87</v>
      </c>
      <c r="W276" s="115" t="s">
        <v>93</v>
      </c>
      <c r="X276" s="115" t="s">
        <v>102</v>
      </c>
      <c r="Y276" s="115" t="s">
        <v>106</v>
      </c>
      <c r="Z276" s="115" t="s">
        <v>91</v>
      </c>
      <c r="AA276" s="115" t="s">
        <v>86</v>
      </c>
    </row>
    <row r="277" spans="1:27">
      <c r="A277" s="115">
        <v>6985717402</v>
      </c>
      <c r="C277" s="115" t="s">
        <v>68</v>
      </c>
      <c r="D277" s="115" t="s">
        <v>69</v>
      </c>
      <c r="F277" s="115" t="s">
        <v>71</v>
      </c>
      <c r="O277" s="141"/>
      <c r="P277" s="115" t="s">
        <v>83</v>
      </c>
      <c r="Q277" s="115">
        <v>20</v>
      </c>
      <c r="R277" s="115" t="s">
        <v>181</v>
      </c>
      <c r="S277" s="115" t="s">
        <v>239</v>
      </c>
      <c r="U277" s="115" t="s">
        <v>91</v>
      </c>
      <c r="W277" s="115" t="s">
        <v>96</v>
      </c>
      <c r="X277" s="115" t="s">
        <v>94</v>
      </c>
      <c r="Y277" s="115" t="s">
        <v>98</v>
      </c>
      <c r="Z277" s="115" t="s">
        <v>91</v>
      </c>
      <c r="AA277" s="115" t="s">
        <v>91</v>
      </c>
    </row>
    <row r="278" spans="1:27">
      <c r="A278" s="115">
        <v>6985121339</v>
      </c>
      <c r="B278" s="115" t="s">
        <v>67</v>
      </c>
      <c r="C278" s="115" t="s">
        <v>68</v>
      </c>
      <c r="D278" s="115" t="s">
        <v>69</v>
      </c>
      <c r="F278" s="115" t="s">
        <v>71</v>
      </c>
      <c r="G278" s="115" t="s">
        <v>72</v>
      </c>
      <c r="H278" s="115" t="s">
        <v>73</v>
      </c>
      <c r="I278" s="115" t="s">
        <v>74</v>
      </c>
      <c r="K278" s="115" t="s">
        <v>76</v>
      </c>
      <c r="L278" s="115" t="s">
        <v>77</v>
      </c>
      <c r="M278" s="115" t="s">
        <v>78</v>
      </c>
      <c r="O278" s="141"/>
      <c r="P278" s="115" t="s">
        <v>99</v>
      </c>
      <c r="Q278" s="115">
        <v>66</v>
      </c>
      <c r="R278" s="115" t="s">
        <v>181</v>
      </c>
      <c r="S278" s="115" t="s">
        <v>237</v>
      </c>
      <c r="T278" s="115" t="s">
        <v>85</v>
      </c>
      <c r="U278" s="115" t="s">
        <v>86</v>
      </c>
      <c r="V278" s="115" t="s">
        <v>87</v>
      </c>
      <c r="X278" s="115" t="s">
        <v>94</v>
      </c>
      <c r="Y278" s="115" t="s">
        <v>98</v>
      </c>
      <c r="AA278" s="115" t="s">
        <v>86</v>
      </c>
    </row>
    <row r="279" spans="1:27">
      <c r="A279" s="115">
        <v>7011000416</v>
      </c>
      <c r="B279" s="115" t="s">
        <v>67</v>
      </c>
      <c r="O279" s="141"/>
      <c r="P279" s="115" t="s">
        <v>99</v>
      </c>
      <c r="Q279" s="115">
        <v>47</v>
      </c>
      <c r="R279" s="115" t="s">
        <v>84</v>
      </c>
      <c r="S279" s="115" t="s">
        <v>129</v>
      </c>
      <c r="T279" s="115" t="s">
        <v>85</v>
      </c>
      <c r="U279" s="115" t="s">
        <v>86</v>
      </c>
      <c r="V279" s="115" t="s">
        <v>87</v>
      </c>
      <c r="W279" s="115" t="s">
        <v>88</v>
      </c>
      <c r="X279" s="115" t="s">
        <v>111</v>
      </c>
      <c r="Y279" s="115" t="s">
        <v>90</v>
      </c>
      <c r="Z279" s="115" t="s">
        <v>91</v>
      </c>
      <c r="AA279" s="115" t="s">
        <v>91</v>
      </c>
    </row>
    <row r="280" spans="1:27">
      <c r="A280" s="115">
        <v>6985151171</v>
      </c>
      <c r="C280" s="115" t="s">
        <v>68</v>
      </c>
      <c r="H280" s="115" t="s">
        <v>73</v>
      </c>
      <c r="M280" s="115" t="s">
        <v>78</v>
      </c>
      <c r="O280" s="141"/>
      <c r="P280" s="115" t="s">
        <v>116</v>
      </c>
      <c r="R280" s="115" t="s">
        <v>181</v>
      </c>
      <c r="S280" s="115" t="s">
        <v>237</v>
      </c>
      <c r="U280" s="115" t="s">
        <v>86</v>
      </c>
      <c r="V280" s="115" t="s">
        <v>87</v>
      </c>
      <c r="W280" s="115" t="s">
        <v>93</v>
      </c>
      <c r="X280" s="115" t="s">
        <v>111</v>
      </c>
      <c r="Y280" s="115" t="s">
        <v>106</v>
      </c>
      <c r="Z280" s="115" t="s">
        <v>86</v>
      </c>
      <c r="AA280" s="115" t="s">
        <v>86</v>
      </c>
    </row>
    <row r="281" spans="1:27">
      <c r="A281" s="115">
        <v>6985459932</v>
      </c>
      <c r="B281" s="115" t="s">
        <v>67</v>
      </c>
      <c r="E281" s="115" t="s">
        <v>70</v>
      </c>
      <c r="F281" s="115" t="s">
        <v>71</v>
      </c>
      <c r="O281" s="141"/>
      <c r="P281" s="115" t="s">
        <v>83</v>
      </c>
      <c r="Q281" s="115">
        <v>64</v>
      </c>
      <c r="R281" s="115" t="s">
        <v>181</v>
      </c>
      <c r="S281" s="115" t="s">
        <v>239</v>
      </c>
      <c r="T281" s="115" t="s">
        <v>85</v>
      </c>
      <c r="U281" s="115" t="s">
        <v>86</v>
      </c>
      <c r="V281" s="115" t="s">
        <v>87</v>
      </c>
      <c r="W281" s="115" t="s">
        <v>104</v>
      </c>
      <c r="X281" s="115" t="s">
        <v>111</v>
      </c>
      <c r="Y281" s="115" t="s">
        <v>90</v>
      </c>
      <c r="Z281" s="115" t="s">
        <v>91</v>
      </c>
      <c r="AA281" s="115" t="s">
        <v>86</v>
      </c>
    </row>
    <row r="282" spans="1:27">
      <c r="A282" s="115">
        <v>6985413172</v>
      </c>
      <c r="B282" s="115" t="s">
        <v>67</v>
      </c>
      <c r="F282" s="115" t="s">
        <v>71</v>
      </c>
      <c r="O282" s="141"/>
      <c r="P282" s="115" t="s">
        <v>99</v>
      </c>
      <c r="Q282" s="115">
        <v>68</v>
      </c>
      <c r="R282" s="115" t="s">
        <v>181</v>
      </c>
      <c r="S282" s="115" t="s">
        <v>212</v>
      </c>
      <c r="T282" s="115" t="s">
        <v>85</v>
      </c>
      <c r="U282" s="115" t="s">
        <v>86</v>
      </c>
      <c r="V282" s="115" t="s">
        <v>87</v>
      </c>
      <c r="W282" s="115" t="s">
        <v>101</v>
      </c>
      <c r="X282" s="115" t="s">
        <v>102</v>
      </c>
      <c r="Y282" s="115" t="s">
        <v>106</v>
      </c>
      <c r="Z282" s="115" t="s">
        <v>91</v>
      </c>
      <c r="AA282" s="115" t="s">
        <v>86</v>
      </c>
    </row>
    <row r="283" spans="1:27">
      <c r="A283" s="115">
        <v>7045759762</v>
      </c>
      <c r="B283" s="115" t="s">
        <v>67</v>
      </c>
      <c r="E283" s="115" t="s">
        <v>70</v>
      </c>
      <c r="G283" s="115" t="s">
        <v>72</v>
      </c>
      <c r="J283" s="115" t="s">
        <v>75</v>
      </c>
      <c r="K283" s="115" t="s">
        <v>76</v>
      </c>
      <c r="M283" s="115" t="s">
        <v>78</v>
      </c>
      <c r="O283" s="141"/>
      <c r="P283" s="115" t="s">
        <v>83</v>
      </c>
      <c r="Q283" s="115">
        <v>13</v>
      </c>
      <c r="R283" s="115" t="s">
        <v>181</v>
      </c>
      <c r="S283" s="115" t="s">
        <v>190</v>
      </c>
      <c r="T283" s="115" t="s">
        <v>85</v>
      </c>
      <c r="U283" s="115" t="s">
        <v>91</v>
      </c>
      <c r="V283" s="115" t="s">
        <v>137</v>
      </c>
      <c r="X283" s="115" t="s">
        <v>105</v>
      </c>
      <c r="Y283" s="115" t="s">
        <v>95</v>
      </c>
      <c r="Z283" s="115" t="s">
        <v>91</v>
      </c>
      <c r="AA283" s="115" t="s">
        <v>91</v>
      </c>
    </row>
    <row r="284" spans="1:27">
      <c r="A284" s="115">
        <v>7011315205</v>
      </c>
      <c r="B284" s="115" t="s">
        <v>67</v>
      </c>
      <c r="C284" s="115" t="s">
        <v>68</v>
      </c>
      <c r="F284" s="115" t="s">
        <v>71</v>
      </c>
      <c r="O284" s="141"/>
      <c r="P284" s="115" t="s">
        <v>83</v>
      </c>
      <c r="Q284" s="115">
        <v>68</v>
      </c>
      <c r="R284" s="115" t="s">
        <v>181</v>
      </c>
      <c r="S284" s="115" t="s">
        <v>228</v>
      </c>
      <c r="T284" s="115" t="s">
        <v>92</v>
      </c>
      <c r="U284" s="115" t="s">
        <v>86</v>
      </c>
      <c r="V284" s="115" t="s">
        <v>87</v>
      </c>
      <c r="W284" s="115" t="s">
        <v>96</v>
      </c>
      <c r="X284" s="115" t="s">
        <v>89</v>
      </c>
      <c r="Y284" s="115" t="s">
        <v>106</v>
      </c>
      <c r="Z284" s="115" t="s">
        <v>91</v>
      </c>
      <c r="AA284" s="115" t="s">
        <v>91</v>
      </c>
    </row>
    <row r="285" spans="1:27">
      <c r="A285" s="115">
        <v>5586741329</v>
      </c>
      <c r="B285" s="115" t="s">
        <v>67</v>
      </c>
      <c r="F285" s="115" t="s">
        <v>71</v>
      </c>
      <c r="K285" s="115" t="s">
        <v>76</v>
      </c>
      <c r="M285" s="115" t="s">
        <v>78</v>
      </c>
      <c r="O285" s="141"/>
      <c r="P285" s="115" t="s">
        <v>83</v>
      </c>
      <c r="Q285" s="115">
        <v>76</v>
      </c>
      <c r="R285" s="115" t="s">
        <v>181</v>
      </c>
      <c r="S285" s="115" t="s">
        <v>211</v>
      </c>
      <c r="T285" s="115" t="s">
        <v>85</v>
      </c>
      <c r="U285" s="115" t="s">
        <v>86</v>
      </c>
      <c r="V285" s="115" t="s">
        <v>87</v>
      </c>
      <c r="W285" s="115" t="s">
        <v>100</v>
      </c>
      <c r="X285" s="115" t="s">
        <v>102</v>
      </c>
      <c r="Y285" s="115" t="s">
        <v>106</v>
      </c>
      <c r="Z285" s="115" t="s">
        <v>91</v>
      </c>
      <c r="AA285" s="115" t="s">
        <v>91</v>
      </c>
    </row>
    <row r="286" spans="1:27">
      <c r="A286" s="115">
        <v>7020346947</v>
      </c>
      <c r="B286" s="115" t="s">
        <v>67</v>
      </c>
      <c r="M286" s="115" t="s">
        <v>78</v>
      </c>
      <c r="N286" s="115" t="s">
        <v>79</v>
      </c>
      <c r="O286" s="141"/>
      <c r="P286" s="115" t="s">
        <v>99</v>
      </c>
      <c r="Q286" s="115">
        <v>49</v>
      </c>
      <c r="R286" s="115" t="s">
        <v>181</v>
      </c>
      <c r="S286" s="115" t="s">
        <v>189</v>
      </c>
      <c r="T286" s="115" t="s">
        <v>85</v>
      </c>
      <c r="U286" s="115" t="s">
        <v>86</v>
      </c>
      <c r="V286" s="115" t="s">
        <v>87</v>
      </c>
      <c r="W286" s="115" t="s">
        <v>93</v>
      </c>
      <c r="X286" s="115" t="s">
        <v>94</v>
      </c>
      <c r="Y286" s="115" t="s">
        <v>90</v>
      </c>
      <c r="Z286" s="115" t="s">
        <v>91</v>
      </c>
      <c r="AA286" s="115" t="s">
        <v>91</v>
      </c>
    </row>
    <row r="287" spans="1:27">
      <c r="A287" s="115">
        <v>7044864721</v>
      </c>
      <c r="O287" s="141"/>
      <c r="P287" s="115" t="s">
        <v>83</v>
      </c>
      <c r="Q287" s="115">
        <v>63</v>
      </c>
      <c r="R287" s="115" t="s">
        <v>181</v>
      </c>
      <c r="S287" s="115" t="s">
        <v>228</v>
      </c>
      <c r="U287" s="115" t="s">
        <v>86</v>
      </c>
      <c r="V287" s="115" t="s">
        <v>87</v>
      </c>
      <c r="X287" s="115" t="s">
        <v>109</v>
      </c>
      <c r="Y287" s="115" t="s">
        <v>90</v>
      </c>
      <c r="Z287" s="115" t="s">
        <v>91</v>
      </c>
      <c r="AA287" s="115" t="s">
        <v>91</v>
      </c>
    </row>
    <row r="288" spans="1:27">
      <c r="A288" s="115">
        <v>6985456800</v>
      </c>
      <c r="B288" s="115" t="s">
        <v>67</v>
      </c>
      <c r="O288" s="141"/>
      <c r="P288" s="115" t="s">
        <v>83</v>
      </c>
      <c r="Q288" s="115">
        <v>19</v>
      </c>
      <c r="R288" s="115" t="s">
        <v>181</v>
      </c>
      <c r="T288" s="115" t="s">
        <v>85</v>
      </c>
      <c r="U288" s="115" t="s">
        <v>91</v>
      </c>
      <c r="V288" s="115" t="s">
        <v>108</v>
      </c>
      <c r="W288" s="115" t="s">
        <v>88</v>
      </c>
      <c r="X288" s="115" t="s">
        <v>94</v>
      </c>
      <c r="Y288" s="115" t="s">
        <v>95</v>
      </c>
      <c r="Z288" s="115" t="s">
        <v>91</v>
      </c>
      <c r="AA288" s="115" t="s">
        <v>91</v>
      </c>
    </row>
    <row r="289" spans="1:27">
      <c r="A289" s="115">
        <v>7008108640</v>
      </c>
      <c r="B289" s="115" t="s">
        <v>67</v>
      </c>
      <c r="E289" s="115" t="s">
        <v>70</v>
      </c>
      <c r="M289" s="115" t="s">
        <v>78</v>
      </c>
      <c r="O289" s="141"/>
      <c r="P289" s="115" t="s">
        <v>83</v>
      </c>
      <c r="Q289" s="115">
        <v>43</v>
      </c>
      <c r="R289" s="115" t="s">
        <v>181</v>
      </c>
      <c r="S289" s="115" t="s">
        <v>436</v>
      </c>
      <c r="T289" s="115" t="s">
        <v>85</v>
      </c>
      <c r="U289" s="115" t="s">
        <v>86</v>
      </c>
      <c r="V289" s="115" t="s">
        <v>87</v>
      </c>
      <c r="W289" s="115" t="s">
        <v>88</v>
      </c>
      <c r="X289" s="115" t="s">
        <v>111</v>
      </c>
      <c r="Y289" s="115" t="s">
        <v>90</v>
      </c>
      <c r="Z289" s="115" t="s">
        <v>91</v>
      </c>
      <c r="AA289" s="115" t="s">
        <v>91</v>
      </c>
    </row>
    <row r="290" spans="1:27">
      <c r="A290" s="115">
        <v>7020346733</v>
      </c>
      <c r="B290" s="115" t="s">
        <v>67</v>
      </c>
      <c r="E290" s="115" t="s">
        <v>70</v>
      </c>
      <c r="M290" s="115" t="s">
        <v>78</v>
      </c>
      <c r="O290" s="141"/>
      <c r="P290" s="115" t="s">
        <v>99</v>
      </c>
      <c r="Q290" s="115">
        <v>19</v>
      </c>
      <c r="R290" s="115" t="s">
        <v>181</v>
      </c>
      <c r="T290" s="115" t="s">
        <v>85</v>
      </c>
      <c r="U290" s="115" t="s">
        <v>91</v>
      </c>
      <c r="V290" s="115" t="s">
        <v>87</v>
      </c>
      <c r="W290" s="115" t="s">
        <v>93</v>
      </c>
      <c r="X290" s="115" t="s">
        <v>102</v>
      </c>
      <c r="Y290" s="115" t="s">
        <v>90</v>
      </c>
      <c r="Z290" s="115" t="s">
        <v>91</v>
      </c>
      <c r="AA290" s="115" t="s">
        <v>91</v>
      </c>
    </row>
    <row r="291" spans="1:27">
      <c r="A291" s="115">
        <v>6985135030</v>
      </c>
      <c r="B291" s="115" t="s">
        <v>67</v>
      </c>
      <c r="C291" s="115" t="s">
        <v>68</v>
      </c>
      <c r="D291" s="115" t="s">
        <v>69</v>
      </c>
      <c r="E291" s="115" t="s">
        <v>70</v>
      </c>
      <c r="G291" s="115" t="s">
        <v>72</v>
      </c>
      <c r="H291" s="115" t="s">
        <v>73</v>
      </c>
      <c r="L291" s="115" t="s">
        <v>77</v>
      </c>
      <c r="M291" s="115" t="s">
        <v>78</v>
      </c>
      <c r="N291" s="115" t="s">
        <v>79</v>
      </c>
      <c r="O291" s="141"/>
      <c r="P291" s="115" t="s">
        <v>83</v>
      </c>
      <c r="Q291" s="115">
        <v>35</v>
      </c>
      <c r="R291" s="115" t="s">
        <v>181</v>
      </c>
      <c r="S291" s="115" t="s">
        <v>186</v>
      </c>
      <c r="T291" s="115" t="s">
        <v>92</v>
      </c>
      <c r="U291" s="115" t="s">
        <v>86</v>
      </c>
      <c r="V291" s="115" t="s">
        <v>116</v>
      </c>
      <c r="W291" s="115" t="s">
        <v>93</v>
      </c>
      <c r="X291" s="115" t="s">
        <v>102</v>
      </c>
      <c r="Y291" s="115" t="s">
        <v>95</v>
      </c>
      <c r="Z291" s="115" t="s">
        <v>91</v>
      </c>
      <c r="AA291" s="115" t="s">
        <v>91</v>
      </c>
    </row>
    <row r="292" spans="1:27">
      <c r="A292" s="115">
        <v>7045785081</v>
      </c>
      <c r="B292" s="115" t="s">
        <v>67</v>
      </c>
      <c r="H292" s="115" t="s">
        <v>73</v>
      </c>
      <c r="M292" s="115" t="s">
        <v>78</v>
      </c>
      <c r="O292" s="141"/>
      <c r="P292" s="115" t="s">
        <v>83</v>
      </c>
      <c r="Q292" s="115">
        <v>22</v>
      </c>
      <c r="R292" s="115" t="s">
        <v>432</v>
      </c>
      <c r="T292" s="115" t="s">
        <v>97</v>
      </c>
      <c r="U292" s="115" t="s">
        <v>86</v>
      </c>
      <c r="V292" s="115" t="s">
        <v>87</v>
      </c>
      <c r="W292" s="115" t="s">
        <v>93</v>
      </c>
      <c r="X292" s="115" t="s">
        <v>94</v>
      </c>
      <c r="Y292" s="115" t="s">
        <v>95</v>
      </c>
      <c r="Z292" s="115" t="s">
        <v>91</v>
      </c>
      <c r="AA292" s="115" t="s">
        <v>91</v>
      </c>
    </row>
    <row r="293" spans="1:27">
      <c r="A293" s="115">
        <v>6985154904</v>
      </c>
      <c r="B293" s="115" t="s">
        <v>67</v>
      </c>
      <c r="E293" s="115" t="s">
        <v>70</v>
      </c>
      <c r="F293" s="115" t="s">
        <v>71</v>
      </c>
      <c r="G293" s="115" t="s">
        <v>72</v>
      </c>
      <c r="O293" s="141"/>
      <c r="P293" s="115" t="s">
        <v>99</v>
      </c>
      <c r="Q293" s="115">
        <v>26</v>
      </c>
      <c r="R293" s="115" t="s">
        <v>181</v>
      </c>
      <c r="T293" s="115" t="s">
        <v>107</v>
      </c>
      <c r="U293" s="115" t="s">
        <v>86</v>
      </c>
      <c r="V293" s="115" t="s">
        <v>87</v>
      </c>
      <c r="W293" s="115" t="s">
        <v>93</v>
      </c>
      <c r="X293" s="115" t="s">
        <v>94</v>
      </c>
      <c r="Y293" s="115" t="s">
        <v>90</v>
      </c>
      <c r="Z293" s="115" t="s">
        <v>91</v>
      </c>
      <c r="AA293" s="115" t="s">
        <v>91</v>
      </c>
    </row>
    <row r="294" spans="1:27">
      <c r="A294" s="115">
        <v>6985155386</v>
      </c>
      <c r="B294" s="115" t="s">
        <v>67</v>
      </c>
      <c r="D294" s="115" t="s">
        <v>69</v>
      </c>
      <c r="E294" s="115" t="s">
        <v>70</v>
      </c>
      <c r="F294" s="115" t="s">
        <v>71</v>
      </c>
      <c r="O294" s="141"/>
      <c r="P294" s="115" t="s">
        <v>83</v>
      </c>
      <c r="Q294" s="115">
        <v>67</v>
      </c>
      <c r="R294" s="115" t="s">
        <v>181</v>
      </c>
      <c r="T294" s="115" t="s">
        <v>85</v>
      </c>
      <c r="U294" s="115" t="s">
        <v>86</v>
      </c>
      <c r="V294" s="115" t="s">
        <v>87</v>
      </c>
      <c r="W294" s="115" t="s">
        <v>93</v>
      </c>
      <c r="X294" s="115" t="s">
        <v>109</v>
      </c>
      <c r="Y294" s="115" t="s">
        <v>106</v>
      </c>
      <c r="Z294" s="115" t="s">
        <v>91</v>
      </c>
      <c r="AA294" s="115" t="s">
        <v>91</v>
      </c>
    </row>
    <row r="295" spans="1:27">
      <c r="A295" s="115">
        <v>7045764300</v>
      </c>
      <c r="B295" s="115" t="s">
        <v>67</v>
      </c>
      <c r="O295" s="141"/>
      <c r="P295" s="115" t="s">
        <v>83</v>
      </c>
      <c r="Q295" s="115">
        <v>49</v>
      </c>
      <c r="R295" s="115" t="s">
        <v>181</v>
      </c>
      <c r="S295" s="115" t="s">
        <v>186</v>
      </c>
      <c r="T295" s="115" t="s">
        <v>85</v>
      </c>
      <c r="U295" s="115" t="s">
        <v>86</v>
      </c>
      <c r="V295" s="115" t="s">
        <v>87</v>
      </c>
      <c r="W295" s="115" t="s">
        <v>104</v>
      </c>
      <c r="X295" s="115" t="s">
        <v>94</v>
      </c>
      <c r="Y295" s="115" t="s">
        <v>90</v>
      </c>
      <c r="Z295" s="115" t="s">
        <v>91</v>
      </c>
      <c r="AA295" s="115" t="s">
        <v>91</v>
      </c>
    </row>
    <row r="296" spans="1:27">
      <c r="A296" s="115">
        <v>7020355649</v>
      </c>
      <c r="B296" s="115" t="s">
        <v>67</v>
      </c>
      <c r="C296" s="115" t="s">
        <v>68</v>
      </c>
      <c r="D296" s="115" t="s">
        <v>69</v>
      </c>
      <c r="G296" s="115" t="s">
        <v>72</v>
      </c>
      <c r="K296" s="115" t="s">
        <v>76</v>
      </c>
      <c r="N296" s="115" t="s">
        <v>79</v>
      </c>
      <c r="O296" s="141"/>
      <c r="P296" s="115" t="s">
        <v>83</v>
      </c>
      <c r="Q296" s="115">
        <v>52</v>
      </c>
      <c r="R296" s="115" t="s">
        <v>181</v>
      </c>
      <c r="T296" s="115" t="s">
        <v>97</v>
      </c>
      <c r="U296" s="115" t="s">
        <v>86</v>
      </c>
      <c r="V296" s="115" t="s">
        <v>87</v>
      </c>
      <c r="W296" s="115" t="s">
        <v>100</v>
      </c>
      <c r="X296" s="115" t="s">
        <v>89</v>
      </c>
      <c r="Y296" s="115" t="s">
        <v>90</v>
      </c>
      <c r="Z296" s="115" t="s">
        <v>91</v>
      </c>
      <c r="AA296" s="115" t="s">
        <v>91</v>
      </c>
    </row>
    <row r="297" spans="1:27">
      <c r="A297" s="115">
        <v>7020570042</v>
      </c>
      <c r="D297" s="115" t="s">
        <v>69</v>
      </c>
      <c r="G297" s="115" t="s">
        <v>72</v>
      </c>
      <c r="I297" s="115" t="s">
        <v>74</v>
      </c>
      <c r="O297" s="141"/>
      <c r="P297" s="115" t="s">
        <v>83</v>
      </c>
      <c r="Q297" s="115">
        <v>30</v>
      </c>
      <c r="R297" s="115" t="s">
        <v>84</v>
      </c>
      <c r="S297" s="115" t="s">
        <v>136</v>
      </c>
      <c r="U297" s="115" t="s">
        <v>91</v>
      </c>
      <c r="V297" s="115" t="s">
        <v>108</v>
      </c>
      <c r="X297" s="115" t="s">
        <v>89</v>
      </c>
      <c r="Y297" s="115" t="s">
        <v>113</v>
      </c>
      <c r="Z297" s="115" t="s">
        <v>91</v>
      </c>
      <c r="AA297" s="115" t="s">
        <v>91</v>
      </c>
    </row>
    <row r="298" spans="1:27">
      <c r="A298" s="115">
        <v>6985467875</v>
      </c>
      <c r="B298" s="115" t="s">
        <v>67</v>
      </c>
      <c r="D298" s="115" t="s">
        <v>69</v>
      </c>
      <c r="H298" s="115" t="s">
        <v>73</v>
      </c>
      <c r="O298" s="141"/>
      <c r="P298" s="115" t="s">
        <v>83</v>
      </c>
      <c r="Q298" s="115">
        <v>40</v>
      </c>
      <c r="R298" s="115" t="s">
        <v>181</v>
      </c>
      <c r="S298" s="115" t="s">
        <v>222</v>
      </c>
      <c r="T298" s="115" t="s">
        <v>114</v>
      </c>
      <c r="U298" s="115" t="s">
        <v>91</v>
      </c>
      <c r="V298" s="115" t="s">
        <v>108</v>
      </c>
      <c r="W298" s="115" t="s">
        <v>96</v>
      </c>
      <c r="X298" s="115" t="s">
        <v>112</v>
      </c>
      <c r="Y298" s="115" t="s">
        <v>90</v>
      </c>
      <c r="Z298" s="115" t="s">
        <v>91</v>
      </c>
      <c r="AA298" s="115" t="s">
        <v>91</v>
      </c>
    </row>
    <row r="299" spans="1:27">
      <c r="A299" s="115">
        <v>6985450944</v>
      </c>
      <c r="B299" s="115" t="s">
        <v>67</v>
      </c>
      <c r="D299" s="115" t="s">
        <v>69</v>
      </c>
      <c r="H299" s="115" t="s">
        <v>73</v>
      </c>
      <c r="O299" s="141"/>
      <c r="P299" s="115" t="s">
        <v>83</v>
      </c>
      <c r="Q299" s="115">
        <v>40</v>
      </c>
      <c r="R299" s="115" t="s">
        <v>181</v>
      </c>
      <c r="S299" s="115" t="s">
        <v>222</v>
      </c>
      <c r="T299" s="115" t="s">
        <v>114</v>
      </c>
      <c r="U299" s="115" t="s">
        <v>91</v>
      </c>
      <c r="V299" s="115" t="s">
        <v>108</v>
      </c>
      <c r="W299" s="115" t="s">
        <v>96</v>
      </c>
      <c r="X299" s="115" t="s">
        <v>112</v>
      </c>
      <c r="Y299" s="115" t="s">
        <v>90</v>
      </c>
      <c r="Z299" s="115" t="s">
        <v>91</v>
      </c>
      <c r="AA299" s="115" t="s">
        <v>91</v>
      </c>
    </row>
    <row r="300" spans="1:27">
      <c r="A300" s="115">
        <v>7020353660</v>
      </c>
      <c r="B300" s="115" t="s">
        <v>67</v>
      </c>
      <c r="O300" s="141"/>
      <c r="P300" s="115" t="s">
        <v>99</v>
      </c>
      <c r="Q300" s="115">
        <v>25</v>
      </c>
      <c r="R300" s="115" t="s">
        <v>181</v>
      </c>
      <c r="S300" s="115" t="s">
        <v>207</v>
      </c>
      <c r="T300" s="115" t="s">
        <v>85</v>
      </c>
      <c r="U300" s="115" t="s">
        <v>86</v>
      </c>
      <c r="V300" s="115" t="s">
        <v>87</v>
      </c>
      <c r="W300" s="115" t="s">
        <v>96</v>
      </c>
      <c r="X300" s="115" t="s">
        <v>102</v>
      </c>
      <c r="Y300" s="115" t="s">
        <v>90</v>
      </c>
      <c r="Z300" s="115" t="s">
        <v>91</v>
      </c>
      <c r="AA300" s="115" t="s">
        <v>91</v>
      </c>
    </row>
    <row r="301" spans="1:27">
      <c r="A301" s="115">
        <v>7020348715</v>
      </c>
      <c r="B301" s="115" t="s">
        <v>67</v>
      </c>
      <c r="E301" s="115" t="s">
        <v>70</v>
      </c>
      <c r="K301" s="115" t="s">
        <v>76</v>
      </c>
      <c r="N301" s="115" t="s">
        <v>79</v>
      </c>
      <c r="O301" s="141"/>
      <c r="P301" s="115" t="s">
        <v>99</v>
      </c>
      <c r="Q301" s="115">
        <v>31</v>
      </c>
      <c r="R301" s="115" t="s">
        <v>181</v>
      </c>
      <c r="S301" s="115" t="s">
        <v>207</v>
      </c>
      <c r="T301" s="115" t="s">
        <v>107</v>
      </c>
      <c r="U301" s="115" t="s">
        <v>91</v>
      </c>
      <c r="V301" s="115" t="s">
        <v>87</v>
      </c>
      <c r="W301" s="115" t="s">
        <v>101</v>
      </c>
      <c r="X301" s="115" t="s">
        <v>94</v>
      </c>
      <c r="Y301" s="115" t="s">
        <v>90</v>
      </c>
      <c r="Z301" s="115" t="s">
        <v>91</v>
      </c>
      <c r="AA301" s="115" t="s">
        <v>91</v>
      </c>
    </row>
    <row r="302" spans="1:27">
      <c r="A302" s="115">
        <v>7020358017</v>
      </c>
      <c r="B302" s="115" t="s">
        <v>67</v>
      </c>
      <c r="D302" s="115" t="s">
        <v>69</v>
      </c>
      <c r="G302" s="115" t="s">
        <v>72</v>
      </c>
      <c r="O302" s="141"/>
      <c r="P302" s="115" t="s">
        <v>83</v>
      </c>
      <c r="Q302" s="115">
        <v>27</v>
      </c>
      <c r="R302" s="115" t="s">
        <v>181</v>
      </c>
      <c r="S302" s="115" t="s">
        <v>189</v>
      </c>
      <c r="T302" s="115" t="s">
        <v>85</v>
      </c>
      <c r="U302" s="115" t="s">
        <v>86</v>
      </c>
      <c r="V302" s="115" t="s">
        <v>87</v>
      </c>
      <c r="W302" s="115" t="s">
        <v>93</v>
      </c>
      <c r="X302" s="115" t="s">
        <v>94</v>
      </c>
      <c r="Y302" s="115" t="s">
        <v>90</v>
      </c>
      <c r="Z302" s="115" t="s">
        <v>91</v>
      </c>
      <c r="AA302" s="115" t="s">
        <v>91</v>
      </c>
    </row>
    <row r="303" spans="1:27">
      <c r="A303" s="115">
        <v>6984051275</v>
      </c>
      <c r="B303" s="115" t="s">
        <v>67</v>
      </c>
      <c r="M303" s="115" t="s">
        <v>78</v>
      </c>
      <c r="O303" s="141"/>
      <c r="P303" s="115" t="s">
        <v>83</v>
      </c>
      <c r="Q303" s="115">
        <v>23</v>
      </c>
      <c r="R303" s="115" t="s">
        <v>181</v>
      </c>
      <c r="S303" s="115" t="s">
        <v>239</v>
      </c>
      <c r="T303" s="115" t="s">
        <v>85</v>
      </c>
      <c r="U303" s="115" t="s">
        <v>86</v>
      </c>
      <c r="V303" s="115" t="s">
        <v>87</v>
      </c>
      <c r="W303" s="115" t="s">
        <v>88</v>
      </c>
      <c r="X303" s="115" t="s">
        <v>89</v>
      </c>
      <c r="Y303" s="115" t="s">
        <v>90</v>
      </c>
    </row>
    <row r="304" spans="1:27">
      <c r="A304" s="115">
        <v>7011091652</v>
      </c>
      <c r="B304" s="115" t="s">
        <v>67</v>
      </c>
      <c r="D304" s="115" t="s">
        <v>69</v>
      </c>
      <c r="K304" s="115" t="s">
        <v>76</v>
      </c>
      <c r="M304" s="115" t="s">
        <v>78</v>
      </c>
      <c r="N304" s="115" t="s">
        <v>79</v>
      </c>
      <c r="O304" s="141"/>
      <c r="P304" s="115" t="s">
        <v>99</v>
      </c>
      <c r="Q304" s="115">
        <v>38</v>
      </c>
      <c r="R304" s="115" t="s">
        <v>84</v>
      </c>
      <c r="S304" s="115" t="s">
        <v>146</v>
      </c>
      <c r="T304" s="115" t="s">
        <v>97</v>
      </c>
      <c r="U304" s="115" t="s">
        <v>86</v>
      </c>
      <c r="V304" s="115" t="s">
        <v>87</v>
      </c>
      <c r="W304" s="115" t="s">
        <v>100</v>
      </c>
      <c r="X304" s="115" t="s">
        <v>89</v>
      </c>
      <c r="Y304" s="115" t="s">
        <v>90</v>
      </c>
      <c r="Z304" s="115" t="s">
        <v>91</v>
      </c>
      <c r="AA304" s="115" t="s">
        <v>91</v>
      </c>
    </row>
    <row r="305" spans="1:27">
      <c r="A305" s="115">
        <v>6985473409</v>
      </c>
      <c r="B305" s="115" t="s">
        <v>67</v>
      </c>
      <c r="D305" s="115" t="s">
        <v>69</v>
      </c>
      <c r="J305" s="115" t="s">
        <v>75</v>
      </c>
      <c r="O305" s="141"/>
      <c r="P305" s="115" t="s">
        <v>99</v>
      </c>
      <c r="Q305" s="115">
        <v>42</v>
      </c>
      <c r="R305" s="115" t="s">
        <v>181</v>
      </c>
      <c r="T305" s="115" t="s">
        <v>97</v>
      </c>
      <c r="U305" s="115" t="s">
        <v>86</v>
      </c>
      <c r="W305" s="115" t="s">
        <v>88</v>
      </c>
      <c r="X305" s="115" t="s">
        <v>120</v>
      </c>
      <c r="Y305" s="115" t="s">
        <v>90</v>
      </c>
      <c r="Z305" s="115" t="s">
        <v>91</v>
      </c>
      <c r="AA305" s="115" t="s">
        <v>91</v>
      </c>
    </row>
    <row r="306" spans="1:27">
      <c r="A306" s="115">
        <v>7044846374</v>
      </c>
      <c r="E306" s="115" t="s">
        <v>70</v>
      </c>
      <c r="F306" s="115" t="s">
        <v>71</v>
      </c>
      <c r="M306" s="115" t="s">
        <v>78</v>
      </c>
      <c r="O306" s="141"/>
      <c r="P306" s="115" t="s">
        <v>83</v>
      </c>
      <c r="Q306" s="115">
        <v>29</v>
      </c>
      <c r="R306" s="115" t="s">
        <v>84</v>
      </c>
      <c r="S306" s="115" t="s">
        <v>453</v>
      </c>
      <c r="T306" s="115" t="s">
        <v>92</v>
      </c>
      <c r="U306" s="115" t="s">
        <v>86</v>
      </c>
      <c r="V306" s="115" t="s">
        <v>182</v>
      </c>
      <c r="W306" s="115" t="s">
        <v>96</v>
      </c>
      <c r="X306" s="115" t="s">
        <v>89</v>
      </c>
      <c r="Y306" s="115" t="s">
        <v>90</v>
      </c>
      <c r="Z306" s="115" t="s">
        <v>117</v>
      </c>
      <c r="AA306" s="115" t="s">
        <v>91</v>
      </c>
    </row>
    <row r="307" spans="1:27">
      <c r="A307" s="115">
        <v>7011535201</v>
      </c>
      <c r="B307" s="115" t="s">
        <v>67</v>
      </c>
      <c r="E307" s="115" t="s">
        <v>70</v>
      </c>
      <c r="M307" s="115" t="s">
        <v>78</v>
      </c>
      <c r="O307" s="141"/>
      <c r="P307" s="115" t="s">
        <v>83</v>
      </c>
      <c r="Q307" s="115">
        <v>81</v>
      </c>
      <c r="R307" s="115" t="s">
        <v>84</v>
      </c>
      <c r="T307" s="115" t="s">
        <v>97</v>
      </c>
      <c r="V307" s="115" t="s">
        <v>87</v>
      </c>
      <c r="W307" s="115" t="s">
        <v>100</v>
      </c>
      <c r="X307" s="115" t="s">
        <v>94</v>
      </c>
      <c r="Y307" s="115" t="s">
        <v>106</v>
      </c>
      <c r="Z307" s="115" t="s">
        <v>91</v>
      </c>
      <c r="AA307" s="115" t="s">
        <v>91</v>
      </c>
    </row>
    <row r="308" spans="1:27">
      <c r="A308" s="115">
        <v>7020349553</v>
      </c>
      <c r="B308" s="115" t="s">
        <v>67</v>
      </c>
      <c r="D308" s="115" t="s">
        <v>69</v>
      </c>
      <c r="E308" s="115" t="s">
        <v>70</v>
      </c>
      <c r="F308" s="115" t="s">
        <v>71</v>
      </c>
      <c r="G308" s="115" t="s">
        <v>72</v>
      </c>
      <c r="M308" s="115" t="s">
        <v>78</v>
      </c>
      <c r="O308" s="141"/>
      <c r="P308" s="115" t="s">
        <v>99</v>
      </c>
      <c r="Q308" s="115">
        <v>25</v>
      </c>
      <c r="R308" s="115" t="s">
        <v>181</v>
      </c>
      <c r="S308" s="115" t="s">
        <v>207</v>
      </c>
      <c r="T308" s="115" t="s">
        <v>85</v>
      </c>
      <c r="U308" s="115" t="s">
        <v>86</v>
      </c>
      <c r="V308" s="115" t="s">
        <v>87</v>
      </c>
      <c r="W308" s="115" t="s">
        <v>88</v>
      </c>
      <c r="X308" s="115" t="s">
        <v>94</v>
      </c>
      <c r="Y308" s="115" t="s">
        <v>90</v>
      </c>
      <c r="Z308" s="115" t="s">
        <v>91</v>
      </c>
      <c r="AA308" s="115" t="s">
        <v>91</v>
      </c>
    </row>
    <row r="309" spans="1:27">
      <c r="A309" s="115">
        <v>6985472460</v>
      </c>
      <c r="C309" s="115" t="s">
        <v>68</v>
      </c>
      <c r="O309" s="141"/>
      <c r="P309" s="115" t="s">
        <v>99</v>
      </c>
      <c r="Q309" s="115">
        <v>50</v>
      </c>
      <c r="R309" s="115" t="s">
        <v>181</v>
      </c>
      <c r="S309" s="115" t="s">
        <v>479</v>
      </c>
      <c r="T309" s="115" t="s">
        <v>85</v>
      </c>
      <c r="U309" s="115" t="s">
        <v>91</v>
      </c>
      <c r="V309" s="115" t="s">
        <v>108</v>
      </c>
      <c r="W309" s="115" t="s">
        <v>93</v>
      </c>
      <c r="X309" s="115" t="s">
        <v>105</v>
      </c>
      <c r="Y309" s="115" t="s">
        <v>98</v>
      </c>
      <c r="Z309" s="115" t="s">
        <v>91</v>
      </c>
      <c r="AA309" s="115" t="s">
        <v>91</v>
      </c>
    </row>
    <row r="310" spans="1:27">
      <c r="A310" s="115">
        <v>7020350944</v>
      </c>
      <c r="B310" s="115" t="s">
        <v>67</v>
      </c>
      <c r="G310" s="115" t="s">
        <v>72</v>
      </c>
      <c r="K310" s="115" t="s">
        <v>76</v>
      </c>
      <c r="O310" s="141"/>
      <c r="P310" s="115" t="s">
        <v>99</v>
      </c>
      <c r="Q310" s="115">
        <v>59</v>
      </c>
      <c r="R310" s="115" t="s">
        <v>84</v>
      </c>
      <c r="S310" s="115" t="s">
        <v>124</v>
      </c>
      <c r="T310" s="115" t="s">
        <v>97</v>
      </c>
      <c r="V310" s="115" t="s">
        <v>87</v>
      </c>
      <c r="W310" s="115" t="s">
        <v>93</v>
      </c>
      <c r="X310" s="115" t="s">
        <v>102</v>
      </c>
      <c r="Z310" s="115" t="s">
        <v>91</v>
      </c>
      <c r="AA310" s="115" t="s">
        <v>86</v>
      </c>
    </row>
    <row r="311" spans="1:27">
      <c r="A311" s="115">
        <v>7020342438</v>
      </c>
      <c r="B311" s="115" t="s">
        <v>67</v>
      </c>
      <c r="E311" s="115" t="s">
        <v>70</v>
      </c>
      <c r="O311" s="141"/>
      <c r="P311" s="115" t="s">
        <v>83</v>
      </c>
      <c r="R311" s="115" t="s">
        <v>181</v>
      </c>
      <c r="S311" s="115" t="s">
        <v>232</v>
      </c>
      <c r="T311" s="115" t="s">
        <v>85</v>
      </c>
      <c r="U311" s="115" t="s">
        <v>86</v>
      </c>
      <c r="V311" s="115" t="s">
        <v>139</v>
      </c>
      <c r="W311" s="115" t="s">
        <v>96</v>
      </c>
      <c r="X311" s="115" t="s">
        <v>94</v>
      </c>
    </row>
    <row r="312" spans="1:27">
      <c r="A312" s="115">
        <v>6985443785</v>
      </c>
      <c r="B312" s="115" t="s">
        <v>67</v>
      </c>
      <c r="O312" s="141"/>
      <c r="P312" s="115" t="s">
        <v>83</v>
      </c>
      <c r="Q312" s="115">
        <v>72</v>
      </c>
      <c r="R312" s="115" t="s">
        <v>84</v>
      </c>
      <c r="S312" s="115" t="s">
        <v>159</v>
      </c>
      <c r="T312" s="115" t="s">
        <v>85</v>
      </c>
      <c r="U312" s="115" t="s">
        <v>86</v>
      </c>
      <c r="V312" s="115" t="s">
        <v>87</v>
      </c>
      <c r="X312" s="115" t="s">
        <v>89</v>
      </c>
      <c r="Y312" s="115" t="s">
        <v>106</v>
      </c>
      <c r="Z312" s="115" t="s">
        <v>91</v>
      </c>
      <c r="AA312" s="115" t="s">
        <v>86</v>
      </c>
    </row>
    <row r="313" spans="1:27">
      <c r="A313" s="115">
        <v>6985121805</v>
      </c>
      <c r="B313" s="115" t="s">
        <v>67</v>
      </c>
      <c r="K313" s="115" t="s">
        <v>76</v>
      </c>
      <c r="M313" s="115" t="s">
        <v>78</v>
      </c>
      <c r="O313" s="141"/>
      <c r="P313" s="115" t="s">
        <v>83</v>
      </c>
      <c r="Q313" s="115">
        <v>54</v>
      </c>
      <c r="R313" s="115" t="s">
        <v>181</v>
      </c>
      <c r="S313" s="115" t="s">
        <v>215</v>
      </c>
      <c r="T313" s="115" t="s">
        <v>85</v>
      </c>
      <c r="U313" s="115" t="s">
        <v>86</v>
      </c>
      <c r="V313" s="115" t="s">
        <v>87</v>
      </c>
      <c r="W313" s="115" t="s">
        <v>93</v>
      </c>
      <c r="X313" s="115" t="s">
        <v>89</v>
      </c>
      <c r="Y313" s="115" t="s">
        <v>90</v>
      </c>
      <c r="Z313" s="115" t="s">
        <v>91</v>
      </c>
      <c r="AA313" s="115" t="s">
        <v>91</v>
      </c>
    </row>
    <row r="314" spans="1:27">
      <c r="A314" s="115">
        <v>7020355873</v>
      </c>
      <c r="C314" s="115" t="s">
        <v>68</v>
      </c>
      <c r="D314" s="115" t="s">
        <v>69</v>
      </c>
      <c r="E314" s="115" t="s">
        <v>70</v>
      </c>
      <c r="F314" s="115" t="s">
        <v>71</v>
      </c>
      <c r="H314" s="115" t="s">
        <v>73</v>
      </c>
      <c r="O314" s="141"/>
      <c r="P314" s="115" t="s">
        <v>99</v>
      </c>
      <c r="Q314" s="115">
        <v>61</v>
      </c>
      <c r="R314" s="115" t="s">
        <v>181</v>
      </c>
      <c r="S314" s="115" t="s">
        <v>206</v>
      </c>
      <c r="T314" s="115" t="s">
        <v>85</v>
      </c>
      <c r="U314" s="115" t="s">
        <v>86</v>
      </c>
      <c r="V314" s="115" t="s">
        <v>87</v>
      </c>
      <c r="W314" s="115" t="s">
        <v>93</v>
      </c>
      <c r="X314" s="115" t="s">
        <v>94</v>
      </c>
      <c r="Y314" s="115" t="s">
        <v>113</v>
      </c>
      <c r="Z314" s="115" t="s">
        <v>91</v>
      </c>
      <c r="AA314" s="115" t="s">
        <v>91</v>
      </c>
    </row>
    <row r="315" spans="1:27">
      <c r="A315" s="115">
        <v>7044865350</v>
      </c>
      <c r="B315" s="115" t="s">
        <v>67</v>
      </c>
      <c r="F315" s="115" t="s">
        <v>71</v>
      </c>
      <c r="H315" s="115" t="s">
        <v>73</v>
      </c>
      <c r="K315" s="115" t="s">
        <v>76</v>
      </c>
      <c r="O315" s="141"/>
      <c r="P315" s="115" t="s">
        <v>83</v>
      </c>
      <c r="Q315" s="115">
        <v>56</v>
      </c>
      <c r="R315" s="115" t="s">
        <v>84</v>
      </c>
      <c r="S315" s="115" t="s">
        <v>138</v>
      </c>
      <c r="T315" s="115" t="s">
        <v>97</v>
      </c>
      <c r="U315" s="115" t="s">
        <v>86</v>
      </c>
      <c r="V315" s="115" t="s">
        <v>87</v>
      </c>
      <c r="W315" s="115" t="s">
        <v>100</v>
      </c>
      <c r="X315" s="115" t="s">
        <v>89</v>
      </c>
      <c r="Y315" s="115" t="s">
        <v>98</v>
      </c>
      <c r="Z315" s="115" t="s">
        <v>91</v>
      </c>
      <c r="AA315" s="115" t="s">
        <v>91</v>
      </c>
    </row>
    <row r="316" spans="1:27">
      <c r="A316" s="115">
        <v>5609561457</v>
      </c>
      <c r="B316" s="115" t="s">
        <v>67</v>
      </c>
      <c r="E316" s="115" t="s">
        <v>70</v>
      </c>
      <c r="J316" s="115" t="s">
        <v>75</v>
      </c>
      <c r="M316" s="115" t="s">
        <v>78</v>
      </c>
      <c r="N316" s="115" t="s">
        <v>79</v>
      </c>
      <c r="O316" s="141"/>
      <c r="P316" s="115" t="s">
        <v>83</v>
      </c>
      <c r="Q316" s="115">
        <v>29</v>
      </c>
      <c r="R316" s="115" t="s">
        <v>181</v>
      </c>
      <c r="S316" s="115" t="s">
        <v>189</v>
      </c>
      <c r="T316" s="115" t="s">
        <v>85</v>
      </c>
      <c r="U316" s="115" t="s">
        <v>86</v>
      </c>
      <c r="V316" s="115" t="s">
        <v>87</v>
      </c>
      <c r="W316" s="115" t="s">
        <v>101</v>
      </c>
      <c r="X316" s="115" t="s">
        <v>111</v>
      </c>
      <c r="Y316" s="115" t="s">
        <v>90</v>
      </c>
      <c r="Z316" s="115" t="s">
        <v>91</v>
      </c>
      <c r="AA316" s="115" t="s">
        <v>91</v>
      </c>
    </row>
    <row r="317" spans="1:27">
      <c r="A317" s="115">
        <v>7020347904</v>
      </c>
      <c r="O317" s="141"/>
      <c r="P317" s="115" t="s">
        <v>83</v>
      </c>
      <c r="Q317" s="115">
        <v>28</v>
      </c>
      <c r="R317" s="115" t="s">
        <v>181</v>
      </c>
      <c r="T317" s="115" t="s">
        <v>85</v>
      </c>
      <c r="U317" s="115" t="s">
        <v>86</v>
      </c>
      <c r="V317" s="115" t="s">
        <v>87</v>
      </c>
      <c r="X317" s="115" t="s">
        <v>102</v>
      </c>
      <c r="Y317" s="115" t="s">
        <v>98</v>
      </c>
      <c r="Z317" s="115" t="s">
        <v>91</v>
      </c>
      <c r="AA317" s="115" t="s">
        <v>91</v>
      </c>
    </row>
    <row r="318" spans="1:27">
      <c r="A318" s="115">
        <v>7020342683</v>
      </c>
      <c r="K318" s="115" t="s">
        <v>76</v>
      </c>
      <c r="O318" s="141"/>
      <c r="P318" s="115" t="s">
        <v>99</v>
      </c>
      <c r="Q318" s="115">
        <v>17</v>
      </c>
      <c r="R318" s="115" t="s">
        <v>181</v>
      </c>
      <c r="S318" s="115" t="s">
        <v>207</v>
      </c>
      <c r="T318" s="115" t="s">
        <v>85</v>
      </c>
      <c r="V318" s="115" t="s">
        <v>87</v>
      </c>
      <c r="X318" s="115" t="s">
        <v>112</v>
      </c>
      <c r="Y318" s="115" t="s">
        <v>98</v>
      </c>
      <c r="Z318" s="115" t="s">
        <v>91</v>
      </c>
      <c r="AA318" s="115" t="s">
        <v>91</v>
      </c>
    </row>
    <row r="319" spans="1:27">
      <c r="A319" s="115">
        <v>7020349293</v>
      </c>
      <c r="B319" s="115" t="s">
        <v>67</v>
      </c>
      <c r="E319" s="115" t="s">
        <v>70</v>
      </c>
      <c r="G319" s="115" t="s">
        <v>72</v>
      </c>
      <c r="M319" s="115" t="s">
        <v>78</v>
      </c>
      <c r="O319" s="141"/>
      <c r="P319" s="115" t="s">
        <v>83</v>
      </c>
      <c r="Q319" s="115">
        <v>37</v>
      </c>
      <c r="R319" s="115" t="s">
        <v>181</v>
      </c>
      <c r="S319" s="115" t="s">
        <v>193</v>
      </c>
      <c r="T319" s="115" t="s">
        <v>85</v>
      </c>
      <c r="U319" s="115" t="s">
        <v>86</v>
      </c>
      <c r="V319" s="115" t="s">
        <v>87</v>
      </c>
      <c r="W319" s="115" t="s">
        <v>101</v>
      </c>
      <c r="X319" s="115" t="s">
        <v>94</v>
      </c>
      <c r="Y319" s="115" t="s">
        <v>90</v>
      </c>
      <c r="Z319" s="115" t="s">
        <v>91</v>
      </c>
      <c r="AA319" s="115" t="s">
        <v>91</v>
      </c>
    </row>
    <row r="320" spans="1:27">
      <c r="A320" s="115">
        <v>6985412326</v>
      </c>
      <c r="B320" s="115" t="s">
        <v>67</v>
      </c>
      <c r="F320" s="115" t="s">
        <v>71</v>
      </c>
      <c r="G320" s="115" t="s">
        <v>72</v>
      </c>
      <c r="O320" s="141"/>
      <c r="P320" s="115" t="s">
        <v>99</v>
      </c>
      <c r="Q320" s="115">
        <v>77</v>
      </c>
      <c r="R320" s="115" t="s">
        <v>181</v>
      </c>
      <c r="T320" s="115" t="s">
        <v>85</v>
      </c>
      <c r="V320" s="115" t="s">
        <v>87</v>
      </c>
      <c r="W320" s="115" t="s">
        <v>101</v>
      </c>
      <c r="X320" s="115" t="s">
        <v>102</v>
      </c>
      <c r="Y320" s="115" t="s">
        <v>106</v>
      </c>
      <c r="Z320" s="115" t="s">
        <v>91</v>
      </c>
    </row>
    <row r="321" spans="1:27">
      <c r="A321" s="115">
        <v>7020353843</v>
      </c>
      <c r="B321" s="115" t="s">
        <v>67</v>
      </c>
      <c r="C321" s="115" t="s">
        <v>68</v>
      </c>
      <c r="M321" s="115" t="s">
        <v>78</v>
      </c>
      <c r="O321" s="141"/>
      <c r="P321" s="115" t="s">
        <v>99</v>
      </c>
      <c r="Q321" s="115">
        <v>29</v>
      </c>
      <c r="R321" s="115" t="s">
        <v>181</v>
      </c>
      <c r="S321" s="115" t="s">
        <v>207</v>
      </c>
      <c r="T321" s="115" t="s">
        <v>85</v>
      </c>
      <c r="U321" s="115" t="s">
        <v>86</v>
      </c>
      <c r="V321" s="115" t="s">
        <v>87</v>
      </c>
      <c r="W321" s="115" t="s">
        <v>104</v>
      </c>
      <c r="X321" s="115" t="s">
        <v>89</v>
      </c>
      <c r="Y321" s="115" t="s">
        <v>113</v>
      </c>
      <c r="AA321" s="115" t="s">
        <v>91</v>
      </c>
    </row>
    <row r="322" spans="1:27">
      <c r="A322" s="115">
        <v>5587387013</v>
      </c>
      <c r="B322" s="115" t="s">
        <v>67</v>
      </c>
      <c r="O322" s="141"/>
      <c r="P322" s="115" t="s">
        <v>83</v>
      </c>
      <c r="Q322" s="115">
        <v>60</v>
      </c>
      <c r="R322" s="115" t="s">
        <v>181</v>
      </c>
      <c r="S322" s="115" t="s">
        <v>234</v>
      </c>
      <c r="T322" s="115" t="s">
        <v>85</v>
      </c>
      <c r="U322" s="115" t="s">
        <v>86</v>
      </c>
      <c r="V322" s="115" t="s">
        <v>87</v>
      </c>
      <c r="W322" s="115" t="s">
        <v>88</v>
      </c>
      <c r="X322" s="115" t="s">
        <v>89</v>
      </c>
      <c r="Y322" s="115" t="s">
        <v>90</v>
      </c>
      <c r="Z322" s="115" t="s">
        <v>91</v>
      </c>
      <c r="AA322" s="115" t="s">
        <v>91</v>
      </c>
    </row>
    <row r="323" spans="1:27">
      <c r="A323" s="115">
        <v>6985449480</v>
      </c>
      <c r="B323" s="115" t="s">
        <v>67</v>
      </c>
      <c r="E323" s="115" t="s">
        <v>70</v>
      </c>
      <c r="O323" s="141"/>
      <c r="P323" s="115" t="s">
        <v>83</v>
      </c>
      <c r="Q323" s="115">
        <v>50</v>
      </c>
      <c r="R323" s="115" t="s">
        <v>181</v>
      </c>
      <c r="S323" s="115" t="s">
        <v>239</v>
      </c>
      <c r="T323" s="115" t="s">
        <v>85</v>
      </c>
      <c r="U323" s="115" t="s">
        <v>91</v>
      </c>
      <c r="V323" s="115" t="s">
        <v>137</v>
      </c>
      <c r="W323" s="115" t="s">
        <v>96</v>
      </c>
      <c r="X323" s="115" t="s">
        <v>109</v>
      </c>
      <c r="Y323" s="115" t="s">
        <v>90</v>
      </c>
      <c r="Z323" s="115" t="s">
        <v>91</v>
      </c>
      <c r="AA323" s="115" t="s">
        <v>91</v>
      </c>
    </row>
    <row r="324" spans="1:27">
      <c r="A324" s="115">
        <v>5584572447</v>
      </c>
      <c r="B324" s="115" t="s">
        <v>67</v>
      </c>
      <c r="F324" s="115" t="s">
        <v>71</v>
      </c>
      <c r="H324" s="115" t="s">
        <v>73</v>
      </c>
      <c r="O324" s="141"/>
      <c r="P324" s="115" t="s">
        <v>83</v>
      </c>
      <c r="Q324" s="115">
        <v>57</v>
      </c>
      <c r="R324" s="115" t="s">
        <v>181</v>
      </c>
      <c r="S324" s="115" t="s">
        <v>246</v>
      </c>
      <c r="T324" s="115" t="s">
        <v>97</v>
      </c>
      <c r="U324" s="115" t="s">
        <v>86</v>
      </c>
      <c r="V324" s="115" t="s">
        <v>87</v>
      </c>
      <c r="W324" s="115" t="s">
        <v>101</v>
      </c>
      <c r="X324" s="115" t="s">
        <v>111</v>
      </c>
      <c r="Y324" s="115" t="s">
        <v>90</v>
      </c>
      <c r="Z324" s="115" t="s">
        <v>91</v>
      </c>
      <c r="AA324" s="115" t="s">
        <v>91</v>
      </c>
    </row>
    <row r="325" spans="1:27">
      <c r="A325" s="115">
        <v>6985123429</v>
      </c>
      <c r="F325" s="115" t="s">
        <v>71</v>
      </c>
      <c r="K325" s="115" t="s">
        <v>76</v>
      </c>
      <c r="M325" s="115" t="s">
        <v>78</v>
      </c>
      <c r="O325" s="141"/>
      <c r="P325" s="115" t="s">
        <v>99</v>
      </c>
      <c r="R325" s="115" t="s">
        <v>181</v>
      </c>
      <c r="S325" s="115" t="s">
        <v>208</v>
      </c>
      <c r="T325" s="115" t="s">
        <v>85</v>
      </c>
      <c r="U325" s="115" t="s">
        <v>86</v>
      </c>
      <c r="V325" s="115" t="s">
        <v>87</v>
      </c>
      <c r="W325" s="115" t="s">
        <v>101</v>
      </c>
      <c r="X325" s="115" t="s">
        <v>102</v>
      </c>
      <c r="Y325" s="115" t="s">
        <v>106</v>
      </c>
      <c r="Z325" s="115" t="s">
        <v>91</v>
      </c>
      <c r="AA325" s="115" t="s">
        <v>91</v>
      </c>
    </row>
    <row r="326" spans="1:27">
      <c r="A326" s="115">
        <v>7020354806</v>
      </c>
      <c r="B326" s="115" t="s">
        <v>67</v>
      </c>
      <c r="D326" s="115" t="s">
        <v>69</v>
      </c>
      <c r="G326" s="115" t="s">
        <v>72</v>
      </c>
      <c r="M326" s="115" t="s">
        <v>78</v>
      </c>
      <c r="O326" s="141"/>
      <c r="P326" s="115" t="s">
        <v>99</v>
      </c>
      <c r="Q326" s="115">
        <v>24</v>
      </c>
      <c r="R326" s="115" t="s">
        <v>181</v>
      </c>
      <c r="S326" s="115" t="s">
        <v>193</v>
      </c>
      <c r="T326" s="115" t="s">
        <v>85</v>
      </c>
      <c r="U326" s="115" t="s">
        <v>86</v>
      </c>
      <c r="V326" s="115" t="s">
        <v>87</v>
      </c>
      <c r="W326" s="115" t="s">
        <v>93</v>
      </c>
      <c r="X326" s="115" t="s">
        <v>102</v>
      </c>
      <c r="Y326" s="115" t="s">
        <v>98</v>
      </c>
      <c r="AA326" s="115" t="s">
        <v>91</v>
      </c>
    </row>
    <row r="327" spans="1:27">
      <c r="A327" s="115">
        <v>5584529079</v>
      </c>
      <c r="B327" s="115" t="s">
        <v>67</v>
      </c>
      <c r="D327" s="115" t="s">
        <v>69</v>
      </c>
      <c r="G327" s="115" t="s">
        <v>72</v>
      </c>
      <c r="H327" s="115" t="s">
        <v>73</v>
      </c>
      <c r="M327" s="115" t="s">
        <v>78</v>
      </c>
      <c r="O327" s="141"/>
      <c r="P327" s="115" t="s">
        <v>99</v>
      </c>
      <c r="Q327" s="115">
        <v>48</v>
      </c>
      <c r="R327" s="115" t="s">
        <v>84</v>
      </c>
      <c r="S327" s="115" t="s">
        <v>153</v>
      </c>
      <c r="T327" s="115" t="s">
        <v>107</v>
      </c>
      <c r="U327" s="115" t="s">
        <v>91</v>
      </c>
      <c r="V327" s="115" t="s">
        <v>137</v>
      </c>
      <c r="W327" s="115" t="s">
        <v>88</v>
      </c>
      <c r="X327" s="115" t="s">
        <v>89</v>
      </c>
      <c r="Y327" s="115" t="s">
        <v>90</v>
      </c>
      <c r="Z327" s="115" t="s">
        <v>91</v>
      </c>
      <c r="AA327" s="115" t="s">
        <v>91</v>
      </c>
    </row>
    <row r="328" spans="1:27">
      <c r="A328" s="115">
        <v>7020353025</v>
      </c>
      <c r="D328" s="115" t="s">
        <v>69</v>
      </c>
      <c r="M328" s="115" t="s">
        <v>78</v>
      </c>
      <c r="O328" s="141"/>
      <c r="P328" s="115" t="s">
        <v>99</v>
      </c>
      <c r="Q328" s="115">
        <v>52</v>
      </c>
      <c r="R328" s="115" t="s">
        <v>181</v>
      </c>
      <c r="S328" s="115" t="s">
        <v>189</v>
      </c>
      <c r="T328" s="115" t="s">
        <v>85</v>
      </c>
      <c r="U328" s="115" t="s">
        <v>86</v>
      </c>
      <c r="V328" s="115" t="s">
        <v>87</v>
      </c>
      <c r="W328" s="115" t="s">
        <v>93</v>
      </c>
      <c r="X328" s="115" t="s">
        <v>94</v>
      </c>
      <c r="Y328" s="115" t="s">
        <v>90</v>
      </c>
      <c r="Z328" s="115" t="s">
        <v>91</v>
      </c>
      <c r="AA328" s="115" t="s">
        <v>91</v>
      </c>
    </row>
    <row r="329" spans="1:27">
      <c r="A329" s="115">
        <v>5584582904</v>
      </c>
      <c r="B329" s="115" t="s">
        <v>67</v>
      </c>
      <c r="O329" s="141"/>
      <c r="P329" s="115" t="s">
        <v>83</v>
      </c>
      <c r="Q329" s="115">
        <v>38</v>
      </c>
      <c r="R329" s="115" t="s">
        <v>181</v>
      </c>
      <c r="S329" s="115" t="s">
        <v>202</v>
      </c>
      <c r="T329" s="115" t="s">
        <v>97</v>
      </c>
      <c r="U329" s="115" t="s">
        <v>86</v>
      </c>
      <c r="V329" s="115" t="s">
        <v>87</v>
      </c>
      <c r="W329" s="115" t="s">
        <v>96</v>
      </c>
      <c r="X329" s="115" t="s">
        <v>109</v>
      </c>
      <c r="Y329" s="115" t="s">
        <v>90</v>
      </c>
      <c r="Z329" s="115" t="s">
        <v>91</v>
      </c>
      <c r="AA329" s="115" t="s">
        <v>91</v>
      </c>
    </row>
    <row r="330" spans="1:27">
      <c r="A330" s="115">
        <v>7020348431</v>
      </c>
      <c r="B330" s="115" t="s">
        <v>67</v>
      </c>
      <c r="E330" s="115" t="s">
        <v>70</v>
      </c>
      <c r="K330" s="115" t="s">
        <v>76</v>
      </c>
      <c r="O330" s="141"/>
      <c r="P330" s="115" t="s">
        <v>99</v>
      </c>
      <c r="Q330" s="115">
        <v>18</v>
      </c>
      <c r="R330" s="115" t="s">
        <v>181</v>
      </c>
      <c r="S330" s="115" t="s">
        <v>232</v>
      </c>
      <c r="T330" s="115" t="s">
        <v>97</v>
      </c>
      <c r="U330" s="115" t="s">
        <v>91</v>
      </c>
      <c r="V330" s="115" t="s">
        <v>87</v>
      </c>
      <c r="X330" s="115" t="s">
        <v>112</v>
      </c>
      <c r="AA330" s="115" t="s">
        <v>91</v>
      </c>
    </row>
    <row r="331" spans="1:27">
      <c r="A331" s="115">
        <v>5609427879</v>
      </c>
      <c r="B331" s="115" t="s">
        <v>67</v>
      </c>
      <c r="E331" s="115" t="s">
        <v>70</v>
      </c>
      <c r="H331" s="115" t="s">
        <v>73</v>
      </c>
      <c r="J331" s="115" t="s">
        <v>75</v>
      </c>
      <c r="M331" s="115" t="s">
        <v>78</v>
      </c>
      <c r="O331" s="141"/>
      <c r="P331" s="115" t="s">
        <v>83</v>
      </c>
      <c r="Q331" s="115">
        <v>26</v>
      </c>
      <c r="R331" s="115" t="s">
        <v>181</v>
      </c>
      <c r="S331" s="115" t="s">
        <v>183</v>
      </c>
      <c r="T331" s="115" t="s">
        <v>85</v>
      </c>
      <c r="U331" s="115" t="s">
        <v>86</v>
      </c>
      <c r="V331" s="115" t="s">
        <v>87</v>
      </c>
      <c r="W331" s="115" t="s">
        <v>101</v>
      </c>
      <c r="X331" s="115" t="s">
        <v>111</v>
      </c>
      <c r="Y331" s="115" t="s">
        <v>90</v>
      </c>
      <c r="Z331" s="115" t="s">
        <v>91</v>
      </c>
      <c r="AA331" s="115" t="s">
        <v>91</v>
      </c>
    </row>
    <row r="332" spans="1:27">
      <c r="A332" s="115">
        <v>7020567583</v>
      </c>
      <c r="B332" s="115" t="s">
        <v>67</v>
      </c>
      <c r="K332" s="115" t="s">
        <v>76</v>
      </c>
      <c r="O332" s="141"/>
      <c r="P332" s="115" t="s">
        <v>83</v>
      </c>
      <c r="Q332" s="115">
        <v>22</v>
      </c>
      <c r="R332" s="115" t="s">
        <v>84</v>
      </c>
      <c r="U332" s="115" t="s">
        <v>91</v>
      </c>
      <c r="V332" s="115" t="s">
        <v>108</v>
      </c>
      <c r="X332" s="115" t="s">
        <v>112</v>
      </c>
      <c r="Y332" s="115" t="s">
        <v>103</v>
      </c>
      <c r="Z332" s="115" t="s">
        <v>91</v>
      </c>
      <c r="AA332" s="115" t="s">
        <v>91</v>
      </c>
    </row>
    <row r="333" spans="1:27">
      <c r="A333" s="115">
        <v>5584549205</v>
      </c>
      <c r="B333" s="115" t="s">
        <v>67</v>
      </c>
      <c r="E333" s="115" t="s">
        <v>70</v>
      </c>
      <c r="F333" s="115" t="s">
        <v>71</v>
      </c>
      <c r="G333" s="115" t="s">
        <v>72</v>
      </c>
      <c r="M333" s="115" t="s">
        <v>78</v>
      </c>
      <c r="O333" s="141"/>
      <c r="P333" s="115" t="s">
        <v>83</v>
      </c>
      <c r="Q333" s="115">
        <v>57</v>
      </c>
      <c r="R333" s="115" t="s">
        <v>181</v>
      </c>
      <c r="S333" s="115" t="s">
        <v>437</v>
      </c>
      <c r="T333" s="115" t="s">
        <v>85</v>
      </c>
      <c r="U333" s="115" t="s">
        <v>86</v>
      </c>
      <c r="V333" s="115" t="s">
        <v>87</v>
      </c>
      <c r="W333" s="115" t="s">
        <v>101</v>
      </c>
      <c r="X333" s="115" t="s">
        <v>89</v>
      </c>
      <c r="Y333" s="115" t="s">
        <v>90</v>
      </c>
      <c r="Z333" s="115" t="s">
        <v>91</v>
      </c>
      <c r="AA333" s="115" t="s">
        <v>91</v>
      </c>
    </row>
    <row r="334" spans="1:27">
      <c r="A334" s="115">
        <v>5609438209</v>
      </c>
      <c r="B334" s="115" t="s">
        <v>67</v>
      </c>
      <c r="E334" s="115" t="s">
        <v>70</v>
      </c>
      <c r="H334" s="115" t="s">
        <v>73</v>
      </c>
      <c r="K334" s="115" t="s">
        <v>76</v>
      </c>
      <c r="M334" s="115" t="s">
        <v>78</v>
      </c>
      <c r="O334" s="141"/>
      <c r="P334" s="115" t="s">
        <v>83</v>
      </c>
      <c r="Q334" s="115">
        <v>46</v>
      </c>
      <c r="R334" s="115" t="s">
        <v>181</v>
      </c>
      <c r="S334" s="115" t="s">
        <v>426</v>
      </c>
      <c r="T334" s="115" t="s">
        <v>85</v>
      </c>
      <c r="U334" s="115" t="s">
        <v>86</v>
      </c>
      <c r="V334" s="115" t="s">
        <v>87</v>
      </c>
      <c r="W334" s="115" t="s">
        <v>96</v>
      </c>
      <c r="X334" s="115" t="s">
        <v>89</v>
      </c>
      <c r="Y334" s="115" t="s">
        <v>90</v>
      </c>
      <c r="Z334" s="115" t="s">
        <v>91</v>
      </c>
      <c r="AA334" s="115" t="s">
        <v>91</v>
      </c>
    </row>
    <row r="335" spans="1:27">
      <c r="A335" s="115">
        <v>5584894638</v>
      </c>
      <c r="B335" s="115" t="s">
        <v>67</v>
      </c>
      <c r="M335" s="115" t="s">
        <v>78</v>
      </c>
      <c r="O335" s="141"/>
      <c r="P335" s="115" t="s">
        <v>83</v>
      </c>
      <c r="Q335" s="115">
        <v>64</v>
      </c>
      <c r="R335" s="115" t="s">
        <v>181</v>
      </c>
      <c r="S335" s="115" t="s">
        <v>442</v>
      </c>
      <c r="T335" s="115" t="s">
        <v>85</v>
      </c>
      <c r="U335" s="115" t="s">
        <v>86</v>
      </c>
      <c r="V335" s="115" t="s">
        <v>87</v>
      </c>
      <c r="W335" s="115" t="s">
        <v>101</v>
      </c>
      <c r="X335" s="115" t="s">
        <v>89</v>
      </c>
      <c r="Y335" s="115" t="s">
        <v>90</v>
      </c>
      <c r="Z335" s="115" t="s">
        <v>91</v>
      </c>
      <c r="AA335" s="115" t="s">
        <v>91</v>
      </c>
    </row>
    <row r="336" spans="1:27">
      <c r="A336" s="115">
        <v>7045791736</v>
      </c>
      <c r="C336" s="115" t="s">
        <v>68</v>
      </c>
      <c r="F336" s="115" t="s">
        <v>71</v>
      </c>
      <c r="G336" s="115" t="s">
        <v>72</v>
      </c>
      <c r="M336" s="115" t="s">
        <v>78</v>
      </c>
      <c r="O336" s="141"/>
      <c r="P336" s="115" t="s">
        <v>83</v>
      </c>
      <c r="Q336" s="115">
        <v>59</v>
      </c>
      <c r="R336" s="115" t="s">
        <v>181</v>
      </c>
      <c r="S336" s="115" t="s">
        <v>194</v>
      </c>
      <c r="T336" s="115" t="s">
        <v>85</v>
      </c>
      <c r="U336" s="115" t="s">
        <v>86</v>
      </c>
      <c r="V336" s="115" t="s">
        <v>87</v>
      </c>
      <c r="W336" s="115" t="s">
        <v>100</v>
      </c>
      <c r="X336" s="115" t="s">
        <v>94</v>
      </c>
      <c r="Y336" s="115" t="s">
        <v>90</v>
      </c>
      <c r="Z336" s="115" t="s">
        <v>91</v>
      </c>
      <c r="AA336" s="115" t="s">
        <v>91</v>
      </c>
    </row>
    <row r="337" spans="1:27">
      <c r="A337" s="115">
        <v>7045791498</v>
      </c>
      <c r="C337" s="115" t="s">
        <v>68</v>
      </c>
      <c r="F337" s="115" t="s">
        <v>71</v>
      </c>
      <c r="G337" s="115" t="s">
        <v>72</v>
      </c>
      <c r="M337" s="115" t="s">
        <v>78</v>
      </c>
      <c r="O337" s="141"/>
      <c r="P337" s="115" t="s">
        <v>83</v>
      </c>
      <c r="Q337" s="115">
        <v>59</v>
      </c>
      <c r="R337" s="115" t="s">
        <v>181</v>
      </c>
    </row>
    <row r="338" spans="1:27">
      <c r="A338" s="115">
        <v>6985427143</v>
      </c>
      <c r="B338" s="115" t="s">
        <v>67</v>
      </c>
      <c r="D338" s="115" t="s">
        <v>69</v>
      </c>
      <c r="G338" s="115" t="s">
        <v>72</v>
      </c>
      <c r="O338" s="141"/>
      <c r="P338" s="115" t="s">
        <v>99</v>
      </c>
      <c r="Q338" s="115">
        <v>74</v>
      </c>
      <c r="R338" s="115" t="s">
        <v>84</v>
      </c>
      <c r="S338" s="115" t="s">
        <v>133</v>
      </c>
      <c r="T338" s="115" t="s">
        <v>107</v>
      </c>
      <c r="U338" s="115" t="s">
        <v>91</v>
      </c>
      <c r="V338" s="115" t="s">
        <v>137</v>
      </c>
      <c r="W338" s="115" t="s">
        <v>93</v>
      </c>
      <c r="X338" s="115" t="s">
        <v>89</v>
      </c>
      <c r="Y338" s="115" t="s">
        <v>106</v>
      </c>
      <c r="Z338" s="115" t="s">
        <v>91</v>
      </c>
      <c r="AA338" s="115" t="s">
        <v>91</v>
      </c>
    </row>
    <row r="339" spans="1:27">
      <c r="A339" s="115">
        <v>5588587137</v>
      </c>
      <c r="B339" s="115" t="s">
        <v>67</v>
      </c>
      <c r="H339" s="115" t="s">
        <v>73</v>
      </c>
      <c r="O339" s="141"/>
      <c r="P339" s="115" t="s">
        <v>99</v>
      </c>
      <c r="Q339" s="115">
        <v>26</v>
      </c>
      <c r="R339" s="115" t="s">
        <v>84</v>
      </c>
      <c r="S339" s="115" t="s">
        <v>138</v>
      </c>
      <c r="T339" s="115" t="s">
        <v>85</v>
      </c>
      <c r="U339" s="115" t="s">
        <v>86</v>
      </c>
      <c r="V339" s="115" t="s">
        <v>87</v>
      </c>
      <c r="W339" s="115" t="s">
        <v>104</v>
      </c>
      <c r="X339" s="115" t="s">
        <v>114</v>
      </c>
      <c r="Y339" s="115" t="s">
        <v>90</v>
      </c>
      <c r="Z339" s="115" t="s">
        <v>91</v>
      </c>
      <c r="AA339" s="115" t="s">
        <v>91</v>
      </c>
    </row>
    <row r="340" spans="1:27">
      <c r="A340" s="115">
        <v>5584858360</v>
      </c>
      <c r="B340" s="115" t="s">
        <v>67</v>
      </c>
      <c r="M340" s="115" t="s">
        <v>78</v>
      </c>
      <c r="O340" s="141"/>
      <c r="P340" s="115" t="s">
        <v>99</v>
      </c>
      <c r="Q340" s="115">
        <v>41</v>
      </c>
      <c r="R340" s="115" t="s">
        <v>181</v>
      </c>
      <c r="S340" s="115" t="s">
        <v>232</v>
      </c>
      <c r="T340" s="115" t="s">
        <v>97</v>
      </c>
      <c r="U340" s="115" t="s">
        <v>86</v>
      </c>
      <c r="V340" s="115" t="s">
        <v>87</v>
      </c>
      <c r="W340" s="115" t="s">
        <v>88</v>
      </c>
      <c r="X340" s="115" t="s">
        <v>111</v>
      </c>
      <c r="Y340" s="115" t="s">
        <v>90</v>
      </c>
      <c r="Z340" s="115" t="s">
        <v>91</v>
      </c>
      <c r="AA340" s="115" t="s">
        <v>91</v>
      </c>
    </row>
    <row r="341" spans="1:27">
      <c r="A341" s="115">
        <v>7020340522</v>
      </c>
      <c r="B341" s="115" t="s">
        <v>67</v>
      </c>
      <c r="K341" s="115" t="s">
        <v>76</v>
      </c>
      <c r="O341" s="141"/>
      <c r="P341" s="115" t="s">
        <v>99</v>
      </c>
      <c r="Q341" s="115">
        <v>32</v>
      </c>
      <c r="R341" s="115" t="s">
        <v>181</v>
      </c>
      <c r="S341" s="115" t="s">
        <v>221</v>
      </c>
      <c r="T341" s="115" t="s">
        <v>85</v>
      </c>
      <c r="U341" s="115" t="s">
        <v>86</v>
      </c>
      <c r="V341" s="115" t="s">
        <v>87</v>
      </c>
      <c r="W341" s="115" t="s">
        <v>104</v>
      </c>
      <c r="X341" s="115" t="s">
        <v>94</v>
      </c>
      <c r="Y341" s="115" t="s">
        <v>98</v>
      </c>
      <c r="Z341" s="115" t="s">
        <v>91</v>
      </c>
    </row>
    <row r="342" spans="1:27">
      <c r="A342" s="115">
        <v>7020355271</v>
      </c>
      <c r="B342" s="115" t="s">
        <v>67</v>
      </c>
      <c r="H342" s="115" t="s">
        <v>73</v>
      </c>
      <c r="K342" s="115" t="s">
        <v>76</v>
      </c>
      <c r="O342" s="141"/>
      <c r="P342" s="115" t="s">
        <v>83</v>
      </c>
      <c r="Q342" s="115">
        <v>47</v>
      </c>
      <c r="R342" s="115" t="s">
        <v>181</v>
      </c>
      <c r="S342" s="115" t="s">
        <v>189</v>
      </c>
      <c r="T342" s="115" t="s">
        <v>97</v>
      </c>
      <c r="U342" s="115" t="s">
        <v>91</v>
      </c>
      <c r="V342" s="115" t="s">
        <v>87</v>
      </c>
      <c r="W342" s="115" t="s">
        <v>93</v>
      </c>
      <c r="X342" s="115" t="s">
        <v>89</v>
      </c>
      <c r="Y342" s="115" t="s">
        <v>113</v>
      </c>
      <c r="Z342" s="115" t="s">
        <v>91</v>
      </c>
      <c r="AA342" s="115" t="s">
        <v>91</v>
      </c>
    </row>
    <row r="343" spans="1:27">
      <c r="A343" s="115">
        <v>7008115331</v>
      </c>
      <c r="E343" s="115" t="s">
        <v>70</v>
      </c>
      <c r="M343" s="115" t="s">
        <v>78</v>
      </c>
      <c r="O343" s="141"/>
      <c r="P343" s="115" t="s">
        <v>83</v>
      </c>
      <c r="Q343" s="115">
        <v>32</v>
      </c>
      <c r="R343" s="115" t="s">
        <v>84</v>
      </c>
      <c r="S343" s="115" t="s">
        <v>126</v>
      </c>
      <c r="T343" s="115" t="s">
        <v>92</v>
      </c>
      <c r="U343" s="115" t="s">
        <v>86</v>
      </c>
      <c r="V343" s="115" t="s">
        <v>116</v>
      </c>
      <c r="W343" s="115" t="s">
        <v>101</v>
      </c>
      <c r="X343" s="115" t="s">
        <v>111</v>
      </c>
      <c r="Y343" s="115" t="s">
        <v>90</v>
      </c>
      <c r="Z343" s="115" t="s">
        <v>91</v>
      </c>
      <c r="AA343" s="115" t="s">
        <v>91</v>
      </c>
    </row>
    <row r="344" spans="1:27">
      <c r="A344" s="115">
        <v>7045758181</v>
      </c>
      <c r="B344" s="115" t="s">
        <v>67</v>
      </c>
      <c r="E344" s="115" t="s">
        <v>70</v>
      </c>
      <c r="J344" s="115" t="s">
        <v>75</v>
      </c>
      <c r="M344" s="115" t="s">
        <v>78</v>
      </c>
      <c r="O344" s="141"/>
      <c r="P344" s="115" t="s">
        <v>83</v>
      </c>
      <c r="Q344" s="115">
        <v>70</v>
      </c>
      <c r="R344" s="115" t="s">
        <v>181</v>
      </c>
      <c r="S344" s="115" t="s">
        <v>237</v>
      </c>
      <c r="T344" s="115" t="s">
        <v>97</v>
      </c>
      <c r="U344" s="115" t="s">
        <v>86</v>
      </c>
      <c r="V344" s="115" t="s">
        <v>87</v>
      </c>
      <c r="W344" s="115" t="s">
        <v>104</v>
      </c>
      <c r="X344" s="115" t="s">
        <v>114</v>
      </c>
      <c r="Y344" s="115" t="s">
        <v>90</v>
      </c>
      <c r="Z344" s="115" t="s">
        <v>117</v>
      </c>
      <c r="AA344" s="115" t="s">
        <v>86</v>
      </c>
    </row>
    <row r="345" spans="1:27">
      <c r="A345" s="115">
        <v>7011090217</v>
      </c>
      <c r="B345" s="115" t="s">
        <v>67</v>
      </c>
      <c r="F345" s="115" t="s">
        <v>71</v>
      </c>
      <c r="K345" s="115" t="s">
        <v>76</v>
      </c>
      <c r="O345" s="141"/>
      <c r="P345" s="115" t="s">
        <v>83</v>
      </c>
      <c r="Q345" s="115">
        <v>48</v>
      </c>
      <c r="R345" s="115" t="s">
        <v>181</v>
      </c>
      <c r="S345" s="115" t="s">
        <v>243</v>
      </c>
      <c r="T345" s="115" t="s">
        <v>107</v>
      </c>
      <c r="U345" s="115" t="s">
        <v>91</v>
      </c>
      <c r="V345" s="115" t="s">
        <v>435</v>
      </c>
      <c r="W345" s="115" t="s">
        <v>101</v>
      </c>
      <c r="X345" s="115" t="s">
        <v>111</v>
      </c>
      <c r="Y345" s="115" t="s">
        <v>90</v>
      </c>
      <c r="Z345" s="115" t="s">
        <v>91</v>
      </c>
      <c r="AA345" s="115" t="s">
        <v>91</v>
      </c>
    </row>
    <row r="346" spans="1:27">
      <c r="A346" s="115">
        <v>7007930163</v>
      </c>
      <c r="E346" s="115" t="s">
        <v>70</v>
      </c>
      <c r="F346" s="115" t="s">
        <v>71</v>
      </c>
      <c r="G346" s="115" t="s">
        <v>72</v>
      </c>
      <c r="I346" s="115" t="s">
        <v>74</v>
      </c>
      <c r="O346" s="141"/>
      <c r="P346" s="115" t="s">
        <v>83</v>
      </c>
      <c r="R346" s="115" t="s">
        <v>84</v>
      </c>
      <c r="S346" s="115" t="s">
        <v>135</v>
      </c>
      <c r="T346" s="115" t="s">
        <v>85</v>
      </c>
      <c r="U346" s="115" t="s">
        <v>86</v>
      </c>
      <c r="V346" s="115" t="s">
        <v>87</v>
      </c>
      <c r="W346" s="115" t="s">
        <v>93</v>
      </c>
      <c r="X346" s="115" t="s">
        <v>102</v>
      </c>
      <c r="Y346" s="115" t="s">
        <v>106</v>
      </c>
      <c r="AA346" s="115" t="s">
        <v>86</v>
      </c>
    </row>
    <row r="347" spans="1:27">
      <c r="A347" s="115">
        <v>7044849752</v>
      </c>
      <c r="B347" s="115" t="s">
        <v>67</v>
      </c>
      <c r="C347" s="115" t="s">
        <v>68</v>
      </c>
      <c r="O347" s="141"/>
      <c r="P347" s="115" t="s">
        <v>83</v>
      </c>
      <c r="Q347" s="115">
        <v>88</v>
      </c>
      <c r="R347" s="115" t="s">
        <v>84</v>
      </c>
      <c r="S347" s="115" t="s">
        <v>138</v>
      </c>
      <c r="T347" s="115" t="s">
        <v>85</v>
      </c>
      <c r="V347" s="115" t="s">
        <v>87</v>
      </c>
      <c r="W347" s="115" t="s">
        <v>104</v>
      </c>
      <c r="X347" s="115" t="s">
        <v>112</v>
      </c>
      <c r="Y347" s="115" t="s">
        <v>106</v>
      </c>
      <c r="Z347" s="115" t="s">
        <v>91</v>
      </c>
      <c r="AA347" s="115" t="s">
        <v>86</v>
      </c>
    </row>
    <row r="348" spans="1:27">
      <c r="A348" s="115">
        <v>6985445844</v>
      </c>
      <c r="B348" s="115" t="s">
        <v>67</v>
      </c>
      <c r="J348" s="115" t="s">
        <v>75</v>
      </c>
      <c r="O348" s="141"/>
      <c r="P348" s="115" t="s">
        <v>83</v>
      </c>
      <c r="Q348" s="115">
        <v>35</v>
      </c>
      <c r="R348" s="115" t="s">
        <v>181</v>
      </c>
      <c r="S348" s="115" t="s">
        <v>193</v>
      </c>
      <c r="T348" s="115" t="s">
        <v>114</v>
      </c>
      <c r="U348" s="115" t="s">
        <v>86</v>
      </c>
      <c r="V348" s="115" t="s">
        <v>87</v>
      </c>
      <c r="W348" s="115" t="s">
        <v>100</v>
      </c>
      <c r="X348" s="115" t="s">
        <v>89</v>
      </c>
      <c r="Y348" s="115" t="s">
        <v>90</v>
      </c>
      <c r="Z348" s="115" t="s">
        <v>91</v>
      </c>
      <c r="AA348" s="115" t="s">
        <v>91</v>
      </c>
    </row>
    <row r="349" spans="1:27">
      <c r="A349" s="115">
        <v>7007932350</v>
      </c>
      <c r="O349" s="141"/>
      <c r="P349" s="115" t="s">
        <v>83</v>
      </c>
      <c r="Q349" s="115">
        <v>57</v>
      </c>
      <c r="R349" s="115" t="s">
        <v>84</v>
      </c>
      <c r="S349" s="115" t="s">
        <v>124</v>
      </c>
      <c r="T349" s="115" t="s">
        <v>85</v>
      </c>
      <c r="U349" s="115" t="s">
        <v>86</v>
      </c>
      <c r="V349" s="115" t="s">
        <v>87</v>
      </c>
      <c r="W349" s="115" t="s">
        <v>93</v>
      </c>
      <c r="X349" s="115" t="s">
        <v>102</v>
      </c>
      <c r="Y349" s="115" t="s">
        <v>90</v>
      </c>
      <c r="Z349" s="115" t="s">
        <v>91</v>
      </c>
      <c r="AA349" s="115" t="s">
        <v>86</v>
      </c>
    </row>
    <row r="350" spans="1:27">
      <c r="A350" s="115">
        <v>7020345822</v>
      </c>
      <c r="B350" s="115" t="s">
        <v>67</v>
      </c>
      <c r="H350" s="115" t="s">
        <v>73</v>
      </c>
      <c r="M350" s="115" t="s">
        <v>78</v>
      </c>
      <c r="O350" s="141"/>
      <c r="P350" s="115" t="s">
        <v>99</v>
      </c>
      <c r="Q350" s="115">
        <v>33</v>
      </c>
      <c r="R350" s="115" t="s">
        <v>181</v>
      </c>
      <c r="S350" s="115" t="s">
        <v>215</v>
      </c>
      <c r="T350" s="115" t="s">
        <v>85</v>
      </c>
      <c r="U350" s="115" t="s">
        <v>86</v>
      </c>
      <c r="V350" s="115" t="s">
        <v>87</v>
      </c>
      <c r="X350" s="115" t="s">
        <v>89</v>
      </c>
      <c r="Y350" s="115" t="s">
        <v>113</v>
      </c>
      <c r="Z350" s="115" t="s">
        <v>91</v>
      </c>
      <c r="AA350" s="115" t="s">
        <v>91</v>
      </c>
    </row>
    <row r="351" spans="1:27">
      <c r="A351" s="115">
        <v>7045753184</v>
      </c>
      <c r="B351" s="115" t="s">
        <v>67</v>
      </c>
      <c r="M351" s="115" t="s">
        <v>78</v>
      </c>
      <c r="O351" s="141"/>
      <c r="P351" s="115" t="s">
        <v>99</v>
      </c>
      <c r="Q351" s="115">
        <v>55</v>
      </c>
      <c r="R351" s="115" t="s">
        <v>181</v>
      </c>
      <c r="S351" s="115" t="s">
        <v>183</v>
      </c>
      <c r="T351" s="115" t="s">
        <v>85</v>
      </c>
      <c r="U351" s="115" t="s">
        <v>86</v>
      </c>
      <c r="V351" s="115" t="s">
        <v>87</v>
      </c>
      <c r="W351" s="115" t="s">
        <v>100</v>
      </c>
      <c r="X351" s="115" t="s">
        <v>111</v>
      </c>
      <c r="Y351" s="115" t="s">
        <v>90</v>
      </c>
      <c r="Z351" s="115" t="s">
        <v>91</v>
      </c>
      <c r="AA351" s="115" t="s">
        <v>86</v>
      </c>
    </row>
    <row r="352" spans="1:27">
      <c r="A352" s="115">
        <v>5609484168</v>
      </c>
      <c r="C352" s="115" t="s">
        <v>68</v>
      </c>
      <c r="E352" s="115" t="s">
        <v>70</v>
      </c>
      <c r="M352" s="115" t="s">
        <v>78</v>
      </c>
      <c r="O352" s="141"/>
      <c r="P352" s="115" t="s">
        <v>99</v>
      </c>
      <c r="Q352" s="115">
        <v>64</v>
      </c>
      <c r="R352" s="115" t="s">
        <v>181</v>
      </c>
      <c r="S352" s="115" t="s">
        <v>244</v>
      </c>
      <c r="T352" s="115" t="s">
        <v>114</v>
      </c>
      <c r="U352" s="115" t="s">
        <v>86</v>
      </c>
      <c r="V352" s="115" t="s">
        <v>87</v>
      </c>
      <c r="W352" s="115" t="s">
        <v>104</v>
      </c>
      <c r="X352" s="115" t="s">
        <v>89</v>
      </c>
      <c r="Y352" s="115" t="s">
        <v>90</v>
      </c>
      <c r="Z352" s="115" t="s">
        <v>91</v>
      </c>
      <c r="AA352" s="115" t="s">
        <v>91</v>
      </c>
    </row>
    <row r="353" spans="1:27">
      <c r="A353" s="115">
        <v>7020346224</v>
      </c>
      <c r="E353" s="115" t="s">
        <v>70</v>
      </c>
      <c r="G353" s="115" t="s">
        <v>72</v>
      </c>
      <c r="K353" s="115" t="s">
        <v>76</v>
      </c>
      <c r="M353" s="115" t="s">
        <v>78</v>
      </c>
      <c r="N353" s="115" t="s">
        <v>79</v>
      </c>
      <c r="O353" s="141"/>
      <c r="P353" s="115" t="s">
        <v>99</v>
      </c>
      <c r="Q353" s="115">
        <v>39</v>
      </c>
      <c r="R353" s="115" t="s">
        <v>181</v>
      </c>
      <c r="S353" s="115" t="s">
        <v>229</v>
      </c>
      <c r="T353" s="115" t="s">
        <v>97</v>
      </c>
      <c r="U353" s="115" t="s">
        <v>86</v>
      </c>
      <c r="V353" s="115" t="s">
        <v>87</v>
      </c>
      <c r="W353" s="115" t="s">
        <v>93</v>
      </c>
      <c r="X353" s="115" t="s">
        <v>102</v>
      </c>
      <c r="Y353" s="115" t="s">
        <v>98</v>
      </c>
      <c r="AA353" s="115" t="s">
        <v>86</v>
      </c>
    </row>
    <row r="354" spans="1:27">
      <c r="A354" s="115">
        <v>5589084363</v>
      </c>
      <c r="B354" s="115" t="s">
        <v>67</v>
      </c>
      <c r="M354" s="115" t="s">
        <v>78</v>
      </c>
      <c r="O354" s="141"/>
      <c r="P354" s="115" t="s">
        <v>83</v>
      </c>
      <c r="Q354" s="115">
        <v>39</v>
      </c>
      <c r="R354" s="115" t="s">
        <v>181</v>
      </c>
      <c r="S354" s="115" t="s">
        <v>243</v>
      </c>
      <c r="T354" s="115" t="s">
        <v>85</v>
      </c>
      <c r="U354" s="115" t="s">
        <v>86</v>
      </c>
      <c r="V354" s="115" t="s">
        <v>87</v>
      </c>
      <c r="W354" s="115" t="s">
        <v>101</v>
      </c>
      <c r="X354" s="115" t="s">
        <v>111</v>
      </c>
      <c r="Y354" s="115" t="s">
        <v>90</v>
      </c>
      <c r="Z354" s="115" t="s">
        <v>91</v>
      </c>
      <c r="AA354" s="115" t="s">
        <v>91</v>
      </c>
    </row>
    <row r="355" spans="1:27">
      <c r="A355" s="115">
        <v>5584582940</v>
      </c>
      <c r="B355" s="115" t="s">
        <v>67</v>
      </c>
      <c r="D355" s="115" t="s">
        <v>69</v>
      </c>
      <c r="E355" s="115" t="s">
        <v>70</v>
      </c>
      <c r="G355" s="115" t="s">
        <v>72</v>
      </c>
      <c r="H355" s="115" t="s">
        <v>73</v>
      </c>
      <c r="J355" s="115" t="s">
        <v>75</v>
      </c>
      <c r="M355" s="115" t="s">
        <v>78</v>
      </c>
      <c r="N355" s="115" t="s">
        <v>79</v>
      </c>
      <c r="O355" s="141"/>
      <c r="P355" s="115" t="s">
        <v>83</v>
      </c>
      <c r="Q355" s="115">
        <v>34</v>
      </c>
      <c r="R355" s="115" t="s">
        <v>181</v>
      </c>
      <c r="S355" s="115" t="s">
        <v>209</v>
      </c>
      <c r="T355" s="115" t="s">
        <v>85</v>
      </c>
      <c r="U355" s="115" t="s">
        <v>86</v>
      </c>
      <c r="V355" s="115" t="s">
        <v>87</v>
      </c>
      <c r="W355" s="115" t="s">
        <v>100</v>
      </c>
      <c r="X355" s="115" t="s">
        <v>111</v>
      </c>
      <c r="Y355" s="115" t="s">
        <v>90</v>
      </c>
      <c r="Z355" s="115" t="s">
        <v>91</v>
      </c>
      <c r="AA355" s="115" t="s">
        <v>91</v>
      </c>
    </row>
    <row r="356" spans="1:27">
      <c r="A356" s="115">
        <v>7007924577</v>
      </c>
      <c r="O356" s="141"/>
      <c r="P356" s="115" t="s">
        <v>83</v>
      </c>
      <c r="Q356" s="115">
        <v>63</v>
      </c>
      <c r="R356" s="115" t="s">
        <v>84</v>
      </c>
      <c r="S356" s="115" t="s">
        <v>160</v>
      </c>
      <c r="T356" s="115" t="s">
        <v>97</v>
      </c>
      <c r="U356" s="115" t="s">
        <v>86</v>
      </c>
      <c r="V356" s="115" t="s">
        <v>87</v>
      </c>
      <c r="W356" s="115" t="s">
        <v>93</v>
      </c>
      <c r="X356" s="115" t="s">
        <v>105</v>
      </c>
      <c r="Z356" s="115" t="s">
        <v>86</v>
      </c>
      <c r="AA356" s="115" t="s">
        <v>91</v>
      </c>
    </row>
    <row r="357" spans="1:27">
      <c r="A357" s="115">
        <v>7020571786</v>
      </c>
      <c r="M357" s="115" t="s">
        <v>78</v>
      </c>
      <c r="O357" s="141"/>
      <c r="P357" s="115" t="s">
        <v>83</v>
      </c>
      <c r="Q357" s="115">
        <v>80</v>
      </c>
      <c r="R357" s="115" t="s">
        <v>84</v>
      </c>
      <c r="U357" s="115" t="s">
        <v>91</v>
      </c>
      <c r="V357" s="115" t="s">
        <v>108</v>
      </c>
      <c r="X357" s="115" t="s">
        <v>112</v>
      </c>
      <c r="Y357" s="115" t="s">
        <v>106</v>
      </c>
      <c r="Z357" s="115" t="s">
        <v>86</v>
      </c>
      <c r="AA357" s="115" t="s">
        <v>86</v>
      </c>
    </row>
    <row r="358" spans="1:27">
      <c r="A358" s="115">
        <v>5597107369</v>
      </c>
      <c r="B358" s="115" t="s">
        <v>67</v>
      </c>
      <c r="E358" s="115" t="s">
        <v>70</v>
      </c>
      <c r="J358" s="115" t="s">
        <v>75</v>
      </c>
      <c r="K358" s="115" t="s">
        <v>76</v>
      </c>
      <c r="M358" s="115" t="s">
        <v>78</v>
      </c>
      <c r="N358" s="115" t="s">
        <v>79</v>
      </c>
      <c r="O358" s="141"/>
      <c r="P358" s="115" t="s">
        <v>83</v>
      </c>
      <c r="Q358" s="115">
        <v>29</v>
      </c>
      <c r="R358" s="115" t="s">
        <v>84</v>
      </c>
      <c r="S358" s="115" t="s">
        <v>155</v>
      </c>
      <c r="T358" s="115" t="s">
        <v>85</v>
      </c>
      <c r="U358" s="115" t="s">
        <v>86</v>
      </c>
      <c r="V358" s="115" t="s">
        <v>87</v>
      </c>
      <c r="W358" s="115" t="s">
        <v>88</v>
      </c>
      <c r="X358" s="115" t="s">
        <v>120</v>
      </c>
      <c r="Y358" s="115" t="s">
        <v>90</v>
      </c>
      <c r="Z358" s="115" t="s">
        <v>91</v>
      </c>
      <c r="AA358" s="115" t="s">
        <v>91</v>
      </c>
    </row>
    <row r="359" spans="1:27">
      <c r="A359" s="115">
        <v>7044861411</v>
      </c>
      <c r="B359" s="115" t="s">
        <v>67</v>
      </c>
      <c r="E359" s="115" t="s">
        <v>70</v>
      </c>
      <c r="F359" s="115" t="s">
        <v>71</v>
      </c>
      <c r="G359" s="115" t="s">
        <v>72</v>
      </c>
      <c r="M359" s="115" t="s">
        <v>78</v>
      </c>
      <c r="O359" s="141"/>
      <c r="P359" s="115" t="s">
        <v>83</v>
      </c>
      <c r="Q359" s="115">
        <v>59</v>
      </c>
      <c r="R359" s="115" t="s">
        <v>181</v>
      </c>
      <c r="S359" s="115" t="s">
        <v>190</v>
      </c>
      <c r="T359" s="115" t="s">
        <v>85</v>
      </c>
      <c r="U359" s="115" t="s">
        <v>86</v>
      </c>
      <c r="V359" s="115" t="s">
        <v>87</v>
      </c>
      <c r="W359" s="115" t="s">
        <v>96</v>
      </c>
      <c r="X359" s="115" t="s">
        <v>94</v>
      </c>
      <c r="Y359" s="115" t="s">
        <v>90</v>
      </c>
      <c r="Z359" s="115" t="s">
        <v>91</v>
      </c>
      <c r="AA359" s="115" t="s">
        <v>91</v>
      </c>
    </row>
    <row r="360" spans="1:27">
      <c r="A360" s="115">
        <v>5587091515</v>
      </c>
      <c r="B360" s="115" t="s">
        <v>67</v>
      </c>
      <c r="C360" s="115" t="s">
        <v>68</v>
      </c>
      <c r="D360" s="115" t="s">
        <v>69</v>
      </c>
      <c r="E360" s="115" t="s">
        <v>70</v>
      </c>
      <c r="M360" s="115" t="s">
        <v>78</v>
      </c>
      <c r="O360" s="141"/>
      <c r="P360" s="115" t="s">
        <v>83</v>
      </c>
      <c r="Q360" s="115">
        <v>54</v>
      </c>
      <c r="R360" s="115" t="s">
        <v>181</v>
      </c>
      <c r="S360" s="115" t="s">
        <v>183</v>
      </c>
      <c r="T360" s="115" t="s">
        <v>85</v>
      </c>
      <c r="U360" s="115" t="s">
        <v>86</v>
      </c>
      <c r="V360" s="115" t="s">
        <v>87</v>
      </c>
      <c r="W360" s="115" t="s">
        <v>101</v>
      </c>
      <c r="X360" s="115" t="s">
        <v>102</v>
      </c>
      <c r="Y360" s="115" t="s">
        <v>98</v>
      </c>
      <c r="Z360" s="115" t="s">
        <v>91</v>
      </c>
      <c r="AA360" s="115" t="s">
        <v>91</v>
      </c>
    </row>
    <row r="361" spans="1:27">
      <c r="A361" s="115">
        <v>7020568006</v>
      </c>
      <c r="B361" s="115" t="s">
        <v>67</v>
      </c>
      <c r="C361" s="115" t="s">
        <v>68</v>
      </c>
      <c r="D361" s="115" t="s">
        <v>69</v>
      </c>
      <c r="O361" s="141"/>
      <c r="P361" s="115" t="s">
        <v>83</v>
      </c>
      <c r="Q361" s="115">
        <v>30</v>
      </c>
      <c r="R361" s="115" t="s">
        <v>84</v>
      </c>
      <c r="T361" s="115" t="s">
        <v>107</v>
      </c>
      <c r="U361" s="115" t="s">
        <v>86</v>
      </c>
      <c r="V361" s="115" t="s">
        <v>87</v>
      </c>
      <c r="W361" s="115" t="s">
        <v>93</v>
      </c>
      <c r="X361" s="115" t="s">
        <v>94</v>
      </c>
      <c r="Y361" s="115" t="s">
        <v>90</v>
      </c>
      <c r="Z361" s="115" t="s">
        <v>91</v>
      </c>
    </row>
    <row r="362" spans="1:27">
      <c r="A362" s="115">
        <v>7020349658</v>
      </c>
      <c r="B362" s="115" t="s">
        <v>67</v>
      </c>
      <c r="D362" s="115" t="s">
        <v>69</v>
      </c>
      <c r="K362" s="115" t="s">
        <v>76</v>
      </c>
      <c r="O362" s="141"/>
      <c r="P362" s="115" t="s">
        <v>83</v>
      </c>
      <c r="Q362" s="115">
        <v>47</v>
      </c>
      <c r="R362" s="115" t="s">
        <v>181</v>
      </c>
      <c r="S362" s="115" t="s">
        <v>192</v>
      </c>
      <c r="T362" s="115" t="s">
        <v>85</v>
      </c>
      <c r="U362" s="115" t="s">
        <v>86</v>
      </c>
      <c r="V362" s="115" t="s">
        <v>87</v>
      </c>
      <c r="W362" s="115" t="s">
        <v>101</v>
      </c>
      <c r="X362" s="115" t="s">
        <v>94</v>
      </c>
      <c r="Y362" s="115" t="s">
        <v>103</v>
      </c>
      <c r="Z362" s="115" t="s">
        <v>91</v>
      </c>
      <c r="AA362" s="115" t="s">
        <v>91</v>
      </c>
    </row>
    <row r="363" spans="1:27">
      <c r="A363" s="115">
        <v>6985157939</v>
      </c>
      <c r="B363" s="115" t="s">
        <v>67</v>
      </c>
      <c r="D363" s="115" t="s">
        <v>69</v>
      </c>
      <c r="O363" s="141"/>
      <c r="P363" s="115" t="s">
        <v>83</v>
      </c>
      <c r="Q363" s="115">
        <v>32</v>
      </c>
      <c r="R363" s="115" t="s">
        <v>181</v>
      </c>
      <c r="S363" s="115" t="s">
        <v>236</v>
      </c>
      <c r="U363" s="115" t="s">
        <v>91</v>
      </c>
      <c r="V363" s="115" t="s">
        <v>137</v>
      </c>
      <c r="W363" s="115" t="s">
        <v>100</v>
      </c>
      <c r="X363" s="115" t="s">
        <v>89</v>
      </c>
      <c r="Y363" s="115" t="s">
        <v>90</v>
      </c>
      <c r="Z363" s="115" t="s">
        <v>91</v>
      </c>
      <c r="AA363" s="115" t="s">
        <v>91</v>
      </c>
    </row>
    <row r="364" spans="1:27">
      <c r="A364" s="115">
        <v>6984063911</v>
      </c>
      <c r="B364" s="115" t="s">
        <v>67</v>
      </c>
      <c r="D364" s="115" t="s">
        <v>69</v>
      </c>
      <c r="O364" s="141"/>
      <c r="P364" s="115" t="s">
        <v>83</v>
      </c>
      <c r="Q364" s="115">
        <v>32</v>
      </c>
      <c r="R364" s="115" t="s">
        <v>181</v>
      </c>
    </row>
    <row r="365" spans="1:27">
      <c r="A365" s="115">
        <v>7044861110</v>
      </c>
      <c r="B365" s="115" t="s">
        <v>67</v>
      </c>
      <c r="O365" s="141"/>
      <c r="P365" s="115" t="s">
        <v>99</v>
      </c>
      <c r="Q365" s="115">
        <v>71</v>
      </c>
      <c r="R365" s="115" t="s">
        <v>84</v>
      </c>
      <c r="S365" s="115" t="s">
        <v>138</v>
      </c>
      <c r="T365" s="115" t="s">
        <v>85</v>
      </c>
      <c r="U365" s="115" t="s">
        <v>86</v>
      </c>
      <c r="V365" s="115" t="s">
        <v>87</v>
      </c>
      <c r="W365" s="115" t="s">
        <v>101</v>
      </c>
      <c r="X365" s="115" t="s">
        <v>89</v>
      </c>
      <c r="Y365" s="115" t="s">
        <v>106</v>
      </c>
      <c r="Z365" s="115" t="s">
        <v>91</v>
      </c>
      <c r="AA365" s="115" t="s">
        <v>91</v>
      </c>
    </row>
    <row r="366" spans="1:27">
      <c r="A366" s="115">
        <v>6985460355</v>
      </c>
      <c r="B366" s="115" t="s">
        <v>67</v>
      </c>
      <c r="G366" s="115" t="s">
        <v>72</v>
      </c>
      <c r="O366" s="141"/>
      <c r="P366" s="115" t="s">
        <v>99</v>
      </c>
      <c r="Q366" s="115">
        <v>49</v>
      </c>
      <c r="R366" s="115" t="s">
        <v>181</v>
      </c>
      <c r="S366" s="115" t="s">
        <v>439</v>
      </c>
      <c r="T366" s="115" t="s">
        <v>85</v>
      </c>
      <c r="U366" s="115" t="s">
        <v>86</v>
      </c>
      <c r="W366" s="115" t="s">
        <v>101</v>
      </c>
      <c r="X366" s="115" t="s">
        <v>89</v>
      </c>
      <c r="Y366" s="115" t="s">
        <v>90</v>
      </c>
      <c r="Z366" s="115" t="s">
        <v>91</v>
      </c>
      <c r="AA366" s="115" t="s">
        <v>91</v>
      </c>
    </row>
    <row r="367" spans="1:27">
      <c r="A367" s="115">
        <v>5586971605</v>
      </c>
      <c r="B367" s="115" t="s">
        <v>67</v>
      </c>
      <c r="C367" s="115" t="s">
        <v>68</v>
      </c>
      <c r="M367" s="115" t="s">
        <v>78</v>
      </c>
      <c r="O367" s="141"/>
      <c r="P367" s="115" t="s">
        <v>83</v>
      </c>
      <c r="Q367" s="115">
        <v>62</v>
      </c>
      <c r="R367" s="115" t="s">
        <v>181</v>
      </c>
      <c r="S367" s="115" t="s">
        <v>183</v>
      </c>
      <c r="T367" s="115" t="s">
        <v>85</v>
      </c>
      <c r="U367" s="115" t="s">
        <v>86</v>
      </c>
      <c r="V367" s="115" t="s">
        <v>87</v>
      </c>
      <c r="W367" s="115" t="s">
        <v>88</v>
      </c>
      <c r="X367" s="115" t="s">
        <v>111</v>
      </c>
      <c r="Y367" s="115" t="s">
        <v>90</v>
      </c>
      <c r="Z367" s="115" t="s">
        <v>91</v>
      </c>
      <c r="AA367" s="115" t="s">
        <v>91</v>
      </c>
    </row>
    <row r="368" spans="1:27">
      <c r="A368" s="115">
        <v>6985720012</v>
      </c>
      <c r="D368" s="115" t="s">
        <v>69</v>
      </c>
      <c r="J368" s="115" t="s">
        <v>75</v>
      </c>
      <c r="K368" s="115" t="s">
        <v>76</v>
      </c>
      <c r="M368" s="115" t="s">
        <v>78</v>
      </c>
      <c r="O368" s="141"/>
      <c r="P368" s="115" t="s">
        <v>99</v>
      </c>
      <c r="Q368" s="115">
        <v>36</v>
      </c>
      <c r="R368" s="115" t="s">
        <v>181</v>
      </c>
      <c r="T368" s="115" t="s">
        <v>85</v>
      </c>
      <c r="W368" s="115" t="s">
        <v>101</v>
      </c>
      <c r="X368" s="115" t="s">
        <v>102</v>
      </c>
      <c r="Y368" s="115" t="s">
        <v>90</v>
      </c>
      <c r="Z368" s="115" t="s">
        <v>91</v>
      </c>
      <c r="AA368" s="115" t="s">
        <v>91</v>
      </c>
    </row>
    <row r="369" spans="1:27">
      <c r="A369" s="115">
        <v>6985466249</v>
      </c>
      <c r="O369" s="141"/>
      <c r="P369" s="115" t="s">
        <v>99</v>
      </c>
      <c r="Q369" s="115">
        <v>59</v>
      </c>
      <c r="R369" s="115" t="s">
        <v>181</v>
      </c>
      <c r="S369" s="115" t="s">
        <v>219</v>
      </c>
      <c r="T369" s="115" t="s">
        <v>85</v>
      </c>
      <c r="W369" s="115" t="s">
        <v>104</v>
      </c>
      <c r="X369" s="115" t="s">
        <v>94</v>
      </c>
      <c r="Y369" s="115" t="s">
        <v>113</v>
      </c>
      <c r="Z369" s="115" t="s">
        <v>91</v>
      </c>
      <c r="AA369" s="115" t="s">
        <v>91</v>
      </c>
    </row>
    <row r="370" spans="1:27">
      <c r="A370" s="115">
        <v>6985441868</v>
      </c>
      <c r="M370" s="115" t="s">
        <v>78</v>
      </c>
      <c r="O370" s="141"/>
      <c r="P370" s="115" t="s">
        <v>99</v>
      </c>
      <c r="Q370" s="115">
        <v>59</v>
      </c>
      <c r="R370" s="115" t="s">
        <v>84</v>
      </c>
      <c r="S370" s="115" t="s">
        <v>160</v>
      </c>
      <c r="T370" s="115" t="s">
        <v>85</v>
      </c>
      <c r="U370" s="115" t="s">
        <v>86</v>
      </c>
      <c r="V370" s="115" t="s">
        <v>87</v>
      </c>
      <c r="X370" s="115" t="s">
        <v>102</v>
      </c>
      <c r="Y370" s="115" t="s">
        <v>90</v>
      </c>
      <c r="Z370" s="115" t="s">
        <v>91</v>
      </c>
      <c r="AA370" s="115" t="s">
        <v>86</v>
      </c>
    </row>
    <row r="371" spans="1:27">
      <c r="A371" s="115">
        <v>7020350176</v>
      </c>
      <c r="B371" s="115" t="s">
        <v>67</v>
      </c>
      <c r="K371" s="115" t="s">
        <v>76</v>
      </c>
      <c r="O371" s="141"/>
      <c r="P371" s="115" t="s">
        <v>99</v>
      </c>
      <c r="Q371" s="115">
        <v>22</v>
      </c>
      <c r="R371" s="115" t="s">
        <v>181</v>
      </c>
      <c r="S371" s="115" t="s">
        <v>440</v>
      </c>
      <c r="T371" s="115" t="s">
        <v>85</v>
      </c>
      <c r="U371" s="115" t="s">
        <v>86</v>
      </c>
      <c r="V371" s="115" t="s">
        <v>87</v>
      </c>
      <c r="W371" s="115" t="s">
        <v>96</v>
      </c>
      <c r="X371" s="115" t="s">
        <v>112</v>
      </c>
      <c r="Y371" s="115" t="s">
        <v>98</v>
      </c>
      <c r="Z371" s="115" t="s">
        <v>91</v>
      </c>
      <c r="AA371" s="115" t="s">
        <v>91</v>
      </c>
    </row>
    <row r="372" spans="1:27">
      <c r="A372" s="115">
        <v>5584638926</v>
      </c>
      <c r="B372" s="115" t="s">
        <v>67</v>
      </c>
      <c r="E372" s="115" t="s">
        <v>70</v>
      </c>
      <c r="F372" s="115" t="s">
        <v>71</v>
      </c>
      <c r="G372" s="115" t="s">
        <v>72</v>
      </c>
      <c r="J372" s="115" t="s">
        <v>75</v>
      </c>
      <c r="L372" s="115" t="s">
        <v>77</v>
      </c>
      <c r="M372" s="115" t="s">
        <v>78</v>
      </c>
      <c r="O372" s="141"/>
      <c r="P372" s="115" t="s">
        <v>83</v>
      </c>
      <c r="Q372" s="115">
        <v>52</v>
      </c>
      <c r="R372" s="115" t="s">
        <v>181</v>
      </c>
      <c r="S372" s="115" t="s">
        <v>185</v>
      </c>
      <c r="T372" s="115" t="s">
        <v>97</v>
      </c>
      <c r="U372" s="115" t="s">
        <v>86</v>
      </c>
      <c r="V372" s="115" t="s">
        <v>87</v>
      </c>
      <c r="W372" s="115" t="s">
        <v>88</v>
      </c>
      <c r="X372" s="115" t="s">
        <v>94</v>
      </c>
      <c r="Y372" s="115" t="s">
        <v>90</v>
      </c>
      <c r="Z372" s="115" t="s">
        <v>91</v>
      </c>
      <c r="AA372" s="115" t="s">
        <v>91</v>
      </c>
    </row>
    <row r="373" spans="1:27">
      <c r="A373" s="115">
        <v>7020354320</v>
      </c>
      <c r="B373" s="115" t="s">
        <v>67</v>
      </c>
      <c r="H373" s="115" t="s">
        <v>73</v>
      </c>
      <c r="K373" s="115" t="s">
        <v>76</v>
      </c>
      <c r="O373" s="141"/>
      <c r="P373" s="115" t="s">
        <v>99</v>
      </c>
      <c r="Q373" s="115">
        <v>18</v>
      </c>
      <c r="R373" s="115" t="s">
        <v>181</v>
      </c>
      <c r="S373" s="115" t="s">
        <v>207</v>
      </c>
      <c r="T373" s="115" t="s">
        <v>85</v>
      </c>
      <c r="U373" s="115" t="s">
        <v>86</v>
      </c>
      <c r="V373" s="115" t="s">
        <v>87</v>
      </c>
      <c r="W373" s="115" t="s">
        <v>96</v>
      </c>
      <c r="X373" s="115" t="s">
        <v>112</v>
      </c>
      <c r="Y373" s="115" t="s">
        <v>98</v>
      </c>
      <c r="Z373" s="115" t="s">
        <v>91</v>
      </c>
      <c r="AA373" s="115" t="s">
        <v>86</v>
      </c>
    </row>
    <row r="374" spans="1:27">
      <c r="A374" s="115">
        <v>7020351874</v>
      </c>
      <c r="B374" s="115" t="s">
        <v>67</v>
      </c>
      <c r="E374" s="115" t="s">
        <v>70</v>
      </c>
      <c r="M374" s="115" t="s">
        <v>78</v>
      </c>
      <c r="O374" s="141"/>
      <c r="P374" s="115" t="s">
        <v>99</v>
      </c>
      <c r="Q374" s="115">
        <v>17</v>
      </c>
      <c r="R374" s="115" t="s">
        <v>181</v>
      </c>
      <c r="S374" s="115" t="s">
        <v>219</v>
      </c>
      <c r="T374" s="115" t="s">
        <v>107</v>
      </c>
      <c r="U374" s="115" t="s">
        <v>91</v>
      </c>
      <c r="V374" s="115" t="s">
        <v>87</v>
      </c>
      <c r="W374" s="115" t="s">
        <v>101</v>
      </c>
      <c r="X374" s="115" t="s">
        <v>112</v>
      </c>
      <c r="Y374" s="115" t="s">
        <v>95</v>
      </c>
      <c r="Z374" s="115" t="s">
        <v>91</v>
      </c>
      <c r="AA374" s="115" t="s">
        <v>91</v>
      </c>
    </row>
    <row r="375" spans="1:27">
      <c r="A375" s="115">
        <v>7020348079</v>
      </c>
      <c r="B375" s="115" t="s">
        <v>67</v>
      </c>
      <c r="O375" s="141"/>
      <c r="P375" s="115" t="s">
        <v>99</v>
      </c>
      <c r="Q375" s="115">
        <v>20</v>
      </c>
      <c r="R375" s="115" t="s">
        <v>181</v>
      </c>
      <c r="S375" s="115" t="s">
        <v>207</v>
      </c>
      <c r="T375" s="115" t="s">
        <v>107</v>
      </c>
      <c r="U375" s="115" t="s">
        <v>91</v>
      </c>
      <c r="V375" s="115" t="s">
        <v>467</v>
      </c>
      <c r="W375" s="115" t="s">
        <v>93</v>
      </c>
      <c r="X375" s="115" t="s">
        <v>94</v>
      </c>
      <c r="Y375" s="115" t="s">
        <v>90</v>
      </c>
      <c r="Z375" s="115" t="s">
        <v>91</v>
      </c>
      <c r="AA375" s="115" t="s">
        <v>91</v>
      </c>
    </row>
    <row r="376" spans="1:27">
      <c r="A376" s="115">
        <v>7020348079</v>
      </c>
      <c r="B376" s="115" t="s">
        <v>67</v>
      </c>
      <c r="O376" s="141"/>
      <c r="P376" s="115" t="s">
        <v>99</v>
      </c>
      <c r="Q376" s="115">
        <v>20</v>
      </c>
      <c r="R376" s="115" t="s">
        <v>181</v>
      </c>
      <c r="S376" s="115" t="s">
        <v>207</v>
      </c>
      <c r="T376" s="115" t="s">
        <v>107</v>
      </c>
      <c r="U376" s="115" t="s">
        <v>91</v>
      </c>
      <c r="V376" s="115" t="s">
        <v>475</v>
      </c>
      <c r="W376" s="115" t="s">
        <v>93</v>
      </c>
      <c r="X376" s="115" t="s">
        <v>94</v>
      </c>
      <c r="Y376" s="115" t="s">
        <v>90</v>
      </c>
      <c r="Z376" s="115" t="s">
        <v>91</v>
      </c>
      <c r="AA376" s="115" t="s">
        <v>91</v>
      </c>
    </row>
    <row r="377" spans="1:27">
      <c r="A377" s="115">
        <v>7045793721</v>
      </c>
      <c r="B377" s="115" t="s">
        <v>67</v>
      </c>
      <c r="C377" s="115" t="s">
        <v>68</v>
      </c>
      <c r="E377" s="115" t="s">
        <v>70</v>
      </c>
      <c r="J377" s="115" t="s">
        <v>75</v>
      </c>
      <c r="K377" s="115" t="s">
        <v>76</v>
      </c>
      <c r="M377" s="115" t="s">
        <v>78</v>
      </c>
      <c r="O377" s="141"/>
      <c r="P377" s="115" t="s">
        <v>83</v>
      </c>
      <c r="Q377" s="115">
        <v>52</v>
      </c>
      <c r="R377" s="115" t="s">
        <v>181</v>
      </c>
      <c r="S377" s="115" t="s">
        <v>208</v>
      </c>
      <c r="T377" s="115" t="s">
        <v>85</v>
      </c>
      <c r="U377" s="115" t="s">
        <v>86</v>
      </c>
      <c r="V377" s="115" t="s">
        <v>87</v>
      </c>
      <c r="W377" s="115" t="s">
        <v>88</v>
      </c>
      <c r="X377" s="115" t="s">
        <v>111</v>
      </c>
      <c r="Y377" s="115" t="s">
        <v>90</v>
      </c>
      <c r="Z377" s="115" t="s">
        <v>91</v>
      </c>
      <c r="AA377" s="115" t="s">
        <v>91</v>
      </c>
    </row>
    <row r="378" spans="1:27">
      <c r="A378" s="115">
        <v>7020346866</v>
      </c>
      <c r="B378" s="115" t="s">
        <v>67</v>
      </c>
      <c r="O378" s="141"/>
      <c r="P378" s="115" t="s">
        <v>83</v>
      </c>
      <c r="Q378" s="115">
        <v>31</v>
      </c>
      <c r="R378" s="115" t="s">
        <v>181</v>
      </c>
      <c r="T378" s="115" t="s">
        <v>85</v>
      </c>
      <c r="U378" s="115" t="s">
        <v>86</v>
      </c>
      <c r="V378" s="115" t="s">
        <v>87</v>
      </c>
      <c r="W378" s="115" t="s">
        <v>93</v>
      </c>
      <c r="X378" s="115" t="s">
        <v>89</v>
      </c>
      <c r="Y378" s="115" t="s">
        <v>98</v>
      </c>
      <c r="Z378" s="115" t="s">
        <v>91</v>
      </c>
      <c r="AA378" s="115" t="s">
        <v>91</v>
      </c>
    </row>
    <row r="379" spans="1:27">
      <c r="A379" s="115">
        <v>7020353395</v>
      </c>
      <c r="M379" s="115" t="s">
        <v>78</v>
      </c>
      <c r="O379" s="141"/>
      <c r="P379" s="115" t="s">
        <v>99</v>
      </c>
      <c r="Q379" s="115">
        <v>34</v>
      </c>
      <c r="R379" s="115" t="s">
        <v>181</v>
      </c>
      <c r="S379" s="115" t="s">
        <v>223</v>
      </c>
      <c r="T379" s="115" t="s">
        <v>97</v>
      </c>
      <c r="U379" s="115" t="s">
        <v>86</v>
      </c>
      <c r="V379" s="115" t="s">
        <v>87</v>
      </c>
      <c r="W379" s="115" t="s">
        <v>93</v>
      </c>
      <c r="X379" s="115" t="s">
        <v>94</v>
      </c>
      <c r="Y379" s="115" t="s">
        <v>98</v>
      </c>
      <c r="Z379" s="115" t="s">
        <v>91</v>
      </c>
      <c r="AA379" s="115" t="s">
        <v>91</v>
      </c>
    </row>
    <row r="380" spans="1:27">
      <c r="A380" s="115">
        <v>7045786308</v>
      </c>
      <c r="F380" s="115" t="s">
        <v>71</v>
      </c>
      <c r="G380" s="115" t="s">
        <v>72</v>
      </c>
      <c r="O380" s="141"/>
      <c r="P380" s="115" t="s">
        <v>83</v>
      </c>
      <c r="R380" s="115" t="s">
        <v>181</v>
      </c>
      <c r="S380" s="115" t="s">
        <v>190</v>
      </c>
      <c r="T380" s="115" t="s">
        <v>85</v>
      </c>
      <c r="U380" s="115" t="s">
        <v>86</v>
      </c>
      <c r="V380" s="115" t="s">
        <v>87</v>
      </c>
      <c r="W380" s="115" t="s">
        <v>100</v>
      </c>
      <c r="X380" s="115" t="s">
        <v>94</v>
      </c>
      <c r="Y380" s="115" t="s">
        <v>106</v>
      </c>
      <c r="Z380" s="115" t="s">
        <v>91</v>
      </c>
      <c r="AA380" s="115" t="s">
        <v>86</v>
      </c>
    </row>
    <row r="381" spans="1:27">
      <c r="A381" s="115">
        <v>7011078879</v>
      </c>
      <c r="B381" s="115" t="s">
        <v>67</v>
      </c>
      <c r="O381" s="141"/>
      <c r="P381" s="115" t="s">
        <v>83</v>
      </c>
      <c r="Q381" s="115">
        <v>42</v>
      </c>
      <c r="R381" s="115" t="s">
        <v>84</v>
      </c>
      <c r="S381" s="115" t="s">
        <v>138</v>
      </c>
      <c r="T381" s="115" t="s">
        <v>85</v>
      </c>
      <c r="U381" s="115" t="s">
        <v>86</v>
      </c>
      <c r="V381" s="115" t="s">
        <v>87</v>
      </c>
      <c r="X381" s="115" t="s">
        <v>89</v>
      </c>
      <c r="Y381" s="115" t="s">
        <v>90</v>
      </c>
      <c r="Z381" s="115" t="s">
        <v>91</v>
      </c>
      <c r="AA381" s="115" t="s">
        <v>91</v>
      </c>
    </row>
    <row r="382" spans="1:27">
      <c r="A382" s="115">
        <v>7044844527</v>
      </c>
      <c r="B382" s="115" t="s">
        <v>67</v>
      </c>
      <c r="N382" s="115" t="s">
        <v>79</v>
      </c>
      <c r="O382" s="141"/>
      <c r="P382" s="115" t="s">
        <v>99</v>
      </c>
      <c r="Q382" s="115">
        <v>31</v>
      </c>
      <c r="R382" s="115" t="s">
        <v>181</v>
      </c>
      <c r="S382" s="115" t="s">
        <v>436</v>
      </c>
      <c r="T382" s="115" t="s">
        <v>85</v>
      </c>
      <c r="U382" s="115" t="s">
        <v>86</v>
      </c>
      <c r="V382" s="115" t="s">
        <v>87</v>
      </c>
      <c r="W382" s="115" t="s">
        <v>88</v>
      </c>
      <c r="X382" s="115" t="s">
        <v>94</v>
      </c>
      <c r="Y382" s="115" t="s">
        <v>103</v>
      </c>
      <c r="Z382" s="115" t="s">
        <v>91</v>
      </c>
    </row>
    <row r="383" spans="1:27">
      <c r="A383" s="115">
        <v>6985720384</v>
      </c>
      <c r="B383" s="115" t="s">
        <v>67</v>
      </c>
      <c r="K383" s="115" t="s">
        <v>76</v>
      </c>
      <c r="O383" s="141"/>
      <c r="P383" s="115" t="s">
        <v>83</v>
      </c>
      <c r="Q383" s="115">
        <v>46</v>
      </c>
      <c r="R383" s="115" t="s">
        <v>181</v>
      </c>
      <c r="S383" s="115" t="s">
        <v>433</v>
      </c>
      <c r="T383" s="115" t="s">
        <v>85</v>
      </c>
      <c r="U383" s="115" t="s">
        <v>86</v>
      </c>
      <c r="W383" s="115" t="s">
        <v>101</v>
      </c>
      <c r="X383" s="115" t="s">
        <v>89</v>
      </c>
      <c r="Z383" s="115" t="s">
        <v>91</v>
      </c>
      <c r="AA383" s="115" t="s">
        <v>91</v>
      </c>
    </row>
    <row r="384" spans="1:27">
      <c r="A384" s="115">
        <v>7020356811</v>
      </c>
      <c r="B384" s="115" t="s">
        <v>67</v>
      </c>
      <c r="C384" s="115" t="s">
        <v>68</v>
      </c>
      <c r="D384" s="115" t="s">
        <v>69</v>
      </c>
      <c r="M384" s="115" t="s">
        <v>78</v>
      </c>
      <c r="N384" s="115" t="s">
        <v>79</v>
      </c>
      <c r="O384" s="141"/>
      <c r="P384" s="115" t="s">
        <v>99</v>
      </c>
      <c r="Q384" s="115">
        <v>25</v>
      </c>
      <c r="R384" s="115" t="s">
        <v>181</v>
      </c>
      <c r="S384" s="115" t="s">
        <v>206</v>
      </c>
      <c r="T384" s="115" t="s">
        <v>107</v>
      </c>
      <c r="U384" s="115" t="s">
        <v>91</v>
      </c>
      <c r="V384" s="115" t="s">
        <v>465</v>
      </c>
      <c r="W384" s="115" t="s">
        <v>93</v>
      </c>
      <c r="X384" s="115" t="s">
        <v>94</v>
      </c>
      <c r="Y384" s="115" t="s">
        <v>90</v>
      </c>
      <c r="Z384" s="115" t="s">
        <v>117</v>
      </c>
      <c r="AA384" s="115" t="s">
        <v>91</v>
      </c>
    </row>
    <row r="385" spans="1:27">
      <c r="A385" s="115">
        <v>7020356811</v>
      </c>
      <c r="B385" s="115" t="s">
        <v>67</v>
      </c>
      <c r="C385" s="115" t="s">
        <v>68</v>
      </c>
      <c r="D385" s="115" t="s">
        <v>69</v>
      </c>
      <c r="M385" s="115" t="s">
        <v>78</v>
      </c>
      <c r="N385" s="115" t="s">
        <v>79</v>
      </c>
      <c r="O385" s="141"/>
      <c r="P385" s="115" t="s">
        <v>99</v>
      </c>
      <c r="Q385" s="115">
        <v>25</v>
      </c>
      <c r="R385" s="115" t="s">
        <v>181</v>
      </c>
      <c r="S385" s="115" t="s">
        <v>206</v>
      </c>
      <c r="T385" s="115" t="s">
        <v>107</v>
      </c>
      <c r="U385" s="115" t="s">
        <v>91</v>
      </c>
      <c r="V385" s="115" t="s">
        <v>497</v>
      </c>
      <c r="W385" s="115" t="s">
        <v>93</v>
      </c>
      <c r="X385" s="115" t="s">
        <v>94</v>
      </c>
      <c r="Y385" s="115" t="s">
        <v>90</v>
      </c>
      <c r="Z385" s="115" t="s">
        <v>117</v>
      </c>
      <c r="AA385" s="115" t="s">
        <v>91</v>
      </c>
    </row>
    <row r="386" spans="1:27">
      <c r="A386" s="115">
        <v>7020340302</v>
      </c>
      <c r="B386" s="115" t="s">
        <v>67</v>
      </c>
      <c r="E386" s="115" t="s">
        <v>70</v>
      </c>
      <c r="G386" s="115" t="s">
        <v>72</v>
      </c>
      <c r="K386" s="115" t="s">
        <v>76</v>
      </c>
      <c r="O386" s="141"/>
      <c r="P386" s="115" t="s">
        <v>83</v>
      </c>
      <c r="Q386" s="115">
        <v>51</v>
      </c>
      <c r="R386" s="115" t="s">
        <v>181</v>
      </c>
      <c r="S386" s="115" t="s">
        <v>207</v>
      </c>
      <c r="T386" s="115" t="s">
        <v>85</v>
      </c>
      <c r="U386" s="115" t="s">
        <v>86</v>
      </c>
      <c r="V386" s="115" t="s">
        <v>87</v>
      </c>
      <c r="W386" s="115" t="s">
        <v>100</v>
      </c>
      <c r="X386" s="115" t="s">
        <v>89</v>
      </c>
      <c r="Y386" s="115" t="s">
        <v>90</v>
      </c>
      <c r="Z386" s="115" t="s">
        <v>91</v>
      </c>
      <c r="AA386" s="115" t="s">
        <v>91</v>
      </c>
    </row>
    <row r="387" spans="1:27">
      <c r="A387" s="115">
        <v>6985471899</v>
      </c>
      <c r="O387" s="141"/>
      <c r="P387" s="115" t="s">
        <v>83</v>
      </c>
      <c r="Q387" s="115">
        <v>62</v>
      </c>
      <c r="T387" s="115" t="s">
        <v>85</v>
      </c>
      <c r="U387" s="115" t="s">
        <v>86</v>
      </c>
      <c r="W387" s="115" t="s">
        <v>101</v>
      </c>
      <c r="X387" s="115" t="s">
        <v>89</v>
      </c>
      <c r="Y387" s="115" t="s">
        <v>113</v>
      </c>
      <c r="Z387" s="115" t="s">
        <v>91</v>
      </c>
      <c r="AA387" s="115" t="s">
        <v>91</v>
      </c>
    </row>
    <row r="388" spans="1:27">
      <c r="A388" s="115">
        <v>7020340749</v>
      </c>
      <c r="B388" s="115" t="s">
        <v>67</v>
      </c>
      <c r="O388" s="141"/>
      <c r="P388" s="115" t="s">
        <v>99</v>
      </c>
      <c r="Q388" s="115">
        <v>27</v>
      </c>
      <c r="R388" s="115" t="s">
        <v>181</v>
      </c>
      <c r="S388" s="115" t="s">
        <v>183</v>
      </c>
      <c r="T388" s="115" t="s">
        <v>85</v>
      </c>
      <c r="U388" s="115" t="s">
        <v>86</v>
      </c>
      <c r="V388" s="115" t="s">
        <v>87</v>
      </c>
      <c r="W388" s="115" t="s">
        <v>93</v>
      </c>
      <c r="X388" s="115" t="s">
        <v>102</v>
      </c>
      <c r="Y388" s="115" t="s">
        <v>90</v>
      </c>
      <c r="Z388" s="115" t="s">
        <v>86</v>
      </c>
      <c r="AA388" s="115" t="s">
        <v>91</v>
      </c>
    </row>
    <row r="389" spans="1:27">
      <c r="A389" s="115">
        <v>6985461855</v>
      </c>
      <c r="F389" s="115" t="s">
        <v>71</v>
      </c>
      <c r="O389" s="141"/>
      <c r="P389" s="115" t="s">
        <v>83</v>
      </c>
      <c r="Q389" s="115">
        <v>39</v>
      </c>
      <c r="R389" s="115" t="s">
        <v>181</v>
      </c>
      <c r="S389" s="115" t="s">
        <v>239</v>
      </c>
      <c r="T389" s="115" t="s">
        <v>85</v>
      </c>
      <c r="U389" s="115" t="s">
        <v>86</v>
      </c>
      <c r="V389" s="115" t="s">
        <v>116</v>
      </c>
      <c r="W389" s="115" t="s">
        <v>93</v>
      </c>
      <c r="X389" s="115" t="s">
        <v>94</v>
      </c>
      <c r="Y389" s="115" t="s">
        <v>113</v>
      </c>
      <c r="Z389" s="115" t="s">
        <v>91</v>
      </c>
      <c r="AA389" s="115" t="s">
        <v>91</v>
      </c>
    </row>
    <row r="390" spans="1:27">
      <c r="A390" s="115">
        <v>6982474682</v>
      </c>
      <c r="B390" s="115" t="s">
        <v>67</v>
      </c>
      <c r="E390" s="115" t="s">
        <v>70</v>
      </c>
      <c r="K390" s="115" t="s">
        <v>76</v>
      </c>
      <c r="O390" s="141"/>
      <c r="P390" s="115" t="s">
        <v>99</v>
      </c>
      <c r="Q390" s="115">
        <v>58</v>
      </c>
      <c r="R390" s="115" t="s">
        <v>181</v>
      </c>
      <c r="S390" s="115" t="s">
        <v>433</v>
      </c>
      <c r="T390" s="115" t="s">
        <v>85</v>
      </c>
      <c r="U390" s="115" t="s">
        <v>86</v>
      </c>
      <c r="V390" s="115" t="s">
        <v>87</v>
      </c>
      <c r="W390" s="115" t="s">
        <v>101</v>
      </c>
      <c r="X390" s="115" t="s">
        <v>89</v>
      </c>
      <c r="Y390" s="115" t="s">
        <v>90</v>
      </c>
      <c r="Z390" s="115" t="s">
        <v>91</v>
      </c>
      <c r="AA390" s="115" t="s">
        <v>91</v>
      </c>
    </row>
    <row r="391" spans="1:27">
      <c r="A391" s="115">
        <v>5607587056</v>
      </c>
      <c r="K391" s="115" t="s">
        <v>76</v>
      </c>
      <c r="O391" s="141"/>
    </row>
    <row r="392" spans="1:27">
      <c r="A392" s="115">
        <v>5580488384</v>
      </c>
      <c r="B392" s="115" t="s">
        <v>67</v>
      </c>
      <c r="K392" s="115" t="s">
        <v>76</v>
      </c>
      <c r="O392" s="141"/>
      <c r="P392" s="115" t="s">
        <v>83</v>
      </c>
      <c r="Q392" s="115">
        <v>51</v>
      </c>
      <c r="R392" s="115" t="s">
        <v>432</v>
      </c>
      <c r="T392" s="115" t="s">
        <v>85</v>
      </c>
      <c r="U392" s="115" t="s">
        <v>86</v>
      </c>
      <c r="V392" s="115" t="s">
        <v>108</v>
      </c>
      <c r="W392" s="115" t="s">
        <v>93</v>
      </c>
      <c r="X392" s="115" t="s">
        <v>111</v>
      </c>
      <c r="Y392" s="115" t="s">
        <v>90</v>
      </c>
      <c r="Z392" s="115" t="s">
        <v>86</v>
      </c>
    </row>
    <row r="393" spans="1:27">
      <c r="A393" s="115">
        <v>5606236702</v>
      </c>
      <c r="D393" s="115" t="s">
        <v>69</v>
      </c>
      <c r="N393" s="115" t="s">
        <v>79</v>
      </c>
      <c r="O393" s="141"/>
      <c r="P393" s="115" t="s">
        <v>99</v>
      </c>
      <c r="Q393" s="115">
        <v>19</v>
      </c>
      <c r="R393" s="115" t="s">
        <v>181</v>
      </c>
      <c r="S393" s="115" t="s">
        <v>202</v>
      </c>
    </row>
    <row r="394" spans="1:27">
      <c r="A394" s="115">
        <v>5607839426</v>
      </c>
      <c r="B394" s="115" t="s">
        <v>67</v>
      </c>
      <c r="H394" s="115" t="s">
        <v>73</v>
      </c>
      <c r="K394" s="115" t="s">
        <v>76</v>
      </c>
      <c r="O394" s="141"/>
      <c r="P394" s="115" t="s">
        <v>83</v>
      </c>
      <c r="Q394" s="115">
        <v>15</v>
      </c>
      <c r="R394" s="115" t="s">
        <v>84</v>
      </c>
      <c r="S394" s="115" t="s">
        <v>142</v>
      </c>
      <c r="T394" s="115" t="s">
        <v>107</v>
      </c>
      <c r="U394" s="115" t="s">
        <v>86</v>
      </c>
      <c r="V394" s="115" t="s">
        <v>108</v>
      </c>
      <c r="W394" s="115" t="s">
        <v>104</v>
      </c>
      <c r="X394" s="115" t="s">
        <v>109</v>
      </c>
      <c r="Y394" s="115" t="s">
        <v>95</v>
      </c>
      <c r="Z394" s="115" t="s">
        <v>86</v>
      </c>
    </row>
    <row r="395" spans="1:27">
      <c r="A395" s="115">
        <v>5578863161</v>
      </c>
      <c r="B395" s="115" t="s">
        <v>67</v>
      </c>
      <c r="J395" s="115" t="s">
        <v>75</v>
      </c>
      <c r="K395" s="115" t="s">
        <v>76</v>
      </c>
      <c r="N395" s="115" t="s">
        <v>79</v>
      </c>
      <c r="O395" s="141"/>
      <c r="P395" s="115" t="s">
        <v>83</v>
      </c>
      <c r="Q395" s="115">
        <v>18</v>
      </c>
      <c r="R395" s="115" t="s">
        <v>84</v>
      </c>
      <c r="S395" s="115" t="s">
        <v>453</v>
      </c>
      <c r="T395" s="115" t="s">
        <v>97</v>
      </c>
      <c r="U395" s="115" t="s">
        <v>91</v>
      </c>
      <c r="V395" s="115" t="s">
        <v>108</v>
      </c>
      <c r="W395" s="115" t="s">
        <v>88</v>
      </c>
      <c r="X395" s="115" t="s">
        <v>102</v>
      </c>
      <c r="Y395" s="115" t="s">
        <v>95</v>
      </c>
      <c r="Z395" s="115" t="s">
        <v>86</v>
      </c>
    </row>
    <row r="396" spans="1:27">
      <c r="A396" s="115">
        <v>5580250339</v>
      </c>
      <c r="B396" s="115" t="s">
        <v>67</v>
      </c>
      <c r="G396" s="115" t="s">
        <v>72</v>
      </c>
      <c r="H396" s="115" t="s">
        <v>73</v>
      </c>
      <c r="K396" s="115" t="s">
        <v>76</v>
      </c>
      <c r="M396" s="115" t="s">
        <v>78</v>
      </c>
      <c r="O396" s="141"/>
    </row>
    <row r="397" spans="1:27">
      <c r="A397" s="115">
        <v>5604375105</v>
      </c>
      <c r="H397" s="115" t="s">
        <v>73</v>
      </c>
      <c r="I397" s="115" t="s">
        <v>74</v>
      </c>
      <c r="L397" s="115" t="s">
        <v>77</v>
      </c>
      <c r="O397" s="141"/>
    </row>
    <row r="398" spans="1:27">
      <c r="A398" s="115">
        <v>5580702893</v>
      </c>
      <c r="D398" s="115" t="s">
        <v>69</v>
      </c>
      <c r="H398" s="115" t="s">
        <v>73</v>
      </c>
      <c r="M398" s="115" t="s">
        <v>78</v>
      </c>
      <c r="O398" s="141"/>
      <c r="P398" s="115" t="s">
        <v>83</v>
      </c>
      <c r="Q398" s="115">
        <v>17</v>
      </c>
      <c r="R398" s="115" t="s">
        <v>181</v>
      </c>
    </row>
    <row r="399" spans="1:27">
      <c r="A399" s="115">
        <v>6982461297</v>
      </c>
      <c r="C399" s="115" t="s">
        <v>68</v>
      </c>
      <c r="D399" s="115" t="s">
        <v>69</v>
      </c>
      <c r="G399" s="115" t="s">
        <v>72</v>
      </c>
      <c r="L399" s="115" t="s">
        <v>77</v>
      </c>
      <c r="O399" s="141"/>
      <c r="P399" s="115" t="s">
        <v>99</v>
      </c>
      <c r="Q399" s="115">
        <v>40</v>
      </c>
      <c r="R399" s="115" t="s">
        <v>181</v>
      </c>
      <c r="T399" s="115" t="s">
        <v>97</v>
      </c>
      <c r="V399" s="115" t="s">
        <v>485</v>
      </c>
      <c r="W399" s="115" t="s">
        <v>96</v>
      </c>
      <c r="X399" s="115" t="s">
        <v>102</v>
      </c>
      <c r="Y399" s="115" t="s">
        <v>90</v>
      </c>
      <c r="Z399" s="115" t="s">
        <v>91</v>
      </c>
      <c r="AA399" s="115" t="s">
        <v>91</v>
      </c>
    </row>
    <row r="400" spans="1:27">
      <c r="A400" s="115">
        <v>5610221451</v>
      </c>
      <c r="B400" s="115" t="s">
        <v>67</v>
      </c>
      <c r="G400" s="115" t="s">
        <v>72</v>
      </c>
      <c r="O400" s="141"/>
      <c r="P400" s="115" t="s">
        <v>83</v>
      </c>
      <c r="Q400" s="115">
        <v>50</v>
      </c>
      <c r="R400" s="115" t="s">
        <v>181</v>
      </c>
      <c r="S400" s="115" t="s">
        <v>205</v>
      </c>
      <c r="T400" s="115" t="s">
        <v>97</v>
      </c>
      <c r="U400" s="115" t="s">
        <v>86</v>
      </c>
      <c r="V400" s="115" t="s">
        <v>87</v>
      </c>
      <c r="W400" s="115" t="s">
        <v>100</v>
      </c>
      <c r="X400" s="115" t="s">
        <v>89</v>
      </c>
      <c r="Y400" s="115" t="s">
        <v>90</v>
      </c>
      <c r="Z400" s="115" t="s">
        <v>91</v>
      </c>
      <c r="AA400" s="115" t="s">
        <v>91</v>
      </c>
    </row>
    <row r="401" spans="1:27">
      <c r="A401" s="115">
        <v>5597845595</v>
      </c>
      <c r="I401" s="115" t="s">
        <v>74</v>
      </c>
      <c r="K401" s="115" t="s">
        <v>76</v>
      </c>
      <c r="N401" s="115" t="s">
        <v>79</v>
      </c>
      <c r="O401" s="141"/>
    </row>
    <row r="402" spans="1:27">
      <c r="A402" s="115">
        <v>7020565222</v>
      </c>
      <c r="B402" s="115" t="s">
        <v>67</v>
      </c>
      <c r="E402" s="115" t="s">
        <v>70</v>
      </c>
      <c r="M402" s="115" t="s">
        <v>78</v>
      </c>
      <c r="O402" s="141"/>
      <c r="P402" s="115" t="s">
        <v>83</v>
      </c>
      <c r="Q402" s="115">
        <v>61</v>
      </c>
      <c r="R402" s="115" t="s">
        <v>181</v>
      </c>
      <c r="S402" s="115" t="s">
        <v>464</v>
      </c>
      <c r="T402" s="115" t="s">
        <v>97</v>
      </c>
      <c r="U402" s="115" t="s">
        <v>86</v>
      </c>
      <c r="V402" s="115" t="s">
        <v>87</v>
      </c>
      <c r="W402" s="115" t="s">
        <v>88</v>
      </c>
      <c r="X402" s="115" t="s">
        <v>94</v>
      </c>
      <c r="Y402" s="115" t="s">
        <v>90</v>
      </c>
      <c r="Z402" s="115" t="s">
        <v>91</v>
      </c>
      <c r="AA402" s="115" t="s">
        <v>91</v>
      </c>
    </row>
    <row r="403" spans="1:27">
      <c r="A403" s="115">
        <v>6982458448</v>
      </c>
      <c r="B403" s="115" t="s">
        <v>67</v>
      </c>
      <c r="F403" s="115" t="s">
        <v>71</v>
      </c>
      <c r="M403" s="115" t="s">
        <v>78</v>
      </c>
      <c r="O403" s="141"/>
      <c r="P403" s="115" t="s">
        <v>83</v>
      </c>
      <c r="Q403" s="115">
        <v>57</v>
      </c>
      <c r="R403" s="115" t="s">
        <v>181</v>
      </c>
      <c r="S403" s="115" t="s">
        <v>195</v>
      </c>
      <c r="T403" s="115" t="s">
        <v>85</v>
      </c>
      <c r="U403" s="115" t="s">
        <v>86</v>
      </c>
      <c r="V403" s="115" t="s">
        <v>87</v>
      </c>
      <c r="W403" s="115" t="s">
        <v>101</v>
      </c>
      <c r="X403" s="115" t="s">
        <v>111</v>
      </c>
      <c r="Y403" s="115" t="s">
        <v>90</v>
      </c>
      <c r="Z403" s="115" t="s">
        <v>91</v>
      </c>
      <c r="AA403" s="115" t="s">
        <v>91</v>
      </c>
    </row>
    <row r="404" spans="1:27">
      <c r="A404" s="115">
        <v>6985189816</v>
      </c>
      <c r="B404" s="115" t="s">
        <v>67</v>
      </c>
      <c r="O404" s="141"/>
      <c r="P404" s="115" t="s">
        <v>99</v>
      </c>
      <c r="Q404" s="115">
        <v>55</v>
      </c>
      <c r="R404" s="115" t="s">
        <v>181</v>
      </c>
      <c r="T404" s="115" t="s">
        <v>85</v>
      </c>
      <c r="V404" s="115" t="s">
        <v>87</v>
      </c>
      <c r="W404" s="115" t="s">
        <v>100</v>
      </c>
      <c r="X404" s="115" t="s">
        <v>102</v>
      </c>
      <c r="Y404" s="115" t="s">
        <v>90</v>
      </c>
      <c r="Z404" s="115" t="s">
        <v>91</v>
      </c>
      <c r="AA404" s="115" t="s">
        <v>91</v>
      </c>
    </row>
    <row r="405" spans="1:27">
      <c r="A405" s="115">
        <v>5579206559</v>
      </c>
      <c r="D405" s="115" t="s">
        <v>69</v>
      </c>
      <c r="F405" s="115" t="s">
        <v>71</v>
      </c>
      <c r="N405" s="115" t="s">
        <v>79</v>
      </c>
      <c r="O405" s="141"/>
      <c r="P405" s="115" t="s">
        <v>99</v>
      </c>
      <c r="Q405" s="115">
        <v>41</v>
      </c>
      <c r="R405" s="115" t="s">
        <v>84</v>
      </c>
      <c r="S405" s="115" t="s">
        <v>463</v>
      </c>
      <c r="T405" s="115" t="s">
        <v>85</v>
      </c>
      <c r="U405" s="115" t="s">
        <v>91</v>
      </c>
      <c r="V405" s="115" t="s">
        <v>108</v>
      </c>
      <c r="W405" s="115" t="s">
        <v>93</v>
      </c>
      <c r="X405" s="115" t="s">
        <v>102</v>
      </c>
      <c r="Y405" s="115" t="s">
        <v>90</v>
      </c>
      <c r="Z405" s="115" t="s">
        <v>91</v>
      </c>
    </row>
    <row r="406" spans="1:27">
      <c r="A406" s="115">
        <v>5611079722</v>
      </c>
      <c r="E406" s="115" t="s">
        <v>70</v>
      </c>
      <c r="O406" s="141"/>
      <c r="P406" s="115" t="s">
        <v>83</v>
      </c>
      <c r="Q406" s="115">
        <v>24</v>
      </c>
      <c r="R406" s="115" t="s">
        <v>432</v>
      </c>
      <c r="T406" s="115" t="s">
        <v>443</v>
      </c>
      <c r="U406" s="115" t="s">
        <v>91</v>
      </c>
      <c r="V406" s="115" t="s">
        <v>108</v>
      </c>
      <c r="W406" s="115" t="s">
        <v>93</v>
      </c>
      <c r="X406" s="115" t="s">
        <v>105</v>
      </c>
      <c r="Y406" s="115" t="s">
        <v>90</v>
      </c>
      <c r="Z406" s="115" t="s">
        <v>91</v>
      </c>
    </row>
    <row r="407" spans="1:27">
      <c r="A407" s="115">
        <v>5580852569</v>
      </c>
      <c r="B407" s="115" t="s">
        <v>67</v>
      </c>
      <c r="K407" s="115" t="s">
        <v>76</v>
      </c>
      <c r="M407" s="115" t="s">
        <v>78</v>
      </c>
      <c r="O407" s="141"/>
      <c r="P407" s="115" t="s">
        <v>99</v>
      </c>
      <c r="Q407" s="115">
        <v>44</v>
      </c>
      <c r="R407" s="115" t="s">
        <v>432</v>
      </c>
      <c r="T407" s="115" t="s">
        <v>107</v>
      </c>
      <c r="U407" s="115" t="s">
        <v>91</v>
      </c>
      <c r="V407" s="115" t="s">
        <v>108</v>
      </c>
      <c r="W407" s="115" t="s">
        <v>104</v>
      </c>
      <c r="X407" s="115" t="s">
        <v>102</v>
      </c>
      <c r="Y407" s="115" t="s">
        <v>90</v>
      </c>
      <c r="Z407" s="115" t="s">
        <v>91</v>
      </c>
    </row>
    <row r="408" spans="1:27">
      <c r="A408" s="115">
        <v>5589772482</v>
      </c>
      <c r="B408" s="115" t="s">
        <v>67</v>
      </c>
      <c r="E408" s="115" t="s">
        <v>70</v>
      </c>
      <c r="G408" s="115" t="s">
        <v>72</v>
      </c>
      <c r="M408" s="115" t="s">
        <v>78</v>
      </c>
      <c r="O408" s="141"/>
      <c r="P408" s="115" t="s">
        <v>83</v>
      </c>
      <c r="Q408" s="115">
        <v>62</v>
      </c>
      <c r="R408" s="115" t="s">
        <v>84</v>
      </c>
      <c r="S408" s="115" t="s">
        <v>123</v>
      </c>
      <c r="T408" s="115" t="s">
        <v>97</v>
      </c>
      <c r="U408" s="115" t="s">
        <v>86</v>
      </c>
      <c r="V408" s="115" t="s">
        <v>87</v>
      </c>
      <c r="W408" s="115" t="s">
        <v>88</v>
      </c>
      <c r="X408" s="115" t="s">
        <v>89</v>
      </c>
      <c r="Y408" s="115" t="s">
        <v>106</v>
      </c>
      <c r="Z408" s="115" t="s">
        <v>91</v>
      </c>
    </row>
    <row r="409" spans="1:27">
      <c r="A409" s="115">
        <v>5610658518</v>
      </c>
      <c r="D409" s="115" t="s">
        <v>69</v>
      </c>
      <c r="E409" s="115" t="s">
        <v>70</v>
      </c>
      <c r="G409" s="115" t="s">
        <v>72</v>
      </c>
      <c r="O409" s="141"/>
    </row>
    <row r="410" spans="1:27">
      <c r="A410" s="115">
        <v>5595572976</v>
      </c>
      <c r="K410" s="115" t="s">
        <v>76</v>
      </c>
      <c r="M410" s="115" t="s">
        <v>78</v>
      </c>
      <c r="N410" s="115" t="s">
        <v>79</v>
      </c>
      <c r="O410" s="141"/>
      <c r="P410" s="115" t="s">
        <v>83</v>
      </c>
      <c r="Q410" s="115">
        <v>18</v>
      </c>
      <c r="R410" s="115" t="s">
        <v>84</v>
      </c>
    </row>
    <row r="411" spans="1:27">
      <c r="A411" s="115">
        <v>5591435525</v>
      </c>
      <c r="G411" s="115" t="s">
        <v>72</v>
      </c>
      <c r="H411" s="115" t="s">
        <v>73</v>
      </c>
      <c r="K411" s="115" t="s">
        <v>76</v>
      </c>
      <c r="O411" s="141"/>
      <c r="P411" s="115" t="s">
        <v>83</v>
      </c>
      <c r="Q411" s="115">
        <v>21</v>
      </c>
      <c r="R411" s="115" t="s">
        <v>432</v>
      </c>
    </row>
    <row r="412" spans="1:27">
      <c r="A412" s="115">
        <v>5599268498</v>
      </c>
      <c r="E412" s="115" t="s">
        <v>70</v>
      </c>
      <c r="J412" s="115" t="s">
        <v>75</v>
      </c>
      <c r="K412" s="115" t="s">
        <v>76</v>
      </c>
      <c r="O412" s="141"/>
      <c r="P412" s="115" t="s">
        <v>83</v>
      </c>
      <c r="Q412" s="115">
        <v>49</v>
      </c>
      <c r="R412" s="115" t="s">
        <v>84</v>
      </c>
      <c r="S412" s="115" t="s">
        <v>444</v>
      </c>
      <c r="T412" s="115" t="s">
        <v>85</v>
      </c>
      <c r="U412" s="115" t="s">
        <v>91</v>
      </c>
      <c r="V412" s="115" t="s">
        <v>108</v>
      </c>
      <c r="W412" s="115" t="s">
        <v>96</v>
      </c>
      <c r="X412" s="115" t="s">
        <v>102</v>
      </c>
      <c r="Y412" s="115" t="s">
        <v>113</v>
      </c>
      <c r="Z412" s="115" t="s">
        <v>86</v>
      </c>
    </row>
    <row r="413" spans="1:27">
      <c r="A413" s="115">
        <v>5595782365</v>
      </c>
      <c r="O413" s="141"/>
    </row>
    <row r="414" spans="1:27">
      <c r="A414" s="115">
        <v>7044842447</v>
      </c>
      <c r="B414" s="115" t="s">
        <v>67</v>
      </c>
      <c r="M414" s="115" t="s">
        <v>78</v>
      </c>
      <c r="O414" s="141"/>
      <c r="P414" s="115" t="s">
        <v>83</v>
      </c>
      <c r="Q414" s="115">
        <v>19</v>
      </c>
      <c r="R414" s="115" t="s">
        <v>181</v>
      </c>
      <c r="S414" s="115" t="s">
        <v>220</v>
      </c>
      <c r="T414" s="115" t="s">
        <v>85</v>
      </c>
      <c r="U414" s="115" t="s">
        <v>86</v>
      </c>
      <c r="V414" s="115" t="s">
        <v>87</v>
      </c>
      <c r="W414" s="115" t="s">
        <v>100</v>
      </c>
      <c r="X414" s="115" t="s">
        <v>102</v>
      </c>
      <c r="Y414" s="115" t="s">
        <v>95</v>
      </c>
      <c r="Z414" s="115" t="s">
        <v>91</v>
      </c>
      <c r="AA414" s="115" t="s">
        <v>91</v>
      </c>
    </row>
    <row r="415" spans="1:27">
      <c r="A415" s="115">
        <v>7045782626</v>
      </c>
      <c r="B415" s="115" t="s">
        <v>67</v>
      </c>
      <c r="E415" s="115" t="s">
        <v>70</v>
      </c>
      <c r="F415" s="115" t="s">
        <v>71</v>
      </c>
      <c r="G415" s="115" t="s">
        <v>72</v>
      </c>
      <c r="K415" s="115" t="s">
        <v>76</v>
      </c>
      <c r="O415" s="141"/>
      <c r="P415" s="115" t="s">
        <v>99</v>
      </c>
      <c r="Q415" s="115">
        <v>65</v>
      </c>
      <c r="R415" s="115" t="s">
        <v>181</v>
      </c>
      <c r="S415" s="115" t="s">
        <v>186</v>
      </c>
      <c r="T415" s="115" t="s">
        <v>85</v>
      </c>
      <c r="U415" s="115" t="s">
        <v>86</v>
      </c>
      <c r="V415" s="115" t="s">
        <v>87</v>
      </c>
      <c r="X415" s="115" t="s">
        <v>120</v>
      </c>
      <c r="Y415" s="115" t="s">
        <v>106</v>
      </c>
      <c r="Z415" s="115" t="s">
        <v>91</v>
      </c>
      <c r="AA415" s="115" t="s">
        <v>91</v>
      </c>
    </row>
    <row r="416" spans="1:27">
      <c r="A416" s="115">
        <v>5587008069</v>
      </c>
      <c r="B416" s="115" t="s">
        <v>67</v>
      </c>
      <c r="H416" s="115" t="s">
        <v>73</v>
      </c>
      <c r="M416" s="115" t="s">
        <v>78</v>
      </c>
      <c r="O416" s="141"/>
      <c r="P416" s="115" t="s">
        <v>83</v>
      </c>
      <c r="Q416" s="115">
        <v>53</v>
      </c>
      <c r="R416" s="115" t="s">
        <v>181</v>
      </c>
      <c r="S416" s="115" t="s">
        <v>437</v>
      </c>
      <c r="T416" s="115" t="s">
        <v>85</v>
      </c>
      <c r="U416" s="115" t="s">
        <v>86</v>
      </c>
      <c r="V416" s="115" t="s">
        <v>87</v>
      </c>
      <c r="W416" s="115" t="s">
        <v>101</v>
      </c>
      <c r="X416" s="115" t="s">
        <v>111</v>
      </c>
      <c r="Y416" s="115" t="s">
        <v>90</v>
      </c>
      <c r="Z416" s="115" t="s">
        <v>91</v>
      </c>
      <c r="AA416" s="115" t="s">
        <v>91</v>
      </c>
    </row>
    <row r="417" spans="1:27">
      <c r="A417" s="115">
        <v>7011313922</v>
      </c>
      <c r="B417" s="115" t="s">
        <v>67</v>
      </c>
      <c r="D417" s="115" t="s">
        <v>69</v>
      </c>
      <c r="E417" s="115" t="s">
        <v>70</v>
      </c>
      <c r="M417" s="115" t="s">
        <v>78</v>
      </c>
      <c r="O417" s="141"/>
      <c r="P417" s="115" t="s">
        <v>99</v>
      </c>
      <c r="Q417" s="115">
        <v>47</v>
      </c>
      <c r="R417" s="115" t="s">
        <v>84</v>
      </c>
      <c r="S417" s="115" t="s">
        <v>129</v>
      </c>
      <c r="T417" s="115" t="s">
        <v>85</v>
      </c>
      <c r="U417" s="115" t="s">
        <v>86</v>
      </c>
      <c r="V417" s="115" t="s">
        <v>87</v>
      </c>
      <c r="W417" s="115" t="s">
        <v>88</v>
      </c>
      <c r="X417" s="115" t="s">
        <v>111</v>
      </c>
      <c r="Y417" s="115" t="s">
        <v>90</v>
      </c>
      <c r="Z417" s="115" t="s">
        <v>91</v>
      </c>
      <c r="AA417" s="115" t="s">
        <v>91</v>
      </c>
    </row>
    <row r="418" spans="1:27">
      <c r="A418" s="115">
        <v>7045769603</v>
      </c>
      <c r="E418" s="115" t="s">
        <v>70</v>
      </c>
      <c r="F418" s="115" t="s">
        <v>71</v>
      </c>
      <c r="G418" s="115" t="s">
        <v>72</v>
      </c>
      <c r="O418" s="141"/>
      <c r="P418" s="115" t="s">
        <v>99</v>
      </c>
      <c r="Q418" s="115">
        <v>73</v>
      </c>
      <c r="R418" s="115" t="s">
        <v>181</v>
      </c>
      <c r="S418" s="115" t="s">
        <v>206</v>
      </c>
      <c r="T418" s="115" t="s">
        <v>85</v>
      </c>
      <c r="V418" s="115" t="s">
        <v>87</v>
      </c>
      <c r="W418" s="115" t="s">
        <v>101</v>
      </c>
      <c r="X418" s="115" t="s">
        <v>102</v>
      </c>
      <c r="Y418" s="115" t="s">
        <v>106</v>
      </c>
      <c r="Z418" s="115" t="s">
        <v>91</v>
      </c>
      <c r="AA418" s="115" t="s">
        <v>86</v>
      </c>
    </row>
    <row r="419" spans="1:27">
      <c r="A419" s="115">
        <v>7007926596</v>
      </c>
      <c r="B419" s="115" t="s">
        <v>67</v>
      </c>
      <c r="D419" s="115" t="s">
        <v>69</v>
      </c>
      <c r="F419" s="115" t="s">
        <v>71</v>
      </c>
      <c r="G419" s="115" t="s">
        <v>72</v>
      </c>
      <c r="I419" s="115" t="s">
        <v>74</v>
      </c>
      <c r="M419" s="115" t="s">
        <v>78</v>
      </c>
      <c r="O419" s="141"/>
      <c r="P419" s="115" t="s">
        <v>99</v>
      </c>
      <c r="Q419" s="115">
        <v>72</v>
      </c>
      <c r="R419" s="115" t="s">
        <v>84</v>
      </c>
      <c r="S419" s="115" t="s">
        <v>135</v>
      </c>
      <c r="T419" s="115" t="s">
        <v>85</v>
      </c>
      <c r="U419" s="115" t="s">
        <v>86</v>
      </c>
      <c r="V419" s="115" t="s">
        <v>87</v>
      </c>
      <c r="W419" s="115" t="s">
        <v>101</v>
      </c>
      <c r="X419" s="115" t="s">
        <v>89</v>
      </c>
      <c r="Y419" s="115" t="s">
        <v>106</v>
      </c>
      <c r="Z419" s="115" t="s">
        <v>91</v>
      </c>
      <c r="AA419" s="115" t="s">
        <v>86</v>
      </c>
    </row>
    <row r="420" spans="1:27">
      <c r="A420" s="115">
        <v>7011091941</v>
      </c>
      <c r="B420" s="115" t="s">
        <v>67</v>
      </c>
      <c r="D420" s="115" t="s">
        <v>69</v>
      </c>
      <c r="M420" s="115" t="s">
        <v>78</v>
      </c>
      <c r="O420" s="141"/>
      <c r="P420" s="115" t="s">
        <v>83</v>
      </c>
      <c r="Q420" s="115">
        <v>30</v>
      </c>
      <c r="R420" s="115" t="s">
        <v>84</v>
      </c>
      <c r="S420" s="115" t="s">
        <v>121</v>
      </c>
      <c r="T420" s="115" t="s">
        <v>92</v>
      </c>
      <c r="U420" s="115" t="s">
        <v>86</v>
      </c>
      <c r="W420" s="115" t="s">
        <v>100</v>
      </c>
      <c r="X420" s="115" t="s">
        <v>111</v>
      </c>
      <c r="Y420" s="115" t="s">
        <v>90</v>
      </c>
      <c r="Z420" s="115" t="s">
        <v>91</v>
      </c>
      <c r="AA420" s="115" t="s">
        <v>91</v>
      </c>
    </row>
    <row r="421" spans="1:27">
      <c r="A421" s="115">
        <v>5587412949</v>
      </c>
      <c r="B421" s="115" t="s">
        <v>67</v>
      </c>
      <c r="E421" s="115" t="s">
        <v>70</v>
      </c>
      <c r="O421" s="141"/>
      <c r="P421" s="115" t="s">
        <v>99</v>
      </c>
      <c r="Q421" s="115">
        <v>37</v>
      </c>
      <c r="R421" s="115" t="s">
        <v>181</v>
      </c>
      <c r="S421" s="115" t="s">
        <v>436</v>
      </c>
      <c r="T421" s="115" t="s">
        <v>85</v>
      </c>
      <c r="U421" s="115" t="s">
        <v>86</v>
      </c>
      <c r="V421" s="115" t="s">
        <v>87</v>
      </c>
      <c r="W421" s="115" t="s">
        <v>101</v>
      </c>
      <c r="X421" s="115" t="s">
        <v>89</v>
      </c>
      <c r="Y421" s="115" t="s">
        <v>90</v>
      </c>
      <c r="Z421" s="115" t="s">
        <v>91</v>
      </c>
      <c r="AA421" s="115" t="s">
        <v>91</v>
      </c>
    </row>
    <row r="422" spans="1:27">
      <c r="A422" s="115">
        <v>7044843782</v>
      </c>
      <c r="B422" s="115" t="s">
        <v>67</v>
      </c>
      <c r="F422" s="115" t="s">
        <v>71</v>
      </c>
      <c r="M422" s="115" t="s">
        <v>78</v>
      </c>
      <c r="O422" s="141"/>
      <c r="P422" s="115" t="s">
        <v>83</v>
      </c>
      <c r="Q422" s="115">
        <v>21</v>
      </c>
      <c r="R422" s="115" t="s">
        <v>84</v>
      </c>
      <c r="S422" s="115" t="s">
        <v>165</v>
      </c>
      <c r="T422" s="115" t="s">
        <v>97</v>
      </c>
      <c r="U422" s="115" t="s">
        <v>86</v>
      </c>
      <c r="V422" s="115" t="s">
        <v>87</v>
      </c>
      <c r="W422" s="115" t="s">
        <v>88</v>
      </c>
      <c r="X422" s="115" t="s">
        <v>94</v>
      </c>
      <c r="Y422" s="115" t="s">
        <v>90</v>
      </c>
      <c r="Z422" s="115" t="s">
        <v>91</v>
      </c>
      <c r="AA422" s="115" t="s">
        <v>91</v>
      </c>
    </row>
    <row r="423" spans="1:27">
      <c r="A423" s="115">
        <v>7045787624</v>
      </c>
      <c r="B423" s="115" t="s">
        <v>67</v>
      </c>
      <c r="D423" s="115" t="s">
        <v>69</v>
      </c>
      <c r="F423" s="115" t="s">
        <v>71</v>
      </c>
      <c r="M423" s="115" t="s">
        <v>78</v>
      </c>
      <c r="O423" s="141"/>
      <c r="P423" s="115" t="s">
        <v>83</v>
      </c>
      <c r="Q423" s="115">
        <v>65</v>
      </c>
      <c r="R423" s="115" t="s">
        <v>181</v>
      </c>
      <c r="S423" s="115" t="s">
        <v>191</v>
      </c>
      <c r="U423" s="115" t="s">
        <v>91</v>
      </c>
      <c r="V423" s="115" t="s">
        <v>87</v>
      </c>
      <c r="W423" s="115" t="s">
        <v>101</v>
      </c>
      <c r="X423" s="115" t="s">
        <v>94</v>
      </c>
      <c r="Y423" s="115" t="s">
        <v>106</v>
      </c>
      <c r="Z423" s="115" t="s">
        <v>91</v>
      </c>
      <c r="AA423" s="115" t="s">
        <v>91</v>
      </c>
    </row>
    <row r="424" spans="1:27">
      <c r="A424" s="115">
        <v>6982471854</v>
      </c>
      <c r="B424" s="115" t="s">
        <v>67</v>
      </c>
      <c r="E424" s="115" t="s">
        <v>70</v>
      </c>
      <c r="O424" s="141"/>
      <c r="P424" s="115" t="s">
        <v>99</v>
      </c>
      <c r="Q424" s="115">
        <v>67</v>
      </c>
      <c r="R424" s="115" t="s">
        <v>181</v>
      </c>
      <c r="S424" s="115" t="s">
        <v>232</v>
      </c>
      <c r="T424" s="115" t="s">
        <v>85</v>
      </c>
      <c r="U424" s="115" t="s">
        <v>86</v>
      </c>
      <c r="V424" s="115" t="s">
        <v>87</v>
      </c>
      <c r="W424" s="115" t="s">
        <v>88</v>
      </c>
      <c r="X424" s="115" t="s">
        <v>102</v>
      </c>
      <c r="Y424" s="115" t="s">
        <v>90</v>
      </c>
      <c r="Z424" s="115" t="s">
        <v>91</v>
      </c>
      <c r="AA424" s="115" t="s">
        <v>91</v>
      </c>
    </row>
    <row r="425" spans="1:27">
      <c r="A425" s="115">
        <v>7020352212</v>
      </c>
      <c r="B425" s="115" t="s">
        <v>67</v>
      </c>
      <c r="M425" s="115" t="s">
        <v>78</v>
      </c>
      <c r="O425" s="141"/>
      <c r="P425" s="115" t="s">
        <v>99</v>
      </c>
      <c r="Q425" s="115">
        <v>43</v>
      </c>
      <c r="R425" s="115" t="s">
        <v>181</v>
      </c>
      <c r="S425" s="115" t="s">
        <v>191</v>
      </c>
      <c r="T425" s="115" t="s">
        <v>85</v>
      </c>
      <c r="U425" s="115" t="s">
        <v>91</v>
      </c>
      <c r="V425" s="115" t="s">
        <v>137</v>
      </c>
      <c r="W425" s="115" t="s">
        <v>93</v>
      </c>
      <c r="X425" s="115" t="s">
        <v>102</v>
      </c>
      <c r="Y425" s="115" t="s">
        <v>106</v>
      </c>
      <c r="Z425" s="115" t="s">
        <v>91</v>
      </c>
      <c r="AA425" s="115" t="s">
        <v>91</v>
      </c>
    </row>
    <row r="426" spans="1:27">
      <c r="A426" s="115">
        <v>7010997133</v>
      </c>
      <c r="B426" s="115" t="s">
        <v>67</v>
      </c>
      <c r="F426" s="115" t="s">
        <v>71</v>
      </c>
      <c r="K426" s="115" t="s">
        <v>76</v>
      </c>
      <c r="O426" s="141"/>
      <c r="P426" s="115" t="s">
        <v>99</v>
      </c>
      <c r="Q426" s="115">
        <v>73</v>
      </c>
      <c r="R426" s="115" t="s">
        <v>84</v>
      </c>
      <c r="S426" s="115" t="s">
        <v>123</v>
      </c>
      <c r="T426" s="115" t="s">
        <v>85</v>
      </c>
      <c r="U426" s="115" t="s">
        <v>86</v>
      </c>
      <c r="V426" s="115" t="s">
        <v>87</v>
      </c>
      <c r="W426" s="115" t="s">
        <v>101</v>
      </c>
      <c r="X426" s="115" t="s">
        <v>111</v>
      </c>
      <c r="Y426" s="115" t="s">
        <v>106</v>
      </c>
      <c r="Z426" s="115" t="s">
        <v>91</v>
      </c>
      <c r="AA426" s="115" t="s">
        <v>91</v>
      </c>
    </row>
    <row r="427" spans="1:27">
      <c r="A427" s="115">
        <v>7011540265</v>
      </c>
      <c r="C427" s="115" t="s">
        <v>68</v>
      </c>
      <c r="M427" s="115" t="s">
        <v>78</v>
      </c>
      <c r="O427" s="141"/>
      <c r="P427" s="115" t="s">
        <v>83</v>
      </c>
      <c r="Q427" s="115">
        <v>62</v>
      </c>
      <c r="R427" s="115" t="s">
        <v>84</v>
      </c>
      <c r="S427" s="115" t="s">
        <v>143</v>
      </c>
      <c r="T427" s="115" t="s">
        <v>85</v>
      </c>
      <c r="U427" s="115" t="s">
        <v>91</v>
      </c>
      <c r="V427" s="115" t="s">
        <v>108</v>
      </c>
      <c r="W427" s="115" t="s">
        <v>100</v>
      </c>
      <c r="X427" s="115" t="s">
        <v>89</v>
      </c>
      <c r="Y427" s="115" t="s">
        <v>113</v>
      </c>
      <c r="Z427" s="115" t="s">
        <v>86</v>
      </c>
    </row>
    <row r="428" spans="1:27">
      <c r="A428" s="115">
        <v>7007931422</v>
      </c>
      <c r="B428" s="115" t="s">
        <v>67</v>
      </c>
      <c r="E428" s="115" t="s">
        <v>70</v>
      </c>
      <c r="M428" s="115" t="s">
        <v>78</v>
      </c>
      <c r="O428" s="141"/>
      <c r="P428" s="115" t="s">
        <v>99</v>
      </c>
      <c r="Q428" s="115">
        <v>73</v>
      </c>
      <c r="R428" s="115" t="s">
        <v>84</v>
      </c>
      <c r="S428" s="115" t="s">
        <v>156</v>
      </c>
      <c r="T428" s="115" t="s">
        <v>85</v>
      </c>
      <c r="V428" s="115" t="s">
        <v>87</v>
      </c>
      <c r="W428" s="115" t="s">
        <v>100</v>
      </c>
      <c r="X428" s="115" t="s">
        <v>89</v>
      </c>
      <c r="Y428" s="115" t="s">
        <v>106</v>
      </c>
      <c r="Z428" s="115" t="s">
        <v>91</v>
      </c>
      <c r="AA428" s="115" t="s">
        <v>91</v>
      </c>
    </row>
    <row r="429" spans="1:27">
      <c r="A429" s="115">
        <v>7020339300</v>
      </c>
      <c r="B429" s="115" t="s">
        <v>67</v>
      </c>
      <c r="G429" s="115" t="s">
        <v>72</v>
      </c>
      <c r="M429" s="115" t="s">
        <v>78</v>
      </c>
      <c r="O429" s="141"/>
      <c r="P429" s="115" t="s">
        <v>83</v>
      </c>
      <c r="Q429" s="115">
        <v>50</v>
      </c>
      <c r="R429" s="115" t="s">
        <v>84</v>
      </c>
      <c r="S429" s="115" t="s">
        <v>156</v>
      </c>
      <c r="T429" s="115" t="s">
        <v>97</v>
      </c>
      <c r="U429" s="115" t="s">
        <v>86</v>
      </c>
      <c r="V429" s="115" t="s">
        <v>87</v>
      </c>
      <c r="W429" s="115" t="s">
        <v>88</v>
      </c>
      <c r="X429" s="115" t="s">
        <v>111</v>
      </c>
      <c r="Y429" s="115" t="s">
        <v>90</v>
      </c>
      <c r="Z429" s="115" t="s">
        <v>91</v>
      </c>
      <c r="AA429" s="115" t="s">
        <v>91</v>
      </c>
    </row>
    <row r="430" spans="1:27">
      <c r="A430" s="115">
        <v>7007923382</v>
      </c>
      <c r="B430" s="115" t="s">
        <v>67</v>
      </c>
      <c r="D430" s="115" t="s">
        <v>69</v>
      </c>
      <c r="E430" s="115" t="s">
        <v>70</v>
      </c>
      <c r="G430" s="115" t="s">
        <v>72</v>
      </c>
      <c r="M430" s="115" t="s">
        <v>78</v>
      </c>
      <c r="O430" s="141"/>
      <c r="P430" s="115" t="s">
        <v>83</v>
      </c>
      <c r="Q430" s="115">
        <v>61</v>
      </c>
      <c r="R430" s="115" t="s">
        <v>84</v>
      </c>
      <c r="S430" s="115" t="s">
        <v>158</v>
      </c>
      <c r="T430" s="115" t="s">
        <v>92</v>
      </c>
      <c r="U430" s="115" t="s">
        <v>86</v>
      </c>
      <c r="V430" s="115" t="s">
        <v>435</v>
      </c>
      <c r="W430" s="115" t="s">
        <v>101</v>
      </c>
      <c r="X430" s="115" t="s">
        <v>89</v>
      </c>
      <c r="Y430" s="115" t="s">
        <v>103</v>
      </c>
      <c r="Z430" s="115" t="s">
        <v>91</v>
      </c>
      <c r="AA430" s="115" t="s">
        <v>91</v>
      </c>
    </row>
    <row r="431" spans="1:27">
      <c r="A431" s="115">
        <v>6985447395</v>
      </c>
      <c r="D431" s="115" t="s">
        <v>69</v>
      </c>
      <c r="E431" s="115" t="s">
        <v>70</v>
      </c>
      <c r="O431" s="141"/>
      <c r="P431" s="115" t="s">
        <v>83</v>
      </c>
      <c r="Q431" s="115">
        <v>66</v>
      </c>
      <c r="R431" s="115" t="s">
        <v>181</v>
      </c>
      <c r="S431" s="115" t="s">
        <v>193</v>
      </c>
      <c r="T431" s="115" t="s">
        <v>85</v>
      </c>
      <c r="U431" s="115" t="s">
        <v>86</v>
      </c>
      <c r="V431" s="115" t="s">
        <v>87</v>
      </c>
      <c r="W431" s="115" t="s">
        <v>100</v>
      </c>
      <c r="X431" s="115" t="s">
        <v>102</v>
      </c>
      <c r="Y431" s="115" t="s">
        <v>106</v>
      </c>
      <c r="Z431" s="115" t="s">
        <v>91</v>
      </c>
      <c r="AA431" s="115" t="s">
        <v>91</v>
      </c>
    </row>
    <row r="432" spans="1:27">
      <c r="A432" s="115">
        <v>7010999921</v>
      </c>
      <c r="B432" s="115" t="s">
        <v>67</v>
      </c>
      <c r="D432" s="115" t="s">
        <v>69</v>
      </c>
      <c r="G432" s="115" t="s">
        <v>72</v>
      </c>
      <c r="O432" s="141"/>
      <c r="P432" s="115" t="s">
        <v>83</v>
      </c>
      <c r="Q432" s="115">
        <v>70</v>
      </c>
      <c r="R432" s="115" t="s">
        <v>84</v>
      </c>
      <c r="S432" s="115" t="s">
        <v>129</v>
      </c>
      <c r="T432" s="115" t="s">
        <v>85</v>
      </c>
      <c r="V432" s="115" t="s">
        <v>108</v>
      </c>
      <c r="W432" s="115" t="s">
        <v>101</v>
      </c>
      <c r="X432" s="115" t="s">
        <v>89</v>
      </c>
      <c r="Y432" s="115" t="s">
        <v>106</v>
      </c>
      <c r="Z432" s="115" t="s">
        <v>91</v>
      </c>
      <c r="AA432" s="115" t="s">
        <v>86</v>
      </c>
    </row>
    <row r="433" spans="1:27">
      <c r="A433" s="115">
        <v>7007923701</v>
      </c>
      <c r="D433" s="115" t="s">
        <v>69</v>
      </c>
      <c r="E433" s="115" t="s">
        <v>70</v>
      </c>
      <c r="M433" s="115" t="s">
        <v>78</v>
      </c>
      <c r="O433" s="141"/>
      <c r="P433" s="115" t="s">
        <v>83</v>
      </c>
      <c r="Q433" s="115">
        <v>60</v>
      </c>
      <c r="R433" s="115" t="s">
        <v>84</v>
      </c>
      <c r="S433" s="115" t="s">
        <v>141</v>
      </c>
      <c r="T433" s="115" t="s">
        <v>92</v>
      </c>
      <c r="U433" s="115" t="s">
        <v>86</v>
      </c>
      <c r="V433" s="115" t="s">
        <v>116</v>
      </c>
      <c r="W433" s="115" t="s">
        <v>101</v>
      </c>
      <c r="X433" s="115" t="s">
        <v>89</v>
      </c>
      <c r="Y433" s="115" t="s">
        <v>113</v>
      </c>
      <c r="Z433" s="115" t="s">
        <v>91</v>
      </c>
      <c r="AA433" s="115" t="s">
        <v>91</v>
      </c>
    </row>
    <row r="434" spans="1:27">
      <c r="A434" s="115">
        <v>6985433409</v>
      </c>
      <c r="O434" s="141"/>
      <c r="P434" s="115" t="s">
        <v>99</v>
      </c>
      <c r="Q434" s="115">
        <v>72</v>
      </c>
      <c r="R434" s="115" t="s">
        <v>84</v>
      </c>
      <c r="S434" s="115" t="s">
        <v>480</v>
      </c>
      <c r="T434" s="115" t="s">
        <v>85</v>
      </c>
      <c r="U434" s="115" t="s">
        <v>86</v>
      </c>
      <c r="V434" s="115" t="s">
        <v>87</v>
      </c>
      <c r="W434" s="115" t="s">
        <v>88</v>
      </c>
      <c r="X434" s="115" t="s">
        <v>89</v>
      </c>
      <c r="Y434" s="115" t="s">
        <v>106</v>
      </c>
      <c r="Z434" s="115" t="s">
        <v>91</v>
      </c>
      <c r="AA434" s="115" t="s">
        <v>86</v>
      </c>
    </row>
    <row r="435" spans="1:27">
      <c r="A435" s="115">
        <v>6985472999</v>
      </c>
      <c r="B435" s="115" t="s">
        <v>67</v>
      </c>
      <c r="E435" s="115" t="s">
        <v>70</v>
      </c>
      <c r="O435" s="141"/>
      <c r="P435" s="115" t="s">
        <v>83</v>
      </c>
      <c r="Q435" s="115">
        <v>29</v>
      </c>
      <c r="R435" s="115" t="s">
        <v>181</v>
      </c>
      <c r="S435" s="115" t="s">
        <v>239</v>
      </c>
      <c r="T435" s="115" t="s">
        <v>85</v>
      </c>
      <c r="U435" s="115" t="s">
        <v>91</v>
      </c>
      <c r="V435" s="115" t="s">
        <v>137</v>
      </c>
      <c r="W435" s="115" t="s">
        <v>100</v>
      </c>
      <c r="X435" s="115" t="s">
        <v>89</v>
      </c>
      <c r="Y435" s="115" t="s">
        <v>90</v>
      </c>
      <c r="Z435" s="115" t="s">
        <v>91</v>
      </c>
      <c r="AA435" s="115" t="s">
        <v>91</v>
      </c>
    </row>
    <row r="436" spans="1:27">
      <c r="A436" s="115">
        <v>7020563481</v>
      </c>
      <c r="B436" s="115" t="s">
        <v>67</v>
      </c>
      <c r="K436" s="115" t="s">
        <v>76</v>
      </c>
      <c r="O436" s="141"/>
      <c r="P436" s="115" t="s">
        <v>83</v>
      </c>
      <c r="Q436" s="115">
        <v>79</v>
      </c>
      <c r="R436" s="115" t="s">
        <v>181</v>
      </c>
      <c r="S436" s="115" t="s">
        <v>208</v>
      </c>
      <c r="T436" s="115" t="s">
        <v>85</v>
      </c>
      <c r="U436" s="115" t="s">
        <v>86</v>
      </c>
      <c r="V436" s="115" t="s">
        <v>87</v>
      </c>
      <c r="W436" s="115" t="s">
        <v>101</v>
      </c>
      <c r="X436" s="115" t="s">
        <v>94</v>
      </c>
      <c r="Y436" s="115" t="s">
        <v>106</v>
      </c>
      <c r="Z436" s="115" t="s">
        <v>91</v>
      </c>
      <c r="AA436" s="115" t="s">
        <v>91</v>
      </c>
    </row>
    <row r="437" spans="1:27">
      <c r="A437" s="115">
        <v>6984052193</v>
      </c>
      <c r="E437" s="115" t="s">
        <v>70</v>
      </c>
      <c r="G437" s="115" t="s">
        <v>72</v>
      </c>
      <c r="M437" s="115" t="s">
        <v>78</v>
      </c>
      <c r="O437" s="141"/>
      <c r="P437" s="115" t="s">
        <v>83</v>
      </c>
      <c r="Q437" s="115">
        <v>62</v>
      </c>
      <c r="R437" s="115" t="s">
        <v>181</v>
      </c>
      <c r="S437" s="115" t="s">
        <v>222</v>
      </c>
      <c r="T437" s="115" t="s">
        <v>85</v>
      </c>
      <c r="U437" s="115" t="s">
        <v>86</v>
      </c>
      <c r="V437" s="115" t="s">
        <v>87</v>
      </c>
      <c r="W437" s="115" t="s">
        <v>101</v>
      </c>
      <c r="X437" s="115" t="s">
        <v>111</v>
      </c>
      <c r="Y437" s="115" t="s">
        <v>90</v>
      </c>
      <c r="Z437" s="115" t="s">
        <v>91</v>
      </c>
      <c r="AA437" s="115" t="s">
        <v>91</v>
      </c>
    </row>
    <row r="438" spans="1:27">
      <c r="A438" s="115">
        <v>6988277088</v>
      </c>
      <c r="C438" s="115" t="s">
        <v>68</v>
      </c>
      <c r="G438" s="115" t="s">
        <v>72</v>
      </c>
      <c r="M438" s="115" t="s">
        <v>78</v>
      </c>
      <c r="O438" s="141"/>
      <c r="P438" s="115" t="s">
        <v>99</v>
      </c>
      <c r="Q438" s="115">
        <v>57</v>
      </c>
      <c r="R438" s="115" t="s">
        <v>84</v>
      </c>
      <c r="S438" s="115" t="s">
        <v>135</v>
      </c>
      <c r="T438" s="115" t="s">
        <v>85</v>
      </c>
      <c r="U438" s="115" t="s">
        <v>86</v>
      </c>
      <c r="V438" s="115" t="s">
        <v>87</v>
      </c>
      <c r="W438" s="115" t="s">
        <v>100</v>
      </c>
      <c r="X438" s="115" t="s">
        <v>89</v>
      </c>
      <c r="Y438" s="115" t="s">
        <v>113</v>
      </c>
      <c r="Z438" s="115" t="s">
        <v>91</v>
      </c>
      <c r="AA438" s="115" t="s">
        <v>91</v>
      </c>
    </row>
    <row r="439" spans="1:27">
      <c r="A439" s="115">
        <v>7044854212</v>
      </c>
      <c r="B439" s="115" t="s">
        <v>67</v>
      </c>
      <c r="D439" s="115" t="s">
        <v>69</v>
      </c>
      <c r="G439" s="115" t="s">
        <v>72</v>
      </c>
      <c r="M439" s="115" t="s">
        <v>78</v>
      </c>
      <c r="O439" s="141"/>
      <c r="P439" s="115" t="s">
        <v>83</v>
      </c>
      <c r="Q439" s="115">
        <v>47</v>
      </c>
      <c r="R439" s="115" t="s">
        <v>84</v>
      </c>
      <c r="S439" s="115" t="s">
        <v>133</v>
      </c>
      <c r="T439" s="115" t="s">
        <v>92</v>
      </c>
      <c r="W439" s="115" t="s">
        <v>96</v>
      </c>
      <c r="X439" s="115" t="s">
        <v>89</v>
      </c>
      <c r="Y439" s="115" t="s">
        <v>113</v>
      </c>
      <c r="Z439" s="115" t="s">
        <v>91</v>
      </c>
    </row>
    <row r="440" spans="1:27">
      <c r="A440" s="115">
        <v>7020571607</v>
      </c>
      <c r="B440" s="115" t="s">
        <v>67</v>
      </c>
      <c r="O440" s="141"/>
      <c r="P440" s="115" t="s">
        <v>99</v>
      </c>
      <c r="Q440" s="115">
        <v>29</v>
      </c>
      <c r="R440" s="115" t="s">
        <v>84</v>
      </c>
      <c r="S440" s="115" t="s">
        <v>135</v>
      </c>
      <c r="U440" s="115" t="s">
        <v>91</v>
      </c>
      <c r="V440" s="115" t="s">
        <v>108</v>
      </c>
      <c r="W440" s="115" t="s">
        <v>93</v>
      </c>
      <c r="X440" s="115" t="s">
        <v>105</v>
      </c>
      <c r="Y440" s="115" t="s">
        <v>113</v>
      </c>
      <c r="Z440" s="115" t="s">
        <v>91</v>
      </c>
      <c r="AA440" s="115" t="s">
        <v>91</v>
      </c>
    </row>
    <row r="441" spans="1:27">
      <c r="A441" s="115">
        <v>7011087608</v>
      </c>
      <c r="B441" s="115" t="s">
        <v>67</v>
      </c>
      <c r="E441" s="115" t="s">
        <v>70</v>
      </c>
      <c r="M441" s="115" t="s">
        <v>78</v>
      </c>
      <c r="O441" s="141"/>
      <c r="P441" s="115" t="s">
        <v>83</v>
      </c>
      <c r="Q441" s="115">
        <v>35</v>
      </c>
      <c r="R441" s="115" t="s">
        <v>84</v>
      </c>
      <c r="S441" s="115" t="s">
        <v>471</v>
      </c>
      <c r="U441" s="115" t="s">
        <v>91</v>
      </c>
      <c r="W441" s="115" t="s">
        <v>101</v>
      </c>
      <c r="X441" s="115" t="s">
        <v>89</v>
      </c>
      <c r="Y441" s="115" t="s">
        <v>90</v>
      </c>
      <c r="Z441" s="115" t="s">
        <v>91</v>
      </c>
      <c r="AA441" s="115" t="s">
        <v>91</v>
      </c>
    </row>
    <row r="442" spans="1:27">
      <c r="A442" s="115">
        <v>7020343435</v>
      </c>
      <c r="B442" s="115" t="s">
        <v>67</v>
      </c>
      <c r="H442" s="115" t="s">
        <v>73</v>
      </c>
      <c r="N442" s="115" t="s">
        <v>79</v>
      </c>
      <c r="O442" s="141"/>
      <c r="P442" s="115" t="s">
        <v>83</v>
      </c>
      <c r="Q442" s="115">
        <v>36</v>
      </c>
      <c r="R442" s="115" t="s">
        <v>181</v>
      </c>
      <c r="S442" s="115" t="s">
        <v>434</v>
      </c>
      <c r="T442" s="115" t="s">
        <v>92</v>
      </c>
      <c r="U442" s="115" t="s">
        <v>91</v>
      </c>
      <c r="V442" s="115" t="s">
        <v>87</v>
      </c>
      <c r="W442" s="115" t="s">
        <v>93</v>
      </c>
      <c r="X442" s="115" t="s">
        <v>111</v>
      </c>
      <c r="Y442" s="115" t="s">
        <v>95</v>
      </c>
      <c r="Z442" s="115" t="s">
        <v>91</v>
      </c>
      <c r="AA442" s="115" t="s">
        <v>91</v>
      </c>
    </row>
    <row r="443" spans="1:27">
      <c r="A443" s="115">
        <v>7044860409</v>
      </c>
      <c r="G443" s="115" t="s">
        <v>72</v>
      </c>
      <c r="M443" s="115" t="s">
        <v>78</v>
      </c>
      <c r="O443" s="141"/>
      <c r="P443" s="115" t="s">
        <v>99</v>
      </c>
      <c r="Q443" s="115">
        <v>61</v>
      </c>
      <c r="R443" s="115" t="s">
        <v>84</v>
      </c>
      <c r="S443" s="115" t="s">
        <v>138</v>
      </c>
      <c r="T443" s="115" t="s">
        <v>85</v>
      </c>
      <c r="U443" s="115" t="s">
        <v>86</v>
      </c>
      <c r="V443" s="115" t="s">
        <v>87</v>
      </c>
      <c r="W443" s="115" t="s">
        <v>100</v>
      </c>
      <c r="X443" s="115" t="s">
        <v>102</v>
      </c>
      <c r="Y443" s="115" t="s">
        <v>90</v>
      </c>
      <c r="Z443" s="115" t="s">
        <v>91</v>
      </c>
      <c r="AA443" s="115" t="s">
        <v>91</v>
      </c>
    </row>
    <row r="444" spans="1:27">
      <c r="A444" s="115">
        <v>7044855874</v>
      </c>
      <c r="B444" s="115" t="s">
        <v>67</v>
      </c>
      <c r="M444" s="115" t="s">
        <v>78</v>
      </c>
      <c r="O444" s="141"/>
      <c r="P444" s="115" t="s">
        <v>99</v>
      </c>
      <c r="Q444" s="115">
        <v>78</v>
      </c>
      <c r="R444" s="115" t="s">
        <v>84</v>
      </c>
      <c r="S444" s="115" t="s">
        <v>492</v>
      </c>
      <c r="T444" s="115" t="s">
        <v>85</v>
      </c>
      <c r="U444" s="115" t="s">
        <v>86</v>
      </c>
      <c r="V444" s="115" t="s">
        <v>87</v>
      </c>
      <c r="W444" s="115" t="s">
        <v>88</v>
      </c>
      <c r="X444" s="115" t="s">
        <v>120</v>
      </c>
      <c r="Y444" s="115" t="s">
        <v>90</v>
      </c>
      <c r="Z444" s="115" t="s">
        <v>91</v>
      </c>
      <c r="AA444" s="115" t="s">
        <v>86</v>
      </c>
    </row>
    <row r="445" spans="1:27">
      <c r="A445" s="115">
        <v>7011001992</v>
      </c>
      <c r="B445" s="115" t="s">
        <v>67</v>
      </c>
      <c r="F445" s="115" t="s">
        <v>71</v>
      </c>
      <c r="G445" s="115" t="s">
        <v>72</v>
      </c>
      <c r="M445" s="115" t="s">
        <v>78</v>
      </c>
      <c r="O445" s="141"/>
      <c r="P445" s="115" t="s">
        <v>83</v>
      </c>
      <c r="Q445" s="115">
        <v>62</v>
      </c>
      <c r="R445" s="115" t="s">
        <v>432</v>
      </c>
      <c r="T445" s="115" t="s">
        <v>85</v>
      </c>
      <c r="U445" s="115" t="s">
        <v>86</v>
      </c>
      <c r="V445" s="115" t="s">
        <v>87</v>
      </c>
      <c r="W445" s="115" t="s">
        <v>88</v>
      </c>
      <c r="X445" s="115" t="s">
        <v>109</v>
      </c>
      <c r="Y445" s="115" t="s">
        <v>90</v>
      </c>
      <c r="Z445" s="115" t="s">
        <v>91</v>
      </c>
      <c r="AA445" s="115" t="s">
        <v>91</v>
      </c>
    </row>
    <row r="446" spans="1:27">
      <c r="A446" s="115">
        <v>5586916166</v>
      </c>
      <c r="B446" s="115" t="s">
        <v>67</v>
      </c>
      <c r="H446" s="115" t="s">
        <v>73</v>
      </c>
      <c r="M446" s="115" t="s">
        <v>78</v>
      </c>
      <c r="O446" s="141"/>
      <c r="P446" s="115" t="s">
        <v>83</v>
      </c>
      <c r="Q446" s="115">
        <v>43</v>
      </c>
      <c r="R446" s="115" t="s">
        <v>181</v>
      </c>
      <c r="S446" s="115" t="s">
        <v>183</v>
      </c>
      <c r="T446" s="115" t="s">
        <v>85</v>
      </c>
      <c r="U446" s="115" t="s">
        <v>86</v>
      </c>
      <c r="V446" s="115" t="s">
        <v>87</v>
      </c>
      <c r="W446" s="115" t="s">
        <v>100</v>
      </c>
      <c r="X446" s="115" t="s">
        <v>89</v>
      </c>
      <c r="Y446" s="115" t="s">
        <v>90</v>
      </c>
      <c r="Z446" s="115" t="s">
        <v>91</v>
      </c>
      <c r="AA446" s="115" t="s">
        <v>91</v>
      </c>
    </row>
    <row r="447" spans="1:27">
      <c r="A447" s="115">
        <v>7011080953</v>
      </c>
      <c r="B447" s="115" t="s">
        <v>67</v>
      </c>
      <c r="G447" s="115" t="s">
        <v>72</v>
      </c>
      <c r="K447" s="115" t="s">
        <v>76</v>
      </c>
      <c r="O447" s="141"/>
      <c r="P447" s="115" t="s">
        <v>83</v>
      </c>
      <c r="Q447" s="115">
        <v>48</v>
      </c>
      <c r="R447" s="115" t="s">
        <v>84</v>
      </c>
      <c r="S447" s="115" t="s">
        <v>131</v>
      </c>
      <c r="T447" s="115" t="s">
        <v>85</v>
      </c>
      <c r="U447" s="115" t="s">
        <v>86</v>
      </c>
      <c r="V447" s="115" t="s">
        <v>87</v>
      </c>
      <c r="W447" s="115" t="s">
        <v>88</v>
      </c>
      <c r="X447" s="115" t="s">
        <v>89</v>
      </c>
      <c r="Y447" s="115" t="s">
        <v>90</v>
      </c>
      <c r="Z447" s="115" t="s">
        <v>91</v>
      </c>
      <c r="AA447" s="115" t="s">
        <v>91</v>
      </c>
    </row>
    <row r="448" spans="1:27">
      <c r="A448" s="115">
        <v>6985113756</v>
      </c>
      <c r="B448" s="115" t="s">
        <v>67</v>
      </c>
      <c r="H448" s="115" t="s">
        <v>73</v>
      </c>
      <c r="M448" s="115" t="s">
        <v>78</v>
      </c>
      <c r="O448" s="141"/>
      <c r="P448" s="115" t="s">
        <v>83</v>
      </c>
      <c r="Q448" s="115">
        <v>61</v>
      </c>
      <c r="R448" s="115" t="s">
        <v>181</v>
      </c>
      <c r="S448" s="115" t="s">
        <v>190</v>
      </c>
      <c r="T448" s="115" t="s">
        <v>85</v>
      </c>
      <c r="U448" s="115" t="s">
        <v>86</v>
      </c>
      <c r="V448" s="115" t="s">
        <v>87</v>
      </c>
      <c r="W448" s="115" t="s">
        <v>93</v>
      </c>
      <c r="X448" s="115" t="s">
        <v>94</v>
      </c>
      <c r="Y448" s="115" t="s">
        <v>90</v>
      </c>
      <c r="Z448" s="115" t="s">
        <v>91</v>
      </c>
    </row>
    <row r="449" spans="1:27">
      <c r="A449" s="115">
        <v>7044863002</v>
      </c>
      <c r="B449" s="115" t="s">
        <v>67</v>
      </c>
      <c r="C449" s="115" t="s">
        <v>68</v>
      </c>
      <c r="O449" s="141"/>
      <c r="P449" s="115" t="s">
        <v>99</v>
      </c>
      <c r="Q449" s="115">
        <v>72</v>
      </c>
      <c r="R449" s="115" t="s">
        <v>181</v>
      </c>
      <c r="S449" s="115" t="s">
        <v>190</v>
      </c>
      <c r="T449" s="115" t="s">
        <v>85</v>
      </c>
      <c r="V449" s="115" t="s">
        <v>87</v>
      </c>
      <c r="W449" s="115" t="s">
        <v>96</v>
      </c>
      <c r="X449" s="115" t="s">
        <v>94</v>
      </c>
      <c r="Y449" s="115" t="s">
        <v>106</v>
      </c>
      <c r="Z449" s="115" t="s">
        <v>117</v>
      </c>
    </row>
    <row r="450" spans="1:27">
      <c r="A450" s="115">
        <v>7010993757</v>
      </c>
      <c r="B450" s="115" t="s">
        <v>67</v>
      </c>
      <c r="G450" s="115" t="s">
        <v>72</v>
      </c>
      <c r="O450" s="141"/>
      <c r="P450" s="115" t="s">
        <v>83</v>
      </c>
      <c r="R450" s="115" t="s">
        <v>84</v>
      </c>
      <c r="S450" s="115" t="s">
        <v>127</v>
      </c>
      <c r="T450" s="115" t="s">
        <v>85</v>
      </c>
      <c r="U450" s="115" t="s">
        <v>86</v>
      </c>
      <c r="V450" s="115" t="s">
        <v>87</v>
      </c>
      <c r="X450" s="115" t="s">
        <v>111</v>
      </c>
      <c r="Y450" s="115" t="s">
        <v>106</v>
      </c>
      <c r="Z450" s="115" t="s">
        <v>91</v>
      </c>
      <c r="AA450" s="115" t="s">
        <v>86</v>
      </c>
    </row>
    <row r="451" spans="1:27">
      <c r="A451" s="115">
        <v>7044848984</v>
      </c>
      <c r="B451" s="115" t="s">
        <v>67</v>
      </c>
      <c r="F451" s="115" t="s">
        <v>71</v>
      </c>
      <c r="O451" s="141"/>
      <c r="P451" s="115" t="s">
        <v>83</v>
      </c>
      <c r="Q451" s="115">
        <v>70</v>
      </c>
      <c r="R451" s="115" t="s">
        <v>181</v>
      </c>
      <c r="S451" s="115" t="s">
        <v>188</v>
      </c>
      <c r="T451" s="115" t="s">
        <v>85</v>
      </c>
      <c r="U451" s="115" t="s">
        <v>86</v>
      </c>
      <c r="V451" s="115" t="s">
        <v>87</v>
      </c>
      <c r="W451" s="115" t="s">
        <v>100</v>
      </c>
      <c r="X451" s="115" t="s">
        <v>89</v>
      </c>
      <c r="Y451" s="115" t="s">
        <v>90</v>
      </c>
      <c r="Z451" s="115" t="s">
        <v>91</v>
      </c>
      <c r="AA451" s="115" t="s">
        <v>91</v>
      </c>
    </row>
    <row r="452" spans="1:27">
      <c r="A452" s="115">
        <v>6984056785</v>
      </c>
      <c r="B452" s="115" t="s">
        <v>67</v>
      </c>
      <c r="O452" s="141"/>
      <c r="P452" s="115" t="s">
        <v>83</v>
      </c>
      <c r="Q452" s="115">
        <v>74</v>
      </c>
      <c r="R452" s="115" t="s">
        <v>181</v>
      </c>
      <c r="S452" s="115" t="s">
        <v>206</v>
      </c>
      <c r="T452" s="115" t="s">
        <v>85</v>
      </c>
      <c r="U452" s="115" t="s">
        <v>86</v>
      </c>
      <c r="V452" s="115" t="s">
        <v>87</v>
      </c>
      <c r="W452" s="115" t="s">
        <v>104</v>
      </c>
      <c r="X452" s="115" t="s">
        <v>112</v>
      </c>
      <c r="Y452" s="115" t="s">
        <v>106</v>
      </c>
      <c r="Z452" s="115" t="s">
        <v>91</v>
      </c>
      <c r="AA452" s="115" t="s">
        <v>86</v>
      </c>
    </row>
    <row r="453" spans="1:27">
      <c r="A453" s="115">
        <v>7011315518</v>
      </c>
      <c r="B453" s="115" t="s">
        <v>67</v>
      </c>
      <c r="O453" s="141"/>
      <c r="P453" s="115" t="s">
        <v>99</v>
      </c>
      <c r="Q453" s="115">
        <v>78</v>
      </c>
      <c r="R453" s="115" t="s">
        <v>181</v>
      </c>
      <c r="S453" s="115" t="s">
        <v>208</v>
      </c>
      <c r="T453" s="115" t="s">
        <v>85</v>
      </c>
      <c r="V453" s="115" t="s">
        <v>87</v>
      </c>
      <c r="Y453" s="115" t="s">
        <v>106</v>
      </c>
      <c r="Z453" s="115" t="s">
        <v>91</v>
      </c>
      <c r="AA453" s="115" t="s">
        <v>91</v>
      </c>
    </row>
    <row r="454" spans="1:27">
      <c r="A454" s="115">
        <v>7044860127</v>
      </c>
      <c r="B454" s="115" t="s">
        <v>67</v>
      </c>
      <c r="O454" s="141"/>
      <c r="P454" s="115" t="s">
        <v>99</v>
      </c>
      <c r="Q454" s="115">
        <v>78</v>
      </c>
      <c r="R454" s="115" t="s">
        <v>84</v>
      </c>
      <c r="S454" s="115" t="s">
        <v>138</v>
      </c>
      <c r="T454" s="115" t="s">
        <v>85</v>
      </c>
      <c r="W454" s="115" t="s">
        <v>101</v>
      </c>
      <c r="Y454" s="115" t="s">
        <v>90</v>
      </c>
      <c r="Z454" s="115" t="s">
        <v>91</v>
      </c>
      <c r="AA454" s="115" t="s">
        <v>91</v>
      </c>
    </row>
    <row r="455" spans="1:27">
      <c r="A455" s="115">
        <v>7044859540</v>
      </c>
      <c r="B455" s="115" t="s">
        <v>67</v>
      </c>
      <c r="F455" s="115" t="s">
        <v>71</v>
      </c>
      <c r="G455" s="115" t="s">
        <v>72</v>
      </c>
      <c r="M455" s="115" t="s">
        <v>78</v>
      </c>
      <c r="O455" s="141"/>
      <c r="P455" s="115" t="s">
        <v>99</v>
      </c>
      <c r="Q455" s="115">
        <v>68</v>
      </c>
      <c r="R455" s="115" t="s">
        <v>181</v>
      </c>
      <c r="S455" s="115" t="s">
        <v>227</v>
      </c>
      <c r="T455" s="115" t="s">
        <v>85</v>
      </c>
      <c r="U455" s="115" t="s">
        <v>86</v>
      </c>
      <c r="V455" s="115" t="s">
        <v>87</v>
      </c>
      <c r="W455" s="115" t="s">
        <v>101</v>
      </c>
      <c r="X455" s="115" t="s">
        <v>111</v>
      </c>
      <c r="Y455" s="115" t="s">
        <v>106</v>
      </c>
      <c r="Z455" s="115" t="s">
        <v>91</v>
      </c>
      <c r="AA455" s="115" t="s">
        <v>91</v>
      </c>
    </row>
    <row r="456" spans="1:27">
      <c r="A456" s="115">
        <v>6985462490</v>
      </c>
      <c r="F456" s="115" t="s">
        <v>71</v>
      </c>
      <c r="O456" s="141"/>
      <c r="P456" s="115" t="s">
        <v>99</v>
      </c>
      <c r="Q456" s="115">
        <v>69</v>
      </c>
      <c r="R456" s="115" t="s">
        <v>181</v>
      </c>
      <c r="S456" s="115" t="s">
        <v>221</v>
      </c>
      <c r="T456" s="115" t="s">
        <v>85</v>
      </c>
      <c r="W456" s="115" t="s">
        <v>88</v>
      </c>
      <c r="X456" s="115" t="s">
        <v>111</v>
      </c>
      <c r="Y456" s="115" t="s">
        <v>113</v>
      </c>
      <c r="Z456" s="115" t="s">
        <v>91</v>
      </c>
      <c r="AA456" s="115" t="s">
        <v>91</v>
      </c>
    </row>
    <row r="457" spans="1:27">
      <c r="A457" s="115">
        <v>7011087933</v>
      </c>
      <c r="B457" s="115" t="s">
        <v>67</v>
      </c>
      <c r="E457" s="115" t="s">
        <v>70</v>
      </c>
      <c r="M457" s="115" t="s">
        <v>78</v>
      </c>
      <c r="O457" s="141"/>
      <c r="P457" s="115" t="s">
        <v>83</v>
      </c>
      <c r="Q457" s="115">
        <v>50</v>
      </c>
      <c r="R457" s="115" t="s">
        <v>84</v>
      </c>
      <c r="S457" s="115" t="s">
        <v>136</v>
      </c>
      <c r="T457" s="115" t="s">
        <v>97</v>
      </c>
      <c r="U457" s="115" t="s">
        <v>86</v>
      </c>
      <c r="V457" s="115" t="s">
        <v>87</v>
      </c>
      <c r="W457" s="115" t="s">
        <v>101</v>
      </c>
      <c r="X457" s="115" t="s">
        <v>94</v>
      </c>
      <c r="Y457" s="115" t="s">
        <v>90</v>
      </c>
      <c r="Z457" s="115" t="s">
        <v>91</v>
      </c>
      <c r="AA457" s="115" t="s">
        <v>91</v>
      </c>
    </row>
    <row r="458" spans="1:27">
      <c r="A458" s="115">
        <v>7011091359</v>
      </c>
      <c r="B458" s="115" t="s">
        <v>67</v>
      </c>
      <c r="O458" s="141"/>
      <c r="P458" s="115" t="s">
        <v>83</v>
      </c>
      <c r="Q458" s="115">
        <v>48</v>
      </c>
      <c r="R458" s="115" t="s">
        <v>84</v>
      </c>
      <c r="S458" s="115" t="s">
        <v>126</v>
      </c>
      <c r="U458" s="115" t="s">
        <v>91</v>
      </c>
      <c r="V458" s="115" t="s">
        <v>137</v>
      </c>
      <c r="W458" s="115" t="s">
        <v>104</v>
      </c>
      <c r="X458" s="115" t="s">
        <v>89</v>
      </c>
      <c r="Y458" s="115" t="s">
        <v>90</v>
      </c>
      <c r="Z458" s="115" t="s">
        <v>91</v>
      </c>
      <c r="AA458" s="115" t="s">
        <v>91</v>
      </c>
    </row>
    <row r="459" spans="1:27">
      <c r="A459" s="115">
        <v>7045786734</v>
      </c>
      <c r="B459" s="115" t="s">
        <v>67</v>
      </c>
      <c r="C459" s="115" t="s">
        <v>68</v>
      </c>
      <c r="D459" s="115" t="s">
        <v>69</v>
      </c>
      <c r="F459" s="115" t="s">
        <v>71</v>
      </c>
      <c r="M459" s="115" t="s">
        <v>78</v>
      </c>
      <c r="O459" s="141"/>
      <c r="P459" s="115" t="s">
        <v>83</v>
      </c>
      <c r="Q459" s="115">
        <v>61</v>
      </c>
      <c r="R459" s="115" t="s">
        <v>181</v>
      </c>
      <c r="S459" s="115" t="s">
        <v>241</v>
      </c>
      <c r="T459" s="115" t="s">
        <v>85</v>
      </c>
      <c r="U459" s="115" t="s">
        <v>86</v>
      </c>
      <c r="V459" s="115" t="s">
        <v>87</v>
      </c>
      <c r="W459" s="115" t="s">
        <v>88</v>
      </c>
      <c r="X459" s="115" t="s">
        <v>89</v>
      </c>
      <c r="Y459" s="115" t="s">
        <v>106</v>
      </c>
      <c r="Z459" s="115" t="s">
        <v>91</v>
      </c>
      <c r="AA459" s="115" t="s">
        <v>91</v>
      </c>
    </row>
    <row r="460" spans="1:27">
      <c r="A460" s="115">
        <v>6985442441</v>
      </c>
      <c r="B460" s="115" t="s">
        <v>67</v>
      </c>
      <c r="F460" s="115" t="s">
        <v>71</v>
      </c>
      <c r="M460" s="115" t="s">
        <v>78</v>
      </c>
      <c r="O460" s="141"/>
      <c r="P460" s="115" t="s">
        <v>83</v>
      </c>
      <c r="Q460" s="115">
        <v>72</v>
      </c>
      <c r="R460" s="115" t="s">
        <v>84</v>
      </c>
      <c r="S460" s="115" t="s">
        <v>156</v>
      </c>
      <c r="T460" s="115" t="s">
        <v>85</v>
      </c>
      <c r="X460" s="115" t="s">
        <v>111</v>
      </c>
      <c r="Y460" s="115" t="s">
        <v>106</v>
      </c>
      <c r="Z460" s="115" t="s">
        <v>91</v>
      </c>
      <c r="AA460" s="115" t="s">
        <v>91</v>
      </c>
    </row>
    <row r="461" spans="1:27">
      <c r="A461" s="115">
        <v>7008116058</v>
      </c>
      <c r="B461" s="115" t="s">
        <v>67</v>
      </c>
      <c r="E461" s="115" t="s">
        <v>70</v>
      </c>
      <c r="M461" s="115" t="s">
        <v>78</v>
      </c>
      <c r="O461" s="141"/>
      <c r="P461" s="115" t="s">
        <v>83</v>
      </c>
      <c r="Q461" s="115">
        <v>48</v>
      </c>
      <c r="R461" s="115" t="s">
        <v>181</v>
      </c>
      <c r="S461" s="115" t="s">
        <v>208</v>
      </c>
      <c r="T461" s="115" t="s">
        <v>85</v>
      </c>
      <c r="U461" s="115" t="s">
        <v>86</v>
      </c>
      <c r="V461" s="115" t="s">
        <v>87</v>
      </c>
      <c r="W461" s="115" t="s">
        <v>101</v>
      </c>
      <c r="X461" s="115" t="s">
        <v>89</v>
      </c>
      <c r="Y461" s="115" t="s">
        <v>90</v>
      </c>
      <c r="Z461" s="115" t="s">
        <v>91</v>
      </c>
      <c r="AA461" s="115" t="s">
        <v>91</v>
      </c>
    </row>
    <row r="462" spans="1:27">
      <c r="A462" s="115">
        <v>5586998287</v>
      </c>
      <c r="B462" s="115" t="s">
        <v>67</v>
      </c>
      <c r="D462" s="115" t="s">
        <v>69</v>
      </c>
      <c r="M462" s="115" t="s">
        <v>78</v>
      </c>
      <c r="O462" s="141"/>
      <c r="P462" s="115" t="s">
        <v>83</v>
      </c>
      <c r="Q462" s="115">
        <v>39</v>
      </c>
      <c r="R462" s="115" t="s">
        <v>181</v>
      </c>
      <c r="S462" s="115" t="s">
        <v>199</v>
      </c>
      <c r="T462" s="115" t="s">
        <v>85</v>
      </c>
      <c r="U462" s="115" t="s">
        <v>86</v>
      </c>
      <c r="V462" s="115" t="s">
        <v>87</v>
      </c>
      <c r="W462" s="115" t="s">
        <v>88</v>
      </c>
      <c r="X462" s="115" t="s">
        <v>111</v>
      </c>
      <c r="Y462" s="115" t="s">
        <v>103</v>
      </c>
      <c r="Z462" s="115" t="s">
        <v>91</v>
      </c>
      <c r="AA462" s="115" t="s">
        <v>91</v>
      </c>
    </row>
    <row r="463" spans="1:27">
      <c r="A463" s="115">
        <v>7045765204</v>
      </c>
      <c r="B463" s="115" t="s">
        <v>67</v>
      </c>
      <c r="E463" s="115" t="s">
        <v>70</v>
      </c>
      <c r="F463" s="115" t="s">
        <v>71</v>
      </c>
      <c r="K463" s="115" t="s">
        <v>76</v>
      </c>
      <c r="O463" s="141"/>
      <c r="P463" s="115" t="s">
        <v>83</v>
      </c>
      <c r="Q463" s="115">
        <v>69</v>
      </c>
      <c r="R463" s="115" t="s">
        <v>181</v>
      </c>
      <c r="S463" s="115" t="s">
        <v>208</v>
      </c>
      <c r="T463" s="115" t="s">
        <v>85</v>
      </c>
      <c r="U463" s="115" t="s">
        <v>86</v>
      </c>
      <c r="V463" s="115" t="s">
        <v>87</v>
      </c>
      <c r="W463" s="115" t="s">
        <v>101</v>
      </c>
      <c r="X463" s="115" t="s">
        <v>102</v>
      </c>
      <c r="Y463" s="115" t="s">
        <v>106</v>
      </c>
      <c r="Z463" s="115" t="s">
        <v>91</v>
      </c>
      <c r="AA463" s="115" t="s">
        <v>86</v>
      </c>
    </row>
    <row r="464" spans="1:27">
      <c r="A464" s="115">
        <v>7044852224</v>
      </c>
      <c r="B464" s="115" t="s">
        <v>67</v>
      </c>
      <c r="O464" s="141"/>
      <c r="P464" s="115" t="s">
        <v>83</v>
      </c>
      <c r="Q464" s="115">
        <v>71</v>
      </c>
      <c r="R464" s="115" t="s">
        <v>84</v>
      </c>
      <c r="S464" s="115" t="s">
        <v>152</v>
      </c>
      <c r="T464" s="115" t="s">
        <v>85</v>
      </c>
      <c r="U464" s="115" t="s">
        <v>86</v>
      </c>
      <c r="V464" s="115" t="s">
        <v>87</v>
      </c>
      <c r="W464" s="115" t="s">
        <v>100</v>
      </c>
      <c r="X464" s="115" t="s">
        <v>94</v>
      </c>
      <c r="Y464" s="115" t="s">
        <v>106</v>
      </c>
      <c r="Z464" s="115" t="s">
        <v>91</v>
      </c>
      <c r="AA464" s="115" t="s">
        <v>91</v>
      </c>
    </row>
    <row r="465" spans="1:27">
      <c r="A465" s="115">
        <v>7020563839</v>
      </c>
      <c r="B465" s="115" t="s">
        <v>67</v>
      </c>
      <c r="E465" s="115" t="s">
        <v>70</v>
      </c>
      <c r="M465" s="115" t="s">
        <v>78</v>
      </c>
      <c r="O465" s="141"/>
      <c r="P465" s="115" t="s">
        <v>83</v>
      </c>
      <c r="Q465" s="115">
        <v>59</v>
      </c>
      <c r="R465" s="115" t="s">
        <v>181</v>
      </c>
      <c r="S465" s="115" t="s">
        <v>192</v>
      </c>
      <c r="T465" s="115" t="s">
        <v>85</v>
      </c>
      <c r="U465" s="115" t="s">
        <v>86</v>
      </c>
      <c r="V465" s="115" t="s">
        <v>87</v>
      </c>
      <c r="W465" s="115" t="s">
        <v>101</v>
      </c>
      <c r="X465" s="115" t="s">
        <v>89</v>
      </c>
      <c r="Y465" s="115" t="s">
        <v>90</v>
      </c>
      <c r="Z465" s="115" t="s">
        <v>91</v>
      </c>
      <c r="AA465" s="115" t="s">
        <v>91</v>
      </c>
    </row>
    <row r="466" spans="1:27">
      <c r="A466" s="115">
        <v>7044855632</v>
      </c>
      <c r="B466" s="115" t="s">
        <v>67</v>
      </c>
      <c r="E466" s="115" t="s">
        <v>70</v>
      </c>
      <c r="M466" s="115" t="s">
        <v>78</v>
      </c>
      <c r="O466" s="141"/>
      <c r="P466" s="115" t="s">
        <v>83</v>
      </c>
      <c r="Q466" s="115">
        <v>41</v>
      </c>
      <c r="R466" s="115" t="s">
        <v>84</v>
      </c>
      <c r="S466" s="115" t="s">
        <v>491</v>
      </c>
      <c r="T466" s="115" t="s">
        <v>92</v>
      </c>
      <c r="U466" s="115" t="s">
        <v>86</v>
      </c>
      <c r="V466" s="115" t="s">
        <v>498</v>
      </c>
      <c r="W466" s="115" t="s">
        <v>104</v>
      </c>
      <c r="X466" s="115" t="s">
        <v>94</v>
      </c>
      <c r="Y466" s="115" t="s">
        <v>113</v>
      </c>
      <c r="Z466" s="115" t="s">
        <v>91</v>
      </c>
      <c r="AA466" s="115" t="s">
        <v>91</v>
      </c>
    </row>
    <row r="467" spans="1:27">
      <c r="A467" s="115">
        <v>6988287392</v>
      </c>
      <c r="B467" s="115" t="s">
        <v>67</v>
      </c>
      <c r="O467" s="141"/>
      <c r="P467" s="115" t="s">
        <v>83</v>
      </c>
      <c r="Q467" s="115">
        <v>54</v>
      </c>
      <c r="R467" s="115" t="s">
        <v>432</v>
      </c>
      <c r="T467" s="115" t="s">
        <v>97</v>
      </c>
      <c r="U467" s="115" t="s">
        <v>86</v>
      </c>
      <c r="V467" s="115" t="s">
        <v>87</v>
      </c>
      <c r="W467" s="115" t="s">
        <v>88</v>
      </c>
      <c r="X467" s="115" t="s">
        <v>94</v>
      </c>
      <c r="Y467" s="115" t="s">
        <v>90</v>
      </c>
      <c r="Z467" s="115" t="s">
        <v>91</v>
      </c>
      <c r="AA467" s="115" t="s">
        <v>91</v>
      </c>
    </row>
    <row r="468" spans="1:27">
      <c r="A468" s="115">
        <v>7020564988</v>
      </c>
      <c r="B468" s="115" t="s">
        <v>67</v>
      </c>
      <c r="O468" s="141"/>
      <c r="P468" s="115" t="s">
        <v>99</v>
      </c>
      <c r="Q468" s="115">
        <v>32</v>
      </c>
      <c r="R468" s="115" t="s">
        <v>181</v>
      </c>
      <c r="S468" s="115" t="s">
        <v>192</v>
      </c>
      <c r="T468" s="115" t="s">
        <v>85</v>
      </c>
      <c r="U468" s="115" t="s">
        <v>86</v>
      </c>
      <c r="V468" s="115" t="s">
        <v>87</v>
      </c>
      <c r="X468" s="115" t="s">
        <v>89</v>
      </c>
      <c r="Y468" s="115" t="s">
        <v>90</v>
      </c>
      <c r="Z468" s="115" t="s">
        <v>91</v>
      </c>
      <c r="AA468" s="115" t="s">
        <v>91</v>
      </c>
    </row>
    <row r="469" spans="1:27">
      <c r="A469" s="115">
        <v>5609481052</v>
      </c>
      <c r="F469" s="115" t="s">
        <v>71</v>
      </c>
      <c r="I469" s="115" t="s">
        <v>74</v>
      </c>
      <c r="M469" s="115" t="s">
        <v>78</v>
      </c>
      <c r="O469" s="141"/>
      <c r="P469" s="115" t="s">
        <v>83</v>
      </c>
      <c r="Q469" s="115">
        <v>64</v>
      </c>
      <c r="R469" s="115" t="s">
        <v>181</v>
      </c>
      <c r="S469" s="115" t="s">
        <v>209</v>
      </c>
      <c r="T469" s="115" t="s">
        <v>85</v>
      </c>
      <c r="U469" s="115" t="s">
        <v>86</v>
      </c>
      <c r="V469" s="115" t="s">
        <v>87</v>
      </c>
      <c r="W469" s="115" t="s">
        <v>88</v>
      </c>
      <c r="X469" s="115" t="s">
        <v>111</v>
      </c>
      <c r="Y469" s="115" t="s">
        <v>90</v>
      </c>
      <c r="Z469" s="115" t="s">
        <v>91</v>
      </c>
      <c r="AA469" s="115" t="s">
        <v>91</v>
      </c>
    </row>
    <row r="470" spans="1:27">
      <c r="A470" s="115">
        <v>7045757888</v>
      </c>
      <c r="B470" s="115" t="s">
        <v>67</v>
      </c>
      <c r="O470" s="141"/>
      <c r="P470" s="115" t="s">
        <v>83</v>
      </c>
      <c r="Q470" s="115">
        <v>63</v>
      </c>
      <c r="R470" s="115" t="s">
        <v>181</v>
      </c>
      <c r="S470" s="115" t="s">
        <v>240</v>
      </c>
      <c r="T470" s="115" t="s">
        <v>107</v>
      </c>
      <c r="U470" s="115" t="s">
        <v>91</v>
      </c>
      <c r="V470" s="115" t="s">
        <v>87</v>
      </c>
      <c r="X470" s="115" t="s">
        <v>94</v>
      </c>
      <c r="Y470" s="115" t="s">
        <v>106</v>
      </c>
      <c r="Z470" s="115" t="s">
        <v>86</v>
      </c>
    </row>
    <row r="471" spans="1:27">
      <c r="A471" s="115">
        <v>5609565410</v>
      </c>
      <c r="B471" s="115" t="s">
        <v>67</v>
      </c>
      <c r="G471" s="115" t="s">
        <v>72</v>
      </c>
      <c r="M471" s="115" t="s">
        <v>78</v>
      </c>
      <c r="O471" s="141"/>
      <c r="P471" s="115" t="s">
        <v>99</v>
      </c>
      <c r="Q471" s="115">
        <v>77</v>
      </c>
      <c r="R471" s="115" t="s">
        <v>181</v>
      </c>
      <c r="S471" s="115" t="s">
        <v>429</v>
      </c>
      <c r="T471" s="115" t="s">
        <v>114</v>
      </c>
      <c r="U471" s="115" t="s">
        <v>86</v>
      </c>
      <c r="V471" s="115" t="s">
        <v>87</v>
      </c>
      <c r="W471" s="115" t="s">
        <v>101</v>
      </c>
      <c r="X471" s="115" t="s">
        <v>89</v>
      </c>
      <c r="Y471" s="115" t="s">
        <v>90</v>
      </c>
      <c r="Z471" s="115" t="s">
        <v>91</v>
      </c>
      <c r="AA471" s="115" t="s">
        <v>91</v>
      </c>
    </row>
    <row r="472" spans="1:27">
      <c r="A472" s="115">
        <v>6984048160</v>
      </c>
      <c r="D472" s="115" t="s">
        <v>69</v>
      </c>
      <c r="E472" s="115" t="s">
        <v>70</v>
      </c>
      <c r="H472" s="115" t="s">
        <v>73</v>
      </c>
      <c r="O472" s="141"/>
      <c r="P472" s="115" t="s">
        <v>83</v>
      </c>
      <c r="Q472" s="115">
        <v>75</v>
      </c>
      <c r="R472" s="115" t="s">
        <v>181</v>
      </c>
      <c r="S472" s="115" t="s">
        <v>211</v>
      </c>
      <c r="T472" s="115" t="s">
        <v>85</v>
      </c>
      <c r="V472" s="115" t="s">
        <v>87</v>
      </c>
      <c r="W472" s="115" t="s">
        <v>96</v>
      </c>
      <c r="X472" s="115" t="s">
        <v>94</v>
      </c>
      <c r="Y472" s="115" t="s">
        <v>106</v>
      </c>
      <c r="Z472" s="115" t="s">
        <v>91</v>
      </c>
      <c r="AA472" s="115" t="s">
        <v>91</v>
      </c>
    </row>
    <row r="473" spans="1:27">
      <c r="A473" s="115">
        <v>7011079197</v>
      </c>
      <c r="B473" s="115" t="s">
        <v>67</v>
      </c>
      <c r="O473" s="141"/>
      <c r="P473" s="115" t="s">
        <v>83</v>
      </c>
      <c r="Q473" s="115">
        <v>64</v>
      </c>
      <c r="R473" s="115" t="s">
        <v>181</v>
      </c>
      <c r="S473" s="115" t="s">
        <v>206</v>
      </c>
      <c r="T473" s="115" t="s">
        <v>85</v>
      </c>
      <c r="U473" s="115" t="s">
        <v>86</v>
      </c>
      <c r="V473" s="115" t="s">
        <v>87</v>
      </c>
      <c r="X473" s="115" t="s">
        <v>89</v>
      </c>
      <c r="Y473" s="115" t="s">
        <v>90</v>
      </c>
      <c r="Z473" s="115" t="s">
        <v>91</v>
      </c>
      <c r="AA473" s="115" t="s">
        <v>91</v>
      </c>
    </row>
    <row r="474" spans="1:27">
      <c r="A474" s="115">
        <v>6988280569</v>
      </c>
      <c r="C474" s="115" t="s">
        <v>68</v>
      </c>
      <c r="E474" s="115" t="s">
        <v>70</v>
      </c>
      <c r="G474" s="115" t="s">
        <v>72</v>
      </c>
      <c r="M474" s="115" t="s">
        <v>78</v>
      </c>
      <c r="O474" s="141"/>
      <c r="P474" s="115" t="s">
        <v>83</v>
      </c>
      <c r="Q474" s="115">
        <v>68</v>
      </c>
      <c r="R474" s="115" t="s">
        <v>84</v>
      </c>
      <c r="S474" s="115" t="s">
        <v>128</v>
      </c>
      <c r="T474" s="115" t="s">
        <v>107</v>
      </c>
      <c r="U474" s="115" t="s">
        <v>86</v>
      </c>
      <c r="V474" s="115" t="s">
        <v>87</v>
      </c>
      <c r="W474" s="115" t="s">
        <v>96</v>
      </c>
      <c r="X474" s="115" t="s">
        <v>89</v>
      </c>
      <c r="Y474" s="115" t="s">
        <v>106</v>
      </c>
      <c r="Z474" s="115" t="s">
        <v>91</v>
      </c>
      <c r="AA474" s="115" t="s">
        <v>86</v>
      </c>
    </row>
    <row r="475" spans="1:27">
      <c r="A475" s="115">
        <v>7007914634</v>
      </c>
      <c r="K475" s="115" t="s">
        <v>76</v>
      </c>
      <c r="O475" s="141"/>
      <c r="P475" s="115" t="s">
        <v>83</v>
      </c>
      <c r="Q475" s="115">
        <v>31</v>
      </c>
      <c r="R475" s="115" t="s">
        <v>84</v>
      </c>
      <c r="S475" s="115" t="s">
        <v>146</v>
      </c>
      <c r="U475" s="115" t="s">
        <v>91</v>
      </c>
      <c r="V475" s="115" t="s">
        <v>137</v>
      </c>
      <c r="W475" s="115" t="s">
        <v>93</v>
      </c>
      <c r="X475" s="115" t="s">
        <v>109</v>
      </c>
      <c r="Y475" s="115" t="s">
        <v>90</v>
      </c>
      <c r="Z475" s="115" t="s">
        <v>86</v>
      </c>
      <c r="AA475" s="115" t="s">
        <v>91</v>
      </c>
    </row>
    <row r="476" spans="1:27">
      <c r="A476" s="115">
        <v>7045793996</v>
      </c>
      <c r="B476" s="115" t="s">
        <v>67</v>
      </c>
      <c r="E476" s="115" t="s">
        <v>70</v>
      </c>
      <c r="M476" s="115" t="s">
        <v>78</v>
      </c>
      <c r="O476" s="141"/>
      <c r="P476" s="115" t="s">
        <v>99</v>
      </c>
      <c r="Q476" s="115">
        <v>53</v>
      </c>
      <c r="R476" s="115" t="s">
        <v>181</v>
      </c>
      <c r="S476" s="115" t="s">
        <v>208</v>
      </c>
      <c r="T476" s="115" t="s">
        <v>85</v>
      </c>
      <c r="U476" s="115" t="s">
        <v>91</v>
      </c>
      <c r="W476" s="115" t="s">
        <v>88</v>
      </c>
      <c r="X476" s="115" t="s">
        <v>94</v>
      </c>
      <c r="Y476" s="115" t="s">
        <v>90</v>
      </c>
      <c r="Z476" s="115" t="s">
        <v>91</v>
      </c>
      <c r="AA476" s="115" t="s">
        <v>91</v>
      </c>
    </row>
    <row r="477" spans="1:27">
      <c r="A477" s="115">
        <v>7020352783</v>
      </c>
      <c r="B477" s="115" t="s">
        <v>67</v>
      </c>
      <c r="K477" s="115" t="s">
        <v>76</v>
      </c>
      <c r="O477" s="141"/>
      <c r="P477" s="115" t="s">
        <v>99</v>
      </c>
      <c r="Q477" s="115">
        <v>18</v>
      </c>
      <c r="R477" s="115" t="s">
        <v>181</v>
      </c>
      <c r="S477" s="115" t="s">
        <v>440</v>
      </c>
      <c r="T477" s="115" t="s">
        <v>85</v>
      </c>
      <c r="U477" s="115" t="s">
        <v>86</v>
      </c>
      <c r="V477" s="115" t="s">
        <v>87</v>
      </c>
      <c r="W477" s="115" t="s">
        <v>88</v>
      </c>
      <c r="X477" s="115" t="s">
        <v>102</v>
      </c>
      <c r="Y477" s="115" t="s">
        <v>113</v>
      </c>
      <c r="Z477" s="115" t="s">
        <v>91</v>
      </c>
      <c r="AA477" s="115" t="s">
        <v>91</v>
      </c>
    </row>
    <row r="478" spans="1:27">
      <c r="A478" s="115">
        <v>7045769068</v>
      </c>
      <c r="B478" s="115" t="s">
        <v>67</v>
      </c>
      <c r="E478" s="115" t="s">
        <v>70</v>
      </c>
      <c r="M478" s="115" t="s">
        <v>78</v>
      </c>
      <c r="O478" s="141"/>
      <c r="P478" s="115" t="s">
        <v>83</v>
      </c>
      <c r="Q478" s="115">
        <v>66</v>
      </c>
      <c r="R478" s="115" t="s">
        <v>181</v>
      </c>
      <c r="S478" s="115" t="s">
        <v>203</v>
      </c>
      <c r="T478" s="115" t="s">
        <v>85</v>
      </c>
      <c r="U478" s="115" t="s">
        <v>86</v>
      </c>
      <c r="V478" s="115" t="s">
        <v>87</v>
      </c>
      <c r="W478" s="115" t="s">
        <v>101</v>
      </c>
      <c r="X478" s="115" t="s">
        <v>94</v>
      </c>
      <c r="Y478" s="115" t="s">
        <v>106</v>
      </c>
      <c r="Z478" s="115" t="s">
        <v>91</v>
      </c>
      <c r="AA478" s="115" t="s">
        <v>91</v>
      </c>
    </row>
    <row r="479" spans="1:27">
      <c r="A479" s="115">
        <v>7045760342</v>
      </c>
      <c r="B479" s="115" t="s">
        <v>67</v>
      </c>
      <c r="E479" s="115" t="s">
        <v>70</v>
      </c>
      <c r="M479" s="115" t="s">
        <v>78</v>
      </c>
      <c r="O479" s="141"/>
      <c r="P479" s="115" t="s">
        <v>83</v>
      </c>
      <c r="Q479" s="115">
        <v>60</v>
      </c>
      <c r="R479" s="115" t="s">
        <v>181</v>
      </c>
      <c r="S479" s="115" t="s">
        <v>238</v>
      </c>
      <c r="T479" s="115" t="s">
        <v>97</v>
      </c>
      <c r="V479" s="115" t="s">
        <v>87</v>
      </c>
      <c r="W479" s="115" t="s">
        <v>104</v>
      </c>
      <c r="X479" s="115" t="s">
        <v>94</v>
      </c>
      <c r="Y479" s="115" t="s">
        <v>106</v>
      </c>
      <c r="Z479" s="115" t="s">
        <v>91</v>
      </c>
      <c r="AA479" s="115" t="s">
        <v>91</v>
      </c>
    </row>
    <row r="480" spans="1:27">
      <c r="A480" s="115">
        <v>7045794249</v>
      </c>
      <c r="B480" s="115" t="s">
        <v>67</v>
      </c>
      <c r="F480" s="115" t="s">
        <v>71</v>
      </c>
      <c r="G480" s="115" t="s">
        <v>72</v>
      </c>
      <c r="K480" s="115" t="s">
        <v>76</v>
      </c>
      <c r="O480" s="141"/>
      <c r="P480" s="115" t="s">
        <v>83</v>
      </c>
      <c r="Q480" s="115">
        <v>43</v>
      </c>
      <c r="R480" s="115" t="s">
        <v>84</v>
      </c>
      <c r="S480" s="115" t="s">
        <v>149</v>
      </c>
      <c r="T480" s="115" t="s">
        <v>85</v>
      </c>
      <c r="U480" s="115" t="s">
        <v>86</v>
      </c>
      <c r="V480" s="115" t="s">
        <v>87</v>
      </c>
      <c r="W480" s="115" t="s">
        <v>100</v>
      </c>
      <c r="X480" s="115" t="s">
        <v>111</v>
      </c>
      <c r="Y480" s="115" t="s">
        <v>90</v>
      </c>
      <c r="Z480" s="115" t="s">
        <v>91</v>
      </c>
      <c r="AA480" s="115" t="s">
        <v>91</v>
      </c>
    </row>
    <row r="481" spans="1:27">
      <c r="A481" s="115">
        <v>7011273685</v>
      </c>
      <c r="M481" s="115" t="s">
        <v>78</v>
      </c>
      <c r="O481" s="141"/>
      <c r="P481" s="115" t="s">
        <v>83</v>
      </c>
      <c r="Q481" s="115">
        <v>43</v>
      </c>
      <c r="R481" s="115" t="s">
        <v>84</v>
      </c>
      <c r="S481" s="115" t="s">
        <v>126</v>
      </c>
      <c r="T481" s="115" t="s">
        <v>97</v>
      </c>
      <c r="U481" s="115" t="s">
        <v>86</v>
      </c>
      <c r="V481" s="115" t="s">
        <v>468</v>
      </c>
      <c r="W481" s="115" t="s">
        <v>100</v>
      </c>
      <c r="X481" s="115" t="s">
        <v>89</v>
      </c>
      <c r="Y481" s="115" t="s">
        <v>90</v>
      </c>
      <c r="AA481" s="115" t="s">
        <v>91</v>
      </c>
    </row>
    <row r="482" spans="1:27">
      <c r="A482" s="115">
        <v>6985148931</v>
      </c>
      <c r="C482" s="115" t="s">
        <v>68</v>
      </c>
      <c r="E482" s="115" t="s">
        <v>70</v>
      </c>
      <c r="G482" s="115" t="s">
        <v>72</v>
      </c>
      <c r="O482" s="141"/>
      <c r="P482" s="115" t="s">
        <v>99</v>
      </c>
      <c r="Q482" s="115">
        <v>45</v>
      </c>
      <c r="R482" s="115" t="s">
        <v>181</v>
      </c>
      <c r="T482" s="115" t="s">
        <v>97</v>
      </c>
      <c r="U482" s="115" t="s">
        <v>86</v>
      </c>
      <c r="V482" s="115" t="s">
        <v>87</v>
      </c>
      <c r="W482" s="115" t="s">
        <v>93</v>
      </c>
      <c r="X482" s="115" t="s">
        <v>102</v>
      </c>
      <c r="Y482" s="115" t="s">
        <v>90</v>
      </c>
      <c r="Z482" s="115" t="s">
        <v>86</v>
      </c>
      <c r="AA482" s="115" t="s">
        <v>91</v>
      </c>
    </row>
    <row r="483" spans="1:27">
      <c r="A483" s="115">
        <v>7045784878</v>
      </c>
      <c r="B483" s="115" t="s">
        <v>67</v>
      </c>
      <c r="C483" s="115" t="s">
        <v>68</v>
      </c>
      <c r="D483" s="115" t="s">
        <v>69</v>
      </c>
      <c r="E483" s="115" t="s">
        <v>70</v>
      </c>
      <c r="F483" s="115" t="s">
        <v>71</v>
      </c>
      <c r="G483" s="115" t="s">
        <v>72</v>
      </c>
      <c r="I483" s="115" t="s">
        <v>74</v>
      </c>
      <c r="K483" s="115" t="s">
        <v>76</v>
      </c>
      <c r="M483" s="115" t="s">
        <v>78</v>
      </c>
      <c r="O483" s="141"/>
      <c r="P483" s="115" t="s">
        <v>83</v>
      </c>
      <c r="Q483" s="115">
        <v>58</v>
      </c>
      <c r="R483" s="115" t="s">
        <v>181</v>
      </c>
      <c r="S483" s="115" t="s">
        <v>206</v>
      </c>
      <c r="T483" s="115" t="s">
        <v>85</v>
      </c>
      <c r="U483" s="115" t="s">
        <v>86</v>
      </c>
      <c r="V483" s="115" t="s">
        <v>87</v>
      </c>
      <c r="W483" s="115" t="s">
        <v>101</v>
      </c>
      <c r="X483" s="115" t="s">
        <v>102</v>
      </c>
      <c r="Y483" s="115" t="s">
        <v>90</v>
      </c>
      <c r="Z483" s="115" t="s">
        <v>91</v>
      </c>
      <c r="AA483" s="115" t="s">
        <v>91</v>
      </c>
    </row>
    <row r="484" spans="1:27">
      <c r="A484" s="115">
        <v>6984057591</v>
      </c>
      <c r="M484" s="115" t="s">
        <v>78</v>
      </c>
      <c r="O484" s="141"/>
      <c r="P484" s="115" t="s">
        <v>83</v>
      </c>
      <c r="Q484" s="115">
        <v>23</v>
      </c>
      <c r="R484" s="115" t="s">
        <v>181</v>
      </c>
      <c r="S484" s="115" t="s">
        <v>206</v>
      </c>
      <c r="T484" s="115" t="s">
        <v>85</v>
      </c>
      <c r="U484" s="115" t="s">
        <v>91</v>
      </c>
      <c r="V484" s="115" t="s">
        <v>137</v>
      </c>
      <c r="W484" s="115" t="s">
        <v>100</v>
      </c>
      <c r="X484" s="115" t="s">
        <v>94</v>
      </c>
      <c r="Y484" s="115" t="s">
        <v>90</v>
      </c>
      <c r="AA484" s="115" t="s">
        <v>91</v>
      </c>
    </row>
    <row r="485" spans="1:27">
      <c r="A485" s="115">
        <v>7011538670</v>
      </c>
      <c r="B485" s="115" t="s">
        <v>67</v>
      </c>
      <c r="C485" s="115" t="s">
        <v>68</v>
      </c>
      <c r="G485" s="115" t="s">
        <v>72</v>
      </c>
      <c r="K485" s="115" t="s">
        <v>76</v>
      </c>
      <c r="O485" s="141"/>
      <c r="P485" s="115" t="s">
        <v>99</v>
      </c>
      <c r="Q485" s="115">
        <v>66</v>
      </c>
      <c r="R485" s="115" t="s">
        <v>181</v>
      </c>
      <c r="S485" s="115" t="s">
        <v>214</v>
      </c>
      <c r="U485" s="115" t="s">
        <v>91</v>
      </c>
      <c r="V485" s="115" t="s">
        <v>137</v>
      </c>
      <c r="W485" s="115" t="s">
        <v>100</v>
      </c>
      <c r="X485" s="115" t="s">
        <v>89</v>
      </c>
      <c r="Y485" s="115" t="s">
        <v>106</v>
      </c>
      <c r="Z485" s="115" t="s">
        <v>91</v>
      </c>
      <c r="AA485" s="115" t="s">
        <v>86</v>
      </c>
    </row>
    <row r="486" spans="1:27">
      <c r="A486" s="115">
        <v>5586944551</v>
      </c>
      <c r="B486" s="115" t="s">
        <v>67</v>
      </c>
      <c r="D486" s="115" t="s">
        <v>69</v>
      </c>
      <c r="E486" s="115" t="s">
        <v>70</v>
      </c>
      <c r="G486" s="115" t="s">
        <v>72</v>
      </c>
      <c r="H486" s="115" t="s">
        <v>73</v>
      </c>
      <c r="M486" s="115" t="s">
        <v>78</v>
      </c>
      <c r="O486" s="141"/>
      <c r="P486" s="115" t="s">
        <v>83</v>
      </c>
      <c r="Q486" s="115">
        <v>31</v>
      </c>
      <c r="R486" s="115" t="s">
        <v>181</v>
      </c>
      <c r="S486" s="115" t="s">
        <v>438</v>
      </c>
      <c r="T486" s="115" t="s">
        <v>85</v>
      </c>
      <c r="U486" s="115" t="s">
        <v>86</v>
      </c>
      <c r="V486" s="115" t="s">
        <v>87</v>
      </c>
      <c r="W486" s="115" t="s">
        <v>104</v>
      </c>
      <c r="X486" s="115" t="s">
        <v>111</v>
      </c>
      <c r="Y486" s="115" t="s">
        <v>90</v>
      </c>
      <c r="Z486" s="115" t="s">
        <v>91</v>
      </c>
      <c r="AA486" s="115" t="s">
        <v>91</v>
      </c>
    </row>
    <row r="487" spans="1:27">
      <c r="A487" s="115">
        <v>7044861779</v>
      </c>
      <c r="B487" s="115" t="s">
        <v>67</v>
      </c>
      <c r="J487" s="115" t="s">
        <v>75</v>
      </c>
      <c r="M487" s="115" t="s">
        <v>78</v>
      </c>
      <c r="O487" s="141"/>
      <c r="P487" s="115" t="s">
        <v>83</v>
      </c>
      <c r="Q487" s="115">
        <v>64</v>
      </c>
      <c r="R487" s="115" t="s">
        <v>181</v>
      </c>
      <c r="S487" s="115" t="s">
        <v>208</v>
      </c>
      <c r="T487" s="115" t="s">
        <v>85</v>
      </c>
      <c r="U487" s="115" t="s">
        <v>86</v>
      </c>
      <c r="V487" s="115" t="s">
        <v>87</v>
      </c>
      <c r="W487" s="115" t="s">
        <v>101</v>
      </c>
      <c r="X487" s="115" t="s">
        <v>89</v>
      </c>
      <c r="Y487" s="115" t="s">
        <v>90</v>
      </c>
      <c r="Z487" s="115" t="s">
        <v>91</v>
      </c>
      <c r="AA487" s="115" t="s">
        <v>91</v>
      </c>
    </row>
    <row r="488" spans="1:27">
      <c r="A488" s="115">
        <v>6984048699</v>
      </c>
      <c r="B488" s="115" t="s">
        <v>67</v>
      </c>
      <c r="E488" s="115" t="s">
        <v>70</v>
      </c>
      <c r="M488" s="115" t="s">
        <v>78</v>
      </c>
      <c r="O488" s="141"/>
      <c r="P488" s="115" t="s">
        <v>83</v>
      </c>
      <c r="Q488" s="115">
        <v>62</v>
      </c>
      <c r="R488" s="115" t="s">
        <v>181</v>
      </c>
      <c r="S488" s="115" t="s">
        <v>222</v>
      </c>
      <c r="T488" s="115" t="s">
        <v>85</v>
      </c>
      <c r="U488" s="115" t="s">
        <v>86</v>
      </c>
      <c r="V488" s="115" t="s">
        <v>87</v>
      </c>
      <c r="W488" s="115" t="s">
        <v>93</v>
      </c>
      <c r="X488" s="115" t="s">
        <v>94</v>
      </c>
      <c r="Y488" s="115" t="s">
        <v>103</v>
      </c>
      <c r="Z488" s="115" t="s">
        <v>91</v>
      </c>
      <c r="AA488" s="115" t="s">
        <v>91</v>
      </c>
    </row>
    <row r="489" spans="1:27">
      <c r="A489" s="115">
        <v>7008109110</v>
      </c>
      <c r="C489" s="115" t="s">
        <v>68</v>
      </c>
      <c r="M489" s="115" t="s">
        <v>78</v>
      </c>
      <c r="O489" s="141"/>
      <c r="P489" s="115" t="s">
        <v>83</v>
      </c>
      <c r="Q489" s="115">
        <v>67</v>
      </c>
      <c r="R489" s="115" t="s">
        <v>181</v>
      </c>
      <c r="S489" s="115" t="s">
        <v>440</v>
      </c>
      <c r="T489" s="115" t="s">
        <v>85</v>
      </c>
      <c r="U489" s="115" t="s">
        <v>86</v>
      </c>
      <c r="V489" s="115" t="s">
        <v>87</v>
      </c>
      <c r="W489" s="115" t="s">
        <v>93</v>
      </c>
      <c r="X489" s="115" t="s">
        <v>102</v>
      </c>
      <c r="Y489" s="115" t="s">
        <v>106</v>
      </c>
      <c r="Z489" s="115" t="s">
        <v>86</v>
      </c>
      <c r="AA489" s="115" t="s">
        <v>86</v>
      </c>
    </row>
    <row r="490" spans="1:27">
      <c r="A490" s="115">
        <v>7007924926</v>
      </c>
      <c r="C490" s="115" t="s">
        <v>68</v>
      </c>
      <c r="I490" s="115" t="s">
        <v>74</v>
      </c>
      <c r="M490" s="115" t="s">
        <v>78</v>
      </c>
      <c r="N490" s="115" t="s">
        <v>79</v>
      </c>
      <c r="O490" s="141"/>
      <c r="P490" s="115" t="s">
        <v>99</v>
      </c>
      <c r="Q490" s="115">
        <v>55</v>
      </c>
      <c r="R490" s="115" t="s">
        <v>84</v>
      </c>
      <c r="S490" s="115" t="s">
        <v>146</v>
      </c>
      <c r="T490" s="115" t="s">
        <v>92</v>
      </c>
      <c r="U490" s="115" t="s">
        <v>86</v>
      </c>
      <c r="V490" s="115" t="s">
        <v>87</v>
      </c>
      <c r="W490" s="115" t="s">
        <v>93</v>
      </c>
      <c r="X490" s="115" t="s">
        <v>89</v>
      </c>
      <c r="Y490" s="115" t="s">
        <v>90</v>
      </c>
      <c r="Z490" s="115" t="s">
        <v>86</v>
      </c>
      <c r="AA490" s="115" t="s">
        <v>91</v>
      </c>
    </row>
    <row r="491" spans="1:27">
      <c r="A491" s="115">
        <v>6985147017</v>
      </c>
      <c r="B491" s="115" t="s">
        <v>67</v>
      </c>
      <c r="C491" s="115" t="s">
        <v>68</v>
      </c>
      <c r="F491" s="115" t="s">
        <v>71</v>
      </c>
      <c r="H491" s="115" t="s">
        <v>73</v>
      </c>
      <c r="O491" s="141"/>
      <c r="P491" s="115" t="s">
        <v>99</v>
      </c>
      <c r="Q491" s="115">
        <v>66</v>
      </c>
      <c r="R491" s="115" t="s">
        <v>181</v>
      </c>
      <c r="S491" s="115" t="s">
        <v>238</v>
      </c>
      <c r="T491" s="115" t="s">
        <v>85</v>
      </c>
      <c r="U491" s="115" t="s">
        <v>86</v>
      </c>
      <c r="V491" s="115" t="s">
        <v>87</v>
      </c>
      <c r="W491" s="115" t="s">
        <v>93</v>
      </c>
      <c r="X491" s="115" t="s">
        <v>102</v>
      </c>
      <c r="Y491" s="115" t="s">
        <v>106</v>
      </c>
      <c r="Z491" s="115" t="s">
        <v>91</v>
      </c>
      <c r="AA491" s="115" t="s">
        <v>91</v>
      </c>
    </row>
    <row r="492" spans="1:27">
      <c r="A492" s="115">
        <v>5588383503</v>
      </c>
      <c r="B492" s="115" t="s">
        <v>67</v>
      </c>
      <c r="J492" s="115" t="s">
        <v>75</v>
      </c>
      <c r="O492" s="141"/>
      <c r="P492" s="115" t="s">
        <v>83</v>
      </c>
      <c r="Q492" s="115">
        <v>50</v>
      </c>
      <c r="R492" s="115" t="s">
        <v>181</v>
      </c>
      <c r="S492" s="115" t="s">
        <v>246</v>
      </c>
      <c r="T492" s="115" t="s">
        <v>97</v>
      </c>
      <c r="U492" s="115" t="s">
        <v>86</v>
      </c>
      <c r="V492" s="115" t="s">
        <v>87</v>
      </c>
      <c r="W492" s="115" t="s">
        <v>101</v>
      </c>
      <c r="X492" s="115" t="s">
        <v>102</v>
      </c>
      <c r="Y492" s="115" t="s">
        <v>95</v>
      </c>
      <c r="Z492" s="115" t="s">
        <v>91</v>
      </c>
      <c r="AA492" s="115" t="s">
        <v>91</v>
      </c>
    </row>
    <row r="493" spans="1:27">
      <c r="A493" s="115">
        <v>7011000184</v>
      </c>
      <c r="O493" s="141"/>
      <c r="P493" s="115" t="s">
        <v>83</v>
      </c>
      <c r="Q493" s="115">
        <v>67</v>
      </c>
      <c r="R493" s="115" t="s">
        <v>84</v>
      </c>
      <c r="S493" s="115" t="s">
        <v>163</v>
      </c>
      <c r="V493" s="115" t="s">
        <v>87</v>
      </c>
      <c r="W493" s="115" t="s">
        <v>100</v>
      </c>
      <c r="X493" s="115" t="s">
        <v>89</v>
      </c>
      <c r="Y493" s="115" t="s">
        <v>106</v>
      </c>
      <c r="Z493" s="115" t="s">
        <v>91</v>
      </c>
      <c r="AA493" s="115" t="s">
        <v>91</v>
      </c>
    </row>
    <row r="494" spans="1:27">
      <c r="A494" s="115">
        <v>6985427817</v>
      </c>
      <c r="B494" s="115" t="s">
        <v>67</v>
      </c>
      <c r="F494" s="115" t="s">
        <v>71</v>
      </c>
      <c r="M494" s="115" t="s">
        <v>78</v>
      </c>
      <c r="O494" s="141"/>
      <c r="P494" s="115" t="s">
        <v>83</v>
      </c>
      <c r="Q494" s="115">
        <v>65</v>
      </c>
      <c r="R494" s="115" t="s">
        <v>84</v>
      </c>
      <c r="S494" s="115" t="s">
        <v>481</v>
      </c>
      <c r="T494" s="115" t="s">
        <v>85</v>
      </c>
      <c r="U494" s="115" t="s">
        <v>86</v>
      </c>
      <c r="V494" s="115" t="s">
        <v>87</v>
      </c>
      <c r="W494" s="115" t="s">
        <v>100</v>
      </c>
      <c r="X494" s="115" t="s">
        <v>89</v>
      </c>
      <c r="Y494" s="115" t="s">
        <v>106</v>
      </c>
      <c r="Z494" s="115" t="s">
        <v>91</v>
      </c>
      <c r="AA494" s="115" t="s">
        <v>91</v>
      </c>
    </row>
    <row r="495" spans="1:27">
      <c r="A495" s="115">
        <v>7010998289</v>
      </c>
      <c r="B495" s="115" t="s">
        <v>67</v>
      </c>
      <c r="O495" s="141"/>
      <c r="P495" s="115" t="s">
        <v>83</v>
      </c>
      <c r="Q495" s="115">
        <v>52</v>
      </c>
      <c r="R495" s="115" t="s">
        <v>84</v>
      </c>
      <c r="S495" s="115" t="s">
        <v>129</v>
      </c>
      <c r="T495" s="115" t="s">
        <v>85</v>
      </c>
      <c r="U495" s="115" t="s">
        <v>86</v>
      </c>
      <c r="V495" s="115" t="s">
        <v>87</v>
      </c>
      <c r="W495" s="115" t="s">
        <v>104</v>
      </c>
      <c r="X495" s="115" t="s">
        <v>102</v>
      </c>
      <c r="Y495" s="115" t="s">
        <v>90</v>
      </c>
      <c r="Z495" s="115" t="s">
        <v>91</v>
      </c>
      <c r="AA495" s="115" t="s">
        <v>91</v>
      </c>
    </row>
    <row r="496" spans="1:27">
      <c r="A496" s="115">
        <v>6985454266</v>
      </c>
      <c r="D496" s="115" t="s">
        <v>69</v>
      </c>
      <c r="F496" s="115" t="s">
        <v>71</v>
      </c>
      <c r="O496" s="141"/>
      <c r="P496" s="115" t="s">
        <v>99</v>
      </c>
      <c r="Q496" s="115">
        <v>59</v>
      </c>
      <c r="R496" s="115" t="s">
        <v>181</v>
      </c>
      <c r="T496" s="115" t="s">
        <v>85</v>
      </c>
      <c r="U496" s="115" t="s">
        <v>86</v>
      </c>
      <c r="V496" s="115" t="s">
        <v>87</v>
      </c>
      <c r="W496" s="115" t="s">
        <v>96</v>
      </c>
      <c r="X496" s="115" t="s">
        <v>89</v>
      </c>
      <c r="Y496" s="115" t="s">
        <v>106</v>
      </c>
      <c r="Z496" s="115" t="s">
        <v>91</v>
      </c>
      <c r="AA496" s="115" t="s">
        <v>86</v>
      </c>
    </row>
    <row r="497" spans="1:27">
      <c r="A497" s="115">
        <v>7007914290</v>
      </c>
      <c r="B497" s="115" t="s">
        <v>67</v>
      </c>
      <c r="G497" s="115" t="s">
        <v>72</v>
      </c>
      <c r="M497" s="115" t="s">
        <v>78</v>
      </c>
      <c r="O497" s="141"/>
      <c r="P497" s="115" t="s">
        <v>83</v>
      </c>
      <c r="Q497" s="115">
        <v>89</v>
      </c>
      <c r="R497" s="115" t="s">
        <v>84</v>
      </c>
      <c r="S497" s="115" t="s">
        <v>160</v>
      </c>
      <c r="T497" s="115" t="s">
        <v>85</v>
      </c>
      <c r="U497" s="115" t="s">
        <v>86</v>
      </c>
      <c r="V497" s="115" t="s">
        <v>87</v>
      </c>
      <c r="W497" s="115" t="s">
        <v>93</v>
      </c>
      <c r="X497" s="115" t="s">
        <v>112</v>
      </c>
      <c r="Y497" s="115" t="s">
        <v>106</v>
      </c>
      <c r="Z497" s="115" t="s">
        <v>91</v>
      </c>
      <c r="AA497" s="115" t="s">
        <v>86</v>
      </c>
    </row>
    <row r="498" spans="1:27">
      <c r="A498" s="115">
        <v>7045770957</v>
      </c>
      <c r="B498" s="115" t="s">
        <v>67</v>
      </c>
      <c r="E498" s="115" t="s">
        <v>70</v>
      </c>
      <c r="F498" s="115" t="s">
        <v>71</v>
      </c>
      <c r="K498" s="115" t="s">
        <v>76</v>
      </c>
      <c r="M498" s="115" t="s">
        <v>78</v>
      </c>
      <c r="O498" s="141"/>
      <c r="P498" s="115" t="s">
        <v>83</v>
      </c>
      <c r="Q498" s="115">
        <v>70</v>
      </c>
      <c r="R498" s="115" t="s">
        <v>181</v>
      </c>
      <c r="S498" s="115" t="s">
        <v>241</v>
      </c>
      <c r="T498" s="115" t="s">
        <v>85</v>
      </c>
      <c r="U498" s="115" t="s">
        <v>86</v>
      </c>
      <c r="V498" s="115" t="s">
        <v>87</v>
      </c>
      <c r="W498" s="115" t="s">
        <v>100</v>
      </c>
      <c r="X498" s="115" t="s">
        <v>94</v>
      </c>
      <c r="Y498" s="115" t="s">
        <v>106</v>
      </c>
      <c r="Z498" s="115" t="s">
        <v>91</v>
      </c>
      <c r="AA498" s="115" t="s">
        <v>91</v>
      </c>
    </row>
    <row r="499" spans="1:27">
      <c r="A499" s="115">
        <v>7011001664</v>
      </c>
      <c r="B499" s="115" t="s">
        <v>67</v>
      </c>
      <c r="K499" s="115" t="s">
        <v>76</v>
      </c>
      <c r="O499" s="141"/>
      <c r="P499" s="115" t="s">
        <v>83</v>
      </c>
      <c r="Q499" s="115">
        <v>65</v>
      </c>
      <c r="R499" s="115" t="s">
        <v>84</v>
      </c>
      <c r="S499" s="115" t="s">
        <v>131</v>
      </c>
      <c r="T499" s="115" t="s">
        <v>85</v>
      </c>
      <c r="V499" s="115" t="s">
        <v>87</v>
      </c>
      <c r="W499" s="115" t="s">
        <v>88</v>
      </c>
      <c r="X499" s="115" t="s">
        <v>111</v>
      </c>
      <c r="Y499" s="115" t="s">
        <v>90</v>
      </c>
      <c r="Z499" s="115" t="s">
        <v>91</v>
      </c>
      <c r="AA499" s="115" t="s">
        <v>91</v>
      </c>
    </row>
    <row r="500" spans="1:27">
      <c r="A500" s="115">
        <v>6988289403</v>
      </c>
      <c r="B500" s="115" t="s">
        <v>67</v>
      </c>
      <c r="M500" s="115" t="s">
        <v>78</v>
      </c>
      <c r="O500" s="141"/>
      <c r="P500" s="115" t="s">
        <v>99</v>
      </c>
      <c r="Q500" s="115">
        <v>28</v>
      </c>
      <c r="R500" s="115" t="s">
        <v>84</v>
      </c>
      <c r="S500" s="115" t="s">
        <v>140</v>
      </c>
      <c r="T500" s="115" t="s">
        <v>85</v>
      </c>
      <c r="U500" s="115" t="s">
        <v>86</v>
      </c>
      <c r="V500" s="115" t="s">
        <v>475</v>
      </c>
      <c r="W500" s="115" t="s">
        <v>101</v>
      </c>
      <c r="X500" s="115" t="s">
        <v>94</v>
      </c>
      <c r="Y500" s="115" t="s">
        <v>113</v>
      </c>
      <c r="Z500" s="115" t="s">
        <v>91</v>
      </c>
      <c r="AA500" s="115" t="s">
        <v>91</v>
      </c>
    </row>
    <row r="501" spans="1:27">
      <c r="A501" s="115">
        <v>5584917497</v>
      </c>
      <c r="B501" s="115" t="s">
        <v>67</v>
      </c>
      <c r="D501" s="115" t="s">
        <v>69</v>
      </c>
      <c r="E501" s="115" t="s">
        <v>70</v>
      </c>
      <c r="O501" s="141"/>
      <c r="P501" s="115" t="s">
        <v>99</v>
      </c>
      <c r="Q501" s="115">
        <v>58</v>
      </c>
      <c r="R501" s="115" t="s">
        <v>181</v>
      </c>
      <c r="S501" s="115" t="s">
        <v>219</v>
      </c>
      <c r="T501" s="115" t="s">
        <v>85</v>
      </c>
      <c r="U501" s="115" t="s">
        <v>86</v>
      </c>
      <c r="V501" s="115" t="s">
        <v>87</v>
      </c>
      <c r="W501" s="115" t="s">
        <v>100</v>
      </c>
      <c r="X501" s="115" t="s">
        <v>112</v>
      </c>
      <c r="Y501" s="115" t="s">
        <v>113</v>
      </c>
      <c r="Z501" s="115" t="s">
        <v>91</v>
      </c>
      <c r="AA501" s="115" t="s">
        <v>91</v>
      </c>
    </row>
    <row r="502" spans="1:27">
      <c r="A502" s="115">
        <v>5586468248</v>
      </c>
      <c r="B502" s="115" t="s">
        <v>67</v>
      </c>
      <c r="O502" s="141"/>
      <c r="P502" s="115" t="s">
        <v>99</v>
      </c>
      <c r="Q502" s="115">
        <v>48</v>
      </c>
      <c r="R502" s="115" t="s">
        <v>84</v>
      </c>
      <c r="S502" s="115" t="s">
        <v>172</v>
      </c>
      <c r="T502" s="115" t="s">
        <v>85</v>
      </c>
      <c r="U502" s="115" t="s">
        <v>91</v>
      </c>
      <c r="V502" s="115" t="s">
        <v>108</v>
      </c>
      <c r="W502" s="115" t="s">
        <v>101</v>
      </c>
      <c r="X502" s="115" t="s">
        <v>89</v>
      </c>
      <c r="Y502" s="115" t="s">
        <v>90</v>
      </c>
      <c r="Z502" s="115" t="s">
        <v>91</v>
      </c>
      <c r="AA502" s="115" t="s">
        <v>91</v>
      </c>
    </row>
    <row r="503" spans="1:27">
      <c r="A503" s="115">
        <v>7045789790</v>
      </c>
      <c r="B503" s="115" t="s">
        <v>67</v>
      </c>
      <c r="K503" s="115" t="s">
        <v>76</v>
      </c>
      <c r="M503" s="115" t="s">
        <v>78</v>
      </c>
      <c r="O503" s="141"/>
      <c r="P503" s="115" t="s">
        <v>83</v>
      </c>
      <c r="Q503" s="115">
        <v>60</v>
      </c>
      <c r="R503" s="115" t="s">
        <v>181</v>
      </c>
      <c r="S503" s="115" t="s">
        <v>203</v>
      </c>
      <c r="T503" s="115" t="s">
        <v>85</v>
      </c>
      <c r="U503" s="115" t="s">
        <v>86</v>
      </c>
      <c r="V503" s="115" t="s">
        <v>137</v>
      </c>
      <c r="W503" s="115" t="s">
        <v>101</v>
      </c>
      <c r="X503" s="115" t="s">
        <v>89</v>
      </c>
      <c r="Y503" s="115" t="s">
        <v>106</v>
      </c>
      <c r="Z503" s="115" t="s">
        <v>91</v>
      </c>
      <c r="AA503" s="115" t="s">
        <v>91</v>
      </c>
    </row>
    <row r="504" spans="1:27">
      <c r="A504" s="115">
        <v>6988281250</v>
      </c>
      <c r="B504" s="115" t="s">
        <v>67</v>
      </c>
      <c r="O504" s="141"/>
      <c r="P504" s="115" t="s">
        <v>99</v>
      </c>
      <c r="Q504" s="115">
        <v>65</v>
      </c>
      <c r="R504" s="115" t="s">
        <v>84</v>
      </c>
      <c r="S504" s="115" t="s">
        <v>168</v>
      </c>
      <c r="T504" s="115" t="s">
        <v>92</v>
      </c>
      <c r="V504" s="115" t="s">
        <v>477</v>
      </c>
      <c r="W504" s="115" t="s">
        <v>101</v>
      </c>
      <c r="X504" s="115" t="s">
        <v>111</v>
      </c>
      <c r="Y504" s="115" t="s">
        <v>106</v>
      </c>
      <c r="Z504" s="115" t="s">
        <v>91</v>
      </c>
      <c r="AA504" s="115" t="s">
        <v>91</v>
      </c>
    </row>
    <row r="505" spans="1:27">
      <c r="A505" s="115">
        <v>7044860628</v>
      </c>
      <c r="M505" s="115" t="s">
        <v>78</v>
      </c>
      <c r="O505" s="141"/>
      <c r="P505" s="115" t="s">
        <v>83</v>
      </c>
      <c r="Q505" s="115">
        <v>60</v>
      </c>
      <c r="R505" s="115" t="s">
        <v>84</v>
      </c>
      <c r="S505" s="115" t="s">
        <v>138</v>
      </c>
      <c r="T505" s="115" t="s">
        <v>85</v>
      </c>
      <c r="V505" s="115" t="s">
        <v>87</v>
      </c>
      <c r="W505" s="115" t="s">
        <v>100</v>
      </c>
      <c r="X505" s="115" t="s">
        <v>112</v>
      </c>
      <c r="Y505" s="115" t="s">
        <v>103</v>
      </c>
      <c r="Z505" s="115" t="s">
        <v>91</v>
      </c>
      <c r="AA505" s="115" t="s">
        <v>91</v>
      </c>
    </row>
    <row r="506" spans="1:27">
      <c r="A506" s="115">
        <v>7011089646</v>
      </c>
      <c r="I506" s="115" t="s">
        <v>74</v>
      </c>
      <c r="K506" s="115" t="s">
        <v>76</v>
      </c>
      <c r="O506" s="141"/>
      <c r="P506" s="115" t="s">
        <v>83</v>
      </c>
      <c r="Q506" s="115">
        <v>64</v>
      </c>
      <c r="R506" s="115" t="s">
        <v>84</v>
      </c>
      <c r="T506" s="115" t="s">
        <v>85</v>
      </c>
      <c r="V506" s="115" t="s">
        <v>87</v>
      </c>
      <c r="W506" s="115" t="s">
        <v>104</v>
      </c>
      <c r="X506" s="115" t="s">
        <v>102</v>
      </c>
      <c r="Y506" s="115" t="s">
        <v>90</v>
      </c>
      <c r="Z506" s="115" t="s">
        <v>91</v>
      </c>
      <c r="AA506" s="115" t="s">
        <v>91</v>
      </c>
    </row>
    <row r="507" spans="1:27">
      <c r="A507" s="115">
        <v>6982467521</v>
      </c>
      <c r="E507" s="115" t="s">
        <v>70</v>
      </c>
      <c r="I507" s="115" t="s">
        <v>74</v>
      </c>
      <c r="O507" s="141"/>
      <c r="P507" s="115" t="s">
        <v>99</v>
      </c>
      <c r="Q507" s="115">
        <v>55</v>
      </c>
      <c r="R507" s="115" t="s">
        <v>181</v>
      </c>
      <c r="S507" s="115" t="s">
        <v>211</v>
      </c>
      <c r="T507" s="115" t="s">
        <v>107</v>
      </c>
      <c r="U507" s="115" t="s">
        <v>86</v>
      </c>
      <c r="W507" s="115" t="s">
        <v>101</v>
      </c>
      <c r="X507" s="115" t="s">
        <v>94</v>
      </c>
      <c r="Y507" s="115" t="s">
        <v>113</v>
      </c>
      <c r="Z507" s="115" t="s">
        <v>91</v>
      </c>
      <c r="AA507" s="115" t="s">
        <v>91</v>
      </c>
    </row>
    <row r="508" spans="1:27">
      <c r="A508" s="115">
        <v>7045758702</v>
      </c>
      <c r="B508" s="115" t="s">
        <v>67</v>
      </c>
      <c r="M508" s="115" t="s">
        <v>78</v>
      </c>
      <c r="O508" s="141"/>
      <c r="P508" s="115" t="s">
        <v>83</v>
      </c>
      <c r="Q508" s="115">
        <v>98</v>
      </c>
      <c r="R508" s="115" t="s">
        <v>181</v>
      </c>
      <c r="S508" s="115" t="s">
        <v>219</v>
      </c>
      <c r="T508" s="115" t="s">
        <v>85</v>
      </c>
      <c r="U508" s="115" t="s">
        <v>86</v>
      </c>
      <c r="V508" s="115" t="s">
        <v>87</v>
      </c>
      <c r="W508" s="115" t="s">
        <v>101</v>
      </c>
      <c r="X508" s="115" t="s">
        <v>114</v>
      </c>
      <c r="Y508" s="115" t="s">
        <v>106</v>
      </c>
      <c r="Z508" s="115" t="s">
        <v>91</v>
      </c>
      <c r="AA508" s="115" t="s">
        <v>86</v>
      </c>
    </row>
    <row r="509" spans="1:27">
      <c r="A509" s="115">
        <v>6985470348</v>
      </c>
      <c r="B509" s="115" t="s">
        <v>67</v>
      </c>
      <c r="E509" s="115" t="s">
        <v>70</v>
      </c>
      <c r="O509" s="141"/>
      <c r="P509" s="115" t="s">
        <v>99</v>
      </c>
      <c r="Q509" s="115">
        <v>75</v>
      </c>
      <c r="R509" s="115" t="s">
        <v>181</v>
      </c>
      <c r="S509" s="115" t="s">
        <v>222</v>
      </c>
      <c r="T509" s="115" t="s">
        <v>85</v>
      </c>
      <c r="U509" s="115" t="s">
        <v>86</v>
      </c>
      <c r="V509" s="115" t="s">
        <v>87</v>
      </c>
      <c r="W509" s="115" t="s">
        <v>100</v>
      </c>
      <c r="X509" s="115" t="s">
        <v>89</v>
      </c>
      <c r="Y509" s="115" t="s">
        <v>106</v>
      </c>
      <c r="Z509" s="115" t="s">
        <v>91</v>
      </c>
      <c r="AA509" s="115" t="s">
        <v>91</v>
      </c>
    </row>
    <row r="510" spans="1:27">
      <c r="A510" s="115">
        <v>7044857149</v>
      </c>
      <c r="B510" s="115" t="s">
        <v>67</v>
      </c>
      <c r="F510" s="115" t="s">
        <v>71</v>
      </c>
      <c r="M510" s="115" t="s">
        <v>78</v>
      </c>
      <c r="O510" s="141"/>
      <c r="P510" s="115" t="s">
        <v>99</v>
      </c>
      <c r="Q510" s="115">
        <v>87</v>
      </c>
      <c r="R510" s="115" t="s">
        <v>84</v>
      </c>
      <c r="S510" s="115" t="s">
        <v>490</v>
      </c>
      <c r="T510" s="115" t="s">
        <v>85</v>
      </c>
      <c r="U510" s="115" t="s">
        <v>86</v>
      </c>
      <c r="W510" s="115" t="s">
        <v>88</v>
      </c>
      <c r="X510" s="115" t="s">
        <v>120</v>
      </c>
      <c r="Y510" s="115" t="s">
        <v>106</v>
      </c>
      <c r="Z510" s="115" t="s">
        <v>91</v>
      </c>
      <c r="AA510" s="115" t="s">
        <v>86</v>
      </c>
    </row>
    <row r="511" spans="1:27">
      <c r="A511" s="115">
        <v>7044845730</v>
      </c>
      <c r="B511" s="115" t="s">
        <v>67</v>
      </c>
      <c r="F511" s="115" t="s">
        <v>71</v>
      </c>
      <c r="M511" s="115" t="s">
        <v>78</v>
      </c>
      <c r="O511" s="141"/>
      <c r="P511" s="115" t="s">
        <v>83</v>
      </c>
      <c r="Q511" s="115">
        <v>70</v>
      </c>
      <c r="R511" s="115" t="s">
        <v>84</v>
      </c>
      <c r="S511" s="115" t="s">
        <v>176</v>
      </c>
      <c r="T511" s="115" t="s">
        <v>92</v>
      </c>
      <c r="V511" s="115" t="s">
        <v>87</v>
      </c>
      <c r="W511" s="115" t="s">
        <v>101</v>
      </c>
      <c r="X511" s="115" t="s">
        <v>111</v>
      </c>
      <c r="Y511" s="115" t="s">
        <v>106</v>
      </c>
      <c r="Z511" s="115" t="s">
        <v>91</v>
      </c>
      <c r="AA511" s="115" t="s">
        <v>91</v>
      </c>
    </row>
    <row r="512" spans="1:27">
      <c r="A512" s="115">
        <v>7045761108</v>
      </c>
      <c r="E512" s="115" t="s">
        <v>70</v>
      </c>
      <c r="F512" s="115" t="s">
        <v>71</v>
      </c>
      <c r="M512" s="115" t="s">
        <v>78</v>
      </c>
      <c r="O512" s="141"/>
      <c r="P512" s="115" t="s">
        <v>83</v>
      </c>
      <c r="Q512" s="115">
        <v>75</v>
      </c>
      <c r="R512" s="115" t="s">
        <v>181</v>
      </c>
      <c r="S512" s="115" t="s">
        <v>195</v>
      </c>
      <c r="U512" s="115" t="s">
        <v>86</v>
      </c>
      <c r="V512" s="115" t="s">
        <v>87</v>
      </c>
      <c r="W512" s="115" t="s">
        <v>100</v>
      </c>
      <c r="X512" s="115" t="s">
        <v>111</v>
      </c>
      <c r="Y512" s="115" t="s">
        <v>106</v>
      </c>
      <c r="Z512" s="115" t="s">
        <v>91</v>
      </c>
      <c r="AA512" s="115" t="s">
        <v>91</v>
      </c>
    </row>
    <row r="513" spans="1:27">
      <c r="A513" s="115">
        <v>7045755397</v>
      </c>
      <c r="B513" s="115" t="s">
        <v>67</v>
      </c>
      <c r="O513" s="141"/>
      <c r="P513" s="115" t="s">
        <v>83</v>
      </c>
      <c r="Q513" s="115">
        <v>53</v>
      </c>
      <c r="R513" s="115" t="s">
        <v>181</v>
      </c>
      <c r="S513" s="115" t="s">
        <v>210</v>
      </c>
      <c r="T513" s="115" t="s">
        <v>85</v>
      </c>
      <c r="U513" s="115" t="s">
        <v>86</v>
      </c>
      <c r="V513" s="115" t="s">
        <v>87</v>
      </c>
      <c r="W513" s="115" t="s">
        <v>88</v>
      </c>
      <c r="X513" s="115" t="s">
        <v>111</v>
      </c>
      <c r="Y513" s="115" t="s">
        <v>90</v>
      </c>
      <c r="Z513" s="115" t="s">
        <v>91</v>
      </c>
      <c r="AA513" s="115" t="s">
        <v>91</v>
      </c>
    </row>
    <row r="514" spans="1:27">
      <c r="A514" s="115">
        <v>7045764558</v>
      </c>
      <c r="B514" s="115" t="s">
        <v>67</v>
      </c>
      <c r="O514" s="141"/>
      <c r="P514" s="115" t="s">
        <v>83</v>
      </c>
      <c r="Q514" s="115">
        <v>77</v>
      </c>
      <c r="R514" s="115" t="s">
        <v>181</v>
      </c>
      <c r="S514" s="115" t="s">
        <v>220</v>
      </c>
      <c r="T514" s="115" t="s">
        <v>85</v>
      </c>
      <c r="U514" s="115" t="s">
        <v>86</v>
      </c>
      <c r="V514" s="115" t="s">
        <v>87</v>
      </c>
      <c r="W514" s="115" t="s">
        <v>96</v>
      </c>
      <c r="X514" s="115" t="s">
        <v>102</v>
      </c>
      <c r="Y514" s="115" t="s">
        <v>106</v>
      </c>
      <c r="Z514" s="115" t="s">
        <v>91</v>
      </c>
      <c r="AA514" s="115" t="s">
        <v>86</v>
      </c>
    </row>
    <row r="515" spans="1:27">
      <c r="A515" s="115">
        <v>7044852441</v>
      </c>
      <c r="F515" s="115" t="s">
        <v>71</v>
      </c>
      <c r="O515" s="141"/>
      <c r="P515" s="115" t="s">
        <v>83</v>
      </c>
      <c r="Q515" s="115">
        <v>67</v>
      </c>
      <c r="R515" s="115" t="s">
        <v>84</v>
      </c>
      <c r="S515" s="115" t="s">
        <v>152</v>
      </c>
      <c r="T515" s="115" t="s">
        <v>85</v>
      </c>
      <c r="U515" s="115" t="s">
        <v>86</v>
      </c>
      <c r="V515" s="115" t="s">
        <v>87</v>
      </c>
      <c r="W515" s="115" t="s">
        <v>93</v>
      </c>
      <c r="X515" s="115" t="s">
        <v>94</v>
      </c>
      <c r="Y515" s="115" t="s">
        <v>106</v>
      </c>
      <c r="Z515" s="115" t="s">
        <v>91</v>
      </c>
      <c r="AA515" s="115" t="s">
        <v>86</v>
      </c>
    </row>
    <row r="516" spans="1:27">
      <c r="A516" s="115">
        <v>7045772328</v>
      </c>
      <c r="B516" s="115" t="s">
        <v>67</v>
      </c>
      <c r="O516" s="141"/>
      <c r="P516" s="115" t="s">
        <v>83</v>
      </c>
      <c r="Q516" s="115">
        <v>54</v>
      </c>
      <c r="R516" s="115" t="s">
        <v>181</v>
      </c>
      <c r="S516" s="115" t="s">
        <v>196</v>
      </c>
      <c r="T516" s="115" t="s">
        <v>85</v>
      </c>
      <c r="U516" s="115" t="s">
        <v>86</v>
      </c>
      <c r="V516" s="115" t="s">
        <v>87</v>
      </c>
      <c r="W516" s="115" t="s">
        <v>104</v>
      </c>
      <c r="X516" s="115" t="s">
        <v>89</v>
      </c>
      <c r="Y516" s="115" t="s">
        <v>106</v>
      </c>
      <c r="Z516" s="115" t="s">
        <v>91</v>
      </c>
      <c r="AA516" s="115" t="s">
        <v>86</v>
      </c>
    </row>
    <row r="517" spans="1:27">
      <c r="A517" s="115">
        <v>7011080736</v>
      </c>
      <c r="F517" s="115" t="s">
        <v>71</v>
      </c>
      <c r="G517" s="115" t="s">
        <v>72</v>
      </c>
      <c r="M517" s="115" t="s">
        <v>78</v>
      </c>
      <c r="O517" s="141"/>
      <c r="P517" s="115" t="s">
        <v>83</v>
      </c>
      <c r="Q517" s="115">
        <v>53</v>
      </c>
      <c r="R517" s="115" t="s">
        <v>181</v>
      </c>
      <c r="S517" s="115" t="s">
        <v>221</v>
      </c>
      <c r="T517" s="115" t="s">
        <v>85</v>
      </c>
      <c r="U517" s="115" t="s">
        <v>86</v>
      </c>
      <c r="V517" s="115" t="s">
        <v>87</v>
      </c>
      <c r="W517" s="115" t="s">
        <v>88</v>
      </c>
      <c r="X517" s="115" t="s">
        <v>89</v>
      </c>
      <c r="Y517" s="115" t="s">
        <v>90</v>
      </c>
      <c r="Z517" s="115" t="s">
        <v>91</v>
      </c>
      <c r="AA517" s="115" t="s">
        <v>91</v>
      </c>
    </row>
    <row r="518" spans="1:27">
      <c r="A518" s="115">
        <v>7044862120</v>
      </c>
      <c r="B518" s="115" t="s">
        <v>67</v>
      </c>
      <c r="E518" s="115" t="s">
        <v>70</v>
      </c>
      <c r="M518" s="115" t="s">
        <v>78</v>
      </c>
      <c r="O518" s="141"/>
      <c r="P518" s="115" t="s">
        <v>83</v>
      </c>
      <c r="Q518" s="115">
        <v>71</v>
      </c>
      <c r="R518" s="115" t="s">
        <v>181</v>
      </c>
      <c r="S518" s="115" t="s">
        <v>238</v>
      </c>
      <c r="T518" s="115" t="s">
        <v>85</v>
      </c>
      <c r="U518" s="115" t="s">
        <v>86</v>
      </c>
      <c r="V518" s="115" t="s">
        <v>87</v>
      </c>
      <c r="W518" s="115" t="s">
        <v>101</v>
      </c>
      <c r="X518" s="115" t="s">
        <v>102</v>
      </c>
      <c r="Y518" s="115" t="s">
        <v>106</v>
      </c>
      <c r="Z518" s="115" t="s">
        <v>91</v>
      </c>
      <c r="AA518" s="115" t="s">
        <v>86</v>
      </c>
    </row>
    <row r="519" spans="1:27">
      <c r="A519" s="115">
        <v>7045790768</v>
      </c>
      <c r="B519" s="115" t="s">
        <v>67</v>
      </c>
      <c r="O519" s="141"/>
      <c r="P519" s="115" t="s">
        <v>83</v>
      </c>
      <c r="Q519" s="115">
        <v>84</v>
      </c>
      <c r="R519" s="115" t="s">
        <v>181</v>
      </c>
      <c r="S519" s="115" t="s">
        <v>190</v>
      </c>
      <c r="T519" s="115" t="s">
        <v>85</v>
      </c>
      <c r="U519" s="115" t="s">
        <v>86</v>
      </c>
      <c r="V519" s="115" t="s">
        <v>139</v>
      </c>
      <c r="W519" s="115" t="s">
        <v>104</v>
      </c>
      <c r="X519" s="115" t="s">
        <v>102</v>
      </c>
      <c r="Y519" s="115" t="s">
        <v>106</v>
      </c>
      <c r="Z519" s="115" t="s">
        <v>91</v>
      </c>
      <c r="AA519" s="115" t="s">
        <v>91</v>
      </c>
    </row>
    <row r="520" spans="1:27">
      <c r="A520" s="115">
        <v>7045768707</v>
      </c>
      <c r="B520" s="115" t="s">
        <v>67</v>
      </c>
      <c r="O520" s="141"/>
      <c r="P520" s="115" t="s">
        <v>99</v>
      </c>
      <c r="Q520" s="115">
        <v>84</v>
      </c>
      <c r="R520" s="115" t="s">
        <v>181</v>
      </c>
      <c r="S520" s="115" t="s">
        <v>227</v>
      </c>
      <c r="T520" s="115" t="s">
        <v>85</v>
      </c>
      <c r="U520" s="115" t="s">
        <v>86</v>
      </c>
      <c r="V520" s="115" t="s">
        <v>87</v>
      </c>
      <c r="W520" s="115" t="s">
        <v>88</v>
      </c>
      <c r="X520" s="115" t="s">
        <v>94</v>
      </c>
      <c r="Y520" s="115" t="s">
        <v>106</v>
      </c>
      <c r="Z520" s="115" t="s">
        <v>91</v>
      </c>
      <c r="AA520" s="115" t="s">
        <v>91</v>
      </c>
    </row>
    <row r="521" spans="1:27">
      <c r="A521" s="115">
        <v>6988292853</v>
      </c>
      <c r="B521" s="115" t="s">
        <v>67</v>
      </c>
      <c r="E521" s="115" t="s">
        <v>70</v>
      </c>
      <c r="M521" s="115" t="s">
        <v>78</v>
      </c>
      <c r="O521" s="141"/>
      <c r="P521" s="115" t="s">
        <v>83</v>
      </c>
      <c r="Q521" s="115">
        <v>75</v>
      </c>
      <c r="R521" s="115" t="s">
        <v>84</v>
      </c>
      <c r="S521" s="115" t="s">
        <v>149</v>
      </c>
      <c r="T521" s="115" t="s">
        <v>85</v>
      </c>
      <c r="U521" s="115" t="s">
        <v>91</v>
      </c>
      <c r="V521" s="115" t="s">
        <v>87</v>
      </c>
      <c r="W521" s="115" t="s">
        <v>101</v>
      </c>
      <c r="X521" s="115" t="s">
        <v>109</v>
      </c>
      <c r="Y521" s="115" t="s">
        <v>106</v>
      </c>
      <c r="AA521" s="115" t="s">
        <v>86</v>
      </c>
    </row>
    <row r="522" spans="1:27">
      <c r="A522" s="115">
        <v>6985187636</v>
      </c>
      <c r="O522" s="141"/>
      <c r="P522" s="115" t="s">
        <v>99</v>
      </c>
      <c r="Q522" s="115">
        <v>71</v>
      </c>
      <c r="R522" s="115" t="s">
        <v>181</v>
      </c>
      <c r="S522" s="115" t="s">
        <v>433</v>
      </c>
      <c r="T522" s="115" t="s">
        <v>85</v>
      </c>
      <c r="U522" s="115" t="s">
        <v>86</v>
      </c>
      <c r="V522" s="115" t="s">
        <v>87</v>
      </c>
      <c r="X522" s="115" t="s">
        <v>111</v>
      </c>
      <c r="Y522" s="115" t="s">
        <v>106</v>
      </c>
      <c r="Z522" s="115" t="s">
        <v>91</v>
      </c>
      <c r="AA522" s="115" t="s">
        <v>91</v>
      </c>
    </row>
    <row r="523" spans="1:27">
      <c r="A523" s="115">
        <v>7044864023</v>
      </c>
      <c r="B523" s="115" t="s">
        <v>67</v>
      </c>
      <c r="C523" s="115" t="s">
        <v>68</v>
      </c>
      <c r="E523" s="115" t="s">
        <v>70</v>
      </c>
      <c r="F523" s="115" t="s">
        <v>71</v>
      </c>
      <c r="G523" s="115" t="s">
        <v>72</v>
      </c>
      <c r="M523" s="115" t="s">
        <v>78</v>
      </c>
      <c r="O523" s="141"/>
      <c r="P523" s="115" t="s">
        <v>83</v>
      </c>
      <c r="Q523" s="115">
        <v>68</v>
      </c>
      <c r="R523" s="115" t="s">
        <v>181</v>
      </c>
      <c r="S523" s="115" t="s">
        <v>208</v>
      </c>
      <c r="T523" s="115" t="s">
        <v>85</v>
      </c>
      <c r="U523" s="115" t="s">
        <v>86</v>
      </c>
      <c r="V523" s="115" t="s">
        <v>87</v>
      </c>
      <c r="X523" s="115" t="s">
        <v>111</v>
      </c>
      <c r="Y523" s="115" t="s">
        <v>106</v>
      </c>
      <c r="Z523" s="115" t="s">
        <v>91</v>
      </c>
      <c r="AA523" s="115" t="s">
        <v>91</v>
      </c>
    </row>
    <row r="524" spans="1:27">
      <c r="A524" s="115">
        <v>5587457598</v>
      </c>
      <c r="B524" s="115" t="s">
        <v>67</v>
      </c>
      <c r="M524" s="115" t="s">
        <v>78</v>
      </c>
      <c r="N524" s="115" t="s">
        <v>79</v>
      </c>
      <c r="O524" s="141"/>
      <c r="P524" s="115" t="s">
        <v>83</v>
      </c>
      <c r="Q524" s="115">
        <v>52</v>
      </c>
      <c r="R524" s="115" t="s">
        <v>181</v>
      </c>
      <c r="S524" s="115" t="s">
        <v>215</v>
      </c>
      <c r="T524" s="115" t="s">
        <v>85</v>
      </c>
      <c r="U524" s="115" t="s">
        <v>86</v>
      </c>
      <c r="V524" s="115" t="s">
        <v>87</v>
      </c>
      <c r="W524" s="115" t="s">
        <v>101</v>
      </c>
      <c r="X524" s="115" t="s">
        <v>89</v>
      </c>
      <c r="Y524" s="115" t="s">
        <v>90</v>
      </c>
      <c r="Z524" s="115" t="s">
        <v>91</v>
      </c>
      <c r="AA524" s="115" t="s">
        <v>91</v>
      </c>
    </row>
    <row r="525" spans="1:27">
      <c r="A525" s="115">
        <v>7045790517</v>
      </c>
      <c r="B525" s="115" t="s">
        <v>67</v>
      </c>
      <c r="E525" s="115" t="s">
        <v>70</v>
      </c>
      <c r="M525" s="115" t="s">
        <v>78</v>
      </c>
      <c r="O525" s="141"/>
      <c r="P525" s="115" t="s">
        <v>83</v>
      </c>
      <c r="Q525" s="115">
        <v>78</v>
      </c>
      <c r="R525" s="115" t="s">
        <v>181</v>
      </c>
      <c r="S525" s="115" t="s">
        <v>184</v>
      </c>
      <c r="T525" s="115" t="s">
        <v>85</v>
      </c>
      <c r="V525" s="115" t="s">
        <v>87</v>
      </c>
      <c r="X525" s="115" t="s">
        <v>112</v>
      </c>
      <c r="Y525" s="115" t="s">
        <v>106</v>
      </c>
      <c r="Z525" s="115" t="s">
        <v>91</v>
      </c>
      <c r="AA525" s="115" t="s">
        <v>86</v>
      </c>
    </row>
    <row r="526" spans="1:27">
      <c r="A526" s="115">
        <v>6985431544</v>
      </c>
      <c r="B526" s="115" t="s">
        <v>67</v>
      </c>
      <c r="M526" s="115" t="s">
        <v>78</v>
      </c>
      <c r="O526" s="141"/>
      <c r="P526" s="115" t="s">
        <v>83</v>
      </c>
      <c r="Q526" s="115">
        <v>63</v>
      </c>
      <c r="R526" s="115" t="s">
        <v>84</v>
      </c>
      <c r="S526" s="115" t="s">
        <v>127</v>
      </c>
      <c r="T526" s="115" t="s">
        <v>85</v>
      </c>
      <c r="U526" s="115" t="s">
        <v>86</v>
      </c>
      <c r="W526" s="115" t="s">
        <v>88</v>
      </c>
      <c r="X526" s="115" t="s">
        <v>111</v>
      </c>
      <c r="Y526" s="115" t="s">
        <v>106</v>
      </c>
      <c r="Z526" s="115" t="s">
        <v>91</v>
      </c>
      <c r="AA526" s="115" t="s">
        <v>91</v>
      </c>
    </row>
    <row r="527" spans="1:27">
      <c r="A527" s="115">
        <v>6982456846</v>
      </c>
      <c r="E527" s="115" t="s">
        <v>70</v>
      </c>
      <c r="O527" s="141"/>
      <c r="P527" s="115" t="s">
        <v>83</v>
      </c>
      <c r="Q527" s="115">
        <v>56</v>
      </c>
      <c r="R527" s="115" t="s">
        <v>181</v>
      </c>
      <c r="S527" s="115" t="s">
        <v>241</v>
      </c>
      <c r="T527" s="115" t="s">
        <v>92</v>
      </c>
      <c r="U527" s="115" t="s">
        <v>86</v>
      </c>
      <c r="V527" s="115" t="s">
        <v>116</v>
      </c>
      <c r="W527" s="115" t="s">
        <v>96</v>
      </c>
      <c r="X527" s="115" t="s">
        <v>89</v>
      </c>
      <c r="Y527" s="115" t="s">
        <v>98</v>
      </c>
      <c r="Z527" s="115" t="s">
        <v>91</v>
      </c>
      <c r="AA527" s="115" t="s">
        <v>86</v>
      </c>
    </row>
    <row r="528" spans="1:27">
      <c r="A528" s="115">
        <v>7007929536</v>
      </c>
      <c r="B528" s="115" t="s">
        <v>67</v>
      </c>
      <c r="E528" s="115" t="s">
        <v>70</v>
      </c>
      <c r="O528" s="141"/>
      <c r="P528" s="115" t="s">
        <v>99</v>
      </c>
      <c r="Q528" s="115">
        <v>61</v>
      </c>
      <c r="R528" s="115" t="s">
        <v>84</v>
      </c>
      <c r="S528" s="115" t="s">
        <v>168</v>
      </c>
      <c r="T528" s="115" t="s">
        <v>85</v>
      </c>
      <c r="U528" s="115" t="s">
        <v>86</v>
      </c>
      <c r="V528" s="115" t="s">
        <v>87</v>
      </c>
      <c r="W528" s="115" t="s">
        <v>88</v>
      </c>
      <c r="X528" s="115" t="s">
        <v>89</v>
      </c>
      <c r="Y528" s="115" t="s">
        <v>90</v>
      </c>
      <c r="Z528" s="115" t="s">
        <v>91</v>
      </c>
      <c r="AA528" s="115" t="s">
        <v>91</v>
      </c>
    </row>
    <row r="529" spans="1:27">
      <c r="A529" s="115">
        <v>6988277523</v>
      </c>
      <c r="B529" s="115" t="s">
        <v>67</v>
      </c>
      <c r="F529" s="115" t="s">
        <v>71</v>
      </c>
      <c r="O529" s="141"/>
      <c r="P529" s="115" t="s">
        <v>83</v>
      </c>
      <c r="Q529" s="115">
        <v>88</v>
      </c>
      <c r="R529" s="115" t="s">
        <v>84</v>
      </c>
      <c r="S529" s="115" t="s">
        <v>168</v>
      </c>
      <c r="T529" s="115" t="s">
        <v>85</v>
      </c>
      <c r="U529" s="115" t="s">
        <v>86</v>
      </c>
      <c r="V529" s="115" t="s">
        <v>87</v>
      </c>
      <c r="W529" s="115" t="s">
        <v>93</v>
      </c>
      <c r="X529" s="115" t="s">
        <v>102</v>
      </c>
      <c r="Y529" s="115" t="s">
        <v>106</v>
      </c>
      <c r="Z529" s="115" t="s">
        <v>91</v>
      </c>
      <c r="AA529" s="115" t="s">
        <v>91</v>
      </c>
    </row>
    <row r="530" spans="1:27">
      <c r="A530" s="115">
        <v>7045791218</v>
      </c>
      <c r="D530" s="115" t="s">
        <v>69</v>
      </c>
      <c r="F530" s="115" t="s">
        <v>71</v>
      </c>
      <c r="G530" s="115" t="s">
        <v>72</v>
      </c>
      <c r="H530" s="115" t="s">
        <v>73</v>
      </c>
      <c r="J530" s="115" t="s">
        <v>75</v>
      </c>
      <c r="O530" s="141"/>
      <c r="P530" s="115" t="s">
        <v>83</v>
      </c>
      <c r="Q530" s="115">
        <v>55</v>
      </c>
      <c r="R530" s="115" t="s">
        <v>181</v>
      </c>
      <c r="S530" s="115" t="s">
        <v>241</v>
      </c>
      <c r="T530" s="115" t="s">
        <v>85</v>
      </c>
      <c r="U530" s="115" t="s">
        <v>86</v>
      </c>
      <c r="V530" s="115" t="s">
        <v>87</v>
      </c>
      <c r="W530" s="115" t="s">
        <v>88</v>
      </c>
      <c r="X530" s="115" t="s">
        <v>89</v>
      </c>
      <c r="Y530" s="115" t="s">
        <v>90</v>
      </c>
      <c r="Z530" s="115" t="s">
        <v>91</v>
      </c>
      <c r="AA530" s="115" t="s">
        <v>91</v>
      </c>
    </row>
    <row r="531" spans="1:27">
      <c r="A531" s="115">
        <v>7010997687</v>
      </c>
      <c r="B531" s="115" t="s">
        <v>67</v>
      </c>
      <c r="E531" s="115" t="s">
        <v>70</v>
      </c>
      <c r="M531" s="115" t="s">
        <v>78</v>
      </c>
      <c r="O531" s="141"/>
      <c r="P531" s="115" t="s">
        <v>99</v>
      </c>
      <c r="Q531" s="115">
        <v>78</v>
      </c>
      <c r="R531" s="115" t="s">
        <v>84</v>
      </c>
      <c r="S531" s="115" t="s">
        <v>129</v>
      </c>
      <c r="T531" s="115" t="s">
        <v>85</v>
      </c>
      <c r="V531" s="115" t="s">
        <v>87</v>
      </c>
      <c r="W531" s="115" t="s">
        <v>96</v>
      </c>
      <c r="X531" s="115" t="s">
        <v>111</v>
      </c>
      <c r="Y531" s="115" t="s">
        <v>106</v>
      </c>
      <c r="Z531" s="115" t="s">
        <v>91</v>
      </c>
      <c r="AA531" s="115" t="s">
        <v>86</v>
      </c>
    </row>
    <row r="532" spans="1:27">
      <c r="A532" s="115">
        <v>6985413545</v>
      </c>
      <c r="B532" s="115" t="s">
        <v>67</v>
      </c>
      <c r="O532" s="141"/>
      <c r="P532" s="115" t="s">
        <v>83</v>
      </c>
      <c r="Q532" s="115">
        <v>57</v>
      </c>
      <c r="R532" s="115" t="s">
        <v>181</v>
      </c>
      <c r="S532" s="115" t="s">
        <v>434</v>
      </c>
      <c r="T532" s="115" t="s">
        <v>85</v>
      </c>
      <c r="U532" s="115" t="s">
        <v>86</v>
      </c>
      <c r="V532" s="115" t="s">
        <v>87</v>
      </c>
      <c r="W532" s="115" t="s">
        <v>88</v>
      </c>
      <c r="X532" s="115" t="s">
        <v>120</v>
      </c>
      <c r="Y532" s="115" t="s">
        <v>90</v>
      </c>
      <c r="Z532" s="115" t="s">
        <v>91</v>
      </c>
      <c r="AA532" s="115" t="s">
        <v>91</v>
      </c>
    </row>
    <row r="533" spans="1:27">
      <c r="A533" s="115">
        <v>6988291632</v>
      </c>
      <c r="B533" s="115" t="s">
        <v>67</v>
      </c>
      <c r="E533" s="115" t="s">
        <v>70</v>
      </c>
      <c r="O533" s="141"/>
      <c r="P533" s="115" t="s">
        <v>83</v>
      </c>
      <c r="Q533" s="115">
        <v>74</v>
      </c>
      <c r="R533" s="115" t="s">
        <v>84</v>
      </c>
      <c r="T533" s="115" t="s">
        <v>85</v>
      </c>
      <c r="U533" s="115" t="s">
        <v>86</v>
      </c>
      <c r="V533" s="115" t="s">
        <v>87</v>
      </c>
      <c r="W533" s="115" t="s">
        <v>101</v>
      </c>
      <c r="X533" s="115" t="s">
        <v>111</v>
      </c>
      <c r="Y533" s="115" t="s">
        <v>106</v>
      </c>
      <c r="Z533" s="115" t="s">
        <v>91</v>
      </c>
      <c r="AA533" s="115" t="s">
        <v>91</v>
      </c>
    </row>
    <row r="534" spans="1:27">
      <c r="A534" s="115">
        <v>6985161485</v>
      </c>
      <c r="C534" s="115" t="s">
        <v>68</v>
      </c>
      <c r="O534" s="141"/>
      <c r="P534" s="115" t="s">
        <v>83</v>
      </c>
      <c r="Q534" s="115">
        <v>38</v>
      </c>
      <c r="R534" s="115" t="s">
        <v>181</v>
      </c>
      <c r="S534" s="115" t="s">
        <v>222</v>
      </c>
      <c r="T534" s="115" t="s">
        <v>92</v>
      </c>
      <c r="U534" s="115" t="s">
        <v>86</v>
      </c>
      <c r="V534" s="115" t="s">
        <v>157</v>
      </c>
      <c r="W534" s="115" t="s">
        <v>101</v>
      </c>
      <c r="X534" s="115" t="s">
        <v>102</v>
      </c>
      <c r="Y534" s="115" t="s">
        <v>90</v>
      </c>
      <c r="Z534" s="115" t="s">
        <v>91</v>
      </c>
      <c r="AA534" s="115" t="s">
        <v>91</v>
      </c>
    </row>
    <row r="535" spans="1:27">
      <c r="A535" s="115">
        <v>6988288965</v>
      </c>
      <c r="B535" s="115" t="s">
        <v>67</v>
      </c>
      <c r="C535" s="115" t="s">
        <v>68</v>
      </c>
      <c r="D535" s="115" t="s">
        <v>69</v>
      </c>
      <c r="E535" s="115" t="s">
        <v>70</v>
      </c>
      <c r="F535" s="115" t="s">
        <v>71</v>
      </c>
      <c r="G535" s="115" t="s">
        <v>72</v>
      </c>
      <c r="H535" s="115" t="s">
        <v>73</v>
      </c>
      <c r="I535" s="115" t="s">
        <v>74</v>
      </c>
      <c r="M535" s="115" t="s">
        <v>78</v>
      </c>
      <c r="O535" s="141"/>
      <c r="P535" s="115" t="s">
        <v>83</v>
      </c>
      <c r="Q535" s="115">
        <v>66</v>
      </c>
      <c r="R535" s="115" t="s">
        <v>84</v>
      </c>
      <c r="S535" s="115" t="s">
        <v>476</v>
      </c>
      <c r="T535" s="115" t="s">
        <v>85</v>
      </c>
      <c r="U535" s="115" t="s">
        <v>86</v>
      </c>
      <c r="W535" s="115" t="s">
        <v>96</v>
      </c>
      <c r="X535" s="115" t="s">
        <v>111</v>
      </c>
      <c r="Y535" s="115" t="s">
        <v>106</v>
      </c>
      <c r="Z535" s="115" t="s">
        <v>91</v>
      </c>
      <c r="AA535" s="115" t="s">
        <v>91</v>
      </c>
    </row>
    <row r="536" spans="1:27">
      <c r="A536" s="115">
        <v>7011537014</v>
      </c>
      <c r="B536" s="115" t="s">
        <v>67</v>
      </c>
      <c r="M536" s="115" t="s">
        <v>78</v>
      </c>
      <c r="O536" s="141"/>
      <c r="P536" s="115" t="s">
        <v>83</v>
      </c>
      <c r="Q536" s="115">
        <v>65</v>
      </c>
      <c r="R536" s="115" t="s">
        <v>181</v>
      </c>
      <c r="S536" s="115" t="s">
        <v>208</v>
      </c>
      <c r="T536" s="115" t="s">
        <v>85</v>
      </c>
      <c r="U536" s="115" t="s">
        <v>86</v>
      </c>
      <c r="V536" s="115" t="s">
        <v>87</v>
      </c>
      <c r="W536" s="115" t="s">
        <v>101</v>
      </c>
      <c r="X536" s="115" t="s">
        <v>102</v>
      </c>
      <c r="Y536" s="115" t="s">
        <v>106</v>
      </c>
      <c r="Z536" s="115" t="s">
        <v>91</v>
      </c>
      <c r="AA536" s="115" t="s">
        <v>91</v>
      </c>
    </row>
    <row r="537" spans="1:27">
      <c r="A537" s="115">
        <v>6984058457</v>
      </c>
      <c r="B537" s="115" t="s">
        <v>67</v>
      </c>
      <c r="O537" s="141"/>
      <c r="P537" s="115" t="s">
        <v>83</v>
      </c>
      <c r="Q537" s="115">
        <v>56</v>
      </c>
      <c r="R537" s="115" t="s">
        <v>181</v>
      </c>
      <c r="S537" s="115" t="s">
        <v>190</v>
      </c>
      <c r="T537" s="115" t="s">
        <v>85</v>
      </c>
      <c r="U537" s="115" t="s">
        <v>86</v>
      </c>
      <c r="V537" s="115" t="s">
        <v>87</v>
      </c>
      <c r="W537" s="115" t="s">
        <v>88</v>
      </c>
      <c r="X537" s="115" t="s">
        <v>94</v>
      </c>
      <c r="Y537" s="115" t="s">
        <v>90</v>
      </c>
      <c r="Z537" s="115" t="s">
        <v>91</v>
      </c>
      <c r="AA537" s="115" t="s">
        <v>91</v>
      </c>
    </row>
    <row r="538" spans="1:27">
      <c r="A538" s="115">
        <v>7045795683</v>
      </c>
      <c r="B538" s="115" t="s">
        <v>67</v>
      </c>
      <c r="E538" s="115" t="s">
        <v>70</v>
      </c>
      <c r="F538" s="115" t="s">
        <v>71</v>
      </c>
      <c r="G538" s="115" t="s">
        <v>72</v>
      </c>
      <c r="O538" s="141"/>
      <c r="P538" s="115" t="s">
        <v>83</v>
      </c>
      <c r="R538" s="115" t="s">
        <v>181</v>
      </c>
      <c r="S538" s="115" t="s">
        <v>206</v>
      </c>
      <c r="T538" s="115" t="s">
        <v>85</v>
      </c>
      <c r="U538" s="115" t="s">
        <v>86</v>
      </c>
      <c r="V538" s="115" t="s">
        <v>87</v>
      </c>
      <c r="W538" s="115" t="s">
        <v>101</v>
      </c>
      <c r="X538" s="115" t="s">
        <v>94</v>
      </c>
      <c r="Y538" s="115" t="s">
        <v>106</v>
      </c>
      <c r="Z538" s="115" t="s">
        <v>91</v>
      </c>
      <c r="AA538" s="115" t="s">
        <v>91</v>
      </c>
    </row>
    <row r="539" spans="1:27">
      <c r="A539" s="115">
        <v>6988285453</v>
      </c>
      <c r="C539" s="115" t="s">
        <v>68</v>
      </c>
      <c r="M539" s="115" t="s">
        <v>78</v>
      </c>
      <c r="O539" s="141"/>
      <c r="P539" s="115" t="s">
        <v>83</v>
      </c>
      <c r="Q539" s="115">
        <v>72</v>
      </c>
      <c r="R539" s="115" t="s">
        <v>84</v>
      </c>
      <c r="S539" s="115" t="s">
        <v>169</v>
      </c>
      <c r="T539" s="115" t="s">
        <v>85</v>
      </c>
      <c r="U539" s="115" t="s">
        <v>86</v>
      </c>
      <c r="V539" s="115" t="s">
        <v>87</v>
      </c>
      <c r="X539" s="115" t="s">
        <v>102</v>
      </c>
      <c r="Y539" s="115" t="s">
        <v>106</v>
      </c>
      <c r="Z539" s="115" t="s">
        <v>91</v>
      </c>
      <c r="AA539" s="115" t="s">
        <v>86</v>
      </c>
    </row>
    <row r="540" spans="1:27">
      <c r="A540" s="115">
        <v>7011001125</v>
      </c>
      <c r="C540" s="115" t="s">
        <v>68</v>
      </c>
      <c r="F540" s="115" t="s">
        <v>71</v>
      </c>
      <c r="G540" s="115" t="s">
        <v>72</v>
      </c>
      <c r="O540" s="141"/>
      <c r="P540" s="115" t="s">
        <v>99</v>
      </c>
      <c r="Q540" s="115">
        <v>74</v>
      </c>
      <c r="R540" s="115" t="s">
        <v>84</v>
      </c>
      <c r="S540" s="115" t="s">
        <v>127</v>
      </c>
      <c r="T540" s="115" t="s">
        <v>85</v>
      </c>
      <c r="V540" s="115" t="s">
        <v>87</v>
      </c>
      <c r="W540" s="115" t="s">
        <v>101</v>
      </c>
      <c r="X540" s="115" t="s">
        <v>109</v>
      </c>
      <c r="Y540" s="115" t="s">
        <v>106</v>
      </c>
      <c r="Z540" s="115" t="s">
        <v>91</v>
      </c>
      <c r="AA540" s="115" t="s">
        <v>86</v>
      </c>
    </row>
    <row r="541" spans="1:27">
      <c r="A541" s="115">
        <v>7045755170</v>
      </c>
      <c r="B541" s="115" t="s">
        <v>67</v>
      </c>
      <c r="D541" s="115" t="s">
        <v>69</v>
      </c>
      <c r="M541" s="115" t="s">
        <v>78</v>
      </c>
      <c r="O541" s="141"/>
      <c r="P541" s="115" t="s">
        <v>83</v>
      </c>
      <c r="Q541" s="115">
        <v>19</v>
      </c>
      <c r="R541" s="115" t="s">
        <v>181</v>
      </c>
      <c r="S541" s="115" t="s">
        <v>210</v>
      </c>
      <c r="T541" s="115" t="s">
        <v>85</v>
      </c>
      <c r="U541" s="115" t="s">
        <v>86</v>
      </c>
      <c r="V541" s="115" t="s">
        <v>87</v>
      </c>
      <c r="W541" s="115" t="s">
        <v>88</v>
      </c>
      <c r="X541" s="115" t="s">
        <v>94</v>
      </c>
      <c r="Y541" s="115" t="s">
        <v>90</v>
      </c>
      <c r="Z541" s="115" t="s">
        <v>91</v>
      </c>
      <c r="AA541" s="115" t="s">
        <v>91</v>
      </c>
    </row>
    <row r="542" spans="1:27">
      <c r="A542" s="115">
        <v>6988292134</v>
      </c>
      <c r="B542" s="115" t="s">
        <v>67</v>
      </c>
      <c r="D542" s="115" t="s">
        <v>69</v>
      </c>
      <c r="E542" s="115" t="s">
        <v>70</v>
      </c>
      <c r="G542" s="115" t="s">
        <v>72</v>
      </c>
      <c r="L542" s="115" t="s">
        <v>77</v>
      </c>
      <c r="M542" s="115" t="s">
        <v>78</v>
      </c>
      <c r="O542" s="141"/>
      <c r="P542" s="115" t="s">
        <v>83</v>
      </c>
      <c r="Q542" s="115">
        <v>66</v>
      </c>
      <c r="R542" s="115" t="s">
        <v>84</v>
      </c>
      <c r="S542" s="115" t="s">
        <v>149</v>
      </c>
      <c r="U542" s="115" t="s">
        <v>86</v>
      </c>
      <c r="X542" s="115" t="s">
        <v>89</v>
      </c>
      <c r="Y542" s="115" t="s">
        <v>106</v>
      </c>
      <c r="Z542" s="115" t="s">
        <v>91</v>
      </c>
      <c r="AA542" s="115" t="s">
        <v>91</v>
      </c>
    </row>
    <row r="543" spans="1:27">
      <c r="A543" s="115">
        <v>5586907280</v>
      </c>
      <c r="B543" s="115" t="s">
        <v>67</v>
      </c>
      <c r="O543" s="141"/>
      <c r="P543" s="115" t="s">
        <v>99</v>
      </c>
      <c r="Q543" s="115">
        <v>50</v>
      </c>
      <c r="R543" s="115" t="s">
        <v>181</v>
      </c>
      <c r="S543" s="115" t="s">
        <v>207</v>
      </c>
      <c r="T543" s="115" t="s">
        <v>85</v>
      </c>
      <c r="U543" s="115" t="s">
        <v>86</v>
      </c>
      <c r="V543" s="115" t="s">
        <v>87</v>
      </c>
      <c r="W543" s="115" t="s">
        <v>88</v>
      </c>
      <c r="X543" s="115" t="s">
        <v>89</v>
      </c>
      <c r="Y543" s="115" t="s">
        <v>90</v>
      </c>
      <c r="Z543" s="115" t="s">
        <v>91</v>
      </c>
      <c r="AA543" s="115" t="s">
        <v>91</v>
      </c>
    </row>
    <row r="544" spans="1:27">
      <c r="A544" s="115">
        <v>6985440338</v>
      </c>
      <c r="B544" s="115" t="s">
        <v>67</v>
      </c>
      <c r="D544" s="115" t="s">
        <v>69</v>
      </c>
      <c r="F544" s="115" t="s">
        <v>71</v>
      </c>
      <c r="H544" s="115" t="s">
        <v>73</v>
      </c>
      <c r="L544" s="115" t="s">
        <v>77</v>
      </c>
      <c r="O544" s="141"/>
      <c r="P544" s="115" t="s">
        <v>83</v>
      </c>
      <c r="Q544" s="115">
        <v>80</v>
      </c>
      <c r="R544" s="115" t="s">
        <v>84</v>
      </c>
      <c r="S544" s="115" t="s">
        <v>152</v>
      </c>
      <c r="T544" s="115" t="s">
        <v>85</v>
      </c>
      <c r="V544" s="115" t="s">
        <v>87</v>
      </c>
      <c r="W544" s="115" t="s">
        <v>96</v>
      </c>
      <c r="X544" s="115" t="s">
        <v>102</v>
      </c>
      <c r="Y544" s="115" t="s">
        <v>106</v>
      </c>
      <c r="Z544" s="115" t="s">
        <v>91</v>
      </c>
      <c r="AA544" s="115" t="s">
        <v>86</v>
      </c>
    </row>
    <row r="545" spans="1:27">
      <c r="A545" s="115">
        <v>7044858325</v>
      </c>
      <c r="E545" s="115" t="s">
        <v>70</v>
      </c>
      <c r="O545" s="141"/>
      <c r="P545" s="115" t="s">
        <v>83</v>
      </c>
      <c r="Q545" s="115">
        <v>68</v>
      </c>
      <c r="R545" s="115" t="s">
        <v>181</v>
      </c>
      <c r="S545" s="115" t="s">
        <v>227</v>
      </c>
      <c r="T545" s="115" t="s">
        <v>85</v>
      </c>
      <c r="V545" s="115" t="s">
        <v>87</v>
      </c>
      <c r="W545" s="115" t="s">
        <v>101</v>
      </c>
      <c r="X545" s="115" t="s">
        <v>89</v>
      </c>
      <c r="Y545" s="115" t="s">
        <v>106</v>
      </c>
      <c r="Z545" s="115" t="s">
        <v>91</v>
      </c>
      <c r="AA545" s="115" t="s">
        <v>91</v>
      </c>
    </row>
    <row r="546" spans="1:27">
      <c r="A546" s="115">
        <v>7020345397</v>
      </c>
      <c r="B546" s="115" t="s">
        <v>67</v>
      </c>
      <c r="O546" s="141"/>
      <c r="P546" s="115" t="s">
        <v>83</v>
      </c>
      <c r="Q546" s="115">
        <v>35</v>
      </c>
      <c r="R546" s="115" t="s">
        <v>181</v>
      </c>
      <c r="S546" s="115" t="s">
        <v>440</v>
      </c>
      <c r="T546" s="115" t="s">
        <v>85</v>
      </c>
      <c r="U546" s="115" t="s">
        <v>86</v>
      </c>
      <c r="V546" s="115" t="s">
        <v>87</v>
      </c>
      <c r="W546" s="115" t="s">
        <v>100</v>
      </c>
      <c r="X546" s="115" t="s">
        <v>94</v>
      </c>
      <c r="Y546" s="115" t="s">
        <v>90</v>
      </c>
      <c r="Z546" s="115" t="s">
        <v>91</v>
      </c>
    </row>
    <row r="547" spans="1:27">
      <c r="A547" s="115">
        <v>6982457714</v>
      </c>
      <c r="B547" s="115" t="s">
        <v>67</v>
      </c>
      <c r="C547" s="115" t="s">
        <v>68</v>
      </c>
      <c r="O547" s="141"/>
      <c r="P547" s="115" t="s">
        <v>99</v>
      </c>
      <c r="Q547" s="115">
        <v>48</v>
      </c>
      <c r="R547" s="115" t="s">
        <v>181</v>
      </c>
      <c r="S547" s="115" t="s">
        <v>184</v>
      </c>
      <c r="V547" s="115" t="s">
        <v>108</v>
      </c>
      <c r="Z547" s="115" t="s">
        <v>91</v>
      </c>
    </row>
    <row r="548" spans="1:27">
      <c r="A548" s="115">
        <v>7020357592</v>
      </c>
      <c r="E548" s="115" t="s">
        <v>70</v>
      </c>
      <c r="L548" s="115" t="s">
        <v>77</v>
      </c>
      <c r="M548" s="115" t="s">
        <v>78</v>
      </c>
      <c r="O548" s="141"/>
      <c r="P548" s="115" t="s">
        <v>99</v>
      </c>
      <c r="Q548" s="115">
        <v>56</v>
      </c>
      <c r="R548" s="115" t="s">
        <v>181</v>
      </c>
      <c r="U548" s="115" t="s">
        <v>86</v>
      </c>
      <c r="W548" s="115" t="s">
        <v>96</v>
      </c>
      <c r="X548" s="115" t="s">
        <v>112</v>
      </c>
      <c r="Y548" s="115" t="s">
        <v>90</v>
      </c>
      <c r="Z548" s="115" t="s">
        <v>91</v>
      </c>
    </row>
    <row r="549" spans="1:27">
      <c r="A549" s="115">
        <v>6985114934</v>
      </c>
      <c r="B549" s="115" t="s">
        <v>67</v>
      </c>
      <c r="E549" s="115" t="s">
        <v>70</v>
      </c>
      <c r="M549" s="115" t="s">
        <v>78</v>
      </c>
      <c r="O549" s="141"/>
      <c r="P549" s="115" t="s">
        <v>99</v>
      </c>
      <c r="Q549" s="115">
        <v>66</v>
      </c>
      <c r="R549" s="115" t="s">
        <v>181</v>
      </c>
      <c r="S549" s="115" t="s">
        <v>206</v>
      </c>
      <c r="T549" s="115" t="s">
        <v>85</v>
      </c>
      <c r="U549" s="115" t="s">
        <v>86</v>
      </c>
      <c r="V549" s="115" t="s">
        <v>87</v>
      </c>
      <c r="W549" s="115" t="s">
        <v>100</v>
      </c>
      <c r="X549" s="115" t="s">
        <v>89</v>
      </c>
      <c r="Y549" s="115" t="s">
        <v>113</v>
      </c>
      <c r="Z549" s="115" t="s">
        <v>91</v>
      </c>
      <c r="AA549" s="115" t="s">
        <v>91</v>
      </c>
    </row>
    <row r="550" spans="1:27">
      <c r="A550" s="115">
        <v>7045763386</v>
      </c>
      <c r="B550" s="115" t="s">
        <v>67</v>
      </c>
      <c r="G550" s="115" t="s">
        <v>72</v>
      </c>
      <c r="O550" s="141"/>
      <c r="P550" s="115" t="s">
        <v>83</v>
      </c>
      <c r="Q550" s="115">
        <v>67</v>
      </c>
      <c r="R550" s="115" t="s">
        <v>181</v>
      </c>
      <c r="S550" s="115" t="s">
        <v>488</v>
      </c>
      <c r="T550" s="115" t="s">
        <v>85</v>
      </c>
      <c r="U550" s="115" t="s">
        <v>86</v>
      </c>
      <c r="V550" s="115" t="s">
        <v>139</v>
      </c>
      <c r="X550" s="115" t="s">
        <v>94</v>
      </c>
      <c r="Y550" s="115" t="s">
        <v>113</v>
      </c>
      <c r="Z550" s="115" t="s">
        <v>91</v>
      </c>
    </row>
    <row r="551" spans="1:27">
      <c r="A551" s="115">
        <v>6985420381</v>
      </c>
      <c r="B551" s="115" t="s">
        <v>67</v>
      </c>
      <c r="E551" s="115" t="s">
        <v>70</v>
      </c>
      <c r="F551" s="115" t="s">
        <v>71</v>
      </c>
      <c r="O551" s="141"/>
      <c r="P551" s="115" t="s">
        <v>83</v>
      </c>
      <c r="Q551" s="115">
        <v>72</v>
      </c>
      <c r="R551" s="115" t="s">
        <v>181</v>
      </c>
      <c r="S551" s="115" t="s">
        <v>235</v>
      </c>
      <c r="T551" s="115" t="s">
        <v>85</v>
      </c>
      <c r="U551" s="115" t="s">
        <v>86</v>
      </c>
      <c r="V551" s="115" t="s">
        <v>87</v>
      </c>
      <c r="W551" s="115" t="s">
        <v>101</v>
      </c>
      <c r="X551" s="115" t="s">
        <v>111</v>
      </c>
      <c r="Y551" s="115" t="s">
        <v>106</v>
      </c>
      <c r="Z551" s="115" t="s">
        <v>91</v>
      </c>
      <c r="AA551" s="115" t="s">
        <v>86</v>
      </c>
    </row>
    <row r="552" spans="1:27">
      <c r="A552" s="115">
        <v>5600535605</v>
      </c>
      <c r="B552" s="115" t="s">
        <v>67</v>
      </c>
      <c r="E552" s="115" t="s">
        <v>70</v>
      </c>
      <c r="H552" s="115" t="s">
        <v>73</v>
      </c>
      <c r="O552" s="141"/>
      <c r="P552" s="115" t="s">
        <v>83</v>
      </c>
      <c r="Q552" s="115">
        <v>56</v>
      </c>
      <c r="R552" s="115" t="s">
        <v>432</v>
      </c>
    </row>
    <row r="553" spans="1:27">
      <c r="A553" s="115">
        <v>7045784577</v>
      </c>
      <c r="B553" s="115" t="s">
        <v>67</v>
      </c>
      <c r="O553" s="141"/>
      <c r="P553" s="115" t="s">
        <v>83</v>
      </c>
      <c r="Q553" s="115">
        <v>67</v>
      </c>
      <c r="R553" s="115" t="s">
        <v>181</v>
      </c>
      <c r="S553" s="115" t="s">
        <v>240</v>
      </c>
      <c r="T553" s="115" t="s">
        <v>85</v>
      </c>
      <c r="U553" s="115" t="s">
        <v>86</v>
      </c>
      <c r="V553" s="115" t="s">
        <v>87</v>
      </c>
      <c r="W553" s="115" t="s">
        <v>101</v>
      </c>
      <c r="X553" s="115" t="s">
        <v>109</v>
      </c>
      <c r="Y553" s="115" t="s">
        <v>90</v>
      </c>
      <c r="Z553" s="115" t="s">
        <v>91</v>
      </c>
      <c r="AA553" s="115" t="s">
        <v>91</v>
      </c>
    </row>
    <row r="554" spans="1:27">
      <c r="A554" s="115">
        <v>7045765475</v>
      </c>
      <c r="B554" s="115" t="s">
        <v>67</v>
      </c>
      <c r="E554" s="115" t="s">
        <v>70</v>
      </c>
      <c r="H554" s="115" t="s">
        <v>73</v>
      </c>
      <c r="K554" s="115" t="s">
        <v>76</v>
      </c>
      <c r="M554" s="115" t="s">
        <v>78</v>
      </c>
      <c r="O554" s="141"/>
      <c r="P554" s="115" t="s">
        <v>83</v>
      </c>
      <c r="Q554" s="115">
        <v>81</v>
      </c>
      <c r="R554" s="115" t="s">
        <v>181</v>
      </c>
      <c r="S554" s="115" t="s">
        <v>208</v>
      </c>
      <c r="T554" s="115" t="s">
        <v>85</v>
      </c>
      <c r="V554" s="115" t="s">
        <v>87</v>
      </c>
      <c r="X554" s="115" t="s">
        <v>109</v>
      </c>
      <c r="Y554" s="115" t="s">
        <v>106</v>
      </c>
      <c r="Z554" s="115" t="s">
        <v>91</v>
      </c>
      <c r="AA554" s="115" t="s">
        <v>91</v>
      </c>
    </row>
    <row r="555" spans="1:27">
      <c r="A555" s="115">
        <v>5596702455</v>
      </c>
      <c r="E555" s="115" t="s">
        <v>70</v>
      </c>
      <c r="G555" s="115" t="s">
        <v>72</v>
      </c>
      <c r="N555" s="115" t="s">
        <v>79</v>
      </c>
      <c r="O555" s="141"/>
      <c r="P555" s="115" t="s">
        <v>83</v>
      </c>
      <c r="Q555" s="115">
        <v>45</v>
      </c>
      <c r="R555" s="115" t="s">
        <v>432</v>
      </c>
    </row>
    <row r="556" spans="1:27">
      <c r="A556" s="115">
        <v>5606376890</v>
      </c>
      <c r="B556" s="115" t="s">
        <v>67</v>
      </c>
      <c r="D556" s="115" t="s">
        <v>69</v>
      </c>
      <c r="E556" s="115" t="s">
        <v>70</v>
      </c>
      <c r="H556" s="115" t="s">
        <v>73</v>
      </c>
      <c r="M556" s="115" t="s">
        <v>78</v>
      </c>
      <c r="O556" s="141"/>
      <c r="P556" s="115" t="s">
        <v>99</v>
      </c>
      <c r="Q556" s="115">
        <v>9</v>
      </c>
      <c r="R556" s="115" t="s">
        <v>432</v>
      </c>
    </row>
    <row r="557" spans="1:27">
      <c r="A557" s="115">
        <v>5578377495</v>
      </c>
      <c r="K557" s="115" t="s">
        <v>76</v>
      </c>
      <c r="O557" s="141"/>
    </row>
    <row r="558" spans="1:27">
      <c r="A558" s="115">
        <v>5593492196</v>
      </c>
      <c r="B558" s="115" t="s">
        <v>67</v>
      </c>
      <c r="H558" s="115" t="s">
        <v>73</v>
      </c>
      <c r="I558" s="115" t="s">
        <v>74</v>
      </c>
      <c r="J558" s="115" t="s">
        <v>75</v>
      </c>
      <c r="O558" s="141"/>
      <c r="P558" s="115" t="s">
        <v>99</v>
      </c>
      <c r="Q558" s="115">
        <v>13</v>
      </c>
      <c r="R558" s="115" t="s">
        <v>181</v>
      </c>
      <c r="S558" s="115" t="s">
        <v>237</v>
      </c>
      <c r="T558" s="115" t="s">
        <v>85</v>
      </c>
      <c r="U558" s="115" t="s">
        <v>86</v>
      </c>
      <c r="V558" s="115" t="s">
        <v>108</v>
      </c>
      <c r="W558" s="115" t="s">
        <v>93</v>
      </c>
      <c r="X558" s="115" t="s">
        <v>89</v>
      </c>
      <c r="Y558" s="115" t="s">
        <v>113</v>
      </c>
      <c r="Z558" s="115" t="s">
        <v>91</v>
      </c>
    </row>
    <row r="559" spans="1:27">
      <c r="A559" s="115">
        <v>5606378583</v>
      </c>
      <c r="B559" s="115" t="s">
        <v>67</v>
      </c>
      <c r="D559" s="115" t="s">
        <v>69</v>
      </c>
      <c r="E559" s="115" t="s">
        <v>70</v>
      </c>
      <c r="H559" s="115" t="s">
        <v>73</v>
      </c>
      <c r="M559" s="115" t="s">
        <v>78</v>
      </c>
      <c r="O559" s="141"/>
      <c r="P559" s="115" t="s">
        <v>99</v>
      </c>
      <c r="Q559" s="115">
        <v>9</v>
      </c>
      <c r="R559" s="115" t="s">
        <v>432</v>
      </c>
      <c r="T559" s="115" t="s">
        <v>107</v>
      </c>
      <c r="U559" s="115" t="s">
        <v>86</v>
      </c>
      <c r="V559" s="115" t="s">
        <v>108</v>
      </c>
      <c r="W559" s="115" t="s">
        <v>96</v>
      </c>
      <c r="X559" s="115" t="s">
        <v>102</v>
      </c>
      <c r="Y559" s="115" t="s">
        <v>95</v>
      </c>
      <c r="Z559" s="115" t="s">
        <v>86</v>
      </c>
    </row>
    <row r="560" spans="1:27">
      <c r="A560" s="115">
        <v>5587188345</v>
      </c>
      <c r="B560" s="115" t="s">
        <v>67</v>
      </c>
      <c r="E560" s="115" t="s">
        <v>70</v>
      </c>
      <c r="O560" s="141"/>
      <c r="P560" s="115" t="s">
        <v>83</v>
      </c>
      <c r="Q560" s="115">
        <v>55</v>
      </c>
      <c r="R560" s="115" t="s">
        <v>84</v>
      </c>
      <c r="S560" s="115" t="s">
        <v>138</v>
      </c>
    </row>
    <row r="561" spans="1:27">
      <c r="A561" s="115">
        <v>5582939586</v>
      </c>
      <c r="B561" s="115" t="s">
        <v>67</v>
      </c>
      <c r="C561" s="115" t="s">
        <v>68</v>
      </c>
      <c r="F561" s="115" t="s">
        <v>71</v>
      </c>
      <c r="M561" s="115" t="s">
        <v>78</v>
      </c>
      <c r="O561" s="141"/>
      <c r="P561" s="115" t="s">
        <v>83</v>
      </c>
      <c r="Q561" s="115">
        <v>73</v>
      </c>
      <c r="R561" s="115" t="s">
        <v>181</v>
      </c>
      <c r="S561" s="115" t="s">
        <v>226</v>
      </c>
      <c r="T561" s="115" t="s">
        <v>85</v>
      </c>
      <c r="U561" s="115" t="s">
        <v>86</v>
      </c>
      <c r="V561" s="115" t="s">
        <v>87</v>
      </c>
      <c r="W561" s="115" t="s">
        <v>96</v>
      </c>
      <c r="X561" s="115" t="s">
        <v>94</v>
      </c>
      <c r="Y561" s="115" t="s">
        <v>106</v>
      </c>
      <c r="Z561" s="115" t="s">
        <v>91</v>
      </c>
      <c r="AA561" s="115" t="s">
        <v>86</v>
      </c>
    </row>
    <row r="562" spans="1:27">
      <c r="A562" s="115">
        <v>5587093240</v>
      </c>
      <c r="B562" s="115" t="s">
        <v>67</v>
      </c>
      <c r="M562" s="115" t="s">
        <v>78</v>
      </c>
      <c r="O562" s="141"/>
      <c r="P562" s="115" t="s">
        <v>83</v>
      </c>
      <c r="Q562" s="115">
        <v>36</v>
      </c>
      <c r="R562" s="115" t="s">
        <v>181</v>
      </c>
      <c r="S562" s="115" t="s">
        <v>190</v>
      </c>
      <c r="T562" s="115" t="s">
        <v>85</v>
      </c>
      <c r="U562" s="115" t="s">
        <v>86</v>
      </c>
      <c r="V562" s="115" t="s">
        <v>87</v>
      </c>
      <c r="W562" s="115" t="s">
        <v>88</v>
      </c>
      <c r="X562" s="115" t="s">
        <v>111</v>
      </c>
      <c r="Y562" s="115" t="s">
        <v>90</v>
      </c>
      <c r="Z562" s="115" t="s">
        <v>91</v>
      </c>
      <c r="AA562" s="115" t="s">
        <v>91</v>
      </c>
    </row>
    <row r="563" spans="1:27">
      <c r="A563" s="115">
        <v>6985142158</v>
      </c>
      <c r="B563" s="115" t="s">
        <v>67</v>
      </c>
      <c r="I563" s="115" t="s">
        <v>74</v>
      </c>
      <c r="J563" s="115" t="s">
        <v>75</v>
      </c>
      <c r="O563" s="141"/>
      <c r="P563" s="115" t="s">
        <v>99</v>
      </c>
      <c r="Q563" s="115">
        <v>34</v>
      </c>
      <c r="R563" s="115" t="s">
        <v>181</v>
      </c>
      <c r="S563" s="115" t="s">
        <v>237</v>
      </c>
      <c r="T563" s="115" t="s">
        <v>97</v>
      </c>
      <c r="V563" s="115" t="s">
        <v>482</v>
      </c>
      <c r="W563" s="115" t="s">
        <v>100</v>
      </c>
      <c r="X563" s="115" t="s">
        <v>112</v>
      </c>
      <c r="Y563" s="115" t="s">
        <v>98</v>
      </c>
      <c r="Z563" s="115" t="s">
        <v>86</v>
      </c>
      <c r="AA563" s="115" t="s">
        <v>86</v>
      </c>
    </row>
    <row r="564" spans="1:27">
      <c r="A564" s="115">
        <v>7045783316</v>
      </c>
      <c r="B564" s="115" t="s">
        <v>67</v>
      </c>
      <c r="E564" s="115" t="s">
        <v>70</v>
      </c>
      <c r="F564" s="115" t="s">
        <v>71</v>
      </c>
      <c r="G564" s="115" t="s">
        <v>72</v>
      </c>
      <c r="O564" s="141"/>
      <c r="P564" s="115" t="s">
        <v>83</v>
      </c>
      <c r="Q564" s="115">
        <v>73</v>
      </c>
      <c r="R564" s="115" t="s">
        <v>181</v>
      </c>
      <c r="S564" s="115" t="s">
        <v>193</v>
      </c>
      <c r="T564" s="115" t="s">
        <v>85</v>
      </c>
      <c r="U564" s="115" t="s">
        <v>86</v>
      </c>
      <c r="V564" s="115" t="s">
        <v>87</v>
      </c>
      <c r="X564" s="115" t="s">
        <v>89</v>
      </c>
      <c r="Y564" s="115" t="s">
        <v>106</v>
      </c>
      <c r="Z564" s="115" t="s">
        <v>91</v>
      </c>
      <c r="AA564" s="115" t="s">
        <v>91</v>
      </c>
    </row>
    <row r="565" spans="1:27">
      <c r="A565" s="115">
        <v>5585113804</v>
      </c>
      <c r="B565" s="115" t="s">
        <v>67</v>
      </c>
      <c r="M565" s="115" t="s">
        <v>78</v>
      </c>
      <c r="O565" s="141"/>
      <c r="P565" s="115" t="s">
        <v>83</v>
      </c>
      <c r="Q565" s="115">
        <v>72</v>
      </c>
      <c r="R565" s="115" t="s">
        <v>181</v>
      </c>
      <c r="S565" s="115" t="s">
        <v>244</v>
      </c>
      <c r="T565" s="115" t="s">
        <v>85</v>
      </c>
      <c r="U565" s="115" t="s">
        <v>86</v>
      </c>
      <c r="V565" s="115" t="s">
        <v>87</v>
      </c>
      <c r="W565" s="115" t="s">
        <v>101</v>
      </c>
      <c r="X565" s="115" t="s">
        <v>111</v>
      </c>
      <c r="Y565" s="115" t="s">
        <v>106</v>
      </c>
      <c r="Z565" s="115" t="s">
        <v>91</v>
      </c>
      <c r="AA565" s="115" t="s">
        <v>91</v>
      </c>
    </row>
    <row r="566" spans="1:27">
      <c r="A566" s="115">
        <v>6985185713</v>
      </c>
      <c r="E566" s="115" t="s">
        <v>70</v>
      </c>
      <c r="O566" s="141"/>
      <c r="P566" s="115" t="s">
        <v>83</v>
      </c>
      <c r="R566" s="115" t="s">
        <v>181</v>
      </c>
      <c r="S566" s="115" t="s">
        <v>215</v>
      </c>
      <c r="T566" s="115" t="s">
        <v>97</v>
      </c>
      <c r="V566" s="115" t="s">
        <v>87</v>
      </c>
      <c r="Y566" s="115" t="s">
        <v>90</v>
      </c>
      <c r="Z566" s="115" t="s">
        <v>91</v>
      </c>
      <c r="AA566" s="115" t="s">
        <v>91</v>
      </c>
    </row>
    <row r="567" spans="1:27">
      <c r="A567" s="115">
        <v>7008107483</v>
      </c>
      <c r="B567" s="115" t="s">
        <v>67</v>
      </c>
      <c r="C567" s="115" t="s">
        <v>68</v>
      </c>
      <c r="E567" s="115" t="s">
        <v>70</v>
      </c>
      <c r="O567" s="141"/>
      <c r="P567" s="115" t="s">
        <v>99</v>
      </c>
      <c r="Q567" s="115">
        <v>94</v>
      </c>
      <c r="R567" s="115" t="s">
        <v>84</v>
      </c>
      <c r="T567" s="115" t="s">
        <v>85</v>
      </c>
      <c r="U567" s="115" t="s">
        <v>86</v>
      </c>
      <c r="V567" s="115" t="s">
        <v>87</v>
      </c>
      <c r="X567" s="115" t="s">
        <v>111</v>
      </c>
      <c r="Y567" s="115" t="s">
        <v>106</v>
      </c>
      <c r="Z567" s="115" t="s">
        <v>91</v>
      </c>
      <c r="AA567" s="115" t="s">
        <v>91</v>
      </c>
    </row>
    <row r="568" spans="1:27">
      <c r="A568" s="115">
        <v>7020348946</v>
      </c>
      <c r="B568" s="115" t="s">
        <v>67</v>
      </c>
      <c r="M568" s="115" t="s">
        <v>78</v>
      </c>
      <c r="O568" s="141"/>
      <c r="P568" s="115" t="s">
        <v>99</v>
      </c>
      <c r="Q568" s="115">
        <v>34</v>
      </c>
      <c r="R568" s="115" t="s">
        <v>181</v>
      </c>
      <c r="T568" s="115" t="s">
        <v>85</v>
      </c>
      <c r="U568" s="115" t="s">
        <v>86</v>
      </c>
      <c r="V568" s="115" t="s">
        <v>87</v>
      </c>
      <c r="W568" s="115" t="s">
        <v>93</v>
      </c>
    </row>
    <row r="569" spans="1:27">
      <c r="A569" s="115">
        <v>7045754626</v>
      </c>
      <c r="B569" s="115" t="s">
        <v>67</v>
      </c>
      <c r="E569" s="115" t="s">
        <v>70</v>
      </c>
      <c r="F569" s="115" t="s">
        <v>71</v>
      </c>
      <c r="M569" s="115" t="s">
        <v>78</v>
      </c>
      <c r="O569" s="141"/>
      <c r="P569" s="115" t="s">
        <v>83</v>
      </c>
      <c r="Q569" s="115">
        <v>47</v>
      </c>
      <c r="R569" s="115" t="s">
        <v>181</v>
      </c>
      <c r="S569" s="115" t="s">
        <v>478</v>
      </c>
      <c r="T569" s="115" t="s">
        <v>85</v>
      </c>
      <c r="U569" s="115" t="s">
        <v>86</v>
      </c>
      <c r="V569" s="115" t="s">
        <v>87</v>
      </c>
      <c r="W569" s="115" t="s">
        <v>88</v>
      </c>
      <c r="X569" s="115" t="s">
        <v>111</v>
      </c>
      <c r="Y569" s="115" t="s">
        <v>90</v>
      </c>
      <c r="Z569" s="115" t="s">
        <v>91</v>
      </c>
      <c r="AA569" s="115" t="s">
        <v>91</v>
      </c>
    </row>
    <row r="570" spans="1:27">
      <c r="A570" s="115">
        <v>7011541797</v>
      </c>
      <c r="B570" s="115" t="s">
        <v>67</v>
      </c>
      <c r="O570" s="141"/>
      <c r="P570" s="115" t="s">
        <v>83</v>
      </c>
      <c r="Q570" s="115">
        <v>64</v>
      </c>
      <c r="R570" s="115" t="s">
        <v>181</v>
      </c>
      <c r="S570" s="115" t="s">
        <v>224</v>
      </c>
      <c r="T570" s="115" t="s">
        <v>85</v>
      </c>
      <c r="U570" s="115" t="s">
        <v>86</v>
      </c>
      <c r="V570" s="115" t="s">
        <v>87</v>
      </c>
      <c r="W570" s="115" t="s">
        <v>88</v>
      </c>
      <c r="X570" s="115" t="s">
        <v>102</v>
      </c>
      <c r="Y570" s="115" t="s">
        <v>90</v>
      </c>
      <c r="Z570" s="115" t="s">
        <v>91</v>
      </c>
      <c r="AA570" s="115" t="s">
        <v>91</v>
      </c>
    </row>
    <row r="571" spans="1:27">
      <c r="A571" s="115">
        <v>7044856191</v>
      </c>
      <c r="B571" s="115" t="s">
        <v>67</v>
      </c>
      <c r="O571" s="141"/>
      <c r="P571" s="115" t="s">
        <v>83</v>
      </c>
      <c r="Q571" s="115">
        <v>74</v>
      </c>
      <c r="R571" s="115" t="s">
        <v>84</v>
      </c>
      <c r="S571" s="115" t="s">
        <v>491</v>
      </c>
      <c r="T571" s="115" t="s">
        <v>85</v>
      </c>
      <c r="V571" s="115" t="s">
        <v>87</v>
      </c>
      <c r="X571" s="115" t="s">
        <v>89</v>
      </c>
      <c r="Y571" s="115" t="s">
        <v>106</v>
      </c>
      <c r="Z571" s="115" t="s">
        <v>91</v>
      </c>
      <c r="AA571" s="115" t="s">
        <v>91</v>
      </c>
    </row>
    <row r="572" spans="1:27">
      <c r="A572" s="115">
        <v>6985148226</v>
      </c>
      <c r="D572" s="115" t="s">
        <v>69</v>
      </c>
      <c r="E572" s="115" t="s">
        <v>70</v>
      </c>
      <c r="I572" s="115" t="s">
        <v>74</v>
      </c>
      <c r="M572" s="115" t="s">
        <v>78</v>
      </c>
      <c r="O572" s="141"/>
      <c r="P572" s="115" t="s">
        <v>83</v>
      </c>
      <c r="R572" s="115" t="s">
        <v>181</v>
      </c>
      <c r="S572" s="115" t="s">
        <v>190</v>
      </c>
      <c r="T572" s="115" t="s">
        <v>85</v>
      </c>
      <c r="U572" s="115" t="s">
        <v>86</v>
      </c>
      <c r="V572" s="115" t="s">
        <v>87</v>
      </c>
      <c r="W572" s="115" t="s">
        <v>93</v>
      </c>
      <c r="X572" s="115" t="s">
        <v>89</v>
      </c>
      <c r="Z572" s="115" t="s">
        <v>91</v>
      </c>
      <c r="AA572" s="115" t="s">
        <v>91</v>
      </c>
    </row>
    <row r="573" spans="1:27">
      <c r="A573" s="115">
        <v>6985124139</v>
      </c>
      <c r="C573" s="115" t="s">
        <v>68</v>
      </c>
      <c r="H573" s="115" t="s">
        <v>73</v>
      </c>
      <c r="O573" s="141"/>
      <c r="P573" s="115" t="s">
        <v>83</v>
      </c>
      <c r="Q573" s="115">
        <v>30</v>
      </c>
      <c r="R573" s="115" t="s">
        <v>181</v>
      </c>
      <c r="T573" s="115" t="s">
        <v>85</v>
      </c>
      <c r="U573" s="115" t="s">
        <v>91</v>
      </c>
      <c r="V573" s="115" t="s">
        <v>87</v>
      </c>
      <c r="W573" s="115" t="s">
        <v>96</v>
      </c>
      <c r="X573" s="115" t="s">
        <v>109</v>
      </c>
      <c r="Y573" s="115" t="s">
        <v>90</v>
      </c>
      <c r="Z573" s="115" t="s">
        <v>91</v>
      </c>
      <c r="AA573" s="115" t="s">
        <v>91</v>
      </c>
    </row>
    <row r="574" spans="1:27">
      <c r="A574" s="115">
        <v>6985437825</v>
      </c>
      <c r="B574" s="115" t="s">
        <v>67</v>
      </c>
      <c r="O574" s="141"/>
      <c r="P574" s="115" t="s">
        <v>83</v>
      </c>
      <c r="Q574" s="115">
        <v>72</v>
      </c>
      <c r="R574" s="115" t="s">
        <v>84</v>
      </c>
      <c r="S574" s="115" t="s">
        <v>123</v>
      </c>
      <c r="T574" s="115" t="s">
        <v>85</v>
      </c>
      <c r="U574" s="115" t="s">
        <v>86</v>
      </c>
      <c r="V574" s="115" t="s">
        <v>87</v>
      </c>
      <c r="W574" s="115" t="s">
        <v>96</v>
      </c>
      <c r="X574" s="115" t="s">
        <v>102</v>
      </c>
      <c r="Y574" s="115" t="s">
        <v>106</v>
      </c>
      <c r="Z574" s="115" t="s">
        <v>91</v>
      </c>
      <c r="AA574" s="115" t="s">
        <v>86</v>
      </c>
    </row>
    <row r="575" spans="1:27">
      <c r="A575" s="115">
        <v>5584565513</v>
      </c>
      <c r="B575" s="115" t="s">
        <v>67</v>
      </c>
      <c r="J575" s="115" t="s">
        <v>75</v>
      </c>
      <c r="O575" s="141"/>
      <c r="P575" s="115" t="s">
        <v>83</v>
      </c>
      <c r="Q575" s="115">
        <v>34</v>
      </c>
      <c r="R575" s="115" t="s">
        <v>181</v>
      </c>
      <c r="S575" s="115" t="s">
        <v>429</v>
      </c>
      <c r="T575" s="115" t="s">
        <v>85</v>
      </c>
      <c r="U575" s="115" t="s">
        <v>91</v>
      </c>
      <c r="V575" s="115" t="s">
        <v>87</v>
      </c>
      <c r="W575" s="115" t="s">
        <v>104</v>
      </c>
      <c r="X575" s="115" t="s">
        <v>102</v>
      </c>
      <c r="Y575" s="115" t="s">
        <v>90</v>
      </c>
      <c r="Z575" s="115" t="s">
        <v>91</v>
      </c>
      <c r="AA575" s="115" t="s">
        <v>91</v>
      </c>
    </row>
    <row r="576" spans="1:27">
      <c r="A576" s="115">
        <v>5587028148</v>
      </c>
      <c r="B576" s="115" t="s">
        <v>67</v>
      </c>
      <c r="M576" s="115" t="s">
        <v>78</v>
      </c>
      <c r="O576" s="141"/>
      <c r="P576" s="115" t="s">
        <v>83</v>
      </c>
      <c r="Q576" s="115">
        <v>61</v>
      </c>
      <c r="R576" s="115" t="s">
        <v>181</v>
      </c>
      <c r="S576" s="115" t="s">
        <v>190</v>
      </c>
      <c r="T576" s="115" t="s">
        <v>85</v>
      </c>
      <c r="U576" s="115" t="s">
        <v>86</v>
      </c>
      <c r="V576" s="115" t="s">
        <v>87</v>
      </c>
      <c r="W576" s="115" t="s">
        <v>93</v>
      </c>
      <c r="X576" s="115" t="s">
        <v>89</v>
      </c>
      <c r="Y576" s="115" t="s">
        <v>90</v>
      </c>
      <c r="Z576" s="115" t="s">
        <v>91</v>
      </c>
      <c r="AA576" s="115" t="s">
        <v>91</v>
      </c>
    </row>
    <row r="577" spans="1:27">
      <c r="A577" s="115">
        <v>5586909887</v>
      </c>
      <c r="D577" s="115" t="s">
        <v>69</v>
      </c>
      <c r="E577" s="115" t="s">
        <v>70</v>
      </c>
      <c r="F577" s="115" t="s">
        <v>71</v>
      </c>
      <c r="M577" s="115" t="s">
        <v>78</v>
      </c>
      <c r="O577" s="141"/>
      <c r="P577" s="115" t="s">
        <v>83</v>
      </c>
      <c r="Q577" s="115">
        <v>47</v>
      </c>
      <c r="R577" s="115" t="s">
        <v>181</v>
      </c>
      <c r="S577" s="115" t="s">
        <v>426</v>
      </c>
      <c r="T577" s="115" t="s">
        <v>85</v>
      </c>
      <c r="U577" s="115" t="s">
        <v>91</v>
      </c>
      <c r="V577" s="115" t="s">
        <v>137</v>
      </c>
      <c r="W577" s="115" t="s">
        <v>101</v>
      </c>
      <c r="X577" s="115" t="s">
        <v>109</v>
      </c>
      <c r="Y577" s="115" t="s">
        <v>90</v>
      </c>
      <c r="Z577" s="115" t="s">
        <v>91</v>
      </c>
      <c r="AA577" s="115" t="s">
        <v>91</v>
      </c>
    </row>
    <row r="578" spans="1:27">
      <c r="A578" s="115">
        <v>5584406091</v>
      </c>
      <c r="B578" s="115" t="s">
        <v>67</v>
      </c>
      <c r="E578" s="115" t="s">
        <v>70</v>
      </c>
      <c r="M578" s="115" t="s">
        <v>78</v>
      </c>
      <c r="O578" s="141"/>
      <c r="P578" s="115" t="s">
        <v>83</v>
      </c>
      <c r="Q578" s="115">
        <v>42</v>
      </c>
      <c r="R578" s="115" t="s">
        <v>181</v>
      </c>
      <c r="S578" s="115" t="s">
        <v>218</v>
      </c>
      <c r="T578" s="115" t="s">
        <v>85</v>
      </c>
      <c r="U578" s="115" t="s">
        <v>86</v>
      </c>
      <c r="V578" s="115" t="s">
        <v>87</v>
      </c>
      <c r="W578" s="115" t="s">
        <v>101</v>
      </c>
      <c r="X578" s="115" t="s">
        <v>111</v>
      </c>
      <c r="Y578" s="115" t="s">
        <v>90</v>
      </c>
      <c r="Z578" s="115" t="s">
        <v>91</v>
      </c>
      <c r="AA578" s="115" t="s">
        <v>91</v>
      </c>
    </row>
    <row r="579" spans="1:27">
      <c r="A579" s="115">
        <v>7010994591</v>
      </c>
      <c r="B579" s="115" t="s">
        <v>67</v>
      </c>
      <c r="O579" s="141"/>
      <c r="P579" s="115" t="s">
        <v>99</v>
      </c>
      <c r="Q579" s="115">
        <v>72</v>
      </c>
      <c r="R579" s="115" t="s">
        <v>84</v>
      </c>
      <c r="S579" s="115" t="s">
        <v>123</v>
      </c>
      <c r="T579" s="115" t="s">
        <v>85</v>
      </c>
      <c r="V579" s="115" t="s">
        <v>87</v>
      </c>
      <c r="X579" s="115" t="s">
        <v>89</v>
      </c>
      <c r="Y579" s="115" t="s">
        <v>106</v>
      </c>
      <c r="Z579" s="115" t="s">
        <v>91</v>
      </c>
      <c r="AA579" s="115" t="s">
        <v>86</v>
      </c>
    </row>
    <row r="580" spans="1:27">
      <c r="A580" s="115">
        <v>6985475347</v>
      </c>
      <c r="B580" s="115" t="s">
        <v>67</v>
      </c>
      <c r="E580" s="115" t="s">
        <v>70</v>
      </c>
      <c r="O580" s="141"/>
      <c r="P580" s="115" t="s">
        <v>83</v>
      </c>
      <c r="Q580" s="115">
        <v>57</v>
      </c>
      <c r="R580" s="115" t="s">
        <v>181</v>
      </c>
      <c r="T580" s="115" t="s">
        <v>85</v>
      </c>
      <c r="U580" s="115" t="s">
        <v>86</v>
      </c>
      <c r="W580" s="115" t="s">
        <v>93</v>
      </c>
      <c r="X580" s="115" t="s">
        <v>89</v>
      </c>
      <c r="AA580" s="115" t="s">
        <v>86</v>
      </c>
    </row>
    <row r="581" spans="1:27">
      <c r="A581" s="115">
        <v>5586714913</v>
      </c>
      <c r="B581" s="115" t="s">
        <v>67</v>
      </c>
      <c r="O581" s="141"/>
      <c r="P581" s="115" t="s">
        <v>83</v>
      </c>
      <c r="Q581" s="115">
        <v>41</v>
      </c>
      <c r="R581" s="115" t="s">
        <v>181</v>
      </c>
      <c r="S581" s="115" t="s">
        <v>230</v>
      </c>
      <c r="T581" s="115" t="s">
        <v>85</v>
      </c>
      <c r="U581" s="115" t="s">
        <v>86</v>
      </c>
      <c r="V581" s="115" t="s">
        <v>87</v>
      </c>
      <c r="W581" s="115" t="s">
        <v>88</v>
      </c>
      <c r="X581" s="115" t="s">
        <v>120</v>
      </c>
      <c r="Y581" s="115" t="s">
        <v>90</v>
      </c>
      <c r="Z581" s="115" t="s">
        <v>91</v>
      </c>
      <c r="AA581" s="115" t="s">
        <v>91</v>
      </c>
    </row>
    <row r="582" spans="1:27">
      <c r="A582" s="115">
        <v>6982455597</v>
      </c>
      <c r="B582" s="115" t="s">
        <v>67</v>
      </c>
      <c r="J582" s="115" t="s">
        <v>75</v>
      </c>
      <c r="K582" s="115" t="s">
        <v>76</v>
      </c>
      <c r="M582" s="115" t="s">
        <v>78</v>
      </c>
      <c r="O582" s="141"/>
      <c r="P582" s="115" t="s">
        <v>83</v>
      </c>
      <c r="Q582" s="115">
        <v>52</v>
      </c>
      <c r="R582" s="115" t="s">
        <v>181</v>
      </c>
      <c r="S582" s="115" t="s">
        <v>196</v>
      </c>
      <c r="T582" s="115" t="s">
        <v>85</v>
      </c>
      <c r="U582" s="115" t="s">
        <v>86</v>
      </c>
      <c r="V582" s="115" t="s">
        <v>87</v>
      </c>
      <c r="W582" s="115" t="s">
        <v>101</v>
      </c>
      <c r="X582" s="115" t="s">
        <v>94</v>
      </c>
      <c r="Y582" s="115" t="s">
        <v>90</v>
      </c>
      <c r="Z582" s="115" t="s">
        <v>91</v>
      </c>
      <c r="AA582" s="115" t="s">
        <v>91</v>
      </c>
    </row>
    <row r="583" spans="1:27">
      <c r="A583" s="115">
        <v>5584904294</v>
      </c>
      <c r="B583" s="115" t="s">
        <v>67</v>
      </c>
      <c r="M583" s="115" t="s">
        <v>78</v>
      </c>
      <c r="O583" s="141"/>
      <c r="P583" s="115" t="s">
        <v>83</v>
      </c>
      <c r="Q583" s="115">
        <v>24</v>
      </c>
      <c r="R583" s="115" t="s">
        <v>181</v>
      </c>
      <c r="S583" s="115" t="s">
        <v>228</v>
      </c>
      <c r="T583" s="115" t="s">
        <v>97</v>
      </c>
      <c r="U583" s="115" t="s">
        <v>86</v>
      </c>
      <c r="V583" s="115" t="s">
        <v>87</v>
      </c>
      <c r="W583" s="115" t="s">
        <v>96</v>
      </c>
      <c r="X583" s="115" t="s">
        <v>94</v>
      </c>
      <c r="Y583" s="115" t="s">
        <v>90</v>
      </c>
      <c r="Z583" s="115" t="s">
        <v>91</v>
      </c>
      <c r="AA583" s="115" t="s">
        <v>91</v>
      </c>
    </row>
    <row r="584" spans="1:27">
      <c r="A584" s="115">
        <v>6982466165</v>
      </c>
      <c r="B584" s="115" t="s">
        <v>67</v>
      </c>
      <c r="M584" s="115" t="s">
        <v>78</v>
      </c>
      <c r="O584" s="141"/>
      <c r="P584" s="115" t="s">
        <v>83</v>
      </c>
      <c r="Q584" s="115">
        <v>55</v>
      </c>
      <c r="R584" s="115" t="s">
        <v>181</v>
      </c>
      <c r="S584" s="115" t="s">
        <v>215</v>
      </c>
      <c r="U584" s="115" t="s">
        <v>91</v>
      </c>
      <c r="V584" s="115" t="s">
        <v>108</v>
      </c>
      <c r="W584" s="115" t="s">
        <v>101</v>
      </c>
      <c r="X584" s="115" t="s">
        <v>120</v>
      </c>
      <c r="Y584" s="115" t="s">
        <v>103</v>
      </c>
      <c r="Z584" s="115" t="s">
        <v>91</v>
      </c>
      <c r="AA584" s="115" t="s">
        <v>91</v>
      </c>
    </row>
    <row r="585" spans="1:27">
      <c r="A585" s="115">
        <v>6985717909</v>
      </c>
      <c r="B585" s="115" t="s">
        <v>67</v>
      </c>
      <c r="O585" s="141"/>
      <c r="P585" s="115" t="s">
        <v>99</v>
      </c>
      <c r="Q585" s="115">
        <v>25</v>
      </c>
      <c r="R585" s="115" t="s">
        <v>181</v>
      </c>
      <c r="S585" s="115" t="s">
        <v>193</v>
      </c>
      <c r="T585" s="115" t="s">
        <v>85</v>
      </c>
      <c r="U585" s="115" t="s">
        <v>86</v>
      </c>
      <c r="V585" s="115" t="s">
        <v>87</v>
      </c>
      <c r="W585" s="115" t="s">
        <v>88</v>
      </c>
      <c r="X585" s="115" t="s">
        <v>94</v>
      </c>
      <c r="Y585" s="115" t="s">
        <v>90</v>
      </c>
      <c r="Z585" s="115" t="s">
        <v>91</v>
      </c>
      <c r="AA585" s="115" t="s">
        <v>91</v>
      </c>
    </row>
    <row r="586" spans="1:27">
      <c r="A586" s="115">
        <v>7020563668</v>
      </c>
      <c r="B586" s="115" t="s">
        <v>67</v>
      </c>
      <c r="O586" s="141"/>
      <c r="P586" s="115" t="s">
        <v>99</v>
      </c>
      <c r="Q586" s="115">
        <v>46</v>
      </c>
      <c r="R586" s="115" t="s">
        <v>181</v>
      </c>
      <c r="S586" s="115" t="s">
        <v>198</v>
      </c>
      <c r="T586" s="115" t="s">
        <v>85</v>
      </c>
      <c r="U586" s="115" t="s">
        <v>86</v>
      </c>
      <c r="V586" s="115" t="s">
        <v>87</v>
      </c>
      <c r="W586" s="115" t="s">
        <v>88</v>
      </c>
      <c r="X586" s="115" t="s">
        <v>120</v>
      </c>
      <c r="Y586" s="115" t="s">
        <v>90</v>
      </c>
      <c r="Z586" s="115" t="s">
        <v>91</v>
      </c>
      <c r="AA586" s="115" t="s">
        <v>91</v>
      </c>
    </row>
    <row r="587" spans="1:27">
      <c r="A587" s="115">
        <v>5586742409</v>
      </c>
      <c r="B587" s="115" t="s">
        <v>67</v>
      </c>
      <c r="O587" s="141"/>
      <c r="P587" s="115" t="s">
        <v>83</v>
      </c>
      <c r="Q587" s="115">
        <v>76</v>
      </c>
      <c r="R587" s="115" t="s">
        <v>181</v>
      </c>
      <c r="S587" s="115" t="s">
        <v>211</v>
      </c>
      <c r="T587" s="115" t="s">
        <v>85</v>
      </c>
      <c r="U587" s="115" t="s">
        <v>86</v>
      </c>
      <c r="V587" s="115" t="s">
        <v>87</v>
      </c>
      <c r="W587" s="115" t="s">
        <v>93</v>
      </c>
      <c r="X587" s="115" t="s">
        <v>102</v>
      </c>
      <c r="Y587" s="115" t="s">
        <v>106</v>
      </c>
      <c r="Z587" s="115" t="s">
        <v>91</v>
      </c>
      <c r="AA587" s="115" t="s">
        <v>91</v>
      </c>
    </row>
    <row r="588" spans="1:27">
      <c r="A588" s="115">
        <v>7011536108</v>
      </c>
      <c r="B588" s="115" t="s">
        <v>67</v>
      </c>
      <c r="O588" s="141"/>
      <c r="P588" s="115" t="s">
        <v>99</v>
      </c>
      <c r="Q588" s="115">
        <v>73</v>
      </c>
      <c r="R588" s="115" t="s">
        <v>181</v>
      </c>
      <c r="S588" s="115" t="s">
        <v>230</v>
      </c>
      <c r="T588" s="115" t="s">
        <v>85</v>
      </c>
      <c r="U588" s="115" t="s">
        <v>86</v>
      </c>
      <c r="V588" s="115" t="s">
        <v>87</v>
      </c>
      <c r="W588" s="115" t="s">
        <v>88</v>
      </c>
      <c r="X588" s="115" t="s">
        <v>94</v>
      </c>
      <c r="Y588" s="115" t="s">
        <v>106</v>
      </c>
      <c r="Z588" s="115" t="s">
        <v>91</v>
      </c>
      <c r="AA588" s="115" t="s">
        <v>91</v>
      </c>
    </row>
    <row r="589" spans="1:27">
      <c r="A589" s="115">
        <v>7020344450</v>
      </c>
      <c r="B589" s="115" t="s">
        <v>67</v>
      </c>
      <c r="E589" s="115" t="s">
        <v>70</v>
      </c>
      <c r="M589" s="115" t="s">
        <v>78</v>
      </c>
      <c r="O589" s="141"/>
      <c r="P589" s="115" t="s">
        <v>83</v>
      </c>
      <c r="Q589" s="115">
        <v>30</v>
      </c>
      <c r="R589" s="115" t="s">
        <v>84</v>
      </c>
      <c r="S589" s="115" t="s">
        <v>138</v>
      </c>
      <c r="T589" s="115" t="s">
        <v>85</v>
      </c>
      <c r="U589" s="115" t="s">
        <v>86</v>
      </c>
      <c r="V589" s="115" t="s">
        <v>87</v>
      </c>
      <c r="W589" s="115" t="s">
        <v>96</v>
      </c>
      <c r="X589" s="115" t="s">
        <v>94</v>
      </c>
      <c r="Y589" s="115" t="s">
        <v>98</v>
      </c>
      <c r="Z589" s="115" t="s">
        <v>91</v>
      </c>
      <c r="AA589" s="115" t="s">
        <v>91</v>
      </c>
    </row>
    <row r="590" spans="1:27">
      <c r="A590" s="115">
        <v>7020344450</v>
      </c>
      <c r="B590" s="115" t="s">
        <v>67</v>
      </c>
      <c r="E590" s="115" t="s">
        <v>70</v>
      </c>
      <c r="M590" s="115" t="s">
        <v>78</v>
      </c>
      <c r="O590" s="141"/>
      <c r="P590" s="115" t="s">
        <v>83</v>
      </c>
      <c r="Q590" s="115">
        <v>30</v>
      </c>
      <c r="R590" s="115" t="s">
        <v>84</v>
      </c>
      <c r="S590" s="115" t="s">
        <v>496</v>
      </c>
      <c r="T590" s="115" t="s">
        <v>85</v>
      </c>
      <c r="U590" s="115" t="s">
        <v>86</v>
      </c>
      <c r="V590" s="115" t="s">
        <v>87</v>
      </c>
      <c r="W590" s="115" t="s">
        <v>96</v>
      </c>
      <c r="X590" s="115" t="s">
        <v>94</v>
      </c>
      <c r="Y590" s="115" t="s">
        <v>98</v>
      </c>
      <c r="Z590" s="115" t="s">
        <v>91</v>
      </c>
      <c r="AA590" s="115" t="s">
        <v>91</v>
      </c>
    </row>
    <row r="591" spans="1:27">
      <c r="A591" s="115">
        <v>7045772808</v>
      </c>
      <c r="B591" s="115" t="s">
        <v>67</v>
      </c>
      <c r="C591" s="115" t="s">
        <v>68</v>
      </c>
      <c r="E591" s="115" t="s">
        <v>70</v>
      </c>
      <c r="F591" s="115" t="s">
        <v>71</v>
      </c>
      <c r="G591" s="115" t="s">
        <v>72</v>
      </c>
      <c r="K591" s="115" t="s">
        <v>76</v>
      </c>
      <c r="O591" s="141"/>
      <c r="P591" s="115" t="s">
        <v>83</v>
      </c>
      <c r="Q591" s="115">
        <v>78</v>
      </c>
      <c r="R591" s="115" t="s">
        <v>181</v>
      </c>
      <c r="S591" s="115" t="s">
        <v>206</v>
      </c>
      <c r="T591" s="115" t="s">
        <v>97</v>
      </c>
      <c r="U591" s="115" t="s">
        <v>86</v>
      </c>
      <c r="V591" s="115" t="s">
        <v>87</v>
      </c>
      <c r="W591" s="115" t="s">
        <v>100</v>
      </c>
      <c r="X591" s="115" t="s">
        <v>94</v>
      </c>
      <c r="Y591" s="115" t="s">
        <v>106</v>
      </c>
      <c r="Z591" s="115" t="s">
        <v>91</v>
      </c>
      <c r="AA591" s="115" t="s">
        <v>91</v>
      </c>
    </row>
    <row r="592" spans="1:27">
      <c r="A592" s="115">
        <v>5584607085</v>
      </c>
      <c r="B592" s="115" t="s">
        <v>67</v>
      </c>
      <c r="M592" s="115" t="s">
        <v>78</v>
      </c>
      <c r="O592" s="141"/>
      <c r="P592" s="115" t="s">
        <v>83</v>
      </c>
      <c r="Q592" s="115">
        <v>56</v>
      </c>
      <c r="R592" s="115" t="s">
        <v>181</v>
      </c>
      <c r="S592" s="115" t="s">
        <v>243</v>
      </c>
      <c r="T592" s="115" t="s">
        <v>85</v>
      </c>
      <c r="U592" s="115" t="s">
        <v>86</v>
      </c>
      <c r="V592" s="115" t="s">
        <v>87</v>
      </c>
      <c r="W592" s="115" t="s">
        <v>100</v>
      </c>
      <c r="X592" s="115" t="s">
        <v>109</v>
      </c>
      <c r="Y592" s="115" t="s">
        <v>90</v>
      </c>
      <c r="Z592" s="115" t="s">
        <v>91</v>
      </c>
      <c r="AA592" s="115" t="s">
        <v>91</v>
      </c>
    </row>
    <row r="593" spans="1:27">
      <c r="A593" s="115">
        <v>7007912600</v>
      </c>
      <c r="B593" s="115" t="s">
        <v>67</v>
      </c>
      <c r="O593" s="141"/>
      <c r="P593" s="115" t="s">
        <v>83</v>
      </c>
      <c r="Q593" s="115">
        <v>79</v>
      </c>
      <c r="R593" s="115" t="s">
        <v>181</v>
      </c>
      <c r="T593" s="115" t="s">
        <v>92</v>
      </c>
      <c r="U593" s="115" t="s">
        <v>86</v>
      </c>
      <c r="V593" s="115" t="s">
        <v>87</v>
      </c>
      <c r="W593" s="115" t="s">
        <v>104</v>
      </c>
      <c r="X593" s="115" t="s">
        <v>102</v>
      </c>
      <c r="Y593" s="115" t="s">
        <v>106</v>
      </c>
      <c r="Z593" s="115" t="s">
        <v>91</v>
      </c>
      <c r="AA593" s="115" t="s">
        <v>86</v>
      </c>
    </row>
    <row r="594" spans="1:27">
      <c r="A594" s="115">
        <v>5609627970</v>
      </c>
      <c r="B594" s="115" t="s">
        <v>67</v>
      </c>
      <c r="M594" s="115" t="s">
        <v>78</v>
      </c>
      <c r="O594" s="141"/>
      <c r="P594" s="115" t="s">
        <v>83</v>
      </c>
      <c r="Q594" s="115">
        <v>50</v>
      </c>
      <c r="R594" s="115" t="s">
        <v>181</v>
      </c>
      <c r="S594" s="115" t="s">
        <v>193</v>
      </c>
      <c r="T594" s="115" t="s">
        <v>85</v>
      </c>
      <c r="U594" s="115" t="s">
        <v>86</v>
      </c>
      <c r="V594" s="115" t="s">
        <v>87</v>
      </c>
      <c r="W594" s="115" t="s">
        <v>101</v>
      </c>
      <c r="X594" s="115" t="s">
        <v>89</v>
      </c>
      <c r="Y594" s="115" t="s">
        <v>90</v>
      </c>
      <c r="Z594" s="115" t="s">
        <v>91</v>
      </c>
      <c r="AA594" s="115" t="s">
        <v>91</v>
      </c>
    </row>
    <row r="595" spans="1:27">
      <c r="A595" s="115">
        <v>5584934127</v>
      </c>
      <c r="D595" s="115" t="s">
        <v>69</v>
      </c>
      <c r="O595" s="141"/>
      <c r="P595" s="115" t="s">
        <v>83</v>
      </c>
      <c r="Q595" s="115">
        <v>56</v>
      </c>
      <c r="R595" s="115" t="s">
        <v>181</v>
      </c>
      <c r="S595" s="115" t="s">
        <v>207</v>
      </c>
      <c r="T595" s="115" t="s">
        <v>114</v>
      </c>
      <c r="U595" s="115" t="s">
        <v>91</v>
      </c>
      <c r="V595" s="115" t="s">
        <v>137</v>
      </c>
      <c r="W595" s="115" t="s">
        <v>101</v>
      </c>
      <c r="X595" s="115" t="s">
        <v>89</v>
      </c>
      <c r="Y595" s="115" t="s">
        <v>90</v>
      </c>
      <c r="Z595" s="115" t="s">
        <v>91</v>
      </c>
      <c r="AA595" s="115" t="s">
        <v>91</v>
      </c>
    </row>
    <row r="596" spans="1:27">
      <c r="A596" s="115">
        <v>7020358167</v>
      </c>
      <c r="B596" s="115" t="s">
        <v>67</v>
      </c>
      <c r="O596" s="141"/>
      <c r="P596" s="115" t="s">
        <v>99</v>
      </c>
      <c r="Q596" s="115">
        <v>22</v>
      </c>
      <c r="R596" s="115" t="s">
        <v>181</v>
      </c>
      <c r="S596" s="115" t="s">
        <v>222</v>
      </c>
      <c r="T596" s="115" t="s">
        <v>107</v>
      </c>
      <c r="U596" s="115" t="s">
        <v>91</v>
      </c>
      <c r="V596" s="115" t="s">
        <v>87</v>
      </c>
      <c r="W596" s="115" t="s">
        <v>104</v>
      </c>
      <c r="X596" s="115" t="s">
        <v>102</v>
      </c>
      <c r="Y596" s="115" t="s">
        <v>90</v>
      </c>
      <c r="Z596" s="115" t="s">
        <v>91</v>
      </c>
      <c r="AA596" s="115" t="s">
        <v>91</v>
      </c>
    </row>
    <row r="597" spans="1:27">
      <c r="A597" s="115">
        <v>7045776774</v>
      </c>
      <c r="B597" s="115" t="s">
        <v>67</v>
      </c>
      <c r="E597" s="115" t="s">
        <v>70</v>
      </c>
      <c r="F597" s="115" t="s">
        <v>71</v>
      </c>
      <c r="O597" s="141"/>
      <c r="P597" s="115" t="s">
        <v>83</v>
      </c>
      <c r="Q597" s="115">
        <v>68</v>
      </c>
      <c r="R597" s="115" t="s">
        <v>181</v>
      </c>
      <c r="S597" s="115" t="s">
        <v>240</v>
      </c>
      <c r="T597" s="115" t="s">
        <v>85</v>
      </c>
      <c r="U597" s="115" t="s">
        <v>86</v>
      </c>
      <c r="V597" s="115" t="s">
        <v>87</v>
      </c>
      <c r="W597" s="115" t="s">
        <v>104</v>
      </c>
      <c r="X597" s="115" t="s">
        <v>102</v>
      </c>
      <c r="Y597" s="115" t="s">
        <v>106</v>
      </c>
      <c r="Z597" s="115" t="s">
        <v>91</v>
      </c>
      <c r="AA597" s="115" t="s">
        <v>86</v>
      </c>
    </row>
    <row r="598" spans="1:27">
      <c r="A598" s="115">
        <v>7020567357</v>
      </c>
      <c r="G598" s="115" t="s">
        <v>72</v>
      </c>
      <c r="M598" s="115" t="s">
        <v>78</v>
      </c>
      <c r="O598" s="141"/>
      <c r="P598" s="115" t="s">
        <v>83</v>
      </c>
      <c r="Q598" s="115">
        <v>23</v>
      </c>
      <c r="R598" s="115" t="s">
        <v>84</v>
      </c>
      <c r="S598" s="115" t="s">
        <v>146</v>
      </c>
      <c r="U598" s="115" t="s">
        <v>91</v>
      </c>
      <c r="V598" s="115" t="s">
        <v>108</v>
      </c>
      <c r="W598" s="115" t="s">
        <v>93</v>
      </c>
      <c r="X598" s="115" t="s">
        <v>111</v>
      </c>
      <c r="Y598" s="115" t="s">
        <v>90</v>
      </c>
      <c r="Z598" s="115" t="s">
        <v>91</v>
      </c>
      <c r="AA598" s="115" t="s">
        <v>91</v>
      </c>
    </row>
    <row r="599" spans="1:27">
      <c r="A599" s="115">
        <v>5585297107</v>
      </c>
      <c r="B599" s="115" t="s">
        <v>67</v>
      </c>
      <c r="F599" s="115" t="s">
        <v>71</v>
      </c>
      <c r="M599" s="115" t="s">
        <v>78</v>
      </c>
      <c r="O599" s="141"/>
      <c r="P599" s="115" t="s">
        <v>83</v>
      </c>
      <c r="Q599" s="115">
        <v>39</v>
      </c>
      <c r="R599" s="115" t="s">
        <v>181</v>
      </c>
      <c r="S599" s="115" t="s">
        <v>211</v>
      </c>
      <c r="T599" s="115" t="s">
        <v>85</v>
      </c>
      <c r="U599" s="115" t="s">
        <v>86</v>
      </c>
      <c r="V599" s="115" t="s">
        <v>87</v>
      </c>
      <c r="W599" s="115" t="s">
        <v>101</v>
      </c>
      <c r="X599" s="115" t="s">
        <v>111</v>
      </c>
      <c r="Y599" s="115" t="s">
        <v>90</v>
      </c>
      <c r="Z599" s="115" t="s">
        <v>91</v>
      </c>
      <c r="AA599" s="115" t="s">
        <v>91</v>
      </c>
    </row>
    <row r="600" spans="1:27">
      <c r="A600" s="115">
        <v>6984050143</v>
      </c>
      <c r="B600" s="115" t="s">
        <v>67</v>
      </c>
      <c r="E600" s="115" t="s">
        <v>70</v>
      </c>
      <c r="F600" s="115" t="s">
        <v>71</v>
      </c>
      <c r="O600" s="141"/>
      <c r="P600" s="115" t="s">
        <v>83</v>
      </c>
      <c r="Q600" s="115">
        <v>71</v>
      </c>
      <c r="R600" s="115" t="s">
        <v>181</v>
      </c>
      <c r="S600" s="115" t="s">
        <v>213</v>
      </c>
      <c r="T600" s="115" t="s">
        <v>85</v>
      </c>
      <c r="U600" s="115" t="s">
        <v>86</v>
      </c>
      <c r="W600" s="115" t="s">
        <v>96</v>
      </c>
      <c r="X600" s="115" t="s">
        <v>89</v>
      </c>
      <c r="Y600" s="115" t="s">
        <v>106</v>
      </c>
      <c r="Z600" s="115" t="s">
        <v>91</v>
      </c>
      <c r="AA600" s="115" t="s">
        <v>91</v>
      </c>
    </row>
    <row r="601" spans="1:27">
      <c r="A601" s="115">
        <v>7045762910</v>
      </c>
      <c r="B601" s="115" t="s">
        <v>67</v>
      </c>
      <c r="H601" s="115" t="s">
        <v>73</v>
      </c>
      <c r="K601" s="115" t="s">
        <v>76</v>
      </c>
      <c r="O601" s="141"/>
      <c r="P601" s="115" t="s">
        <v>99</v>
      </c>
      <c r="Q601" s="115">
        <v>77</v>
      </c>
      <c r="R601" s="115" t="s">
        <v>181</v>
      </c>
      <c r="S601" s="115" t="s">
        <v>202</v>
      </c>
      <c r="T601" s="115" t="s">
        <v>85</v>
      </c>
      <c r="U601" s="115" t="s">
        <v>86</v>
      </c>
      <c r="V601" s="115" t="s">
        <v>87</v>
      </c>
      <c r="W601" s="115" t="s">
        <v>100</v>
      </c>
      <c r="X601" s="115" t="s">
        <v>109</v>
      </c>
      <c r="Y601" s="115" t="s">
        <v>106</v>
      </c>
      <c r="Z601" s="115" t="s">
        <v>91</v>
      </c>
      <c r="AA601" s="115" t="s">
        <v>91</v>
      </c>
    </row>
    <row r="602" spans="1:27">
      <c r="A602" s="115">
        <v>7011537252</v>
      </c>
      <c r="B602" s="115" t="s">
        <v>67</v>
      </c>
      <c r="I602" s="115" t="s">
        <v>74</v>
      </c>
      <c r="O602" s="141"/>
      <c r="P602" s="115" t="s">
        <v>83</v>
      </c>
      <c r="Q602" s="115">
        <v>69</v>
      </c>
      <c r="R602" s="115" t="s">
        <v>181</v>
      </c>
      <c r="S602" s="115" t="s">
        <v>208</v>
      </c>
      <c r="T602" s="115" t="s">
        <v>85</v>
      </c>
      <c r="U602" s="115" t="s">
        <v>86</v>
      </c>
      <c r="V602" s="115" t="s">
        <v>87</v>
      </c>
      <c r="W602" s="115" t="s">
        <v>93</v>
      </c>
      <c r="X602" s="115" t="s">
        <v>94</v>
      </c>
      <c r="Y602" s="115" t="s">
        <v>106</v>
      </c>
      <c r="Z602" s="115" t="s">
        <v>91</v>
      </c>
      <c r="AA602" s="115" t="s">
        <v>91</v>
      </c>
    </row>
    <row r="603" spans="1:27">
      <c r="A603" s="115">
        <v>7020569703</v>
      </c>
      <c r="E603" s="115" t="s">
        <v>70</v>
      </c>
      <c r="G603" s="115" t="s">
        <v>72</v>
      </c>
      <c r="M603" s="115" t="s">
        <v>78</v>
      </c>
      <c r="O603" s="141"/>
      <c r="P603" s="115" t="s">
        <v>83</v>
      </c>
      <c r="R603" s="115" t="s">
        <v>84</v>
      </c>
      <c r="S603" s="115" t="s">
        <v>146</v>
      </c>
      <c r="U603" s="115" t="s">
        <v>91</v>
      </c>
      <c r="V603" s="115" t="s">
        <v>108</v>
      </c>
      <c r="W603" s="115" t="s">
        <v>104</v>
      </c>
      <c r="X603" s="115" t="s">
        <v>89</v>
      </c>
      <c r="Y603" s="115" t="s">
        <v>103</v>
      </c>
      <c r="Z603" s="115" t="s">
        <v>91</v>
      </c>
      <c r="AA603" s="115" t="s">
        <v>86</v>
      </c>
    </row>
    <row r="604" spans="1:27">
      <c r="A604" s="115">
        <v>5584532235</v>
      </c>
      <c r="B604" s="115" t="s">
        <v>67</v>
      </c>
      <c r="O604" s="141"/>
      <c r="P604" s="115" t="s">
        <v>83</v>
      </c>
      <c r="Q604" s="115">
        <v>36</v>
      </c>
      <c r="R604" s="115" t="s">
        <v>181</v>
      </c>
      <c r="S604" s="115" t="s">
        <v>204</v>
      </c>
      <c r="T604" s="115" t="s">
        <v>92</v>
      </c>
      <c r="U604" s="115" t="s">
        <v>86</v>
      </c>
      <c r="V604" s="115" t="s">
        <v>87</v>
      </c>
      <c r="W604" s="115" t="s">
        <v>88</v>
      </c>
      <c r="X604" s="115" t="s">
        <v>120</v>
      </c>
      <c r="Y604" s="115" t="s">
        <v>90</v>
      </c>
      <c r="Z604" s="115" t="s">
        <v>91</v>
      </c>
      <c r="AA604" s="115" t="s">
        <v>91</v>
      </c>
    </row>
    <row r="605" spans="1:27">
      <c r="A605" s="115">
        <v>7045767996</v>
      </c>
      <c r="B605" s="115" t="s">
        <v>67</v>
      </c>
      <c r="E605" s="115" t="s">
        <v>70</v>
      </c>
      <c r="K605" s="115" t="s">
        <v>76</v>
      </c>
      <c r="O605" s="141"/>
      <c r="P605" s="115" t="s">
        <v>83</v>
      </c>
      <c r="R605" s="115" t="s">
        <v>181</v>
      </c>
      <c r="S605" s="115" t="s">
        <v>206</v>
      </c>
      <c r="T605" s="115" t="s">
        <v>97</v>
      </c>
      <c r="W605" s="115" t="s">
        <v>101</v>
      </c>
      <c r="X605" s="115" t="s">
        <v>89</v>
      </c>
      <c r="Y605" s="115" t="s">
        <v>90</v>
      </c>
      <c r="Z605" s="115" t="s">
        <v>91</v>
      </c>
      <c r="AA605" s="115" t="s">
        <v>91</v>
      </c>
    </row>
    <row r="606" spans="1:27">
      <c r="A606" s="115">
        <v>7045763694</v>
      </c>
      <c r="B606" s="115" t="s">
        <v>67</v>
      </c>
      <c r="E606" s="115" t="s">
        <v>70</v>
      </c>
      <c r="F606" s="115" t="s">
        <v>71</v>
      </c>
      <c r="G606" s="115" t="s">
        <v>72</v>
      </c>
      <c r="O606" s="141"/>
      <c r="P606" s="115" t="s">
        <v>83</v>
      </c>
      <c r="Q606" s="115">
        <v>87</v>
      </c>
      <c r="R606" s="115" t="s">
        <v>181</v>
      </c>
      <c r="S606" s="115" t="s">
        <v>220</v>
      </c>
      <c r="T606" s="115" t="s">
        <v>85</v>
      </c>
      <c r="U606" s="115" t="s">
        <v>86</v>
      </c>
      <c r="V606" s="115" t="s">
        <v>87</v>
      </c>
      <c r="W606" s="115" t="s">
        <v>100</v>
      </c>
      <c r="X606" s="115" t="s">
        <v>111</v>
      </c>
      <c r="Y606" s="115" t="s">
        <v>106</v>
      </c>
      <c r="Z606" s="115" t="s">
        <v>91</v>
      </c>
      <c r="AA606" s="115" t="s">
        <v>86</v>
      </c>
    </row>
    <row r="607" spans="1:27">
      <c r="A607" s="115">
        <v>7007916088</v>
      </c>
      <c r="B607" s="115" t="s">
        <v>67</v>
      </c>
      <c r="O607" s="141"/>
      <c r="P607" s="115" t="s">
        <v>83</v>
      </c>
      <c r="Q607" s="115">
        <v>67</v>
      </c>
      <c r="R607" s="115" t="s">
        <v>84</v>
      </c>
      <c r="S607" s="115" t="s">
        <v>152</v>
      </c>
      <c r="T607" s="115" t="s">
        <v>85</v>
      </c>
      <c r="U607" s="115" t="s">
        <v>86</v>
      </c>
      <c r="V607" s="115" t="s">
        <v>87</v>
      </c>
      <c r="W607" s="115" t="s">
        <v>101</v>
      </c>
      <c r="X607" s="115" t="s">
        <v>89</v>
      </c>
      <c r="Y607" s="115" t="s">
        <v>106</v>
      </c>
      <c r="Z607" s="115" t="s">
        <v>86</v>
      </c>
      <c r="AA607" s="115" t="s">
        <v>91</v>
      </c>
    </row>
    <row r="608" spans="1:27">
      <c r="A608" s="115">
        <v>7007932034</v>
      </c>
      <c r="E608" s="115" t="s">
        <v>70</v>
      </c>
      <c r="G608" s="115" t="s">
        <v>72</v>
      </c>
      <c r="M608" s="115" t="s">
        <v>78</v>
      </c>
      <c r="O608" s="141"/>
      <c r="P608" s="115" t="s">
        <v>99</v>
      </c>
      <c r="Q608" s="115">
        <v>22</v>
      </c>
      <c r="R608" s="115" t="s">
        <v>84</v>
      </c>
      <c r="S608" s="115" t="s">
        <v>124</v>
      </c>
      <c r="T608" s="115" t="s">
        <v>107</v>
      </c>
      <c r="U608" s="115" t="s">
        <v>91</v>
      </c>
      <c r="V608" s="115" t="s">
        <v>137</v>
      </c>
      <c r="W608" s="115" t="s">
        <v>93</v>
      </c>
      <c r="X608" s="115" t="s">
        <v>94</v>
      </c>
      <c r="Y608" s="115" t="s">
        <v>90</v>
      </c>
      <c r="Z608" s="115" t="s">
        <v>91</v>
      </c>
      <c r="AA608" s="115" t="s">
        <v>91</v>
      </c>
    </row>
    <row r="609" spans="1:27">
      <c r="A609" s="115">
        <v>6985414982</v>
      </c>
      <c r="O609" s="141"/>
      <c r="P609" s="115" t="s">
        <v>83</v>
      </c>
      <c r="Q609" s="115">
        <v>79</v>
      </c>
      <c r="R609" s="115" t="s">
        <v>181</v>
      </c>
      <c r="S609" s="115" t="s">
        <v>189</v>
      </c>
      <c r="T609" s="115" t="s">
        <v>85</v>
      </c>
      <c r="U609" s="115" t="s">
        <v>86</v>
      </c>
      <c r="V609" s="115" t="s">
        <v>87</v>
      </c>
      <c r="W609" s="115" t="s">
        <v>93</v>
      </c>
      <c r="X609" s="115" t="s">
        <v>94</v>
      </c>
      <c r="Y609" s="115" t="s">
        <v>106</v>
      </c>
      <c r="Z609" s="115" t="s">
        <v>91</v>
      </c>
      <c r="AA609" s="115" t="s">
        <v>86</v>
      </c>
    </row>
    <row r="610" spans="1:27">
      <c r="A610" s="115">
        <v>6988286980</v>
      </c>
      <c r="B610" s="115" t="s">
        <v>67</v>
      </c>
      <c r="D610" s="115" t="s">
        <v>69</v>
      </c>
      <c r="O610" s="141"/>
      <c r="P610" s="115" t="s">
        <v>99</v>
      </c>
      <c r="Q610" s="115">
        <v>69</v>
      </c>
      <c r="R610" s="115" t="s">
        <v>84</v>
      </c>
      <c r="S610" s="115" t="s">
        <v>165</v>
      </c>
      <c r="T610" s="115" t="s">
        <v>85</v>
      </c>
      <c r="V610" s="115" t="s">
        <v>87</v>
      </c>
      <c r="W610" s="115" t="s">
        <v>101</v>
      </c>
      <c r="X610" s="115" t="s">
        <v>94</v>
      </c>
      <c r="Y610" s="115" t="s">
        <v>106</v>
      </c>
      <c r="Z610" s="115" t="s">
        <v>91</v>
      </c>
      <c r="AA610" s="115" t="s">
        <v>91</v>
      </c>
    </row>
    <row r="611" spans="1:27">
      <c r="A611" s="115">
        <v>7020570459</v>
      </c>
      <c r="B611" s="115" t="s">
        <v>67</v>
      </c>
      <c r="O611" s="141"/>
      <c r="P611" s="115" t="s">
        <v>99</v>
      </c>
      <c r="Q611" s="115">
        <v>40</v>
      </c>
      <c r="R611" s="115" t="s">
        <v>84</v>
      </c>
      <c r="S611" s="115" t="s">
        <v>126</v>
      </c>
      <c r="T611" s="115" t="s">
        <v>85</v>
      </c>
      <c r="U611" s="115" t="s">
        <v>91</v>
      </c>
      <c r="V611" s="115" t="s">
        <v>137</v>
      </c>
      <c r="W611" s="115" t="s">
        <v>104</v>
      </c>
      <c r="X611" s="115" t="s">
        <v>94</v>
      </c>
      <c r="Y611" s="115" t="s">
        <v>90</v>
      </c>
      <c r="Z611" s="115" t="s">
        <v>91</v>
      </c>
      <c r="AA611" s="115" t="s">
        <v>91</v>
      </c>
    </row>
    <row r="612" spans="1:27">
      <c r="A612" s="115">
        <v>7020356275</v>
      </c>
      <c r="B612" s="115" t="s">
        <v>67</v>
      </c>
      <c r="E612" s="115" t="s">
        <v>70</v>
      </c>
      <c r="M612" s="115" t="s">
        <v>78</v>
      </c>
      <c r="O612" s="141"/>
      <c r="P612" s="115" t="s">
        <v>83</v>
      </c>
      <c r="Q612" s="115">
        <v>61</v>
      </c>
      <c r="R612" s="115" t="s">
        <v>181</v>
      </c>
      <c r="S612" s="115" t="s">
        <v>188</v>
      </c>
      <c r="T612" s="115" t="s">
        <v>85</v>
      </c>
      <c r="U612" s="115" t="s">
        <v>86</v>
      </c>
      <c r="V612" s="115" t="s">
        <v>87</v>
      </c>
      <c r="X612" s="115" t="s">
        <v>102</v>
      </c>
      <c r="Y612" s="115" t="s">
        <v>90</v>
      </c>
      <c r="Z612" s="115" t="s">
        <v>86</v>
      </c>
      <c r="AA612" s="115" t="s">
        <v>91</v>
      </c>
    </row>
    <row r="613" spans="1:27">
      <c r="A613" s="115">
        <v>6984049357</v>
      </c>
      <c r="O613" s="141"/>
      <c r="P613" s="115" t="s">
        <v>99</v>
      </c>
      <c r="Q613" s="115">
        <v>59</v>
      </c>
      <c r="R613" s="115" t="s">
        <v>181</v>
      </c>
      <c r="S613" s="115" t="s">
        <v>193</v>
      </c>
      <c r="T613" s="115" t="s">
        <v>85</v>
      </c>
      <c r="U613" s="115" t="s">
        <v>86</v>
      </c>
      <c r="V613" s="115" t="s">
        <v>87</v>
      </c>
      <c r="W613" s="115" t="s">
        <v>93</v>
      </c>
      <c r="X613" s="115" t="s">
        <v>94</v>
      </c>
      <c r="Z613" s="115" t="s">
        <v>91</v>
      </c>
      <c r="AA613" s="115" t="s">
        <v>86</v>
      </c>
    </row>
    <row r="614" spans="1:27">
      <c r="A614" s="115">
        <v>6985133798</v>
      </c>
      <c r="B614" s="115" t="s">
        <v>67</v>
      </c>
      <c r="O614" s="141"/>
      <c r="P614" s="115" t="s">
        <v>83</v>
      </c>
      <c r="Q614" s="115">
        <v>27</v>
      </c>
      <c r="R614" s="115" t="s">
        <v>181</v>
      </c>
      <c r="S614" s="115" t="s">
        <v>228</v>
      </c>
      <c r="U614" s="115" t="s">
        <v>91</v>
      </c>
      <c r="V614" s="115" t="s">
        <v>108</v>
      </c>
      <c r="W614" s="115" t="s">
        <v>93</v>
      </c>
      <c r="X614" s="115" t="s">
        <v>102</v>
      </c>
      <c r="Y614" s="115" t="s">
        <v>90</v>
      </c>
      <c r="Z614" s="115" t="s">
        <v>91</v>
      </c>
    </row>
    <row r="615" spans="1:27">
      <c r="A615" s="115">
        <v>7010996635</v>
      </c>
      <c r="B615" s="115" t="s">
        <v>67</v>
      </c>
      <c r="C615" s="115" t="s">
        <v>68</v>
      </c>
      <c r="M615" s="115" t="s">
        <v>78</v>
      </c>
      <c r="O615" s="141"/>
      <c r="P615" s="115" t="s">
        <v>83</v>
      </c>
      <c r="Q615" s="115">
        <v>69</v>
      </c>
      <c r="R615" s="115" t="s">
        <v>84</v>
      </c>
      <c r="S615" s="115" t="s">
        <v>123</v>
      </c>
      <c r="T615" s="115" t="s">
        <v>85</v>
      </c>
      <c r="U615" s="115" t="s">
        <v>86</v>
      </c>
      <c r="V615" s="115" t="s">
        <v>87</v>
      </c>
      <c r="W615" s="115" t="s">
        <v>101</v>
      </c>
      <c r="X615" s="115" t="s">
        <v>102</v>
      </c>
      <c r="Y615" s="115" t="s">
        <v>106</v>
      </c>
      <c r="Z615" s="115" t="s">
        <v>91</v>
      </c>
      <c r="AA615" s="115" t="s">
        <v>91</v>
      </c>
    </row>
    <row r="616" spans="1:27">
      <c r="A616" s="115">
        <v>7045773962</v>
      </c>
      <c r="B616" s="115" t="s">
        <v>67</v>
      </c>
      <c r="D616" s="115" t="s">
        <v>69</v>
      </c>
      <c r="E616" s="115" t="s">
        <v>70</v>
      </c>
      <c r="F616" s="115" t="s">
        <v>71</v>
      </c>
      <c r="M616" s="115" t="s">
        <v>78</v>
      </c>
      <c r="O616" s="141"/>
      <c r="P616" s="115" t="s">
        <v>83</v>
      </c>
      <c r="Q616" s="115">
        <v>69</v>
      </c>
      <c r="R616" s="115" t="s">
        <v>181</v>
      </c>
      <c r="S616" s="115" t="s">
        <v>466</v>
      </c>
      <c r="T616" s="115" t="s">
        <v>85</v>
      </c>
      <c r="U616" s="115" t="s">
        <v>86</v>
      </c>
      <c r="V616" s="115" t="s">
        <v>87</v>
      </c>
      <c r="W616" s="115" t="s">
        <v>100</v>
      </c>
      <c r="X616" s="115" t="s">
        <v>111</v>
      </c>
      <c r="Y616" s="115" t="s">
        <v>106</v>
      </c>
      <c r="Z616" s="115" t="s">
        <v>91</v>
      </c>
      <c r="AA616" s="115" t="s">
        <v>91</v>
      </c>
    </row>
    <row r="617" spans="1:27">
      <c r="A617" s="115">
        <v>7020350390</v>
      </c>
      <c r="B617" s="115" t="s">
        <v>67</v>
      </c>
      <c r="N617" s="115" t="s">
        <v>79</v>
      </c>
      <c r="O617" s="141"/>
      <c r="P617" s="115" t="s">
        <v>83</v>
      </c>
      <c r="Q617" s="115">
        <v>23</v>
      </c>
      <c r="R617" s="115" t="s">
        <v>181</v>
      </c>
      <c r="S617" s="115" t="s">
        <v>242</v>
      </c>
      <c r="T617" s="115" t="s">
        <v>85</v>
      </c>
      <c r="U617" s="115" t="s">
        <v>86</v>
      </c>
      <c r="V617" s="115" t="s">
        <v>87</v>
      </c>
      <c r="W617" s="115" t="s">
        <v>93</v>
      </c>
      <c r="X617" s="115" t="s">
        <v>89</v>
      </c>
      <c r="Y617" s="115" t="s">
        <v>98</v>
      </c>
      <c r="Z617" s="115" t="s">
        <v>91</v>
      </c>
      <c r="AA617" s="115" t="s">
        <v>91</v>
      </c>
    </row>
    <row r="618" spans="1:27">
      <c r="A618" s="115">
        <v>6985464211</v>
      </c>
      <c r="B618" s="115" t="s">
        <v>67</v>
      </c>
      <c r="O618" s="141"/>
      <c r="P618" s="115" t="s">
        <v>99</v>
      </c>
      <c r="Q618" s="115">
        <v>29</v>
      </c>
      <c r="R618" s="115" t="s">
        <v>181</v>
      </c>
      <c r="S618" s="115" t="s">
        <v>222</v>
      </c>
      <c r="T618" s="115" t="s">
        <v>85</v>
      </c>
      <c r="U618" s="115" t="s">
        <v>86</v>
      </c>
      <c r="V618" s="115" t="s">
        <v>87</v>
      </c>
      <c r="W618" s="115" t="s">
        <v>104</v>
      </c>
      <c r="X618" s="115" t="s">
        <v>94</v>
      </c>
      <c r="Y618" s="115" t="s">
        <v>90</v>
      </c>
      <c r="Z618" s="115" t="s">
        <v>91</v>
      </c>
      <c r="AA618" s="115" t="s">
        <v>91</v>
      </c>
    </row>
    <row r="619" spans="1:27">
      <c r="A619" s="115">
        <v>6982469395</v>
      </c>
      <c r="B619" s="115" t="s">
        <v>67</v>
      </c>
      <c r="O619" s="141"/>
      <c r="P619" s="115" t="s">
        <v>99</v>
      </c>
      <c r="Q619" s="115">
        <v>67</v>
      </c>
      <c r="R619" s="115" t="s">
        <v>181</v>
      </c>
      <c r="S619" s="115" t="s">
        <v>429</v>
      </c>
      <c r="T619" s="115" t="s">
        <v>85</v>
      </c>
      <c r="U619" s="115" t="s">
        <v>86</v>
      </c>
      <c r="W619" s="115" t="s">
        <v>101</v>
      </c>
      <c r="X619" s="115" t="s">
        <v>89</v>
      </c>
      <c r="Y619" s="115" t="s">
        <v>90</v>
      </c>
      <c r="Z619" s="115" t="s">
        <v>91</v>
      </c>
      <c r="AA619" s="115" t="s">
        <v>86</v>
      </c>
    </row>
    <row r="620" spans="1:27">
      <c r="A620" s="115">
        <v>6982467032</v>
      </c>
      <c r="B620" s="115" t="s">
        <v>67</v>
      </c>
      <c r="O620" s="141"/>
      <c r="P620" s="115" t="s">
        <v>99</v>
      </c>
      <c r="Q620" s="115">
        <v>67</v>
      </c>
      <c r="R620" s="115" t="s">
        <v>181</v>
      </c>
      <c r="T620" s="115" t="s">
        <v>85</v>
      </c>
      <c r="U620" s="115" t="s">
        <v>86</v>
      </c>
      <c r="V620" s="115" t="s">
        <v>87</v>
      </c>
      <c r="W620" s="115" t="s">
        <v>101</v>
      </c>
      <c r="X620" s="115" t="s">
        <v>89</v>
      </c>
      <c r="Y620" s="115" t="s">
        <v>90</v>
      </c>
      <c r="Z620" s="115" t="s">
        <v>91</v>
      </c>
      <c r="AA620" s="115" t="s">
        <v>86</v>
      </c>
    </row>
    <row r="621" spans="1:27">
      <c r="A621" s="115">
        <v>7011088159</v>
      </c>
      <c r="B621" s="115" t="s">
        <v>67</v>
      </c>
      <c r="H621" s="115" t="s">
        <v>73</v>
      </c>
      <c r="K621" s="115" t="s">
        <v>76</v>
      </c>
      <c r="O621" s="141"/>
      <c r="P621" s="115" t="s">
        <v>83</v>
      </c>
      <c r="Q621" s="115">
        <v>35</v>
      </c>
      <c r="R621" s="115" t="s">
        <v>84</v>
      </c>
      <c r="S621" s="115" t="s">
        <v>470</v>
      </c>
      <c r="T621" s="115" t="s">
        <v>85</v>
      </c>
      <c r="V621" s="115" t="s">
        <v>87</v>
      </c>
      <c r="W621" s="115" t="s">
        <v>96</v>
      </c>
      <c r="X621" s="115" t="s">
        <v>94</v>
      </c>
      <c r="Y621" s="115" t="s">
        <v>90</v>
      </c>
      <c r="Z621" s="115" t="s">
        <v>91</v>
      </c>
      <c r="AA621" s="115" t="s">
        <v>91</v>
      </c>
    </row>
    <row r="622" spans="1:27">
      <c r="A622" s="115">
        <v>6985189342</v>
      </c>
      <c r="B622" s="115" t="s">
        <v>67</v>
      </c>
      <c r="E622" s="115" t="s">
        <v>70</v>
      </c>
      <c r="K622" s="115" t="s">
        <v>76</v>
      </c>
      <c r="O622" s="141"/>
      <c r="P622" s="115" t="s">
        <v>99</v>
      </c>
      <c r="Q622" s="115">
        <v>68</v>
      </c>
      <c r="R622" s="115" t="s">
        <v>181</v>
      </c>
      <c r="S622" s="115" t="s">
        <v>222</v>
      </c>
      <c r="T622" s="115" t="s">
        <v>97</v>
      </c>
      <c r="X622" s="115" t="s">
        <v>94</v>
      </c>
      <c r="Y622" s="115" t="s">
        <v>106</v>
      </c>
      <c r="Z622" s="115" t="s">
        <v>91</v>
      </c>
      <c r="AA622" s="115" t="s">
        <v>91</v>
      </c>
    </row>
    <row r="623" spans="1:27">
      <c r="A623" s="115">
        <v>7044856550</v>
      </c>
      <c r="D623" s="115" t="s">
        <v>69</v>
      </c>
      <c r="G623" s="115" t="s">
        <v>72</v>
      </c>
      <c r="K623" s="115" t="s">
        <v>76</v>
      </c>
      <c r="M623" s="115" t="s">
        <v>78</v>
      </c>
      <c r="O623" s="141"/>
      <c r="P623" s="115" t="s">
        <v>83</v>
      </c>
      <c r="Q623" s="115">
        <v>71</v>
      </c>
      <c r="R623" s="115" t="s">
        <v>84</v>
      </c>
      <c r="S623" s="115" t="s">
        <v>143</v>
      </c>
      <c r="T623" s="115" t="s">
        <v>97</v>
      </c>
      <c r="U623" s="115" t="s">
        <v>86</v>
      </c>
      <c r="V623" s="115" t="s">
        <v>87</v>
      </c>
      <c r="W623" s="115" t="s">
        <v>93</v>
      </c>
      <c r="X623" s="115" t="s">
        <v>111</v>
      </c>
      <c r="Y623" s="115" t="s">
        <v>106</v>
      </c>
      <c r="Z623" s="115" t="s">
        <v>91</v>
      </c>
      <c r="AA623" s="115" t="s">
        <v>86</v>
      </c>
    </row>
    <row r="624" spans="1:27">
      <c r="A624" s="115">
        <v>7020339896</v>
      </c>
      <c r="B624" s="115" t="s">
        <v>67</v>
      </c>
      <c r="D624" s="115" t="s">
        <v>69</v>
      </c>
      <c r="H624" s="115" t="s">
        <v>73</v>
      </c>
      <c r="O624" s="141"/>
      <c r="P624" s="115" t="s">
        <v>83</v>
      </c>
      <c r="Q624" s="115">
        <v>26</v>
      </c>
      <c r="R624" s="115" t="s">
        <v>84</v>
      </c>
      <c r="S624" s="115" t="s">
        <v>165</v>
      </c>
      <c r="T624" s="115" t="s">
        <v>97</v>
      </c>
      <c r="U624" s="115" t="s">
        <v>86</v>
      </c>
      <c r="V624" s="115" t="s">
        <v>87</v>
      </c>
      <c r="W624" s="115" t="s">
        <v>88</v>
      </c>
      <c r="X624" s="115" t="s">
        <v>89</v>
      </c>
      <c r="Y624" s="115" t="s">
        <v>90</v>
      </c>
      <c r="Z624" s="115" t="s">
        <v>91</v>
      </c>
      <c r="AA624" s="115" t="s">
        <v>91</v>
      </c>
    </row>
    <row r="625" spans="1:27">
      <c r="A625" s="115">
        <v>7011000636</v>
      </c>
      <c r="O625" s="141"/>
      <c r="P625" s="115" t="s">
        <v>83</v>
      </c>
      <c r="Q625" s="115">
        <v>56</v>
      </c>
      <c r="R625" s="115" t="s">
        <v>84</v>
      </c>
      <c r="S625" s="115" t="s">
        <v>129</v>
      </c>
      <c r="T625" s="115" t="s">
        <v>85</v>
      </c>
      <c r="V625" s="115" t="s">
        <v>87</v>
      </c>
      <c r="X625" s="115" t="s">
        <v>89</v>
      </c>
      <c r="Y625" s="115" t="s">
        <v>90</v>
      </c>
      <c r="Z625" s="115" t="s">
        <v>91</v>
      </c>
      <c r="AA625" s="115" t="s">
        <v>91</v>
      </c>
    </row>
    <row r="626" spans="1:27">
      <c r="A626" s="115">
        <v>7044858127</v>
      </c>
      <c r="B626" s="115" t="s">
        <v>67</v>
      </c>
      <c r="O626" s="141"/>
      <c r="P626" s="115" t="s">
        <v>83</v>
      </c>
      <c r="Q626" s="115">
        <v>57</v>
      </c>
      <c r="R626" s="115" t="s">
        <v>84</v>
      </c>
      <c r="S626" s="115" t="s">
        <v>143</v>
      </c>
      <c r="T626" s="115" t="s">
        <v>97</v>
      </c>
      <c r="U626" s="115" t="s">
        <v>86</v>
      </c>
      <c r="V626" s="115" t="s">
        <v>87</v>
      </c>
      <c r="W626" s="115" t="s">
        <v>100</v>
      </c>
      <c r="X626" s="115" t="s">
        <v>89</v>
      </c>
      <c r="Y626" s="115" t="s">
        <v>106</v>
      </c>
      <c r="Z626" s="115" t="s">
        <v>91</v>
      </c>
      <c r="AA626" s="115" t="s">
        <v>91</v>
      </c>
    </row>
    <row r="627" spans="1:27">
      <c r="A627" s="115">
        <v>7011537776</v>
      </c>
      <c r="M627" s="115" t="s">
        <v>78</v>
      </c>
      <c r="O627" s="141"/>
      <c r="P627" s="115" t="s">
        <v>83</v>
      </c>
      <c r="Q627" s="115">
        <v>59</v>
      </c>
      <c r="R627" s="115" t="s">
        <v>181</v>
      </c>
      <c r="S627" s="115" t="s">
        <v>206</v>
      </c>
      <c r="T627" s="115" t="s">
        <v>85</v>
      </c>
      <c r="U627" s="115" t="s">
        <v>86</v>
      </c>
      <c r="V627" s="115" t="s">
        <v>87</v>
      </c>
      <c r="W627" s="115" t="s">
        <v>100</v>
      </c>
      <c r="X627" s="115" t="s">
        <v>111</v>
      </c>
      <c r="Y627" s="115" t="s">
        <v>113</v>
      </c>
      <c r="Z627" s="115" t="s">
        <v>86</v>
      </c>
      <c r="AA627" s="115" t="s">
        <v>91</v>
      </c>
    </row>
    <row r="628" spans="1:27">
      <c r="A628" s="115">
        <v>6984051630</v>
      </c>
      <c r="E628" s="115" t="s">
        <v>70</v>
      </c>
      <c r="O628" s="141"/>
      <c r="P628" s="115" t="s">
        <v>99</v>
      </c>
      <c r="Q628" s="115">
        <v>58</v>
      </c>
      <c r="R628" s="115" t="s">
        <v>181</v>
      </c>
      <c r="S628" s="115" t="s">
        <v>221</v>
      </c>
      <c r="T628" s="115" t="s">
        <v>85</v>
      </c>
      <c r="U628" s="115" t="s">
        <v>86</v>
      </c>
      <c r="V628" s="115" t="s">
        <v>87</v>
      </c>
      <c r="W628" s="115" t="s">
        <v>88</v>
      </c>
      <c r="X628" s="115" t="s">
        <v>89</v>
      </c>
      <c r="Y628" s="115" t="s">
        <v>90</v>
      </c>
      <c r="Z628" s="115" t="s">
        <v>91</v>
      </c>
      <c r="AA628" s="115" t="s">
        <v>91</v>
      </c>
    </row>
    <row r="629" spans="1:27">
      <c r="A629" s="115">
        <v>6985473955</v>
      </c>
      <c r="B629" s="115" t="s">
        <v>67</v>
      </c>
      <c r="D629" s="115" t="s">
        <v>69</v>
      </c>
      <c r="E629" s="115" t="s">
        <v>70</v>
      </c>
      <c r="O629" s="141"/>
      <c r="P629" s="115" t="s">
        <v>83</v>
      </c>
      <c r="Q629" s="115">
        <v>46</v>
      </c>
      <c r="R629" s="115" t="s">
        <v>181</v>
      </c>
      <c r="S629" s="115" t="s">
        <v>439</v>
      </c>
      <c r="T629" s="115" t="s">
        <v>85</v>
      </c>
      <c r="U629" s="115" t="s">
        <v>91</v>
      </c>
      <c r="V629" s="115" t="s">
        <v>459</v>
      </c>
      <c r="W629" s="115" t="s">
        <v>100</v>
      </c>
      <c r="X629" s="115" t="s">
        <v>102</v>
      </c>
      <c r="Y629" s="115" t="s">
        <v>98</v>
      </c>
      <c r="AA629" s="115" t="s">
        <v>91</v>
      </c>
    </row>
    <row r="630" spans="1:27">
      <c r="A630" s="115">
        <v>7045795153</v>
      </c>
      <c r="B630" s="115" t="s">
        <v>67</v>
      </c>
      <c r="O630" s="141"/>
      <c r="P630" s="115" t="s">
        <v>83</v>
      </c>
      <c r="Q630" s="115">
        <v>80</v>
      </c>
      <c r="R630" s="115" t="s">
        <v>181</v>
      </c>
      <c r="S630" s="115" t="s">
        <v>194</v>
      </c>
      <c r="T630" s="115" t="s">
        <v>85</v>
      </c>
      <c r="U630" s="115" t="s">
        <v>86</v>
      </c>
      <c r="V630" s="115" t="s">
        <v>87</v>
      </c>
      <c r="W630" s="115" t="s">
        <v>93</v>
      </c>
      <c r="X630" s="115" t="s">
        <v>102</v>
      </c>
      <c r="Y630" s="115" t="s">
        <v>106</v>
      </c>
      <c r="Z630" s="115" t="s">
        <v>91</v>
      </c>
      <c r="AA630" s="115" t="s">
        <v>91</v>
      </c>
    </row>
    <row r="631" spans="1:27">
      <c r="A631" s="115">
        <v>7045790301</v>
      </c>
      <c r="B631" s="115" t="s">
        <v>67</v>
      </c>
      <c r="E631" s="115" t="s">
        <v>70</v>
      </c>
      <c r="M631" s="115" t="s">
        <v>78</v>
      </c>
      <c r="O631" s="141"/>
      <c r="P631" s="115" t="s">
        <v>83</v>
      </c>
      <c r="Q631" s="115">
        <v>30</v>
      </c>
      <c r="R631" s="115" t="s">
        <v>181</v>
      </c>
      <c r="S631" s="115" t="s">
        <v>438</v>
      </c>
      <c r="U631" s="115" t="s">
        <v>86</v>
      </c>
      <c r="V631" s="115" t="s">
        <v>87</v>
      </c>
      <c r="W631" s="115" t="s">
        <v>101</v>
      </c>
      <c r="X631" s="115" t="s">
        <v>111</v>
      </c>
      <c r="Y631" s="115" t="s">
        <v>90</v>
      </c>
      <c r="Z631" s="115" t="s">
        <v>91</v>
      </c>
      <c r="AA631" s="115" t="s">
        <v>91</v>
      </c>
    </row>
    <row r="632" spans="1:27">
      <c r="A632" s="115">
        <v>6985455358</v>
      </c>
      <c r="B632" s="115" t="s">
        <v>67</v>
      </c>
      <c r="O632" s="141"/>
      <c r="P632" s="115" t="s">
        <v>83</v>
      </c>
      <c r="Q632" s="115">
        <v>21</v>
      </c>
      <c r="R632" s="115" t="s">
        <v>181</v>
      </c>
      <c r="S632" s="115" t="s">
        <v>479</v>
      </c>
      <c r="T632" s="115" t="s">
        <v>85</v>
      </c>
      <c r="U632" s="115" t="s">
        <v>86</v>
      </c>
      <c r="V632" s="115" t="s">
        <v>87</v>
      </c>
      <c r="W632" s="115" t="s">
        <v>100</v>
      </c>
      <c r="X632" s="115" t="s">
        <v>94</v>
      </c>
      <c r="Y632" s="115" t="s">
        <v>95</v>
      </c>
      <c r="Z632" s="115" t="s">
        <v>91</v>
      </c>
      <c r="AA632" s="115" t="s">
        <v>91</v>
      </c>
    </row>
    <row r="633" spans="1:27">
      <c r="A633" s="115">
        <v>7044857434</v>
      </c>
      <c r="B633" s="115" t="s">
        <v>67</v>
      </c>
      <c r="O633" s="141"/>
      <c r="P633" s="115" t="s">
        <v>83</v>
      </c>
      <c r="Q633" s="115">
        <v>62</v>
      </c>
      <c r="R633" s="115" t="s">
        <v>84</v>
      </c>
      <c r="S633" s="115" t="s">
        <v>149</v>
      </c>
      <c r="U633" s="115" t="s">
        <v>91</v>
      </c>
      <c r="V633" s="115" t="s">
        <v>87</v>
      </c>
      <c r="W633" s="115" t="s">
        <v>101</v>
      </c>
      <c r="X633" s="115" t="s">
        <v>89</v>
      </c>
      <c r="Y633" s="115" t="s">
        <v>90</v>
      </c>
      <c r="Z633" s="115" t="s">
        <v>91</v>
      </c>
      <c r="AA633" s="115" t="s">
        <v>91</v>
      </c>
    </row>
    <row r="634" spans="1:27">
      <c r="A634" s="115">
        <v>7010997371</v>
      </c>
      <c r="B634" s="115" t="s">
        <v>67</v>
      </c>
      <c r="O634" s="141"/>
      <c r="P634" s="115" t="s">
        <v>83</v>
      </c>
      <c r="R634" s="115" t="s">
        <v>84</v>
      </c>
      <c r="S634" s="115" t="s">
        <v>129</v>
      </c>
      <c r="T634" s="115" t="s">
        <v>85</v>
      </c>
      <c r="U634" s="115" t="s">
        <v>86</v>
      </c>
      <c r="V634" s="115" t="s">
        <v>87</v>
      </c>
      <c r="W634" s="115" t="s">
        <v>100</v>
      </c>
      <c r="X634" s="115" t="s">
        <v>102</v>
      </c>
      <c r="Y634" s="115" t="s">
        <v>106</v>
      </c>
      <c r="Z634" s="115" t="s">
        <v>91</v>
      </c>
      <c r="AA634" s="115" t="s">
        <v>91</v>
      </c>
    </row>
    <row r="635" spans="1:27">
      <c r="A635" s="115">
        <v>7011536353</v>
      </c>
      <c r="B635" s="115" t="s">
        <v>67</v>
      </c>
      <c r="D635" s="115" t="s">
        <v>69</v>
      </c>
      <c r="O635" s="141"/>
      <c r="P635" s="115" t="s">
        <v>99</v>
      </c>
      <c r="Q635" s="115">
        <v>69</v>
      </c>
      <c r="R635" s="115" t="s">
        <v>181</v>
      </c>
      <c r="S635" s="115" t="s">
        <v>208</v>
      </c>
      <c r="T635" s="115" t="s">
        <v>85</v>
      </c>
      <c r="U635" s="115" t="s">
        <v>86</v>
      </c>
      <c r="V635" s="115" t="s">
        <v>87</v>
      </c>
      <c r="W635" s="115" t="s">
        <v>101</v>
      </c>
      <c r="X635" s="115" t="s">
        <v>89</v>
      </c>
      <c r="Y635" s="115" t="s">
        <v>106</v>
      </c>
      <c r="Z635" s="115" t="s">
        <v>91</v>
      </c>
      <c r="AA635" s="115" t="s">
        <v>91</v>
      </c>
    </row>
    <row r="636" spans="1:27">
      <c r="A636" s="115">
        <v>7007930413</v>
      </c>
      <c r="B636" s="115" t="s">
        <v>67</v>
      </c>
      <c r="O636" s="141"/>
      <c r="P636" s="115" t="s">
        <v>99</v>
      </c>
      <c r="Q636" s="115">
        <v>70</v>
      </c>
      <c r="R636" s="115" t="s">
        <v>84</v>
      </c>
      <c r="S636" s="115" t="s">
        <v>135</v>
      </c>
      <c r="T636" s="115" t="s">
        <v>85</v>
      </c>
      <c r="U636" s="115" t="s">
        <v>86</v>
      </c>
      <c r="V636" s="115" t="s">
        <v>87</v>
      </c>
      <c r="W636" s="115" t="s">
        <v>101</v>
      </c>
      <c r="X636" s="115" t="s">
        <v>94</v>
      </c>
      <c r="Y636" s="115" t="s">
        <v>106</v>
      </c>
      <c r="Z636" s="115" t="s">
        <v>91</v>
      </c>
      <c r="AA636" s="115" t="s">
        <v>91</v>
      </c>
    </row>
    <row r="637" spans="1:27">
      <c r="A637" s="115">
        <v>6985469932</v>
      </c>
      <c r="B637" s="115" t="s">
        <v>67</v>
      </c>
      <c r="E637" s="115" t="s">
        <v>70</v>
      </c>
      <c r="O637" s="141"/>
      <c r="P637" s="115" t="s">
        <v>83</v>
      </c>
      <c r="Q637" s="115">
        <v>59</v>
      </c>
      <c r="R637" s="115" t="s">
        <v>181</v>
      </c>
      <c r="S637" s="115" t="s">
        <v>222</v>
      </c>
      <c r="T637" s="115" t="s">
        <v>85</v>
      </c>
      <c r="U637" s="115" t="s">
        <v>86</v>
      </c>
      <c r="V637" s="115" t="s">
        <v>87</v>
      </c>
      <c r="W637" s="115" t="s">
        <v>88</v>
      </c>
      <c r="X637" s="115" t="s">
        <v>111</v>
      </c>
      <c r="Y637" s="115" t="s">
        <v>90</v>
      </c>
      <c r="Z637" s="115" t="s">
        <v>91</v>
      </c>
      <c r="AA637" s="115" t="s">
        <v>91</v>
      </c>
    </row>
    <row r="638" spans="1:27">
      <c r="A638" s="115">
        <v>6985442933</v>
      </c>
      <c r="B638" s="115" t="s">
        <v>67</v>
      </c>
      <c r="M638" s="115" t="s">
        <v>78</v>
      </c>
      <c r="O638" s="141"/>
      <c r="P638" s="115" t="s">
        <v>83</v>
      </c>
      <c r="Q638" s="115">
        <v>70</v>
      </c>
      <c r="R638" s="115" t="s">
        <v>84</v>
      </c>
      <c r="S638" s="115" t="s">
        <v>147</v>
      </c>
      <c r="T638" s="115" t="s">
        <v>85</v>
      </c>
      <c r="U638" s="115" t="s">
        <v>86</v>
      </c>
      <c r="V638" s="115" t="s">
        <v>87</v>
      </c>
      <c r="W638" s="115" t="s">
        <v>100</v>
      </c>
      <c r="X638" s="115" t="s">
        <v>102</v>
      </c>
      <c r="Y638" s="115" t="s">
        <v>90</v>
      </c>
      <c r="Z638" s="115" t="s">
        <v>91</v>
      </c>
      <c r="AA638" s="115" t="s">
        <v>91</v>
      </c>
    </row>
    <row r="639" spans="1:27">
      <c r="A639" s="115">
        <v>7020572570</v>
      </c>
      <c r="E639" s="115" t="s">
        <v>70</v>
      </c>
      <c r="M639" s="115" t="s">
        <v>78</v>
      </c>
      <c r="O639" s="141"/>
      <c r="P639" s="115" t="s">
        <v>99</v>
      </c>
      <c r="Q639" s="115">
        <v>57</v>
      </c>
      <c r="R639" s="115" t="s">
        <v>84</v>
      </c>
      <c r="S639" s="115" t="s">
        <v>146</v>
      </c>
      <c r="T639" s="115" t="s">
        <v>97</v>
      </c>
      <c r="U639" s="115" t="s">
        <v>86</v>
      </c>
      <c r="V639" s="115" t="s">
        <v>87</v>
      </c>
      <c r="X639" s="115" t="s">
        <v>89</v>
      </c>
      <c r="Y639" s="115" t="s">
        <v>113</v>
      </c>
      <c r="Z639" s="115" t="s">
        <v>91</v>
      </c>
      <c r="AA639" s="115" t="s">
        <v>91</v>
      </c>
    </row>
    <row r="640" spans="1:27">
      <c r="A640" s="115">
        <v>5585279303</v>
      </c>
      <c r="B640" s="115" t="s">
        <v>67</v>
      </c>
      <c r="O640" s="141"/>
      <c r="P640" s="115" t="s">
        <v>99</v>
      </c>
      <c r="Q640" s="115">
        <v>56</v>
      </c>
      <c r="R640" s="115" t="s">
        <v>181</v>
      </c>
      <c r="S640" s="115" t="s">
        <v>214</v>
      </c>
      <c r="T640" s="115" t="s">
        <v>114</v>
      </c>
      <c r="U640" s="115" t="s">
        <v>91</v>
      </c>
      <c r="V640" s="115" t="s">
        <v>137</v>
      </c>
      <c r="W640" s="115" t="s">
        <v>100</v>
      </c>
      <c r="X640" s="115" t="s">
        <v>102</v>
      </c>
      <c r="Y640" s="115" t="s">
        <v>90</v>
      </c>
      <c r="Z640" s="115" t="s">
        <v>91</v>
      </c>
      <c r="AA640" s="115" t="s">
        <v>86</v>
      </c>
    </row>
    <row r="641" spans="1:27">
      <c r="A641" s="115">
        <v>5587485186</v>
      </c>
      <c r="B641" s="115" t="s">
        <v>67</v>
      </c>
      <c r="E641" s="115" t="s">
        <v>70</v>
      </c>
      <c r="H641" s="115" t="s">
        <v>73</v>
      </c>
      <c r="K641" s="115" t="s">
        <v>76</v>
      </c>
      <c r="M641" s="115" t="s">
        <v>78</v>
      </c>
      <c r="O641" s="141"/>
      <c r="P641" s="115" t="s">
        <v>99</v>
      </c>
      <c r="Q641" s="115">
        <v>41</v>
      </c>
      <c r="R641" s="115" t="s">
        <v>181</v>
      </c>
      <c r="S641" s="115" t="s">
        <v>183</v>
      </c>
      <c r="T641" s="115" t="s">
        <v>85</v>
      </c>
      <c r="U641" s="115" t="s">
        <v>86</v>
      </c>
      <c r="V641" s="115" t="s">
        <v>435</v>
      </c>
      <c r="W641" s="115" t="s">
        <v>88</v>
      </c>
      <c r="X641" s="115" t="s">
        <v>89</v>
      </c>
      <c r="Y641" s="115" t="s">
        <v>90</v>
      </c>
      <c r="Z641" s="115" t="s">
        <v>91</v>
      </c>
      <c r="AA641" s="115" t="s">
        <v>91</v>
      </c>
    </row>
    <row r="642" spans="1:27">
      <c r="A642" s="115">
        <v>7020339035</v>
      </c>
      <c r="B642" s="115" t="s">
        <v>67</v>
      </c>
      <c r="H642" s="115" t="s">
        <v>73</v>
      </c>
      <c r="K642" s="115" t="s">
        <v>76</v>
      </c>
      <c r="O642" s="141"/>
      <c r="P642" s="115" t="s">
        <v>83</v>
      </c>
      <c r="Q642" s="115">
        <v>14</v>
      </c>
      <c r="R642" s="115" t="s">
        <v>84</v>
      </c>
      <c r="T642" s="115" t="s">
        <v>97</v>
      </c>
      <c r="U642" s="115" t="s">
        <v>86</v>
      </c>
      <c r="V642" s="115" t="s">
        <v>137</v>
      </c>
      <c r="W642" s="115" t="s">
        <v>96</v>
      </c>
      <c r="X642" s="115" t="s">
        <v>105</v>
      </c>
      <c r="Y642" s="115" t="s">
        <v>95</v>
      </c>
      <c r="Z642" s="115" t="s">
        <v>91</v>
      </c>
      <c r="AA642" s="115" t="s">
        <v>91</v>
      </c>
    </row>
    <row r="643" spans="1:27">
      <c r="A643" s="115">
        <v>6985131855</v>
      </c>
      <c r="M643" s="115" t="s">
        <v>78</v>
      </c>
      <c r="O643" s="141"/>
      <c r="P643" s="115" t="s">
        <v>99</v>
      </c>
      <c r="Q643" s="115">
        <v>36</v>
      </c>
      <c r="R643" s="115" t="s">
        <v>181</v>
      </c>
      <c r="S643" s="115" t="s">
        <v>191</v>
      </c>
      <c r="T643" s="115" t="s">
        <v>114</v>
      </c>
      <c r="U643" s="115" t="s">
        <v>91</v>
      </c>
      <c r="V643" s="115" t="s">
        <v>108</v>
      </c>
      <c r="X643" s="115" t="s">
        <v>102</v>
      </c>
      <c r="Y643" s="115" t="s">
        <v>90</v>
      </c>
      <c r="Z643" s="115" t="s">
        <v>86</v>
      </c>
      <c r="AA643" s="115" t="s">
        <v>86</v>
      </c>
    </row>
    <row r="644" spans="1:27">
      <c r="A644" s="115">
        <v>7010995309</v>
      </c>
      <c r="B644" s="115" t="s">
        <v>67</v>
      </c>
      <c r="E644" s="115" t="s">
        <v>70</v>
      </c>
      <c r="G644" s="115" t="s">
        <v>72</v>
      </c>
      <c r="O644" s="141"/>
      <c r="P644" s="115" t="s">
        <v>99</v>
      </c>
      <c r="Q644" s="115">
        <v>61</v>
      </c>
      <c r="R644" s="115" t="s">
        <v>84</v>
      </c>
      <c r="S644" s="115" t="s">
        <v>123</v>
      </c>
      <c r="T644" s="115" t="s">
        <v>85</v>
      </c>
      <c r="U644" s="115" t="s">
        <v>86</v>
      </c>
      <c r="V644" s="115" t="s">
        <v>87</v>
      </c>
      <c r="W644" s="115" t="s">
        <v>101</v>
      </c>
      <c r="X644" s="115" t="s">
        <v>94</v>
      </c>
      <c r="Y644" s="115" t="s">
        <v>90</v>
      </c>
      <c r="Z644" s="115" t="s">
        <v>91</v>
      </c>
      <c r="AA644" s="115" t="s">
        <v>91</v>
      </c>
    </row>
    <row r="645" spans="1:27">
      <c r="A645" s="115">
        <v>7020572839</v>
      </c>
      <c r="E645" s="115" t="s">
        <v>70</v>
      </c>
      <c r="M645" s="115" t="s">
        <v>78</v>
      </c>
      <c r="O645" s="141"/>
      <c r="P645" s="115" t="s">
        <v>83</v>
      </c>
      <c r="Q645" s="115">
        <v>44</v>
      </c>
      <c r="R645" s="115" t="s">
        <v>84</v>
      </c>
      <c r="S645" s="115" t="s">
        <v>160</v>
      </c>
      <c r="U645" s="115" t="s">
        <v>91</v>
      </c>
      <c r="V645" s="115" t="s">
        <v>137</v>
      </c>
      <c r="W645" s="115" t="s">
        <v>104</v>
      </c>
      <c r="Y645" s="115" t="s">
        <v>113</v>
      </c>
      <c r="Z645" s="115" t="s">
        <v>91</v>
      </c>
      <c r="AA645" s="115" t="s">
        <v>91</v>
      </c>
    </row>
    <row r="646" spans="1:27">
      <c r="A646" s="115">
        <v>5585083426</v>
      </c>
      <c r="B646" s="115" t="s">
        <v>67</v>
      </c>
      <c r="M646" s="115" t="s">
        <v>78</v>
      </c>
      <c r="O646" s="141"/>
      <c r="P646" s="115" t="s">
        <v>99</v>
      </c>
      <c r="Q646" s="115">
        <v>42</v>
      </c>
      <c r="R646" s="115" t="s">
        <v>181</v>
      </c>
      <c r="S646" s="115" t="s">
        <v>214</v>
      </c>
      <c r="T646" s="115" t="s">
        <v>85</v>
      </c>
      <c r="U646" s="115" t="s">
        <v>86</v>
      </c>
      <c r="V646" s="115" t="s">
        <v>87</v>
      </c>
      <c r="W646" s="115" t="s">
        <v>88</v>
      </c>
      <c r="X646" s="115" t="s">
        <v>111</v>
      </c>
      <c r="Y646" s="115" t="s">
        <v>90</v>
      </c>
      <c r="Z646" s="115" t="s">
        <v>91</v>
      </c>
      <c r="AA646" s="115" t="s">
        <v>91</v>
      </c>
    </row>
    <row r="647" spans="1:27">
      <c r="A647" s="115">
        <v>5606496349</v>
      </c>
      <c r="B647" s="115" t="s">
        <v>67</v>
      </c>
      <c r="C647" s="115" t="s">
        <v>68</v>
      </c>
      <c r="E647" s="115" t="s">
        <v>70</v>
      </c>
      <c r="F647" s="115" t="s">
        <v>71</v>
      </c>
      <c r="G647" s="115" t="s">
        <v>72</v>
      </c>
      <c r="K647" s="115" t="s">
        <v>76</v>
      </c>
      <c r="M647" s="115" t="s">
        <v>78</v>
      </c>
      <c r="O647" s="141"/>
      <c r="P647" s="115" t="s">
        <v>83</v>
      </c>
      <c r="Q647" s="115">
        <v>30</v>
      </c>
      <c r="R647" s="115" t="s">
        <v>181</v>
      </c>
      <c r="S647" s="115" t="s">
        <v>431</v>
      </c>
      <c r="T647" s="115" t="s">
        <v>85</v>
      </c>
      <c r="U647" s="115" t="s">
        <v>86</v>
      </c>
      <c r="V647" s="115" t="s">
        <v>87</v>
      </c>
      <c r="W647" s="115" t="s">
        <v>88</v>
      </c>
      <c r="X647" s="115" t="s">
        <v>120</v>
      </c>
      <c r="Y647" s="115" t="s">
        <v>90</v>
      </c>
      <c r="Z647" s="115" t="s">
        <v>91</v>
      </c>
      <c r="AA647" s="115" t="s">
        <v>91</v>
      </c>
    </row>
    <row r="648" spans="1:27">
      <c r="A648" s="115">
        <v>5597534714</v>
      </c>
      <c r="B648" s="115" t="s">
        <v>67</v>
      </c>
      <c r="E648" s="115" t="s">
        <v>70</v>
      </c>
      <c r="M648" s="115" t="s">
        <v>78</v>
      </c>
      <c r="O648" s="141"/>
      <c r="P648" s="115" t="s">
        <v>99</v>
      </c>
      <c r="Q648" s="115">
        <v>41</v>
      </c>
      <c r="R648" s="115" t="s">
        <v>181</v>
      </c>
      <c r="S648" s="115" t="s">
        <v>433</v>
      </c>
      <c r="T648" s="115" t="s">
        <v>85</v>
      </c>
      <c r="U648" s="115" t="s">
        <v>86</v>
      </c>
      <c r="V648" s="115" t="s">
        <v>87</v>
      </c>
      <c r="W648" s="115" t="s">
        <v>88</v>
      </c>
      <c r="X648" s="115" t="s">
        <v>111</v>
      </c>
      <c r="Y648" s="115" t="s">
        <v>90</v>
      </c>
      <c r="Z648" s="115" t="s">
        <v>91</v>
      </c>
      <c r="AA648" s="115" t="s">
        <v>91</v>
      </c>
    </row>
    <row r="649" spans="1:27">
      <c r="A649" s="115">
        <v>6985145748</v>
      </c>
      <c r="F649" s="115" t="s">
        <v>71</v>
      </c>
      <c r="G649" s="115" t="s">
        <v>72</v>
      </c>
      <c r="O649" s="141"/>
      <c r="P649" s="115" t="s">
        <v>83</v>
      </c>
      <c r="Q649" s="115">
        <v>64</v>
      </c>
      <c r="R649" s="115" t="s">
        <v>181</v>
      </c>
      <c r="T649" s="115" t="s">
        <v>85</v>
      </c>
      <c r="U649" s="115" t="s">
        <v>86</v>
      </c>
      <c r="V649" s="115" t="s">
        <v>87</v>
      </c>
      <c r="X649" s="115" t="s">
        <v>102</v>
      </c>
      <c r="Y649" s="115" t="s">
        <v>106</v>
      </c>
      <c r="Z649" s="115" t="s">
        <v>91</v>
      </c>
      <c r="AA649" s="115" t="s">
        <v>86</v>
      </c>
    </row>
    <row r="650" spans="1:27">
      <c r="A650" s="115">
        <v>7010995942</v>
      </c>
      <c r="B650" s="115" t="s">
        <v>67</v>
      </c>
      <c r="F650" s="115" t="s">
        <v>71</v>
      </c>
      <c r="G650" s="115" t="s">
        <v>72</v>
      </c>
      <c r="I650" s="115" t="s">
        <v>74</v>
      </c>
      <c r="O650" s="141"/>
      <c r="P650" s="115" t="s">
        <v>83</v>
      </c>
      <c r="Q650" s="115">
        <v>70</v>
      </c>
      <c r="R650" s="115" t="s">
        <v>84</v>
      </c>
      <c r="S650" s="115" t="s">
        <v>123</v>
      </c>
      <c r="T650" s="115" t="s">
        <v>85</v>
      </c>
      <c r="U650" s="115" t="s">
        <v>86</v>
      </c>
      <c r="V650" s="115" t="s">
        <v>87</v>
      </c>
      <c r="W650" s="115" t="s">
        <v>101</v>
      </c>
      <c r="X650" s="115" t="s">
        <v>111</v>
      </c>
      <c r="Y650" s="115" t="s">
        <v>106</v>
      </c>
      <c r="Z650" s="115" t="s">
        <v>91</v>
      </c>
      <c r="AA650" s="115" t="s">
        <v>91</v>
      </c>
    </row>
    <row r="651" spans="1:27">
      <c r="A651" s="115">
        <v>6985418483</v>
      </c>
      <c r="B651" s="115" t="s">
        <v>67</v>
      </c>
      <c r="E651" s="115" t="s">
        <v>70</v>
      </c>
      <c r="O651" s="141"/>
      <c r="P651" s="115" t="s">
        <v>99</v>
      </c>
      <c r="Q651" s="115">
        <v>61</v>
      </c>
      <c r="R651" s="115" t="s">
        <v>181</v>
      </c>
      <c r="S651" s="115" t="s">
        <v>183</v>
      </c>
      <c r="T651" s="115" t="s">
        <v>85</v>
      </c>
      <c r="U651" s="115" t="s">
        <v>86</v>
      </c>
      <c r="V651" s="115" t="s">
        <v>87</v>
      </c>
      <c r="W651" s="115" t="s">
        <v>101</v>
      </c>
      <c r="X651" s="115" t="s">
        <v>94</v>
      </c>
      <c r="Y651" s="115" t="s">
        <v>113</v>
      </c>
      <c r="Z651" s="115" t="s">
        <v>91</v>
      </c>
      <c r="AA651" s="115" t="s">
        <v>91</v>
      </c>
    </row>
    <row r="652" spans="1:27">
      <c r="A652" s="115">
        <v>7045760855</v>
      </c>
      <c r="B652" s="115" t="s">
        <v>67</v>
      </c>
      <c r="K652" s="115" t="s">
        <v>76</v>
      </c>
      <c r="M652" s="115" t="s">
        <v>78</v>
      </c>
      <c r="O652" s="141"/>
      <c r="P652" s="115" t="s">
        <v>83</v>
      </c>
      <c r="Q652" s="115">
        <v>64</v>
      </c>
      <c r="R652" s="115" t="s">
        <v>181</v>
      </c>
      <c r="S652" s="115" t="s">
        <v>194</v>
      </c>
      <c r="T652" s="115" t="s">
        <v>97</v>
      </c>
      <c r="U652" s="115" t="s">
        <v>86</v>
      </c>
      <c r="V652" s="115" t="s">
        <v>87</v>
      </c>
      <c r="W652" s="115" t="s">
        <v>96</v>
      </c>
      <c r="X652" s="115" t="s">
        <v>94</v>
      </c>
      <c r="Y652" s="115" t="s">
        <v>98</v>
      </c>
      <c r="Z652" s="115" t="s">
        <v>91</v>
      </c>
      <c r="AA652" s="115" t="s">
        <v>91</v>
      </c>
    </row>
    <row r="653" spans="1:27">
      <c r="A653" s="115">
        <v>5587040461</v>
      </c>
      <c r="B653" s="115" t="s">
        <v>67</v>
      </c>
      <c r="D653" s="115" t="s">
        <v>69</v>
      </c>
      <c r="H653" s="115" t="s">
        <v>73</v>
      </c>
      <c r="M653" s="115" t="s">
        <v>78</v>
      </c>
      <c r="O653" s="141"/>
      <c r="P653" s="115" t="s">
        <v>83</v>
      </c>
      <c r="Q653" s="115">
        <v>57</v>
      </c>
      <c r="R653" s="115" t="s">
        <v>84</v>
      </c>
      <c r="S653" s="115" t="s">
        <v>131</v>
      </c>
      <c r="T653" s="115" t="s">
        <v>85</v>
      </c>
      <c r="U653" s="115" t="s">
        <v>86</v>
      </c>
      <c r="V653" s="115" t="s">
        <v>87</v>
      </c>
      <c r="W653" s="115" t="s">
        <v>88</v>
      </c>
      <c r="X653" s="115" t="s">
        <v>111</v>
      </c>
      <c r="Y653" s="115" t="s">
        <v>90</v>
      </c>
      <c r="Z653" s="115" t="s">
        <v>91</v>
      </c>
      <c r="AA653" s="115" t="s">
        <v>91</v>
      </c>
    </row>
    <row r="654" spans="1:27">
      <c r="A654" s="115">
        <v>7045780203</v>
      </c>
      <c r="C654" s="115" t="s">
        <v>68</v>
      </c>
      <c r="F654" s="115" t="s">
        <v>71</v>
      </c>
      <c r="M654" s="115" t="s">
        <v>78</v>
      </c>
      <c r="O654" s="141"/>
      <c r="P654" s="115" t="s">
        <v>83</v>
      </c>
      <c r="Q654" s="115">
        <v>83</v>
      </c>
      <c r="R654" s="115" t="s">
        <v>181</v>
      </c>
      <c r="S654" s="115" t="s">
        <v>230</v>
      </c>
      <c r="T654" s="115" t="s">
        <v>85</v>
      </c>
      <c r="U654" s="115" t="s">
        <v>86</v>
      </c>
      <c r="V654" s="115" t="s">
        <v>87</v>
      </c>
      <c r="W654" s="115" t="s">
        <v>88</v>
      </c>
      <c r="X654" s="115" t="s">
        <v>111</v>
      </c>
      <c r="Y654" s="115" t="s">
        <v>106</v>
      </c>
      <c r="Z654" s="115" t="s">
        <v>91</v>
      </c>
      <c r="AA654" s="115" t="s">
        <v>91</v>
      </c>
    </row>
    <row r="655" spans="1:27">
      <c r="A655" s="115">
        <v>7044858642</v>
      </c>
      <c r="B655" s="115" t="s">
        <v>67</v>
      </c>
      <c r="E655" s="115" t="s">
        <v>70</v>
      </c>
      <c r="M655" s="115" t="s">
        <v>78</v>
      </c>
      <c r="O655" s="141"/>
      <c r="P655" s="115" t="s">
        <v>83</v>
      </c>
      <c r="Q655" s="115">
        <v>61</v>
      </c>
      <c r="R655" s="115" t="s">
        <v>181</v>
      </c>
      <c r="S655" s="115" t="s">
        <v>489</v>
      </c>
      <c r="T655" s="115" t="s">
        <v>92</v>
      </c>
      <c r="U655" s="115" t="s">
        <v>86</v>
      </c>
      <c r="V655" s="115" t="s">
        <v>87</v>
      </c>
      <c r="W655" s="115" t="s">
        <v>100</v>
      </c>
      <c r="X655" s="115" t="s">
        <v>89</v>
      </c>
      <c r="Y655" s="115" t="s">
        <v>106</v>
      </c>
      <c r="Z655" s="115" t="s">
        <v>91</v>
      </c>
      <c r="AA655" s="115" t="s">
        <v>91</v>
      </c>
    </row>
    <row r="656" spans="1:27">
      <c r="A656" s="115">
        <v>5587041624</v>
      </c>
      <c r="B656" s="115" t="s">
        <v>67</v>
      </c>
      <c r="D656" s="115" t="s">
        <v>69</v>
      </c>
      <c r="M656" s="115" t="s">
        <v>78</v>
      </c>
      <c r="O656" s="141"/>
      <c r="P656" s="115" t="s">
        <v>83</v>
      </c>
      <c r="Q656" s="115">
        <v>32</v>
      </c>
      <c r="R656" s="115" t="s">
        <v>181</v>
      </c>
      <c r="S656" s="115" t="s">
        <v>183</v>
      </c>
      <c r="T656" s="115" t="s">
        <v>85</v>
      </c>
      <c r="U656" s="115" t="s">
        <v>86</v>
      </c>
      <c r="V656" s="115" t="s">
        <v>137</v>
      </c>
      <c r="W656" s="115" t="s">
        <v>100</v>
      </c>
      <c r="X656" s="115" t="s">
        <v>89</v>
      </c>
      <c r="Y656" s="115" t="s">
        <v>90</v>
      </c>
      <c r="Z656" s="115" t="s">
        <v>91</v>
      </c>
      <c r="AA656" s="115" t="s">
        <v>91</v>
      </c>
    </row>
    <row r="657" spans="1:27">
      <c r="A657" s="115">
        <v>5585620585</v>
      </c>
      <c r="B657" s="115" t="s">
        <v>67</v>
      </c>
      <c r="E657" s="115" t="s">
        <v>70</v>
      </c>
      <c r="N657" s="115" t="s">
        <v>79</v>
      </c>
      <c r="O657" s="141"/>
      <c r="P657" s="115" t="s">
        <v>83</v>
      </c>
      <c r="Q657" s="115">
        <v>58</v>
      </c>
      <c r="R657" s="115" t="s">
        <v>181</v>
      </c>
      <c r="S657" s="115" t="s">
        <v>237</v>
      </c>
      <c r="T657" s="115" t="s">
        <v>85</v>
      </c>
      <c r="U657" s="115" t="s">
        <v>86</v>
      </c>
      <c r="V657" s="115" t="s">
        <v>87</v>
      </c>
      <c r="W657" s="115" t="s">
        <v>100</v>
      </c>
      <c r="X657" s="115" t="s">
        <v>111</v>
      </c>
      <c r="Y657" s="115" t="s">
        <v>113</v>
      </c>
      <c r="Z657" s="115" t="s">
        <v>91</v>
      </c>
      <c r="AA657" s="115" t="s">
        <v>91</v>
      </c>
    </row>
    <row r="658" spans="1:27">
      <c r="A658" s="115">
        <v>7010996171</v>
      </c>
      <c r="B658" s="115" t="s">
        <v>67</v>
      </c>
      <c r="M658" s="115" t="s">
        <v>78</v>
      </c>
      <c r="O658" s="141"/>
      <c r="P658" s="115" t="s">
        <v>99</v>
      </c>
      <c r="Q658" s="115">
        <v>55</v>
      </c>
      <c r="R658" s="115" t="s">
        <v>84</v>
      </c>
      <c r="S658" s="115" t="s">
        <v>123</v>
      </c>
      <c r="T658" s="115" t="s">
        <v>85</v>
      </c>
      <c r="U658" s="115" t="s">
        <v>86</v>
      </c>
      <c r="V658" s="115" t="s">
        <v>87</v>
      </c>
      <c r="W658" s="115" t="s">
        <v>101</v>
      </c>
      <c r="X658" s="115" t="s">
        <v>89</v>
      </c>
      <c r="Y658" s="115" t="s">
        <v>90</v>
      </c>
      <c r="Z658" s="115" t="s">
        <v>91</v>
      </c>
      <c r="AA658" s="115" t="s">
        <v>91</v>
      </c>
    </row>
    <row r="659" spans="1:27">
      <c r="A659" s="115">
        <v>7011542039</v>
      </c>
      <c r="M659" s="115" t="s">
        <v>78</v>
      </c>
      <c r="O659" s="141"/>
      <c r="P659" s="115" t="s">
        <v>83</v>
      </c>
      <c r="Q659" s="115">
        <v>35</v>
      </c>
      <c r="R659" s="115" t="s">
        <v>181</v>
      </c>
      <c r="S659" s="115" t="s">
        <v>190</v>
      </c>
      <c r="T659" s="115" t="s">
        <v>85</v>
      </c>
      <c r="U659" s="115" t="s">
        <v>91</v>
      </c>
      <c r="V659" s="115" t="s">
        <v>137</v>
      </c>
      <c r="W659" s="115" t="s">
        <v>100</v>
      </c>
      <c r="X659" s="115" t="s">
        <v>89</v>
      </c>
      <c r="Y659" s="115" t="s">
        <v>90</v>
      </c>
      <c r="Z659" s="115" t="s">
        <v>91</v>
      </c>
      <c r="AA659" s="115" t="s">
        <v>91</v>
      </c>
    </row>
    <row r="660" spans="1:27">
      <c r="A660" s="115">
        <v>6985162090</v>
      </c>
      <c r="B660" s="115" t="s">
        <v>67</v>
      </c>
      <c r="O660" s="141"/>
      <c r="P660" s="115" t="s">
        <v>99</v>
      </c>
      <c r="Q660" s="115">
        <v>19</v>
      </c>
      <c r="R660" s="115" t="s">
        <v>181</v>
      </c>
      <c r="S660" s="115" t="s">
        <v>222</v>
      </c>
      <c r="T660" s="115" t="s">
        <v>85</v>
      </c>
      <c r="U660" s="115" t="s">
        <v>86</v>
      </c>
      <c r="V660" s="115" t="s">
        <v>87</v>
      </c>
      <c r="W660" s="115" t="s">
        <v>101</v>
      </c>
      <c r="X660" s="115" t="s">
        <v>94</v>
      </c>
      <c r="Y660" s="115" t="s">
        <v>90</v>
      </c>
      <c r="Z660" s="115" t="s">
        <v>91</v>
      </c>
      <c r="AA660" s="115" t="s">
        <v>91</v>
      </c>
    </row>
    <row r="661" spans="1:27">
      <c r="A661" s="115">
        <v>5609481059</v>
      </c>
      <c r="B661" s="115" t="s">
        <v>67</v>
      </c>
      <c r="M661" s="115" t="s">
        <v>78</v>
      </c>
      <c r="N661" s="115" t="s">
        <v>79</v>
      </c>
      <c r="O661" s="141"/>
      <c r="P661" s="115" t="s">
        <v>99</v>
      </c>
      <c r="Q661" s="115">
        <v>51</v>
      </c>
      <c r="R661" s="115" t="s">
        <v>181</v>
      </c>
      <c r="S661" s="115" t="s">
        <v>234</v>
      </c>
      <c r="T661" s="115" t="s">
        <v>85</v>
      </c>
      <c r="U661" s="115" t="s">
        <v>86</v>
      </c>
      <c r="V661" s="115" t="s">
        <v>87</v>
      </c>
      <c r="W661" s="115" t="s">
        <v>101</v>
      </c>
      <c r="X661" s="115" t="s">
        <v>89</v>
      </c>
      <c r="Y661" s="115" t="s">
        <v>90</v>
      </c>
      <c r="Z661" s="115" t="s">
        <v>91</v>
      </c>
      <c r="AA661" s="115" t="s">
        <v>91</v>
      </c>
    </row>
    <row r="662" spans="1:27">
      <c r="A662" s="115">
        <v>7011002288</v>
      </c>
      <c r="B662" s="115" t="s">
        <v>67</v>
      </c>
      <c r="N662" s="115" t="s">
        <v>79</v>
      </c>
      <c r="O662" s="141"/>
      <c r="Q662" s="115">
        <v>50</v>
      </c>
      <c r="R662" s="115" t="s">
        <v>84</v>
      </c>
      <c r="S662" s="115" t="s">
        <v>123</v>
      </c>
      <c r="T662" s="115" t="s">
        <v>85</v>
      </c>
      <c r="U662" s="115" t="s">
        <v>86</v>
      </c>
      <c r="V662" s="115" t="s">
        <v>87</v>
      </c>
      <c r="W662" s="115" t="s">
        <v>104</v>
      </c>
      <c r="X662" s="115" t="s">
        <v>89</v>
      </c>
      <c r="Y662" s="115" t="s">
        <v>90</v>
      </c>
      <c r="AA662" s="115" t="s">
        <v>91</v>
      </c>
    </row>
    <row r="663" spans="1:27">
      <c r="A663" s="115">
        <v>7011272140</v>
      </c>
      <c r="E663" s="115" t="s">
        <v>70</v>
      </c>
      <c r="O663" s="141"/>
      <c r="P663" s="115" t="s">
        <v>99</v>
      </c>
      <c r="Q663" s="115">
        <v>70</v>
      </c>
      <c r="R663" s="115" t="s">
        <v>84</v>
      </c>
      <c r="S663" s="115" t="s">
        <v>126</v>
      </c>
      <c r="V663" s="115" t="s">
        <v>116</v>
      </c>
      <c r="W663" s="115" t="s">
        <v>101</v>
      </c>
      <c r="X663" s="115" t="s">
        <v>111</v>
      </c>
      <c r="Y663" s="115" t="s">
        <v>106</v>
      </c>
      <c r="Z663" s="115" t="s">
        <v>91</v>
      </c>
      <c r="AA663" s="115" t="s">
        <v>91</v>
      </c>
    </row>
    <row r="664" spans="1:27">
      <c r="A664" s="115">
        <v>7020343838</v>
      </c>
      <c r="O664" s="141"/>
      <c r="P664" s="115" t="s">
        <v>83</v>
      </c>
      <c r="Q664" s="115">
        <v>14</v>
      </c>
      <c r="R664" s="115" t="s">
        <v>181</v>
      </c>
      <c r="S664" s="115" t="s">
        <v>207</v>
      </c>
      <c r="T664" s="115" t="s">
        <v>85</v>
      </c>
      <c r="U664" s="115" t="s">
        <v>86</v>
      </c>
      <c r="V664" s="115" t="s">
        <v>87</v>
      </c>
      <c r="X664" s="115" t="s">
        <v>112</v>
      </c>
      <c r="Y664" s="115" t="s">
        <v>95</v>
      </c>
      <c r="Z664" s="115" t="s">
        <v>91</v>
      </c>
      <c r="AA664" s="115" t="s">
        <v>91</v>
      </c>
    </row>
    <row r="665" spans="1:27">
      <c r="A665" s="115">
        <v>6985158756</v>
      </c>
      <c r="B665" s="115" t="s">
        <v>67</v>
      </c>
      <c r="F665" s="115" t="s">
        <v>71</v>
      </c>
      <c r="G665" s="115" t="s">
        <v>72</v>
      </c>
      <c r="K665" s="115" t="s">
        <v>76</v>
      </c>
      <c r="O665" s="141"/>
      <c r="P665" s="115" t="s">
        <v>83</v>
      </c>
      <c r="Q665" s="115">
        <v>59</v>
      </c>
      <c r="R665" s="115" t="s">
        <v>181</v>
      </c>
      <c r="S665" s="115" t="s">
        <v>199</v>
      </c>
      <c r="T665" s="115" t="s">
        <v>85</v>
      </c>
      <c r="U665" s="115" t="s">
        <v>86</v>
      </c>
      <c r="V665" s="115" t="s">
        <v>87</v>
      </c>
      <c r="X665" s="115" t="s">
        <v>94</v>
      </c>
      <c r="Y665" s="115" t="s">
        <v>113</v>
      </c>
      <c r="Z665" s="115" t="s">
        <v>91</v>
      </c>
      <c r="AA665" s="115" t="s">
        <v>91</v>
      </c>
    </row>
    <row r="666" spans="1:27">
      <c r="A666" s="115">
        <v>5610754126</v>
      </c>
      <c r="B666" s="115" t="s">
        <v>67</v>
      </c>
      <c r="O666" s="141"/>
      <c r="P666" s="115" t="s">
        <v>83</v>
      </c>
      <c r="Q666" s="115">
        <v>41</v>
      </c>
      <c r="R666" s="115" t="s">
        <v>181</v>
      </c>
      <c r="S666" s="115" t="s">
        <v>205</v>
      </c>
      <c r="T666" s="115" t="s">
        <v>97</v>
      </c>
      <c r="U666" s="115" t="s">
        <v>86</v>
      </c>
      <c r="V666" s="115" t="s">
        <v>87</v>
      </c>
      <c r="W666" s="115" t="s">
        <v>101</v>
      </c>
      <c r="X666" s="115" t="s">
        <v>94</v>
      </c>
      <c r="Y666" s="115" t="s">
        <v>90</v>
      </c>
      <c r="Z666" s="115" t="s">
        <v>91</v>
      </c>
      <c r="AA666" s="115" t="s">
        <v>91</v>
      </c>
    </row>
    <row r="667" spans="1:27">
      <c r="A667" s="115">
        <v>7045770683</v>
      </c>
      <c r="B667" s="115" t="s">
        <v>67</v>
      </c>
      <c r="O667" s="141"/>
      <c r="P667" s="115" t="s">
        <v>83</v>
      </c>
      <c r="Q667" s="115">
        <v>34</v>
      </c>
      <c r="R667" s="115" t="s">
        <v>181</v>
      </c>
      <c r="S667" s="115" t="s">
        <v>241</v>
      </c>
      <c r="T667" s="115" t="s">
        <v>85</v>
      </c>
      <c r="U667" s="115" t="s">
        <v>91</v>
      </c>
      <c r="V667" s="115" t="s">
        <v>87</v>
      </c>
      <c r="W667" s="115" t="s">
        <v>88</v>
      </c>
      <c r="X667" s="115" t="s">
        <v>89</v>
      </c>
      <c r="Y667" s="115" t="s">
        <v>103</v>
      </c>
      <c r="Z667" s="115" t="s">
        <v>91</v>
      </c>
      <c r="AA667" s="115" t="s">
        <v>91</v>
      </c>
    </row>
    <row r="668" spans="1:27">
      <c r="A668" s="115">
        <v>7020348211</v>
      </c>
      <c r="B668" s="115" t="s">
        <v>67</v>
      </c>
      <c r="E668" s="115" t="s">
        <v>70</v>
      </c>
      <c r="H668" s="115" t="s">
        <v>73</v>
      </c>
      <c r="O668" s="141"/>
      <c r="P668" s="115" t="s">
        <v>83</v>
      </c>
      <c r="Q668" s="115">
        <v>47</v>
      </c>
      <c r="R668" s="115" t="s">
        <v>181</v>
      </c>
      <c r="S668" s="115" t="s">
        <v>223</v>
      </c>
      <c r="T668" s="115" t="s">
        <v>85</v>
      </c>
      <c r="U668" s="115" t="s">
        <v>86</v>
      </c>
      <c r="V668" s="115" t="s">
        <v>87</v>
      </c>
      <c r="W668" s="115" t="s">
        <v>93</v>
      </c>
      <c r="X668" s="115" t="s">
        <v>102</v>
      </c>
      <c r="Y668" s="115" t="s">
        <v>103</v>
      </c>
      <c r="Z668" s="115" t="s">
        <v>91</v>
      </c>
      <c r="AA668" s="115" t="s">
        <v>91</v>
      </c>
    </row>
    <row r="669" spans="1:27">
      <c r="A669" s="115">
        <v>6985419055</v>
      </c>
      <c r="B669" s="115" t="s">
        <v>67</v>
      </c>
      <c r="C669" s="115" t="s">
        <v>68</v>
      </c>
      <c r="O669" s="141"/>
      <c r="P669" s="115" t="s">
        <v>99</v>
      </c>
      <c r="Q669" s="115">
        <v>69</v>
      </c>
      <c r="R669" s="115" t="s">
        <v>181</v>
      </c>
      <c r="S669" s="115" t="s">
        <v>441</v>
      </c>
      <c r="T669" s="115" t="s">
        <v>85</v>
      </c>
      <c r="U669" s="115" t="s">
        <v>86</v>
      </c>
      <c r="V669" s="115" t="s">
        <v>87</v>
      </c>
      <c r="W669" s="115" t="s">
        <v>88</v>
      </c>
      <c r="X669" s="115" t="s">
        <v>111</v>
      </c>
      <c r="Y669" s="115" t="s">
        <v>106</v>
      </c>
      <c r="Z669" s="115" t="s">
        <v>91</v>
      </c>
      <c r="AA669" s="115" t="s">
        <v>91</v>
      </c>
    </row>
    <row r="670" spans="1:27">
      <c r="A670" s="115">
        <v>7007931069</v>
      </c>
      <c r="B670" s="115" t="s">
        <v>67</v>
      </c>
      <c r="O670" s="141"/>
      <c r="P670" s="115" t="s">
        <v>99</v>
      </c>
      <c r="Q670" s="115">
        <v>47</v>
      </c>
      <c r="R670" s="115" t="s">
        <v>84</v>
      </c>
      <c r="S670" s="115" t="s">
        <v>167</v>
      </c>
      <c r="T670" s="115" t="s">
        <v>85</v>
      </c>
      <c r="V670" s="115" t="s">
        <v>139</v>
      </c>
      <c r="W670" s="115" t="s">
        <v>88</v>
      </c>
      <c r="X670" s="115" t="s">
        <v>89</v>
      </c>
      <c r="Y670" s="115" t="s">
        <v>98</v>
      </c>
      <c r="Z670" s="115" t="s">
        <v>91</v>
      </c>
      <c r="AA670" s="115" t="s">
        <v>91</v>
      </c>
    </row>
    <row r="671" spans="1:27">
      <c r="A671" s="115">
        <v>5585100577</v>
      </c>
      <c r="B671" s="115" t="s">
        <v>67</v>
      </c>
      <c r="C671" s="115" t="s">
        <v>68</v>
      </c>
      <c r="E671" s="115" t="s">
        <v>70</v>
      </c>
      <c r="F671" s="115" t="s">
        <v>71</v>
      </c>
      <c r="H671" s="115" t="s">
        <v>73</v>
      </c>
      <c r="M671" s="115" t="s">
        <v>78</v>
      </c>
      <c r="N671" s="115" t="s">
        <v>79</v>
      </c>
      <c r="O671" s="141"/>
      <c r="P671" s="115" t="s">
        <v>83</v>
      </c>
      <c r="Q671" s="115">
        <v>61</v>
      </c>
      <c r="R671" s="115" t="s">
        <v>181</v>
      </c>
      <c r="S671" s="115" t="s">
        <v>183</v>
      </c>
      <c r="T671" s="115" t="s">
        <v>85</v>
      </c>
      <c r="U671" s="115" t="s">
        <v>86</v>
      </c>
      <c r="V671" s="115" t="s">
        <v>87</v>
      </c>
      <c r="W671" s="115" t="s">
        <v>88</v>
      </c>
      <c r="X671" s="115" t="s">
        <v>111</v>
      </c>
      <c r="Y671" s="115" t="s">
        <v>90</v>
      </c>
      <c r="Z671" s="115" t="s">
        <v>91</v>
      </c>
      <c r="AA671" s="115" t="s">
        <v>91</v>
      </c>
    </row>
    <row r="672" spans="1:27">
      <c r="A672" s="115">
        <v>7044862661</v>
      </c>
      <c r="B672" s="115" t="s">
        <v>67</v>
      </c>
      <c r="M672" s="115" t="s">
        <v>78</v>
      </c>
      <c r="O672" s="141"/>
      <c r="P672" s="115" t="s">
        <v>83</v>
      </c>
      <c r="Q672" s="115">
        <v>75</v>
      </c>
      <c r="R672" s="115" t="s">
        <v>181</v>
      </c>
      <c r="S672" s="115" t="s">
        <v>190</v>
      </c>
      <c r="T672" s="115" t="s">
        <v>85</v>
      </c>
      <c r="V672" s="115" t="s">
        <v>87</v>
      </c>
      <c r="W672" s="115" t="s">
        <v>100</v>
      </c>
      <c r="X672" s="115" t="s">
        <v>89</v>
      </c>
      <c r="Y672" s="115" t="s">
        <v>106</v>
      </c>
      <c r="Z672" s="115" t="s">
        <v>91</v>
      </c>
      <c r="AA672" s="115" t="s">
        <v>91</v>
      </c>
    </row>
    <row r="673" spans="1:27">
      <c r="A673" s="115">
        <v>6985430928</v>
      </c>
      <c r="B673" s="115" t="s">
        <v>67</v>
      </c>
      <c r="M673" s="115" t="s">
        <v>78</v>
      </c>
      <c r="O673" s="141"/>
      <c r="P673" s="115" t="s">
        <v>83</v>
      </c>
      <c r="Q673" s="115">
        <v>67</v>
      </c>
      <c r="R673" s="115" t="s">
        <v>84</v>
      </c>
      <c r="S673" s="115" t="s">
        <v>150</v>
      </c>
      <c r="T673" s="115" t="s">
        <v>85</v>
      </c>
      <c r="U673" s="115" t="s">
        <v>86</v>
      </c>
      <c r="V673" s="115" t="s">
        <v>87</v>
      </c>
      <c r="X673" s="115" t="s">
        <v>94</v>
      </c>
      <c r="Y673" s="115" t="s">
        <v>106</v>
      </c>
      <c r="Z673" s="115" t="s">
        <v>91</v>
      </c>
      <c r="AA673" s="115" t="s">
        <v>91</v>
      </c>
    </row>
    <row r="674" spans="1:27">
      <c r="A674" s="115">
        <v>7010995536</v>
      </c>
      <c r="C674" s="115" t="s">
        <v>68</v>
      </c>
      <c r="D674" s="115" t="s">
        <v>69</v>
      </c>
      <c r="M674" s="115" t="s">
        <v>78</v>
      </c>
      <c r="O674" s="141"/>
      <c r="P674" s="115" t="s">
        <v>83</v>
      </c>
      <c r="R674" s="115" t="s">
        <v>84</v>
      </c>
      <c r="S674" s="115" t="s">
        <v>123</v>
      </c>
      <c r="T674" s="115" t="s">
        <v>85</v>
      </c>
      <c r="U674" s="115" t="s">
        <v>86</v>
      </c>
      <c r="V674" s="115" t="s">
        <v>87</v>
      </c>
      <c r="W674" s="115" t="s">
        <v>101</v>
      </c>
      <c r="X674" s="115" t="s">
        <v>89</v>
      </c>
      <c r="Y674" s="115" t="s">
        <v>106</v>
      </c>
      <c r="Z674" s="115" t="s">
        <v>91</v>
      </c>
      <c r="AA674" s="115" t="s">
        <v>91</v>
      </c>
    </row>
    <row r="675" spans="1:27">
      <c r="A675" s="115">
        <v>5584187235</v>
      </c>
      <c r="B675" s="115" t="s">
        <v>67</v>
      </c>
      <c r="F675" s="115" t="s">
        <v>71</v>
      </c>
      <c r="G675" s="115" t="s">
        <v>72</v>
      </c>
      <c r="O675" s="141"/>
      <c r="P675" s="115" t="s">
        <v>83</v>
      </c>
      <c r="Q675" s="115">
        <v>59</v>
      </c>
      <c r="R675" s="115" t="s">
        <v>181</v>
      </c>
      <c r="S675" s="115" t="s">
        <v>204</v>
      </c>
      <c r="T675" s="115" t="s">
        <v>85</v>
      </c>
      <c r="U675" s="115" t="s">
        <v>86</v>
      </c>
      <c r="V675" s="115" t="s">
        <v>87</v>
      </c>
      <c r="W675" s="115" t="s">
        <v>88</v>
      </c>
      <c r="X675" s="115" t="s">
        <v>89</v>
      </c>
      <c r="Y675" s="115" t="s">
        <v>90</v>
      </c>
      <c r="Z675" s="115" t="s">
        <v>91</v>
      </c>
      <c r="AA675" s="115" t="s">
        <v>91</v>
      </c>
    </row>
    <row r="676" spans="1:27">
      <c r="A676" s="115">
        <v>7011081896</v>
      </c>
      <c r="D676" s="115" t="s">
        <v>69</v>
      </c>
      <c r="E676" s="115" t="s">
        <v>70</v>
      </c>
      <c r="M676" s="115" t="s">
        <v>78</v>
      </c>
      <c r="O676" s="141"/>
      <c r="P676" s="115" t="s">
        <v>83</v>
      </c>
      <c r="Q676" s="115">
        <v>27</v>
      </c>
      <c r="R676" s="115" t="s">
        <v>84</v>
      </c>
      <c r="S676" s="115" t="s">
        <v>156</v>
      </c>
      <c r="T676" s="115" t="s">
        <v>92</v>
      </c>
      <c r="U676" s="115" t="s">
        <v>86</v>
      </c>
      <c r="V676" s="115" t="s">
        <v>161</v>
      </c>
      <c r="W676" s="115" t="s">
        <v>88</v>
      </c>
      <c r="X676" s="115" t="s">
        <v>89</v>
      </c>
      <c r="Y676" s="115" t="s">
        <v>90</v>
      </c>
      <c r="Z676" s="115" t="s">
        <v>91</v>
      </c>
      <c r="AA676" s="115" t="s">
        <v>91</v>
      </c>
    </row>
    <row r="677" spans="1:27">
      <c r="A677" s="115">
        <v>6985432740</v>
      </c>
      <c r="B677" s="115" t="s">
        <v>67</v>
      </c>
      <c r="E677" s="115" t="s">
        <v>70</v>
      </c>
      <c r="F677" s="115" t="s">
        <v>71</v>
      </c>
      <c r="O677" s="141"/>
      <c r="P677" s="115" t="s">
        <v>83</v>
      </c>
      <c r="Q677" s="115">
        <v>71</v>
      </c>
      <c r="R677" s="115" t="s">
        <v>84</v>
      </c>
      <c r="S677" s="115" t="s">
        <v>123</v>
      </c>
      <c r="T677" s="115" t="s">
        <v>85</v>
      </c>
      <c r="U677" s="115" t="s">
        <v>86</v>
      </c>
      <c r="V677" s="115" t="s">
        <v>87</v>
      </c>
      <c r="X677" s="115" t="s">
        <v>89</v>
      </c>
      <c r="Y677" s="115" t="s">
        <v>106</v>
      </c>
      <c r="Z677" s="115" t="s">
        <v>91</v>
      </c>
      <c r="AA677" s="115" t="s">
        <v>86</v>
      </c>
    </row>
    <row r="678" spans="1:27">
      <c r="A678" s="115">
        <v>7045794685</v>
      </c>
      <c r="B678" s="115" t="s">
        <v>67</v>
      </c>
      <c r="O678" s="141"/>
      <c r="P678" s="115" t="s">
        <v>83</v>
      </c>
      <c r="Q678" s="115">
        <v>86</v>
      </c>
      <c r="R678" s="115" t="s">
        <v>181</v>
      </c>
      <c r="S678" s="115" t="s">
        <v>208</v>
      </c>
      <c r="T678" s="115" t="s">
        <v>85</v>
      </c>
      <c r="U678" s="115" t="s">
        <v>86</v>
      </c>
      <c r="V678" s="115" t="s">
        <v>87</v>
      </c>
      <c r="W678" s="115" t="s">
        <v>100</v>
      </c>
      <c r="X678" s="115" t="s">
        <v>94</v>
      </c>
      <c r="Y678" s="115" t="s">
        <v>106</v>
      </c>
      <c r="Z678" s="115" t="s">
        <v>91</v>
      </c>
    </row>
    <row r="679" spans="1:27">
      <c r="A679" s="115">
        <v>7020357091</v>
      </c>
      <c r="B679" s="115" t="s">
        <v>67</v>
      </c>
      <c r="E679" s="115" t="s">
        <v>70</v>
      </c>
      <c r="K679" s="115" t="s">
        <v>76</v>
      </c>
      <c r="O679" s="141"/>
      <c r="P679" s="115" t="s">
        <v>83</v>
      </c>
      <c r="Q679" s="115">
        <v>59</v>
      </c>
      <c r="R679" s="115" t="s">
        <v>181</v>
      </c>
      <c r="T679" s="115" t="s">
        <v>85</v>
      </c>
      <c r="U679" s="115" t="s">
        <v>86</v>
      </c>
      <c r="V679" s="115" t="s">
        <v>87</v>
      </c>
      <c r="W679" s="115" t="s">
        <v>101</v>
      </c>
      <c r="X679" s="115" t="s">
        <v>94</v>
      </c>
      <c r="Y679" s="115" t="s">
        <v>90</v>
      </c>
      <c r="Z679" s="115" t="s">
        <v>91</v>
      </c>
      <c r="AA679" s="115" t="s">
        <v>91</v>
      </c>
    </row>
    <row r="680" spans="1:27">
      <c r="A680" s="115">
        <v>7007926253</v>
      </c>
      <c r="B680" s="115" t="s">
        <v>67</v>
      </c>
      <c r="O680" s="141"/>
      <c r="P680" s="115" t="s">
        <v>83</v>
      </c>
      <c r="Q680" s="115">
        <v>62</v>
      </c>
      <c r="R680" s="115" t="s">
        <v>181</v>
      </c>
      <c r="S680" s="115" t="s">
        <v>268</v>
      </c>
      <c r="T680" s="115" t="s">
        <v>85</v>
      </c>
      <c r="V680" s="115" t="s">
        <v>87</v>
      </c>
      <c r="X680" s="115" t="s">
        <v>89</v>
      </c>
      <c r="Y680" s="115" t="s">
        <v>106</v>
      </c>
      <c r="Z680" s="115" t="s">
        <v>91</v>
      </c>
      <c r="AA680" s="115" t="s">
        <v>91</v>
      </c>
    </row>
    <row r="681" spans="1:27">
      <c r="A681" s="115">
        <v>7020351188</v>
      </c>
      <c r="B681" s="115" t="s">
        <v>67</v>
      </c>
      <c r="E681" s="115" t="s">
        <v>70</v>
      </c>
      <c r="G681" s="115" t="s">
        <v>72</v>
      </c>
      <c r="K681" s="115" t="s">
        <v>76</v>
      </c>
      <c r="N681" s="115" t="s">
        <v>79</v>
      </c>
      <c r="O681" s="141"/>
      <c r="P681" s="115" t="s">
        <v>99</v>
      </c>
      <c r="Q681" s="115">
        <v>27</v>
      </c>
      <c r="R681" s="115" t="s">
        <v>181</v>
      </c>
      <c r="S681" s="115" t="s">
        <v>221</v>
      </c>
      <c r="T681" s="115" t="s">
        <v>85</v>
      </c>
      <c r="U681" s="115" t="s">
        <v>86</v>
      </c>
      <c r="V681" s="115" t="s">
        <v>87</v>
      </c>
      <c r="W681" s="115" t="s">
        <v>100</v>
      </c>
      <c r="X681" s="115" t="s">
        <v>102</v>
      </c>
      <c r="Y681" s="115" t="s">
        <v>90</v>
      </c>
      <c r="Z681" s="115" t="s">
        <v>86</v>
      </c>
      <c r="AA681" s="115" t="s">
        <v>91</v>
      </c>
    </row>
    <row r="682" spans="1:27">
      <c r="A682" s="115">
        <v>7007915541</v>
      </c>
      <c r="B682" s="115" t="s">
        <v>67</v>
      </c>
      <c r="E682" s="115" t="s">
        <v>70</v>
      </c>
      <c r="F682" s="115" t="s">
        <v>71</v>
      </c>
      <c r="M682" s="115" t="s">
        <v>78</v>
      </c>
      <c r="O682" s="141"/>
      <c r="P682" s="115" t="s">
        <v>99</v>
      </c>
      <c r="Q682" s="115">
        <v>69</v>
      </c>
      <c r="R682" s="115" t="s">
        <v>84</v>
      </c>
      <c r="S682" s="115" t="s">
        <v>474</v>
      </c>
      <c r="T682" s="115" t="s">
        <v>85</v>
      </c>
      <c r="U682" s="115" t="s">
        <v>86</v>
      </c>
      <c r="V682" s="115" t="s">
        <v>87</v>
      </c>
      <c r="W682" s="115" t="s">
        <v>100</v>
      </c>
      <c r="X682" s="115" t="s">
        <v>89</v>
      </c>
      <c r="Y682" s="115" t="s">
        <v>106</v>
      </c>
      <c r="Z682" s="115" t="s">
        <v>91</v>
      </c>
      <c r="AA682" s="115" t="s">
        <v>91</v>
      </c>
    </row>
    <row r="683" spans="1:27">
      <c r="A683" s="115">
        <v>7007932583</v>
      </c>
      <c r="B683" s="115" t="s">
        <v>67</v>
      </c>
      <c r="O683" s="141"/>
      <c r="P683" s="115" t="s">
        <v>99</v>
      </c>
      <c r="Q683" s="115">
        <v>70</v>
      </c>
      <c r="R683" s="115" t="s">
        <v>84</v>
      </c>
      <c r="S683" s="115" t="s">
        <v>124</v>
      </c>
      <c r="T683" s="115" t="s">
        <v>85</v>
      </c>
      <c r="V683" s="115" t="s">
        <v>87</v>
      </c>
      <c r="X683" s="115" t="s">
        <v>89</v>
      </c>
      <c r="Y683" s="115" t="s">
        <v>106</v>
      </c>
      <c r="Z683" s="115" t="s">
        <v>91</v>
      </c>
      <c r="AA683" s="115" t="s">
        <v>91</v>
      </c>
    </row>
    <row r="684" spans="1:27">
      <c r="A684" s="115">
        <v>7045775443</v>
      </c>
      <c r="B684" s="115" t="s">
        <v>67</v>
      </c>
      <c r="D684" s="115" t="s">
        <v>69</v>
      </c>
      <c r="O684" s="141"/>
      <c r="P684" s="115" t="s">
        <v>83</v>
      </c>
      <c r="Q684" s="115">
        <v>71</v>
      </c>
      <c r="R684" s="115" t="s">
        <v>181</v>
      </c>
      <c r="S684" s="115" t="s">
        <v>184</v>
      </c>
      <c r="T684" s="115" t="s">
        <v>85</v>
      </c>
      <c r="U684" s="115" t="s">
        <v>86</v>
      </c>
      <c r="V684" s="115" t="s">
        <v>87</v>
      </c>
      <c r="W684" s="115" t="s">
        <v>96</v>
      </c>
      <c r="X684" s="115" t="s">
        <v>94</v>
      </c>
      <c r="Y684" s="115" t="s">
        <v>106</v>
      </c>
      <c r="Z684" s="115" t="s">
        <v>91</v>
      </c>
      <c r="AA684" s="115" t="s">
        <v>91</v>
      </c>
    </row>
    <row r="685" spans="1:27">
      <c r="A685" s="115">
        <v>6985416610</v>
      </c>
      <c r="B685" s="115" t="s">
        <v>67</v>
      </c>
      <c r="O685" s="141"/>
      <c r="P685" s="115" t="s">
        <v>99</v>
      </c>
      <c r="Q685" s="115">
        <v>80</v>
      </c>
      <c r="R685" s="115" t="s">
        <v>181</v>
      </c>
      <c r="S685" s="115" t="s">
        <v>199</v>
      </c>
      <c r="T685" s="115" t="s">
        <v>85</v>
      </c>
      <c r="U685" s="115" t="s">
        <v>86</v>
      </c>
      <c r="W685" s="115" t="s">
        <v>100</v>
      </c>
      <c r="X685" s="115" t="s">
        <v>89</v>
      </c>
      <c r="Y685" s="115" t="s">
        <v>106</v>
      </c>
      <c r="Z685" s="115" t="s">
        <v>91</v>
      </c>
      <c r="AA685" s="115" t="s">
        <v>91</v>
      </c>
    </row>
    <row r="686" spans="1:27">
      <c r="A686" s="115">
        <v>7011082383</v>
      </c>
      <c r="B686" s="115" t="s">
        <v>67</v>
      </c>
      <c r="M686" s="115" t="s">
        <v>78</v>
      </c>
      <c r="O686" s="141"/>
      <c r="P686" s="115" t="s">
        <v>83</v>
      </c>
      <c r="Q686" s="115">
        <v>26</v>
      </c>
      <c r="R686" s="115" t="s">
        <v>84</v>
      </c>
      <c r="S686" s="115" t="s">
        <v>153</v>
      </c>
      <c r="T686" s="115" t="s">
        <v>85</v>
      </c>
      <c r="U686" s="115" t="s">
        <v>91</v>
      </c>
      <c r="V686" s="115" t="s">
        <v>87</v>
      </c>
      <c r="W686" s="115" t="s">
        <v>101</v>
      </c>
      <c r="X686" s="115" t="s">
        <v>114</v>
      </c>
      <c r="Y686" s="115" t="s">
        <v>90</v>
      </c>
      <c r="Z686" s="115" t="s">
        <v>91</v>
      </c>
      <c r="AA686" s="115" t="s">
        <v>91</v>
      </c>
    </row>
    <row r="687" spans="1:27">
      <c r="A687" s="115">
        <v>7020570767</v>
      </c>
      <c r="E687" s="115" t="s">
        <v>70</v>
      </c>
      <c r="O687" s="141"/>
      <c r="P687" s="115" t="s">
        <v>83</v>
      </c>
      <c r="Q687" s="115">
        <v>35</v>
      </c>
      <c r="R687" s="115" t="s">
        <v>84</v>
      </c>
      <c r="S687" s="115" t="s">
        <v>135</v>
      </c>
      <c r="U687" s="115" t="s">
        <v>91</v>
      </c>
      <c r="V687" s="115" t="s">
        <v>108</v>
      </c>
      <c r="W687" s="115" t="s">
        <v>93</v>
      </c>
      <c r="X687" s="115" t="s">
        <v>112</v>
      </c>
      <c r="Y687" s="115" t="s">
        <v>98</v>
      </c>
      <c r="Z687" s="115" t="s">
        <v>86</v>
      </c>
      <c r="AA687" s="115" t="s">
        <v>86</v>
      </c>
    </row>
    <row r="688" spans="1:27">
      <c r="A688" s="115">
        <v>7007918307</v>
      </c>
      <c r="B688" s="115" t="s">
        <v>67</v>
      </c>
      <c r="O688" s="141"/>
      <c r="P688" s="115" t="s">
        <v>83</v>
      </c>
      <c r="Q688" s="115">
        <v>68</v>
      </c>
      <c r="R688" s="115" t="s">
        <v>84</v>
      </c>
      <c r="S688" s="115" t="s">
        <v>152</v>
      </c>
      <c r="T688" s="115" t="s">
        <v>92</v>
      </c>
      <c r="U688" s="115" t="s">
        <v>86</v>
      </c>
      <c r="V688" s="115" t="s">
        <v>87</v>
      </c>
      <c r="W688" s="115" t="s">
        <v>104</v>
      </c>
      <c r="X688" s="115" t="s">
        <v>89</v>
      </c>
      <c r="Y688" s="115" t="s">
        <v>106</v>
      </c>
      <c r="AA688" s="115" t="s">
        <v>91</v>
      </c>
    </row>
    <row r="689" spans="1:27">
      <c r="A689" s="115">
        <v>5584544200</v>
      </c>
      <c r="B689" s="115" t="s">
        <v>67</v>
      </c>
      <c r="H689" s="115" t="s">
        <v>73</v>
      </c>
      <c r="M689" s="115" t="s">
        <v>78</v>
      </c>
      <c r="O689" s="141"/>
      <c r="P689" s="115" t="s">
        <v>99</v>
      </c>
      <c r="Q689" s="115">
        <v>59</v>
      </c>
      <c r="R689" s="115" t="s">
        <v>181</v>
      </c>
      <c r="S689" s="115" t="s">
        <v>441</v>
      </c>
      <c r="T689" s="115" t="s">
        <v>85</v>
      </c>
      <c r="U689" s="115" t="s">
        <v>86</v>
      </c>
      <c r="V689" s="115" t="s">
        <v>87</v>
      </c>
      <c r="W689" s="115" t="s">
        <v>101</v>
      </c>
      <c r="X689" s="115" t="s">
        <v>89</v>
      </c>
      <c r="Y689" s="115" t="s">
        <v>90</v>
      </c>
      <c r="Z689" s="115" t="s">
        <v>91</v>
      </c>
      <c r="AA689" s="115" t="s">
        <v>91</v>
      </c>
    </row>
    <row r="690" spans="1:27">
      <c r="A690" s="115">
        <v>6985147466</v>
      </c>
      <c r="B690" s="115" t="s">
        <v>67</v>
      </c>
      <c r="O690" s="141"/>
      <c r="P690" s="115" t="s">
        <v>83</v>
      </c>
      <c r="Q690" s="115">
        <v>65</v>
      </c>
      <c r="R690" s="115" t="s">
        <v>181</v>
      </c>
      <c r="S690" s="115" t="s">
        <v>208</v>
      </c>
      <c r="U690" s="115" t="s">
        <v>86</v>
      </c>
      <c r="V690" s="115" t="s">
        <v>87</v>
      </c>
      <c r="W690" s="115" t="s">
        <v>93</v>
      </c>
      <c r="X690" s="115" t="s">
        <v>102</v>
      </c>
      <c r="Y690" s="115" t="s">
        <v>106</v>
      </c>
      <c r="Z690" s="115" t="s">
        <v>91</v>
      </c>
      <c r="AA690" s="115" t="s">
        <v>86</v>
      </c>
    </row>
    <row r="691" spans="1:27">
      <c r="A691" s="115">
        <v>5586910646</v>
      </c>
      <c r="B691" s="115" t="s">
        <v>67</v>
      </c>
      <c r="H691" s="115" t="s">
        <v>73</v>
      </c>
      <c r="M691" s="115" t="s">
        <v>78</v>
      </c>
      <c r="O691" s="141"/>
      <c r="P691" s="115" t="s">
        <v>83</v>
      </c>
      <c r="Q691" s="115">
        <v>42</v>
      </c>
      <c r="R691" s="115" t="s">
        <v>181</v>
      </c>
      <c r="S691" s="115" t="s">
        <v>232</v>
      </c>
      <c r="T691" s="115" t="s">
        <v>85</v>
      </c>
      <c r="U691" s="115" t="s">
        <v>86</v>
      </c>
      <c r="V691" s="115" t="s">
        <v>87</v>
      </c>
      <c r="W691" s="115" t="s">
        <v>88</v>
      </c>
      <c r="X691" s="115" t="s">
        <v>89</v>
      </c>
      <c r="Y691" s="115" t="s">
        <v>90</v>
      </c>
      <c r="Z691" s="115" t="s">
        <v>91</v>
      </c>
      <c r="AA691" s="115" t="s">
        <v>91</v>
      </c>
    </row>
    <row r="692" spans="1:27">
      <c r="A692" s="115">
        <v>7020572225</v>
      </c>
      <c r="B692" s="115" t="s">
        <v>67</v>
      </c>
      <c r="E692" s="115" t="s">
        <v>70</v>
      </c>
      <c r="O692" s="141"/>
      <c r="P692" s="115" t="s">
        <v>83</v>
      </c>
      <c r="Q692" s="115">
        <v>49</v>
      </c>
      <c r="R692" s="115" t="s">
        <v>84</v>
      </c>
      <c r="S692" s="115" t="s">
        <v>146</v>
      </c>
      <c r="U692" s="115" t="s">
        <v>91</v>
      </c>
      <c r="V692" s="115" t="s">
        <v>87</v>
      </c>
      <c r="W692" s="115" t="s">
        <v>96</v>
      </c>
      <c r="X692" s="115" t="s">
        <v>112</v>
      </c>
      <c r="Y692" s="115" t="s">
        <v>90</v>
      </c>
      <c r="Z692" s="115" t="s">
        <v>86</v>
      </c>
      <c r="AA692" s="115" t="s">
        <v>86</v>
      </c>
    </row>
    <row r="693" spans="1:27">
      <c r="A693" s="115">
        <v>6985141692</v>
      </c>
      <c r="C693" s="115" t="s">
        <v>68</v>
      </c>
      <c r="G693" s="115" t="s">
        <v>72</v>
      </c>
      <c r="L693" s="115" t="s">
        <v>77</v>
      </c>
      <c r="O693" s="141"/>
      <c r="P693" s="115" t="s">
        <v>83</v>
      </c>
      <c r="Q693" s="115">
        <v>24</v>
      </c>
      <c r="R693" s="115" t="s">
        <v>181</v>
      </c>
      <c r="S693" s="115" t="s">
        <v>194</v>
      </c>
      <c r="V693" s="115" t="s">
        <v>108</v>
      </c>
      <c r="W693" s="115" t="s">
        <v>96</v>
      </c>
      <c r="X693" s="115" t="s">
        <v>94</v>
      </c>
      <c r="Y693" s="115" t="s">
        <v>113</v>
      </c>
      <c r="Z693" s="115" t="s">
        <v>91</v>
      </c>
      <c r="AA693" s="115" t="s">
        <v>91</v>
      </c>
    </row>
    <row r="694" spans="1:27">
      <c r="A694" s="115">
        <v>5609483908</v>
      </c>
      <c r="B694" s="115" t="s">
        <v>67</v>
      </c>
      <c r="O694" s="141"/>
      <c r="P694" s="115" t="s">
        <v>83</v>
      </c>
      <c r="Q694" s="115">
        <v>61</v>
      </c>
      <c r="R694" s="115" t="s">
        <v>181</v>
      </c>
      <c r="S694" s="115" t="s">
        <v>206</v>
      </c>
      <c r="T694" s="115" t="s">
        <v>85</v>
      </c>
      <c r="U694" s="115" t="s">
        <v>86</v>
      </c>
      <c r="V694" s="115" t="s">
        <v>87</v>
      </c>
      <c r="W694" s="115" t="s">
        <v>101</v>
      </c>
      <c r="X694" s="115" t="s">
        <v>89</v>
      </c>
      <c r="Y694" s="115" t="s">
        <v>90</v>
      </c>
      <c r="Z694" s="115" t="s">
        <v>91</v>
      </c>
      <c r="AA694" s="115" t="s">
        <v>91</v>
      </c>
    </row>
    <row r="695" spans="1:27">
      <c r="A695" s="115">
        <v>5578850187</v>
      </c>
      <c r="B695" s="115" t="s">
        <v>67</v>
      </c>
      <c r="F695" s="115" t="s">
        <v>71</v>
      </c>
      <c r="H695" s="115" t="s">
        <v>73</v>
      </c>
      <c r="O695" s="141"/>
      <c r="P695" s="115" t="s">
        <v>83</v>
      </c>
      <c r="Q695" s="115">
        <v>58</v>
      </c>
      <c r="R695" s="115" t="s">
        <v>181</v>
      </c>
      <c r="S695" s="115" t="s">
        <v>198</v>
      </c>
      <c r="T695" s="115" t="s">
        <v>85</v>
      </c>
      <c r="U695" s="115" t="s">
        <v>86</v>
      </c>
      <c r="V695" s="115" t="s">
        <v>87</v>
      </c>
      <c r="W695" s="115" t="s">
        <v>88</v>
      </c>
      <c r="X695" s="115" t="s">
        <v>120</v>
      </c>
      <c r="Y695" s="115" t="s">
        <v>90</v>
      </c>
      <c r="Z695" s="115" t="s">
        <v>91</v>
      </c>
      <c r="AA695" s="115" t="s">
        <v>91</v>
      </c>
    </row>
    <row r="696" spans="1:27">
      <c r="A696" s="115">
        <v>7045788173</v>
      </c>
      <c r="B696" s="115" t="s">
        <v>67</v>
      </c>
      <c r="M696" s="115" t="s">
        <v>78</v>
      </c>
      <c r="O696" s="141"/>
      <c r="P696" s="115" t="s">
        <v>83</v>
      </c>
      <c r="Q696" s="115">
        <v>76</v>
      </c>
      <c r="R696" s="115" t="s">
        <v>181</v>
      </c>
      <c r="S696" s="115" t="s">
        <v>426</v>
      </c>
      <c r="T696" s="115" t="s">
        <v>85</v>
      </c>
      <c r="U696" s="115" t="s">
        <v>86</v>
      </c>
      <c r="V696" s="115" t="s">
        <v>87</v>
      </c>
      <c r="W696" s="115" t="s">
        <v>101</v>
      </c>
      <c r="X696" s="115" t="s">
        <v>89</v>
      </c>
      <c r="Y696" s="115" t="s">
        <v>106</v>
      </c>
      <c r="Z696" s="115" t="s">
        <v>91</v>
      </c>
      <c r="AA696" s="115" t="s">
        <v>91</v>
      </c>
    </row>
    <row r="697" spans="1:27">
      <c r="A697" s="115">
        <v>7020345313</v>
      </c>
      <c r="B697" s="115" t="s">
        <v>67</v>
      </c>
      <c r="O697" s="141"/>
      <c r="P697" s="115" t="s">
        <v>83</v>
      </c>
      <c r="Q697" s="115">
        <v>58</v>
      </c>
      <c r="R697" s="115" t="s">
        <v>181</v>
      </c>
      <c r="S697" s="115" t="s">
        <v>221</v>
      </c>
      <c r="T697" s="115" t="s">
        <v>85</v>
      </c>
      <c r="U697" s="115" t="s">
        <v>86</v>
      </c>
      <c r="V697" s="115" t="s">
        <v>87</v>
      </c>
      <c r="W697" s="115" t="s">
        <v>96</v>
      </c>
      <c r="X697" s="115" t="s">
        <v>102</v>
      </c>
      <c r="Y697" s="115" t="s">
        <v>90</v>
      </c>
      <c r="Z697" s="115" t="s">
        <v>91</v>
      </c>
      <c r="AA697" s="115" t="s">
        <v>91</v>
      </c>
    </row>
    <row r="698" spans="1:27">
      <c r="A698" s="115">
        <v>7045793252</v>
      </c>
      <c r="B698" s="115" t="s">
        <v>67</v>
      </c>
      <c r="E698" s="115" t="s">
        <v>70</v>
      </c>
      <c r="I698" s="115" t="s">
        <v>74</v>
      </c>
      <c r="L698" s="115" t="s">
        <v>77</v>
      </c>
      <c r="M698" s="115" t="s">
        <v>78</v>
      </c>
      <c r="O698" s="141"/>
      <c r="P698" s="115" t="s">
        <v>83</v>
      </c>
      <c r="Q698" s="115">
        <v>73</v>
      </c>
      <c r="R698" s="115" t="s">
        <v>181</v>
      </c>
      <c r="S698" s="115" t="s">
        <v>220</v>
      </c>
      <c r="T698" s="115" t="s">
        <v>107</v>
      </c>
      <c r="U698" s="115" t="s">
        <v>86</v>
      </c>
      <c r="V698" s="115" t="s">
        <v>87</v>
      </c>
      <c r="W698" s="115" t="s">
        <v>104</v>
      </c>
      <c r="X698" s="115" t="s">
        <v>89</v>
      </c>
      <c r="Y698" s="115" t="s">
        <v>106</v>
      </c>
      <c r="Z698" s="115" t="s">
        <v>91</v>
      </c>
      <c r="AA698" s="115" t="s">
        <v>91</v>
      </c>
    </row>
    <row r="699" spans="1:27">
      <c r="A699" s="115">
        <v>6985138750</v>
      </c>
      <c r="H699" s="115" t="s">
        <v>73</v>
      </c>
      <c r="K699" s="115" t="s">
        <v>76</v>
      </c>
      <c r="O699" s="141"/>
      <c r="P699" s="115" t="s">
        <v>83</v>
      </c>
      <c r="R699" s="115" t="s">
        <v>181</v>
      </c>
      <c r="S699" s="115" t="s">
        <v>228</v>
      </c>
      <c r="U699" s="115" t="s">
        <v>91</v>
      </c>
      <c r="V699" s="115" t="s">
        <v>108</v>
      </c>
      <c r="W699" s="115" t="s">
        <v>93</v>
      </c>
      <c r="X699" s="115" t="s">
        <v>112</v>
      </c>
      <c r="Y699" s="115" t="s">
        <v>98</v>
      </c>
      <c r="Z699" s="115" t="s">
        <v>86</v>
      </c>
    </row>
    <row r="700" spans="1:27">
      <c r="A700" s="115">
        <v>7011539944</v>
      </c>
      <c r="F700" s="115" t="s">
        <v>71</v>
      </c>
      <c r="G700" s="115" t="s">
        <v>72</v>
      </c>
      <c r="O700" s="141"/>
      <c r="P700" s="115" t="s">
        <v>83</v>
      </c>
      <c r="Q700" s="115">
        <v>78</v>
      </c>
      <c r="R700" s="115" t="s">
        <v>84</v>
      </c>
      <c r="S700" s="115" t="s">
        <v>143</v>
      </c>
      <c r="T700" s="115" t="s">
        <v>85</v>
      </c>
      <c r="U700" s="115" t="s">
        <v>91</v>
      </c>
      <c r="W700" s="115" t="s">
        <v>93</v>
      </c>
      <c r="Y700" s="115" t="s">
        <v>106</v>
      </c>
      <c r="Z700" s="115" t="s">
        <v>91</v>
      </c>
    </row>
    <row r="701" spans="1:27">
      <c r="A701" s="115">
        <v>6984056183</v>
      </c>
      <c r="B701" s="115" t="s">
        <v>67</v>
      </c>
      <c r="D701" s="115" t="s">
        <v>69</v>
      </c>
      <c r="F701" s="115" t="s">
        <v>71</v>
      </c>
      <c r="M701" s="115" t="s">
        <v>78</v>
      </c>
      <c r="O701" s="141"/>
      <c r="P701" s="115" t="s">
        <v>99</v>
      </c>
      <c r="Q701" s="115">
        <v>65</v>
      </c>
      <c r="R701" s="115" t="s">
        <v>181</v>
      </c>
      <c r="S701" s="115" t="s">
        <v>231</v>
      </c>
    </row>
    <row r="702" spans="1:27">
      <c r="A702" s="115">
        <v>6985434928</v>
      </c>
      <c r="B702" s="115" t="s">
        <v>67</v>
      </c>
      <c r="M702" s="115" t="s">
        <v>78</v>
      </c>
      <c r="O702" s="141"/>
      <c r="P702" s="115" t="s">
        <v>99</v>
      </c>
      <c r="Q702" s="115">
        <v>69</v>
      </c>
      <c r="R702" s="115" t="s">
        <v>84</v>
      </c>
      <c r="S702" s="115" t="s">
        <v>123</v>
      </c>
      <c r="T702" s="115" t="s">
        <v>85</v>
      </c>
      <c r="U702" s="115" t="s">
        <v>86</v>
      </c>
      <c r="V702" s="115" t="s">
        <v>87</v>
      </c>
      <c r="X702" s="115" t="s">
        <v>89</v>
      </c>
      <c r="Y702" s="115" t="s">
        <v>106</v>
      </c>
      <c r="Z702" s="115" t="s">
        <v>91</v>
      </c>
      <c r="AA702" s="115" t="s">
        <v>86</v>
      </c>
    </row>
    <row r="703" spans="1:27">
      <c r="A703" s="115">
        <v>6985139982</v>
      </c>
      <c r="B703" s="115" t="s">
        <v>67</v>
      </c>
      <c r="E703" s="115" t="s">
        <v>70</v>
      </c>
      <c r="M703" s="115" t="s">
        <v>78</v>
      </c>
      <c r="O703" s="141"/>
      <c r="P703" s="115" t="s">
        <v>99</v>
      </c>
      <c r="Q703" s="115">
        <v>63</v>
      </c>
      <c r="R703" s="115" t="s">
        <v>181</v>
      </c>
      <c r="S703" s="115" t="s">
        <v>186</v>
      </c>
      <c r="T703" s="115" t="s">
        <v>97</v>
      </c>
      <c r="U703" s="115" t="s">
        <v>86</v>
      </c>
      <c r="V703" s="115" t="s">
        <v>87</v>
      </c>
      <c r="W703" s="115" t="s">
        <v>104</v>
      </c>
      <c r="X703" s="115" t="s">
        <v>89</v>
      </c>
      <c r="Y703" s="115" t="s">
        <v>113</v>
      </c>
      <c r="Z703" s="115" t="s">
        <v>117</v>
      </c>
      <c r="AA703" s="115" t="s">
        <v>91</v>
      </c>
    </row>
    <row r="704" spans="1:27">
      <c r="A704" s="115">
        <v>7045795390</v>
      </c>
      <c r="B704" s="115" t="s">
        <v>67</v>
      </c>
      <c r="O704" s="141"/>
      <c r="P704" s="115" t="s">
        <v>83</v>
      </c>
      <c r="R704" s="115" t="s">
        <v>181</v>
      </c>
      <c r="S704" s="115" t="s">
        <v>231</v>
      </c>
      <c r="T704" s="115" t="s">
        <v>85</v>
      </c>
      <c r="U704" s="115" t="s">
        <v>86</v>
      </c>
      <c r="V704" s="115" t="s">
        <v>87</v>
      </c>
      <c r="X704" s="115" t="s">
        <v>109</v>
      </c>
      <c r="Y704" s="115" t="s">
        <v>106</v>
      </c>
      <c r="Z704" s="115" t="s">
        <v>91</v>
      </c>
      <c r="AA704" s="115" t="s">
        <v>86</v>
      </c>
    </row>
    <row r="705" spans="1:27">
      <c r="A705" s="115">
        <v>7010996909</v>
      </c>
      <c r="B705" s="115" t="s">
        <v>67</v>
      </c>
      <c r="E705" s="115" t="s">
        <v>70</v>
      </c>
      <c r="F705" s="115" t="s">
        <v>71</v>
      </c>
      <c r="O705" s="141"/>
      <c r="P705" s="115" t="s">
        <v>83</v>
      </c>
      <c r="Q705" s="115">
        <v>79</v>
      </c>
      <c r="R705" s="115" t="s">
        <v>84</v>
      </c>
      <c r="S705" s="115" t="s">
        <v>123</v>
      </c>
      <c r="T705" s="115" t="s">
        <v>85</v>
      </c>
      <c r="U705" s="115" t="s">
        <v>86</v>
      </c>
      <c r="V705" s="115" t="s">
        <v>87</v>
      </c>
      <c r="W705" s="115" t="s">
        <v>96</v>
      </c>
      <c r="X705" s="115" t="s">
        <v>102</v>
      </c>
      <c r="Y705" s="115" t="s">
        <v>106</v>
      </c>
      <c r="Z705" s="115" t="s">
        <v>91</v>
      </c>
      <c r="AA705" s="115" t="s">
        <v>91</v>
      </c>
    </row>
    <row r="706" spans="1:27">
      <c r="A706" s="115">
        <v>5587431245</v>
      </c>
      <c r="C706" s="115" t="s">
        <v>68</v>
      </c>
      <c r="H706" s="115" t="s">
        <v>73</v>
      </c>
      <c r="M706" s="115" t="s">
        <v>78</v>
      </c>
      <c r="O706" s="141"/>
      <c r="P706" s="115" t="s">
        <v>83</v>
      </c>
      <c r="Q706" s="115">
        <v>43</v>
      </c>
      <c r="R706" s="115" t="s">
        <v>181</v>
      </c>
      <c r="S706" s="115" t="s">
        <v>199</v>
      </c>
      <c r="T706" s="115" t="s">
        <v>85</v>
      </c>
      <c r="U706" s="115" t="s">
        <v>86</v>
      </c>
      <c r="V706" s="115" t="s">
        <v>87</v>
      </c>
      <c r="W706" s="115" t="s">
        <v>101</v>
      </c>
      <c r="X706" s="115" t="s">
        <v>89</v>
      </c>
      <c r="Y706" s="115" t="s">
        <v>90</v>
      </c>
      <c r="Z706" s="115" t="s">
        <v>91</v>
      </c>
      <c r="AA706" s="115" t="s">
        <v>86</v>
      </c>
    </row>
    <row r="707" spans="1:27">
      <c r="A707" s="115">
        <v>7045758460</v>
      </c>
      <c r="C707" s="115" t="s">
        <v>68</v>
      </c>
      <c r="E707" s="115" t="s">
        <v>70</v>
      </c>
      <c r="F707" s="115" t="s">
        <v>71</v>
      </c>
      <c r="G707" s="115" t="s">
        <v>72</v>
      </c>
      <c r="O707" s="141"/>
      <c r="P707" s="115" t="s">
        <v>83</v>
      </c>
      <c r="Q707" s="115">
        <v>77</v>
      </c>
      <c r="R707" s="115" t="s">
        <v>181</v>
      </c>
      <c r="S707" s="115" t="s">
        <v>237</v>
      </c>
      <c r="T707" s="115" t="s">
        <v>97</v>
      </c>
      <c r="U707" s="115" t="s">
        <v>86</v>
      </c>
      <c r="V707" s="115" t="s">
        <v>87</v>
      </c>
      <c r="W707" s="115" t="s">
        <v>100</v>
      </c>
      <c r="X707" s="115" t="s">
        <v>111</v>
      </c>
      <c r="Y707" s="115" t="s">
        <v>106</v>
      </c>
      <c r="Z707" s="115" t="s">
        <v>91</v>
      </c>
      <c r="AA707" s="115" t="s">
        <v>91</v>
      </c>
    </row>
    <row r="708" spans="1:27">
      <c r="A708" s="115">
        <v>7011093014</v>
      </c>
      <c r="B708" s="115" t="s">
        <v>67</v>
      </c>
      <c r="E708" s="115" t="s">
        <v>70</v>
      </c>
      <c r="M708" s="115" t="s">
        <v>78</v>
      </c>
      <c r="O708" s="141"/>
      <c r="P708" s="115" t="s">
        <v>83</v>
      </c>
      <c r="Q708" s="115">
        <v>43</v>
      </c>
      <c r="R708" s="115" t="s">
        <v>84</v>
      </c>
      <c r="S708" s="115" t="s">
        <v>135</v>
      </c>
      <c r="T708" s="115" t="s">
        <v>92</v>
      </c>
      <c r="U708" s="115" t="s">
        <v>86</v>
      </c>
      <c r="V708" s="115" t="s">
        <v>182</v>
      </c>
      <c r="W708" s="115" t="s">
        <v>88</v>
      </c>
      <c r="X708" s="115" t="s">
        <v>89</v>
      </c>
      <c r="Y708" s="115" t="s">
        <v>90</v>
      </c>
      <c r="Z708" s="115" t="s">
        <v>91</v>
      </c>
      <c r="AA708" s="115" t="s">
        <v>91</v>
      </c>
    </row>
    <row r="709" spans="1:27">
      <c r="A709" s="115">
        <v>7044847281</v>
      </c>
      <c r="D709" s="115" t="s">
        <v>69</v>
      </c>
      <c r="O709" s="141"/>
      <c r="P709" s="115" t="s">
        <v>83</v>
      </c>
      <c r="Q709" s="115">
        <v>68</v>
      </c>
      <c r="R709" s="115" t="s">
        <v>181</v>
      </c>
      <c r="S709" s="115" t="s">
        <v>190</v>
      </c>
      <c r="T709" s="115" t="s">
        <v>85</v>
      </c>
      <c r="U709" s="115" t="s">
        <v>91</v>
      </c>
      <c r="V709" s="115" t="s">
        <v>87</v>
      </c>
      <c r="W709" s="115" t="s">
        <v>100</v>
      </c>
      <c r="X709" s="115" t="s">
        <v>89</v>
      </c>
      <c r="Y709" s="115" t="s">
        <v>90</v>
      </c>
      <c r="Z709" s="115" t="s">
        <v>91</v>
      </c>
      <c r="AA709" s="115" t="s">
        <v>86</v>
      </c>
    </row>
    <row r="710" spans="1:27">
      <c r="A710" s="115">
        <v>7045768471</v>
      </c>
      <c r="B710" s="115" t="s">
        <v>67</v>
      </c>
      <c r="E710" s="115" t="s">
        <v>70</v>
      </c>
      <c r="M710" s="115" t="s">
        <v>78</v>
      </c>
      <c r="O710" s="141"/>
      <c r="P710" s="115" t="s">
        <v>83</v>
      </c>
      <c r="Q710" s="115">
        <v>83</v>
      </c>
      <c r="R710" s="115" t="s">
        <v>181</v>
      </c>
      <c r="S710" s="115" t="s">
        <v>487</v>
      </c>
      <c r="T710" s="115" t="s">
        <v>85</v>
      </c>
      <c r="U710" s="115" t="s">
        <v>86</v>
      </c>
      <c r="W710" s="115" t="s">
        <v>88</v>
      </c>
      <c r="X710" s="115" t="s">
        <v>94</v>
      </c>
      <c r="Y710" s="115" t="s">
        <v>106</v>
      </c>
      <c r="Z710" s="115" t="s">
        <v>91</v>
      </c>
      <c r="AA710" s="115" t="s">
        <v>91</v>
      </c>
    </row>
    <row r="711" spans="1:27">
      <c r="A711" s="115">
        <v>5610015763</v>
      </c>
      <c r="B711" s="115" t="s">
        <v>67</v>
      </c>
      <c r="D711" s="115" t="s">
        <v>69</v>
      </c>
      <c r="E711" s="115" t="s">
        <v>70</v>
      </c>
      <c r="J711" s="115" t="s">
        <v>75</v>
      </c>
      <c r="M711" s="115" t="s">
        <v>78</v>
      </c>
      <c r="O711" s="141"/>
      <c r="P711" s="115" t="s">
        <v>83</v>
      </c>
      <c r="Q711" s="115">
        <v>38</v>
      </c>
      <c r="R711" s="115" t="s">
        <v>181</v>
      </c>
      <c r="S711" s="115" t="s">
        <v>193</v>
      </c>
      <c r="T711" s="115" t="s">
        <v>85</v>
      </c>
      <c r="U711" s="115" t="s">
        <v>86</v>
      </c>
      <c r="V711" s="115" t="s">
        <v>87</v>
      </c>
      <c r="W711" s="115" t="s">
        <v>100</v>
      </c>
      <c r="X711" s="115" t="s">
        <v>111</v>
      </c>
      <c r="Y711" s="115" t="s">
        <v>90</v>
      </c>
      <c r="Z711" s="115" t="s">
        <v>91</v>
      </c>
      <c r="AA711" s="115" t="s">
        <v>91</v>
      </c>
    </row>
    <row r="712" spans="1:27">
      <c r="A712" s="115">
        <v>7045757487</v>
      </c>
      <c r="E712" s="115" t="s">
        <v>70</v>
      </c>
      <c r="G712" s="115" t="s">
        <v>72</v>
      </c>
      <c r="O712" s="141"/>
      <c r="P712" s="115" t="s">
        <v>99</v>
      </c>
      <c r="Q712" s="115">
        <v>86</v>
      </c>
      <c r="R712" s="115" t="s">
        <v>181</v>
      </c>
      <c r="S712" s="115" t="s">
        <v>208</v>
      </c>
      <c r="T712" s="115" t="s">
        <v>85</v>
      </c>
      <c r="U712" s="115" t="s">
        <v>86</v>
      </c>
      <c r="V712" s="115" t="s">
        <v>87</v>
      </c>
      <c r="X712" s="115" t="s">
        <v>94</v>
      </c>
      <c r="Y712" s="115" t="s">
        <v>106</v>
      </c>
      <c r="Z712" s="115" t="s">
        <v>91</v>
      </c>
      <c r="AA712" s="115" t="s">
        <v>86</v>
      </c>
    </row>
    <row r="713" spans="1:27">
      <c r="A713" s="115">
        <v>7011314803</v>
      </c>
      <c r="B713" s="115" t="s">
        <v>67</v>
      </c>
      <c r="O713" s="141"/>
      <c r="P713" s="115" t="s">
        <v>83</v>
      </c>
      <c r="Q713" s="115">
        <v>74</v>
      </c>
      <c r="R713" s="115" t="s">
        <v>84</v>
      </c>
      <c r="S713" s="115" t="s">
        <v>133</v>
      </c>
      <c r="T713" s="115" t="s">
        <v>97</v>
      </c>
      <c r="U713" s="115" t="s">
        <v>86</v>
      </c>
      <c r="V713" s="115" t="s">
        <v>87</v>
      </c>
      <c r="X713" s="115" t="s">
        <v>89</v>
      </c>
      <c r="Y713" s="115" t="s">
        <v>106</v>
      </c>
      <c r="Z713" s="115" t="s">
        <v>91</v>
      </c>
      <c r="AA713" s="115" t="s">
        <v>91</v>
      </c>
    </row>
    <row r="714" spans="1:27">
      <c r="A714" s="115">
        <v>6987666017</v>
      </c>
      <c r="B714" s="115" t="s">
        <v>67</v>
      </c>
      <c r="E714" s="115" t="s">
        <v>70</v>
      </c>
      <c r="K714" s="115" t="s">
        <v>76</v>
      </c>
      <c r="M714" s="115" t="s">
        <v>78</v>
      </c>
      <c r="O714" s="141"/>
      <c r="P714" s="115" t="s">
        <v>99</v>
      </c>
      <c r="Q714" s="115">
        <v>57</v>
      </c>
      <c r="R714" s="115" t="s">
        <v>181</v>
      </c>
      <c r="S714" s="115" t="s">
        <v>234</v>
      </c>
      <c r="T714" s="115" t="s">
        <v>85</v>
      </c>
      <c r="U714" s="115" t="s">
        <v>86</v>
      </c>
      <c r="V714" s="115" t="s">
        <v>87</v>
      </c>
      <c r="W714" s="115" t="s">
        <v>88</v>
      </c>
      <c r="X714" s="115" t="s">
        <v>94</v>
      </c>
      <c r="Y714" s="115" t="s">
        <v>90</v>
      </c>
      <c r="Z714" s="115" t="s">
        <v>91</v>
      </c>
      <c r="AA714" s="115" t="s">
        <v>91</v>
      </c>
    </row>
    <row r="715" spans="1:27">
      <c r="A715" s="115">
        <v>7011538167</v>
      </c>
      <c r="B715" s="115" t="s">
        <v>67</v>
      </c>
      <c r="O715" s="141"/>
      <c r="P715" s="115" t="s">
        <v>83</v>
      </c>
      <c r="Q715" s="115">
        <v>76</v>
      </c>
      <c r="R715" s="115" t="s">
        <v>432</v>
      </c>
      <c r="T715" s="115" t="s">
        <v>85</v>
      </c>
      <c r="V715" s="115" t="s">
        <v>87</v>
      </c>
      <c r="X715" s="115" t="s">
        <v>89</v>
      </c>
      <c r="Y715" s="115" t="s">
        <v>106</v>
      </c>
      <c r="Z715" s="115" t="s">
        <v>91</v>
      </c>
      <c r="AA715" s="115" t="s">
        <v>91</v>
      </c>
    </row>
    <row r="716" spans="1:27">
      <c r="A716" s="115">
        <v>7007913889</v>
      </c>
      <c r="B716" s="115" t="s">
        <v>67</v>
      </c>
      <c r="O716" s="141"/>
      <c r="P716" s="115" t="s">
        <v>99</v>
      </c>
      <c r="Q716" s="115">
        <v>70</v>
      </c>
      <c r="R716" s="115" t="s">
        <v>84</v>
      </c>
      <c r="S716" s="115" t="s">
        <v>160</v>
      </c>
      <c r="T716" s="115" t="s">
        <v>110</v>
      </c>
      <c r="U716" s="115" t="s">
        <v>86</v>
      </c>
      <c r="V716" s="115" t="s">
        <v>87</v>
      </c>
      <c r="W716" s="115" t="s">
        <v>93</v>
      </c>
      <c r="X716" s="115" t="s">
        <v>102</v>
      </c>
      <c r="Y716" s="115" t="s">
        <v>106</v>
      </c>
      <c r="Z716" s="115" t="s">
        <v>91</v>
      </c>
      <c r="AA716" s="115" t="s">
        <v>86</v>
      </c>
    </row>
    <row r="717" spans="1:27">
      <c r="A717" s="115">
        <v>7045788871</v>
      </c>
      <c r="B717" s="115" t="s">
        <v>67</v>
      </c>
      <c r="C717" s="115" t="s">
        <v>68</v>
      </c>
      <c r="F717" s="115" t="s">
        <v>71</v>
      </c>
      <c r="O717" s="141"/>
      <c r="P717" s="115" t="s">
        <v>99</v>
      </c>
      <c r="Q717" s="115">
        <v>68</v>
      </c>
      <c r="R717" s="115" t="s">
        <v>181</v>
      </c>
      <c r="S717" s="115" t="s">
        <v>190</v>
      </c>
      <c r="T717" s="115" t="s">
        <v>85</v>
      </c>
      <c r="U717" s="115" t="s">
        <v>86</v>
      </c>
      <c r="V717" s="115" t="s">
        <v>87</v>
      </c>
      <c r="W717" s="115" t="s">
        <v>101</v>
      </c>
      <c r="X717" s="115" t="s">
        <v>89</v>
      </c>
      <c r="Y717" s="115" t="s">
        <v>90</v>
      </c>
      <c r="Z717" s="115" t="s">
        <v>91</v>
      </c>
      <c r="AA717" s="115" t="s">
        <v>91</v>
      </c>
    </row>
    <row r="718" spans="1:27">
      <c r="A718" s="115">
        <v>6985138151</v>
      </c>
      <c r="B718" s="115" t="s">
        <v>67</v>
      </c>
      <c r="M718" s="115" t="s">
        <v>78</v>
      </c>
      <c r="O718" s="141"/>
      <c r="P718" s="115" t="s">
        <v>83</v>
      </c>
      <c r="Q718" s="115">
        <v>67</v>
      </c>
      <c r="R718" s="115" t="s">
        <v>181</v>
      </c>
      <c r="T718" s="115" t="s">
        <v>85</v>
      </c>
      <c r="U718" s="115" t="s">
        <v>86</v>
      </c>
      <c r="V718" s="115" t="s">
        <v>87</v>
      </c>
      <c r="W718" s="115" t="s">
        <v>93</v>
      </c>
      <c r="X718" s="115" t="s">
        <v>102</v>
      </c>
      <c r="Y718" s="115" t="s">
        <v>106</v>
      </c>
      <c r="Z718" s="115" t="s">
        <v>91</v>
      </c>
      <c r="AA718" s="115" t="s">
        <v>86</v>
      </c>
    </row>
    <row r="719" spans="1:27">
      <c r="A719" s="115">
        <v>7044853121</v>
      </c>
      <c r="M719" s="115" t="s">
        <v>78</v>
      </c>
      <c r="O719" s="141"/>
      <c r="P719" s="115" t="s">
        <v>83</v>
      </c>
      <c r="Q719" s="115">
        <v>59</v>
      </c>
      <c r="R719" s="115" t="s">
        <v>84</v>
      </c>
      <c r="S719" s="115" t="s">
        <v>152</v>
      </c>
      <c r="T719" s="115" t="s">
        <v>85</v>
      </c>
      <c r="V719" s="115" t="s">
        <v>87</v>
      </c>
      <c r="W719" s="115" t="s">
        <v>100</v>
      </c>
      <c r="X719" s="115" t="s">
        <v>102</v>
      </c>
      <c r="Y719" s="115" t="s">
        <v>90</v>
      </c>
      <c r="Z719" s="115" t="s">
        <v>91</v>
      </c>
      <c r="AA719" s="115" t="s">
        <v>91</v>
      </c>
    </row>
    <row r="720" spans="1:27">
      <c r="A720" s="115">
        <v>7011092167</v>
      </c>
      <c r="B720" s="115" t="s">
        <v>67</v>
      </c>
      <c r="O720" s="141"/>
      <c r="P720" s="115" t="s">
        <v>83</v>
      </c>
      <c r="Q720" s="115">
        <v>60</v>
      </c>
      <c r="R720" s="115" t="s">
        <v>181</v>
      </c>
      <c r="S720" s="115" t="s">
        <v>190</v>
      </c>
      <c r="T720" s="115" t="s">
        <v>85</v>
      </c>
      <c r="U720" s="115" t="s">
        <v>86</v>
      </c>
      <c r="V720" s="115" t="s">
        <v>87</v>
      </c>
      <c r="W720" s="115" t="s">
        <v>88</v>
      </c>
      <c r="X720" s="115" t="s">
        <v>89</v>
      </c>
      <c r="Y720" s="115" t="s">
        <v>90</v>
      </c>
      <c r="Z720" s="115" t="s">
        <v>91</v>
      </c>
      <c r="AA720" s="115" t="s">
        <v>91</v>
      </c>
    </row>
    <row r="721" spans="1:27">
      <c r="A721" s="115">
        <v>7008108350</v>
      </c>
      <c r="O721" s="141"/>
      <c r="P721" s="115" t="s">
        <v>83</v>
      </c>
      <c r="Q721" s="115">
        <v>73</v>
      </c>
      <c r="R721" s="115" t="s">
        <v>181</v>
      </c>
      <c r="S721" s="115" t="s">
        <v>440</v>
      </c>
      <c r="T721" s="115" t="s">
        <v>85</v>
      </c>
      <c r="U721" s="115" t="s">
        <v>86</v>
      </c>
      <c r="V721" s="115" t="s">
        <v>87</v>
      </c>
      <c r="W721" s="115" t="s">
        <v>93</v>
      </c>
      <c r="X721" s="115" t="s">
        <v>102</v>
      </c>
      <c r="Y721" s="115" t="s">
        <v>106</v>
      </c>
      <c r="Z721" s="115" t="s">
        <v>91</v>
      </c>
      <c r="AA721" s="115" t="s">
        <v>91</v>
      </c>
    </row>
    <row r="722" spans="1:27">
      <c r="A722" s="115">
        <v>7020357798</v>
      </c>
      <c r="B722" s="115" t="s">
        <v>67</v>
      </c>
      <c r="O722" s="141"/>
      <c r="P722" s="115" t="s">
        <v>99</v>
      </c>
      <c r="Q722" s="115">
        <v>45</v>
      </c>
      <c r="R722" s="115" t="s">
        <v>181</v>
      </c>
      <c r="S722" s="115" t="s">
        <v>189</v>
      </c>
      <c r="T722" s="115" t="s">
        <v>85</v>
      </c>
      <c r="U722" s="115" t="s">
        <v>86</v>
      </c>
      <c r="V722" s="115" t="s">
        <v>87</v>
      </c>
      <c r="W722" s="115" t="s">
        <v>93</v>
      </c>
      <c r="X722" s="115" t="s">
        <v>112</v>
      </c>
      <c r="Y722" s="115" t="s">
        <v>90</v>
      </c>
      <c r="Z722" s="115" t="s">
        <v>91</v>
      </c>
      <c r="AA722" s="115" t="s">
        <v>91</v>
      </c>
    </row>
    <row r="723" spans="1:27">
      <c r="A723" s="115">
        <v>5584551295</v>
      </c>
      <c r="D723" s="115" t="s">
        <v>69</v>
      </c>
      <c r="M723" s="115" t="s">
        <v>78</v>
      </c>
      <c r="O723" s="141"/>
      <c r="P723" s="115" t="s">
        <v>83</v>
      </c>
      <c r="Q723" s="115">
        <v>50</v>
      </c>
      <c r="R723" s="115" t="s">
        <v>84</v>
      </c>
      <c r="S723" s="115" t="s">
        <v>152</v>
      </c>
      <c r="T723" s="115" t="s">
        <v>85</v>
      </c>
      <c r="U723" s="115" t="s">
        <v>86</v>
      </c>
      <c r="V723" s="115" t="s">
        <v>87</v>
      </c>
      <c r="W723" s="115" t="s">
        <v>88</v>
      </c>
      <c r="X723" s="115" t="s">
        <v>114</v>
      </c>
      <c r="Y723" s="115" t="s">
        <v>90</v>
      </c>
      <c r="Z723" s="115" t="s">
        <v>91</v>
      </c>
      <c r="AA723" s="115" t="s">
        <v>91</v>
      </c>
    </row>
    <row r="724" spans="1:27">
      <c r="A724" s="115">
        <v>6985470811</v>
      </c>
      <c r="B724" s="115" t="s">
        <v>67</v>
      </c>
      <c r="F724" s="115" t="s">
        <v>71</v>
      </c>
      <c r="O724" s="141"/>
      <c r="P724" s="115" t="s">
        <v>99</v>
      </c>
      <c r="Q724" s="115">
        <v>82</v>
      </c>
      <c r="R724" s="115" t="s">
        <v>181</v>
      </c>
      <c r="S724" s="115" t="s">
        <v>222</v>
      </c>
      <c r="T724" s="115" t="s">
        <v>85</v>
      </c>
      <c r="U724" s="115" t="s">
        <v>86</v>
      </c>
      <c r="V724" s="115" t="s">
        <v>87</v>
      </c>
      <c r="W724" s="115" t="s">
        <v>104</v>
      </c>
      <c r="X724" s="115" t="s">
        <v>111</v>
      </c>
      <c r="Y724" s="115" t="s">
        <v>106</v>
      </c>
      <c r="Z724" s="115" t="s">
        <v>91</v>
      </c>
      <c r="AA724" s="115" t="s">
        <v>91</v>
      </c>
    </row>
    <row r="725" spans="1:27">
      <c r="A725" s="115">
        <v>5587862714</v>
      </c>
      <c r="F725" s="115" t="s">
        <v>71</v>
      </c>
      <c r="O725" s="141"/>
      <c r="P725" s="115" t="s">
        <v>99</v>
      </c>
      <c r="Q725" s="115">
        <v>22</v>
      </c>
      <c r="R725" s="115" t="s">
        <v>432</v>
      </c>
    </row>
    <row r="726" spans="1:27">
      <c r="A726" s="115">
        <v>6988290979</v>
      </c>
      <c r="M726" s="115" t="s">
        <v>78</v>
      </c>
      <c r="O726" s="141"/>
      <c r="P726" s="115" t="s">
        <v>83</v>
      </c>
      <c r="Q726" s="115">
        <v>48</v>
      </c>
      <c r="R726" s="115" t="s">
        <v>181</v>
      </c>
      <c r="S726" s="115" t="s">
        <v>190</v>
      </c>
      <c r="T726" s="115" t="s">
        <v>85</v>
      </c>
      <c r="U726" s="115" t="s">
        <v>86</v>
      </c>
      <c r="V726" s="115" t="s">
        <v>87</v>
      </c>
      <c r="W726" s="115" t="s">
        <v>100</v>
      </c>
      <c r="X726" s="115" t="s">
        <v>89</v>
      </c>
      <c r="Y726" s="115" t="s">
        <v>90</v>
      </c>
      <c r="Z726" s="115" t="s">
        <v>91</v>
      </c>
      <c r="AA726" s="115" t="s">
        <v>91</v>
      </c>
    </row>
    <row r="727" spans="1:27">
      <c r="A727" s="115">
        <v>7045787280</v>
      </c>
      <c r="B727" s="115" t="s">
        <v>67</v>
      </c>
      <c r="C727" s="115" t="s">
        <v>68</v>
      </c>
      <c r="I727" s="115" t="s">
        <v>74</v>
      </c>
      <c r="O727" s="141"/>
      <c r="P727" s="115" t="s">
        <v>99</v>
      </c>
      <c r="Q727" s="115">
        <v>75</v>
      </c>
      <c r="R727" s="115" t="s">
        <v>181</v>
      </c>
      <c r="S727" s="115" t="s">
        <v>224</v>
      </c>
      <c r="V727" s="115" t="s">
        <v>87</v>
      </c>
      <c r="W727" s="115" t="s">
        <v>101</v>
      </c>
      <c r="X727" s="115" t="s">
        <v>89</v>
      </c>
      <c r="Y727" s="115" t="s">
        <v>106</v>
      </c>
      <c r="Z727" s="115" t="s">
        <v>91</v>
      </c>
    </row>
    <row r="728" spans="1:27">
      <c r="A728" s="115">
        <v>5610429462</v>
      </c>
      <c r="B728" s="115" t="s">
        <v>67</v>
      </c>
      <c r="H728" s="115" t="s">
        <v>73</v>
      </c>
      <c r="O728" s="141"/>
      <c r="P728" s="115" t="s">
        <v>83</v>
      </c>
      <c r="Q728" s="115">
        <v>51</v>
      </c>
      <c r="R728" s="115" t="s">
        <v>181</v>
      </c>
      <c r="S728" s="115" t="s">
        <v>183</v>
      </c>
      <c r="T728" s="115" t="s">
        <v>85</v>
      </c>
      <c r="U728" s="115" t="s">
        <v>86</v>
      </c>
      <c r="V728" s="115" t="s">
        <v>87</v>
      </c>
      <c r="W728" s="115" t="s">
        <v>88</v>
      </c>
      <c r="X728" s="115" t="s">
        <v>89</v>
      </c>
      <c r="Y728" s="115" t="s">
        <v>90</v>
      </c>
      <c r="Z728" s="115" t="s">
        <v>91</v>
      </c>
      <c r="AA728" s="115" t="s">
        <v>91</v>
      </c>
    </row>
    <row r="729" spans="1:27">
      <c r="A729" s="115">
        <v>5586728975</v>
      </c>
      <c r="B729" s="115" t="s">
        <v>67</v>
      </c>
      <c r="G729" s="115" t="s">
        <v>72</v>
      </c>
      <c r="M729" s="115" t="s">
        <v>78</v>
      </c>
      <c r="O729" s="141"/>
      <c r="P729" s="115" t="s">
        <v>83</v>
      </c>
      <c r="Q729" s="115">
        <v>59</v>
      </c>
      <c r="R729" s="115" t="s">
        <v>181</v>
      </c>
      <c r="S729" s="115" t="s">
        <v>231</v>
      </c>
      <c r="T729" s="115" t="s">
        <v>85</v>
      </c>
      <c r="U729" s="115" t="s">
        <v>86</v>
      </c>
      <c r="V729" s="115" t="s">
        <v>87</v>
      </c>
      <c r="W729" s="115" t="s">
        <v>101</v>
      </c>
      <c r="X729" s="115" t="s">
        <v>89</v>
      </c>
      <c r="Y729" s="115" t="s">
        <v>90</v>
      </c>
      <c r="Z729" s="115" t="s">
        <v>91</v>
      </c>
      <c r="AA729" s="115" t="s">
        <v>91</v>
      </c>
    </row>
    <row r="730" spans="1:27">
      <c r="A730" s="115">
        <v>7020344514</v>
      </c>
      <c r="B730" s="115" t="s">
        <v>67</v>
      </c>
      <c r="E730" s="115" t="s">
        <v>70</v>
      </c>
      <c r="F730" s="115" t="s">
        <v>71</v>
      </c>
      <c r="M730" s="115" t="s">
        <v>78</v>
      </c>
      <c r="O730" s="141"/>
      <c r="P730" s="115" t="s">
        <v>99</v>
      </c>
      <c r="Q730" s="115">
        <v>25</v>
      </c>
      <c r="R730" s="115" t="s">
        <v>181</v>
      </c>
      <c r="T730" s="115" t="s">
        <v>85</v>
      </c>
      <c r="U730" s="115" t="s">
        <v>86</v>
      </c>
      <c r="V730" s="115" t="s">
        <v>87</v>
      </c>
      <c r="W730" s="115" t="s">
        <v>101</v>
      </c>
      <c r="X730" s="115" t="s">
        <v>94</v>
      </c>
      <c r="Y730" s="115" t="s">
        <v>90</v>
      </c>
      <c r="Z730" s="115" t="s">
        <v>91</v>
      </c>
    </row>
    <row r="731" spans="1:27">
      <c r="A731" s="115">
        <v>5609435340</v>
      </c>
      <c r="B731" s="115" t="s">
        <v>67</v>
      </c>
      <c r="O731" s="141"/>
      <c r="P731" s="115" t="s">
        <v>83</v>
      </c>
      <c r="Q731" s="115">
        <v>50</v>
      </c>
      <c r="R731" s="115" t="s">
        <v>181</v>
      </c>
      <c r="S731" s="115" t="s">
        <v>196</v>
      </c>
      <c r="T731" s="115" t="s">
        <v>85</v>
      </c>
      <c r="U731" s="115" t="s">
        <v>86</v>
      </c>
      <c r="V731" s="115" t="s">
        <v>87</v>
      </c>
      <c r="W731" s="115" t="s">
        <v>101</v>
      </c>
      <c r="X731" s="115" t="s">
        <v>89</v>
      </c>
      <c r="Y731" s="115" t="s">
        <v>90</v>
      </c>
      <c r="Z731" s="115" t="s">
        <v>91</v>
      </c>
      <c r="AA731" s="115" t="s">
        <v>91</v>
      </c>
    </row>
    <row r="732" spans="1:27">
      <c r="A732" s="115">
        <v>6985467302</v>
      </c>
      <c r="B732" s="115" t="s">
        <v>67</v>
      </c>
      <c r="D732" s="115" t="s">
        <v>69</v>
      </c>
      <c r="G732" s="115" t="s">
        <v>72</v>
      </c>
      <c r="O732" s="141"/>
      <c r="P732" s="115" t="s">
        <v>83</v>
      </c>
      <c r="Q732" s="115">
        <v>30</v>
      </c>
      <c r="R732" s="115" t="s">
        <v>181</v>
      </c>
      <c r="S732" s="115" t="s">
        <v>239</v>
      </c>
      <c r="T732" s="115" t="s">
        <v>85</v>
      </c>
      <c r="U732" s="115" t="s">
        <v>86</v>
      </c>
      <c r="V732" s="115" t="s">
        <v>180</v>
      </c>
      <c r="W732" s="115" t="s">
        <v>88</v>
      </c>
      <c r="X732" s="115" t="s">
        <v>111</v>
      </c>
      <c r="Y732" s="115" t="s">
        <v>90</v>
      </c>
      <c r="Z732" s="115" t="s">
        <v>91</v>
      </c>
      <c r="AA732" s="115" t="s">
        <v>91</v>
      </c>
    </row>
    <row r="733" spans="1:27">
      <c r="A733" s="115">
        <v>6985450465</v>
      </c>
      <c r="B733" s="115" t="s">
        <v>67</v>
      </c>
      <c r="D733" s="115" t="s">
        <v>69</v>
      </c>
      <c r="G733" s="115" t="s">
        <v>72</v>
      </c>
      <c r="O733" s="141"/>
      <c r="P733" s="115" t="s">
        <v>83</v>
      </c>
      <c r="Q733" s="115">
        <v>30</v>
      </c>
      <c r="R733" s="115" t="s">
        <v>181</v>
      </c>
      <c r="S733" s="115" t="s">
        <v>239</v>
      </c>
      <c r="T733" s="115" t="s">
        <v>85</v>
      </c>
      <c r="U733" s="115" t="s">
        <v>86</v>
      </c>
      <c r="V733" s="115" t="s">
        <v>180</v>
      </c>
      <c r="W733" s="115" t="s">
        <v>88</v>
      </c>
      <c r="X733" s="115" t="s">
        <v>111</v>
      </c>
      <c r="Y733" s="115" t="s">
        <v>90</v>
      </c>
      <c r="Z733" s="115" t="s">
        <v>91</v>
      </c>
      <c r="AA733" s="115" t="s">
        <v>91</v>
      </c>
    </row>
    <row r="734" spans="1:27">
      <c r="A734" s="115">
        <v>7020356949</v>
      </c>
      <c r="B734" s="115" t="s">
        <v>67</v>
      </c>
      <c r="E734" s="115" t="s">
        <v>70</v>
      </c>
      <c r="K734" s="115" t="s">
        <v>76</v>
      </c>
      <c r="O734" s="141"/>
      <c r="P734" s="115" t="s">
        <v>83</v>
      </c>
      <c r="Q734" s="115">
        <v>16</v>
      </c>
      <c r="R734" s="115" t="s">
        <v>181</v>
      </c>
      <c r="S734" s="115" t="s">
        <v>203</v>
      </c>
      <c r="T734" s="115" t="s">
        <v>85</v>
      </c>
      <c r="U734" s="115" t="s">
        <v>86</v>
      </c>
      <c r="V734" s="115" t="s">
        <v>87</v>
      </c>
      <c r="W734" s="115" t="s">
        <v>93</v>
      </c>
      <c r="X734" s="115" t="s">
        <v>102</v>
      </c>
      <c r="Y734" s="115" t="s">
        <v>95</v>
      </c>
      <c r="Z734" s="115" t="s">
        <v>91</v>
      </c>
      <c r="AA734" s="115" t="s">
        <v>91</v>
      </c>
    </row>
    <row r="735" spans="1:27">
      <c r="A735" s="115">
        <v>7020358613</v>
      </c>
      <c r="B735" s="115" t="s">
        <v>67</v>
      </c>
      <c r="F735" s="115" t="s">
        <v>71</v>
      </c>
      <c r="M735" s="115" t="s">
        <v>78</v>
      </c>
      <c r="O735" s="141"/>
      <c r="P735" s="115" t="s">
        <v>83</v>
      </c>
      <c r="Q735" s="115">
        <v>28</v>
      </c>
      <c r="R735" s="115" t="s">
        <v>181</v>
      </c>
      <c r="S735" s="115" t="s">
        <v>219</v>
      </c>
      <c r="T735" s="115" t="s">
        <v>85</v>
      </c>
      <c r="U735" s="115" t="s">
        <v>86</v>
      </c>
      <c r="V735" s="115" t="s">
        <v>87</v>
      </c>
      <c r="W735" s="115" t="s">
        <v>93</v>
      </c>
      <c r="X735" s="115" t="s">
        <v>89</v>
      </c>
      <c r="Y735" s="115" t="s">
        <v>90</v>
      </c>
      <c r="Z735" s="115" t="s">
        <v>91</v>
      </c>
      <c r="AA735" s="115" t="s">
        <v>91</v>
      </c>
    </row>
    <row r="736" spans="1:27">
      <c r="A736" s="115">
        <v>7045777256</v>
      </c>
      <c r="E736" s="115" t="s">
        <v>70</v>
      </c>
      <c r="I736" s="115" t="s">
        <v>74</v>
      </c>
      <c r="O736" s="141"/>
      <c r="P736" s="115" t="s">
        <v>99</v>
      </c>
      <c r="Q736" s="115">
        <v>59</v>
      </c>
      <c r="R736" s="115" t="s">
        <v>181</v>
      </c>
      <c r="S736" s="115" t="s">
        <v>194</v>
      </c>
      <c r="T736" s="115" t="s">
        <v>85</v>
      </c>
      <c r="U736" s="115" t="s">
        <v>86</v>
      </c>
      <c r="V736" s="115" t="s">
        <v>87</v>
      </c>
      <c r="W736" s="115" t="s">
        <v>101</v>
      </c>
      <c r="X736" s="115" t="s">
        <v>94</v>
      </c>
      <c r="Y736" s="115" t="s">
        <v>90</v>
      </c>
      <c r="Z736" s="115" t="s">
        <v>91</v>
      </c>
      <c r="AA736" s="115" t="s">
        <v>86</v>
      </c>
    </row>
    <row r="737" spans="1:27">
      <c r="A737" s="115">
        <v>5586470790</v>
      </c>
      <c r="B737" s="115" t="s">
        <v>67</v>
      </c>
      <c r="O737" s="141"/>
      <c r="P737" s="115" t="s">
        <v>83</v>
      </c>
      <c r="Q737" s="115">
        <v>61</v>
      </c>
      <c r="R737" s="115" t="s">
        <v>181</v>
      </c>
      <c r="S737" s="115" t="s">
        <v>441</v>
      </c>
      <c r="T737" s="115" t="s">
        <v>85</v>
      </c>
      <c r="U737" s="115" t="s">
        <v>86</v>
      </c>
      <c r="V737" s="115" t="s">
        <v>87</v>
      </c>
      <c r="W737" s="115" t="s">
        <v>101</v>
      </c>
      <c r="X737" s="115" t="s">
        <v>111</v>
      </c>
      <c r="Y737" s="115" t="s">
        <v>90</v>
      </c>
      <c r="Z737" s="115" t="s">
        <v>91</v>
      </c>
      <c r="AA737" s="115" t="s">
        <v>91</v>
      </c>
    </row>
    <row r="738" spans="1:27">
      <c r="A738" s="115">
        <v>6988283064</v>
      </c>
      <c r="B738" s="115" t="s">
        <v>67</v>
      </c>
      <c r="E738" s="115" t="s">
        <v>70</v>
      </c>
      <c r="M738" s="115" t="s">
        <v>78</v>
      </c>
      <c r="O738" s="141"/>
      <c r="P738" s="115" t="s">
        <v>99</v>
      </c>
      <c r="Q738" s="115">
        <v>54</v>
      </c>
      <c r="R738" s="115" t="s">
        <v>84</v>
      </c>
      <c r="S738" s="115" t="s">
        <v>121</v>
      </c>
      <c r="T738" s="115" t="s">
        <v>92</v>
      </c>
      <c r="U738" s="115" t="s">
        <v>86</v>
      </c>
      <c r="V738" s="115" t="s">
        <v>87</v>
      </c>
      <c r="W738" s="115" t="s">
        <v>88</v>
      </c>
      <c r="X738" s="115" t="s">
        <v>111</v>
      </c>
      <c r="Y738" s="115" t="s">
        <v>113</v>
      </c>
      <c r="Z738" s="115" t="s">
        <v>91</v>
      </c>
      <c r="AA738" s="115" t="s">
        <v>91</v>
      </c>
    </row>
    <row r="739" spans="1:27">
      <c r="A739" s="115">
        <v>7045767642</v>
      </c>
      <c r="B739" s="115" t="s">
        <v>67</v>
      </c>
      <c r="D739" s="115" t="s">
        <v>69</v>
      </c>
      <c r="G739" s="115" t="s">
        <v>72</v>
      </c>
      <c r="O739" s="141"/>
      <c r="P739" s="115" t="s">
        <v>83</v>
      </c>
      <c r="Q739" s="115">
        <v>75</v>
      </c>
      <c r="R739" s="115" t="s">
        <v>181</v>
      </c>
      <c r="S739" s="115" t="s">
        <v>190</v>
      </c>
      <c r="T739" s="115" t="s">
        <v>85</v>
      </c>
      <c r="U739" s="115" t="s">
        <v>86</v>
      </c>
      <c r="V739" s="115" t="s">
        <v>137</v>
      </c>
      <c r="W739" s="115" t="s">
        <v>100</v>
      </c>
      <c r="X739" s="115" t="s">
        <v>102</v>
      </c>
      <c r="Y739" s="115" t="s">
        <v>106</v>
      </c>
      <c r="Z739" s="115" t="s">
        <v>91</v>
      </c>
      <c r="AA739" s="115" t="s">
        <v>91</v>
      </c>
    </row>
    <row r="740" spans="1:27">
      <c r="A740" s="115">
        <v>7011535483</v>
      </c>
      <c r="B740" s="115" t="s">
        <v>67</v>
      </c>
      <c r="E740" s="115" t="s">
        <v>70</v>
      </c>
      <c r="O740" s="141"/>
      <c r="P740" s="115" t="s">
        <v>83</v>
      </c>
      <c r="Q740" s="115">
        <v>88</v>
      </c>
      <c r="R740" s="115" t="s">
        <v>84</v>
      </c>
      <c r="S740" s="115" t="s">
        <v>133</v>
      </c>
      <c r="T740" s="115" t="s">
        <v>97</v>
      </c>
      <c r="U740" s="115" t="s">
        <v>86</v>
      </c>
      <c r="V740" s="115" t="s">
        <v>87</v>
      </c>
      <c r="W740" s="115" t="s">
        <v>101</v>
      </c>
      <c r="X740" s="115" t="s">
        <v>94</v>
      </c>
      <c r="Y740" s="115" t="s">
        <v>106</v>
      </c>
      <c r="AA740" s="115" t="s">
        <v>91</v>
      </c>
    </row>
    <row r="741" spans="1:27">
      <c r="A741" s="115">
        <v>5584549991</v>
      </c>
      <c r="B741" s="115" t="s">
        <v>67</v>
      </c>
      <c r="M741" s="115" t="s">
        <v>78</v>
      </c>
      <c r="O741" s="141"/>
      <c r="P741" s="115" t="s">
        <v>83</v>
      </c>
      <c r="Q741" s="115">
        <v>36</v>
      </c>
      <c r="R741" s="115" t="s">
        <v>181</v>
      </c>
      <c r="S741" s="115" t="s">
        <v>193</v>
      </c>
      <c r="T741" s="115" t="s">
        <v>85</v>
      </c>
      <c r="U741" s="115" t="s">
        <v>86</v>
      </c>
      <c r="V741" s="115" t="s">
        <v>87</v>
      </c>
      <c r="W741" s="115" t="s">
        <v>100</v>
      </c>
      <c r="X741" s="115" t="s">
        <v>109</v>
      </c>
      <c r="Y741" s="115" t="s">
        <v>90</v>
      </c>
      <c r="Z741" s="115" t="s">
        <v>91</v>
      </c>
      <c r="AA741" s="115" t="s">
        <v>91</v>
      </c>
    </row>
    <row r="742" spans="1:27">
      <c r="A742" s="115">
        <v>6985131244</v>
      </c>
      <c r="B742" s="115" t="s">
        <v>67</v>
      </c>
      <c r="H742" s="115" t="s">
        <v>73</v>
      </c>
      <c r="K742" s="115" t="s">
        <v>76</v>
      </c>
      <c r="O742" s="141"/>
      <c r="P742" s="115" t="s">
        <v>83</v>
      </c>
      <c r="Q742" s="115">
        <v>55</v>
      </c>
      <c r="R742" s="115" t="s">
        <v>181</v>
      </c>
      <c r="S742" s="115" t="s">
        <v>206</v>
      </c>
      <c r="U742" s="115" t="s">
        <v>91</v>
      </c>
      <c r="V742" s="115" t="s">
        <v>137</v>
      </c>
      <c r="W742" s="115" t="s">
        <v>93</v>
      </c>
      <c r="X742" s="115" t="s">
        <v>89</v>
      </c>
      <c r="Z742" s="115" t="s">
        <v>86</v>
      </c>
      <c r="AA742" s="115" t="s">
        <v>91</v>
      </c>
    </row>
    <row r="743" spans="1:27">
      <c r="A743" s="115">
        <v>5584571278</v>
      </c>
      <c r="B743" s="115" t="s">
        <v>67</v>
      </c>
      <c r="F743" s="115" t="s">
        <v>71</v>
      </c>
      <c r="N743" s="115" t="s">
        <v>79</v>
      </c>
      <c r="O743" s="141"/>
      <c r="P743" s="115" t="s">
        <v>83</v>
      </c>
      <c r="Q743" s="115">
        <v>57</v>
      </c>
      <c r="R743" s="115" t="s">
        <v>181</v>
      </c>
    </row>
    <row r="744" spans="1:27">
      <c r="A744" s="115">
        <v>7045753843</v>
      </c>
      <c r="B744" s="115" t="s">
        <v>67</v>
      </c>
      <c r="K744" s="115" t="s">
        <v>76</v>
      </c>
      <c r="O744" s="141"/>
      <c r="P744" s="115" t="s">
        <v>83</v>
      </c>
      <c r="Q744" s="115">
        <v>80</v>
      </c>
      <c r="R744" s="115" t="s">
        <v>181</v>
      </c>
      <c r="S744" s="115" t="s">
        <v>206</v>
      </c>
      <c r="T744" s="115" t="s">
        <v>85</v>
      </c>
      <c r="V744" s="115" t="s">
        <v>137</v>
      </c>
      <c r="X744" s="115" t="s">
        <v>89</v>
      </c>
      <c r="Y744" s="115" t="s">
        <v>106</v>
      </c>
      <c r="Z744" s="115" t="s">
        <v>91</v>
      </c>
      <c r="AA744" s="115" t="s">
        <v>91</v>
      </c>
    </row>
    <row r="745" spans="1:27">
      <c r="A745" s="115">
        <v>7020357343</v>
      </c>
      <c r="B745" s="115" t="s">
        <v>67</v>
      </c>
      <c r="F745" s="115" t="s">
        <v>71</v>
      </c>
      <c r="G745" s="115" t="s">
        <v>72</v>
      </c>
      <c r="J745" s="115" t="s">
        <v>75</v>
      </c>
      <c r="K745" s="115" t="s">
        <v>76</v>
      </c>
      <c r="M745" s="115" t="s">
        <v>78</v>
      </c>
      <c r="O745" s="141"/>
      <c r="P745" s="115" t="s">
        <v>83</v>
      </c>
      <c r="Q745" s="115">
        <v>59</v>
      </c>
      <c r="R745" s="115" t="s">
        <v>181</v>
      </c>
      <c r="S745" s="115" t="s">
        <v>194</v>
      </c>
      <c r="T745" s="115" t="s">
        <v>85</v>
      </c>
      <c r="U745" s="115" t="s">
        <v>86</v>
      </c>
      <c r="V745" s="115" t="s">
        <v>87</v>
      </c>
      <c r="W745" s="115" t="s">
        <v>101</v>
      </c>
      <c r="X745" s="115" t="s">
        <v>94</v>
      </c>
      <c r="Y745" s="115" t="s">
        <v>90</v>
      </c>
      <c r="Z745" s="115" t="s">
        <v>91</v>
      </c>
      <c r="AA745" s="115" t="s">
        <v>91</v>
      </c>
    </row>
    <row r="746" spans="1:27">
      <c r="A746" s="115">
        <v>5597977994</v>
      </c>
      <c r="K746" s="115" t="s">
        <v>76</v>
      </c>
      <c r="M746" s="115" t="s">
        <v>78</v>
      </c>
      <c r="O746" s="141"/>
      <c r="P746" s="115" t="s">
        <v>83</v>
      </c>
      <c r="Q746" s="115">
        <v>16</v>
      </c>
      <c r="R746" s="115" t="s">
        <v>181</v>
      </c>
      <c r="S746" s="115" t="s">
        <v>209</v>
      </c>
      <c r="T746" s="115" t="s">
        <v>443</v>
      </c>
      <c r="U746" s="115" t="s">
        <v>91</v>
      </c>
      <c r="V746" s="115" t="s">
        <v>108</v>
      </c>
      <c r="W746" s="115" t="s">
        <v>100</v>
      </c>
      <c r="X746" s="115" t="s">
        <v>102</v>
      </c>
      <c r="Y746" s="115" t="s">
        <v>95</v>
      </c>
      <c r="Z746" s="115" t="s">
        <v>91</v>
      </c>
    </row>
    <row r="747" spans="1:27">
      <c r="A747" s="115">
        <v>7045753561</v>
      </c>
      <c r="C747" s="115" t="s">
        <v>68</v>
      </c>
      <c r="M747" s="115" t="s">
        <v>78</v>
      </c>
      <c r="O747" s="141"/>
      <c r="P747" s="115" t="s">
        <v>99</v>
      </c>
      <c r="Q747" s="115">
        <v>65</v>
      </c>
      <c r="R747" s="115" t="s">
        <v>181</v>
      </c>
      <c r="S747" s="115" t="s">
        <v>200</v>
      </c>
      <c r="T747" s="115" t="s">
        <v>85</v>
      </c>
      <c r="V747" s="115" t="s">
        <v>497</v>
      </c>
      <c r="W747" s="115" t="s">
        <v>88</v>
      </c>
      <c r="X747" s="115" t="s">
        <v>120</v>
      </c>
      <c r="Y747" s="115" t="s">
        <v>90</v>
      </c>
      <c r="Z747" s="115" t="s">
        <v>91</v>
      </c>
    </row>
    <row r="748" spans="1:27">
      <c r="A748" s="115">
        <v>7044852737</v>
      </c>
      <c r="B748" s="115" t="s">
        <v>67</v>
      </c>
      <c r="O748" s="141"/>
      <c r="P748" s="115" t="s">
        <v>83</v>
      </c>
      <c r="Q748" s="115">
        <v>88</v>
      </c>
      <c r="R748" s="115" t="s">
        <v>84</v>
      </c>
      <c r="S748" s="115" t="s">
        <v>493</v>
      </c>
      <c r="T748" s="115" t="s">
        <v>85</v>
      </c>
      <c r="U748" s="115" t="s">
        <v>86</v>
      </c>
      <c r="V748" s="115" t="s">
        <v>87</v>
      </c>
      <c r="W748" s="115" t="s">
        <v>96</v>
      </c>
      <c r="X748" s="115" t="s">
        <v>112</v>
      </c>
      <c r="Y748" s="115" t="s">
        <v>106</v>
      </c>
      <c r="Z748" s="115" t="s">
        <v>91</v>
      </c>
      <c r="AA748" s="115" t="s">
        <v>86</v>
      </c>
    </row>
    <row r="749" spans="1:27">
      <c r="A749" s="115">
        <v>6985436434</v>
      </c>
      <c r="B749" s="115" t="s">
        <v>67</v>
      </c>
      <c r="E749" s="115" t="s">
        <v>70</v>
      </c>
      <c r="G749" s="115" t="s">
        <v>72</v>
      </c>
      <c r="M749" s="115" t="s">
        <v>78</v>
      </c>
      <c r="O749" s="141"/>
      <c r="P749" s="115" t="s">
        <v>83</v>
      </c>
      <c r="Q749" s="115">
        <v>74</v>
      </c>
      <c r="R749" s="115" t="s">
        <v>84</v>
      </c>
      <c r="S749" s="115" t="s">
        <v>152</v>
      </c>
      <c r="T749" s="115" t="s">
        <v>85</v>
      </c>
      <c r="U749" s="115" t="s">
        <v>86</v>
      </c>
      <c r="V749" s="115" t="s">
        <v>87</v>
      </c>
      <c r="W749" s="115" t="s">
        <v>96</v>
      </c>
      <c r="X749" s="115" t="s">
        <v>89</v>
      </c>
      <c r="Y749" s="115" t="s">
        <v>106</v>
      </c>
      <c r="AA749" s="115" t="s">
        <v>86</v>
      </c>
    </row>
    <row r="750" spans="1:27">
      <c r="A750" s="115">
        <v>5584588694</v>
      </c>
      <c r="B750" s="115" t="s">
        <v>67</v>
      </c>
      <c r="M750" s="115" t="s">
        <v>78</v>
      </c>
      <c r="O750" s="141"/>
      <c r="P750" s="115" t="s">
        <v>83</v>
      </c>
      <c r="Q750" s="115">
        <v>35</v>
      </c>
      <c r="R750" s="115" t="s">
        <v>181</v>
      </c>
      <c r="S750" s="115" t="s">
        <v>205</v>
      </c>
      <c r="T750" s="115" t="s">
        <v>114</v>
      </c>
      <c r="U750" s="115" t="s">
        <v>91</v>
      </c>
      <c r="V750" s="115" t="s">
        <v>137</v>
      </c>
      <c r="W750" s="115" t="s">
        <v>96</v>
      </c>
      <c r="X750" s="115" t="s">
        <v>89</v>
      </c>
      <c r="Y750" s="115" t="s">
        <v>90</v>
      </c>
      <c r="Z750" s="115" t="s">
        <v>91</v>
      </c>
      <c r="AA750" s="115" t="s">
        <v>91</v>
      </c>
    </row>
    <row r="751" spans="1:27">
      <c r="A751" s="115">
        <v>7044853354</v>
      </c>
      <c r="B751" s="115" t="s">
        <v>67</v>
      </c>
      <c r="M751" s="115" t="s">
        <v>78</v>
      </c>
      <c r="O751" s="141"/>
      <c r="P751" s="115" t="s">
        <v>99</v>
      </c>
      <c r="Q751" s="115">
        <v>50</v>
      </c>
      <c r="R751" s="115" t="s">
        <v>84</v>
      </c>
      <c r="S751" s="115" t="s">
        <v>152</v>
      </c>
      <c r="T751" s="115" t="s">
        <v>85</v>
      </c>
      <c r="U751" s="115" t="s">
        <v>91</v>
      </c>
      <c r="V751" s="115" t="s">
        <v>87</v>
      </c>
      <c r="W751" s="115" t="s">
        <v>88</v>
      </c>
      <c r="X751" s="115" t="s">
        <v>102</v>
      </c>
      <c r="Y751" s="115" t="s">
        <v>90</v>
      </c>
      <c r="Z751" s="115" t="s">
        <v>91</v>
      </c>
      <c r="AA751" s="115" t="s">
        <v>91</v>
      </c>
    </row>
    <row r="752" spans="1:27">
      <c r="A752" s="115">
        <v>5609429417</v>
      </c>
      <c r="B752" s="115" t="s">
        <v>67</v>
      </c>
      <c r="O752" s="141"/>
    </row>
    <row r="753" spans="1:27">
      <c r="A753" s="115">
        <v>5586742659</v>
      </c>
      <c r="B753" s="115" t="s">
        <v>67</v>
      </c>
      <c r="G753" s="115" t="s">
        <v>72</v>
      </c>
      <c r="O753" s="141"/>
      <c r="P753" s="115" t="s">
        <v>83</v>
      </c>
      <c r="Q753" s="115">
        <v>84</v>
      </c>
      <c r="R753" s="115" t="s">
        <v>181</v>
      </c>
      <c r="S753" s="115" t="s">
        <v>183</v>
      </c>
    </row>
    <row r="754" spans="1:27">
      <c r="A754" s="115">
        <v>5596713775</v>
      </c>
      <c r="B754" s="115" t="s">
        <v>67</v>
      </c>
      <c r="D754" s="115" t="s">
        <v>69</v>
      </c>
      <c r="E754" s="115" t="s">
        <v>70</v>
      </c>
      <c r="G754" s="115" t="s">
        <v>72</v>
      </c>
      <c r="I754" s="115" t="s">
        <v>74</v>
      </c>
      <c r="M754" s="115" t="s">
        <v>78</v>
      </c>
      <c r="O754" s="141"/>
      <c r="P754" s="115" t="s">
        <v>99</v>
      </c>
      <c r="Q754" s="115">
        <v>19</v>
      </c>
      <c r="R754" s="115" t="s">
        <v>84</v>
      </c>
      <c r="S754" s="115" t="s">
        <v>453</v>
      </c>
      <c r="T754" s="115" t="s">
        <v>107</v>
      </c>
      <c r="U754" s="115" t="s">
        <v>91</v>
      </c>
      <c r="V754" s="115" t="s">
        <v>108</v>
      </c>
      <c r="W754" s="115" t="s">
        <v>96</v>
      </c>
      <c r="X754" s="115" t="s">
        <v>112</v>
      </c>
      <c r="Y754" s="115" t="s">
        <v>95</v>
      </c>
      <c r="Z754" s="115" t="s">
        <v>91</v>
      </c>
    </row>
    <row r="755" spans="1:27">
      <c r="A755" s="115">
        <v>6982462306</v>
      </c>
      <c r="B755" s="115" t="s">
        <v>67</v>
      </c>
      <c r="E755" s="115" t="s">
        <v>70</v>
      </c>
      <c r="O755" s="141"/>
      <c r="P755" s="115" t="s">
        <v>83</v>
      </c>
      <c r="Q755" s="115">
        <v>62</v>
      </c>
      <c r="R755" s="115" t="s">
        <v>181</v>
      </c>
      <c r="S755" s="115" t="s">
        <v>478</v>
      </c>
      <c r="T755" s="115" t="s">
        <v>85</v>
      </c>
      <c r="U755" s="115" t="s">
        <v>86</v>
      </c>
      <c r="W755" s="115" t="s">
        <v>100</v>
      </c>
      <c r="X755" s="115" t="s">
        <v>102</v>
      </c>
      <c r="Y755" s="115" t="s">
        <v>113</v>
      </c>
      <c r="Z755" s="115" t="s">
        <v>91</v>
      </c>
      <c r="AA755" s="115" t="s">
        <v>91</v>
      </c>
    </row>
    <row r="756" spans="1:27">
      <c r="A756" s="115">
        <v>5609427271</v>
      </c>
      <c r="B756" s="115" t="s">
        <v>67</v>
      </c>
      <c r="D756" s="115" t="s">
        <v>69</v>
      </c>
      <c r="E756" s="115" t="s">
        <v>70</v>
      </c>
      <c r="M756" s="115" t="s">
        <v>78</v>
      </c>
      <c r="N756" s="115" t="s">
        <v>79</v>
      </c>
      <c r="O756" s="141"/>
      <c r="P756" s="115" t="s">
        <v>83</v>
      </c>
      <c r="Q756" s="115">
        <v>25</v>
      </c>
      <c r="R756" s="115" t="s">
        <v>181</v>
      </c>
      <c r="S756" s="115" t="s">
        <v>201</v>
      </c>
      <c r="T756" s="115" t="s">
        <v>92</v>
      </c>
      <c r="U756" s="115" t="s">
        <v>86</v>
      </c>
      <c r="V756" s="115" t="s">
        <v>161</v>
      </c>
      <c r="W756" s="115" t="s">
        <v>88</v>
      </c>
      <c r="X756" s="115" t="s">
        <v>111</v>
      </c>
      <c r="Y756" s="115" t="s">
        <v>90</v>
      </c>
      <c r="Z756" s="115" t="s">
        <v>91</v>
      </c>
      <c r="AA756" s="115" t="s">
        <v>91</v>
      </c>
    </row>
    <row r="757" spans="1:27">
      <c r="A757" s="115">
        <v>7045788643</v>
      </c>
      <c r="B757" s="115" t="s">
        <v>67</v>
      </c>
      <c r="O757" s="141"/>
      <c r="P757" s="115" t="s">
        <v>83</v>
      </c>
      <c r="R757" s="115" t="s">
        <v>181</v>
      </c>
      <c r="S757" s="115" t="s">
        <v>238</v>
      </c>
      <c r="T757" s="115" t="s">
        <v>85</v>
      </c>
      <c r="U757" s="115" t="s">
        <v>86</v>
      </c>
      <c r="V757" s="115" t="s">
        <v>87</v>
      </c>
      <c r="W757" s="115" t="s">
        <v>101</v>
      </c>
      <c r="X757" s="115" t="s">
        <v>111</v>
      </c>
      <c r="Y757" s="115" t="s">
        <v>106</v>
      </c>
      <c r="Z757" s="115" t="s">
        <v>91</v>
      </c>
      <c r="AA757" s="115" t="s">
        <v>91</v>
      </c>
    </row>
    <row r="758" spans="1:27">
      <c r="A758" s="115">
        <v>6985156853</v>
      </c>
      <c r="E758" s="115" t="s">
        <v>70</v>
      </c>
      <c r="O758" s="141"/>
      <c r="P758" s="115" t="s">
        <v>83</v>
      </c>
      <c r="Q758" s="115">
        <v>54</v>
      </c>
      <c r="R758" s="115" t="s">
        <v>181</v>
      </c>
      <c r="S758" s="115" t="s">
        <v>190</v>
      </c>
      <c r="T758" s="115" t="s">
        <v>85</v>
      </c>
      <c r="U758" s="115" t="s">
        <v>86</v>
      </c>
      <c r="V758" s="115" t="s">
        <v>87</v>
      </c>
      <c r="X758" s="115" t="s">
        <v>114</v>
      </c>
      <c r="Y758" s="115" t="s">
        <v>98</v>
      </c>
      <c r="Z758" s="115" t="s">
        <v>91</v>
      </c>
      <c r="AA758" s="115" t="s">
        <v>86</v>
      </c>
    </row>
    <row r="759" spans="1:27">
      <c r="A759" s="115">
        <v>7045757208</v>
      </c>
      <c r="B759" s="115" t="s">
        <v>67</v>
      </c>
      <c r="C759" s="115" t="s">
        <v>68</v>
      </c>
      <c r="F759" s="115" t="s">
        <v>71</v>
      </c>
      <c r="G759" s="115" t="s">
        <v>72</v>
      </c>
      <c r="I759" s="115" t="s">
        <v>74</v>
      </c>
      <c r="L759" s="115" t="s">
        <v>77</v>
      </c>
      <c r="O759" s="141"/>
      <c r="P759" s="115" t="s">
        <v>99</v>
      </c>
      <c r="Q759" s="115">
        <v>90</v>
      </c>
      <c r="R759" s="115" t="s">
        <v>181</v>
      </c>
      <c r="S759" s="115" t="s">
        <v>438</v>
      </c>
      <c r="T759" s="115" t="s">
        <v>85</v>
      </c>
      <c r="U759" s="115" t="s">
        <v>86</v>
      </c>
      <c r="V759" s="115" t="s">
        <v>87</v>
      </c>
      <c r="W759" s="115" t="s">
        <v>101</v>
      </c>
      <c r="X759" s="115" t="s">
        <v>94</v>
      </c>
      <c r="Y759" s="115" t="s">
        <v>106</v>
      </c>
      <c r="Z759" s="115" t="s">
        <v>91</v>
      </c>
      <c r="AA759" s="115" t="s">
        <v>86</v>
      </c>
    </row>
    <row r="760" spans="1:27">
      <c r="A760" s="115">
        <v>5609589005</v>
      </c>
      <c r="B760" s="115" t="s">
        <v>67</v>
      </c>
      <c r="J760" s="115" t="s">
        <v>75</v>
      </c>
      <c r="M760" s="115" t="s">
        <v>78</v>
      </c>
      <c r="O760" s="141"/>
      <c r="P760" s="115" t="s">
        <v>83</v>
      </c>
      <c r="Q760" s="115">
        <v>61</v>
      </c>
      <c r="R760" s="115" t="s">
        <v>181</v>
      </c>
      <c r="S760" s="115" t="s">
        <v>244</v>
      </c>
      <c r="T760" s="115" t="s">
        <v>85</v>
      </c>
      <c r="U760" s="115" t="s">
        <v>86</v>
      </c>
      <c r="V760" s="115" t="s">
        <v>87</v>
      </c>
      <c r="W760" s="115" t="s">
        <v>88</v>
      </c>
      <c r="X760" s="115" t="s">
        <v>111</v>
      </c>
      <c r="Y760" s="115" t="s">
        <v>90</v>
      </c>
      <c r="Z760" s="115" t="s">
        <v>91</v>
      </c>
      <c r="AA760" s="115" t="s">
        <v>91</v>
      </c>
    </row>
    <row r="761" spans="1:27">
      <c r="A761" s="115">
        <v>7044863279</v>
      </c>
      <c r="B761" s="115" t="s">
        <v>67</v>
      </c>
      <c r="C761" s="115" t="s">
        <v>68</v>
      </c>
      <c r="E761" s="115" t="s">
        <v>70</v>
      </c>
      <c r="G761" s="115" t="s">
        <v>72</v>
      </c>
      <c r="I761" s="115" t="s">
        <v>74</v>
      </c>
      <c r="O761" s="141"/>
      <c r="P761" s="115" t="s">
        <v>83</v>
      </c>
      <c r="Q761" s="115">
        <v>82</v>
      </c>
      <c r="R761" s="115" t="s">
        <v>181</v>
      </c>
      <c r="S761" s="115" t="s">
        <v>208</v>
      </c>
      <c r="T761" s="115" t="s">
        <v>85</v>
      </c>
      <c r="V761" s="115" t="s">
        <v>139</v>
      </c>
      <c r="W761" s="115" t="s">
        <v>100</v>
      </c>
      <c r="X761" s="115" t="s">
        <v>102</v>
      </c>
      <c r="Y761" s="115" t="s">
        <v>106</v>
      </c>
      <c r="Z761" s="115" t="s">
        <v>91</v>
      </c>
      <c r="AA761" s="115" t="s">
        <v>86</v>
      </c>
    </row>
    <row r="762" spans="1:27">
      <c r="A762" s="115">
        <v>7044848152</v>
      </c>
      <c r="B762" s="115" t="s">
        <v>67</v>
      </c>
      <c r="O762" s="141"/>
      <c r="P762" s="115" t="s">
        <v>99</v>
      </c>
      <c r="Q762" s="115">
        <v>87</v>
      </c>
      <c r="R762" s="115" t="s">
        <v>84</v>
      </c>
      <c r="S762" s="115" t="s">
        <v>195</v>
      </c>
      <c r="T762" s="115" t="s">
        <v>85</v>
      </c>
      <c r="U762" s="115" t="s">
        <v>86</v>
      </c>
      <c r="V762" s="115" t="s">
        <v>87</v>
      </c>
      <c r="W762" s="115" t="s">
        <v>104</v>
      </c>
      <c r="X762" s="115" t="s">
        <v>94</v>
      </c>
      <c r="Y762" s="115" t="s">
        <v>106</v>
      </c>
      <c r="Z762" s="115" t="s">
        <v>91</v>
      </c>
      <c r="AA762" s="115" t="s">
        <v>86</v>
      </c>
    </row>
    <row r="763" spans="1:27">
      <c r="A763" s="115">
        <v>5585091280</v>
      </c>
      <c r="H763" s="115" t="s">
        <v>73</v>
      </c>
      <c r="O763" s="141"/>
      <c r="P763" s="115" t="s">
        <v>116</v>
      </c>
      <c r="Q763" s="115">
        <v>55</v>
      </c>
      <c r="R763" s="115" t="s">
        <v>181</v>
      </c>
      <c r="S763" s="115" t="s">
        <v>227</v>
      </c>
      <c r="T763" s="115" t="s">
        <v>85</v>
      </c>
      <c r="U763" s="115" t="s">
        <v>86</v>
      </c>
      <c r="V763" s="115" t="s">
        <v>87</v>
      </c>
      <c r="W763" s="115" t="s">
        <v>101</v>
      </c>
      <c r="X763" s="115" t="s">
        <v>89</v>
      </c>
      <c r="Y763" s="115" t="s">
        <v>90</v>
      </c>
      <c r="Z763" s="115" t="s">
        <v>91</v>
      </c>
      <c r="AA763" s="115" t="s">
        <v>91</v>
      </c>
    </row>
    <row r="764" spans="1:27">
      <c r="A764" s="115">
        <v>5609453420</v>
      </c>
      <c r="B764" s="115" t="s">
        <v>67</v>
      </c>
      <c r="O764" s="141"/>
      <c r="P764" s="115" t="s">
        <v>83</v>
      </c>
      <c r="Q764" s="115">
        <v>66</v>
      </c>
      <c r="R764" s="115" t="s">
        <v>181</v>
      </c>
      <c r="S764" s="115" t="s">
        <v>430</v>
      </c>
      <c r="T764" s="115" t="s">
        <v>85</v>
      </c>
      <c r="U764" s="115" t="s">
        <v>86</v>
      </c>
      <c r="V764" s="115" t="s">
        <v>87</v>
      </c>
      <c r="W764" s="115" t="s">
        <v>100</v>
      </c>
      <c r="X764" s="115" t="s">
        <v>111</v>
      </c>
      <c r="Y764" s="115" t="s">
        <v>90</v>
      </c>
      <c r="Z764" s="115" t="s">
        <v>91</v>
      </c>
      <c r="AA764" s="115" t="s">
        <v>91</v>
      </c>
    </row>
    <row r="765" spans="1:27">
      <c r="A765" s="115">
        <v>5605118140</v>
      </c>
      <c r="M765" s="115" t="s">
        <v>78</v>
      </c>
      <c r="O765" s="141"/>
    </row>
    <row r="766" spans="1:27">
      <c r="A766" s="115">
        <v>5606665760</v>
      </c>
      <c r="B766" s="115" t="s">
        <v>67</v>
      </c>
      <c r="O766" s="141"/>
      <c r="P766" s="115" t="s">
        <v>83</v>
      </c>
      <c r="Q766" s="115">
        <v>50</v>
      </c>
      <c r="R766" s="115" t="s">
        <v>84</v>
      </c>
      <c r="S766" s="115" t="s">
        <v>428</v>
      </c>
      <c r="T766" s="115" t="s">
        <v>85</v>
      </c>
      <c r="U766" s="115" t="s">
        <v>86</v>
      </c>
      <c r="V766" s="115" t="s">
        <v>87</v>
      </c>
      <c r="W766" s="115" t="s">
        <v>88</v>
      </c>
      <c r="X766" s="115" t="s">
        <v>102</v>
      </c>
      <c r="Y766" s="115" t="s">
        <v>90</v>
      </c>
      <c r="Z766" s="115" t="s">
        <v>91</v>
      </c>
      <c r="AA766" s="115" t="s">
        <v>91</v>
      </c>
    </row>
    <row r="767" spans="1:27">
      <c r="A767" s="115">
        <v>7010998086</v>
      </c>
      <c r="B767" s="115" t="s">
        <v>67</v>
      </c>
      <c r="O767" s="141"/>
      <c r="P767" s="115" t="s">
        <v>99</v>
      </c>
      <c r="Q767" s="115">
        <v>80</v>
      </c>
      <c r="R767" s="115" t="s">
        <v>84</v>
      </c>
      <c r="S767" s="115" t="s">
        <v>129</v>
      </c>
      <c r="T767" s="115" t="s">
        <v>97</v>
      </c>
      <c r="U767" s="115" t="s">
        <v>86</v>
      </c>
      <c r="V767" s="115" t="s">
        <v>87</v>
      </c>
      <c r="W767" s="115" t="s">
        <v>100</v>
      </c>
      <c r="X767" s="115" t="s">
        <v>89</v>
      </c>
      <c r="Y767" s="115" t="s">
        <v>106</v>
      </c>
      <c r="Z767" s="115" t="s">
        <v>91</v>
      </c>
      <c r="AA767" s="115" t="s">
        <v>91</v>
      </c>
    </row>
    <row r="768" spans="1:27">
      <c r="A768" s="115">
        <v>7045768190</v>
      </c>
      <c r="M768" s="115" t="s">
        <v>78</v>
      </c>
      <c r="O768" s="141"/>
      <c r="P768" s="115" t="s">
        <v>83</v>
      </c>
      <c r="Q768" s="115">
        <v>32</v>
      </c>
      <c r="R768" s="115" t="s">
        <v>181</v>
      </c>
      <c r="S768" s="115" t="s">
        <v>190</v>
      </c>
      <c r="T768" s="115" t="s">
        <v>85</v>
      </c>
      <c r="U768" s="115" t="s">
        <v>86</v>
      </c>
      <c r="V768" s="115" t="s">
        <v>87</v>
      </c>
      <c r="W768" s="115" t="s">
        <v>100</v>
      </c>
      <c r="X768" s="115" t="s">
        <v>111</v>
      </c>
      <c r="Y768" s="115" t="s">
        <v>90</v>
      </c>
      <c r="Z768" s="115" t="s">
        <v>91</v>
      </c>
      <c r="AA768" s="115" t="s">
        <v>91</v>
      </c>
    </row>
    <row r="769" spans="1:27">
      <c r="A769" s="115">
        <v>7011313565</v>
      </c>
      <c r="E769" s="115" t="s">
        <v>70</v>
      </c>
      <c r="F769" s="115" t="s">
        <v>71</v>
      </c>
      <c r="G769" s="115" t="s">
        <v>72</v>
      </c>
      <c r="O769" s="141"/>
      <c r="P769" s="115" t="s">
        <v>83</v>
      </c>
      <c r="Q769" s="115">
        <v>90</v>
      </c>
      <c r="R769" s="115" t="s">
        <v>84</v>
      </c>
      <c r="S769" s="115" t="s">
        <v>143</v>
      </c>
      <c r="T769" s="115" t="s">
        <v>97</v>
      </c>
      <c r="U769" s="115" t="s">
        <v>86</v>
      </c>
      <c r="V769" s="115" t="s">
        <v>87</v>
      </c>
      <c r="W769" s="115" t="s">
        <v>93</v>
      </c>
      <c r="X769" s="115" t="s">
        <v>102</v>
      </c>
      <c r="Y769" s="115" t="s">
        <v>106</v>
      </c>
      <c r="Z769" s="115" t="s">
        <v>91</v>
      </c>
      <c r="AA769" s="115" t="s">
        <v>91</v>
      </c>
    </row>
    <row r="770" spans="1:27">
      <c r="A770" s="115">
        <v>6982472233</v>
      </c>
      <c r="B770" s="115" t="s">
        <v>67</v>
      </c>
      <c r="E770" s="115" t="s">
        <v>70</v>
      </c>
      <c r="K770" s="115" t="s">
        <v>76</v>
      </c>
      <c r="O770" s="141"/>
      <c r="P770" s="115" t="s">
        <v>83</v>
      </c>
      <c r="Q770" s="115">
        <v>21</v>
      </c>
      <c r="R770" s="115" t="s">
        <v>181</v>
      </c>
      <c r="S770" s="115" t="s">
        <v>215</v>
      </c>
      <c r="T770" s="115" t="s">
        <v>85</v>
      </c>
      <c r="U770" s="115" t="s">
        <v>86</v>
      </c>
      <c r="V770" s="115" t="s">
        <v>87</v>
      </c>
      <c r="X770" s="115" t="s">
        <v>112</v>
      </c>
      <c r="Y770" s="115" t="s">
        <v>98</v>
      </c>
      <c r="Z770" s="115" t="s">
        <v>91</v>
      </c>
      <c r="AA770" s="115" t="s">
        <v>86</v>
      </c>
    </row>
    <row r="771" spans="1:27">
      <c r="A771" s="115">
        <v>5590610908</v>
      </c>
      <c r="H771" s="115" t="s">
        <v>73</v>
      </c>
      <c r="K771" s="115" t="s">
        <v>76</v>
      </c>
      <c r="O771" s="141"/>
      <c r="P771" s="115" t="s">
        <v>99</v>
      </c>
      <c r="Q771" s="115">
        <v>26</v>
      </c>
      <c r="R771" s="115" t="s">
        <v>181</v>
      </c>
    </row>
    <row r="772" spans="1:27">
      <c r="A772" s="115">
        <v>5577858174</v>
      </c>
      <c r="D772" s="115" t="s">
        <v>69</v>
      </c>
      <c r="E772" s="115" t="s">
        <v>70</v>
      </c>
      <c r="H772" s="115" t="s">
        <v>73</v>
      </c>
      <c r="M772" s="115" t="s">
        <v>78</v>
      </c>
      <c r="N772" s="115" t="s">
        <v>79</v>
      </c>
      <c r="O772" s="141"/>
      <c r="P772" s="115" t="s">
        <v>83</v>
      </c>
      <c r="Q772" s="115">
        <v>19</v>
      </c>
      <c r="R772" s="115" t="s">
        <v>432</v>
      </c>
    </row>
    <row r="773" spans="1:27">
      <c r="A773" s="115">
        <v>5607808188</v>
      </c>
      <c r="G773" s="115" t="s">
        <v>72</v>
      </c>
      <c r="K773" s="115" t="s">
        <v>76</v>
      </c>
      <c r="M773" s="115" t="s">
        <v>78</v>
      </c>
      <c r="O773" s="141"/>
      <c r="P773" s="115" t="s">
        <v>99</v>
      </c>
      <c r="Q773" s="115">
        <v>18</v>
      </c>
      <c r="R773" s="115" t="s">
        <v>84</v>
      </c>
      <c r="S773" s="115" t="s">
        <v>450</v>
      </c>
      <c r="T773" s="115" t="s">
        <v>443</v>
      </c>
      <c r="U773" s="115" t="s">
        <v>91</v>
      </c>
      <c r="V773" s="115" t="s">
        <v>108</v>
      </c>
      <c r="W773" s="115" t="s">
        <v>93</v>
      </c>
      <c r="X773" s="115" t="s">
        <v>105</v>
      </c>
      <c r="Y773" s="115" t="s">
        <v>90</v>
      </c>
      <c r="Z773" s="115" t="s">
        <v>91</v>
      </c>
    </row>
    <row r="774" spans="1:27">
      <c r="A774" s="115">
        <v>6985136501</v>
      </c>
      <c r="E774" s="115" t="s">
        <v>70</v>
      </c>
      <c r="G774" s="115" t="s">
        <v>72</v>
      </c>
      <c r="M774" s="115" t="s">
        <v>78</v>
      </c>
      <c r="O774" s="141"/>
      <c r="P774" s="115" t="s">
        <v>83</v>
      </c>
      <c r="Q774" s="115">
        <v>24</v>
      </c>
      <c r="R774" s="115" t="s">
        <v>181</v>
      </c>
      <c r="U774" s="115" t="s">
        <v>91</v>
      </c>
      <c r="V774" s="115" t="s">
        <v>108</v>
      </c>
      <c r="X774" s="115" t="s">
        <v>102</v>
      </c>
      <c r="Y774" s="115" t="s">
        <v>113</v>
      </c>
      <c r="Z774" s="115" t="s">
        <v>86</v>
      </c>
      <c r="AA774" s="115" t="s">
        <v>91</v>
      </c>
    </row>
    <row r="775" spans="1:27">
      <c r="A775" s="115">
        <v>7011081184</v>
      </c>
      <c r="B775" s="115" t="s">
        <v>67</v>
      </c>
      <c r="E775" s="115" t="s">
        <v>70</v>
      </c>
      <c r="M775" s="115" t="s">
        <v>78</v>
      </c>
      <c r="O775" s="141"/>
      <c r="P775" s="115" t="s">
        <v>83</v>
      </c>
      <c r="Q775" s="115">
        <v>58</v>
      </c>
      <c r="R775" s="115" t="s">
        <v>84</v>
      </c>
      <c r="S775" s="115" t="s">
        <v>131</v>
      </c>
      <c r="T775" s="115" t="s">
        <v>85</v>
      </c>
      <c r="U775" s="115" t="s">
        <v>86</v>
      </c>
      <c r="V775" s="115" t="s">
        <v>87</v>
      </c>
      <c r="W775" s="115" t="s">
        <v>100</v>
      </c>
      <c r="X775" s="115" t="s">
        <v>89</v>
      </c>
      <c r="Y775" s="115" t="s">
        <v>90</v>
      </c>
      <c r="Z775" s="115" t="s">
        <v>91</v>
      </c>
      <c r="AA775" s="115" t="s">
        <v>91</v>
      </c>
    </row>
    <row r="776" spans="1:27">
      <c r="A776" s="115">
        <v>6985438835</v>
      </c>
      <c r="B776" s="115" t="s">
        <v>67</v>
      </c>
      <c r="C776" s="115" t="s">
        <v>68</v>
      </c>
      <c r="F776" s="115" t="s">
        <v>71</v>
      </c>
      <c r="G776" s="115" t="s">
        <v>72</v>
      </c>
      <c r="I776" s="115" t="s">
        <v>74</v>
      </c>
      <c r="O776" s="141"/>
      <c r="P776" s="115" t="s">
        <v>99</v>
      </c>
      <c r="Q776" s="115">
        <v>63</v>
      </c>
      <c r="R776" s="115" t="s">
        <v>84</v>
      </c>
      <c r="S776" s="115" t="s">
        <v>130</v>
      </c>
      <c r="T776" s="115" t="s">
        <v>114</v>
      </c>
      <c r="U776" s="115" t="s">
        <v>86</v>
      </c>
      <c r="V776" s="115" t="s">
        <v>87</v>
      </c>
      <c r="W776" s="115" t="s">
        <v>93</v>
      </c>
      <c r="X776" s="115" t="s">
        <v>89</v>
      </c>
      <c r="Y776" s="115" t="s">
        <v>106</v>
      </c>
      <c r="Z776" s="115" t="s">
        <v>91</v>
      </c>
      <c r="AA776" s="115" t="s">
        <v>86</v>
      </c>
    </row>
    <row r="777" spans="1:27">
      <c r="A777" s="115">
        <v>5587711735</v>
      </c>
      <c r="B777" s="115" t="s">
        <v>67</v>
      </c>
      <c r="H777" s="115" t="s">
        <v>73</v>
      </c>
      <c r="M777" s="115" t="s">
        <v>78</v>
      </c>
      <c r="N777" s="115" t="s">
        <v>79</v>
      </c>
      <c r="O777" s="141"/>
      <c r="P777" s="115" t="s">
        <v>83</v>
      </c>
      <c r="Q777" s="115">
        <v>36</v>
      </c>
      <c r="R777" s="115" t="s">
        <v>181</v>
      </c>
      <c r="S777" s="115" t="s">
        <v>183</v>
      </c>
      <c r="T777" s="115" t="s">
        <v>85</v>
      </c>
      <c r="U777" s="115" t="s">
        <v>86</v>
      </c>
      <c r="V777" s="115" t="s">
        <v>87</v>
      </c>
      <c r="W777" s="115" t="s">
        <v>101</v>
      </c>
      <c r="X777" s="115" t="s">
        <v>94</v>
      </c>
      <c r="Y777" s="115" t="s">
        <v>90</v>
      </c>
      <c r="Z777" s="115" t="s">
        <v>91</v>
      </c>
      <c r="AA777" s="115" t="s">
        <v>91</v>
      </c>
    </row>
    <row r="778" spans="1:27">
      <c r="A778" s="115">
        <v>7020346540</v>
      </c>
      <c r="B778" s="115" t="s">
        <v>67</v>
      </c>
      <c r="D778" s="115" t="s">
        <v>69</v>
      </c>
      <c r="E778" s="115" t="s">
        <v>70</v>
      </c>
      <c r="G778" s="115" t="s">
        <v>72</v>
      </c>
      <c r="I778" s="115" t="s">
        <v>74</v>
      </c>
      <c r="M778" s="115" t="s">
        <v>78</v>
      </c>
      <c r="O778" s="141"/>
      <c r="P778" s="115" t="s">
        <v>99</v>
      </c>
      <c r="Q778" s="115">
        <v>28</v>
      </c>
      <c r="R778" s="115" t="s">
        <v>181</v>
      </c>
      <c r="S778" s="115" t="s">
        <v>207</v>
      </c>
      <c r="T778" s="115" t="s">
        <v>107</v>
      </c>
      <c r="U778" s="115" t="s">
        <v>91</v>
      </c>
      <c r="V778" s="115" t="s">
        <v>87</v>
      </c>
      <c r="W778" s="115" t="s">
        <v>96</v>
      </c>
      <c r="X778" s="115" t="s">
        <v>94</v>
      </c>
      <c r="Y778" s="115" t="s">
        <v>98</v>
      </c>
      <c r="Z778" s="115" t="s">
        <v>91</v>
      </c>
      <c r="AA778" s="115" t="s">
        <v>91</v>
      </c>
    </row>
    <row r="779" spans="1:27">
      <c r="A779" s="115">
        <v>7011539340</v>
      </c>
      <c r="B779" s="115" t="s">
        <v>67</v>
      </c>
      <c r="M779" s="115" t="s">
        <v>78</v>
      </c>
      <c r="O779" s="141"/>
      <c r="P779" s="115" t="s">
        <v>83</v>
      </c>
      <c r="Q779" s="115">
        <v>46</v>
      </c>
      <c r="R779" s="115" t="s">
        <v>181</v>
      </c>
      <c r="S779" s="115" t="s">
        <v>204</v>
      </c>
      <c r="T779" s="115" t="s">
        <v>85</v>
      </c>
      <c r="U779" s="115" t="s">
        <v>86</v>
      </c>
      <c r="V779" s="115" t="s">
        <v>87</v>
      </c>
      <c r="W779" s="115" t="s">
        <v>88</v>
      </c>
      <c r="X779" s="115" t="s">
        <v>111</v>
      </c>
      <c r="Y779" s="115" t="s">
        <v>90</v>
      </c>
      <c r="Z779" s="115" t="s">
        <v>91</v>
      </c>
      <c r="AA779" s="115" t="s">
        <v>91</v>
      </c>
    </row>
    <row r="780" spans="1:27">
      <c r="A780" s="115">
        <v>7007919572</v>
      </c>
      <c r="B780" s="115" t="s">
        <v>67</v>
      </c>
      <c r="O780" s="141"/>
      <c r="P780" s="115" t="s">
        <v>99</v>
      </c>
      <c r="Q780" s="115">
        <v>70</v>
      </c>
      <c r="R780" s="115" t="s">
        <v>84</v>
      </c>
      <c r="S780" s="115" t="s">
        <v>134</v>
      </c>
      <c r="T780" s="115" t="s">
        <v>85</v>
      </c>
      <c r="U780" s="115" t="s">
        <v>86</v>
      </c>
      <c r="V780" s="115" t="s">
        <v>87</v>
      </c>
      <c r="W780" s="115" t="s">
        <v>93</v>
      </c>
      <c r="X780" s="115" t="s">
        <v>112</v>
      </c>
      <c r="Y780" s="115" t="s">
        <v>106</v>
      </c>
      <c r="Z780" s="115" t="s">
        <v>91</v>
      </c>
    </row>
    <row r="781" spans="1:27">
      <c r="A781" s="115">
        <v>7020570643</v>
      </c>
      <c r="M781" s="115" t="s">
        <v>78</v>
      </c>
      <c r="O781" s="141"/>
      <c r="P781" s="115" t="s">
        <v>99</v>
      </c>
    </row>
    <row r="782" spans="1:27">
      <c r="A782" s="115">
        <v>6985188761</v>
      </c>
      <c r="B782" s="115" t="s">
        <v>67</v>
      </c>
      <c r="F782" s="115" t="s">
        <v>71</v>
      </c>
      <c r="J782" s="115" t="s">
        <v>75</v>
      </c>
      <c r="O782" s="141"/>
      <c r="P782" s="115" t="s">
        <v>99</v>
      </c>
      <c r="Q782" s="115">
        <v>76</v>
      </c>
      <c r="R782" s="115" t="s">
        <v>181</v>
      </c>
      <c r="T782" s="115" t="s">
        <v>85</v>
      </c>
      <c r="U782" s="115" t="s">
        <v>86</v>
      </c>
      <c r="V782" s="115" t="s">
        <v>87</v>
      </c>
      <c r="W782" s="115" t="s">
        <v>100</v>
      </c>
      <c r="X782" s="115" t="s">
        <v>94</v>
      </c>
      <c r="Y782" s="115" t="s">
        <v>90</v>
      </c>
      <c r="Z782" s="115" t="s">
        <v>91</v>
      </c>
      <c r="AA782" s="115" t="s">
        <v>86</v>
      </c>
    </row>
    <row r="783" spans="1:27">
      <c r="A783" s="115">
        <v>5584811868</v>
      </c>
      <c r="D783" s="115" t="s">
        <v>69</v>
      </c>
      <c r="G783" s="115" t="s">
        <v>72</v>
      </c>
      <c r="O783" s="141"/>
      <c r="P783" s="115" t="s">
        <v>83</v>
      </c>
      <c r="Q783" s="115">
        <v>21</v>
      </c>
      <c r="R783" s="115" t="s">
        <v>181</v>
      </c>
      <c r="S783" s="115" t="s">
        <v>225</v>
      </c>
      <c r="T783" s="115" t="s">
        <v>114</v>
      </c>
      <c r="U783" s="115" t="s">
        <v>91</v>
      </c>
      <c r="V783" s="115" t="s">
        <v>137</v>
      </c>
      <c r="W783" s="115" t="s">
        <v>93</v>
      </c>
      <c r="X783" s="115" t="s">
        <v>102</v>
      </c>
      <c r="Y783" s="115" t="s">
        <v>90</v>
      </c>
      <c r="Z783" s="115" t="s">
        <v>91</v>
      </c>
      <c r="AA783" s="115" t="s">
        <v>91</v>
      </c>
    </row>
    <row r="784" spans="1:27">
      <c r="A784" s="115">
        <v>6982461936</v>
      </c>
      <c r="B784" s="115" t="s">
        <v>67</v>
      </c>
      <c r="G784" s="115" t="s">
        <v>72</v>
      </c>
      <c r="O784" s="141"/>
      <c r="P784" s="115" t="s">
        <v>83</v>
      </c>
      <c r="Q784" s="115">
        <v>80</v>
      </c>
      <c r="R784" s="115" t="s">
        <v>181</v>
      </c>
      <c r="S784" s="115" t="s">
        <v>239</v>
      </c>
      <c r="T784" s="115" t="s">
        <v>85</v>
      </c>
      <c r="X784" s="115" t="s">
        <v>102</v>
      </c>
      <c r="Y784" s="115" t="s">
        <v>106</v>
      </c>
      <c r="Z784" s="115" t="s">
        <v>91</v>
      </c>
      <c r="AA784" s="115" t="s">
        <v>86</v>
      </c>
    </row>
    <row r="785" spans="1:27">
      <c r="A785" s="115">
        <v>7045772515</v>
      </c>
      <c r="E785" s="115" t="s">
        <v>70</v>
      </c>
      <c r="F785" s="115" t="s">
        <v>71</v>
      </c>
      <c r="I785" s="115" t="s">
        <v>74</v>
      </c>
      <c r="J785" s="115" t="s">
        <v>75</v>
      </c>
      <c r="O785" s="141"/>
      <c r="P785" s="115" t="s">
        <v>83</v>
      </c>
      <c r="Q785" s="115">
        <v>82</v>
      </c>
      <c r="R785" s="115" t="s">
        <v>181</v>
      </c>
      <c r="S785" s="115" t="s">
        <v>241</v>
      </c>
      <c r="T785" s="115" t="s">
        <v>85</v>
      </c>
      <c r="U785" s="115" t="s">
        <v>86</v>
      </c>
      <c r="V785" s="115" t="s">
        <v>87</v>
      </c>
      <c r="W785" s="115" t="s">
        <v>96</v>
      </c>
      <c r="X785" s="115" t="s">
        <v>111</v>
      </c>
      <c r="Y785" s="115" t="s">
        <v>90</v>
      </c>
      <c r="Z785" s="115" t="s">
        <v>91</v>
      </c>
      <c r="AA785" s="115" t="s">
        <v>86</v>
      </c>
    </row>
    <row r="786" spans="1:27">
      <c r="A786" s="115">
        <v>5585846610</v>
      </c>
      <c r="B786" s="115" t="s">
        <v>67</v>
      </c>
      <c r="E786" s="115" t="s">
        <v>70</v>
      </c>
      <c r="F786" s="115" t="s">
        <v>71</v>
      </c>
      <c r="G786" s="115" t="s">
        <v>72</v>
      </c>
      <c r="M786" s="115" t="s">
        <v>78</v>
      </c>
      <c r="O786" s="141"/>
      <c r="P786" s="115" t="s">
        <v>99</v>
      </c>
      <c r="Q786" s="115">
        <v>74</v>
      </c>
      <c r="R786" s="115" t="s">
        <v>181</v>
      </c>
      <c r="S786" s="115" t="s">
        <v>211</v>
      </c>
      <c r="T786" s="115" t="s">
        <v>85</v>
      </c>
      <c r="U786" s="115" t="s">
        <v>86</v>
      </c>
      <c r="V786" s="115" t="s">
        <v>87</v>
      </c>
      <c r="W786" s="115" t="s">
        <v>100</v>
      </c>
      <c r="X786" s="115" t="s">
        <v>102</v>
      </c>
      <c r="Y786" s="115" t="s">
        <v>106</v>
      </c>
      <c r="Z786" s="115" t="s">
        <v>91</v>
      </c>
      <c r="AA786" s="115" t="s">
        <v>86</v>
      </c>
    </row>
    <row r="787" spans="1:27">
      <c r="A787" s="115">
        <v>6982475089</v>
      </c>
      <c r="B787" s="115" t="s">
        <v>67</v>
      </c>
      <c r="O787" s="141"/>
      <c r="P787" s="115" t="s">
        <v>99</v>
      </c>
      <c r="Q787" s="115">
        <v>76</v>
      </c>
      <c r="R787" s="115" t="s">
        <v>181</v>
      </c>
      <c r="S787" s="115" t="s">
        <v>203</v>
      </c>
      <c r="T787" s="115" t="s">
        <v>85</v>
      </c>
      <c r="U787" s="115" t="s">
        <v>86</v>
      </c>
      <c r="V787" s="115" t="s">
        <v>87</v>
      </c>
      <c r="W787" s="115" t="s">
        <v>88</v>
      </c>
      <c r="X787" s="115" t="s">
        <v>120</v>
      </c>
      <c r="Y787" s="115" t="s">
        <v>106</v>
      </c>
      <c r="Z787" s="115" t="s">
        <v>91</v>
      </c>
      <c r="AA787" s="115" t="s">
        <v>91</v>
      </c>
    </row>
    <row r="788" spans="1:27">
      <c r="A788" s="115">
        <v>7020353223</v>
      </c>
      <c r="B788" s="115" t="s">
        <v>67</v>
      </c>
      <c r="O788" s="141"/>
      <c r="P788" s="115" t="s">
        <v>99</v>
      </c>
      <c r="Q788" s="115">
        <v>58</v>
      </c>
      <c r="R788" s="115" t="s">
        <v>181</v>
      </c>
      <c r="S788" s="115" t="s">
        <v>192</v>
      </c>
      <c r="T788" s="115" t="s">
        <v>85</v>
      </c>
      <c r="U788" s="115" t="s">
        <v>86</v>
      </c>
      <c r="V788" s="115" t="s">
        <v>87</v>
      </c>
      <c r="W788" s="115" t="s">
        <v>101</v>
      </c>
      <c r="X788" s="115" t="s">
        <v>102</v>
      </c>
      <c r="Y788" s="115" t="s">
        <v>106</v>
      </c>
      <c r="Z788" s="115" t="s">
        <v>91</v>
      </c>
      <c r="AA788" s="115" t="s">
        <v>91</v>
      </c>
    </row>
    <row r="789" spans="1:27">
      <c r="A789" s="115">
        <v>7045789365</v>
      </c>
      <c r="B789" s="115" t="s">
        <v>67</v>
      </c>
      <c r="F789" s="115" t="s">
        <v>71</v>
      </c>
      <c r="O789" s="141"/>
      <c r="P789" s="115" t="s">
        <v>83</v>
      </c>
      <c r="Q789" s="115">
        <v>90</v>
      </c>
      <c r="R789" s="115" t="s">
        <v>181</v>
      </c>
      <c r="S789" s="115" t="s">
        <v>208</v>
      </c>
      <c r="T789" s="115" t="s">
        <v>85</v>
      </c>
      <c r="U789" s="115" t="s">
        <v>86</v>
      </c>
      <c r="V789" s="115" t="s">
        <v>87</v>
      </c>
      <c r="W789" s="115" t="s">
        <v>96</v>
      </c>
      <c r="X789" s="115" t="s">
        <v>94</v>
      </c>
      <c r="Y789" s="115" t="s">
        <v>106</v>
      </c>
      <c r="Z789" s="115" t="s">
        <v>91</v>
      </c>
      <c r="AA789" s="115" t="s">
        <v>86</v>
      </c>
    </row>
    <row r="790" spans="1:27">
      <c r="A790" s="115">
        <v>7045773524</v>
      </c>
      <c r="B790" s="115" t="s">
        <v>67</v>
      </c>
      <c r="G790" s="115" t="s">
        <v>72</v>
      </c>
      <c r="K790" s="115" t="s">
        <v>76</v>
      </c>
      <c r="M790" s="115" t="s">
        <v>78</v>
      </c>
      <c r="O790" s="141"/>
      <c r="P790" s="115" t="s">
        <v>83</v>
      </c>
      <c r="Q790" s="115">
        <v>66</v>
      </c>
      <c r="R790" s="115" t="s">
        <v>181</v>
      </c>
      <c r="S790" s="115" t="s">
        <v>206</v>
      </c>
      <c r="T790" s="115" t="s">
        <v>85</v>
      </c>
      <c r="U790" s="115" t="s">
        <v>86</v>
      </c>
      <c r="V790" s="115" t="s">
        <v>87</v>
      </c>
      <c r="W790" s="115" t="s">
        <v>100</v>
      </c>
      <c r="X790" s="115" t="s">
        <v>89</v>
      </c>
      <c r="Y790" s="115" t="s">
        <v>106</v>
      </c>
      <c r="Z790" s="115" t="s">
        <v>91</v>
      </c>
      <c r="AA790" s="115" t="s">
        <v>91</v>
      </c>
    </row>
    <row r="791" spans="1:27">
      <c r="A791" s="115">
        <v>7011089972</v>
      </c>
      <c r="B791" s="115" t="s">
        <v>67</v>
      </c>
      <c r="O791" s="141"/>
      <c r="P791" s="115" t="s">
        <v>83</v>
      </c>
      <c r="Q791" s="115">
        <v>31</v>
      </c>
      <c r="R791" s="115" t="s">
        <v>432</v>
      </c>
      <c r="U791" s="115" t="s">
        <v>86</v>
      </c>
      <c r="V791" s="115" t="s">
        <v>87</v>
      </c>
      <c r="W791" s="115" t="s">
        <v>101</v>
      </c>
      <c r="X791" s="115" t="s">
        <v>111</v>
      </c>
      <c r="Y791" s="115" t="s">
        <v>90</v>
      </c>
      <c r="AA791" s="115" t="s">
        <v>91</v>
      </c>
    </row>
    <row r="792" spans="1:27">
      <c r="A792" s="115">
        <v>7045764917</v>
      </c>
      <c r="B792" s="115" t="s">
        <v>67</v>
      </c>
      <c r="G792" s="115" t="s">
        <v>72</v>
      </c>
      <c r="M792" s="115" t="s">
        <v>78</v>
      </c>
      <c r="O792" s="141"/>
      <c r="P792" s="115" t="s">
        <v>99</v>
      </c>
      <c r="Q792" s="115">
        <v>75</v>
      </c>
      <c r="R792" s="115" t="s">
        <v>181</v>
      </c>
      <c r="S792" s="115" t="s">
        <v>208</v>
      </c>
      <c r="T792" s="115" t="s">
        <v>85</v>
      </c>
      <c r="U792" s="115" t="s">
        <v>86</v>
      </c>
      <c r="V792" s="115" t="s">
        <v>87</v>
      </c>
      <c r="W792" s="115" t="s">
        <v>101</v>
      </c>
      <c r="X792" s="115" t="s">
        <v>102</v>
      </c>
      <c r="Y792" s="115" t="s">
        <v>106</v>
      </c>
      <c r="Z792" s="115" t="s">
        <v>91</v>
      </c>
      <c r="AA792" s="115" t="s">
        <v>86</v>
      </c>
    </row>
    <row r="793" spans="1:27">
      <c r="A793" s="115">
        <v>7020564814</v>
      </c>
      <c r="B793" s="115" t="s">
        <v>67</v>
      </c>
      <c r="E793" s="115" t="s">
        <v>70</v>
      </c>
      <c r="M793" s="115" t="s">
        <v>78</v>
      </c>
      <c r="O793" s="141"/>
      <c r="P793" s="115" t="s">
        <v>83</v>
      </c>
      <c r="Q793" s="115">
        <v>54</v>
      </c>
      <c r="R793" s="115" t="s">
        <v>181</v>
      </c>
      <c r="S793" s="115" t="s">
        <v>224</v>
      </c>
      <c r="T793" s="115" t="s">
        <v>85</v>
      </c>
      <c r="U793" s="115" t="s">
        <v>86</v>
      </c>
      <c r="V793" s="115" t="s">
        <v>87</v>
      </c>
      <c r="W793" s="115" t="s">
        <v>101</v>
      </c>
      <c r="X793" s="115" t="s">
        <v>89</v>
      </c>
      <c r="Y793" s="115" t="s">
        <v>90</v>
      </c>
      <c r="Z793" s="115" t="s">
        <v>91</v>
      </c>
      <c r="AA793" s="115" t="s">
        <v>91</v>
      </c>
    </row>
    <row r="794" spans="1:27">
      <c r="A794" s="115">
        <v>7020352272</v>
      </c>
      <c r="M794" s="115" t="s">
        <v>78</v>
      </c>
      <c r="O794" s="141"/>
      <c r="P794" s="115" t="s">
        <v>83</v>
      </c>
      <c r="Q794" s="115">
        <v>37</v>
      </c>
      <c r="R794" s="115" t="s">
        <v>181</v>
      </c>
      <c r="S794" s="115" t="s">
        <v>189</v>
      </c>
      <c r="T794" s="115" t="s">
        <v>85</v>
      </c>
      <c r="U794" s="115" t="s">
        <v>86</v>
      </c>
      <c r="V794" s="115" t="s">
        <v>87</v>
      </c>
      <c r="X794" s="115" t="s">
        <v>94</v>
      </c>
      <c r="Y794" s="115" t="s">
        <v>90</v>
      </c>
      <c r="Z794" s="115" t="s">
        <v>91</v>
      </c>
      <c r="AA794" s="115" t="s">
        <v>91</v>
      </c>
    </row>
    <row r="795" spans="1:27">
      <c r="A795" s="115">
        <v>5590611923</v>
      </c>
      <c r="B795" s="115" t="s">
        <v>67</v>
      </c>
      <c r="H795" s="115" t="s">
        <v>73</v>
      </c>
      <c r="K795" s="115" t="s">
        <v>76</v>
      </c>
      <c r="O795" s="141"/>
      <c r="P795" s="115" t="s">
        <v>99</v>
      </c>
      <c r="Q795" s="115">
        <v>26</v>
      </c>
      <c r="R795" s="115" t="s">
        <v>432</v>
      </c>
      <c r="T795" s="115" t="s">
        <v>85</v>
      </c>
      <c r="U795" s="115" t="s">
        <v>91</v>
      </c>
      <c r="V795" s="115" t="s">
        <v>108</v>
      </c>
      <c r="W795" s="115" t="s">
        <v>96</v>
      </c>
      <c r="X795" s="115" t="s">
        <v>102</v>
      </c>
      <c r="Y795" s="115" t="s">
        <v>90</v>
      </c>
      <c r="Z795" s="115" t="s">
        <v>91</v>
      </c>
    </row>
    <row r="796" spans="1:27">
      <c r="A796" s="115">
        <v>5600951520</v>
      </c>
      <c r="B796" s="115" t="s">
        <v>67</v>
      </c>
      <c r="E796" s="115" t="s">
        <v>70</v>
      </c>
      <c r="M796" s="115" t="s">
        <v>78</v>
      </c>
      <c r="O796" s="141"/>
    </row>
    <row r="797" spans="1:27">
      <c r="A797" s="115">
        <v>6985475941</v>
      </c>
      <c r="B797" s="115" t="s">
        <v>67</v>
      </c>
      <c r="D797" s="115" t="s">
        <v>69</v>
      </c>
      <c r="F797" s="115" t="s">
        <v>71</v>
      </c>
      <c r="G797" s="115" t="s">
        <v>72</v>
      </c>
      <c r="O797" s="141"/>
      <c r="P797" s="115" t="s">
        <v>83</v>
      </c>
      <c r="Q797" s="115">
        <v>69</v>
      </c>
      <c r="R797" s="115" t="s">
        <v>181</v>
      </c>
      <c r="S797" s="115" t="s">
        <v>222</v>
      </c>
      <c r="T797" s="115" t="s">
        <v>85</v>
      </c>
      <c r="U797" s="115" t="s">
        <v>86</v>
      </c>
      <c r="V797" s="115" t="s">
        <v>116</v>
      </c>
      <c r="W797" s="115" t="s">
        <v>100</v>
      </c>
      <c r="X797" s="115" t="s">
        <v>94</v>
      </c>
      <c r="Y797" s="115" t="s">
        <v>90</v>
      </c>
      <c r="Z797" s="115" t="s">
        <v>91</v>
      </c>
      <c r="AA797" s="115" t="s">
        <v>91</v>
      </c>
    </row>
    <row r="798" spans="1:27">
      <c r="A798" s="115">
        <v>6985441147</v>
      </c>
      <c r="B798" s="115" t="s">
        <v>67</v>
      </c>
      <c r="E798" s="115" t="s">
        <v>70</v>
      </c>
      <c r="M798" s="115" t="s">
        <v>78</v>
      </c>
      <c r="O798" s="141"/>
      <c r="P798" s="115" t="s">
        <v>99</v>
      </c>
      <c r="Q798" s="115">
        <v>67</v>
      </c>
      <c r="R798" s="115" t="s">
        <v>84</v>
      </c>
      <c r="S798" s="115" t="s">
        <v>156</v>
      </c>
      <c r="T798" s="115" t="s">
        <v>85</v>
      </c>
      <c r="U798" s="115" t="s">
        <v>86</v>
      </c>
      <c r="V798" s="115" t="s">
        <v>87</v>
      </c>
      <c r="X798" s="115" t="s">
        <v>109</v>
      </c>
      <c r="Y798" s="115" t="s">
        <v>90</v>
      </c>
      <c r="Z798" s="115" t="s">
        <v>91</v>
      </c>
      <c r="AA798" s="115" t="s">
        <v>91</v>
      </c>
    </row>
    <row r="799" spans="1:27">
      <c r="A799" s="115">
        <v>7044848704</v>
      </c>
      <c r="B799" s="115" t="s">
        <v>67</v>
      </c>
      <c r="O799" s="141"/>
      <c r="P799" s="115" t="s">
        <v>83</v>
      </c>
      <c r="Q799" s="115">
        <v>63</v>
      </c>
      <c r="R799" s="115" t="s">
        <v>181</v>
      </c>
      <c r="S799" s="115" t="s">
        <v>237</v>
      </c>
      <c r="T799" s="115" t="s">
        <v>85</v>
      </c>
      <c r="U799" s="115" t="s">
        <v>86</v>
      </c>
      <c r="V799" s="115" t="s">
        <v>87</v>
      </c>
      <c r="W799" s="115" t="s">
        <v>93</v>
      </c>
      <c r="X799" s="115" t="s">
        <v>102</v>
      </c>
      <c r="Z799" s="115" t="s">
        <v>91</v>
      </c>
      <c r="AA799" s="115" t="s">
        <v>91</v>
      </c>
    </row>
    <row r="800" spans="1:27">
      <c r="A800" s="115">
        <v>7045779097</v>
      </c>
      <c r="B800" s="115" t="s">
        <v>67</v>
      </c>
      <c r="G800" s="115" t="s">
        <v>72</v>
      </c>
      <c r="M800" s="115" t="s">
        <v>78</v>
      </c>
      <c r="O800" s="141"/>
      <c r="P800" s="115" t="s">
        <v>99</v>
      </c>
      <c r="Q800" s="115">
        <v>89</v>
      </c>
      <c r="R800" s="115" t="s">
        <v>181</v>
      </c>
      <c r="S800" s="115" t="s">
        <v>230</v>
      </c>
      <c r="T800" s="115" t="s">
        <v>85</v>
      </c>
      <c r="U800" s="115" t="s">
        <v>86</v>
      </c>
      <c r="W800" s="115" t="s">
        <v>101</v>
      </c>
      <c r="X800" s="115" t="s">
        <v>102</v>
      </c>
      <c r="Y800" s="115" t="s">
        <v>106</v>
      </c>
      <c r="Z800" s="115" t="s">
        <v>91</v>
      </c>
      <c r="AA800" s="115" t="s">
        <v>86</v>
      </c>
    </row>
    <row r="801" spans="1:27">
      <c r="A801" s="115">
        <v>7020351924</v>
      </c>
      <c r="B801" s="115" t="s">
        <v>67</v>
      </c>
      <c r="O801" s="141"/>
      <c r="P801" s="115" t="s">
        <v>83</v>
      </c>
      <c r="Q801" s="115">
        <v>31</v>
      </c>
      <c r="R801" s="115" t="s">
        <v>181</v>
      </c>
      <c r="S801" s="115" t="s">
        <v>244</v>
      </c>
      <c r="T801" s="115" t="s">
        <v>85</v>
      </c>
      <c r="U801" s="115" t="s">
        <v>86</v>
      </c>
      <c r="V801" s="115" t="s">
        <v>87</v>
      </c>
      <c r="W801" s="115" t="s">
        <v>100</v>
      </c>
      <c r="X801" s="115" t="s">
        <v>89</v>
      </c>
      <c r="Y801" s="115" t="s">
        <v>90</v>
      </c>
      <c r="Z801" s="115" t="s">
        <v>91</v>
      </c>
      <c r="AA801" s="115" t="s">
        <v>91</v>
      </c>
    </row>
    <row r="802" spans="1:27">
      <c r="A802" s="115">
        <v>6985454948</v>
      </c>
      <c r="B802" s="115" t="s">
        <v>67</v>
      </c>
      <c r="O802" s="141"/>
      <c r="P802" s="115" t="s">
        <v>83</v>
      </c>
      <c r="Q802" s="115">
        <v>43</v>
      </c>
      <c r="R802" s="115" t="s">
        <v>181</v>
      </c>
      <c r="T802" s="115" t="s">
        <v>85</v>
      </c>
      <c r="U802" s="115" t="s">
        <v>86</v>
      </c>
      <c r="V802" s="115" t="s">
        <v>87</v>
      </c>
      <c r="W802" s="115" t="s">
        <v>88</v>
      </c>
      <c r="Y802" s="115" t="s">
        <v>90</v>
      </c>
      <c r="Z802" s="115" t="s">
        <v>91</v>
      </c>
      <c r="AA802" s="115" t="s">
        <v>91</v>
      </c>
    </row>
    <row r="803" spans="1:27">
      <c r="A803" s="115">
        <v>6985453086</v>
      </c>
      <c r="B803" s="115" t="s">
        <v>67</v>
      </c>
      <c r="O803" s="141"/>
      <c r="P803" s="115" t="s">
        <v>83</v>
      </c>
      <c r="Q803" s="115">
        <v>60</v>
      </c>
      <c r="R803" s="115" t="s">
        <v>181</v>
      </c>
      <c r="S803" s="115" t="s">
        <v>193</v>
      </c>
      <c r="T803" s="115" t="s">
        <v>85</v>
      </c>
      <c r="U803" s="115" t="s">
        <v>86</v>
      </c>
      <c r="V803" s="115" t="s">
        <v>87</v>
      </c>
      <c r="W803" s="115" t="s">
        <v>96</v>
      </c>
      <c r="X803" s="115" t="s">
        <v>94</v>
      </c>
      <c r="Z803" s="115" t="s">
        <v>91</v>
      </c>
    </row>
    <row r="804" spans="1:27">
      <c r="A804" s="115">
        <v>7045791022</v>
      </c>
      <c r="F804" s="115" t="s">
        <v>71</v>
      </c>
      <c r="O804" s="141"/>
      <c r="P804" s="115" t="s">
        <v>83</v>
      </c>
      <c r="Q804" s="115">
        <v>89</v>
      </c>
      <c r="R804" s="115" t="s">
        <v>181</v>
      </c>
      <c r="S804" s="115" t="s">
        <v>206</v>
      </c>
      <c r="T804" s="115" t="s">
        <v>85</v>
      </c>
      <c r="U804" s="115" t="s">
        <v>86</v>
      </c>
      <c r="V804" s="115" t="s">
        <v>87</v>
      </c>
      <c r="Y804" s="115" t="s">
        <v>106</v>
      </c>
      <c r="Z804" s="115" t="s">
        <v>91</v>
      </c>
    </row>
    <row r="805" spans="1:27">
      <c r="A805" s="115">
        <v>6984053951</v>
      </c>
      <c r="B805" s="115" t="s">
        <v>67</v>
      </c>
      <c r="M805" s="115" t="s">
        <v>78</v>
      </c>
      <c r="O805" s="141"/>
      <c r="P805" s="115" t="s">
        <v>83</v>
      </c>
      <c r="Q805" s="115">
        <v>50</v>
      </c>
      <c r="R805" s="115" t="s">
        <v>181</v>
      </c>
      <c r="S805" s="115" t="s">
        <v>199</v>
      </c>
      <c r="T805" s="115" t="s">
        <v>85</v>
      </c>
      <c r="U805" s="115" t="s">
        <v>86</v>
      </c>
      <c r="V805" s="115" t="s">
        <v>87</v>
      </c>
      <c r="W805" s="115" t="s">
        <v>88</v>
      </c>
      <c r="X805" s="115" t="s">
        <v>89</v>
      </c>
      <c r="Y805" s="115" t="s">
        <v>90</v>
      </c>
      <c r="Z805" s="115" t="s">
        <v>91</v>
      </c>
      <c r="AA805" s="115" t="s">
        <v>91</v>
      </c>
    </row>
    <row r="806" spans="1:27">
      <c r="A806" s="115">
        <v>7007919230</v>
      </c>
      <c r="B806" s="115" t="s">
        <v>67</v>
      </c>
      <c r="M806" s="115" t="s">
        <v>78</v>
      </c>
      <c r="O806" s="141"/>
      <c r="P806" s="115" t="s">
        <v>83</v>
      </c>
      <c r="Q806" s="115">
        <v>47</v>
      </c>
      <c r="R806" s="115" t="s">
        <v>84</v>
      </c>
      <c r="S806" s="115" t="s">
        <v>152</v>
      </c>
      <c r="T806" s="115" t="s">
        <v>85</v>
      </c>
      <c r="U806" s="115" t="s">
        <v>86</v>
      </c>
      <c r="V806" s="115" t="s">
        <v>87</v>
      </c>
      <c r="W806" s="115" t="s">
        <v>104</v>
      </c>
      <c r="X806" s="115" t="s">
        <v>89</v>
      </c>
      <c r="Y806" s="115" t="s">
        <v>106</v>
      </c>
      <c r="Z806" s="115" t="s">
        <v>91</v>
      </c>
      <c r="AA806" s="115" t="s">
        <v>91</v>
      </c>
    </row>
    <row r="807" spans="1:27">
      <c r="A807" s="115">
        <v>7020350553</v>
      </c>
      <c r="B807" s="115" t="s">
        <v>67</v>
      </c>
      <c r="O807" s="141"/>
      <c r="P807" s="115" t="s">
        <v>99</v>
      </c>
      <c r="Q807" s="115">
        <v>67</v>
      </c>
      <c r="R807" s="115" t="s">
        <v>181</v>
      </c>
      <c r="T807" s="115" t="s">
        <v>85</v>
      </c>
      <c r="U807" s="115" t="s">
        <v>86</v>
      </c>
      <c r="V807" s="115" t="s">
        <v>87</v>
      </c>
      <c r="W807" s="115" t="s">
        <v>93</v>
      </c>
      <c r="X807" s="115" t="s">
        <v>111</v>
      </c>
      <c r="Y807" s="115" t="s">
        <v>106</v>
      </c>
      <c r="Z807" s="115" t="s">
        <v>91</v>
      </c>
      <c r="AA807" s="115" t="s">
        <v>91</v>
      </c>
    </row>
    <row r="808" spans="1:27">
      <c r="A808" s="115">
        <v>6988283523</v>
      </c>
      <c r="E808" s="115" t="s">
        <v>70</v>
      </c>
      <c r="O808" s="141"/>
      <c r="P808" s="115" t="s">
        <v>83</v>
      </c>
      <c r="Q808" s="115">
        <v>70</v>
      </c>
      <c r="R808" s="115" t="s">
        <v>84</v>
      </c>
      <c r="S808" s="115" t="s">
        <v>121</v>
      </c>
      <c r="T808" s="115" t="s">
        <v>85</v>
      </c>
      <c r="U808" s="115" t="s">
        <v>86</v>
      </c>
      <c r="V808" s="115" t="s">
        <v>87</v>
      </c>
      <c r="X808" s="115" t="s">
        <v>102</v>
      </c>
      <c r="Y808" s="115" t="s">
        <v>106</v>
      </c>
    </row>
    <row r="809" spans="1:27">
      <c r="A809" s="115">
        <v>7045792166</v>
      </c>
      <c r="C809" s="115" t="s">
        <v>68</v>
      </c>
      <c r="E809" s="115" t="s">
        <v>70</v>
      </c>
      <c r="I809" s="115" t="s">
        <v>74</v>
      </c>
      <c r="O809" s="141"/>
      <c r="P809" s="115" t="s">
        <v>83</v>
      </c>
      <c r="Q809" s="115">
        <v>88</v>
      </c>
      <c r="R809" s="115" t="s">
        <v>181</v>
      </c>
      <c r="S809" s="115" t="s">
        <v>237</v>
      </c>
      <c r="T809" s="115" t="s">
        <v>85</v>
      </c>
      <c r="U809" s="115" t="s">
        <v>86</v>
      </c>
      <c r="W809" s="115" t="s">
        <v>96</v>
      </c>
      <c r="X809" s="115" t="s">
        <v>89</v>
      </c>
      <c r="Y809" s="115" t="s">
        <v>106</v>
      </c>
      <c r="Z809" s="115" t="s">
        <v>86</v>
      </c>
      <c r="AA809" s="115" t="s">
        <v>86</v>
      </c>
    </row>
    <row r="810" spans="1:27">
      <c r="A810" s="115">
        <v>6982470293</v>
      </c>
      <c r="O810" s="141"/>
      <c r="P810" s="115" t="s">
        <v>83</v>
      </c>
      <c r="Q810" s="115">
        <v>62</v>
      </c>
      <c r="R810" s="115" t="s">
        <v>181</v>
      </c>
      <c r="S810" s="115" t="s">
        <v>242</v>
      </c>
      <c r="T810" s="115" t="s">
        <v>85</v>
      </c>
      <c r="U810" s="115" t="s">
        <v>86</v>
      </c>
      <c r="V810" s="115" t="s">
        <v>87</v>
      </c>
      <c r="X810" s="115" t="s">
        <v>102</v>
      </c>
      <c r="Y810" s="115" t="s">
        <v>103</v>
      </c>
      <c r="Z810" s="115" t="s">
        <v>91</v>
      </c>
      <c r="AA810" s="115" t="s">
        <v>91</v>
      </c>
    </row>
    <row r="811" spans="1:27">
      <c r="A811" s="115">
        <v>7008108008</v>
      </c>
      <c r="B811" s="115" t="s">
        <v>67</v>
      </c>
      <c r="O811" s="141"/>
      <c r="P811" s="115" t="s">
        <v>83</v>
      </c>
      <c r="Q811" s="115">
        <v>73</v>
      </c>
      <c r="R811" s="115" t="s">
        <v>181</v>
      </c>
      <c r="S811" s="115" t="s">
        <v>204</v>
      </c>
      <c r="T811" s="115" t="s">
        <v>85</v>
      </c>
      <c r="U811" s="115" t="s">
        <v>86</v>
      </c>
      <c r="V811" s="115" t="s">
        <v>87</v>
      </c>
      <c r="W811" s="115" t="s">
        <v>88</v>
      </c>
      <c r="X811" s="115" t="s">
        <v>111</v>
      </c>
      <c r="Y811" s="115" t="s">
        <v>106</v>
      </c>
      <c r="Z811" s="115" t="s">
        <v>91</v>
      </c>
      <c r="AA811" s="115" t="s">
        <v>91</v>
      </c>
    </row>
    <row r="812" spans="1:27">
      <c r="A812" s="115">
        <v>7011088391</v>
      </c>
      <c r="B812" s="115" t="s">
        <v>67</v>
      </c>
      <c r="E812" s="115" t="s">
        <v>70</v>
      </c>
      <c r="O812" s="141"/>
      <c r="P812" s="115" t="s">
        <v>83</v>
      </c>
      <c r="Q812" s="115">
        <v>44</v>
      </c>
      <c r="R812" s="115" t="s">
        <v>84</v>
      </c>
      <c r="S812" s="115" t="s">
        <v>131</v>
      </c>
      <c r="T812" s="115" t="s">
        <v>85</v>
      </c>
      <c r="U812" s="115" t="s">
        <v>86</v>
      </c>
      <c r="V812" s="115" t="s">
        <v>87</v>
      </c>
      <c r="X812" s="115" t="s">
        <v>94</v>
      </c>
      <c r="Y812" s="115" t="s">
        <v>90</v>
      </c>
      <c r="Z812" s="115" t="s">
        <v>91</v>
      </c>
      <c r="AA812" s="115" t="s">
        <v>91</v>
      </c>
    </row>
    <row r="813" spans="1:27">
      <c r="A813" s="115">
        <v>5584590226</v>
      </c>
      <c r="B813" s="115" t="s">
        <v>67</v>
      </c>
      <c r="H813" s="115" t="s">
        <v>73</v>
      </c>
      <c r="M813" s="115" t="s">
        <v>78</v>
      </c>
      <c r="O813" s="141"/>
      <c r="P813" s="115" t="s">
        <v>83</v>
      </c>
      <c r="Q813" s="115">
        <v>60</v>
      </c>
      <c r="R813" s="115" t="s">
        <v>181</v>
      </c>
      <c r="S813" s="115" t="s">
        <v>191</v>
      </c>
      <c r="T813" s="115" t="s">
        <v>114</v>
      </c>
      <c r="U813" s="115" t="s">
        <v>91</v>
      </c>
      <c r="V813" s="115" t="s">
        <v>137</v>
      </c>
      <c r="W813" s="115" t="s">
        <v>88</v>
      </c>
      <c r="X813" s="115" t="s">
        <v>94</v>
      </c>
      <c r="Y813" s="115" t="s">
        <v>90</v>
      </c>
      <c r="Z813" s="115" t="s">
        <v>91</v>
      </c>
      <c r="AA813" s="115" t="s">
        <v>91</v>
      </c>
    </row>
    <row r="814" spans="1:27">
      <c r="A814" s="115">
        <v>7044846043</v>
      </c>
      <c r="B814" s="115" t="s">
        <v>67</v>
      </c>
      <c r="E814" s="115" t="s">
        <v>70</v>
      </c>
      <c r="F814" s="115" t="s">
        <v>71</v>
      </c>
      <c r="G814" s="115" t="s">
        <v>72</v>
      </c>
      <c r="M814" s="115" t="s">
        <v>78</v>
      </c>
      <c r="O814" s="141"/>
      <c r="P814" s="115" t="s">
        <v>83</v>
      </c>
      <c r="Q814" s="115">
        <v>72</v>
      </c>
      <c r="R814" s="115" t="s">
        <v>84</v>
      </c>
      <c r="S814" s="115" t="s">
        <v>130</v>
      </c>
      <c r="T814" s="115" t="s">
        <v>92</v>
      </c>
      <c r="U814" s="115" t="s">
        <v>86</v>
      </c>
      <c r="V814" s="115" t="s">
        <v>87</v>
      </c>
      <c r="W814" s="115" t="s">
        <v>100</v>
      </c>
      <c r="X814" s="115" t="s">
        <v>94</v>
      </c>
      <c r="Y814" s="115" t="s">
        <v>106</v>
      </c>
      <c r="Z814" s="115" t="s">
        <v>91</v>
      </c>
      <c r="AA814" s="115" t="s">
        <v>91</v>
      </c>
    </row>
    <row r="815" spans="1:27">
      <c r="A815" s="115">
        <v>7011079928</v>
      </c>
      <c r="B815" s="115" t="s">
        <v>67</v>
      </c>
      <c r="E815" s="115" t="s">
        <v>70</v>
      </c>
      <c r="G815" s="115" t="s">
        <v>72</v>
      </c>
      <c r="O815" s="141"/>
      <c r="P815" s="115" t="s">
        <v>99</v>
      </c>
      <c r="Q815" s="115">
        <v>56</v>
      </c>
      <c r="R815" s="115" t="s">
        <v>181</v>
      </c>
      <c r="T815" s="115" t="s">
        <v>85</v>
      </c>
      <c r="U815" s="115" t="s">
        <v>86</v>
      </c>
      <c r="V815" s="115" t="s">
        <v>87</v>
      </c>
      <c r="X815" s="115" t="s">
        <v>111</v>
      </c>
      <c r="Y815" s="115" t="s">
        <v>90</v>
      </c>
      <c r="Z815" s="115" t="s">
        <v>91</v>
      </c>
      <c r="AA815" s="115" t="s">
        <v>91</v>
      </c>
    </row>
    <row r="816" spans="1:27">
      <c r="A816" s="115">
        <v>7020345515</v>
      </c>
      <c r="B816" s="115" t="s">
        <v>67</v>
      </c>
      <c r="O816" s="141"/>
      <c r="P816" s="115" t="s">
        <v>83</v>
      </c>
      <c r="Q816" s="115">
        <v>14</v>
      </c>
      <c r="R816" s="115" t="s">
        <v>181</v>
      </c>
      <c r="S816" s="115" t="s">
        <v>207</v>
      </c>
      <c r="T816" s="115" t="s">
        <v>85</v>
      </c>
      <c r="U816" s="115" t="s">
        <v>86</v>
      </c>
      <c r="V816" s="115" t="s">
        <v>87</v>
      </c>
      <c r="W816" s="115" t="s">
        <v>93</v>
      </c>
      <c r="X816" s="115" t="s">
        <v>112</v>
      </c>
      <c r="Y816" s="115" t="s">
        <v>95</v>
      </c>
      <c r="Z816" s="115" t="s">
        <v>91</v>
      </c>
      <c r="AA816" s="115" t="s">
        <v>86</v>
      </c>
    </row>
    <row r="817" spans="1:27">
      <c r="A817" s="115">
        <v>7044850455</v>
      </c>
      <c r="C817" s="115" t="s">
        <v>68</v>
      </c>
      <c r="F817" s="115" t="s">
        <v>71</v>
      </c>
      <c r="O817" s="141"/>
      <c r="P817" s="115" t="s">
        <v>99</v>
      </c>
      <c r="Q817" s="115">
        <v>68</v>
      </c>
      <c r="R817" s="115" t="s">
        <v>84</v>
      </c>
      <c r="S817" s="115" t="s">
        <v>156</v>
      </c>
      <c r="T817" s="115" t="s">
        <v>85</v>
      </c>
      <c r="U817" s="115" t="s">
        <v>86</v>
      </c>
      <c r="V817" s="115" t="s">
        <v>87</v>
      </c>
      <c r="W817" s="115" t="s">
        <v>93</v>
      </c>
      <c r="X817" s="115" t="s">
        <v>89</v>
      </c>
      <c r="Y817" s="115" t="s">
        <v>106</v>
      </c>
      <c r="Z817" s="115" t="s">
        <v>91</v>
      </c>
      <c r="AA817" s="115" t="s">
        <v>86</v>
      </c>
    </row>
    <row r="818" spans="1:27">
      <c r="A818" s="115">
        <v>6985144028</v>
      </c>
      <c r="B818" s="115" t="s">
        <v>67</v>
      </c>
      <c r="O818" s="141"/>
      <c r="P818" s="115" t="s">
        <v>83</v>
      </c>
      <c r="Q818" s="115">
        <v>63</v>
      </c>
      <c r="R818" s="115" t="s">
        <v>181</v>
      </c>
      <c r="S818" s="115" t="s">
        <v>194</v>
      </c>
      <c r="T818" s="115" t="s">
        <v>85</v>
      </c>
      <c r="U818" s="115" t="s">
        <v>86</v>
      </c>
      <c r="V818" s="115" t="s">
        <v>87</v>
      </c>
      <c r="W818" s="115" t="s">
        <v>93</v>
      </c>
      <c r="X818" s="115" t="s">
        <v>112</v>
      </c>
      <c r="Y818" s="115" t="s">
        <v>106</v>
      </c>
      <c r="Z818" s="115" t="s">
        <v>91</v>
      </c>
      <c r="AA818" s="115" t="s">
        <v>91</v>
      </c>
    </row>
    <row r="819" spans="1:27">
      <c r="A819" s="115">
        <v>7044864272</v>
      </c>
      <c r="B819" s="115" t="s">
        <v>67</v>
      </c>
      <c r="C819" s="115" t="s">
        <v>68</v>
      </c>
      <c r="D819" s="115" t="s">
        <v>69</v>
      </c>
      <c r="F819" s="115" t="s">
        <v>71</v>
      </c>
      <c r="G819" s="115" t="s">
        <v>72</v>
      </c>
      <c r="O819" s="141"/>
      <c r="P819" s="115" t="s">
        <v>83</v>
      </c>
      <c r="Q819" s="115">
        <v>60</v>
      </c>
      <c r="R819" s="115" t="s">
        <v>181</v>
      </c>
      <c r="S819" s="115" t="s">
        <v>191</v>
      </c>
      <c r="T819" s="115" t="s">
        <v>107</v>
      </c>
      <c r="U819" s="115" t="s">
        <v>86</v>
      </c>
      <c r="V819" s="115" t="s">
        <v>87</v>
      </c>
      <c r="X819" s="115" t="s">
        <v>94</v>
      </c>
      <c r="Y819" s="115" t="s">
        <v>90</v>
      </c>
      <c r="Z819" s="115" t="s">
        <v>91</v>
      </c>
      <c r="AA819" s="115" t="s">
        <v>91</v>
      </c>
    </row>
    <row r="820" spans="1:27">
      <c r="A820" s="115">
        <v>6985191110</v>
      </c>
      <c r="B820" s="115" t="s">
        <v>67</v>
      </c>
      <c r="D820" s="115" t="s">
        <v>69</v>
      </c>
      <c r="E820" s="115" t="s">
        <v>70</v>
      </c>
      <c r="F820" s="115" t="s">
        <v>71</v>
      </c>
      <c r="G820" s="115" t="s">
        <v>72</v>
      </c>
      <c r="O820" s="141"/>
      <c r="P820" s="115" t="s">
        <v>99</v>
      </c>
      <c r="Q820" s="115">
        <v>86</v>
      </c>
      <c r="R820" s="115" t="s">
        <v>181</v>
      </c>
      <c r="S820" s="115" t="s">
        <v>193</v>
      </c>
      <c r="T820" s="115" t="s">
        <v>85</v>
      </c>
      <c r="U820" s="115" t="s">
        <v>86</v>
      </c>
      <c r="V820" s="115" t="s">
        <v>87</v>
      </c>
      <c r="W820" s="115" t="s">
        <v>93</v>
      </c>
      <c r="X820" s="115" t="s">
        <v>109</v>
      </c>
      <c r="Y820" s="115" t="s">
        <v>106</v>
      </c>
      <c r="Z820" s="115" t="s">
        <v>91</v>
      </c>
      <c r="AA820" s="115" t="s">
        <v>86</v>
      </c>
    </row>
    <row r="821" spans="1:27">
      <c r="A821" s="115">
        <v>7011272975</v>
      </c>
      <c r="B821" s="115" t="s">
        <v>67</v>
      </c>
      <c r="C821" s="115" t="s">
        <v>68</v>
      </c>
      <c r="K821" s="115" t="s">
        <v>76</v>
      </c>
      <c r="O821" s="141"/>
      <c r="P821" s="115" t="s">
        <v>83</v>
      </c>
      <c r="Q821" s="115">
        <v>77</v>
      </c>
      <c r="R821" s="115" t="s">
        <v>84</v>
      </c>
      <c r="S821" s="115" t="s">
        <v>126</v>
      </c>
      <c r="T821" s="115" t="s">
        <v>107</v>
      </c>
      <c r="U821" s="115" t="s">
        <v>91</v>
      </c>
      <c r="V821" s="115" t="s">
        <v>469</v>
      </c>
      <c r="W821" s="115" t="s">
        <v>104</v>
      </c>
      <c r="X821" s="115" t="s">
        <v>109</v>
      </c>
      <c r="Y821" s="115" t="s">
        <v>90</v>
      </c>
      <c r="Z821" s="115" t="s">
        <v>91</v>
      </c>
      <c r="AA821" s="115" t="s">
        <v>86</v>
      </c>
    </row>
    <row r="822" spans="1:27">
      <c r="A822" s="115">
        <v>5587027554</v>
      </c>
      <c r="B822" s="115" t="s">
        <v>67</v>
      </c>
      <c r="C822" s="115" t="s">
        <v>68</v>
      </c>
      <c r="H822" s="115" t="s">
        <v>73</v>
      </c>
      <c r="J822" s="115" t="s">
        <v>75</v>
      </c>
      <c r="K822" s="115" t="s">
        <v>76</v>
      </c>
      <c r="M822" s="115" t="s">
        <v>78</v>
      </c>
      <c r="N822" s="115" t="s">
        <v>79</v>
      </c>
      <c r="O822" s="141"/>
      <c r="P822" s="115" t="s">
        <v>83</v>
      </c>
      <c r="Q822" s="115">
        <v>52</v>
      </c>
      <c r="R822" s="115" t="s">
        <v>181</v>
      </c>
      <c r="S822" s="115" t="s">
        <v>195</v>
      </c>
      <c r="T822" s="115" t="s">
        <v>85</v>
      </c>
      <c r="U822" s="115" t="s">
        <v>86</v>
      </c>
      <c r="V822" s="115" t="s">
        <v>87</v>
      </c>
      <c r="W822" s="115" t="s">
        <v>101</v>
      </c>
      <c r="X822" s="115" t="s">
        <v>89</v>
      </c>
      <c r="Y822" s="115" t="s">
        <v>90</v>
      </c>
      <c r="Z822" s="115" t="s">
        <v>91</v>
      </c>
      <c r="AA822" s="115" t="s">
        <v>91</v>
      </c>
    </row>
    <row r="823" spans="1:27">
      <c r="A823" s="115">
        <v>6985444231</v>
      </c>
      <c r="B823" s="115" t="s">
        <v>67</v>
      </c>
      <c r="O823" s="141"/>
      <c r="P823" s="115" t="s">
        <v>83</v>
      </c>
      <c r="R823" s="115" t="s">
        <v>84</v>
      </c>
      <c r="S823" s="115" t="s">
        <v>159</v>
      </c>
      <c r="T823" s="115" t="s">
        <v>85</v>
      </c>
      <c r="U823" s="115" t="s">
        <v>86</v>
      </c>
      <c r="V823" s="115" t="s">
        <v>87</v>
      </c>
      <c r="W823" s="115" t="s">
        <v>88</v>
      </c>
      <c r="X823" s="115" t="s">
        <v>111</v>
      </c>
      <c r="Y823" s="115" t="s">
        <v>106</v>
      </c>
      <c r="Z823" s="115" t="s">
        <v>91</v>
      </c>
      <c r="AA823" s="115" t="s">
        <v>91</v>
      </c>
    </row>
    <row r="824" spans="1:27">
      <c r="A824" s="115">
        <v>7011537498</v>
      </c>
      <c r="E824" s="115" t="s">
        <v>70</v>
      </c>
      <c r="I824" s="115" t="s">
        <v>74</v>
      </c>
      <c r="L824" s="115" t="s">
        <v>77</v>
      </c>
      <c r="O824" s="141"/>
      <c r="P824" s="115" t="s">
        <v>83</v>
      </c>
      <c r="Q824" s="115">
        <v>47</v>
      </c>
      <c r="R824" s="115" t="s">
        <v>181</v>
      </c>
      <c r="S824" s="115" t="s">
        <v>194</v>
      </c>
      <c r="T824" s="115" t="s">
        <v>97</v>
      </c>
      <c r="U824" s="115" t="s">
        <v>86</v>
      </c>
      <c r="V824" s="115" t="s">
        <v>115</v>
      </c>
      <c r="W824" s="115" t="s">
        <v>100</v>
      </c>
      <c r="X824" s="115" t="s">
        <v>111</v>
      </c>
      <c r="Y824" s="115" t="s">
        <v>90</v>
      </c>
      <c r="AA824" s="115" t="s">
        <v>86</v>
      </c>
    </row>
    <row r="825" spans="1:27">
      <c r="A825" s="115">
        <v>7007930811</v>
      </c>
      <c r="B825" s="115" t="s">
        <v>67</v>
      </c>
      <c r="O825" s="141"/>
      <c r="P825" s="115" t="s">
        <v>83</v>
      </c>
      <c r="Q825" s="115">
        <v>61</v>
      </c>
      <c r="R825" s="115" t="s">
        <v>84</v>
      </c>
      <c r="S825" s="115" t="s">
        <v>135</v>
      </c>
      <c r="T825" s="115" t="s">
        <v>85</v>
      </c>
      <c r="V825" s="115" t="s">
        <v>87</v>
      </c>
      <c r="X825" s="115" t="s">
        <v>89</v>
      </c>
      <c r="Y825" s="115" t="s">
        <v>106</v>
      </c>
      <c r="Z825" s="115" t="s">
        <v>91</v>
      </c>
      <c r="AA825" s="115" t="s">
        <v>91</v>
      </c>
    </row>
    <row r="826" spans="1:27">
      <c r="A826" s="115">
        <v>7010994032</v>
      </c>
      <c r="B826" s="115" t="s">
        <v>67</v>
      </c>
      <c r="E826" s="115" t="s">
        <v>70</v>
      </c>
      <c r="G826" s="115" t="s">
        <v>72</v>
      </c>
      <c r="J826" s="115" t="s">
        <v>75</v>
      </c>
      <c r="O826" s="141"/>
      <c r="P826" s="115" t="s">
        <v>83</v>
      </c>
      <c r="R826" s="115" t="s">
        <v>181</v>
      </c>
      <c r="S826" s="115" t="s">
        <v>220</v>
      </c>
      <c r="T826" s="115" t="s">
        <v>85</v>
      </c>
      <c r="U826" s="115" t="s">
        <v>86</v>
      </c>
      <c r="V826" s="115" t="s">
        <v>87</v>
      </c>
      <c r="W826" s="115" t="s">
        <v>96</v>
      </c>
      <c r="X826" s="115" t="s">
        <v>89</v>
      </c>
      <c r="Y826" s="115" t="s">
        <v>90</v>
      </c>
      <c r="Z826" s="115" t="s">
        <v>91</v>
      </c>
      <c r="AA826" s="115" t="s">
        <v>86</v>
      </c>
    </row>
    <row r="827" spans="1:27">
      <c r="A827" s="115">
        <v>7045763139</v>
      </c>
      <c r="B827" s="115" t="s">
        <v>67</v>
      </c>
      <c r="E827" s="115" t="s">
        <v>70</v>
      </c>
      <c r="O827" s="141"/>
      <c r="P827" s="115" t="s">
        <v>83</v>
      </c>
      <c r="Q827" s="115">
        <v>50</v>
      </c>
      <c r="R827" s="115" t="s">
        <v>181</v>
      </c>
      <c r="S827" s="115" t="s">
        <v>219</v>
      </c>
      <c r="T827" s="115" t="s">
        <v>85</v>
      </c>
      <c r="U827" s="115" t="s">
        <v>86</v>
      </c>
      <c r="V827" s="115" t="s">
        <v>87</v>
      </c>
      <c r="W827" s="115" t="s">
        <v>88</v>
      </c>
      <c r="X827" s="115" t="s">
        <v>89</v>
      </c>
      <c r="Y827" s="115" t="s">
        <v>90</v>
      </c>
      <c r="Z827" s="115" t="s">
        <v>91</v>
      </c>
      <c r="AA827" s="115" t="s">
        <v>91</v>
      </c>
    </row>
    <row r="828" spans="1:27">
      <c r="A828" s="115">
        <v>7011536544</v>
      </c>
      <c r="F828" s="115" t="s">
        <v>71</v>
      </c>
      <c r="K828" s="115" t="s">
        <v>76</v>
      </c>
      <c r="O828" s="141"/>
      <c r="P828" s="115" t="s">
        <v>83</v>
      </c>
      <c r="Q828" s="115">
        <v>78</v>
      </c>
      <c r="R828" s="115" t="s">
        <v>181</v>
      </c>
      <c r="S828" s="115" t="s">
        <v>208</v>
      </c>
      <c r="T828" s="115" t="s">
        <v>85</v>
      </c>
      <c r="U828" s="115" t="s">
        <v>86</v>
      </c>
      <c r="V828" s="115" t="s">
        <v>87</v>
      </c>
      <c r="W828" s="115" t="s">
        <v>88</v>
      </c>
      <c r="X828" s="115" t="s">
        <v>111</v>
      </c>
      <c r="Y828" s="115" t="s">
        <v>106</v>
      </c>
      <c r="Z828" s="115" t="s">
        <v>91</v>
      </c>
      <c r="AA828" s="115" t="s">
        <v>86</v>
      </c>
    </row>
    <row r="829" spans="1:27">
      <c r="A829" s="115">
        <v>7045754300</v>
      </c>
      <c r="B829" s="115" t="s">
        <v>67</v>
      </c>
      <c r="K829" s="115" t="s">
        <v>76</v>
      </c>
      <c r="M829" s="115" t="s">
        <v>78</v>
      </c>
      <c r="O829" s="141"/>
      <c r="P829" s="115" t="s">
        <v>99</v>
      </c>
      <c r="Q829" s="115">
        <v>91</v>
      </c>
      <c r="R829" s="115" t="s">
        <v>181</v>
      </c>
      <c r="S829" s="115" t="s">
        <v>206</v>
      </c>
      <c r="T829" s="115" t="s">
        <v>85</v>
      </c>
      <c r="V829" s="115" t="s">
        <v>137</v>
      </c>
      <c r="X829" s="115" t="s">
        <v>111</v>
      </c>
      <c r="Y829" s="115" t="s">
        <v>106</v>
      </c>
      <c r="Z829" s="115" t="s">
        <v>91</v>
      </c>
      <c r="AA829" s="115" t="s">
        <v>86</v>
      </c>
    </row>
    <row r="830" spans="1:27">
      <c r="A830" s="115">
        <v>6982460248</v>
      </c>
      <c r="B830" s="115" t="s">
        <v>67</v>
      </c>
      <c r="D830" s="115" t="s">
        <v>69</v>
      </c>
      <c r="M830" s="115" t="s">
        <v>78</v>
      </c>
      <c r="O830" s="141"/>
      <c r="P830" s="115" t="s">
        <v>99</v>
      </c>
      <c r="Q830" s="115">
        <v>31</v>
      </c>
      <c r="R830" s="115" t="s">
        <v>181</v>
      </c>
      <c r="S830" s="115" t="s">
        <v>191</v>
      </c>
      <c r="U830" s="115" t="s">
        <v>91</v>
      </c>
      <c r="V830" s="115" t="s">
        <v>108</v>
      </c>
      <c r="W830" s="115" t="s">
        <v>93</v>
      </c>
      <c r="X830" s="115" t="s">
        <v>109</v>
      </c>
      <c r="Y830" s="115" t="s">
        <v>90</v>
      </c>
      <c r="Z830" s="115" t="s">
        <v>86</v>
      </c>
      <c r="AA830" s="115" t="s">
        <v>91</v>
      </c>
    </row>
    <row r="831" spans="1:27">
      <c r="A831" s="115">
        <v>5584546088</v>
      </c>
      <c r="B831" s="115" t="s">
        <v>67</v>
      </c>
      <c r="D831" s="115" t="s">
        <v>69</v>
      </c>
      <c r="E831" s="115" t="s">
        <v>70</v>
      </c>
      <c r="G831" s="115" t="s">
        <v>72</v>
      </c>
      <c r="I831" s="115" t="s">
        <v>74</v>
      </c>
      <c r="J831" s="115" t="s">
        <v>75</v>
      </c>
      <c r="M831" s="115" t="s">
        <v>78</v>
      </c>
      <c r="O831" s="141"/>
      <c r="P831" s="115" t="s">
        <v>83</v>
      </c>
      <c r="Q831" s="115">
        <v>25</v>
      </c>
      <c r="R831" s="115" t="s">
        <v>181</v>
      </c>
      <c r="S831" s="115" t="s">
        <v>237</v>
      </c>
      <c r="T831" s="115" t="s">
        <v>85</v>
      </c>
      <c r="U831" s="115" t="s">
        <v>91</v>
      </c>
      <c r="V831" s="115" t="s">
        <v>87</v>
      </c>
      <c r="W831" s="115" t="s">
        <v>104</v>
      </c>
      <c r="X831" s="115" t="s">
        <v>94</v>
      </c>
      <c r="Y831" s="115" t="s">
        <v>90</v>
      </c>
      <c r="Z831" s="115" t="s">
        <v>91</v>
      </c>
      <c r="AA831" s="115" t="s">
        <v>91</v>
      </c>
    </row>
    <row r="832" spans="1:27">
      <c r="A832" s="115">
        <v>7007924038</v>
      </c>
      <c r="B832" s="115" t="s">
        <v>67</v>
      </c>
      <c r="D832" s="115" t="s">
        <v>69</v>
      </c>
      <c r="E832" s="115" t="s">
        <v>70</v>
      </c>
      <c r="F832" s="115" t="s">
        <v>71</v>
      </c>
      <c r="G832" s="115" t="s">
        <v>72</v>
      </c>
      <c r="M832" s="115" t="s">
        <v>78</v>
      </c>
      <c r="O832" s="141"/>
      <c r="P832" s="115" t="s">
        <v>83</v>
      </c>
      <c r="Q832" s="115">
        <v>66</v>
      </c>
      <c r="R832" s="115" t="s">
        <v>84</v>
      </c>
      <c r="S832" s="115" t="s">
        <v>141</v>
      </c>
      <c r="T832" s="115" t="s">
        <v>92</v>
      </c>
      <c r="U832" s="115" t="s">
        <v>86</v>
      </c>
      <c r="V832" s="115" t="s">
        <v>87</v>
      </c>
      <c r="W832" s="115" t="s">
        <v>101</v>
      </c>
      <c r="X832" s="115" t="s">
        <v>111</v>
      </c>
      <c r="Y832" s="115" t="s">
        <v>106</v>
      </c>
      <c r="Z832" s="115" t="s">
        <v>91</v>
      </c>
      <c r="AA832" s="115" t="s">
        <v>91</v>
      </c>
    </row>
    <row r="833" spans="1:27">
      <c r="A833" s="115">
        <v>7020572412</v>
      </c>
      <c r="B833" s="115" t="s">
        <v>67</v>
      </c>
      <c r="O833" s="141"/>
      <c r="P833" s="115" t="s">
        <v>99</v>
      </c>
      <c r="Q833" s="115">
        <v>28</v>
      </c>
      <c r="R833" s="115" t="s">
        <v>84</v>
      </c>
      <c r="S833" s="115" t="s">
        <v>146</v>
      </c>
      <c r="U833" s="115" t="s">
        <v>91</v>
      </c>
      <c r="V833" s="115" t="s">
        <v>137</v>
      </c>
      <c r="W833" s="115" t="s">
        <v>101</v>
      </c>
      <c r="X833" s="115" t="s">
        <v>102</v>
      </c>
      <c r="Y833" s="115" t="s">
        <v>90</v>
      </c>
      <c r="Z833" s="115" t="s">
        <v>91</v>
      </c>
      <c r="AA833" s="115" t="s">
        <v>91</v>
      </c>
    </row>
    <row r="834" spans="1:27">
      <c r="A834" s="115">
        <v>6985117058</v>
      </c>
      <c r="B834" s="115" t="s">
        <v>67</v>
      </c>
      <c r="O834" s="141"/>
      <c r="P834" s="115" t="s">
        <v>99</v>
      </c>
      <c r="Q834" s="115">
        <v>76</v>
      </c>
      <c r="R834" s="115" t="s">
        <v>181</v>
      </c>
      <c r="S834" s="115" t="s">
        <v>208</v>
      </c>
    </row>
    <row r="835" spans="1:27">
      <c r="A835" s="115">
        <v>6985190740</v>
      </c>
      <c r="B835" s="115" t="s">
        <v>67</v>
      </c>
      <c r="E835" s="115" t="s">
        <v>70</v>
      </c>
      <c r="O835" s="141"/>
      <c r="P835" s="115" t="s">
        <v>99</v>
      </c>
      <c r="Q835" s="115">
        <v>63</v>
      </c>
      <c r="R835" s="115" t="s">
        <v>181</v>
      </c>
      <c r="S835" s="115" t="s">
        <v>203</v>
      </c>
      <c r="T835" s="115" t="s">
        <v>85</v>
      </c>
      <c r="U835" s="115" t="s">
        <v>86</v>
      </c>
      <c r="V835" s="115" t="s">
        <v>87</v>
      </c>
      <c r="W835" s="115" t="s">
        <v>101</v>
      </c>
      <c r="X835" s="115" t="s">
        <v>94</v>
      </c>
      <c r="Y835" s="115" t="s">
        <v>90</v>
      </c>
      <c r="Z835" s="115" t="s">
        <v>91</v>
      </c>
      <c r="AA835" s="115" t="s">
        <v>91</v>
      </c>
    </row>
    <row r="836" spans="1:27">
      <c r="A836" s="115">
        <v>6985458690</v>
      </c>
      <c r="D836" s="115" t="s">
        <v>69</v>
      </c>
      <c r="E836" s="115" t="s">
        <v>70</v>
      </c>
      <c r="M836" s="115" t="s">
        <v>78</v>
      </c>
      <c r="O836" s="141"/>
      <c r="P836" s="115" t="s">
        <v>99</v>
      </c>
      <c r="Q836" s="115">
        <v>41</v>
      </c>
      <c r="R836" s="115" t="s">
        <v>181</v>
      </c>
      <c r="S836" s="115" t="s">
        <v>433</v>
      </c>
      <c r="T836" s="115" t="s">
        <v>85</v>
      </c>
      <c r="U836" s="115" t="s">
        <v>86</v>
      </c>
      <c r="V836" s="115" t="s">
        <v>87</v>
      </c>
      <c r="W836" s="115" t="s">
        <v>101</v>
      </c>
      <c r="X836" s="115" t="s">
        <v>102</v>
      </c>
      <c r="Y836" s="115" t="s">
        <v>90</v>
      </c>
      <c r="Z836" s="115" t="s">
        <v>91</v>
      </c>
      <c r="AA836" s="115" t="s">
        <v>91</v>
      </c>
    </row>
    <row r="837" spans="1:27">
      <c r="A837" s="115">
        <v>6985150081</v>
      </c>
      <c r="B837" s="115" t="s">
        <v>67</v>
      </c>
      <c r="O837" s="141"/>
      <c r="P837" s="115" t="s">
        <v>99</v>
      </c>
      <c r="Q837" s="115">
        <v>65</v>
      </c>
      <c r="R837" s="115" t="s">
        <v>84</v>
      </c>
      <c r="S837" s="115" t="s">
        <v>162</v>
      </c>
      <c r="T837" s="115" t="s">
        <v>85</v>
      </c>
      <c r="U837" s="115" t="s">
        <v>86</v>
      </c>
      <c r="V837" s="115" t="s">
        <v>87</v>
      </c>
      <c r="W837" s="115" t="s">
        <v>96</v>
      </c>
      <c r="X837" s="115" t="s">
        <v>89</v>
      </c>
      <c r="Y837" s="115" t="s">
        <v>106</v>
      </c>
      <c r="Z837" s="115" t="s">
        <v>91</v>
      </c>
      <c r="AA837" s="115" t="s">
        <v>86</v>
      </c>
    </row>
    <row r="838" spans="1:27">
      <c r="A838" s="115">
        <v>7020343304</v>
      </c>
      <c r="B838" s="115" t="s">
        <v>67</v>
      </c>
      <c r="E838" s="115" t="s">
        <v>70</v>
      </c>
      <c r="G838" s="115" t="s">
        <v>72</v>
      </c>
      <c r="O838" s="141"/>
      <c r="P838" s="115" t="s">
        <v>83</v>
      </c>
      <c r="Q838" s="115">
        <v>55</v>
      </c>
      <c r="R838" s="115" t="s">
        <v>181</v>
      </c>
      <c r="T838" s="115" t="s">
        <v>85</v>
      </c>
      <c r="U838" s="115" t="s">
        <v>86</v>
      </c>
      <c r="V838" s="115" t="s">
        <v>87</v>
      </c>
      <c r="W838" s="115" t="s">
        <v>101</v>
      </c>
      <c r="X838" s="115" t="s">
        <v>89</v>
      </c>
      <c r="Y838" s="115" t="s">
        <v>90</v>
      </c>
      <c r="Z838" s="115" t="s">
        <v>86</v>
      </c>
      <c r="AA838" s="115" t="s">
        <v>91</v>
      </c>
    </row>
    <row r="839" spans="1:27">
      <c r="A839" s="115">
        <v>6985453452</v>
      </c>
      <c r="F839" s="115" t="s">
        <v>71</v>
      </c>
      <c r="G839" s="115" t="s">
        <v>72</v>
      </c>
      <c r="O839" s="141"/>
      <c r="P839" s="115" t="s">
        <v>99</v>
      </c>
      <c r="Q839" s="115">
        <v>65</v>
      </c>
      <c r="R839" s="115" t="s">
        <v>181</v>
      </c>
      <c r="S839" s="115" t="s">
        <v>189</v>
      </c>
      <c r="T839" s="115" t="s">
        <v>85</v>
      </c>
      <c r="U839" s="115" t="s">
        <v>86</v>
      </c>
      <c r="W839" s="115" t="s">
        <v>100</v>
      </c>
      <c r="X839" s="115" t="s">
        <v>102</v>
      </c>
      <c r="Y839" s="115" t="s">
        <v>106</v>
      </c>
      <c r="Z839" s="115" t="s">
        <v>91</v>
      </c>
      <c r="AA839" s="115" t="s">
        <v>91</v>
      </c>
    </row>
    <row r="840" spans="1:27">
      <c r="A840" s="115">
        <v>7045763969</v>
      </c>
      <c r="B840" s="115" t="s">
        <v>67</v>
      </c>
      <c r="M840" s="115" t="s">
        <v>78</v>
      </c>
      <c r="O840" s="141"/>
      <c r="P840" s="115" t="s">
        <v>83</v>
      </c>
      <c r="Q840" s="115">
        <v>67</v>
      </c>
      <c r="R840" s="115" t="s">
        <v>181</v>
      </c>
      <c r="S840" s="115" t="s">
        <v>206</v>
      </c>
      <c r="T840" s="115" t="s">
        <v>85</v>
      </c>
      <c r="U840" s="115" t="s">
        <v>86</v>
      </c>
      <c r="V840" s="115" t="s">
        <v>87</v>
      </c>
      <c r="W840" s="115" t="s">
        <v>101</v>
      </c>
      <c r="X840" s="115" t="s">
        <v>94</v>
      </c>
      <c r="Y840" s="115" t="s">
        <v>90</v>
      </c>
      <c r="Z840" s="115" t="s">
        <v>91</v>
      </c>
      <c r="AA840" s="115" t="s">
        <v>91</v>
      </c>
    </row>
    <row r="841" spans="1:27">
      <c r="A841" s="115">
        <v>7020565739</v>
      </c>
      <c r="B841" s="115" t="s">
        <v>67</v>
      </c>
      <c r="O841" s="141"/>
      <c r="Q841" s="115">
        <v>70</v>
      </c>
      <c r="R841" s="115" t="s">
        <v>181</v>
      </c>
      <c r="S841" s="115" t="s">
        <v>201</v>
      </c>
      <c r="T841" s="115" t="s">
        <v>85</v>
      </c>
      <c r="U841" s="115" t="s">
        <v>86</v>
      </c>
      <c r="V841" s="115" t="s">
        <v>87</v>
      </c>
      <c r="Y841" s="115" t="s">
        <v>90</v>
      </c>
      <c r="Z841" s="115" t="s">
        <v>91</v>
      </c>
      <c r="AA841" s="115" t="s">
        <v>91</v>
      </c>
    </row>
    <row r="842" spans="1:27">
      <c r="A842" s="115">
        <v>6982463381</v>
      </c>
      <c r="B842" s="115" t="s">
        <v>67</v>
      </c>
      <c r="O842" s="141"/>
      <c r="P842" s="115" t="s">
        <v>83</v>
      </c>
      <c r="Q842" s="115">
        <v>57</v>
      </c>
      <c r="R842" s="115" t="s">
        <v>181</v>
      </c>
      <c r="S842" s="115" t="s">
        <v>484</v>
      </c>
      <c r="T842" s="115" t="s">
        <v>85</v>
      </c>
      <c r="U842" s="115" t="s">
        <v>86</v>
      </c>
      <c r="W842" s="115" t="s">
        <v>101</v>
      </c>
      <c r="X842" s="115" t="s">
        <v>89</v>
      </c>
      <c r="Y842" s="115" t="s">
        <v>113</v>
      </c>
      <c r="Z842" s="115" t="s">
        <v>91</v>
      </c>
      <c r="AA842" s="115" t="s">
        <v>86</v>
      </c>
    </row>
    <row r="843" spans="1:27">
      <c r="A843" s="115">
        <v>7020564240</v>
      </c>
      <c r="B843" s="115" t="s">
        <v>67</v>
      </c>
      <c r="O843" s="141"/>
      <c r="P843" s="115" t="s">
        <v>83</v>
      </c>
      <c r="Q843" s="115">
        <v>53</v>
      </c>
      <c r="R843" s="115" t="s">
        <v>181</v>
      </c>
      <c r="S843" s="115" t="s">
        <v>224</v>
      </c>
      <c r="T843" s="115" t="s">
        <v>85</v>
      </c>
      <c r="U843" s="115" t="s">
        <v>86</v>
      </c>
      <c r="V843" s="115" t="s">
        <v>87</v>
      </c>
      <c r="W843" s="115" t="s">
        <v>88</v>
      </c>
      <c r="X843" s="115" t="s">
        <v>89</v>
      </c>
      <c r="Y843" s="115" t="s">
        <v>90</v>
      </c>
      <c r="Z843" s="115" t="s">
        <v>91</v>
      </c>
      <c r="AA843" s="115" t="s">
        <v>91</v>
      </c>
    </row>
    <row r="844" spans="1:27">
      <c r="A844" s="115">
        <v>7011541097</v>
      </c>
      <c r="B844" s="115" t="s">
        <v>67</v>
      </c>
      <c r="O844" s="141"/>
      <c r="P844" s="115" t="s">
        <v>83</v>
      </c>
      <c r="Q844" s="115">
        <v>63</v>
      </c>
      <c r="R844" s="115" t="s">
        <v>181</v>
      </c>
      <c r="S844" s="115" t="s">
        <v>224</v>
      </c>
      <c r="T844" s="115" t="s">
        <v>85</v>
      </c>
      <c r="U844" s="115" t="s">
        <v>86</v>
      </c>
      <c r="V844" s="115" t="s">
        <v>87</v>
      </c>
      <c r="X844" s="115" t="s">
        <v>111</v>
      </c>
      <c r="Y844" s="115" t="s">
        <v>90</v>
      </c>
      <c r="Z844" s="115" t="s">
        <v>91</v>
      </c>
      <c r="AA844" s="115" t="s">
        <v>86</v>
      </c>
    </row>
    <row r="845" spans="1:27">
      <c r="A845" s="115">
        <v>5609438234</v>
      </c>
      <c r="B845" s="115" t="s">
        <v>67</v>
      </c>
      <c r="E845" s="115" t="s">
        <v>70</v>
      </c>
      <c r="F845" s="115" t="s">
        <v>71</v>
      </c>
      <c r="G845" s="115" t="s">
        <v>72</v>
      </c>
      <c r="M845" s="115" t="s">
        <v>78</v>
      </c>
      <c r="O845" s="141"/>
      <c r="P845" s="115" t="s">
        <v>83</v>
      </c>
      <c r="Q845" s="115">
        <v>58</v>
      </c>
      <c r="R845" s="115" t="s">
        <v>181</v>
      </c>
      <c r="S845" s="115" t="s">
        <v>208</v>
      </c>
      <c r="T845" s="115" t="s">
        <v>85</v>
      </c>
      <c r="U845" s="115" t="s">
        <v>86</v>
      </c>
      <c r="V845" s="115" t="s">
        <v>87</v>
      </c>
      <c r="W845" s="115" t="s">
        <v>88</v>
      </c>
      <c r="X845" s="115" t="s">
        <v>89</v>
      </c>
      <c r="Y845" s="115" t="s">
        <v>90</v>
      </c>
      <c r="Z845" s="115" t="s">
        <v>91</v>
      </c>
      <c r="AA845" s="115" t="s">
        <v>91</v>
      </c>
    </row>
    <row r="846" spans="1:27">
      <c r="A846" s="115">
        <v>7020566181</v>
      </c>
      <c r="B846" s="115" t="s">
        <v>67</v>
      </c>
      <c r="M846" s="115" t="s">
        <v>78</v>
      </c>
      <c r="O846" s="141"/>
      <c r="P846" s="115" t="s">
        <v>83</v>
      </c>
      <c r="Q846" s="115">
        <v>29</v>
      </c>
      <c r="R846" s="115" t="s">
        <v>84</v>
      </c>
      <c r="S846" s="115" t="s">
        <v>146</v>
      </c>
      <c r="T846" s="115" t="s">
        <v>107</v>
      </c>
      <c r="U846" s="115" t="s">
        <v>91</v>
      </c>
      <c r="V846" s="115" t="s">
        <v>137</v>
      </c>
      <c r="W846" s="115" t="s">
        <v>104</v>
      </c>
      <c r="X846" s="115" t="s">
        <v>94</v>
      </c>
      <c r="Y846" s="115" t="s">
        <v>103</v>
      </c>
      <c r="Z846" s="115" t="s">
        <v>91</v>
      </c>
      <c r="AA846" s="115" t="s">
        <v>91</v>
      </c>
    </row>
    <row r="847" spans="1:27">
      <c r="A847" s="115">
        <v>6985159768</v>
      </c>
      <c r="B847" s="115" t="s">
        <v>67</v>
      </c>
      <c r="O847" s="141"/>
      <c r="P847" s="115" t="s">
        <v>99</v>
      </c>
      <c r="Q847" s="115">
        <v>42</v>
      </c>
      <c r="R847" s="115" t="s">
        <v>181</v>
      </c>
      <c r="S847" s="115" t="s">
        <v>232</v>
      </c>
      <c r="T847" s="115" t="s">
        <v>85</v>
      </c>
      <c r="U847" s="115" t="s">
        <v>86</v>
      </c>
      <c r="V847" s="115" t="s">
        <v>87</v>
      </c>
      <c r="W847" s="115" t="s">
        <v>88</v>
      </c>
      <c r="X847" s="115" t="s">
        <v>94</v>
      </c>
      <c r="Y847" s="115" t="s">
        <v>90</v>
      </c>
      <c r="Z847" s="115" t="s">
        <v>91</v>
      </c>
      <c r="AA847" s="115" t="s">
        <v>91</v>
      </c>
    </row>
    <row r="848" spans="1:27">
      <c r="A848" s="115">
        <v>7007933170</v>
      </c>
      <c r="B848" s="115" t="s">
        <v>67</v>
      </c>
      <c r="O848" s="141"/>
      <c r="P848" s="115" t="s">
        <v>83</v>
      </c>
      <c r="Q848" s="115">
        <v>61</v>
      </c>
      <c r="R848" s="115" t="s">
        <v>84</v>
      </c>
      <c r="S848" s="115" t="s">
        <v>124</v>
      </c>
      <c r="T848" s="115" t="s">
        <v>85</v>
      </c>
      <c r="U848" s="115" t="s">
        <v>86</v>
      </c>
      <c r="V848" s="115" t="s">
        <v>87</v>
      </c>
      <c r="W848" s="115" t="s">
        <v>93</v>
      </c>
      <c r="X848" s="115" t="s">
        <v>102</v>
      </c>
      <c r="Y848" s="115" t="s">
        <v>90</v>
      </c>
      <c r="Z848" s="115" t="s">
        <v>91</v>
      </c>
      <c r="AA848" s="115" t="s">
        <v>86</v>
      </c>
    </row>
    <row r="849" spans="1:27">
      <c r="A849" s="115">
        <v>7020347329</v>
      </c>
      <c r="B849" s="115" t="s">
        <v>67</v>
      </c>
      <c r="O849" s="141"/>
      <c r="P849" s="115" t="s">
        <v>99</v>
      </c>
      <c r="Q849" s="115">
        <v>24</v>
      </c>
      <c r="R849" s="115" t="s">
        <v>181</v>
      </c>
      <c r="S849" s="115" t="s">
        <v>440</v>
      </c>
      <c r="T849" s="115" t="s">
        <v>85</v>
      </c>
      <c r="U849" s="115" t="s">
        <v>86</v>
      </c>
      <c r="V849" s="115" t="s">
        <v>87</v>
      </c>
      <c r="W849" s="115" t="s">
        <v>104</v>
      </c>
      <c r="X849" s="115" t="s">
        <v>94</v>
      </c>
      <c r="Y849" s="115" t="s">
        <v>90</v>
      </c>
      <c r="Z849" s="115" t="s">
        <v>91</v>
      </c>
      <c r="AA849" s="115" t="s">
        <v>91</v>
      </c>
    </row>
    <row r="850" spans="1:27">
      <c r="A850" s="115">
        <v>7020343979</v>
      </c>
      <c r="B850" s="115" t="s">
        <v>67</v>
      </c>
      <c r="O850" s="141"/>
      <c r="P850" s="115" t="s">
        <v>99</v>
      </c>
      <c r="Q850" s="115">
        <v>28</v>
      </c>
      <c r="R850" s="115" t="s">
        <v>181</v>
      </c>
      <c r="S850" s="115" t="s">
        <v>207</v>
      </c>
      <c r="T850" s="115" t="s">
        <v>85</v>
      </c>
      <c r="U850" s="115" t="s">
        <v>86</v>
      </c>
      <c r="V850" s="115" t="s">
        <v>87</v>
      </c>
      <c r="W850" s="115" t="s">
        <v>93</v>
      </c>
      <c r="X850" s="115" t="s">
        <v>112</v>
      </c>
      <c r="Y850" s="115" t="s">
        <v>95</v>
      </c>
      <c r="Z850" s="115" t="s">
        <v>91</v>
      </c>
      <c r="AA850" s="115" t="s">
        <v>91</v>
      </c>
    </row>
    <row r="851" spans="1:27">
      <c r="A851" s="115">
        <v>6985415517</v>
      </c>
      <c r="B851" s="115" t="s">
        <v>67</v>
      </c>
      <c r="O851" s="141"/>
      <c r="P851" s="115" t="s">
        <v>83</v>
      </c>
      <c r="Q851" s="115">
        <v>52</v>
      </c>
      <c r="R851" s="115" t="s">
        <v>181</v>
      </c>
      <c r="S851" s="115" t="s">
        <v>205</v>
      </c>
      <c r="T851" s="115" t="s">
        <v>85</v>
      </c>
      <c r="U851" s="115" t="s">
        <v>86</v>
      </c>
      <c r="V851" s="115" t="s">
        <v>87</v>
      </c>
      <c r="W851" s="115" t="s">
        <v>96</v>
      </c>
      <c r="X851" s="115" t="s">
        <v>111</v>
      </c>
      <c r="Y851" s="115" t="s">
        <v>113</v>
      </c>
      <c r="Z851" s="115" t="s">
        <v>91</v>
      </c>
    </row>
    <row r="852" spans="1:27">
      <c r="A852" s="115">
        <v>6985155719</v>
      </c>
      <c r="B852" s="115" t="s">
        <v>67</v>
      </c>
      <c r="O852" s="141"/>
      <c r="P852" s="115" t="s">
        <v>83</v>
      </c>
      <c r="Q852" s="115">
        <v>60</v>
      </c>
      <c r="R852" s="115" t="s">
        <v>181</v>
      </c>
      <c r="S852" s="115" t="s">
        <v>190</v>
      </c>
      <c r="T852" s="115" t="s">
        <v>85</v>
      </c>
      <c r="U852" s="115" t="s">
        <v>86</v>
      </c>
      <c r="V852" s="115" t="s">
        <v>87</v>
      </c>
      <c r="W852" s="115" t="s">
        <v>104</v>
      </c>
      <c r="X852" s="115" t="s">
        <v>120</v>
      </c>
      <c r="Y852" s="115" t="s">
        <v>90</v>
      </c>
      <c r="Z852" s="115" t="s">
        <v>91</v>
      </c>
      <c r="AA852" s="115" t="s">
        <v>91</v>
      </c>
    </row>
    <row r="853" spans="1:27">
      <c r="A853" s="115">
        <v>6985149384</v>
      </c>
      <c r="M853" s="115" t="s">
        <v>78</v>
      </c>
      <c r="O853" s="141"/>
      <c r="P853" s="115" t="s">
        <v>83</v>
      </c>
      <c r="Q853" s="115">
        <v>65</v>
      </c>
      <c r="R853" s="115" t="s">
        <v>181</v>
      </c>
      <c r="S853" s="115" t="s">
        <v>231</v>
      </c>
      <c r="T853" s="115" t="s">
        <v>110</v>
      </c>
      <c r="V853" s="115" t="s">
        <v>87</v>
      </c>
      <c r="X853" s="115" t="s">
        <v>102</v>
      </c>
      <c r="Y853" s="115" t="s">
        <v>106</v>
      </c>
      <c r="Z853" s="115" t="s">
        <v>91</v>
      </c>
    </row>
    <row r="854" spans="1:27">
      <c r="A854" s="115">
        <v>7020355314</v>
      </c>
      <c r="B854" s="115" t="s">
        <v>67</v>
      </c>
      <c r="O854" s="141"/>
      <c r="P854" s="115" t="s">
        <v>99</v>
      </c>
      <c r="Q854" s="115">
        <v>53</v>
      </c>
      <c r="R854" s="115" t="s">
        <v>181</v>
      </c>
      <c r="S854" s="115" t="s">
        <v>193</v>
      </c>
      <c r="T854" s="115" t="s">
        <v>85</v>
      </c>
      <c r="U854" s="115" t="s">
        <v>86</v>
      </c>
      <c r="V854" s="115" t="s">
        <v>87</v>
      </c>
      <c r="W854" s="115" t="s">
        <v>101</v>
      </c>
      <c r="X854" s="115" t="s">
        <v>111</v>
      </c>
      <c r="Y854" s="115" t="s">
        <v>90</v>
      </c>
      <c r="Z854" s="115" t="s">
        <v>91</v>
      </c>
      <c r="AA854" s="115" t="s">
        <v>91</v>
      </c>
    </row>
    <row r="855" spans="1:27">
      <c r="A855" s="115">
        <v>6985150619</v>
      </c>
      <c r="B855" s="115" t="s">
        <v>67</v>
      </c>
      <c r="O855" s="141"/>
      <c r="P855" s="115" t="s">
        <v>83</v>
      </c>
      <c r="Q855" s="115">
        <v>77</v>
      </c>
      <c r="R855" s="115" t="s">
        <v>181</v>
      </c>
      <c r="T855" s="115" t="s">
        <v>85</v>
      </c>
      <c r="U855" s="115" t="s">
        <v>86</v>
      </c>
      <c r="V855" s="115" t="s">
        <v>87</v>
      </c>
      <c r="X855" s="115" t="s">
        <v>102</v>
      </c>
      <c r="Y855" s="115" t="s">
        <v>106</v>
      </c>
      <c r="Z855" s="115" t="s">
        <v>91</v>
      </c>
      <c r="AA855" s="115" t="s">
        <v>86</v>
      </c>
    </row>
    <row r="856" spans="1:27">
      <c r="A856" s="115">
        <v>6982472534</v>
      </c>
      <c r="B856" s="115" t="s">
        <v>67</v>
      </c>
      <c r="E856" s="115" t="s">
        <v>70</v>
      </c>
      <c r="O856" s="141"/>
      <c r="P856" s="115" t="s">
        <v>99</v>
      </c>
      <c r="Q856" s="115">
        <v>51</v>
      </c>
      <c r="R856" s="115" t="s">
        <v>181</v>
      </c>
      <c r="S856" s="115" t="s">
        <v>239</v>
      </c>
      <c r="T856" s="115" t="s">
        <v>85</v>
      </c>
      <c r="U856" s="115" t="s">
        <v>86</v>
      </c>
      <c r="X856" s="115" t="s">
        <v>94</v>
      </c>
      <c r="Y856" s="115" t="s">
        <v>90</v>
      </c>
      <c r="Z856" s="115" t="s">
        <v>91</v>
      </c>
      <c r="AA856" s="115" t="s">
        <v>91</v>
      </c>
    </row>
    <row r="857" spans="1:27">
      <c r="A857" s="115">
        <v>7020352090</v>
      </c>
      <c r="B857" s="115" t="s">
        <v>67</v>
      </c>
      <c r="O857" s="141"/>
      <c r="P857" s="115" t="s">
        <v>83</v>
      </c>
      <c r="Q857" s="115">
        <v>41</v>
      </c>
      <c r="R857" s="115" t="s">
        <v>181</v>
      </c>
      <c r="S857" s="115" t="s">
        <v>195</v>
      </c>
      <c r="T857" s="115" t="s">
        <v>85</v>
      </c>
      <c r="U857" s="115" t="s">
        <v>86</v>
      </c>
      <c r="V857" s="115" t="s">
        <v>87</v>
      </c>
      <c r="W857" s="115" t="s">
        <v>100</v>
      </c>
      <c r="X857" s="115" t="s">
        <v>109</v>
      </c>
      <c r="Y857" s="115" t="s">
        <v>98</v>
      </c>
      <c r="Z857" s="115" t="s">
        <v>91</v>
      </c>
      <c r="AA857" s="115" t="s">
        <v>91</v>
      </c>
    </row>
    <row r="858" spans="1:27">
      <c r="A858" s="115">
        <v>7020349046</v>
      </c>
      <c r="B858" s="115" t="s">
        <v>67</v>
      </c>
      <c r="M858" s="115" t="s">
        <v>78</v>
      </c>
      <c r="O858" s="141"/>
      <c r="P858" s="115" t="s">
        <v>99</v>
      </c>
      <c r="Q858" s="115">
        <v>28</v>
      </c>
      <c r="R858" s="115" t="s">
        <v>181</v>
      </c>
      <c r="S858" s="115" t="s">
        <v>466</v>
      </c>
      <c r="T858" s="115" t="s">
        <v>85</v>
      </c>
      <c r="U858" s="115" t="s">
        <v>86</v>
      </c>
      <c r="V858" s="115" t="s">
        <v>87</v>
      </c>
      <c r="W858" s="115" t="s">
        <v>101</v>
      </c>
      <c r="X858" s="115" t="s">
        <v>109</v>
      </c>
      <c r="Y858" s="115" t="s">
        <v>90</v>
      </c>
      <c r="Z858" s="115" t="s">
        <v>86</v>
      </c>
      <c r="AA858" s="115" t="s">
        <v>91</v>
      </c>
    </row>
    <row r="859" spans="1:27">
      <c r="A859" s="115">
        <v>7020341407</v>
      </c>
      <c r="B859" s="115" t="s">
        <v>67</v>
      </c>
      <c r="O859" s="141"/>
      <c r="P859" s="115" t="s">
        <v>99</v>
      </c>
      <c r="Q859" s="115">
        <v>48</v>
      </c>
      <c r="R859" s="115" t="s">
        <v>181</v>
      </c>
      <c r="S859" s="115" t="s">
        <v>224</v>
      </c>
      <c r="T859" s="115" t="s">
        <v>85</v>
      </c>
      <c r="U859" s="115" t="s">
        <v>86</v>
      </c>
      <c r="V859" s="115" t="s">
        <v>87</v>
      </c>
      <c r="W859" s="115" t="s">
        <v>101</v>
      </c>
      <c r="X859" s="115" t="s">
        <v>89</v>
      </c>
      <c r="Y859" s="115" t="s">
        <v>90</v>
      </c>
      <c r="Z859" s="115" t="s">
        <v>91</v>
      </c>
      <c r="AA859" s="115" t="s">
        <v>91</v>
      </c>
    </row>
    <row r="860" spans="1:27">
      <c r="A860" s="115">
        <v>6985465669</v>
      </c>
      <c r="F860" s="115" t="s">
        <v>71</v>
      </c>
      <c r="O860" s="141"/>
      <c r="P860" s="115" t="s">
        <v>99</v>
      </c>
      <c r="Q860" s="115">
        <v>53</v>
      </c>
      <c r="R860" s="115" t="s">
        <v>181</v>
      </c>
      <c r="S860" s="115" t="s">
        <v>239</v>
      </c>
      <c r="T860" s="115" t="s">
        <v>85</v>
      </c>
      <c r="U860" s="115" t="s">
        <v>86</v>
      </c>
      <c r="W860" s="115" t="s">
        <v>96</v>
      </c>
      <c r="X860" s="115" t="s">
        <v>102</v>
      </c>
      <c r="Y860" s="115" t="s">
        <v>90</v>
      </c>
      <c r="Z860" s="115" t="s">
        <v>91</v>
      </c>
      <c r="AA860" s="115" t="s">
        <v>91</v>
      </c>
    </row>
    <row r="861" spans="1:27">
      <c r="A861" s="115">
        <v>6984050733</v>
      </c>
      <c r="O861" s="141"/>
      <c r="P861" s="115" t="s">
        <v>83</v>
      </c>
      <c r="Q861" s="115">
        <v>20</v>
      </c>
      <c r="R861" s="115" t="s">
        <v>181</v>
      </c>
      <c r="S861" s="115" t="s">
        <v>239</v>
      </c>
      <c r="T861" s="115" t="s">
        <v>85</v>
      </c>
      <c r="U861" s="115" t="s">
        <v>86</v>
      </c>
      <c r="V861" s="115" t="s">
        <v>87</v>
      </c>
      <c r="W861" s="115" t="s">
        <v>88</v>
      </c>
      <c r="X861" s="115" t="s">
        <v>94</v>
      </c>
      <c r="Y861" s="115" t="s">
        <v>90</v>
      </c>
      <c r="Z861" s="115" t="s">
        <v>91</v>
      </c>
      <c r="AA861" s="115" t="s">
        <v>91</v>
      </c>
    </row>
    <row r="862" spans="1:27">
      <c r="A862" s="115">
        <v>5580707233</v>
      </c>
      <c r="G862" s="115" t="s">
        <v>72</v>
      </c>
      <c r="M862" s="115" t="s">
        <v>78</v>
      </c>
      <c r="O862" s="141"/>
      <c r="P862" s="115" t="s">
        <v>99</v>
      </c>
      <c r="Q862" s="115">
        <v>72</v>
      </c>
      <c r="R862" s="115" t="s">
        <v>432</v>
      </c>
      <c r="T862" s="115" t="s">
        <v>85</v>
      </c>
      <c r="U862" s="115" t="s">
        <v>91</v>
      </c>
      <c r="V862" s="115" t="s">
        <v>108</v>
      </c>
      <c r="W862" s="115" t="s">
        <v>96</v>
      </c>
      <c r="X862" s="115" t="s">
        <v>89</v>
      </c>
      <c r="Y862" s="115" t="s">
        <v>106</v>
      </c>
      <c r="Z862" s="115" t="s">
        <v>86</v>
      </c>
    </row>
    <row r="863" spans="1:27">
      <c r="A863" s="115">
        <v>5605740075</v>
      </c>
      <c r="F863" s="115" t="s">
        <v>71</v>
      </c>
      <c r="J863" s="115" t="s">
        <v>75</v>
      </c>
      <c r="M863" s="115" t="s">
        <v>78</v>
      </c>
      <c r="O863" s="141"/>
      <c r="P863" s="115" t="s">
        <v>99</v>
      </c>
      <c r="Q863" s="115">
        <v>31</v>
      </c>
      <c r="R863" s="115" t="s">
        <v>84</v>
      </c>
      <c r="S863" s="115" t="s">
        <v>453</v>
      </c>
    </row>
    <row r="864" spans="1:27">
      <c r="A864" s="115">
        <v>5605949590</v>
      </c>
      <c r="K864" s="115" t="s">
        <v>76</v>
      </c>
      <c r="O864" s="141"/>
      <c r="P864" s="115" t="s">
        <v>83</v>
      </c>
      <c r="Q864" s="115">
        <v>26</v>
      </c>
      <c r="R864" s="115" t="s">
        <v>432</v>
      </c>
      <c r="T864" s="115" t="s">
        <v>443</v>
      </c>
      <c r="U864" s="115" t="s">
        <v>91</v>
      </c>
      <c r="V864" s="115" t="s">
        <v>108</v>
      </c>
      <c r="W864" s="115" t="s">
        <v>93</v>
      </c>
      <c r="X864" s="115" t="s">
        <v>112</v>
      </c>
      <c r="Y864" s="115" t="s">
        <v>95</v>
      </c>
      <c r="Z864" s="115" t="s">
        <v>91</v>
      </c>
    </row>
    <row r="865" spans="1:27">
      <c r="A865" s="115">
        <v>5595241265</v>
      </c>
      <c r="M865" s="115" t="s">
        <v>78</v>
      </c>
      <c r="O865" s="141"/>
    </row>
    <row r="866" spans="1:27">
      <c r="A866" s="115">
        <v>6988282239</v>
      </c>
      <c r="B866" s="115" t="s">
        <v>67</v>
      </c>
      <c r="O866" s="141"/>
      <c r="P866" s="115" t="s">
        <v>99</v>
      </c>
      <c r="Q866" s="115">
        <v>80</v>
      </c>
      <c r="R866" s="115" t="s">
        <v>84</v>
      </c>
      <c r="S866" s="115" t="s">
        <v>177</v>
      </c>
      <c r="T866" s="115" t="s">
        <v>85</v>
      </c>
      <c r="U866" s="115" t="s">
        <v>86</v>
      </c>
      <c r="W866" s="115" t="s">
        <v>104</v>
      </c>
      <c r="X866" s="115" t="s">
        <v>89</v>
      </c>
      <c r="Y866" s="115" t="s">
        <v>106</v>
      </c>
      <c r="Z866" s="115" t="s">
        <v>91</v>
      </c>
      <c r="AA866" s="115" t="s">
        <v>91</v>
      </c>
    </row>
    <row r="867" spans="1:27">
      <c r="A867" s="115">
        <v>5589028515</v>
      </c>
      <c r="B867" s="115" t="s">
        <v>67</v>
      </c>
      <c r="H867" s="115" t="s">
        <v>73</v>
      </c>
      <c r="J867" s="115" t="s">
        <v>75</v>
      </c>
      <c r="K867" s="115" t="s">
        <v>76</v>
      </c>
      <c r="O867" s="141"/>
      <c r="P867" s="115" t="s">
        <v>99</v>
      </c>
      <c r="Q867" s="115">
        <v>59</v>
      </c>
      <c r="R867" s="115" t="s">
        <v>181</v>
      </c>
      <c r="S867" s="115" t="s">
        <v>209</v>
      </c>
      <c r="T867" s="115" t="s">
        <v>85</v>
      </c>
      <c r="U867" s="115" t="s">
        <v>86</v>
      </c>
      <c r="V867" s="115" t="s">
        <v>87</v>
      </c>
      <c r="W867" s="115" t="s">
        <v>101</v>
      </c>
      <c r="X867" s="115" t="s">
        <v>89</v>
      </c>
      <c r="Y867" s="115" t="s">
        <v>90</v>
      </c>
      <c r="Z867" s="115" t="s">
        <v>91</v>
      </c>
      <c r="AA867" s="115" t="s">
        <v>91</v>
      </c>
    </row>
    <row r="868" spans="1:27">
      <c r="A868" s="115">
        <v>7011537984</v>
      </c>
      <c r="B868" s="115" t="s">
        <v>67</v>
      </c>
      <c r="E868" s="115" t="s">
        <v>70</v>
      </c>
      <c r="F868" s="115" t="s">
        <v>71</v>
      </c>
      <c r="M868" s="115" t="s">
        <v>78</v>
      </c>
      <c r="O868" s="141"/>
      <c r="P868" s="115" t="s">
        <v>99</v>
      </c>
      <c r="Q868" s="115">
        <v>56</v>
      </c>
      <c r="R868" s="115" t="s">
        <v>181</v>
      </c>
      <c r="S868" s="115" t="s">
        <v>224</v>
      </c>
      <c r="T868" s="115" t="s">
        <v>85</v>
      </c>
      <c r="U868" s="115" t="s">
        <v>86</v>
      </c>
      <c r="V868" s="115" t="s">
        <v>87</v>
      </c>
      <c r="W868" s="115" t="s">
        <v>101</v>
      </c>
      <c r="X868" s="115" t="s">
        <v>102</v>
      </c>
      <c r="Y868" s="115" t="s">
        <v>90</v>
      </c>
      <c r="Z868" s="115" t="s">
        <v>91</v>
      </c>
      <c r="AA868" s="115" t="s">
        <v>86</v>
      </c>
    </row>
    <row r="869" spans="1:27">
      <c r="A869" s="115">
        <v>6984052994</v>
      </c>
      <c r="B869" s="115" t="s">
        <v>67</v>
      </c>
      <c r="E869" s="115" t="s">
        <v>70</v>
      </c>
      <c r="G869" s="115" t="s">
        <v>72</v>
      </c>
      <c r="O869" s="141"/>
      <c r="P869" s="115" t="s">
        <v>99</v>
      </c>
      <c r="Q869" s="115">
        <v>81</v>
      </c>
      <c r="R869" s="115" t="s">
        <v>181</v>
      </c>
      <c r="S869" s="115" t="s">
        <v>239</v>
      </c>
      <c r="T869" s="115" t="s">
        <v>85</v>
      </c>
      <c r="U869" s="115" t="s">
        <v>86</v>
      </c>
      <c r="W869" s="115" t="s">
        <v>104</v>
      </c>
      <c r="X869" s="115" t="s">
        <v>102</v>
      </c>
      <c r="Y869" s="115" t="s">
        <v>106</v>
      </c>
      <c r="Z869" s="115" t="s">
        <v>91</v>
      </c>
      <c r="AA869" s="115" t="s">
        <v>91</v>
      </c>
    </row>
    <row r="870" spans="1:27">
      <c r="A870" s="115">
        <v>5591956424</v>
      </c>
      <c r="B870" s="115" t="s">
        <v>67</v>
      </c>
      <c r="H870" s="115" t="s">
        <v>73</v>
      </c>
      <c r="N870" s="115" t="s">
        <v>79</v>
      </c>
      <c r="O870" s="141"/>
    </row>
    <row r="871" spans="1:27">
      <c r="A871" s="115">
        <v>7044859000</v>
      </c>
      <c r="B871" s="115" t="s">
        <v>67</v>
      </c>
      <c r="D871" s="115" t="s">
        <v>69</v>
      </c>
      <c r="K871" s="115" t="s">
        <v>76</v>
      </c>
      <c r="M871" s="115" t="s">
        <v>78</v>
      </c>
      <c r="O871" s="141"/>
      <c r="P871" s="115" t="s">
        <v>83</v>
      </c>
      <c r="Q871" s="115">
        <v>62</v>
      </c>
      <c r="R871" s="115" t="s">
        <v>181</v>
      </c>
      <c r="S871" s="115" t="s">
        <v>489</v>
      </c>
      <c r="T871" s="115" t="s">
        <v>85</v>
      </c>
      <c r="U871" s="115" t="s">
        <v>86</v>
      </c>
      <c r="V871" s="115" t="s">
        <v>87</v>
      </c>
      <c r="W871" s="115" t="s">
        <v>96</v>
      </c>
      <c r="X871" s="115" t="s">
        <v>94</v>
      </c>
      <c r="Y871" s="115" t="s">
        <v>106</v>
      </c>
      <c r="Z871" s="115" t="s">
        <v>91</v>
      </c>
    </row>
    <row r="872" spans="1:27">
      <c r="A872" s="115">
        <v>7045778531</v>
      </c>
      <c r="C872" s="115" t="s">
        <v>68</v>
      </c>
      <c r="F872" s="115" t="s">
        <v>71</v>
      </c>
      <c r="G872" s="115" t="s">
        <v>72</v>
      </c>
      <c r="N872" s="115" t="s">
        <v>79</v>
      </c>
      <c r="O872" s="141"/>
      <c r="P872" s="115" t="s">
        <v>83</v>
      </c>
      <c r="Q872" s="115">
        <v>70</v>
      </c>
      <c r="R872" s="115" t="s">
        <v>181</v>
      </c>
      <c r="S872" s="115" t="s">
        <v>190</v>
      </c>
      <c r="T872" s="115" t="s">
        <v>110</v>
      </c>
      <c r="U872" s="115" t="s">
        <v>86</v>
      </c>
      <c r="V872" s="115" t="s">
        <v>87</v>
      </c>
      <c r="W872" s="115" t="s">
        <v>100</v>
      </c>
      <c r="X872" s="115" t="s">
        <v>111</v>
      </c>
      <c r="Y872" s="115" t="s">
        <v>106</v>
      </c>
      <c r="Z872" s="115" t="s">
        <v>91</v>
      </c>
      <c r="AA872" s="115" t="s">
        <v>91</v>
      </c>
    </row>
    <row r="873" spans="1:27">
      <c r="A873" s="115">
        <v>6985429817</v>
      </c>
      <c r="B873" s="115" t="s">
        <v>67</v>
      </c>
      <c r="C873" s="115" t="s">
        <v>68</v>
      </c>
      <c r="D873" s="115" t="s">
        <v>69</v>
      </c>
      <c r="E873" s="115" t="s">
        <v>70</v>
      </c>
      <c r="F873" s="115" t="s">
        <v>71</v>
      </c>
      <c r="G873" s="115" t="s">
        <v>72</v>
      </c>
      <c r="H873" s="115" t="s">
        <v>73</v>
      </c>
      <c r="I873" s="115" t="s">
        <v>74</v>
      </c>
      <c r="J873" s="115" t="s">
        <v>75</v>
      </c>
      <c r="M873" s="115" t="s">
        <v>78</v>
      </c>
      <c r="N873" s="115" t="s">
        <v>79</v>
      </c>
      <c r="O873" s="141"/>
      <c r="P873" s="115" t="s">
        <v>99</v>
      </c>
      <c r="Q873" s="115">
        <v>51</v>
      </c>
      <c r="R873" s="115" t="s">
        <v>84</v>
      </c>
      <c r="S873" s="115" t="s">
        <v>472</v>
      </c>
      <c r="T873" s="115" t="s">
        <v>92</v>
      </c>
      <c r="U873" s="115" t="s">
        <v>86</v>
      </c>
      <c r="V873" s="115" t="s">
        <v>477</v>
      </c>
      <c r="W873" s="115" t="s">
        <v>101</v>
      </c>
      <c r="X873" s="115" t="s">
        <v>89</v>
      </c>
      <c r="Y873" s="115" t="s">
        <v>113</v>
      </c>
      <c r="Z873" s="115" t="s">
        <v>91</v>
      </c>
      <c r="AA873" s="115" t="s">
        <v>91</v>
      </c>
    </row>
    <row r="874" spans="1:27">
      <c r="A874" s="115">
        <v>7011002558</v>
      </c>
      <c r="B874" s="115" t="s">
        <v>67</v>
      </c>
      <c r="C874" s="115" t="s">
        <v>68</v>
      </c>
      <c r="E874" s="115" t="s">
        <v>70</v>
      </c>
      <c r="F874" s="115" t="s">
        <v>71</v>
      </c>
      <c r="G874" s="115" t="s">
        <v>72</v>
      </c>
      <c r="I874" s="115" t="s">
        <v>74</v>
      </c>
      <c r="O874" s="141"/>
      <c r="P874" s="115" t="s">
        <v>83</v>
      </c>
      <c r="R874" s="115" t="s">
        <v>432</v>
      </c>
      <c r="T874" s="115" t="s">
        <v>85</v>
      </c>
      <c r="U874" s="115" t="s">
        <v>86</v>
      </c>
      <c r="V874" s="115" t="s">
        <v>87</v>
      </c>
      <c r="W874" s="115" t="s">
        <v>100</v>
      </c>
      <c r="X874" s="115" t="s">
        <v>111</v>
      </c>
      <c r="Y874" s="115" t="s">
        <v>106</v>
      </c>
      <c r="Z874" s="115" t="s">
        <v>91</v>
      </c>
      <c r="AA874" s="115" t="s">
        <v>86</v>
      </c>
    </row>
    <row r="875" spans="1:27">
      <c r="A875" s="115">
        <v>5587001409</v>
      </c>
      <c r="B875" s="115" t="s">
        <v>67</v>
      </c>
      <c r="H875" s="115" t="s">
        <v>73</v>
      </c>
      <c r="K875" s="115" t="s">
        <v>76</v>
      </c>
      <c r="M875" s="115" t="s">
        <v>78</v>
      </c>
      <c r="O875" s="141"/>
      <c r="P875" s="115" t="s">
        <v>83</v>
      </c>
      <c r="Q875" s="115">
        <v>45</v>
      </c>
      <c r="R875" s="115" t="s">
        <v>181</v>
      </c>
      <c r="S875" s="115" t="s">
        <v>198</v>
      </c>
      <c r="T875" s="115" t="s">
        <v>85</v>
      </c>
      <c r="U875" s="115" t="s">
        <v>86</v>
      </c>
      <c r="V875" s="115" t="s">
        <v>87</v>
      </c>
      <c r="W875" s="115" t="s">
        <v>88</v>
      </c>
      <c r="X875" s="115" t="s">
        <v>114</v>
      </c>
      <c r="Y875" s="115" t="s">
        <v>113</v>
      </c>
      <c r="Z875" s="115" t="s">
        <v>91</v>
      </c>
      <c r="AA875" s="115" t="s">
        <v>91</v>
      </c>
    </row>
    <row r="876" spans="1:27">
      <c r="A876" s="115">
        <v>7045784181</v>
      </c>
      <c r="B876" s="115" t="s">
        <v>67</v>
      </c>
      <c r="O876" s="141"/>
      <c r="P876" s="115" t="s">
        <v>83</v>
      </c>
      <c r="Q876" s="115">
        <v>60</v>
      </c>
      <c r="R876" s="115" t="s">
        <v>181</v>
      </c>
      <c r="S876" s="115" t="s">
        <v>206</v>
      </c>
      <c r="V876" s="115" t="s">
        <v>137</v>
      </c>
      <c r="W876" s="115" t="s">
        <v>101</v>
      </c>
      <c r="X876" s="115" t="s">
        <v>102</v>
      </c>
      <c r="Y876" s="115" t="s">
        <v>106</v>
      </c>
      <c r="Z876" s="115" t="s">
        <v>91</v>
      </c>
      <c r="AA876" s="115" t="s">
        <v>86</v>
      </c>
    </row>
    <row r="877" spans="1:27">
      <c r="A877" s="115">
        <v>7020568481</v>
      </c>
      <c r="B877" s="115" t="s">
        <v>67</v>
      </c>
      <c r="K877" s="115" t="s">
        <v>76</v>
      </c>
      <c r="M877" s="115" t="s">
        <v>78</v>
      </c>
      <c r="O877" s="141"/>
      <c r="P877" s="115" t="s">
        <v>83</v>
      </c>
      <c r="Q877" s="115">
        <v>30</v>
      </c>
      <c r="R877" s="115" t="s">
        <v>84</v>
      </c>
      <c r="S877" s="115" t="s">
        <v>135</v>
      </c>
      <c r="U877" s="115" t="s">
        <v>91</v>
      </c>
      <c r="V877" s="115" t="s">
        <v>137</v>
      </c>
      <c r="X877" s="115" t="s">
        <v>94</v>
      </c>
      <c r="Y877" s="115" t="s">
        <v>103</v>
      </c>
    </row>
    <row r="878" spans="1:27">
      <c r="A878" s="115">
        <v>5588132397</v>
      </c>
      <c r="B878" s="115" t="s">
        <v>67</v>
      </c>
      <c r="H878" s="115" t="s">
        <v>73</v>
      </c>
      <c r="K878" s="115" t="s">
        <v>76</v>
      </c>
      <c r="M878" s="115" t="s">
        <v>78</v>
      </c>
      <c r="O878" s="141"/>
      <c r="P878" s="115" t="s">
        <v>83</v>
      </c>
      <c r="Q878" s="115">
        <v>36</v>
      </c>
      <c r="R878" s="115" t="s">
        <v>181</v>
      </c>
      <c r="S878" s="115" t="s">
        <v>190</v>
      </c>
      <c r="T878" s="115" t="s">
        <v>85</v>
      </c>
      <c r="U878" s="115" t="s">
        <v>86</v>
      </c>
      <c r="V878" s="115" t="s">
        <v>87</v>
      </c>
      <c r="W878" s="115" t="s">
        <v>101</v>
      </c>
      <c r="X878" s="115" t="s">
        <v>89</v>
      </c>
      <c r="Y878" s="115" t="s">
        <v>90</v>
      </c>
      <c r="Z878" s="115" t="s">
        <v>91</v>
      </c>
      <c r="AA878" s="115" t="s">
        <v>91</v>
      </c>
    </row>
    <row r="879" spans="1:27">
      <c r="A879" s="115">
        <v>7044843507</v>
      </c>
      <c r="B879" s="115" t="s">
        <v>67</v>
      </c>
      <c r="D879" s="115" t="s">
        <v>69</v>
      </c>
      <c r="E879" s="115" t="s">
        <v>70</v>
      </c>
      <c r="G879" s="115" t="s">
        <v>72</v>
      </c>
      <c r="K879" s="115" t="s">
        <v>76</v>
      </c>
      <c r="M879" s="115" t="s">
        <v>78</v>
      </c>
      <c r="N879" s="115" t="s">
        <v>79</v>
      </c>
      <c r="O879" s="141"/>
      <c r="P879" s="115" t="s">
        <v>83</v>
      </c>
      <c r="Q879" s="115">
        <v>23</v>
      </c>
      <c r="R879" s="115" t="s">
        <v>181</v>
      </c>
      <c r="S879" s="115" t="s">
        <v>206</v>
      </c>
      <c r="T879" s="115" t="s">
        <v>97</v>
      </c>
      <c r="U879" s="115" t="s">
        <v>86</v>
      </c>
      <c r="V879" s="115" t="s">
        <v>87</v>
      </c>
      <c r="W879" s="115" t="s">
        <v>88</v>
      </c>
      <c r="X879" s="115" t="s">
        <v>94</v>
      </c>
      <c r="Y879" s="115" t="s">
        <v>90</v>
      </c>
      <c r="Z879" s="115" t="s">
        <v>91</v>
      </c>
      <c r="AA879" s="115" t="s">
        <v>91</v>
      </c>
    </row>
    <row r="880" spans="1:27">
      <c r="A880" s="115">
        <v>6985428245</v>
      </c>
      <c r="B880" s="115" t="s">
        <v>67</v>
      </c>
      <c r="F880" s="115" t="s">
        <v>71</v>
      </c>
      <c r="O880" s="141"/>
      <c r="P880" s="115" t="s">
        <v>83</v>
      </c>
      <c r="Q880" s="115">
        <v>75</v>
      </c>
      <c r="R880" s="115" t="s">
        <v>84</v>
      </c>
      <c r="S880" s="115" t="s">
        <v>119</v>
      </c>
      <c r="T880" s="115" t="s">
        <v>85</v>
      </c>
      <c r="U880" s="115" t="s">
        <v>86</v>
      </c>
      <c r="V880" s="115" t="s">
        <v>87</v>
      </c>
      <c r="W880" s="115" t="s">
        <v>100</v>
      </c>
      <c r="X880" s="115" t="s">
        <v>102</v>
      </c>
      <c r="Y880" s="115" t="s">
        <v>106</v>
      </c>
      <c r="Z880" s="115" t="s">
        <v>91</v>
      </c>
      <c r="AA880" s="115" t="s">
        <v>91</v>
      </c>
    </row>
    <row r="881" spans="1:27">
      <c r="A881" s="115">
        <v>6985437025</v>
      </c>
      <c r="F881" s="115" t="s">
        <v>71</v>
      </c>
      <c r="G881" s="115" t="s">
        <v>72</v>
      </c>
      <c r="O881" s="141"/>
      <c r="P881" s="115" t="s">
        <v>83</v>
      </c>
      <c r="Q881" s="115">
        <v>80</v>
      </c>
      <c r="R881" s="115" t="s">
        <v>84</v>
      </c>
      <c r="S881" s="115" t="s">
        <v>152</v>
      </c>
      <c r="T881" s="115" t="s">
        <v>85</v>
      </c>
      <c r="V881" s="115" t="s">
        <v>87</v>
      </c>
      <c r="X881" s="115" t="s">
        <v>94</v>
      </c>
      <c r="Y881" s="115" t="s">
        <v>106</v>
      </c>
      <c r="Z881" s="115" t="s">
        <v>91</v>
      </c>
      <c r="AA881" s="115" t="s">
        <v>86</v>
      </c>
    </row>
    <row r="882" spans="1:27">
      <c r="A882" s="115">
        <v>6985439366</v>
      </c>
      <c r="B882" s="115" t="s">
        <v>67</v>
      </c>
      <c r="E882" s="115" t="s">
        <v>70</v>
      </c>
      <c r="M882" s="115" t="s">
        <v>78</v>
      </c>
      <c r="O882" s="141"/>
      <c r="P882" s="115" t="s">
        <v>99</v>
      </c>
      <c r="Q882" s="115">
        <v>63</v>
      </c>
      <c r="R882" s="115" t="s">
        <v>84</v>
      </c>
      <c r="S882" s="115" t="s">
        <v>130</v>
      </c>
      <c r="T882" s="115" t="s">
        <v>85</v>
      </c>
      <c r="U882" s="115" t="s">
        <v>86</v>
      </c>
      <c r="V882" s="115" t="s">
        <v>87</v>
      </c>
      <c r="W882" s="115" t="s">
        <v>101</v>
      </c>
      <c r="X882" s="115" t="s">
        <v>89</v>
      </c>
      <c r="Y882" s="115" t="s">
        <v>106</v>
      </c>
      <c r="Z882" s="115" t="s">
        <v>91</v>
      </c>
      <c r="AA882" s="115" t="s">
        <v>91</v>
      </c>
    </row>
    <row r="883" spans="1:27">
      <c r="A883" s="115">
        <v>6982462758</v>
      </c>
      <c r="E883" s="115" t="s">
        <v>70</v>
      </c>
      <c r="M883" s="115" t="s">
        <v>78</v>
      </c>
      <c r="O883" s="141"/>
      <c r="P883" s="115" t="s">
        <v>99</v>
      </c>
      <c r="Q883" s="115">
        <v>55</v>
      </c>
      <c r="R883" s="115" t="s">
        <v>181</v>
      </c>
      <c r="S883" s="115" t="s">
        <v>232</v>
      </c>
      <c r="T883" s="115" t="s">
        <v>85</v>
      </c>
      <c r="U883" s="115" t="s">
        <v>86</v>
      </c>
      <c r="W883" s="115" t="s">
        <v>88</v>
      </c>
      <c r="X883" s="115" t="s">
        <v>89</v>
      </c>
      <c r="Y883" s="115" t="s">
        <v>90</v>
      </c>
      <c r="Z883" s="115" t="s">
        <v>91</v>
      </c>
      <c r="AA883" s="115" t="s">
        <v>91</v>
      </c>
    </row>
    <row r="884" spans="1:27">
      <c r="A884" s="115">
        <v>7045760604</v>
      </c>
      <c r="B884" s="115" t="s">
        <v>67</v>
      </c>
      <c r="M884" s="115" t="s">
        <v>78</v>
      </c>
      <c r="O884" s="141"/>
      <c r="P884" s="115" t="s">
        <v>83</v>
      </c>
      <c r="Q884" s="115">
        <v>72</v>
      </c>
      <c r="R884" s="115" t="s">
        <v>181</v>
      </c>
      <c r="S884" s="115" t="s">
        <v>190</v>
      </c>
      <c r="U884" s="115" t="s">
        <v>86</v>
      </c>
      <c r="V884" s="115" t="s">
        <v>87</v>
      </c>
      <c r="W884" s="115" t="s">
        <v>96</v>
      </c>
      <c r="X884" s="115" t="s">
        <v>94</v>
      </c>
      <c r="Y884" s="115" t="s">
        <v>106</v>
      </c>
      <c r="Z884" s="115" t="s">
        <v>91</v>
      </c>
    </row>
    <row r="885" spans="1:27">
      <c r="A885" s="115">
        <v>7045783563</v>
      </c>
      <c r="B885" s="115" t="s">
        <v>67</v>
      </c>
      <c r="C885" s="115" t="s">
        <v>68</v>
      </c>
      <c r="F885" s="115" t="s">
        <v>71</v>
      </c>
      <c r="G885" s="115" t="s">
        <v>72</v>
      </c>
      <c r="O885" s="141"/>
      <c r="P885" s="115" t="s">
        <v>83</v>
      </c>
      <c r="Q885" s="115">
        <v>78</v>
      </c>
      <c r="R885" s="115" t="s">
        <v>181</v>
      </c>
      <c r="S885" s="115" t="s">
        <v>208</v>
      </c>
      <c r="T885" s="115" t="s">
        <v>85</v>
      </c>
      <c r="U885" s="115" t="s">
        <v>86</v>
      </c>
      <c r="V885" s="115" t="s">
        <v>137</v>
      </c>
      <c r="X885" s="115" t="s">
        <v>111</v>
      </c>
      <c r="Y885" s="115" t="s">
        <v>106</v>
      </c>
      <c r="Z885" s="115" t="s">
        <v>91</v>
      </c>
      <c r="AA885" s="115" t="s">
        <v>86</v>
      </c>
    </row>
    <row r="886" spans="1:27">
      <c r="A886" s="115">
        <v>7008116676</v>
      </c>
      <c r="O886" s="141"/>
      <c r="P886" s="115" t="s">
        <v>99</v>
      </c>
      <c r="Q886" s="115">
        <v>70</v>
      </c>
      <c r="R886" s="115" t="s">
        <v>84</v>
      </c>
      <c r="S886" s="115" t="s">
        <v>144</v>
      </c>
      <c r="T886" s="115" t="s">
        <v>85</v>
      </c>
      <c r="U886" s="115" t="s">
        <v>86</v>
      </c>
      <c r="V886" s="115" t="s">
        <v>87</v>
      </c>
    </row>
    <row r="887" spans="1:27">
      <c r="A887" s="115">
        <v>5584547896</v>
      </c>
      <c r="B887" s="115" t="s">
        <v>67</v>
      </c>
      <c r="E887" s="115" t="s">
        <v>70</v>
      </c>
      <c r="M887" s="115" t="s">
        <v>78</v>
      </c>
      <c r="O887" s="141"/>
      <c r="P887" s="115" t="s">
        <v>83</v>
      </c>
      <c r="Q887" s="115">
        <v>54</v>
      </c>
      <c r="R887" s="115" t="s">
        <v>181</v>
      </c>
      <c r="S887" s="115" t="s">
        <v>434</v>
      </c>
      <c r="T887" s="115" t="s">
        <v>85</v>
      </c>
      <c r="U887" s="115" t="s">
        <v>86</v>
      </c>
      <c r="V887" s="115" t="s">
        <v>87</v>
      </c>
      <c r="W887" s="115" t="s">
        <v>88</v>
      </c>
      <c r="X887" s="115" t="s">
        <v>94</v>
      </c>
      <c r="Y887" s="115" t="s">
        <v>90</v>
      </c>
      <c r="Z887" s="115" t="s">
        <v>91</v>
      </c>
      <c r="AA887" s="115" t="s">
        <v>91</v>
      </c>
    </row>
    <row r="888" spans="1:27">
      <c r="A888" s="115">
        <v>7010994796</v>
      </c>
      <c r="B888" s="115" t="s">
        <v>67</v>
      </c>
      <c r="O888" s="141"/>
      <c r="P888" s="115" t="s">
        <v>83</v>
      </c>
      <c r="Q888" s="115">
        <v>55</v>
      </c>
      <c r="R888" s="115" t="s">
        <v>84</v>
      </c>
      <c r="S888" s="115" t="s">
        <v>123</v>
      </c>
      <c r="T888" s="115" t="s">
        <v>107</v>
      </c>
      <c r="U888" s="115" t="s">
        <v>91</v>
      </c>
      <c r="V888" s="115" t="s">
        <v>108</v>
      </c>
      <c r="W888" s="115" t="s">
        <v>101</v>
      </c>
      <c r="X888" s="115" t="s">
        <v>89</v>
      </c>
      <c r="Y888" s="115" t="s">
        <v>103</v>
      </c>
      <c r="Z888" s="115" t="s">
        <v>91</v>
      </c>
      <c r="AA888" s="115" t="s">
        <v>91</v>
      </c>
    </row>
    <row r="889" spans="1:27">
      <c r="A889" s="115">
        <v>7020341247</v>
      </c>
      <c r="M889" s="115" t="s">
        <v>78</v>
      </c>
      <c r="O889" s="141"/>
      <c r="P889" s="115" t="s">
        <v>99</v>
      </c>
      <c r="Q889" s="115">
        <v>27</v>
      </c>
      <c r="R889" s="115" t="s">
        <v>181</v>
      </c>
      <c r="S889" s="115" t="s">
        <v>192</v>
      </c>
      <c r="T889" s="115" t="s">
        <v>85</v>
      </c>
      <c r="U889" s="115" t="s">
        <v>86</v>
      </c>
      <c r="V889" s="115" t="s">
        <v>87</v>
      </c>
      <c r="W889" s="115" t="s">
        <v>88</v>
      </c>
      <c r="X889" s="115" t="s">
        <v>89</v>
      </c>
      <c r="Y889" s="115" t="s">
        <v>90</v>
      </c>
      <c r="Z889" s="115" t="s">
        <v>91</v>
      </c>
      <c r="AA889" s="115" t="s">
        <v>91</v>
      </c>
    </row>
    <row r="890" spans="1:27">
      <c r="A890" s="115">
        <v>6985430263</v>
      </c>
      <c r="B890" s="115" t="s">
        <v>67</v>
      </c>
      <c r="O890" s="141"/>
      <c r="P890" s="115" t="s">
        <v>83</v>
      </c>
      <c r="Q890" s="115">
        <v>74</v>
      </c>
      <c r="R890" s="115" t="s">
        <v>84</v>
      </c>
      <c r="S890" s="115" t="s">
        <v>453</v>
      </c>
      <c r="T890" s="115" t="s">
        <v>85</v>
      </c>
      <c r="U890" s="115" t="s">
        <v>86</v>
      </c>
      <c r="V890" s="115" t="s">
        <v>87</v>
      </c>
      <c r="W890" s="115" t="s">
        <v>100</v>
      </c>
      <c r="X890" s="115" t="s">
        <v>89</v>
      </c>
      <c r="Y890" s="115" t="s">
        <v>106</v>
      </c>
      <c r="Z890" s="115" t="s">
        <v>91</v>
      </c>
      <c r="AA890" s="115" t="s">
        <v>91</v>
      </c>
    </row>
    <row r="891" spans="1:27">
      <c r="A891" s="115">
        <v>5586743127</v>
      </c>
      <c r="B891" s="115" t="s">
        <v>67</v>
      </c>
      <c r="D891" s="115" t="s">
        <v>69</v>
      </c>
      <c r="E891" s="115" t="s">
        <v>70</v>
      </c>
      <c r="F891" s="115" t="s">
        <v>71</v>
      </c>
      <c r="G891" s="115" t="s">
        <v>72</v>
      </c>
      <c r="O891" s="141"/>
      <c r="P891" s="115" t="s">
        <v>83</v>
      </c>
      <c r="Q891" s="115">
        <v>70</v>
      </c>
      <c r="R891" s="115" t="s">
        <v>181</v>
      </c>
      <c r="S891" s="115" t="s">
        <v>211</v>
      </c>
    </row>
    <row r="892" spans="1:27">
      <c r="A892" s="115">
        <v>6984047753</v>
      </c>
      <c r="B892" s="115" t="s">
        <v>67</v>
      </c>
      <c r="D892" s="115" t="s">
        <v>69</v>
      </c>
      <c r="E892" s="115" t="s">
        <v>70</v>
      </c>
      <c r="F892" s="115" t="s">
        <v>71</v>
      </c>
      <c r="G892" s="115" t="s">
        <v>72</v>
      </c>
      <c r="O892" s="141"/>
      <c r="P892" s="115" t="s">
        <v>83</v>
      </c>
      <c r="Q892" s="115">
        <v>70</v>
      </c>
      <c r="R892" s="115" t="s">
        <v>181</v>
      </c>
      <c r="S892" s="115" t="s">
        <v>211</v>
      </c>
      <c r="T892" s="115" t="s">
        <v>85</v>
      </c>
      <c r="V892" s="115" t="s">
        <v>87</v>
      </c>
      <c r="W892" s="115" t="s">
        <v>104</v>
      </c>
      <c r="X892" s="115" t="s">
        <v>94</v>
      </c>
      <c r="Y892" s="115" t="s">
        <v>106</v>
      </c>
      <c r="Z892" s="115" t="s">
        <v>91</v>
      </c>
      <c r="AA892" s="115" t="s">
        <v>91</v>
      </c>
    </row>
    <row r="893" spans="1:27">
      <c r="A893" s="115">
        <v>6988293625</v>
      </c>
      <c r="M893" s="115" t="s">
        <v>78</v>
      </c>
      <c r="O893" s="141"/>
      <c r="P893" s="115" t="s">
        <v>83</v>
      </c>
      <c r="Q893" s="115">
        <v>59</v>
      </c>
      <c r="R893" s="115" t="s">
        <v>84</v>
      </c>
      <c r="S893" s="115" t="s">
        <v>132</v>
      </c>
      <c r="T893" s="115" t="s">
        <v>85</v>
      </c>
      <c r="U893" s="115" t="s">
        <v>86</v>
      </c>
      <c r="V893" s="115" t="s">
        <v>435</v>
      </c>
      <c r="W893" s="115" t="s">
        <v>96</v>
      </c>
      <c r="X893" s="115" t="s">
        <v>109</v>
      </c>
      <c r="Y893" s="115" t="s">
        <v>90</v>
      </c>
      <c r="AA893" s="115" t="s">
        <v>91</v>
      </c>
    </row>
    <row r="894" spans="1:27">
      <c r="A894" s="115">
        <v>6982468668</v>
      </c>
      <c r="F894" s="115" t="s">
        <v>71</v>
      </c>
      <c r="G894" s="115" t="s">
        <v>72</v>
      </c>
      <c r="M894" s="115" t="s">
        <v>78</v>
      </c>
      <c r="O894" s="141"/>
      <c r="P894" s="115" t="s">
        <v>99</v>
      </c>
      <c r="Q894" s="115">
        <v>67</v>
      </c>
      <c r="R894" s="115" t="s">
        <v>181</v>
      </c>
      <c r="S894" s="115" t="s">
        <v>433</v>
      </c>
      <c r="T894" s="115" t="s">
        <v>85</v>
      </c>
      <c r="U894" s="115" t="s">
        <v>86</v>
      </c>
      <c r="W894" s="115" t="s">
        <v>100</v>
      </c>
      <c r="X894" s="115" t="s">
        <v>111</v>
      </c>
      <c r="Y894" s="115" t="s">
        <v>106</v>
      </c>
      <c r="Z894" s="115" t="s">
        <v>91</v>
      </c>
      <c r="AA894" s="115" t="s">
        <v>86</v>
      </c>
    </row>
    <row r="895" spans="1:27">
      <c r="A895" s="115">
        <v>5584532227</v>
      </c>
      <c r="B895" s="115" t="s">
        <v>67</v>
      </c>
      <c r="J895" s="115" t="s">
        <v>75</v>
      </c>
      <c r="M895" s="115" t="s">
        <v>78</v>
      </c>
      <c r="O895" s="141"/>
      <c r="P895" s="115" t="s">
        <v>83</v>
      </c>
      <c r="Q895" s="115">
        <v>42</v>
      </c>
      <c r="R895" s="115" t="s">
        <v>181</v>
      </c>
      <c r="S895" s="115" t="s">
        <v>239</v>
      </c>
      <c r="T895" s="115" t="s">
        <v>85</v>
      </c>
      <c r="U895" s="115" t="s">
        <v>91</v>
      </c>
      <c r="V895" s="115" t="s">
        <v>87</v>
      </c>
      <c r="W895" s="115" t="s">
        <v>101</v>
      </c>
      <c r="X895" s="115" t="s">
        <v>94</v>
      </c>
      <c r="Y895" s="115" t="s">
        <v>90</v>
      </c>
      <c r="Z895" s="115" t="s">
        <v>91</v>
      </c>
      <c r="AA895" s="115" t="s">
        <v>91</v>
      </c>
    </row>
    <row r="896" spans="1:27">
      <c r="A896" s="115">
        <v>7045782234</v>
      </c>
      <c r="D896" s="115" t="s">
        <v>69</v>
      </c>
      <c r="F896" s="115" t="s">
        <v>71</v>
      </c>
      <c r="M896" s="115" t="s">
        <v>78</v>
      </c>
      <c r="O896" s="141"/>
      <c r="P896" s="115" t="s">
        <v>83</v>
      </c>
      <c r="Q896" s="115">
        <v>57</v>
      </c>
      <c r="R896" s="115" t="s">
        <v>181</v>
      </c>
      <c r="S896" s="115" t="s">
        <v>220</v>
      </c>
      <c r="T896" s="115" t="s">
        <v>85</v>
      </c>
      <c r="V896" s="115" t="s">
        <v>87</v>
      </c>
      <c r="W896" s="115" t="s">
        <v>88</v>
      </c>
      <c r="X896" s="115" t="s">
        <v>111</v>
      </c>
      <c r="Y896" s="115" t="s">
        <v>90</v>
      </c>
      <c r="Z896" s="115" t="s">
        <v>91</v>
      </c>
      <c r="AA896" s="115" t="s">
        <v>91</v>
      </c>
    </row>
    <row r="897" spans="1:27">
      <c r="A897" s="115">
        <v>6985429238</v>
      </c>
      <c r="B897" s="115" t="s">
        <v>67</v>
      </c>
      <c r="D897" s="115" t="s">
        <v>69</v>
      </c>
      <c r="F897" s="115" t="s">
        <v>71</v>
      </c>
      <c r="K897" s="115" t="s">
        <v>76</v>
      </c>
      <c r="M897" s="115" t="s">
        <v>78</v>
      </c>
      <c r="O897" s="141"/>
      <c r="P897" s="115" t="s">
        <v>83</v>
      </c>
      <c r="Q897" s="115">
        <v>83</v>
      </c>
      <c r="R897" s="115" t="s">
        <v>84</v>
      </c>
      <c r="S897" s="115" t="s">
        <v>130</v>
      </c>
      <c r="T897" s="115" t="s">
        <v>85</v>
      </c>
      <c r="U897" s="115" t="s">
        <v>86</v>
      </c>
      <c r="V897" s="115" t="s">
        <v>87</v>
      </c>
      <c r="W897" s="115" t="s">
        <v>101</v>
      </c>
      <c r="X897" s="115" t="s">
        <v>89</v>
      </c>
      <c r="Y897" s="115" t="s">
        <v>106</v>
      </c>
      <c r="Z897" s="115" t="s">
        <v>91</v>
      </c>
      <c r="AA897" s="115" t="s">
        <v>91</v>
      </c>
    </row>
    <row r="898" spans="1:27">
      <c r="A898" s="115">
        <v>7045781034</v>
      </c>
      <c r="E898" s="115" t="s">
        <v>70</v>
      </c>
      <c r="O898" s="141"/>
      <c r="P898" s="115" t="s">
        <v>99</v>
      </c>
      <c r="Q898" s="115">
        <v>62</v>
      </c>
      <c r="R898" s="115" t="s">
        <v>84</v>
      </c>
      <c r="S898" s="115" t="s">
        <v>134</v>
      </c>
      <c r="T898" s="115" t="s">
        <v>85</v>
      </c>
      <c r="U898" s="115" t="s">
        <v>86</v>
      </c>
      <c r="V898" s="115" t="s">
        <v>87</v>
      </c>
      <c r="W898" s="115" t="s">
        <v>101</v>
      </c>
      <c r="X898" s="115" t="s">
        <v>102</v>
      </c>
      <c r="Y898" s="115" t="s">
        <v>106</v>
      </c>
      <c r="Z898" s="115" t="s">
        <v>91</v>
      </c>
      <c r="AA898" s="115" t="s">
        <v>91</v>
      </c>
    </row>
    <row r="899" spans="1:27">
      <c r="A899" s="115">
        <v>7045780595</v>
      </c>
      <c r="B899" s="115" t="s">
        <v>67</v>
      </c>
      <c r="F899" s="115" t="s">
        <v>71</v>
      </c>
      <c r="G899" s="115" t="s">
        <v>72</v>
      </c>
      <c r="M899" s="115" t="s">
        <v>78</v>
      </c>
      <c r="O899" s="141"/>
      <c r="P899" s="115" t="s">
        <v>83</v>
      </c>
      <c r="Q899" s="115">
        <v>80</v>
      </c>
      <c r="R899" s="115" t="s">
        <v>181</v>
      </c>
      <c r="S899" s="115" t="s">
        <v>440</v>
      </c>
      <c r="T899" s="115" t="s">
        <v>85</v>
      </c>
      <c r="U899" s="115" t="s">
        <v>86</v>
      </c>
      <c r="V899" s="115" t="s">
        <v>87</v>
      </c>
      <c r="X899" s="115" t="s">
        <v>111</v>
      </c>
    </row>
    <row r="900" spans="1:27">
      <c r="A900" s="115">
        <v>7020344692</v>
      </c>
      <c r="B900" s="115" t="s">
        <v>67</v>
      </c>
      <c r="O900" s="141"/>
      <c r="P900" s="115" t="s">
        <v>99</v>
      </c>
      <c r="Q900" s="115">
        <v>16</v>
      </c>
      <c r="R900" s="115" t="s">
        <v>181</v>
      </c>
      <c r="S900" s="115" t="s">
        <v>207</v>
      </c>
      <c r="T900" s="115" t="s">
        <v>85</v>
      </c>
      <c r="U900" s="115" t="s">
        <v>86</v>
      </c>
      <c r="V900" s="115" t="s">
        <v>87</v>
      </c>
      <c r="W900" s="115" t="s">
        <v>88</v>
      </c>
      <c r="X900" s="115" t="s">
        <v>112</v>
      </c>
      <c r="Y900" s="115" t="s">
        <v>95</v>
      </c>
      <c r="Z900" s="115" t="s">
        <v>91</v>
      </c>
      <c r="AA900" s="115" t="s">
        <v>91</v>
      </c>
    </row>
    <row r="901" spans="1:27">
      <c r="A901" s="115">
        <v>6985469239</v>
      </c>
      <c r="B901" s="115" t="s">
        <v>67</v>
      </c>
      <c r="E901" s="115" t="s">
        <v>70</v>
      </c>
      <c r="F901" s="115" t="s">
        <v>71</v>
      </c>
      <c r="G901" s="115" t="s">
        <v>72</v>
      </c>
      <c r="O901" s="141"/>
      <c r="P901" s="115" t="s">
        <v>83</v>
      </c>
      <c r="Q901" s="115">
        <v>69</v>
      </c>
      <c r="R901" s="115" t="s">
        <v>84</v>
      </c>
      <c r="S901" s="115" t="s">
        <v>166</v>
      </c>
      <c r="T901" s="115" t="s">
        <v>85</v>
      </c>
      <c r="U901" s="115" t="s">
        <v>86</v>
      </c>
      <c r="V901" s="115" t="s">
        <v>87</v>
      </c>
      <c r="W901" s="115" t="s">
        <v>88</v>
      </c>
      <c r="X901" s="115" t="s">
        <v>111</v>
      </c>
      <c r="Y901" s="115" t="s">
        <v>106</v>
      </c>
      <c r="Z901" s="115" t="s">
        <v>91</v>
      </c>
      <c r="AA901" s="115" t="s">
        <v>91</v>
      </c>
    </row>
    <row r="902" spans="1:27">
      <c r="A902" s="115">
        <v>6985448102</v>
      </c>
      <c r="B902" s="115" t="s">
        <v>67</v>
      </c>
      <c r="E902" s="115" t="s">
        <v>70</v>
      </c>
      <c r="F902" s="115" t="s">
        <v>71</v>
      </c>
      <c r="G902" s="115" t="s">
        <v>72</v>
      </c>
      <c r="O902" s="141"/>
      <c r="P902" s="115" t="s">
        <v>83</v>
      </c>
      <c r="Q902" s="115">
        <v>69</v>
      </c>
      <c r="R902" s="115" t="s">
        <v>84</v>
      </c>
      <c r="S902" s="115" t="s">
        <v>166</v>
      </c>
      <c r="T902" s="115" t="s">
        <v>85</v>
      </c>
      <c r="U902" s="115" t="s">
        <v>86</v>
      </c>
      <c r="V902" s="115" t="s">
        <v>87</v>
      </c>
      <c r="W902" s="115" t="s">
        <v>88</v>
      </c>
      <c r="X902" s="115" t="s">
        <v>111</v>
      </c>
      <c r="Y902" s="115" t="s">
        <v>106</v>
      </c>
      <c r="Z902" s="115" t="s">
        <v>91</v>
      </c>
      <c r="AA902" s="115" t="s">
        <v>91</v>
      </c>
    </row>
    <row r="903" spans="1:27">
      <c r="A903" s="115">
        <v>6985432375</v>
      </c>
      <c r="B903" s="115" t="s">
        <v>67</v>
      </c>
      <c r="O903" s="141"/>
      <c r="P903" s="115" t="s">
        <v>99</v>
      </c>
      <c r="R903" s="115" t="s">
        <v>84</v>
      </c>
      <c r="S903" s="115" t="s">
        <v>145</v>
      </c>
      <c r="T903" s="115" t="s">
        <v>85</v>
      </c>
      <c r="U903" s="115" t="s">
        <v>86</v>
      </c>
      <c r="V903" s="115" t="s">
        <v>87</v>
      </c>
      <c r="X903" s="115" t="s">
        <v>89</v>
      </c>
      <c r="Y903" s="115" t="s">
        <v>106</v>
      </c>
      <c r="Z903" s="115" t="s">
        <v>91</v>
      </c>
      <c r="AA903" s="115" t="s">
        <v>86</v>
      </c>
    </row>
    <row r="904" spans="1:27">
      <c r="A904" s="115">
        <v>7045762357</v>
      </c>
      <c r="B904" s="115" t="s">
        <v>67</v>
      </c>
      <c r="O904" s="141"/>
      <c r="P904" s="115" t="s">
        <v>83</v>
      </c>
      <c r="Q904" s="115">
        <v>72</v>
      </c>
      <c r="R904" s="115" t="s">
        <v>181</v>
      </c>
      <c r="S904" s="115" t="s">
        <v>194</v>
      </c>
      <c r="T904" s="115" t="s">
        <v>85</v>
      </c>
      <c r="U904" s="115" t="s">
        <v>86</v>
      </c>
      <c r="V904" s="115" t="s">
        <v>87</v>
      </c>
      <c r="W904" s="115" t="s">
        <v>96</v>
      </c>
      <c r="X904" s="115" t="s">
        <v>102</v>
      </c>
      <c r="Y904" s="115" t="s">
        <v>106</v>
      </c>
      <c r="Z904" s="115" t="s">
        <v>91</v>
      </c>
      <c r="AA904" s="115" t="s">
        <v>91</v>
      </c>
    </row>
    <row r="905" spans="1:27">
      <c r="A905" s="115">
        <v>5586915292</v>
      </c>
      <c r="B905" s="115" t="s">
        <v>67</v>
      </c>
      <c r="F905" s="115" t="s">
        <v>71</v>
      </c>
      <c r="O905" s="141"/>
      <c r="P905" s="115" t="s">
        <v>83</v>
      </c>
      <c r="Q905" s="115">
        <v>58</v>
      </c>
      <c r="R905" s="115" t="s">
        <v>181</v>
      </c>
      <c r="S905" s="115" t="s">
        <v>220</v>
      </c>
      <c r="T905" s="115" t="s">
        <v>85</v>
      </c>
      <c r="U905" s="115" t="s">
        <v>86</v>
      </c>
      <c r="V905" s="115" t="s">
        <v>87</v>
      </c>
      <c r="W905" s="115" t="s">
        <v>88</v>
      </c>
      <c r="X905" s="115" t="s">
        <v>89</v>
      </c>
      <c r="Y905" s="115" t="s">
        <v>90</v>
      </c>
      <c r="Z905" s="115" t="s">
        <v>91</v>
      </c>
      <c r="AA905" s="115" t="s">
        <v>91</v>
      </c>
    </row>
    <row r="906" spans="1:27">
      <c r="A906" s="115">
        <v>7045785812</v>
      </c>
      <c r="B906" s="115" t="s">
        <v>67</v>
      </c>
      <c r="E906" s="115" t="s">
        <v>70</v>
      </c>
      <c r="O906" s="141"/>
      <c r="P906" s="115" t="s">
        <v>83</v>
      </c>
      <c r="Q906" s="115">
        <v>73</v>
      </c>
      <c r="R906" s="115" t="s">
        <v>181</v>
      </c>
      <c r="S906" s="115" t="s">
        <v>197</v>
      </c>
      <c r="T906" s="115" t="s">
        <v>85</v>
      </c>
      <c r="X906" s="115" t="s">
        <v>94</v>
      </c>
      <c r="Y906" s="115" t="s">
        <v>106</v>
      </c>
      <c r="Z906" s="115" t="s">
        <v>91</v>
      </c>
      <c r="AA906" s="115" t="s">
        <v>91</v>
      </c>
    </row>
    <row r="907" spans="1:27">
      <c r="A907" s="115">
        <v>7045755927</v>
      </c>
      <c r="B907" s="115" t="s">
        <v>67</v>
      </c>
      <c r="E907" s="115" t="s">
        <v>70</v>
      </c>
      <c r="O907" s="141"/>
      <c r="P907" s="115" t="s">
        <v>83</v>
      </c>
      <c r="Q907" s="115">
        <v>83</v>
      </c>
      <c r="R907" s="115" t="s">
        <v>181</v>
      </c>
      <c r="S907" s="115" t="s">
        <v>208</v>
      </c>
      <c r="T907" s="115" t="s">
        <v>85</v>
      </c>
      <c r="U907" s="115" t="s">
        <v>86</v>
      </c>
      <c r="V907" s="115" t="s">
        <v>87</v>
      </c>
      <c r="X907" s="115" t="s">
        <v>109</v>
      </c>
      <c r="Y907" s="115" t="s">
        <v>106</v>
      </c>
      <c r="Z907" s="115" t="s">
        <v>91</v>
      </c>
      <c r="AA907" s="115" t="s">
        <v>86</v>
      </c>
    </row>
    <row r="908" spans="1:27">
      <c r="A908" s="115">
        <v>5585679936</v>
      </c>
      <c r="B908" s="115" t="s">
        <v>67</v>
      </c>
      <c r="M908" s="115" t="s">
        <v>78</v>
      </c>
      <c r="O908" s="141"/>
      <c r="P908" s="115" t="s">
        <v>99</v>
      </c>
      <c r="Q908" s="115">
        <v>70</v>
      </c>
      <c r="R908" s="115" t="s">
        <v>181</v>
      </c>
      <c r="S908" s="115" t="s">
        <v>220</v>
      </c>
      <c r="T908" s="115" t="s">
        <v>85</v>
      </c>
      <c r="U908" s="115" t="s">
        <v>86</v>
      </c>
      <c r="V908" s="115" t="s">
        <v>87</v>
      </c>
      <c r="W908" s="115" t="s">
        <v>101</v>
      </c>
      <c r="X908" s="115" t="s">
        <v>89</v>
      </c>
      <c r="Y908" s="115" t="s">
        <v>106</v>
      </c>
      <c r="Z908" s="115" t="s">
        <v>91</v>
      </c>
      <c r="AA908" s="115" t="s">
        <v>86</v>
      </c>
    </row>
    <row r="909" spans="1:27">
      <c r="A909" s="115">
        <v>7045775644</v>
      </c>
      <c r="B909" s="115" t="s">
        <v>67</v>
      </c>
      <c r="M909" s="115" t="s">
        <v>78</v>
      </c>
      <c r="O909" s="141"/>
      <c r="P909" s="115" t="s">
        <v>99</v>
      </c>
      <c r="R909" s="115" t="s">
        <v>181</v>
      </c>
      <c r="S909" s="115" t="s">
        <v>184</v>
      </c>
      <c r="T909" s="115" t="s">
        <v>85</v>
      </c>
      <c r="U909" s="115" t="s">
        <v>86</v>
      </c>
      <c r="V909" s="115" t="s">
        <v>87</v>
      </c>
      <c r="W909" s="115" t="s">
        <v>96</v>
      </c>
      <c r="X909" s="115" t="s">
        <v>102</v>
      </c>
      <c r="Y909" s="115" t="s">
        <v>90</v>
      </c>
      <c r="Z909" s="115" t="s">
        <v>91</v>
      </c>
      <c r="AA909" s="115" t="s">
        <v>86</v>
      </c>
    </row>
    <row r="910" spans="1:27">
      <c r="A910" s="115">
        <v>6985431930</v>
      </c>
      <c r="B910" s="115" t="s">
        <v>67</v>
      </c>
      <c r="O910" s="141"/>
      <c r="P910" s="115" t="s">
        <v>83</v>
      </c>
      <c r="Q910" s="115">
        <v>79</v>
      </c>
      <c r="R910" s="115" t="s">
        <v>84</v>
      </c>
      <c r="S910" s="115" t="s">
        <v>145</v>
      </c>
      <c r="T910" s="115" t="s">
        <v>85</v>
      </c>
      <c r="U910" s="115" t="s">
        <v>86</v>
      </c>
      <c r="V910" s="115" t="s">
        <v>87</v>
      </c>
      <c r="W910" s="115" t="s">
        <v>101</v>
      </c>
      <c r="X910" s="115" t="s">
        <v>89</v>
      </c>
      <c r="Y910" s="115" t="s">
        <v>106</v>
      </c>
      <c r="Z910" s="115" t="s">
        <v>91</v>
      </c>
      <c r="AA910" s="115" t="s">
        <v>91</v>
      </c>
    </row>
    <row r="911" spans="1:27">
      <c r="A911" s="115">
        <v>6985428634</v>
      </c>
      <c r="B911" s="115" t="s">
        <v>67</v>
      </c>
      <c r="O911" s="141"/>
      <c r="P911" s="115" t="s">
        <v>83</v>
      </c>
      <c r="Q911" s="115">
        <v>71</v>
      </c>
      <c r="R911" s="115" t="s">
        <v>84</v>
      </c>
      <c r="S911" s="115" t="s">
        <v>130</v>
      </c>
      <c r="T911" s="115" t="s">
        <v>92</v>
      </c>
      <c r="U911" s="115" t="s">
        <v>86</v>
      </c>
      <c r="V911" s="115" t="s">
        <v>87</v>
      </c>
      <c r="W911" s="115" t="s">
        <v>100</v>
      </c>
      <c r="X911" s="115" t="s">
        <v>102</v>
      </c>
      <c r="Y911" s="115" t="s">
        <v>106</v>
      </c>
      <c r="Z911" s="115" t="s">
        <v>91</v>
      </c>
      <c r="AA911" s="115" t="s">
        <v>86</v>
      </c>
    </row>
    <row r="912" spans="1:27">
      <c r="A912" s="115">
        <v>7044856872</v>
      </c>
      <c r="B912" s="115" t="s">
        <v>67</v>
      </c>
      <c r="O912" s="141"/>
      <c r="P912" s="115" t="s">
        <v>83</v>
      </c>
      <c r="Q912" s="115">
        <v>79</v>
      </c>
      <c r="R912" s="115" t="s">
        <v>181</v>
      </c>
      <c r="S912" s="115" t="s">
        <v>220</v>
      </c>
      <c r="T912" s="115" t="s">
        <v>85</v>
      </c>
      <c r="V912" s="115" t="s">
        <v>87</v>
      </c>
      <c r="W912" s="115" t="s">
        <v>93</v>
      </c>
      <c r="X912" s="115" t="s">
        <v>102</v>
      </c>
      <c r="Y912" s="115" t="s">
        <v>106</v>
      </c>
      <c r="Z912" s="115" t="s">
        <v>91</v>
      </c>
    </row>
    <row r="913" spans="1:27">
      <c r="A913" s="115">
        <v>6985190387</v>
      </c>
      <c r="B913" s="115" t="s">
        <v>67</v>
      </c>
      <c r="E913" s="115" t="s">
        <v>70</v>
      </c>
      <c r="O913" s="141"/>
      <c r="P913" s="115" t="s">
        <v>83</v>
      </c>
      <c r="Q913" s="115">
        <v>71</v>
      </c>
      <c r="R913" s="115" t="s">
        <v>181</v>
      </c>
      <c r="S913" s="115" t="s">
        <v>199</v>
      </c>
      <c r="U913" s="115" t="s">
        <v>86</v>
      </c>
      <c r="V913" s="115" t="s">
        <v>87</v>
      </c>
      <c r="X913" s="115" t="s">
        <v>102</v>
      </c>
      <c r="Y913" s="115" t="s">
        <v>90</v>
      </c>
      <c r="Z913" s="115" t="s">
        <v>91</v>
      </c>
      <c r="AA913" s="115" t="s">
        <v>91</v>
      </c>
    </row>
    <row r="914" spans="1:27">
      <c r="A914" s="115">
        <v>7045792997</v>
      </c>
      <c r="B914" s="115" t="s">
        <v>67</v>
      </c>
      <c r="F914" s="115" t="s">
        <v>71</v>
      </c>
      <c r="G914" s="115" t="s">
        <v>72</v>
      </c>
      <c r="O914" s="141"/>
      <c r="P914" s="115" t="s">
        <v>99</v>
      </c>
      <c r="Q914" s="115">
        <v>81</v>
      </c>
      <c r="R914" s="115" t="s">
        <v>181</v>
      </c>
      <c r="S914" s="115" t="s">
        <v>194</v>
      </c>
      <c r="T914" s="115" t="s">
        <v>85</v>
      </c>
      <c r="V914" s="115" t="s">
        <v>87</v>
      </c>
      <c r="W914" s="115" t="s">
        <v>100</v>
      </c>
      <c r="X914" s="115" t="s">
        <v>94</v>
      </c>
      <c r="Y914" s="115" t="s">
        <v>106</v>
      </c>
      <c r="Z914" s="115" t="s">
        <v>91</v>
      </c>
      <c r="AA914" s="115" t="s">
        <v>91</v>
      </c>
    </row>
    <row r="915" spans="1:27">
      <c r="A915" s="115">
        <v>5586918996</v>
      </c>
      <c r="B915" s="115" t="s">
        <v>67</v>
      </c>
      <c r="J915" s="115" t="s">
        <v>75</v>
      </c>
      <c r="O915" s="141"/>
      <c r="P915" s="115" t="s">
        <v>83</v>
      </c>
      <c r="Q915" s="115">
        <v>65</v>
      </c>
      <c r="R915" s="115" t="s">
        <v>181</v>
      </c>
      <c r="S915" s="115" t="s">
        <v>219</v>
      </c>
      <c r="T915" s="115" t="s">
        <v>85</v>
      </c>
      <c r="U915" s="115" t="s">
        <v>86</v>
      </c>
      <c r="V915" s="115" t="s">
        <v>87</v>
      </c>
      <c r="W915" s="115" t="s">
        <v>88</v>
      </c>
      <c r="X915" s="115" t="s">
        <v>89</v>
      </c>
      <c r="Y915" s="115" t="s">
        <v>90</v>
      </c>
      <c r="Z915" s="115" t="s">
        <v>91</v>
      </c>
      <c r="AA915" s="115" t="s">
        <v>91</v>
      </c>
    </row>
    <row r="916" spans="1:27">
      <c r="A916" s="115">
        <v>6985417227</v>
      </c>
      <c r="O916" s="141"/>
      <c r="P916" s="115" t="s">
        <v>99</v>
      </c>
      <c r="Q916" s="115">
        <v>63</v>
      </c>
      <c r="R916" s="115" t="s">
        <v>181</v>
      </c>
      <c r="S916" s="115" t="s">
        <v>215</v>
      </c>
      <c r="T916" s="115" t="s">
        <v>85</v>
      </c>
      <c r="U916" s="115" t="s">
        <v>86</v>
      </c>
      <c r="V916" s="115" t="s">
        <v>87</v>
      </c>
      <c r="W916" s="115" t="s">
        <v>101</v>
      </c>
      <c r="X916" s="115" t="s">
        <v>102</v>
      </c>
      <c r="Y916" s="115" t="s">
        <v>90</v>
      </c>
      <c r="Z916" s="115" t="s">
        <v>91</v>
      </c>
      <c r="AA916" s="115" t="s">
        <v>91</v>
      </c>
    </row>
    <row r="917" spans="1:27">
      <c r="A917" s="115">
        <v>6985162708</v>
      </c>
      <c r="B917" s="115" t="s">
        <v>67</v>
      </c>
      <c r="O917" s="141"/>
      <c r="P917" s="115" t="s">
        <v>99</v>
      </c>
      <c r="Q917" s="115">
        <v>37</v>
      </c>
      <c r="R917" s="115" t="s">
        <v>181</v>
      </c>
      <c r="S917" s="115" t="s">
        <v>466</v>
      </c>
      <c r="T917" s="115" t="s">
        <v>85</v>
      </c>
      <c r="U917" s="115" t="s">
        <v>86</v>
      </c>
      <c r="V917" s="115" t="s">
        <v>87</v>
      </c>
      <c r="W917" s="115" t="s">
        <v>88</v>
      </c>
      <c r="X917" s="115" t="s">
        <v>89</v>
      </c>
      <c r="Y917" s="115" t="s">
        <v>90</v>
      </c>
      <c r="Z917" s="115" t="s">
        <v>91</v>
      </c>
      <c r="AA917" s="115" t="s">
        <v>91</v>
      </c>
    </row>
    <row r="918" spans="1:27">
      <c r="A918" s="115">
        <v>7045775235</v>
      </c>
      <c r="B918" s="115" t="s">
        <v>67</v>
      </c>
      <c r="O918" s="141"/>
      <c r="R918" s="115" t="s">
        <v>181</v>
      </c>
      <c r="S918" s="115" t="s">
        <v>200</v>
      </c>
      <c r="T918" s="115" t="s">
        <v>85</v>
      </c>
      <c r="U918" s="115" t="s">
        <v>86</v>
      </c>
      <c r="V918" s="115" t="s">
        <v>87</v>
      </c>
      <c r="W918" s="115" t="s">
        <v>101</v>
      </c>
      <c r="X918" s="115" t="s">
        <v>94</v>
      </c>
      <c r="Y918" s="115" t="s">
        <v>106</v>
      </c>
      <c r="Z918" s="115" t="s">
        <v>91</v>
      </c>
      <c r="AA918" s="115" t="s">
        <v>91</v>
      </c>
    </row>
    <row r="919" spans="1:27">
      <c r="A919" s="115">
        <v>7020344915</v>
      </c>
      <c r="B919" s="115" t="s">
        <v>67</v>
      </c>
      <c r="O919" s="141"/>
      <c r="P919" s="115" t="s">
        <v>99</v>
      </c>
      <c r="Q919" s="115">
        <v>32</v>
      </c>
      <c r="R919" s="115" t="s">
        <v>181</v>
      </c>
      <c r="S919" s="115" t="s">
        <v>440</v>
      </c>
      <c r="T919" s="115" t="s">
        <v>85</v>
      </c>
      <c r="U919" s="115" t="s">
        <v>86</v>
      </c>
      <c r="V919" s="115" t="s">
        <v>87</v>
      </c>
      <c r="W919" s="115" t="s">
        <v>101</v>
      </c>
      <c r="X919" s="115" t="s">
        <v>102</v>
      </c>
      <c r="Y919" s="115" t="s">
        <v>103</v>
      </c>
      <c r="Z919" s="115" t="s">
        <v>91</v>
      </c>
      <c r="AA919" s="115" t="s">
        <v>91</v>
      </c>
    </row>
    <row r="920" spans="1:27">
      <c r="A920" s="115">
        <v>7020342047</v>
      </c>
      <c r="G920" s="115" t="s">
        <v>72</v>
      </c>
      <c r="O920" s="141"/>
      <c r="P920" s="115" t="s">
        <v>99</v>
      </c>
      <c r="Q920" s="115">
        <v>18</v>
      </c>
      <c r="R920" s="115" t="s">
        <v>181</v>
      </c>
      <c r="S920" s="115" t="s">
        <v>207</v>
      </c>
      <c r="T920" s="115" t="s">
        <v>85</v>
      </c>
      <c r="U920" s="115" t="s">
        <v>91</v>
      </c>
      <c r="V920" s="115" t="s">
        <v>87</v>
      </c>
      <c r="W920" s="115" t="s">
        <v>88</v>
      </c>
      <c r="X920" s="115" t="s">
        <v>94</v>
      </c>
      <c r="Y920" s="115" t="s">
        <v>95</v>
      </c>
      <c r="Z920" s="115" t="s">
        <v>91</v>
      </c>
      <c r="AA920" s="115" t="s">
        <v>91</v>
      </c>
    </row>
    <row r="921" spans="1:27">
      <c r="A921" s="115">
        <v>7011001369</v>
      </c>
      <c r="B921" s="115" t="s">
        <v>67</v>
      </c>
      <c r="O921" s="141"/>
      <c r="P921" s="115" t="s">
        <v>83</v>
      </c>
      <c r="R921" s="115" t="s">
        <v>84</v>
      </c>
      <c r="S921" s="115" t="s">
        <v>154</v>
      </c>
      <c r="T921" s="115" t="s">
        <v>85</v>
      </c>
      <c r="U921" s="115" t="s">
        <v>86</v>
      </c>
      <c r="V921" s="115" t="s">
        <v>87</v>
      </c>
      <c r="W921" s="115" t="s">
        <v>93</v>
      </c>
      <c r="X921" s="115" t="s">
        <v>89</v>
      </c>
      <c r="Y921" s="115" t="s">
        <v>90</v>
      </c>
      <c r="Z921" s="115" t="s">
        <v>91</v>
      </c>
      <c r="AA921" s="115" t="s">
        <v>86</v>
      </c>
    </row>
    <row r="922" spans="1:27">
      <c r="A922" s="115">
        <v>7011081425</v>
      </c>
      <c r="B922" s="115" t="s">
        <v>67</v>
      </c>
      <c r="M922" s="115" t="s">
        <v>78</v>
      </c>
      <c r="O922" s="141"/>
      <c r="P922" s="115" t="s">
        <v>99</v>
      </c>
      <c r="Q922" s="115">
        <v>45</v>
      </c>
      <c r="R922" s="115" t="s">
        <v>181</v>
      </c>
      <c r="S922" s="115" t="s">
        <v>198</v>
      </c>
      <c r="T922" s="115" t="s">
        <v>85</v>
      </c>
      <c r="U922" s="115" t="s">
        <v>86</v>
      </c>
      <c r="V922" s="115" t="s">
        <v>87</v>
      </c>
      <c r="W922" s="115" t="s">
        <v>101</v>
      </c>
      <c r="X922" s="115" t="s">
        <v>89</v>
      </c>
      <c r="Y922" s="115" t="s">
        <v>90</v>
      </c>
      <c r="Z922" s="115" t="s">
        <v>91</v>
      </c>
      <c r="AA922" s="115" t="s">
        <v>91</v>
      </c>
    </row>
    <row r="923" spans="1:27">
      <c r="A923" s="115">
        <v>6985448550</v>
      </c>
      <c r="O923" s="141"/>
      <c r="P923" s="115" t="s">
        <v>83</v>
      </c>
      <c r="Q923" s="115">
        <v>72</v>
      </c>
      <c r="R923" s="115" t="s">
        <v>181</v>
      </c>
      <c r="S923" s="115" t="s">
        <v>478</v>
      </c>
      <c r="T923" s="115" t="s">
        <v>85</v>
      </c>
      <c r="U923" s="115" t="s">
        <v>86</v>
      </c>
      <c r="V923" s="115" t="s">
        <v>233</v>
      </c>
      <c r="W923" s="115" t="s">
        <v>100</v>
      </c>
      <c r="Y923" s="115" t="s">
        <v>106</v>
      </c>
      <c r="Z923" s="115" t="s">
        <v>91</v>
      </c>
      <c r="AA923" s="115" t="s">
        <v>91</v>
      </c>
    </row>
    <row r="924" spans="1:27">
      <c r="A924" s="115">
        <v>6985186054</v>
      </c>
      <c r="B924" s="115" t="s">
        <v>67</v>
      </c>
      <c r="O924" s="141"/>
      <c r="P924" s="115" t="s">
        <v>99</v>
      </c>
      <c r="Q924" s="115">
        <v>76</v>
      </c>
      <c r="R924" s="115" t="s">
        <v>181</v>
      </c>
      <c r="S924" s="115" t="s">
        <v>210</v>
      </c>
      <c r="T924" s="115" t="s">
        <v>85</v>
      </c>
      <c r="U924" s="115" t="s">
        <v>86</v>
      </c>
      <c r="V924" s="115" t="s">
        <v>87</v>
      </c>
      <c r="W924" s="115" t="s">
        <v>88</v>
      </c>
      <c r="X924" s="115" t="s">
        <v>94</v>
      </c>
    </row>
    <row r="925" spans="1:27">
      <c r="A925" s="115">
        <v>7045759020</v>
      </c>
      <c r="B925" s="115" t="s">
        <v>67</v>
      </c>
      <c r="O925" s="141"/>
      <c r="P925" s="115" t="s">
        <v>99</v>
      </c>
      <c r="Q925" s="115">
        <v>47</v>
      </c>
      <c r="R925" s="115" t="s">
        <v>181</v>
      </c>
      <c r="S925" s="115" t="s">
        <v>190</v>
      </c>
      <c r="T925" s="115" t="s">
        <v>97</v>
      </c>
      <c r="U925" s="115" t="s">
        <v>86</v>
      </c>
      <c r="V925" s="115" t="s">
        <v>87</v>
      </c>
      <c r="W925" s="115" t="s">
        <v>101</v>
      </c>
      <c r="X925" s="115" t="s">
        <v>112</v>
      </c>
      <c r="Y925" s="115" t="s">
        <v>90</v>
      </c>
      <c r="Z925" s="115" t="s">
        <v>91</v>
      </c>
      <c r="AA925" s="115" t="s">
        <v>91</v>
      </c>
    </row>
    <row r="926" spans="1:27">
      <c r="A926" s="115">
        <v>7011002799</v>
      </c>
      <c r="M926" s="115" t="s">
        <v>78</v>
      </c>
      <c r="O926" s="141"/>
      <c r="P926" s="115" t="s">
        <v>83</v>
      </c>
      <c r="Q926" s="115">
        <v>67</v>
      </c>
      <c r="R926" s="115" t="s">
        <v>84</v>
      </c>
      <c r="S926" s="115" t="s">
        <v>167</v>
      </c>
      <c r="T926" s="115" t="s">
        <v>92</v>
      </c>
      <c r="U926" s="115" t="s">
        <v>86</v>
      </c>
      <c r="V926" s="115" t="s">
        <v>462</v>
      </c>
      <c r="W926" s="115" t="s">
        <v>93</v>
      </c>
      <c r="X926" s="115" t="s">
        <v>94</v>
      </c>
      <c r="Y926" s="115" t="s">
        <v>106</v>
      </c>
      <c r="Z926" s="115" t="s">
        <v>91</v>
      </c>
      <c r="AA926" s="115" t="s">
        <v>91</v>
      </c>
    </row>
    <row r="927" spans="1:27">
      <c r="A927" s="115">
        <v>6985426303</v>
      </c>
      <c r="B927" s="115" t="s">
        <v>67</v>
      </c>
      <c r="O927" s="141"/>
      <c r="P927" s="115" t="s">
        <v>83</v>
      </c>
      <c r="Q927" s="115">
        <v>83</v>
      </c>
      <c r="R927" s="115" t="s">
        <v>84</v>
      </c>
      <c r="S927" s="115" t="s">
        <v>122</v>
      </c>
      <c r="T927" s="115" t="s">
        <v>85</v>
      </c>
      <c r="U927" s="115" t="s">
        <v>86</v>
      </c>
      <c r="V927" s="115" t="s">
        <v>87</v>
      </c>
      <c r="X927" s="115" t="s">
        <v>89</v>
      </c>
      <c r="Y927" s="115" t="s">
        <v>106</v>
      </c>
      <c r="Z927" s="115" t="s">
        <v>91</v>
      </c>
      <c r="AA927" s="115" t="s">
        <v>86</v>
      </c>
    </row>
    <row r="928" spans="1:27">
      <c r="A928" s="115">
        <v>7044849217</v>
      </c>
      <c r="B928" s="115" t="s">
        <v>67</v>
      </c>
      <c r="O928" s="141"/>
      <c r="P928" s="115" t="s">
        <v>99</v>
      </c>
      <c r="Q928" s="115">
        <v>74</v>
      </c>
      <c r="R928" s="115" t="s">
        <v>181</v>
      </c>
      <c r="S928" s="115" t="s">
        <v>184</v>
      </c>
      <c r="T928" s="115" t="s">
        <v>85</v>
      </c>
      <c r="U928" s="115" t="s">
        <v>86</v>
      </c>
      <c r="X928" s="115" t="s">
        <v>102</v>
      </c>
      <c r="Y928" s="115" t="s">
        <v>106</v>
      </c>
      <c r="Z928" s="115" t="s">
        <v>91</v>
      </c>
    </row>
    <row r="929" spans="1:27">
      <c r="A929" s="115">
        <v>7045778782</v>
      </c>
      <c r="B929" s="115" t="s">
        <v>67</v>
      </c>
      <c r="C929" s="115" t="s">
        <v>68</v>
      </c>
      <c r="O929" s="141"/>
      <c r="P929" s="115" t="s">
        <v>99</v>
      </c>
      <c r="R929" s="115" t="s">
        <v>181</v>
      </c>
      <c r="S929" s="115" t="s">
        <v>230</v>
      </c>
      <c r="T929" s="115" t="s">
        <v>85</v>
      </c>
      <c r="U929" s="115" t="s">
        <v>86</v>
      </c>
      <c r="V929" s="115" t="s">
        <v>87</v>
      </c>
      <c r="W929" s="115" t="s">
        <v>101</v>
      </c>
      <c r="X929" s="115" t="s">
        <v>109</v>
      </c>
      <c r="Y929" s="115" t="s">
        <v>106</v>
      </c>
      <c r="Z929" s="115" t="s">
        <v>86</v>
      </c>
      <c r="AA929" s="115" t="s">
        <v>91</v>
      </c>
    </row>
    <row r="930" spans="1:27">
      <c r="A930" s="115">
        <v>6988286083</v>
      </c>
      <c r="B930" s="115" t="s">
        <v>67</v>
      </c>
      <c r="O930" s="141"/>
      <c r="P930" s="115" t="s">
        <v>99</v>
      </c>
      <c r="Q930" s="115">
        <v>74</v>
      </c>
      <c r="R930" s="115" t="s">
        <v>84</v>
      </c>
      <c r="S930" s="115" t="s">
        <v>472</v>
      </c>
      <c r="T930" s="115" t="s">
        <v>85</v>
      </c>
      <c r="U930" s="115" t="s">
        <v>86</v>
      </c>
      <c r="V930" s="115" t="s">
        <v>87</v>
      </c>
      <c r="W930" s="115" t="s">
        <v>101</v>
      </c>
      <c r="X930" s="115" t="s">
        <v>89</v>
      </c>
      <c r="Y930" s="115" t="s">
        <v>106</v>
      </c>
      <c r="Z930" s="115" t="s">
        <v>91</v>
      </c>
      <c r="AA930" s="115" t="s">
        <v>91</v>
      </c>
    </row>
    <row r="931" spans="1:27">
      <c r="A931" s="115">
        <v>6985188324</v>
      </c>
      <c r="O931" s="141"/>
      <c r="P931" s="115" t="s">
        <v>99</v>
      </c>
      <c r="Q931" s="115">
        <v>72</v>
      </c>
      <c r="R931" s="115" t="s">
        <v>181</v>
      </c>
      <c r="S931" s="115" t="s">
        <v>199</v>
      </c>
      <c r="T931" s="115" t="s">
        <v>85</v>
      </c>
      <c r="V931" s="115" t="s">
        <v>87</v>
      </c>
      <c r="W931" s="115" t="s">
        <v>101</v>
      </c>
      <c r="X931" s="115" t="s">
        <v>109</v>
      </c>
      <c r="Y931" s="115" t="s">
        <v>106</v>
      </c>
      <c r="Z931" s="115" t="s">
        <v>91</v>
      </c>
      <c r="AA931" s="115" t="s">
        <v>86</v>
      </c>
    </row>
    <row r="932" spans="1:27">
      <c r="A932" s="115">
        <v>6985157383</v>
      </c>
      <c r="B932" s="115" t="s">
        <v>67</v>
      </c>
      <c r="F932" s="115" t="s">
        <v>71</v>
      </c>
      <c r="G932" s="115" t="s">
        <v>72</v>
      </c>
      <c r="O932" s="141"/>
      <c r="P932" s="115" t="s">
        <v>83</v>
      </c>
      <c r="Q932" s="115">
        <v>60</v>
      </c>
      <c r="R932" s="115" t="s">
        <v>181</v>
      </c>
      <c r="S932" s="115" t="s">
        <v>238</v>
      </c>
      <c r="T932" s="115" t="s">
        <v>85</v>
      </c>
      <c r="U932" s="115" t="s">
        <v>86</v>
      </c>
      <c r="V932" s="115" t="s">
        <v>87</v>
      </c>
      <c r="W932" s="115" t="s">
        <v>104</v>
      </c>
      <c r="X932" s="115" t="s">
        <v>109</v>
      </c>
      <c r="Y932" s="115" t="s">
        <v>90</v>
      </c>
      <c r="Z932" s="115" t="s">
        <v>91</v>
      </c>
      <c r="AA932" s="115" t="s">
        <v>86</v>
      </c>
    </row>
    <row r="933" spans="1:27">
      <c r="A933" s="115">
        <v>5589897981</v>
      </c>
      <c r="D933" s="115" t="s">
        <v>69</v>
      </c>
      <c r="E933" s="115" t="s">
        <v>70</v>
      </c>
      <c r="G933" s="115" t="s">
        <v>72</v>
      </c>
      <c r="M933" s="115" t="s">
        <v>78</v>
      </c>
      <c r="O933" s="141"/>
      <c r="P933" s="115" t="s">
        <v>99</v>
      </c>
      <c r="Q933" s="115">
        <v>19</v>
      </c>
      <c r="R933" s="115" t="s">
        <v>181</v>
      </c>
    </row>
    <row r="934" spans="1:27">
      <c r="A934" s="115">
        <v>7020344260</v>
      </c>
      <c r="B934" s="115" t="s">
        <v>67</v>
      </c>
      <c r="F934" s="115" t="s">
        <v>71</v>
      </c>
      <c r="G934" s="115" t="s">
        <v>72</v>
      </c>
      <c r="M934" s="115" t="s">
        <v>78</v>
      </c>
      <c r="O934" s="141"/>
      <c r="P934" s="115" t="s">
        <v>83</v>
      </c>
      <c r="Q934" s="115">
        <v>39</v>
      </c>
      <c r="R934" s="115" t="s">
        <v>181</v>
      </c>
      <c r="S934" s="115" t="s">
        <v>237</v>
      </c>
      <c r="T934" s="115" t="s">
        <v>85</v>
      </c>
      <c r="U934" s="115" t="s">
        <v>86</v>
      </c>
      <c r="V934" s="115" t="s">
        <v>87</v>
      </c>
      <c r="W934" s="115" t="s">
        <v>100</v>
      </c>
      <c r="X934" s="115" t="s">
        <v>94</v>
      </c>
      <c r="Y934" s="115" t="s">
        <v>90</v>
      </c>
      <c r="Z934" s="115" t="s">
        <v>91</v>
      </c>
      <c r="AA934" s="115" t="s">
        <v>91</v>
      </c>
    </row>
    <row r="935" spans="1:27">
      <c r="A935" s="115">
        <v>7045790047</v>
      </c>
      <c r="B935" s="115" t="s">
        <v>67</v>
      </c>
      <c r="K935" s="115" t="s">
        <v>76</v>
      </c>
      <c r="O935" s="141"/>
      <c r="P935" s="115" t="s">
        <v>83</v>
      </c>
      <c r="Q935" s="115">
        <v>70</v>
      </c>
      <c r="R935" s="115" t="s">
        <v>181</v>
      </c>
      <c r="S935" s="115" t="s">
        <v>438</v>
      </c>
      <c r="T935" s="115" t="s">
        <v>85</v>
      </c>
      <c r="U935" s="115" t="s">
        <v>86</v>
      </c>
      <c r="V935" s="115" t="s">
        <v>87</v>
      </c>
      <c r="W935" s="115" t="s">
        <v>104</v>
      </c>
      <c r="X935" s="115" t="s">
        <v>111</v>
      </c>
      <c r="Y935" s="115" t="s">
        <v>106</v>
      </c>
      <c r="Z935" s="115" t="s">
        <v>91</v>
      </c>
      <c r="AA935" s="115" t="s">
        <v>91</v>
      </c>
    </row>
    <row r="936" spans="1:27">
      <c r="A936" s="115">
        <v>6988285768</v>
      </c>
      <c r="E936" s="115" t="s">
        <v>70</v>
      </c>
      <c r="O936" s="141"/>
      <c r="P936" s="115" t="s">
        <v>83</v>
      </c>
      <c r="Q936" s="115">
        <v>69</v>
      </c>
      <c r="R936" s="115" t="s">
        <v>84</v>
      </c>
      <c r="S936" s="115" t="s">
        <v>130</v>
      </c>
      <c r="T936" s="115" t="s">
        <v>85</v>
      </c>
      <c r="W936" s="115" t="s">
        <v>104</v>
      </c>
      <c r="X936" s="115" t="s">
        <v>89</v>
      </c>
      <c r="Y936" s="115" t="s">
        <v>106</v>
      </c>
      <c r="Z936" s="115" t="s">
        <v>91</v>
      </c>
      <c r="AA936" s="115" t="s">
        <v>91</v>
      </c>
    </row>
    <row r="937" spans="1:27">
      <c r="A937" s="115">
        <v>7020342248</v>
      </c>
      <c r="B937" s="115" t="s">
        <v>67</v>
      </c>
      <c r="O937" s="141"/>
      <c r="P937" s="115" t="s">
        <v>83</v>
      </c>
      <c r="Q937" s="115">
        <v>25</v>
      </c>
      <c r="R937" s="115" t="s">
        <v>181</v>
      </c>
      <c r="S937" s="115" t="s">
        <v>221</v>
      </c>
      <c r="T937" s="115" t="s">
        <v>85</v>
      </c>
      <c r="V937" s="115" t="s">
        <v>87</v>
      </c>
      <c r="W937" s="115" t="s">
        <v>93</v>
      </c>
      <c r="X937" s="115" t="s">
        <v>94</v>
      </c>
      <c r="Y937" s="115" t="s">
        <v>90</v>
      </c>
      <c r="Z937" s="115" t="s">
        <v>91</v>
      </c>
      <c r="AA937" s="115" t="s">
        <v>91</v>
      </c>
    </row>
    <row r="938" spans="1:27">
      <c r="A938" s="115">
        <v>7044852962</v>
      </c>
      <c r="B938" s="115" t="s">
        <v>67</v>
      </c>
      <c r="O938" s="141"/>
      <c r="P938" s="115" t="s">
        <v>83</v>
      </c>
      <c r="Q938" s="115">
        <v>73</v>
      </c>
      <c r="R938" s="115" t="s">
        <v>432</v>
      </c>
      <c r="T938" s="115" t="s">
        <v>85</v>
      </c>
      <c r="U938" s="115" t="s">
        <v>86</v>
      </c>
      <c r="V938" s="115" t="s">
        <v>87</v>
      </c>
      <c r="W938" s="115" t="s">
        <v>96</v>
      </c>
      <c r="X938" s="115" t="s">
        <v>102</v>
      </c>
      <c r="Y938" s="115" t="s">
        <v>106</v>
      </c>
      <c r="Z938" s="115" t="s">
        <v>91</v>
      </c>
    </row>
    <row r="939" spans="1:27">
      <c r="A939" s="115">
        <v>7020564421</v>
      </c>
      <c r="B939" s="115" t="s">
        <v>67</v>
      </c>
      <c r="E939" s="115" t="s">
        <v>70</v>
      </c>
      <c r="O939" s="141"/>
      <c r="P939" s="115" t="s">
        <v>99</v>
      </c>
      <c r="Q939" s="115">
        <v>36</v>
      </c>
      <c r="R939" s="115" t="s">
        <v>181</v>
      </c>
      <c r="S939" s="115" t="s">
        <v>201</v>
      </c>
      <c r="T939" s="115" t="s">
        <v>85</v>
      </c>
      <c r="U939" s="115" t="s">
        <v>86</v>
      </c>
      <c r="V939" s="115" t="s">
        <v>87</v>
      </c>
      <c r="W939" s="115" t="s">
        <v>88</v>
      </c>
      <c r="X939" s="115" t="s">
        <v>111</v>
      </c>
      <c r="Y939" s="115" t="s">
        <v>90</v>
      </c>
      <c r="Z939" s="115" t="s">
        <v>91</v>
      </c>
      <c r="AA939" s="115" t="s">
        <v>91</v>
      </c>
    </row>
    <row r="940" spans="1:27">
      <c r="A940" s="115">
        <v>7044853936</v>
      </c>
      <c r="B940" s="115" t="s">
        <v>67</v>
      </c>
      <c r="C940" s="115" t="s">
        <v>68</v>
      </c>
      <c r="G940" s="115" t="s">
        <v>72</v>
      </c>
      <c r="O940" s="141"/>
      <c r="P940" s="115" t="s">
        <v>83</v>
      </c>
      <c r="Q940" s="115">
        <v>81</v>
      </c>
      <c r="R940" s="115" t="s">
        <v>181</v>
      </c>
      <c r="S940" s="115" t="s">
        <v>220</v>
      </c>
      <c r="T940" s="115" t="s">
        <v>85</v>
      </c>
      <c r="U940" s="115" t="s">
        <v>86</v>
      </c>
      <c r="V940" s="115" t="s">
        <v>87</v>
      </c>
      <c r="W940" s="115" t="s">
        <v>100</v>
      </c>
      <c r="X940" s="115" t="s">
        <v>111</v>
      </c>
      <c r="Y940" s="115" t="s">
        <v>106</v>
      </c>
      <c r="Z940" s="115" t="s">
        <v>91</v>
      </c>
      <c r="AA940" s="115" t="s">
        <v>86</v>
      </c>
    </row>
    <row r="941" spans="1:27">
      <c r="A941" s="115">
        <v>6985720874</v>
      </c>
      <c r="O941" s="141"/>
      <c r="P941" s="115" t="s">
        <v>83</v>
      </c>
      <c r="Q941" s="115">
        <v>39</v>
      </c>
      <c r="R941" s="115" t="s">
        <v>181</v>
      </c>
      <c r="T941" s="115" t="s">
        <v>85</v>
      </c>
      <c r="U941" s="115" t="s">
        <v>91</v>
      </c>
      <c r="V941" s="115" t="s">
        <v>137</v>
      </c>
      <c r="W941" s="115" t="s">
        <v>88</v>
      </c>
      <c r="X941" s="115" t="s">
        <v>111</v>
      </c>
      <c r="Y941" s="115" t="s">
        <v>90</v>
      </c>
      <c r="Z941" s="115" t="s">
        <v>91</v>
      </c>
      <c r="AA941" s="115" t="s">
        <v>91</v>
      </c>
    </row>
    <row r="942" spans="1:27">
      <c r="A942" s="115">
        <v>7045777758</v>
      </c>
      <c r="B942" s="115" t="s">
        <v>67</v>
      </c>
      <c r="M942" s="115" t="s">
        <v>78</v>
      </c>
      <c r="O942" s="141"/>
      <c r="P942" s="115" t="s">
        <v>83</v>
      </c>
      <c r="Q942" s="115">
        <v>58</v>
      </c>
      <c r="R942" s="115" t="s">
        <v>181</v>
      </c>
      <c r="S942" s="115" t="s">
        <v>486</v>
      </c>
      <c r="T942" s="115" t="s">
        <v>85</v>
      </c>
      <c r="U942" s="115" t="s">
        <v>86</v>
      </c>
      <c r="V942" s="115" t="s">
        <v>87</v>
      </c>
      <c r="W942" s="115" t="s">
        <v>88</v>
      </c>
      <c r="X942" s="115" t="s">
        <v>89</v>
      </c>
      <c r="Y942" s="115" t="s">
        <v>90</v>
      </c>
      <c r="Z942" s="115" t="s">
        <v>91</v>
      </c>
      <c r="AA942" s="115" t="s">
        <v>91</v>
      </c>
    </row>
    <row r="943" spans="1:27">
      <c r="A943" s="115">
        <v>5584561800</v>
      </c>
      <c r="H943" s="115" t="s">
        <v>73</v>
      </c>
      <c r="O943" s="141"/>
      <c r="P943" s="115" t="s">
        <v>83</v>
      </c>
      <c r="Q943" s="115">
        <v>59</v>
      </c>
      <c r="R943" s="115" t="s">
        <v>181</v>
      </c>
      <c r="S943" s="115" t="s">
        <v>220</v>
      </c>
      <c r="T943" s="115" t="s">
        <v>85</v>
      </c>
      <c r="U943" s="115" t="s">
        <v>86</v>
      </c>
      <c r="V943" s="115" t="s">
        <v>137</v>
      </c>
      <c r="W943" s="115" t="s">
        <v>101</v>
      </c>
      <c r="X943" s="115" t="s">
        <v>111</v>
      </c>
      <c r="Y943" s="115" t="s">
        <v>90</v>
      </c>
      <c r="Z943" s="115" t="s">
        <v>91</v>
      </c>
      <c r="AA943" s="115" t="s">
        <v>91</v>
      </c>
    </row>
    <row r="944" spans="1:27">
      <c r="A944" s="115">
        <v>5585083913</v>
      </c>
      <c r="B944" s="115" t="s">
        <v>67</v>
      </c>
      <c r="E944" s="115" t="s">
        <v>70</v>
      </c>
      <c r="N944" s="115" t="s">
        <v>79</v>
      </c>
      <c r="O944" s="141"/>
      <c r="P944" s="115" t="s">
        <v>83</v>
      </c>
      <c r="Q944" s="115">
        <v>55</v>
      </c>
      <c r="R944" s="115" t="s">
        <v>181</v>
      </c>
      <c r="S944" s="115" t="s">
        <v>216</v>
      </c>
      <c r="T944" s="115" t="s">
        <v>85</v>
      </c>
      <c r="U944" s="115" t="s">
        <v>86</v>
      </c>
      <c r="V944" s="115" t="s">
        <v>87</v>
      </c>
      <c r="W944" s="115" t="s">
        <v>88</v>
      </c>
      <c r="X944" s="115" t="s">
        <v>111</v>
      </c>
      <c r="Y944" s="115" t="s">
        <v>90</v>
      </c>
      <c r="Z944" s="115" t="s">
        <v>91</v>
      </c>
      <c r="AA944" s="115" t="s">
        <v>91</v>
      </c>
    </row>
    <row r="945" spans="1:27">
      <c r="A945" s="115">
        <v>7020347715</v>
      </c>
      <c r="B945" s="115" t="s">
        <v>67</v>
      </c>
      <c r="E945" s="115" t="s">
        <v>70</v>
      </c>
      <c r="O945" s="141"/>
      <c r="P945" s="115" t="s">
        <v>83</v>
      </c>
      <c r="Q945" s="115">
        <v>31</v>
      </c>
      <c r="R945" s="115" t="s">
        <v>181</v>
      </c>
      <c r="T945" s="115" t="s">
        <v>107</v>
      </c>
      <c r="U945" s="115" t="s">
        <v>91</v>
      </c>
      <c r="V945" s="115" t="s">
        <v>87</v>
      </c>
      <c r="W945" s="115" t="s">
        <v>104</v>
      </c>
      <c r="X945" s="115" t="s">
        <v>94</v>
      </c>
      <c r="Y945" s="115" t="s">
        <v>90</v>
      </c>
      <c r="Z945" s="115" t="s">
        <v>91</v>
      </c>
      <c r="AA945" s="115" t="s">
        <v>91</v>
      </c>
    </row>
    <row r="946" spans="1:27">
      <c r="A946" s="115">
        <v>7020345715</v>
      </c>
      <c r="B946" s="115" t="s">
        <v>67</v>
      </c>
      <c r="O946" s="141"/>
      <c r="P946" s="115" t="s">
        <v>99</v>
      </c>
      <c r="Q946" s="115">
        <v>29</v>
      </c>
      <c r="R946" s="115" t="s">
        <v>181</v>
      </c>
      <c r="S946" s="115" t="s">
        <v>207</v>
      </c>
      <c r="T946" s="115" t="s">
        <v>85</v>
      </c>
      <c r="U946" s="115" t="s">
        <v>86</v>
      </c>
      <c r="V946" s="115" t="s">
        <v>87</v>
      </c>
      <c r="X946" s="115" t="s">
        <v>94</v>
      </c>
      <c r="Y946" s="115" t="s">
        <v>98</v>
      </c>
      <c r="Z946" s="115" t="s">
        <v>91</v>
      </c>
      <c r="AA946" s="115" t="s">
        <v>91</v>
      </c>
    </row>
    <row r="947" spans="1:27">
      <c r="A947" s="115">
        <v>7020344026</v>
      </c>
      <c r="B947" s="115" t="s">
        <v>67</v>
      </c>
      <c r="O947" s="141"/>
      <c r="P947" s="115" t="s">
        <v>99</v>
      </c>
      <c r="Q947" s="115">
        <v>25</v>
      </c>
      <c r="R947" s="115" t="s">
        <v>181</v>
      </c>
      <c r="S947" s="115" t="s">
        <v>208</v>
      </c>
      <c r="T947" s="115" t="s">
        <v>85</v>
      </c>
      <c r="U947" s="115" t="s">
        <v>86</v>
      </c>
      <c r="V947" s="115" t="s">
        <v>87</v>
      </c>
      <c r="W947" s="115" t="s">
        <v>101</v>
      </c>
      <c r="X947" s="115" t="s">
        <v>94</v>
      </c>
      <c r="Y947" s="115" t="s">
        <v>90</v>
      </c>
      <c r="Z947" s="115" t="s">
        <v>91</v>
      </c>
      <c r="AA947" s="115" t="s">
        <v>91</v>
      </c>
    </row>
    <row r="948" spans="1:27">
      <c r="A948" s="115">
        <v>7020342514</v>
      </c>
      <c r="B948" s="115" t="s">
        <v>67</v>
      </c>
      <c r="O948" s="141"/>
      <c r="P948" s="115" t="s">
        <v>99</v>
      </c>
      <c r="Q948" s="115">
        <v>43</v>
      </c>
      <c r="R948" s="115" t="s">
        <v>181</v>
      </c>
      <c r="S948" s="115" t="s">
        <v>440</v>
      </c>
      <c r="T948" s="115" t="s">
        <v>85</v>
      </c>
      <c r="U948" s="115" t="s">
        <v>86</v>
      </c>
      <c r="V948" s="115" t="s">
        <v>87</v>
      </c>
      <c r="W948" s="115" t="s">
        <v>100</v>
      </c>
      <c r="X948" s="115" t="s">
        <v>94</v>
      </c>
      <c r="Y948" s="115" t="s">
        <v>90</v>
      </c>
      <c r="Z948" s="115" t="s">
        <v>91</v>
      </c>
      <c r="AA948" s="115" t="s">
        <v>91</v>
      </c>
    </row>
    <row r="949" spans="1:27">
      <c r="A949" s="115">
        <v>7020345928</v>
      </c>
      <c r="B949" s="115" t="s">
        <v>67</v>
      </c>
      <c r="O949" s="141"/>
      <c r="P949" s="115" t="s">
        <v>83</v>
      </c>
      <c r="Q949" s="115">
        <v>68</v>
      </c>
      <c r="R949" s="115" t="s">
        <v>181</v>
      </c>
      <c r="S949" s="115" t="s">
        <v>219</v>
      </c>
      <c r="V949" s="115" t="s">
        <v>87</v>
      </c>
      <c r="W949" s="115" t="s">
        <v>101</v>
      </c>
      <c r="X949" s="115" t="s">
        <v>102</v>
      </c>
      <c r="Y949" s="115" t="s">
        <v>106</v>
      </c>
      <c r="Z949" s="115" t="s">
        <v>91</v>
      </c>
      <c r="AA949" s="115" t="s">
        <v>86</v>
      </c>
    </row>
    <row r="950" spans="1:27">
      <c r="A950" s="115">
        <v>6985446326</v>
      </c>
      <c r="B950" s="115" t="s">
        <v>67</v>
      </c>
      <c r="O950" s="141"/>
      <c r="P950" s="115" t="s">
        <v>83</v>
      </c>
      <c r="Q950" s="115">
        <v>19</v>
      </c>
      <c r="R950" s="115" t="s">
        <v>181</v>
      </c>
      <c r="S950" s="115" t="s">
        <v>433</v>
      </c>
      <c r="T950" s="115" t="s">
        <v>85</v>
      </c>
      <c r="U950" s="115" t="s">
        <v>86</v>
      </c>
      <c r="W950" s="115" t="s">
        <v>100</v>
      </c>
      <c r="Y950" s="115" t="s">
        <v>95</v>
      </c>
      <c r="Z950" s="115" t="s">
        <v>91</v>
      </c>
      <c r="AA950" s="115" t="s">
        <v>91</v>
      </c>
    </row>
    <row r="951" spans="1:27">
      <c r="A951" s="115">
        <v>6985186645</v>
      </c>
      <c r="B951" s="115" t="s">
        <v>67</v>
      </c>
      <c r="D951" s="115" t="s">
        <v>69</v>
      </c>
      <c r="O951" s="141"/>
      <c r="P951" s="115" t="s">
        <v>83</v>
      </c>
      <c r="Q951" s="115">
        <v>52</v>
      </c>
      <c r="R951" s="115" t="s">
        <v>181</v>
      </c>
      <c r="S951" s="115" t="s">
        <v>222</v>
      </c>
      <c r="T951" s="115" t="s">
        <v>85</v>
      </c>
      <c r="U951" s="115" t="s">
        <v>86</v>
      </c>
      <c r="V951" s="115" t="s">
        <v>87</v>
      </c>
      <c r="W951" s="115" t="s">
        <v>96</v>
      </c>
      <c r="X951" s="115" t="s">
        <v>112</v>
      </c>
      <c r="Y951" s="115" t="s">
        <v>103</v>
      </c>
      <c r="Z951" s="115" t="s">
        <v>91</v>
      </c>
      <c r="AA951" s="115" t="s">
        <v>91</v>
      </c>
    </row>
    <row r="952" spans="1:27">
      <c r="A952" s="115">
        <v>5585679720</v>
      </c>
      <c r="E952" s="115" t="s">
        <v>70</v>
      </c>
      <c r="G952" s="115" t="s">
        <v>72</v>
      </c>
      <c r="M952" s="115" t="s">
        <v>78</v>
      </c>
      <c r="O952" s="141"/>
      <c r="P952" s="115" t="s">
        <v>99</v>
      </c>
      <c r="Q952" s="115">
        <v>68</v>
      </c>
      <c r="R952" s="115" t="s">
        <v>84</v>
      </c>
      <c r="S952" s="115" t="s">
        <v>144</v>
      </c>
      <c r="T952" s="115" t="s">
        <v>85</v>
      </c>
      <c r="U952" s="115" t="s">
        <v>86</v>
      </c>
      <c r="V952" s="115" t="s">
        <v>87</v>
      </c>
      <c r="W952" s="115" t="s">
        <v>104</v>
      </c>
      <c r="X952" s="115" t="s">
        <v>111</v>
      </c>
      <c r="Y952" s="115" t="s">
        <v>106</v>
      </c>
      <c r="Z952" s="115" t="s">
        <v>91</v>
      </c>
      <c r="AA952" s="115" t="s">
        <v>91</v>
      </c>
    </row>
    <row r="953" spans="1:27">
      <c r="A953" s="115">
        <v>7020346143</v>
      </c>
      <c r="B953" s="115" t="s">
        <v>67</v>
      </c>
      <c r="E953" s="115" t="s">
        <v>70</v>
      </c>
      <c r="M953" s="115" t="s">
        <v>78</v>
      </c>
      <c r="O953" s="141"/>
      <c r="P953" s="115" t="s">
        <v>99</v>
      </c>
      <c r="Q953" s="115">
        <v>29</v>
      </c>
      <c r="R953" s="115" t="s">
        <v>181</v>
      </c>
      <c r="S953" s="115" t="s">
        <v>441</v>
      </c>
      <c r="T953" s="115" t="s">
        <v>85</v>
      </c>
      <c r="U953" s="115" t="s">
        <v>86</v>
      </c>
      <c r="V953" s="115" t="s">
        <v>87</v>
      </c>
      <c r="W953" s="115" t="s">
        <v>101</v>
      </c>
      <c r="X953" s="115" t="s">
        <v>89</v>
      </c>
      <c r="Y953" s="115" t="s">
        <v>90</v>
      </c>
      <c r="Z953" s="115" t="s">
        <v>91</v>
      </c>
      <c r="AA953" s="115" t="s">
        <v>91</v>
      </c>
    </row>
    <row r="954" spans="1:27">
      <c r="A954" s="115">
        <v>7020350856</v>
      </c>
      <c r="B954" s="115" t="s">
        <v>67</v>
      </c>
      <c r="G954" s="115" t="s">
        <v>72</v>
      </c>
      <c r="M954" s="115" t="s">
        <v>78</v>
      </c>
      <c r="O954" s="141"/>
      <c r="P954" s="115" t="s">
        <v>83</v>
      </c>
      <c r="Q954" s="115">
        <v>56</v>
      </c>
      <c r="R954" s="115" t="s">
        <v>181</v>
      </c>
      <c r="S954" s="115" t="s">
        <v>207</v>
      </c>
      <c r="T954" s="115" t="s">
        <v>85</v>
      </c>
      <c r="U954" s="115" t="s">
        <v>86</v>
      </c>
      <c r="V954" s="115" t="s">
        <v>87</v>
      </c>
      <c r="W954" s="115" t="s">
        <v>96</v>
      </c>
      <c r="X954" s="115" t="s">
        <v>89</v>
      </c>
      <c r="Y954" s="115" t="s">
        <v>90</v>
      </c>
      <c r="Z954" s="115" t="s">
        <v>91</v>
      </c>
      <c r="AA954" s="115" t="s">
        <v>91</v>
      </c>
    </row>
    <row r="955" spans="1:27">
      <c r="A955" s="115">
        <v>7020349981</v>
      </c>
      <c r="O955" s="141"/>
      <c r="P955" s="115" t="s">
        <v>99</v>
      </c>
      <c r="Q955" s="115">
        <v>24</v>
      </c>
      <c r="R955" s="115" t="s">
        <v>181</v>
      </c>
      <c r="S955" s="115" t="s">
        <v>244</v>
      </c>
      <c r="T955" s="115" t="s">
        <v>85</v>
      </c>
      <c r="U955" s="115" t="s">
        <v>86</v>
      </c>
      <c r="V955" s="115" t="s">
        <v>87</v>
      </c>
      <c r="W955" s="115" t="s">
        <v>101</v>
      </c>
      <c r="X955" s="115" t="s">
        <v>94</v>
      </c>
      <c r="Y955" s="115" t="s">
        <v>98</v>
      </c>
      <c r="Z955" s="115" t="s">
        <v>91</v>
      </c>
      <c r="AA955" s="115" t="s">
        <v>91</v>
      </c>
    </row>
    <row r="956" spans="1:27">
      <c r="A956" s="115">
        <v>6985456294</v>
      </c>
      <c r="B956" s="115" t="s">
        <v>67</v>
      </c>
      <c r="O956" s="141"/>
      <c r="P956" s="115" t="s">
        <v>99</v>
      </c>
      <c r="Q956" s="115">
        <v>19</v>
      </c>
      <c r="R956" s="115" t="s">
        <v>181</v>
      </c>
      <c r="S956" s="115" t="s">
        <v>434</v>
      </c>
      <c r="T956" s="115" t="s">
        <v>85</v>
      </c>
      <c r="U956" s="115" t="s">
        <v>86</v>
      </c>
      <c r="V956" s="115" t="s">
        <v>87</v>
      </c>
      <c r="W956" s="115" t="s">
        <v>88</v>
      </c>
      <c r="X956" s="115" t="s">
        <v>94</v>
      </c>
      <c r="Y956" s="115" t="s">
        <v>95</v>
      </c>
      <c r="Z956" s="115" t="s">
        <v>91</v>
      </c>
      <c r="AA956" s="115" t="s">
        <v>91</v>
      </c>
    </row>
    <row r="957" spans="1:27">
      <c r="A957" s="115">
        <v>5591788817</v>
      </c>
      <c r="B957" s="115" t="s">
        <v>67</v>
      </c>
      <c r="J957" s="115" t="s">
        <v>75</v>
      </c>
      <c r="K957" s="115" t="s">
        <v>76</v>
      </c>
      <c r="M957" s="115" t="s">
        <v>78</v>
      </c>
      <c r="O957" s="141"/>
    </row>
    <row r="958" spans="1:27">
      <c r="A958" s="115">
        <v>7044846598</v>
      </c>
      <c r="B958" s="115" t="s">
        <v>67</v>
      </c>
      <c r="G958" s="115" t="s">
        <v>72</v>
      </c>
      <c r="M958" s="115" t="s">
        <v>78</v>
      </c>
      <c r="O958" s="141"/>
      <c r="P958" s="115" t="s">
        <v>83</v>
      </c>
      <c r="Q958" s="115">
        <v>39</v>
      </c>
      <c r="R958" s="115" t="s">
        <v>84</v>
      </c>
      <c r="S958" s="115" t="s">
        <v>152</v>
      </c>
      <c r="T958" s="115" t="s">
        <v>92</v>
      </c>
      <c r="V958" s="115" t="s">
        <v>87</v>
      </c>
      <c r="W958" s="115" t="s">
        <v>100</v>
      </c>
      <c r="X958" s="115" t="s">
        <v>111</v>
      </c>
      <c r="Y958" s="115" t="s">
        <v>90</v>
      </c>
      <c r="Z958" s="115" t="s">
        <v>91</v>
      </c>
      <c r="AA958" s="115" t="s">
        <v>91</v>
      </c>
    </row>
    <row r="959" spans="1:27">
      <c r="A959" s="115">
        <v>7011539130</v>
      </c>
      <c r="B959" s="115" t="s">
        <v>67</v>
      </c>
      <c r="C959" s="115" t="s">
        <v>68</v>
      </c>
      <c r="E959" s="115" t="s">
        <v>70</v>
      </c>
      <c r="O959" s="141"/>
      <c r="P959" s="115" t="s">
        <v>83</v>
      </c>
      <c r="Q959" s="115">
        <v>75</v>
      </c>
      <c r="R959" s="115" t="s">
        <v>181</v>
      </c>
      <c r="S959" s="115" t="s">
        <v>189</v>
      </c>
      <c r="T959" s="115" t="s">
        <v>85</v>
      </c>
      <c r="U959" s="115" t="s">
        <v>86</v>
      </c>
      <c r="V959" s="115" t="s">
        <v>87</v>
      </c>
      <c r="W959" s="115" t="s">
        <v>93</v>
      </c>
      <c r="X959" s="115" t="s">
        <v>102</v>
      </c>
      <c r="Y959" s="115" t="s">
        <v>106</v>
      </c>
      <c r="Z959" s="115" t="s">
        <v>91</v>
      </c>
    </row>
    <row r="960" spans="1:27">
      <c r="A960" s="115">
        <v>6988279256</v>
      </c>
      <c r="O960" s="141"/>
      <c r="P960" s="115" t="s">
        <v>83</v>
      </c>
      <c r="Q960" s="115">
        <v>76</v>
      </c>
      <c r="R960" s="115" t="s">
        <v>84</v>
      </c>
      <c r="S960" s="115" t="s">
        <v>121</v>
      </c>
      <c r="T960" s="115" t="s">
        <v>92</v>
      </c>
      <c r="U960" s="115" t="s">
        <v>86</v>
      </c>
      <c r="Y960" s="115" t="s">
        <v>106</v>
      </c>
      <c r="Z960" s="115" t="s">
        <v>91</v>
      </c>
    </row>
    <row r="961" spans="1:27">
      <c r="A961" s="115">
        <v>6985438262</v>
      </c>
      <c r="B961" s="115" t="s">
        <v>67</v>
      </c>
      <c r="C961" s="115" t="s">
        <v>68</v>
      </c>
      <c r="F961" s="115" t="s">
        <v>71</v>
      </c>
      <c r="H961" s="115" t="s">
        <v>73</v>
      </c>
      <c r="I961" s="115" t="s">
        <v>74</v>
      </c>
      <c r="O961" s="141"/>
      <c r="P961" s="115" t="s">
        <v>83</v>
      </c>
      <c r="Q961" s="115">
        <v>79</v>
      </c>
      <c r="R961" s="115" t="s">
        <v>84</v>
      </c>
      <c r="S961" s="115" t="s">
        <v>152</v>
      </c>
      <c r="U961" s="115" t="s">
        <v>91</v>
      </c>
      <c r="V961" s="115" t="s">
        <v>87</v>
      </c>
      <c r="W961" s="115" t="s">
        <v>96</v>
      </c>
      <c r="X961" s="115" t="s">
        <v>111</v>
      </c>
      <c r="Y961" s="115" t="s">
        <v>106</v>
      </c>
      <c r="Z961" s="115" t="s">
        <v>91</v>
      </c>
      <c r="AA961" s="115" t="s">
        <v>91</v>
      </c>
    </row>
    <row r="962" spans="1:27">
      <c r="A962" s="115">
        <v>7045775058</v>
      </c>
      <c r="B962" s="115" t="s">
        <v>67</v>
      </c>
      <c r="G962" s="115" t="s">
        <v>72</v>
      </c>
      <c r="M962" s="115" t="s">
        <v>78</v>
      </c>
      <c r="O962" s="141"/>
      <c r="P962" s="115" t="s">
        <v>99</v>
      </c>
      <c r="Q962" s="115">
        <v>89</v>
      </c>
      <c r="R962" s="115" t="s">
        <v>181</v>
      </c>
      <c r="S962" s="115" t="s">
        <v>200</v>
      </c>
      <c r="T962" s="115" t="s">
        <v>85</v>
      </c>
      <c r="V962" s="115" t="s">
        <v>87</v>
      </c>
      <c r="W962" s="115" t="s">
        <v>101</v>
      </c>
      <c r="X962" s="115" t="s">
        <v>94</v>
      </c>
      <c r="Y962" s="115" t="s">
        <v>106</v>
      </c>
      <c r="Z962" s="115" t="s">
        <v>91</v>
      </c>
      <c r="AA962" s="115" t="s">
        <v>91</v>
      </c>
    </row>
    <row r="963" spans="1:27">
      <c r="A963" s="115">
        <v>7007931697</v>
      </c>
      <c r="C963" s="115" t="s">
        <v>68</v>
      </c>
      <c r="O963" s="141"/>
      <c r="P963" s="115" t="s">
        <v>83</v>
      </c>
      <c r="Q963" s="115">
        <v>71</v>
      </c>
      <c r="R963" s="115" t="s">
        <v>84</v>
      </c>
      <c r="S963" s="115" t="s">
        <v>124</v>
      </c>
      <c r="T963" s="115" t="s">
        <v>85</v>
      </c>
      <c r="U963" s="115" t="s">
        <v>86</v>
      </c>
      <c r="W963" s="115" t="s">
        <v>101</v>
      </c>
      <c r="X963" s="115" t="s">
        <v>89</v>
      </c>
      <c r="Y963" s="115" t="s">
        <v>106</v>
      </c>
      <c r="Z963" s="115" t="s">
        <v>91</v>
      </c>
      <c r="AA963" s="115" t="s">
        <v>91</v>
      </c>
    </row>
    <row r="964" spans="1:27">
      <c r="A964" s="115">
        <v>7044843260</v>
      </c>
      <c r="G964" s="115" t="s">
        <v>72</v>
      </c>
      <c r="M964" s="115" t="s">
        <v>78</v>
      </c>
      <c r="O964" s="141"/>
    </row>
    <row r="965" spans="1:27">
      <c r="A965" s="115">
        <v>7045792414</v>
      </c>
      <c r="B965" s="115" t="s">
        <v>67</v>
      </c>
      <c r="E965" s="115" t="s">
        <v>70</v>
      </c>
      <c r="O965" s="141"/>
      <c r="P965" s="115" t="s">
        <v>83</v>
      </c>
      <c r="Q965" s="115">
        <v>73</v>
      </c>
      <c r="R965" s="115" t="s">
        <v>181</v>
      </c>
      <c r="S965" s="115" t="s">
        <v>186</v>
      </c>
      <c r="T965" s="115" t="s">
        <v>97</v>
      </c>
      <c r="U965" s="115" t="s">
        <v>86</v>
      </c>
      <c r="V965" s="115" t="s">
        <v>87</v>
      </c>
      <c r="W965" s="115" t="s">
        <v>100</v>
      </c>
      <c r="X965" s="115" t="s">
        <v>94</v>
      </c>
      <c r="Y965" s="115" t="s">
        <v>106</v>
      </c>
      <c r="Z965" s="115" t="s">
        <v>91</v>
      </c>
      <c r="AA965" s="115" t="s">
        <v>91</v>
      </c>
    </row>
    <row r="966" spans="1:27">
      <c r="A966" s="115">
        <v>7045781500</v>
      </c>
      <c r="B966" s="115" t="s">
        <v>67</v>
      </c>
      <c r="O966" s="141"/>
      <c r="P966" s="115" t="s">
        <v>99</v>
      </c>
      <c r="Q966" s="115">
        <v>67</v>
      </c>
      <c r="R966" s="115" t="s">
        <v>181</v>
      </c>
      <c r="S966" s="115" t="s">
        <v>186</v>
      </c>
      <c r="T966" s="115" t="s">
        <v>85</v>
      </c>
      <c r="U966" s="115" t="s">
        <v>86</v>
      </c>
      <c r="V966" s="115" t="s">
        <v>87</v>
      </c>
      <c r="X966" s="115" t="s">
        <v>111</v>
      </c>
      <c r="Y966" s="115" t="s">
        <v>106</v>
      </c>
      <c r="Z966" s="115" t="s">
        <v>91</v>
      </c>
      <c r="AA966" s="115" t="s">
        <v>91</v>
      </c>
    </row>
    <row r="967" spans="1:27">
      <c r="A967" s="115">
        <v>6988278938</v>
      </c>
      <c r="F967" s="115" t="s">
        <v>71</v>
      </c>
      <c r="G967" s="115" t="s">
        <v>72</v>
      </c>
      <c r="M967" s="115" t="s">
        <v>78</v>
      </c>
      <c r="O967" s="141"/>
      <c r="P967" s="115" t="s">
        <v>83</v>
      </c>
      <c r="Q967" s="115">
        <v>73</v>
      </c>
      <c r="R967" s="115" t="s">
        <v>84</v>
      </c>
      <c r="S967" s="115" t="s">
        <v>121</v>
      </c>
      <c r="T967" s="115" t="s">
        <v>85</v>
      </c>
      <c r="U967" s="115" t="s">
        <v>86</v>
      </c>
      <c r="V967" s="115" t="s">
        <v>87</v>
      </c>
      <c r="X967" s="115" t="s">
        <v>89</v>
      </c>
      <c r="Y967" s="115" t="s">
        <v>106</v>
      </c>
      <c r="Z967" s="115" t="s">
        <v>91</v>
      </c>
      <c r="AA967" s="115" t="s">
        <v>86</v>
      </c>
    </row>
    <row r="968" spans="1:27">
      <c r="A968" s="115">
        <v>6985439584</v>
      </c>
      <c r="B968" s="115" t="s">
        <v>67</v>
      </c>
      <c r="O968" s="141"/>
      <c r="P968" s="115" t="s">
        <v>99</v>
      </c>
      <c r="Q968" s="115">
        <v>68</v>
      </c>
      <c r="R968" s="115" t="s">
        <v>84</v>
      </c>
      <c r="S968" s="115" t="s">
        <v>176</v>
      </c>
      <c r="T968" s="115" t="s">
        <v>85</v>
      </c>
      <c r="U968" s="115" t="s">
        <v>86</v>
      </c>
      <c r="V968" s="115" t="s">
        <v>87</v>
      </c>
      <c r="X968" s="115" t="s">
        <v>89</v>
      </c>
      <c r="Y968" s="115" t="s">
        <v>106</v>
      </c>
      <c r="Z968" s="115" t="s">
        <v>91</v>
      </c>
      <c r="AA968" s="115" t="s">
        <v>91</v>
      </c>
    </row>
    <row r="969" spans="1:27">
      <c r="A969" s="115">
        <v>7011082616</v>
      </c>
      <c r="B969" s="115" t="s">
        <v>67</v>
      </c>
      <c r="O969" s="141"/>
      <c r="P969" s="115" t="s">
        <v>83</v>
      </c>
      <c r="Q969" s="115">
        <v>60</v>
      </c>
      <c r="R969" s="115" t="s">
        <v>181</v>
      </c>
      <c r="S969" s="115" t="s">
        <v>208</v>
      </c>
      <c r="T969" s="115" t="s">
        <v>85</v>
      </c>
      <c r="U969" s="115" t="s">
        <v>86</v>
      </c>
      <c r="V969" s="115" t="s">
        <v>87</v>
      </c>
      <c r="W969" s="115" t="s">
        <v>101</v>
      </c>
      <c r="X969" s="115" t="s">
        <v>102</v>
      </c>
      <c r="Y969" s="115" t="s">
        <v>90</v>
      </c>
      <c r="Z969" s="115" t="s">
        <v>91</v>
      </c>
      <c r="AA969" s="115" t="s">
        <v>91</v>
      </c>
    </row>
    <row r="970" spans="1:27">
      <c r="A970" s="115">
        <v>6988282578</v>
      </c>
      <c r="O970" s="141"/>
      <c r="P970" s="115" t="s">
        <v>83</v>
      </c>
      <c r="Q970" s="115">
        <v>60</v>
      </c>
      <c r="R970" s="115" t="s">
        <v>84</v>
      </c>
      <c r="T970" s="115" t="s">
        <v>85</v>
      </c>
      <c r="U970" s="115" t="s">
        <v>86</v>
      </c>
      <c r="Z970" s="115" t="s">
        <v>117</v>
      </c>
      <c r="AA970" s="115" t="s">
        <v>91</v>
      </c>
    </row>
    <row r="971" spans="1:27">
      <c r="A971" s="115">
        <v>6985440772</v>
      </c>
      <c r="B971" s="115" t="s">
        <v>67</v>
      </c>
      <c r="D971" s="115" t="s">
        <v>69</v>
      </c>
      <c r="O971" s="141"/>
      <c r="P971" s="115" t="s">
        <v>99</v>
      </c>
      <c r="Q971" s="115">
        <v>79</v>
      </c>
      <c r="R971" s="115" t="s">
        <v>84</v>
      </c>
      <c r="S971" s="115" t="s">
        <v>164</v>
      </c>
      <c r="T971" s="115" t="s">
        <v>85</v>
      </c>
      <c r="U971" s="115" t="s">
        <v>86</v>
      </c>
      <c r="V971" s="115" t="s">
        <v>87</v>
      </c>
      <c r="W971" s="115" t="s">
        <v>101</v>
      </c>
      <c r="X971" s="115" t="s">
        <v>89</v>
      </c>
      <c r="Y971" s="115" t="s">
        <v>106</v>
      </c>
      <c r="Z971" s="115" t="s">
        <v>91</v>
      </c>
      <c r="AA971" s="115" t="s">
        <v>91</v>
      </c>
    </row>
    <row r="972" spans="1:27">
      <c r="A972" s="115">
        <v>7044863617</v>
      </c>
      <c r="B972" s="115" t="s">
        <v>67</v>
      </c>
      <c r="G972" s="115" t="s">
        <v>72</v>
      </c>
      <c r="O972" s="141"/>
      <c r="P972" s="115" t="s">
        <v>99</v>
      </c>
      <c r="Q972" s="115">
        <v>56</v>
      </c>
      <c r="R972" s="115" t="s">
        <v>181</v>
      </c>
      <c r="S972" s="115" t="s">
        <v>195</v>
      </c>
      <c r="T972" s="115" t="s">
        <v>85</v>
      </c>
      <c r="U972" s="115" t="s">
        <v>86</v>
      </c>
      <c r="V972" s="115" t="s">
        <v>87</v>
      </c>
      <c r="W972" s="115" t="s">
        <v>88</v>
      </c>
      <c r="X972" s="115" t="s">
        <v>102</v>
      </c>
      <c r="Y972" s="115" t="s">
        <v>90</v>
      </c>
      <c r="Z972" s="115" t="s">
        <v>91</v>
      </c>
      <c r="AA972" s="115" t="s">
        <v>91</v>
      </c>
    </row>
    <row r="973" spans="1:27">
      <c r="A973" s="115">
        <v>6985457135</v>
      </c>
      <c r="B973" s="115" t="s">
        <v>67</v>
      </c>
      <c r="O973" s="141"/>
      <c r="P973" s="115" t="s">
        <v>99</v>
      </c>
      <c r="Q973" s="115">
        <v>44</v>
      </c>
      <c r="R973" s="115" t="s">
        <v>181</v>
      </c>
      <c r="S973" s="115" t="s">
        <v>239</v>
      </c>
      <c r="T973" s="115" t="s">
        <v>85</v>
      </c>
      <c r="W973" s="115" t="s">
        <v>100</v>
      </c>
      <c r="X973" s="115" t="s">
        <v>102</v>
      </c>
      <c r="Y973" s="115" t="s">
        <v>90</v>
      </c>
      <c r="Z973" s="115" t="s">
        <v>91</v>
      </c>
      <c r="AA973" s="115" t="s">
        <v>91</v>
      </c>
    </row>
    <row r="974" spans="1:27">
      <c r="A974" s="115">
        <v>6984059979</v>
      </c>
      <c r="B974" s="115" t="s">
        <v>67</v>
      </c>
      <c r="C974" s="115" t="s">
        <v>68</v>
      </c>
      <c r="O974" s="141"/>
      <c r="P974" s="115" t="s">
        <v>83</v>
      </c>
      <c r="Q974" s="115">
        <v>22</v>
      </c>
      <c r="R974" s="115" t="s">
        <v>181</v>
      </c>
      <c r="S974" s="115" t="s">
        <v>230</v>
      </c>
      <c r="T974" s="115" t="s">
        <v>85</v>
      </c>
      <c r="U974" s="115" t="s">
        <v>91</v>
      </c>
      <c r="V974" s="115" t="s">
        <v>87</v>
      </c>
      <c r="W974" s="115" t="s">
        <v>104</v>
      </c>
      <c r="X974" s="115" t="s">
        <v>89</v>
      </c>
      <c r="Y974" s="115" t="s">
        <v>90</v>
      </c>
      <c r="Z974" s="115" t="s">
        <v>91</v>
      </c>
    </row>
    <row r="975" spans="1:27">
      <c r="A975" s="115">
        <v>5609514530</v>
      </c>
      <c r="B975" s="115" t="s">
        <v>67</v>
      </c>
      <c r="C975" s="115" t="s">
        <v>68</v>
      </c>
      <c r="E975" s="115" t="s">
        <v>70</v>
      </c>
      <c r="F975" s="115" t="s">
        <v>71</v>
      </c>
      <c r="H975" s="115" t="s">
        <v>73</v>
      </c>
      <c r="J975" s="115" t="s">
        <v>75</v>
      </c>
      <c r="K975" s="115" t="s">
        <v>76</v>
      </c>
      <c r="M975" s="115" t="s">
        <v>78</v>
      </c>
      <c r="O975" s="141"/>
      <c r="P975" s="115" t="s">
        <v>99</v>
      </c>
      <c r="Q975" s="115">
        <v>43</v>
      </c>
      <c r="R975" s="115" t="s">
        <v>181</v>
      </c>
      <c r="S975" s="115" t="s">
        <v>185</v>
      </c>
      <c r="T975" s="115" t="s">
        <v>97</v>
      </c>
      <c r="U975" s="115" t="s">
        <v>86</v>
      </c>
      <c r="V975" s="115" t="s">
        <v>87</v>
      </c>
      <c r="W975" s="115" t="s">
        <v>96</v>
      </c>
      <c r="X975" s="115" t="s">
        <v>94</v>
      </c>
      <c r="Y975" s="115" t="s">
        <v>90</v>
      </c>
      <c r="Z975" s="115" t="s">
        <v>91</v>
      </c>
      <c r="AA975" s="115" t="s">
        <v>91</v>
      </c>
    </row>
    <row r="976" spans="1:27">
      <c r="A976" s="115">
        <v>6985128968</v>
      </c>
      <c r="B976" s="115" t="s">
        <v>67</v>
      </c>
      <c r="O976" s="141"/>
      <c r="P976" s="115" t="s">
        <v>83</v>
      </c>
      <c r="Q976" s="115">
        <v>44</v>
      </c>
      <c r="R976" s="115" t="s">
        <v>181</v>
      </c>
      <c r="T976" s="115" t="s">
        <v>85</v>
      </c>
      <c r="U976" s="115" t="s">
        <v>91</v>
      </c>
      <c r="V976" s="115" t="s">
        <v>108</v>
      </c>
      <c r="X976" s="115" t="s">
        <v>89</v>
      </c>
      <c r="Y976" s="115" t="s">
        <v>98</v>
      </c>
      <c r="Z976" s="115" t="s">
        <v>86</v>
      </c>
    </row>
    <row r="977" spans="1:27">
      <c r="A977" s="115">
        <v>7011535757</v>
      </c>
      <c r="F977" s="115" t="s">
        <v>71</v>
      </c>
      <c r="G977" s="115" t="s">
        <v>72</v>
      </c>
      <c r="O977" s="141"/>
      <c r="P977" s="115" t="s">
        <v>83</v>
      </c>
      <c r="R977" s="115" t="s">
        <v>84</v>
      </c>
      <c r="S977" s="115" t="s">
        <v>129</v>
      </c>
      <c r="T977" s="115" t="s">
        <v>85</v>
      </c>
      <c r="U977" s="115" t="s">
        <v>86</v>
      </c>
      <c r="V977" s="115" t="s">
        <v>87</v>
      </c>
      <c r="W977" s="115" t="s">
        <v>93</v>
      </c>
      <c r="Y977" s="115" t="s">
        <v>90</v>
      </c>
      <c r="Z977" s="115" t="s">
        <v>91</v>
      </c>
    </row>
    <row r="978" spans="1:27">
      <c r="A978" s="115">
        <v>7011089094</v>
      </c>
      <c r="B978" s="115" t="s">
        <v>67</v>
      </c>
      <c r="O978" s="141"/>
      <c r="P978" s="115" t="s">
        <v>83</v>
      </c>
      <c r="Q978" s="115">
        <v>65</v>
      </c>
      <c r="R978" s="115" t="s">
        <v>84</v>
      </c>
      <c r="S978" s="115" t="s">
        <v>145</v>
      </c>
      <c r="T978" s="115" t="s">
        <v>85</v>
      </c>
      <c r="U978" s="115" t="s">
        <v>86</v>
      </c>
      <c r="V978" s="115" t="s">
        <v>87</v>
      </c>
      <c r="W978" s="115" t="s">
        <v>101</v>
      </c>
      <c r="X978" s="115" t="s">
        <v>94</v>
      </c>
      <c r="Y978" s="115" t="s">
        <v>90</v>
      </c>
      <c r="Z978" s="115" t="s">
        <v>91</v>
      </c>
      <c r="AA978" s="115" t="s">
        <v>91</v>
      </c>
    </row>
    <row r="979" spans="1:27">
      <c r="A979" s="115">
        <v>6984052565</v>
      </c>
      <c r="D979" s="115" t="s">
        <v>69</v>
      </c>
      <c r="K979" s="115" t="s">
        <v>76</v>
      </c>
      <c r="O979" s="141"/>
      <c r="P979" s="115" t="s">
        <v>99</v>
      </c>
      <c r="Q979" s="115">
        <v>88</v>
      </c>
      <c r="R979" s="115" t="s">
        <v>181</v>
      </c>
      <c r="S979" s="115" t="s">
        <v>239</v>
      </c>
      <c r="T979" s="115" t="s">
        <v>85</v>
      </c>
      <c r="U979" s="115" t="s">
        <v>91</v>
      </c>
      <c r="V979" s="115" t="s">
        <v>87</v>
      </c>
      <c r="Y979" s="115" t="s">
        <v>106</v>
      </c>
      <c r="Z979" s="115" t="s">
        <v>91</v>
      </c>
      <c r="AA979" s="115" t="s">
        <v>86</v>
      </c>
    </row>
    <row r="980" spans="1:27">
      <c r="A980" s="115">
        <v>7044860846</v>
      </c>
      <c r="B980" s="115" t="s">
        <v>67</v>
      </c>
      <c r="O980" s="141"/>
      <c r="P980" s="115" t="s">
        <v>83</v>
      </c>
      <c r="Q980" s="115">
        <v>70</v>
      </c>
      <c r="R980" s="115" t="s">
        <v>84</v>
      </c>
      <c r="S980" s="115" t="s">
        <v>138</v>
      </c>
      <c r="T980" s="115" t="s">
        <v>92</v>
      </c>
      <c r="U980" s="115" t="s">
        <v>86</v>
      </c>
      <c r="V980" s="115" t="s">
        <v>87</v>
      </c>
      <c r="W980" s="115" t="s">
        <v>96</v>
      </c>
      <c r="Y980" s="115" t="s">
        <v>106</v>
      </c>
      <c r="Z980" s="115" t="s">
        <v>91</v>
      </c>
      <c r="AA980" s="115" t="s">
        <v>86</v>
      </c>
    </row>
    <row r="981" spans="1:27">
      <c r="A981" s="115">
        <v>6988276508</v>
      </c>
      <c r="B981" s="115" t="s">
        <v>67</v>
      </c>
      <c r="O981" s="141"/>
      <c r="P981" s="115" t="s">
        <v>83</v>
      </c>
      <c r="Q981" s="115">
        <v>54</v>
      </c>
      <c r="R981" s="115" t="s">
        <v>84</v>
      </c>
      <c r="S981" s="115" t="s">
        <v>167</v>
      </c>
      <c r="T981" s="115" t="s">
        <v>92</v>
      </c>
      <c r="U981" s="115" t="s">
        <v>86</v>
      </c>
      <c r="V981" s="115" t="s">
        <v>87</v>
      </c>
      <c r="X981" s="115" t="s">
        <v>89</v>
      </c>
      <c r="Y981" s="115" t="s">
        <v>90</v>
      </c>
      <c r="Z981" s="115" t="s">
        <v>91</v>
      </c>
      <c r="AA981" s="115" t="s">
        <v>91</v>
      </c>
    </row>
    <row r="982" spans="1:27">
      <c r="A982" s="115">
        <v>6985461197</v>
      </c>
      <c r="O982" s="141"/>
      <c r="P982" s="115" t="s">
        <v>83</v>
      </c>
      <c r="Q982" s="115">
        <v>50</v>
      </c>
      <c r="R982" s="115" t="s">
        <v>181</v>
      </c>
      <c r="T982" s="115" t="s">
        <v>85</v>
      </c>
      <c r="U982" s="115" t="s">
        <v>86</v>
      </c>
      <c r="W982" s="115" t="s">
        <v>88</v>
      </c>
      <c r="X982" s="115" t="s">
        <v>94</v>
      </c>
      <c r="Y982" s="115" t="s">
        <v>90</v>
      </c>
      <c r="Z982" s="115" t="s">
        <v>91</v>
      </c>
      <c r="AA982" s="115" t="s">
        <v>91</v>
      </c>
    </row>
    <row r="983" spans="1:27">
      <c r="A983" s="115">
        <v>6984049032</v>
      </c>
      <c r="B983" s="115" t="s">
        <v>67</v>
      </c>
      <c r="G983" s="115" t="s">
        <v>72</v>
      </c>
      <c r="O983" s="141"/>
      <c r="P983" s="115" t="s">
        <v>99</v>
      </c>
      <c r="Q983" s="115">
        <v>53</v>
      </c>
      <c r="R983" s="115" t="s">
        <v>181</v>
      </c>
      <c r="S983" s="115" t="s">
        <v>234</v>
      </c>
      <c r="T983" s="115" t="s">
        <v>85</v>
      </c>
      <c r="U983" s="115" t="s">
        <v>86</v>
      </c>
      <c r="V983" s="115" t="s">
        <v>87</v>
      </c>
      <c r="W983" s="115" t="s">
        <v>101</v>
      </c>
      <c r="X983" s="115" t="s">
        <v>102</v>
      </c>
      <c r="Y983" s="115" t="s">
        <v>90</v>
      </c>
      <c r="Z983" s="115" t="s">
        <v>91</v>
      </c>
      <c r="AA983" s="115" t="s">
        <v>86</v>
      </c>
    </row>
    <row r="984" spans="1:27">
      <c r="A984" s="115">
        <v>7007915053</v>
      </c>
      <c r="B984" s="115" t="s">
        <v>67</v>
      </c>
      <c r="O984" s="141"/>
      <c r="P984" s="115" t="s">
        <v>83</v>
      </c>
      <c r="Q984" s="115">
        <v>67</v>
      </c>
      <c r="R984" s="115" t="s">
        <v>84</v>
      </c>
      <c r="S984" s="115" t="s">
        <v>160</v>
      </c>
      <c r="T984" s="115" t="s">
        <v>97</v>
      </c>
      <c r="V984" s="115" t="s">
        <v>87</v>
      </c>
      <c r="W984" s="115" t="s">
        <v>93</v>
      </c>
      <c r="X984" s="115" t="s">
        <v>112</v>
      </c>
      <c r="Y984" s="115" t="s">
        <v>106</v>
      </c>
      <c r="Z984" s="115" t="s">
        <v>91</v>
      </c>
    </row>
    <row r="985" spans="1:27">
      <c r="A985" s="115">
        <v>7045777498</v>
      </c>
      <c r="B985" s="115" t="s">
        <v>67</v>
      </c>
      <c r="C985" s="115" t="s">
        <v>68</v>
      </c>
      <c r="E985" s="115" t="s">
        <v>70</v>
      </c>
      <c r="F985" s="115" t="s">
        <v>71</v>
      </c>
      <c r="O985" s="141"/>
      <c r="P985" s="115" t="s">
        <v>83</v>
      </c>
      <c r="Q985" s="115">
        <v>86</v>
      </c>
      <c r="R985" s="115" t="s">
        <v>181</v>
      </c>
      <c r="S985" s="115" t="s">
        <v>202</v>
      </c>
      <c r="T985" s="115" t="s">
        <v>85</v>
      </c>
      <c r="V985" s="115" t="s">
        <v>87</v>
      </c>
      <c r="W985" s="115" t="s">
        <v>93</v>
      </c>
      <c r="X985" s="115" t="s">
        <v>102</v>
      </c>
      <c r="Y985" s="115" t="s">
        <v>113</v>
      </c>
      <c r="Z985" s="115" t="s">
        <v>91</v>
      </c>
      <c r="AA985" s="115" t="s">
        <v>91</v>
      </c>
    </row>
    <row r="986" spans="1:27">
      <c r="A986" s="115">
        <v>7020565569</v>
      </c>
      <c r="O986" s="141"/>
      <c r="P986" s="115" t="s">
        <v>83</v>
      </c>
      <c r="Q986" s="115">
        <v>65</v>
      </c>
      <c r="R986" s="115" t="s">
        <v>181</v>
      </c>
      <c r="S986" s="115" t="s">
        <v>224</v>
      </c>
      <c r="T986" s="115" t="s">
        <v>85</v>
      </c>
      <c r="U986" s="115" t="s">
        <v>86</v>
      </c>
      <c r="V986" s="115" t="s">
        <v>87</v>
      </c>
      <c r="W986" s="115" t="s">
        <v>100</v>
      </c>
      <c r="X986" s="115" t="s">
        <v>109</v>
      </c>
      <c r="Y986" s="115" t="s">
        <v>90</v>
      </c>
      <c r="Z986" s="115" t="s">
        <v>91</v>
      </c>
      <c r="AA986" s="115" t="s">
        <v>91</v>
      </c>
    </row>
    <row r="987" spans="1:27">
      <c r="A987" s="115">
        <v>6985465270</v>
      </c>
      <c r="B987" s="115" t="s">
        <v>67</v>
      </c>
      <c r="F987" s="115" t="s">
        <v>71</v>
      </c>
      <c r="K987" s="115" t="s">
        <v>76</v>
      </c>
      <c r="O987" s="141"/>
      <c r="P987" s="115" t="s">
        <v>83</v>
      </c>
      <c r="Q987" s="115">
        <v>45</v>
      </c>
      <c r="R987" s="115" t="s">
        <v>181</v>
      </c>
      <c r="T987" s="115" t="s">
        <v>85</v>
      </c>
      <c r="W987" s="115" t="s">
        <v>88</v>
      </c>
      <c r="X987" s="115" t="s">
        <v>111</v>
      </c>
      <c r="Y987" s="115" t="s">
        <v>90</v>
      </c>
      <c r="Z987" s="115" t="s">
        <v>91</v>
      </c>
      <c r="AA987" s="115" t="s">
        <v>91</v>
      </c>
    </row>
    <row r="988" spans="1:27">
      <c r="A988" s="115">
        <v>7045759383</v>
      </c>
      <c r="B988" s="115" t="s">
        <v>67</v>
      </c>
      <c r="D988" s="115" t="s">
        <v>69</v>
      </c>
      <c r="G988" s="115" t="s">
        <v>72</v>
      </c>
      <c r="O988" s="141"/>
      <c r="P988" s="115" t="s">
        <v>83</v>
      </c>
      <c r="Q988" s="115">
        <v>60</v>
      </c>
      <c r="R988" s="115" t="s">
        <v>181</v>
      </c>
      <c r="S988" s="115" t="s">
        <v>190</v>
      </c>
      <c r="T988" s="115" t="s">
        <v>114</v>
      </c>
      <c r="U988" s="115" t="s">
        <v>91</v>
      </c>
      <c r="V988" s="115" t="s">
        <v>137</v>
      </c>
      <c r="W988" s="115" t="s">
        <v>101</v>
      </c>
      <c r="X988" s="115" t="s">
        <v>114</v>
      </c>
      <c r="Y988" s="115" t="s">
        <v>90</v>
      </c>
      <c r="Z988" s="115" t="s">
        <v>91</v>
      </c>
      <c r="AA988" s="115" t="s">
        <v>91</v>
      </c>
    </row>
    <row r="989" spans="1:27">
      <c r="A989" s="115">
        <v>7045767140</v>
      </c>
      <c r="B989" s="115" t="s">
        <v>67</v>
      </c>
      <c r="D989" s="115" t="s">
        <v>69</v>
      </c>
      <c r="M989" s="115" t="s">
        <v>78</v>
      </c>
      <c r="O989" s="141"/>
      <c r="P989" s="115" t="s">
        <v>83</v>
      </c>
      <c r="Q989" s="115">
        <v>55</v>
      </c>
      <c r="R989" s="115" t="s">
        <v>181</v>
      </c>
      <c r="S989" s="115" t="s">
        <v>234</v>
      </c>
      <c r="T989" s="115" t="s">
        <v>85</v>
      </c>
      <c r="U989" s="115" t="s">
        <v>86</v>
      </c>
      <c r="V989" s="115" t="s">
        <v>87</v>
      </c>
      <c r="W989" s="115" t="s">
        <v>101</v>
      </c>
      <c r="X989" s="115" t="s">
        <v>109</v>
      </c>
      <c r="Y989" s="115" t="s">
        <v>113</v>
      </c>
      <c r="Z989" s="115" t="s">
        <v>91</v>
      </c>
      <c r="AA989" s="115" t="s">
        <v>91</v>
      </c>
    </row>
    <row r="990" spans="1:27">
      <c r="A990" s="115">
        <v>7008107755</v>
      </c>
      <c r="B990" s="115" t="s">
        <v>67</v>
      </c>
      <c r="O990" s="141"/>
      <c r="P990" s="115" t="s">
        <v>83</v>
      </c>
      <c r="Q990" s="115">
        <v>72</v>
      </c>
      <c r="R990" s="115" t="s">
        <v>84</v>
      </c>
      <c r="S990" s="115" t="s">
        <v>129</v>
      </c>
      <c r="T990" s="115" t="s">
        <v>85</v>
      </c>
      <c r="V990" s="115" t="s">
        <v>87</v>
      </c>
      <c r="X990" s="115" t="s">
        <v>89</v>
      </c>
      <c r="Y990" s="115" t="s">
        <v>106</v>
      </c>
      <c r="Z990" s="115" t="s">
        <v>91</v>
      </c>
      <c r="AA990" s="115" t="s">
        <v>91</v>
      </c>
    </row>
    <row r="991" spans="1:27">
      <c r="A991" s="115">
        <v>7045794478</v>
      </c>
      <c r="B991" s="115" t="s">
        <v>67</v>
      </c>
      <c r="C991" s="115" t="s">
        <v>68</v>
      </c>
      <c r="F991" s="115" t="s">
        <v>71</v>
      </c>
      <c r="G991" s="115" t="s">
        <v>72</v>
      </c>
      <c r="M991" s="115" t="s">
        <v>78</v>
      </c>
      <c r="O991" s="141"/>
      <c r="P991" s="115" t="s">
        <v>83</v>
      </c>
      <c r="Q991" s="115">
        <v>48</v>
      </c>
      <c r="R991" s="115" t="s">
        <v>181</v>
      </c>
      <c r="S991" s="115" t="s">
        <v>214</v>
      </c>
      <c r="T991" s="115" t="s">
        <v>85</v>
      </c>
      <c r="U991" s="115" t="s">
        <v>86</v>
      </c>
      <c r="V991" s="115" t="s">
        <v>87</v>
      </c>
      <c r="Y991" s="115" t="s">
        <v>90</v>
      </c>
      <c r="Z991" s="115" t="s">
        <v>91</v>
      </c>
      <c r="AA991" s="115" t="s">
        <v>91</v>
      </c>
    </row>
    <row r="992" spans="1:27">
      <c r="A992" s="115">
        <v>7020347026</v>
      </c>
      <c r="E992" s="115" t="s">
        <v>70</v>
      </c>
      <c r="N992" s="115" t="s">
        <v>79</v>
      </c>
      <c r="O992" s="141"/>
      <c r="P992" s="115" t="s">
        <v>83</v>
      </c>
      <c r="R992" s="115" t="s">
        <v>181</v>
      </c>
      <c r="S992" s="115" t="s">
        <v>207</v>
      </c>
      <c r="T992" s="115" t="s">
        <v>107</v>
      </c>
      <c r="U992" s="115" t="s">
        <v>91</v>
      </c>
      <c r="V992" s="115" t="s">
        <v>87</v>
      </c>
      <c r="W992" s="115" t="s">
        <v>104</v>
      </c>
      <c r="X992" s="115" t="s">
        <v>94</v>
      </c>
      <c r="Y992" s="115" t="s">
        <v>90</v>
      </c>
      <c r="Z992" s="115" t="s">
        <v>91</v>
      </c>
    </row>
    <row r="993" spans="1:27">
      <c r="A993" s="115">
        <v>7020361801</v>
      </c>
      <c r="M993" s="115" t="s">
        <v>78</v>
      </c>
      <c r="O993" s="141"/>
      <c r="P993" s="115" t="s">
        <v>83</v>
      </c>
      <c r="Q993" s="115">
        <v>71</v>
      </c>
      <c r="R993" s="115" t="s">
        <v>181</v>
      </c>
      <c r="S993" s="115" t="s">
        <v>208</v>
      </c>
      <c r="T993" s="115" t="s">
        <v>85</v>
      </c>
      <c r="U993" s="115" t="s">
        <v>86</v>
      </c>
      <c r="V993" s="115" t="s">
        <v>87</v>
      </c>
      <c r="W993" s="115" t="s">
        <v>88</v>
      </c>
      <c r="X993" s="115" t="s">
        <v>89</v>
      </c>
      <c r="Y993" s="115" t="s">
        <v>106</v>
      </c>
      <c r="Z993" s="115" t="s">
        <v>91</v>
      </c>
      <c r="AA993" s="115" t="s">
        <v>91</v>
      </c>
    </row>
    <row r="994" spans="1:27">
      <c r="A994" s="115">
        <v>7044850932</v>
      </c>
      <c r="B994" s="115" t="s">
        <v>67</v>
      </c>
      <c r="C994" s="115" t="s">
        <v>68</v>
      </c>
      <c r="M994" s="115" t="s">
        <v>78</v>
      </c>
      <c r="O994" s="141"/>
      <c r="P994" s="115" t="s">
        <v>83</v>
      </c>
      <c r="Q994" s="115">
        <v>69</v>
      </c>
      <c r="R994" s="115" t="s">
        <v>84</v>
      </c>
      <c r="S994" s="115" t="s">
        <v>152</v>
      </c>
      <c r="T994" s="115" t="s">
        <v>85</v>
      </c>
      <c r="U994" s="115" t="s">
        <v>86</v>
      </c>
      <c r="V994" s="115" t="s">
        <v>87</v>
      </c>
      <c r="W994" s="115" t="s">
        <v>96</v>
      </c>
      <c r="X994" s="115" t="s">
        <v>94</v>
      </c>
      <c r="Y994" s="115" t="s">
        <v>106</v>
      </c>
      <c r="Z994" s="115" t="s">
        <v>91</v>
      </c>
    </row>
    <row r="995" spans="1:27">
      <c r="A995" s="115">
        <v>6985434258</v>
      </c>
      <c r="B995" s="115" t="s">
        <v>67</v>
      </c>
      <c r="O995" s="141"/>
      <c r="P995" s="115" t="s">
        <v>83</v>
      </c>
      <c r="Q995" s="115">
        <v>61</v>
      </c>
      <c r="R995" s="115" t="s">
        <v>84</v>
      </c>
      <c r="S995" s="115" t="s">
        <v>175</v>
      </c>
      <c r="T995" s="115" t="s">
        <v>85</v>
      </c>
      <c r="U995" s="115" t="s">
        <v>86</v>
      </c>
      <c r="V995" s="115" t="s">
        <v>87</v>
      </c>
      <c r="X995" s="115" t="s">
        <v>89</v>
      </c>
      <c r="Y995" s="115" t="s">
        <v>106</v>
      </c>
      <c r="Z995" s="115" t="s">
        <v>91</v>
      </c>
      <c r="AA995" s="115" t="s">
        <v>91</v>
      </c>
    </row>
    <row r="996" spans="1:27">
      <c r="A996" s="115">
        <v>7045766406</v>
      </c>
      <c r="F996" s="115" t="s">
        <v>71</v>
      </c>
      <c r="G996" s="115" t="s">
        <v>72</v>
      </c>
      <c r="O996" s="141"/>
      <c r="P996" s="115" t="s">
        <v>83</v>
      </c>
      <c r="Q996" s="115">
        <v>73</v>
      </c>
      <c r="R996" s="115" t="s">
        <v>181</v>
      </c>
      <c r="S996" s="115" t="s">
        <v>208</v>
      </c>
      <c r="T996" s="115" t="s">
        <v>85</v>
      </c>
      <c r="U996" s="115" t="s">
        <v>86</v>
      </c>
      <c r="V996" s="115" t="s">
        <v>87</v>
      </c>
      <c r="X996" s="115" t="s">
        <v>111</v>
      </c>
      <c r="Y996" s="115" t="s">
        <v>106</v>
      </c>
      <c r="Z996" s="115" t="s">
        <v>91</v>
      </c>
      <c r="AA996" s="115" t="s">
        <v>86</v>
      </c>
    </row>
    <row r="997" spans="1:27">
      <c r="A997" s="115">
        <v>6988292473</v>
      </c>
      <c r="B997" s="115" t="s">
        <v>67</v>
      </c>
      <c r="E997" s="115" t="s">
        <v>70</v>
      </c>
      <c r="M997" s="115" t="s">
        <v>78</v>
      </c>
      <c r="O997" s="141"/>
      <c r="P997" s="115" t="s">
        <v>83</v>
      </c>
      <c r="Q997" s="115">
        <v>80</v>
      </c>
      <c r="R997" s="115" t="s">
        <v>84</v>
      </c>
      <c r="S997" s="115" t="s">
        <v>159</v>
      </c>
      <c r="T997" s="115" t="s">
        <v>85</v>
      </c>
      <c r="U997" s="115" t="s">
        <v>86</v>
      </c>
      <c r="V997" s="115" t="s">
        <v>87</v>
      </c>
      <c r="W997" s="115" t="s">
        <v>100</v>
      </c>
      <c r="X997" s="115" t="s">
        <v>102</v>
      </c>
      <c r="Y997" s="115" t="s">
        <v>106</v>
      </c>
      <c r="Z997" s="115" t="s">
        <v>91</v>
      </c>
      <c r="AA997" s="115" t="s">
        <v>91</v>
      </c>
    </row>
    <row r="998" spans="1:27">
      <c r="A998" s="115">
        <v>7020349239</v>
      </c>
      <c r="B998" s="115" t="s">
        <v>67</v>
      </c>
      <c r="M998" s="115" t="s">
        <v>78</v>
      </c>
      <c r="O998" s="141"/>
      <c r="P998" s="115" t="s">
        <v>83</v>
      </c>
      <c r="Q998" s="115">
        <v>41</v>
      </c>
      <c r="R998" s="115" t="s">
        <v>181</v>
      </c>
      <c r="S998" s="115" t="s">
        <v>440</v>
      </c>
      <c r="T998" s="115" t="s">
        <v>85</v>
      </c>
      <c r="U998" s="115" t="s">
        <v>86</v>
      </c>
      <c r="V998" s="115" t="s">
        <v>87</v>
      </c>
      <c r="W998" s="115" t="s">
        <v>100</v>
      </c>
      <c r="X998" s="115" t="s">
        <v>94</v>
      </c>
      <c r="Y998" s="115" t="s">
        <v>113</v>
      </c>
      <c r="Z998" s="115" t="s">
        <v>91</v>
      </c>
      <c r="AA998" s="115" t="s">
        <v>91</v>
      </c>
    </row>
    <row r="999" spans="1:27">
      <c r="A999" s="115">
        <v>7011090806</v>
      </c>
      <c r="C999" s="115" t="s">
        <v>68</v>
      </c>
      <c r="O999" s="141"/>
      <c r="P999" s="115" t="s">
        <v>83</v>
      </c>
      <c r="Q999" s="115">
        <v>40</v>
      </c>
      <c r="R999" s="115" t="s">
        <v>84</v>
      </c>
      <c r="S999" s="115" t="s">
        <v>126</v>
      </c>
      <c r="T999" s="115" t="s">
        <v>85</v>
      </c>
      <c r="U999" s="115" t="s">
        <v>91</v>
      </c>
      <c r="V999" s="115" t="s">
        <v>108</v>
      </c>
      <c r="W999" s="115" t="s">
        <v>93</v>
      </c>
      <c r="X999" s="115" t="s">
        <v>102</v>
      </c>
      <c r="Y999" s="115" t="s">
        <v>90</v>
      </c>
      <c r="Z999" s="115" t="s">
        <v>91</v>
      </c>
    </row>
    <row r="1000" spans="1:27">
      <c r="A1000" s="115">
        <v>7020567057</v>
      </c>
      <c r="K1000" s="115" t="s">
        <v>76</v>
      </c>
      <c r="O1000" s="141"/>
      <c r="P1000" s="115" t="s">
        <v>83</v>
      </c>
      <c r="Q1000" s="115">
        <v>27</v>
      </c>
      <c r="R1000" s="115" t="s">
        <v>84</v>
      </c>
      <c r="S1000" s="115" t="s">
        <v>146</v>
      </c>
      <c r="U1000" s="115" t="s">
        <v>91</v>
      </c>
      <c r="V1000" s="115" t="s">
        <v>108</v>
      </c>
      <c r="X1000" s="115" t="s">
        <v>112</v>
      </c>
      <c r="Y1000" s="115" t="s">
        <v>113</v>
      </c>
      <c r="Z1000" s="115" t="s">
        <v>91</v>
      </c>
      <c r="AA1000" s="115" t="s">
        <v>86</v>
      </c>
    </row>
    <row r="1001" spans="1:27">
      <c r="A1001" s="115">
        <v>7020350717</v>
      </c>
      <c r="B1001" s="115" t="s">
        <v>67</v>
      </c>
      <c r="O1001" s="141"/>
      <c r="P1001" s="115" t="s">
        <v>83</v>
      </c>
      <c r="Q1001" s="115">
        <v>25</v>
      </c>
      <c r="R1001" s="115" t="s">
        <v>181</v>
      </c>
      <c r="S1001" s="115" t="s">
        <v>440</v>
      </c>
      <c r="T1001" s="115" t="s">
        <v>85</v>
      </c>
      <c r="U1001" s="115" t="s">
        <v>86</v>
      </c>
      <c r="V1001" s="115" t="s">
        <v>87</v>
      </c>
      <c r="W1001" s="115" t="s">
        <v>93</v>
      </c>
      <c r="X1001" s="115" t="s">
        <v>89</v>
      </c>
      <c r="Y1001" s="115" t="s">
        <v>90</v>
      </c>
      <c r="Z1001" s="115" t="s">
        <v>91</v>
      </c>
      <c r="AA1001" s="115" t="s">
        <v>91</v>
      </c>
    </row>
    <row r="1002" spans="1:27">
      <c r="A1002" s="115">
        <v>7007920268</v>
      </c>
      <c r="G1002" s="115" t="s">
        <v>72</v>
      </c>
      <c r="O1002" s="141"/>
      <c r="P1002" s="115" t="s">
        <v>83</v>
      </c>
      <c r="Q1002" s="115">
        <v>89</v>
      </c>
      <c r="R1002" s="115" t="s">
        <v>84</v>
      </c>
      <c r="S1002" s="115" t="s">
        <v>125</v>
      </c>
      <c r="T1002" s="115" t="s">
        <v>85</v>
      </c>
      <c r="U1002" s="115" t="s">
        <v>86</v>
      </c>
      <c r="V1002" s="115" t="s">
        <v>435</v>
      </c>
      <c r="X1002" s="115" t="s">
        <v>102</v>
      </c>
      <c r="Y1002" s="115" t="s">
        <v>106</v>
      </c>
      <c r="Z1002" s="115" t="s">
        <v>91</v>
      </c>
      <c r="AA1002" s="115" t="s">
        <v>86</v>
      </c>
    </row>
    <row r="1003" spans="1:27">
      <c r="A1003" s="115">
        <v>7044850131</v>
      </c>
      <c r="E1003" s="115" t="s">
        <v>70</v>
      </c>
      <c r="O1003" s="141"/>
      <c r="P1003" s="115" t="s">
        <v>83</v>
      </c>
      <c r="Q1003" s="115">
        <v>87</v>
      </c>
      <c r="R1003" s="115" t="s">
        <v>181</v>
      </c>
      <c r="S1003" s="115" t="s">
        <v>194</v>
      </c>
      <c r="T1003" s="115" t="s">
        <v>85</v>
      </c>
      <c r="U1003" s="115" t="s">
        <v>86</v>
      </c>
      <c r="V1003" s="115" t="s">
        <v>87</v>
      </c>
      <c r="X1003" s="115" t="s">
        <v>102</v>
      </c>
      <c r="Y1003" s="115" t="s">
        <v>106</v>
      </c>
      <c r="Z1003" s="115" t="s">
        <v>91</v>
      </c>
      <c r="AA1003" s="115" t="s">
        <v>86</v>
      </c>
    </row>
    <row r="1004" spans="1:27">
      <c r="A1004" s="115">
        <v>7011539665</v>
      </c>
      <c r="B1004" s="115" t="s">
        <v>67</v>
      </c>
      <c r="E1004" s="115" t="s">
        <v>70</v>
      </c>
      <c r="M1004" s="115" t="s">
        <v>78</v>
      </c>
      <c r="O1004" s="141"/>
      <c r="P1004" s="115" t="s">
        <v>83</v>
      </c>
      <c r="Q1004" s="115">
        <v>67</v>
      </c>
      <c r="R1004" s="115" t="s">
        <v>181</v>
      </c>
      <c r="S1004" s="115" t="s">
        <v>429</v>
      </c>
      <c r="T1004" s="115" t="s">
        <v>85</v>
      </c>
      <c r="U1004" s="115" t="s">
        <v>86</v>
      </c>
      <c r="V1004" s="115" t="s">
        <v>87</v>
      </c>
      <c r="W1004" s="115" t="s">
        <v>100</v>
      </c>
      <c r="X1004" s="115" t="s">
        <v>111</v>
      </c>
      <c r="Y1004" s="115" t="s">
        <v>106</v>
      </c>
      <c r="Z1004" s="115" t="s">
        <v>91</v>
      </c>
      <c r="AA1004" s="115" t="s">
        <v>91</v>
      </c>
    </row>
    <row r="1005" spans="1:27">
      <c r="A1005" s="115">
        <v>7011091044</v>
      </c>
      <c r="B1005" s="115" t="s">
        <v>67</v>
      </c>
      <c r="O1005" s="141"/>
      <c r="P1005" s="115" t="s">
        <v>83</v>
      </c>
      <c r="Q1005" s="115">
        <v>70</v>
      </c>
      <c r="R1005" s="115" t="s">
        <v>181</v>
      </c>
      <c r="T1005" s="115" t="s">
        <v>85</v>
      </c>
      <c r="U1005" s="115" t="s">
        <v>91</v>
      </c>
      <c r="V1005" s="115" t="s">
        <v>87</v>
      </c>
      <c r="W1005" s="115" t="s">
        <v>100</v>
      </c>
      <c r="X1005" s="115" t="s">
        <v>94</v>
      </c>
      <c r="Y1005" s="115" t="s">
        <v>106</v>
      </c>
      <c r="Z1005" s="115" t="s">
        <v>91</v>
      </c>
      <c r="AA1005" s="115" t="s">
        <v>91</v>
      </c>
    </row>
    <row r="1006" spans="1:27">
      <c r="A1006" s="115">
        <v>6982465421</v>
      </c>
      <c r="B1006" s="115" t="s">
        <v>67</v>
      </c>
      <c r="O1006" s="141"/>
      <c r="P1006" s="115" t="s">
        <v>83</v>
      </c>
      <c r="Q1006" s="115">
        <v>65</v>
      </c>
      <c r="R1006" s="115" t="s">
        <v>181</v>
      </c>
      <c r="S1006" s="115" t="s">
        <v>193</v>
      </c>
      <c r="T1006" s="115" t="s">
        <v>85</v>
      </c>
      <c r="U1006" s="115" t="s">
        <v>86</v>
      </c>
      <c r="V1006" s="115" t="s">
        <v>87</v>
      </c>
      <c r="W1006" s="115" t="s">
        <v>100</v>
      </c>
      <c r="X1006" s="115" t="s">
        <v>94</v>
      </c>
      <c r="Y1006" s="115" t="s">
        <v>90</v>
      </c>
      <c r="Z1006" s="115" t="s">
        <v>91</v>
      </c>
      <c r="AA1006" s="115" t="s">
        <v>86</v>
      </c>
    </row>
    <row r="1007" spans="1:27">
      <c r="A1007" s="115">
        <v>7008117449</v>
      </c>
      <c r="O1007" s="141"/>
      <c r="P1007" s="115" t="s">
        <v>83</v>
      </c>
      <c r="Q1007" s="115">
        <v>64</v>
      </c>
      <c r="R1007" s="115" t="s">
        <v>84</v>
      </c>
      <c r="S1007" s="115" t="s">
        <v>472</v>
      </c>
      <c r="T1007" s="115" t="s">
        <v>92</v>
      </c>
      <c r="V1007" s="115" t="s">
        <v>87</v>
      </c>
      <c r="X1007" s="115" t="s">
        <v>89</v>
      </c>
      <c r="Y1007" s="115" t="s">
        <v>106</v>
      </c>
      <c r="Z1007" s="115" t="s">
        <v>91</v>
      </c>
      <c r="AA1007" s="115" t="s">
        <v>91</v>
      </c>
    </row>
    <row r="1008" spans="1:27">
      <c r="A1008" s="115">
        <v>6988290290</v>
      </c>
      <c r="B1008" s="115" t="s">
        <v>67</v>
      </c>
      <c r="O1008" s="141"/>
      <c r="P1008" s="115" t="s">
        <v>83</v>
      </c>
      <c r="Q1008" s="115">
        <v>82</v>
      </c>
      <c r="R1008" s="115" t="s">
        <v>84</v>
      </c>
      <c r="S1008" s="115" t="s">
        <v>149</v>
      </c>
      <c r="T1008" s="115" t="s">
        <v>85</v>
      </c>
      <c r="U1008" s="115" t="s">
        <v>86</v>
      </c>
      <c r="V1008" s="115" t="s">
        <v>87</v>
      </c>
      <c r="X1008" s="115" t="s">
        <v>89</v>
      </c>
      <c r="Y1008" s="115" t="s">
        <v>106</v>
      </c>
      <c r="Z1008" s="115" t="s">
        <v>91</v>
      </c>
      <c r="AA1008" s="115" t="s">
        <v>86</v>
      </c>
    </row>
    <row r="1009" spans="1:27">
      <c r="A1009" s="115">
        <v>7008115669</v>
      </c>
      <c r="B1009" s="115" t="s">
        <v>67</v>
      </c>
      <c r="C1009" s="115" t="s">
        <v>68</v>
      </c>
      <c r="E1009" s="115" t="s">
        <v>70</v>
      </c>
      <c r="I1009" s="115" t="s">
        <v>74</v>
      </c>
      <c r="O1009" s="141"/>
      <c r="P1009" s="115" t="s">
        <v>83</v>
      </c>
      <c r="Q1009" s="115">
        <v>57</v>
      </c>
      <c r="R1009" s="115" t="s">
        <v>181</v>
      </c>
      <c r="S1009" s="115" t="s">
        <v>208</v>
      </c>
      <c r="T1009" s="115" t="s">
        <v>85</v>
      </c>
      <c r="U1009" s="115" t="s">
        <v>86</v>
      </c>
      <c r="V1009" s="115" t="s">
        <v>87</v>
      </c>
      <c r="W1009" s="115" t="s">
        <v>100</v>
      </c>
      <c r="X1009" s="115" t="s">
        <v>89</v>
      </c>
      <c r="Y1009" s="115" t="s">
        <v>90</v>
      </c>
      <c r="Z1009" s="115" t="s">
        <v>91</v>
      </c>
      <c r="AA1009" s="115" t="s">
        <v>91</v>
      </c>
    </row>
    <row r="1010" spans="1:27">
      <c r="A1010" s="115">
        <v>5586921729</v>
      </c>
      <c r="B1010" s="115" t="s">
        <v>67</v>
      </c>
      <c r="O1010" s="141"/>
      <c r="P1010" s="115" t="s">
        <v>83</v>
      </c>
      <c r="Q1010" s="115">
        <v>42</v>
      </c>
      <c r="R1010" s="115" t="s">
        <v>181</v>
      </c>
      <c r="S1010" s="115" t="s">
        <v>439</v>
      </c>
      <c r="T1010" s="115" t="s">
        <v>85</v>
      </c>
      <c r="U1010" s="115" t="s">
        <v>86</v>
      </c>
      <c r="V1010" s="115" t="s">
        <v>87</v>
      </c>
      <c r="W1010" s="115" t="s">
        <v>101</v>
      </c>
      <c r="X1010" s="115" t="s">
        <v>89</v>
      </c>
      <c r="Y1010" s="115" t="s">
        <v>90</v>
      </c>
      <c r="Z1010" s="115" t="s">
        <v>91</v>
      </c>
      <c r="AA1010" s="115" t="s">
        <v>91</v>
      </c>
    </row>
    <row r="1011" spans="1:27">
      <c r="A1011" s="115">
        <v>6985433858</v>
      </c>
      <c r="B1011" s="115" t="s">
        <v>67</v>
      </c>
      <c r="C1011" s="115" t="s">
        <v>68</v>
      </c>
      <c r="O1011" s="141"/>
      <c r="P1011" s="115" t="s">
        <v>99</v>
      </c>
      <c r="Q1011" s="115">
        <v>67</v>
      </c>
      <c r="R1011" s="115" t="s">
        <v>84</v>
      </c>
      <c r="S1011" s="115" t="s">
        <v>152</v>
      </c>
      <c r="T1011" s="115" t="s">
        <v>85</v>
      </c>
      <c r="U1011" s="115" t="s">
        <v>86</v>
      </c>
      <c r="V1011" s="115" t="s">
        <v>87</v>
      </c>
      <c r="W1011" s="115" t="s">
        <v>100</v>
      </c>
      <c r="X1011" s="115" t="s">
        <v>89</v>
      </c>
      <c r="Y1011" s="115" t="s">
        <v>106</v>
      </c>
      <c r="Z1011" s="115" t="s">
        <v>91</v>
      </c>
      <c r="AA1011" s="115" t="s">
        <v>86</v>
      </c>
    </row>
    <row r="1012" spans="1:27">
      <c r="A1012" s="115">
        <v>7011078400</v>
      </c>
      <c r="B1012" s="115" t="s">
        <v>67</v>
      </c>
      <c r="E1012" s="115" t="s">
        <v>70</v>
      </c>
      <c r="M1012" s="115" t="s">
        <v>78</v>
      </c>
      <c r="O1012" s="141"/>
      <c r="P1012" s="115" t="s">
        <v>83</v>
      </c>
      <c r="Q1012" s="115">
        <v>60</v>
      </c>
      <c r="R1012" s="115" t="s">
        <v>181</v>
      </c>
      <c r="S1012" s="115" t="s">
        <v>206</v>
      </c>
      <c r="T1012" s="115" t="s">
        <v>85</v>
      </c>
      <c r="W1012" s="115" t="s">
        <v>88</v>
      </c>
      <c r="X1012" s="115" t="s">
        <v>94</v>
      </c>
      <c r="Y1012" s="115" t="s">
        <v>90</v>
      </c>
      <c r="Z1012" s="115" t="s">
        <v>91</v>
      </c>
      <c r="AA1012" s="115" t="s">
        <v>91</v>
      </c>
    </row>
    <row r="1013" spans="1:27">
      <c r="A1013" s="115">
        <v>6982463997</v>
      </c>
      <c r="C1013" s="115" t="s">
        <v>68</v>
      </c>
      <c r="E1013" s="115" t="s">
        <v>70</v>
      </c>
      <c r="K1013" s="115" t="s">
        <v>76</v>
      </c>
      <c r="O1013" s="141"/>
      <c r="P1013" s="115" t="s">
        <v>83</v>
      </c>
      <c r="Q1013" s="115">
        <v>62</v>
      </c>
      <c r="R1013" s="115" t="s">
        <v>181</v>
      </c>
      <c r="S1013" s="115" t="s">
        <v>478</v>
      </c>
      <c r="T1013" s="115" t="s">
        <v>85</v>
      </c>
      <c r="U1013" s="115" t="s">
        <v>86</v>
      </c>
      <c r="V1013" s="115" t="s">
        <v>87</v>
      </c>
      <c r="W1013" s="115" t="s">
        <v>100</v>
      </c>
      <c r="X1013" s="115" t="s">
        <v>94</v>
      </c>
      <c r="Y1013" s="115" t="s">
        <v>106</v>
      </c>
      <c r="Z1013" s="115" t="s">
        <v>91</v>
      </c>
      <c r="AA1013" s="115" t="s">
        <v>91</v>
      </c>
    </row>
    <row r="1014" spans="1:27">
      <c r="A1014" s="115">
        <v>6982460731</v>
      </c>
      <c r="B1014" s="115" t="s">
        <v>67</v>
      </c>
      <c r="D1014" s="115" t="s">
        <v>69</v>
      </c>
      <c r="O1014" s="141"/>
      <c r="P1014" s="115" t="s">
        <v>99</v>
      </c>
      <c r="Q1014" s="115">
        <v>38</v>
      </c>
      <c r="R1014" s="115" t="s">
        <v>181</v>
      </c>
      <c r="S1014" s="115" t="s">
        <v>196</v>
      </c>
      <c r="U1014" s="115" t="s">
        <v>91</v>
      </c>
      <c r="V1014" s="115" t="s">
        <v>137</v>
      </c>
      <c r="W1014" s="115" t="s">
        <v>100</v>
      </c>
      <c r="X1014" s="115" t="s">
        <v>112</v>
      </c>
      <c r="Y1014" s="115" t="s">
        <v>90</v>
      </c>
      <c r="Z1014" s="115" t="s">
        <v>91</v>
      </c>
      <c r="AA1014" s="115" t="s">
        <v>91</v>
      </c>
    </row>
    <row r="1015" spans="1:27">
      <c r="A1015" s="115">
        <v>6985463542</v>
      </c>
      <c r="B1015" s="115" t="s">
        <v>67</v>
      </c>
      <c r="O1015" s="141"/>
      <c r="P1015" s="115" t="s">
        <v>99</v>
      </c>
      <c r="Q1015" s="115">
        <v>70</v>
      </c>
      <c r="R1015" s="115" t="s">
        <v>181</v>
      </c>
      <c r="S1015" s="115" t="s">
        <v>215</v>
      </c>
      <c r="U1015" s="115" t="s">
        <v>86</v>
      </c>
      <c r="W1015" s="115" t="s">
        <v>101</v>
      </c>
      <c r="X1015" s="115" t="s">
        <v>94</v>
      </c>
      <c r="Y1015" s="115" t="s">
        <v>106</v>
      </c>
      <c r="Z1015" s="115" t="s">
        <v>91</v>
      </c>
      <c r="AA1015" s="115" t="s">
        <v>91</v>
      </c>
    </row>
    <row r="1016" spans="1:27">
      <c r="A1016" s="115">
        <v>7011541245</v>
      </c>
      <c r="B1016" s="115" t="s">
        <v>67</v>
      </c>
      <c r="E1016" s="115" t="s">
        <v>70</v>
      </c>
      <c r="M1016" s="115" t="s">
        <v>78</v>
      </c>
      <c r="O1016" s="141"/>
      <c r="P1016" s="115" t="s">
        <v>83</v>
      </c>
      <c r="Q1016" s="115">
        <v>60</v>
      </c>
      <c r="R1016" s="115" t="s">
        <v>181</v>
      </c>
      <c r="S1016" s="115" t="s">
        <v>224</v>
      </c>
      <c r="T1016" s="115" t="s">
        <v>85</v>
      </c>
      <c r="U1016" s="115" t="s">
        <v>86</v>
      </c>
      <c r="V1016" s="115" t="s">
        <v>87</v>
      </c>
      <c r="W1016" s="115" t="s">
        <v>88</v>
      </c>
      <c r="X1016" s="115" t="s">
        <v>94</v>
      </c>
      <c r="Y1016" s="115" t="s">
        <v>90</v>
      </c>
      <c r="Z1016" s="115" t="s">
        <v>91</v>
      </c>
      <c r="AA1016" s="115" t="s">
        <v>91</v>
      </c>
    </row>
    <row r="1017" spans="1:27">
      <c r="A1017" s="115">
        <v>6985464979</v>
      </c>
      <c r="B1017" s="115" t="s">
        <v>67</v>
      </c>
      <c r="M1017" s="115" t="s">
        <v>78</v>
      </c>
      <c r="O1017" s="141"/>
      <c r="P1017" s="115" t="s">
        <v>99</v>
      </c>
      <c r="Q1017" s="115">
        <v>65</v>
      </c>
      <c r="R1017" s="115" t="s">
        <v>181</v>
      </c>
      <c r="S1017" s="115" t="s">
        <v>433</v>
      </c>
      <c r="T1017" s="115" t="s">
        <v>85</v>
      </c>
      <c r="U1017" s="115" t="s">
        <v>86</v>
      </c>
      <c r="V1017" s="115" t="s">
        <v>87</v>
      </c>
      <c r="W1017" s="115" t="s">
        <v>88</v>
      </c>
      <c r="X1017" s="115" t="s">
        <v>111</v>
      </c>
      <c r="Y1017" s="115" t="s">
        <v>90</v>
      </c>
      <c r="Z1017" s="115" t="s">
        <v>91</v>
      </c>
      <c r="AA1017" s="115" t="s">
        <v>91</v>
      </c>
    </row>
    <row r="1018" spans="1:27">
      <c r="A1018" s="115">
        <v>7045772084</v>
      </c>
      <c r="O1018" s="141"/>
      <c r="P1018" s="115" t="s">
        <v>99</v>
      </c>
      <c r="Q1018" s="115">
        <v>74</v>
      </c>
      <c r="R1018" s="115" t="s">
        <v>181</v>
      </c>
      <c r="S1018" s="115" t="s">
        <v>208</v>
      </c>
      <c r="T1018" s="115" t="s">
        <v>85</v>
      </c>
      <c r="U1018" s="115" t="s">
        <v>86</v>
      </c>
      <c r="V1018" s="115" t="s">
        <v>87</v>
      </c>
      <c r="W1018" s="115" t="s">
        <v>88</v>
      </c>
      <c r="X1018" s="115" t="s">
        <v>89</v>
      </c>
      <c r="Y1018" s="115" t="s">
        <v>106</v>
      </c>
      <c r="Z1018" s="115" t="s">
        <v>91</v>
      </c>
      <c r="AA1018" s="115" t="s">
        <v>86</v>
      </c>
    </row>
    <row r="1019" spans="1:27">
      <c r="A1019" s="115">
        <v>6985443346</v>
      </c>
      <c r="B1019" s="115" t="s">
        <v>67</v>
      </c>
      <c r="O1019" s="141"/>
      <c r="P1019" s="115" t="s">
        <v>99</v>
      </c>
      <c r="Q1019" s="115">
        <v>72</v>
      </c>
      <c r="R1019" s="115" t="s">
        <v>84</v>
      </c>
      <c r="S1019" s="115" t="s">
        <v>156</v>
      </c>
      <c r="T1019" s="115" t="s">
        <v>85</v>
      </c>
      <c r="U1019" s="115" t="s">
        <v>86</v>
      </c>
      <c r="V1019" s="115" t="s">
        <v>87</v>
      </c>
      <c r="W1019" s="115" t="s">
        <v>101</v>
      </c>
      <c r="X1019" s="115" t="s">
        <v>102</v>
      </c>
      <c r="Y1019" s="115" t="s">
        <v>106</v>
      </c>
      <c r="Z1019" s="115" t="s">
        <v>91</v>
      </c>
      <c r="AA1019" s="115" t="s">
        <v>91</v>
      </c>
    </row>
    <row r="1020" spans="1:27">
      <c r="A1020" s="115">
        <v>6982464898</v>
      </c>
      <c r="B1020" s="115" t="s">
        <v>67</v>
      </c>
      <c r="O1020" s="141"/>
      <c r="P1020" s="115" t="s">
        <v>83</v>
      </c>
      <c r="Q1020" s="115">
        <v>69</v>
      </c>
      <c r="R1020" s="115" t="s">
        <v>181</v>
      </c>
      <c r="S1020" s="115" t="s">
        <v>189</v>
      </c>
      <c r="T1020" s="115" t="s">
        <v>85</v>
      </c>
      <c r="U1020" s="115" t="s">
        <v>86</v>
      </c>
      <c r="Y1020" s="115" t="s">
        <v>106</v>
      </c>
      <c r="Z1020" s="115" t="s">
        <v>91</v>
      </c>
      <c r="AA1020" s="115" t="s">
        <v>86</v>
      </c>
    </row>
    <row r="1021" spans="1:27">
      <c r="A1021" s="115">
        <v>7020570263</v>
      </c>
      <c r="K1021" s="115" t="s">
        <v>76</v>
      </c>
      <c r="O1021" s="141"/>
      <c r="P1021" s="115" t="s">
        <v>83</v>
      </c>
      <c r="Q1021" s="115">
        <v>27</v>
      </c>
      <c r="R1021" s="115" t="s">
        <v>84</v>
      </c>
      <c r="S1021" s="115" t="s">
        <v>136</v>
      </c>
      <c r="U1021" s="115" t="s">
        <v>91</v>
      </c>
      <c r="V1021" s="115" t="s">
        <v>108</v>
      </c>
      <c r="X1021" s="115" t="s">
        <v>89</v>
      </c>
      <c r="Y1021" s="115" t="s">
        <v>113</v>
      </c>
      <c r="Z1021" s="115" t="s">
        <v>91</v>
      </c>
      <c r="AA1021" s="115" t="s">
        <v>91</v>
      </c>
    </row>
    <row r="1022" spans="1:27">
      <c r="A1022" s="115">
        <v>7007918909</v>
      </c>
      <c r="B1022" s="115" t="s">
        <v>67</v>
      </c>
      <c r="E1022" s="115" t="s">
        <v>70</v>
      </c>
      <c r="F1022" s="115" t="s">
        <v>71</v>
      </c>
      <c r="O1022" s="141"/>
      <c r="P1022" s="115" t="s">
        <v>83</v>
      </c>
      <c r="Q1022" s="115">
        <v>65</v>
      </c>
      <c r="R1022" s="115" t="s">
        <v>84</v>
      </c>
      <c r="S1022" s="115" t="s">
        <v>123</v>
      </c>
      <c r="T1022" s="115" t="s">
        <v>85</v>
      </c>
      <c r="U1022" s="115" t="s">
        <v>86</v>
      </c>
      <c r="V1022" s="115" t="s">
        <v>87</v>
      </c>
      <c r="W1022" s="115" t="s">
        <v>100</v>
      </c>
      <c r="X1022" s="115" t="s">
        <v>89</v>
      </c>
      <c r="Y1022" s="115" t="s">
        <v>106</v>
      </c>
      <c r="Z1022" s="115" t="s">
        <v>91</v>
      </c>
      <c r="AA1022" s="115" t="s">
        <v>91</v>
      </c>
    </row>
    <row r="1023" spans="1:27">
      <c r="A1023" s="115">
        <v>6985719289</v>
      </c>
      <c r="O1023" s="141"/>
      <c r="P1023" s="115" t="s">
        <v>99</v>
      </c>
      <c r="Q1023" s="115">
        <v>51</v>
      </c>
      <c r="R1023" s="115" t="s">
        <v>181</v>
      </c>
      <c r="T1023" s="115" t="s">
        <v>92</v>
      </c>
      <c r="U1023" s="115" t="s">
        <v>86</v>
      </c>
      <c r="W1023" s="115" t="s">
        <v>100</v>
      </c>
      <c r="X1023" s="115" t="s">
        <v>89</v>
      </c>
      <c r="Y1023" s="115" t="s">
        <v>90</v>
      </c>
      <c r="Z1023" s="115" t="s">
        <v>91</v>
      </c>
      <c r="AA1023" s="115" t="s">
        <v>86</v>
      </c>
    </row>
    <row r="1024" spans="1:27">
      <c r="A1024" s="115">
        <v>7011538310</v>
      </c>
      <c r="B1024" s="115" t="s">
        <v>67</v>
      </c>
      <c r="O1024" s="141"/>
      <c r="P1024" s="115" t="s">
        <v>83</v>
      </c>
      <c r="Q1024" s="115">
        <v>58</v>
      </c>
      <c r="R1024" s="115" t="s">
        <v>84</v>
      </c>
      <c r="T1024" s="115" t="s">
        <v>97</v>
      </c>
      <c r="V1024" s="115" t="s">
        <v>87</v>
      </c>
      <c r="W1024" s="115" t="s">
        <v>96</v>
      </c>
      <c r="X1024" s="115" t="s">
        <v>111</v>
      </c>
      <c r="Y1024" s="115" t="s">
        <v>90</v>
      </c>
      <c r="Z1024" s="115" t="s">
        <v>91</v>
      </c>
      <c r="AA1024" s="115" t="s">
        <v>86</v>
      </c>
    </row>
    <row r="1025" spans="1:27">
      <c r="A1025" s="115">
        <v>7011092518</v>
      </c>
      <c r="B1025" s="115" t="s">
        <v>67</v>
      </c>
      <c r="O1025" s="141"/>
      <c r="P1025" s="115" t="s">
        <v>83</v>
      </c>
      <c r="R1025" s="115" t="s">
        <v>181</v>
      </c>
      <c r="S1025" s="115" t="s">
        <v>220</v>
      </c>
      <c r="T1025" s="115" t="s">
        <v>85</v>
      </c>
      <c r="U1025" s="115" t="s">
        <v>86</v>
      </c>
      <c r="V1025" s="115" t="s">
        <v>87</v>
      </c>
      <c r="X1025" s="115" t="s">
        <v>89</v>
      </c>
      <c r="Y1025" s="115" t="s">
        <v>90</v>
      </c>
      <c r="Z1025" s="115" t="s">
        <v>91</v>
      </c>
      <c r="AA1025" s="115" t="s">
        <v>91</v>
      </c>
    </row>
    <row r="1026" spans="1:27">
      <c r="A1026" s="115">
        <v>6985452389</v>
      </c>
      <c r="B1026" s="115" t="s">
        <v>67</v>
      </c>
      <c r="E1026" s="115" t="s">
        <v>70</v>
      </c>
      <c r="O1026" s="141"/>
      <c r="P1026" s="115" t="s">
        <v>99</v>
      </c>
      <c r="Q1026" s="115">
        <v>52</v>
      </c>
      <c r="R1026" s="115" t="s">
        <v>181</v>
      </c>
      <c r="S1026" s="115" t="s">
        <v>168</v>
      </c>
      <c r="T1026" s="115" t="s">
        <v>85</v>
      </c>
      <c r="U1026" s="115" t="s">
        <v>86</v>
      </c>
      <c r="V1026" s="115" t="s">
        <v>87</v>
      </c>
      <c r="W1026" s="115" t="s">
        <v>101</v>
      </c>
      <c r="X1026" s="115" t="s">
        <v>102</v>
      </c>
      <c r="Y1026" s="115" t="s">
        <v>90</v>
      </c>
      <c r="Z1026" s="115" t="s">
        <v>91</v>
      </c>
      <c r="AA1026" s="115" t="s">
        <v>91</v>
      </c>
    </row>
    <row r="1027" spans="1:27">
      <c r="A1027" s="115">
        <v>6985134333</v>
      </c>
      <c r="E1027" s="115" t="s">
        <v>70</v>
      </c>
      <c r="O1027" s="141"/>
      <c r="Q1027" s="115">
        <v>71</v>
      </c>
      <c r="R1027" s="115" t="s">
        <v>181</v>
      </c>
      <c r="S1027" s="115" t="s">
        <v>200</v>
      </c>
      <c r="V1027" s="115" t="s">
        <v>87</v>
      </c>
      <c r="W1027" s="115" t="s">
        <v>93</v>
      </c>
      <c r="X1027" s="115" t="s">
        <v>94</v>
      </c>
      <c r="Y1027" s="115" t="s">
        <v>106</v>
      </c>
    </row>
    <row r="1028" spans="1:27">
      <c r="A1028" s="115">
        <v>7008116947</v>
      </c>
      <c r="G1028" s="115" t="s">
        <v>72</v>
      </c>
      <c r="O1028" s="141"/>
      <c r="P1028" s="115" t="s">
        <v>99</v>
      </c>
      <c r="Q1028" s="115">
        <v>68</v>
      </c>
      <c r="R1028" s="115" t="s">
        <v>84</v>
      </c>
      <c r="S1028" s="115" t="s">
        <v>144</v>
      </c>
      <c r="T1028" s="115" t="s">
        <v>85</v>
      </c>
      <c r="V1028" s="115" t="s">
        <v>87</v>
      </c>
      <c r="Y1028" s="115" t="s">
        <v>106</v>
      </c>
      <c r="Z1028" s="115" t="s">
        <v>91</v>
      </c>
      <c r="AA1028" s="115" t="s">
        <v>91</v>
      </c>
    </row>
    <row r="1029" spans="1:27">
      <c r="A1029" s="115">
        <v>7011081661</v>
      </c>
      <c r="B1029" s="115" t="s">
        <v>67</v>
      </c>
      <c r="O1029" s="141"/>
      <c r="P1029" s="115" t="s">
        <v>99</v>
      </c>
      <c r="Q1029" s="115">
        <v>55</v>
      </c>
      <c r="R1029" s="115" t="s">
        <v>181</v>
      </c>
      <c r="S1029" s="115" t="s">
        <v>194</v>
      </c>
      <c r="T1029" s="115" t="s">
        <v>85</v>
      </c>
      <c r="U1029" s="115" t="s">
        <v>86</v>
      </c>
      <c r="V1029" s="115" t="s">
        <v>87</v>
      </c>
      <c r="W1029" s="115" t="s">
        <v>101</v>
      </c>
      <c r="X1029" s="115" t="s">
        <v>109</v>
      </c>
      <c r="Y1029" s="115" t="s">
        <v>90</v>
      </c>
      <c r="Z1029" s="115" t="s">
        <v>91</v>
      </c>
      <c r="AA1029" s="115" t="s">
        <v>91</v>
      </c>
    </row>
    <row r="1030" spans="1:27">
      <c r="A1030" s="115">
        <v>6985471599</v>
      </c>
      <c r="M1030" s="115" t="s">
        <v>78</v>
      </c>
      <c r="O1030" s="141"/>
      <c r="P1030" s="115" t="s">
        <v>83</v>
      </c>
      <c r="Q1030" s="115">
        <v>66</v>
      </c>
      <c r="R1030" s="115" t="s">
        <v>181</v>
      </c>
      <c r="S1030" s="115" t="s">
        <v>203</v>
      </c>
      <c r="T1030" s="115" t="s">
        <v>85</v>
      </c>
      <c r="U1030" s="115" t="s">
        <v>86</v>
      </c>
      <c r="V1030" s="115" t="s">
        <v>87</v>
      </c>
      <c r="W1030" s="115" t="s">
        <v>88</v>
      </c>
      <c r="X1030" s="115" t="s">
        <v>89</v>
      </c>
      <c r="Y1030" s="115" t="s">
        <v>106</v>
      </c>
      <c r="Z1030" s="115" t="s">
        <v>91</v>
      </c>
      <c r="AA1030" s="115" t="s">
        <v>91</v>
      </c>
    </row>
    <row r="1031" spans="1:27">
      <c r="A1031" s="115">
        <v>7044851906</v>
      </c>
      <c r="B1031" s="115" t="s">
        <v>67</v>
      </c>
      <c r="C1031" s="115" t="s">
        <v>68</v>
      </c>
      <c r="F1031" s="115" t="s">
        <v>71</v>
      </c>
      <c r="M1031" s="115" t="s">
        <v>78</v>
      </c>
      <c r="O1031" s="141"/>
      <c r="P1031" s="115" t="s">
        <v>83</v>
      </c>
      <c r="Q1031" s="115">
        <v>90</v>
      </c>
      <c r="R1031" s="115" t="s">
        <v>432</v>
      </c>
      <c r="T1031" s="115" t="s">
        <v>92</v>
      </c>
      <c r="V1031" s="115" t="s">
        <v>87</v>
      </c>
      <c r="X1031" s="115" t="s">
        <v>102</v>
      </c>
      <c r="Y1031" s="115" t="s">
        <v>106</v>
      </c>
      <c r="Z1031" s="115" t="s">
        <v>91</v>
      </c>
      <c r="AA1031" s="115" t="s">
        <v>86</v>
      </c>
    </row>
    <row r="1032" spans="1:27">
      <c r="A1032" s="115">
        <v>6982474344</v>
      </c>
      <c r="B1032" s="115" t="s">
        <v>67</v>
      </c>
      <c r="E1032" s="115" t="s">
        <v>70</v>
      </c>
      <c r="O1032" s="141"/>
      <c r="P1032" s="115" t="s">
        <v>83</v>
      </c>
      <c r="Q1032" s="115">
        <v>37</v>
      </c>
      <c r="R1032" s="115" t="s">
        <v>181</v>
      </c>
      <c r="S1032" s="115" t="s">
        <v>222</v>
      </c>
      <c r="T1032" s="115" t="s">
        <v>85</v>
      </c>
      <c r="U1032" s="115" t="s">
        <v>86</v>
      </c>
      <c r="W1032" s="115" t="s">
        <v>101</v>
      </c>
      <c r="X1032" s="115" t="s">
        <v>89</v>
      </c>
      <c r="Y1032" s="115" t="s">
        <v>90</v>
      </c>
      <c r="Z1032" s="115" t="s">
        <v>91</v>
      </c>
      <c r="AA1032" s="115" t="s">
        <v>91</v>
      </c>
    </row>
    <row r="1033" spans="1:27">
      <c r="A1033" s="115">
        <v>7010996356</v>
      </c>
      <c r="B1033" s="115" t="s">
        <v>67</v>
      </c>
      <c r="O1033" s="141"/>
      <c r="P1033" s="115" t="s">
        <v>99</v>
      </c>
      <c r="Q1033" s="115">
        <v>67</v>
      </c>
      <c r="R1033" s="115" t="s">
        <v>84</v>
      </c>
      <c r="S1033" s="115" t="s">
        <v>123</v>
      </c>
      <c r="T1033" s="115" t="s">
        <v>85</v>
      </c>
      <c r="U1033" s="115" t="s">
        <v>86</v>
      </c>
      <c r="V1033" s="115" t="s">
        <v>87</v>
      </c>
      <c r="W1033" s="115" t="s">
        <v>100</v>
      </c>
      <c r="X1033" s="115" t="s">
        <v>94</v>
      </c>
      <c r="Y1033" s="115" t="s">
        <v>106</v>
      </c>
      <c r="Z1033" s="115" t="s">
        <v>91</v>
      </c>
      <c r="AA1033" s="115" t="s">
        <v>91</v>
      </c>
    </row>
    <row r="1034" spans="1:27">
      <c r="A1034" s="115">
        <v>6988277953</v>
      </c>
      <c r="B1034" s="115" t="s">
        <v>67</v>
      </c>
      <c r="M1034" s="115" t="s">
        <v>78</v>
      </c>
      <c r="O1034" s="141"/>
      <c r="P1034" s="115" t="s">
        <v>99</v>
      </c>
      <c r="Q1034" s="115">
        <v>63</v>
      </c>
      <c r="R1034" s="115" t="s">
        <v>84</v>
      </c>
      <c r="S1034" s="115" t="s">
        <v>131</v>
      </c>
      <c r="T1034" s="115" t="s">
        <v>85</v>
      </c>
      <c r="U1034" s="115" t="s">
        <v>86</v>
      </c>
      <c r="V1034" s="115" t="s">
        <v>87</v>
      </c>
      <c r="X1034" s="115" t="s">
        <v>89</v>
      </c>
      <c r="Y1034" s="115" t="s">
        <v>106</v>
      </c>
      <c r="Z1034" s="115" t="s">
        <v>91</v>
      </c>
      <c r="AA1034" s="115" t="s">
        <v>86</v>
      </c>
    </row>
    <row r="1035" spans="1:27">
      <c r="A1035" s="115">
        <v>6988280891</v>
      </c>
      <c r="C1035" s="115" t="s">
        <v>68</v>
      </c>
      <c r="E1035" s="115" t="s">
        <v>70</v>
      </c>
      <c r="O1035" s="141"/>
      <c r="P1035" s="115" t="s">
        <v>83</v>
      </c>
      <c r="Q1035" s="115">
        <v>74</v>
      </c>
      <c r="R1035" s="115" t="s">
        <v>84</v>
      </c>
      <c r="S1035" s="115" t="s">
        <v>121</v>
      </c>
      <c r="T1035" s="115" t="s">
        <v>85</v>
      </c>
      <c r="U1035" s="115" t="s">
        <v>86</v>
      </c>
      <c r="W1035" s="115" t="s">
        <v>96</v>
      </c>
      <c r="X1035" s="115" t="s">
        <v>112</v>
      </c>
      <c r="Y1035" s="115" t="s">
        <v>106</v>
      </c>
      <c r="Z1035" s="115" t="s">
        <v>91</v>
      </c>
      <c r="AA1035" s="115" t="s">
        <v>86</v>
      </c>
    </row>
    <row r="1036" spans="1:27">
      <c r="A1036" s="115">
        <v>6985441592</v>
      </c>
      <c r="B1036" s="115" t="s">
        <v>67</v>
      </c>
      <c r="O1036" s="141"/>
      <c r="P1036" s="115" t="s">
        <v>83</v>
      </c>
      <c r="Q1036" s="115">
        <v>65</v>
      </c>
      <c r="R1036" s="115" t="s">
        <v>84</v>
      </c>
      <c r="S1036" s="115" t="s">
        <v>156</v>
      </c>
      <c r="T1036" s="115" t="s">
        <v>85</v>
      </c>
      <c r="U1036" s="115" t="s">
        <v>86</v>
      </c>
      <c r="Y1036" s="115" t="s">
        <v>106</v>
      </c>
      <c r="Z1036" s="115" t="s">
        <v>91</v>
      </c>
    </row>
    <row r="1037" spans="1:27">
      <c r="A1037" s="115">
        <v>7020565426</v>
      </c>
      <c r="B1037" s="115" t="s">
        <v>67</v>
      </c>
      <c r="O1037" s="141"/>
      <c r="P1037" s="115" t="s">
        <v>83</v>
      </c>
      <c r="Q1037" s="115">
        <v>48</v>
      </c>
      <c r="R1037" s="115" t="s">
        <v>181</v>
      </c>
      <c r="S1037" s="115" t="s">
        <v>201</v>
      </c>
      <c r="T1037" s="115" t="s">
        <v>85</v>
      </c>
      <c r="U1037" s="115" t="s">
        <v>86</v>
      </c>
      <c r="V1037" s="115" t="s">
        <v>87</v>
      </c>
      <c r="X1037" s="115" t="s">
        <v>89</v>
      </c>
      <c r="Y1037" s="115" t="s">
        <v>90</v>
      </c>
      <c r="Z1037" s="115" t="s">
        <v>91</v>
      </c>
      <c r="AA1037" s="115" t="s">
        <v>91</v>
      </c>
    </row>
    <row r="1038" spans="1:27">
      <c r="A1038" s="115">
        <v>6985156207</v>
      </c>
      <c r="B1038" s="115" t="s">
        <v>67</v>
      </c>
      <c r="O1038" s="141"/>
      <c r="P1038" s="115" t="s">
        <v>83</v>
      </c>
      <c r="Q1038" s="115">
        <v>54</v>
      </c>
      <c r="R1038" s="115" t="s">
        <v>181</v>
      </c>
      <c r="S1038" s="115" t="s">
        <v>184</v>
      </c>
      <c r="T1038" s="115" t="s">
        <v>85</v>
      </c>
      <c r="V1038" s="115" t="s">
        <v>87</v>
      </c>
      <c r="W1038" s="115" t="s">
        <v>93</v>
      </c>
      <c r="X1038" s="115" t="s">
        <v>112</v>
      </c>
      <c r="Y1038" s="115" t="s">
        <v>103</v>
      </c>
      <c r="Z1038" s="115" t="s">
        <v>91</v>
      </c>
      <c r="AA1038" s="115" t="s">
        <v>86</v>
      </c>
    </row>
    <row r="1039" spans="1:27">
      <c r="A1039" s="115">
        <v>7011314523</v>
      </c>
      <c r="O1039" s="141"/>
      <c r="P1039" s="115" t="s">
        <v>83</v>
      </c>
      <c r="Q1039" s="115">
        <v>72</v>
      </c>
      <c r="R1039" s="115" t="s">
        <v>84</v>
      </c>
      <c r="S1039" s="115" t="s">
        <v>143</v>
      </c>
      <c r="T1039" s="115" t="s">
        <v>110</v>
      </c>
      <c r="U1039" s="115" t="s">
        <v>86</v>
      </c>
      <c r="W1039" s="115" t="s">
        <v>104</v>
      </c>
      <c r="X1039" s="115" t="s">
        <v>89</v>
      </c>
      <c r="Y1039" s="115" t="s">
        <v>106</v>
      </c>
      <c r="Z1039" s="115" t="s">
        <v>91</v>
      </c>
      <c r="AA1039" s="115" t="s">
        <v>91</v>
      </c>
    </row>
    <row r="1040" spans="1:27">
      <c r="A1040" s="115">
        <v>7007923076</v>
      </c>
      <c r="M1040" s="115" t="s">
        <v>78</v>
      </c>
      <c r="O1040" s="141"/>
      <c r="P1040" s="115" t="s">
        <v>83</v>
      </c>
      <c r="Q1040" s="115">
        <v>75</v>
      </c>
      <c r="R1040" s="115" t="s">
        <v>84</v>
      </c>
      <c r="S1040" s="115" t="s">
        <v>125</v>
      </c>
      <c r="T1040" s="115" t="s">
        <v>85</v>
      </c>
      <c r="U1040" s="115" t="s">
        <v>86</v>
      </c>
      <c r="V1040" s="115" t="s">
        <v>87</v>
      </c>
      <c r="X1040" s="115" t="s">
        <v>111</v>
      </c>
      <c r="Y1040" s="115" t="s">
        <v>106</v>
      </c>
      <c r="Z1040" s="115" t="s">
        <v>91</v>
      </c>
      <c r="AA1040" s="115" t="s">
        <v>91</v>
      </c>
    </row>
    <row r="1041" spans="1:27">
      <c r="A1041" s="115">
        <v>6988279662</v>
      </c>
      <c r="C1041" s="115" t="s">
        <v>68</v>
      </c>
      <c r="E1041" s="115" t="s">
        <v>70</v>
      </c>
      <c r="O1041" s="141"/>
      <c r="P1041" s="115" t="s">
        <v>83</v>
      </c>
      <c r="R1041" s="115" t="s">
        <v>84</v>
      </c>
      <c r="T1041" s="115" t="s">
        <v>85</v>
      </c>
      <c r="U1041" s="115" t="s">
        <v>86</v>
      </c>
      <c r="V1041" s="115" t="s">
        <v>87</v>
      </c>
      <c r="X1041" s="115" t="s">
        <v>111</v>
      </c>
      <c r="Y1041" s="115" t="s">
        <v>106</v>
      </c>
      <c r="Z1041" s="115" t="s">
        <v>91</v>
      </c>
      <c r="AA1041" s="115" t="s">
        <v>86</v>
      </c>
    </row>
    <row r="1042" spans="1:27">
      <c r="A1042" s="115">
        <v>7007912273</v>
      </c>
      <c r="M1042" s="115" t="s">
        <v>78</v>
      </c>
      <c r="O1042" s="141"/>
      <c r="P1042" s="115" t="s">
        <v>99</v>
      </c>
      <c r="Q1042" s="115">
        <v>67</v>
      </c>
      <c r="R1042" s="115" t="s">
        <v>181</v>
      </c>
      <c r="S1042" s="115" t="s">
        <v>197</v>
      </c>
      <c r="T1042" s="115" t="s">
        <v>85</v>
      </c>
      <c r="U1042" s="115" t="s">
        <v>86</v>
      </c>
      <c r="V1042" s="115" t="s">
        <v>87</v>
      </c>
      <c r="X1042" s="115" t="s">
        <v>89</v>
      </c>
      <c r="Y1042" s="115" t="s">
        <v>106</v>
      </c>
      <c r="Z1042" s="115" t="s">
        <v>91</v>
      </c>
      <c r="AA1042" s="115" t="s">
        <v>86</v>
      </c>
    </row>
    <row r="1043" spans="1:27">
      <c r="A1043" s="115">
        <v>6985462853</v>
      </c>
      <c r="F1043" s="115" t="s">
        <v>71</v>
      </c>
      <c r="G1043" s="115" t="s">
        <v>72</v>
      </c>
      <c r="H1043" s="115" t="s">
        <v>73</v>
      </c>
      <c r="O1043" s="141"/>
      <c r="P1043" s="115" t="s">
        <v>99</v>
      </c>
      <c r="Q1043" s="115">
        <v>90</v>
      </c>
      <c r="R1043" s="115" t="s">
        <v>181</v>
      </c>
      <c r="S1043" s="115" t="s">
        <v>199</v>
      </c>
      <c r="T1043" s="115" t="s">
        <v>85</v>
      </c>
      <c r="U1043" s="115" t="s">
        <v>86</v>
      </c>
      <c r="X1043" s="115" t="s">
        <v>89</v>
      </c>
      <c r="Y1043" s="115" t="s">
        <v>106</v>
      </c>
      <c r="Z1043" s="115" t="s">
        <v>91</v>
      </c>
      <c r="AA1043" s="115" t="s">
        <v>86</v>
      </c>
    </row>
    <row r="1044" spans="1:27">
      <c r="A1044" s="115">
        <v>6982463126</v>
      </c>
      <c r="B1044" s="115" t="s">
        <v>67</v>
      </c>
      <c r="O1044" s="141"/>
      <c r="P1044" s="115" t="s">
        <v>99</v>
      </c>
      <c r="Q1044" s="115">
        <v>60</v>
      </c>
      <c r="R1044" s="115" t="s">
        <v>181</v>
      </c>
      <c r="S1044" s="115" t="s">
        <v>239</v>
      </c>
      <c r="T1044" s="115" t="s">
        <v>85</v>
      </c>
      <c r="U1044" s="115" t="s">
        <v>86</v>
      </c>
      <c r="W1044" s="115" t="s">
        <v>101</v>
      </c>
      <c r="X1044" s="115" t="s">
        <v>102</v>
      </c>
      <c r="Y1044" s="115" t="s">
        <v>90</v>
      </c>
      <c r="Z1044" s="115" t="s">
        <v>91</v>
      </c>
      <c r="AA1044" s="115" t="s">
        <v>91</v>
      </c>
    </row>
    <row r="1045" spans="1:27">
      <c r="A1045" s="115">
        <v>6984053452</v>
      </c>
      <c r="E1045" s="115" t="s">
        <v>70</v>
      </c>
      <c r="O1045" s="141"/>
    </row>
    <row r="1046" spans="1:27">
      <c r="A1046" s="115">
        <v>7045792767</v>
      </c>
      <c r="B1046" s="115" t="s">
        <v>67</v>
      </c>
      <c r="O1046" s="141"/>
      <c r="P1046" s="115" t="s">
        <v>83</v>
      </c>
      <c r="Q1046" s="115">
        <v>92</v>
      </c>
      <c r="R1046" s="115" t="s">
        <v>181</v>
      </c>
      <c r="S1046" s="115" t="s">
        <v>238</v>
      </c>
      <c r="T1046" s="115" t="s">
        <v>85</v>
      </c>
      <c r="U1046" s="115" t="s">
        <v>86</v>
      </c>
      <c r="W1046" s="115" t="s">
        <v>96</v>
      </c>
      <c r="X1046" s="115" t="s">
        <v>94</v>
      </c>
      <c r="Y1046" s="115" t="s">
        <v>106</v>
      </c>
      <c r="Z1046" s="115" t="s">
        <v>91</v>
      </c>
      <c r="AA1046" s="115" t="s">
        <v>91</v>
      </c>
    </row>
    <row r="1047" spans="1:27">
      <c r="A1047" s="115">
        <v>7020352829</v>
      </c>
      <c r="B1047" s="115" t="s">
        <v>67</v>
      </c>
      <c r="E1047" s="115" t="s">
        <v>70</v>
      </c>
      <c r="M1047" s="115" t="s">
        <v>78</v>
      </c>
      <c r="O1047" s="141"/>
      <c r="P1047" s="115" t="s">
        <v>99</v>
      </c>
      <c r="Q1047" s="115">
        <v>23</v>
      </c>
      <c r="R1047" s="115" t="s">
        <v>181</v>
      </c>
      <c r="S1047" s="115" t="s">
        <v>186</v>
      </c>
      <c r="T1047" s="115" t="s">
        <v>85</v>
      </c>
      <c r="V1047" s="115" t="s">
        <v>87</v>
      </c>
      <c r="W1047" s="115" t="s">
        <v>101</v>
      </c>
      <c r="X1047" s="115" t="s">
        <v>94</v>
      </c>
      <c r="Y1047" s="115" t="s">
        <v>90</v>
      </c>
      <c r="Z1047" s="115" t="s">
        <v>91</v>
      </c>
      <c r="AA1047" s="115" t="s">
        <v>91</v>
      </c>
    </row>
    <row r="1048" spans="1:27">
      <c r="A1048" s="115">
        <v>7020342204</v>
      </c>
      <c r="B1048" s="115" t="s">
        <v>67</v>
      </c>
      <c r="O1048" s="141"/>
      <c r="P1048" s="115" t="s">
        <v>83</v>
      </c>
      <c r="Q1048" s="115">
        <v>45</v>
      </c>
      <c r="T1048" s="115" t="s">
        <v>85</v>
      </c>
      <c r="U1048" s="115" t="s">
        <v>86</v>
      </c>
      <c r="V1048" s="115" t="s">
        <v>87</v>
      </c>
      <c r="X1048" s="115" t="s">
        <v>102</v>
      </c>
      <c r="Y1048" s="115" t="s">
        <v>90</v>
      </c>
      <c r="Z1048" s="115" t="s">
        <v>91</v>
      </c>
    </row>
    <row r="1049" spans="1:27">
      <c r="A1049" s="115">
        <v>5607811603</v>
      </c>
      <c r="M1049" s="115" t="s">
        <v>78</v>
      </c>
      <c r="O1049" s="141"/>
      <c r="P1049" s="115" t="s">
        <v>99</v>
      </c>
      <c r="Q1049" s="115">
        <v>26</v>
      </c>
      <c r="R1049" s="115" t="s">
        <v>84</v>
      </c>
      <c r="S1049" s="115" t="s">
        <v>445</v>
      </c>
      <c r="T1049" s="115" t="s">
        <v>107</v>
      </c>
      <c r="U1049" s="115" t="s">
        <v>91</v>
      </c>
      <c r="V1049" s="115" t="s">
        <v>108</v>
      </c>
      <c r="W1049" s="115" t="s">
        <v>93</v>
      </c>
      <c r="X1049" s="115" t="s">
        <v>102</v>
      </c>
      <c r="Y1049" s="115" t="s">
        <v>113</v>
      </c>
      <c r="Z1049" s="115" t="s">
        <v>91</v>
      </c>
    </row>
    <row r="1050" spans="1:27">
      <c r="A1050" s="115">
        <v>5607811353</v>
      </c>
      <c r="C1050" s="115" t="s">
        <v>68</v>
      </c>
      <c r="O1050" s="141"/>
      <c r="P1050" s="115" t="s">
        <v>99</v>
      </c>
      <c r="Q1050" s="115">
        <v>25</v>
      </c>
      <c r="R1050" s="115" t="s">
        <v>84</v>
      </c>
      <c r="S1050" s="115" t="s">
        <v>129</v>
      </c>
      <c r="T1050" s="115" t="s">
        <v>107</v>
      </c>
      <c r="U1050" s="115" t="s">
        <v>91</v>
      </c>
      <c r="V1050" s="115" t="s">
        <v>108</v>
      </c>
      <c r="W1050" s="115" t="s">
        <v>93</v>
      </c>
      <c r="X1050" s="115" t="s">
        <v>102</v>
      </c>
      <c r="Y1050" s="115" t="s">
        <v>98</v>
      </c>
      <c r="Z1050" s="115" t="s">
        <v>91</v>
      </c>
    </row>
    <row r="1051" spans="1:27">
      <c r="A1051" s="115">
        <v>7020347257</v>
      </c>
      <c r="B1051" s="115" t="s">
        <v>67</v>
      </c>
      <c r="D1051" s="115" t="s">
        <v>69</v>
      </c>
      <c r="G1051" s="115" t="s">
        <v>72</v>
      </c>
      <c r="M1051" s="115" t="s">
        <v>78</v>
      </c>
      <c r="N1051" s="115" t="s">
        <v>79</v>
      </c>
      <c r="O1051" s="141"/>
      <c r="P1051" s="115" t="s">
        <v>99</v>
      </c>
      <c r="Q1051" s="115">
        <v>16</v>
      </c>
      <c r="R1051" s="115" t="s">
        <v>181</v>
      </c>
      <c r="S1051" s="115" t="s">
        <v>192</v>
      </c>
      <c r="T1051" s="115" t="s">
        <v>85</v>
      </c>
      <c r="U1051" s="115" t="s">
        <v>86</v>
      </c>
      <c r="V1051" s="115" t="s">
        <v>87</v>
      </c>
      <c r="W1051" s="115" t="s">
        <v>101</v>
      </c>
      <c r="X1051" s="115" t="s">
        <v>94</v>
      </c>
      <c r="Y1051" s="115" t="s">
        <v>98</v>
      </c>
      <c r="Z1051" s="115" t="s">
        <v>91</v>
      </c>
      <c r="AA1051" s="115" t="s">
        <v>91</v>
      </c>
    </row>
    <row r="1052" spans="1:27">
      <c r="A1052" s="115">
        <v>7020341554</v>
      </c>
      <c r="B1052" s="115" t="s">
        <v>67</v>
      </c>
      <c r="O1052" s="141"/>
      <c r="P1052" s="115" t="s">
        <v>99</v>
      </c>
      <c r="Q1052" s="115">
        <v>50</v>
      </c>
      <c r="R1052" s="115" t="s">
        <v>181</v>
      </c>
      <c r="S1052" s="115" t="s">
        <v>203</v>
      </c>
      <c r="T1052" s="115" t="s">
        <v>85</v>
      </c>
      <c r="U1052" s="115" t="s">
        <v>86</v>
      </c>
      <c r="V1052" s="115" t="s">
        <v>87</v>
      </c>
      <c r="W1052" s="115" t="s">
        <v>101</v>
      </c>
      <c r="X1052" s="115" t="s">
        <v>94</v>
      </c>
      <c r="Y1052" s="115" t="s">
        <v>90</v>
      </c>
      <c r="Z1052" s="115" t="s">
        <v>91</v>
      </c>
      <c r="AA1052" s="115" t="s">
        <v>91</v>
      </c>
    </row>
    <row r="1053" spans="1:27">
      <c r="A1053" s="115">
        <v>7045770126</v>
      </c>
      <c r="B1053" s="115" t="s">
        <v>67</v>
      </c>
      <c r="E1053" s="115" t="s">
        <v>70</v>
      </c>
      <c r="G1053" s="115" t="s">
        <v>72</v>
      </c>
      <c r="O1053" s="141"/>
      <c r="P1053" s="115" t="s">
        <v>83</v>
      </c>
      <c r="Q1053" s="115">
        <v>69</v>
      </c>
      <c r="R1053" s="115" t="s">
        <v>181</v>
      </c>
      <c r="S1053" s="115" t="s">
        <v>191</v>
      </c>
      <c r="T1053" s="115" t="s">
        <v>85</v>
      </c>
      <c r="V1053" s="115" t="s">
        <v>87</v>
      </c>
      <c r="W1053" s="115" t="s">
        <v>96</v>
      </c>
      <c r="X1053" s="115" t="s">
        <v>89</v>
      </c>
      <c r="Y1053" s="115" t="s">
        <v>106</v>
      </c>
      <c r="Z1053" s="115" t="s">
        <v>91</v>
      </c>
      <c r="AA1053" s="115" t="s">
        <v>91</v>
      </c>
    </row>
    <row r="1054" spans="1:27">
      <c r="A1054" s="115">
        <v>6985468810</v>
      </c>
      <c r="B1054" s="115" t="s">
        <v>67</v>
      </c>
      <c r="O1054" s="141"/>
      <c r="P1054" s="115" t="s">
        <v>99</v>
      </c>
      <c r="Q1054" s="115">
        <v>48</v>
      </c>
      <c r="R1054" s="115" t="s">
        <v>181</v>
      </c>
      <c r="S1054" s="115" t="s">
        <v>203</v>
      </c>
      <c r="T1054" s="115" t="s">
        <v>85</v>
      </c>
      <c r="U1054" s="115" t="s">
        <v>86</v>
      </c>
      <c r="W1054" s="115" t="s">
        <v>88</v>
      </c>
      <c r="X1054" s="115" t="s">
        <v>111</v>
      </c>
      <c r="Y1054" s="115" t="s">
        <v>90</v>
      </c>
      <c r="Z1054" s="115" t="s">
        <v>91</v>
      </c>
      <c r="AA1054" s="115" t="s">
        <v>91</v>
      </c>
    </row>
    <row r="1055" spans="1:27">
      <c r="A1055" s="115">
        <v>6985447750</v>
      </c>
      <c r="B1055" s="115" t="s">
        <v>67</v>
      </c>
      <c r="O1055" s="141"/>
      <c r="P1055" s="115" t="s">
        <v>99</v>
      </c>
      <c r="Q1055" s="115">
        <v>48</v>
      </c>
      <c r="R1055" s="115" t="s">
        <v>181</v>
      </c>
      <c r="S1055" s="115" t="s">
        <v>203</v>
      </c>
      <c r="T1055" s="115" t="s">
        <v>85</v>
      </c>
      <c r="U1055" s="115" t="s">
        <v>86</v>
      </c>
      <c r="W1055" s="115" t="s">
        <v>88</v>
      </c>
      <c r="X1055" s="115" t="s">
        <v>111</v>
      </c>
      <c r="Y1055" s="115" t="s">
        <v>90</v>
      </c>
      <c r="Z1055" s="115" t="s">
        <v>91</v>
      </c>
      <c r="AA1055" s="115" t="s">
        <v>91</v>
      </c>
    </row>
    <row r="1056" spans="1:27">
      <c r="A1056" s="115">
        <v>5590373882</v>
      </c>
      <c r="B1056" s="115" t="s">
        <v>67</v>
      </c>
      <c r="O1056" s="141"/>
      <c r="P1056" s="115" t="s">
        <v>83</v>
      </c>
      <c r="Q1056" s="115">
        <v>56</v>
      </c>
      <c r="R1056" s="115" t="s">
        <v>181</v>
      </c>
      <c r="S1056" s="115" t="s">
        <v>197</v>
      </c>
      <c r="T1056" s="115" t="s">
        <v>85</v>
      </c>
      <c r="U1056" s="115" t="s">
        <v>86</v>
      </c>
      <c r="V1056" s="115" t="s">
        <v>87</v>
      </c>
      <c r="W1056" s="115" t="s">
        <v>88</v>
      </c>
      <c r="X1056" s="115" t="s">
        <v>120</v>
      </c>
      <c r="Y1056" s="115" t="s">
        <v>113</v>
      </c>
      <c r="Z1056" s="115" t="s">
        <v>91</v>
      </c>
      <c r="AA1056" s="115" t="s">
        <v>91</v>
      </c>
    </row>
    <row r="1057" spans="1:27">
      <c r="A1057" s="115">
        <v>6982475922</v>
      </c>
      <c r="E1057" s="115" t="s">
        <v>70</v>
      </c>
      <c r="O1057" s="141"/>
      <c r="P1057" s="115" t="s">
        <v>99</v>
      </c>
      <c r="Q1057" s="115">
        <v>25</v>
      </c>
      <c r="R1057" s="115" t="s">
        <v>181</v>
      </c>
      <c r="S1057" s="115" t="s">
        <v>244</v>
      </c>
      <c r="T1057" s="115" t="s">
        <v>85</v>
      </c>
      <c r="U1057" s="115" t="s">
        <v>86</v>
      </c>
      <c r="V1057" s="115" t="s">
        <v>87</v>
      </c>
      <c r="W1057" s="115" t="s">
        <v>88</v>
      </c>
      <c r="X1057" s="115" t="s">
        <v>89</v>
      </c>
      <c r="Y1057" s="115" t="s">
        <v>90</v>
      </c>
      <c r="Z1057" s="115" t="s">
        <v>91</v>
      </c>
      <c r="AA1057" s="115" t="s">
        <v>91</v>
      </c>
    </row>
    <row r="1058" spans="1:27">
      <c r="A1058" s="115">
        <v>6985469536</v>
      </c>
      <c r="O1058" s="141"/>
      <c r="P1058" s="115" t="s">
        <v>99</v>
      </c>
      <c r="Q1058" s="115">
        <v>18</v>
      </c>
      <c r="R1058" s="115" t="s">
        <v>181</v>
      </c>
      <c r="T1058" s="115" t="s">
        <v>85</v>
      </c>
      <c r="U1058" s="115" t="s">
        <v>86</v>
      </c>
      <c r="V1058" s="115" t="s">
        <v>87</v>
      </c>
      <c r="X1058" s="115" t="s">
        <v>94</v>
      </c>
      <c r="AA1058" s="115" t="s">
        <v>91</v>
      </c>
    </row>
    <row r="1059" spans="1:27">
      <c r="A1059" s="115">
        <v>6985446943</v>
      </c>
      <c r="O1059" s="141"/>
      <c r="P1059" s="115" t="s">
        <v>99</v>
      </c>
      <c r="Q1059" s="115">
        <v>18</v>
      </c>
      <c r="R1059" s="115" t="s">
        <v>181</v>
      </c>
      <c r="T1059" s="115" t="s">
        <v>85</v>
      </c>
      <c r="U1059" s="115" t="s">
        <v>86</v>
      </c>
      <c r="V1059" s="115" t="s">
        <v>87</v>
      </c>
      <c r="X1059" s="115" t="s">
        <v>94</v>
      </c>
      <c r="AA1059" s="115" t="s">
        <v>91</v>
      </c>
    </row>
    <row r="1060" spans="1:27">
      <c r="A1060" s="115">
        <v>7020569846</v>
      </c>
      <c r="K1060" s="115" t="s">
        <v>76</v>
      </c>
      <c r="O1060" s="141"/>
      <c r="P1060" s="115" t="s">
        <v>83</v>
      </c>
      <c r="Q1060" s="115">
        <v>32</v>
      </c>
      <c r="R1060" s="115" t="s">
        <v>84</v>
      </c>
      <c r="V1060" s="115" t="s">
        <v>108</v>
      </c>
      <c r="Y1060" s="115" t="s">
        <v>90</v>
      </c>
      <c r="Z1060" s="115" t="s">
        <v>91</v>
      </c>
    </row>
    <row r="1061" spans="1:27">
      <c r="A1061" s="115">
        <v>7008117167</v>
      </c>
      <c r="B1061" s="115" t="s">
        <v>67</v>
      </c>
      <c r="O1061" s="141"/>
      <c r="P1061" s="115" t="s">
        <v>83</v>
      </c>
      <c r="Q1061" s="115">
        <v>86</v>
      </c>
      <c r="R1061" s="115" t="s">
        <v>432</v>
      </c>
      <c r="T1061" s="115" t="s">
        <v>85</v>
      </c>
      <c r="V1061" s="115" t="s">
        <v>87</v>
      </c>
      <c r="Y1061" s="115" t="s">
        <v>106</v>
      </c>
    </row>
    <row r="1062" spans="1:27">
      <c r="A1062" s="115">
        <v>7045787901</v>
      </c>
      <c r="B1062" s="115" t="s">
        <v>67</v>
      </c>
      <c r="O1062" s="141"/>
      <c r="P1062" s="115" t="s">
        <v>99</v>
      </c>
      <c r="Q1062" s="115">
        <v>76</v>
      </c>
      <c r="R1062" s="115" t="s">
        <v>181</v>
      </c>
      <c r="S1062" s="115" t="s">
        <v>426</v>
      </c>
      <c r="T1062" s="115" t="s">
        <v>85</v>
      </c>
      <c r="U1062" s="115" t="s">
        <v>86</v>
      </c>
      <c r="V1062" s="115" t="s">
        <v>87</v>
      </c>
      <c r="X1062" s="115" t="s">
        <v>94</v>
      </c>
      <c r="Y1062" s="115" t="s">
        <v>106</v>
      </c>
      <c r="Z1062" s="115" t="s">
        <v>91</v>
      </c>
      <c r="AA1062" s="115" t="s">
        <v>91</v>
      </c>
    </row>
    <row r="1063" spans="1:27">
      <c r="A1063" s="115">
        <v>7044853599</v>
      </c>
      <c r="B1063" s="115" t="s">
        <v>67</v>
      </c>
      <c r="O1063" s="141"/>
      <c r="P1063" s="115" t="s">
        <v>99</v>
      </c>
      <c r="Q1063" s="115">
        <v>48</v>
      </c>
      <c r="R1063" s="115" t="s">
        <v>181</v>
      </c>
      <c r="S1063" s="115" t="s">
        <v>194</v>
      </c>
      <c r="T1063" s="115" t="s">
        <v>85</v>
      </c>
      <c r="U1063" s="115" t="s">
        <v>86</v>
      </c>
      <c r="V1063" s="115" t="s">
        <v>87</v>
      </c>
      <c r="W1063" s="115" t="s">
        <v>88</v>
      </c>
      <c r="X1063" s="115" t="s">
        <v>89</v>
      </c>
      <c r="Y1063" s="115" t="s">
        <v>90</v>
      </c>
      <c r="Z1063" s="115" t="s">
        <v>91</v>
      </c>
      <c r="AA1063" s="115" t="s">
        <v>91</v>
      </c>
    </row>
    <row r="1064" spans="1:27">
      <c r="A1064" s="117">
        <v>5594816689</v>
      </c>
      <c r="B1064" s="117" t="s">
        <v>67</v>
      </c>
      <c r="C1064" s="117"/>
      <c r="D1064" s="117"/>
      <c r="E1064" s="117"/>
      <c r="F1064" s="117"/>
      <c r="G1064" s="117"/>
      <c r="H1064" s="117"/>
      <c r="I1064" s="117"/>
      <c r="J1064" s="117"/>
      <c r="K1064" s="117"/>
      <c r="L1064" s="117"/>
      <c r="M1064" s="117"/>
      <c r="N1064" s="117"/>
      <c r="O1064" s="141"/>
      <c r="P1064" s="117" t="s">
        <v>83</v>
      </c>
      <c r="Q1064" s="117">
        <v>59</v>
      </c>
      <c r="R1064" s="117" t="s">
        <v>84</v>
      </c>
      <c r="S1064" s="117" t="s">
        <v>129</v>
      </c>
      <c r="T1064" s="117" t="s">
        <v>85</v>
      </c>
      <c r="U1064" s="117" t="s">
        <v>86</v>
      </c>
      <c r="V1064" s="117" t="s">
        <v>87</v>
      </c>
      <c r="W1064" s="117" t="s">
        <v>88</v>
      </c>
      <c r="X1064" s="117" t="s">
        <v>111</v>
      </c>
      <c r="Y1064" s="117" t="s">
        <v>90</v>
      </c>
      <c r="Z1064" s="117" t="s">
        <v>91</v>
      </c>
      <c r="AA1064" s="117" t="s">
        <v>91</v>
      </c>
    </row>
    <row r="1065" spans="1:27">
      <c r="A1065" s="115">
        <v>5607812088</v>
      </c>
      <c r="G1065" s="115" t="s">
        <v>72</v>
      </c>
      <c r="I1065" s="115" t="s">
        <v>74</v>
      </c>
      <c r="M1065" s="115" t="s">
        <v>78</v>
      </c>
      <c r="O1065" s="141"/>
      <c r="P1065" s="115" t="s">
        <v>99</v>
      </c>
      <c r="Q1065" s="115">
        <v>45</v>
      </c>
      <c r="R1065" s="115" t="s">
        <v>84</v>
      </c>
      <c r="S1065" s="115" t="s">
        <v>171</v>
      </c>
      <c r="T1065" s="115" t="s">
        <v>107</v>
      </c>
      <c r="U1065" s="115" t="s">
        <v>91</v>
      </c>
      <c r="V1065" s="115" t="s">
        <v>108</v>
      </c>
      <c r="W1065" s="115" t="s">
        <v>93</v>
      </c>
      <c r="X1065" s="115" t="s">
        <v>102</v>
      </c>
      <c r="Y1065" s="115" t="s">
        <v>113</v>
      </c>
      <c r="Z1065" s="115" t="s">
        <v>91</v>
      </c>
    </row>
    <row r="1066" spans="1:27">
      <c r="A1066" s="115">
        <v>7020566863</v>
      </c>
      <c r="B1066" s="115" t="s">
        <v>67</v>
      </c>
      <c r="D1066" s="115" t="s">
        <v>69</v>
      </c>
      <c r="E1066" s="115" t="s">
        <v>70</v>
      </c>
      <c r="K1066" s="115" t="s">
        <v>76</v>
      </c>
      <c r="M1066" s="115" t="s">
        <v>78</v>
      </c>
      <c r="N1066" s="115" t="s">
        <v>79</v>
      </c>
      <c r="O1066" s="141"/>
      <c r="P1066" s="115" t="s">
        <v>83</v>
      </c>
      <c r="Q1066" s="115">
        <v>22</v>
      </c>
      <c r="R1066" s="115" t="s">
        <v>84</v>
      </c>
      <c r="S1066" s="115" t="s">
        <v>146</v>
      </c>
      <c r="U1066" s="115" t="s">
        <v>91</v>
      </c>
      <c r="V1066" s="115" t="s">
        <v>108</v>
      </c>
      <c r="X1066" s="115" t="s">
        <v>112</v>
      </c>
      <c r="Y1066" s="115" t="s">
        <v>98</v>
      </c>
      <c r="Z1066" s="115" t="s">
        <v>91</v>
      </c>
      <c r="AA1066" s="115" t="s">
        <v>91</v>
      </c>
    </row>
    <row r="1067" spans="1:27">
      <c r="A1067" s="115">
        <v>7011314198</v>
      </c>
      <c r="B1067" s="115" t="s">
        <v>67</v>
      </c>
      <c r="O1067" s="141"/>
      <c r="P1067" s="115" t="s">
        <v>83</v>
      </c>
      <c r="Q1067" s="115">
        <v>89</v>
      </c>
      <c r="R1067" s="115" t="s">
        <v>84</v>
      </c>
      <c r="T1067" s="115" t="s">
        <v>97</v>
      </c>
      <c r="U1067" s="115" t="s">
        <v>86</v>
      </c>
      <c r="V1067" s="115" t="s">
        <v>87</v>
      </c>
      <c r="W1067" s="115" t="s">
        <v>93</v>
      </c>
      <c r="X1067" s="115" t="s">
        <v>102</v>
      </c>
      <c r="Y1067" s="115" t="s">
        <v>106</v>
      </c>
      <c r="Z1067" s="115" t="s">
        <v>91</v>
      </c>
      <c r="AA1067" s="115" t="s">
        <v>91</v>
      </c>
    </row>
    <row r="1068" spans="1:27">
      <c r="A1068" s="115">
        <v>7010998525</v>
      </c>
      <c r="B1068" s="115" t="s">
        <v>67</v>
      </c>
      <c r="O1068" s="141"/>
      <c r="P1068" s="115" t="s">
        <v>99</v>
      </c>
      <c r="Q1068" s="115">
        <v>78</v>
      </c>
      <c r="R1068" s="115" t="s">
        <v>84</v>
      </c>
      <c r="S1068" s="115" t="s">
        <v>122</v>
      </c>
      <c r="T1068" s="115" t="s">
        <v>85</v>
      </c>
      <c r="U1068" s="115" t="s">
        <v>86</v>
      </c>
      <c r="V1068" s="115" t="s">
        <v>87</v>
      </c>
      <c r="W1068" s="115" t="s">
        <v>101</v>
      </c>
      <c r="X1068" s="115" t="s">
        <v>94</v>
      </c>
      <c r="Y1068" s="115" t="s">
        <v>106</v>
      </c>
      <c r="Z1068" s="115" t="s">
        <v>91</v>
      </c>
      <c r="AA1068" s="115" t="s">
        <v>91</v>
      </c>
    </row>
    <row r="1069" spans="1:27">
      <c r="A1069" s="115">
        <v>6988291294</v>
      </c>
      <c r="B1069" s="115" t="s">
        <v>67</v>
      </c>
      <c r="O1069" s="141"/>
      <c r="P1069" s="115" t="s">
        <v>83</v>
      </c>
      <c r="Q1069" s="115">
        <v>89</v>
      </c>
      <c r="R1069" s="115" t="s">
        <v>84</v>
      </c>
      <c r="S1069" s="115" t="s">
        <v>174</v>
      </c>
      <c r="T1069" s="115" t="s">
        <v>85</v>
      </c>
      <c r="U1069" s="115" t="s">
        <v>86</v>
      </c>
      <c r="V1069" s="115" t="s">
        <v>87</v>
      </c>
      <c r="W1069" s="115" t="s">
        <v>100</v>
      </c>
      <c r="X1069" s="115" t="s">
        <v>102</v>
      </c>
      <c r="Y1069" s="115" t="s">
        <v>106</v>
      </c>
      <c r="Z1069" s="115" t="s">
        <v>91</v>
      </c>
      <c r="AA1069" s="115" t="s">
        <v>86</v>
      </c>
    </row>
    <row r="1070" spans="1:27">
      <c r="A1070" s="115">
        <v>6988283810</v>
      </c>
      <c r="B1070" s="115" t="s">
        <v>67</v>
      </c>
      <c r="K1070" s="115" t="s">
        <v>76</v>
      </c>
      <c r="O1070" s="141"/>
      <c r="P1070" s="115" t="s">
        <v>83</v>
      </c>
      <c r="Q1070" s="115">
        <v>60</v>
      </c>
      <c r="R1070" s="115" t="s">
        <v>84</v>
      </c>
      <c r="S1070" s="115" t="s">
        <v>121</v>
      </c>
      <c r="T1070" s="115" t="s">
        <v>85</v>
      </c>
      <c r="U1070" s="115" t="s">
        <v>86</v>
      </c>
      <c r="V1070" s="115" t="s">
        <v>87</v>
      </c>
      <c r="W1070" s="115" t="s">
        <v>101</v>
      </c>
      <c r="X1070" s="115" t="s">
        <v>89</v>
      </c>
      <c r="Y1070" s="115" t="s">
        <v>106</v>
      </c>
      <c r="Z1070" s="115" t="s">
        <v>91</v>
      </c>
      <c r="AA1070" s="115" t="s">
        <v>91</v>
      </c>
    </row>
    <row r="1071" spans="1:27">
      <c r="A1071" s="115">
        <v>6988278350</v>
      </c>
      <c r="B1071" s="115" t="s">
        <v>67</v>
      </c>
      <c r="O1071" s="141"/>
      <c r="P1071" s="115" t="s">
        <v>99</v>
      </c>
      <c r="Q1071" s="115">
        <v>77</v>
      </c>
      <c r="R1071" s="115" t="s">
        <v>84</v>
      </c>
      <c r="S1071" s="115" t="s">
        <v>121</v>
      </c>
      <c r="T1071" s="115" t="s">
        <v>85</v>
      </c>
      <c r="U1071" s="115" t="s">
        <v>86</v>
      </c>
      <c r="V1071" s="115" t="s">
        <v>87</v>
      </c>
      <c r="X1071" s="115" t="s">
        <v>89</v>
      </c>
      <c r="Y1071" s="115" t="s">
        <v>106</v>
      </c>
      <c r="Z1071" s="115" t="s">
        <v>91</v>
      </c>
      <c r="AA1071" s="115" t="s">
        <v>86</v>
      </c>
    </row>
    <row r="1072" spans="1:27">
      <c r="A1072" s="115">
        <v>7020348938</v>
      </c>
      <c r="O1072" s="141"/>
      <c r="P1072" s="115" t="s">
        <v>99</v>
      </c>
      <c r="Q1072" s="115">
        <v>48</v>
      </c>
      <c r="R1072" s="115" t="s">
        <v>181</v>
      </c>
      <c r="S1072" s="115" t="s">
        <v>189</v>
      </c>
      <c r="T1072" s="115" t="s">
        <v>85</v>
      </c>
      <c r="U1072" s="115" t="s">
        <v>86</v>
      </c>
      <c r="V1072" s="115" t="s">
        <v>87</v>
      </c>
      <c r="W1072" s="115" t="s">
        <v>93</v>
      </c>
      <c r="X1072" s="115" t="s">
        <v>112</v>
      </c>
      <c r="Y1072" s="115" t="s">
        <v>90</v>
      </c>
      <c r="Z1072" s="115" t="s">
        <v>91</v>
      </c>
      <c r="AA1072" s="115" t="s">
        <v>91</v>
      </c>
    </row>
    <row r="1073" spans="1:27">
      <c r="A1073" s="115">
        <v>7020343619</v>
      </c>
      <c r="B1073" s="115" t="s">
        <v>67</v>
      </c>
      <c r="O1073" s="141"/>
      <c r="P1073" s="115" t="s">
        <v>99</v>
      </c>
      <c r="Q1073" s="115">
        <v>26</v>
      </c>
      <c r="R1073" s="115" t="s">
        <v>181</v>
      </c>
      <c r="S1073" s="115" t="s">
        <v>219</v>
      </c>
      <c r="T1073" s="115" t="s">
        <v>85</v>
      </c>
      <c r="U1073" s="115" t="s">
        <v>86</v>
      </c>
      <c r="V1073" s="115" t="s">
        <v>87</v>
      </c>
      <c r="X1073" s="115" t="s">
        <v>102</v>
      </c>
      <c r="Y1073" s="115" t="s">
        <v>113</v>
      </c>
      <c r="Z1073" s="115" t="s">
        <v>91</v>
      </c>
      <c r="AA1073" s="115" t="s">
        <v>91</v>
      </c>
    </row>
    <row r="1074" spans="1:27">
      <c r="A1074" s="115">
        <v>7020341858</v>
      </c>
      <c r="B1074" s="115" t="s">
        <v>67</v>
      </c>
      <c r="O1074" s="141"/>
      <c r="P1074" s="115" t="s">
        <v>83</v>
      </c>
      <c r="Q1074" s="115">
        <v>25</v>
      </c>
      <c r="R1074" s="115" t="s">
        <v>181</v>
      </c>
      <c r="S1074" s="115" t="s">
        <v>242</v>
      </c>
      <c r="T1074" s="115" t="s">
        <v>85</v>
      </c>
      <c r="U1074" s="115" t="s">
        <v>91</v>
      </c>
      <c r="V1074" s="115" t="s">
        <v>87</v>
      </c>
      <c r="W1074" s="115" t="s">
        <v>93</v>
      </c>
      <c r="X1074" s="115" t="s">
        <v>109</v>
      </c>
      <c r="Y1074" s="115" t="s">
        <v>98</v>
      </c>
      <c r="Z1074" s="115" t="s">
        <v>91</v>
      </c>
      <c r="AA1074" s="115" t="s">
        <v>91</v>
      </c>
    </row>
    <row r="1075" spans="1:27">
      <c r="A1075" s="115">
        <v>6985718656</v>
      </c>
      <c r="O1075" s="141"/>
      <c r="P1075" s="115" t="s">
        <v>99</v>
      </c>
      <c r="Q1075" s="115">
        <v>51</v>
      </c>
      <c r="R1075" s="115" t="s">
        <v>181</v>
      </c>
      <c r="S1075" s="115" t="s">
        <v>239</v>
      </c>
      <c r="T1075" s="115" t="s">
        <v>85</v>
      </c>
      <c r="U1075" s="115" t="s">
        <v>86</v>
      </c>
      <c r="Z1075" s="115" t="s">
        <v>91</v>
      </c>
      <c r="AA1075" s="115" t="s">
        <v>86</v>
      </c>
    </row>
    <row r="1076" spans="1:27">
      <c r="A1076" s="115">
        <v>6985474783</v>
      </c>
      <c r="B1076" s="115" t="s">
        <v>67</v>
      </c>
      <c r="E1076" s="115" t="s">
        <v>70</v>
      </c>
      <c r="F1076" s="115" t="s">
        <v>71</v>
      </c>
      <c r="O1076" s="141"/>
      <c r="P1076" s="115" t="s">
        <v>99</v>
      </c>
      <c r="Q1076" s="115">
        <v>67</v>
      </c>
      <c r="R1076" s="115" t="s">
        <v>181</v>
      </c>
      <c r="S1076" s="115" t="s">
        <v>478</v>
      </c>
      <c r="T1076" s="115" t="s">
        <v>85</v>
      </c>
      <c r="U1076" s="115" t="s">
        <v>86</v>
      </c>
      <c r="V1076" s="115" t="s">
        <v>87</v>
      </c>
      <c r="W1076" s="115" t="s">
        <v>101</v>
      </c>
      <c r="X1076" s="115" t="s">
        <v>89</v>
      </c>
      <c r="Y1076" s="115" t="s">
        <v>106</v>
      </c>
      <c r="Z1076" s="115" t="s">
        <v>91</v>
      </c>
      <c r="AA1076" s="115" t="s">
        <v>91</v>
      </c>
    </row>
    <row r="1077" spans="1:27">
      <c r="A1077" s="115">
        <v>6985471157</v>
      </c>
      <c r="B1077" s="115" t="s">
        <v>67</v>
      </c>
      <c r="K1077" s="115" t="s">
        <v>76</v>
      </c>
      <c r="O1077" s="141"/>
      <c r="P1077" s="115" t="s">
        <v>99</v>
      </c>
      <c r="Q1077" s="115">
        <v>50</v>
      </c>
      <c r="R1077" s="115" t="s">
        <v>181</v>
      </c>
      <c r="U1077" s="115" t="s">
        <v>91</v>
      </c>
      <c r="V1077" s="115" t="s">
        <v>137</v>
      </c>
      <c r="W1077" s="115" t="s">
        <v>104</v>
      </c>
      <c r="X1077" s="115" t="s">
        <v>102</v>
      </c>
      <c r="Y1077" s="115" t="s">
        <v>90</v>
      </c>
      <c r="Z1077" s="115" t="s">
        <v>91</v>
      </c>
      <c r="AA1077" s="115" t="s">
        <v>86</v>
      </c>
    </row>
    <row r="1078" spans="1:27">
      <c r="A1078" s="115">
        <v>6985466849</v>
      </c>
      <c r="B1078" s="115" t="s">
        <v>67</v>
      </c>
      <c r="O1078" s="141"/>
      <c r="P1078" s="115" t="s">
        <v>83</v>
      </c>
      <c r="Q1078" s="115">
        <v>66</v>
      </c>
      <c r="R1078" s="115" t="s">
        <v>181</v>
      </c>
      <c r="T1078" s="115" t="s">
        <v>85</v>
      </c>
      <c r="U1078" s="115" t="s">
        <v>86</v>
      </c>
      <c r="W1078" s="115" t="s">
        <v>100</v>
      </c>
      <c r="X1078" s="115" t="s">
        <v>89</v>
      </c>
      <c r="Y1078" s="115" t="s">
        <v>113</v>
      </c>
      <c r="Z1078" s="115" t="s">
        <v>91</v>
      </c>
      <c r="AA1078" s="115" t="s">
        <v>91</v>
      </c>
    </row>
    <row r="1079" spans="1:27">
      <c r="A1079" s="115">
        <v>6985465944</v>
      </c>
      <c r="B1079" s="115" t="s">
        <v>67</v>
      </c>
      <c r="O1079" s="141"/>
      <c r="P1079" s="115" t="s">
        <v>83</v>
      </c>
      <c r="Q1079" s="115">
        <v>80</v>
      </c>
      <c r="R1079" s="115" t="s">
        <v>181</v>
      </c>
      <c r="S1079" s="115" t="s">
        <v>199</v>
      </c>
      <c r="T1079" s="115" t="s">
        <v>85</v>
      </c>
      <c r="U1079" s="115" t="s">
        <v>86</v>
      </c>
      <c r="W1079" s="115" t="s">
        <v>96</v>
      </c>
      <c r="X1079" s="115" t="s">
        <v>102</v>
      </c>
      <c r="Y1079" s="115" t="s">
        <v>106</v>
      </c>
      <c r="Z1079" s="115" t="s">
        <v>91</v>
      </c>
      <c r="AA1079" s="115" t="s">
        <v>86</v>
      </c>
    </row>
    <row r="1080" spans="1:27">
      <c r="A1080" s="115">
        <v>6985463825</v>
      </c>
      <c r="B1080" s="115" t="s">
        <v>67</v>
      </c>
      <c r="O1080" s="141"/>
      <c r="P1080" s="115" t="s">
        <v>99</v>
      </c>
      <c r="Q1080" s="115">
        <v>21</v>
      </c>
      <c r="R1080" s="115" t="s">
        <v>181</v>
      </c>
      <c r="S1080" s="115" t="s">
        <v>199</v>
      </c>
      <c r="T1080" s="115" t="s">
        <v>85</v>
      </c>
      <c r="U1080" s="115" t="s">
        <v>86</v>
      </c>
      <c r="V1080" s="115" t="s">
        <v>87</v>
      </c>
      <c r="W1080" s="115" t="s">
        <v>88</v>
      </c>
      <c r="X1080" s="115" t="s">
        <v>89</v>
      </c>
      <c r="Y1080" s="115" t="s">
        <v>90</v>
      </c>
      <c r="Z1080" s="115" t="s">
        <v>91</v>
      </c>
      <c r="AA1080" s="115" t="s">
        <v>91</v>
      </c>
    </row>
    <row r="1081" spans="1:27">
      <c r="A1081" s="115">
        <v>6985455647</v>
      </c>
      <c r="O1081" s="141"/>
      <c r="P1081" s="115" t="s">
        <v>99</v>
      </c>
      <c r="Q1081" s="115">
        <v>48</v>
      </c>
      <c r="R1081" s="115" t="s">
        <v>181</v>
      </c>
      <c r="T1081" s="115" t="s">
        <v>85</v>
      </c>
      <c r="U1081" s="115" t="s">
        <v>86</v>
      </c>
      <c r="V1081" s="115" t="s">
        <v>87</v>
      </c>
      <c r="W1081" s="115" t="s">
        <v>93</v>
      </c>
      <c r="X1081" s="115" t="s">
        <v>94</v>
      </c>
      <c r="Z1081" s="115" t="s">
        <v>91</v>
      </c>
      <c r="AA1081" s="115" t="s">
        <v>91</v>
      </c>
    </row>
    <row r="1082" spans="1:27">
      <c r="A1082" s="115">
        <v>6985452805</v>
      </c>
      <c r="B1082" s="115" t="s">
        <v>67</v>
      </c>
      <c r="O1082" s="141"/>
      <c r="P1082" s="115" t="s">
        <v>99</v>
      </c>
      <c r="Q1082" s="115">
        <v>28</v>
      </c>
      <c r="R1082" s="115" t="s">
        <v>181</v>
      </c>
      <c r="S1082" s="115" t="s">
        <v>195</v>
      </c>
      <c r="T1082" s="115" t="s">
        <v>85</v>
      </c>
      <c r="U1082" s="115" t="s">
        <v>86</v>
      </c>
      <c r="V1082" s="115" t="s">
        <v>87</v>
      </c>
      <c r="W1082" s="115" t="s">
        <v>101</v>
      </c>
      <c r="X1082" s="115" t="s">
        <v>89</v>
      </c>
      <c r="Y1082" s="115" t="s">
        <v>90</v>
      </c>
      <c r="Z1082" s="115" t="s">
        <v>91</v>
      </c>
      <c r="AA1082" s="115" t="s">
        <v>91</v>
      </c>
    </row>
    <row r="1083" spans="1:27">
      <c r="A1083" s="115">
        <v>6985448889</v>
      </c>
      <c r="D1083" s="115" t="s">
        <v>69</v>
      </c>
      <c r="I1083" s="115" t="s">
        <v>74</v>
      </c>
      <c r="O1083" s="141"/>
      <c r="P1083" s="115" t="s">
        <v>99</v>
      </c>
      <c r="Q1083" s="115">
        <v>33</v>
      </c>
      <c r="R1083" s="115" t="s">
        <v>181</v>
      </c>
      <c r="S1083" s="115" t="s">
        <v>239</v>
      </c>
      <c r="T1083" s="115" t="s">
        <v>85</v>
      </c>
      <c r="U1083" s="115" t="s">
        <v>86</v>
      </c>
      <c r="V1083" s="115" t="s">
        <v>87</v>
      </c>
      <c r="W1083" s="115" t="s">
        <v>88</v>
      </c>
      <c r="X1083" s="115" t="s">
        <v>111</v>
      </c>
      <c r="Y1083" s="115" t="s">
        <v>90</v>
      </c>
      <c r="Z1083" s="115" t="s">
        <v>91</v>
      </c>
      <c r="AA1083" s="115" t="s">
        <v>91</v>
      </c>
    </row>
    <row r="1084" spans="1:27">
      <c r="A1084" s="115">
        <v>6985414569</v>
      </c>
      <c r="O1084" s="141"/>
      <c r="P1084" s="115" t="s">
        <v>83</v>
      </c>
      <c r="Q1084" s="115">
        <v>41</v>
      </c>
      <c r="R1084" s="115" t="s">
        <v>181</v>
      </c>
      <c r="S1084" s="115" t="s">
        <v>214</v>
      </c>
      <c r="T1084" s="115" t="s">
        <v>85</v>
      </c>
      <c r="U1084" s="115" t="s">
        <v>86</v>
      </c>
      <c r="V1084" s="115" t="s">
        <v>87</v>
      </c>
      <c r="W1084" s="115" t="s">
        <v>93</v>
      </c>
      <c r="X1084" s="115" t="s">
        <v>89</v>
      </c>
      <c r="Y1084" s="115" t="s">
        <v>90</v>
      </c>
      <c r="Z1084" s="115" t="s">
        <v>91</v>
      </c>
    </row>
    <row r="1085" spans="1:27">
      <c r="A1085" s="115">
        <v>6985163127</v>
      </c>
      <c r="O1085" s="141"/>
      <c r="P1085" s="115" t="s">
        <v>99</v>
      </c>
      <c r="Q1085" s="115">
        <v>42</v>
      </c>
      <c r="R1085" s="115" t="s">
        <v>181</v>
      </c>
      <c r="S1085" s="115" t="s">
        <v>203</v>
      </c>
      <c r="T1085" s="115" t="s">
        <v>85</v>
      </c>
      <c r="U1085" s="115" t="s">
        <v>86</v>
      </c>
      <c r="V1085" s="115" t="s">
        <v>87</v>
      </c>
      <c r="Z1085" s="115" t="s">
        <v>91</v>
      </c>
      <c r="AA1085" s="115" t="s">
        <v>86</v>
      </c>
    </row>
    <row r="1086" spans="1:27">
      <c r="A1086" s="115">
        <v>6985107142</v>
      </c>
      <c r="O1086" s="141"/>
      <c r="R1086" s="115" t="s">
        <v>181</v>
      </c>
    </row>
    <row r="1087" spans="1:27">
      <c r="A1087" s="115">
        <v>6982476447</v>
      </c>
      <c r="B1087" s="115" t="s">
        <v>67</v>
      </c>
      <c r="E1087" s="115" t="s">
        <v>70</v>
      </c>
      <c r="F1087" s="115" t="s">
        <v>71</v>
      </c>
      <c r="O1087" s="141"/>
      <c r="P1087" s="115" t="s">
        <v>83</v>
      </c>
      <c r="Q1087" s="115">
        <v>86</v>
      </c>
      <c r="R1087" s="115" t="s">
        <v>181</v>
      </c>
      <c r="S1087" s="115" t="s">
        <v>239</v>
      </c>
      <c r="T1087" s="115" t="s">
        <v>85</v>
      </c>
      <c r="U1087" s="115" t="s">
        <v>86</v>
      </c>
      <c r="V1087" s="115" t="s">
        <v>87</v>
      </c>
      <c r="X1087" s="115" t="s">
        <v>102</v>
      </c>
      <c r="Y1087" s="115" t="s">
        <v>106</v>
      </c>
      <c r="Z1087" s="115" t="s">
        <v>91</v>
      </c>
      <c r="AA1087" s="115" t="s">
        <v>86</v>
      </c>
    </row>
    <row r="1088" spans="1:27">
      <c r="A1088" s="115">
        <v>6982472889</v>
      </c>
      <c r="O1088" s="141"/>
      <c r="P1088" s="115" t="s">
        <v>83</v>
      </c>
      <c r="Q1088" s="115">
        <v>37</v>
      </c>
      <c r="R1088" s="115" t="s">
        <v>181</v>
      </c>
      <c r="S1088" s="115" t="s">
        <v>483</v>
      </c>
      <c r="T1088" s="115" t="s">
        <v>85</v>
      </c>
      <c r="U1088" s="115" t="s">
        <v>86</v>
      </c>
      <c r="V1088" s="115" t="s">
        <v>87</v>
      </c>
      <c r="W1088" s="115" t="s">
        <v>88</v>
      </c>
      <c r="X1088" s="115" t="s">
        <v>114</v>
      </c>
      <c r="Y1088" s="115" t="s">
        <v>90</v>
      </c>
      <c r="Z1088" s="115" t="s">
        <v>91</v>
      </c>
      <c r="AA1088" s="115" t="s">
        <v>91</v>
      </c>
    </row>
    <row r="1089" spans="1:27">
      <c r="A1089" s="115">
        <v>6982470948</v>
      </c>
      <c r="O1089" s="141"/>
      <c r="P1089" s="115" t="s">
        <v>99</v>
      </c>
      <c r="Q1089" s="115">
        <v>27</v>
      </c>
      <c r="R1089" s="115" t="s">
        <v>181</v>
      </c>
      <c r="S1089" s="115" t="s">
        <v>245</v>
      </c>
      <c r="T1089" s="115" t="s">
        <v>85</v>
      </c>
      <c r="V1089" s="115" t="s">
        <v>87</v>
      </c>
      <c r="W1089" s="115" t="s">
        <v>93</v>
      </c>
      <c r="X1089" s="115" t="s">
        <v>102</v>
      </c>
      <c r="Y1089" s="115" t="s">
        <v>90</v>
      </c>
      <c r="Z1089" s="115" t="s">
        <v>91</v>
      </c>
      <c r="AA1089" s="115" t="s">
        <v>91</v>
      </c>
    </row>
    <row r="1090" spans="1:27">
      <c r="A1090" s="115">
        <v>6982464422</v>
      </c>
      <c r="O1090" s="141"/>
      <c r="P1090" s="115" t="s">
        <v>99</v>
      </c>
      <c r="Q1090" s="115">
        <v>58</v>
      </c>
      <c r="R1090" s="115" t="s">
        <v>181</v>
      </c>
      <c r="S1090" s="115" t="s">
        <v>242</v>
      </c>
      <c r="T1090" s="115" t="s">
        <v>85</v>
      </c>
      <c r="U1090" s="115" t="s">
        <v>86</v>
      </c>
      <c r="W1090" s="115" t="s">
        <v>88</v>
      </c>
      <c r="X1090" s="115" t="s">
        <v>89</v>
      </c>
      <c r="Y1090" s="115" t="s">
        <v>90</v>
      </c>
      <c r="Z1090" s="115" t="s">
        <v>91</v>
      </c>
      <c r="AA1090" s="115" t="s">
        <v>91</v>
      </c>
    </row>
    <row r="1091" spans="1:27">
      <c r="A1091" s="115">
        <v>6982463622</v>
      </c>
      <c r="E1091" s="115" t="s">
        <v>70</v>
      </c>
      <c r="O1091" s="141"/>
      <c r="P1091" s="115" t="s">
        <v>99</v>
      </c>
      <c r="Q1091" s="115">
        <v>63</v>
      </c>
      <c r="R1091" s="115" t="s">
        <v>181</v>
      </c>
      <c r="S1091" s="115" t="s">
        <v>187</v>
      </c>
      <c r="T1091" s="115" t="s">
        <v>85</v>
      </c>
      <c r="U1091" s="115" t="s">
        <v>86</v>
      </c>
      <c r="V1091" s="115" t="s">
        <v>87</v>
      </c>
      <c r="W1091" s="115" t="s">
        <v>88</v>
      </c>
      <c r="X1091" s="115" t="s">
        <v>89</v>
      </c>
      <c r="Y1091" s="115" t="s">
        <v>90</v>
      </c>
      <c r="Z1091" s="115" t="s">
        <v>91</v>
      </c>
      <c r="AA1091" s="115" t="s">
        <v>91</v>
      </c>
    </row>
    <row r="1092" spans="1:27">
      <c r="A1092" s="115">
        <v>7045789067</v>
      </c>
      <c r="D1092" s="115" t="s">
        <v>69</v>
      </c>
      <c r="F1092" s="115" t="s">
        <v>71</v>
      </c>
      <c r="O1092" s="141"/>
      <c r="P1092" s="115" t="s">
        <v>83</v>
      </c>
      <c r="Q1092" s="115">
        <v>71</v>
      </c>
      <c r="R1092" s="115" t="s">
        <v>181</v>
      </c>
      <c r="S1092" s="115" t="s">
        <v>190</v>
      </c>
      <c r="T1092" s="115" t="s">
        <v>85</v>
      </c>
      <c r="U1092" s="115" t="s">
        <v>86</v>
      </c>
      <c r="V1092" s="115" t="s">
        <v>87</v>
      </c>
      <c r="W1092" s="115" t="s">
        <v>101</v>
      </c>
      <c r="X1092" s="115" t="s">
        <v>102</v>
      </c>
      <c r="Y1092" s="115" t="s">
        <v>106</v>
      </c>
      <c r="Z1092" s="115" t="s">
        <v>91</v>
      </c>
      <c r="AA1092" s="115" t="s">
        <v>91</v>
      </c>
    </row>
    <row r="1093" spans="1:27">
      <c r="A1093" s="115">
        <v>7045766046</v>
      </c>
      <c r="B1093" s="115" t="s">
        <v>67</v>
      </c>
      <c r="O1093" s="141"/>
      <c r="P1093" s="115" t="s">
        <v>83</v>
      </c>
      <c r="Q1093" s="115">
        <v>80</v>
      </c>
      <c r="R1093" s="115" t="s">
        <v>181</v>
      </c>
      <c r="S1093" s="115" t="s">
        <v>202</v>
      </c>
      <c r="T1093" s="115" t="s">
        <v>107</v>
      </c>
      <c r="U1093" s="115" t="s">
        <v>86</v>
      </c>
      <c r="V1093" s="115" t="s">
        <v>87</v>
      </c>
      <c r="W1093" s="115" t="s">
        <v>101</v>
      </c>
      <c r="X1093" s="115" t="s">
        <v>111</v>
      </c>
      <c r="Y1093" s="115" t="s">
        <v>106</v>
      </c>
      <c r="Z1093" s="115" t="s">
        <v>91</v>
      </c>
      <c r="AA1093" s="115" t="s">
        <v>91</v>
      </c>
    </row>
    <row r="1094" spans="1:27">
      <c r="A1094" s="115">
        <v>7045754897</v>
      </c>
      <c r="B1094" s="115" t="s">
        <v>67</v>
      </c>
      <c r="E1094" s="115" t="s">
        <v>70</v>
      </c>
      <c r="O1094" s="141"/>
      <c r="P1094" s="115" t="s">
        <v>83</v>
      </c>
      <c r="Q1094" s="115">
        <v>51</v>
      </c>
      <c r="R1094" s="115" t="s">
        <v>181</v>
      </c>
      <c r="S1094" s="115" t="s">
        <v>188</v>
      </c>
      <c r="T1094" s="115" t="s">
        <v>85</v>
      </c>
      <c r="U1094" s="115" t="s">
        <v>86</v>
      </c>
      <c r="V1094" s="115" t="s">
        <v>87</v>
      </c>
      <c r="X1094" s="115" t="s">
        <v>109</v>
      </c>
      <c r="Y1094" s="115" t="s">
        <v>90</v>
      </c>
      <c r="Z1094" s="115" t="s">
        <v>91</v>
      </c>
      <c r="AA1094" s="115" t="s">
        <v>91</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0"/>
  <sheetViews>
    <sheetView tabSelected="1" workbookViewId="0">
      <selection sqref="A1:AN1"/>
    </sheetView>
  </sheetViews>
  <sheetFormatPr defaultRowHeight="14.5"/>
  <cols>
    <col min="1" max="1" width="28.81640625" customWidth="1"/>
    <col min="11" max="11" width="28.81640625" customWidth="1"/>
    <col min="21" max="21" width="29.1796875" customWidth="1"/>
    <col min="22" max="22" width="11.7265625" customWidth="1"/>
    <col min="31" max="31" width="28.81640625" customWidth="1"/>
  </cols>
  <sheetData>
    <row r="1" spans="1:40" ht="25">
      <c r="A1" s="148" t="s">
        <v>501</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row>
    <row r="2" spans="1:40" ht="16">
      <c r="A2" s="146" t="s">
        <v>396</v>
      </c>
      <c r="B2" s="147"/>
      <c r="C2" s="38"/>
      <c r="D2" s="38"/>
      <c r="E2" s="38"/>
      <c r="F2" s="38"/>
      <c r="G2" s="38"/>
      <c r="H2" s="38"/>
      <c r="I2" s="38"/>
      <c r="J2" s="38"/>
      <c r="K2" s="146" t="s">
        <v>401</v>
      </c>
      <c r="L2" s="147"/>
      <c r="M2" s="38"/>
      <c r="N2" s="38"/>
      <c r="O2" s="38"/>
      <c r="P2" s="38"/>
      <c r="Q2" s="38"/>
      <c r="R2" s="38"/>
      <c r="S2" s="38"/>
      <c r="T2" s="38"/>
      <c r="U2" s="146" t="s">
        <v>409</v>
      </c>
      <c r="V2" s="147"/>
      <c r="W2" s="38"/>
      <c r="X2" s="38"/>
      <c r="Y2" s="38"/>
      <c r="Z2" s="38"/>
      <c r="AA2" s="38"/>
      <c r="AB2" s="38"/>
      <c r="AC2" s="38"/>
      <c r="AD2" s="38"/>
      <c r="AE2" s="146" t="s">
        <v>413</v>
      </c>
      <c r="AF2" s="147"/>
      <c r="AG2" s="38"/>
      <c r="AH2" s="38"/>
      <c r="AI2" s="38"/>
      <c r="AJ2" s="38"/>
      <c r="AK2" s="38"/>
      <c r="AL2" s="38"/>
      <c r="AM2" s="38"/>
      <c r="AN2" s="38"/>
    </row>
    <row r="3" spans="1:40" ht="16">
      <c r="A3" s="25" t="s">
        <v>84</v>
      </c>
      <c r="B3" s="34">
        <f>COUNTIF('Q1'!$AN:$AN,"Nassau")</f>
        <v>311</v>
      </c>
      <c r="C3" s="38"/>
      <c r="D3" s="38"/>
      <c r="E3" s="38"/>
      <c r="F3" s="38"/>
      <c r="G3" s="38"/>
      <c r="H3" s="38"/>
      <c r="I3" s="38"/>
      <c r="J3" s="38"/>
      <c r="K3" s="31" t="s">
        <v>99</v>
      </c>
      <c r="L3" s="39">
        <f>COUNTIF('Q1'!AL:AL,"Male")</f>
        <v>362</v>
      </c>
      <c r="M3" s="38"/>
      <c r="N3" s="38"/>
      <c r="O3" s="38"/>
      <c r="P3" s="38"/>
      <c r="Q3" s="38"/>
      <c r="R3" s="38"/>
      <c r="S3" s="38"/>
      <c r="T3" s="38"/>
      <c r="U3" s="25" t="s">
        <v>91</v>
      </c>
      <c r="V3" s="34">
        <f>COUNTIF('Q1'!$AV:$AV,"Yes")</f>
        <v>919</v>
      </c>
      <c r="W3" s="38"/>
      <c r="X3" s="38"/>
      <c r="Y3" s="38"/>
      <c r="Z3" s="38"/>
      <c r="AA3" s="38"/>
      <c r="AB3" s="38"/>
      <c r="AC3" s="38"/>
      <c r="AD3" s="38"/>
      <c r="AE3" s="25" t="s">
        <v>414</v>
      </c>
      <c r="AF3" s="34">
        <f>COUNTIF('Q1'!$AU:$AU,"Employed for wages")</f>
        <v>459</v>
      </c>
      <c r="AG3" s="38"/>
      <c r="AH3" s="38"/>
      <c r="AI3" s="38"/>
      <c r="AJ3" s="38"/>
      <c r="AK3" s="38"/>
      <c r="AL3" s="38"/>
      <c r="AM3" s="38"/>
      <c r="AN3" s="38"/>
    </row>
    <row r="4" spans="1:40" ht="16.5" thickBot="1">
      <c r="A4" s="26" t="s">
        <v>181</v>
      </c>
      <c r="B4" s="40">
        <f>COUNTIF('Q1'!$AN:$AN,"Suffolk")</f>
        <v>702</v>
      </c>
      <c r="C4" s="38"/>
      <c r="D4" s="38"/>
      <c r="E4" s="38"/>
      <c r="F4" s="38"/>
      <c r="G4" s="38"/>
      <c r="H4" s="38"/>
      <c r="I4" s="38"/>
      <c r="J4" s="38"/>
      <c r="K4" s="25" t="s">
        <v>83</v>
      </c>
      <c r="L4" s="34">
        <f>COUNTIF('Q1'!AL:AL,"Female")</f>
        <v>685</v>
      </c>
      <c r="M4" s="38"/>
      <c r="N4" s="38"/>
      <c r="O4" s="38"/>
      <c r="P4" s="38"/>
      <c r="Q4" s="38"/>
      <c r="R4" s="38"/>
      <c r="S4" s="38"/>
      <c r="T4" s="38"/>
      <c r="U4" s="25" t="s">
        <v>86</v>
      </c>
      <c r="V4" s="34">
        <f>COUNTIF('Q1'!$AV:$AV,"No")</f>
        <v>46</v>
      </c>
      <c r="W4" s="38"/>
      <c r="X4" s="38"/>
      <c r="Y4" s="38"/>
      <c r="Z4" s="38"/>
      <c r="AA4" s="38"/>
      <c r="AB4" s="38"/>
      <c r="AC4" s="38"/>
      <c r="AD4" s="38"/>
      <c r="AE4" s="25" t="s">
        <v>113</v>
      </c>
      <c r="AF4" s="34">
        <f>COUNTIF('Q1'!$AU:$AU,"self-employed")</f>
        <v>70</v>
      </c>
      <c r="AG4" s="38"/>
      <c r="AH4" s="38"/>
      <c r="AI4" s="38"/>
      <c r="AJ4" s="38"/>
      <c r="AK4" s="38"/>
      <c r="AL4" s="38"/>
      <c r="AM4" s="38"/>
      <c r="AN4" s="38"/>
    </row>
    <row r="5" spans="1:40" ht="16.5" thickBot="1">
      <c r="A5" s="29" t="s">
        <v>397</v>
      </c>
      <c r="B5" s="37">
        <f>SUM(B4+B3)</f>
        <v>1013</v>
      </c>
      <c r="C5" s="38"/>
      <c r="D5" s="38"/>
      <c r="E5" s="38"/>
      <c r="F5" s="38"/>
      <c r="G5" s="38"/>
      <c r="H5" s="38"/>
      <c r="I5" s="38"/>
      <c r="J5" s="38"/>
      <c r="K5" s="25" t="s">
        <v>116</v>
      </c>
      <c r="L5" s="34">
        <f>COUNTIF('Q1'!AL:AL,"Other")</f>
        <v>2</v>
      </c>
      <c r="M5" s="38"/>
      <c r="N5" s="38"/>
      <c r="O5" s="38"/>
      <c r="P5" s="38"/>
      <c r="Q5" s="38"/>
      <c r="R5" s="38"/>
      <c r="S5" s="38"/>
      <c r="T5" s="38"/>
      <c r="U5" s="25" t="s">
        <v>410</v>
      </c>
      <c r="V5" s="34">
        <f>COUNTIF('Q1'!$AV:$AV,"No, but I did in the past")</f>
        <v>8</v>
      </c>
      <c r="W5" s="38"/>
      <c r="X5" s="38"/>
      <c r="Y5" s="38"/>
      <c r="Z5" s="38"/>
      <c r="AA5" s="38"/>
      <c r="AB5" s="38"/>
      <c r="AC5" s="38"/>
      <c r="AD5" s="38"/>
      <c r="AE5" s="25" t="s">
        <v>95</v>
      </c>
      <c r="AF5" s="34">
        <f>COUNTIF('Q1'!$AU:$AU,"student")</f>
        <v>37</v>
      </c>
      <c r="AG5" s="38"/>
      <c r="AH5" s="38"/>
      <c r="AI5" s="38"/>
      <c r="AJ5" s="38"/>
      <c r="AK5" s="38"/>
      <c r="AL5" s="38"/>
      <c r="AM5" s="38"/>
      <c r="AN5" s="38"/>
    </row>
    <row r="6" spans="1:40" ht="16.5" thickBot="1">
      <c r="A6" s="27" t="s">
        <v>398</v>
      </c>
      <c r="B6" s="28">
        <f>B5/1093</f>
        <v>0.92680695333943275</v>
      </c>
      <c r="C6" s="38"/>
      <c r="D6" s="38"/>
      <c r="E6" s="38"/>
      <c r="F6" s="38"/>
      <c r="G6" s="38"/>
      <c r="H6" s="38"/>
      <c r="I6" s="38"/>
      <c r="J6" s="38"/>
      <c r="K6" s="29" t="s">
        <v>397</v>
      </c>
      <c r="L6" s="37">
        <f>SUM(L3:L5)</f>
        <v>1049</v>
      </c>
      <c r="M6" s="38"/>
      <c r="N6" s="38"/>
      <c r="O6" s="38"/>
      <c r="P6" s="38"/>
      <c r="Q6" s="38"/>
      <c r="R6" s="38"/>
      <c r="S6" s="38"/>
      <c r="T6" s="38"/>
      <c r="U6" s="29" t="s">
        <v>397</v>
      </c>
      <c r="V6" s="37">
        <f>SUM(V3:V5)</f>
        <v>973</v>
      </c>
      <c r="W6" s="38"/>
      <c r="X6" s="38"/>
      <c r="Y6" s="38"/>
      <c r="Z6" s="38"/>
      <c r="AA6" s="38"/>
      <c r="AB6" s="38"/>
      <c r="AC6" s="38"/>
      <c r="AD6" s="38"/>
      <c r="AE6" s="25" t="s">
        <v>106</v>
      </c>
      <c r="AF6" s="34">
        <f>COUNTIF('Q1'!$AU:$AU,"retired")</f>
        <v>342</v>
      </c>
      <c r="AG6" s="38"/>
      <c r="AH6" s="38"/>
      <c r="AI6" s="38"/>
      <c r="AJ6" s="38"/>
      <c r="AK6" s="38"/>
      <c r="AL6" s="38"/>
      <c r="AM6" s="38"/>
      <c r="AN6" s="38"/>
    </row>
    <row r="7" spans="1:40" ht="16.5" thickBot="1">
      <c r="A7" s="38"/>
      <c r="B7" s="38"/>
      <c r="C7" s="38"/>
      <c r="D7" s="38"/>
      <c r="E7" s="38"/>
      <c r="F7" s="38"/>
      <c r="G7" s="38"/>
      <c r="H7" s="38"/>
      <c r="I7" s="38"/>
      <c r="J7" s="38"/>
      <c r="K7" s="46" t="s">
        <v>398</v>
      </c>
      <c r="L7" s="43">
        <f>L6/1093</f>
        <v>0.95974382433668803</v>
      </c>
      <c r="M7" s="38"/>
      <c r="N7" s="38"/>
      <c r="O7" s="38"/>
      <c r="P7" s="38"/>
      <c r="Q7" s="38"/>
      <c r="R7" s="38"/>
      <c r="S7" s="38"/>
      <c r="T7" s="38"/>
      <c r="U7" s="29" t="s">
        <v>398</v>
      </c>
      <c r="V7" s="28">
        <f>V6/1093</f>
        <v>0.89021043000914912</v>
      </c>
      <c r="W7" s="38"/>
      <c r="X7" s="38"/>
      <c r="Y7" s="38"/>
      <c r="Z7" s="38"/>
      <c r="AA7" s="38"/>
      <c r="AB7" s="38"/>
      <c r="AC7" s="38"/>
      <c r="AD7" s="38"/>
      <c r="AE7" s="25" t="s">
        <v>415</v>
      </c>
      <c r="AF7" s="34">
        <f>COUNTIF('Q1'!$AU:$AU,"Military")</f>
        <v>0</v>
      </c>
      <c r="AG7" s="38"/>
      <c r="AH7" s="38"/>
      <c r="AI7" s="38"/>
      <c r="AJ7" s="38"/>
      <c r="AK7" s="38"/>
      <c r="AL7" s="38"/>
      <c r="AM7" s="38"/>
      <c r="AN7" s="38"/>
    </row>
    <row r="8" spans="1:40" ht="16">
      <c r="A8" s="38"/>
      <c r="B8" s="38"/>
      <c r="C8" s="38"/>
      <c r="D8" s="38"/>
      <c r="E8" s="38"/>
      <c r="F8" s="38"/>
      <c r="G8" s="38"/>
      <c r="H8" s="38"/>
      <c r="I8" s="38"/>
      <c r="J8" s="38"/>
      <c r="K8" s="38"/>
      <c r="L8" s="38"/>
      <c r="M8" s="38"/>
      <c r="N8" s="38"/>
      <c r="O8" s="38"/>
      <c r="P8" s="38"/>
      <c r="Q8" s="38"/>
      <c r="R8" s="38"/>
      <c r="S8" s="38"/>
      <c r="T8" s="38"/>
      <c r="U8" s="151" t="s">
        <v>411</v>
      </c>
      <c r="V8" s="151"/>
      <c r="W8" s="38"/>
      <c r="X8" s="38"/>
      <c r="Y8" s="38"/>
      <c r="Z8" s="38"/>
      <c r="AA8" s="38"/>
      <c r="AB8" s="38"/>
      <c r="AC8" s="38"/>
      <c r="AD8" s="38"/>
      <c r="AE8" s="25" t="s">
        <v>416</v>
      </c>
      <c r="AF8" s="34">
        <f>COUNTIF('Q1'!$AU:$AU,"Out of work and looking for work")</f>
        <v>50</v>
      </c>
      <c r="AG8" s="38"/>
      <c r="AH8" s="38"/>
      <c r="AI8" s="38"/>
      <c r="AJ8" s="38"/>
      <c r="AK8" s="38"/>
      <c r="AL8" s="38"/>
      <c r="AM8" s="38"/>
      <c r="AN8" s="38"/>
    </row>
    <row r="9" spans="1:40" ht="16.5" thickBot="1">
      <c r="A9" s="38"/>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25" t="s">
        <v>417</v>
      </c>
      <c r="AF9" s="34">
        <f>COUNTIF('Q1'!$AU:$AU,"Out of work, but not currently looking")</f>
        <v>23</v>
      </c>
      <c r="AG9" s="38"/>
      <c r="AH9" s="38"/>
      <c r="AI9" s="38"/>
      <c r="AJ9" s="38"/>
      <c r="AK9" s="38"/>
      <c r="AL9" s="38"/>
      <c r="AM9" s="38"/>
      <c r="AN9" s="38"/>
    </row>
    <row r="10" spans="1:40" ht="16.5" thickBot="1">
      <c r="A10" s="38"/>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29" t="s">
        <v>397</v>
      </c>
      <c r="AF10" s="37">
        <f>SUM(AF3:AF9)</f>
        <v>981</v>
      </c>
      <c r="AG10" s="38"/>
      <c r="AH10" s="38"/>
      <c r="AI10" s="38"/>
      <c r="AJ10" s="38"/>
      <c r="AK10" s="38"/>
      <c r="AL10" s="38"/>
      <c r="AM10" s="38"/>
      <c r="AN10" s="38"/>
    </row>
    <row r="11" spans="1:40" ht="16.5" thickBot="1">
      <c r="A11" s="38"/>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42" t="s">
        <v>398</v>
      </c>
      <c r="AF11" s="43">
        <f>AF10/1093</f>
        <v>0.8975297346752058</v>
      </c>
      <c r="AG11" s="38"/>
      <c r="AH11" s="38"/>
      <c r="AI11" s="38"/>
      <c r="AJ11" s="38"/>
      <c r="AK11" s="38"/>
      <c r="AL11" s="38"/>
      <c r="AM11" s="38"/>
      <c r="AN11" s="38"/>
    </row>
    <row r="12" spans="1:40" ht="16">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row>
    <row r="13" spans="1:40" ht="16">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row>
    <row r="14" spans="1:40" ht="16">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row>
    <row r="15" spans="1:40" ht="16">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row>
    <row r="16" spans="1:40" ht="16">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row>
    <row r="17" spans="1:40" ht="16">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row>
    <row r="18" spans="1:40" ht="16">
      <c r="A18" s="146" t="s">
        <v>399</v>
      </c>
      <c r="B18" s="147"/>
      <c r="C18" s="38"/>
      <c r="D18" s="38"/>
      <c r="E18" s="38"/>
      <c r="F18" s="38"/>
      <c r="G18" s="38"/>
      <c r="H18" s="38"/>
      <c r="I18" s="38"/>
      <c r="J18" s="38"/>
      <c r="K18" s="146" t="s">
        <v>402</v>
      </c>
      <c r="L18" s="147"/>
      <c r="M18" s="38"/>
      <c r="N18" s="38"/>
      <c r="O18" s="38"/>
      <c r="P18" s="38"/>
      <c r="Q18" s="38"/>
      <c r="R18" s="38"/>
      <c r="S18" s="38"/>
      <c r="T18" s="38"/>
      <c r="U18" s="146" t="s">
        <v>412</v>
      </c>
      <c r="V18" s="147"/>
      <c r="W18" s="38"/>
      <c r="X18" s="38"/>
      <c r="Y18" s="38"/>
      <c r="Z18" s="38"/>
      <c r="AA18" s="38"/>
      <c r="AB18" s="38"/>
      <c r="AC18" s="38"/>
      <c r="AD18" s="38"/>
      <c r="AE18" s="146" t="s">
        <v>418</v>
      </c>
      <c r="AF18" s="147"/>
      <c r="AG18" s="38"/>
      <c r="AH18" s="38"/>
      <c r="AI18" s="38"/>
      <c r="AJ18" s="38"/>
      <c r="AK18" s="38"/>
      <c r="AL18" s="38"/>
      <c r="AM18" s="38"/>
      <c r="AN18" s="38"/>
    </row>
    <row r="19" spans="1:40" ht="16">
      <c r="A19" s="41" t="s">
        <v>93</v>
      </c>
      <c r="B19" s="39">
        <f>COUNTIF('Q1'!$AS:$AS,"$0-$19,999")</f>
        <v>155</v>
      </c>
      <c r="C19" s="38"/>
      <c r="D19" s="38"/>
      <c r="E19" s="38"/>
      <c r="F19" s="38"/>
      <c r="G19" s="38"/>
      <c r="H19" s="38"/>
      <c r="I19" s="38"/>
      <c r="J19" s="38"/>
      <c r="K19" s="25" t="s">
        <v>403</v>
      </c>
      <c r="L19" s="34">
        <f>COUNTIFS('Q1'!$AM:$AM,"&gt;17",'Q1'!$AM:$AM,"&lt;25")</f>
        <v>76</v>
      </c>
      <c r="M19" s="38"/>
      <c r="N19" s="38"/>
      <c r="O19" s="38"/>
      <c r="P19" s="38"/>
      <c r="Q19" s="38"/>
      <c r="R19" s="38"/>
      <c r="S19" s="38"/>
      <c r="T19" s="38"/>
      <c r="U19" s="33" t="s">
        <v>85</v>
      </c>
      <c r="V19" s="34">
        <f>COUNTIF('Q1'!AP:AP,"White/Caucasian")</f>
        <v>727</v>
      </c>
      <c r="W19" s="38"/>
      <c r="X19" s="38"/>
      <c r="Y19" s="38"/>
      <c r="Z19" s="38"/>
      <c r="AA19" s="38"/>
      <c r="AB19" s="38"/>
      <c r="AC19" s="38"/>
      <c r="AD19" s="38"/>
      <c r="AE19" s="31" t="s">
        <v>419</v>
      </c>
      <c r="AF19" s="39">
        <f>COUNTIF('Q1'!$AT:$AT,"k-8 grade")</f>
        <v>14</v>
      </c>
      <c r="AG19" s="38"/>
      <c r="AH19" s="38"/>
      <c r="AI19" s="38"/>
      <c r="AJ19" s="38"/>
      <c r="AK19" s="38"/>
      <c r="AL19" s="38"/>
      <c r="AM19" s="38"/>
      <c r="AN19" s="38"/>
    </row>
    <row r="20" spans="1:40" ht="16">
      <c r="A20" s="33" t="s">
        <v>96</v>
      </c>
      <c r="B20" s="34">
        <f>COUNTIF('Q1'!$AS:$AS,"$20,000 to $34,999")</f>
        <v>98</v>
      </c>
      <c r="C20" s="38"/>
      <c r="D20" s="38"/>
      <c r="E20" s="38"/>
      <c r="F20" s="38"/>
      <c r="G20" s="38"/>
      <c r="H20" s="38"/>
      <c r="I20" s="38"/>
      <c r="J20" s="38"/>
      <c r="K20" s="25" t="s">
        <v>404</v>
      </c>
      <c r="L20" s="34">
        <f>COUNTIFS('Q1'!AM:AM,"&gt;24",'Q1'!AM:AM,"&lt;35")</f>
        <v>129</v>
      </c>
      <c r="M20" s="38"/>
      <c r="N20" s="38"/>
      <c r="O20" s="38"/>
      <c r="P20" s="38"/>
      <c r="Q20" s="38"/>
      <c r="R20" s="38"/>
      <c r="S20" s="38"/>
      <c r="T20" s="38"/>
      <c r="U20" s="33" t="s">
        <v>97</v>
      </c>
      <c r="V20" s="34">
        <f>COUNTIF('Q1'!AP:AP,"Black/African American")</f>
        <v>77</v>
      </c>
      <c r="W20" s="38"/>
      <c r="X20" s="38"/>
      <c r="Y20" s="38"/>
      <c r="Z20" s="38"/>
      <c r="AA20" s="38"/>
      <c r="AB20" s="38"/>
      <c r="AC20" s="38"/>
      <c r="AD20" s="38"/>
      <c r="AE20" s="25" t="s">
        <v>112</v>
      </c>
      <c r="AF20" s="34">
        <f>COUNTIF('Q1'!$AT:$AT,"Some high school")</f>
        <v>51</v>
      </c>
      <c r="AG20" s="38"/>
      <c r="AH20" s="38"/>
      <c r="AI20" s="38"/>
      <c r="AJ20" s="38"/>
      <c r="AK20" s="38"/>
      <c r="AL20" s="38"/>
      <c r="AM20" s="38"/>
      <c r="AN20" s="38"/>
    </row>
    <row r="21" spans="1:40" ht="16">
      <c r="A21" s="33" t="s">
        <v>104</v>
      </c>
      <c r="B21" s="34">
        <f>COUNTIF('Q1'!$AS:$AS,"$35,000 to $49,999")</f>
        <v>67</v>
      </c>
      <c r="C21" s="38"/>
      <c r="D21" s="38"/>
      <c r="E21" s="38"/>
      <c r="F21" s="38"/>
      <c r="G21" s="38"/>
      <c r="H21" s="38"/>
      <c r="I21" s="38"/>
      <c r="J21" s="38"/>
      <c r="K21" s="25" t="s">
        <v>405</v>
      </c>
      <c r="L21" s="34">
        <f>COUNTIFS('Q1'!AM:AM,"&gt;34",'Q1'!AM:AM,"&lt;45")</f>
        <v>118</v>
      </c>
      <c r="M21" s="38"/>
      <c r="N21" s="38"/>
      <c r="O21" s="38"/>
      <c r="P21" s="38"/>
      <c r="Q21" s="38"/>
      <c r="R21" s="38"/>
      <c r="S21" s="38"/>
      <c r="T21" s="38"/>
      <c r="U21" s="33" t="s">
        <v>92</v>
      </c>
      <c r="V21" s="34">
        <f>COUNTIF('Q1'!AP:AP,"Asian/Pacific Islander")</f>
        <v>44</v>
      </c>
      <c r="W21" s="38"/>
      <c r="X21" s="38"/>
      <c r="Y21" s="38"/>
      <c r="Z21" s="38"/>
      <c r="AA21" s="38"/>
      <c r="AB21" s="38"/>
      <c r="AC21" s="38"/>
      <c r="AD21" s="38"/>
      <c r="AE21" s="25" t="s">
        <v>102</v>
      </c>
      <c r="AF21" s="34">
        <f>COUNTIF('Q1'!$AT:$AT,"High school graduate")</f>
        <v>189</v>
      </c>
      <c r="AG21" s="38"/>
      <c r="AH21" s="38"/>
      <c r="AI21" s="38"/>
      <c r="AJ21" s="38"/>
      <c r="AK21" s="38"/>
      <c r="AL21" s="38"/>
      <c r="AM21" s="38"/>
      <c r="AN21" s="38"/>
    </row>
    <row r="22" spans="1:40" ht="16">
      <c r="A22" s="33" t="s">
        <v>100</v>
      </c>
      <c r="B22" s="34">
        <f>COUNTIF('Q1'!$AS:$AS,"$50,000 to $74,999")</f>
        <v>145</v>
      </c>
      <c r="C22" s="38"/>
      <c r="D22" s="38"/>
      <c r="E22" s="38"/>
      <c r="F22" s="38"/>
      <c r="G22" s="38"/>
      <c r="H22" s="38"/>
      <c r="I22" s="38"/>
      <c r="J22" s="38"/>
      <c r="K22" s="25" t="s">
        <v>406</v>
      </c>
      <c r="L22" s="34">
        <f>COUNTIFS('Q1'!AM:AM,"&gt;44",'Q1'!AM:AM,"&lt;55")</f>
        <v>137</v>
      </c>
      <c r="M22" s="38"/>
      <c r="N22" s="38"/>
      <c r="O22" s="38"/>
      <c r="P22" s="38"/>
      <c r="Q22" s="38"/>
      <c r="R22" s="38"/>
      <c r="S22" s="38"/>
      <c r="T22" s="38"/>
      <c r="U22" s="33" t="s">
        <v>110</v>
      </c>
      <c r="V22" s="34">
        <f>COUNTIF('Q1'!AP:AP,"Native American")</f>
        <v>10</v>
      </c>
      <c r="W22" s="38"/>
      <c r="X22" s="38"/>
      <c r="Y22" s="38"/>
      <c r="Z22" s="38"/>
      <c r="AA22" s="38"/>
      <c r="AB22" s="38"/>
      <c r="AC22" s="38"/>
      <c r="AD22" s="38"/>
      <c r="AE22" s="25" t="s">
        <v>109</v>
      </c>
      <c r="AF22" s="34">
        <f>COUNTIF('Q1'!$AT:$AT,"Technical School")</f>
        <v>38</v>
      </c>
      <c r="AG22" s="38"/>
      <c r="AH22" s="38"/>
      <c r="AI22" s="38"/>
      <c r="AJ22" s="38"/>
      <c r="AK22" s="38"/>
      <c r="AL22" s="38"/>
      <c r="AM22" s="38"/>
      <c r="AN22" s="38"/>
    </row>
    <row r="23" spans="1:40" ht="16">
      <c r="A23" s="33" t="s">
        <v>101</v>
      </c>
      <c r="B23" s="34">
        <f>COUNTIF('Q1'!$AS:$AS,"$75,000 to $125,000")</f>
        <v>223</v>
      </c>
      <c r="C23" s="38"/>
      <c r="D23" s="38"/>
      <c r="E23" s="38"/>
      <c r="F23" s="38"/>
      <c r="G23" s="38"/>
      <c r="H23" s="38"/>
      <c r="I23" s="38"/>
      <c r="J23" s="38"/>
      <c r="K23" s="32" t="s">
        <v>407</v>
      </c>
      <c r="L23" s="34">
        <f>COUNTIFS('Q1'!AM:AM,"&gt;54",'Q1'!AM:AM,"&lt;65")</f>
        <v>194</v>
      </c>
      <c r="M23" s="38"/>
      <c r="N23" s="38"/>
      <c r="O23" s="38"/>
      <c r="P23" s="38"/>
      <c r="Q23" s="38"/>
      <c r="R23" s="38"/>
      <c r="S23" s="38"/>
      <c r="T23" s="38"/>
      <c r="U23" s="33" t="s">
        <v>107</v>
      </c>
      <c r="V23" s="34">
        <f>COUNTIF('Q1'!AP:AP,"Multi-Racial")</f>
        <v>47</v>
      </c>
      <c r="W23" s="38"/>
      <c r="X23" s="38"/>
      <c r="Y23" s="38"/>
      <c r="Z23" s="38"/>
      <c r="AA23" s="38"/>
      <c r="AB23" s="38"/>
      <c r="AC23" s="38"/>
      <c r="AD23" s="38"/>
      <c r="AE23" s="25" t="s">
        <v>94</v>
      </c>
      <c r="AF23" s="34">
        <f>COUNTIF('Q1'!$AT:$AT,"Some college")</f>
        <v>207</v>
      </c>
      <c r="AG23" s="38"/>
      <c r="AH23" s="38"/>
      <c r="AI23" s="38"/>
      <c r="AJ23" s="38"/>
      <c r="AK23" s="38"/>
      <c r="AL23" s="38"/>
      <c r="AM23" s="38"/>
      <c r="AN23" s="38"/>
    </row>
    <row r="24" spans="1:40" ht="16.5" thickBot="1">
      <c r="A24" s="33" t="s">
        <v>88</v>
      </c>
      <c r="B24" s="34">
        <f>COUNTIF('Q1'!$AS:$AS,"Over $125,000")</f>
        <v>170</v>
      </c>
      <c r="C24" s="38"/>
      <c r="D24" s="38"/>
      <c r="E24" s="38"/>
      <c r="F24" s="38"/>
      <c r="G24" s="38"/>
      <c r="H24" s="38"/>
      <c r="I24" s="38"/>
      <c r="J24" s="38"/>
      <c r="K24" s="25" t="s">
        <v>408</v>
      </c>
      <c r="L24" s="34">
        <f>COUNTIF('Q1'!AM:AM,"&gt;64")</f>
        <v>345</v>
      </c>
      <c r="M24" s="38"/>
      <c r="N24" s="38"/>
      <c r="O24" s="38"/>
      <c r="P24" s="38"/>
      <c r="Q24" s="38"/>
      <c r="R24" s="38"/>
      <c r="S24" s="38"/>
      <c r="T24" s="38"/>
      <c r="U24" s="35" t="s">
        <v>116</v>
      </c>
      <c r="V24" s="34">
        <v>232</v>
      </c>
      <c r="W24" s="38"/>
      <c r="X24" s="38"/>
      <c r="Y24" s="38"/>
      <c r="Z24" s="38"/>
      <c r="AA24" s="38"/>
      <c r="AB24" s="38"/>
      <c r="AC24" s="38"/>
      <c r="AD24" s="38"/>
      <c r="AE24" s="25" t="s">
        <v>89</v>
      </c>
      <c r="AF24" s="34">
        <f>COUNTIF('Q1'!$AT:$AT,"College graduate")</f>
        <v>280</v>
      </c>
      <c r="AG24" s="38"/>
      <c r="AH24" s="38"/>
      <c r="AI24" s="38"/>
      <c r="AJ24" s="38"/>
      <c r="AK24" s="38"/>
      <c r="AL24" s="38"/>
      <c r="AM24" s="38"/>
      <c r="AN24" s="38"/>
    </row>
    <row r="25" spans="1:40" ht="16.5" thickBot="1">
      <c r="A25" s="29" t="s">
        <v>397</v>
      </c>
      <c r="B25" s="37">
        <f>SUM(B19:B24)</f>
        <v>858</v>
      </c>
      <c r="C25" s="38"/>
      <c r="D25" s="38"/>
      <c r="E25" s="38"/>
      <c r="F25" s="38"/>
      <c r="G25" s="38"/>
      <c r="H25" s="38"/>
      <c r="I25" s="38"/>
      <c r="J25" s="38"/>
      <c r="K25" s="29" t="s">
        <v>397</v>
      </c>
      <c r="L25" s="37">
        <f>SUM(L19:L24)</f>
        <v>999</v>
      </c>
      <c r="M25" s="38"/>
      <c r="N25" s="38"/>
      <c r="O25" s="38"/>
      <c r="P25" s="38"/>
      <c r="Q25" s="38"/>
      <c r="R25" s="38"/>
      <c r="S25" s="38"/>
      <c r="T25" s="38"/>
      <c r="U25" s="36" t="s">
        <v>397</v>
      </c>
      <c r="V25" s="37">
        <f>SUM(V19:V24)</f>
        <v>1137</v>
      </c>
      <c r="W25" s="38"/>
      <c r="X25" s="38"/>
      <c r="Y25" s="38"/>
      <c r="Z25" s="38"/>
      <c r="AA25" s="38"/>
      <c r="AB25" s="38"/>
      <c r="AC25" s="38"/>
      <c r="AD25" s="38"/>
      <c r="AE25" s="25" t="s">
        <v>111</v>
      </c>
      <c r="AF25" s="34">
        <f>COUNTIF('Q1'!$AT:$AT,"Graduate School")</f>
        <v>165</v>
      </c>
      <c r="AG25" s="38"/>
      <c r="AH25" s="38"/>
      <c r="AI25" s="38"/>
      <c r="AJ25" s="38"/>
      <c r="AK25" s="38"/>
      <c r="AL25" s="38"/>
      <c r="AM25" s="38"/>
      <c r="AN25" s="38"/>
    </row>
    <row r="26" spans="1:40" ht="16.5" thickBot="1">
      <c r="A26" s="29" t="s">
        <v>398</v>
      </c>
      <c r="B26" s="28">
        <f>B25/1093</f>
        <v>0.78499542543458367</v>
      </c>
      <c r="C26" s="38"/>
      <c r="D26" s="38"/>
      <c r="E26" s="38"/>
      <c r="F26" s="38"/>
      <c r="G26" s="38"/>
      <c r="H26" s="38"/>
      <c r="I26" s="38"/>
      <c r="J26" s="38"/>
      <c r="K26" s="27" t="s">
        <v>398</v>
      </c>
      <c r="L26" s="28">
        <f>L25/1093</f>
        <v>0.91399817017383345</v>
      </c>
      <c r="M26" s="38"/>
      <c r="N26" s="38"/>
      <c r="O26" s="38"/>
      <c r="P26" s="38"/>
      <c r="Q26" s="38"/>
      <c r="R26" s="38"/>
      <c r="S26" s="38"/>
      <c r="T26" s="38"/>
      <c r="U26" s="36" t="s">
        <v>398</v>
      </c>
      <c r="V26" s="28">
        <f>V25/1093</f>
        <v>1.040256175663312</v>
      </c>
      <c r="W26" s="38"/>
      <c r="X26" s="38"/>
      <c r="Y26" s="38"/>
      <c r="Z26" s="38"/>
      <c r="AA26" s="38"/>
      <c r="AB26" s="38"/>
      <c r="AC26" s="38"/>
      <c r="AD26" s="38"/>
      <c r="AE26" s="25" t="s">
        <v>120</v>
      </c>
      <c r="AF26" s="34">
        <f>COUNTIF('Q1'!$AT:$AT,"Doctorate")</f>
        <v>17</v>
      </c>
      <c r="AG26" s="38"/>
      <c r="AH26" s="38"/>
      <c r="AI26" s="38"/>
      <c r="AJ26" s="38"/>
      <c r="AK26" s="38"/>
      <c r="AL26" s="38"/>
      <c r="AM26" s="38"/>
      <c r="AN26" s="38"/>
    </row>
    <row r="27" spans="1:40" ht="16">
      <c r="A27" s="149" t="s">
        <v>400</v>
      </c>
      <c r="B27" s="149"/>
      <c r="C27" s="38"/>
      <c r="D27" s="38"/>
      <c r="E27" s="38"/>
      <c r="F27" s="38"/>
      <c r="G27" s="38"/>
      <c r="H27" s="38"/>
      <c r="I27" s="38"/>
      <c r="J27" s="38"/>
      <c r="K27" s="38"/>
      <c r="L27" s="38"/>
      <c r="M27" s="38"/>
      <c r="N27" s="38"/>
      <c r="O27" s="38"/>
      <c r="P27" s="38"/>
      <c r="Q27" s="38"/>
      <c r="R27" s="38"/>
      <c r="S27" s="38"/>
      <c r="T27" s="38"/>
      <c r="U27" s="145" t="s">
        <v>420</v>
      </c>
      <c r="V27" s="145"/>
      <c r="W27" s="38"/>
      <c r="X27" s="38"/>
      <c r="Y27" s="38"/>
      <c r="Z27" s="38"/>
      <c r="AA27" s="38"/>
      <c r="AB27" s="38"/>
      <c r="AC27" s="38"/>
      <c r="AD27" s="38"/>
      <c r="AE27" s="25" t="s">
        <v>118</v>
      </c>
      <c r="AF27" s="34">
        <f>COUNTIF('Q1'!$AT:$AT,"GED")</f>
        <v>0</v>
      </c>
      <c r="AG27" s="38"/>
      <c r="AH27" s="38"/>
      <c r="AI27" s="38"/>
      <c r="AJ27" s="38"/>
      <c r="AK27" s="38"/>
      <c r="AL27" s="38"/>
      <c r="AM27" s="38"/>
      <c r="AN27" s="38"/>
    </row>
    <row r="28" spans="1:40" ht="16.5" thickBot="1">
      <c r="A28" s="150"/>
      <c r="B28" s="150"/>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25" t="s">
        <v>178</v>
      </c>
      <c r="AF28" s="45">
        <f>COUNTIF('Q1'!$AT:$AT,"None")</f>
        <v>0</v>
      </c>
      <c r="AG28" s="38"/>
      <c r="AH28" s="38"/>
      <c r="AI28" s="38"/>
      <c r="AJ28" s="38"/>
      <c r="AK28" s="38"/>
      <c r="AL28" s="38"/>
      <c r="AM28" s="38"/>
      <c r="AN28" s="38"/>
    </row>
    <row r="29" spans="1:40" ht="16.5" thickBot="1">
      <c r="AE29" s="29" t="s">
        <v>397</v>
      </c>
      <c r="AF29" s="37">
        <f>SUM(AF19:AF28)</f>
        <v>961</v>
      </c>
      <c r="AG29" s="38"/>
    </row>
    <row r="30" spans="1:40" ht="16.5" thickBot="1">
      <c r="AE30" s="42" t="s">
        <v>398</v>
      </c>
      <c r="AF30" s="43">
        <f>AF29/1093</f>
        <v>0.87923147301006399</v>
      </c>
    </row>
  </sheetData>
  <mergeCells count="12">
    <mergeCell ref="U27:V27"/>
    <mergeCell ref="AE2:AF2"/>
    <mergeCell ref="AE18:AF18"/>
    <mergeCell ref="A1:AN1"/>
    <mergeCell ref="A2:B2"/>
    <mergeCell ref="A18:B18"/>
    <mergeCell ref="A27:B28"/>
    <mergeCell ref="K2:L2"/>
    <mergeCell ref="K18:L18"/>
    <mergeCell ref="U2:V2"/>
    <mergeCell ref="U8:V8"/>
    <mergeCell ref="U18:V1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1"/>
  <sheetViews>
    <sheetView workbookViewId="0">
      <selection sqref="A1:AF1"/>
    </sheetView>
  </sheetViews>
  <sheetFormatPr defaultRowHeight="14.5"/>
  <cols>
    <col min="1" max="1" width="28.81640625" customWidth="1"/>
    <col min="11" max="11" width="28.81640625" customWidth="1"/>
    <col min="21" max="21" width="28.81640625" customWidth="1"/>
    <col min="22" max="22" width="11.7265625" customWidth="1"/>
    <col min="31" max="31" width="28.81640625" customWidth="1"/>
  </cols>
  <sheetData>
    <row r="1" spans="1:37" ht="21">
      <c r="A1" s="153" t="s">
        <v>502</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row>
    <row r="2" spans="1:37" ht="16">
      <c r="A2" s="146" t="s">
        <v>401</v>
      </c>
      <c r="B2" s="147"/>
      <c r="C2" s="38"/>
      <c r="D2" s="38"/>
      <c r="E2" s="38"/>
      <c r="F2" s="38"/>
      <c r="G2" s="38"/>
      <c r="H2" s="38"/>
      <c r="I2" s="38"/>
      <c r="J2" s="38"/>
      <c r="K2" s="146" t="s">
        <v>402</v>
      </c>
      <c r="L2" s="147"/>
      <c r="M2" s="38"/>
      <c r="N2" s="38"/>
      <c r="O2" s="38"/>
      <c r="P2" s="38"/>
      <c r="Q2" s="38"/>
      <c r="R2" s="38"/>
      <c r="S2" s="38"/>
      <c r="T2" s="38"/>
      <c r="U2" s="146" t="s">
        <v>409</v>
      </c>
      <c r="V2" s="147"/>
      <c r="W2" s="38"/>
      <c r="X2" s="38"/>
      <c r="Y2" s="38"/>
      <c r="Z2" s="38"/>
      <c r="AA2" s="38"/>
      <c r="AB2" s="38"/>
      <c r="AC2" s="38"/>
      <c r="AD2" s="38"/>
      <c r="AE2" s="146" t="s">
        <v>418</v>
      </c>
      <c r="AF2" s="152"/>
      <c r="AG2" s="38"/>
      <c r="AH2" s="38"/>
      <c r="AI2" s="38"/>
      <c r="AJ2" s="47"/>
      <c r="AK2" s="47"/>
    </row>
    <row r="3" spans="1:37" ht="16">
      <c r="A3" s="31" t="s">
        <v>99</v>
      </c>
      <c r="B3" s="39">
        <f>COUNTIFS('Q1'!AN:AN,"Nassau",'Q1'!AL:AL,"Male")</f>
        <v>106</v>
      </c>
      <c r="C3" s="38"/>
      <c r="D3" s="38"/>
      <c r="E3" s="38"/>
      <c r="F3" s="38"/>
      <c r="G3" s="38"/>
      <c r="H3" s="38"/>
      <c r="I3" s="38"/>
      <c r="J3" s="38"/>
      <c r="K3" s="25" t="s">
        <v>403</v>
      </c>
      <c r="L3" s="34">
        <f>COUNTIFS('Q1'!AN:AN,"Nassau",'Q1'!AM:AM,"&gt;17",'Q1'!AM:AM,"&lt;25")</f>
        <v>20</v>
      </c>
      <c r="M3" s="38"/>
      <c r="N3" s="38"/>
      <c r="O3" s="38"/>
      <c r="P3" s="38"/>
      <c r="Q3" s="38"/>
      <c r="R3" s="38"/>
      <c r="S3" s="38"/>
      <c r="T3" s="38"/>
      <c r="U3" s="25" t="s">
        <v>91</v>
      </c>
      <c r="V3" s="34">
        <f>COUNTIFS('Q1'!AN:AN,"Nassau",'Q1'!AV:AV,"Yes")</f>
        <v>270</v>
      </c>
      <c r="W3" s="38"/>
      <c r="X3" s="38"/>
      <c r="Y3" s="38"/>
      <c r="Z3" s="38"/>
      <c r="AA3" s="38"/>
      <c r="AB3" s="38"/>
      <c r="AC3" s="38"/>
      <c r="AD3" s="38"/>
      <c r="AE3" s="31" t="s">
        <v>419</v>
      </c>
      <c r="AF3" s="39">
        <f>COUNTIFS('Q1'!AN:AN,"Nassau",'Q1'!AT:AT,"K-8 grade")</f>
        <v>9</v>
      </c>
      <c r="AG3" s="38"/>
      <c r="AH3" s="38"/>
      <c r="AI3" s="38"/>
      <c r="AJ3" s="47"/>
      <c r="AK3" s="47"/>
    </row>
    <row r="4" spans="1:37" ht="16">
      <c r="A4" s="25" t="s">
        <v>83</v>
      </c>
      <c r="B4" s="34">
        <f>COUNTIFS('Q1'!AN:AN,"Nassau",'Q1'!AL:AL,"Female")</f>
        <v>203</v>
      </c>
      <c r="C4" s="38"/>
      <c r="D4" s="38"/>
      <c r="E4" s="38"/>
      <c r="F4" s="38"/>
      <c r="G4" s="38"/>
      <c r="H4" s="38"/>
      <c r="I4" s="38"/>
      <c r="J4" s="38"/>
      <c r="K4" s="25" t="s">
        <v>404</v>
      </c>
      <c r="L4" s="34">
        <f>COUNTIFS('Q1'!AN:AN,"Nassau",'Q1'!AM:AM,"&gt;24",'Q1'!AM:AM,"&lt;35")</f>
        <v>37</v>
      </c>
      <c r="M4" s="38"/>
      <c r="N4" s="38"/>
      <c r="O4" s="38"/>
      <c r="P4" s="38"/>
      <c r="Q4" s="38"/>
      <c r="R4" s="38"/>
      <c r="S4" s="38"/>
      <c r="T4" s="38"/>
      <c r="U4" s="25" t="s">
        <v>86</v>
      </c>
      <c r="V4" s="34">
        <f>COUNTIFS('Q1'!AN:AN,"Nassau",'Q1'!AV:AV,"No")</f>
        <v>16</v>
      </c>
      <c r="W4" s="38"/>
      <c r="X4" s="38"/>
      <c r="Y4" s="38"/>
      <c r="Z4" s="38"/>
      <c r="AA4" s="38"/>
      <c r="AB4" s="38"/>
      <c r="AC4" s="38"/>
      <c r="AD4" s="38"/>
      <c r="AE4" s="25" t="s">
        <v>112</v>
      </c>
      <c r="AF4" s="34">
        <f>COUNTIFS('Q1'!AN:AN,"Nassau",'Q1'!AT:AT,"Some high school")</f>
        <v>19</v>
      </c>
      <c r="AG4" s="38"/>
      <c r="AH4" s="38"/>
      <c r="AI4" s="38"/>
      <c r="AJ4" s="47"/>
      <c r="AK4" s="47"/>
    </row>
    <row r="5" spans="1:37" ht="16.5" thickBot="1">
      <c r="A5" s="25" t="s">
        <v>116</v>
      </c>
      <c r="B5" s="34">
        <f>COUNTIFS('Q1'!AN:AN,"Nassau",'Q1'!AL:AL,"Other")</f>
        <v>0</v>
      </c>
      <c r="C5" s="38"/>
      <c r="D5" s="38"/>
      <c r="E5" s="38"/>
      <c r="F5" s="38"/>
      <c r="G5" s="38"/>
      <c r="H5" s="38"/>
      <c r="I5" s="38"/>
      <c r="J5" s="38"/>
      <c r="K5" s="25" t="s">
        <v>405</v>
      </c>
      <c r="L5" s="34">
        <f>COUNTIFS('Q1'!AN:AN,"Nassau",'Q1'!AM:AM,"&gt;34",'Q1'!AM:AM,"&lt;45")</f>
        <v>26</v>
      </c>
      <c r="M5" s="38"/>
      <c r="N5" s="38"/>
      <c r="O5" s="38"/>
      <c r="P5" s="38"/>
      <c r="Q5" s="38"/>
      <c r="R5" s="38"/>
      <c r="S5" s="38"/>
      <c r="T5" s="38"/>
      <c r="U5" s="25" t="s">
        <v>410</v>
      </c>
      <c r="V5" s="34">
        <f>COUNTIFS('Q1'!AN:AN,"Nassau",'Q1'!AV:AV,"No, but I did in the past")</f>
        <v>3</v>
      </c>
      <c r="W5" s="38"/>
      <c r="X5" s="38"/>
      <c r="Y5" s="38"/>
      <c r="Z5" s="38"/>
      <c r="AA5" s="38"/>
      <c r="AB5" s="38"/>
      <c r="AC5" s="38"/>
      <c r="AD5" s="38"/>
      <c r="AE5" s="25" t="s">
        <v>102</v>
      </c>
      <c r="AF5" s="34">
        <f>COUNTIFS('Q1'!AN:AN,"Nassau",'Q1'!AT:AT,"High school graduate")</f>
        <v>57</v>
      </c>
      <c r="AG5" s="38"/>
      <c r="AH5" s="38"/>
      <c r="AI5" s="38"/>
      <c r="AJ5" s="47"/>
      <c r="AK5" s="47"/>
    </row>
    <row r="6" spans="1:37" ht="16.5" thickBot="1">
      <c r="A6" s="29" t="s">
        <v>397</v>
      </c>
      <c r="B6" s="37">
        <f>SUM(B3:B5)</f>
        <v>309</v>
      </c>
      <c r="C6" s="38"/>
      <c r="D6" s="38"/>
      <c r="E6" s="38"/>
      <c r="F6" s="38"/>
      <c r="G6" s="38"/>
      <c r="H6" s="38"/>
      <c r="I6" s="38"/>
      <c r="J6" s="38"/>
      <c r="K6" s="25" t="s">
        <v>406</v>
      </c>
      <c r="L6" s="34">
        <f>COUNTIFS('Q1'!AN:AN,"Nassau",'Q1'!AM:AM,"&gt;44",'Q1'!AM:AM,"&lt;55")</f>
        <v>31</v>
      </c>
      <c r="M6" s="38"/>
      <c r="N6" s="38"/>
      <c r="O6" s="38"/>
      <c r="P6" s="38"/>
      <c r="Q6" s="38"/>
      <c r="R6" s="38"/>
      <c r="S6" s="38"/>
      <c r="T6" s="38"/>
      <c r="U6" s="29" t="s">
        <v>397</v>
      </c>
      <c r="V6" s="37">
        <f>SUM(V3:V5)</f>
        <v>289</v>
      </c>
      <c r="W6" s="38"/>
      <c r="X6" s="38"/>
      <c r="Y6" s="38"/>
      <c r="Z6" s="38"/>
      <c r="AA6" s="38"/>
      <c r="AB6" s="38"/>
      <c r="AC6" s="38"/>
      <c r="AD6" s="38"/>
      <c r="AE6" s="25" t="s">
        <v>109</v>
      </c>
      <c r="AF6" s="34">
        <f>COUNTIFS('Q1'!AN:AN,"Nassau",'Q1'!AT:AT,"Technical school")</f>
        <v>9</v>
      </c>
      <c r="AG6" s="38"/>
      <c r="AH6" s="38"/>
      <c r="AI6" s="38"/>
      <c r="AJ6" s="47"/>
      <c r="AK6" s="47"/>
    </row>
    <row r="7" spans="1:37" ht="16.5" thickBot="1">
      <c r="A7" s="46" t="s">
        <v>398</v>
      </c>
      <c r="B7" s="43">
        <f>B6/311</f>
        <v>0.99356913183279738</v>
      </c>
      <c r="C7" s="38"/>
      <c r="D7" s="38"/>
      <c r="E7" s="38"/>
      <c r="F7" s="38"/>
      <c r="G7" s="38"/>
      <c r="H7" s="38"/>
      <c r="I7" s="38"/>
      <c r="J7" s="38"/>
      <c r="K7" s="32" t="s">
        <v>407</v>
      </c>
      <c r="L7" s="34">
        <f>COUNTIFS('Q1'!AN:AN,"Nassau",'Q1'!AM:AM,"&gt;54",'Q1'!AM:AM,"&lt;65")</f>
        <v>49</v>
      </c>
      <c r="M7" s="38"/>
      <c r="N7" s="38"/>
      <c r="O7" s="38"/>
      <c r="P7" s="38"/>
      <c r="Q7" s="38"/>
      <c r="R7" s="38"/>
      <c r="S7" s="38"/>
      <c r="T7" s="38"/>
      <c r="U7" s="29" t="s">
        <v>398</v>
      </c>
      <c r="V7" s="28">
        <f>V6/311</f>
        <v>0.92926045016077174</v>
      </c>
      <c r="W7" s="38"/>
      <c r="X7" s="38"/>
      <c r="Y7" s="38"/>
      <c r="Z7" s="38"/>
      <c r="AA7" s="38"/>
      <c r="AB7" s="38"/>
      <c r="AC7" s="38"/>
      <c r="AD7" s="38"/>
      <c r="AE7" s="25" t="s">
        <v>94</v>
      </c>
      <c r="AF7" s="34">
        <f>COUNTIFS('Q1'!AN:AN,"Nassau",'Q1'!AT:AT,"Some college")</f>
        <v>39</v>
      </c>
      <c r="AG7" s="38"/>
      <c r="AH7" s="38"/>
      <c r="AI7" s="38"/>
      <c r="AJ7" s="47"/>
      <c r="AK7" s="47"/>
    </row>
    <row r="8" spans="1:37" ht="16.5" thickBot="1">
      <c r="A8" s="38"/>
      <c r="B8" s="38"/>
      <c r="C8" s="38"/>
      <c r="D8" s="38"/>
      <c r="E8" s="38"/>
      <c r="F8" s="38"/>
      <c r="G8" s="38"/>
      <c r="H8" s="38"/>
      <c r="I8" s="38"/>
      <c r="J8" s="38"/>
      <c r="K8" s="25" t="s">
        <v>408</v>
      </c>
      <c r="L8" s="34">
        <f>COUNTIFS('Q1'!AN:AN,"Nassau",'Q1'!AM:AM,"&gt;64")</f>
        <v>129</v>
      </c>
      <c r="M8" s="38"/>
      <c r="N8" s="38"/>
      <c r="O8" s="38"/>
      <c r="P8" s="38"/>
      <c r="Q8" s="38"/>
      <c r="R8" s="38"/>
      <c r="S8" s="38"/>
      <c r="T8" s="38"/>
      <c r="U8" s="151" t="s">
        <v>411</v>
      </c>
      <c r="V8" s="151"/>
      <c r="W8" s="38"/>
      <c r="X8" s="38"/>
      <c r="Y8" s="38"/>
      <c r="Z8" s="38"/>
      <c r="AA8" s="38"/>
      <c r="AB8" s="38"/>
      <c r="AC8" s="38"/>
      <c r="AD8" s="38"/>
      <c r="AE8" s="25" t="s">
        <v>89</v>
      </c>
      <c r="AF8" s="34">
        <f>COUNTIFS('Q1'!AN:AN,"Nassau",'Q1'!AT:AT,"College graduate")</f>
        <v>102</v>
      </c>
      <c r="AG8" s="38"/>
      <c r="AH8" s="38"/>
      <c r="AI8" s="38"/>
      <c r="AJ8" s="47"/>
      <c r="AK8" s="47"/>
    </row>
    <row r="9" spans="1:37" ht="16.5" thickBot="1">
      <c r="A9" s="38"/>
      <c r="B9" s="38"/>
      <c r="C9" s="38"/>
      <c r="D9" s="38"/>
      <c r="E9" s="38"/>
      <c r="F9" s="38"/>
      <c r="G9" s="38"/>
      <c r="H9" s="38"/>
      <c r="I9" s="38"/>
      <c r="J9" s="38"/>
      <c r="K9" s="29" t="s">
        <v>397</v>
      </c>
      <c r="L9" s="37">
        <f>SUM(L3:L8)</f>
        <v>292</v>
      </c>
      <c r="M9" s="38"/>
      <c r="N9" s="38"/>
      <c r="O9" s="38"/>
      <c r="P9" s="38"/>
      <c r="Q9" s="38"/>
      <c r="R9" s="38"/>
      <c r="S9" s="38"/>
      <c r="T9" s="38"/>
      <c r="U9" s="38"/>
      <c r="V9" s="38"/>
      <c r="W9" s="38"/>
      <c r="X9" s="38"/>
      <c r="Y9" s="38"/>
      <c r="Z9" s="38"/>
      <c r="AA9" s="38"/>
      <c r="AB9" s="38"/>
      <c r="AC9" s="38"/>
      <c r="AD9" s="38"/>
      <c r="AE9" s="25" t="s">
        <v>111</v>
      </c>
      <c r="AF9" s="34">
        <f>COUNTIFS('Q1'!AN:AN,"Nassau",'Q1'!AT:AT,"Graduate school")</f>
        <v>45</v>
      </c>
      <c r="AG9" s="38"/>
      <c r="AH9" s="38"/>
      <c r="AI9" s="38"/>
      <c r="AJ9" s="47"/>
      <c r="AK9" s="47"/>
    </row>
    <row r="10" spans="1:37" ht="16.5" thickBot="1">
      <c r="A10" s="38"/>
      <c r="B10" s="38"/>
      <c r="C10" s="38"/>
      <c r="D10" s="38"/>
      <c r="E10" s="38"/>
      <c r="F10" s="38"/>
      <c r="G10" s="38"/>
      <c r="H10" s="38"/>
      <c r="I10" s="38"/>
      <c r="J10" s="38"/>
      <c r="K10" s="27" t="s">
        <v>398</v>
      </c>
      <c r="L10" s="28">
        <f>L9/311</f>
        <v>0.93890675241157562</v>
      </c>
      <c r="M10" s="38"/>
      <c r="N10" s="38"/>
      <c r="O10" s="38"/>
      <c r="P10" s="38"/>
      <c r="Q10" s="38"/>
      <c r="R10" s="38"/>
      <c r="S10" s="38"/>
      <c r="T10" s="38"/>
      <c r="U10" s="38"/>
      <c r="V10" s="38"/>
      <c r="W10" s="38"/>
      <c r="X10" s="38"/>
      <c r="Y10" s="38"/>
      <c r="Z10" s="38"/>
      <c r="AA10" s="38"/>
      <c r="AB10" s="38"/>
      <c r="AC10" s="38"/>
      <c r="AD10" s="38"/>
      <c r="AE10" s="25" t="s">
        <v>120</v>
      </c>
      <c r="AF10" s="34">
        <f>COUNTIFS('Q1'!AN:AN,"Nassau",'Q1'!AT:AT,"Doctorate")</f>
        <v>3</v>
      </c>
      <c r="AG10" s="38"/>
      <c r="AH10" s="38"/>
      <c r="AI10" s="38"/>
      <c r="AJ10" s="47"/>
      <c r="AK10" s="47"/>
    </row>
    <row r="11" spans="1:37" ht="16">
      <c r="A11" s="38"/>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25" t="s">
        <v>118</v>
      </c>
      <c r="AF11" s="34">
        <f>COUNTIFS('Q1'!AN:AN,"Nassau",'Q1'!AT:AT,"GED")</f>
        <v>0</v>
      </c>
      <c r="AG11" s="38"/>
      <c r="AH11" s="38"/>
      <c r="AI11" s="38"/>
      <c r="AJ11" s="47"/>
      <c r="AK11" s="47"/>
    </row>
    <row r="12" spans="1:37" ht="16.5" thickBot="1">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25" t="s">
        <v>178</v>
      </c>
      <c r="AF12" s="45">
        <f>COUNTIFS('Q1'!AN:AN,"Nassau",'Q1'!AT:AT,"None")</f>
        <v>0</v>
      </c>
      <c r="AG12" s="38"/>
      <c r="AH12" s="38"/>
      <c r="AI12" s="38"/>
      <c r="AJ12" s="47"/>
      <c r="AK12" s="47"/>
    </row>
    <row r="13" spans="1:37" ht="16.5" thickBot="1">
      <c r="A13" s="38"/>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29" t="s">
        <v>397</v>
      </c>
      <c r="AF13" s="37">
        <f>SUM(AF3:AF12)</f>
        <v>283</v>
      </c>
      <c r="AG13" s="38"/>
      <c r="AH13" s="38"/>
      <c r="AI13" s="38"/>
      <c r="AJ13" s="47"/>
      <c r="AK13" s="47"/>
    </row>
    <row r="14" spans="1:37" ht="16.5" thickBot="1">
      <c r="A14" s="38"/>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29" t="s">
        <v>398</v>
      </c>
      <c r="AF14" s="28">
        <f>AF13/311</f>
        <v>0.909967845659164</v>
      </c>
      <c r="AG14" s="38"/>
      <c r="AH14" s="38"/>
      <c r="AI14" s="38"/>
      <c r="AJ14" s="47"/>
      <c r="AK14" s="47"/>
    </row>
    <row r="15" spans="1:37" ht="16">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47"/>
      <c r="AK15" s="47"/>
    </row>
    <row r="16" spans="1:37" ht="16">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47"/>
      <c r="AK16" s="47"/>
    </row>
    <row r="17" spans="1:37" ht="16">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47"/>
      <c r="AK17" s="47"/>
    </row>
    <row r="18" spans="1:37" ht="16">
      <c r="A18" s="146" t="s">
        <v>399</v>
      </c>
      <c r="B18" s="152"/>
      <c r="C18" s="38"/>
      <c r="D18" s="38"/>
      <c r="E18" s="38"/>
      <c r="F18" s="38"/>
      <c r="G18" s="38"/>
      <c r="H18" s="38"/>
      <c r="I18" s="38"/>
      <c r="J18" s="38"/>
      <c r="K18" s="146" t="s">
        <v>413</v>
      </c>
      <c r="L18" s="147"/>
      <c r="M18" s="38"/>
      <c r="N18" s="38"/>
      <c r="O18" s="38"/>
      <c r="P18" s="38"/>
      <c r="Q18" s="38"/>
      <c r="R18" s="38"/>
      <c r="S18" s="38"/>
      <c r="T18" s="38"/>
      <c r="U18" s="146" t="s">
        <v>412</v>
      </c>
      <c r="V18" s="147"/>
      <c r="W18" s="38"/>
      <c r="X18" s="38"/>
      <c r="Y18" s="38"/>
      <c r="Z18" s="38"/>
      <c r="AA18" s="38"/>
      <c r="AB18" s="38"/>
      <c r="AC18" s="38"/>
      <c r="AD18" s="38"/>
      <c r="AE18" s="38"/>
      <c r="AF18" s="38"/>
      <c r="AG18" s="38"/>
      <c r="AH18" s="38"/>
      <c r="AI18" s="38"/>
      <c r="AJ18" s="47"/>
      <c r="AK18" s="47"/>
    </row>
    <row r="19" spans="1:37" ht="16">
      <c r="A19" s="41" t="s">
        <v>93</v>
      </c>
      <c r="B19" s="39">
        <f>COUNTIFS('Q1'!AN:AN,"Nassau",'Q1'!AS:AS,"$0-$19,999")</f>
        <v>57</v>
      </c>
      <c r="C19" s="38"/>
      <c r="D19" s="38"/>
      <c r="E19" s="38"/>
      <c r="F19" s="38"/>
      <c r="G19" s="38"/>
      <c r="H19" s="38"/>
      <c r="I19" s="38"/>
      <c r="J19" s="38"/>
      <c r="K19" s="25" t="s">
        <v>414</v>
      </c>
      <c r="L19" s="34">
        <f>COUNTIFS('Q1'!AN:AN,"Nassau",'Q1'!AU:AU,"Employed for wages")</f>
        <v>94</v>
      </c>
      <c r="M19" s="38"/>
      <c r="N19" s="38"/>
      <c r="O19" s="38"/>
      <c r="P19" s="38"/>
      <c r="Q19" s="38"/>
      <c r="R19" s="38"/>
      <c r="S19" s="38"/>
      <c r="T19" s="38"/>
      <c r="U19" s="33" t="s">
        <v>85</v>
      </c>
      <c r="V19" s="34">
        <f>COUNTIFS('Q1'!AN:AN,"Nassau",'Q1'!AP:AP,"White/Caucasian")</f>
        <v>174</v>
      </c>
      <c r="W19" s="38"/>
      <c r="X19" s="38"/>
      <c r="Y19" s="38"/>
      <c r="Z19" s="38"/>
      <c r="AA19" s="38"/>
      <c r="AB19" s="38"/>
      <c r="AC19" s="38"/>
      <c r="AD19" s="38"/>
      <c r="AE19" s="38"/>
      <c r="AF19" s="38"/>
      <c r="AG19" s="38"/>
      <c r="AH19" s="38"/>
      <c r="AI19" s="38"/>
      <c r="AJ19" s="47"/>
      <c r="AK19" s="47"/>
    </row>
    <row r="20" spans="1:37" ht="16">
      <c r="A20" s="33" t="s">
        <v>96</v>
      </c>
      <c r="B20" s="34">
        <f>COUNTIFS('Q1'!AN:AN,"Nassau",'Q1'!AS:AS,"$20,000 to $34,999")</f>
        <v>30</v>
      </c>
      <c r="C20" s="38"/>
      <c r="D20" s="38"/>
      <c r="E20" s="38"/>
      <c r="F20" s="38"/>
      <c r="G20" s="38"/>
      <c r="H20" s="38"/>
      <c r="I20" s="38"/>
      <c r="J20" s="38"/>
      <c r="K20" s="25" t="s">
        <v>113</v>
      </c>
      <c r="L20" s="34">
        <f>COUNTIFS('Q1'!AN:AN,"Nassau",'Q1'!AU:AU,"Self-employed")</f>
        <v>29</v>
      </c>
      <c r="M20" s="38"/>
      <c r="N20" s="38"/>
      <c r="O20" s="38"/>
      <c r="P20" s="38"/>
      <c r="Q20" s="38"/>
      <c r="R20" s="38"/>
      <c r="S20" s="38"/>
      <c r="T20" s="38"/>
      <c r="U20" s="33" t="s">
        <v>97</v>
      </c>
      <c r="V20" s="34">
        <f>COUNTIFS('Q1'!AN:AN,"Nassau",'Q1'!AP:AP,"Black/African American")</f>
        <v>29</v>
      </c>
      <c r="W20" s="38"/>
      <c r="X20" s="38"/>
      <c r="Y20" s="38"/>
      <c r="Z20" s="38"/>
      <c r="AA20" s="38"/>
      <c r="AB20" s="38"/>
      <c r="AC20" s="38"/>
      <c r="AD20" s="38"/>
      <c r="AE20" s="38"/>
      <c r="AF20" s="38"/>
      <c r="AG20" s="38"/>
      <c r="AH20" s="38"/>
      <c r="AI20" s="38"/>
      <c r="AJ20" s="47"/>
      <c r="AK20" s="47"/>
    </row>
    <row r="21" spans="1:37" ht="16">
      <c r="A21" s="33" t="s">
        <v>104</v>
      </c>
      <c r="B21" s="34">
        <f>COUNTIFS('Q1'!AN:AN,"Nassau",'Q1'!AS:AS,"$35,000 to $49,999")</f>
        <v>26</v>
      </c>
      <c r="C21" s="38"/>
      <c r="D21" s="38"/>
      <c r="E21" s="38"/>
      <c r="F21" s="38"/>
      <c r="G21" s="38"/>
      <c r="H21" s="38"/>
      <c r="I21" s="38"/>
      <c r="J21" s="38"/>
      <c r="K21" s="25" t="s">
        <v>95</v>
      </c>
      <c r="L21" s="34">
        <f>COUNTIFS('Q1'!AN:AN,"Nassau",'Q1'!AU:AU,"Student")</f>
        <v>9</v>
      </c>
      <c r="M21" s="38"/>
      <c r="N21" s="38"/>
      <c r="O21" s="38"/>
      <c r="P21" s="38"/>
      <c r="Q21" s="38"/>
      <c r="R21" s="38"/>
      <c r="S21" s="38"/>
      <c r="T21" s="38"/>
      <c r="U21" s="33" t="s">
        <v>92</v>
      </c>
      <c r="V21" s="34">
        <f>COUNTIFS('Q1'!AN:AN,"Nassau",'Q1'!AP:AP,"Asian/Pacific Islander")</f>
        <v>27</v>
      </c>
      <c r="W21" s="38"/>
      <c r="X21" s="38"/>
      <c r="Y21" s="38"/>
      <c r="Z21" s="38"/>
      <c r="AA21" s="38"/>
      <c r="AB21" s="38"/>
      <c r="AC21" s="38"/>
      <c r="AD21" s="38"/>
      <c r="AE21" s="38"/>
      <c r="AF21" s="38"/>
      <c r="AG21" s="38"/>
      <c r="AH21" s="38"/>
      <c r="AI21" s="38"/>
      <c r="AJ21" s="47"/>
      <c r="AK21" s="47"/>
    </row>
    <row r="22" spans="1:37" ht="16">
      <c r="A22" s="33" t="s">
        <v>100</v>
      </c>
      <c r="B22" s="34">
        <f>COUNTIFS('Q1'!AN:AN,"Nassau",'Q1'!AS:AS,"$50,000 to $74,999")</f>
        <v>38</v>
      </c>
      <c r="C22" s="38"/>
      <c r="D22" s="38"/>
      <c r="E22" s="38"/>
      <c r="F22" s="38"/>
      <c r="G22" s="38"/>
      <c r="H22" s="38"/>
      <c r="I22" s="38"/>
      <c r="J22" s="38"/>
      <c r="K22" s="25" t="s">
        <v>106</v>
      </c>
      <c r="L22" s="34">
        <f>COUNTIFS('Q1'!AN:AN,"Nassau",'Q1'!AU:AU,"retired")</f>
        <v>137</v>
      </c>
      <c r="M22" s="38"/>
      <c r="N22" s="38"/>
      <c r="O22" s="38"/>
      <c r="P22" s="38"/>
      <c r="Q22" s="38"/>
      <c r="R22" s="38"/>
      <c r="S22" s="38"/>
      <c r="T22" s="38"/>
      <c r="U22" s="33" t="s">
        <v>110</v>
      </c>
      <c r="V22" s="34">
        <f>COUNTIFS('Q1'!AN:AN,"Nassau",'Q1'!AP:AP,"Native American")</f>
        <v>6</v>
      </c>
      <c r="W22" s="38"/>
      <c r="X22" s="38"/>
      <c r="Y22" s="38"/>
      <c r="Z22" s="38"/>
      <c r="AA22" s="38"/>
      <c r="AB22" s="38"/>
      <c r="AC22" s="38"/>
      <c r="AD22" s="38"/>
      <c r="AE22" s="38"/>
      <c r="AF22" s="38"/>
      <c r="AG22" s="38"/>
      <c r="AH22" s="38"/>
      <c r="AI22" s="38"/>
      <c r="AJ22" s="47"/>
      <c r="AK22" s="47"/>
    </row>
    <row r="23" spans="1:37" ht="16">
      <c r="A23" s="33" t="s">
        <v>101</v>
      </c>
      <c r="B23" s="34">
        <f>COUNTIFS('Q1'!AN:AN,"Nassau",'Q1'!AS:AS,"$75,000 to $125,000")</f>
        <v>58</v>
      </c>
      <c r="C23" s="38"/>
      <c r="D23" s="38"/>
      <c r="E23" s="38"/>
      <c r="F23" s="38"/>
      <c r="G23" s="38"/>
      <c r="H23" s="38"/>
      <c r="I23" s="38"/>
      <c r="J23" s="38"/>
      <c r="K23" s="25" t="s">
        <v>415</v>
      </c>
      <c r="L23" s="34">
        <f>COUNTIFS('Q1'!AN:AN,"Nassau",'Q1'!AU:AU,"Military")</f>
        <v>0</v>
      </c>
      <c r="M23" s="38"/>
      <c r="N23" s="38"/>
      <c r="O23" s="38"/>
      <c r="P23" s="38"/>
      <c r="Q23" s="38"/>
      <c r="R23" s="38"/>
      <c r="S23" s="38"/>
      <c r="T23" s="38"/>
      <c r="U23" s="33" t="s">
        <v>107</v>
      </c>
      <c r="V23" s="34">
        <f>COUNTIFS('Q1'!AN:AN,"Nassau",'Q1'!AP:AP,"Multi-racial")</f>
        <v>21</v>
      </c>
      <c r="W23" s="38"/>
      <c r="X23" s="38"/>
      <c r="Y23" s="38"/>
      <c r="Z23" s="38"/>
      <c r="AA23" s="38"/>
      <c r="AB23" s="38"/>
      <c r="AC23" s="38"/>
      <c r="AD23" s="38"/>
      <c r="AE23" s="38"/>
      <c r="AF23" s="38"/>
      <c r="AG23" s="38"/>
      <c r="AH23" s="38"/>
      <c r="AI23" s="38"/>
      <c r="AJ23" s="47"/>
      <c r="AK23" s="47"/>
    </row>
    <row r="24" spans="1:37" ht="16.5" thickBot="1">
      <c r="A24" s="33" t="s">
        <v>88</v>
      </c>
      <c r="B24" s="34">
        <f>COUNTIFS('Q1'!AN:AN,"Nassau",'Q1'!AS:AS,"Over $125,000")</f>
        <v>32</v>
      </c>
      <c r="C24" s="38"/>
      <c r="D24" s="38"/>
      <c r="E24" s="38"/>
      <c r="F24" s="38"/>
      <c r="G24" s="38"/>
      <c r="H24" s="38"/>
      <c r="I24" s="38"/>
      <c r="J24" s="38"/>
      <c r="K24" s="25" t="s">
        <v>416</v>
      </c>
      <c r="L24" s="34">
        <f>COUNTIFS('Q1'!AN:AN,"Nassau",'Q1'!AU:AU,"Out of work and looking for work")</f>
        <v>14</v>
      </c>
      <c r="M24" s="38"/>
      <c r="N24" s="38"/>
      <c r="O24" s="38"/>
      <c r="P24" s="38"/>
      <c r="Q24" s="38"/>
      <c r="R24" s="38"/>
      <c r="S24" s="38"/>
      <c r="T24" s="38"/>
      <c r="U24" s="35" t="s">
        <v>116</v>
      </c>
      <c r="V24" s="34">
        <v>217</v>
      </c>
      <c r="W24" s="38"/>
      <c r="X24" s="38"/>
      <c r="Y24" s="38"/>
      <c r="Z24" s="38"/>
      <c r="AA24" s="38"/>
      <c r="AB24" s="38"/>
      <c r="AC24" s="38"/>
      <c r="AD24" s="38"/>
      <c r="AE24" s="38"/>
      <c r="AF24" s="38"/>
      <c r="AG24" s="38"/>
      <c r="AH24" s="38"/>
      <c r="AI24" s="38"/>
      <c r="AJ24" s="47"/>
      <c r="AK24" s="47"/>
    </row>
    <row r="25" spans="1:37" ht="16.5" thickBot="1">
      <c r="A25" s="29" t="s">
        <v>397</v>
      </c>
      <c r="B25" s="37">
        <f>SUM(B19:B24)</f>
        <v>241</v>
      </c>
      <c r="C25" s="38"/>
      <c r="D25" s="38"/>
      <c r="E25" s="38"/>
      <c r="F25" s="38"/>
      <c r="G25" s="38"/>
      <c r="H25" s="38"/>
      <c r="I25" s="38"/>
      <c r="J25" s="38"/>
      <c r="K25" s="25" t="s">
        <v>417</v>
      </c>
      <c r="L25" s="34">
        <f>COUNTIFS('Q1'!AN:AN,"Nassau",'Q1'!AU:AU,"Out of work, but not currently looking")</f>
        <v>10</v>
      </c>
      <c r="M25" s="38"/>
      <c r="N25" s="38"/>
      <c r="O25" s="38"/>
      <c r="P25" s="38"/>
      <c r="Q25" s="38"/>
      <c r="R25" s="38"/>
      <c r="S25" s="38"/>
      <c r="T25" s="38"/>
      <c r="U25" s="36" t="s">
        <v>397</v>
      </c>
      <c r="V25" s="37">
        <f>SUM(V19:V24)</f>
        <v>474</v>
      </c>
      <c r="W25" s="38"/>
      <c r="X25" s="38"/>
      <c r="Y25" s="38"/>
      <c r="Z25" s="38"/>
      <c r="AA25" s="38"/>
      <c r="AB25" s="38"/>
      <c r="AC25" s="38"/>
      <c r="AD25" s="38"/>
      <c r="AE25" s="38"/>
      <c r="AF25" s="38"/>
      <c r="AG25" s="38"/>
      <c r="AH25" s="38"/>
      <c r="AI25" s="38"/>
      <c r="AJ25" s="47"/>
      <c r="AK25" s="47"/>
    </row>
    <row r="26" spans="1:37" ht="16.5" thickBot="1">
      <c r="A26" s="29" t="s">
        <v>398</v>
      </c>
      <c r="B26" s="28">
        <f>B25/311</f>
        <v>0.77491961414791</v>
      </c>
      <c r="C26" s="38"/>
      <c r="D26" s="38"/>
      <c r="E26" s="38"/>
      <c r="F26" s="38"/>
      <c r="G26" s="38"/>
      <c r="H26" s="38"/>
      <c r="I26" s="38"/>
      <c r="J26" s="38"/>
      <c r="K26" s="29" t="s">
        <v>397</v>
      </c>
      <c r="L26" s="37">
        <f>SUM(L19:L25)</f>
        <v>293</v>
      </c>
      <c r="M26" s="38"/>
      <c r="N26" s="38"/>
      <c r="O26" s="38"/>
      <c r="P26" s="38"/>
      <c r="Q26" s="38"/>
      <c r="R26" s="38"/>
      <c r="S26" s="38"/>
      <c r="T26" s="38"/>
      <c r="U26" s="36" t="s">
        <v>398</v>
      </c>
      <c r="V26" s="28">
        <f>V25/311</f>
        <v>1.5241157556270097</v>
      </c>
      <c r="W26" s="38"/>
      <c r="X26" s="38"/>
      <c r="Y26" s="38"/>
      <c r="Z26" s="38"/>
      <c r="AA26" s="38"/>
      <c r="AB26" s="38"/>
      <c r="AC26" s="38"/>
      <c r="AD26" s="38"/>
      <c r="AE26" s="38"/>
      <c r="AF26" s="38"/>
      <c r="AG26" s="38"/>
      <c r="AH26" s="38"/>
      <c r="AI26" s="38"/>
      <c r="AJ26" s="47"/>
      <c r="AK26" s="47"/>
    </row>
    <row r="27" spans="1:37" ht="16.5" thickBot="1">
      <c r="A27" s="149" t="s">
        <v>400</v>
      </c>
      <c r="B27" s="149"/>
      <c r="C27" s="38"/>
      <c r="D27" s="38"/>
      <c r="E27" s="38"/>
      <c r="F27" s="38"/>
      <c r="G27" s="38"/>
      <c r="H27" s="38"/>
      <c r="I27" s="38"/>
      <c r="J27" s="38"/>
      <c r="K27" s="42" t="s">
        <v>398</v>
      </c>
      <c r="L27" s="43">
        <f>L26/311</f>
        <v>0.94212218649517687</v>
      </c>
      <c r="M27" s="38"/>
      <c r="N27" s="38"/>
      <c r="O27" s="38"/>
      <c r="P27" s="38"/>
      <c r="Q27" s="38"/>
      <c r="R27" s="38"/>
      <c r="S27" s="38"/>
      <c r="T27" s="38"/>
      <c r="U27" s="145" t="s">
        <v>420</v>
      </c>
      <c r="V27" s="145"/>
      <c r="W27" s="38"/>
      <c r="X27" s="38"/>
      <c r="Y27" s="38"/>
      <c r="Z27" s="38"/>
      <c r="AA27" s="38"/>
      <c r="AB27" s="38"/>
      <c r="AC27" s="38"/>
      <c r="AD27" s="38"/>
      <c r="AE27" s="38"/>
      <c r="AF27" s="38"/>
      <c r="AG27" s="38"/>
      <c r="AH27" s="38"/>
      <c r="AI27" s="38"/>
      <c r="AJ27" s="47"/>
      <c r="AK27" s="47"/>
    </row>
    <row r="28" spans="1:37" ht="16">
      <c r="A28" s="150"/>
      <c r="B28" s="150"/>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47"/>
      <c r="AK28" s="47"/>
    </row>
    <row r="29" spans="1:37" ht="16">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47"/>
      <c r="AK29" s="47"/>
    </row>
    <row r="30" spans="1:37" ht="16">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47"/>
      <c r="AK30" s="47"/>
    </row>
    <row r="31" spans="1:37">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row>
  </sheetData>
  <mergeCells count="11">
    <mergeCell ref="U27:V27"/>
    <mergeCell ref="AE2:AF2"/>
    <mergeCell ref="A2:B2"/>
    <mergeCell ref="A1:AF1"/>
    <mergeCell ref="A18:B18"/>
    <mergeCell ref="A27:B28"/>
    <mergeCell ref="K2:L2"/>
    <mergeCell ref="K18:L18"/>
    <mergeCell ref="U2:V2"/>
    <mergeCell ref="U8:V8"/>
    <mergeCell ref="U18:V1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1 . 1 1 0 . 2 8 3 2 . 2 5 ] ] > < / C u s t o m C o n t e n t > < / G e m i n i > 
</file>

<file path=customXml/item10.xml>��< ? x m l   v e r s i o n = " 1 . 0 "   e n c o d i n g = " U T F - 1 6 " ? > < G e m i n i   x m l n s = " h t t p : / / g e m i n i / p i v o t c u s t o m i z a t i o n / 9 9 e f 9 7 b 5 - 1 8 e 4 - 4 4 c 1 - a 1 b 0 - 6 8 c c c e d d 2 2 9 1 " > < C u s t o m C o n t e n t > < ! [ C D A T A [ < ? x m l   v e r s i o n = " 1 . 0 "   e n c o d i n g = " u t f - 1 6 " ? > < S e t t i n g s > < H S l i c e r s S h a p e > 0 ; 0 ; 0 ; 0 < / H S l i c e r s S h a p e > < V S l i c e r s S h a p e > 0 ; 0 ; 0 ; 0 < / V S l i c e r s S h a p e > < S l i c e r S h e e t N a m e > P T   Q 6 < / S l i c e r S h e e t N a m e > < S A H o s t H a s h > 1 6 2 2 0 4 6 7 5 4 < / S A H o s t H a s h > < G e m i n i F i e l d L i s t V i s i b l e > T r u e < / G e m i n i F i e l d L i s t V i s i b l e > < / S e t t i n g s > ] ] > < / 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T a b l e X M L _ T a b l e 7 " > < C u s t o m C o n t e n t > < ! [ C D A T A [ < T a b l e W i d g e t G r i d S e r i a l i z a t i o n   x m l n s : x s d = " h t t p : / / w w w . w 3 . o r g / 2 0 0 1 / X M L S c h e m a "   x m l n s : x s i = " h t t p : / / w w w . w 3 . o r g / 2 0 0 1 / X M L S c h e m a - i n s t a n c e " > < C o l u m n S u g g e s t e d T y p e > < i t e m > < k e y > < s t r i n g > R e s p o n d e n t I D < / s t r i n g > < / k e y > < v a l u e > < s t r i n g > B i g I n t < / s t r i n g > < / v a l u e > < / i t e m > < i t e m > < k e y > < s t r i n g > A s t h m a   l u n g   d i s e a s e < / s t r i n g > < / k e y > < v a l u e > < s t r i n g > W C h a r < / s t r i n g > < / v a l u e > < / i t e m > < i t e m > < k e y > < s t r i n g > C a n c e r < / s t r i n g > < / k e y > < v a l u e > < s t r i n g > W C h a r < / s t r i n g > < / v a l u e > < / i t e m > < i t e m > < k e y > < s t r i n g > H e a r t   d i s e a s e       s t r o k e < / s t r i n g > < / k e y > < v a l u e > < s t r i n g > W C h a r < / s t r i n g > < / v a l u e > < / i t e m > < i t e m > < k e y > < s t r i n g > S a f e t y < / s t r i n g > < / k e y > < v a l u e > < s t r i n g > W C h a r < / s t r i n g > < / v a l u e > < / i t e m > < i t e m > < k e y > < s t r i n g > H I V   A I D S       S e x u a l l y   T r a n s m i t t e d   D i s e a s e s   ( S T D s ) < / s t r i n g > < / k e y > < v a l u e > < s t r i n g > W C h a r < / s t r i n g > < / v a l u e > < / i t e m > < i t e m > < k e y > < s t r i n g > V a c c i n e   p r e v e n t a b l e   d i s e a s e s < / s t r i n g > < / k e y > < v a l u e > < s t r i n g > W C h a r < / s t r i n g > < / v a l u e > < / i t e m > < i t e m > < k e y > < s t r i n g > C h i l d   h e a l t h       w e l l n e s s < / s t r i n g > < / k e y > < v a l u e > < s t r i n g > W C h a r < / s t r i n g > < / v a l u e > < / i t e m > < i t e m > < k e y > < s t r i n g > W o m e n  s   h e a l t h       w e l l n e s s < / s t r i n g > < / k e y > < v a l u e > < s t r i n g > W C h a r < / s t r i n g > < / v a l u e > < / i t e m > < i t e m > < k e y > < s t r i n g > D i a b e t e s < / s t r i n g > < / k e y > < v a l u e > < s t r i n g > W C h a r < / s t r i n g > < / v a l u e > < / i t e m > < i t e m > < k e y > < s t r i n g > M e n t a l   h e a l t h   d e p r e s s i o n   s u i c i d e < / s t r i n g > < / k e y > < v a l u e > < s t r i n g > W C h a r < / s t r i n g > < / v a l u e > < / i t e m > < i t e m > < k e y > < s t r i n g > D r u g s       a l c o h o l   a b u s e < / s t r i n g > < / k e y > < v a l u e > < s t r i n g > W C h a r < / s t r i n g > < / v a l u e > < / i t e m > < i t e m > < k e y > < s t r i n g > E n v i r o n m e n t a l   h a z a r d s < / s t r i n g > < / k e y > < v a l u e > < s t r i n g > W C h a r < / s t r i n g > < / v a l u e > < / i t e m > < i t e m > < k e y > < s t r i n g > O b e s i t y   w e i g h t   l o s s   i s s u e s < / s t r i n g > < / k e y > < v a l u e > < s t r i n g > W C h a r < / s t r i n g > < / v a l u e > < / i t e m > < i t e m > < k e y > < s t r i n g > A s t h m a   l u n g   d i s e a s e 2 < / s t r i n g > < / k e y > < v a l u e > < s t r i n g > W C h a r < / s t r i n g > < / v a l u e > < / i t e m > < i t e m > < k e y > < s t r i n g > C a n c e r 3 < / s t r i n g > < / k e y > < v a l u e > < s t r i n g > W C h a r < / s t r i n g > < / v a l u e > < / i t e m > < i t e m > < k e y > < s t r i n g > H e a r t   d i s e a s e       s t r o k e 4 < / s t r i n g > < / k e y > < v a l u e > < s t r i n g > W C h a r < / s t r i n g > < / v a l u e > < / i t e m > < i t e m > < k e y > < s t r i n g > S a f e t y 5 < / s t r i n g > < / k e y > < v a l u e > < s t r i n g > W C h a r < / s t r i n g > < / v a l u e > < / i t e m > < i t e m > < k e y > < s t r i n g > H I V   A I D S       S e x u a l l y   T r a n s m i t t e d   D i s e a s e s   ( S T D s ) 6 < / s t r i n g > < / k e y > < v a l u e > < s t r i n g > W C h a r < / s t r i n g > < / v a l u e > < / i t e m > < i t e m > < k e y > < s t r i n g > V a c c i n e   p r e v e n t a b l e   d i s e a s e s 7 < / s t r i n g > < / k e y > < v a l u e > < s t r i n g > W C h a r < / s t r i n g > < / v a l u e > < / i t e m > < i t e m > < k e y > < s t r i n g > C h i l d   h e a l t h       w e l l n e s s 8 < / s t r i n g > < / k e y > < v a l u e > < s t r i n g > W C h a r < / s t r i n g > < / v a l u e > < / i t e m > < i t e m > < k e y > < s t r i n g > W o m e n  s   h e a l t h       w e l l n e s s 9 < / s t r i n g > < / k e y > < v a l u e > < s t r i n g > W C h a r < / s t r i n g > < / v a l u e > < / i t e m > < i t e m > < k e y > < s t r i n g > D i a b e t e s 1 0 < / s t r i n g > < / k e y > < v a l u e > < s t r i n g > W C h a r < / s t r i n g > < / v a l u e > < / i t e m > < i t e m > < k e y > < s t r i n g > M e n t a l   h e a l t h   d e p r e s s i o n   s u i c i d e 1 1 < / s t r i n g > < / k e y > < v a l u e > < s t r i n g > W C h a r < / s t r i n g > < / v a l u e > < / i t e m > < i t e m > < k e y > < s t r i n g > D r u g s       a l c o h o l   a b u s e 1 2 < / s t r i n g > < / k e y > < v a l u e > < s t r i n g > W C h a r < / s t r i n g > < / v a l u e > < / i t e m > < i t e m > < k e y > < s t r i n g > E n v i r o n m e n t a l   h a z a r d s 1 3 < / s t r i n g > < / k e y > < v a l u e > < s t r i n g > W C h a r < / s t r i n g > < / v a l u e > < / i t e m > < i t e m > < k e y > < s t r i n g > O b e s i t y   w e i g h t   l o s s   i s s u e s 1 4 < / s t r i n g > < / k e y > < v a l u e > < s t r i n g > W C h a r < / s t r i n g > < / v a l u e > < / i t e m > < i t e m > < k e y > < s t r i n g > C u l t u r a l   r e l i g i o u s   b e l i e f s < / s t r i n g > < / k e y > < v a l u e > < s t r i n g > W C h a r < / s t r i n g > < / v a l u e > < / i t e m > < i t e m > < k e y > < s t r i n g > L a c k   o f   a v a i l a b i l i t y   o f   d o c t o r s < / s t r i n g > < / k e y > < v a l u e > < s t r i n g > W C h a r < / s t r i n g > < / v a l u e > < / i t e m > < i t e m > < k e y > < s t r i n g > U n a b l e   t o   p a y   c o - p a y s   d e d u c t i b l e s < / s t r i n g > < / k e y > < v a l u e > < s t r i n g > W C h a r < / s t r i n g > < / v a l u e > < / i t e m > < i t e m > < k e y > < s t r i n g > D o n  t   k n o w   h o w   t o   f i n d   d o c t o r s < / s t r i n g > < / k e y > < v a l u e > < s t r i n g > W C h a r < / s t r i n g > < / v a l u e > < / i t e m > < i t e m > < k e y > < s t r i n g > L a n g u a g e   b a r r i e r s < / s t r i n g > < / k e y > < v a l u e > < s t r i n g > W C h a r < / s t r i n g > < / v a l u e > < / i t e m > < i t e m > < k e y > < s t r i n g > T h e r e   a r e   n o   b a r r i e r s < / s t r i n g > < / k e y > < v a l u e > < s t r i n g > W C h a r < / s t r i n g > < / v a l u e > < / i t e m > < i t e m > < k e y > < s t r i n g > D o n  t   u n d e r s t a n d   n e e d   t o   s e e   a   d o c t o r < / s t r i n g > < / k e y > < v a l u e > < s t r i n g > W C h a r < / s t r i n g > < / v a l u e > < / i t e m > < i t e m > < k e y > < s t r i n g > N o   i n s u r a n c e < / s t r i n g > < / k e y > < v a l u e > < s t r i n g > W C h a r < / s t r i n g > < / v a l u e > < / i t e m > < i t e m > < k e y > < s t r i n g > T r a n s p o r t a t i o n < / s t r i n g > < / k e y > < v a l u e > < s t r i n g > W C h a r < / s t r i n g > < / v a l u e > < / i t e m > < i t e m > < k e y > < s t r i n g > F e a r   ( e   g     n o t   r e a d y   t o   f a c e   d i s c u s s   h e a l t h   p r o b l e m ) < / s t r i n g > < / k e y > < v a l u e > < s t r i n g > W C h a r < / s t r i n g > < / v a l u e > < / i t e m > < i t e m > < k e y > < s t r i n g > C l e a n   a i r       w a t e r < / s t r i n g > < / k e y > < v a l u e > < s t r i n g > W C h a r < / s t r i n g > < / v a l u e > < / i t e m > < i t e m > < k e y > < s t r i n g > M e n t a l   h e a l t h   s e r v i c e s < / s t r i n g > < / k e y > < v a l u e > < s t r i n g > W C h a r < / s t r i n g > < / v a l u e > < / i t e m > < i t e m > < k e y > < s t r i n g > S m o k i n g   c e s s a t i o n   p r o g r a m s < / s t r i n g > < / k e y > < v a l u e > < s t r i n g > W C h a r < / s t r i n g > < / v a l u e > < / i t e m > < i t e m > < k e y > < s t r i n g > D r u g       a l c o h o l   r e h a b i l i t a t i o n   s e r v i c e s < / s t r i n g > < / k e y > < v a l u e > < s t r i n g > W C h a r < / s t r i n g > < / v a l u e > < / i t e m > < i t e m > < k e y > < s t r i n g > R e c r e a t i o n   f a c i l i t i e s < / s t r i n g > < / k e y > < v a l u e > < s t r i n g > W C h a r < / s t r i n g > < / v a l u e > < / i t e m > < i t e m > < k e y > < s t r i n g > T r a n s p o r t a t i o n 1 5 < / s t r i n g > < / k e y > < v a l u e > < s t r i n g > W C h a r < / s t r i n g > < / v a l u e > < / i t e m > < i t e m > < k e y > < s t r i n g > H e a l t h i e r   f o o d   c h o i c e s < / s t r i n g > < / k e y > < v a l u e > < s t r i n g > W C h a r < / s t r i n g > < / v a l u e > < / i t e m > < i t e m > < k e y > < s t r i n g > S a f e   c h i l d c a r e   o p t i o n s < / s t r i n g > < / k e y > < v a l u e > < s t r i n g > W C h a r < / s t r i n g > < / v a l u e > < / i t e m > < i t e m > < k e y > < s t r i n g > W e i g h t   l o s s   p r o g r a m s < / s t r i n g > < / k e y > < v a l u e > < s t r i n g > W C h a r < / s t r i n g > < / v a l u e > < / i t e m > < i t e m > < k e y > < s t r i n g > J o b   o p p o r t u n i t i e s < / s t r i n g > < / k e y > < v a l u e > < s t r i n g > W C h a r < / s t r i n g > < / v a l u e > < / i t e m > < i t e m > < k e y > < s t r i n g > S a f e   p l a c e s   t o   w a l k   p l a y < / s t r i n g > < / k e y > < v a l u e > < s t r i n g > W C h a r < / s t r i n g > < / v a l u e > < / i t e m > < i t e m > < k e y > < s t r i n g > S a f e   w o r k s i t e s < / s t r i n g > < / k e y > < v a l u e > < s t r i n g > W C h a r < / s t r i n g > < / v a l u e > < / i t e m > < i t e m > < k e y > < s t r i n g > B l o o d   p r e s s u r e < / s t r i n g > < / k e y > < v a l u e > < s t r i n g > W C h a r < / s t r i n g > < / v a l u e > < / i t e m > < i t e m > < k e y > < s t r i n g > E a t i n g   d i s o r d e r s < / s t r i n g > < / k e y > < v a l u e > < s t r i n g > W C h a r < / s t r i n g > < / v a l u e > < / i t e m > < i t e m > < k e y > < s t r i n g > M e n t a l   h e a l t h   d e p r e s s i o n < / s t r i n g > < / k e y > < v a l u e > < s t r i n g > W C h a r < / s t r i n g > < / v a l u e > < / i t e m > < i t e m > < k e y > < s t r i n g > C a n c e r 1 6 < / s t r i n g > < / k e y > < v a l u e > < s t r i n g > W C h a r < / s t r i n g > < / v a l u e > < / i t e m > < i t e m > < k e y > < s t r i n g > E m e r g e n c y   p r e p a r e d n e s s < / s t r i n g > < / k e y > < v a l u e > < s t r i n g > W C h a r < / s t r i n g > < / v a l u e > < / i t e m > < i t e m > < k e y > < s t r i n g > N u t r i t i o n < / s t r i n g > < / k e y > < v a l u e > < s t r i n g > W C h a r < / s t r i n g > < / v a l u e > < / i t e m > < i t e m > < k e y > < s t r i n g > C h o l e s t e r o l < / s t r i n g > < / k e y > < v a l u e > < s t r i n g > W C h a r < / s t r i n g > < / v a l u e > < / i t e m > < i t e m > < k e y > < s t r i n g > E x e r c i s e   p h y s i c a l   a c t i v i t y < / s t r i n g > < / k e y > < v a l u e > < s t r i n g > W C h a r < / s t r i n g > < / v a l u e > < / i t e m > < i t e m > < k e y > < s t r i n g > P r e n a t a l   c a r e < / s t r i n g > < / k e y > < v a l u e > < s t r i n g > W C h a r < / s t r i n g > < / v a l u e > < / i t e m > < i t e m > < k e y > < s t r i n g > D e n t a l   s c r e e n i n g s < / s t r i n g > < / k e y > < v a l u e > < s t r i n g > W C h a r < / s t r i n g > < / v a l u e > < / i t e m > < i t e m > < k e y > < s t r i n g > H e a r t   d i s e a s e < / s t r i n g > < / k e y > < v a l u e > < s t r i n g > W C h a r < / s t r i n g > < / v a l u e > < / i t e m > < i t e m > < k e y > < s t r i n g > S u i c i d e   p r e v e n t i o n < / s t r i n g > < / k e y > < v a l u e > < s t r i n g > W C h a r < / s t r i n g > < / v a l u e > < / i t e m > < i t e m > < k e y > < s t r i n g > D i a b e t e s 1 7 < / s t r i n g > < / k e y > < v a l u e > < s t r i n g > W C h a r < / s t r i n g > < / v a l u e > < / i t e m > < i t e m > < k e y > < s t r i n g > H I V   A I D S       S e x u a l l y   T r a n s m i t t e d   D i s e a s e s   ( S T D s ) 1 8 < / s t r i n g > < / k e y > < v a l u e > < s t r i n g > W C h a r < / s t r i n g > < / v a l u e > < / i t e m > < i t e m > < k e y > < s t r i n g > V a c c i n a t i o n   i m m u n i z a t i o n s < / s t r i n g > < / k e y > < v a l u e > < s t r i n g > W C h a r < / s t r i n g > < / v a l u e > < / i t e m > < i t e m > < k e y > < s t r i n g > D i s e a s e   o u t b r e a k   i n f o r m a t i o n < / s t r i n g > < / k e y > < v a l u e > < s t r i n g > W C h a r < / s t r i n g > < / v a l u e > < / i t e m > < i t e m > < k e y > < s t r i n g > I m p o r t a n c e   o f   r o u t i n e   w e l l   c h e c k u p s < / s t r i n g > < / k e y > < v a l u e > < s t r i n g > W C h a r < / s t r i n g > < / v a l u e > < / i t e m > < i t e m > < k e y > < s t r i n g > D r u g   a n d   a l c o h o l < / s t r i n g > < / k e y > < v a l u e > < s t r i n g > W C h a r < / s t r i n g > < / v a l u e > < / i t e m > < i t e m > < k e y > < s t r i n g > D o c t o r   h e a l t h   p r o f e s s i o n a l < / s t r i n g > < / k e y > < v a l u e > < s t r i n g > W C h a r < / s t r i n g > < / v a l u e > < / i t e m > < i t e m > < k e y > < s t r i n g > L i b r a r y < / s t r i n g > < / k e y > < v a l u e > < s t r i n g > W C h a r < / s t r i n g > < / v a l u e > < / i t e m > < i t e m > < k e y > < s t r i n g > S o c i a l   M e d i a   ( F a c e b o o k     T w i t t e r     e t c   ) < / s t r i n g > < / k e y > < v a l u e > < s t r i n g > W C h a r < / s t r i n g > < / v a l u e > < / i t e m > < i t e m > < k e y > < s t r i n g > F a m i l y   o r   f r i e n d s < / s t r i n g > < / k e y > < v a l u e > < s t r i n g > W C h a r < / s t r i n g > < / v a l u e > < / i t e m > < i t e m > < k e y > < s t r i n g > N e w s p a p e r   m a g a z i n e s < / s t r i n g > < / k e y > < v a l u e > < s t r i n g > W C h a r < / s t r i n g > < / v a l u e > < / i t e m > < i t e m > < k e y > < s t r i n g > T e l e v i s i o n < / s t r i n g > < / k e y > < v a l u e > < s t r i n g > W C h a r < / s t r i n g > < / v a l u e > < / i t e m > < i t e m > < k e y > < s t r i n g > H e a l t h   D e p a r t m e n t < / s t r i n g > < / k e y > < v a l u e > < s t r i n g > W C h a r < / s t r i n g > < / v a l u e > < / i t e m > < i t e m > < k e y > < s t r i n g > R a d i o < / s t r i n g > < / k e y > < v a l u e > < s t r i n g > W C h a r < / s t r i n g > < / v a l u e > < / i t e m > < i t e m > < k e y > < s t r i n g > W o r k s i t e < / s t r i n g > < / k e y > < v a l u e > < s t r i n g > W C h a r < / s t r i n g > < / v a l u e > < / i t e m > < i t e m > < k e y > < s t r i n g > H o s p i t a l < / s t r i n g > < / k e y > < v a l u e > < s t r i n g > W C h a r < / s t r i n g > < / v a l u e > < / i t e m > < i t e m > < k e y > < s t r i n g > R e l i g i o u s   o r g a n i z a t i o n < / s t r i n g > < / k e y > < v a l u e > < s t r i n g > W C h a r < / s t r i n g > < / v a l u e > < / i t e m > < i t e m > < k e y > < s t r i n g > I n t e r n e t < / s t r i n g > < / k e y > < v a l u e > < s t r i n g > W C h a r < / s t r i n g > < / v a l u e > < / i t e m > < i t e m > < k e y > < s t r i n g > S c h o o l   c o l l e g e < / s t r i n g > < / k e y > < v a l u e > < s t r i n g > W C h a r < / s t r i n g > < / v a l u e > < / i t e m > < i t e m > < k e y > < s t r i n g > R e s p o n s e < / s t r i n g > < / k e y > < v a l u e > < s t r i n g > W C h a r < / s t r i n g > < / v a l u e > < / i t e m > < i t e m > < k e y > < s t r i n g > O p e n - E n d e d   R e s p o n s e < / s t r i n g > < / k e y > < v a l u e > < s t r i n g > B i g I n t < / s t r i n g > < / v a l u e > < / i t e m > < i t e m > < k e y > < s t r i n g > R e s p o n s e 1 9 < / s t r i n g > < / k e y > < v a l u e > < s t r i n g > W C h a r < / s t r i n g > < / v a l u e > < / i t e m > < i t e m > < k e y > < s t r i n g > R e s p o n s e 2 0 < / s t r i n g > < / k e y > < v a l u e > < s t r i n g > W C h a r < / s t r i n g > < / v a l u e > < / i t e m > < i t e m > < k e y > < s t r i n g > R e s p o n s e 2 1 < / s t r i n g > < / k e y > < v a l u e > < s t r i n g > W C h a r < / s t r i n g > < / v a l u e > < / i t e m > < i t e m > < k e y > < s t r i n g > R e s p o n s e 2 2 < / s t r i n g > < / k e y > < v a l u e > < s t r i n g > W C h a r < / s t r i n g > < / v a l u e > < / i t e m > < i t e m > < k e y > < s t r i n g > L a n g u a g e < / s t r i n g > < / k e y > < v a l u e > < s t r i n g > W C h a r < / s t r i n g > < / v a l u e > < / i t e m > < i t e m > < k e y > < s t r i n g > R e s p o n s e 2 3 < / s t r i n g > < / k e y > < v a l u e > < s t r i n g > W C h a r < / s t r i n g > < / v a l u e > < / i t e m > < i t e m > < k e y > < s t r i n g > R e s p o n s e 2 4 < / s t r i n g > < / k e y > < v a l u e > < s t r i n g > W C h a r < / s t r i n g > < / v a l u e > < / i t e m > < i t e m > < k e y > < s t r i n g > R e s p o n s e 2 5 < / s t r i n g > < / k e y > < v a l u e > < s t r i n g > W C h a r < / s t r i n g > < / v a l u e > < / i t e m > < i t e m > < k e y > < s t r i n g > R e s p o n s e 2 6 < / s t r i n g > < / k e y > < v a l u e > < s t r i n g > W C h a r < / s t r i n g > < / v a l u e > < / i t e m > < i t e m > < k e y > < s t r i n g > R e s p o n s e 2 7 < / s t r i n g > < / k e y > < v a l u e > < s t r i n g > W C h a r < / s t r i n g > < / v a l u e > < / i t e m > < / C o l u m n S u g g e s t e d T y p e > < C o l u m n F o r m a t   / > < C o l u m n A c c u r a c y   / > < C o l u m n C u r r e n c y S y m b o l   / > < C o l u m n P o s i t i v e P a t t e r n   / > < C o l u m n N e g a t i v e P a t t e r n   / > < C o l u m n W i d t h s > < i t e m > < k e y > < s t r i n g > R e s p o n d e n t I D < / s t r i n g > < / k e y > < v a l u e > < i n t > - 1 < / i n t > < / v a l u e > < / i t e m > < i t e m > < k e y > < s t r i n g > A s t h m a   l u n g   d i s e a s e < / s t r i n g > < / k e y > < v a l u e > < i n t > - 1 < / i n t > < / v a l u e > < / i t e m > < i t e m > < k e y > < s t r i n g > C a n c e r < / s t r i n g > < / k e y > < v a l u e > < i n t > - 1 < / i n t > < / v a l u e > < / i t e m > < i t e m > < k e y > < s t r i n g > H e a r t   d i s e a s e       s t r o k e < / s t r i n g > < / k e y > < v a l u e > < i n t > - 1 < / i n t > < / v a l u e > < / i t e m > < i t e m > < k e y > < s t r i n g > S a f e t y < / s t r i n g > < / k e y > < v a l u e > < i n t > - 1 < / i n t > < / v a l u e > < / i t e m > < i t e m > < k e y > < s t r i n g > H I V   A I D S       S e x u a l l y   T r a n s m i t t e d   D i s e a s e s   ( S T D s ) < / s t r i n g > < / k e y > < v a l u e > < i n t > - 1 < / i n t > < / v a l u e > < / i t e m > < i t e m > < k e y > < s t r i n g > V a c c i n e   p r e v e n t a b l e   d i s e a s e s < / s t r i n g > < / k e y > < v a l u e > < i n t > - 1 < / i n t > < / v a l u e > < / i t e m > < i t e m > < k e y > < s t r i n g > C h i l d   h e a l t h       w e l l n e s s < / s t r i n g > < / k e y > < v a l u e > < i n t > - 1 < / i n t > < / v a l u e > < / i t e m > < i t e m > < k e y > < s t r i n g > W o m e n  s   h e a l t h       w e l l n e s s < / s t r i n g > < / k e y > < v a l u e > < i n t > - 1 < / i n t > < / v a l u e > < / i t e m > < i t e m > < k e y > < s t r i n g > D i a b e t e s < / s t r i n g > < / k e y > < v a l u e > < i n t > - 1 < / i n t > < / v a l u e > < / i t e m > < i t e m > < k e y > < s t r i n g > M e n t a l   h e a l t h   d e p r e s s i o n   s u i c i d e < / s t r i n g > < / k e y > < v a l u e > < i n t > - 1 < / i n t > < / v a l u e > < / i t e m > < i t e m > < k e y > < s t r i n g > D r u g s       a l c o h o l   a b u s e < / s t r i n g > < / k e y > < v a l u e > < i n t > - 1 < / i n t > < / v a l u e > < / i t e m > < i t e m > < k e y > < s t r i n g > E n v i r o n m e n t a l   h a z a r d s < / s t r i n g > < / k e y > < v a l u e > < i n t > - 1 < / i n t > < / v a l u e > < / i t e m > < i t e m > < k e y > < s t r i n g > O b e s i t y   w e i g h t   l o s s   i s s u e s < / s t r i n g > < / k e y > < v a l u e > < i n t > - 1 < / i n t > < / v a l u e > < / i t e m > < i t e m > < k e y > < s t r i n g > A s t h m a   l u n g   d i s e a s e 2 < / s t r i n g > < / k e y > < v a l u e > < i n t > - 1 < / i n t > < / v a l u e > < / i t e m > < i t e m > < k e y > < s t r i n g > C a n c e r 3 < / s t r i n g > < / k e y > < v a l u e > < i n t > - 1 < / i n t > < / v a l u e > < / i t e m > < i t e m > < k e y > < s t r i n g > H e a r t   d i s e a s e       s t r o k e 4 < / s t r i n g > < / k e y > < v a l u e > < i n t > - 1 < / i n t > < / v a l u e > < / i t e m > < i t e m > < k e y > < s t r i n g > S a f e t y 5 < / s t r i n g > < / k e y > < v a l u e > < i n t > - 1 < / i n t > < / v a l u e > < / i t e m > < i t e m > < k e y > < s t r i n g > H I V   A I D S       S e x u a l l y   T r a n s m i t t e d   D i s e a s e s   ( S T D s ) 6 < / s t r i n g > < / k e y > < v a l u e > < i n t > - 1 < / i n t > < / v a l u e > < / i t e m > < i t e m > < k e y > < s t r i n g > V a c c i n e   p r e v e n t a b l e   d i s e a s e s 7 < / s t r i n g > < / k e y > < v a l u e > < i n t > - 1 < / i n t > < / v a l u e > < / i t e m > < i t e m > < k e y > < s t r i n g > C h i l d   h e a l t h       w e l l n e s s 8 < / s t r i n g > < / k e y > < v a l u e > < i n t > - 1 < / i n t > < / v a l u e > < / i t e m > < i t e m > < k e y > < s t r i n g > W o m e n  s   h e a l t h       w e l l n e s s 9 < / s t r i n g > < / k e y > < v a l u e > < i n t > - 1 < / i n t > < / v a l u e > < / i t e m > < i t e m > < k e y > < s t r i n g > D i a b e t e s 1 0 < / s t r i n g > < / k e y > < v a l u e > < i n t > - 1 < / i n t > < / v a l u e > < / i t e m > < i t e m > < k e y > < s t r i n g > M e n t a l   h e a l t h   d e p r e s s i o n   s u i c i d e 1 1 < / s t r i n g > < / k e y > < v a l u e > < i n t > - 1 < / i n t > < / v a l u e > < / i t e m > < i t e m > < k e y > < s t r i n g > D r u g s       a l c o h o l   a b u s e 1 2 < / s t r i n g > < / k e y > < v a l u e > < i n t > - 1 < / i n t > < / v a l u e > < / i t e m > < i t e m > < k e y > < s t r i n g > E n v i r o n m e n t a l   h a z a r d s 1 3 < / s t r i n g > < / k e y > < v a l u e > < i n t > - 1 < / i n t > < / v a l u e > < / i t e m > < i t e m > < k e y > < s t r i n g > O b e s i t y   w e i g h t   l o s s   i s s u e s 1 4 < / s t r i n g > < / k e y > < v a l u e > < i n t > - 1 < / i n t > < / v a l u e > < / i t e m > < i t e m > < k e y > < s t r i n g > C u l t u r a l   r e l i g i o u s   b e l i e f s < / s t r i n g > < / k e y > < v a l u e > < i n t > - 1 < / i n t > < / v a l u e > < / i t e m > < i t e m > < k e y > < s t r i n g > L a c k   o f   a v a i l a b i l i t y   o f   d o c t o r s < / s t r i n g > < / k e y > < v a l u e > < i n t > - 1 < / i n t > < / v a l u e > < / i t e m > < i t e m > < k e y > < s t r i n g > U n a b l e   t o   p a y   c o - p a y s   d e d u c t i b l e s < / s t r i n g > < / k e y > < v a l u e > < i n t > - 1 < / i n t > < / v a l u e > < / i t e m > < i t e m > < k e y > < s t r i n g > D o n  t   k n o w   h o w   t o   f i n d   d o c t o r s < / s t r i n g > < / k e y > < v a l u e > < i n t > - 1 < / i n t > < / v a l u e > < / i t e m > < i t e m > < k e y > < s t r i n g > L a n g u a g e   b a r r i e r s < / s t r i n g > < / k e y > < v a l u e > < i n t > - 1 < / i n t > < / v a l u e > < / i t e m > < i t e m > < k e y > < s t r i n g > T h e r e   a r e   n o   b a r r i e r s < / s t r i n g > < / k e y > < v a l u e > < i n t > - 1 < / i n t > < / v a l u e > < / i t e m > < i t e m > < k e y > < s t r i n g > D o n  t   u n d e r s t a n d   n e e d   t o   s e e   a   d o c t o r < / s t r i n g > < / k e y > < v a l u e > < i n t > - 1 < / i n t > < / v a l u e > < / i t e m > < i t e m > < k e y > < s t r i n g > N o   i n s u r a n c e < / s t r i n g > < / k e y > < v a l u e > < i n t > - 1 < / i n t > < / v a l u e > < / i t e m > < i t e m > < k e y > < s t r i n g > T r a n s p o r t a t i o n < / s t r i n g > < / k e y > < v a l u e > < i n t > - 1 < / i n t > < / v a l u e > < / i t e m > < i t e m > < k e y > < s t r i n g > F e a r   ( e   g     n o t   r e a d y   t o   f a c e   d i s c u s s   h e a l t h   p r o b l e m ) < / s t r i n g > < / k e y > < v a l u e > < i n t > - 1 < / i n t > < / v a l u e > < / i t e m > < i t e m > < k e y > < s t r i n g > C l e a n   a i r       w a t e r < / s t r i n g > < / k e y > < v a l u e > < i n t > - 1 < / i n t > < / v a l u e > < / i t e m > < i t e m > < k e y > < s t r i n g > M e n t a l   h e a l t h   s e r v i c e s < / s t r i n g > < / k e y > < v a l u e > < i n t > - 1 < / i n t > < / v a l u e > < / i t e m > < i t e m > < k e y > < s t r i n g > S m o k i n g   c e s s a t i o n   p r o g r a m s < / s t r i n g > < / k e y > < v a l u e > < i n t > - 1 < / i n t > < / v a l u e > < / i t e m > < i t e m > < k e y > < s t r i n g > D r u g       a l c o h o l   r e h a b i l i t a t i o n   s e r v i c e s < / s t r i n g > < / k e y > < v a l u e > < i n t > - 1 < / i n t > < / v a l u e > < / i t e m > < i t e m > < k e y > < s t r i n g > R e c r e a t i o n   f a c i l i t i e s < / s t r i n g > < / k e y > < v a l u e > < i n t > - 1 < / i n t > < / v a l u e > < / i t e m > < i t e m > < k e y > < s t r i n g > T r a n s p o r t a t i o n 1 5 < / s t r i n g > < / k e y > < v a l u e > < i n t > - 1 < / i n t > < / v a l u e > < / i t e m > < i t e m > < k e y > < s t r i n g > H e a l t h i e r   f o o d   c h o i c e s < / s t r i n g > < / k e y > < v a l u e > < i n t > - 1 < / i n t > < / v a l u e > < / i t e m > < i t e m > < k e y > < s t r i n g > S a f e   c h i l d c a r e   o p t i o n s < / s t r i n g > < / k e y > < v a l u e > < i n t > - 1 < / i n t > < / v a l u e > < / i t e m > < i t e m > < k e y > < s t r i n g > W e i g h t   l o s s   p r o g r a m s < / s t r i n g > < / k e y > < v a l u e > < i n t > - 1 < / i n t > < / v a l u e > < / i t e m > < i t e m > < k e y > < s t r i n g > J o b   o p p o r t u n i t i e s < / s t r i n g > < / k e y > < v a l u e > < i n t > - 1 < / i n t > < / v a l u e > < / i t e m > < i t e m > < k e y > < s t r i n g > S a f e   p l a c e s   t o   w a l k   p l a y < / s t r i n g > < / k e y > < v a l u e > < i n t > - 1 < / i n t > < / v a l u e > < / i t e m > < i t e m > < k e y > < s t r i n g > S a f e   w o r k s i t e s < / s t r i n g > < / k e y > < v a l u e > < i n t > - 1 < / i n t > < / v a l u e > < / i t e m > < i t e m > < k e y > < s t r i n g > B l o o d   p r e s s u r e < / s t r i n g > < / k e y > < v a l u e > < i n t > - 1 < / i n t > < / v a l u e > < / i t e m > < i t e m > < k e y > < s t r i n g > E a t i n g   d i s o r d e r s < / s t r i n g > < / k e y > < v a l u e > < i n t > - 1 < / i n t > < / v a l u e > < / i t e m > < i t e m > < k e y > < s t r i n g > M e n t a l   h e a l t h   d e p r e s s i o n < / s t r i n g > < / k e y > < v a l u e > < i n t > - 1 < / i n t > < / v a l u e > < / i t e m > < i t e m > < k e y > < s t r i n g > C a n c e r 1 6 < / s t r i n g > < / k e y > < v a l u e > < i n t > - 1 < / i n t > < / v a l u e > < / i t e m > < i t e m > < k e y > < s t r i n g > E m e r g e n c y   p r e p a r e d n e s s < / s t r i n g > < / k e y > < v a l u e > < i n t > - 1 < / i n t > < / v a l u e > < / i t e m > < i t e m > < k e y > < s t r i n g > N u t r i t i o n < / s t r i n g > < / k e y > < v a l u e > < i n t > - 1 < / i n t > < / v a l u e > < / i t e m > < i t e m > < k e y > < s t r i n g > C h o l e s t e r o l < / s t r i n g > < / k e y > < v a l u e > < i n t > - 1 < / i n t > < / v a l u e > < / i t e m > < i t e m > < k e y > < s t r i n g > E x e r c i s e   p h y s i c a l   a c t i v i t y < / s t r i n g > < / k e y > < v a l u e > < i n t > - 1 < / i n t > < / v a l u e > < / i t e m > < i t e m > < k e y > < s t r i n g > P r e n a t a l   c a r e < / s t r i n g > < / k e y > < v a l u e > < i n t > - 1 < / i n t > < / v a l u e > < / i t e m > < i t e m > < k e y > < s t r i n g > D e n t a l   s c r e e n i n g s < / s t r i n g > < / k e y > < v a l u e > < i n t > - 1 < / i n t > < / v a l u e > < / i t e m > < i t e m > < k e y > < s t r i n g > H e a r t   d i s e a s e < / s t r i n g > < / k e y > < v a l u e > < i n t > - 1 < / i n t > < / v a l u e > < / i t e m > < i t e m > < k e y > < s t r i n g > S u i c i d e   p r e v e n t i o n < / s t r i n g > < / k e y > < v a l u e > < i n t > - 1 < / i n t > < / v a l u e > < / i t e m > < i t e m > < k e y > < s t r i n g > D i a b e t e s 1 7 < / s t r i n g > < / k e y > < v a l u e > < i n t > - 1 < / i n t > < / v a l u e > < / i t e m > < i t e m > < k e y > < s t r i n g > H I V   A I D S       S e x u a l l y   T r a n s m i t t e d   D i s e a s e s   ( S T D s ) 1 8 < / s t r i n g > < / k e y > < v a l u e > < i n t > - 1 < / i n t > < / v a l u e > < / i t e m > < i t e m > < k e y > < s t r i n g > V a c c i n a t i o n   i m m u n i z a t i o n s < / s t r i n g > < / k e y > < v a l u e > < i n t > - 1 < / i n t > < / v a l u e > < / i t e m > < i t e m > < k e y > < s t r i n g > D i s e a s e   o u t b r e a k   i n f o r m a t i o n < / s t r i n g > < / k e y > < v a l u e > < i n t > - 1 < / i n t > < / v a l u e > < / i t e m > < i t e m > < k e y > < s t r i n g > I m p o r t a n c e   o f   r o u t i n e   w e l l   c h e c k u p s < / s t r i n g > < / k e y > < v a l u e > < i n t > - 1 < / i n t > < / v a l u e > < / i t e m > < i t e m > < k e y > < s t r i n g > D r u g   a n d   a l c o h o l < / s t r i n g > < / k e y > < v a l u e > < i n t > - 1 < / i n t > < / v a l u e > < / i t e m > < i t e m > < k e y > < s t r i n g > D o c t o r   h e a l t h   p r o f e s s i o n a l < / s t r i n g > < / k e y > < v a l u e > < i n t > - 1 < / i n t > < / v a l u e > < / i t e m > < i t e m > < k e y > < s t r i n g > L i b r a r y < / s t r i n g > < / k e y > < v a l u e > < i n t > - 1 < / i n t > < / v a l u e > < / i t e m > < i t e m > < k e y > < s t r i n g > S o c i a l   M e d i a   ( F a c e b o o k     T w i t t e r     e t c   ) < / s t r i n g > < / k e y > < v a l u e > < i n t > - 1 < / i n t > < / v a l u e > < / i t e m > < i t e m > < k e y > < s t r i n g > F a m i l y   o r   f r i e n d s < / s t r i n g > < / k e y > < v a l u e > < i n t > - 1 < / i n t > < / v a l u e > < / i t e m > < i t e m > < k e y > < s t r i n g > N e w s p a p e r   m a g a z i n e s < / s t r i n g > < / k e y > < v a l u e > < i n t > - 1 < / i n t > < / v a l u e > < / i t e m > < i t e m > < k e y > < s t r i n g > T e l e v i s i o n < / s t r i n g > < / k e y > < v a l u e > < i n t > - 1 < / i n t > < / v a l u e > < / i t e m > < i t e m > < k e y > < s t r i n g > H e a l t h   D e p a r t m e n t < / s t r i n g > < / k e y > < v a l u e > < i n t > - 1 < / i n t > < / v a l u e > < / i t e m > < i t e m > < k e y > < s t r i n g > R a d i o < / s t r i n g > < / k e y > < v a l u e > < i n t > - 1 < / i n t > < / v a l u e > < / i t e m > < i t e m > < k e y > < s t r i n g > W o r k s i t e < / s t r i n g > < / k e y > < v a l u e > < i n t > - 1 < / i n t > < / v a l u e > < / i t e m > < i t e m > < k e y > < s t r i n g > H o s p i t a l < / s t r i n g > < / k e y > < v a l u e > < i n t > - 1 < / i n t > < / v a l u e > < / i t e m > < i t e m > < k e y > < s t r i n g > R e l i g i o u s   o r g a n i z a t i o n < / s t r i n g > < / k e y > < v a l u e > < i n t > - 1 < / i n t > < / v a l u e > < / i t e m > < i t e m > < k e y > < s t r i n g > I n t e r n e t < / s t r i n g > < / k e y > < v a l u e > < i n t > - 1 < / i n t > < / v a l u e > < / i t e m > < i t e m > < k e y > < s t r i n g > S c h o o l   c o l l e g e < / s t r i n g > < / k e y > < v a l u e > < i n t > - 1 < / i n t > < / v a l u e > < / i t e m > < i t e m > < k e y > < s t r i n g > R e s p o n s e < / s t r i n g > < / k e y > < v a l u e > < i n t > - 1 < / i n t > < / v a l u e > < / i t e m > < i t e m > < k e y > < s t r i n g > O p e n - E n d e d   R e s p o n s e < / s t r i n g > < / k e y > < v a l u e > < i n t > - 1 < / i n t > < / v a l u e > < / i t e m > < i t e m > < k e y > < s t r i n g > R e s p o n s e 1 9 < / s t r i n g > < / k e y > < v a l u e > < i n t > - 1 < / i n t > < / v a l u e > < / i t e m > < i t e m > < k e y > < s t r i n g > R e s p o n s e 2 0 < / s t r i n g > < / k e y > < v a l u e > < i n t > - 1 < / i n t > < / v a l u e > < / i t e m > < i t e m > < k e y > < s t r i n g > R e s p o n s e 2 1 < / s t r i n g > < / k e y > < v a l u e > < i n t > - 1 < / i n t > < / v a l u e > < / i t e m > < i t e m > < k e y > < s t r i n g > R e s p o n s e 2 2 < / s t r i n g > < / k e y > < v a l u e > < i n t > - 1 < / i n t > < / v a l u e > < / i t e m > < i t e m > < k e y > < s t r i n g > L a n g u a g e < / s t r i n g > < / k e y > < v a l u e > < i n t > - 1 < / i n t > < / v a l u e > < / i t e m > < i t e m > < k e y > < s t r i n g > R e s p o n s e 2 3 < / s t r i n g > < / k e y > < v a l u e > < i n t > - 1 < / i n t > < / v a l u e > < / i t e m > < i t e m > < k e y > < s t r i n g > R e s p o n s e 2 4 < / s t r i n g > < / k e y > < v a l u e > < i n t > - 1 < / i n t > < / v a l u e > < / i t e m > < i t e m > < k e y > < s t r i n g > R e s p o n s e 2 5 < / s t r i n g > < / k e y > < v a l u e > < i n t > - 1 < / i n t > < / v a l u e > < / i t e m > < i t e m > < k e y > < s t r i n g > R e s p o n s e 2 6 < / s t r i n g > < / k e y > < v a l u e > < i n t > - 1 < / i n t > < / v a l u e > < / i t e m > < i t e m > < k e y > < s t r i n g > R e s p o n s e 2 7 < / s t r i n g > < / k e y > < v a l u e > < i n t > - 1 < / i n t > < / v a l u e > < / i t e m > < / C o l u m n W i d t h s > < C o l u m n D i s p l a y I n d e x   / > < C o l u m n F r o z e n   / > < C o l u m n C h e c k e d   / > < C o l u m n F i l t e r   / > < S e l e c t i o n F i l t e r   / > < F i l t e r P a r a m e t e r s   / > < I s S o r t D e s c e n d i n g > f a l s e < / I s S o r t D e s c e n d i n g > < / T a b l e W i d g e t G r i d S e r i a l i z a t i o n > ] ] > < / C u s t o m C o n t e n t > < / G e m i n i > 
</file>

<file path=customXml/item13.xml>��< ? x m l   v e r s i o n = " 1 . 0 "   e n c o d i n g = " U T F - 1 6 " ? > < G e m i n i   x m l n s = " h t t p : / / g e m i n i / p i v o t c u s t o m i z a t i o n / I s S a n d b o x E m b e d d e d " > < C u s t o m C o n t e n t > < ! [ C D A T A [ y e s ] ] > < / C u s t o m C o n t e n t > < / G e m i n i > 
</file>

<file path=customXml/item14.xml>��< ? x m l   v e r s i o n = " 1 . 0 "   e n c o d i n g = " U T F - 1 6 " ? > < G e m i n i   x m l n s = " h t t p : / / g e m i n i / p i v o t c u s t o m i z a t i o n / T a b l e X M L _ T a b l e 8 " > < C u s t o m C o n t e n t > < ! [ C D A T A [ < T a b l e W i d g e t G r i d S e r i a l i z a t i o n   x m l n s : x s d = " h t t p : / / w w w . w 3 . o r g / 2 0 0 1 / X M L S c h e m a "   x m l n s : x s i = " h t t p : / / w w w . w 3 . o r g / 2 0 0 1 / X M L S c h e m a - i n s t a n c e " > < C o l u m n S u g g e s t e d T y p e > < i t e m > < k e y > < s t r i n g > I   i d e n t i f y   a s < / s t r i n g > < / k e y > < v a l u e > < s t r i n g > W C h a r < / s t r i n g > < / v a l u e > < / i t e m > < i t e m > < k e y > < s t r i n g > W h a t   i s   y o u r   a g e < / s t r i n g > < / k e y > < v a l u e > < s t r i n g > B i g I n t < / s t r i n g > < / v a l u e > < / i t e m > < i t e m > < k e y > < s t r i n g > C o u n t y   w h e r e   y o u   l i v e < / s t r i n g > < / k e y > < v a l u e > < s t r i n g > W C h a r < / s t r i n g > < / v a l u e > < / i t e m > < i t e m > < k e y > < s t r i n g > T o w n   a n d   Z I P   c o d e   w h e r e   y o u   l i v e < / s t r i n g > < / k e y > < v a l u e > < s t r i n g > W C h a r < / s t r i n g > < / v a l u e > < / i t e m > < i t e m > < k e y > < s t r i n g > W h a t   r a c e   d o   y o u   c o n s i d e r   y o u r s e l f < / s t r i n g > < / k e y > < v a l u e > < s t r i n g > W C h a r < / s t r i n g > < / v a l u e > < / i t e m > < i t e m > < k e y > < s t r i n g > A r e   y o u   H i s p a n i c   o r   L a t i n o < / s t r i n g > < / k e y > < v a l u e > < s t r i n g > W C h a r < / s t r i n g > < / v a l u e > < / i t e m > < i t e m > < k e y > < s t r i n g > W h a t   l a n g u a g e   d o   y o u   s p e a k   w h e n   y o u   a r e   a t   h o m e   ( s e l e c t   a l l   t h a t   a p p l y ) < / s t r i n g > < / k e y > < v a l u e > < s t r i n g > W C h a r < / s t r i n g > < / v a l u e > < / i t e m > < i t e m > < k e y > < s t r i n g > W h a t   i s   y o u r   a n n u a l   h o u s e h o l d   i n c o m e   f r o m   a l l   s o u r c e s < / s t r i n g > < / k e y > < v a l u e > < s t r i n g > W C h a r < / s t r i n g > < / v a l u e > < / i t e m > < i t e m > < k e y > < s t r i n g > W h a t   i s   y o u r   h i g h e s t   l e v e l   o f   e d u c a t i o n < / s t r i n g > < / k e y > < v a l u e > < s t r i n g > W C h a r < / s t r i n g > < / v a l u e > < / i t e m > < i t e m > < k e y > < s t r i n g > W h a t   i s   y o u r   c u r r e n t   e m p l o y m e n t   s t a t u s < / s t r i n g > < / k e y > < v a l u e > < s t r i n g > W C h a r < / s t r i n g > < / v a l u e > < / i t e m > < i t e m > < k e y > < s t r i n g > D o   y o u   c u r r e n t l y   h a v e   h e a l t h   i n s u r a n c e < / s t r i n g > < / k e y > < v a l u e > < s t r i n g > W C h a r < / s t r i n g > < / v a l u e > < / i t e m > < i t e m > < k e y > < s t r i n g > D o   y o u   h a v e   a   s m a r t   p h o n e < / s t r i n g > < / k e y > < v a l u e > < s t r i n g > W C h a r < / s t r i n g > < / v a l u e > < / i t e m > < / C o l u m n S u g g e s t e d T y p e > < C o l u m n F o r m a t   / > < C o l u m n A c c u r a c y   / > < C o l u m n C u r r e n c y S y m b o l   / > < C o l u m n P o s i t i v e P a t t e r n   / > < C o l u m n N e g a t i v e P a t t e r n   / > < C o l u m n W i d t h s > < i t e m > < k e y > < s t r i n g > I   i d e n t i f y   a s < / s t r i n g > < / k e y > < v a l u e > < i n t > - 1 < / i n t > < / v a l u e > < / i t e m > < i t e m > < k e y > < s t r i n g > W h a t   i s   y o u r   a g e < / s t r i n g > < / k e y > < v a l u e > < i n t > - 1 < / i n t > < / v a l u e > < / i t e m > < i t e m > < k e y > < s t r i n g > C o u n t y   w h e r e   y o u   l i v e < / s t r i n g > < / k e y > < v a l u e > < i n t > - 1 < / i n t > < / v a l u e > < / i t e m > < i t e m > < k e y > < s t r i n g > T o w n   a n d   Z I P   c o d e   w h e r e   y o u   l i v e < / s t r i n g > < / k e y > < v a l u e > < i n t > - 1 < / i n t > < / v a l u e > < / i t e m > < i t e m > < k e y > < s t r i n g > W h a t   r a c e   d o   y o u   c o n s i d e r   y o u r s e l f < / s t r i n g > < / k e y > < v a l u e > < i n t > - 1 < / i n t > < / v a l u e > < / i t e m > < i t e m > < k e y > < s t r i n g > A r e   y o u   H i s p a n i c   o r   L a t i n o < / s t r i n g > < / k e y > < v a l u e > < i n t > - 1 < / i n t > < / v a l u e > < / i t e m > < i t e m > < k e y > < s t r i n g > W h a t   l a n g u a g e   d o   y o u   s p e a k   w h e n   y o u   a r e   a t   h o m e   ( s e l e c t   a l l   t h a t   a p p l y ) < / s t r i n g > < / k e y > < v a l u e > < i n t > - 1 < / i n t > < / v a l u e > < / i t e m > < i t e m > < k e y > < s t r i n g > W h a t   i s   y o u r   a n n u a l   h o u s e h o l d   i n c o m e   f r o m   a l l   s o u r c e s < / s t r i n g > < / k e y > < v a l u e > < i n t > - 1 < / i n t > < / v a l u e > < / i t e m > < i t e m > < k e y > < s t r i n g > W h a t   i s   y o u r   h i g h e s t   l e v e l   o f   e d u c a t i o n < / s t r i n g > < / k e y > < v a l u e > < i n t > - 1 < / i n t > < / v a l u e > < / i t e m > < i t e m > < k e y > < s t r i n g > W h a t   i s   y o u r   c u r r e n t   e m p l o y m e n t   s t a t u s < / s t r i n g > < / k e y > < v a l u e > < i n t > - 1 < / i n t > < / v a l u e > < / i t e m > < i t e m > < k e y > < s t r i n g > D o   y o u   c u r r e n t l y   h a v e   h e a l t h   i n s u r a n c e < / s t r i n g > < / k e y > < v a l u e > < i n t > - 1 < / i n t > < / v a l u e > < / i t e m > < i t e m > < k e y > < s t r i n g > D o   y o u   h a v e   a   s m a r t   p h o n e < / s t r i n g > < / k e y > < v a l u e > < i n t > - 1 < / i n t > < / v a l u e > < / i t e m > < / C o l u m n W i d t h s > < C o l u m n D i s p l a y I n d e x   / > < C o l u m n F r o z e n   / > < C o l u m n C h e c k e d   / > < C o l u m n F i l t e r   / > < S e l e c t i o n F i l t e r   / > < F i l t e r P a r a m e t e r s   / > < I s S o r t D e s c e n d i n g > f a l s e < / I s S o r t D e s c e n d i n g > < / T a b l e W i d g e t G r i d S e r i a l i z a t i o n > ] ] > < / C u s t o m C o n t e n t > < / G e m i n i > 
</file>

<file path=customXml/item15.xml>��< ? x m l   v e r s i o n = " 1 . 0 "   e n c o d i n g = " U T F - 1 6 " ? > < G e m i n i   x m l n s = " h t t p : / / g e m i n i / w o r k b o o k c u s t o m i z a t i o n / F i e l d L i s t R e f r e s h N e e d e d D i c t i o n a r y " > < C u s t o m C o n t e n t > < ! [ C D A T A [ < D i c t i o n a r y   / > ] ] > < / C u s t o m C o n t e n t > < / G e m i n i > 
</file>

<file path=customXml/item16.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 1 0 e 7 d a e 4 - b 3 1 f - 4 9 7 8 - a c f 7 - a 6 6 c e 4 7 d 3 9 8 7 < / 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 T a b l e 1 < / I D > < N a m e > P T   Q 1 < / 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 A s t h m a   l u n g   d i s e a s e < / I D > < N a m e > A s t h m a   l u n g   d i s e a s e 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 C a n c e r < / I D > < N a m e > C a n c e r 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 H e a r t   d i s e a s e       s t r o k e < / I D > < N a m e > H e a r t   d i s e a s e       s t r o k e 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 S a f e t y < / I D > < N a m e > S a f e t y 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 H I V   A I D S       S e x u a l l y   T r a n s m i t t e d   D i s e a s e s   ( S T D s ) < / I D > < N a m e > H I V   A I D S       S e x u a l l y   T r a n s m i t t e d   D i s e a s e s   ( S T D s ) 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 V a c c i n e   p r e v e n t a b l e   d i s e a s e s < / I D > < N a m e > V a c c i n e   p r e v e n t a b l e   d i s e a s e s 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 C h i l d   h e a l t h       w e l l n e s s < / I D > < N a m e > C h i l d   h e a l t h       w e l l n e s s 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 W o m e n  s   h e a l t h       w e l l n e s s < / I D > < N a m e > W o m e n  s   h e a l t h       w e l l n e s s 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 D i a b e t e s < / I D > < N a m e > D i a b e t e s 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 M e n t a l   h e a l t h   d e p r e s s i o n   s u i c i d e < / I D > < N a m e > M e n t a l   h e a l t h   d e p r e s s i o n   s u i c i d e 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 D r u g s       a l c o h o l   a b u s e < / I D > < N a m e > D r u g s       a l c o h o l   a b u s e 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 E n v i r o n m e n t a l   h a z a r d s < / I D > < N a m e > E n v i r o n m e n t a l   h a z a r d s 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 O b e s i t y   w e i g h t   l o s s   i s s u e s < / I D > < N a m e > O b e s i t y   w e i g h t   l o s s   i s s u e s 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 O < / 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 C o u n t   o f   S e l e c t i o n < / I D > < N a m e > C o u n t   o f   S e l e c t i o n < / 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 R < / V a l u e > < / A n n o t a t i o n > < A n n o t a t i o n > < N a m e > D e l e t e N o t A l l o w e d < / N a m e > < / A n n o t a t i o n > < / A n n o t a t i o n s > < I D > C o l u m n 2 < / I D > < N a m e > C o l u m n 2 < / 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 A s t h m a   l u n g   d i s e a s e 3 < / I D > < N a m e > A s t h m a   l u n g   d i s e a s e 3 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 C a n c e r 4 < / I D > < N a m e > C a n c e r 4 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 H e a r t   d i s e a s e       s t r o k e 5 < / I D > < N a m e > H e a r t   d i s e a s e       s t r o k e 5 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 S a f e t y 6 < / I D > < N a m e > S a f e t y 6 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 H I V   A I D S       S e x u a l l y   T r a n s m i t t e d   D i s e a s e s   ( S T D s ) 7 < / I D > < N a m e > H I V   A I D S       S e x u a l l y   T r a n s m i t t e d   D i s e a s e s   ( S T D s ) 7 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 V a c c i n e   p r e v e n t a b l e   d i s e a s e s 8 < / I D > < N a m e > V a c c i n e   p r e v e n t a b l e   d i s e a s e s 8 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 C h i l d   h e a l t h       w e l l n e s s 9 < / I D > < N a m e > C h i l d   h e a l t h       w e l l n e s s 9 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 W o m e n  s   h e a l t h       w e l l n e s s 1 0 < / I D > < N a m e > W o m e n  s   h e a l t h       w e l l n e s s 1 0 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 D i a b e t e s 1 1 < / I D > < N a m e > D i a b e t e s 1 1 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 M e n t a l   h e a l t h   d e p r e s s i o n   s u i c i d e 1 2 < / I D > < N a m e > M e n t a l   h e a l t h   d e p r e s s i o n   s u i c i d e 1 2 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 D r u g s       a l c o h o l   a b u s e 1 3 < / I D > < N a m e > D r u g s       a l c o h o l   a b u s e 1 3 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 E n v i r o n m e n t a l   h a z a r d s 1 4 < / I D > < N a m e > E n v i r o n m e n t a l   h a z a r d s 1 4 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 O b e s i t y   w e i g h t   l o s s   i s s u e s 1 5 < / I D > < N a m e > O b e s i t y   w e i g h t   l o s s   i s s u e s 1 5 < / 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 A F < / 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 A G < / 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 O b s e r v e d < / I D > < N a m e > O b s e r v e d < / 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 E x p e c t e d < / I D > < N a m e > E x p e c t e d 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 C o l u m n 1 8 < / I D > < N a m e > C o l u m n 1 8 < / 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 A K < / 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 A s t h m a   l u n g   d i s e a s e < / A t t r i b u t e I D > < O v e r r i d e B e h a v i o r > N o n e < / O v e r r i d e B e h a v i o r > < N a m e > A s t h m a   l u n g   d i s e a s e < / N a m e > < / A t t r i b u t e R e l a t i o n s h i p > < A t t r i b u t e R e l a t i o n s h i p > < A t t r i b u t e I D > C a n c e r < / A t t r i b u t e I D > < O v e r r i d e B e h a v i o r > N o n e < / O v e r r i d e B e h a v i o r > < N a m e > C a n c e r < / N a m e > < / A t t r i b u t e R e l a t i o n s h i p > < A t t r i b u t e R e l a t i o n s h i p > < A t t r i b u t e I D > H e a r t   d i s e a s e       s t r o k e < / A t t r i b u t e I D > < O v e r r i d e B e h a v i o r > N o n e < / O v e r r i d e B e h a v i o r > < N a m e > H e a r t   d i s e a s e       s t r o k e < / N a m e > < / A t t r i b u t e R e l a t i o n s h i p > < A t t r i b u t e R e l a t i o n s h i p > < A t t r i b u t e I D > S a f e t y < / A t t r i b u t e I D > < O v e r r i d e B e h a v i o r > N o n e < / O v e r r i d e B e h a v i o r > < N a m e > S a f e t y < / N a m e > < / A t t r i b u t e R e l a t i o n s h i p > < A t t r i b u t e R e l a t i o n s h i p > < A t t r i b u t e I D > H I V   A I D S       S e x u a l l y   T r a n s m i t t e d   D i s e a s e s   ( S T D s ) < / A t t r i b u t e I D > < O v e r r i d e B e h a v i o r > N o n e < / O v e r r i d e B e h a v i o r > < N a m e > H I V   A I D S       S e x u a l l y   T r a n s m i t t e d   D i s e a s e s     S T D s < / N a m e > < / A t t r i b u t e R e l a t i o n s h i p > < A t t r i b u t e R e l a t i o n s h i p > < A t t r i b u t e I D > V a c c i n e   p r e v e n t a b l e   d i s e a s e s < / A t t r i b u t e I D > < O v e r r i d e B e h a v i o r > N o n e < / O v e r r i d e B e h a v i o r > < N a m e > V a c c i n e   p r e v e n t a b l e   d i s e a s e s < / N a m e > < / A t t r i b u t e R e l a t i o n s h i p > < A t t r i b u t e R e l a t i o n s h i p > < A t t r i b u t e I D > C h i l d   h e a l t h       w e l l n e s s < / A t t r i b u t e I D > < O v e r r i d e B e h a v i o r > N o n e < / O v e r r i d e B e h a v i o r > < N a m e > C h i l d   h e a l t h       w e l l n e s s < / N a m e > < / A t t r i b u t e R e l a t i o n s h i p > < A t t r i b u t e R e l a t i o n s h i p > < A t t r i b u t e I D > W o m e n  s   h e a l t h       w e l l n e s s < / A t t r i b u t e I D > < O v e r r i d e B e h a v i o r > N o n e < / O v e r r i d e B e h a v i o r > < N a m e > W o m e n  s   h e a l t h       w e l l n e s s < / N a m e > < / A t t r i b u t e R e l a t i o n s h i p > < A t t r i b u t e R e l a t i o n s h i p > < A t t r i b u t e I D > D i a b e t e s < / A t t r i b u t e I D > < O v e r r i d e B e h a v i o r > N o n e < / O v e r r i d e B e h a v i o r > < N a m e > D i a b e t e s < / N a m e > < / A t t r i b u t e R e l a t i o n s h i p > < A t t r i b u t e R e l a t i o n s h i p > < A t t r i b u t e I D > M e n t a l   h e a l t h   d e p r e s s i o n   s u i c i d e < / A t t r i b u t e I D > < O v e r r i d e B e h a v i o r > N o n e < / O v e r r i d e B e h a v i o r > < N a m e > M e n t a l   h e a l t h   d e p r e s s i o n   s u i c i d e < / N a m e > < / A t t r i b u t e R e l a t i o n s h i p > < A t t r i b u t e R e l a t i o n s h i p > < A t t r i b u t e I D > D r u g s       a l c o h o l   a b u s e < / A t t r i b u t e I D > < O v e r r i d e B e h a v i o r > N o n e < / O v e r r i d e B e h a v i o r > < N a m e > D r u g s       a l c o h o l   a b u s e < / N a m e > < / A t t r i b u t e R e l a t i o n s h i p > < A t t r i b u t e R e l a t i o n s h i p > < A t t r i b u t e I D > E n v i r o n m e n t a l   h a z a r d s < / A t t r i b u t e I D > < O v e r r i d e B e h a v i o r > N o n e < / O v e r r i d e B e h a v i o r > < N a m e > E n v i r o n m e n t a l   h a z a r d s < / N a m e > < / A t t r i b u t e R e l a t i o n s h i p > < A t t r i b u t e R e l a t i o n s h i p > < A t t r i b u t e I D > O b e s i t y   w e i g h t   l o s s   i s s u e s < / A t t r i b u t e I D > < O v e r r i d e B e h a v i o r > N o n e < / O v e r r i d e B e h a v i o r > < N a m e > O b e s i t y   w e i g h t   l o s s   i s s u e s < / N a m e > < / A t t r i b u t e R e l a t i o n s h i p > < A t t r i b u t e R e l a t i o n s h i p > < A t t r i b u t e I D > C o l u m n 1 < / A t t r i b u t e I D > < O v e r r i d e B e h a v i o r > N o n e < / O v e r r i d e B e h a v i o r > < N a m e > C o l u m n 1 < / N a m e > < / A t t r i b u t e R e l a t i o n s h i p > < A t t r i b u t e R e l a t i o n s h i p > < A t t r i b u t e I D > C o u n t   o f   S e l e c t i o n < / A t t r i b u t e I D > < O v e r r i d e B e h a v i o r > N o n e < / O v e r r i d e B e h a v i o r > < N a m e > C o u n t   o f   S e l e c t i o n < / N a m e > < / A t t r i b u t e R e l a t i o n s h i p > < A t t r i b u t e R e l a t i o n s h i p > < A t t r i b u t e I D > W e i g h t < / A t t r i b u t e I D > < O v e r r i d e B e h a v i o r > N o n e < / O v e r r i d e B e h a v i o r > < N a m e > W e i g h t < / N a m e > < / A t t r i b u t e R e l a t i o n s h i p > < A t t r i b u t e R e l a t i o n s h i p > < A t t r i b u t e I D > C o l u m n 2 < / A t t r i b u t e I D > < O v e r r i d e B e h a v i o r > N o n e < / O v e r r i d e B e h a v i o r > < N a m e > C o l u m n 2 < / N a m e > < / A t t r i b u t e R e l a t i o n s h i p > < A t t r i b u t e R e l a t i o n s h i p > < A t t r i b u t e I D > A s t h m a   l u n g   d i s e a s e 3 < / A t t r i b u t e I D > < O v e r r i d e B e h a v i o r > N o n e < / O v e r r i d e B e h a v i o r > < N a m e > A s t h m a   l u n g   d i s e a s e 3 < / N a m e > < / A t t r i b u t e R e l a t i o n s h i p > < A t t r i b u t e R e l a t i o n s h i p > < A t t r i b u t e I D > C a n c e r 4 < / A t t r i b u t e I D > < O v e r r i d e B e h a v i o r > N o n e < / O v e r r i d e B e h a v i o r > < N a m e > C a n c e r 4 < / N a m e > < / A t t r i b u t e R e l a t i o n s h i p > < A t t r i b u t e R e l a t i o n s h i p > < A t t r i b u t e I D > H e a r t   d i s e a s e       s t r o k e 5 < / A t t r i b u t e I D > < O v e r r i d e B e h a v i o r > N o n e < / O v e r r i d e B e h a v i o r > < N a m e > H e a r t   d i s e a s e       s t r o k e 5 < / N a m e > < / A t t r i b u t e R e l a t i o n s h i p > < A t t r i b u t e R e l a t i o n s h i p > < A t t r i b u t e I D > S a f e t y 6 < / A t t r i b u t e I D > < O v e r r i d e B e h a v i o r > N o n e < / O v e r r i d e B e h a v i o r > < N a m e > S a f e t y 6 < / N a m e > < / A t t r i b u t e R e l a t i o n s h i p > < A t t r i b u t e R e l a t i o n s h i p > < A t t r i b u t e I D > H I V   A I D S       S e x u a l l y   T r a n s m i t t e d   D i s e a s e s   ( S T D s ) 7 < / A t t r i b u t e I D > < O v e r r i d e B e h a v i o r > N o n e < / O v e r r i d e B e h a v i o r > < N a m e > H I V   A I D S       S e x u a l l y   T r a n s m i t t e d   D i s e a s e s     S T D s   7 < / N a m e > < / A t t r i b u t e R e l a t i o n s h i p > < A t t r i b u t e R e l a t i o n s h i p > < A t t r i b u t e I D > V a c c i n e   p r e v e n t a b l e   d i s e a s e s 8 < / A t t r i b u t e I D > < O v e r r i d e B e h a v i o r > N o n e < / O v e r r i d e B e h a v i o r > < N a m e > V a c c i n e   p r e v e n t a b l e   d i s e a s e s 8 < / N a m e > < / A t t r i b u t e R e l a t i o n s h i p > < A t t r i b u t e R e l a t i o n s h i p > < A t t r i b u t e I D > C h i l d   h e a l t h       w e l l n e s s 9 < / A t t r i b u t e I D > < O v e r r i d e B e h a v i o r > N o n e < / O v e r r i d e B e h a v i o r > < N a m e > C h i l d   h e a l t h       w e l l n e s s 9 < / N a m e > < / A t t r i b u t e R e l a t i o n s h i p > < A t t r i b u t e R e l a t i o n s h i p > < A t t r i b u t e I D > W o m e n  s   h e a l t h       w e l l n e s s 1 0 < / A t t r i b u t e I D > < O v e r r i d e B e h a v i o r > N o n e < / O v e r r i d e B e h a v i o r > < N a m e > W o m e n  s   h e a l t h       w e l l n e s s 1 0 < / N a m e > < / A t t r i b u t e R e l a t i o n s h i p > < A t t r i b u t e R e l a t i o n s h i p > < A t t r i b u t e I D > D i a b e t e s 1 1 < / A t t r i b u t e I D > < O v e r r i d e B e h a v i o r > N o n e < / O v e r r i d e B e h a v i o r > < N a m e > D i a b e t e s 1 1 < / N a m e > < / A t t r i b u t e R e l a t i o n s h i p > < A t t r i b u t e R e l a t i o n s h i p > < A t t r i b u t e I D > M e n t a l   h e a l t h   d e p r e s s i o n   s u i c i d e 1 2 < / A t t r i b u t e I D > < O v e r r i d e B e h a v i o r > N o n e < / O v e r r i d e B e h a v i o r > < N a m e > M e n t a l   h e a l t h   d e p r e s s i o n   s u i c i d e 1 2 < / N a m e > < / A t t r i b u t e R e l a t i o n s h i p > < A t t r i b u t e R e l a t i o n s h i p > < A t t r i b u t e I D > D r u g s       a l c o h o l   a b u s e 1 3 < / A t t r i b u t e I D > < O v e r r i d e B e h a v i o r > N o n e < / O v e r r i d e B e h a v i o r > < N a m e > D r u g s       a l c o h o l   a b u s e 1 3 < / N a m e > < / A t t r i b u t e R e l a t i o n s h i p > < A t t r i b u t e R e l a t i o n s h i p > < A t t r i b u t e I D > E n v i r o n m e n t a l   h a z a r d s 1 4 < / A t t r i b u t e I D > < O v e r r i d e B e h a v i o r > N o n e < / O v e r r i d e B e h a v i o r > < N a m e > E n v i r o n m e n t a l   h a z a r d s 1 4 < / N a m e > < / A t t r i b u t e R e l a t i o n s h i p > < A t t r i b u t e R e l a t i o n s h i p > < A t t r i b u t e I D > O b e s i t y   w e i g h t   l o s s   i s s u e s 1 5 < / A t t r i b u t e I D > < O v e r r i d e B e h a v i o r > N o n e < / O v e r r i d e B e h a v i o r > < N a m e > O b e s i t y   w e i g h t   l o s s   i s s u e s 1 5 < / N a m e > < / A t t r i b u t e R e l a t i o n s h i p > < A t t r i b u t e R e l a t i o n s h i p > < A t t r i b u t e I D > C o l u m n 3 < / A t t r i b u t e I D > < O v e r r i d e B e h a v i o r > N o n e < / O v e r r i d e B e h a v i o r > < N a m e > C o l u m n 3 < / N a m e > < / A t t r i b u t e R e l a t i o n s h i p > < A t t r i b u t e R e l a t i o n s h i p > < A t t r i b u t e I D > C o l u m n 4 < / A t t r i b u t e I D > < O v e r r i d e B e h a v i o r > N o n e < / O v e r r i d e B e h a v i o r > < N a m e > C o l u m n 4 < / N a m e > < / A t t r i b u t e R e l a t i o n s h i p > < A t t r i b u t e R e l a t i o n s h i p > < A t t r i b u t e I D > O b s e r v e d < / A t t r i b u t e I D > < O v e r r i d e B e h a v i o r > N o n e < / O v e r r i d e B e h a v i o r > < N a m e > O b s e r v e d < / N a m e > < / A t t r i b u t e R e l a t i o n s h i p > < A t t r i b u t e R e l a t i o n s h i p > < A t t r i b u t e I D > E x p e c t e d < / A t t r i b u t e I D > < O v e r r i d e B e h a v i o r > N o n e < / O v e r r i d e B e h a v i o r > < N a m e > E x p e c t e d < / N a m e > < / A t t r i b u t e R e l a t i o n s h i p > < A t t r i b u t e R e l a t i o n s h i p > < A t t r i b u t e I D > C o l u m n 1 8 < / A t t r i b u t e I D > < O v e r r i d e B e h a v i o r > N o n e < / O v e r r i d e B e h a v i o r > < N a m e > C o l u m n 1 8 < / N a m e > < / A t t r i b u t e R e l a t i o n s h i p > < A t t r i b u t e R e l a t i o n s h i p > < A t t r i b u t e I D > C o l u m n 5 < / A t t r i b u t e I D > < O v e r r i d e B e h a v i o r > N o n e < / O v e r r i d e B e h a v i o r > < N a m e > C o l u m n 5 < / 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 T a b l e 2 < / I D > < N a m e > P T   Q 2 < / 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 A s t h m a   l u n g   d i s e a s e < / I D > < N a m e > A s t h m a   l u n g   d i s e a s e 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 C a n c e r < / I D > < N a m e > C a n c e r 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 H e a r t   d i s e a s e       s t r o k e < / I D > < N a m e > H e a r t   d i s e a s e       s t r o k e 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 S a f e t y < / I D > < N a m e > S a f e t y 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 H I V   A I D S       S e x u a l l y   T r a n s m i t t e d   D i s e a s e s   ( S T D s ) < / I D > < N a m e > H I V   A I D S       S e x u a l l y   T r a n s m i t t e d   D i s e a s e s   ( S T D s ) 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 V a c c i n e   p r e v e n t a b l e   d i s e a s e s < / I D > < N a m e > V a c c i n e   p r e v e n t a b l e   d i s e a s e s 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 C h i l d   h e a l t h       w e l l n e s s < / I D > < N a m e > C h i l d   h e a l t h       w e l l n e s s 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 W o m e n  s   h e a l t h       w e l l n e s s < / I D > < N a m e > W o m e n  s   h e a l t h       w e l l n e s s 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 D i a b e t e s < / I D > < N a m e > D i a b e t e s 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 M e n t a l   h e a l t h   d e p r e s s i o n   s u i c i d e < / I D > < N a m e > M e n t a l   h e a l t h   d e p r e s s i o n   s u i c i d e 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 D r u g s       a l c o h o l   a b u s e < / I D > < N a m e > D r u g s       a l c o h o l   a b u s e 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 E n v i r o n m e n t a l   h a z a r d s < / I D > < N a m e > E n v i r o n m e n t a l   h a z a r d s 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 O b e s i t y   w e i g h t   l o s s   i s s u e s < / I D > < N a m e > O b e s i t y   w e i g h t   l o s s   i s s u e s 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 O < / 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 C o u n t   o f   S e l e c t i o n < / I D > < N a m e > C o u n t   o f   S e l e c t i o n < / 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 R < / V a l u e > < / A n n o t a t i o n > < A n n o t a t i o n > < N a m e > D e l e t e N o t A l l o w e d < / N a m e > < / A n n o t a t i o n > < / A n n o t a t i o n s > < I D > C o l u m n 2 < / I D > < N a m e > C o l u m n 2 < / 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 A s t h m a   l u n g   d i s e a s e 3 < / I D > < N a m e > A s t h m a   l u n g   d i s e a s e 3 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 C a n c e r 4 < / I D > < N a m e > C a n c e r 4 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 H e a r t   d i s e a s e       s t r o k e 5 < / I D > < N a m e > H e a r t   d i s e a s e       s t r o k e 5 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 S a f e t y 6 < / I D > < N a m e > S a f e t y 6 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 H I V   A I D S       S e x u a l l y   T r a n s m i t t e d   D i s e a s e s   ( S T D s ) 7 < / I D > < N a m e > H I V   A I D S       S e x u a l l y   T r a n s m i t t e d   D i s e a s e s   ( S T D s ) 7 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 V a c c i n e   p r e v e n t a b l e   d i s e a s e s 8 < / I D > < N a m e > V a c c i n e   p r e v e n t a b l e   d i s e a s e s 8 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 C h i l d   h e a l t h       w e l l n e s s 9 < / I D > < N a m e > C h i l d   h e a l t h       w e l l n e s s 9 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 W o m e n  s   h e a l t h       w e l l n e s s 1 0 < / I D > < N a m e > W o m e n  s   h e a l t h       w e l l n e s s 1 0 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 D i a b e t e s 1 1 < / I D > < N a m e > D i a b e t e s 1 1 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 M e n t a l   h e a l t h   d e p r e s s i o n   s u i c i d e 1 2 < / I D > < N a m e > M e n t a l   h e a l t h   d e p r e s s i o n   s u i c i d e 1 2 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 D r u g s       a l c o h o l   a b u s e 1 3 < / I D > < N a m e > D r u g s       a l c o h o l   a b u s e 1 3 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 E n v i r o n m e n t a l   h a z a r d s 1 4 < / I D > < N a m e > E n v i r o n m e n t a l   h a z a r d s 1 4 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 O b e s i t y   w e i g h t   l o s s   i s s u e s 1 5 < / I D > < N a m e > O b e s i t y   w e i g h t   l o s s   i s s u e s 1 5 < / 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 A F < / 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 A G < / 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 O b s e r v e d < / I D > < N a m e > O b s e r v e d < / 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 E x p e c t e d < / I D > < N a m e > E x p e c t e d 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 C o l u m n 1 8 < / I D > < N a m e > C o l u m n 1 8 < / 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 A K < / 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 A s t h m a   l u n g   d i s e a s e < / A t t r i b u t e I D > < O v e r r i d e B e h a v i o r > N o n e < / O v e r r i d e B e h a v i o r > < N a m e > A s t h m a   l u n g   d i s e a s e < / N a m e > < / A t t r i b u t e R e l a t i o n s h i p > < A t t r i b u t e R e l a t i o n s h i p > < A t t r i b u t e I D > C a n c e r < / A t t r i b u t e I D > < O v e r r i d e B e h a v i o r > N o n e < / O v e r r i d e B e h a v i o r > < N a m e > C a n c e r < / N a m e > < / A t t r i b u t e R e l a t i o n s h i p > < A t t r i b u t e R e l a t i o n s h i p > < A t t r i b u t e I D > H e a r t   d i s e a s e       s t r o k e < / A t t r i b u t e I D > < O v e r r i d e B e h a v i o r > N o n e < / O v e r r i d e B e h a v i o r > < N a m e > H e a r t   d i s e a s e       s t r o k e < / N a m e > < / A t t r i b u t e R e l a t i o n s h i p > < A t t r i b u t e R e l a t i o n s h i p > < A t t r i b u t e I D > S a f e t y < / A t t r i b u t e I D > < O v e r r i d e B e h a v i o r > N o n e < / O v e r r i d e B e h a v i o r > < N a m e > S a f e t y < / N a m e > < / A t t r i b u t e R e l a t i o n s h i p > < A t t r i b u t e R e l a t i o n s h i p > < A t t r i b u t e I D > H I V   A I D S       S e x u a l l y   T r a n s m i t t e d   D i s e a s e s   ( S T D s ) < / A t t r i b u t e I D > < O v e r r i d e B e h a v i o r > N o n e < / O v e r r i d e B e h a v i o r > < N a m e > H I V   A I D S       S e x u a l l y   T r a n s m i t t e d   D i s e a s e s     S T D s < / N a m e > < / A t t r i b u t e R e l a t i o n s h i p > < A t t r i b u t e R e l a t i o n s h i p > < A t t r i b u t e I D > V a c c i n e   p r e v e n t a b l e   d i s e a s e s < / A t t r i b u t e I D > < O v e r r i d e B e h a v i o r > N o n e < / O v e r r i d e B e h a v i o r > < N a m e > V a c c i n e   p r e v e n t a b l e   d i s e a s e s < / N a m e > < / A t t r i b u t e R e l a t i o n s h i p > < A t t r i b u t e R e l a t i o n s h i p > < A t t r i b u t e I D > C h i l d   h e a l t h       w e l l n e s s < / A t t r i b u t e I D > < O v e r r i d e B e h a v i o r > N o n e < / O v e r r i d e B e h a v i o r > < N a m e > C h i l d   h e a l t h       w e l l n e s s < / N a m e > < / A t t r i b u t e R e l a t i o n s h i p > < A t t r i b u t e R e l a t i o n s h i p > < A t t r i b u t e I D > W o m e n  s   h e a l t h       w e l l n e s s < / A t t r i b u t e I D > < O v e r r i d e B e h a v i o r > N o n e < / O v e r r i d e B e h a v i o r > < N a m e > W o m e n  s   h e a l t h       w e l l n e s s < / N a m e > < / A t t r i b u t e R e l a t i o n s h i p > < A t t r i b u t e R e l a t i o n s h i p > < A t t r i b u t e I D > D i a b e t e s < / A t t r i b u t e I D > < O v e r r i d e B e h a v i o r > N o n e < / O v e r r i d e B e h a v i o r > < N a m e > D i a b e t e s < / N a m e > < / A t t r i b u t e R e l a t i o n s h i p > < A t t r i b u t e R e l a t i o n s h i p > < A t t r i b u t e I D > M e n t a l   h e a l t h   d e p r e s s i o n   s u i c i d e < / A t t r i b u t e I D > < O v e r r i d e B e h a v i o r > N o n e < / O v e r r i d e B e h a v i o r > < N a m e > M e n t a l   h e a l t h   d e p r e s s i o n   s u i c i d e < / N a m e > < / A t t r i b u t e R e l a t i o n s h i p > < A t t r i b u t e R e l a t i o n s h i p > < A t t r i b u t e I D > D r u g s       a l c o h o l   a b u s e < / A t t r i b u t e I D > < O v e r r i d e B e h a v i o r > N o n e < / O v e r r i d e B e h a v i o r > < N a m e > D r u g s       a l c o h o l   a b u s e < / N a m e > < / A t t r i b u t e R e l a t i o n s h i p > < A t t r i b u t e R e l a t i o n s h i p > < A t t r i b u t e I D > E n v i r o n m e n t a l   h a z a r d s < / A t t r i b u t e I D > < O v e r r i d e B e h a v i o r > N o n e < / O v e r r i d e B e h a v i o r > < N a m e > E n v i r o n m e n t a l   h a z a r d s < / N a m e > < / A t t r i b u t e R e l a t i o n s h i p > < A t t r i b u t e R e l a t i o n s h i p > < A t t r i b u t e I D > O b e s i t y   w e i g h t   l o s s   i s s u e s < / A t t r i b u t e I D > < O v e r r i d e B e h a v i o r > N o n e < / O v e r r i d e B e h a v i o r > < N a m e > O b e s i t y   w e i g h t   l o s s   i s s u e s < / N a m e > < / A t t r i b u t e R e l a t i o n s h i p > < A t t r i b u t e R e l a t i o n s h i p > < A t t r i b u t e I D > C o l u m n 1 < / A t t r i b u t e I D > < O v e r r i d e B e h a v i o r > N o n e < / O v e r r i d e B e h a v i o r > < N a m e > C o l u m n 1 < / N a m e > < / A t t r i b u t e R e l a t i o n s h i p > < A t t r i b u t e R e l a t i o n s h i p > < A t t r i b u t e I D > C o u n t   o f   S e l e c t i o n < / A t t r i b u t e I D > < O v e r r i d e B e h a v i o r > N o n e < / O v e r r i d e B e h a v i o r > < N a m e > C o u n t   o f   S e l e c t i o n < / N a m e > < / A t t r i b u t e R e l a t i o n s h i p > < A t t r i b u t e R e l a t i o n s h i p > < A t t r i b u t e I D > W e i g h t < / A t t r i b u t e I D > < O v e r r i d e B e h a v i o r > N o n e < / O v e r r i d e B e h a v i o r > < N a m e > W e i g h t < / N a m e > < / A t t r i b u t e R e l a t i o n s h i p > < A t t r i b u t e R e l a t i o n s h i p > < A t t r i b u t e I D > C o l u m n 2 < / A t t r i b u t e I D > < O v e r r i d e B e h a v i o r > N o n e < / O v e r r i d e B e h a v i o r > < N a m e > C o l u m n 2 < / N a m e > < / A t t r i b u t e R e l a t i o n s h i p > < A t t r i b u t e R e l a t i o n s h i p > < A t t r i b u t e I D > A s t h m a   l u n g   d i s e a s e 3 < / A t t r i b u t e I D > < O v e r r i d e B e h a v i o r > N o n e < / O v e r r i d e B e h a v i o r > < N a m e > A s t h m a   l u n g   d i s e a s e 3 < / N a m e > < / A t t r i b u t e R e l a t i o n s h i p > < A t t r i b u t e R e l a t i o n s h i p > < A t t r i b u t e I D > C a n c e r 4 < / A t t r i b u t e I D > < O v e r r i d e B e h a v i o r > N o n e < / O v e r r i d e B e h a v i o r > < N a m e > C a n c e r 4 < / N a m e > < / A t t r i b u t e R e l a t i o n s h i p > < A t t r i b u t e R e l a t i o n s h i p > < A t t r i b u t e I D > H e a r t   d i s e a s e       s t r o k e 5 < / A t t r i b u t e I D > < O v e r r i d e B e h a v i o r > N o n e < / O v e r r i d e B e h a v i o r > < N a m e > H e a r t   d i s e a s e       s t r o k e 5 < / N a m e > < / A t t r i b u t e R e l a t i o n s h i p > < A t t r i b u t e R e l a t i o n s h i p > < A t t r i b u t e I D > S a f e t y 6 < / A t t r i b u t e I D > < O v e r r i d e B e h a v i o r > N o n e < / O v e r r i d e B e h a v i o r > < N a m e > S a f e t y 6 < / N a m e > < / A t t r i b u t e R e l a t i o n s h i p > < A t t r i b u t e R e l a t i o n s h i p > < A t t r i b u t e I D > H I V   A I D S       S e x u a l l y   T r a n s m i t t e d   D i s e a s e s   ( S T D s ) 7 < / A t t r i b u t e I D > < O v e r r i d e B e h a v i o r > N o n e < / O v e r r i d e B e h a v i o r > < N a m e > H I V   A I D S       S e x u a l l y   T r a n s m i t t e d   D i s e a s e s     S T D s   7 < / N a m e > < / A t t r i b u t e R e l a t i o n s h i p > < A t t r i b u t e R e l a t i o n s h i p > < A t t r i b u t e I D > V a c c i n e   p r e v e n t a b l e   d i s e a s e s 8 < / A t t r i b u t e I D > < O v e r r i d e B e h a v i o r > N o n e < / O v e r r i d e B e h a v i o r > < N a m e > V a c c i n e   p r e v e n t a b l e   d i s e a s e s 8 < / N a m e > < / A t t r i b u t e R e l a t i o n s h i p > < A t t r i b u t e R e l a t i o n s h i p > < A t t r i b u t e I D > C h i l d   h e a l t h       w e l l n e s s 9 < / A t t r i b u t e I D > < O v e r r i d e B e h a v i o r > N o n e < / O v e r r i d e B e h a v i o r > < N a m e > C h i l d   h e a l t h       w e l l n e s s 9 < / N a m e > < / A t t r i b u t e R e l a t i o n s h i p > < A t t r i b u t e R e l a t i o n s h i p > < A t t r i b u t e I D > W o m e n  s   h e a l t h       w e l l n e s s 1 0 < / A t t r i b u t e I D > < O v e r r i d e B e h a v i o r > N o n e < / O v e r r i d e B e h a v i o r > < N a m e > W o m e n  s   h e a l t h       w e l l n e s s 1 0 < / N a m e > < / A t t r i b u t e R e l a t i o n s h i p > < A t t r i b u t e R e l a t i o n s h i p > < A t t r i b u t e I D > D i a b e t e s 1 1 < / A t t r i b u t e I D > < O v e r r i d e B e h a v i o r > N o n e < / O v e r r i d e B e h a v i o r > < N a m e > D i a b e t e s 1 1 < / N a m e > < / A t t r i b u t e R e l a t i o n s h i p > < A t t r i b u t e R e l a t i o n s h i p > < A t t r i b u t e I D > M e n t a l   h e a l t h   d e p r e s s i o n   s u i c i d e 1 2 < / A t t r i b u t e I D > < O v e r r i d e B e h a v i o r > N o n e < / O v e r r i d e B e h a v i o r > < N a m e > M e n t a l   h e a l t h   d e p r e s s i o n   s u i c i d e 1 2 < / N a m e > < / A t t r i b u t e R e l a t i o n s h i p > < A t t r i b u t e R e l a t i o n s h i p > < A t t r i b u t e I D > D r u g s       a l c o h o l   a b u s e 1 3 < / A t t r i b u t e I D > < O v e r r i d e B e h a v i o r > N o n e < / O v e r r i d e B e h a v i o r > < N a m e > D r u g s       a l c o h o l   a b u s e 1 3 < / N a m e > < / A t t r i b u t e R e l a t i o n s h i p > < A t t r i b u t e R e l a t i o n s h i p > < A t t r i b u t e I D > E n v i r o n m e n t a l   h a z a r d s 1 4 < / A t t r i b u t e I D > < O v e r r i d e B e h a v i o r > N o n e < / O v e r r i d e B e h a v i o r > < N a m e > E n v i r o n m e n t a l   h a z a r d s 1 4 < / N a m e > < / A t t r i b u t e R e l a t i o n s h i p > < A t t r i b u t e R e l a t i o n s h i p > < A t t r i b u t e I D > O b e s i t y   w e i g h t   l o s s   i s s u e s 1 5 < / A t t r i b u t e I D > < O v e r r i d e B e h a v i o r > N o n e < / O v e r r i d e B e h a v i o r > < N a m e > O b e s i t y   w e i g h t   l o s s   i s s u e s 1 5 < / N a m e > < / A t t r i b u t e R e l a t i o n s h i p > < A t t r i b u t e R e l a t i o n s h i p > < A t t r i b u t e I D > C o l u m n 3 < / A t t r i b u t e I D > < O v e r r i d e B e h a v i o r > N o n e < / O v e r r i d e B e h a v i o r > < N a m e > C o l u m n 3 < / N a m e > < / A t t r i b u t e R e l a t i o n s h i p > < A t t r i b u t e R e l a t i o n s h i p > < A t t r i b u t e I D > C o l u m n 4 < / A t t r i b u t e I D > < O v e r r i d e B e h a v i o r > N o n e < / O v e r r i d e B e h a v i o r > < N a m e > C o l u m n 4 < / N a m e > < / A t t r i b u t e R e l a t i o n s h i p > < A t t r i b u t e R e l a t i o n s h i p > < A t t r i b u t e I D > O b s e r v e d < / A t t r i b u t e I D > < O v e r r i d e B e h a v i o r > N o n e < / O v e r r i d e B e h a v i o r > < N a m e > O b s e r v e d < / N a m e > < / A t t r i b u t e R e l a t i o n s h i p > < A t t r i b u t e R e l a t i o n s h i p > < A t t r i b u t e I D > E x p e c t e d < / A t t r i b u t e I D > < O v e r r i d e B e h a v i o r > N o n e < / O v e r r i d e B e h a v i o r > < N a m e > E x p e c t e d < / N a m e > < / A t t r i b u t e R e l a t i o n s h i p > < A t t r i b u t e R e l a t i o n s h i p > < A t t r i b u t e I D > C o l u m n 1 8 < / A t t r i b u t e I D > < O v e r r i d e B e h a v i o r > N o n e < / O v e r r i d e B e h a v i o r > < N a m e > C o l u m n 1 8 < / N a m e > < / A t t r i b u t e R e l a t i o n s h i p > < A t t r i b u t e R e l a t i o n s h i p > < A t t r i b u t e I D > C o l u m n 5 < / A t t r i b u t e I D > < O v e r r i d e B e h a v i o r > N o n e < / O v e r r i d e B e h a v i o r > < N a m e > C o l u m n 5 < / 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 T a b l e 3 < / I D > < N a m e > P T   Q 3 < / 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 C u l t u r a l   r e l i g i o u s   b e l i e f s < / I D > < N a m e > C u l t u r a l   r e l i g i o u s   b e l i e f s 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 L a c k   o f   a v a i l a b i l i t y   o f   d o c t o r s < / I D > < N a m e > L a c k   o f   a v a i l a b i l i t y   o f   d o c t o r s 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 U n a b l e   t o   p a y   c o - p a y s   d e d u c t i b l e s < / I D > < N a m e > U n a b l e   t o   p a y   c o - p a y s   d e d u c t i b l e s 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 D o n  t   k n o w   h o w   t o   f i n d   d o c t o r s < / I D > < N a m e > D o n  t   k n o w   h o w   t o   f i n d   d o c t o r s 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 L a n g u a g e   b a r r i e r s < / I D > < N a m e > L a n g u a g e   b a r r i e r s 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 T h e r e   a r e   n o   b a r r i e r s < / I D > < N a m e > T h e r e   a r e   n o   b a r r i e r s 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 D o n  t   u n d e r s t a n d   n e e d   t o   s e e   a   d o c t o r < / I D > < N a m e > D o n  t   u n d e r s t a n d   n e e d   t o   s e e   a   d o c t o r 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 N o   i n s u r a n c e < / I D > < N a m e > N o 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 T r a n s p o r t a t i o n < / I D > < N a m e > T r a n s p o r t a t i o n 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 F e a r   ( e   g     n o t   r e a d y   t o   f a c e   d i s c u s s   h e a l t h   p r o b l e m ) < / I D > < N a m e > F e a r   ( e   g     n o t   r e a d y   t o   f a c e   d i s c u s s   h e a l t h   p r o b l e m ) < / 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 L < / 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 C o l u m n 2 < / I D > < N a m e > C o l u m n 2 < / 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 O < / 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 C u l t u r a l   r e l i g i o u s   b e l i e f s 5 < / I D > < N a m e > C u l t u r a l   r e l i g i o u s   b e l i e f s 5 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 L a c k   o f   a v a i l a b i l i t y   o f   d o c t o r s 6 < / I D > < N a m e > L a c k   o f   a v a i l a b i l i t y   o f   d o c t o r s 6 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 U n a b l e   t o   p a y   c o - p a y s   d e d u c t i b l e s 7 < / I D > < N a m e > U n a b l e   t o   p a y   c o - p a y s   d e d u c t i b l e s 7 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 D o n  t   k n o w   h o w   t o   f i n d   d o c t o r s 8 < / I D > < N a m e > D o n  t   k n o w   h o w   t o   f i n d   d o c t o r s 8 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 L a n g u a g e   b a r r i e r s 9 < / I D > < N a m e > L a n g u a g e   b a r r i e r s 9 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 T h e r e   a r e   n o   b a r r i e r s 1 0 < / I D > < N a m e > T h e r e   a r e   n o   b a r r i e r s 1 0 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 D o n  t   u n d e r s t a n d   n e e d   t o   s e e   a   d o c t o r 1 1 < / I D > < N a m e > D o n  t   u n d e r s t a n d   n e e d   t o   s e e   a   d o c t o r 1 1 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 N o   i n s u r a n c e 1 2 < / I D > < N a m e > N o   i n s u r a n c e 1 2 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 T r a n s p o r t a t i o n 1 3 < / I D > < N a m e > T r a n s p o r t a t i o n 1 3 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 F e a r   ( e   g     n o t   r e a d y   t o   f a c e   d i s c u s s   h e a l t h   p r o b l e m ) 1 4 < / I D > < N a m e > F e a r   ( e   g     n o t   r e a d y   t o   f a c e   d i s c u s s   h e a l t h   p r o b l e m ) 1 4 < / 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 Z < / 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 A A < / 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 C o l u m n 6 < / I D > < N a m e > C o l u m n 6 < / 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 C o l u m n 7 < / I D > < N a m e > C o l u m n 7 < / 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 C o l u m n 8 < / I D > < N a m e > C o l u m n 8 < / 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 A E < / V a l u e > < / A n n o t a t i o n > < A n n o t a t i o n > < N a m e > D e l e t e N o t A l l o w e d < / N a m e > < / A n n o t a t i o n > < / A n n o t a t i o n s > < I D > C o l u m n 9 < / I D > < N a m e > C o l u m n 9 < / 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 C u l t u r a l   r e l i g i o u s   b e l i e f s < / A t t r i b u t e I D > < O v e r r i d e B e h a v i o r > N o n e < / O v e r r i d e B e h a v i o r > < N a m e > C u l t u r a l   r e l i g i o u s   b e l i e f s < / N a m e > < / A t t r i b u t e R e l a t i o n s h i p > < A t t r i b u t e R e l a t i o n s h i p > < A t t r i b u t e I D > L a c k   o f   a v a i l a b i l i t y   o f   d o c t o r s < / A t t r i b u t e I D > < O v e r r i d e B e h a v i o r > N o n e < / O v e r r i d e B e h a v i o r > < N a m e > L a c k   o f   a v a i l a b i l i t y   o f   d o c t o r s < / N a m e > < / A t t r i b u t e R e l a t i o n s h i p > < A t t r i b u t e R e l a t i o n s h i p > < A t t r i b u t e I D > U n a b l e   t o   p a y   c o - p a y s   d e d u c t i b l e s < / A t t r i b u t e I D > < O v e r r i d e B e h a v i o r > N o n e < / O v e r r i d e B e h a v i o r > < N a m e > U n a b l e   t o   p a y   c o - p a y s   d e d u c t i b l e s < / N a m e > < / A t t r i b u t e R e l a t i o n s h i p > < A t t r i b u t e R e l a t i o n s h i p > < A t t r i b u t e I D > D o n  t   k n o w   h o w   t o   f i n d   d o c t o r s < / A t t r i b u t e I D > < O v e r r i d e B e h a v i o r > N o n e < / O v e r r i d e B e h a v i o r > < N a m e > D o n  t   k n o w   h o w   t o   f i n d   d o c t o r s < / N a m e > < / A t t r i b u t e R e l a t i o n s h i p > < A t t r i b u t e R e l a t i o n s h i p > < A t t r i b u t e I D > L a n g u a g e   b a r r i e r s < / A t t r i b u t e I D > < O v e r r i d e B e h a v i o r > N o n e < / O v e r r i d e B e h a v i o r > < N a m e > L a n g u a g e   b a r r i e r s < / N a m e > < / A t t r i b u t e R e l a t i o n s h i p > < A t t r i b u t e R e l a t i o n s h i p > < A t t r i b u t e I D > T h e r e   a r e   n o   b a r r i e r s < / A t t r i b u t e I D > < O v e r r i d e B e h a v i o r > N o n e < / O v e r r i d e B e h a v i o r > < N a m e > T h e r e   a r e   n o   b a r r i e r s < / N a m e > < / A t t r i b u t e R e l a t i o n s h i p > < A t t r i b u t e R e l a t i o n s h i p > < A t t r i b u t e I D > D o n  t   u n d e r s t a n d   n e e d   t o   s e e   a   d o c t o r < / A t t r i b u t e I D > < O v e r r i d e B e h a v i o r > N o n e < / O v e r r i d e B e h a v i o r > < N a m e > D o n  t   u n d e r s t a n d   n e e d   t o   s e e   a   d o c t o r < / N a m e > < / A t t r i b u t e R e l a t i o n s h i p > < A t t r i b u t e R e l a t i o n s h i p > < A t t r i b u t e I D > N o   i n s u r a n c e < / A t t r i b u t e I D > < O v e r r i d e B e h a v i o r > N o n e < / O v e r r i d e B e h a v i o r > < N a m e > N o   i n s u r a n c e < / N a m e > < / A t t r i b u t e R e l a t i o n s h i p > < A t t r i b u t e R e l a t i o n s h i p > < A t t r i b u t e I D > T r a n s p o r t a t i o n < / A t t r i b u t e I D > < O v e r r i d e B e h a v i o r > N o n e < / O v e r r i d e B e h a v i o r > < N a m e > T r a n s p o r t a t i o n < / N a m e > < / A t t r i b u t e R e l a t i o n s h i p > < A t t r i b u t e R e l a t i o n s h i p > < A t t r i b u t e I D > F e a r   ( e   g     n o t   r e a d y   t o   f a c e   d i s c u s s   h e a l t h   p r o b l e m ) < / A t t r i b u t e I D > < O v e r r i d e B e h a v i o r > N o n e < / O v e r r i d e B e h a v i o r > < N a m e > F e a r     e   g     n o t   r e a d y   t o   f a c e   d i s c u s s   h e a l t h   p r o b l e m < / N a m e > < / A t t r i b u t e R e l a t i o n s h i p > < A t t r i b u t e R e l a t i o n s h i p > < A t t r i b u t e I D > C o l u m n 1 < / A t t r i b u t e I D > < O v e r r i d e B e h a v i o r > N o n e < / O v e r r i d e B e h a v i o r > < N a m e > C o l u m n 1 < / N a m e > < / A t t r i b u t e R e l a t i o n s h i p > < A t t r i b u t e R e l a t i o n s h i p > < A t t r i b u t e I D > C o l u m n 2 < / A t t r i b u t e I D > < O v e r r i d e B e h a v i o r > N o n e < / O v e r r i d e B e h a v i o r > < N a m e > C o l u m n 2 < / N a m e > < / A t t r i b u t e R e l a t i o n s h i p > < A t t r i b u t e R e l a t i o n s h i p > < A t t r i b u t e I D > W e i g h t < / A t t r i b u t e I D > < O v e r r i d e B e h a v i o r > N o n e < / O v e r r i d e B e h a v i o r > < N a m e > W e i g h t < / N a m e > < / A t t r i b u t e R e l a t i o n s h i p > < A t t r i b u t e R e l a t i o n s h i p > < A t t r i b u t e I D > C o l u m n 3 < / A t t r i b u t e I D > < O v e r r i d e B e h a v i o r > N o n e < / O v e r r i d e B e h a v i o r > < N a m e > C o l u m n 3 < / N a m e > < / A t t r i b u t e R e l a t i o n s h i p > < A t t r i b u t e R e l a t i o n s h i p > < A t t r i b u t e I D > C u l t u r a l   r e l i g i o u s   b e l i e f s 5 < / A t t r i b u t e I D > < O v e r r i d e B e h a v i o r > N o n e < / O v e r r i d e B e h a v i o r > < N a m e > C u l t u r a l   r e l i g i o u s   b e l i e f s 5 < / N a m e > < / A t t r i b u t e R e l a t i o n s h i p > < A t t r i b u t e R e l a t i o n s h i p > < A t t r i b u t e I D > L a c k   o f   a v a i l a b i l i t y   o f   d o c t o r s 6 < / A t t r i b u t e I D > < O v e r r i d e B e h a v i o r > N o n e < / O v e r r i d e B e h a v i o r > < N a m e > L a c k   o f   a v a i l a b i l i t y   o f   d o c t o r s 6 < / N a m e > < / A t t r i b u t e R e l a t i o n s h i p > < A t t r i b u t e R e l a t i o n s h i p > < A t t r i b u t e I D > U n a b l e   t o   p a y   c o - p a y s   d e d u c t i b l e s 7 < / A t t r i b u t e I D > < O v e r r i d e B e h a v i o r > N o n e < / O v e r r i d e B e h a v i o r > < N a m e > U n a b l e   t o   p a y   c o - p a y s   d e d u c t i b l e s 7 < / N a m e > < / A t t r i b u t e R e l a t i o n s h i p > < A t t r i b u t e R e l a t i o n s h i p > < A t t r i b u t e I D > D o n  t   k n o w   h o w   t o   f i n d   d o c t o r s 8 < / A t t r i b u t e I D > < O v e r r i d e B e h a v i o r > N o n e < / O v e r r i d e B e h a v i o r > < N a m e > D o n  t   k n o w   h o w   t o   f i n d   d o c t o r s 8 < / N a m e > < / A t t r i b u t e R e l a t i o n s h i p > < A t t r i b u t e R e l a t i o n s h i p > < A t t r i b u t e I D > L a n g u a g e   b a r r i e r s 9 < / A t t r i b u t e I D > < O v e r r i d e B e h a v i o r > N o n e < / O v e r r i d e B e h a v i o r > < N a m e > L a n g u a g e   b a r r i e r s 9 < / N a m e > < / A t t r i b u t e R e l a t i o n s h i p > < A t t r i b u t e R e l a t i o n s h i p > < A t t r i b u t e I D > T h e r e   a r e   n o   b a r r i e r s 1 0 < / A t t r i b u t e I D > < O v e r r i d e B e h a v i o r > N o n e < / O v e r r i d e B e h a v i o r > < N a m e > T h e r e   a r e   n o   b a r r i e r s 1 0 < / N a m e > < / A t t r i b u t e R e l a t i o n s h i p > < A t t r i b u t e R e l a t i o n s h i p > < A t t r i b u t e I D > D o n  t   u n d e r s t a n d   n e e d   t o   s e e   a   d o c t o r 1 1 < / A t t r i b u t e I D > < O v e r r i d e B e h a v i o r > N o n e < / O v e r r i d e B e h a v i o r > < N a m e > D o n  t   u n d e r s t a n d   n e e d   t o   s e e   a   d o c t o r 1 1 < / N a m e > < / A t t r i b u t e R e l a t i o n s h i p > < A t t r i b u t e R e l a t i o n s h i p > < A t t r i b u t e I D > N o   i n s u r a n c e 1 2 < / A t t r i b u t e I D > < O v e r r i d e B e h a v i o r > N o n e < / O v e r r i d e B e h a v i o r > < N a m e > N o   i n s u r a n c e 1 2 < / N a m e > < / A t t r i b u t e R e l a t i o n s h i p > < A t t r i b u t e R e l a t i o n s h i p > < A t t r i b u t e I D > T r a n s p o r t a t i o n 1 3 < / A t t r i b u t e I D > < O v e r r i d e B e h a v i o r > N o n e < / O v e r r i d e B e h a v i o r > < N a m e > T r a n s p o r t a t i o n 1 3 < / N a m e > < / A t t r i b u t e R e l a t i o n s h i p > < A t t r i b u t e R e l a t i o n s h i p > < A t t r i b u t e I D > F e a r   ( e   g     n o t   r e a d y   t o   f a c e   d i s c u s s   h e a l t h   p r o b l e m ) 1 4 < / A t t r i b u t e I D > < O v e r r i d e B e h a v i o r > N o n e < / O v e r r i d e B e h a v i o r > < N a m e > F e a r     e   g     n o t   r e a d y   t o   f a c e   d i s c u s s   h e a l t h   p r o b l e m   1 4 < / N a m e > < / A t t r i b u t e R e l a t i o n s h i p > < A t t r i b u t e R e l a t i o n s h i p > < A t t r i b u t e I D > C o l u m n 4 < / A t t r i b u t e I D > < O v e r r i d e B e h a v i o r > N o n e < / O v e r r i d e B e h a v i o r > < N a m e > C o l u m n 4 < / N a m e > < / A t t r i b u t e R e l a t i o n s h i p > < A t t r i b u t e R e l a t i o n s h i p > < A t t r i b u t e I D > C o l u m n 5 < / A t t r i b u t e I D > < O v e r r i d e B e h a v i o r > N o n e < / O v e r r i d e B e h a v i o r > < N a m e > C o l u m n 5 < / N a m e > < / A t t r i b u t e R e l a t i o n s h i p > < A t t r i b u t e R e l a t i o n s h i p > < A t t r i b u t e I D > C o l u m n 6 < / A t t r i b u t e I D > < O v e r r i d e B e h a v i o r > N o n e < / O v e r r i d e B e h a v i o r > < N a m e > C o l u m n 6 < / N a m e > < / A t t r i b u t e R e l a t i o n s h i p > < A t t r i b u t e R e l a t i o n s h i p > < A t t r i b u t e I D > C o l u m n 7 < / A t t r i b u t e I D > < O v e r r i d e B e h a v i o r > N o n e < / O v e r r i d e B e h a v i o r > < N a m e > C o l u m n 7 < / N a m e > < / A t t r i b u t e R e l a t i o n s h i p > < A t t r i b u t e R e l a t i o n s h i p > < A t t r i b u t e I D > C o l u m n 8 < / A t t r i b u t e I D > < O v e r r i d e B e h a v i o r > N o n e < / O v e r r i d e B e h a v i o r > < N a m e > C o l u m n 8 < / N a m e > < / A t t r i b u t e R e l a t i o n s h i p > < A t t r i b u t e R e l a t i o n s h i p > < A t t r i b u t e I D > C o l u m n 9 < / A t t r i b u t e I D > < O v e r r i d e B e h a v i o r > N o n e < / O v e r r i d e B e h a v i o r > < N a m e > C o l u m n 9 < / 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 T a b l e 4 < / I D > < N a m e > P T   Q 4 < / 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 C l e a n   a i r       w a t e r < / I D > < N a m e > C l e a n   a i r       w a t e r 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 M e n t a l   h e a l t h   s e r v i c e s < / I D > < N a m e > M e n t a l   h e a l t h   s e r v i c e s 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 S m o k i n g   c e s s a t i o n   p r o g r a m s < / I D > < N a m e > S m o k i n g   c e s s a t i o n   p r o g r a m s 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 D r u g       a l c o h o l   r e h a b i l i t a t i o n   s e r v i c e s < / I D > < N a m e > D r u g       a l c o h o l   r e h a b i l i t a t i o n   s e r v i c e s 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 R e c r e a t i o n   f a c i l i t i e s < / I D > < N a m e > R e c r e a t i o n   f a c i l i t i e s 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 T r a n s p o r t a t i o n < / I D > < N a m e > T r a n s p o r t a t i o n 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 H e a l t h i e r   f o o d   c h o i c e s < / I D > < N a m e > H e a l t h i e r   f o o d   c h o i c e s 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  c h i l d c a r e   o p t i o n s < / I D > < N a m e > S a f e   c h i l d c a r e   o p t i o n s 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 W e i g h t   l o s s   p r o g r a m s < / I D > < N a m e > W e i g h t   l o s s   p r o g r a m s 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 J o b   o p p o r t u n i t i e s < / I D > < N a m e > J o b   o p p o r t u n i t i e s 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  p l a c e s   t o   w a l k   p l a y < / I D > < N a m e > S a f e   p l a c e s   t o   w a l k   p l a y 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 S a f e   w o r k s i t e s < / I D > < N a m e > S a f e   w o r k s i t e s 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 N < / 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 C o u n t   o f   S e l e c t i o n < / I D > < N a m e > C o u n t   o f   S e l e c t i o n < / 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 Q < / V a l u e > < / A n n o t a t i o n > < A n n o t a t i o n > < N a m e > D e l e t e N o t A l l o w e d < / N a m e > < / A n n o t a t i o n > < / A n n o t a t i o n s > < I D > C o l u m n 2 < / I D > < N a m e > C o l u m n 2 < / 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 C l e a n   a i r       w a t e r 5 < / I D > < N a m e > C l e a n   a i r       w a t e r 5 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 M e n t a l   h e a l t h   s e r v i c e s 6 < / I D > < N a m e > M e n t a l   h e a l t h   s e r v i c e s 6 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 S m o k i n g   c e s s a t i o n   p r o g r a m s 7 < / I D > < N a m e > S m o k i n g   c e s s a t i o n   p r o g r a m s 7 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 D r u g       a l c o h o l   r e h a b i l i t a t i o n   s e r v i c e s 8 < / I D > < N a m e > D r u g       a l c o h o l   r e h a b i l i t a t i o n   s e r v i c e s 8 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 R e c r e a t i o n   f a c i l i t i e s 9 < / I D > < N a m e > R e c r e a t i o n   f a c i l i t i e s 9 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 T r a n s p o r t a t i o n 1 0 < / I D > < N a m e > T r a n s p o r t a t i o n 1 0 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 H e a l t h i e r   f o o d   c h o i c e s 1 1 < / I D > < N a m e > H e a l t h i e r   f o o d   c h o i c e s 1 1 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  c h i l d c a r e   o p t i o n s 1 2 < / I D > < N a m e > S a f e   c h i l d c a r e   o p t i o n s 1 2 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  l o s s   p r o g r a m s 1 3 < / I D > < N a m e > W e i g h t   l o s s   p r o g r a m s 1 3 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 J o b   o p p o r t u n i t i e s 1 4 < / I D > < N a m e > J o b   o p p o r t u n i t i e s 1 4 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  p l a c e s   t o   w a l k   p l a y 1 5 < / I D > < N a m e > S a f e   p l a c e s   t o   w a l k   p l a y 1 5 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 S a f e   w o r k s i t e s 1 6 < / I D > < N a m e > S a f e   w o r k s i t e s 1 6 < / 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 A D < / 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 A E < / 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 O b s e r v e d < / I D > < N a m e > O b s e r v e d < / 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 E x p e c t e d < / I D > < N a m e > E x p e c t e d 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 A I < / V a l u e > < / A n n o t a t i o n > < A n n o t a t i o n > < N a m e > D e l e t e N o t A l l o w e d < / N a m e > < / A n n o t a t i o n > < / A n n o t a t i o n s > < I D > C o l u m n 6 < / I D > < N a m e > C o l u m n 6 < / 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 C l e a n   a i r       w a t e r < / A t t r i b u t e I D > < O v e r r i d e B e h a v i o r > N o n e < / O v e r r i d e B e h a v i o r > < N a m e > C l e a n   a i r       w a t e r < / N a m e > < / A t t r i b u t e R e l a t i o n s h i p > < A t t r i b u t e R e l a t i o n s h i p > < A t t r i b u t e I D > M e n t a l   h e a l t h   s e r v i c e s < / A t t r i b u t e I D > < O v e r r i d e B e h a v i o r > N o n e < / O v e r r i d e B e h a v i o r > < N a m e > M e n t a l   h e a l t h   s e r v i c e s < / N a m e > < / A t t r i b u t e R e l a t i o n s h i p > < A t t r i b u t e R e l a t i o n s h i p > < A t t r i b u t e I D > S m o k i n g   c e s s a t i o n   p r o g r a m s < / A t t r i b u t e I D > < O v e r r i d e B e h a v i o r > N o n e < / O v e r r i d e B e h a v i o r > < N a m e > S m o k i n g   c e s s a t i o n   p r o g r a m s < / N a m e > < / A t t r i b u t e R e l a t i o n s h i p > < A t t r i b u t e R e l a t i o n s h i p > < A t t r i b u t e I D > D r u g       a l c o h o l   r e h a b i l i t a t i o n   s e r v i c e s < / A t t r i b u t e I D > < O v e r r i d e B e h a v i o r > N o n e < / O v e r r i d e B e h a v i o r > < N a m e > D r u g       a l c o h o l   r e h a b i l i t a t i o n   s e r v i c e s < / N a m e > < / A t t r i b u t e R e l a t i o n s h i p > < A t t r i b u t e R e l a t i o n s h i p > < A t t r i b u t e I D > R e c r e a t i o n   f a c i l i t i e s < / A t t r i b u t e I D > < O v e r r i d e B e h a v i o r > N o n e < / O v e r r i d e B e h a v i o r > < N a m e > R e c r e a t i o n   f a c i l i t i e s < / N a m e > < / A t t r i b u t e R e l a t i o n s h i p > < A t t r i b u t e R e l a t i o n s h i p > < A t t r i b u t e I D > T r a n s p o r t a t i o n < / A t t r i b u t e I D > < O v e r r i d e B e h a v i o r > N o n e < / O v e r r i d e B e h a v i o r > < N a m e > T r a n s p o r t a t i o n < / N a m e > < / A t t r i b u t e R e l a t i o n s h i p > < A t t r i b u t e R e l a t i o n s h i p > < A t t r i b u t e I D > H e a l t h i e r   f o o d   c h o i c e s < / A t t r i b u t e I D > < O v e r r i d e B e h a v i o r > N o n e < / O v e r r i d e B e h a v i o r > < N a m e > H e a l t h i e r   f o o d   c h o i c e s < / N a m e > < / A t t r i b u t e R e l a t i o n s h i p > < A t t r i b u t e R e l a t i o n s h i p > < A t t r i b u t e I D > S a f e   c h i l d c a r e   o p t i o n s < / A t t r i b u t e I D > < O v e r r i d e B e h a v i o r > N o n e < / O v e r r i d e B e h a v i o r > < N a m e > S a f e   c h i l d c a r e   o p t i o n s < / N a m e > < / A t t r i b u t e R e l a t i o n s h i p > < A t t r i b u t e R e l a t i o n s h i p > < A t t r i b u t e I D > W e i g h t   l o s s   p r o g r a m s < / A t t r i b u t e I D > < O v e r r i d e B e h a v i o r > N o n e < / O v e r r i d e B e h a v i o r > < N a m e > W e i g h t   l o s s   p r o g r a m s < / N a m e > < / A t t r i b u t e R e l a t i o n s h i p > < A t t r i b u t e R e l a t i o n s h i p > < A t t r i b u t e I D > J o b   o p p o r t u n i t i e s < / A t t r i b u t e I D > < O v e r r i d e B e h a v i o r > N o n e < / O v e r r i d e B e h a v i o r > < N a m e > J o b   o p p o r t u n i t i e s < / N a m e > < / A t t r i b u t e R e l a t i o n s h i p > < A t t r i b u t e R e l a t i o n s h i p > < A t t r i b u t e I D > S a f e   p l a c e s   t o   w a l k   p l a y < / A t t r i b u t e I D > < O v e r r i d e B e h a v i o r > N o n e < / O v e r r i d e B e h a v i o r > < N a m e > S a f e   p l a c e s   t o   w a l k   p l a y < / N a m e > < / A t t r i b u t e R e l a t i o n s h i p > < A t t r i b u t e R e l a t i o n s h i p > < A t t r i b u t e I D > S a f e   w o r k s i t e s < / A t t r i b u t e I D > < O v e r r i d e B e h a v i o r > N o n e < / O v e r r i d e B e h a v i o r > < N a m e > S a f e   w o r k s i t e s < / N a m e > < / A t t r i b u t e R e l a t i o n s h i p > < A t t r i b u t e R e l a t i o n s h i p > < A t t r i b u t e I D > C o l u m n 1 < / A t t r i b u t e I D > < O v e r r i d e B e h a v i o r > N o n e < / O v e r r i d e B e h a v i o r > < N a m e > C o l u m n 1 < / N a m e > < / A t t r i b u t e R e l a t i o n s h i p > < A t t r i b u t e R e l a t i o n s h i p > < A t t r i b u t e I D > C o u n t   o f   S e l e c t i o n < / A t t r i b u t e I D > < O v e r r i d e B e h a v i o r > N o n e < / O v e r r i d e B e h a v i o r > < N a m e > C o u n t   o f   S e l e c t i o n < / N a m e > < / A t t r i b u t e R e l a t i o n s h i p > < A t t r i b u t e R e l a t i o n s h i p > < A t t r i b u t e I D > W e i g h t < / A t t r i b u t e I D > < O v e r r i d e B e h a v i o r > N o n e < / O v e r r i d e B e h a v i o r > < N a m e > W e i g h t < / N a m e > < / A t t r i b u t e R e l a t i o n s h i p > < A t t r i b u t e R e l a t i o n s h i p > < A t t r i b u t e I D > C o l u m n 2 < / A t t r i b u t e I D > < O v e r r i d e B e h a v i o r > N o n e < / O v e r r i d e B e h a v i o r > < N a m e > C o l u m n 2 < / N a m e > < / A t t r i b u t e R e l a t i o n s h i p > < A t t r i b u t e R e l a t i o n s h i p > < A t t r i b u t e I D > C l e a n   a i r       w a t e r 5 < / A t t r i b u t e I D > < O v e r r i d e B e h a v i o r > N o n e < / O v e r r i d e B e h a v i o r > < N a m e > C l e a n   a i r       w a t e r 5 < / N a m e > < / A t t r i b u t e R e l a t i o n s h i p > < A t t r i b u t e R e l a t i o n s h i p > < A t t r i b u t e I D > M e n t a l   h e a l t h   s e r v i c e s 6 < / A t t r i b u t e I D > < O v e r r i d e B e h a v i o r > N o n e < / O v e r r i d e B e h a v i o r > < N a m e > M e n t a l   h e a l t h   s e r v i c e s 6 < / N a m e > < / A t t r i b u t e R e l a t i o n s h i p > < A t t r i b u t e R e l a t i o n s h i p > < A t t r i b u t e I D > S m o k i n g   c e s s a t i o n   p r o g r a m s 7 < / A t t r i b u t e I D > < O v e r r i d e B e h a v i o r > N o n e < / O v e r r i d e B e h a v i o r > < N a m e > S m o k i n g   c e s s a t i o n   p r o g r a m s 7 < / N a m e > < / A t t r i b u t e R e l a t i o n s h i p > < A t t r i b u t e R e l a t i o n s h i p > < A t t r i b u t e I D > D r u g       a l c o h o l   r e h a b i l i t a t i o n   s e r v i c e s 8 < / A t t r i b u t e I D > < O v e r r i d e B e h a v i o r > N o n e < / O v e r r i d e B e h a v i o r > < N a m e > D r u g       a l c o h o l   r e h a b i l i t a t i o n   s e r v i c e s 8 < / N a m e > < / A t t r i b u t e R e l a t i o n s h i p > < A t t r i b u t e R e l a t i o n s h i p > < A t t r i b u t e I D > R e c r e a t i o n   f a c i l i t i e s 9 < / A t t r i b u t e I D > < O v e r r i d e B e h a v i o r > N o n e < / O v e r r i d e B e h a v i o r > < N a m e > R e c r e a t i o n   f a c i l i t i e s 9 < / N a m e > < / A t t r i b u t e R e l a t i o n s h i p > < A t t r i b u t e R e l a t i o n s h i p > < A t t r i b u t e I D > T r a n s p o r t a t i o n 1 0 < / A t t r i b u t e I D > < O v e r r i d e B e h a v i o r > N o n e < / O v e r r i d e B e h a v i o r > < N a m e > T r a n s p o r t a t i o n 1 0 < / N a m e > < / A t t r i b u t e R e l a t i o n s h i p > < A t t r i b u t e R e l a t i o n s h i p > < A t t r i b u t e I D > H e a l t h i e r   f o o d   c h o i c e s 1 1 < / A t t r i b u t e I D > < O v e r r i d e B e h a v i o r > N o n e < / O v e r r i d e B e h a v i o r > < N a m e > H e a l t h i e r   f o o d   c h o i c e s 1 1 < / N a m e > < / A t t r i b u t e R e l a t i o n s h i p > < A t t r i b u t e R e l a t i o n s h i p > < A t t r i b u t e I D > S a f e   c h i l d c a r e   o p t i o n s 1 2 < / A t t r i b u t e I D > < O v e r r i d e B e h a v i o r > N o n e < / O v e r r i d e B e h a v i o r > < N a m e > S a f e   c h i l d c a r e   o p t i o n s 1 2 < / N a m e > < / A t t r i b u t e R e l a t i o n s h i p > < A t t r i b u t e R e l a t i o n s h i p > < A t t r i b u t e I D > W e i g h t   l o s s   p r o g r a m s 1 3 < / A t t r i b u t e I D > < O v e r r i d e B e h a v i o r > N o n e < / O v e r r i d e B e h a v i o r > < N a m e > W e i g h t   l o s s   p r o g r a m s 1 3 < / N a m e > < / A t t r i b u t e R e l a t i o n s h i p > < A t t r i b u t e R e l a t i o n s h i p > < A t t r i b u t e I D > J o b   o p p o r t u n i t i e s 1 4 < / A t t r i b u t e I D > < O v e r r i d e B e h a v i o r > N o n e < / O v e r r i d e B e h a v i o r > < N a m e > J o b   o p p o r t u n i t i e s 1 4 < / N a m e > < / A t t r i b u t e R e l a t i o n s h i p > < A t t r i b u t e R e l a t i o n s h i p > < A t t r i b u t e I D > S a f e   p l a c e s   t o   w a l k   p l a y 1 5 < / A t t r i b u t e I D > < O v e r r i d e B e h a v i o r > N o n e < / O v e r r i d e B e h a v i o r > < N a m e > S a f e   p l a c e s   t o   w a l k   p l a y 1 5 < / N a m e > < / A t t r i b u t e R e l a t i o n s h i p > < A t t r i b u t e R e l a t i o n s h i p > < A t t r i b u t e I D > S a f e   w o r k s i t e s 1 6 < / A t t r i b u t e I D > < O v e r r i d e B e h a v i o r > N o n e < / O v e r r i d e B e h a v i o r > < N a m e > S a f e   w o r k s i t e s 1 6 < / N a m e > < / A t t r i b u t e R e l a t i o n s h i p > < A t t r i b u t e R e l a t i o n s h i p > < A t t r i b u t e I D > C o l u m n 3 < / A t t r i b u t e I D > < O v e r r i d e B e h a v i o r > N o n e < / O v e r r i d e B e h a v i o r > < N a m e > C o l u m n 3 < / N a m e > < / A t t r i b u t e R e l a t i o n s h i p > < A t t r i b u t e R e l a t i o n s h i p > < A t t r i b u t e I D > C o l u m n 4 < / A t t r i b u t e I D > < O v e r r i d e B e h a v i o r > N o n e < / O v e r r i d e B e h a v i o r > < N a m e > C o l u m n 4 < / N a m e > < / A t t r i b u t e R e l a t i o n s h i p > < A t t r i b u t e R e l a t i o n s h i p > < A t t r i b u t e I D > O b s e r v e d < / A t t r i b u t e I D > < O v e r r i d e B e h a v i o r > N o n e < / O v e r r i d e B e h a v i o r > < N a m e > O b s e r v e d < / N a m e > < / A t t r i b u t e R e l a t i o n s h i p > < A t t r i b u t e R e l a t i o n s h i p > < A t t r i b u t e I D > E x p e c t e d < / A t t r i b u t e I D > < O v e r r i d e B e h a v i o r > N o n e < / O v e r r i d e B e h a v i o r > < N a m e > E x p e c t e d < / N a m e > < / A t t r i b u t e R e l a t i o n s h i p > < A t t r i b u t e R e l a t i o n s h i p > < A t t r i b u t e I D > C o l u m n 5 < / A t t r i b u t e I D > < O v e r r i d e B e h a v i o r > N o n e < / O v e r r i d e B e h a v i o r > < N a m e > C o l u m n 5 < / N a m e > < / A t t r i b u t e R e l a t i o n s h i p > < A t t r i b u t e R e l a t i o n s h i p > < A t t r i b u t e I D > C o l u m n 6 < / A t t r i b u t e I D > < O v e r r i d e B e h a v i o r > N o n e < / O v e r r i d e B e h a v i o r > < N a m e > C o l u m n 6 < / 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 T a b l e 1 0 < / I D > < N a m e > P T   Q 5 < / 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 B l o o d   p r e s s u r e < / I D > < N a m e > B l o o d   p r e s s u r e 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 E a t i n g   d i s o r d e r s < / I D > < N a m e > E a t i n g   d i s o r d e r s 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 M e n t a l   h e a l t h   d e p r e s s i o n < / I D > < N a m e > M e n t a l   h e a l t h   d e p r e s s i o n 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 C a n c e r < / I D > < N a m e > C a n c e r < / 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 E m e r g e n c y   p r e p a r e d n e s s < / I D > < N a m e > E m e r g e n c y   p r e p a r e d n e s s 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 N u t r i t i o n < / I D > < N a m e > N u t r i t i o n 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 C h o l e s t e r o l < / I D > < N a m e > C h o l e s t e r o l < / 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 E x e r c i s e   p h y s i c a l   a c t i v i t y < / I D > < N a m e > E x e r c i s e   p h y s i c a l   a c t i v i t y 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 P r e n a t a l   c a r e < / I D > < N a m e > P r e n a t a l   c a r e 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 D e n t a l   s c r e e n i n g s < / I D > < N a m e > D e n t a l   s c r e e n i n g s 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 H e a r t   d i s e a s e < / I D > < N a m e > H e a r t   d i s e a s e 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 S u i c i d e   p r e v e n t i o n < / I D > < N a m e > S u i c i d e   p r e v e n t i o n 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 D i a b e t e s < / I D > < N a m e > D i a b e t e s 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 H I V   A I D S       S e x u a l l y   T r a n s m i t t e d   D i s e a s e s   ( S T D s ) < / I D > < N a m e > H I V   A I D S       S e x u a l l y   T r a n s m i t t e d   D i s e a s e s   ( S T D s ) 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 V a c c i n a t i o n   i m m u n i z a t i o n s < / I D > < N a m e > V a c c i n a t i o n   i m m u n i z a t i o n s 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 D i s e a s e   o u t b r e a k   i n f o r m a t i o n < / I D > < N a m e > D i s e a s e   o u t b r e a k   i n f o r m a t i o n 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 I m p o r t a n c e   o f   r o u t i n e   w e l l   c h e c k u p s < / I D > < N a m e > I m p o r t a n c e   o f   r o u t i n e   w e l l   c h e c k u p s 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 D r u g   a n d   a l c o h o l < / I D > < N a m e > D r u g   a n d   a l c o h o l < / 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 T < / 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 C o u n t   o f   S e l e c t i o n < / I D > < N a m e > C o u n t   o f   S e l e c t i o n < / 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 W e i g h t < / I D > < N a m e > W e i g h t < / 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 W < / V a l u e > < / A n n o t a t i o n > < A n n o t a t i o n > < N a m e > D e l e t e N o t A l l o w e d < / N a m e > < / A n n o t a t i o n > < / A n n o t a t i o n s > < I D > C o l u m n 2 < / I D > < N a m e > C o l u m n 2 < / 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 B l o o d   p r e s s u r e 5 < / I D > < N a m e > B l o o d   p r e s s u r e 5 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 E a t i n g   d i s o r d e r s 6 < / I D > < N a m e > E a t i n g   d i s o r d e r s 6 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 M e n t a l   h e a l t h   d e p r e s s i o n 7 < / I D > < N a m e > M e n t a l   h e a l t h   d e p r e s s i o n 7 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 C a n c e r 8 < / I D > < N a m e > C a n c e r 8 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 E m e r g e n c y   p r e p a r e d n e s s 9 < / I D > < N a m e > E m e r g e n c y   p r e p a r e d n e s s 9 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 N u t r i t i o n 1 0 < / I D > < N a m e > N u t r i t i o n 1 0 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 C h o l e s t e r o l 1 1 < / I D > < N a m e > C h o l e s t e r o l 1 1 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 E x e r c i s e   p h y s i c a l   a c t i v i t y 1 2 < / I D > < N a m e > E x e r c i s e   p h y s i c a l   a c t i v i t y 1 2 < / 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 P r e n a t a l   c a r e 1 3 < / I D > < N a m e > P r e n a t a l   c a r e 1 3 < / 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 D e n t a l   s c r e e n i n g s 1 4 < / I D > < N a m e > D e n t a l   s c r e e n i n g s 1 4 < / 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 H e a r t   d i s e a s e 1 5 < / I D > < N a m e > H e a r t   d i s e a s e 1 5 < / 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 S u i c i d e   p r e v e n t i o n 1 6 < / I D > < N a m e > S u i c i d e   p r e v e n t i o n 1 6 < / 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 D i a b e t e s 1 7 < / I D > < N a m e > D i a b e t e s 1 7 < / 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 H I V   A I D S       S e x u a l l y   T r a n s m i t t e d   D i s e a s e s   ( S T D s ) 1 8 < / I D > < N a m e > H I V   A I D S       S e x u a l l y   T r a n s m i t t e d   D i s e a s e s   ( S T D s ) 1 8 < / 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 V a c c i n a t i o n   i m m u n i z a t i o n s 1 9 < / I D > < N a m e > V a c c i n a t i o n   i m m u n i z a t i o n s 1 9 < / 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 D i s e a s e   o u t b r e a k   i n f o r m a t i o n 2 0 < / I D > < N a m e > D i s e a s e   o u t b r e a k   i n f o r m a t i o n 2 0 < / 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 I m p o r t a n c e   o f   r o u t i n e   w e l l   c h e c k u p s 2 1 < / I D > < N a m e > I m p o r t a n c e   o f   r o u t i n e   w e l l   c h e c k u p s 2 1 < / N a m e > < K e y C o l u m n s > < K e y C o l u m n > < N u l l P r o c e s s i n g > P r e s e r v e < / N u l l P r o c e s s i n g > < D a t a T y p e > D o u b l e < / 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 D r u g   a n d   a l c o h o l 2 2 < / I D > < N a m e > D r u g   a n d   a l c o h o l 2 2 < / N a m e > < K e y C o l u m n s > < K e y C o l u m n > < N u l l P r o c e s s i n g > P r e s e r v e < / N u l l P r o c e s s i n g > < D a t a T y p e > D o u b l e < / D a t a T y p e > < / K e y C o l u m n > < / K e y C o l u m n s > < N a m e C o l u m n > < N u l l P r o c e s s i n g > Z e r o O r B l a n k < / N u l l P r o c e s s i n g > < D a t a T y p e > W C h a r < / D a t a T y p e > < / N a m e C o l u m n > < O r d e r B y > K e y < / O r d e r B y > < / A t t r i b u t e > < A t t r i b u t e > < A n n o t a t i o n s > < A n n o t a t i o n > < N a m e > F o r m a t < / N a m e > < V a l u e > < F o r m a t   F o r m a t = " T e x t "   x m l n s = " "   / > < / V a l u e > < / A n n o t a t i o n > < A n n o t a t i o n > < N a m e > S h o r t C o l u m n I d < / N a m e > < V a l u e > A P < / V a l u e > < / A n n o t a t i o n > < A n n o t a t i o n > < N a m e > D e l e t e N o t A l l o w e d < / N a m e > < / A n n o t a t i o n > < / A n n o t a t i o n s > < I D > C o l u m n 3 < / I D > < N a m e > C o l u m n 3 < / 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 A Q < / V a l u e > < / A n n o t a t i o n > < A n n o t a t i o n > < N a m e > D e l e t e N o t A l l o w e d < / N a m e > < / A n n o t a t i o n > < / A n n o t a t i o n s > < I D > C o l u m n 4 < / I D > < N a m e > C o l u m n 4 < / 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 O b s e r v e d < / I D > < N a m e > O b s e r v e d < / N a m e > < K e y C o l u m n s > < K e y C o l u m n > < N u l l P r o c e s s i n g > P r e s e r v e < / N u l l P r o c e s s i n g > < D a t a T y p e > B i g I n t < / 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 E x p e c t e d < / I D > < N a m e > E x p e c t e d 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 C o l u m n 2 2 < / I D > < N a m e > C o l u m n 2 2 < / 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 A U < / V a l u e > < / A n n o t a t i o n > < A n n o t a t i o n > < N a m e > D e l e t e N o t A l l o w e d < / N a m e > < / A n n o t a t i o n > < / A n n o t a t i o n s > < I D > C o l u m n 5 < / I D > < N a m e > C o l u m n 5 < / 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 B l o o d   p r e s s u r e < / A t t r i b u t e I D > < O v e r r i d e B e h a v i o r > N o n e < / O v e r r i d e B e h a v i o r > < N a m e > B l o o d   p r e s s u r e < / N a m e > < / A t t r i b u t e R e l a t i o n s h i p > < A t t r i b u t e R e l a t i o n s h i p > < A t t r i b u t e I D > E a t i n g   d i s o r d e r s < / A t t r i b u t e I D > < O v e r r i d e B e h a v i o r > N o n e < / O v e r r i d e B e h a v i o r > < N a m e > E a t i n g   d i s o r d e r s < / N a m e > < / A t t r i b u t e R e l a t i o n s h i p > < A t t r i b u t e R e l a t i o n s h i p > < A t t r i b u t e I D > M e n t a l   h e a l t h   d e p r e s s i o n < / A t t r i b u t e I D > < O v e r r i d e B e h a v i o r > N o n e < / O v e r r i d e B e h a v i o r > < N a m e > M e n t a l   h e a l t h   d e p r e s s i o n < / N a m e > < / A t t r i b u t e R e l a t i o n s h i p > < A t t r i b u t e R e l a t i o n s h i p > < A t t r i b u t e I D > C a n c e r < / A t t r i b u t e I D > < O v e r r i d e B e h a v i o r > N o n e < / O v e r r i d e B e h a v i o r > < N a m e > C a n c e r < / N a m e > < / A t t r i b u t e R e l a t i o n s h i p > < A t t r i b u t e R e l a t i o n s h i p > < A t t r i b u t e I D > E m e r g e n c y   p r e p a r e d n e s s < / A t t r i b u t e I D > < O v e r r i d e B e h a v i o r > N o n e < / O v e r r i d e B e h a v i o r > < N a m e > E m e r g e n c y   p r e p a r e d n e s s < / N a m e > < / A t t r i b u t e R e l a t i o n s h i p > < A t t r i b u t e R e l a t i o n s h i p > < A t t r i b u t e I D > N u t r i t i o n < / A t t r i b u t e I D > < O v e r r i d e B e h a v i o r > N o n e < / O v e r r i d e B e h a v i o r > < N a m e > N u t r i t i o n < / N a m e > < / A t t r i b u t e R e l a t i o n s h i p > < A t t r i b u t e R e l a t i o n s h i p > < A t t r i b u t e I D > C h o l e s t e r o l < / A t t r i b u t e I D > < O v e r r i d e B e h a v i o r > N o n e < / O v e r r i d e B e h a v i o r > < N a m e > C h o l e s t e r o l < / N a m e > < / A t t r i b u t e R e l a t i o n s h i p > < A t t r i b u t e R e l a t i o n s h i p > < A t t r i b u t e I D > E x e r c i s e   p h y s i c a l   a c t i v i t y < / A t t r i b u t e I D > < O v e r r i d e B e h a v i o r > N o n e < / O v e r r i d e B e h a v i o r > < N a m e > E x e r c i s e   p h y s i c a l   a c t i v i t y < / N a m e > < / A t t r i b u t e R e l a t i o n s h i p > < A t t r i b u t e R e l a t i o n s h i p > < A t t r i b u t e I D > P r e n a t a l   c a r e < / A t t r i b u t e I D > < O v e r r i d e B e h a v i o r > N o n e < / O v e r r i d e B e h a v i o r > < N a m e > P r e n a t a l   c a r e < / N a m e > < / A t t r i b u t e R e l a t i o n s h i p > < A t t r i b u t e R e l a t i o n s h i p > < A t t r i b u t e I D > D e n t a l   s c r e e n i n g s < / A t t r i b u t e I D > < O v e r r i d e B e h a v i o r > N o n e < / O v e r r i d e B e h a v i o r > < N a m e > D e n t a l   s c r e e n i n g s < / N a m e > < / A t t r i b u t e R e l a t i o n s h i p > < A t t r i b u t e R e l a t i o n s h i p > < A t t r i b u t e I D > H e a r t   d i s e a s e < / A t t r i b u t e I D > < O v e r r i d e B e h a v i o r > N o n e < / O v e r r i d e B e h a v i o r > < N a m e > H e a r t   d i s e a s e < / N a m e > < / A t t r i b u t e R e l a t i o n s h i p > < A t t r i b u t e R e l a t i o n s h i p > < A t t r i b u t e I D > S u i c i d e   p r e v e n t i o n < / A t t r i b u t e I D > < O v e r r i d e B e h a v i o r > N o n e < / O v e r r i d e B e h a v i o r > < N a m e > S u i c i d e   p r e v e n t i o n < / N a m e > < / A t t r i b u t e R e l a t i o n s h i p > < A t t r i b u t e R e l a t i o n s h i p > < A t t r i b u t e I D > D i a b e t e s < / A t t r i b u t e I D > < O v e r r i d e B e h a v i o r > N o n e < / O v e r r i d e B e h a v i o r > < N a m e > D i a b e t e s < / N a m e > < / A t t r i b u t e R e l a t i o n s h i p > < A t t r i b u t e R e l a t i o n s h i p > < A t t r i b u t e I D > H I V   A I D S       S e x u a l l y   T r a n s m i t t e d   D i s e a s e s   ( S T D s ) < / A t t r i b u t e I D > < O v e r r i d e B e h a v i o r > N o n e < / O v e r r i d e B e h a v i o r > < N a m e > H I V   A I D S       S e x u a l l y   T r a n s m i t t e d   D i s e a s e s     S T D s < / N a m e > < / A t t r i b u t e R e l a t i o n s h i p > < A t t r i b u t e R e l a t i o n s h i p > < A t t r i b u t e I D > V a c c i n a t i o n   i m m u n i z a t i o n s < / A t t r i b u t e I D > < O v e r r i d e B e h a v i o r > N o n e < / O v e r r i d e B e h a v i o r > < N a m e > V a c c i n a t i o n   i m m u n i z a t i o n s < / N a m e > < / A t t r i b u t e R e l a t i o n s h i p > < A t t r i b u t e R e l a t i o n s h i p > < A t t r i b u t e I D > D i s e a s e   o u t b r e a k   i n f o r m a t i o n < / A t t r i b u t e I D > < O v e r r i d e B e h a v i o r > N o n e < / O v e r r i d e B e h a v i o r > < N a m e > D i s e a s e   o u t b r e a k   i n f o r m a t i o n < / N a m e > < / A t t r i b u t e R e l a t i o n s h i p > < A t t r i b u t e R e l a t i o n s h i p > < A t t r i b u t e I D > I m p o r t a n c e   o f   r o u t i n e   w e l l   c h e c k u p s < / A t t r i b u t e I D > < O v e r r i d e B e h a v i o r > N o n e < / O v e r r i d e B e h a v i o r > < N a m e > I m p o r t a n c e   o f   r o u t i n e   w e l l   c h e c k u p s < / N a m e > < / A t t r i b u t e R e l a t i o n s h i p > < A t t r i b u t e R e l a t i o n s h i p > < A t t r i b u t e I D > D r u g   a n d   a l c o h o l < / A t t r i b u t e I D > < O v e r r i d e B e h a v i o r > N o n e < / O v e r r i d e B e h a v i o r > < N a m e > D r u g   a n d   a l c o h o l < / N a m e > < / A t t r i b u t e R e l a t i o n s h i p > < A t t r i b u t e R e l a t i o n s h i p > < A t t r i b u t e I D > C o l u m n 1 < / A t t r i b u t e I D > < O v e r r i d e B e h a v i o r > N o n e < / O v e r r i d e B e h a v i o r > < N a m e > C o l u m n 1 < / N a m e > < / A t t r i b u t e R e l a t i o n s h i p > < A t t r i b u t e R e l a t i o n s h i p > < A t t r i b u t e I D > C o u n t   o f   S e l e c t i o n < / A t t r i b u t e I D > < O v e r r i d e B e h a v i o r > N o n e < / O v e r r i d e B e h a v i o r > < N a m e > C o u n t   o f   S e l e c t i o n < / N a m e > < / A t t r i b u t e R e l a t i o n s h i p > < A t t r i b u t e R e l a t i o n s h i p > < A t t r i b u t e I D > W e i g h t < / A t t r i b u t e I D > < O v e r r i d e B e h a v i o r > N o n e < / O v e r r i d e B e h a v i o r > < N a m e > W e i g h t < / N a m e > < / A t t r i b u t e R e l a t i o n s h i p > < A t t r i b u t e R e l a t i o n s h i p > < A t t r i b u t e I D > C o l u m n 2 < / A t t r i b u t e I D > < O v e r r i d e B e h a v i o r > N o n e < / O v e r r i d e B e h a v i o r > < N a m e > C o l u m n 2 < / N a m e > < / A t t r i b u t e R e l a t i o n s h i p > < A t t r i b u t e R e l a t i o n s h i p > < A t t r i b u t e I D > B l o o d   p r e s s u r e 5 < / A t t r i b u t e I D > < O v e r r i d e B e h a v i o r > N o n e < / O v e r r i d e B e h a v i o r > < N a m e > B l o o d   p r e s s u r e 5 < / N a m e > < / A t t r i b u t e R e l a t i o n s h i p > < A t t r i b u t e R e l a t i o n s h i p > < A t t r i b u t e I D > E a t i n g   d i s o r d e r s 6 < / A t t r i b u t e I D > < O v e r r i d e B e h a v i o r > N o n e < / O v e r r i d e B e h a v i o r > < N a m e > E a t i n g   d i s o r d e r s 6 < / N a m e > < / A t t r i b u t e R e l a t i o n s h i p > < A t t r i b u t e R e l a t i o n s h i p > < A t t r i b u t e I D > M e n t a l   h e a l t h   d e p r e s s i o n 7 < / A t t r i b u t e I D > < O v e r r i d e B e h a v i o r > N o n e < / O v e r r i d e B e h a v i o r > < N a m e > M e n t a l   h e a l t h   d e p r e s s i o n 7 < / N a m e > < / A t t r i b u t e R e l a t i o n s h i p > < A t t r i b u t e R e l a t i o n s h i p > < A t t r i b u t e I D > C a n c e r 8 < / A t t r i b u t e I D > < O v e r r i d e B e h a v i o r > N o n e < / O v e r r i d e B e h a v i o r > < N a m e > C a n c e r 8 < / N a m e > < / A t t r i b u t e R e l a t i o n s h i p > < A t t r i b u t e R e l a t i o n s h i p > < A t t r i b u t e I D > E m e r g e n c y   p r e p a r e d n e s s 9 < / A t t r i b u t e I D > < O v e r r i d e B e h a v i o r > N o n e < / O v e r r i d e B e h a v i o r > < N a m e > E m e r g e n c y   p r e p a r e d n e s s 9 < / N a m e > < / A t t r i b u t e R e l a t i o n s h i p > < A t t r i b u t e R e l a t i o n s h i p > < A t t r i b u t e I D > N u t r i t i o n 1 0 < / A t t r i b u t e I D > < O v e r r i d e B e h a v i o r > N o n e < / O v e r r i d e B e h a v i o r > < N a m e > N u t r i t i o n 1 0 < / N a m e > < / A t t r i b u t e R e l a t i o n s h i p > < A t t r i b u t e R e l a t i o n s h i p > < A t t r i b u t e I D > C h o l e s t e r o l 1 1 < / A t t r i b u t e I D > < O v e r r i d e B e h a v i o r > N o n e < / O v e r r i d e B e h a v i o r > < N a m e > C h o l e s t e r o l 1 1 < / N a m e > < / A t t r i b u t e R e l a t i o n s h i p > < A t t r i b u t e R e l a t i o n s h i p > < A t t r i b u t e I D > E x e r c i s e   p h y s i c a l   a c t i v i t y 1 2 < / A t t r i b u t e I D > < O v e r r i d e B e h a v i o r > N o n e < / O v e r r i d e B e h a v i o r > < N a m e > E x e r c i s e   p h y s i c a l   a c t i v i t y 1 2 < / N a m e > < / A t t r i b u t e R e l a t i o n s h i p > < A t t r i b u t e R e l a t i o n s h i p > < A t t r i b u t e I D > P r e n a t a l   c a r e 1 3 < / A t t r i b u t e I D > < O v e r r i d e B e h a v i o r > N o n e < / O v e r r i d e B e h a v i o r > < N a m e > P r e n a t a l   c a r e 1 3 < / N a m e > < / A t t r i b u t e R e l a t i o n s h i p > < A t t r i b u t e R e l a t i o n s h i p > < A t t r i b u t e I D > D e n t a l   s c r e e n i n g s 1 4 < / A t t r i b u t e I D > < O v e r r i d e B e h a v i o r > N o n e < / O v e r r i d e B e h a v i o r > < N a m e > D e n t a l   s c r e e n i n g s 1 4 < / N a m e > < / A t t r i b u t e R e l a t i o n s h i p > < A t t r i b u t e R e l a t i o n s h i p > < A t t r i b u t e I D > H e a r t   d i s e a s e 1 5 < / A t t r i b u t e I D > < O v e r r i d e B e h a v i o r > N o n e < / O v e r r i d e B e h a v i o r > < N a m e > H e a r t   d i s e a s e 1 5 < / N a m e > < / A t t r i b u t e R e l a t i o n s h i p > < A t t r i b u t e R e l a t i o n s h i p > < A t t r i b u t e I D > S u i c i d e   p r e v e n t i o n 1 6 < / A t t r i b u t e I D > < O v e r r i d e B e h a v i o r > N o n e < / O v e r r i d e B e h a v i o r > < N a m e > S u i c i d e   p r e v e n t i o n 1 6 < / N a m e > < / A t t r i b u t e R e l a t i o n s h i p > < A t t r i b u t e R e l a t i o n s h i p > < A t t r i b u t e I D > D i a b e t e s 1 7 < / A t t r i b u t e I D > < O v e r r i d e B e h a v i o r > N o n e < / O v e r r i d e B e h a v i o r > < N a m e > D i a b e t e s 1 7 < / N a m e > < / A t t r i b u t e R e l a t i o n s h i p > < A t t r i b u t e R e l a t i o n s h i p > < A t t r i b u t e I D > H I V   A I D S       S e x u a l l y   T r a n s m i t t e d   D i s e a s e s   ( S T D s ) 1 8 < / A t t r i b u t e I D > < O v e r r i d e B e h a v i o r > N o n e < / O v e r r i d e B e h a v i o r > < N a m e > H I V   A I D S       S e x u a l l y   T r a n s m i t t e d   D i s e a s e s     S T D s   1 8 < / N a m e > < / A t t r i b u t e R e l a t i o n s h i p > < A t t r i b u t e R e l a t i o n s h i p > < A t t r i b u t e I D > V a c c i n a t i o n   i m m u n i z a t i o n s 1 9 < / A t t r i b u t e I D > < O v e r r i d e B e h a v i o r > N o n e < / O v e r r i d e B e h a v i o r > < N a m e > V a c c i n a t i o n   i m m u n i z a t i o n s 1 9 < / N a m e > < / A t t r i b u t e R e l a t i o n s h i p > < A t t r i b u t e R e l a t i o n s h i p > < A t t r i b u t e I D > D i s e a s e   o u t b r e a k   i n f o r m a t i o n 2 0 < / A t t r i b u t e I D > < O v e r r i d e B e h a v i o r > N o n e < / O v e r r i d e B e h a v i o r > < N a m e > D i s e a s e   o u t b r e a k   i n f o r m a t i o n 2 0 < / N a m e > < / A t t r i b u t e R e l a t i o n s h i p > < A t t r i b u t e R e l a t i o n s h i p > < A t t r i b u t e I D > I m p o r t a n c e   o f   r o u t i n e   w e l l   c h e c k u p s 2 1 < / A t t r i b u t e I D > < O v e r r i d e B e h a v i o r > N o n e < / O v e r r i d e B e h a v i o r > < N a m e > I m p o r t a n c e   o f   r o u t i n e   w e l l   c h e c k u p s 2 1 < / N a m e > < / A t t r i b u t e R e l a t i o n s h i p > < A t t r i b u t e R e l a t i o n s h i p > < A t t r i b u t e I D > D r u g   a n d   a l c o h o l 2 2 < / A t t r i b u t e I D > < O v e r r i d e B e h a v i o r > N o n e < / O v e r r i d e B e h a v i o r > < N a m e > D r u g   a n d   a l c o h o l 2 2 < / N a m e > < / A t t r i b u t e R e l a t i o n s h i p > < A t t r i b u t e R e l a t i o n s h i p > < A t t r i b u t e I D > C o l u m n 3 < / A t t r i b u t e I D > < O v e r r i d e B e h a v i o r > N o n e < / O v e r r i d e B e h a v i o r > < N a m e > C o l u m n 3 < / N a m e > < / A t t r i b u t e R e l a t i o n s h i p > < A t t r i b u t e R e l a t i o n s h i p > < A t t r i b u t e I D > C o l u m n 4 < / A t t r i b u t e I D > < O v e r r i d e B e h a v i o r > N o n e < / O v e r r i d e B e h a v i o r > < N a m e > C o l u m n 4 < / N a m e > < / A t t r i b u t e R e l a t i o n s h i p > < A t t r i b u t e R e l a t i o n s h i p > < A t t r i b u t e I D > O b s e r v e d < / A t t r i b u t e I D > < O v e r r i d e B e h a v i o r > N o n e < / O v e r r i d e B e h a v i o r > < N a m e > O b s e r v e d < / N a m e > < / A t t r i b u t e R e l a t i o n s h i p > < A t t r i b u t e R e l a t i o n s h i p > < A t t r i b u t e I D > E x p e c t e d < / A t t r i b u t e I D > < O v e r r i d e B e h a v i o r > N o n e < / O v e r r i d e B e h a v i o r > < N a m e > E x p e c t e d < / N a m e > < / A t t r i b u t e R e l a t i o n s h i p > < A t t r i b u t e R e l a t i o n s h i p > < A t t r i b u t e I D > C o l u m n 2 2 < / A t t r i b u t e I D > < O v e r r i d e B e h a v i o r > N o n e < / O v e r r i d e B e h a v i o r > < N a m e > C o l u m n 2 2 < / N a m e > < / A t t r i b u t e R e l a t i o n s h i p > < A t t r i b u t e R e l a t i o n s h i p > < A t t r i b u t e I D > C o l u m n 5 < / A t t r i b u t e I D > < O v e r r i d e B e h a v i o r > N o n e < / O v e r r i d e B e h a v i o r > < N a m e > C o l u m n 5 < / 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 T a b l e 1 2 < / I D > < N a m e > P T   Q 6 < / 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G e n e r a l "   x m l n s = " "   / > < / V a l u e > < / A n n o t a t i o n > < A n n o t a t i o n > < N a m e > D e l e t e N o t A l l o w e d < / N a m e > < / A n n o t a t i o n > < / A n n o t a t i o n s > < I D > R e s p o n d e n t I D < / I D > < N a m e > R e s p o n d e n t I D < / 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 D o c t o r   h e a l t h   p r o f e s s i o n a l < / I D > < N a m e > D o c t o r   h e a l t h   p r o f e s s i o n a l < / 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 L i b r a r y < / I D > < N a m e > L i b r a r y 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 S o c i a l   M e d i a   ( F a c e b o o k     T w i t t e r     e t c   ) < / I D > < N a m e > S o c i a l   M e d i a   ( F a c e b o o k     T w i t t e r     e t c   ) < / 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 F a m i l y   o r   f r i e n d s < / I D > < N a m e > F a m i l y   o r   f r i e n d s 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 N e w s p a p e r   m a g a z i n e s < / I D > < N a m e > N e w s p a p e r   m a g a z i n e s 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 T e l e v i s i o n < / I D > < N a m e > T e l e v i s i o n 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 H e a l t h   D e p a r t m e n t < / I D > < N a m e > H e a l t h   D e p a r t m e n t < / 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 R a d i o < / I D > < N a m e > R a d i o 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 W o r k s i t e < / I D > < N a m e > W o r k s i t e 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 H o s p i t a l < / I D > < N a m e > H o s p i t a l < / 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 R e l i g i o u s   o r g a n i z a t i o n < / I D > < N a m e > R e l i g i o u s   o r g a n i z a t i o n 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 I n t e r n e t < / I D > < N a m e > I n t e r n e t < / 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 S c h o o l   c o l l e g e < / I D > < N a m e > S c h o o l   c o l l e g e 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 S h o r t C o l u m n I d < / N a m e > < V a l u e > O < / V a l u e > < / A n n o t a t i o n > < A n n o t a t i o n > < N a m e > D e l e t e N o t A l l o w e d < / N a m e > < / A n n o t a t i o n > < / A n n o t a t i o n s > < I D > C o l u m n 1 < / I D > < N a m e > C o l u m n 1 < / 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 I   i d e n t i f y   a s < / I D > < N a m e > I   i d e n t i f y   a s < / N a m e > < K e y C o l u m n s > < K e y C o l u m n > < N u l l P r o c e s s i n g > P r e s e r v e < / N u l l P r o c e s s i n g > < D a t a T y p e > W C h a r < / D a t a T y p e > < / K e y C o l u m n > < / K e y C o l u m n s > < N a m e C o l u m n > < N u l l P r o c e s s i n g > Z e r o O r B l a n k < / N u l l P r o c e s s i n g > < D a t a T y p e > W C h a r < / D a t a T y p e > < / N a m e C o l u m n > < O r d e r B y > K e y < / O r d e r B y > < / A t t r i b u t e > < A t t r i b u t e > < A n n o t a t i o n s > < A n n o t a t i o n > < N a m e > F o r m a t < / N a m e > < V a l u e > < F o r m a t   F o r m a t = " G e n e r a l "   x m l n s = " "   / > < / V a l u e > < / A n n o t a t i o n > < A n n o t a t i o n > < N a m e > D e l e t e N o t A l l o w e d < / N a m e > < / A n n o t a t i o n > < / A n n o t a t i o n s > < I D > W h a t   i s   y o u r   a g e < / I D > < N a m e > W h a t   i s   y o u r   a g e < / N a m e > < K e y C o l u m n s > < K e y C o l u m n > < N u l l P r o c e s s i n g > P r e s e r v e < / N u l l P r o c e s s i n g > < D a t a T y p e > B i g I n t < / D a t a T y p e > < / K e y C o l u m n > < / K e y C o l u m n s > < N a m e C o l u m n > < N u l l P r o c e s s i n g > Z e r o O r B l a n k < / N u l l P r o c e s s i n g > < D a t a T y p e > W C h a r < / D a t a T y p e > < / N a m e C o l u m n > < O r d e r B y > K e y < / O r d e r B y > < / A t t r i b u t e > < A t t r i b u t e > < A n n o t a t i o n s > < A n n o t a t i o n > < N a m e > F o r m a t < / N a m e > < V a l u e > < F o r m a t   F o r m a t = " T e x t "   x m l n s = " "   / > < / V a l u e > < / A n n o t a t i o n > < A n n o t a t i o n > < N a m e > D e l e t e N o t A l l o w e d < / N a m e > < / A n n o t a t i o n > < / A n n o t a t i o n s > < I D > C o u n t y   w h e r e   y o u   l i v e < / I D > < N a m e > C o u n t y 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 T o w n   a n d   Z I P   c o d e   w h e r e   y o u   l i v e < / I D > < N a m e > T o w n   a n d   Z I P   c o d e   w h e r e   y o u   l i v e 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 r a c e   d o   y o u   c o n s i d e r   y o u r s e l f < / I D > < N a m e > W h a t   r a c e   d o   y o u   c o n s i d e r   y o u r s e l f < / 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 A r e   y o u   H i s p a n i c   o r   L a t i n o < / I D > < N a m e > A r e   y o u   H i s p a n i c   o r   L a t i n o < / 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 l a n g u a g e   d o   y o u   s p e a k   w h e n   y o u   a r e   a t   h o m e   ( s e l e c t   a l l   t h a t   a p p l y ) < / I D > < N a m e > W h a t   l a n g u a g e   d o   y o u   s p e a k   w h e n   y o u   a r e   a t   h o m e   ( s e l e c t   a l l   t h a t   a p p l y ) < / 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 a n n u a l   h o u s e h o l d   i n c o m e   f r o m   a l l   s o u r c e s < / I D > < N a m e > W h a t   i s   y o u r   a n n u a l   h o u s e h o l d   i n c o m e   f r o m   a l l   s o u r c e s 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 h i g h e s t   l e v e l   o f   e d u c a t i o n < / I D > < N a m e > W h a t   i s   y o u r   h i g h e s t   l e v e l   o f   e d u c a t i o n < / 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 W h a t   i s   y o u r   c u r r e n t   e m p l o y m e n t   s t a t u s < / I D > < N a m e > W h a t   i s   y o u r   c u r r e n t   e m p l o y m e n t   s t a t u s < / 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 c u r r e n t l y   h a v e   h e a l t h   i n s u r a n c e < / I D > < N a m e > D o   y o u   c u r r e n t l y   h a v e   h e a l t h   i n s u r a n c e < / N a m e > < K e y C o l u m n s > < K e y C o l u m n > < N u l l P r o c e s s i n g > P r e s e r v e < / N u l l P r o c e s s i n g > < D a t a T y p e > W C h a r < / D a t a T y p e > < / K e y C o l u m n > < / K e y C o l u m n s > < N a m e C o l u m n > < N u l l P r o c e s s i n g > Z e r o O r B l a n k < / N u l l P r o c e s s i n g > < D a t a T y p e > W C h a r < / D a t a T y p e > < / N a m e C o l u m n > < O r d e r B y > K e y < / O r d e r B y > < / A t t r i b u t e > < A t t r i b u t e > < A n n o t a t i o n s > < A n n o t a t i o n > < N a m e > F o r m a t < / N a m e > < V a l u e > < F o r m a t   F o r m a t = " T e x t "   x m l n s = " "   / > < / V a l u e > < / A n n o t a t i o n > < A n n o t a t i o n > < N a m e > D e l e t e N o t A l l o w e d < / N a m e > < / A n n o t a t i o n > < / A n n o t a t i o n s > < I D > D o   y o u   h a v e   a   s m a r t   p h o n e < / I D > < N a m e > D o   y o u   h a v e   a   s m a r t   p h o n e < / N a m e > < K e y C o l u m n s > < K e y C o l u m n > < N u l l P r o c e s s i n g > P r e s e r v e < / N u l l P r o c e s s i n g > < D a t a T y p e > W C h a r < / D a t a T y p e > < / K e y C o l u m n > < / K e y C o l u m n s > < N a m e C o l u m n > < N u l l P r o c e s s i n g > Z e r o O r B l a n k < / N u l l P r o c e s s i n g > < D a t a T y p e > W C h a r < / D a t a T y p e > < / N a m e C o l u m n > < O r d e r B y > K e y < / O r d e r B y > < / A t t r i b u t e > < A t t r i b u t e > < A n n o t a t i o n s > < A n n o t a t i o n > < N a m e > D e l e t e N o t A l l o w e d < / N a m e > < / A n n o t a t i o n > < / A n n o t a t i o n s > < 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 R e s p o n d e n t I D < / A t t r i b u t e I D > < O v e r r i d e B e h a v i o r > N o n e < / O v e r r i d e B e h a v i o r > < N a m e > R e s p o n d e n t I D < / N a m e > < / A t t r i b u t e R e l a t i o n s h i p > < A t t r i b u t e R e l a t i o n s h i p > < A t t r i b u t e I D > D o c t o r   h e a l t h   p r o f e s s i o n a l < / A t t r i b u t e I D > < O v e r r i d e B e h a v i o r > N o n e < / O v e r r i d e B e h a v i o r > < N a m e > D o c t o r   h e a l t h   p r o f e s s i o n a l < / N a m e > < / A t t r i b u t e R e l a t i o n s h i p > < A t t r i b u t e R e l a t i o n s h i p > < A t t r i b u t e I D > L i b r a r y < / A t t r i b u t e I D > < O v e r r i d e B e h a v i o r > N o n e < / O v e r r i d e B e h a v i o r > < N a m e > L i b r a r y < / N a m e > < / A t t r i b u t e R e l a t i o n s h i p > < A t t r i b u t e R e l a t i o n s h i p > < A t t r i b u t e I D > S o c i a l   M e d i a   ( F a c e b o o k     T w i t t e r     e t c   ) < / A t t r i b u t e I D > < O v e r r i d e B e h a v i o r > N o n e < / O v e r r i d e B e h a v i o r > < N a m e > S o c i a l   M e d i a     F a c e b o o k     T w i t t e r     e t c < / N a m e > < / A t t r i b u t e R e l a t i o n s h i p > < A t t r i b u t e R e l a t i o n s h i p > < A t t r i b u t e I D > F a m i l y   o r   f r i e n d s < / A t t r i b u t e I D > < O v e r r i d e B e h a v i o r > N o n e < / O v e r r i d e B e h a v i o r > < N a m e > F a m i l y   o r   f r i e n d s < / N a m e > < / A t t r i b u t e R e l a t i o n s h i p > < A t t r i b u t e R e l a t i o n s h i p > < A t t r i b u t e I D > N e w s p a p e r   m a g a z i n e s < / A t t r i b u t e I D > < O v e r r i d e B e h a v i o r > N o n e < / O v e r r i d e B e h a v i o r > < N a m e > N e w s p a p e r   m a g a z i n e s < / N a m e > < / A t t r i b u t e R e l a t i o n s h i p > < A t t r i b u t e R e l a t i o n s h i p > < A t t r i b u t e I D > T e l e v i s i o n < / A t t r i b u t e I D > < O v e r r i d e B e h a v i o r > N o n e < / O v e r r i d e B e h a v i o r > < N a m e > T e l e v i s i o n < / N a m e > < / A t t r i b u t e R e l a t i o n s h i p > < A t t r i b u t e R e l a t i o n s h i p > < A t t r i b u t e I D > H e a l t h   D e p a r t m e n t < / A t t r i b u t e I D > < O v e r r i d e B e h a v i o r > N o n e < / O v e r r i d e B e h a v i o r > < N a m e > H e a l t h   D e p a r t m e n t < / N a m e > < / A t t r i b u t e R e l a t i o n s h i p > < A t t r i b u t e R e l a t i o n s h i p > < A t t r i b u t e I D > R a d i o < / A t t r i b u t e I D > < O v e r r i d e B e h a v i o r > N o n e < / O v e r r i d e B e h a v i o r > < N a m e > R a d i o < / N a m e > < / A t t r i b u t e R e l a t i o n s h i p > < A t t r i b u t e R e l a t i o n s h i p > < A t t r i b u t e I D > W o r k s i t e < / A t t r i b u t e I D > < O v e r r i d e B e h a v i o r > N o n e < / O v e r r i d e B e h a v i o r > < N a m e > W o r k s i t e < / N a m e > < / A t t r i b u t e R e l a t i o n s h i p > < A t t r i b u t e R e l a t i o n s h i p > < A t t r i b u t e I D > H o s p i t a l < / A t t r i b u t e I D > < O v e r r i d e B e h a v i o r > N o n e < / O v e r r i d e B e h a v i o r > < N a m e > H o s p i t a l < / N a m e > < / A t t r i b u t e R e l a t i o n s h i p > < A t t r i b u t e R e l a t i o n s h i p > < A t t r i b u t e I D > R e l i g i o u s   o r g a n i z a t i o n < / A t t r i b u t e I D > < O v e r r i d e B e h a v i o r > N o n e < / O v e r r i d e B e h a v i o r > < N a m e > R e l i g i o u s   o r g a n i z a t i o n < / N a m e > < / A t t r i b u t e R e l a t i o n s h i p > < A t t r i b u t e R e l a t i o n s h i p > < A t t r i b u t e I D > I n t e r n e t < / A t t r i b u t e I D > < O v e r r i d e B e h a v i o r > N o n e < / O v e r r i d e B e h a v i o r > < N a m e > I n t e r n e t < / N a m e > < / A t t r i b u t e R e l a t i o n s h i p > < A t t r i b u t e R e l a t i o n s h i p > < A t t r i b u t e I D > S c h o o l   c o l l e g e < / A t t r i b u t e I D > < O v e r r i d e B e h a v i o r > N o n e < / O v e r r i d e B e h a v i o r > < N a m e > S c h o o l   c o l l e g e < / N a m e > < / A t t r i b u t e R e l a t i o n s h i p > < A t t r i b u t e R e l a t i o n s h i p > < A t t r i b u t e I D > C o l u m n 1 < / A t t r i b u t e I D > < O v e r r i d e B e h a v i o r > N o n e < / O v e r r i d e B e h a v i o r > < N a m e > C o l u m n 1 < / N a m e > < / A t t r i b u t e R e l a t i o n s h i p > < A t t r i b u t e R e l a t i o n s h i p > < A t t r i b u t e I D > I   i d e n t i f y   a s < / A t t r i b u t e I D > < O v e r r i d e B e h a v i o r > N o n e < / O v e r r i d e B e h a v i o r > < N a m e > I   i d e n t i f y   a s < / N a m e > < / A t t r i b u t e R e l a t i o n s h i p > < A t t r i b u t e R e l a t i o n s h i p > < A t t r i b u t e I D > W h a t   i s   y o u r   a g e < / A t t r i b u t e I D > < O v e r r i d e B e h a v i o r > N o n e < / O v e r r i d e B e h a v i o r > < N a m e > W h a t   i s   y o u r   a g e < / N a m e > < / A t t r i b u t e R e l a t i o n s h i p > < A t t r i b u t e R e l a t i o n s h i p > < A t t r i b u t e I D > C o u n t y   w h e r e   y o u   l i v e < / A t t r i b u t e I D > < O v e r r i d e B e h a v i o r > N o n e < / O v e r r i d e B e h a v i o r > < N a m e > C o u n t y   w h e r e   y o u   l i v e < / N a m e > < / A t t r i b u t e R e l a t i o n s h i p > < A t t r i b u t e R e l a t i o n s h i p > < A t t r i b u t e I D > T o w n   a n d   Z I P   c o d e   w h e r e   y o u   l i v e < / A t t r i b u t e I D > < O v e r r i d e B e h a v i o r > N o n e < / O v e r r i d e B e h a v i o r > < N a m e > T o w n   a n d   Z I P   c o d e   w h e r e   y o u   l i v e < / N a m e > < / A t t r i b u t e R e l a t i o n s h i p > < A t t r i b u t e R e l a t i o n s h i p > < A t t r i b u t e I D > W h a t   r a c e   d o   y o u   c o n s i d e r   y o u r s e l f < / A t t r i b u t e I D > < O v e r r i d e B e h a v i o r > N o n e < / O v e r r i d e B e h a v i o r > < N a m e > W h a t   r a c e   d o   y o u   c o n s i d e r   y o u r s e l f < / N a m e > < / A t t r i b u t e R e l a t i o n s h i p > < A t t r i b u t e R e l a t i o n s h i p > < A t t r i b u t e I D > A r e   y o u   H i s p a n i c   o r   L a t i n o < / A t t r i b u t e I D > < O v e r r i d e B e h a v i o r > N o n e < / O v e r r i d e B e h a v i o r > < N a m e > A r e   y o u   H i s p a n i c   o r   L a t i n o < / N a m e > < / A t t r i b u t e R e l a t i o n s h i p > < A t t r i b u t e R e l a t i o n s h i p > < A t t r i b u t e I D > W h a t   l a n g u a g e   d o   y o u   s p e a k   w h e n   y o u   a r e   a t   h o m e   ( s e l e c t   a l l   t h a t   a p p l y ) < / A t t r i b u t e I D > < O v e r r i d e B e h a v i o r > N o n e < / O v e r r i d e B e h a v i o r > < N a m e > W h a t   l a n g u a g e   d o   y o u   s p e a k   w h e n   y o u   a r e   a t   h o m e     s e l e c t   a l l   t h a t   a p p l y < / N a m e > < / A t t r i b u t e R e l a t i o n s h i p > < A t t r i b u t e R e l a t i o n s h i p > < A t t r i b u t e I D > W h a t   i s   y o u r   a n n u a l   h o u s e h o l d   i n c o m e   f r o m   a l l   s o u r c e s < / A t t r i b u t e I D > < O v e r r i d e B e h a v i o r > N o n e < / O v e r r i d e B e h a v i o r > < N a m e > W h a t   i s   y o u r   a n n u a l   h o u s e h o l d   i n c o m e   f r o m   a l l   s o u r c e s < / N a m e > < / A t t r i b u t e R e l a t i o n s h i p > < A t t r i b u t e R e l a t i o n s h i p > < A t t r i b u t e I D > W h a t   i s   y o u r   h i g h e s t   l e v e l   o f   e d u c a t i o n < / A t t r i b u t e I D > < O v e r r i d e B e h a v i o r > N o n e < / O v e r r i d e B e h a v i o r > < N a m e > W h a t   i s   y o u r   h i g h e s t   l e v e l   o f   e d u c a t i o n < / N a m e > < / A t t r i b u t e R e l a t i o n s h i p > < A t t r i b u t e R e l a t i o n s h i p > < A t t r i b u t e I D > W h a t   i s   y o u r   c u r r e n t   e m p l o y m e n t   s t a t u s < / A t t r i b u t e I D > < O v e r r i d e B e h a v i o r > N o n e < / O v e r r i d e B e h a v i o r > < N a m e > W h a t   i s   y o u r   c u r r e n t   e m p l o y m e n t   s t a t u s < / N a m e > < / A t t r i b u t e R e l a t i o n s h i p > < A t t r i b u t e R e l a t i o n s h i p > < A t t r i b u t e I D > D o   y o u   c u r r e n t l y   h a v e   h e a l t h   i n s u r a n c e < / A t t r i b u t e I D > < O v e r r i d e B e h a v i o r > N o n e < / O v e r r i d e B e h a v i o r > < N a m e > D o   y o u   c u r r e n t l y   h a v e   h e a l t h   i n s u r a n c e < / N a m e > < / A t t r i b u t e R e l a t i o n s h i p > < A t t r i b u t e R e l a t i o n s h i p > < A t t r i b u t e I D > D o   y o u   h a v e   a   s m a r t   p h o n e < / A t t r i b u t e I D > < O v e r r i d e B e h a v i o r > N o n e < / O v e r r i d e B e h a v i o r > < N a m e > D o   y o u   h a v e   a   s m a r t   p h o n e 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D i m e n s i o n s > < D i m e n s i o n > < I D > T a b l e 1 < / I D > < N a m e > P T   Q 1 < / N a m e > < D i m e n s i o n I D > T a b l e 1 < / D i m e n s i o n I D > < A t t r i b u t e s > < A t t r i b u t e > < A t t r i b u t e I D > R e s p o n d e n t I D < / A t t r i b u t e I D > < / A t t r i b u t e > < A t t r i b u t e > < A t t r i b u t e I D > A s t h m a   l u n g   d i s e a s e < / A t t r i b u t e I D > < / A t t r i b u t e > < A t t r i b u t e > < A t t r i b u t e I D > C a n c e r < / A t t r i b u t e I D > < / A t t r i b u t e > < A t t r i b u t e > < A t t r i b u t e I D > H e a r t   d i s e a s e       s t r o k e < / A t t r i b u t e I D > < / A t t r i b u t e > < A t t r i b u t e > < A t t r i b u t e I D > S a f e t y < / A t t r i b u t e I D > < / A t t r i b u t e > < A t t r i b u t e > < A t t r i b u t e I D > H I V   A I D S       S e x u a l l y   T r a n s m i t t e d   D i s e a s e s   ( S T D s ) < / A t t r i b u t e I D > < / A t t r i b u t e > < A t t r i b u t e > < A t t r i b u t e I D > V a c c i n e   p r e v e n t a b l e   d i s e a s e s < / A t t r i b u t e I D > < / A t t r i b u t e > < A t t r i b u t e > < A t t r i b u t e I D > C h i l d   h e a l t h       w e l l n e s s < / A t t r i b u t e I D > < / A t t r i b u t e > < A t t r i b u t e > < A t t r i b u t e I D > W o m e n  s   h e a l t h       w e l l n e s s < / A t t r i b u t e I D > < / A t t r i b u t e > < A t t r i b u t e > < A t t r i b u t e I D > D i a b e t e s < / A t t r i b u t e I D > < / A t t r i b u t e > < A t t r i b u t e > < A t t r i b u t e I D > M e n t a l   h e a l t h   d e p r e s s i o n   s u i c i d e < / A t t r i b u t e I D > < / A t t r i b u t e > < A t t r i b u t e > < A t t r i b u t e I D > D r u g s       a l c o h o l   a b u s e < / A t t r i b u t e I D > < / A t t r i b u t e > < A t t r i b u t e > < A t t r i b u t e I D > E n v i r o n m e n t a l   h a z a r d s < / A t t r i b u t e I D > < / A t t r i b u t e > < A t t r i b u t e > < A t t r i b u t e I D > O b e s i t y   w e i g h t   l o s s   i s s u e s < / A t t r i b u t e I D > < / A t t r i b u t e > < A t t r i b u t e > < A t t r i b u t e I D > C o l u m n 1 < / A t t r i b u t e I D > < / A t t r i b u t e > < A t t r i b u t e > < A t t r i b u t e I D > C o u n t   o f   S e l e c t i o n < / A t t r i b u t e I D > < / A t t r i b u t e > < A t t r i b u t e > < A t t r i b u t e I D > W e i g h t < / A t t r i b u t e I D > < / A t t r i b u t e > < A t t r i b u t e > < A t t r i b u t e I D > C o l u m n 2 < / A t t r i b u t e I D > < / A t t r i b u t e > < A t t r i b u t e > < A t t r i b u t e I D > A s t h m a   l u n g   d i s e a s e 3 < / A t t r i b u t e I D > < / A t t r i b u t e > < A t t r i b u t e > < A t t r i b u t e I D > C a n c e r 4 < / A t t r i b u t e I D > < / A t t r i b u t e > < A t t r i b u t e > < A t t r i b u t e I D > H e a r t   d i s e a s e       s t r o k e 5 < / A t t r i b u t e I D > < / A t t r i b u t e > < A t t r i b u t e > < A t t r i b u t e I D > S a f e t y 6 < / A t t r i b u t e I D > < / A t t r i b u t e > < A t t r i b u t e > < A t t r i b u t e I D > H I V   A I D S       S e x u a l l y   T r a n s m i t t e d   D i s e a s e s   ( S T D s ) 7 < / A t t r i b u t e I D > < / A t t r i b u t e > < A t t r i b u t e > < A t t r i b u t e I D > V a c c i n e   p r e v e n t a b l e   d i s e a s e s 8 < / A t t r i b u t e I D > < / A t t r i b u t e > < A t t r i b u t e > < A t t r i b u t e I D > C h i l d   h e a l t h       w e l l n e s s 9 < / A t t r i b u t e I D > < / A t t r i b u t e > < A t t r i b u t e > < A t t r i b u t e I D > W o m e n  s   h e a l t h       w e l l n e s s 1 0 < / A t t r i b u t e I D > < / A t t r i b u t e > < A t t r i b u t e > < A t t r i b u t e I D > D i a b e t e s 1 1 < / A t t r i b u t e I D > < / A t t r i b u t e > < A t t r i b u t e > < A t t r i b u t e I D > M e n t a l   h e a l t h   d e p r e s s i o n   s u i c i d e 1 2 < / A t t r i b u t e I D > < / A t t r i b u t e > < A t t r i b u t e > < A t t r i b u t e I D > D r u g s       a l c o h o l   a b u s e 1 3 < / A t t r i b u t e I D > < / A t t r i b u t e > < A t t r i b u t e > < A t t r i b u t e I D > E n v i r o n m e n t a l   h a z a r d s 1 4 < / A t t r i b u t e I D > < / A t t r i b u t e > < A t t r i b u t e > < A t t r i b u t e I D > O b e s i t y   w e i g h t   l o s s   i s s u e s 1 5 < / A t t r i b u t e I D > < / A t t r i b u t e > < A t t r i b u t e > < A t t r i b u t e I D > C o l u m n 3 < / A t t r i b u t e I D > < / A t t r i b u t e > < A t t r i b u t e > < A t t r i b u t e I D > C o l u m n 4 < / A t t r i b u t e I D > < / A t t r i b u t e > < A t t r i b u t e > < A t t r i b u t e I D > O b s e r v e d < / A t t r i b u t e I D > < / A t t r i b u t e > < A t t r i b u t e > < A t t r i b u t e I D > E x p e c t e d < / A t t r i b u t e I D > < / A t t r i b u t e > < A t t r i b u t e > < A t t r i b u t e I D > C o l u m n 1 8 < / A t t r i b u t e I D > < / A t t r i b u t e > < A t t r i b u t e > < A t t r i b u t e I D > C o l u m n 5 < / 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 T a b l e 2 < / I D > < N a m e > P T   Q 2 < / N a m e > < D i m e n s i o n I D > T a b l e 2 < / D i m e n s i o n I D > < A t t r i b u t e s > < A t t r i b u t e > < A t t r i b u t e I D > R e s p o n d e n t I D < / A t t r i b u t e I D > < / A t t r i b u t e > < A t t r i b u t e > < A t t r i b u t e I D > A s t h m a   l u n g   d i s e a s e < / A t t r i b u t e I D > < / A t t r i b u t e > < A t t r i b u t e > < A t t r i b u t e I D > C a n c e r < / A t t r i b u t e I D > < / A t t r i b u t e > < A t t r i b u t e > < A t t r i b u t e I D > H e a r t   d i s e a s e       s t r o k e < / A t t r i b u t e I D > < / A t t r i b u t e > < A t t r i b u t e > < A t t r i b u t e I D > S a f e t y < / A t t r i b u t e I D > < / A t t r i b u t e > < A t t r i b u t e > < A t t r i b u t e I D > H I V   A I D S       S e x u a l l y   T r a n s m i t t e d   D i s e a s e s   ( S T D s ) < / A t t r i b u t e I D > < / A t t r i b u t e > < A t t r i b u t e > < A t t r i b u t e I D > V a c c i n e   p r e v e n t a b l e   d i s e a s e s < / A t t r i b u t e I D > < / A t t r i b u t e > < A t t r i b u t e > < A t t r i b u t e I D > C h i l d   h e a l t h       w e l l n e s s < / A t t r i b u t e I D > < / A t t r i b u t e > < A t t r i b u t e > < A t t r i b u t e I D > W o m e n  s   h e a l t h       w e l l n e s s < / A t t r i b u t e I D > < / A t t r i b u t e > < A t t r i b u t e > < A t t r i b u t e I D > D i a b e t e s < / A t t r i b u t e I D > < / A t t r i b u t e > < A t t r i b u t e > < A t t r i b u t e I D > M e n t a l   h e a l t h   d e p r e s s i o n   s u i c i d e < / A t t r i b u t e I D > < / A t t r i b u t e > < A t t r i b u t e > < A t t r i b u t e I D > D r u g s       a l c o h o l   a b u s e < / A t t r i b u t e I D > < / A t t r i b u t e > < A t t r i b u t e > < A t t r i b u t e I D > E n v i r o n m e n t a l   h a z a r d s < / A t t r i b u t e I D > < / A t t r i b u t e > < A t t r i b u t e > < A t t r i b u t e I D > O b e s i t y   w e i g h t   l o s s   i s s u e s < / A t t r i b u t e I D > < / A t t r i b u t e > < A t t r i b u t e > < A t t r i b u t e I D > C o l u m n 1 < / A t t r i b u t e I D > < / A t t r i b u t e > < A t t r i b u t e > < A t t r i b u t e I D > C o u n t   o f   S e l e c t i o n < / A t t r i b u t e I D > < / A t t r i b u t e > < A t t r i b u t e > < A t t r i b u t e I D > W e i g h t < / A t t r i b u t e I D > < / A t t r i b u t e > < A t t r i b u t e > < A t t r i b u t e I D > C o l u m n 2 < / A t t r i b u t e I D > < / A t t r i b u t e > < A t t r i b u t e > < A t t r i b u t e I D > A s t h m a   l u n g   d i s e a s e 3 < / A t t r i b u t e I D > < / A t t r i b u t e > < A t t r i b u t e > < A t t r i b u t e I D > C a n c e r 4 < / A t t r i b u t e I D > < / A t t r i b u t e > < A t t r i b u t e > < A t t r i b u t e I D > H e a r t   d i s e a s e       s t r o k e 5 < / A t t r i b u t e I D > < / A t t r i b u t e > < A t t r i b u t e > < A t t r i b u t e I D > S a f e t y 6 < / A t t r i b u t e I D > < / A t t r i b u t e > < A t t r i b u t e > < A t t r i b u t e I D > H I V   A I D S       S e x u a l l y   T r a n s m i t t e d   D i s e a s e s   ( S T D s ) 7 < / A t t r i b u t e I D > < / A t t r i b u t e > < A t t r i b u t e > < A t t r i b u t e I D > V a c c i n e   p r e v e n t a b l e   d i s e a s e s 8 < / A t t r i b u t e I D > < / A t t r i b u t e > < A t t r i b u t e > < A t t r i b u t e I D > C h i l d   h e a l t h       w e l l n e s s 9 < / A t t r i b u t e I D > < / A t t r i b u t e > < A t t r i b u t e > < A t t r i b u t e I D > W o m e n  s   h e a l t h       w e l l n e s s 1 0 < / A t t r i b u t e I D > < / A t t r i b u t e > < A t t r i b u t e > < A t t r i b u t e I D > D i a b e t e s 1 1 < / A t t r i b u t e I D > < / A t t r i b u t e > < A t t r i b u t e > < A t t r i b u t e I D > M e n t a l   h e a l t h   d e p r e s s i o n   s u i c i d e 1 2 < / A t t r i b u t e I D > < / A t t r i b u t e > < A t t r i b u t e > < A t t r i b u t e I D > D r u g s       a l c o h o l   a b u s e 1 3 < / A t t r i b u t e I D > < / A t t r i b u t e > < A t t r i b u t e > < A t t r i b u t e I D > E n v i r o n m e n t a l   h a z a r d s 1 4 < / A t t r i b u t e I D > < / A t t r i b u t e > < A t t r i b u t e > < A t t r i b u t e I D > O b e s i t y   w e i g h t   l o s s   i s s u e s 1 5 < / A t t r i b u t e I D > < / A t t r i b u t e > < A t t r i b u t e > < A t t r i b u t e I D > C o l u m n 3 < / A t t r i b u t e I D > < / A t t r i b u t e > < A t t r i b u t e > < A t t r i b u t e I D > C o l u m n 4 < / A t t r i b u t e I D > < / A t t r i b u t e > < A t t r i b u t e > < A t t r i b u t e I D > O b s e r v e d < / A t t r i b u t e I D > < / A t t r i b u t e > < A t t r i b u t e > < A t t r i b u t e I D > E x p e c t e d < / A t t r i b u t e I D > < / A t t r i b u t e > < A t t r i b u t e > < A t t r i b u t e I D > C o l u m n 1 8 < / A t t r i b u t e I D > < / A t t r i b u t e > < A t t r i b u t e > < A t t r i b u t e I D > C o l u m n 5 < / 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 T a b l e 3 < / I D > < N a m e > P T   Q 3 < / N a m e > < D i m e n s i o n I D > T a b l e 3 < / D i m e n s i o n I D > < A t t r i b u t e s > < A t t r i b u t e > < A t t r i b u t e I D > R e s p o n d e n t I D < / A t t r i b u t e I D > < / A t t r i b u t e > < A t t r i b u t e > < A t t r i b u t e I D > C u l t u r a l   r e l i g i o u s   b e l i e f s < / A t t r i b u t e I D > < / A t t r i b u t e > < A t t r i b u t e > < A t t r i b u t e I D > L a c k   o f   a v a i l a b i l i t y   o f   d o c t o r s < / A t t r i b u t e I D > < / A t t r i b u t e > < A t t r i b u t e > < A t t r i b u t e I D > U n a b l e   t o   p a y   c o - p a y s   d e d u c t i b l e s < / A t t r i b u t e I D > < / A t t r i b u t e > < A t t r i b u t e > < A t t r i b u t e I D > D o n  t   k n o w   h o w   t o   f i n d   d o c t o r s < / A t t r i b u t e I D > < / A t t r i b u t e > < A t t r i b u t e > < A t t r i b u t e I D > L a n g u a g e   b a r r i e r s < / A t t r i b u t e I D > < / A t t r i b u t e > < A t t r i b u t e > < A t t r i b u t e I D > T h e r e   a r e   n o   b a r r i e r s < / A t t r i b u t e I D > < / A t t r i b u t e > < A t t r i b u t e > < A t t r i b u t e I D > D o n  t   u n d e r s t a n d   n e e d   t o   s e e   a   d o c t o r < / A t t r i b u t e I D > < / A t t r i b u t e > < A t t r i b u t e > < A t t r i b u t e I D > N o   i n s u r a n c e < / A t t r i b u t e I D > < / A t t r i b u t e > < A t t r i b u t e > < A t t r i b u t e I D > T r a n s p o r t a t i o n < / A t t r i b u t e I D > < / A t t r i b u t e > < A t t r i b u t e > < A t t r i b u t e I D > F e a r   ( e   g     n o t   r e a d y   t o   f a c e   d i s c u s s   h e a l t h   p r o b l e m ) < / A t t r i b u t e I D > < / A t t r i b u t e > < A t t r i b u t e > < A t t r i b u t e I D > C o l u m n 1 < / A t t r i b u t e I D > < / A t t r i b u t e > < A t t r i b u t e > < A t t r i b u t e I D > C o l u m n 2 < / A t t r i b u t e I D > < / A t t r i b u t e > < A t t r i b u t e > < A t t r i b u t e I D > W e i g h t < / A t t r i b u t e I D > < / A t t r i b u t e > < A t t r i b u t e > < A t t r i b u t e I D > C o l u m n 3 < / A t t r i b u t e I D > < / A t t r i b u t e > < A t t r i b u t e > < A t t r i b u t e I D > C u l t u r a l   r e l i g i o u s   b e l i e f s 5 < / A t t r i b u t e I D > < / A t t r i b u t e > < A t t r i b u t e > < A t t r i b u t e I D > L a c k   o f   a v a i l a b i l i t y   o f   d o c t o r s 6 < / A t t r i b u t e I D > < / A t t r i b u t e > < A t t r i b u t e > < A t t r i b u t e I D > U n a b l e   t o   p a y   c o - p a y s   d e d u c t i b l e s 7 < / A t t r i b u t e I D > < / A t t r i b u t e > < A t t r i b u t e > < A t t r i b u t e I D > D o n  t   k n o w   h o w   t o   f i n d   d o c t o r s 8 < / A t t r i b u t e I D > < / A t t r i b u t e > < A t t r i b u t e > < A t t r i b u t e I D > L a n g u a g e   b a r r i e r s 9 < / A t t r i b u t e I D > < / A t t r i b u t e > < A t t r i b u t e > < A t t r i b u t e I D > T h e r e   a r e   n o   b a r r i e r s 1 0 < / A t t r i b u t e I D > < / A t t r i b u t e > < A t t r i b u t e > < A t t r i b u t e I D > D o n  t   u n d e r s t a n d   n e e d   t o   s e e   a   d o c t o r 1 1 < / A t t r i b u t e I D > < / A t t r i b u t e > < A t t r i b u t e > < A t t r i b u t e I D > N o   i n s u r a n c e 1 2 < / A t t r i b u t e I D > < / A t t r i b u t e > < A t t r i b u t e > < A t t r i b u t e I D > T r a n s p o r t a t i o n 1 3 < / A t t r i b u t e I D > < / A t t r i b u t e > < A t t r i b u t e > < A t t r i b u t e I D > F e a r   ( e   g     n o t   r e a d y   t o   f a c e   d i s c u s s   h e a l t h   p r o b l e m ) 1 4 < / A t t r i b u t e I D > < / A t t r i b u t e > < A t t r i b u t e > < A t t r i b u t e I D > C o l u m n 4 < / A t t r i b u t e I D > < / A t t r i b u t e > < A t t r i b u t e > < A t t r i b u t e I D > C o l u m n 5 < / A t t r i b u t e I D > < / A t t r i b u t e > < A t t r i b u t e > < A t t r i b u t e I D > C o l u m n 6 < / A t t r i b u t e I D > < / A t t r i b u t e > < A t t r i b u t e > < A t t r i b u t e I D > C o l u m n 7 < / A t t r i b u t e I D > < / A t t r i b u t e > < A t t r i b u t e > < A t t r i b u t e I D > C o l u m n 8 < / A t t r i b u t e I D > < / A t t r i b u t e > < A t t r i b u t e > < A t t r i b u t e I D > C o l u m n 9 < / 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 T a b l e 4 < / I D > < N a m e > P T   Q 4 < / N a m e > < D i m e n s i o n I D > T a b l e 4 < / D i m e n s i o n I D > < A t t r i b u t e s > < A t t r i b u t e > < A t t r i b u t e I D > R e s p o n d e n t I D < / A t t r i b u t e I D > < / A t t r i b u t e > < A t t r i b u t e > < A t t r i b u t e I D > C l e a n   a i r       w a t e r < / A t t r i b u t e I D > < / A t t r i b u t e > < A t t r i b u t e > < A t t r i b u t e I D > M e n t a l   h e a l t h   s e r v i c e s < / A t t r i b u t e I D > < / A t t r i b u t e > < A t t r i b u t e > < A t t r i b u t e I D > S m o k i n g   c e s s a t i o n   p r o g r a m s < / A t t r i b u t e I D > < / A t t r i b u t e > < A t t r i b u t e > < A t t r i b u t e I D > D r u g       a l c o h o l   r e h a b i l i t a t i o n   s e r v i c e s < / A t t r i b u t e I D > < / A t t r i b u t e > < A t t r i b u t e > < A t t r i b u t e I D > R e c r e a t i o n   f a c i l i t i e s < / A t t r i b u t e I D > < / A t t r i b u t e > < A t t r i b u t e > < A t t r i b u t e I D > T r a n s p o r t a t i o n < / A t t r i b u t e I D > < / A t t r i b u t e > < A t t r i b u t e > < A t t r i b u t e I D > H e a l t h i e r   f o o d   c h o i c e s < / A t t r i b u t e I D > < / A t t r i b u t e > < A t t r i b u t e > < A t t r i b u t e I D > S a f e   c h i l d c a r e   o p t i o n s < / A t t r i b u t e I D > < / A t t r i b u t e > < A t t r i b u t e > < A t t r i b u t e I D > W e i g h t   l o s s   p r o g r a m s < / A t t r i b u t e I D > < / A t t r i b u t e > < A t t r i b u t e > < A t t r i b u t e I D > J o b   o p p o r t u n i t i e s < / A t t r i b u t e I D > < / A t t r i b u t e > < A t t r i b u t e > < A t t r i b u t e I D > S a f e   p l a c e s   t o   w a l k   p l a y < / A t t r i b u t e I D > < / A t t r i b u t e > < A t t r i b u t e > < A t t r i b u t e I D > S a f e   w o r k s i t e s < / A t t r i b u t e I D > < / A t t r i b u t e > < A t t r i b u t e > < A t t r i b u t e I D > C o l u m n 1 < / A t t r i b u t e I D > < / A t t r i b u t e > < A t t r i b u t e > < A t t r i b u t e I D > C o u n t   o f   S e l e c t i o n < / A t t r i b u t e I D > < / A t t r i b u t e > < A t t r i b u t e > < A t t r i b u t e I D > W e i g h t < / A t t r i b u t e I D > < / A t t r i b u t e > < A t t r i b u t e > < A t t r i b u t e I D > C o l u m n 2 < / A t t r i b u t e I D > < / A t t r i b u t e > < A t t r i b u t e > < A t t r i b u t e I D > C l e a n   a i r       w a t e r 5 < / A t t r i b u t e I D > < / A t t r i b u t e > < A t t r i b u t e > < A t t r i b u t e I D > M e n t a l   h e a l t h   s e r v i c e s 6 < / A t t r i b u t e I D > < / A t t r i b u t e > < A t t r i b u t e > < A t t r i b u t e I D > S m o k i n g   c e s s a t i o n   p r o g r a m s 7 < / A t t r i b u t e I D > < / A t t r i b u t e > < A t t r i b u t e > < A t t r i b u t e I D > D r u g       a l c o h o l   r e h a b i l i t a t i o n   s e r v i c e s 8 < / A t t r i b u t e I D > < / A t t r i b u t e > < A t t r i b u t e > < A t t r i b u t e I D > R e c r e a t i o n   f a c i l i t i e s 9 < / A t t r i b u t e I D > < / A t t r i b u t e > < A t t r i b u t e > < A t t r i b u t e I D > T r a n s p o r t a t i o n 1 0 < / A t t r i b u t e I D > < / A t t r i b u t e > < A t t r i b u t e > < A t t r i b u t e I D > H e a l t h i e r   f o o d   c h o i c e s 1 1 < / A t t r i b u t e I D > < / A t t r i b u t e > < A t t r i b u t e > < A t t r i b u t e I D > S a f e   c h i l d c a r e   o p t i o n s 1 2 < / A t t r i b u t e I D > < / A t t r i b u t e > < A t t r i b u t e > < A t t r i b u t e I D > W e i g h t   l o s s   p r o g r a m s 1 3 < / A t t r i b u t e I D > < / A t t r i b u t e > < A t t r i b u t e > < A t t r i b u t e I D > J o b   o p p o r t u n i t i e s 1 4 < / A t t r i b u t e I D > < / A t t r i b u t e > < A t t r i b u t e > < A t t r i b u t e I D > S a f e   p l a c e s   t o   w a l k   p l a y 1 5 < / A t t r i b u t e I D > < / A t t r i b u t e > < A t t r i b u t e > < A t t r i b u t e I D > S a f e   w o r k s i t e s 1 6 < / A t t r i b u t e I D > < / A t t r i b u t e > < A t t r i b u t e > < A t t r i b u t e I D > C o l u m n 3 < / A t t r i b u t e I D > < / A t t r i b u t e > < A t t r i b u t e > < A t t r i b u t e I D > C o l u m n 4 < / A t t r i b u t e I D > < / A t t r i b u t e > < A t t r i b u t e > < A t t r i b u t e I D > O b s e r v e d < / A t t r i b u t e I D > < / A t t r i b u t e > < A t t r i b u t e > < A t t r i b u t e I D > E x p e c t e d < / A t t r i b u t e I D > < / A t t r i b u t e > < A t t r i b u t e > < A t t r i b u t e I D > C o l u m n 5 < / A t t r i b u t e I D > < / A t t r i b u t e > < A t t r i b u t e > < A t t r i b u t e I D > C o l u m n 6 < / 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 T a b l e 1 0 < / I D > < N a m e > P T   Q 5 < / N a m e > < D i m e n s i o n I D > T a b l e 1 0 < / D i m e n s i o n I D > < A t t r i b u t e s > < A t t r i b u t e > < A t t r i b u t e I D > R e s p o n d e n t I D < / A t t r i b u t e I D > < / A t t r i b u t e > < A t t r i b u t e > < A t t r i b u t e I D > B l o o d   p r e s s u r e < / A t t r i b u t e I D > < / A t t r i b u t e > < A t t r i b u t e > < A t t r i b u t e I D > E a t i n g   d i s o r d e r s < / A t t r i b u t e I D > < / A t t r i b u t e > < A t t r i b u t e > < A t t r i b u t e I D > M e n t a l   h e a l t h   d e p r e s s i o n < / A t t r i b u t e I D > < / A t t r i b u t e > < A t t r i b u t e > < A t t r i b u t e I D > C a n c e r < / A t t r i b u t e I D > < / A t t r i b u t e > < A t t r i b u t e > < A t t r i b u t e I D > E m e r g e n c y   p r e p a r e d n e s s < / A t t r i b u t e I D > < / A t t r i b u t e > < A t t r i b u t e > < A t t r i b u t e I D > N u t r i t i o n < / A t t r i b u t e I D > < / A t t r i b u t e > < A t t r i b u t e > < A t t r i b u t e I D > C h o l e s t e r o l < / A t t r i b u t e I D > < / A t t r i b u t e > < A t t r i b u t e > < A t t r i b u t e I D > E x e r c i s e   p h y s i c a l   a c t i v i t y < / A t t r i b u t e I D > < / A t t r i b u t e > < A t t r i b u t e > < A t t r i b u t e I D > P r e n a t a l   c a r e < / A t t r i b u t e I D > < / A t t r i b u t e > < A t t r i b u t e > < A t t r i b u t e I D > D e n t a l   s c r e e n i n g s < / A t t r i b u t e I D > < / A t t r i b u t e > < A t t r i b u t e > < A t t r i b u t e I D > H e a r t   d i s e a s e < / A t t r i b u t e I D > < / A t t r i b u t e > < A t t r i b u t e > < A t t r i b u t e I D > S u i c i d e   p r e v e n t i o n < / A t t r i b u t e I D > < / A t t r i b u t e > < A t t r i b u t e > < A t t r i b u t e I D > D i a b e t e s < / A t t r i b u t e I D > < / A t t r i b u t e > < A t t r i b u t e > < A t t r i b u t e I D > H I V   A I D S       S e x u a l l y   T r a n s m i t t e d   D i s e a s e s   ( S T D s ) < / A t t r i b u t e I D > < / A t t r i b u t e > < A t t r i b u t e > < A t t r i b u t e I D > V a c c i n a t i o n   i m m u n i z a t i o n s < / A t t r i b u t e I D > < / A t t r i b u t e > < A t t r i b u t e > < A t t r i b u t e I D > D i s e a s e   o u t b r e a k   i n f o r m a t i o n < / A t t r i b u t e I D > < / A t t r i b u t e > < A t t r i b u t e > < A t t r i b u t e I D > I m p o r t a n c e   o f   r o u t i n e   w e l l   c h e c k u p s < / A t t r i b u t e I D > < / A t t r i b u t e > < A t t r i b u t e > < A t t r i b u t e I D > D r u g   a n d   a l c o h o l < / A t t r i b u t e I D > < / A t t r i b u t e > < A t t r i b u t e > < A t t r i b u t e I D > C o l u m n 1 < / A t t r i b u t e I D > < / A t t r i b u t e > < A t t r i b u t e > < A t t r i b u t e I D > C o u n t   o f   S e l e c t i o n < / A t t r i b u t e I D > < / A t t r i b u t e > < A t t r i b u t e > < A t t r i b u t e I D > W e i g h t < / A t t r i b u t e I D > < / A t t r i b u t e > < A t t r i b u t e > < A t t r i b u t e I D > C o l u m n 2 < / A t t r i b u t e I D > < / A t t r i b u t e > < A t t r i b u t e > < A t t r i b u t e I D > B l o o d   p r e s s u r e 5 < / A t t r i b u t e I D > < / A t t r i b u t e > < A t t r i b u t e > < A t t r i b u t e I D > E a t i n g   d i s o r d e r s 6 < / A t t r i b u t e I D > < / A t t r i b u t e > < A t t r i b u t e > < A t t r i b u t e I D > M e n t a l   h e a l t h   d e p r e s s i o n 7 < / A t t r i b u t e I D > < / A t t r i b u t e > < A t t r i b u t e > < A t t r i b u t e I D > C a n c e r 8 < / A t t r i b u t e I D > < / A t t r i b u t e > < A t t r i b u t e > < A t t r i b u t e I D > E m e r g e n c y   p r e p a r e d n e s s 9 < / A t t r i b u t e I D > < / A t t r i b u t e > < A t t r i b u t e > < A t t r i b u t e I D > N u t r i t i o n 1 0 < / A t t r i b u t e I D > < / A t t r i b u t e > < A t t r i b u t e > < A t t r i b u t e I D > C h o l e s t e r o l 1 1 < / A t t r i b u t e I D > < / A t t r i b u t e > < A t t r i b u t e > < A t t r i b u t e I D > E x e r c i s e   p h y s i c a l   a c t i v i t y 1 2 < / A t t r i b u t e I D > < / A t t r i b u t e > < A t t r i b u t e > < A t t r i b u t e I D > P r e n a t a l   c a r e 1 3 < / A t t r i b u t e I D > < / A t t r i b u t e > < A t t r i b u t e > < A t t r i b u t e I D > D e n t a l   s c r e e n i n g s 1 4 < / A t t r i b u t e I D > < / A t t r i b u t e > < A t t r i b u t e > < A t t r i b u t e I D > H e a r t   d i s e a s e 1 5 < / A t t r i b u t e I D > < / A t t r i b u t e > < A t t r i b u t e > < A t t r i b u t e I D > S u i c i d e   p r e v e n t i o n 1 6 < / A t t r i b u t e I D > < / A t t r i b u t e > < A t t r i b u t e > < A t t r i b u t e I D > D i a b e t e s 1 7 < / A t t r i b u t e I D > < / A t t r i b u t e > < A t t r i b u t e > < A t t r i b u t e I D > H I V   A I D S       S e x u a l l y   T r a n s m i t t e d   D i s e a s e s   ( S T D s ) 1 8 < / A t t r i b u t e I D > < / A t t r i b u t e > < A t t r i b u t e > < A t t r i b u t e I D > V a c c i n a t i o n   i m m u n i z a t i o n s 1 9 < / A t t r i b u t e I D > < / A t t r i b u t e > < A t t r i b u t e > < A t t r i b u t e I D > D i s e a s e   o u t b r e a k   i n f o r m a t i o n 2 0 < / A t t r i b u t e I D > < / A t t r i b u t e > < A t t r i b u t e > < A t t r i b u t e I D > I m p o r t a n c e   o f   r o u t i n e   w e l l   c h e c k u p s 2 1 < / A t t r i b u t e I D > < / A t t r i b u t e > < A t t r i b u t e > < A t t r i b u t e I D > D r u g   a n d   a l c o h o l 2 2 < / A t t r i b u t e I D > < / A t t r i b u t e > < A t t r i b u t e > < A t t r i b u t e I D > C o l u m n 3 < / A t t r i b u t e I D > < / A t t r i b u t e > < A t t r i b u t e > < A t t r i b u t e I D > C o l u m n 4 < / A t t r i b u t e I D > < / A t t r i b u t e > < A t t r i b u t e > < A t t r i b u t e I D > O b s e r v e d < / A t t r i b u t e I D > < / A t t r i b u t e > < A t t r i b u t e > < A t t r i b u t e I D > E x p e c t e d < / A t t r i b u t e I D > < / A t t r i b u t e > < A t t r i b u t e > < A t t r i b u t e I D > C o l u m n 2 2 < / A t t r i b u t e I D > < / A t t r i b u t e > < A t t r i b u t e > < A t t r i b u t e I D > C o l u m n 5 < / 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I D > T a b l e 1 2 < / I D > < N a m e > P T   Q 6 < / N a m e > < D i m e n s i o n I D > T a b l e 1 2 < / D i m e n s i o n I D > < A t t r i b u t e s > < A t t r i b u t e > < A t t r i b u t e I D > R e s p o n d e n t I D < / A t t r i b u t e I D > < / A t t r i b u t e > < A t t r i b u t e > < A t t r i b u t e I D > D o c t o r   h e a l t h   p r o f e s s i o n a l < / A t t r i b u t e I D > < / A t t r i b u t e > < A t t r i b u t e > < A t t r i b u t e I D > L i b r a r y < / A t t r i b u t e I D > < / A t t r i b u t e > < A t t r i b u t e > < A t t r i b u t e I D > S o c i a l   M e d i a   ( F a c e b o o k     T w i t t e r     e t c   ) < / A t t r i b u t e I D > < / A t t r i b u t e > < A t t r i b u t e > < A t t r i b u t e I D > F a m i l y   o r   f r i e n d s < / A t t r i b u t e I D > < / A t t r i b u t e > < A t t r i b u t e > < A t t r i b u t e I D > N e w s p a p e r   m a g a z i n e s < / A t t r i b u t e I D > < / A t t r i b u t e > < A t t r i b u t e > < A t t r i b u t e I D > T e l e v i s i o n < / A t t r i b u t e I D > < / A t t r i b u t e > < A t t r i b u t e > < A t t r i b u t e I D > H e a l t h   D e p a r t m e n t < / A t t r i b u t e I D > < / A t t r i b u t e > < A t t r i b u t e > < A t t r i b u t e I D > R a d i o < / A t t r i b u t e I D > < / A t t r i b u t e > < A t t r i b u t e > < A t t r i b u t e I D > W o r k s i t e < / A t t r i b u t e I D > < / A t t r i b u t e > < A t t r i b u t e > < A t t r i b u t e I D > H o s p i t a l < / A t t r i b u t e I D > < / A t t r i b u t e > < A t t r i b u t e > < A t t r i b u t e I D > R e l i g i o u s   o r g a n i z a t i o n < / A t t r i b u t e I D > < / A t t r i b u t e > < A t t r i b u t e > < A t t r i b u t e I D > I n t e r n e t < / A t t r i b u t e I D > < / A t t r i b u t e > < A t t r i b u t e > < A t t r i b u t e I D > S c h o o l   c o l l e g e < / A t t r i b u t e I D > < / A t t r i b u t e > < A t t r i b u t e > < A t t r i b u t e I D > C o l u m n 1 < / A t t r i b u t e I D > < / A t t r i b u t e > < A t t r i b u t e > < A t t r i b u t e I D > I   i d e n t i f y   a s < / A t t r i b u t e I D > < / A t t r i b u t e > < A t t r i b u t e > < A t t r i b u t e I D > W h a t   i s   y o u r   a g e < / A t t r i b u t e I D > < / A t t r i b u t e > < A t t r i b u t e > < A t t r i b u t e I D > C o u n t y   w h e r e   y o u   l i v e < / A t t r i b u t e I D > < / A t t r i b u t e > < A t t r i b u t e > < A t t r i b u t e I D > T o w n   a n d   Z I P   c o d e   w h e r e   y o u   l i v e < / A t t r i b u t e I D > < / A t t r i b u t e > < A t t r i b u t e > < A t t r i b u t e I D > W h a t   r a c e   d o   y o u   c o n s i d e r   y o u r s e l f < / A t t r i b u t e I D > < / A t t r i b u t e > < A t t r i b u t e > < A t t r i b u t e I D > A r e   y o u   H i s p a n i c   o r   L a t i n o < / A t t r i b u t e I D > < / A t t r i b u t e > < A t t r i b u t e > < A t t r i b u t e I D > W h a t   l a n g u a g e   d o   y o u   s p e a k   w h e n   y o u   a r e   a t   h o m e   ( s e l e c t   a l l   t h a t   a p p l y ) < / A t t r i b u t e I D > < / A t t r i b u t e > < A t t r i b u t e > < A t t r i b u t e I D > W h a t   i s   y o u r   a n n u a l   h o u s e h o l d   i n c o m e   f r o m   a l l   s o u r c e s < / A t t r i b u t e I D > < / A t t r i b u t e > < A t t r i b u t e > < A t t r i b u t e I D > W h a t   i s   y o u r   h i g h e s t   l e v e l   o f   e d u c a t i o n < / A t t r i b u t e I D > < / A t t r i b u t e > < A t t r i b u t e > < A t t r i b u t e I D > W h a t   i s   y o u r   c u r r e n t   e m p l o y m e n t   s t a t u s < / A t t r i b u t e I D > < / A t t r i b u t e > < A t t r i b u t e > < A t t r i b u t e I D > D o   y o u   c u r r e n t l y   h a v e   h e a l t h   i n s u r a n c e < / A t t r i b u t e I D > < / A t t r i b u t e > < A t t r i b u t e > < A t t r i b u t e I D > D o   y o u   h a v e   a   s m a r t   p h o n e < / A t t r i b u t e I D > < / A t t r i b u t e > < A t t r i b u t e > < A t t r i b u t e I D > R o w N u m b e r < / A t t r i b u t e I D > < / A t t r i b u t e > < / A t t r i b u t e s > < / D i m e n s i o n > < / D i m e n s i o n s > < M e a s u r e G r o u p s > < M e a s u r e G r o u p > < I D > T a b l e 1 < / I D > < N a m e > P T   Q 1 < / N a m e > < M e a s u r e s > < M e a s u r e > < I D > T a b l e 1 < / I D > < N a m e > _ C o u n t   P T   Q 1 < / 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 T a b l e 1 < / C u b e D i m e n s i o n I D > < A t t r i b u t e s > < A t t r i b u t e > < A t t r i b u t e I D > R e s p o n d e n t I D < / A t t r i b u t e I D > < K e y C o l u m n s > < K e y C o l u m n > < N u l l P r o c e s s i n g > P r e s e r v e < / N u l l P r o c e s s i n g > < D a t a T y p e > B i g I n t < / D a t a T y p e > < / K e y C o l u m n > < / K e y C o l u m n s > < / A t t r i b u t e > < A t t r i b u t e > < A t t r i b u t e I D > A s t h m a   l u n g   d i s e a s e < / A t t r i b u t e I D > < K e y C o l u m n s > < K e y C o l u m n > < N u l l P r o c e s s i n g > P r e s e r v e < / N u l l P r o c e s s i n g > < D a t a T y p e > W C h a r < / D a t a T y p e > < / K e y C o l u m n > < / K e y C o l u m n s > < / A t t r i b u t e > < A t t r i b u t e > < A t t r i b u t e I D > C a n c e r < / A t t r i b u t e I D > < K e y C o l u m n s > < K e y C o l u m n > < N u l l P r o c e s s i n g > P r e s e r v e < / N u l l P r o c e s s i n g > < D a t a T y p e > W C h a r < / D a t a T y p e > < / K e y C o l u m n > < / K e y C o l u m n s > < / A t t r i b u t e > < A t t r i b u t e > < A t t r i b u t e I D > H e a r t   d i s e a s e       s t r o k e < / A t t r i b u t e I D > < K e y C o l u m n s > < K e y C o l u m n > < N u l l P r o c e s s i n g > P r e s e r v e < / N u l l P r o c e s s i n g > < D a t a T y p e > W C h a r < / D a t a T y p e > < / K e y C o l u m n > < / K e y C o l u m n s > < / A t t r i b u t e > < A t t r i b u t e > < A t t r i b u t e I D > S a f e t y < / A t t r i b u t e I D > < K e y C o l u m n s > < K e y C o l u m n > < N u l l P r o c e s s i n g > P r e s e r v e < / N u l l P r o c e s s i n g > < D a t a T y p e > W C h a r < / D a t a T y p e > < / K e y C o l u m n > < / K e y C o l u m n s > < / A t t r i b u t e > < A t t r i b u t e > < A t t r i b u t e I D > H I V   A I D S       S e x u a l l y   T r a n s m i t t e d   D i s e a s e s   ( S T D s ) < / A t t r i b u t e I D > < K e y C o l u m n s > < K e y C o l u m n > < N u l l P r o c e s s i n g > P r e s e r v e < / N u l l P r o c e s s i n g > < D a t a T y p e > W C h a r < / D a t a T y p e > < / K e y C o l u m n > < / K e y C o l u m n s > < / A t t r i b u t e > < A t t r i b u t e > < A t t r i b u t e I D > V a c c i n e   p r e v e n t a b l e   d i s e a s e s < / A t t r i b u t e I D > < K e y C o l u m n s > < K e y C o l u m n > < N u l l P r o c e s s i n g > P r e s e r v e < / N u l l P r o c e s s i n g > < D a t a T y p e > W C h a r < / D a t a T y p e > < / K e y C o l u m n > < / K e y C o l u m n s > < / A t t r i b u t e > < A t t r i b u t e > < A t t r i b u t e I D > C h i l d   h e a l t h       w e l l n e s s < / A t t r i b u t e I D > < K e y C o l u m n s > < K e y C o l u m n > < N u l l P r o c e s s i n g > P r e s e r v e < / N u l l P r o c e s s i n g > < D a t a T y p e > W C h a r < / D a t a T y p e > < / K e y C o l u m n > < / K e y C o l u m n s > < / A t t r i b u t e > < A t t r i b u t e > < A t t r i b u t e I D > W o m e n  s   h e a l t h       w e l l n e s s < / A t t r i b u t e I D > < K e y C o l u m n s > < K e y C o l u m n > < N u l l P r o c e s s i n g > P r e s e r v e < / N u l l P r o c e s s i n g > < D a t a T y p e > W C h a r < / D a t a T y p e > < / K e y C o l u m n > < / K e y C o l u m n s > < / A t t r i b u t e > < A t t r i b u t e > < A t t r i b u t e I D > D i a b e t e s < / A t t r i b u t e I D > < K e y C o l u m n s > < K e y C o l u m n > < N u l l P r o c e s s i n g > P r e s e r v e < / N u l l P r o c e s s i n g > < D a t a T y p e > W C h a r < / D a t a T y p e > < / K e y C o l u m n > < / K e y C o l u m n s > < / A t t r i b u t e > < A t t r i b u t e > < A t t r i b u t e I D > M e n t a l   h e a l t h   d e p r e s s i o n   s u i c i d e < / A t t r i b u t e I D > < K e y C o l u m n s > < K e y C o l u m n > < N u l l P r o c e s s i n g > P r e s e r v e < / N u l l P r o c e s s i n g > < D a t a T y p e > W C h a r < / D a t a T y p e > < / K e y C o l u m n > < / K e y C o l u m n s > < / A t t r i b u t e > < A t t r i b u t e > < A t t r i b u t e I D > D r u g s       a l c o h o l   a b u s e < / A t t r i b u t e I D > < K e y C o l u m n s > < K e y C o l u m n > < N u l l P r o c e s s i n g > P r e s e r v e < / N u l l P r o c e s s i n g > < D a t a T y p e > W C h a r < / D a t a T y p e > < / K e y C o l u m n > < / K e y C o l u m n s > < / A t t r i b u t e > < A t t r i b u t e > < A t t r i b u t e I D > E n v i r o n m e n t a l   h a z a r d s < / A t t r i b u t e I D > < K e y C o l u m n s > < K e y C o l u m n > < N u l l P r o c e s s i n g > P r e s e r v e < / N u l l P r o c e s s i n g > < D a t a T y p e > W C h a r < / D a t a T y p e > < / K e y C o l u m n > < / K e y C o l u m n s > < / A t t r i b u t e > < A t t r i b u t e > < A t t r i b u t e I D > O b e s i t y   w e i g h t   l o s s   i s s u e s < / A t t r i b u t e I D > < K e y C o l u m n s > < K e y C o l u m n > < N u l l P r o c e s s i n g > P r e s e r v e < / N u l l P r o c e s s i n g > < D a t a T y p e > W C h a r < / D a t a T y p e > < / K e y C o l u m n > < / K e y C o l u m n s > < / A t t r i b u t e > < A t t r i b u t e > < A t t r i b u t e I D > C o l u m n 1 < / A t t r i b u t e I D > < K e y C o l u m n s > < K e y C o l u m n > < N u l l P r o c e s s i n g > P r e s e r v e < / N u l l P r o c e s s i n g > < D a t a T y p e > W C h a r < / D a t a T y p e > < / K e y C o l u m n > < / K e y C o l u m n s > < / A t t r i b u t e > < A t t r i b u t e > < A t t r i b u t e I D > C o u n t   o f   S e l e c t i o n < / 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 C o l u m n 2 < / A t t r i b u t e I D > < K e y C o l u m n s > < K e y C o l u m n > < N u l l P r o c e s s i n g > P r e s e r v e < / N u l l P r o c e s s i n g > < D a t a T y p e > W C h a r < / D a t a T y p e > < / K e y C o l u m n > < / K e y C o l u m n s > < / A t t r i b u t e > < A t t r i b u t e > < A t t r i b u t e I D > A s t h m a   l u n g   d i s e a s e 3 < / A t t r i b u t e I D > < K e y C o l u m n s > < K e y C o l u m n > < N u l l P r o c e s s i n g > P r e s e r v e < / N u l l P r o c e s s i n g > < D a t a T y p e > D o u b l e < / D a t a T y p e > < / K e y C o l u m n > < / K e y C o l u m n s > < / A t t r i b u t e > < A t t r i b u t e > < A t t r i b u t e I D > C a n c e r 4 < / A t t r i b u t e I D > < K e y C o l u m n s > < K e y C o l u m n > < N u l l P r o c e s s i n g > P r e s e r v e < / N u l l P r o c e s s i n g > < D a t a T y p e > D o u b l e < / D a t a T y p e > < / K e y C o l u m n > < / K e y C o l u m n s > < / A t t r i b u t e > < A t t r i b u t e > < A t t r i b u t e I D > H e a r t   d i s e a s e       s t r o k e 5 < / A t t r i b u t e I D > < K e y C o l u m n s > < K e y C o l u m n > < N u l l P r o c e s s i n g > P r e s e r v e < / N u l l P r o c e s s i n g > < D a t a T y p e > D o u b l e < / D a t a T y p e > < / K e y C o l u m n > < / K e y C o l u m n s > < / A t t r i b u t e > < A t t r i b u t e > < A t t r i b u t e I D > S a f e t y 6 < / A t t r i b u t e I D > < K e y C o l u m n s > < K e y C o l u m n > < N u l l P r o c e s s i n g > P r e s e r v e < / N u l l P r o c e s s i n g > < D a t a T y p e > D o u b l e < / D a t a T y p e > < / K e y C o l u m n > < / K e y C o l u m n s > < / A t t r i b u t e > < A t t r i b u t e > < A t t r i b u t e I D > H I V   A I D S       S e x u a l l y   T r a n s m i t t e d   D i s e a s e s   ( S T D s ) 7 < / A t t r i b u t e I D > < K e y C o l u m n s > < K e y C o l u m n > < N u l l P r o c e s s i n g > P r e s e r v e < / N u l l P r o c e s s i n g > < D a t a T y p e > D o u b l e < / D a t a T y p e > < / K e y C o l u m n > < / K e y C o l u m n s > < / A t t r i b u t e > < A t t r i b u t e > < A t t r i b u t e I D > V a c c i n e   p r e v e n t a b l e   d i s e a s e s 8 < / A t t r i b u t e I D > < K e y C o l u m n s > < K e y C o l u m n > < N u l l P r o c e s s i n g > P r e s e r v e < / N u l l P r o c e s s i n g > < D a t a T y p e > D o u b l e < / D a t a T y p e > < / K e y C o l u m n > < / K e y C o l u m n s > < / A t t r i b u t e > < A t t r i b u t e > < A t t r i b u t e I D > C h i l d   h e a l t h       w e l l n e s s 9 < / A t t r i b u t e I D > < K e y C o l u m n s > < K e y C o l u m n > < N u l l P r o c e s s i n g > P r e s e r v e < / N u l l P r o c e s s i n g > < D a t a T y p e > D o u b l e < / D a t a T y p e > < / K e y C o l u m n > < / K e y C o l u m n s > < / A t t r i b u t e > < A t t r i b u t e > < A t t r i b u t e I D > W o m e n  s   h e a l t h       w e l l n e s s 1 0 < / A t t r i b u t e I D > < K e y C o l u m n s > < K e y C o l u m n > < N u l l P r o c e s s i n g > P r e s e r v e < / N u l l P r o c e s s i n g > < D a t a T y p e > D o u b l e < / D a t a T y p e > < / K e y C o l u m n > < / K e y C o l u m n s > < / A t t r i b u t e > < A t t r i b u t e > < A t t r i b u t e I D > D i a b e t e s 1 1 < / A t t r i b u t e I D > < K e y C o l u m n s > < K e y C o l u m n > < N u l l P r o c e s s i n g > P r e s e r v e < / N u l l P r o c e s s i n g > < D a t a T y p e > D o u b l e < / D a t a T y p e > < / K e y C o l u m n > < / K e y C o l u m n s > < / A t t r i b u t e > < A t t r i b u t e > < A t t r i b u t e I D > M e n t a l   h e a l t h   d e p r e s s i o n   s u i c i d e 1 2 < / A t t r i b u t e I D > < K e y C o l u m n s > < K e y C o l u m n > < N u l l P r o c e s s i n g > P r e s e r v e < / N u l l P r o c e s s i n g > < D a t a T y p e > D o u b l e < / D a t a T y p e > < / K e y C o l u m n > < / K e y C o l u m n s > < / A t t r i b u t e > < A t t r i b u t e > < A t t r i b u t e I D > D r u g s       a l c o h o l   a b u s e 1 3 < / A t t r i b u t e I D > < K e y C o l u m n s > < K e y C o l u m n > < N u l l P r o c e s s i n g > P r e s e r v e < / N u l l P r o c e s s i n g > < D a t a T y p e > D o u b l e < / D a t a T y p e > < / K e y C o l u m n > < / K e y C o l u m n s > < / A t t r i b u t e > < A t t r i b u t e > < A t t r i b u t e I D > E n v i r o n m e n t a l   h a z a r d s 1 4 < / A t t r i b u t e I D > < K e y C o l u m n s > < K e y C o l u m n > < N u l l P r o c e s s i n g > P r e s e r v e < / N u l l P r o c e s s i n g > < D a t a T y p e > D o u b l e < / D a t a T y p e > < / K e y C o l u m n > < / K e y C o l u m n s > < / A t t r i b u t e > < A t t r i b u t e > < A t t r i b u t e I D > O b e s i t y   w e i g h t   l o s s   i s s u e s 1 5 < / A t t r i b u t e I D > < K e y C o l u m n s > < K e y C o l u m n > < N u l l P r o c e s s i n g > P r e s e r v e < / N u l l P r o c e s s i n g > < D a t a T y p e > D o u b l e < / D a t a T y p e > < / K e y C o l u m n > < / K e y C o l u m n s > < / A t t r i b u t e > < A t t r i b u t e > < A t t r i b u t e I D > C o l u m n 3 < / A t t r i b u t e I D > < K e y C o l u m n s > < K e y C o l u m n > < N u l l P r o c e s s i n g > P r e s e r v e < / N u l l P r o c e s s i n g > < D a t a T y p e > W C h a r < / D a t a T y p e > < / K e y C o l u m n > < / K e y C o l u m n s > < / A t t r i b u t e > < A t t r i b u t e > < A t t r i b u t e I D > C o l u m n 4 < / A t t r i b u t e I D > < K e y C o l u m n s > < K e y C o l u m n > < N u l l P r o c e s s i n g > P r e s e r v e < / N u l l P r o c e s s i n g > < D a t a T y p e > W C h a r < / D a t a T y p e > < / K e y C o l u m n > < / K e y C o l u m n s > < / A t t r i b u t e > < A t t r i b u t e > < A t t r i b u t e I D > O b s e r v e d < / A t t r i b u t e I D > < K e y C o l u m n s > < K e y C o l u m n > < N u l l P r o c e s s i n g > P r e s e r v e < / N u l l P r o c e s s i n g > < D a t a T y p e > B i g I n t < / D a t a T y p e > < / K e y C o l u m n > < / K e y C o l u m n s > < / A t t r i b u t e > < A t t r i b u t e > < A t t r i b u t e I D > E x p e c t e d < / A t t r i b u t e I D > < K e y C o l u m n s > < K e y C o l u m n > < N u l l P r o c e s s i n g > P r e s e r v e < / N u l l P r o c e s s i n g > < D a t a T y p e > B i g I n t < / D a t a T y p e > < / K e y C o l u m n > < / K e y C o l u m n s > < / A t t r i b u t e > < A t t r i b u t e > < A t t r i b u t e I D > C o l u m n 1 8 < / A t t r i b u t e I D > < K e y C o l u m n s > < K e y C o l u m n > < N u l l P r o c e s s i n g > P r e s e r v e < / N u l l P r o c e s s i n g > < D a t a T y p e > W C h a r < / D a t a T y p e > < / K e y C o l u m n > < / K e y C o l u m n s > < / A t t r i b u t e > < A t t r i b u t e > < A t t r i b u t e I D > C o l u m n 5 < / 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 T a b l e 1 < / T a b l e I D > < C o l u m n I D > R o w N u m b e r < / C o l u m n I D > < / S o u r c e > < / K e y C o l u m n > < / K e y C o l u m n s > < T y p e > G r a n u l a r i t y < / T y p e > < / A t t r i b u t e > < / A t t r i b u t e s > < d d l 2 0 0 _ 2 0 0 : S h a r e D i m e n s i o n S t o r a g e > S h a r e d < / d d l 2 0 0 _ 2 0 0 : S h a r e D i m e n s i o n S t o r a g e > < / D i m e n s i o n > < / D i m e n s i o n s > < P a r t i t i o n s > < P a r t i t i o n > < I D > T a b l e 1 < / I D > < N a m e > T a b l e 1 < / 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 T a b l e 2 < / I D > < N a m e > P T   Q 2 < / N a m e > < M e a s u r e s > < M e a s u r e > < I D > T a b l e 2 < / I D > < N a m e > _ C o u n t   P T   Q 2 < / 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 T a b l e 2 < / C u b e D i m e n s i o n I D > < A t t r i b u t e s > < A t t r i b u t e > < A t t r i b u t e I D > R e s p o n d e n t I D < / A t t r i b u t e I D > < K e y C o l u m n s > < K e y C o l u m n > < N u l l P r o c e s s i n g > P r e s e r v e < / N u l l P r o c e s s i n g > < D a t a T y p e > B i g I n t < / D a t a T y p e > < / K e y C o l u m n > < / K e y C o l u m n s > < / A t t r i b u t e > < A t t r i b u t e > < A t t r i b u t e I D > A s t h m a   l u n g   d i s e a s e < / A t t r i b u t e I D > < K e y C o l u m n s > < K e y C o l u m n > < N u l l P r o c e s s i n g > P r e s e r v e < / N u l l P r o c e s s i n g > < D a t a T y p e > W C h a r < / D a t a T y p e > < / K e y C o l u m n > < / K e y C o l u m n s > < / A t t r i b u t e > < A t t r i b u t e > < A t t r i b u t e I D > C a n c e r < / A t t r i b u t e I D > < K e y C o l u m n s > < K e y C o l u m n > < N u l l P r o c e s s i n g > P r e s e r v e < / N u l l P r o c e s s i n g > < D a t a T y p e > W C h a r < / D a t a T y p e > < / K e y C o l u m n > < / K e y C o l u m n s > < / A t t r i b u t e > < A t t r i b u t e > < A t t r i b u t e I D > H e a r t   d i s e a s e       s t r o k e < / A t t r i b u t e I D > < K e y C o l u m n s > < K e y C o l u m n > < N u l l P r o c e s s i n g > P r e s e r v e < / N u l l P r o c e s s i n g > < D a t a T y p e > W C h a r < / D a t a T y p e > < / K e y C o l u m n > < / K e y C o l u m n s > < / A t t r i b u t e > < A t t r i b u t e > < A t t r i b u t e I D > S a f e t y < / A t t r i b u t e I D > < K e y C o l u m n s > < K e y C o l u m n > < N u l l P r o c e s s i n g > P r e s e r v e < / N u l l P r o c e s s i n g > < D a t a T y p e > W C h a r < / D a t a T y p e > < / K e y C o l u m n > < / K e y C o l u m n s > < / A t t r i b u t e > < A t t r i b u t e > < A t t r i b u t e I D > H I V   A I D S       S e x u a l l y   T r a n s m i t t e d   D i s e a s e s   ( S T D s ) < / A t t r i b u t e I D > < K e y C o l u m n s > < K e y C o l u m n > < N u l l P r o c e s s i n g > P r e s e r v e < / N u l l P r o c e s s i n g > < D a t a T y p e > W C h a r < / D a t a T y p e > < / K e y C o l u m n > < / K e y C o l u m n s > < / A t t r i b u t e > < A t t r i b u t e > < A t t r i b u t e I D > V a c c i n e   p r e v e n t a b l e   d i s e a s e s < / A t t r i b u t e I D > < K e y C o l u m n s > < K e y C o l u m n > < N u l l P r o c e s s i n g > P r e s e r v e < / N u l l P r o c e s s i n g > < D a t a T y p e > W C h a r < / D a t a T y p e > < / K e y C o l u m n > < / K e y C o l u m n s > < / A t t r i b u t e > < A t t r i b u t e > < A t t r i b u t e I D > C h i l d   h e a l t h       w e l l n e s s < / A t t r i b u t e I D > < K e y C o l u m n s > < K e y C o l u m n > < N u l l P r o c e s s i n g > P r e s e r v e < / N u l l P r o c e s s i n g > < D a t a T y p e > W C h a r < / D a t a T y p e > < / K e y C o l u m n > < / K e y C o l u m n s > < / A t t r i b u t e > < A t t r i b u t e > < A t t r i b u t e I D > W o m e n  s   h e a l t h       w e l l n e s s < / A t t r i b u t e I D > < K e y C o l u m n s > < K e y C o l u m n > < N u l l P r o c e s s i n g > P r e s e r v e < / N u l l P r o c e s s i n g > < D a t a T y p e > W C h a r < / D a t a T y p e > < / K e y C o l u m n > < / K e y C o l u m n s > < / A t t r i b u t e > < A t t r i b u t e > < A t t r i b u t e I D > D i a b e t e s < / A t t r i b u t e I D > < K e y C o l u m n s > < K e y C o l u m n > < N u l l P r o c e s s i n g > P r e s e r v e < / N u l l P r o c e s s i n g > < D a t a T y p e > W C h a r < / D a t a T y p e > < / K e y C o l u m n > < / K e y C o l u m n s > < / A t t r i b u t e > < A t t r i b u t e > < A t t r i b u t e I D > M e n t a l   h e a l t h   d e p r e s s i o n   s u i c i d e < / A t t r i b u t e I D > < K e y C o l u m n s > < K e y C o l u m n > < N u l l P r o c e s s i n g > P r e s e r v e < / N u l l P r o c e s s i n g > < D a t a T y p e > W C h a r < / D a t a T y p e > < / K e y C o l u m n > < / K e y C o l u m n s > < / A t t r i b u t e > < A t t r i b u t e > < A t t r i b u t e I D > D r u g s       a l c o h o l   a b u s e < / A t t r i b u t e I D > < K e y C o l u m n s > < K e y C o l u m n > < N u l l P r o c e s s i n g > P r e s e r v e < / N u l l P r o c e s s i n g > < D a t a T y p e > W C h a r < / D a t a T y p e > < / K e y C o l u m n > < / K e y C o l u m n s > < / A t t r i b u t e > < A t t r i b u t e > < A t t r i b u t e I D > E n v i r o n m e n t a l   h a z a r d s < / A t t r i b u t e I D > < K e y C o l u m n s > < K e y C o l u m n > < N u l l P r o c e s s i n g > P r e s e r v e < / N u l l P r o c e s s i n g > < D a t a T y p e > W C h a r < / D a t a T y p e > < / K e y C o l u m n > < / K e y C o l u m n s > < / A t t r i b u t e > < A t t r i b u t e > < A t t r i b u t e I D > O b e s i t y   w e i g h t   l o s s   i s s u e s < / A t t r i b u t e I D > < K e y C o l u m n s > < K e y C o l u m n > < N u l l P r o c e s s i n g > P r e s e r v e < / N u l l P r o c e s s i n g > < D a t a T y p e > W C h a r < / D a t a T y p e > < / K e y C o l u m n > < / K e y C o l u m n s > < / A t t r i b u t e > < A t t r i b u t e > < A t t r i b u t e I D > C o l u m n 1 < / A t t r i b u t e I D > < K e y C o l u m n s > < K e y C o l u m n > < N u l l P r o c e s s i n g > P r e s e r v e < / N u l l P r o c e s s i n g > < D a t a T y p e > W C h a r < / D a t a T y p e > < / K e y C o l u m n > < / K e y C o l u m n s > < / A t t r i b u t e > < A t t r i b u t e > < A t t r i b u t e I D > C o u n t   o f   S e l e c t i o n < / 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 C o l u m n 2 < / A t t r i b u t e I D > < K e y C o l u m n s > < K e y C o l u m n > < N u l l P r o c e s s i n g > P r e s e r v e < / N u l l P r o c e s s i n g > < D a t a T y p e > W C h a r < / D a t a T y p e > < / K e y C o l u m n > < / K e y C o l u m n s > < / A t t r i b u t e > < A t t r i b u t e > < A t t r i b u t e I D > A s t h m a   l u n g   d i s e a s e 3 < / A t t r i b u t e I D > < K e y C o l u m n s > < K e y C o l u m n > < N u l l P r o c e s s i n g > P r e s e r v e < / N u l l P r o c e s s i n g > < D a t a T y p e > D o u b l e < / D a t a T y p e > < / K e y C o l u m n > < / K e y C o l u m n s > < / A t t r i b u t e > < A t t r i b u t e > < A t t r i b u t e I D > C a n c e r 4 < / A t t r i b u t e I D > < K e y C o l u m n s > < K e y C o l u m n > < N u l l P r o c e s s i n g > P r e s e r v e < / N u l l P r o c e s s i n g > < D a t a T y p e > D o u b l e < / D a t a T y p e > < / K e y C o l u m n > < / K e y C o l u m n s > < / A t t r i b u t e > < A t t r i b u t e > < A t t r i b u t e I D > H e a r t   d i s e a s e       s t r o k e 5 < / A t t r i b u t e I D > < K e y C o l u m n s > < K e y C o l u m n > < N u l l P r o c e s s i n g > P r e s e r v e < / N u l l P r o c e s s i n g > < D a t a T y p e > D o u b l e < / D a t a T y p e > < / K e y C o l u m n > < / K e y C o l u m n s > < / A t t r i b u t e > < A t t r i b u t e > < A t t r i b u t e I D > S a f e t y 6 < / A t t r i b u t e I D > < K e y C o l u m n s > < K e y C o l u m n > < N u l l P r o c e s s i n g > P r e s e r v e < / N u l l P r o c e s s i n g > < D a t a T y p e > D o u b l e < / D a t a T y p e > < / K e y C o l u m n > < / K e y C o l u m n s > < / A t t r i b u t e > < A t t r i b u t e > < A t t r i b u t e I D > H I V   A I D S       S e x u a l l y   T r a n s m i t t e d   D i s e a s e s   ( S T D s ) 7 < / A t t r i b u t e I D > < K e y C o l u m n s > < K e y C o l u m n > < N u l l P r o c e s s i n g > P r e s e r v e < / N u l l P r o c e s s i n g > < D a t a T y p e > D o u b l e < / D a t a T y p e > < / K e y C o l u m n > < / K e y C o l u m n s > < / A t t r i b u t e > < A t t r i b u t e > < A t t r i b u t e I D > V a c c i n e   p r e v e n t a b l e   d i s e a s e s 8 < / A t t r i b u t e I D > < K e y C o l u m n s > < K e y C o l u m n > < N u l l P r o c e s s i n g > P r e s e r v e < / N u l l P r o c e s s i n g > < D a t a T y p e > D o u b l e < / D a t a T y p e > < / K e y C o l u m n > < / K e y C o l u m n s > < / A t t r i b u t e > < A t t r i b u t e > < A t t r i b u t e I D > C h i l d   h e a l t h       w e l l n e s s 9 < / A t t r i b u t e I D > < K e y C o l u m n s > < K e y C o l u m n > < N u l l P r o c e s s i n g > P r e s e r v e < / N u l l P r o c e s s i n g > < D a t a T y p e > D o u b l e < / D a t a T y p e > < / K e y C o l u m n > < / K e y C o l u m n s > < / A t t r i b u t e > < A t t r i b u t e > < A t t r i b u t e I D > W o m e n  s   h e a l t h       w e l l n e s s 1 0 < / A t t r i b u t e I D > < K e y C o l u m n s > < K e y C o l u m n > < N u l l P r o c e s s i n g > P r e s e r v e < / N u l l P r o c e s s i n g > < D a t a T y p e > D o u b l e < / D a t a T y p e > < / K e y C o l u m n > < / K e y C o l u m n s > < / A t t r i b u t e > < A t t r i b u t e > < A t t r i b u t e I D > D i a b e t e s 1 1 < / A t t r i b u t e I D > < K e y C o l u m n s > < K e y C o l u m n > < N u l l P r o c e s s i n g > P r e s e r v e < / N u l l P r o c e s s i n g > < D a t a T y p e > D o u b l e < / D a t a T y p e > < / K e y C o l u m n > < / K e y C o l u m n s > < / A t t r i b u t e > < A t t r i b u t e > < A t t r i b u t e I D > M e n t a l   h e a l t h   d e p r e s s i o n   s u i c i d e 1 2 < / A t t r i b u t e I D > < K e y C o l u m n s > < K e y C o l u m n > < N u l l P r o c e s s i n g > P r e s e r v e < / N u l l P r o c e s s i n g > < D a t a T y p e > D o u b l e < / D a t a T y p e > < / K e y C o l u m n > < / K e y C o l u m n s > < / A t t r i b u t e > < A t t r i b u t e > < A t t r i b u t e I D > D r u g s       a l c o h o l   a b u s e 1 3 < / A t t r i b u t e I D > < K e y C o l u m n s > < K e y C o l u m n > < N u l l P r o c e s s i n g > P r e s e r v e < / N u l l P r o c e s s i n g > < D a t a T y p e > D o u b l e < / D a t a T y p e > < / K e y C o l u m n > < / K e y C o l u m n s > < / A t t r i b u t e > < A t t r i b u t e > < A t t r i b u t e I D > E n v i r o n m e n t a l   h a z a r d s 1 4 < / A t t r i b u t e I D > < K e y C o l u m n s > < K e y C o l u m n > < N u l l P r o c e s s i n g > P r e s e r v e < / N u l l P r o c e s s i n g > < D a t a T y p e > D o u b l e < / D a t a T y p e > < / K e y C o l u m n > < / K e y C o l u m n s > < / A t t r i b u t e > < A t t r i b u t e > < A t t r i b u t e I D > O b e s i t y   w e i g h t   l o s s   i s s u e s 1 5 < / A t t r i b u t e I D > < K e y C o l u m n s > < K e y C o l u m n > < N u l l P r o c e s s i n g > P r e s e r v e < / N u l l P r o c e s s i n g > < D a t a T y p e > D o u b l e < / D a t a T y p e > < / K e y C o l u m n > < / K e y C o l u m n s > < / A t t r i b u t e > < A t t r i b u t e > < A t t r i b u t e I D > C o l u m n 3 < / A t t r i b u t e I D > < K e y C o l u m n s > < K e y C o l u m n > < N u l l P r o c e s s i n g > P r e s e r v e < / N u l l P r o c e s s i n g > < D a t a T y p e > W C h a r < / D a t a T y p e > < / K e y C o l u m n > < / K e y C o l u m n s > < / A t t r i b u t e > < A t t r i b u t e > < A t t r i b u t e I D > C o l u m n 4 < / A t t r i b u t e I D > < K e y C o l u m n s > < K e y C o l u m n > < N u l l P r o c e s s i n g > P r e s e r v e < / N u l l P r o c e s s i n g > < D a t a T y p e > W C h a r < / D a t a T y p e > < / K e y C o l u m n > < / K e y C o l u m n s > < / A t t r i b u t e > < A t t r i b u t e > < A t t r i b u t e I D > O b s e r v e d < / A t t r i b u t e I D > < K e y C o l u m n s > < K e y C o l u m n > < N u l l P r o c e s s i n g > P r e s e r v e < / N u l l P r o c e s s i n g > < D a t a T y p e > B i g I n t < / D a t a T y p e > < / K e y C o l u m n > < / K e y C o l u m n s > < / A t t r i b u t e > < A t t r i b u t e > < A t t r i b u t e I D > E x p e c t e d < / A t t r i b u t e I D > < K e y C o l u m n s > < K e y C o l u m n > < N u l l P r o c e s s i n g > P r e s e r v e < / N u l l P r o c e s s i n g > < D a t a T y p e > B i g I n t < / D a t a T y p e > < / K e y C o l u m n > < / K e y C o l u m n s > < / A t t r i b u t e > < A t t r i b u t e > < A t t r i b u t e I D > C o l u m n 1 8 < / A t t r i b u t e I D > < K e y C o l u m n s > < K e y C o l u m n > < N u l l P r o c e s s i n g > P r e s e r v e < / N u l l P r o c e s s i n g > < D a t a T y p e > W C h a r < / D a t a T y p e > < / K e y C o l u m n > < / K e y C o l u m n s > < / A t t r i b u t e > < A t t r i b u t e > < A t t r i b u t e I D > C o l u m n 5 < / 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 T a b l e 2 < / T a b l e I D > < C o l u m n I D > R o w N u m b e r < / C o l u m n I D > < / S o u r c e > < / K e y C o l u m n > < / K e y C o l u m n s > < T y p e > G r a n u l a r i t y < / T y p e > < / A t t r i b u t e > < / A t t r i b u t e s > < d d l 2 0 0 _ 2 0 0 : S h a r e D i m e n s i o n S t o r a g e > S h a r e d < / d d l 2 0 0 _ 2 0 0 : S h a r e D i m e n s i o n S t o r a g e > < / D i m e n s i o n > < / D i m e n s i o n s > < P a r t i t i o n s > < P a r t i t i o n > < I D > T a b l e 2 < / I D > < N a m e > T a b l e 2 < / 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 T a b l e 3 < / I D > < N a m e > P T   Q 3 < / N a m e > < M e a s u r e s > < M e a s u r e > < I D > T a b l e 3 < / I D > < N a m e > _ C o u n t   P T   Q 3 < / 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 T a b l e 3 < / C u b e D i m e n s i o n I D > < A t t r i b u t e s > < A t t r i b u t e > < A t t r i b u t e I D > R e s p o n d e n t I D < / A t t r i b u t e I D > < K e y C o l u m n s > < K e y C o l u m n > < N u l l P r o c e s s i n g > P r e s e r v e < / N u l l P r o c e s s i n g > < D a t a T y p e > B i g I n t < / D a t a T y p e > < / K e y C o l u m n > < / K e y C o l u m n s > < / A t t r i b u t e > < A t t r i b u t e > < A t t r i b u t e I D > C u l t u r a l   r e l i g i o u s   b e l i e f s < / A t t r i b u t e I D > < K e y C o l u m n s > < K e y C o l u m n > < N u l l P r o c e s s i n g > P r e s e r v e < / N u l l P r o c e s s i n g > < D a t a T y p e > W C h a r < / D a t a T y p e > < / K e y C o l u m n > < / K e y C o l u m n s > < / A t t r i b u t e > < A t t r i b u t e > < A t t r i b u t e I D > L a c k   o f   a v a i l a b i l i t y   o f   d o c t o r s < / A t t r i b u t e I D > < K e y C o l u m n s > < K e y C o l u m n > < N u l l P r o c e s s i n g > P r e s e r v e < / N u l l P r o c e s s i n g > < D a t a T y p e > W C h a r < / D a t a T y p e > < / K e y C o l u m n > < / K e y C o l u m n s > < / A t t r i b u t e > < A t t r i b u t e > < A t t r i b u t e I D > U n a b l e   t o   p a y   c o - p a y s   d e d u c t i b l e s < / A t t r i b u t e I D > < K e y C o l u m n s > < K e y C o l u m n > < N u l l P r o c e s s i n g > P r e s e r v e < / N u l l P r o c e s s i n g > < D a t a T y p e > W C h a r < / D a t a T y p e > < / K e y C o l u m n > < / K e y C o l u m n s > < / A t t r i b u t e > < A t t r i b u t e > < A t t r i b u t e I D > D o n  t   k n o w   h o w   t o   f i n d   d o c t o r s < / A t t r i b u t e I D > < K e y C o l u m n s > < K e y C o l u m n > < N u l l P r o c e s s i n g > P r e s e r v e < / N u l l P r o c e s s i n g > < D a t a T y p e > W C h a r < / D a t a T y p e > < / K e y C o l u m n > < / K e y C o l u m n s > < / A t t r i b u t e > < A t t r i b u t e > < A t t r i b u t e I D > L a n g u a g e   b a r r i e r s < / A t t r i b u t e I D > < K e y C o l u m n s > < K e y C o l u m n > < N u l l P r o c e s s i n g > P r e s e r v e < / N u l l P r o c e s s i n g > < D a t a T y p e > W C h a r < / D a t a T y p e > < / K e y C o l u m n > < / K e y C o l u m n s > < / A t t r i b u t e > < A t t r i b u t e > < A t t r i b u t e I D > T h e r e   a r e   n o   b a r r i e r s < / A t t r i b u t e I D > < K e y C o l u m n s > < K e y C o l u m n > < N u l l P r o c e s s i n g > P r e s e r v e < / N u l l P r o c e s s i n g > < D a t a T y p e > W C h a r < / D a t a T y p e > < / K e y C o l u m n > < / K e y C o l u m n s > < / A t t r i b u t e > < A t t r i b u t e > < A t t r i b u t e I D > D o n  t   u n d e r s t a n d   n e e d   t o   s e e   a   d o c t o r < / A t t r i b u t e I D > < K e y C o l u m n s > < K e y C o l u m n > < N u l l P r o c e s s i n g > P r e s e r v e < / N u l l P r o c e s s i n g > < D a t a T y p e > W C h a r < / D a t a T y p e > < / K e y C o l u m n > < / K e y C o l u m n s > < / A t t r i b u t e > < A t t r i b u t e > < A t t r i b u t e I D > N o   i n s u r a n c e < / A t t r i b u t e I D > < K e y C o l u m n s > < K e y C o l u m n > < N u l l P r o c e s s i n g > P r e s e r v e < / N u l l P r o c e s s i n g > < D a t a T y p e > W C h a r < / D a t a T y p e > < / K e y C o l u m n > < / K e y C o l u m n s > < / A t t r i b u t e > < A t t r i b u t e > < A t t r i b u t e I D > T r a n s p o r t a t i o n < / A t t r i b u t e I D > < K e y C o l u m n s > < K e y C o l u m n > < N u l l P r o c e s s i n g > P r e s e r v e < / N u l l P r o c e s s i n g > < D a t a T y p e > W C h a r < / D a t a T y p e > < / K e y C o l u m n > < / K e y C o l u m n s > < / A t t r i b u t e > < A t t r i b u t e > < A t t r i b u t e I D > F e a r   ( e   g     n o t   r e a d y   t o   f a c e   d i s c u s s   h e a l t h   p r o b l e m ) < / A t t r i b u t e I D > < K e y C o l u m n s > < K e y C o l u m n > < N u l l P r o c e s s i n g > P r e s e r v e < / N u l l P r o c e s s i n g > < D a t a T y p e > W C h a r < / D a t a T y p e > < / K e y C o l u m n > < / K e y C o l u m n s > < / A t t r i b u t e > < A t t r i b u t e > < A t t r i b u t e I D > C o l u m n 1 < / A t t r i b u t e I D > < K e y C o l u m n s > < K e y C o l u m n > < N u l l P r o c e s s i n g > P r e s e r v e < / N u l l P r o c e s s i n g > < D a t a T y p e > W C h a r < / D a t a T y p e > < / K e y C o l u m n > < / K e y C o l u m n s > < / A t t r i b u t e > < A t t r i b u t e > < A t t r i b u t e I D > C o l u m n 2 < / 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 C o l u m n 3 < / A t t r i b u t e I D > < K e y C o l u m n s > < K e y C o l u m n > < N u l l P r o c e s s i n g > P r e s e r v e < / N u l l P r o c e s s i n g > < D a t a T y p e > W C h a r < / D a t a T y p e > < / K e y C o l u m n > < / K e y C o l u m n s > < / A t t r i b u t e > < A t t r i b u t e > < A t t r i b u t e I D > C u l t u r a l   r e l i g i o u s   b e l i e f s 5 < / A t t r i b u t e I D > < K e y C o l u m n s > < K e y C o l u m n > < N u l l P r o c e s s i n g > P r e s e r v e < / N u l l P r o c e s s i n g > < D a t a T y p e > D o u b l e < / D a t a T y p e > < / K e y C o l u m n > < / K e y C o l u m n s > < / A t t r i b u t e > < A t t r i b u t e > < A t t r i b u t e I D > L a c k   o f   a v a i l a b i l i t y   o f   d o c t o r s 6 < / A t t r i b u t e I D > < K e y C o l u m n s > < K e y C o l u m n > < N u l l P r o c e s s i n g > P r e s e r v e < / N u l l P r o c e s s i n g > < D a t a T y p e > D o u b l e < / D a t a T y p e > < / K e y C o l u m n > < / K e y C o l u m n s > < / A t t r i b u t e > < A t t r i b u t e > < A t t r i b u t e I D > U n a b l e   t o   p a y   c o - p a y s   d e d u c t i b l e s 7 < / A t t r i b u t e I D > < K e y C o l u m n s > < K e y C o l u m n > < N u l l P r o c e s s i n g > P r e s e r v e < / N u l l P r o c e s s i n g > < D a t a T y p e > D o u b l e < / D a t a T y p e > < / K e y C o l u m n > < / K e y C o l u m n s > < / A t t r i b u t e > < A t t r i b u t e > < A t t r i b u t e I D > D o n  t   k n o w   h o w   t o   f i n d   d o c t o r s 8 < / A t t r i b u t e I D > < K e y C o l u m n s > < K e y C o l u m n > < N u l l P r o c e s s i n g > P r e s e r v e < / N u l l P r o c e s s i n g > < D a t a T y p e > D o u b l e < / D a t a T y p e > < / K e y C o l u m n > < / K e y C o l u m n s > < / A t t r i b u t e > < A t t r i b u t e > < A t t r i b u t e I D > L a n g u a g e   b a r r i e r s 9 < / A t t r i b u t e I D > < K e y C o l u m n s > < K e y C o l u m n > < N u l l P r o c e s s i n g > P r e s e r v e < / N u l l P r o c e s s i n g > < D a t a T y p e > D o u b l e < / D a t a T y p e > < / K e y C o l u m n > < / K e y C o l u m n s > < / A t t r i b u t e > < A t t r i b u t e > < A t t r i b u t e I D > T h e r e   a r e   n o   b a r r i e r s 1 0 < / A t t r i b u t e I D > < K e y C o l u m n s > < K e y C o l u m n > < N u l l P r o c e s s i n g > P r e s e r v e < / N u l l P r o c e s s i n g > < D a t a T y p e > D o u b l e < / D a t a T y p e > < / K e y C o l u m n > < / K e y C o l u m n s > < / A t t r i b u t e > < A t t r i b u t e > < A t t r i b u t e I D > D o n  t   u n d e r s t a n d   n e e d   t o   s e e   a   d o c t o r 1 1 < / A t t r i b u t e I D > < K e y C o l u m n s > < K e y C o l u m n > < N u l l P r o c e s s i n g > P r e s e r v e < / N u l l P r o c e s s i n g > < D a t a T y p e > D o u b l e < / D a t a T y p e > < / K e y C o l u m n > < / K e y C o l u m n s > < / A t t r i b u t e > < A t t r i b u t e > < A t t r i b u t e I D > N o   i n s u r a n c e 1 2 < / A t t r i b u t e I D > < K e y C o l u m n s > < K e y C o l u m n > < N u l l P r o c e s s i n g > P r e s e r v e < / N u l l P r o c e s s i n g > < D a t a T y p e > D o u b l e < / D a t a T y p e > < / K e y C o l u m n > < / K e y C o l u m n s > < / A t t r i b u t e > < A t t r i b u t e > < A t t r i b u t e I D > T r a n s p o r t a t i o n 1 3 < / A t t r i b u t e I D > < K e y C o l u m n s > < K e y C o l u m n > < N u l l P r o c e s s i n g > P r e s e r v e < / N u l l P r o c e s s i n g > < D a t a T y p e > D o u b l e < / D a t a T y p e > < / K e y C o l u m n > < / K e y C o l u m n s > < / A t t r i b u t e > < A t t r i b u t e > < A t t r i b u t e I D > F e a r   ( e   g     n o t   r e a d y   t o   f a c e   d i s c u s s   h e a l t h   p r o b l e m ) 1 4 < / A t t r i b u t e I D > < K e y C o l u m n s > < K e y C o l u m n > < N u l l P r o c e s s i n g > P r e s e r v e < / N u l l P r o c e s s i n g > < D a t a T y p e > D o u b l e < / D a t a T y p e > < / K e y C o l u m n > < / K e y C o l u m n s > < / A t t r i b u t e > < A t t r i b u t e > < A t t r i b u t e I D > C o l u m n 4 < / A t t r i b u t e I D > < K e y C o l u m n s > < K e y C o l u m n > < N u l l P r o c e s s i n g > P r e s e r v e < / N u l l P r o c e s s i n g > < D a t a T y p e > W C h a r < / D a t a T y p e > < / K e y C o l u m n > < / K e y C o l u m n s > < / A t t r i b u t e > < A t t r i b u t e > < A t t r i b u t e I D > C o l u m n 5 < / A t t r i b u t e I D > < K e y C o l u m n s > < K e y C o l u m n > < N u l l P r o c e s s i n g > P r e s e r v e < / N u l l P r o c e s s i n g > < D a t a T y p e > W C h a r < / D a t a T y p e > < / K e y C o l u m n > < / K e y C o l u m n s > < / A t t r i b u t e > < A t t r i b u t e > < A t t r i b u t e I D > C o l u m n 6 < / A t t r i b u t e I D > < K e y C o l u m n s > < K e y C o l u m n > < N u l l P r o c e s s i n g > P r e s e r v e < / N u l l P r o c e s s i n g > < D a t a T y p e > B i g I n t < / D a t a T y p e > < / K e y C o l u m n > < / K e y C o l u m n s > < / A t t r i b u t e > < A t t r i b u t e > < A t t r i b u t e I D > C o l u m n 7 < / A t t r i b u t e I D > < K e y C o l u m n s > < K e y C o l u m n > < N u l l P r o c e s s i n g > P r e s e r v e < / N u l l P r o c e s s i n g > < D a t a T y p e > B i g I n t < / D a t a T y p e > < / K e y C o l u m n > < / K e y C o l u m n s > < / A t t r i b u t e > < A t t r i b u t e > < A t t r i b u t e I D > C o l u m n 8 < / A t t r i b u t e I D > < K e y C o l u m n s > < K e y C o l u m n > < N u l l P r o c e s s i n g > P r e s e r v e < / N u l l P r o c e s s i n g > < D a t a T y p e > W C h a r < / D a t a T y p e > < / K e y C o l u m n > < / K e y C o l u m n s > < / A t t r i b u t e > < A t t r i b u t e > < A t t r i b u t e I D > C o l u m n 9 < / 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 T a b l e 3 < / T a b l e I D > < C o l u m n I D > R o w N u m b e r < / C o l u m n I D > < / S o u r c e > < / K e y C o l u m n > < / K e y C o l u m n s > < T y p e > G r a n u l a r i t y < / T y p e > < / A t t r i b u t e > < / A t t r i b u t e s > < d d l 2 0 0 _ 2 0 0 : S h a r e D i m e n s i o n S t o r a g e > S h a r e d < / d d l 2 0 0 _ 2 0 0 : S h a r e D i m e n s i o n S t o r a g e > < / D i m e n s i o n > < / D i m e n s i o n s > < P a r t i t i o n s > < P a r t i t i o n > < I D > T a b l e 3 < / I D > < N a m e > T a b l e 3 < / 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 T a b l e 4 < / I D > < N a m e > P T   Q 4 < / N a m e > < M e a s u r e s > < M e a s u r e > < I D > T a b l e 4 < / I D > < N a m e > _ C o u n t   P T   Q 4 < / 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 T a b l e 4 < / C u b e D i m e n s i o n I D > < A t t r i b u t e s > < A t t r i b u t e > < A t t r i b u t e I D > R e s p o n d e n t I D < / A t t r i b u t e I D > < K e y C o l u m n s > < K e y C o l u m n > < N u l l P r o c e s s i n g > P r e s e r v e < / N u l l P r o c e s s i n g > < D a t a T y p e > B i g I n t < / D a t a T y p e > < / K e y C o l u m n > < / K e y C o l u m n s > < / A t t r i b u t e > < A t t r i b u t e > < A t t r i b u t e I D > C l e a n   a i r       w a t e r < / A t t r i b u t e I D > < K e y C o l u m n s > < K e y C o l u m n > < N u l l P r o c e s s i n g > P r e s e r v e < / N u l l P r o c e s s i n g > < D a t a T y p e > W C h a r < / D a t a T y p e > < / K e y C o l u m n > < / K e y C o l u m n s > < / A t t r i b u t e > < A t t r i b u t e > < A t t r i b u t e I D > M e n t a l   h e a l t h   s e r v i c e s < / A t t r i b u t e I D > < K e y C o l u m n s > < K e y C o l u m n > < N u l l P r o c e s s i n g > P r e s e r v e < / N u l l P r o c e s s i n g > < D a t a T y p e > W C h a r < / D a t a T y p e > < / K e y C o l u m n > < / K e y C o l u m n s > < / A t t r i b u t e > < A t t r i b u t e > < A t t r i b u t e I D > S m o k i n g   c e s s a t i o n   p r o g r a m s < / A t t r i b u t e I D > < K e y C o l u m n s > < K e y C o l u m n > < N u l l P r o c e s s i n g > P r e s e r v e < / N u l l P r o c e s s i n g > < D a t a T y p e > W C h a r < / D a t a T y p e > < / K e y C o l u m n > < / K e y C o l u m n s > < / A t t r i b u t e > < A t t r i b u t e > < A t t r i b u t e I D > D r u g       a l c o h o l   r e h a b i l i t a t i o n   s e r v i c e s < / A t t r i b u t e I D > < K e y C o l u m n s > < K e y C o l u m n > < N u l l P r o c e s s i n g > P r e s e r v e < / N u l l P r o c e s s i n g > < D a t a T y p e > W C h a r < / D a t a T y p e > < / K e y C o l u m n > < / K e y C o l u m n s > < / A t t r i b u t e > < A t t r i b u t e > < A t t r i b u t e I D > R e c r e a t i o n   f a c i l i t i e s < / A t t r i b u t e I D > < K e y C o l u m n s > < K e y C o l u m n > < N u l l P r o c e s s i n g > P r e s e r v e < / N u l l P r o c e s s i n g > < D a t a T y p e > W C h a r < / D a t a T y p e > < / K e y C o l u m n > < / K e y C o l u m n s > < / A t t r i b u t e > < A t t r i b u t e > < A t t r i b u t e I D > T r a n s p o r t a t i o n < / A t t r i b u t e I D > < K e y C o l u m n s > < K e y C o l u m n > < N u l l P r o c e s s i n g > P r e s e r v e < / N u l l P r o c e s s i n g > < D a t a T y p e > W C h a r < / D a t a T y p e > < / K e y C o l u m n > < / K e y C o l u m n s > < / A t t r i b u t e > < A t t r i b u t e > < A t t r i b u t e I D > H e a l t h i e r   f o o d   c h o i c e s < / A t t r i b u t e I D > < K e y C o l u m n s > < K e y C o l u m n > < N u l l P r o c e s s i n g > P r e s e r v e < / N u l l P r o c e s s i n g > < D a t a T y p e > W C h a r < / D a t a T y p e > < / K e y C o l u m n > < / K e y C o l u m n s > < / A t t r i b u t e > < A t t r i b u t e > < A t t r i b u t e I D > S a f e   c h i l d c a r e   o p t i o n s < / A t t r i b u t e I D > < K e y C o l u m n s > < K e y C o l u m n > < N u l l P r o c e s s i n g > P r e s e r v e < / N u l l P r o c e s s i n g > < D a t a T y p e > W C h a r < / D a t a T y p e > < / K e y C o l u m n > < / K e y C o l u m n s > < / A t t r i b u t e > < A t t r i b u t e > < A t t r i b u t e I D > W e i g h t   l o s s   p r o g r a m s < / A t t r i b u t e I D > < K e y C o l u m n s > < K e y C o l u m n > < N u l l P r o c e s s i n g > P r e s e r v e < / N u l l P r o c e s s i n g > < D a t a T y p e > W C h a r < / D a t a T y p e > < / K e y C o l u m n > < / K e y C o l u m n s > < / A t t r i b u t e > < A t t r i b u t e > < A t t r i b u t e I D > J o b   o p p o r t u n i t i e s < / A t t r i b u t e I D > < K e y C o l u m n s > < K e y C o l u m n > < N u l l P r o c e s s i n g > P r e s e r v e < / N u l l P r o c e s s i n g > < D a t a T y p e > W C h a r < / D a t a T y p e > < / K e y C o l u m n > < / K e y C o l u m n s > < / A t t r i b u t e > < A t t r i b u t e > < A t t r i b u t e I D > S a f e   p l a c e s   t o   w a l k   p l a y < / A t t r i b u t e I D > < K e y C o l u m n s > < K e y C o l u m n > < N u l l P r o c e s s i n g > P r e s e r v e < / N u l l P r o c e s s i n g > < D a t a T y p e > W C h a r < / D a t a T y p e > < / K e y C o l u m n > < / K e y C o l u m n s > < / A t t r i b u t e > < A t t r i b u t e > < A t t r i b u t e I D > S a f e   w o r k s i t e s < / A t t r i b u t e I D > < K e y C o l u m n s > < K e y C o l u m n > < N u l l P r o c e s s i n g > P r e s e r v e < / N u l l P r o c e s s i n g > < D a t a T y p e > W C h a r < / D a t a T y p e > < / K e y C o l u m n > < / K e y C o l u m n s > < / A t t r i b u t e > < A t t r i b u t e > < A t t r i b u t e I D > C o l u m n 1 < / A t t r i b u t e I D > < K e y C o l u m n s > < K e y C o l u m n > < N u l l P r o c e s s i n g > P r e s e r v e < / N u l l P r o c e s s i n g > < D a t a T y p e > W C h a r < / D a t a T y p e > < / K e y C o l u m n > < / K e y C o l u m n s > < / A t t r i b u t e > < A t t r i b u t e > < A t t r i b u t e I D > C o u n t   o f   S e l e c t i o n < / 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 C o l u m n 2 < / A t t r i b u t e I D > < K e y C o l u m n s > < K e y C o l u m n > < N u l l P r o c e s s i n g > P r e s e r v e < / N u l l P r o c e s s i n g > < D a t a T y p e > W C h a r < / D a t a T y p e > < / K e y C o l u m n > < / K e y C o l u m n s > < / A t t r i b u t e > < A t t r i b u t e > < A t t r i b u t e I D > C l e a n   a i r       w a t e r 5 < / A t t r i b u t e I D > < K e y C o l u m n s > < K e y C o l u m n > < N u l l P r o c e s s i n g > P r e s e r v e < / N u l l P r o c e s s i n g > < D a t a T y p e > D o u b l e < / D a t a T y p e > < / K e y C o l u m n > < / K e y C o l u m n s > < / A t t r i b u t e > < A t t r i b u t e > < A t t r i b u t e I D > M e n t a l   h e a l t h   s e r v i c e s 6 < / A t t r i b u t e I D > < K e y C o l u m n s > < K e y C o l u m n > < N u l l P r o c e s s i n g > P r e s e r v e < / N u l l P r o c e s s i n g > < D a t a T y p e > D o u b l e < / D a t a T y p e > < / K e y C o l u m n > < / K e y C o l u m n s > < / A t t r i b u t e > < A t t r i b u t e > < A t t r i b u t e I D > S m o k i n g   c e s s a t i o n   p r o g r a m s 7 < / A t t r i b u t e I D > < K e y C o l u m n s > < K e y C o l u m n > < N u l l P r o c e s s i n g > P r e s e r v e < / N u l l P r o c e s s i n g > < D a t a T y p e > D o u b l e < / D a t a T y p e > < / K e y C o l u m n > < / K e y C o l u m n s > < / A t t r i b u t e > < A t t r i b u t e > < A t t r i b u t e I D > D r u g       a l c o h o l   r e h a b i l i t a t i o n   s e r v i c e s 8 < / A t t r i b u t e I D > < K e y C o l u m n s > < K e y C o l u m n > < N u l l P r o c e s s i n g > P r e s e r v e < / N u l l P r o c e s s i n g > < D a t a T y p e > D o u b l e < / D a t a T y p e > < / K e y C o l u m n > < / K e y C o l u m n s > < / A t t r i b u t e > < A t t r i b u t e > < A t t r i b u t e I D > R e c r e a t i o n   f a c i l i t i e s 9 < / A t t r i b u t e I D > < K e y C o l u m n s > < K e y C o l u m n > < N u l l P r o c e s s i n g > P r e s e r v e < / N u l l P r o c e s s i n g > < D a t a T y p e > D o u b l e < / D a t a T y p e > < / K e y C o l u m n > < / K e y C o l u m n s > < / A t t r i b u t e > < A t t r i b u t e > < A t t r i b u t e I D > T r a n s p o r t a t i o n 1 0 < / A t t r i b u t e I D > < K e y C o l u m n s > < K e y C o l u m n > < N u l l P r o c e s s i n g > P r e s e r v e < / N u l l P r o c e s s i n g > < D a t a T y p e > D o u b l e < / D a t a T y p e > < / K e y C o l u m n > < / K e y C o l u m n s > < / A t t r i b u t e > < A t t r i b u t e > < A t t r i b u t e I D > H e a l t h i e r   f o o d   c h o i c e s 1 1 < / A t t r i b u t e I D > < K e y C o l u m n s > < K e y C o l u m n > < N u l l P r o c e s s i n g > P r e s e r v e < / N u l l P r o c e s s i n g > < D a t a T y p e > D o u b l e < / D a t a T y p e > < / K e y C o l u m n > < / K e y C o l u m n s > < / A t t r i b u t e > < A t t r i b u t e > < A t t r i b u t e I D > S a f e   c h i l d c a r e   o p t i o n s 1 2 < / A t t r i b u t e I D > < K e y C o l u m n s > < K e y C o l u m n > < N u l l P r o c e s s i n g > P r e s e r v e < / N u l l P r o c e s s i n g > < D a t a T y p e > D o u b l e < / D a t a T y p e > < / K e y C o l u m n > < / K e y C o l u m n s > < / A t t r i b u t e > < A t t r i b u t e > < A t t r i b u t e I D > W e i g h t   l o s s   p r o g r a m s 1 3 < / A t t r i b u t e I D > < K e y C o l u m n s > < K e y C o l u m n > < N u l l P r o c e s s i n g > P r e s e r v e < / N u l l P r o c e s s i n g > < D a t a T y p e > D o u b l e < / D a t a T y p e > < / K e y C o l u m n > < / K e y C o l u m n s > < / A t t r i b u t e > < A t t r i b u t e > < A t t r i b u t e I D > J o b   o p p o r t u n i t i e s 1 4 < / A t t r i b u t e I D > < K e y C o l u m n s > < K e y C o l u m n > < N u l l P r o c e s s i n g > P r e s e r v e < / N u l l P r o c e s s i n g > < D a t a T y p e > D o u b l e < / D a t a T y p e > < / K e y C o l u m n > < / K e y C o l u m n s > < / A t t r i b u t e > < A t t r i b u t e > < A t t r i b u t e I D > S a f e   p l a c e s   t o   w a l k   p l a y 1 5 < / A t t r i b u t e I D > < K e y C o l u m n s > < K e y C o l u m n > < N u l l P r o c e s s i n g > P r e s e r v e < / N u l l P r o c e s s i n g > < D a t a T y p e > D o u b l e < / D a t a T y p e > < / K e y C o l u m n > < / K e y C o l u m n s > < / A t t r i b u t e > < A t t r i b u t e > < A t t r i b u t e I D > S a f e   w o r k s i t e s 1 6 < / A t t r i b u t e I D > < K e y C o l u m n s > < K e y C o l u m n > < N u l l P r o c e s s i n g > P r e s e r v e < / N u l l P r o c e s s i n g > < D a t a T y p e > D o u b l e < / D a t a T y p e > < / K e y C o l u m n > < / K e y C o l u m n s > < / A t t r i b u t e > < A t t r i b u t e > < A t t r i b u t e I D > C o l u m n 3 < / A t t r i b u t e I D > < K e y C o l u m n s > < K e y C o l u m n > < N u l l P r o c e s s i n g > P r e s e r v e < / N u l l P r o c e s s i n g > < D a t a T y p e > W C h a r < / D a t a T y p e > < / K e y C o l u m n > < / K e y C o l u m n s > < / A t t r i b u t e > < A t t r i b u t e > < A t t r i b u t e I D > C o l u m n 4 < / A t t r i b u t e I D > < K e y C o l u m n s > < K e y C o l u m n > < N u l l P r o c e s s i n g > P r e s e r v e < / N u l l P r o c e s s i n g > < D a t a T y p e > W C h a r < / D a t a T y p e > < / K e y C o l u m n > < / K e y C o l u m n s > < / A t t r i b u t e > < A t t r i b u t e > < A t t r i b u t e I D > O b s e r v e d < / A t t r i b u t e I D > < K e y C o l u m n s > < K e y C o l u m n > < N u l l P r o c e s s i n g > P r e s e r v e < / N u l l P r o c e s s i n g > < D a t a T y p e > B i g I n t < / D a t a T y p e > < / K e y C o l u m n > < / K e y C o l u m n s > < / A t t r i b u t e > < A t t r i b u t e > < A t t r i b u t e I D > E x p e c t e d < / A t t r i b u t e I D > < K e y C o l u m n s > < K e y C o l u m n > < N u l l P r o c e s s i n g > P r e s e r v e < / N u l l P r o c e s s i n g > < D a t a T y p e > B i g I n t < / D a t a T y p e > < / K e y C o l u m n > < / K e y C o l u m n s > < / A t t r i b u t e > < A t t r i b u t e > < A t t r i b u t e I D > C o l u m n 5 < / A t t r i b u t e I D > < K e y C o l u m n s > < K e y C o l u m n > < N u l l P r o c e s s i n g > P r e s e r v e < / N u l l P r o c e s s i n g > < D a t a T y p e > W C h a r < / D a t a T y p e > < / K e y C o l u m n > < / K e y C o l u m n s > < / A t t r i b u t e > < A t t r i b u t e > < A t t r i b u t e I D > C o l u m n 6 < / 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 T a b l e 4 < / T a b l e I D > < C o l u m n I D > R o w N u m b e r < / C o l u m n I D > < / S o u r c e > < / K e y C o l u m n > < / K e y C o l u m n s > < T y p e > G r a n u l a r i t y < / T y p e > < / A t t r i b u t e > < / A t t r i b u t e s > < d d l 2 0 0 _ 2 0 0 : S h a r e D i m e n s i o n S t o r a g e > S h a r e d < / d d l 2 0 0 _ 2 0 0 : S h a r e D i m e n s i o n S t o r a g e > < / D i m e n s i o n > < / D i m e n s i o n s > < P a r t i t i o n s > < P a r t i t i o n > < I D > T a b l e 4 < / I D > < N a m e > T a b l e 4 < / 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 T a b l e 1 0 < / I D > < N a m e > P T   Q 5 < / N a m e > < M e a s u r e s > < M e a s u r e > < I D > T a b l e 1 0 < / I D > < N a m e > _ C o u n t   P T   Q 5 < / 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 T a b l e 1 0 < / C u b e D i m e n s i o n I D > < A t t r i b u t e s > < A t t r i b u t e > < A t t r i b u t e I D > R e s p o n d e n t I D < / A t t r i b u t e I D > < K e y C o l u m n s > < K e y C o l u m n > < N u l l P r o c e s s i n g > P r e s e r v e < / N u l l P r o c e s s i n g > < D a t a T y p e > B i g I n t < / D a t a T y p e > < / K e y C o l u m n > < / K e y C o l u m n s > < / A t t r i b u t e > < A t t r i b u t e > < A t t r i b u t e I D > B l o o d   p r e s s u r e < / A t t r i b u t e I D > < K e y C o l u m n s > < K e y C o l u m n > < N u l l P r o c e s s i n g > P r e s e r v e < / N u l l P r o c e s s i n g > < D a t a T y p e > W C h a r < / D a t a T y p e > < / K e y C o l u m n > < / K e y C o l u m n s > < / A t t r i b u t e > < A t t r i b u t e > < A t t r i b u t e I D > E a t i n g   d i s o r d e r s < / A t t r i b u t e I D > < K e y C o l u m n s > < K e y C o l u m n > < N u l l P r o c e s s i n g > P r e s e r v e < / N u l l P r o c e s s i n g > < D a t a T y p e > W C h a r < / D a t a T y p e > < / K e y C o l u m n > < / K e y C o l u m n s > < / A t t r i b u t e > < A t t r i b u t e > < A t t r i b u t e I D > M e n t a l   h e a l t h   d e p r e s s i o n < / A t t r i b u t e I D > < K e y C o l u m n s > < K e y C o l u m n > < N u l l P r o c e s s i n g > P r e s e r v e < / N u l l P r o c e s s i n g > < D a t a T y p e > W C h a r < / D a t a T y p e > < / K e y C o l u m n > < / K e y C o l u m n s > < / A t t r i b u t e > < A t t r i b u t e > < A t t r i b u t e I D > C a n c e r < / A t t r i b u t e I D > < K e y C o l u m n s > < K e y C o l u m n > < N u l l P r o c e s s i n g > P r e s e r v e < / N u l l P r o c e s s i n g > < D a t a T y p e > W C h a r < / D a t a T y p e > < / K e y C o l u m n > < / K e y C o l u m n s > < / A t t r i b u t e > < A t t r i b u t e > < A t t r i b u t e I D > E m e r g e n c y   p r e p a r e d n e s s < / A t t r i b u t e I D > < K e y C o l u m n s > < K e y C o l u m n > < N u l l P r o c e s s i n g > P r e s e r v e < / N u l l P r o c e s s i n g > < D a t a T y p e > W C h a r < / D a t a T y p e > < / K e y C o l u m n > < / K e y C o l u m n s > < / A t t r i b u t e > < A t t r i b u t e > < A t t r i b u t e I D > N u t r i t i o n < / A t t r i b u t e I D > < K e y C o l u m n s > < K e y C o l u m n > < N u l l P r o c e s s i n g > P r e s e r v e < / N u l l P r o c e s s i n g > < D a t a T y p e > W C h a r < / D a t a T y p e > < / K e y C o l u m n > < / K e y C o l u m n s > < / A t t r i b u t e > < A t t r i b u t e > < A t t r i b u t e I D > C h o l e s t e r o l < / A t t r i b u t e I D > < K e y C o l u m n s > < K e y C o l u m n > < N u l l P r o c e s s i n g > P r e s e r v e < / N u l l P r o c e s s i n g > < D a t a T y p e > W C h a r < / D a t a T y p e > < / K e y C o l u m n > < / K e y C o l u m n s > < / A t t r i b u t e > < A t t r i b u t e > < A t t r i b u t e I D > E x e r c i s e   p h y s i c a l   a c t i v i t y < / A t t r i b u t e I D > < K e y C o l u m n s > < K e y C o l u m n > < N u l l P r o c e s s i n g > P r e s e r v e < / N u l l P r o c e s s i n g > < D a t a T y p e > W C h a r < / D a t a T y p e > < / K e y C o l u m n > < / K e y C o l u m n s > < / A t t r i b u t e > < A t t r i b u t e > < A t t r i b u t e I D > P r e n a t a l   c a r e < / A t t r i b u t e I D > < K e y C o l u m n s > < K e y C o l u m n > < N u l l P r o c e s s i n g > P r e s e r v e < / N u l l P r o c e s s i n g > < D a t a T y p e > W C h a r < / D a t a T y p e > < / K e y C o l u m n > < / K e y C o l u m n s > < / A t t r i b u t e > < A t t r i b u t e > < A t t r i b u t e I D > D e n t a l   s c r e e n i n g s < / A t t r i b u t e I D > < K e y C o l u m n s > < K e y C o l u m n > < N u l l P r o c e s s i n g > P r e s e r v e < / N u l l P r o c e s s i n g > < D a t a T y p e > W C h a r < / D a t a T y p e > < / K e y C o l u m n > < / K e y C o l u m n s > < / A t t r i b u t e > < A t t r i b u t e > < A t t r i b u t e I D > H e a r t   d i s e a s e < / A t t r i b u t e I D > < K e y C o l u m n s > < K e y C o l u m n > < N u l l P r o c e s s i n g > P r e s e r v e < / N u l l P r o c e s s i n g > < D a t a T y p e > W C h a r < / D a t a T y p e > < / K e y C o l u m n > < / K e y C o l u m n s > < / A t t r i b u t e > < A t t r i b u t e > < A t t r i b u t e I D > S u i c i d e   p r e v e n t i o n < / A t t r i b u t e I D > < K e y C o l u m n s > < K e y C o l u m n > < N u l l P r o c e s s i n g > P r e s e r v e < / N u l l P r o c e s s i n g > < D a t a T y p e > W C h a r < / D a t a T y p e > < / K e y C o l u m n > < / K e y C o l u m n s > < / A t t r i b u t e > < A t t r i b u t e > < A t t r i b u t e I D > D i a b e t e s < / A t t r i b u t e I D > < K e y C o l u m n s > < K e y C o l u m n > < N u l l P r o c e s s i n g > P r e s e r v e < / N u l l P r o c e s s i n g > < D a t a T y p e > W C h a r < / D a t a T y p e > < / K e y C o l u m n > < / K e y C o l u m n s > < / A t t r i b u t e > < A t t r i b u t e > < A t t r i b u t e I D > H I V   A I D S       S e x u a l l y   T r a n s m i t t e d   D i s e a s e s   ( S T D s ) < / A t t r i b u t e I D > < K e y C o l u m n s > < K e y C o l u m n > < N u l l P r o c e s s i n g > P r e s e r v e < / N u l l P r o c e s s i n g > < D a t a T y p e > W C h a r < / D a t a T y p e > < / K e y C o l u m n > < / K e y C o l u m n s > < / A t t r i b u t e > < A t t r i b u t e > < A t t r i b u t e I D > V a c c i n a t i o n   i m m u n i z a t i o n s < / A t t r i b u t e I D > < K e y C o l u m n s > < K e y C o l u m n > < N u l l P r o c e s s i n g > P r e s e r v e < / N u l l P r o c e s s i n g > < D a t a T y p e > W C h a r < / D a t a T y p e > < / K e y C o l u m n > < / K e y C o l u m n s > < / A t t r i b u t e > < A t t r i b u t e > < A t t r i b u t e I D > D i s e a s e   o u t b r e a k   i n f o r m a t i o n < / A t t r i b u t e I D > < K e y C o l u m n s > < K e y C o l u m n > < N u l l P r o c e s s i n g > P r e s e r v e < / N u l l P r o c e s s i n g > < D a t a T y p e > W C h a r < / D a t a T y p e > < / K e y C o l u m n > < / K e y C o l u m n s > < / A t t r i b u t e > < A t t r i b u t e > < A t t r i b u t e I D > I m p o r t a n c e   o f   r o u t i n e   w e l l   c h e c k u p s < / A t t r i b u t e I D > < K e y C o l u m n s > < K e y C o l u m n > < N u l l P r o c e s s i n g > P r e s e r v e < / N u l l P r o c e s s i n g > < D a t a T y p e > W C h a r < / D a t a T y p e > < / K e y C o l u m n > < / K e y C o l u m n s > < / A t t r i b u t e > < A t t r i b u t e > < A t t r i b u t e I D > D r u g   a n d   a l c o h o l < / A t t r i b u t e I D > < K e y C o l u m n s > < K e y C o l u m n > < N u l l P r o c e s s i n g > P r e s e r v e < / N u l l P r o c e s s i n g > < D a t a T y p e > W C h a r < / D a t a T y p e > < / K e y C o l u m n > < / K e y C o l u m n s > < / A t t r i b u t e > < A t t r i b u t e > < A t t r i b u t e I D > C o l u m n 1 < / A t t r i b u t e I D > < K e y C o l u m n s > < K e y C o l u m n > < N u l l P r o c e s s i n g > P r e s e r v e < / N u l l P r o c e s s i n g > < D a t a T y p e > W C h a r < / D a t a T y p e > < / K e y C o l u m n > < / K e y C o l u m n s > < / A t t r i b u t e > < A t t r i b u t e > < A t t r i b u t e I D > C o u n t   o f   S e l e c t i o n < / A t t r i b u t e I D > < K e y C o l u m n s > < K e y C o l u m n > < N u l l P r o c e s s i n g > P r e s e r v e < / N u l l P r o c e s s i n g > < D a t a T y p e > B i g I n t < / D a t a T y p e > < / K e y C o l u m n > < / K e y C o l u m n s > < / A t t r i b u t e > < A t t r i b u t e > < A t t r i b u t e I D > W e i g h t < / A t t r i b u t e I D > < K e y C o l u m n s > < K e y C o l u m n > < N u l l P r o c e s s i n g > P r e s e r v e < / N u l l P r o c e s s i n g > < D a t a T y p e > D o u b l e < / D a t a T y p e > < / K e y C o l u m n > < / K e y C o l u m n s > < / A t t r i b u t e > < A t t r i b u t e > < A t t r i b u t e I D > C o l u m n 2 < / A t t r i b u t e I D > < K e y C o l u m n s > < K e y C o l u m n > < N u l l P r o c e s s i n g > P r e s e r v e < / N u l l P r o c e s s i n g > < D a t a T y p e > W C h a r < / D a t a T y p e > < / K e y C o l u m n > < / K e y C o l u m n s > < / A t t r i b u t e > < A t t r i b u t e > < A t t r i b u t e I D > B l o o d   p r e s s u r e 5 < / A t t r i b u t e I D > < K e y C o l u m n s > < K e y C o l u m n > < N u l l P r o c e s s i n g > P r e s e r v e < / N u l l P r o c e s s i n g > < D a t a T y p e > D o u b l e < / D a t a T y p e > < / K e y C o l u m n > < / K e y C o l u m n s > < / A t t r i b u t e > < A t t r i b u t e > < A t t r i b u t e I D > E a t i n g   d i s o r d e r s 6 < / A t t r i b u t e I D > < K e y C o l u m n s > < K e y C o l u m n > < N u l l P r o c e s s i n g > P r e s e r v e < / N u l l P r o c e s s i n g > < D a t a T y p e > D o u b l e < / D a t a T y p e > < / K e y C o l u m n > < / K e y C o l u m n s > < / A t t r i b u t e > < A t t r i b u t e > < A t t r i b u t e I D > M e n t a l   h e a l t h   d e p r e s s i o n 7 < / A t t r i b u t e I D > < K e y C o l u m n s > < K e y C o l u m n > < N u l l P r o c e s s i n g > P r e s e r v e < / N u l l P r o c e s s i n g > < D a t a T y p e > D o u b l e < / D a t a T y p e > < / K e y C o l u m n > < / K e y C o l u m n s > < / A t t r i b u t e > < A t t r i b u t e > < A t t r i b u t e I D > C a n c e r 8 < / A t t r i b u t e I D > < K e y C o l u m n s > < K e y C o l u m n > < N u l l P r o c e s s i n g > P r e s e r v e < / N u l l P r o c e s s i n g > < D a t a T y p e > D o u b l e < / D a t a T y p e > < / K e y C o l u m n > < / K e y C o l u m n s > < / A t t r i b u t e > < A t t r i b u t e > < A t t r i b u t e I D > E m e r g e n c y   p r e p a r e d n e s s 9 < / A t t r i b u t e I D > < K e y C o l u m n s > < K e y C o l u m n > < N u l l P r o c e s s i n g > P r e s e r v e < / N u l l P r o c e s s i n g > < D a t a T y p e > D o u b l e < / D a t a T y p e > < / K e y C o l u m n > < / K e y C o l u m n s > < / A t t r i b u t e > < A t t r i b u t e > < A t t r i b u t e I D > N u t r i t i o n 1 0 < / A t t r i b u t e I D > < K e y C o l u m n s > < K e y C o l u m n > < N u l l P r o c e s s i n g > P r e s e r v e < / N u l l P r o c e s s i n g > < D a t a T y p e > D o u b l e < / D a t a T y p e > < / K e y C o l u m n > < / K e y C o l u m n s > < / A t t r i b u t e > < A t t r i b u t e > < A t t r i b u t e I D > C h o l e s t e r o l 1 1 < / A t t r i b u t e I D > < K e y C o l u m n s > < K e y C o l u m n > < N u l l P r o c e s s i n g > P r e s e r v e < / N u l l P r o c e s s i n g > < D a t a T y p e > D o u b l e < / D a t a T y p e > < / K e y C o l u m n > < / K e y C o l u m n s > < / A t t r i b u t e > < A t t r i b u t e > < A t t r i b u t e I D > E x e r c i s e   p h y s i c a l   a c t i v i t y 1 2 < / A t t r i b u t e I D > < K e y C o l u m n s > < K e y C o l u m n > < N u l l P r o c e s s i n g > P r e s e r v e < / N u l l P r o c e s s i n g > < D a t a T y p e > D o u b l e < / D a t a T y p e > < / K e y C o l u m n > < / K e y C o l u m n s > < / A t t r i b u t e > < A t t r i b u t e > < A t t r i b u t e I D > P r e n a t a l   c a r e 1 3 < / A t t r i b u t e I D > < K e y C o l u m n s > < K e y C o l u m n > < N u l l P r o c e s s i n g > P r e s e r v e < / N u l l P r o c e s s i n g > < D a t a T y p e > D o u b l e < / D a t a T y p e > < / K e y C o l u m n > < / K e y C o l u m n s > < / A t t r i b u t e > < A t t r i b u t e > < A t t r i b u t e I D > D e n t a l   s c r e e n i n g s 1 4 < / A t t r i b u t e I D > < K e y C o l u m n s > < K e y C o l u m n > < N u l l P r o c e s s i n g > P r e s e r v e < / N u l l P r o c e s s i n g > < D a t a T y p e > D o u b l e < / D a t a T y p e > < / K e y C o l u m n > < / K e y C o l u m n s > < / A t t r i b u t e > < A t t r i b u t e > < A t t r i b u t e I D > H e a r t   d i s e a s e 1 5 < / A t t r i b u t e I D > < K e y C o l u m n s > < K e y C o l u m n > < N u l l P r o c e s s i n g > P r e s e r v e < / N u l l P r o c e s s i n g > < D a t a T y p e > D o u b l e < / D a t a T y p e > < / K e y C o l u m n > < / K e y C o l u m n s > < / A t t r i b u t e > < A t t r i b u t e > < A t t r i b u t e I D > S u i c i d e   p r e v e n t i o n 1 6 < / A t t r i b u t e I D > < K e y C o l u m n s > < K e y C o l u m n > < N u l l P r o c e s s i n g > P r e s e r v e < / N u l l P r o c e s s i n g > < D a t a T y p e > D o u b l e < / D a t a T y p e > < / K e y C o l u m n > < / K e y C o l u m n s > < / A t t r i b u t e > < A t t r i b u t e > < A t t r i b u t e I D > D i a b e t e s 1 7 < / A t t r i b u t e I D > < K e y C o l u m n s > < K e y C o l u m n > < N u l l P r o c e s s i n g > P r e s e r v e < / N u l l P r o c e s s i n g > < D a t a T y p e > D o u b l e < / D a t a T y p e > < / K e y C o l u m n > < / K e y C o l u m n s > < / A t t r i b u t e > < A t t r i b u t e > < A t t r i b u t e I D > H I V   A I D S       S e x u a l l y   T r a n s m i t t e d   D i s e a s e s   ( S T D s ) 1 8 < / A t t r i b u t e I D > < K e y C o l u m n s > < K e y C o l u m n > < N u l l P r o c e s s i n g > P r e s e r v e < / N u l l P r o c e s s i n g > < D a t a T y p e > D o u b l e < / D a t a T y p e > < / K e y C o l u m n > < / K e y C o l u m n s > < / A t t r i b u t e > < A t t r i b u t e > < A t t r i b u t e I D > V a c c i n a t i o n   i m m u n i z a t i o n s 1 9 < / A t t r i b u t e I D > < K e y C o l u m n s > < K e y C o l u m n > < N u l l P r o c e s s i n g > P r e s e r v e < / N u l l P r o c e s s i n g > < D a t a T y p e > D o u b l e < / D a t a T y p e > < / K e y C o l u m n > < / K e y C o l u m n s > < / A t t r i b u t e > < A t t r i b u t e > < A t t r i b u t e I D > D i s e a s e   o u t b r e a k   i n f o r m a t i o n 2 0 < / A t t r i b u t e I D > < K e y C o l u m n s > < K e y C o l u m n > < N u l l P r o c e s s i n g > P r e s e r v e < / N u l l P r o c e s s i n g > < D a t a T y p e > D o u b l e < / D a t a T y p e > < / K e y C o l u m n > < / K e y C o l u m n s > < / A t t r i b u t e > < A t t r i b u t e > < A t t r i b u t e I D > I m p o r t a n c e   o f   r o u t i n e   w e l l   c h e c k u p s 2 1 < / A t t r i b u t e I D > < K e y C o l u m n s > < K e y C o l u m n > < N u l l P r o c e s s i n g > P r e s e r v e < / N u l l P r o c e s s i n g > < D a t a T y p e > D o u b l e < / D a t a T y p e > < / K e y C o l u m n > < / K e y C o l u m n s > < / A t t r i b u t e > < A t t r i b u t e > < A t t r i b u t e I D > D r u g   a n d   a l c o h o l 2 2 < / A t t r i b u t e I D > < K e y C o l u m n s > < K e y C o l u m n > < N u l l P r o c e s s i n g > P r e s e r v e < / N u l l P r o c e s s i n g > < D a t a T y p e > D o u b l e < / D a t a T y p e > < / K e y C o l u m n > < / K e y C o l u m n s > < / A t t r i b u t e > < A t t r i b u t e > < A t t r i b u t e I D > C o l u m n 3 < / A t t r i b u t e I D > < K e y C o l u m n s > < K e y C o l u m n > < N u l l P r o c e s s i n g > P r e s e r v e < / N u l l P r o c e s s i n g > < D a t a T y p e > W C h a r < / D a t a T y p e > < / K e y C o l u m n > < / K e y C o l u m n s > < / A t t r i b u t e > < A t t r i b u t e > < A t t r i b u t e I D > C o l u m n 4 < / A t t r i b u t e I D > < K e y C o l u m n s > < K e y C o l u m n > < N u l l P r o c e s s i n g > P r e s e r v e < / N u l l P r o c e s s i n g > < D a t a T y p e > W C h a r < / D a t a T y p e > < / K e y C o l u m n > < / K e y C o l u m n s > < / A t t r i b u t e > < A t t r i b u t e > < A t t r i b u t e I D > O b s e r v e d < / A t t r i b u t e I D > < K e y C o l u m n s > < K e y C o l u m n > < N u l l P r o c e s s i n g > P r e s e r v e < / N u l l P r o c e s s i n g > < D a t a T y p e > B i g I n t < / D a t a T y p e > < / K e y C o l u m n > < / K e y C o l u m n s > < / A t t r i b u t e > < A t t r i b u t e > < A t t r i b u t e I D > E x p e c t e d < / A t t r i b u t e I D > < K e y C o l u m n s > < K e y C o l u m n > < N u l l P r o c e s s i n g > P r e s e r v e < / N u l l P r o c e s s i n g > < D a t a T y p e > B i g I n t < / D a t a T y p e > < / K e y C o l u m n > < / K e y C o l u m n s > < / A t t r i b u t e > < A t t r i b u t e > < A t t r i b u t e I D > C o l u m n 2 2 < / A t t r i b u t e I D > < K e y C o l u m n s > < K e y C o l u m n > < N u l l P r o c e s s i n g > P r e s e r v e < / N u l l P r o c e s s i n g > < D a t a T y p e > W C h a r < / D a t a T y p e > < / K e y C o l u m n > < / K e y C o l u m n s > < / A t t r i b u t e > < A t t r i b u t e > < A t t r i b u t e I D > C o l u m n 5 < / 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 T a b l e 1 0 < / T a b l e I D > < C o l u m n I D > R o w N u m b e r < / C o l u m n I D > < / S o u r c e > < / K e y C o l u m n > < / K e y C o l u m n s > < T y p e > G r a n u l a r i t y < / T y p e > < / A t t r i b u t e > < / A t t r i b u t e s > < d d l 2 0 0 _ 2 0 0 : S h a r e D i m e n s i o n S t o r a g e > S h a r e d < / d d l 2 0 0 _ 2 0 0 : S h a r e D i m e n s i o n S t o r a g e > < / D i m e n s i o n > < / D i m e n s i o n s > < P a r t i t i o n s > < P a r t i t i o n > < I D > T a b l e 1 0 < / I D > < N a m e > T a b l e 1 0 < / 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 T a b l e 1 2 < / I D > < N a m e > P T   Q 6 < / N a m e > < M e a s u r e s > < M e a s u r e > < I D > T a b l e 1 2 < / I D > < N a m e > _ C o u n t   P T   Q 6 < / 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 T a b l e 1 2 < / C u b e D i m e n s i o n I D > < A t t r i b u t e s > < A t t r i b u t e > < A t t r i b u t e I D > R e s p o n d e n t I D < / A t t r i b u t e I D > < K e y C o l u m n s > < K e y C o l u m n > < N u l l P r o c e s s i n g > P r e s e r v e < / N u l l P r o c e s s i n g > < D a t a T y p e > B i g I n t < / D a t a T y p e > < / K e y C o l u m n > < / K e y C o l u m n s > < / A t t r i b u t e > < A t t r i b u t e > < A t t r i b u t e I D > D o c t o r   h e a l t h   p r o f e s s i o n a l < / A t t r i b u t e I D > < K e y C o l u m n s > < K e y C o l u m n > < N u l l P r o c e s s i n g > P r e s e r v e < / N u l l P r o c e s s i n g > < D a t a T y p e > W C h a r < / D a t a T y p e > < / K e y C o l u m n > < / K e y C o l u m n s > < / A t t r i b u t e > < A t t r i b u t e > < A t t r i b u t e I D > L i b r a r y < / A t t r i b u t e I D > < K e y C o l u m n s > < K e y C o l u m n > < N u l l P r o c e s s i n g > P r e s e r v e < / N u l l P r o c e s s i n g > < D a t a T y p e > W C h a r < / D a t a T y p e > < / K e y C o l u m n > < / K e y C o l u m n s > < / A t t r i b u t e > < A t t r i b u t e > < A t t r i b u t e I D > S o c i a l   M e d i a   ( F a c e b o o k     T w i t t e r     e t c   ) < / A t t r i b u t e I D > < K e y C o l u m n s > < K e y C o l u m n > < N u l l P r o c e s s i n g > P r e s e r v e < / N u l l P r o c e s s i n g > < D a t a T y p e > W C h a r < / D a t a T y p e > < / K e y C o l u m n > < / K e y C o l u m n s > < / A t t r i b u t e > < A t t r i b u t e > < A t t r i b u t e I D > F a m i l y   o r   f r i e n d s < / A t t r i b u t e I D > < K e y C o l u m n s > < K e y C o l u m n > < N u l l P r o c e s s i n g > P r e s e r v e < / N u l l P r o c e s s i n g > < D a t a T y p e > W C h a r < / D a t a T y p e > < / K e y C o l u m n > < / K e y C o l u m n s > < / A t t r i b u t e > < A t t r i b u t e > < A t t r i b u t e I D > N e w s p a p e r   m a g a z i n e s < / A t t r i b u t e I D > < K e y C o l u m n s > < K e y C o l u m n > < N u l l P r o c e s s i n g > P r e s e r v e < / N u l l P r o c e s s i n g > < D a t a T y p e > W C h a r < / D a t a T y p e > < / K e y C o l u m n > < / K e y C o l u m n s > < / A t t r i b u t e > < A t t r i b u t e > < A t t r i b u t e I D > T e l e v i s i o n < / A t t r i b u t e I D > < K e y C o l u m n s > < K e y C o l u m n > < N u l l P r o c e s s i n g > P r e s e r v e < / N u l l P r o c e s s i n g > < D a t a T y p e > W C h a r < / D a t a T y p e > < / K e y C o l u m n > < / K e y C o l u m n s > < / A t t r i b u t e > < A t t r i b u t e > < A t t r i b u t e I D > H e a l t h   D e p a r t m e n t < / A t t r i b u t e I D > < K e y C o l u m n s > < K e y C o l u m n > < N u l l P r o c e s s i n g > P r e s e r v e < / N u l l P r o c e s s i n g > < D a t a T y p e > W C h a r < / D a t a T y p e > < / K e y C o l u m n > < / K e y C o l u m n s > < / A t t r i b u t e > < A t t r i b u t e > < A t t r i b u t e I D > R a d i o < / A t t r i b u t e I D > < K e y C o l u m n s > < K e y C o l u m n > < N u l l P r o c e s s i n g > P r e s e r v e < / N u l l P r o c e s s i n g > < D a t a T y p e > W C h a r < / D a t a T y p e > < / K e y C o l u m n > < / K e y C o l u m n s > < / A t t r i b u t e > < A t t r i b u t e > < A t t r i b u t e I D > W o r k s i t e < / A t t r i b u t e I D > < K e y C o l u m n s > < K e y C o l u m n > < N u l l P r o c e s s i n g > P r e s e r v e < / N u l l P r o c e s s i n g > < D a t a T y p e > W C h a r < / D a t a T y p e > < / K e y C o l u m n > < / K e y C o l u m n s > < / A t t r i b u t e > < A t t r i b u t e > < A t t r i b u t e I D > H o s p i t a l < / A t t r i b u t e I D > < K e y C o l u m n s > < K e y C o l u m n > < N u l l P r o c e s s i n g > P r e s e r v e < / N u l l P r o c e s s i n g > < D a t a T y p e > W C h a r < / D a t a T y p e > < / K e y C o l u m n > < / K e y C o l u m n s > < / A t t r i b u t e > < A t t r i b u t e > < A t t r i b u t e I D > R e l i g i o u s   o r g a n i z a t i o n < / A t t r i b u t e I D > < K e y C o l u m n s > < K e y C o l u m n > < N u l l P r o c e s s i n g > P r e s e r v e < / N u l l P r o c e s s i n g > < D a t a T y p e > W C h a r < / D a t a T y p e > < / K e y C o l u m n > < / K e y C o l u m n s > < / A t t r i b u t e > < A t t r i b u t e > < A t t r i b u t e I D > I n t e r n e t < / A t t r i b u t e I D > < K e y C o l u m n s > < K e y C o l u m n > < N u l l P r o c e s s i n g > P r e s e r v e < / N u l l P r o c e s s i n g > < D a t a T y p e > W C h a r < / D a t a T y p e > < / K e y C o l u m n > < / K e y C o l u m n s > < / A t t r i b u t e > < A t t r i b u t e > < A t t r i b u t e I D > S c h o o l   c o l l e g e < / A t t r i b u t e I D > < K e y C o l u m n s > < K e y C o l u m n > < N u l l P r o c e s s i n g > P r e s e r v e < / N u l l P r o c e s s i n g > < D a t a T y p e > W C h a r < / D a t a T y p e > < / K e y C o l u m n > < / K e y C o l u m n s > < / A t t r i b u t e > < A t t r i b u t e > < A t t r i b u t e I D > C o l u m n 1 < / A t t r i b u t e I D > < K e y C o l u m n s > < K e y C o l u m n > < N u l l P r o c e s s i n g > P r e s e r v e < / N u l l P r o c e s s i n g > < D a t a T y p e > W C h a r < / D a t a T y p e > < / K e y C o l u m n > < / K e y C o l u m n s > < / A t t r i b u t e > < A t t r i b u t e > < A t t r i b u t e I D > I   i d e n t i f y   a s < / A t t r i b u t e I D > < K e y C o l u m n s > < K e y C o l u m n > < N u l l P r o c e s s i n g > P r e s e r v e < / N u l l P r o c e s s i n g > < D a t a T y p e > W C h a r < / D a t a T y p e > < / K e y C o l u m n > < / K e y C o l u m n s > < / A t t r i b u t e > < A t t r i b u t e > < A t t r i b u t e I D > W h a t   i s   y o u r   a g e < / A t t r i b u t e I D > < K e y C o l u m n s > < K e y C o l u m n > < N u l l P r o c e s s i n g > P r e s e r v e < / N u l l P r o c e s s i n g > < D a t a T y p e > B i g I n t < / D a t a T y p e > < / K e y C o l u m n > < / K e y C o l u m n s > < / A t t r i b u t e > < A t t r i b u t e > < A t t r i b u t e I D > C o u n t y   w h e r e   y o u   l i v e < / A t t r i b u t e I D > < K e y C o l u m n s > < K e y C o l u m n > < N u l l P r o c e s s i n g > P r e s e r v e < / N u l l P r o c e s s i n g > < D a t a T y p e > W C h a r < / D a t a T y p e > < / K e y C o l u m n > < / K e y C o l u m n s > < / A t t r i b u t e > < A t t r i b u t e > < A t t r i b u t e I D > T o w n   a n d   Z I P   c o d e   w h e r e   y o u   l i v e < / A t t r i b u t e I D > < K e y C o l u m n s > < K e y C o l u m n > < N u l l P r o c e s s i n g > P r e s e r v e < / N u l l P r o c e s s i n g > < D a t a T y p e > W C h a r < / D a t a T y p e > < / K e y C o l u m n > < / K e y C o l u m n s > < / A t t r i b u t e > < A t t r i b u t e > < A t t r i b u t e I D > W h a t   r a c e   d o   y o u   c o n s i d e r   y o u r s e l f < / A t t r i b u t e I D > < K e y C o l u m n s > < K e y C o l u m n > < N u l l P r o c e s s i n g > P r e s e r v e < / N u l l P r o c e s s i n g > < D a t a T y p e > W C h a r < / D a t a T y p e > < / K e y C o l u m n > < / K e y C o l u m n s > < / A t t r i b u t e > < A t t r i b u t e > < A t t r i b u t e I D > A r e   y o u   H i s p a n i c   o r   L a t i n o < / A t t r i b u t e I D > < K e y C o l u m n s > < K e y C o l u m n > < N u l l P r o c e s s i n g > P r e s e r v e < / N u l l P r o c e s s i n g > < D a t a T y p e > W C h a r < / D a t a T y p e > < / K e y C o l u m n > < / K e y C o l u m n s > < / A t t r i b u t e > < A t t r i b u t e > < A t t r i b u t e I D > W h a t   l a n g u a g e   d o   y o u   s p e a k   w h e n   y o u   a r e   a t   h o m e   ( s e l e c t   a l l   t h a t   a p p l y ) < / A t t r i b u t e I D > < K e y C o l u m n s > < K e y C o l u m n > < N u l l P r o c e s s i n g > P r e s e r v e < / N u l l P r o c e s s i n g > < D a t a T y p e > W C h a r < / D a t a T y p e > < / K e y C o l u m n > < / K e y C o l u m n s > < / A t t r i b u t e > < A t t r i b u t e > < A t t r i b u t e I D > W h a t   i s   y o u r   a n n u a l   h o u s e h o l d   i n c o m e   f r o m   a l l   s o u r c e s < / A t t r i b u t e I D > < K e y C o l u m n s > < K e y C o l u m n > < N u l l P r o c e s s i n g > P r e s e r v e < / N u l l P r o c e s s i n g > < D a t a T y p e > W C h a r < / D a t a T y p e > < / K e y C o l u m n > < / K e y C o l u m n s > < / A t t r i b u t e > < A t t r i b u t e > < A t t r i b u t e I D > W h a t   i s   y o u r   h i g h e s t   l e v e l   o f   e d u c a t i o n < / A t t r i b u t e I D > < K e y C o l u m n s > < K e y C o l u m n > < N u l l P r o c e s s i n g > P r e s e r v e < / N u l l P r o c e s s i n g > < D a t a T y p e > W C h a r < / D a t a T y p e > < / K e y C o l u m n > < / K e y C o l u m n s > < / A t t r i b u t e > < A t t r i b u t e > < A t t r i b u t e I D > W h a t   i s   y o u r   c u r r e n t   e m p l o y m e n t   s t a t u s < / A t t r i b u t e I D > < K e y C o l u m n s > < K e y C o l u m n > < N u l l P r o c e s s i n g > P r e s e r v e < / N u l l P r o c e s s i n g > < D a t a T y p e > W C h a r < / D a t a T y p e > < / K e y C o l u m n > < / K e y C o l u m n s > < / A t t r i b u t e > < A t t r i b u t e > < A t t r i b u t e I D > D o   y o u   c u r r e n t l y   h a v e   h e a l t h   i n s u r a n c e < / A t t r i b u t e I D > < K e y C o l u m n s > < K e y C o l u m n > < N u l l P r o c e s s i n g > P r e s e r v e < / N u l l P r o c e s s i n g > < D a t a T y p e > W C h a r < / D a t a T y p e > < / K e y C o l u m n > < / K e y C o l u m n s > < / A t t r i b u t e > < A t t r i b u t e > < A t t r i b u t e I D > D o   y o u   h a v e   a   s m a r t   p h o n e < / A t t r i b u t e I D > < K e y C o l u m n s > < K e y C o l u m n > < N u l l P r o c e s s i n g > P r e s e r v e < / N u l l P r o c e s s i n g > < D a t a T y p e > W C h a r < / D a t a T y p e > < / K e y C o l u m n > < / K e y C o l u m n s > < / A t t r i b u t e > < A t t r i b u t e > < A t t r i b u t e I D > R o w N u m b e r < / A t t r i b u t e I D > < K e y C o l u m n s > < K e y C o l u m n > < D a t a T y p e > I n t e g e r < / D a t a T y p e > < S o u r c e   x s i : t y p e = " C o l u m n B i n d i n g " > < T a b l e I D > T a b l e 1 2 < / T a b l e I D > < C o l u m n I D > R o w N u m b e r < / C o l u m n I D > < / S o u r c e > < / K e y C o l u m n > < / K e y C o l u m n s > < T y p e > G r a n u l a r i t y < / T y p e > < / A t t r i b u t e > < / A t t r i b u t e s > < d d l 2 0 0 _ 2 0 0 : S h a r e D i m e n s i o n S t o r a g e > S h a r e d < / d d l 2 0 0 _ 2 0 0 : S h a r e D i m e n s i o n S t o r a g e > < / D i m e n s i o n > < / D i m e n s i o n s > < P a r t i t i o n s > < P a r t i t i o n > < I D > T a b l e 1 2 < / I D > < N a m e > T a b l e 1 2 < / 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 C U R R E N T C U B E . M e a s u r e s . [ _ _ N o   m e a s u r e s   d e f i n e d ]   A S   1 ;    
 A L T E R   C U B E   C U R R E N T C U B E   U P D A T E   D I M E N S I O N   M e a s u r e s ,   D e f a u l t _ M e m b e r   =   [ _ _ N o   m e a s u r e s   d e f i n e d ] ;   < / T e x t > < / C o m m a n d > < / C o m m a n d s > < / M d x S c r i p t > < / M d x S c r i p t s > < S t o r a g e M o d e   v a l u e n s = " d d l 2 0 0 _ 2 0 0 " > I n M e m o r y < / S t o r a g e M o d e > < / C u b e > < / C u b e s > < / D a t a b a s e > < / O b j e c t D e f i n i t i o n > < / C r e a t e > ] ] > < / C u s t o m C o n t e n t > < / G e m i n i > 
</file>

<file path=customXml/item17.xml>��< ? x m l   v e r s i o n = " 1 . 0 "   e n c o d i n g = " U T F - 1 6 " ? > < G e m i n i   x m l n s = " h t t p : / / g e m i n i / p i v o t c u s t o m i z a t i o n / T a b l e O r d e r " > < C u s t o m C o n t e n t > T a b l e 1 - d 9 0 2 2 5 7 8 - b 2 0 9 - 4 9 0 4 - b d d e - 1 9 f a b e e 9 b 9 7 e , T a b l e 2 - a d f a 4 a 9 8 - 9 0 b 2 - 4 a 7 6 - b 1 3 2 - 4 f b 2 e 3 5 9 c a a 5 , T a b l e 7 - c 8 f 2 3 3 1 4 - d 5 e c - 4 1 e 0 - a 3 2 4 - 6 f 6 0 1 7 7 d 2 b c e , T a b l e 4 - b b 4 5 c 7 8 5 - 5 e c 7 - 4 a c 8 - a 0 c f - b a 9 5 a 9 5 5 3 8 3 0 , T a b l e 1 0 - 0 0 a f 9 1 0 e - a 6 e 6 - 4 d 8 2 - 8 d 2 5 - 2 8 8 e f a 9 e 3 d 0 2 , T a b l e 5 - d 0 c 9 a f c 6 - c 0 9 8 - 4 0 3 4 - 8 2 a 6 - 9 9 5 f b 8 2 f 1 b d a < / C u s t o m C o n t e n t > < / G e m i n i > 
</file>

<file path=customXml/item1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 i : t y p e = " M e a s u r e D i a g r a m S a n d b o x A d a p t e r " & g t ; & l t ; T a b l e N a m e & g t ; P T   Q 2 & l t ; / T a b l e N a m e & g t ; & l t ; / A d a p t e r & g t ; & l t ; D i a g r a m T y p e & g t ; M e a s u r e D i a g r a m & l t ; / D i a g r a m T y p e & g t ; & l t ; D i s p l a y C o n t e x t 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 Q 2 & l t ; / T a b l e N a m e & g t ; & l t ; / K e y & g t ; & l t ; M a i n t a i n e r 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  2 & l t ; / K e y & g t ; & l t ; / D i a g r a m O b j e c t K e y & g t ; & l t ; D i a g r a m O b j e c t K e y & g t ; & l t ; K e y & g t ; M e a s u r e s \ S u m   o f   R e s p o n d e n t I D   2 \ T a g I n f o \ F o r m u l a & l t ; / K e y & g t ; & l t ; / D i a g r a m O b j e c t K e y & g t ; & l t ; D i a g r a m O b j e c t K e y & g t ; & l t ; K e y & g t ; M e a s u r e s \ S u m   o f   R e s p o n d e n t I D   2 \ T a g I n f o \ V a l u e & l t ; / K e y & g t ; & l t ; / D i a g r a m O b j e c t K e y & g t ; & l t ; D i a g r a m O b j e c t K e y & g t ; & l t ; K e y & g t ; M e a s u r e s \ C o u n t   o f   R e s p o n d e n t I D   2 & l t ; / K e y & g t ; & l t ; / D i a g r a m O b j e c t K e y & g t ; & l t ; D i a g r a m O b j e c t K e y & g t ; & l t ; K e y & g t ; M e a s u r e s \ C o u n t   o f   R e s p o n d e n t I D   2 \ T a g I n f o \ F o r m u l a & l t ; / K e y & g t ; & l t ; / D i a g r a m O b j e c t K e y & g t ; & l t ; D i a g r a m O b j e c t K e y & g t ; & l t ; K e y & g t ; M e a s u r e s \ C o u n t   o f   R e s p o n d e n t I D   2 \ T a g I n f o \ V a l u e & l t ; / K e y & g t ; & l t ; / D i a g r a m O b j e c t K e y & g t ; & l t ; D i a g r a m O b j e c t K e y & g t ; & l t ; K e y & g t ; M e a s u r e s \ S u m   o f   W h a t   i s   y o u r   a g e   2 & l t ; / K e y & g t ; & l t ; / D i a g r a m O b j e c t K e y & g t ; & l t ; D i a g r a m O b j e c t K e y & g t ; & l t ; K e y & g t ; M e a s u r e s \ S u m   o f   W h a t   i s   y o u r   a g e   2 \ T a g I n f o \ F o r m u l a & l t ; / K e y & g t ; & l t ; / D i a g r a m O b j e c t K e y & g t ; & l t ; D i a g r a m O b j e c t K e y & g t ; & l t ; K e y & g t ; M e a s u r e s \ S u m   o f   W h a t   i s   y o u r   a g e   2 \ T a g I n f o \ V a l u e & l t ; / K e y & g t ; & l t ; / D i a g r a m O b j e c t K e y & g t ; & l t ; D i a g r a m O b j e c t K e y & g t ; & l t ; K e y & g t ; M e a s u r e s \ A v e r a g e   o f   W h a t   i s   y o u r   a g e   2 & l t ; / K e y & g t ; & l t ; / D i a g r a m O b j e c t K e y & g t ; & l t ; D i a g r a m O b j e c t K e y & g t ; & l t ; K e y & g t ; M e a s u r e s \ A v e r a g e   o f   W h a t   i s   y o u r   a g e   2 \ T a g I n f o \ F o r m u l a & l t ; / K e y & g t ; & l t ; / D i a g r a m O b j e c t K e y & g t ; & l t ; D i a g r a m O b j e c t K e y & g t ; & l t ; K e y & g t ; M e a s u r e s \ A v e r a g e   o f   W h a t   i s   y o u r   a g e   2 \ T a g I n f o \ V a l u e & l t ; / K e y & g t ; & l t ; / D i a g r a m O b j e c t K e y & g t ; & l t ; D i a g r a m O b j e c t K e y & g t ; & l t ; K e y & g t ; M e a s u r e s \ S u m   o f   A s t h m a l u n g   d i s e a s e 3   2 & l t ; / K e y & g t ; & l t ; / D i a g r a m O b j e c t K e y & g t ; & l t ; D i a g r a m O b j e c t K e y & g t ; & l t ; K e y & g t ; M e a s u r e s \ S u m   o f   A s t h m a l u n g   d i s e a s e 3   2 \ T a g I n f o \ F o r m u l a & l t ; / K e y & g t ; & l t ; / D i a g r a m O b j e c t K e y & g t ; & l t ; D i a g r a m O b j e c t K e y & g t ; & l t ; K e y & g t ; M e a s u r e s \ S u m   o f   A s t h m a l u n g   d i s e a s e 3   2 \ T a g I n f o \ V a l u e & l t ; / K e y & g t ; & l t ; / D i a g r a m O b j e c t K e y & g t ; & l t ; D i a g r a m O b j e c t K e y & g t ; & l t ; K e y & g t ; M e a s u r e s \ S u m   o f   C a n c e r 4   2 & l t ; / K e y & g t ; & l t ; / D i a g r a m O b j e c t K e y & g t ; & l t ; D i a g r a m O b j e c t K e y & g t ; & l t ; K e y & g t ; M e a s u r e s \ S u m   o f   C a n c e r 4   2 \ T a g I n f o \ F o r m u l a & l t ; / K e y & g t ; & l t ; / D i a g r a m O b j e c t K e y & g t ; & l t ; D i a g r a m O b j e c t K e y & g t ; & l t ; K e y & g t ; M e a s u r e s \ S u m   o f   C a n c e r 4   2 \ T a g I n f o \ V a l u e & l t ; / K e y & g t ; & l t ; / D i a g r a m O b j e c t K e y & g t ; & l t ; D i a g r a m O b j e c t K e y & g t ; & l t ; K e y & g t ; M e a s u r e s \ S u m   o f   C h i l d   h e a l t h     w e l l n e s s 9   2 & l t ; / K e y & g t ; & l t ; / D i a g r a m O b j e c t K e y & g t ; & l t ; D i a g r a m O b j e c t K e y & g t ; & l t ; K e y & g t ; M e a s u r e s \ S u m   o f   C h i l d   h e a l t h     w e l l n e s s 9   2 \ T a g I n f o \ F o r m u l a & l t ; / K e y & g t ; & l t ; / D i a g r a m O b j e c t K e y & g t ; & l t ; D i a g r a m O b j e c t K e y & g t ; & l t ; K e y & g t ; M e a s u r e s \ S u m   o f   C h i l d   h e a l t h     w e l l n e s s 9   2 \ T a g I n f o \ V a l u e & l t ; / K e y & g t ; & l t ; / D i a g r a m O b j e c t K e y & g t ; & l t ; D i a g r a m O b j e c t K e y & g t ; & l t ; K e y & g t ; M e a s u r e s \ C o u n t   o f   D i a b e t e s & l t ; / K e y & g t ; & l t ; / D i a g r a m O b j e c t K e y & g t ; & l t ; D i a g r a m O b j e c t K e y & g t ; & l t ; K e y & g t ; M e a s u r e s \ C o u n t   o f   D i a b e t e s \ T a g I n f o \ F o r m u l a & l t ; / K e y & g t ; & l t ; / D i a g r a m O b j e c t K e y & g t ; & l t ; D i a g r a m O b j e c t K e y & g t ; & l t ; K e y & g t ; M e a s u r e s \ C o u n t   o f   D i a b e t e s \ T a g I n f o \ V a l u e & l t ; / K e y & g t ; & l t ; / D i a g r a m O b j e c t K e y & g t ; & l t ; D i a g r a m O b j e c t K e y & g t ; & l t ; K e y & g t ; M e a s u r e s \ C o u n t   o f   D r u g s     a l c o h o l   a b u s e & l t ; / K e y & g t ; & l t ; / D i a g r a m O b j e c t K e y & g t ; & l t ; D i a g r a m O b j e c t K e y & g t ; & l t ; K e y & g t ; M e a s u r e s \ C o u n t   o f   D r u g s     a l c o h o l   a b u s e \ T a g I n f o \ F o r m u l a & l t ; / K e y & g t ; & l t ; / D i a g r a m O b j e c t K e y & g t ; & l t ; D i a g r a m O b j e c t K e y & g t ; & l t ; K e y & g t ; M e a s u r e s \ C o u n t   o f   D r u g s     a l c o h o l   a b u s e \ T a g I n f o \ V a l u e & l t ; / K e y & g t ; & l t ; / D i a g r a m O b j e c t K e y & g t ; & l t ; D i a g r a m O b j e c t K e y & g t ; & l t ; K e y & g t ; M e a s u r e s \ S u m   o f   D i a b e t e s 1 1   2 & l t ; / K e y & g t ; & l t ; / D i a g r a m O b j e c t K e y & g t ; & l t ; D i a g r a m O b j e c t K e y & g t ; & l t ; K e y & g t ; M e a s u r e s \ S u m   o f   D i a b e t e s 1 1   2 \ T a g I n f o \ F o r m u l a & l t ; / K e y & g t ; & l t ; / D i a g r a m O b j e c t K e y & g t ; & l t ; D i a g r a m O b j e c t K e y & g t ; & l t ; K e y & g t ; M e a s u r e s \ S u m   o f   D i a b e t e s 1 1   2 \ T a g I n f o \ V a l u e & l t ; / K e y & g t ; & l t ; / D i a g r a m O b j e c t K e y & g t ; & l t ; D i a g r a m O b j e c t K e y & g t ; & l t ; K e y & g t ; M e a s u r e s \ S u m   o f   D r u g s     a l c o h o l   a b u s e 1 3   2 & l t ; / K e y & g t ; & l t ; / D i a g r a m O b j e c t K e y & g t ; & l t ; D i a g r a m O b j e c t K e y & g t ; & l t ; K e y & g t ; M e a s u r e s \ S u m   o f   D r u g s     a l c o h o l   a b u s e 1 3   2 \ T a g I n f o \ F o r m u l a & l t ; / K e y & g t ; & l t ; / D i a g r a m O b j e c t K e y & g t ; & l t ; D i a g r a m O b j e c t K e y & g t ; & l t ; K e y & g t ; M e a s u r e s \ S u m   o f   D r u g s     a l c o h o l   a b u s e 1 3   2 \ T a g I n f o \ V a l u e & l t ; / K e y & g t ; & l t ; / D i a g r a m O b j e c t K e y & g t ; & l t ; D i a g r a m O b j e c t K e y & g t ; & l t ; K e y & g t ; M e a s u r e s \ S u m   o f   E n v i r o n m e n t a l   h a z a r d s 1 4   2 & l t ; / K e y & g t ; & l t ; / D i a g r a m O b j e c t K e y & g t ; & l t ; D i a g r a m O b j e c t K e y & g t ; & l t ; K e y & g t ; M e a s u r e s \ S u m   o f   E n v i r o n m e n t a l   h a z a r d s 1 4   2 \ T a g I n f o \ F o r m u l a & l t ; / K e y & g t ; & l t ; / D i a g r a m O b j e c t K e y & g t ; & l t ; D i a g r a m O b j e c t K e y & g t ; & l t ; K e y & g t ; M e a s u r e s \ S u m   o f   E n v i r o n m e n t a l   h a z a r d s 1 4   2 \ T a g I n f o \ V a l u e & l t ; / K e y & g t ; & l t ; / D i a g r a m O b j e c t K e y & g t ; & l t ; D i a g r a m O b j e c t K e y & g t ; & l t ; K e y & g t ; M e a s u r e s \ S u m   o f   H e a r t   d i s e a s e     s t r o k e 5   2 & l t ; / K e y & g t ; & l t ; / D i a g r a m O b j e c t K e y & g t ; & l t ; D i a g r a m O b j e c t K e y & g t ; & l t ; K e y & g t ; M e a s u r e s \ S u m   o f   H e a r t   d i s e a s e     s t r o k e 5   2 \ T a g I n f o \ F o r m u l a & l t ; / K e y & g t ; & l t ; / D i a g r a m O b j e c t K e y & g t ; & l t ; D i a g r a m O b j e c t K e y & g t ; & l t ; K e y & g t ; M e a s u r e s \ S u m   o f   H e a r t   d i s e a s e     s t r o k e 5   2 \ T a g I n f o \ V a l u e & l t ; / K e y & g t ; & l t ; / D i a g r a m O b j e c t K e y & g t ; & l t ; D i a g r a m O b j e c t K e y & g t ; & l t ; K e y & g t ; M e a s u r e s \ S u m   o f   H I V A I D S     S e x u a l l y   T r a n s m i t t e d   D i s e a s e s   ( S T D s ) 7   2 & l t ; / K e y & g t ; & l t ; / D i a g r a m O b j e c t K e y & g t ; & l t ; D i a g r a m O b j e c t K e y & g t ; & l t ; K e y & g t ; M e a s u r e s \ S u m   o f   H I V A I D S     S e x u a l l y   T r a n s m i t t e d   D i s e a s e s   ( S T D s ) 7   2 \ T a g I n f o \ F o r m u l a & l t ; / K e y & g t ; & l t ; / D i a g r a m O b j e c t K e y & g t ; & l t ; D i a g r a m O b j e c t K e y & g t ; & l t ; K e y & g t ; M e a s u r e s \ S u m   o f   H I V A I D S     S e x u a l l y   T r a n s m i t t e d   D i s e a s e s   ( S T D s ) 7   2 \ T a g I n f o \ V a l u e & l t ; / K e y & g t ; & l t ; / D i a g r a m O b j e c t K e y & g t ; & l t ; D i a g r a m O b j e c t K e y & g t ; & l t ; K e y & g t ; M e a s u r e s \ S u m   o f   M e n t a l   h e a l t h   d e p r e s s i o n s u i c i d e 1 2   2 & l t ; / K e y & g t ; & l t ; / D i a g r a m O b j e c t K e y & g t ; & l t ; D i a g r a m O b j e c t K e y & g t ; & l t ; K e y & g t ; M e a s u r e s \ S u m   o f   M e n t a l   h e a l t h   d e p r e s s i o n s u i c i d e 1 2   2 \ T a g I n f o \ F o r m u l a & l t ; / K e y & g t ; & l t ; / D i a g r a m O b j e c t K e y & g t ; & l t ; D i a g r a m O b j e c t K e y & g t ; & l t ; K e y & g t ; M e a s u r e s \ S u m   o f   M e n t a l   h e a l t h   d e p r e s s i o n s u i c i d e 1 2   2 \ T a g I n f o \ V a l u e & l t ; / K e y & g t ; & l t ; / D i a g r a m O b j e c t K e y & g t ; & l t ; D i a g r a m O b j e c t K e y & g t ; & l t ; K e y & g t ; M e a s u r e s \ S u m   o f   O b e s i t y w e i g h t   l o s s   i s s u e s 1 5   2 & l t ; / K e y & g t ; & l t ; / D i a g r a m O b j e c t K e y & g t ; & l t ; D i a g r a m O b j e c t K e y & g t ; & l t ; K e y & g t ; M e a s u r e s \ S u m   o f   O b e s i t y w e i g h t   l o s s   i s s u e s 1 5   2 \ T a g I n f o \ F o r m u l a & l t ; / K e y & g t ; & l t ; / D i a g r a m O b j e c t K e y & g t ; & l t ; D i a g r a m O b j e c t K e y & g t ; & l t ; K e y & g t ; M e a s u r e s \ S u m   o f   O b e s i t y w e i g h t   l o s s   i s s u e s 1 5   2 \ T a g I n f o \ V a l u e & l t ; / K e y & g t ; & l t ; / D i a g r a m O b j e c t K e y & g t ; & l t ; D i a g r a m O b j e c t K e y & g t ; & l t ; K e y & g t ; M e a s u r e s \ S u m   o f   S a f e t y 6   2 & l t ; / K e y & g t ; & l t ; / D i a g r a m O b j e c t K e y & g t ; & l t ; D i a g r a m O b j e c t K e y & g t ; & l t ; K e y & g t ; M e a s u r e s \ S u m   o f   S a f e t y 6   2 \ T a g I n f o \ F o r m u l a & l t ; / K e y & g t ; & l t ; / D i a g r a m O b j e c t K e y & g t ; & l t ; D i a g r a m O b j e c t K e y & g t ; & l t ; K e y & g t ; M e a s u r e s \ S u m   o f   S a f e t y 6   2 \ T a g I n f o \ V a l u e & l t ; / K e y & g t ; & l t ; / D i a g r a m O b j e c t K e y & g t ; & l t ; D i a g r a m O b j e c t K e y & g t ; & l t ; K e y & g t ; M e a s u r e s \ S u m   o f   V a c c i n e   p r e v e n t a b l e   d i s e a s e s 8   2 & l t ; / K e y & g t ; & l t ; / D i a g r a m O b j e c t K e y & g t ; & l t ; D i a g r a m O b j e c t K e y & g t ; & l t ; K e y & g t ; M e a s u r e s \ S u m   o f   V a c c i n e   p r e v e n t a b l e   d i s e a s e s 8   2 \ T a g I n f o \ F o r m u l a & l t ; / K e y & g t ; & l t ; / D i a g r a m O b j e c t K e y & g t ; & l t ; D i a g r a m O b j e c t K e y & g t ; & l t ; K e y & g t ; M e a s u r e s \ S u m   o f   V a c c i n e   p r e v e n t a b l e   d i s e a s e s 8   2 \ T a g I n f o \ V a l u e & l t ; / K e y & g t ; & l t ; / D i a g r a m O b j e c t K e y & g t ; & l t ; D i a g r a m O b j e c t K e y & g t ; & l t ; K e y & g t ; M e a s u r e s \ S u m   o f   W o m e n  s   h e a l t h     w e l l n e s s 1 0   2 & l t ; / K e y & g t ; & l t ; / D i a g r a m O b j e c t K e y & g t ; & l t ; D i a g r a m O b j e c t K e y & g t ; & l t ; K e y & g t ; M e a s u r e s \ S u m   o f   W o m e n  s   h e a l t h     w e l l n e s s 1 0   2 \ T a g I n f o \ F o r m u l a & l t ; / K e y & g t ; & l t ; / D i a g r a m O b j e c t K e y & g t ; & l t ; D i a g r a m O b j e c t K e y & g t ; & l t ; K e y & g t ; M e a s u r e s \ S u m   o f   W o m e n  s   h e a l t h     w e l l n e s s 1 0   2 \ T a g I n f o \ V a l u e & l t ; / K e y & g t ; & l t ; / D i a g r a m O b j e c t K e y & g t ; & l t ; D i a g r a m O b j e c t K e y & g t ; & l t ; K e y & g t ; C o l u m n s \ R e s p o n d e n t I D & l t ; / K e y & g t ; & l t ; / D i a g r a m O b j e c t K e y & g t ; & l t ; D i a g r a m O b j e c t K e y & g t ; & l t ; K e y & g t ; C o l u m n s \ A s t h m a / l u n g   d i s e a s e & l t ; / K e y & g t ; & l t ; / D i a g r a m O b j e c t K e y & g t ; & l t ; D i a g r a m O b j e c t K e y & g t ; & l t ; K e y & g t ; C o l u m n s \ C a n c e r & l t ; / K e y & g t ; & l t ; / D i a g r a m O b j e c t K e y & g t ; & l t ; D i a g r a m O b j e c t K e y & g t ; & l t ; K e y & g t ; C o l u m n s \ H e a r t   d i s e a s e   & a m p ; a m p ;   s t r o k e & l t ; / K e y & g t ; & l t ; / D i a g r a m O b j e c t K e y & g t ; & l t ; D i a g r a m O b j e c t K e y & g t ; & l t ; K e y & g t ; C o l u m n s \ S a f e t y & l t ; / K e y & g t ; & l t ; / D i a g r a m O b j e c t K e y & g t ; & l t ; D i a g r a m O b j e c t K e y & g t ; & l t ; K e y & g t ; C o l u m n s \ H I V / A I D S   & a m p ; a m p ;   S e x u a l l y   T r a n s m i t t e d   D i s e a s e s   ( S T D s ) & l t ; / K e y & g t ; & l t ; / D i a g r a m O b j e c t K e y & g t ; & l t ; D i a g r a m O b j e c t K e y & g t ; & l t ; K e y & g t ; C o l u m n s \ V a c c i n e   p r e v e n t a b l e   d i s e a s e s & l t ; / K e y & g t ; & l t ; / D i a g r a m O b j e c t K e y & g t ; & l t ; D i a g r a m O b j e c t K e y & g t ; & l t ; K e y & g t ; C o l u m n s \ C h i l d   h e a l t h   & a m p ; a m p ;   w e l l n e s s & l t ; / K e y & g t ; & l t ; / D i a g r a m O b j e c t K e y & g t ; & l t ; D i a g r a m O b j e c t K e y & g t ; & l t ; K e y & g t ; C o l u m n s \ W o m e n  s   h e a l t h   & a m p ; a m p ;   w e l l n e s s & l t ; / K e y & g t ; & l t ; / D i a g r a m O b j e c t K e y & g t ; & l t ; D i a g r a m O b j e c t K e y & g t ; & l t ; K e y & g t ; C o l u m n s \ D i a b e t e s & l t ; / K e y & g t ; & l t ; / D i a g r a m O b j e c t K e y & g t ; & l t ; D i a g r a m O b j e c t K e y & g t ; & l t ; K e y & g t ; C o l u m n s \ M e n t a l   h e a l t h   d e p r e s s i o n / s u i c i d e & l t ; / K e y & g t ; & l t ; / D i a g r a m O b j e c t K e y & g t ; & l t ; D i a g r a m O b j e c t K e y & g t ; & l t ; K e y & g t ; C o l u m n s \ D r u g s   & a m p ; a m p ;   a l c o h o l   a b u s e & l t ; / K e y & g t ; & l t ; / D i a g r a m O b j e c t K e y & g t ; & l t ; D i a g r a m O b j e c t K e y & g t ; & l t ; K e y & g t ; C o l u m n s \ E n v i r o n m e n t a l   h a z a r d s & l t ; / K e y & g t ; & l t ; / D i a g r a m O b j e c t K e y & g t ; & l t ; D i a g r a m O b j e c t K e y & g t ; & l t ; K e y & g t ; C o l u m n s \ O b e s i t y / w e i g h t   l o s s   i s s u e s & l t ; / K e y & g t ; & l t ; / D i a g r a m O b j e c t K e y & g t ; & l t ; D i a g r a m O b j e c t K e y & g t ; & l t ; K e y & g t ; C o l u m n s \ C o l u m n 1 & l t ; / K e y & g t ; & l t ; / D i a g r a m O b j e c t K e y & g t ; & l t ; D i a g r a m O b j e c t K e y & g t ; & l t ; K e y & g t ; C o l u m n s \ C o u n t   o f   S e l e c t i o n & l t ; / K e y & g t ; & l t ; / D i a g r a m O b j e c t K e y & g t ; & l t ; D i a g r a m O b j e c t K e y & g t ; & l t ; K e y & g t ; C o l u m n s \ W e i g h t & l t ; / K e y & g t ; & l t ; / D i a g r a m O b j e c t K e y & g t ; & l t ; D i a g r a m O b j e c t K e y & g t ; & l t ; K e y & g t ; C o l u m n s \ C o l u m n 2 & l t ; / K e y & g t ; & l t ; / D i a g r a m O b j e c t K e y & g t ; & l t ; D i a g r a m O b j e c t K e y & g t ; & l t ; K e y & g t ; C o l u m n s \ A s t h m a / l u n g   d i s e a s e 3 & l t ; / K e y & g t ; & l t ; / D i a g r a m O b j e c t K e y & g t ; & l t ; D i a g r a m O b j e c t K e y & g t ; & l t ; K e y & g t ; C o l u m n s \ C a n c e r 4 & l t ; / K e y & g t ; & l t ; / D i a g r a m O b j e c t K e y & g t ; & l t ; D i a g r a m O b j e c t K e y & g t ; & l t ; K e y & g t ; C o l u m n s \ H e a r t   d i s e a s e   & a m p ; a m p ;   s t r o k e 5 & l t ; / K e y & g t ; & l t ; / D i a g r a m O b j e c t K e y & g t ; & l t ; D i a g r a m O b j e c t K e y & g t ; & l t ; K e y & g t ; C o l u m n s \ S a f e t y 6 & l t ; / K e y & g t ; & l t ; / D i a g r a m O b j e c t K e y & g t ; & l t ; D i a g r a m O b j e c t K e y & g t ; & l t ; K e y & g t ; C o l u m n s \ H I V / A I D S   & a m p ; a m p ;   S e x u a l l y   T r a n s m i t t e d   D i s e a s e s   ( S T D s ) 7 & l t ; / K e y & g t ; & l t ; / D i a g r a m O b j e c t K e y & g t ; & l t ; D i a g r a m O b j e c t K e y & g t ; & l t ; K e y & g t ; C o l u m n s \ V a c c i n e   p r e v e n t a b l e   d i s e a s e s 8 & l t ; / K e y & g t ; & l t ; / D i a g r a m O b j e c t K e y & g t ; & l t ; D i a g r a m O b j e c t K e y & g t ; & l t ; K e y & g t ; C o l u m n s \ C h i l d   h e a l t h   & a m p ; a m p ;   w e l l n e s s 9 & l t ; / K e y & g t ; & l t ; / D i a g r a m O b j e c t K e y & g t ; & l t ; D i a g r a m O b j e c t K e y & g t ; & l t ; K e y & g t ; C o l u m n s \ W o m e n  s   h e a l t h   & a m p ; a m p ;   w e l l n e s s 1 0 & l t ; / K e y & g t ; & l t ; / D i a g r a m O b j e c t K e y & g t ; & l t ; D i a g r a m O b j e c t K e y & g t ; & l t ; K e y & g t ; C o l u m n s \ D i a b e t e s 1 1 & l t ; / K e y & g t ; & l t ; / D i a g r a m O b j e c t K e y & g t ; & l t ; D i a g r a m O b j e c t K e y & g t ; & l t ; K e y & g t ; C o l u m n s \ M e n t a l   h e a l t h   d e p r e s s i o n / s u i c i d e 1 2 & l t ; / K e y & g t ; & l t ; / D i a g r a m O b j e c t K e y & g t ; & l t ; D i a g r a m O b j e c t K e y & g t ; & l t ; K e y & g t ; C o l u m n s \ D r u g s   & a m p ; a m p ;   a l c o h o l   a b u s e 1 3 & l t ; / K e y & g t ; & l t ; / D i a g r a m O b j e c t K e y & g t ; & l t ; D i a g r a m O b j e c t K e y & g t ; & l t ; K e y & g t ; C o l u m n s \ E n v i r o n m e n t a l   h a z a r d s 1 4 & l t ; / K e y & g t ; & l t ; / D i a g r a m O b j e c t K e y & g t ; & l t ; D i a g r a m O b j e c t K e y & g t ; & l t ; K e y & g t ; C o l u m n s \ O b e s i t y / w e i g h t   l o s s   i s s u e s 1 5 & l t ; / K e y & g t ; & l t ; / D i a g r a m O b j e c t K e y & g t ; & l t ; D i a g r a m O b j e c t K e y & g t ; & l t ; K e y & g t ; C o l u m n s \ C o l u m n 3 & l t ; / K e y & g t ; & l t ; / D i a g r a m O b j e c t K e y & g t ; & l t ; D i a g r a m O b j e c t K e y & g t ; & l t ; K e y & g t ; C o l u m n s \ C o l u m n 4 & l t ; / K e y & g t ; & l t ; / D i a g r a m O b j e c t K e y & g t ; & l t ; D i a g r a m O b j e c t K e y & g t ; & l t ; K e y & g t ; C o l u m n s \ O b s e r v e d & l t ; / K e y & g t ; & l t ; / D i a g r a m O b j e c t K e y & g t ; & l t ; D i a g r a m O b j e c t K e y & g t ; & l t ; K e y & g t ; C o l u m n s \ E x p e c t e d & l t ; / K e y & g t ; & l t ; / D i a g r a m O b j e c t K e y & g t ; & l t ; D i a g r a m O b j e c t K e y & g t ; & l t ; K e y & g t ; C o l u m n s \ C o l u m n 1 8 & l t ; / K e y & g t ; & l t ; / D i a g r a m O b j e c t K e y & g t ; & l t ; D i a g r a m O b j e c t K e y & g t ; & l t ; K e y & g t ; C o l u m n s \ C o l u m n 5 & 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 i n s u r a n c e ? & l t ; / K e y & g t ; & l t ; / D i a g r a m O b j e c t K e y & g t ; & l t ; D i a g r a m O b j e c t K e y & g t ; & l t ; K e y & g t ; C o l u m n s \ D o   y o u   h a v e   a   s m a r t   p h o n e ? & l t ; / K e y & g t ; & l t ; / D i a g r a m O b j e c t K e y & g t ; & l t ; D i a g r a m O b j e c t K e y & g t ; & l t ; K e y & g t ; L i n k s \ & a m p ; l t ; C o l u m n s \ S u m   o f   R e s p o n d e n t I D   2 & a m p ; g t ; - & a m p ; l t ; M e a s u r e s \ R e s p o n d e n t I D & a m p ; g t ; & l t ; / K e y & g t ; & l t ; / D i a g r a m O b j e c t K e y & g t ; & l t ; D i a g r a m O b j e c t K e y & g t ; & l t ; K e y & g t ; L i n k s \ & a m p ; l t ; C o l u m n s \ S u m   o f   R e s p o n d e n t I D   2 & a m p ; g t ; - & a m p ; l t ; M e a s u r e s \ R e s p o n d e n t I D & a m p ; g t ; \ C O L U M N & l t ; / K e y & g t ; & l t ; / D i a g r a m O b j e c t K e y & g t ; & l t ; D i a g r a m O b j e c t K e y & g t ; & l t ; K e y & g t ; L i n k s \ & a m p ; l t ; C o l u m n s \ S u m   o f   R e s p o n d e n t I D   2 & a m p ; g t ; - & a m p ; l t ; M e a s u r e s \ R e s p o n d e n t I D & a m p ; g t ; \ M E A S U R E & l t ; / K e y & g t ; & l t ; / D i a g r a m O b j e c t K e y & g t ; & l t ; D i a g r a m O b j e c t K e y & g t ; & l t ; K e y & g t ; L i n k s \ & a m p ; l t ; C o l u m n s \ C o u n t   o f   R e s p o n d e n t I D   2 & a m p ; g t ; - & a m p ; l t ; M e a s u r e s \ R e s p o n d e n t I D & a m p ; g t ; & l t ; / K e y & g t ; & l t ; / D i a g r a m O b j e c t K e y & g t ; & l t ; D i a g r a m O b j e c t K e y & g t ; & l t ; K e y & g t ; L i n k s \ & a m p ; l t ; C o l u m n s \ C o u n t   o f   R e s p o n d e n t I D   2 & a m p ; g t ; - & a m p ; l t ; M e a s u r e s \ R e s p o n d e n t I D & a m p ; g t ; \ C O L U M N & l t ; / K e y & g t ; & l t ; / D i a g r a m O b j e c t K e y & g t ; & l t ; D i a g r a m O b j e c t K e y & g t ; & l t ; K e y & g t ; L i n k s \ & a m p ; l t ; C o l u m n s \ C o u n t   o f   R e s p o n d e n t I D   2 & a m p ; g t ; - & a m p ; l t ; M e a s u r e s \ R e s p o n d e n t I D & a m p ; g t ; \ M E A S U R E & l t ; / K e y & g t ; & l t ; / D i a g r a m O b j e c t K e y & g t ; & l t ; D i a g r a m O b j e c t K e y & g t ; & l t ; K e y & g t ; L i n k s \ & a m p ; l t ; C o l u m n s \ S u m   o f   W h a t   i s   y o u r   a g e   2 & a m p ; g t ; - & a m p ; l t ; M e a s u r e s \ W h a t   i s   y o u r   a g e ? & a m p ; g t ; & l t ; / K e y & g t ; & l t ; / D i a g r a m O b j e c t K e y & g t ; & l t ; D i a g r a m O b j e c t K e y & g t ; & l t ; K e y & g t ; L i n k s \ & a m p ; l t ; C o l u m n s \ S u m   o f   W h a t   i s   y o u r   a g e   2 & a m p ; g t ; - & a m p ; l t ; M e a s u r e s \ W h a t   i s   y o u r   a g e ? & a m p ; g t ; \ C O L U M N & l t ; / K e y & g t ; & l t ; / D i a g r a m O b j e c t K e y & g t ; & l t ; D i a g r a m O b j e c t K e y & g t ; & l t ; K e y & g t ; L i n k s \ & a m p ; l t ; C o l u m n s \ S u m   o f   W h a t   i s   y o u r   a g e   2 & a m p ; g t ; - & a m p ; l t ; M e a s u r e s \ W h a t   i s   y o u r   a g e ? & a m p ; g t ; \ M E A S U R E & l t ; / K e y & g t ; & l t ; / D i a g r a m O b j e c t K e y & g t ; & l t ; D i a g r a m O b j e c t K e y & g t ; & l t ; K e y & g t ; L i n k s \ & a m p ; l t ; C o l u m n s \ A v e r a g e   o f   W h a t   i s   y o u r   a g e   2 & a m p ; g t ; - & a m p ; l t ; M e a s u r e s \ W h a t   i s   y o u r   a g e ? & a m p ; g t ; & l t ; / K e y & g t ; & l t ; / D i a g r a m O b j e c t K e y & g t ; & l t ; D i a g r a m O b j e c t K e y & g t ; & l t ; K e y & g t ; L i n k s \ & a m p ; l t ; C o l u m n s \ A v e r a g e   o f   W h a t   i s   y o u r   a g e   2 & a m p ; g t ; - & a m p ; l t ; M e a s u r e s \ W h a t   i s   y o u r   a g e ? & a m p ; g t ; \ C O L U M N & l t ; / K e y & g t ; & l t ; / D i a g r a m O b j e c t K e y & g t ; & l t ; D i a g r a m O b j e c t K e y & g t ; & l t ; K e y & g t ; L i n k s \ & a m p ; l t ; C o l u m n s \ A v e r a g e   o f   W h a t   i s   y o u r   a g e   2 & a m p ; g t ; - & a m p ; l t ; M e a s u r e s \ W h a t   i s   y o u r   a g e ? & a m p ; g t ; \ M E A S U R E & l t ; / K e y & g t ; & l t ; / D i a g r a m O b j e c t K e y & g t ; & l t ; D i a g r a m O b j e c t K e y & g t ; & l t ; K e y & g t ; L i n k s \ & a m p ; l t ; C o l u m n s \ S u m   o f   A s t h m a l u n g   d i s e a s e 3   2 & a m p ; g t ; - & a m p ; l t ; M e a s u r e s \ A s t h m a / l u n g   d i s e a s e 3 & a m p ; g t ; & l t ; / K e y & g t ; & l t ; / D i a g r a m O b j e c t K e y & g t ; & l t ; D i a g r a m O b j e c t K e y & g t ; & l t ; K e y & g t ; L i n k s \ & a m p ; l t ; C o l u m n s \ S u m   o f   A s t h m a l u n g   d i s e a s e 3   2 & a m p ; g t ; - & a m p ; l t ; M e a s u r e s \ A s t h m a / l u n g   d i s e a s e 3 & a m p ; g t ; \ C O L U M N & l t ; / K e y & g t ; & l t ; / D i a g r a m O b j e c t K e y & g t ; & l t ; D i a g r a m O b j e c t K e y & g t ; & l t ; K e y & g t ; L i n k s \ & a m p ; l t ; C o l u m n s \ S u m   o f   A s t h m a l u n g   d i s e a s e 3   2 & a m p ; g t ; - & a m p ; l t ; M e a s u r e s \ A s t h m a / l u n g   d i s e a s e 3 & a m p ; g t ; \ M E A S U R E & l t ; / K e y & g t ; & l t ; / D i a g r a m O b j e c t K e y & g t ; & l t ; D i a g r a m O b j e c t K e y & g t ; & l t ; K e y & g t ; L i n k s \ & a m p ; l t ; C o l u m n s \ S u m   o f   C a n c e r 4   2 & a m p ; g t ; - & a m p ; l t ; M e a s u r e s \ C a n c e r 4 & a m p ; g t ; & l t ; / K e y & g t ; & l t ; / D i a g r a m O b j e c t K e y & g t ; & l t ; D i a g r a m O b j e c t K e y & g t ; & l t ; K e y & g t ; L i n k s \ & a m p ; l t ; C o l u m n s \ S u m   o f   C a n c e r 4   2 & a m p ; g t ; - & a m p ; l t ; M e a s u r e s \ C a n c e r 4 & a m p ; g t ; \ C O L U M N & l t ; / K e y & g t ; & l t ; / D i a g r a m O b j e c t K e y & g t ; & l t ; D i a g r a m O b j e c t K e y & g t ; & l t ; K e y & g t ; L i n k s \ & a m p ; l t ; C o l u m n s \ S u m   o f   C a n c e r 4   2 & a m p ; g t ; - & a m p ; l t ; M e a s u r e s \ C a n c e r 4 & a m p ; g t ; \ M E A S U R E & l t ; / K e y & g t ; & l t ; / D i a g r a m O b j e c t K e y & g t ; & l t ; D i a g r a m O b j e c t K e y & g t ; & l t ; K e y & g t ; L i n k s \ & a m p ; l t ; C o l u m n s \ S u m   o f   C h i l d   h e a l t h     w e l l n e s s 9   2 & a m p ; g t ; - & a m p ; l t ; M e a s u r e s \ C h i l d   h e a l t h   & a m p ; a m p ;   w e l l n e s s 9 & a m p ; g t ; & l t ; / K e y & g t ; & l t ; / D i a g r a m O b j e c t K e y & g t ; & l t ; D i a g r a m O b j e c t K e y & g t ; & l t ; K e y & g t ; L i n k s \ & a m p ; l t ; C o l u m n s \ S u m   o f   C h i l d   h e a l t h     w e l l n e s s 9   2 & a m p ; g t ; - & a m p ; l t ; M e a s u r e s \ C h i l d   h e a l t h   & a m p ; a m p ;   w e l l n e s s 9 & a m p ; g t ; \ C O L U M N & l t ; / K e y & g t ; & l t ; / D i a g r a m O b j e c t K e y & g t ; & l t ; D i a g r a m O b j e c t K e y & g t ; & l t ; K e y & g t ; L i n k s \ & a m p ; l t ; C o l u m n s \ S u m   o f   C h i l d   h e a l t h     w e l l n e s s 9   2 & a m p ; g t ; - & a m p ; l t ; M e a s u r e s \ C h i l d   h e a l t h   & a m p ; a m p ;   w e l l n e s s 9 & a m p ; g t ; \ M E A S U R E & l t ; / K e y & g t ; & l t ; / D i a g r a m O b j e c t K e y & g t ; & l t ; D i a g r a m O b j e c t K e y & g t ; & l t ; K e y & g t ; L i n k s \ & a m p ; l t ; C o l u m n s \ C o u n t   o f   D i a b e t e s & a m p ; g t ; - & a m p ; l t ; M e a s u r e s \ D i a b e t e s & a m p ; g t ; & l t ; / K e y & g t ; & l t ; / D i a g r a m O b j e c t K e y & g t ; & l t ; D i a g r a m O b j e c t K e y & g t ; & l t ; K e y & g t ; L i n k s \ & a m p ; l t ; C o l u m n s \ C o u n t   o f   D i a b e t e s & a m p ; g t ; - & a m p ; l t ; M e a s u r e s \ D i a b e t e s & a m p ; g t ; \ C O L U M N & l t ; / K e y & g t ; & l t ; / D i a g r a m O b j e c t K e y & g t ; & l t ; D i a g r a m O b j e c t K e y & g t ; & l t ; K e y & g t ; L i n k s \ & a m p ; l t ; C o l u m n s \ C o u n t   o f   D i a b e t e s & a m p ; g t ; - & a m p ; l t ; M e a s u r e s \ D i a b e t e s & a m p ; g t ; \ M E A S U R E & l t ; / K e y & g t ; & l t ; / D i a g r a m O b j e c t K e y & g t ; & l t ; D i a g r a m O b j e c t K e y & g t ; & l t ; K e y & g t ; L i n k s \ & a m p ; l t ; C o l u m n s \ C o u n t   o f   D r u g s     a l c o h o l   a b u s e & a m p ; g t ; - & a m p ; l t ; M e a s u r e s \ D r u g s   & a m p ; a m p ;   a l c o h o l   a b u s e & a m p ; g t ; & l t ; / K e y & g t ; & l t ; / D i a g r a m O b j e c t K e y & g t ; & l t ; D i a g r a m O b j e c t K e y & g t ; & l t ; K e y & g t ; L i n k s \ & a m p ; l t ; C o l u m n s \ C o u n t   o f   D r u g s     a l c o h o l   a b u s e & a m p ; g t ; - & a m p ; l t ; M e a s u r e s \ D r u g s   & a m p ; a m p ;   a l c o h o l   a b u s e & a m p ; g t ; \ C O L U M N & l t ; / K e y & g t ; & l t ; / D i a g r a m O b j e c t K e y & g t ; & l t ; D i a g r a m O b j e c t K e y & g t ; & l t ; K e y & g t ; L i n k s \ & a m p ; l t ; C o l u m n s \ C o u n t   o f   D r u g s     a l c o h o l   a b u s e & a m p ; g t ; - & a m p ; l t ; M e a s u r e s \ D r u g s   & a m p ; a m p ;   a l c o h o l   a b u s e & a m p ; g t ; \ M E A S U R E & l t ; / K e y & g t ; & l t ; / D i a g r a m O b j e c t K e y & g t ; & l t ; D i a g r a m O b j e c t K e y & g t ; & l t ; K e y & g t ; L i n k s \ & a m p ; l t ; C o l u m n s \ S u m   o f   D i a b e t e s 1 1   2 & a m p ; g t ; - & a m p ; l t ; M e a s u r e s \ D i a b e t e s 1 1 & a m p ; g t ; & l t ; / K e y & g t ; & l t ; / D i a g r a m O b j e c t K e y & g t ; & l t ; D i a g r a m O b j e c t K e y & g t ; & l t ; K e y & g t ; L i n k s \ & a m p ; l t ; C o l u m n s \ S u m   o f   D i a b e t e s 1 1   2 & a m p ; g t ; - & a m p ; l t ; M e a s u r e s \ D i a b e t e s 1 1 & a m p ; g t ; \ C O L U M N & l t ; / K e y & g t ; & l t ; / D i a g r a m O b j e c t K e y & g t ; & l t ; D i a g r a m O b j e c t K e y & g t ; & l t ; K e y & g t ; L i n k s \ & a m p ; l t ; C o l u m n s \ S u m   o f   D i a b e t e s 1 1   2 & a m p ; g t ; - & a m p ; l t ; M e a s u r e s \ D i a b e t e s 1 1 & a m p ; g t ; \ M E A S U R E & l t ; / K e y & g t ; & l t ; / D i a g r a m O b j e c t K e y & g t ; & l t ; D i a g r a m O b j e c t K e y & g t ; & l t ; K e y & g t ; L i n k s \ & a m p ; l t ; C o l u m n s \ S u m   o f   D r u g s     a l c o h o l   a b u s e 1 3   2 & a m p ; g t ; - & a m p ; l t ; M e a s u r e s \ D r u g s   & a m p ; a m p ;   a l c o h o l   a b u s e 1 3 & a m p ; g t ; & l t ; / K e y & g t ; & l t ; / D i a g r a m O b j e c t K e y & g t ; & l t ; D i a g r a m O b j e c t K e y & g t ; & l t ; K e y & g t ; L i n k s \ & a m p ; l t ; C o l u m n s \ S u m   o f   D r u g s     a l c o h o l   a b u s e 1 3   2 & a m p ; g t ; - & a m p ; l t ; M e a s u r e s \ D r u g s   & a m p ; a m p ;   a l c o h o l   a b u s e 1 3 & a m p ; g t ; \ C O L U M N & l t ; / K e y & g t ; & l t ; / D i a g r a m O b j e c t K e y & g t ; & l t ; D i a g r a m O b j e c t K e y & g t ; & l t ; K e y & g t ; L i n k s \ & a m p ; l t ; C o l u m n s \ S u m   o f   D r u g s     a l c o h o l   a b u s e 1 3   2 & a m p ; g t ; - & a m p ; l t ; M e a s u r e s \ D r u g s   & a m p ; a m p ;   a l c o h o l   a b u s e 1 3 & a m p ; g t ; \ M E A S U R E & l t ; / K e y & g t ; & l t ; / D i a g r a m O b j e c t K e y & g t ; & l t ; D i a g r a m O b j e c t K e y & g t ; & l t ; K e y & g t ; L i n k s \ & a m p ; l t ; C o l u m n s \ S u m   o f   E n v i r o n m e n t a l   h a z a r d s 1 4   2 & a m p ; g t ; - & a m p ; l t ; M e a s u r e s \ E n v i r o n m e n t a l   h a z a r d s 1 4 & a m p ; g t ; & l t ; / K e y & g t ; & l t ; / D i a g r a m O b j e c t K e y & g t ; & l t ; D i a g r a m O b j e c t K e y & g t ; & l t ; K e y & g t ; L i n k s \ & a m p ; l t ; C o l u m n s \ S u m   o f   E n v i r o n m e n t a l   h a z a r d s 1 4   2 & a m p ; g t ; - & a m p ; l t ; M e a s u r e s \ E n v i r o n m e n t a l   h a z a r d s 1 4 & a m p ; g t ; \ C O L U M N & l t ; / K e y & g t ; & l t ; / D i a g r a m O b j e c t K e y & g t ; & l t ; D i a g r a m O b j e c t K e y & g t ; & l t ; K e y & g t ; L i n k s \ & a m p ; l t ; C o l u m n s \ S u m   o f   E n v i r o n m e n t a l   h a z a r d s 1 4   2 & a m p ; g t ; - & a m p ; l t ; M e a s u r e s \ E n v i r o n m e n t a l   h a z a r d s 1 4 & a m p ; g t ; \ M E A S U R E & l t ; / K e y & g t ; & l t ; / D i a g r a m O b j e c t K e y & g t ; & l t ; D i a g r a m O b j e c t K e y & g t ; & l t ; K e y & g t ; L i n k s \ & a m p ; l t ; C o l u m n s \ S u m   o f   H e a r t   d i s e a s e     s t r o k e 5   2 & a m p ; g t ; - & a m p ; l t ; M e a s u r e s \ H e a r t   d i s e a s e   & a m p ; a m p ;   s t r o k e 5 & a m p ; g t ; & l t ; / K e y & g t ; & l t ; / D i a g r a m O b j e c t K e y & g t ; & l t ; D i a g r a m O b j e c t K e y & g t ; & l t ; K e y & g t ; L i n k s \ & a m p ; l t ; C o l u m n s \ S u m   o f   H e a r t   d i s e a s e     s t r o k e 5   2 & a m p ; g t ; - & a m p ; l t ; M e a s u r e s \ H e a r t   d i s e a s e   & a m p ; a m p ;   s t r o k e 5 & a m p ; g t ; \ C O L U M N & l t ; / K e y & g t ; & l t ; / D i a g r a m O b j e c t K e y & g t ; & l t ; D i a g r a m O b j e c t K e y & g t ; & l t ; K e y & g t ; L i n k s \ & a m p ; l t ; C o l u m n s \ S u m   o f   H e a r t   d i s e a s e     s t r o k e 5   2 & a m p ; g t ; - & a m p ; l t ; M e a s u r e s \ H e a r t   d i s e a s e   & a m p ; a m p ;   s t r o k e 5 & a m p ; g t ; \ M E A S U R E & l t ; / K e y & g t ; & l t ; / D i a g r a m O b j e c t K e y & g t ; & l t ; D i a g r a m O b j e c t K e y & g t ; & l t ; K e y & g t ; L i n k s \ & a m p ; l t ; C o l u m n s \ S u m   o f   H I V A I D S     S e x u a l l y   T r a n s m i t t e d   D i s e a s e s   ( S T D s ) 7   2 & a m p ; g t ; - & a m p ; l t ; M e a s u r e s \ H I V / A I D S   & a m p ; a m p ;   S e x u a l l y   T r a n s m i t t e d   D i s e a s e s   ( S T D s ) 7 & a m p ; g t ; & l t ; / K e y & g t ; & l t ; / D i a g r a m O b j e c t K e y & g t ; & l t ; D i a g r a m O b j e c t K e y & g t ; & l t ; K e y & g t ; L i n k s \ & a m p ; l t ; C o l u m n s \ S u m   o f   H I V A I D S     S e x u a l l y   T r a n s m i t t e d   D i s e a s e s   ( S T D s ) 7   2 & a m p ; g t ; - & a m p ; l t ; M e a s u r e s \ H I V / A I D S   & a m p ; a m p ;   S e x u a l l y   T r a n s m i t t e d   D i s e a s e s   ( S T D s ) 7 & a m p ; g t ; \ C O L U M N & l t ; / K e y & g t ; & l t ; / D i a g r a m O b j e c t K e y & g t ; & l t ; D i a g r a m O b j e c t K e y & g t ; & l t ; K e y & g t ; L i n k s \ & a m p ; l t ; C o l u m n s \ S u m   o f   H I V A I D S     S e x u a l l y   T r a n s m i t t e d   D i s e a s e s   ( S T D s ) 7   2 & a m p ; g t ; - & a m p ; l t ; M e a s u r e s \ H I V / A I D S   & a m p ; a m p ;   S e x u a l l y   T r a n s m i t t e d   D i s e a s e s   ( S T D s ) 7 & a m p ; g t ; \ M E A S U R E & l t ; / K e y & g t ; & l t ; / D i a g r a m O b j e c t K e y & g t ; & l t ; D i a g r a m O b j e c t K e y & g t ; & l t ; K e y & g t ; L i n k s \ & a m p ; l t ; C o l u m n s \ S u m   o f   M e n t a l   h e a l t h   d e p r e s s i o n s u i c i d e 1 2   2 & a m p ; g t ; - & a m p ; l t ; M e a s u r e s \ M e n t a l   h e a l t h   d e p r e s s i o n / s u i c i d e 1 2 & a m p ; g t ; & l t ; / K e y & g t ; & l t ; / D i a g r a m O b j e c t K e y & g t ; & l t ; D i a g r a m O b j e c t K e y & g t ; & l t ; K e y & g t ; L i n k s \ & a m p ; l t ; C o l u m n s \ S u m   o f   M e n t a l   h e a l t h   d e p r e s s i o n s u i c i d e 1 2   2 & a m p ; g t ; - & a m p ; l t ; M e a s u r e s \ M e n t a l   h e a l t h   d e p r e s s i o n / s u i c i d e 1 2 & a m p ; g t ; \ C O L U M N & l t ; / K e y & g t ; & l t ; / D i a g r a m O b j e c t K e y & g t ; & l t ; D i a g r a m O b j e c t K e y & g t ; & l t ; K e y & g t ; L i n k s \ & a m p ; l t ; C o l u m n s \ S u m   o f   M e n t a l   h e a l t h   d e p r e s s i o n s u i c i d e 1 2   2 & a m p ; g t ; - & a m p ; l t ; M e a s u r e s \ M e n t a l   h e a l t h   d e p r e s s i o n / s u i c i d e 1 2 & a m p ; g t ; \ M E A S U R E & l t ; / K e y & g t ; & l t ; / D i a g r a m O b j e c t K e y & g t ; & l t ; D i a g r a m O b j e c t K e y & g t ; & l t ; K e y & g t ; L i n k s \ & a m p ; l t ; C o l u m n s \ S u m   o f   O b e s i t y w e i g h t   l o s s   i s s u e s 1 5   2 & a m p ; g t ; - & a m p ; l t ; M e a s u r e s \ O b e s i t y / w e i g h t   l o s s   i s s u e s 1 5 & a m p ; g t ; & l t ; / K e y & g t ; & l t ; / D i a g r a m O b j e c t K e y & g t ; & l t ; D i a g r a m O b j e c t K e y & g t ; & l t ; K e y & g t ; L i n k s \ & a m p ; l t ; C o l u m n s \ S u m   o f   O b e s i t y w e i g h t   l o s s   i s s u e s 1 5   2 & a m p ; g t ; - & a m p ; l t ; M e a s u r e s \ O b e s i t y / w e i g h t   l o s s   i s s u e s 1 5 & a m p ; g t ; \ C O L U M N & l t ; / K e y & g t ; & l t ; / D i a g r a m O b j e c t K e y & g t ; & l t ; D i a g r a m O b j e c t K e y & g t ; & l t ; K e y & g t ; L i n k s \ & a m p ; l t ; C o l u m n s \ S u m   o f   O b e s i t y w e i g h t   l o s s   i s s u e s 1 5   2 & a m p ; g t ; - & a m p ; l t ; M e a s u r e s \ O b e s i t y / w e i g h t   l o s s   i s s u e s 1 5 & a m p ; g t ; \ M E A S U R E & l t ; / K e y & g t ; & l t ; / D i a g r a m O b j e c t K e y & g t ; & l t ; D i a g r a m O b j e c t K e y & g t ; & l t ; K e y & g t ; L i n k s \ & a m p ; l t ; C o l u m n s \ S u m   o f   S a f e t y 6   2 & a m p ; g t ; - & a m p ; l t ; M e a s u r e s \ S a f e t y 6 & a m p ; g t ; & l t ; / K e y & g t ; & l t ; / D i a g r a m O b j e c t K e y & g t ; & l t ; D i a g r a m O b j e c t K e y & g t ; & l t ; K e y & g t ; L i n k s \ & a m p ; l t ; C o l u m n s \ S u m   o f   S a f e t y 6   2 & a m p ; g t ; - & a m p ; l t ; M e a s u r e s \ S a f e t y 6 & a m p ; g t ; \ C O L U M N & l t ; / K e y & g t ; & l t ; / D i a g r a m O b j e c t K e y & g t ; & l t ; D i a g r a m O b j e c t K e y & g t ; & l t ; K e y & g t ; L i n k s \ & a m p ; l t ; C o l u m n s \ S u m   o f   S a f e t y 6   2 & a m p ; g t ; - & a m p ; l t ; M e a s u r e s \ S a f e t y 6 & a m p ; g t ; \ M E A S U R E & l t ; / K e y & g t ; & l t ; / D i a g r a m O b j e c t K e y & g t ; & l t ; D i a g r a m O b j e c t K e y & g t ; & l t ; K e y & g t ; L i n k s \ & a m p ; l t ; C o l u m n s \ S u m   o f   V a c c i n e   p r e v e n t a b l e   d i s e a s e s 8   2 & a m p ; g t ; - & a m p ; l t ; M e a s u r e s \ V a c c i n e   p r e v e n t a b l e   d i s e a s e s 8 & a m p ; g t ; & l t ; / K e y & g t ; & l t ; / D i a g r a m O b j e c t K e y & g t ; & l t ; D i a g r a m O b j e c t K e y & g t ; & l t ; K e y & g t ; L i n k s \ & a m p ; l t ; C o l u m n s \ S u m   o f   V a c c i n e   p r e v e n t a b l e   d i s e a s e s 8   2 & a m p ; g t ; - & a m p ; l t ; M e a s u r e s \ V a c c i n e   p r e v e n t a b l e   d i s e a s e s 8 & a m p ; g t ; \ C O L U M N & l t ; / K e y & g t ; & l t ; / D i a g r a m O b j e c t K e y & g t ; & l t ; D i a g r a m O b j e c t K e y & g t ; & l t ; K e y & g t ; L i n k s \ & a m p ; l t ; C o l u m n s \ S u m   o f   V a c c i n e   p r e v e n t a b l e   d i s e a s e s 8   2 & a m p ; g t ; - & a m p ; l t ; M e a s u r e s \ V a c c i n e   p r e v e n t a b l e   d i s e a s e s 8 & a m p ; g t ; \ M E A S U R E & l t ; / K e y & g t ; & l t ; / D i a g r a m O b j e c t K e y & g t ; & l t ; D i a g r a m O b j e c t K e y & g t ; & l t ; K e y & g t ; L i n k s \ & a m p ; l t ; C o l u m n s \ S u m   o f   W o m e n  s   h e a l t h     w e l l n e s s 1 0   2 & a m p ; g t ; - & a m p ; l t ; M e a s u r e s \ W o m e n  s   h e a l t h   & a m p ; a m p ;   w e l l n e s s 1 0 & a m p ; g t ; & l t ; / K e y & g t ; & l t ; / D i a g r a m O b j e c t K e y & g t ; & l t ; D i a g r a m O b j e c t K e y & g t ; & l t ; K e y & g t ; L i n k s \ & a m p ; l t ; C o l u m n s \ S u m   o f   W o m e n  s   h e a l t h     w e l l n e s s 1 0   2 & a m p ; g t ; - & a m p ; l t ; M e a s u r e s \ W o m e n  s   h e a l t h   & a m p ; a m p ;   w e l l n e s s 1 0 & a m p ; g t ; \ C O L U M N & l t ; / K e y & g t ; & l t ; / D i a g r a m O b j e c t K e y & g t ; & l t ; D i a g r a m O b j e c t K e y & g t ; & l t ; K e y & g t ; L i n k s \ & a m p ; l t ; C o l u m n s \ S u m   o f   W o m e n  s   h e a l t h     w e l l n e s s 1 0   2 & a m p ; g t ; - & a m p ; l t ; M e a s u r e s \ W o m e n  s   h e a l t h   & a m p ; a m p ;   w e l l n e s s 1 0 & 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  2 & l t ; / K e y & g t ; & l t ; / a : K e y & g t ; & l t ; a : V a l u e   i : t y p e = " M e a s u r e G r i d N o d e V i e w S t a t e " & g t ; & l t ; L a y e d O u t & g t ; t r u e & l t ; / L a y e d O u t & g t ; & l t ; W a s U I I n v i s i b l e & g t ; t r u e & l t ; / W a s U I I n v i s i b l e & g t ; & l t ; / a : V a l u e & g t ; & l t ; / a : K e y V a l u e O f D i a g r a m O b j e c t K e y a n y T y p e z b w N T n L X & g t ; & l t ; a : K e y V a l u e O f D i a g r a m O b j e c t K e y a n y T y p e z b w N T n L X & g t ; & l t ; a : K e y & g t ; & l t ; K e y & g t ; M e a s u r e s \ S u m   o f   R e s p o n d e n t I D   2 \ T a g I n f o \ F o r m u l a & l t ; / K e y & g t ; & l t ; / a : K e y & g t ; & l t ; a : V a l u e   i : t y p e = " M e a s u r e G r i d V i e w S t a t e I D i a g r a m T a g A d d i t i o n a l I n f o " / & g t ; & l t ; / a : K e y V a l u e O f D i a g r a m O b j e c t K e y a n y T y p e z b w N T n L X & g t ; & l t ; a : K e y V a l u e O f D i a g r a m O b j e c t K e y a n y T y p e z b w N T n L X & g t ; & l t ; a : K e y & g t ; & l t ; K e y & g t ; M e a s u r e s \ S u m   o f   R e s p o n d e n t I D   2 \ T a g I n f o \ V a l u e & l t ; / K e y & g t ; & l t ; / a : K e y & g t ; & l t ; a : V a l u e   i : t y p e = " M e a s u r e G r i d V i e w S t a t e I D i a g r a m T a g A d d i t i o n a l I n f o " / & g t ; & l t ; / a : K e y V a l u e O f D i a g r a m O b j e c t K e y a n y T y p e z b w N T n L X & g t ; & l t ; a : K e y V a l u e O f D i a g r a m O b j e c t K e y a n y T y p e z b w N T n L X & g t ; & l t ; a : K e y & g t ; & l t ; K e y & g t ; M e a s u r e s \ C o u n t   o f   R e s p o n d e n t I D   2 & l t ; / K e y & g t ; & l t ; / a : K e y & g t ; & l t ; a : V a l u e   i : t y p e = " M e a s u r e G r i d N o d e V i e w S t a t e " & g t ; & l t ; L a y e d O u t & g t ; t r u e & l t ; / L a y e d O u t & g t ; & l t ; W a s U I I n v i s i b l e & g t ; t r u e & l t ; / W a s U I I n v i s i b l e & g t ; & l t ; / a : V a l u e & g t ; & l t ; / a : K e y V a l u e O f D i a g r a m O b j e c t K e y a n y T y p e z b w N T n L X & g t ; & l t ; a : K e y V a l u e O f D i a g r a m O b j e c t K e y a n y T y p e z b w N T n L X & g t ; & l t ; a : K e y & g t ; & l t ; K e y & g t ; M e a s u r e s \ C o u n t   o f   R e s p o n d e n t I D   2 \ T a g I n f o \ F o r m u l a & l t ; / K e y & g t ; & l t ; / a : K e y & g t ; & l t ; a : V a l u e   i : t y p e = " M e a s u r e G r i d V i e w S t a t e I D i a g r a m T a g A d d i t i o n a l I n f o " / & g t ; & l t ; / a : K e y V a l u e O f D i a g r a m O b j e c t K e y a n y T y p e z b w N T n L X & g t ; & l t ; a : K e y V a l u e O f D i a g r a m O b j e c t K e y a n y T y p e z b w N T n L X & g t ; & l t ; a : K e y & g t ; & l t ; K e y & g t ; M e a s u r e s \ C o u n t   o f   R e s p o n d e n t I D   2 \ T a g I n f o \ V a l u e & l t ; / K e y & g t ; & l t ; / a : K e y & g t ; & l t ; a : V a l u e   i : t y p e = " M e a s u r e G r i d V i e w S t a t e I D i a g r a m T a g A d d i t i o n a l I n f o " / & g t ; & l t ; / a : K e y V a l u e O f D i a g r a m O b j e c t K e y a n y T y p e z b w N T n L X & g t ; & l t ; a : K e y V a l u e O f D i a g r a m O b j e c t K e y a n y T y p e z b w N T n L X & g t ; & l t ; a : K e y & g t ; & l t ; K e y & g t ; M e a s u r e s \ S u m   o f   W h a t   i s   y o u r   a g e   2 & l t ; / K e y & g t ; & l t ; / a : K e y & g t ; & l t ; a : V a l u e   i : t y p e = " M e a s u r e G r i d N o d e V i e w S t a t e " & g t ; & l t ; C o l u m n & g t ; 3 8 & l t ; / C o l u m n & g t ; & l t ; L a y e d O u t & g t ; t r u e & l t ; / L a y e d O u t & g t ; & l t ; W a s U I I n v i s i b l e & g t ; t r u e & l t ; / W a s U I I n v i s i b l e & g t ; & l t ; / a : V a l u e & g t ; & l t ; / a : K e y V a l u e O f D i a g r a m O b j e c t K e y a n y T y p e z b w N T n L X & g t ; & l t ; a : K e y V a l u e O f D i a g r a m O b j e c t K e y a n y T y p e z b w N T n L X & g t ; & l t ; a : K e y & g t ; & l t ; K e y & g t ; M e a s u r e s \ S u m   o f   W h a t   i s   y o u r   a g e   2 \ T a g I n f o \ F o r m u l a & l t ; / K e y & g t ; & l t ; / a : K e y & g t ; & l t ; a : V a l u e   i : t y p e = " M e a s u r e G r i d V i e w S t a t e I D i a g r a m T a g A d d i t i o n a l I n f o " / & g t ; & l t ; / a : K e y V a l u e O f D i a g r a m O b j e c t K e y a n y T y p e z b w N T n L X & g t ; & l t ; a : K e y V a l u e O f D i a g r a m O b j e c t K e y a n y T y p e z b w N T n L X & g t ; & l t ; a : K e y & g t ; & l t ; K e y & g t ; M e a s u r e s \ S u m   o f   W h a t   i s   y o u r   a g e   2 \ T a g I n f o \ V a l u e & l t ; / K e y & g t ; & l t ; / a : K e y & g t ; & l t ; a : V a l u e   i : t y p e = " M e a s u r e G r i d V i e w S t a t e I D i a g r a m T a g A d d i t i o n a l I n f o " / & g t ; & l t ; / a : K e y V a l u e O f D i a g r a m O b j e c t K e y a n y T y p e z b w N T n L X & g t ; & l t ; a : K e y V a l u e O f D i a g r a m O b j e c t K e y a n y T y p e z b w N T n L X & g t ; & l t ; a : K e y & g t ; & l t ; K e y & g t ; M e a s u r e s \ A v e r a g e   o f   W h a t   i s   y o u r   a g e   2 & l t ; / K e y & g t ; & l t ; / a : K e y & g t ; & l t ; a : V a l u e   i : t y p e = " M e a s u r e G r i d N o d e V i e w S t a t e " & g t ; & l t ; C o l u m n & g t ; 3 8 & l t ; / C o l u m n & g t ; & l t ; L a y e d O u t & g t ; t r u e & l t ; / L a y e d O u t & g t ; & l t ; W a s U I I n v i s i b l e & g t ; t r u e & l t ; / W a s U I I n v i s i b l e & g t ; & l t ; / a : V a l u e & g t ; & l t ; / a : K e y V a l u e O f D i a g r a m O b j e c t K e y a n y T y p e z b w N T n L X & g t ; & l t ; a : K e y V a l u e O f D i a g r a m O b j e c t K e y a n y T y p e z b w N T n L X & g t ; & l t ; a : K e y & g t ; & l t ; K e y & g t ; M e a s u r e s \ A v e r a g e   o f   W h a t   i s   y o u r   a g e   2 \ T a g I n f o \ F o r m u l a & l t ; / K e y & g t ; & l t ; / a : K e y & g t ; & l t ; a : V a l u e   i : t y p e = " M e a s u r e G r i d V i e w S t a t e I D i a g r a m T a g A d d i t i o n a l I n f o " / & g t ; & l t ; / a : K e y V a l u e O f D i a g r a m O b j e c t K e y a n y T y p e z b w N T n L X & g t ; & l t ; a : K e y V a l u e O f D i a g r a m O b j e c t K e y a n y T y p e z b w N T n L X & g t ; & l t ; a : K e y & g t ; & l t ; K e y & g t ; M e a s u r e s \ A v e r a g e   o f   W h a t   i s   y o u r   a g e   2 \ T a g I n f o \ V a l u e & l t ; / K e y & g t ; & l t ; / a : K e y & g t ; & l t ; a : V a l u e   i : t y p e = " M e a s u r e G r i d V i e w S t a t e I D i a g r a m T a g A d d i t i o n a l I n f o " / & g t ; & l t ; / a : K e y V a l u e O f D i a g r a m O b j e c t K e y a n y T y p e z b w N T n L X & g t ; & l t ; a : K e y V a l u e O f D i a g r a m O b j e c t K e y a n y T y p e z b w N T n L X & g t ; & l t ; a : K e y & g t ; & l t ; K e y & g t ; M e a s u r e s \ S u m   o f   A s t h m a l u n g   d i s e a s e 3   2 & l t ; / K e y & g t ; & l t ; / a : K e y & g t ; & l t ; a : V a l u e   i : t y p e = " M e a s u r e G r i d N o d e V i e w S t a t e " & g t ; & l t ; C o l u m n & g t ; 1 8 & l t ; / C o l u m n & g t ; & l t ; L a y e d O u t & g t ; t r u e & l t ; / L a y e d O u t & g t ; & l t ; W a s U I I n v i s i b l e & g t ; t r u e & l t ; / W a s U I I n v i s i b l e & g t ; & l t ; / a : V a l u e & g t ; & l t ; / a : K e y V a l u e O f D i a g r a m O b j e c t K e y a n y T y p e z b w N T n L X & g t ; & l t ; a : K e y V a l u e O f D i a g r a m O b j e c t K e y a n y T y p e z b w N T n L X & g t ; & l t ; a : K e y & g t ; & l t ; K e y & g t ; M e a s u r e s \ S u m   o f   A s t h m a l u n g   d i s e a s e 3   2 \ T a g I n f o \ F o r m u l a & l t ; / K e y & g t ; & l t ; / a : K e y & g t ; & l t ; a : V a l u e   i : t y p e = " M e a s u r e G r i d V i e w S t a t e I D i a g r a m T a g A d d i t i o n a l I n f o " / & g t ; & l t ; / a : K e y V a l u e O f D i a g r a m O b j e c t K e y a n y T y p e z b w N T n L X & g t ; & l t ; a : K e y V a l u e O f D i a g r a m O b j e c t K e y a n y T y p e z b w N T n L X & g t ; & l t ; a : K e y & g t ; & l t ; K e y & g t ; M e a s u r e s \ S u m   o f   A s t h m a l u n g   d i s e a s e 3   2 \ T a g I n f o \ V a l u e & l t ; / K e y & g t ; & l t ; / a : K e y & g t ; & l t ; a : V a l u e   i : t y p e = " M e a s u r e G r i d V i e w S t a t e I D i a g r a m T a g A d d i t i o n a l I n f o " / & g t ; & l t ; / a : K e y V a l u e O f D i a g r a m O b j e c t K e y a n y T y p e z b w N T n L X & g t ; & l t ; a : K e y V a l u e O f D i a g r a m O b j e c t K e y a n y T y p e z b w N T n L X & g t ; & l t ; a : K e y & g t ; & l t ; K e y & g t ; M e a s u r e s \ S u m   o f   C a n c e r 4   2 & l t ; / K e y & g t ; & l t ; / a : K e y & g t ; & l t ; a : V a l u e   i : t y p e = " M e a s u r e G r i d N o d e V i e w S t a t e " & g t ; & l t ; C o l u m n & g t ; 1 9 & l t ; / C o l u m n & g t ; & l t ; L a y e d O u t & g t ; t r u e & l t ; / L a y e d O u t & g t ; & l t ; W a s U I I n v i s i b l e & g t ; t r u e & l t ; / W a s U I I n v i s i b l e & g t ; & l t ; / a : V a l u e & g t ; & l t ; / a : K e y V a l u e O f D i a g r a m O b j e c t K e y a n y T y p e z b w N T n L X & g t ; & l t ; a : K e y V a l u e O f D i a g r a m O b j e c t K e y a n y T y p e z b w N T n L X & g t ; & l t ; a : K e y & g t ; & l t ; K e y & g t ; M e a s u r e s \ S u m   o f   C a n c e r 4   2 \ T a g I n f o \ F o r m u l a & l t ; / K e y & g t ; & l t ; / a : K e y & g t ; & l t ; a : V a l u e   i : t y p e = " M e a s u r e G r i d V i e w S t a t e I D i a g r a m T a g A d d i t i o n a l I n f o " / & g t ; & l t ; / a : K e y V a l u e O f D i a g r a m O b j e c t K e y a n y T y p e z b w N T n L X & g t ; & l t ; a : K e y V a l u e O f D i a g r a m O b j e c t K e y a n y T y p e z b w N T n L X & g t ; & l t ; a : K e y & g t ; & l t ; K e y & g t ; M e a s u r e s \ S u m   o f   C a n c e r 4   2 \ T a g I n f o \ V a l u e & l t ; / K e y & g t ; & l t ; / a : K e y & g t ; & l t ; a : V a l u e   i : t y p e = " M e a s u r e G r i d V i e w S t a t e I D i a g r a m T a g A d d i t i o n a l I n f o " / & g t ; & l t ; / a : K e y V a l u e O f D i a g r a m O b j e c t K e y a n y T y p e z b w N T n L X & g t ; & l t ; a : K e y V a l u e O f D i a g r a m O b j e c t K e y a n y T y p e z b w N T n L X & g t ; & l t ; a : K e y & g t ; & l t ; K e y & g t ; M e a s u r e s \ S u m   o f   C h i l d   h e a l t h     w e l l n e s s 9   2 & l t ; / K e y & g t ; & l t ; / a : K e y & g t ; & l t ; a : V a l u e   i : t y p e = " M e a s u r e G r i d N o d e V i e w S t a t e " & g t ; & l t ; C o l u m n & g t ; 2 4 & l t ; / C o l u m n & g t ; & l t ; L a y e d O u t & g t ; t r u e & l t ; / L a y e d O u t & g t ; & l t ; W a s U I I n v i s i b l e & g t ; t r u e & l t ; / W a s U I I n v i s i b l e & g t ; & l t ; / a : V a l u e & g t ; & l t ; / a : K e y V a l u e O f D i a g r a m O b j e c t K e y a n y T y p e z b w N T n L X & g t ; & l t ; a : K e y V a l u e O f D i a g r a m O b j e c t K e y a n y T y p e z b w N T n L X & g t ; & l t ; a : K e y & g t ; & l t ; K e y & g t ; M e a s u r e s \ S u m   o f   C h i l d   h e a l t h     w e l l n e s s 9   2 \ T a g I n f o \ F o r m u l a & l t ; / K e y & g t ; & l t ; / a : K e y & g t ; & l t ; a : V a l u e   i : t y p e = " M e a s u r e G r i d V i e w S t a t e I D i a g r a m T a g A d d i t i o n a l I n f o " / & g t ; & l t ; / a : K e y V a l u e O f D i a g r a m O b j e c t K e y a n y T y p e z b w N T n L X & g t ; & l t ; a : K e y V a l u e O f D i a g r a m O b j e c t K e y a n y T y p e z b w N T n L X & g t ; & l t ; a : K e y & g t ; & l t ; K e y & g t ; M e a s u r e s \ S u m   o f   C h i l d   h e a l t h     w e l l n e s s 9   2 \ T a g I n f o \ V a l u e & l t ; / K e y & g t ; & l t ; / a : K e y & g t ; & l t ; a : V a l u e   i : t y p e = " M e a s u r e G r i d V i e w S t a t e I D i a g r a m T a g A d d i t i o n a l I n f o " / & g t ; & l t ; / a : K e y V a l u e O f D i a g r a m O b j e c t K e y a n y T y p e z b w N T n L X & g t ; & l t ; a : K e y V a l u e O f D i a g r a m O b j e c t K e y a n y T y p e z b w N T n L X & g t ; & l t ; a : K e y & g t ; & l t ; K e y & g t ; M e a s u r e s \ C o u n t   o f   D i a b e t e s & l t ; / K e y & g t ; & l t ; / a : K e y & g t ; & l t ; a : V a l u e   i : t y p e = " M e a s u r e G r i d N o d e V i e w S t a t e " & g t ; & l t ; C o l u m n & g t ; 9 & l t ; / C o l u m n & g t ; & l t ; L a y e d O u t & g t ; t r u e & l t ; / L a y e d O u t & g t ; & l t ; W a s U I I n v i s i b l e & g t ; t r u e & l t ; / W a s U I I n v i s i b l e & g t ; & l t ; / a : V a l u e & g t ; & l t ; / a : K e y V a l u e O f D i a g r a m O b j e c t K e y a n y T y p e z b w N T n L X & g t ; & l t ; a : K e y V a l u e O f D i a g r a m O b j e c t K e y a n y T y p e z b w N T n L X & g t ; & l t ; a : K e y & g t ; & l t ; K e y & g t ; M e a s u r e s \ C o u n t   o f   D i a b e t e s \ T a g I n f o \ F o r m u l a & l t ; / K e y & g t ; & l t ; / a : K e y & g t ; & l t ; a : V a l u e   i : t y p e = " M e a s u r e G r i d V i e w S t a t e I D i a g r a m T a g A d d i t i o n a l I n f o " / & g t ; & l t ; / a : K e y V a l u e O f D i a g r a m O b j e c t K e y a n y T y p e z b w N T n L X & g t ; & l t ; a : K e y V a l u e O f D i a g r a m O b j e c t K e y a n y T y p e z b w N T n L X & g t ; & l t ; a : K e y & g t ; & l t ; K e y & g t ; M e a s u r e s \ C o u n t   o f   D i a b e t e s \ T a g I n f o \ V a l u e & l t ; / K e y & g t ; & l t ; / a : K e y & g t ; & l t ; a : V a l u e   i : t y p e = " M e a s u r e G r i d V i e w S t a t e I D i a g r a m T a g A d d i t i o n a l I n f o " / & g t ; & l t ; / a : K e y V a l u e O f D i a g r a m O b j e c t K e y a n y T y p e z b w N T n L X & g t ; & l t ; a : K e y V a l u e O f D i a g r a m O b j e c t K e y a n y T y p e z b w N T n L X & g t ; & l t ; a : K e y & g t ; & l t ; K e y & g t ; M e a s u r e s \ C o u n t   o f   D r u g s     a l c o h o l   a b u s e & l t ; / K e y & g t ; & l t ; / a : K e y & g t ; & l t ; a : V a l u e   i : t y p e = " M e a s u r e G r i d N o d e V i e w S t a t e " & g t ; & l t ; C o l u m n & g t ; 1 1 & l t ; / C o l u m n & g t ; & l t ; L a y e d O u t & g t ; t r u e & l t ; / L a y e d O u t & g t ; & l t ; W a s U I I n v i s i b l e & g t ; t r u e & l t ; / W a s U I I n v i s i b l e & g t ; & l t ; / a : V a l u e & g t ; & l t ; / a : K e y V a l u e O f D i a g r a m O b j e c t K e y a n y T y p e z b w N T n L X & g t ; & l t ; a : K e y V a l u e O f D i a g r a m O b j e c t K e y a n y T y p e z b w N T n L X & g t ; & l t ; a : K e y & g t ; & l t ; K e y & g t ; M e a s u r e s \ C o u n t   o f   D r u g s     a l c o h o l   a b u s e \ T a g I n f o \ F o r m u l a & l t ; / K e y & g t ; & l t ; / a : K e y & g t ; & l t ; a : V a l u e   i : t y p e = " M e a s u r e G r i d V i e w S t a t e I D i a g r a m T a g A d d i t i o n a l I n f o " / & g t ; & l t ; / a : K e y V a l u e O f D i a g r a m O b j e c t K e y a n y T y p e z b w N T n L X & g t ; & l t ; a : K e y V a l u e O f D i a g r a m O b j e c t K e y a n y T y p e z b w N T n L X & g t ; & l t ; a : K e y & g t ; & l t ; K e y & g t ; M e a s u r e s \ C o u n t   o f   D r u g s     a l c o h o l   a b u s e \ T a g I n f o \ V a l u e & l t ; / K e y & g t ; & l t ; / a : K e y & g t ; & l t ; a : V a l u e   i : t y p e = " M e a s u r e G r i d V i e w S t a t e I D i a g r a m T a g A d d i t i o n a l I n f o " / & g t ; & l t ; / a : K e y V a l u e O f D i a g r a m O b j e c t K e y a n y T y p e z b w N T n L X & g t ; & l t ; a : K e y V a l u e O f D i a g r a m O b j e c t K e y a n y T y p e z b w N T n L X & g t ; & l t ; a : K e y & g t ; & l t ; K e y & g t ; M e a s u r e s \ S u m   o f   D i a b e t e s 1 1   2 & l t ; / K e y & g t ; & l t ; / a : K e y & g t ; & l t ; a : V a l u e   i : t y p e = " M e a s u r e G r i d N o d e V i e w S t a t e " & g t ; & l t ; C o l u m n & g t ; 2 6 & l t ; / C o l u m n & g t ; & l t ; L a y e d O u t & g t ; t r u e & l t ; / L a y e d O u t & g t ; & l t ; W a s U I I n v i s i b l e & g t ; t r u e & l t ; / W a s U I I n v i s i b l e & g t ; & l t ; / a : V a l u e & g t ; & l t ; / a : K e y V a l u e O f D i a g r a m O b j e c t K e y a n y T y p e z b w N T n L X & g t ; & l t ; a : K e y V a l u e O f D i a g r a m O b j e c t K e y a n y T y p e z b w N T n L X & g t ; & l t ; a : K e y & g t ; & l t ; K e y & g t ; M e a s u r e s \ S u m   o f   D i a b e t e s 1 1   2 \ T a g I n f o \ F o r m u l a & l t ; / K e y & g t ; & l t ; / a : K e y & g t ; & l t ; a : V a l u e   i : t y p e = " M e a s u r e G r i d V i e w S t a t e I D i a g r a m T a g A d d i t i o n a l I n f o " / & g t ; & l t ; / a : K e y V a l u e O f D i a g r a m O b j e c t K e y a n y T y p e z b w N T n L X & g t ; & l t ; a : K e y V a l u e O f D i a g r a m O b j e c t K e y a n y T y p e z b w N T n L X & g t ; & l t ; a : K e y & g t ; & l t ; K e y & g t ; M e a s u r e s \ S u m   o f   D i a b e t e s 1 1   2 \ T a g I n f o \ V a l u e & l t ; / K e y & g t ; & l t ; / a : K e y & g t ; & l t ; a : V a l u e   i : t y p e = " M e a s u r e G r i d V i e w S t a t e I D i a g r a m T a g A d d i t i o n a l I n f o " / & g t ; & l t ; / a : K e y V a l u e O f D i a g r a m O b j e c t K e y a n y T y p e z b w N T n L X & g t ; & l t ; a : K e y V a l u e O f D i a g r a m O b j e c t K e y a n y T y p e z b w N T n L X & g t ; & l t ; a : K e y & g t ; & l t ; K e y & g t ; M e a s u r e s \ S u m   o f   D r u g s     a l c o h o l   a b u s e 1 3   2 & l t ; / K e y & g t ; & l t ; / a : K e y & g t ; & l t ; a : V a l u e   i : t y p e = " M e a s u r e G r i d N o d e V i e w S t a t e " & g t ; & l t ; C o l u m n & g t ; 2 8 & l t ; / C o l u m n & g t ; & l t ; L a y e d O u t & g t ; t r u e & l t ; / L a y e d O u t & g t ; & l t ; W a s U I I n v i s i b l e & g t ; t r u e & l t ; / W a s U I I n v i s i b l e & g t ; & l t ; / a : V a l u e & g t ; & l t ; / a : K e y V a l u e O f D i a g r a m O b j e c t K e y a n y T y p e z b w N T n L X & g t ; & l t ; a : K e y V a l u e O f D i a g r a m O b j e c t K e y a n y T y p e z b w N T n L X & g t ; & l t ; a : K e y & g t ; & l t ; K e y & g t ; M e a s u r e s \ S u m   o f   D r u g s     a l c o h o l   a b u s e 1 3   2 \ T a g I n f o \ F o r m u l a & l t ; / K e y & g t ; & l t ; / a : K e y & g t ; & l t ; a : V a l u e   i : t y p e = " M e a s u r e G r i d V i e w S t a t e I D i a g r a m T a g A d d i t i o n a l I n f o " / & g t ; & l t ; / a : K e y V a l u e O f D i a g r a m O b j e c t K e y a n y T y p e z b w N T n L X & g t ; & l t ; a : K e y V a l u e O f D i a g r a m O b j e c t K e y a n y T y p e z b w N T n L X & g t ; & l t ; a : K e y & g t ; & l t ; K e y & g t ; M e a s u r e s \ S u m   o f   D r u g s     a l c o h o l   a b u s e 1 3   2 \ T a g I n f o \ V a l u e & l t ; / K e y & g t ; & l t ; / a : K e y & g t ; & l t ; a : V a l u e   i : t y p e = " M e a s u r e G r i d V i e w S t a t e I D i a g r a m T a g A d d i t i o n a l I n f o " / & g t ; & l t ; / a : K e y V a l u e O f D i a g r a m O b j e c t K e y a n y T y p e z b w N T n L X & g t ; & l t ; a : K e y V a l u e O f D i a g r a m O b j e c t K e y a n y T y p e z b w N T n L X & g t ; & l t ; a : K e y & g t ; & l t ; K e y & g t ; M e a s u r e s \ S u m   o f   E n v i r o n m e n t a l   h a z a r d s 1 4   2 & l t ; / K e y & g t ; & l t ; / a : K e y & g t ; & l t ; a : V a l u e   i : t y p e = " M e a s u r e G r i d N o d e V i e w S t a t e " & g t ; & l t ; C o l u m n & g t ; 2 9 & l t ; / C o l u m n & g t ; & l t ; L a y e d O u t & g t ; t r u e & l t ; / L a y e d O u t & g t ; & l t ; W a s U I I n v i s i b l e & g t ; t r u e & l t ; / W a s U I I n v i s i b l e & g t ; & l t ; / a : V a l u e & g t ; & l t ; / a : K e y V a l u e O f D i a g r a m O b j e c t K e y a n y T y p e z b w N T n L X & g t ; & l t ; a : K e y V a l u e O f D i a g r a m O b j e c t K e y a n y T y p e z b w N T n L X & g t ; & l t ; a : K e y & g t ; & l t ; K e y & g t ; M e a s u r e s \ S u m   o f   E n v i r o n m e n t a l   h a z a r d s 1 4   2 \ T a g I n f o \ F o r m u l a & l t ; / K e y & g t ; & l t ; / a : K e y & g t ; & l t ; a : V a l u e   i : t y p e = " M e a s u r e G r i d V i e w S t a t e I D i a g r a m T a g A d d i t i o n a l I n f o " / & g t ; & l t ; / a : K e y V a l u e O f D i a g r a m O b j e c t K e y a n y T y p e z b w N T n L X & g t ; & l t ; a : K e y V a l u e O f D i a g r a m O b j e c t K e y a n y T y p e z b w N T n L X & g t ; & l t ; a : K e y & g t ; & l t ; K e y & g t ; M e a s u r e s \ S u m   o f   E n v i r o n m e n t a l   h a z a r d s 1 4   2 \ T a g I n f o \ V a l u e & l t ; / K e y & g t ; & l t ; / a : K e y & g t ; & l t ; a : V a l u e   i : t y p e = " M e a s u r e G r i d V i e w S t a t e I D i a g r a m T a g A d d i t i o n a l I n f o " / & g t ; & l t ; / a : K e y V a l u e O f D i a g r a m O b j e c t K e y a n y T y p e z b w N T n L X & g t ; & l t ; a : K e y V a l u e O f D i a g r a m O b j e c t K e y a n y T y p e z b w N T n L X & g t ; & l t ; a : K e y & g t ; & l t ; K e y & g t ; M e a s u r e s \ S u m   o f   H e a r t   d i s e a s e     s t r o k e 5   2 & l t ; / K e y & g t ; & l t ; / a : K e y & g t ; & l t ; a : V a l u e   i : t y p e = " M e a s u r e G r i d N o d e V i e w S t a t e " & g t ; & l t ; C o l u m n & g t ; 2 0 & l t ; / C o l u m n & g t ; & l t ; L a y e d O u t & g t ; t r u e & l t ; / L a y e d O u t & g t ; & l t ; W a s U I I n v i s i b l e & g t ; t r u e & l t ; / W a s U I I n v i s i b l e & g t ; & l t ; / a : V a l u e & g t ; & l t ; / a : K e y V a l u e O f D i a g r a m O b j e c t K e y a n y T y p e z b w N T n L X & g t ; & l t ; a : K e y V a l u e O f D i a g r a m O b j e c t K e y a n y T y p e z b w N T n L X & g t ; & l t ; a : K e y & g t ; & l t ; K e y & g t ; M e a s u r e s \ S u m   o f   H e a r t   d i s e a s e     s t r o k e 5   2 \ T a g I n f o \ F o r m u l a & l t ; / K e y & g t ; & l t ; / a : K e y & g t ; & l t ; a : V a l u e   i : t y p e = " M e a s u r e G r i d V i e w S t a t e I D i a g r a m T a g A d d i t i o n a l I n f o " / & g t ; & l t ; / a : K e y V a l u e O f D i a g r a m O b j e c t K e y a n y T y p e z b w N T n L X & g t ; & l t ; a : K e y V a l u e O f D i a g r a m O b j e c t K e y a n y T y p e z b w N T n L X & g t ; & l t ; a : K e y & g t ; & l t ; K e y & g t ; M e a s u r e s \ S u m   o f   H e a r t   d i s e a s e     s t r o k e 5   2 \ T a g I n f o \ V a l u e & l t ; / K e y & g t ; & l t ; / a : K e y & g t ; & l t ; a : V a l u e   i : t y p e = " M e a s u r e G r i d V i e w S t a t e I D i a g r a m T a g A d d i t i o n a l I n f o " / & g t ; & l t ; / a : K e y V a l u e O f D i a g r a m O b j e c t K e y a n y T y p e z b w N T n L X & g t ; & l t ; a : K e y V a l u e O f D i a g r a m O b j e c t K e y a n y T y p e z b w N T n L X & g t ; & l t ; a : K e y & g t ; & l t ; K e y & g t ; M e a s u r e s \ S u m   o f   H I V A I D S     S e x u a l l y   T r a n s m i t t e d   D i s e a s e s   ( S T D s ) 7   2 & l t ; / K e y & g t ; & l t ; / a : K e y & g t ; & l t ; a : V a l u e   i : t y p e = " M e a s u r e G r i d N o d e V i e w S t a t e " & g t ; & l t ; C o l u m n & g t ; 2 2 & l t ; / C o l u m n & g t ; & l t ; L a y e d O u t & g t ; t r u e & l t ; / L a y e d O u t & g t ; & l t ; W a s U I I n v i s i b l e & g t ; t r u e & l t ; / W a s U I I n v i s i b l e & g t ; & l t ; / a : V a l u e & g t ; & l t ; / a : K e y V a l u e O f D i a g r a m O b j e c t K e y a n y T y p e z b w N T n L X & g t ; & l t ; a : K e y V a l u e O f D i a g r a m O b j e c t K e y a n y T y p e z b w N T n L X & g t ; & l t ; a : K e y & g t ; & l t ; K e y & g t ; M e a s u r e s \ S u m   o f   H I V A I D S     S e x u a l l y   T r a n s m i t t e d   D i s e a s e s   ( S T D s ) 7   2 \ T a g I n f o \ F o r m u l a & l t ; / K e y & g t ; & l t ; / a : K e y & g t ; & l t ; a : V a l u e   i : t y p e = " M e a s u r e G r i d V i e w S t a t e I D i a g r a m T a g A d d i t i o n a l I n f o " / & g t ; & l t ; / a : K e y V a l u e O f D i a g r a m O b j e c t K e y a n y T y p e z b w N T n L X & g t ; & l t ; a : K e y V a l u e O f D i a g r a m O b j e c t K e y a n y T y p e z b w N T n L X & g t ; & l t ; a : K e y & g t ; & l t ; K e y & g t ; M e a s u r e s \ S u m   o f   H I V A I D S     S e x u a l l y   T r a n s m i t t e d   D i s e a s e s   ( S T D s ) 7   2 \ T a g I n f o \ V a l u e & l t ; / K e y & g t ; & l t ; / a : K e y & g t ; & l t ; a : V a l u e   i : t y p e = " M e a s u r e G r i d V i e w S t a t e I D i a g r a m T a g A d d i t i o n a l I n f o " / & g t ; & l t ; / a : K e y V a l u e O f D i a g r a m O b j e c t K e y a n y T y p e z b w N T n L X & g t ; & l t ; a : K e y V a l u e O f D i a g r a m O b j e c t K e y a n y T y p e z b w N T n L X & g t ; & l t ; a : K e y & g t ; & l t ; K e y & g t ; M e a s u r e s \ S u m   o f   M e n t a l   h e a l t h   d e p r e s s i o n s u i c i d e 1 2   2 & l t ; / K e y & g t ; & l t ; / a : K e y & g t ; & l t ; a : V a l u e   i : t y p e = " M e a s u r e G r i d N o d e V i e w S t a t e " & g t ; & l t ; C o l u m n & g t ; 2 7 & l t ; / C o l u m n & g t ; & l t ; L a y e d O u t & g t ; t r u e & l t ; / L a y e d O u t & g t ; & l t ; W a s U I I n v i s i b l e & g t ; t r u e & l t ; / W a s U I I n v i s i b l e & g t ; & l t ; / a : V a l u e & g t ; & l t ; / a : K e y V a l u e O f D i a g r a m O b j e c t K e y a n y T y p e z b w N T n L X & g t ; & l t ; a : K e y V a l u e O f D i a g r a m O b j e c t K e y a n y T y p e z b w N T n L X & g t ; & l t ; a : K e y & g t ; & l t ; K e y & g t ; M e a s u r e s \ S u m   o f   M e n t a l   h e a l t h   d e p r e s s i o n s u i c i d e 1 2   2 \ T a g I n f o \ F o r m u l a & l t ; / K e y & g t ; & l t ; / a : K e y & g t ; & l t ; a : V a l u e   i : t y p e = " M e a s u r e G r i d V i e w S t a t e I D i a g r a m T a g A d d i t i o n a l I n f o " / & g t ; & l t ; / a : K e y V a l u e O f D i a g r a m O b j e c t K e y a n y T y p e z b w N T n L X & g t ; & l t ; a : K e y V a l u e O f D i a g r a m O b j e c t K e y a n y T y p e z b w N T n L X & g t ; & l t ; a : K e y & g t ; & l t ; K e y & g t ; M e a s u r e s \ S u m   o f   M e n t a l   h e a l t h   d e p r e s s i o n s u i c i d e 1 2   2 \ T a g I n f o \ V a l u e & l t ; / K e y & g t ; & l t ; / a : K e y & g t ; & l t ; a : V a l u e   i : t y p e = " M e a s u r e G r i d V i e w S t a t e I D i a g r a m T a g A d d i t i o n a l I n f o " / & g t ; & l t ; / a : K e y V a l u e O f D i a g r a m O b j e c t K e y a n y T y p e z b w N T n L X & g t ; & l t ; a : K e y V a l u e O f D i a g r a m O b j e c t K e y a n y T y p e z b w N T n L X & g t ; & l t ; a : K e y & g t ; & l t ; K e y & g t ; M e a s u r e s \ S u m   o f   O b e s i t y w e i g h t   l o s s   i s s u e s 1 5   2 & l t ; / K e y & g t ; & l t ; / a : K e y & g t ; & l t ; a : V a l u e   i : t y p e = " M e a s u r e G r i d N o d e V i e w S t a t e " & g t ; & l t ; C o l u m n & g t ; 3 0 & l t ; / C o l u m n & g t ; & l t ; L a y e d O u t & g t ; t r u e & l t ; / L a y e d O u t & g t ; & l t ; W a s U I I n v i s i b l e & g t ; t r u e & l t ; / W a s U I I n v i s i b l e & g t ; & l t ; / a : V a l u e & g t ; & l t ; / a : K e y V a l u e O f D i a g r a m O b j e c t K e y a n y T y p e z b w N T n L X & g t ; & l t ; a : K e y V a l u e O f D i a g r a m O b j e c t K e y a n y T y p e z b w N T n L X & g t ; & l t ; a : K e y & g t ; & l t ; K e y & g t ; M e a s u r e s \ S u m   o f   O b e s i t y w e i g h t   l o s s   i s s u e s 1 5   2 \ T a g I n f o \ F o r m u l a & l t ; / K e y & g t ; & l t ; / a : K e y & g t ; & l t ; a : V a l u e   i : t y p e = " M e a s u r e G r i d V i e w S t a t e I D i a g r a m T a g A d d i t i o n a l I n f o " / & g t ; & l t ; / a : K e y V a l u e O f D i a g r a m O b j e c t K e y a n y T y p e z b w N T n L X & g t ; & l t ; a : K e y V a l u e O f D i a g r a m O b j e c t K e y a n y T y p e z b w N T n L X & g t ; & l t ; a : K e y & g t ; & l t ; K e y & g t ; M e a s u r e s \ S u m   o f   O b e s i t y w e i g h t   l o s s   i s s u e s 1 5   2 \ T a g I n f o \ V a l u e & l t ; / K e y & g t ; & l t ; / a : K e y & g t ; & l t ; a : V a l u e   i : t y p e = " M e a s u r e G r i d V i e w S t a t e I D i a g r a m T a g A d d i t i o n a l I n f o " / & g t ; & l t ; / a : K e y V a l u e O f D i a g r a m O b j e c t K e y a n y T y p e z b w N T n L X & g t ; & l t ; a : K e y V a l u e O f D i a g r a m O b j e c t K e y a n y T y p e z b w N T n L X & g t ; & l t ; a : K e y & g t ; & l t ; K e y & g t ; M e a s u r e s \ S u m   o f   S a f e t y 6   2 & l t ; / K e y & g t ; & l t ; / a : K e y & g t ; & l t ; a : V a l u e   i : t y p e = " M e a s u r e G r i d N o d e V i e w S t a t e " & g t ; & l t ; C o l u m n & g t ; 2 1 & l t ; / C o l u m n & g t ; & l t ; L a y e d O u t & g t ; t r u e & l t ; / L a y e d O u t & g t ; & l t ; W a s U I I n v i s i b l e & g t ; t r u e & l t ; / W a s U I I n v i s i b l e & g t ; & l t ; / a : V a l u e & g t ; & l t ; / a : K e y V a l u e O f D i a g r a m O b j e c t K e y a n y T y p e z b w N T n L X & g t ; & l t ; a : K e y V a l u e O f D i a g r a m O b j e c t K e y a n y T y p e z b w N T n L X & g t ; & l t ; a : K e y & g t ; & l t ; K e y & g t ; M e a s u r e s \ S u m   o f   S a f e t y 6   2 \ T a g I n f o \ F o r m u l a & l t ; / K e y & g t ; & l t ; / a : K e y & g t ; & l t ; a : V a l u e   i : t y p e = " M e a s u r e G r i d V i e w S t a t e I D i a g r a m T a g A d d i t i o n a l I n f o " / & g t ; & l t ; / a : K e y V a l u e O f D i a g r a m O b j e c t K e y a n y T y p e z b w N T n L X & g t ; & l t ; a : K e y V a l u e O f D i a g r a m O b j e c t K e y a n y T y p e z b w N T n L X & g t ; & l t ; a : K e y & g t ; & l t ; K e y & g t ; M e a s u r e s \ S u m   o f   S a f e t y 6   2 \ T a g I n f o \ V a l u e & l t ; / K e y & g t ; & l t ; / a : K e y & g t ; & l t ; a : V a l u e   i : t y p e = " M e a s u r e G r i d V i e w S t a t e I D i a g r a m T a g A d d i t i o n a l I n f o " / & g t ; & l t ; / a : K e y V a l u e O f D i a g r a m O b j e c t K e y a n y T y p e z b w N T n L X & g t ; & l t ; a : K e y V a l u e O f D i a g r a m O b j e c t K e y a n y T y p e z b w N T n L X & g t ; & l t ; a : K e y & g t ; & l t ; K e y & g t ; M e a s u r e s \ S u m   o f   V a c c i n e   p r e v e n t a b l e   d i s e a s e s 8   2 & l t ; / K e y & g t ; & l t ; / a : K e y & g t ; & l t ; a : V a l u e   i : t y p e = " M e a s u r e G r i d N o d e V i e w S t a t e " & g t ; & l t ; C o l u m n & g t ; 2 3 & l t ; / C o l u m n & g t ; & l t ; L a y e d O u t & g t ; t r u e & l t ; / L a y e d O u t & g t ; & l t ; W a s U I I n v i s i b l e & g t ; t r u e & l t ; / W a s U I I n v i s i b l e & g t ; & l t ; / a : V a l u e & g t ; & l t ; / a : K e y V a l u e O f D i a g r a m O b j e c t K e y a n y T y p e z b w N T n L X & g t ; & l t ; a : K e y V a l u e O f D i a g r a m O b j e c t K e y a n y T y p e z b w N T n L X & g t ; & l t ; a : K e y & g t ; & l t ; K e y & g t ; M e a s u r e s \ S u m   o f   V a c c i n e   p r e v e n t a b l e   d i s e a s e s 8   2 \ T a g I n f o \ F o r m u l a & l t ; / K e y & g t ; & l t ; / a : K e y & g t ; & l t ; a : V a l u e   i : t y p e = " M e a s u r e G r i d V i e w S t a t e I D i a g r a m T a g A d d i t i o n a l I n f o " / & g t ; & l t ; / a : K e y V a l u e O f D i a g r a m O b j e c t K e y a n y T y p e z b w N T n L X & g t ; & l t ; a : K e y V a l u e O f D i a g r a m O b j e c t K e y a n y T y p e z b w N T n L X & g t ; & l t ; a : K e y & g t ; & l t ; K e y & g t ; M e a s u r e s \ S u m   o f   V a c c i n e   p r e v e n t a b l e   d i s e a s e s 8   2 \ T a g I n f o \ V a l u e & l t ; / K e y & g t ; & l t ; / a : K e y & g t ; & l t ; a : V a l u e   i : t y p e = " M e a s u r e G r i d V i e w S t a t e I D i a g r a m T a g A d d i t i o n a l I n f o " / & g t ; & l t ; / a : K e y V a l u e O f D i a g r a m O b j e c t K e y a n y T y p e z b w N T n L X & g t ; & l t ; a : K e y V a l u e O f D i a g r a m O b j e c t K e y a n y T y p e z b w N T n L X & g t ; & l t ; a : K e y & g t ; & l t ; K e y & g t ; M e a s u r e s \ S u m   o f   W o m e n  s   h e a l t h     w e l l n e s s 1 0   2 & l t ; / K e y & g t ; & l t ; / a : K e y & g t ; & l t ; a : V a l u e   i : t y p e = " M e a s u r e G r i d N o d e V i e w S t a t e " & g t ; & l t ; C o l u m n & g t ; 2 5 & l t ; / C o l u m n & g t ; & l t ; L a y e d O u t & g t ; t r u e & l t ; / L a y e d O u t & g t ; & l t ; W a s U I I n v i s i b l e & g t ; t r u e & l t ; / W a s U I I n v i s i b l e & g t ; & l t ; / a : V a l u e & g t ; & l t ; / a : K e y V a l u e O f D i a g r a m O b j e c t K e y a n y T y p e z b w N T n L X & g t ; & l t ; a : K e y V a l u e O f D i a g r a m O b j e c t K e y a n y T y p e z b w N T n L X & g t ; & l t ; a : K e y & g t ; & l t ; K e y & g t ; M e a s u r e s \ S u m   o f   W o m e n  s   h e a l t h     w e l l n e s s 1 0   2 \ T a g I n f o \ F o r m u l a & l t ; / K e y & g t ; & l t ; / a : K e y & g t ; & l t ; a : V a l u e   i : t y p e = " M e a s u r e G r i d V i e w S t a t e I D i a g r a m T a g A d d i t i o n a l I n f o " / & g t ; & l t ; / a : K e y V a l u e O f D i a g r a m O b j e c t K e y a n y T y p e z b w N T n L X & g t ; & l t ; a : K e y V a l u e O f D i a g r a m O b j e c t K e y a n y T y p e z b w N T n L X & g t ; & l t ; a : K e y & g t ; & l t ; K e y & g t ; M e a s u r e s \ S u m   o f   W o m e n  s   h e a l t h     w e l l n e s s 1 0   2 \ T a g I n f o \ V a l u e & l t ; / K e y & g t ; & l t ; / a : K e y & g t ; & l t ; a : V a l u e 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A s t h m a / l u n g   d i s e a s e & l t ; / K e y & g t ; & l t ; / a : K e y & g t ; & l t ; a : V a l u e   i : t y p e = " M e a s u r e G r i d N o d e V i e w S t a t e " & g t ; & l t ; C o l u m n & g t ; 1 & l t ; / C o l u m n & g t ; & l t ; L a y e d O u t & g t ; t r u e & l t ; / L a y e d O u t & g t ; & l t ; / a : V a l u e & g t ; & l t ; / a : K e y V a l u e O f D i a g r a m O b j e c t K e y a n y T y p e z b w N T n L X & g t ; & l t ; a : K e y V a l u e O f D i a g r a m O b j e c t K e y a n y T y p e z b w N T n L X & g t ; & l t ; a : K e y & g t ; & l t ; K e y & g t ; C o l u m n s \ C a n c e r & l t ; / K e y & g t ; & l t ; / a : K e y & g t ; & l t ; a : V a l u e   i : t y p e = " M e a s u r e G r i d N o d e V i e w S t a t e " & g t ; & l t ; C o l u m n & g t ; 2 & l t ; / C o l u m n & g t ; & l t ; L a y e d O u t & g t ; t r u e & l t ; / L a y e d O u t & g t ; & l t ; / a : V a l u e & g t ; & l t ; / a : K e y V a l u e O f D i a g r a m O b j e c t K e y a n y T y p e z b w N T n L X & g t ; & l t ; a : K e y V a l u e O f D i a g r a m O b j e c t K e y a n y T y p e z b w N T n L X & g t ; & l t ; a : K e y & g t ; & l t ; K e y & g t ; C o l u m n s \ H e a r t   d i s e a s e   & a m p ; a m p ;   s t r o k e & l t ; / K e y & g t ; & l t ; / a : K e y & g t ; & l t ; a : V a l u e   i : t y p e = " M e a s u r e G r i d N o d e V i e w S t a t e " & g t ; & l t ; C o l u m n & g t ; 3 & l t ; / C o l u m n & g t ; & l t ; L a y e d O u t & g t ; t r u e & l t ; / L a y e d O u t & g t ; & l t ; / a : V a l u e & g t ; & l t ; / a : K e y V a l u e O f D i a g r a m O b j e c t K e y a n y T y p e z b w N T n L X & g t ; & l t ; a : K e y V a l u e O f D i a g r a m O b j e c t K e y a n y T y p e z b w N T n L X & g t ; & l t ; a : K e y & g t ; & l t ; K e y & g t ; C o l u m n s \ S a f e t y & l t ; / K e y & g t ; & l t ; / a : K e y & g t ; & l t ; a : V a l u e   i : t y p e = " M e a s u r e G r i d N o d e V i e w S t a t e " & g t ; & l t ; C o l u m n & g t ; 4 & l t ; / C o l u m n & g t ; & l t ; L a y e d O u t & g t ; t r u e & l t ; / L a y e d O u t & g t ; & l t ; / a : V a l u e & g t ; & l t ; / a : K e y V a l u e O f D i a g r a m O b j e c t K e y a n y T y p e z b w N T n L X & g t ; & l t ; a : K e y V a l u e O f D i a g r a m O b j e c t K e y a n y T y p e z b w N T n L X & g t ; & l t ; a : K e y & g t ; & l t ; K e y & g t ; C o l u m n s \ H I V / A I D S   & a m p ; a m p ;   S e x u a l l y   T r a n s m i t t e d   D i s e a s e s   ( S T D s ) & l t ; / K e y & g t ; & l t ; / a : K e y & g t ; & l t ; a : V a l u e   i : t y p e = " M e a s u r e G r i d N o d e V i e w S t a t e " & g t ; & l t ; C o l u m n & g t ; 5 & l t ; / C o l u m n & g t ; & l t ; L a y e d O u t & g t ; t r u e & l t ; / L a y e d O u t & g t ; & l t ; / a : V a l u e & g t ; & l t ; / a : K e y V a l u e O f D i a g r a m O b j e c t K e y a n y T y p e z b w N T n L X & g t ; & l t ; a : K e y V a l u e O f D i a g r a m O b j e c t K e y a n y T y p e z b w N T n L X & g t ; & l t ; a : K e y & g t ; & l t ; K e y & g t ; C o l u m n s \ V a c c i n e   p r e v e n t a b l e   d i s e a s e s & l t ; / K e y & g t ; & l t ; / a : K e y & g t ; & l t ; a : V a l u e   i : t y p e = " M e a s u r e G r i d N o d e V i e w S t a t e " & g t ; & l t ; C o l u m n & g t ; 6 & l t ; / C o l u m n & g t ; & l t ; L a y e d O u t & g t ; t r u e & l t ; / L a y e d O u t & g t ; & l t ; / a : V a l u e & g t ; & l t ; / a : K e y V a l u e O f D i a g r a m O b j e c t K e y a n y T y p e z b w N T n L X & g t ; & l t ; a : K e y V a l u e O f D i a g r a m O b j e c t K e y a n y T y p e z b w N T n L X & g t ; & l t ; a : K e y & g t ; & l t ; K e y & g t ; C o l u m n s \ C h i l d   h e a l t h   & a m p ; a m p ;   w e l l n e s s & l t ; / K e y & g t ; & l t ; / a : K e y & g t ; & l t ; a : V a l u e   i : t y p e = " M e a s u r e G r i d N o d e V i e w S t a t e " & g t ; & l t ; C o l u m n & g t ; 7 & l t ; / C o l u m n & g t ; & l t ; L a y e d O u t & g t ; t r u e & l t ; / L a y e d O u t & g t ; & l t ; / a : V a l u e & g t ; & l t ; / a : K e y V a l u e O f D i a g r a m O b j e c t K e y a n y T y p e z b w N T n L X & g t ; & l t ; a : K e y V a l u e O f D i a g r a m O b j e c t K e y a n y T y p e z b w N T n L X & g t ; & l t ; a : K e y & g t ; & l t ; K e y & g t ; C o l u m n s \ W o m e n  s   h e a l t h   & a m p ; a m p ;   w e l l n e s s & l t ; / K e y & g t ; & l t ; / a : K e y & g t ; & l t ; a : V a l u e   i : t y p e = " M e a s u r e G r i d N o d e V i e w S t a t e " & g t ; & l t ; C o l u m n & g t ; 8 & l t ; / C o l u m n & g t ; & l t ; L a y e d O u t & g t ; t r u e & l t ; / L a y e d O u t & g t ; & l t ; / a : V a l u e & g t ; & l t ; / a : K e y V a l u e O f D i a g r a m O b j e c t K e y a n y T y p e z b w N T n L X & g t ; & l t ; a : K e y V a l u e O f D i a g r a m O b j e c t K e y a n y T y p e z b w N T n L X & g t ; & l t ; a : K e y & g t ; & l t ; K e y & g t ; C o l u m n s \ D i a b e t e s & l t ; / K e y & g t ; & l t ; / a : K e y & g t ; & l t ; a : V a l u e   i : t y p e = " M e a s u r e G r i d N o d e V i e w S t a t e " & g t ; & l t ; C o l u m n & g t ; 9 & l t ; / C o l u m n & g t ; & l t ; L a y e d O u t & g t ; t r u e & l t ; / L a y e d O u t & g t ; & l t ; / a : V a l u e & g t ; & l t ; / a : K e y V a l u e O f D i a g r a m O b j e c t K e y a n y T y p e z b w N T n L X & g t ; & l t ; a : K e y V a l u e O f D i a g r a m O b j e c t K e y a n y T y p e z b w N T n L X & g t ; & l t ; a : K e y & g t ; & l t ; K e y & g t ; C o l u m n s \ M e n t a l   h e a l t h   d e p r e s s i o n / s u i c i d e & l t ; / K e y & g t ; & l t ; / a : K e y & g t ; & l t ; a : V a l u e   i : t y p e = " M e a s u r e G r i d N o d e V i e w S t a t e " & g t ; & l t ; C o l u m n & g t ; 1 0 & l t ; / C o l u m n & g t ; & l t ; L a y e d O u t & g t ; t r u e & l t ; / L a y e d O u t & g t ; & l t ; / a : V a l u e & g t ; & l t ; / a : K e y V a l u e O f D i a g r a m O b j e c t K e y a n y T y p e z b w N T n L X & g t ; & l t ; a : K e y V a l u e O f D i a g r a m O b j e c t K e y a n y T y p e z b w N T n L X & g t ; & l t ; a : K e y & g t ; & l t ; K e y & g t ; C o l u m n s \ D r u g s   & a m p ; a m p ;   a l c o h o l   a b u s e & l t ; / K e y & g t ; & l t ; / a : K e y & g t ; & l t ; a : V a l u e   i : t y p e = " M e a s u r e G r i d N o d e V i e w S t a t e " & g t ; & l t ; C o l u m n & g t ; 1 1 & l t ; / C o l u m n & g t ; & l t ; L a y e d O u t & g t ; t r u e & l t ; / L a y e d O u t & g t ; & l t ; / a : V a l u e & g t ; & l t ; / a : K e y V a l u e O f D i a g r a m O b j e c t K e y a n y T y p e z b w N T n L X & g t ; & l t ; a : K e y V a l u e O f D i a g r a m O b j e c t K e y a n y T y p e z b w N T n L X & g t ; & l t ; a : K e y & g t ; & l t ; K e y & g t ; C o l u m n s \ E n v i r o n m e n t a l   h a z a r d s & l t ; / K e y & g t ; & l t ; / a : K e y & g t ; & l t ; a : V a l u e   i : t y p e = " M e a s u r e G r i d N o d e V i e w S t a t e " & g t ; & l t ; C o l u m n & g t ; 1 2 & l t ; / C o l u m n & g t ; & l t ; L a y e d O u t & g t ; t r u e & l t ; / L a y e d O u t & g t ; & l t ; / a : V a l u e & g t ; & l t ; / a : K e y V a l u e O f D i a g r a m O b j e c t K e y a n y T y p e z b w N T n L X & g t ; & l t ; a : K e y V a l u e O f D i a g r a m O b j e c t K e y a n y T y p e z b w N T n L X & g t ; & l t ; a : K e y & g t ; & l t ; K e y & g t ; C o l u m n s \ O b e s i t y / w e i g h t   l o s s   i s s u e s & l t ; / K e y & g t ; & l t ; / a : K e y & g t ; & l t ; a : V a l u e   i : t y p e = " M e a s u r e G r i d N o d e V i e w S t a t e " & g t ; & l t ; C o l u m n & g t ; 1 3 & l t ; / C o l u m n & g t ; & l t ; L a y e d O u t & g t ; t r u e & l t ; / L a y e d O u t & g t ; & l t ; / a : V a l u e & g t ; & l t ; / a : K e y V a l u e O f D i a g r a m O b j e c t K e y a n y T y p e z b w N T n L X & g t ; & l t ; a : K e y V a l u e O f D i a g r a m O b j e c t K e y a n y T y p e z b w N T n L X & g t ; & l t ; a : K e y & g t ; & l t ; K e y & g t ; C o l u m n s \ C o l u m n 1 & l t ; / K e y & g t ; & l t ; / a : K e y & g t ; & l t ; a : V a l u e   i : t y p e = " M e a s u r e G r i d N o d e V i e w S t a t e " & g t ; & l t ; C o l u m n & g t ; 1 4 & l t ; / C o l u m n & g t ; & l t ; L a y e d O u t & g t ; t r u e & l t ; / L a y e d O u t & g t ; & l t ; / a : V a l u e & g t ; & l t ; / a : K e y V a l u e O f D i a g r a m O b j e c t K e y a n y T y p e z b w N T n L X & g t ; & l t ; a : K e y V a l u e O f D i a g r a m O b j e c t K e y a n y T y p e z b w N T n L X & g t ; & l t ; a : K e y & g t ; & l t ; K e y & g t ; C o l u m n s \ C o u n t   o f   S e l e c t i o n & l t ; / K e y & g t ; & l t ; / a : K e y & g t ; & l t ; a : V a l u e   i : t y p e = " M e a s u r e G r i d N o d e V i e w S t a t e " & g t ; & l t ; C o l u m n & g t ; 1 5 & l t ; / C o l u m n & g t ; & l t ; L a y e d O u t & g t ; t r u e & l t ; / L a y e d O u t & g t ; & l t ; / a : V a l u e & g t ; & l t ; / a : K e y V a l u e O f D i a g r a m O b j e c t K e y a n y T y p e z b w N T n L X & g t ; & l t ; a : K e y V a l u e O f D i a g r a m O b j e c t K e y a n y T y p e z b w N T n L X & g t ; & l t ; a : K e y & g t ; & l t ; K e y & g t ; C o l u m n s \ W e i g h t & l t ; / K e y & g t ; & l t ; / a : K e y & g t ; & l t ; a : V a l u e   i : t y p e = " M e a s u r e G r i d N o d e V i e w S t a t e " & g t ; & l t ; C o l u m n & g t ; 1 6 & l t ; / C o l u m n & g t ; & l t ; L a y e d O u t & g t ; t r u e & l t ; / L a y e d O u t & g t ; & l t ; / a : V a l u e & g t ; & l t ; / a : K e y V a l u e O f D i a g r a m O b j e c t K e y a n y T y p e z b w N T n L X & g t ; & l t ; a : K e y V a l u e O f D i a g r a m O b j e c t K e y a n y T y p e z b w N T n L X & g t ; & l t ; a : K e y & g t ; & l t ; K e y & g t ; C o l u m n s \ C o l u m n 2 & l t ; / K e y & g t ; & l t ; / a : K e y & g t ; & l t ; a : V a l u e   i : t y p e = " M e a s u r e G r i d N o d e V i e w S t a t e " & g t ; & l t ; C o l u m n & g t ; 1 7 & l t ; / C o l u m n & g t ; & l t ; L a y e d O u t & g t ; t r u e & l t ; / L a y e d O u t & g t ; & l t ; / a : V a l u e & g t ; & l t ; / a : K e y V a l u e O f D i a g r a m O b j e c t K e y a n y T y p e z b w N T n L X & g t ; & l t ; a : K e y V a l u e O f D i a g r a m O b j e c t K e y a n y T y p e z b w N T n L X & g t ; & l t ; a : K e y & g t ; & l t ; K e y & g t ; C o l u m n s \ A s t h m a / l u n g   d i s e a s e 3 & l t ; / K e y & g t ; & l t ; / a : K e y & g t ; & l t ; a : V a l u e   i : t y p e = " M e a s u r e G r i d N o d e V i e w S t a t e " & g t ; & l t ; C o l u m n & g t ; 1 8 & l t ; / C o l u m n & g t ; & l t ; L a y e d O u t & g t ; t r u e & l t ; / L a y e d O u t & g t ; & l t ; / a : V a l u e & g t ; & l t ; / a : K e y V a l u e O f D i a g r a m O b j e c t K e y a n y T y p e z b w N T n L X & g t ; & l t ; a : K e y V a l u e O f D i a g r a m O b j e c t K e y a n y T y p e z b w N T n L X & g t ; & l t ; a : K e y & g t ; & l t ; K e y & g t ; C o l u m n s \ C a n c e r 4 & l t ; / K e y & g t ; & l t ; / a : K e y & g t ; & l t ; a : V a l u e   i : t y p e = " M e a s u r e G r i d N o d e V i e w S t a t e " & g t ; & l t ; C o l u m n & g t ; 1 9 & l t ; / C o l u m n & g t ; & l t ; L a y e d O u t & g t ; t r u e & l t ; / L a y e d O u t & g t ; & l t ; / a : V a l u e & g t ; & l t ; / a : K e y V a l u e O f D i a g r a m O b j e c t K e y a n y T y p e z b w N T n L X & g t ; & l t ; a : K e y V a l u e O f D i a g r a m O b j e c t K e y a n y T y p e z b w N T n L X & g t ; & l t ; a : K e y & g t ; & l t ; K e y & g t ; C o l u m n s \ H e a r t   d i s e a s e   & a m p ; a m p ;   s t r o k e 5 & l t ; / K e y & g t ; & l t ; / a : K e y & g t ; & l t ; a : V a l u e   i : t y p e = " M e a s u r e G r i d N o d e V i e w S t a t e " & g t ; & l t ; C o l u m n & g t ; 2 0 & l t ; / C o l u m n & g t ; & l t ; L a y e d O u t & g t ; t r u e & l t ; / L a y e d O u t & g t ; & l t ; / a : V a l u e & g t ; & l t ; / a : K e y V a l u e O f D i a g r a m O b j e c t K e y a n y T y p e z b w N T n L X & g t ; & l t ; a : K e y V a l u e O f D i a g r a m O b j e c t K e y a n y T y p e z b w N T n L X & g t ; & l t ; a : K e y & g t ; & l t ; K e y & g t ; C o l u m n s \ S a f e t y 6 & l t ; / K e y & g t ; & l t ; / a : K e y & g t ; & l t ; a : V a l u e   i : t y p e = " M e a s u r e G r i d N o d e V i e w S t a t e " & g t ; & l t ; C o l u m n & g t ; 2 1 & l t ; / C o l u m n & g t ; & l t ; L a y e d O u t & g t ; t r u e & l t ; / L a y e d O u t & g t ; & l t ; / a : V a l u e & g t ; & l t ; / a : K e y V a l u e O f D i a g r a m O b j e c t K e y a n y T y p e z b w N T n L X & g t ; & l t ; a : K e y V a l u e O f D i a g r a m O b j e c t K e y a n y T y p e z b w N T n L X & g t ; & l t ; a : K e y & g t ; & l t ; K e y & g t ; C o l u m n s \ H I V / A I D S   & a m p ; a m p ;   S e x u a l l y   T r a n s m i t t e d   D i s e a s e s   ( S T D s ) 7 & l t ; / K e y & g t ; & l t ; / a : K e y & g t ; & l t ; a : V a l u e   i : t y p e = " M e a s u r e G r i d N o d e V i e w S t a t e " & g t ; & l t ; C o l u m n & g t ; 2 2 & l t ; / C o l u m n & g t ; & l t ; L a y e d O u t & g t ; t r u e & l t ; / L a y e d O u t & g t ; & l t ; / a : V a l u e & g t ; & l t ; / a : K e y V a l u e O f D i a g r a m O b j e c t K e y a n y T y p e z b w N T n L X & g t ; & l t ; a : K e y V a l u e O f D i a g r a m O b j e c t K e y a n y T y p e z b w N T n L X & g t ; & l t ; a : K e y & g t ; & l t ; K e y & g t ; C o l u m n s \ V a c c i n e   p r e v e n t a b l e   d i s e a s e s 8 & l t ; / K e y & g t ; & l t ; / a : K e y & g t ; & l t ; a : V a l u e   i : t y p e = " M e a s u r e G r i d N o d e V i e w S t a t e " & g t ; & l t ; C o l u m n & g t ; 2 3 & l t ; / C o l u m n & g t ; & l t ; L a y e d O u t & g t ; t r u e & l t ; / L a y e d O u t & g t ; & l t ; / a : V a l u e & g t ; & l t ; / a : K e y V a l u e O f D i a g r a m O b j e c t K e y a n y T y p e z b w N T n L X & g t ; & l t ; a : K e y V a l u e O f D i a g r a m O b j e c t K e y a n y T y p e z b w N T n L X & g t ; & l t ; a : K e y & g t ; & l t ; K e y & g t ; C o l u m n s \ C h i l d   h e a l t h   & a m p ; a m p ;   w e l l n e s s 9 & l t ; / K e y & g t ; & l t ; / a : K e y & g t ; & l t ; a : V a l u e   i : t y p e = " M e a s u r e G r i d N o d e V i e w S t a t e " & g t ; & l t ; C o l u m n & g t ; 2 4 & l t ; / C o l u m n & g t ; & l t ; L a y e d O u t & g t ; t r u e & l t ; / L a y e d O u t & g t ; & l t ; / a : V a l u e & g t ; & l t ; / a : K e y V a l u e O f D i a g r a m O b j e c t K e y a n y T y p e z b w N T n L X & g t ; & l t ; a : K e y V a l u e O f D i a g r a m O b j e c t K e y a n y T y p e z b w N T n L X & g t ; & l t ; a : K e y & g t ; & l t ; K e y & g t ; C o l u m n s \ W o m e n  s   h e a l t h   & a m p ; a m p ;   w e l l n e s s 1 0 & l t ; / K e y & g t ; & l t ; / a : K e y & g t ; & l t ; a : V a l u e   i : t y p e = " M e a s u r e G r i d N o d e V i e w S t a t e " & g t ; & l t ; C o l u m n & g t ; 2 5 & l t ; / C o l u m n & g t ; & l t ; L a y e d O u t & g t ; t r u e & l t ; / L a y e d O u t & g t ; & l t ; / a : V a l u e & g t ; & l t ; / a : K e y V a l u e O f D i a g r a m O b j e c t K e y a n y T y p e z b w N T n L X & g t ; & l t ; a : K e y V a l u e O f D i a g r a m O b j e c t K e y a n y T y p e z b w N T n L X & g t ; & l t ; a : K e y & g t ; & l t ; K e y & g t ; C o l u m n s \ D i a b e t e s 1 1 & l t ; / K e y & g t ; & l t ; / a : K e y & g t ; & l t ; a : V a l u e   i : t y p e = " M e a s u r e G r i d N o d e V i e w S t a t e " & g t ; & l t ; C o l u m n & g t ; 2 6 & l t ; / C o l u m n & g t ; & l t ; L a y e d O u t & g t ; t r u e & l t ; / L a y e d O u t & g t ; & l t ; / a : V a l u e & g t ; & l t ; / a : K e y V a l u e O f D i a g r a m O b j e c t K e y a n y T y p e z b w N T n L X & g t ; & l t ; a : K e y V a l u e O f D i a g r a m O b j e c t K e y a n y T y p e z b w N T n L X & g t ; & l t ; a : K e y & g t ; & l t ; K e y & g t ; C o l u m n s \ M e n t a l   h e a l t h   d e p r e s s i o n / s u i c i d e 1 2 & l t ; / K e y & g t ; & l t ; / a : K e y & g t ; & l t ; a : V a l u e   i : t y p e = " M e a s u r e G r i d N o d e V i e w S t a t e " & g t ; & l t ; C o l u m n & g t ; 2 7 & l t ; / C o l u m n & g t ; & l t ; L a y e d O u t & g t ; t r u e & l t ; / L a y e d O u t & g t ; & l t ; / a : V a l u e & g t ; & l t ; / a : K e y V a l u e O f D i a g r a m O b j e c t K e y a n y T y p e z b w N T n L X & g t ; & l t ; a : K e y V a l u e O f D i a g r a m O b j e c t K e y a n y T y p e z b w N T n L X & g t ; & l t ; a : K e y & g t ; & l t ; K e y & g t ; C o l u m n s \ D r u g s   & a m p ; a m p ;   a l c o h o l   a b u s e 1 3 & l t ; / K e y & g t ; & l t ; / a : K e y & g t ; & l t ; a : V a l u e   i : t y p e = " M e a s u r e G r i d N o d e V i e w S t a t e " & g t ; & l t ; C o l u m n & g t ; 2 8 & l t ; / C o l u m n & g t ; & l t ; L a y e d O u t & g t ; t r u e & l t ; / L a y e d O u t & g t ; & l t ; / a : V a l u e & g t ; & l t ; / a : K e y V a l u e O f D i a g r a m O b j e c t K e y a n y T y p e z b w N T n L X & g t ; & l t ; a : K e y V a l u e O f D i a g r a m O b j e c t K e y a n y T y p e z b w N T n L X & g t ; & l t ; a : K e y & g t ; & l t ; K e y & g t ; C o l u m n s \ E n v i r o n m e n t a l   h a z a r d s 1 4 & l t ; / K e y & g t ; & l t ; / a : K e y & g t ; & l t ; a : V a l u e   i : t y p e = " M e a s u r e G r i d N o d e V i e w S t a t e " & g t ; & l t ; C o l u m n & g t ; 2 9 & l t ; / C o l u m n & g t ; & l t ; L a y e d O u t & g t ; t r u e & l t ; / L a y e d O u t & g t ; & l t ; / a : V a l u e & g t ; & l t ; / a : K e y V a l u e O f D i a g r a m O b j e c t K e y a n y T y p e z b w N T n L X & g t ; & l t ; a : K e y V a l u e O f D i a g r a m O b j e c t K e y a n y T y p e z b w N T n L X & g t ; & l t ; a : K e y & g t ; & l t ; K e y & g t ; C o l u m n s \ O b e s i t y / w e i g h t   l o s s   i s s u e s 1 5 & l t ; / K e y & g t ; & l t ; / a : K e y & g t ; & l t ; a : V a l u e   i : t y p e = " M e a s u r e G r i d N o d e V i e w S t a t e " & g t ; & l t ; C o l u m n & g t ; 3 0 & l t ; / C o l u m n & g t ; & l t ; L a y e d O u t & g t ; t r u e & l t ; / L a y e d O u t & g t ; & l t ; / a : V a l u e & g t ; & l t ; / a : K e y V a l u e O f D i a g r a m O b j e c t K e y a n y T y p e z b w N T n L X & g t ; & l t ; a : K e y V a l u e O f D i a g r a m O b j e c t K e y a n y T y p e z b w N T n L X & g t ; & l t ; a : K e y & g t ; & l t ; K e y & g t ; C o l u m n s \ C o l u m n 3 & l t ; / K e y & g t ; & l t ; / a : K e y & g t ; & l t ; a : V a l u e   i : t y p e = " M e a s u r e G r i d N o d e V i e w S t a t e " & g t ; & l t ; C o l u m n & g t ; 3 1 & l t ; / C o l u m n & g t ; & l t ; L a y e d O u t & g t ; t r u e & l t ; / L a y e d O u t & g t ; & l t ; / a : V a l u e & g t ; & l t ; / a : K e y V a l u e O f D i a g r a m O b j e c t K e y a n y T y p e z b w N T n L X & g t ; & l t ; a : K e y V a l u e O f D i a g r a m O b j e c t K e y a n y T y p e z b w N T n L X & g t ; & l t ; a : K e y & g t ; & l t ; K e y & g t ; C o l u m n s \ C o l u m n 4 & l t ; / K e y & g t ; & l t ; / a : K e y & g t ; & l t ; a : V a l u e   i : t y p e = " M e a s u r e G r i d N o d e V i e w S t a t e " & g t ; & l t ; C o l u m n & g t ; 3 2 & l t ; / C o l u m n & g t ; & l t ; L a y e d O u t & g t ; t r u e & l t ; / L a y e d O u t & g t ; & l t ; / a : V a l u e & g t ; & l t ; / a : K e y V a l u e O f D i a g r a m O b j e c t K e y a n y T y p e z b w N T n L X & g t ; & l t ; a : K e y V a l u e O f D i a g r a m O b j e c t K e y a n y T y p e z b w N T n L X & g t ; & l t ; a : K e y & g t ; & l t ; K e y & g t ; C o l u m n s \ O b s e r v e d & l t ; / K e y & g t ; & l t ; / a : K e y & g t ; & l t ; a : V a l u e   i : t y p e = " M e a s u r e G r i d N o d e V i e w S t a t e " & g t ; & l t ; C o l u m n & g t ; 3 3 & l t ; / C o l u m n & g t ; & l t ; L a y e d O u t & g t ; t r u e & l t ; / L a y e d O u t & g t ; & l t ; / a : V a l u e & g t ; & l t ; / a : K e y V a l u e O f D i a g r a m O b j e c t K e y a n y T y p e z b w N T n L X & g t ; & l t ; a : K e y V a l u e O f D i a g r a m O b j e c t K e y a n y T y p e z b w N T n L X & g t ; & l t ; a : K e y & g t ; & l t ; K e y & g t ; C o l u m n s \ E x p e c t e d & l t ; / K e y & g t ; & l t ; / a : K e y & g t ; & l t ; a : V a l u e   i : t y p e = " M e a s u r e G r i d N o d e V i e w S t a t e " & g t ; & l t ; C o l u m n & g t ; 3 4 & l t ; / C o l u m n & g t ; & l t ; L a y e d O u t & g t ; t r u e & l t ; / L a y e d O u t & g t ; & l t ; / a : V a l u e & g t ; & l t ; / a : K e y V a l u e O f D i a g r a m O b j e c t K e y a n y T y p e z b w N T n L X & g t ; & l t ; a : K e y V a l u e O f D i a g r a m O b j e c t K e y a n y T y p e z b w N T n L X & g t ; & l t ; a : K e y & g t ; & l t ; K e y & g t ; C o l u m n s \ C o l u m n 1 8 & l t ; / K e y & g t ; & l t ; / a : K e y & g t ; & l t ; a : V a l u e   i : t y p e = " M e a s u r e G r i d N o d e V i e w S t a t e " & g t ; & l t ; C o l u m n & g t ; 3 5 & l t ; / C o l u m n & g t ; & l t ; L a y e d O u t & g t ; t r u e & l t ; / L a y e d O u t & g t ; & l t ; / a : V a l u e & g t ; & l t ; / a : K e y V a l u e O f D i a g r a m O b j e c t K e y a n y T y p e z b w N T n L X & g t ; & l t ; a : K e y V a l u e O f D i a g r a m O b j e c t K e y a n y T y p e z b w N T n L X & g t ; & l t ; a : K e y & g t ; & l t ; K e y & g t ; C o l u m n s \ C o l u m n 5 & l t ; / K e y & g t ; & l t ; / a : K e y & g t ; & l t ; a : V a l u e   i : t y p e = " M e a s u r e G r i d N o d e V i e w S t a t e " & g t ; & l t ; C o l u m n & g t ; 3 6 & l t ; / C o l u m n & g t ; & l t ; L a y e d O u t & g t ; t r u e & l t ; / L a y e d O u t & g t ; & l t ; / a : V a l u e & g t ; & l t ; / a : K e y V a l u e O f D i a g r a m O b j e c t K e y a n y T y p e z b w N T n L X & g t ; & l t ; a : K e y V a l u e O f D i a g r a m O b j e c t K e y a n y T y p e z b w N T n L X & g t ; & l t ; a : K e y & g t ; & l t ; K e y & g t ; C o l u m n s \ I   i d e n t i f y   a s : & l t ; / K e y & g t ; & l t ; / a : K e y & g t ; & l t ; a : V a l u e   i : t y p e = " M e a s u r e G r i d N o d e V i e w S t a t e " & g t ; & l t ; C o l u m n & g t ; 3 7 & l t ; / C o l u m n & g t ; & l t ; L a y e d O u t & g t ; t r u e & l t ; / L a y e d O u t & g t ; & l t ; / a : V a l u e & g t ; & l t ; / a : K e y V a l u e O f D i a g r a m O b j e c t K e y a n y T y p e z b w N T n L X & g t ; & l t ; a : K e y V a l u e O f D i a g r a m O b j e c t K e y a n y T y p e z b w N T n L X & g t ; & l t ; a : K e y & g t ; & l t ; K e y & g t ; C o l u m n s \ W h a t   i s   y o u r   a g e ? & l t ; / K e y & g t ; & l t ; / a : K e y & g t ; & l t ; a : V a l u e   i : t y p e = " M e a s u r e G r i d N o d e V i e w S t a t e " & g t ; & l t ; C o l u m n & g t ; 3 8 & l t ; / C o l u m n & g t ; & l t ; L a y e d O u t & g t ; t r u e & l t ; / L a y e d O u t & g t ; & l t ; / a : V a l u e & g t ; & l t ; / a : K e y V a l u e O f D i a g r a m O b j e c t K e y a n y T y p e z b w N T n L X & g t ; & l t ; a : K e y V a l u e O f D i a g r a m O b j e c t K e y a n y T y p e z b w N T n L X & g t ; & l t ; a : K e y & g t ; & l t ; K e y & g t ; C o l u m n s \ C o u n t y   w h e r e   y o u   l i v e : & l t ; / K e y & g t ; & l t ; / a : K e y & g t ; & l t ; a : V a l u e   i : t y p e = " M e a s u r e G r i d N o d e V i e w S t a t e " & g t ; & l t ; C o l u m n & g t ; 3 9 & l t ; / C o l u m n & g t ; & l t ; L a y e d O u t & g t ; t r u e & l t ; / L a y e d O u t & g t ; & l t ; / a : V a l u e & g t ; & l t ; / a : K e y V a l u e O f D i a g r a m O b j e c t K e y a n y T y p e z b w N T n L X & g t ; & l t ; a : K e y V a l u e O f D i a g r a m O b j e c t K e y a n y T y p e z b w N T n L X & g t ; & l t ; a : K e y & g t ; & l t ; K e y & g t ; C o l u m n s \ T o w n   a n d   Z I P   c o d e   w h e r e   y o u   l i v e : & l t ; / K e y & g t ; & l t ; / a : K e y & g t ; & l t ; a : V a l u e   i : t y p e = " M e a s u r e G r i d N o d e V i e w S t a t e " & g t ; & l t ; C o l u m n & g t ; 4 0 & l t ; / C o l u m n & g t ; & l t ; L a y e d O u t & g t ; t r u e & l t ; / L a y e d O u t & g t ; & l t ; / a : V a l u e & g t ; & l t ; / a : K e y V a l u e O f D i a g r a m O b j e c t K e y a n y T y p e z b w N T n L X & g t ; & l t ; a : K e y V a l u e O f D i a g r a m O b j e c t K e y a n y T y p e z b w N T n L X & g t ; & l t ; a : K e y & g t ; & l t ; K e y & g t ; C o l u m n s \ W h a t   r a c e   d o   y o u   c o n s i d e r   y o u r s e l f ? & l t ; / K e y & g t ; & l t ; / a : K e y & g t ; & l t ; a : V a l u e   i : t y p e = " M e a s u r e G r i d N o d e V i e w S t a t e " & g t ; & l t ; C o l u m n & g t ; 4 1 & l t ; / C o l u m n & g t ; & l t ; L a y e d O u t & g t ; t r u e & l t ; / L a y e d O u t & g t ; & l t ; / a : V a l u e & g t ; & l t ; / a : K e y V a l u e O f D i a g r a m O b j e c t K e y a n y T y p e z b w N T n L X & g t ; & l t ; a : K e y V a l u e O f D i a g r a m O b j e c t K e y a n y T y p e z b w N T n L X & g t ; & l t ; a : K e y & g t ; & l t ; K e y & g t ; C o l u m n s \ A r e   y o u   H i s p a n i c   o r   L a t i n o ? & l t ; / K e y & g t ; & l t ; / a : K e y & g t ; & l t ; a : V a l u e   i : t y p e = " M e a s u r e G r i d N o d e V i e w S t a t e " & g t ; & l t ; C o l u m n & g t ; 4 2 & 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4 3 & 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4 4 & l t ; / C o l u m n & g t ; & l t ; L a y e d O u t & g t ; t r u e & l t ; / L a y e d O u t & g t ; & l t ; / a : V a l u e & g t ; & l t ; / a : K e y V a l u e O f D i a g r a m O b j e c t K e y a n y T y p e z b w N T n L X & g t ; & l t ; a : K e y V a l u e O f D i a g r a m O b j e c t K e y a n y T y p e z b w N T n L X & g t ; & l t ; a : K e y & g t ; & l t ; K e y & g t ; C o l u m n s \ W h a t   i s   y o u r   h i g h e s t   l e v e l   o f   e d u c a t i o n ? & l t ; / K e y & g t ; & l t ; / a : K e y & g t ; & l t ; a : V a l u e   i : t y p e = " M e a s u r e G r i d N o d e V i e w S t a t e " & g t ; & l t ; C o l u m n & g t ; 4 5 & l t ; / C o l u m n & g t ; & l t ; L a y e d O u t & g t ; t r u e & l t ; / L a y e d O u t & g t ; & l t ; / a : V a l u e & g t ; & l t ; / a : K e y V a l u e O f D i a g r a m O b j e c t K e y a n y T y p e z b w N T n L X & g t ; & l t ; a : K e y V a l u e O f D i a g r a m O b j e c t K e y a n y T y p e z b w N T n L X & g t ; & l t ; a : K e y & g t ; & l t ; K e y & g t ; C o l u m n s \ W h a t   i s   y o u r   c u r r e n t   e m p l o y m e n t   s t a t u s ? & l t ; / K e y & g t ; & l t ; / a : K e y & g t ; & l t ; a : V a l u e   i : t y p e = " M e a s u r e G r i d N o d e V i e w S t a t e " & g t ; & l t ; C o l u m n & g t ; 4 6 & l t ; / C o l u m n & g t ; & l t ; L a y e d O u t & g t ; t r u e & l t ; / L a y e d O u t & g t ; & l t ; / a : V a l u e & g t ; & l t ; / a : K e y V a l u e O f D i a g r a m O b j e c t K e y a n y T y p e z b w N T n L X & g t ; & l t ; a : K e y V a l u e O f D i a g r a m O b j e c t K e y a n y T y p e z b w N T n L X & g t ; & l t ; a : K e y & g t ; & l t ; K e y & g t ; C o l u m n s \ D o   y o u   c u r r e n t l y   h a v e   h e a l t h   i n s u r a n c e ? & l t ; / K e y & g t ; & l t ; / a : K e y & g t ; & l t ; a : V a l u e   i : t y p e = " M e a s u r e G r i d N o d e V i e w S t a t e " & g t ; & l t ; C o l u m n & g t ; 4 7 & l t ; / C o l u m n & g t ; & l t ; L a y e d O u t & g t ; t r u e & l t ; / L a y e d O u t & g t ; & l t ; / a : V a l u e & g t ; & l t ; / a : K e y V a l u e O f D i a g r a m O b j e c t K e y a n y T y p e z b w N T n L X & g t ; & l t ; a : K e y V a l u e O f D i a g r a m O b j e c t K e y a n y T y p e z b w N T n L X & g t ; & l t ; a : K e y & g t ; & l t ; K e y & g t ; C o l u m n s \ D o   y o u   h a v e   a   s m a r t   p h o n e ? & l t ; / K e y & g t ; & l t ; / a : K e y & g t ; & l t ; a : V a l u e   i : t y p e = " M e a s u r e G r i d N o d e V i e w S t a t e " & g t ; & l t ; C o l u m n & g t ; 4 8 & l t ; / C o l u m n & g t ; & l t ; L a y e d O u t & g t ; t r u e & l t ; / L a y e d O u t & g t ; & l t ; / a : V a l u e & g t ; & l t ; / a : K e y V a l u e O f D i a g r a m O b j e c t K e y a n y T y p e z b w N T n L X & g t ; & l t ; a : K e y V a l u e O f D i a g r a m O b j e c t K e y a n y T y p e z b w N T n L X & g t ; & l t ; a : K e y & g t ; & l t ; K e y & g t ; L i n k s \ & a m p ; l t ; C o l u m n s \ S u m   o f   R e s p o n d e n t I D   2 & a m p ; g t ; - & a m p ; l t ; M e a s u r e s \ R e s p o n d e n t I D & a m p ; g t ; & l t ; / K e y & g t ; & l t ; / a : K e y & g t ; & l t ; a : V a l u e   i : t y p e = " M e a s u r e G r i d V i e w S t a t e I D i a g r a m L i n k " / & g t ; & l t ; / a : K e y V a l u e O f D i a g r a m O b j e c t K e y a n y T y p e z b w N T n L X & g t ; & l t ; a : K e y V a l u e O f D i a g r a m O b j e c t K e y a n y T y p e z b w N T n L X & g t ; & l t ; a : K e y & g t ; & l t ; K e y & g t ; L i n k s \ & a m p ; l t ; C o l u m n s \ S u m   o f   R e s p o n d e n t I D   2 & a m p ; g t ; - & a m p ; l t ; M e a s u r e s \ R e s p o n d e n t I D & a m p ; g t ; \ C O L U M N & l t ; / K e y & g t ; & l t ; / a : K e y & g t ; & l t ; a : V a l u e   i : t y p e = " M e a s u r e G r i d V i e w S t a t e I D i a g r a m L i n k E n d p o i n t " / & g t ; & l t ; / a : K e y V a l u e O f D i a g r a m O b j e c t K e y a n y T y p e z b w N T n L X & g t ; & l t ; a : K e y V a l u e O f D i a g r a m O b j e c t K e y a n y T y p e z b w N T n L X & g t ; & l t ; a : K e y & g t ; & l t ; K e y & g t ; L i n k s \ & a m p ; l t ; C o l u m n s \ S u m   o f   R e s p o n d e n t I D   2 & a m p ; g t ; - & a m p ; l t ; M e a s u r e s \ R e s p o n d e n t I D & a m p ; g t ; \ M E A S U R E & l t ; / K e y & g t ; & l t ; / a : K e y & g t ; & l t ; a : V a l u e   i : t y p e = " M e a s u r e G r i d V i e w S t a t e I D i a g r a m L i n k E n d p o i n t " / & g t ; & l t ; / a : K e y V a l u e O f D i a g r a m O b j e c t K e y a n y T y p e z b w N T n L X & g t ; & l t ; a : K e y V a l u e O f D i a g r a m O b j e c t K e y a n y T y p e z b w N T n L X & g t ; & l t ; a : K e y & g t ; & l t ; K e y & g t ; L i n k s \ & a m p ; l t ; C o l u m n s \ C o u n t   o f   R e s p o n d e n t I D   2 & a m p ; g t ; - & a m p ; l t ; M e a s u r e s \ R e s p o n d e n t I D & a m p ; g t ; & l t ; / K e y & g t ; & l t ; / a : K e y & g t ; & l t ; a : V a l u e   i : t y p e = " M e a s u r e G r i d V i e w S t a t e I D i a g r a m L i n k " / & g t ; & l t ; / a : K e y V a l u e O f D i a g r a m O b j e c t K e y a n y T y p e z b w N T n L X & g t ; & l t ; a : K e y V a l u e O f D i a g r a m O b j e c t K e y a n y T y p e z b w N T n L X & g t ; & l t ; a : K e y & g t ; & l t ; K e y & g t ; L i n k s \ & a m p ; l t ; C o l u m n s \ C o u n t   o f   R e s p o n d e n t I D   2 & a m p ; g t ; - & a m p ; l t ; M e a s u r e s \ R e s p o n d e n t I D & a m p ; g t ; \ C O L U M N & l t ; / K e y & g t ; & l t ; / a : K e y & g t ; & l t ; a : V a l u e   i : t y p e = " M e a s u r e G r i d V i e w S t a t e I D i a g r a m L i n k E n d p o i n t " / & g t ; & l t ; / a : K e y V a l u e O f D i a g r a m O b j e c t K e y a n y T y p e z b w N T n L X & g t ; & l t ; a : K e y V a l u e O f D i a g r a m O b j e c t K e y a n y T y p e z b w N T n L X & g t ; & l t ; a : K e y & g t ; & l t ; K e y & g t ; L i n k s \ & a m p ; l t ; C o l u m n s \ C o u n t   o f   R e s p o n d e n t I D   2 & a m p ; g t ; - & a m p ; l t ; M e a s u r e s \ R e s p o n d e n t I D & a m p ; g t ; \ M E A S U R E & l t ; / K e y & g t ; & l t ; / a : K e y & g t ; & l t ; a : V a l u e   i : t y p e = " M e a s u r e G r i d V i e w S t a t e I D i a g r a m L i n k E n d p o i n t " / & g t ; & l t ; / a : K e y V a l u e O f D i a g r a m O b j e c t K e y a n y T y p e z b w N T n L X & g t ; & l t ; a : K e y V a l u e O f D i a g r a m O b j e c t K e y a n y T y p e z b w N T n L X & g t ; & l t ; a : K e y & g t ; & l t ; K e y & g t ; L i n k s \ & a m p ; l t ; C o l u m n s \ S u m   o f   W h a t   i s   y o u r   a g e   2 & a m p ; g t ; - & a m p ; l t ; M e a s u r e s \ W h a t   i s   y o u r   a g e ? & a m p ; g t ; & l t ; / K e y & g t ; & l t ; / a : K e y & g t ; & l t ; a : V a l u e   i : t y p e = " M e a s u r e G r i d V i e w S t a t e I D i a g r a m L i n k " / & g t ; & l t ; / a : K e y V a l u e O f D i a g r a m O b j e c t K e y a n y T y p e z b w N T n L X & g t ; & l t ; a : K e y V a l u e O f D i a g r a m O b j e c t K e y a n y T y p e z b w N T n L X & g t ; & l t ; a : K e y & g t ; & l t ; K e y & g t ; L i n k s \ & a m p ; l t ; C o l u m n s \ S u m   o f   W h a t   i s   y o u r   a g e   2 & a m p ; g t ; - & a m p ; l t ; M e a s u r e s \ W h a t   i s   y o u r   a g e ? & a m p ; g t ; \ C O L U M N & l t ; / K e y & g t ; & l t ; / a : K e y & g t ; & l t ; a : V a l u e   i : t y p e = " M e a s u r e G r i d V i e w S t a t e I D i a g r a m L i n k E n d p o i n t " / & g t ; & l t ; / a : K e y V a l u e O f D i a g r a m O b j e c t K e y a n y T y p e z b w N T n L X & g t ; & l t ; a : K e y V a l u e O f D i a g r a m O b j e c t K e y a n y T y p e z b w N T n L X & g t ; & l t ; a : K e y & g t ; & l t ; K e y & g t ; L i n k s \ & a m p ; l t ; C o l u m n s \ S u m   o f   W h a t   i s   y o u r   a g e   2 & a m p ; g t ; - & a m p ; l t ; M e a s u r e s \ W h a t   i s   y o u r   a g e ? & a m p ; g t ; \ M E A S U R E & l t ; / K e y & g t ; & l t ; / a : K e y & g t ; & l t ; a : V a l u e   i : t y p e = " M e a s u r e G r i d V i e w S t a t e I D i a g r a m L i n k E n d p o i n t " / & g t ; & l t ; / a : K e y V a l u e O f D i a g r a m O b j e c t K e y a n y T y p e z b w N T n L X & g t ; & l t ; a : K e y V a l u e O f D i a g r a m O b j e c t K e y a n y T y p e z b w N T n L X & g t ; & l t ; a : K e y & g t ; & l t ; K e y & g t ; L i n k s \ & a m p ; l t ; C o l u m n s \ A v e r a g e   o f   W h a t   i s   y o u r   a g e   2 & a m p ; g t ; - & a m p ; l t ; M e a s u r e s \ W h a t   i s   y o u r   a g e ? & a m p ; g t ; & l t ; / K e y & g t ; & l t ; / a : K e y & g t ; & l t ; a : V a l u e   i : t y p e = " M e a s u r e G r i d V i e w S t a t e I D i a g r a m L i n k " / & g t ; & l t ; / a : K e y V a l u e O f D i a g r a m O b j e c t K e y a n y T y p e z b w N T n L X & g t ; & l t ; a : K e y V a l u e O f D i a g r a m O b j e c t K e y a n y T y p e z b w N T n L X & g t ; & l t ; a : K e y & g t ; & l t ; K e y & g t ; L i n k s \ & a m p ; l t ; C o l u m n s \ A v e r a g e   o f   W h a t   i s   y o u r   a g e   2 & a m p ; g t ; - & a m p ; l t ; M e a s u r e s \ W h a t   i s   y o u r   a g e ? & a m p ; g t ; \ C O L U M N & l t ; / K e y & g t ; & l t ; / a : K e y & g t ; & l t ; a : V a l u e   i : t y p e = " M e a s u r e G r i d V i e w S t a t e I D i a g r a m L i n k E n d p o i n t " / & g t ; & l t ; / a : K e y V a l u e O f D i a g r a m O b j e c t K e y a n y T y p e z b w N T n L X & g t ; & l t ; a : K e y V a l u e O f D i a g r a m O b j e c t K e y a n y T y p e z b w N T n L X & g t ; & l t ; a : K e y & g t ; & l t ; K e y & g t ; L i n k s \ & a m p ; l t ; C o l u m n s \ A v e r a g e   o f   W h a t   i s   y o u r   a g e   2 & a m p ; g t ; - & a m p ; l t ; M e a s u r e s \ W h a t   i s   y o u r   a g e ? & a m p ; g t ; \ M E A S U R E & l t ; / K e y & g t ; & l t ; / a : K e y & g t ; & l t ; a : V a l u e   i : t y p e = " M e a s u r e G r i d V i e w S t a t e I D i a g r a m L i n k E n d p o i n t " / & g t ; & l t ; / a : K e y V a l u e O f D i a g r a m O b j e c t K e y a n y T y p e z b w N T n L X & g t ; & l t ; a : K e y V a l u e O f D i a g r a m O b j e c t K e y a n y T y p e z b w N T n L X & g t ; & l t ; a : K e y & g t ; & l t ; K e y & g t ; L i n k s \ & a m p ; l t ; C o l u m n s \ S u m   o f   A s t h m a l u n g   d i s e a s e 3   2 & a m p ; g t ; - & a m p ; l t ; M e a s u r e s \ A s t h m a / l u n g   d i s e a s e 3 & a m p ; g t ; & l t ; / K e y & g t ; & l t ; / a : K e y & g t ; & l t ; a : V a l u e   i : t y p e = " M e a s u r e G r i d V i e w S t a t e I D i a g r a m L i n k " / & g t ; & l t ; / a : K e y V a l u e O f D i a g r a m O b j e c t K e y a n y T y p e z b w N T n L X & g t ; & l t ; a : K e y V a l u e O f D i a g r a m O b j e c t K e y a n y T y p e z b w N T n L X & g t ; & l t ; a : K e y & g t ; & l t ; K e y & g t ; L i n k s \ & a m p ; l t ; C o l u m n s \ S u m   o f   A s t h m a l u n g   d i s e a s e 3   2 & a m p ; g t ; - & a m p ; l t ; M e a s u r e s \ A s t h m a / l u n g   d i s e a s e 3 & a m p ; g t ; \ C O L U M N & l t ; / K e y & g t ; & l t ; / a : K e y & g t ; & l t ; a : V a l u e   i : t y p e = " M e a s u r e G r i d V i e w S t a t e I D i a g r a m L i n k E n d p o i n t " / & g t ; & l t ; / a : K e y V a l u e O f D i a g r a m O b j e c t K e y a n y T y p e z b w N T n L X & g t ; & l t ; a : K e y V a l u e O f D i a g r a m O b j e c t K e y a n y T y p e z b w N T n L X & g t ; & l t ; a : K e y & g t ; & l t ; K e y & g t ; L i n k s \ & a m p ; l t ; C o l u m n s \ S u m   o f   A s t h m a l u n g   d i s e a s e 3   2 & a m p ; g t ; - & a m p ; l t ; M e a s u r e s \ A s t h m a / l u n g   d i s e a s e 3 & a m p ; g t ; \ M E A S U R E & l t ; / K e y & g t ; & l t ; / a : K e y & g t ; & l t ; a : V a l u e   i : t y p e = " M e a s u r e G r i d V i e w S t a t e I D i a g r a m L i n k E n d p o i n t " / & g t ; & l t ; / a : K e y V a l u e O f D i a g r a m O b j e c t K e y a n y T y p e z b w N T n L X & g t ; & l t ; a : K e y V a l u e O f D i a g r a m O b j e c t K e y a n y T y p e z b w N T n L X & g t ; & l t ; a : K e y & g t ; & l t ; K e y & g t ; L i n k s \ & a m p ; l t ; C o l u m n s \ S u m   o f   C a n c e r 4   2 & a m p ; g t ; - & a m p ; l t ; M e a s u r e s \ C a n c e r 4 & a m p ; g t ; & l t ; / K e y & g t ; & l t ; / a : K e y & g t ; & l t ; a : V a l u e   i : t y p e = " M e a s u r e G r i d V i e w S t a t e I D i a g r a m L i n k " / & g t ; & l t ; / a : K e y V a l u e O f D i a g r a m O b j e c t K e y a n y T y p e z b w N T n L X & g t ; & l t ; a : K e y V a l u e O f D i a g r a m O b j e c t K e y a n y T y p e z b w N T n L X & g t ; & l t ; a : K e y & g t ; & l t ; K e y & g t ; L i n k s \ & a m p ; l t ; C o l u m n s \ S u m   o f   C a n c e r 4   2 & a m p ; g t ; - & a m p ; l t ; M e a s u r e s \ C a n c e r 4 & a m p ; g t ; \ C O L U M N & l t ; / K e y & g t ; & l t ; / a : K e y & g t ; & l t ; a : V a l u e   i : t y p e = " M e a s u r e G r i d V i e w S t a t e I D i a g r a m L i n k E n d p o i n t " / & g t ; & l t ; / a : K e y V a l u e O f D i a g r a m O b j e c t K e y a n y T y p e z b w N T n L X & g t ; & l t ; a : K e y V a l u e O f D i a g r a m O b j e c t K e y a n y T y p e z b w N T n L X & g t ; & l t ; a : K e y & g t ; & l t ; K e y & g t ; L i n k s \ & a m p ; l t ; C o l u m n s \ S u m   o f   C a n c e r 4   2 & a m p ; g t ; - & a m p ; l t ; M e a s u r e s \ C a n c e r 4 & a m p ; g t ; \ M E A S U R E & l t ; / K e y & g t ; & l t ; / a : K e y & g t ; & l t ; a : V a l u e   i : t y p e = " M e a s u r e G r i d V i e w S t a t e I D i a g r a m L i n k E n d p o i n t " / & g t ; & l t ; / a : K e y V a l u e O f D i a g r a m O b j e c t K e y a n y T y p e z b w N T n L X & g t ; & l t ; a : K e y V a l u e O f D i a g r a m O b j e c t K e y a n y T y p e z b w N T n L X & g t ; & l t ; a : K e y & g t ; & l t ; K e y & g t ; L i n k s \ & a m p ; l t ; C o l u m n s \ S u m   o f   C h i l d   h e a l t h     w e l l n e s s 9   2 & a m p ; g t ; - & a m p ; l t ; M e a s u r e s \ C h i l d   h e a l t h   & a m p ; a m p ;   w e l l n e s s 9 & a m p ; g t ; & l t ; / K e y & g t ; & l t ; / a : K e y & g t ; & l t ; a : V a l u e   i : t y p e = " M e a s u r e G r i d V i e w S t a t e I D i a g r a m L i n k " / & g t ; & l t ; / a : K e y V a l u e O f D i a g r a m O b j e c t K e y a n y T y p e z b w N T n L X & g t ; & l t ; a : K e y V a l u e O f D i a g r a m O b j e c t K e y a n y T y p e z b w N T n L X & g t ; & l t ; a : K e y & g t ; & l t ; K e y & g t ; L i n k s \ & a m p ; l t ; C o l u m n s \ S u m   o f   C h i l d   h e a l t h     w e l l n e s s 9   2 & a m p ; g t ; - & a m p ; l t ; M e a s u r e s \ C h i l d   h e a l t h   & a m p ; a m p ;   w e l l n e s s 9 & a m p ; g t ; \ C O L U M N & l t ; / K e y & g t ; & l t ; / a : K e y & g t ; & l t ; a : V a l u e   i : t y p e = " M e a s u r e G r i d V i e w S t a t e I D i a g r a m L i n k E n d p o i n t " / & g t ; & l t ; / a : K e y V a l u e O f D i a g r a m O b j e c t K e y a n y T y p e z b w N T n L X & g t ; & l t ; a : K e y V a l u e O f D i a g r a m O b j e c t K e y a n y T y p e z b w N T n L X & g t ; & l t ; a : K e y & g t ; & l t ; K e y & g t ; L i n k s \ & a m p ; l t ; C o l u m n s \ S u m   o f   C h i l d   h e a l t h     w e l l n e s s 9   2 & a m p ; g t ; - & a m p ; l t ; M e a s u r e s \ C h i l d   h e a l t h   & a m p ; a m p ;   w e l l n e s s 9 & a m p ; g t ; \ M E A S U R E & l t ; / K e y & g t ; & l t ; / a : K e y & g t ; & l t ; a : V a l u e   i : t y p e = " M e a s u r e G r i d V i e w S t a t e I D i a g r a m L i n k E n d p o i n t " / & g t ; & l t ; / a : K e y V a l u e O f D i a g r a m O b j e c t K e y a n y T y p e z b w N T n L X & g t ; & l t ; a : K e y V a l u e O f D i a g r a m O b j e c t K e y a n y T y p e z b w N T n L X & g t ; & l t ; a : K e y & g t ; & l t ; K e y & g t ; L i n k s \ & a m p ; l t ; C o l u m n s \ C o u n t   o f   D i a b e t e s & a m p ; g t ; - & a m p ; l t ; M e a s u r e s \ D i a b e t e s & a m p ; g t ; & l t ; / K e y & g t ; & l t ; / a : K e y & g t ; & l t ; a : V a l u e   i : t y p e = " M e a s u r e G r i d V i e w S t a t e I D i a g r a m L i n k " / & g t ; & l t ; / a : K e y V a l u e O f D i a g r a m O b j e c t K e y a n y T y p e z b w N T n L X & g t ; & l t ; a : K e y V a l u e O f D i a g r a m O b j e c t K e y a n y T y p e z b w N T n L X & g t ; & l t ; a : K e y & g t ; & l t ; K e y & g t ; L i n k s \ & a m p ; l t ; C o l u m n s \ C o u n t   o f   D i a b e t e s & a m p ; g t ; - & a m p ; l t ; M e a s u r e s \ D i a b e t e s & a m p ; g t ; \ C O L U M N & l t ; / K e y & g t ; & l t ; / a : K e y & g t ; & l t ; a : V a l u e   i : t y p e = " M e a s u r e G r i d V i e w S t a t e I D i a g r a m L i n k E n d p o i n t " / & g t ; & l t ; / a : K e y V a l u e O f D i a g r a m O b j e c t K e y a n y T y p e z b w N T n L X & g t ; & l t ; a : K e y V a l u e O f D i a g r a m O b j e c t K e y a n y T y p e z b w N T n L X & g t ; & l t ; a : K e y & g t ; & l t ; K e y & g t ; L i n k s \ & a m p ; l t ; C o l u m n s \ C o u n t   o f   D i a b e t e s & a m p ; g t ; - & a m p ; l t ; M e a s u r e s \ D i a b e t e s & a m p ; g t ; \ M E A S U R E & l t ; / K e y & g t ; & l t ; / a : K e y & g t ; & l t ; a : V a l u e   i : t y p e = " M e a s u r e G r i d V i e w S t a t e I D i a g r a m L i n k E n d p o i n t " / & g t ; & l t ; / a : K e y V a l u e O f D i a g r a m O b j e c t K e y a n y T y p e z b w N T n L X & g t ; & l t ; a : K e y V a l u e O f D i a g r a m O b j e c t K e y a n y T y p e z b w N T n L X & g t ; & l t ; a : K e y & g t ; & l t ; K e y & g t ; L i n k s \ & a m p ; l t ; C o l u m n s \ C o u n t   o f   D r u g s     a l c o h o l   a b u s e & a m p ; g t ; - & a m p ; l t ; M e a s u r e s \ D r u g s   & a m p ; a m p ;   a l c o h o l   a b u s e & a m p ; g t ; & l t ; / K e y & g t ; & l t ; / a : K e y & g t ; & l t ; a : V a l u e   i : t y p e = " M e a s u r e G r i d V i e w S t a t e I D i a g r a m L i n k " / & g t ; & l t ; / a : K e y V a l u e O f D i a g r a m O b j e c t K e y a n y T y p e z b w N T n L X & g t ; & l t ; a : K e y V a l u e O f D i a g r a m O b j e c t K e y a n y T y p e z b w N T n L X & g t ; & l t ; a : K e y & g t ; & l t ; K e y & g t ; L i n k s \ & a m p ; l t ; C o l u m n s \ C o u n t   o f   D r u g s     a l c o h o l   a b u s e & a m p ; g t ; - & a m p ; l t ; M e a s u r e s \ D r u g s   & a m p ; a m p ;   a l c o h o l   a b u s e & a m p ; g t ; \ C O L U M N & l t ; / K e y & g t ; & l t ; / a : K e y & g t ; & l t ; a : V a l u e   i : t y p e = " M e a s u r e G r i d V i e w S t a t e I D i a g r a m L i n k E n d p o i n t " / & g t ; & l t ; / a : K e y V a l u e O f D i a g r a m O b j e c t K e y a n y T y p e z b w N T n L X & g t ; & l t ; a : K e y V a l u e O f D i a g r a m O b j e c t K e y a n y T y p e z b w N T n L X & g t ; & l t ; a : K e y & g t ; & l t ; K e y & g t ; L i n k s \ & a m p ; l t ; C o l u m n s \ C o u n t   o f   D r u g s     a l c o h o l   a b u s e & a m p ; g t ; - & a m p ; l t ; M e a s u r e s \ D r u g s   & a m p ; a m p ;   a l c o h o l   a b u s e & a m p ; g t ; \ M E A S U R E & l t ; / K e y & g t ; & l t ; / a : K e y & g t ; & l t ; a : V a l u e   i : t y p e = " M e a s u r e G r i d V i e w S t a t e I D i a g r a m L i n k E n d p o i n t " / & g t ; & l t ; / a : K e y V a l u e O f D i a g r a m O b j e c t K e y a n y T y p e z b w N T n L X & g t ; & l t ; a : K e y V a l u e O f D i a g r a m O b j e c t K e y a n y T y p e z b w N T n L X & g t ; & l t ; a : K e y & g t ; & l t ; K e y & g t ; L i n k s \ & a m p ; l t ; C o l u m n s \ S u m   o f   D i a b e t e s 1 1   2 & a m p ; g t ; - & a m p ; l t ; M e a s u r e s \ D i a b e t e s 1 1 & a m p ; g t ; & l t ; / K e y & g t ; & l t ; / a : K e y & g t ; & l t ; a : V a l u e   i : t y p e = " M e a s u r e G r i d V i e w S t a t e I D i a g r a m L i n k " / & g t ; & l t ; / a : K e y V a l u e O f D i a g r a m O b j e c t K e y a n y T y p e z b w N T n L X & g t ; & l t ; a : K e y V a l u e O f D i a g r a m O b j e c t K e y a n y T y p e z b w N T n L X & g t ; & l t ; a : K e y & g t ; & l t ; K e y & g t ; L i n k s \ & a m p ; l t ; C o l u m n s \ S u m   o f   D i a b e t e s 1 1   2 & a m p ; g t ; - & a m p ; l t ; M e a s u r e s \ D i a b e t e s 1 1 & a m p ; g t ; \ C O L U M N & l t ; / K e y & g t ; & l t ; / a : K e y & g t ; & l t ; a : V a l u e   i : t y p e = " M e a s u r e G r i d V i e w S t a t e I D i a g r a m L i n k E n d p o i n t " / & g t ; & l t ; / a : K e y V a l u e O f D i a g r a m O b j e c t K e y a n y T y p e z b w N T n L X & g t ; & l t ; a : K e y V a l u e O f D i a g r a m O b j e c t K e y a n y T y p e z b w N T n L X & g t ; & l t ; a : K e y & g t ; & l t ; K e y & g t ; L i n k s \ & a m p ; l t ; C o l u m n s \ S u m   o f   D i a b e t e s 1 1   2 & a m p ; g t ; - & a m p ; l t ; M e a s u r e s \ D i a b e t e s 1 1 & a m p ; g t ; \ M E A S U R E & l t ; / K e y & g t ; & l t ; / a : K e y & g t ; & l t ; a : V a l u e   i : t y p e = " M e a s u r e G r i d V i e w S t a t e I D i a g r a m L i n k E n d p o i n t " / & g t ; & l t ; / a : K e y V a l u e O f D i a g r a m O b j e c t K e y a n y T y p e z b w N T n L X & g t ; & l t ; a : K e y V a l u e O f D i a g r a m O b j e c t K e y a n y T y p e z b w N T n L X & g t ; & l t ; a : K e y & g t ; & l t ; K e y & g t ; L i n k s \ & a m p ; l t ; C o l u m n s \ S u m   o f   D r u g s     a l c o h o l   a b u s e 1 3   2 & a m p ; g t ; - & a m p ; l t ; M e a s u r e s \ D r u g s   & a m p ; a m p ;   a l c o h o l   a b u s e 1 3 & a m p ; g t ; & l t ; / K e y & g t ; & l t ; / a : K e y & g t ; & l t ; a : V a l u e   i : t y p e = " M e a s u r e G r i d V i e w S t a t e I D i a g r a m L i n k " / & g t ; & l t ; / a : K e y V a l u e O f D i a g r a m O b j e c t K e y a n y T y p e z b w N T n L X & g t ; & l t ; a : K e y V a l u e O f D i a g r a m O b j e c t K e y a n y T y p e z b w N T n L X & g t ; & l t ; a : K e y & g t ; & l t ; K e y & g t ; L i n k s \ & a m p ; l t ; C o l u m n s \ S u m   o f   D r u g s     a l c o h o l   a b u s e 1 3   2 & a m p ; g t ; - & a m p ; l t ; M e a s u r e s \ D r u g s   & a m p ; a m p ;   a l c o h o l   a b u s e 1 3 & a m p ; g t ; \ C O L U M N & l t ; / K e y & g t ; & l t ; / a : K e y & g t ; & l t ; a : V a l u e   i : t y p e = " M e a s u r e G r i d V i e w S t a t e I D i a g r a m L i n k E n d p o i n t " / & g t ; & l t ; / a : K e y V a l u e O f D i a g r a m O b j e c t K e y a n y T y p e z b w N T n L X & g t ; & l t ; a : K e y V a l u e O f D i a g r a m O b j e c t K e y a n y T y p e z b w N T n L X & g t ; & l t ; a : K e y & g t ; & l t ; K e y & g t ; L i n k s \ & a m p ; l t ; C o l u m n s \ S u m   o f   D r u g s     a l c o h o l   a b u s e 1 3   2 & a m p ; g t ; - & a m p ; l t ; M e a s u r e s \ D r u g s   & a m p ; a m p ;   a l c o h o l   a b u s e 1 3 & a m p ; g t ; \ M E A S U R E & l t ; / K e y & g t ; & l t ; / a : K e y & g t ; & l t ; a : V a l u e   i : t y p e = " M e a s u r e G r i d V i e w S t a t e I D i a g r a m L i n k E n d p o i n t " / & g t ; & l t ; / a : K e y V a l u e O f D i a g r a m O b j e c t K e y a n y T y p e z b w N T n L X & g t ; & l t ; a : K e y V a l u e O f D i a g r a m O b j e c t K e y a n y T y p e z b w N T n L X & g t ; & l t ; a : K e y & g t ; & l t ; K e y & g t ; L i n k s \ & a m p ; l t ; C o l u m n s \ S u m   o f   E n v i r o n m e n t a l   h a z a r d s 1 4   2 & a m p ; g t ; - & a m p ; l t ; M e a s u r e s \ E n v i r o n m e n t a l   h a z a r d s 1 4 & a m p ; g t ; & l t ; / K e y & g t ; & l t ; / a : K e y & g t ; & l t ; a : V a l u e   i : t y p e = " M e a s u r e G r i d V i e w S t a t e I D i a g r a m L i n k " / & g t ; & l t ; / a : K e y V a l u e O f D i a g r a m O b j e c t K e y a n y T y p e z b w N T n L X & g t ; & l t ; a : K e y V a l u e O f D i a g r a m O b j e c t K e y a n y T y p e z b w N T n L X & g t ; & l t ; a : K e y & g t ; & l t ; K e y & g t ; L i n k s \ & a m p ; l t ; C o l u m n s \ S u m   o f   E n v i r o n m e n t a l   h a z a r d s 1 4   2 & a m p ; g t ; - & a m p ; l t ; M e a s u r e s \ E n v i r o n m e n t a l   h a z a r d s 1 4 & a m p ; g t ; \ C O L U M N & l t ; / K e y & g t ; & l t ; / a : K e y & g t ; & l t ; a : V a l u e   i : t y p e = " M e a s u r e G r i d V i e w S t a t e I D i a g r a m L i n k E n d p o i n t " / & g t ; & l t ; / a : K e y V a l u e O f D i a g r a m O b j e c t K e y a n y T y p e z b w N T n L X & g t ; & l t ; a : K e y V a l u e O f D i a g r a m O b j e c t K e y a n y T y p e z b w N T n L X & g t ; & l t ; a : K e y & g t ; & l t ; K e y & g t ; L i n k s \ & a m p ; l t ; C o l u m n s \ S u m   o f   E n v i r o n m e n t a l   h a z a r d s 1 4   2 & a m p ; g t ; - & a m p ; l t ; M e a s u r e s \ E n v i r o n m e n t a l   h a z a r d s 1 4 & a m p ; g t ; \ M E A S U R E & l t ; / K e y & g t ; & l t ; / a : K e y & g t ; & l t ; a : V a l u e   i : t y p e = " M e a s u r e G r i d V i e w S t a t e I D i a g r a m L i n k E n d p o i n t " / & g t ; & l t ; / a : K e y V a l u e O f D i a g r a m O b j e c t K e y a n y T y p e z b w N T n L X & g t ; & l t ; a : K e y V a l u e O f D i a g r a m O b j e c t K e y a n y T y p e z b w N T n L X & g t ; & l t ; a : K e y & g t ; & l t ; K e y & g t ; L i n k s \ & a m p ; l t ; C o l u m n s \ S u m   o f   H e a r t   d i s e a s e     s t r o k e 5   2 & a m p ; g t ; - & a m p ; l t ; M e a s u r e s \ H e a r t   d i s e a s e   & a m p ; a m p ;   s t r o k e 5 & a m p ; g t ; & l t ; / K e y & g t ; & l t ; / a : K e y & g t ; & l t ; a : V a l u e   i : t y p e = " M e a s u r e G r i d V i e w S t a t e I D i a g r a m L i n k " / & g t ; & l t ; / a : K e y V a l u e O f D i a g r a m O b j e c t K e y a n y T y p e z b w N T n L X & g t ; & l t ; a : K e y V a l u e O f D i a g r a m O b j e c t K e y a n y T y p e z b w N T n L X & g t ; & l t ; a : K e y & g t ; & l t ; K e y & g t ; L i n k s \ & a m p ; l t ; C o l u m n s \ S u m   o f   H e a r t   d i s e a s e     s t r o k e 5   2 & a m p ; g t ; - & a m p ; l t ; M e a s u r e s \ H e a r t   d i s e a s e   & a m p ; a m p ;   s t r o k e 5 & a m p ; g t ; \ C O L U M N & l t ; / K e y & g t ; & l t ; / a : K e y & g t ; & l t ; a : V a l u e   i : t y p e = " M e a s u r e G r i d V i e w S t a t e I D i a g r a m L i n k E n d p o i n t " / & g t ; & l t ; / a : K e y V a l u e O f D i a g r a m O b j e c t K e y a n y T y p e z b w N T n L X & g t ; & l t ; a : K e y V a l u e O f D i a g r a m O b j e c t K e y a n y T y p e z b w N T n L X & g t ; & l t ; a : K e y & g t ; & l t ; K e y & g t ; L i n k s \ & a m p ; l t ; C o l u m n s \ S u m   o f   H e a r t   d i s e a s e     s t r o k e 5   2 & a m p ; g t ; - & a m p ; l t ; M e a s u r e s \ H e a r t   d i s e a s e   & a m p ; a m p ;   s t r o k e 5 & a m p ; g t ; \ M E A S U R E & l t ; / K e y & g t ; & l t ; / a : K e y & g t ; & l t ; a : V a l u e   i : t y p e = " M e a s u r e G r i d V i e w S t a t e I D i a g r a m L i n k E n d p o i n t " / & g t ; & l t ; / a : K e y V a l u e O f D i a g r a m O b j e c t K e y a n y T y p e z b w N T n L X & g t ; & l t ; a : K e y V a l u e O f D i a g r a m O b j e c t K e y a n y T y p e z b w N T n L X & g t ; & l t ; a : K e y & g t ; & l t ; K e y & g t ; L i n k s \ & a m p ; l t ; C o l u m n s \ S u m   o f   H I V A I D S     S e x u a l l y   T r a n s m i t t e d   D i s e a s e s   ( S T D s ) 7   2 & a m p ; g t ; - & a m p ; l t ; M e a s u r e s \ H I V / A I D S   & a m p ; a m p ;   S e x u a l l y   T r a n s m i t t e d   D i s e a s e s   ( S T D s ) 7 & a m p ; g t ; & l t ; / K e y & g t ; & l t ; / a : K e y & g t ; & l t ; a : V a l u e   i : t y p e = " M e a s u r e G r i d V i e w S t a t e I D i a g r a m L i n k " / & g t ; & l t ; / a : K e y V a l u e O f D i a g r a m O b j e c t K e y a n y T y p e z b w N T n L X & g t ; & l t ; a : K e y V a l u e O f D i a g r a m O b j e c t K e y a n y T y p e z b w N T n L X & g t ; & l t ; a : K e y & g t ; & l t ; K e y & g t ; L i n k s \ & a m p ; l t ; C o l u m n s \ S u m   o f   H I V A I D S     S e x u a l l y   T r a n s m i t t e d   D i s e a s e s   ( S T D s ) 7   2 & a m p ; g t ; - & a m p ; l t ; M e a s u r e s \ H I V / A I D S   & a m p ; a m p ;   S e x u a l l y   T r a n s m i t t e d   D i s e a s e s   ( S T D s ) 7 & a m p ; g t ; \ C O L U M N & l t ; / K e y & g t ; & l t ; / a : K e y & g t ; & l t ; a : V a l u e   i : t y p e = " M e a s u r e G r i d V i e w S t a t e I D i a g r a m L i n k E n d p o i n t " / & g t ; & l t ; / a : K e y V a l u e O f D i a g r a m O b j e c t K e y a n y T y p e z b w N T n L X & g t ; & l t ; a : K e y V a l u e O f D i a g r a m O b j e c t K e y a n y T y p e z b w N T n L X & g t ; & l t ; a : K e y & g t ; & l t ; K e y & g t ; L i n k s \ & a m p ; l t ; C o l u m n s \ S u m   o f   H I V A I D S     S e x u a l l y   T r a n s m i t t e d   D i s e a s e s   ( S T D s ) 7   2 & a m p ; g t ; - & a m p ; l t ; M e a s u r e s \ H I V / A I D S   & a m p ; a m p ;   S e x u a l l y   T r a n s m i t t e d   D i s e a s e s   ( S T D s ) 7 & a m p ; g t ; \ M E A S U R E & l t ; / K e y & g t ; & l t ; / a : K e y & g t ; & l t ; a : V a l u e   i : t y p e = " M e a s u r e G r i d V i e w S t a t e I D i a g r a m L i n k E n d p o i n t " / & g t ; & l t ; / a : K e y V a l u e O f D i a g r a m O b j e c t K e y a n y T y p e z b w N T n L X & g t ; & l t ; a : K e y V a l u e O f D i a g r a m O b j e c t K e y a n y T y p e z b w N T n L X & g t ; & l t ; a : K e y & g t ; & l t ; K e y & g t ; L i n k s \ & a m p ; l t ; C o l u m n s \ S u m   o f   M e n t a l   h e a l t h   d e p r e s s i o n s u i c i d e 1 2   2 & a m p ; g t ; - & a m p ; l t ; M e a s u r e s \ M e n t a l   h e a l t h   d e p r e s s i o n / s u i c i d e 1 2 & a m p ; g t ; & l t ; / K e y & g t ; & l t ; / a : K e y & g t ; & l t ; a : V a l u e   i : t y p e = " M e a s u r e G r i d V i e w S t a t e I D i a g r a m L i n k " / & g t ; & l t ; / a : K e y V a l u e O f D i a g r a m O b j e c t K e y a n y T y p e z b w N T n L X & g t ; & l t ; a : K e y V a l u e O f D i a g r a m O b j e c t K e y a n y T y p e z b w N T n L X & g t ; & l t ; a : K e y & g t ; & l t ; K e y & g t ; L i n k s \ & a m p ; l t ; C o l u m n s \ S u m   o f   M e n t a l   h e a l t h   d e p r e s s i o n s u i c i d e 1 2   2 & a m p ; g t ; - & a m p ; l t ; M e a s u r e s \ M e n t a l   h e a l t h   d e p r e s s i o n / s u i c i d e 1 2 & a m p ; g t ; \ C O L U M N & l t ; / K e y & g t ; & l t ; / a : K e y & g t ; & l t ; a : V a l u e   i : t y p e = " M e a s u r e G r i d V i e w S t a t e I D i a g r a m L i n k E n d p o i n t " / & g t ; & l t ; / a : K e y V a l u e O f D i a g r a m O b j e c t K e y a n y T y p e z b w N T n L X & g t ; & l t ; a : K e y V a l u e O f D i a g r a m O b j e c t K e y a n y T y p e z b w N T n L X & g t ; & l t ; a : K e y & g t ; & l t ; K e y & g t ; L i n k s \ & a m p ; l t ; C o l u m n s \ S u m   o f   M e n t a l   h e a l t h   d e p r e s s i o n s u i c i d e 1 2   2 & a m p ; g t ; - & a m p ; l t ; M e a s u r e s \ M e n t a l   h e a l t h   d e p r e s s i o n / s u i c i d e 1 2 & a m p ; g t ; \ M E A S U R E & l t ; / K e y & g t ; & l t ; / a : K e y & g t ; & l t ; a : V a l u e   i : t y p e = " M e a s u r e G r i d V i e w S t a t e I D i a g r a m L i n k E n d p o i n t " / & g t ; & l t ; / a : K e y V a l u e O f D i a g r a m O b j e c t K e y a n y T y p e z b w N T n L X & g t ; & l t ; a : K e y V a l u e O f D i a g r a m O b j e c t K e y a n y T y p e z b w N T n L X & g t ; & l t ; a : K e y & g t ; & l t ; K e y & g t ; L i n k s \ & a m p ; l t ; C o l u m n s \ S u m   o f   O b e s i t y w e i g h t   l o s s   i s s u e s 1 5   2 & a m p ; g t ; - & a m p ; l t ; M e a s u r e s \ O b e s i t y / w e i g h t   l o s s   i s s u e s 1 5 & a m p ; g t ; & l t ; / K e y & g t ; & l t ; / a : K e y & g t ; & l t ; a : V a l u e   i : t y p e = " M e a s u r e G r i d V i e w S t a t e I D i a g r a m L i n k " / & g t ; & l t ; / a : K e y V a l u e O f D i a g r a m O b j e c t K e y a n y T y p e z b w N T n L X & g t ; & l t ; a : K e y V a l u e O f D i a g r a m O b j e c t K e y a n y T y p e z b w N T n L X & g t ; & l t ; a : K e y & g t ; & l t ; K e y & g t ; L i n k s \ & a m p ; l t ; C o l u m n s \ S u m   o f   O b e s i t y w e i g h t   l o s s   i s s u e s 1 5   2 & a m p ; g t ; - & a m p ; l t ; M e a s u r e s \ O b e s i t y / w e i g h t   l o s s   i s s u e s 1 5 & a m p ; g t ; \ C O L U M N & l t ; / K e y & g t ; & l t ; / a : K e y & g t ; & l t ; a : V a l u e   i : t y p e = " M e a s u r e G r i d V i e w S t a t e I D i a g r a m L i n k E n d p o i n t " / & g t ; & l t ; / a : K e y V a l u e O f D i a g r a m O b j e c t K e y a n y T y p e z b w N T n L X & g t ; & l t ; a : K e y V a l u e O f D i a g r a m O b j e c t K e y a n y T y p e z b w N T n L X & g t ; & l t ; a : K e y & g t ; & l t ; K e y & g t ; L i n k s \ & a m p ; l t ; C o l u m n s \ S u m   o f   O b e s i t y w e i g h t   l o s s   i s s u e s 1 5   2 & a m p ; g t ; - & a m p ; l t ; M e a s u r e s \ O b e s i t y / w e i g h t   l o s s   i s s u e s 1 5 & a m p ; g t ; \ M E A S U R E & l t ; / K e y & g t ; & l t ; / a : K e y & g t ; & l t ; a : V a l u e   i : t y p e = " M e a s u r e G r i d V i e w S t a t e I D i a g r a m L i n k E n d p o i n t " / & g t ; & l t ; / a : K e y V a l u e O f D i a g r a m O b j e c t K e y a n y T y p e z b w N T n L X & g t ; & l t ; a : K e y V a l u e O f D i a g r a m O b j e c t K e y a n y T y p e z b w N T n L X & g t ; & l t ; a : K e y & g t ; & l t ; K e y & g t ; L i n k s \ & a m p ; l t ; C o l u m n s \ S u m   o f   S a f e t y 6   2 & a m p ; g t ; - & a m p ; l t ; M e a s u r e s \ S a f e t y 6 & a m p ; g t ; & l t ; / K e y & g t ; & l t ; / a : K e y & g t ; & l t ; a : V a l u e   i : t y p e = " M e a s u r e G r i d V i e w S t a t e I D i a g r a m L i n k " / & g t ; & l t ; / a : K e y V a l u e O f D i a g r a m O b j e c t K e y a n y T y p e z b w N T n L X & g t ; & l t ; a : K e y V a l u e O f D i a g r a m O b j e c t K e y a n y T y p e z b w N T n L X & g t ; & l t ; a : K e y & g t ; & l t ; K e y & g t ; L i n k s \ & a m p ; l t ; C o l u m n s \ S u m   o f   S a f e t y 6   2 & a m p ; g t ; - & a m p ; l t ; M e a s u r e s \ S a f e t y 6 & a m p ; g t ; \ C O L U M N & l t ; / K e y & g t ; & l t ; / a : K e y & g t ; & l t ; a : V a l u e   i : t y p e = " M e a s u r e G r i d V i e w S t a t e I D i a g r a m L i n k E n d p o i n t " / & g t ; & l t ; / a : K e y V a l u e O f D i a g r a m O b j e c t K e y a n y T y p e z b w N T n L X & g t ; & l t ; a : K e y V a l u e O f D i a g r a m O b j e c t K e y a n y T y p e z b w N T n L X & g t ; & l t ; a : K e y & g t ; & l t ; K e y & g t ; L i n k s \ & a m p ; l t ; C o l u m n s \ S u m   o f   S a f e t y 6   2 & a m p ; g t ; - & a m p ; l t ; M e a s u r e s \ S a f e t y 6 & a m p ; g t ; \ M E A S U R E & l t ; / K e y & g t ; & l t ; / a : K e y & g t ; & l t ; a : V a l u e   i : t y p e = " M e a s u r e G r i d V i e w S t a t e I D i a g r a m L i n k E n d p o i n t " / & g t ; & l t ; / a : K e y V a l u e O f D i a g r a m O b j e c t K e y a n y T y p e z b w N T n L X & g t ; & l t ; a : K e y V a l u e O f D i a g r a m O b j e c t K e y a n y T y p e z b w N T n L X & g t ; & l t ; a : K e y & g t ; & l t ; K e y & g t ; L i n k s \ & a m p ; l t ; C o l u m n s \ S u m   o f   V a c c i n e   p r e v e n t a b l e   d i s e a s e s 8   2 & a m p ; g t ; - & a m p ; l t ; M e a s u r e s \ V a c c i n e   p r e v e n t a b l e   d i s e a s e s 8 & a m p ; g t ; & l t ; / K e y & g t ; & l t ; / a : K e y & g t ; & l t ; a : V a l u e   i : t y p e = " M e a s u r e G r i d V i e w S t a t e I D i a g r a m L i n k " / & g t ; & l t ; / a : K e y V a l u e O f D i a g r a m O b j e c t K e y a n y T y p e z b w N T n L X & g t ; & l t ; a : K e y V a l u e O f D i a g r a m O b j e c t K e y a n y T y p e z b w N T n L X & g t ; & l t ; a : K e y & g t ; & l t ; K e y & g t ; L i n k s \ & a m p ; l t ; C o l u m n s \ S u m   o f   V a c c i n e   p r e v e n t a b l e   d i s e a s e s 8   2 & a m p ; g t ; - & a m p ; l t ; M e a s u r e s \ V a c c i n e   p r e v e n t a b l e   d i s e a s e s 8 & a m p ; g t ; \ C O L U M N & l t ; / K e y & g t ; & l t ; / a : K e y & g t ; & l t ; a : V a l u e   i : t y p e = " M e a s u r e G r i d V i e w S t a t e I D i a g r a m L i n k E n d p o i n t " / & g t ; & l t ; / a : K e y V a l u e O f D i a g r a m O b j e c t K e y a n y T y p e z b w N T n L X & g t ; & l t ; a : K e y V a l u e O f D i a g r a m O b j e c t K e y a n y T y p e z b w N T n L X & g t ; & l t ; a : K e y & g t ; & l t ; K e y & g t ; L i n k s \ & a m p ; l t ; C o l u m n s \ S u m   o f   V a c c i n e   p r e v e n t a b l e   d i s e a s e s 8   2 & a m p ; g t ; - & a m p ; l t ; M e a s u r e s \ V a c c i n e   p r e v e n t a b l e   d i s e a s e s 8 & a m p ; g t ; \ M E A S U R E & l t ; / K e y & g t ; & l t ; / a : K e y & g t ; & l t ; a : V a l u e   i : t y p e = " M e a s u r e G r i d V i e w S t a t e I D i a g r a m L i n k E n d p o i n t " / & g t ; & l t ; / a : K e y V a l u e O f D i a g r a m O b j e c t K e y a n y T y p e z b w N T n L X & g t ; & l t ; a : K e y V a l u e O f D i a g r a m O b j e c t K e y a n y T y p e z b w N T n L X & g t ; & l t ; a : K e y & g t ; & l t ; K e y & g t ; L i n k s \ & a m p ; l t ; C o l u m n s \ S u m   o f   W o m e n  s   h e a l t h     w e l l n e s s 1 0   2 & a m p ; g t ; - & a m p ; l t ; M e a s u r e s \ W o m e n  s   h e a l t h   & a m p ; a m p ;   w e l l n e s s 1 0 & a m p ; g t ; & l t ; / K e y & g t ; & l t ; / a : K e y & g t ; & l t ; a : V a l u e   i : t y p e = " M e a s u r e G r i d V i e w S t a t e I D i a g r a m L i n k " / & g t ; & l t ; / a : K e y V a l u e O f D i a g r a m O b j e c t K e y a n y T y p e z b w N T n L X & g t ; & l t ; a : K e y V a l u e O f D i a g r a m O b j e c t K e y a n y T y p e z b w N T n L X & g t ; & l t ; a : K e y & g t ; & l t ; K e y & g t ; L i n k s \ & a m p ; l t ; C o l u m n s \ S u m   o f   W o m e n  s   h e a l t h     w e l l n e s s 1 0   2 & a m p ; g t ; - & a m p ; l t ; M e a s u r e s \ W o m e n  s   h e a l t h   & a m p ; a m p ;   w e l l n e s s 1 0 & a m p ; g t ; \ C O L U M N & l t ; / K e y & g t ; & l t ; / a : K e y & g t ; & l t ; a : V a l u e   i : t y p e = " M e a s u r e G r i d V i e w S t a t e I D i a g r a m L i n k E n d p o i n t " / & g t ; & l t ; / a : K e y V a l u e O f D i a g r a m O b j e c t K e y a n y T y p e z b w N T n L X & g t ; & l t ; a : K e y V a l u e O f D i a g r a m O b j e c t K e y a n y T y p e z b w N T n L X & g t ; & l t ; a : K e y & g t ; & l t ; K e y & g t ; L i n k s \ & a m p ; l t ; C o l u m n s \ S u m   o f   W o m e n  s   h e a l t h     w e l l n e s s 1 0   2 & a m p ; g t ; - & a m p ; l t ; M e a s u r e s \ W o m e n  s   h e a l t h   & a m p ; a m p ;   w e l l n e s s 1 0 & a m p ; g t ; \ M E A S U R E & l t ; / K e y & g t ; & l t ; / a : K e y & g t ; & l t ; a : V a l u e   i : t y p e = " M e a s u r e G r i d V i e w S t a t e I D i a g r a m L i n k E n d p o i n t " / & g t ; & l t ; / a : K e y V a l u e O f D i a g r a m O b j e c t K e y a n y T y p e z b w N T n L X & g t ; & l t ; / V i e w S t a t e s & g t ; & l t ; / D i a g r a m M a n a g e r . S e r i a l i z a b l e D i a g r a m & g t ; & l t ; D i a g r a m M a n a g e r . S e r i a l i z a b l e D i a g r a m & g t ; & l t ; A d a p t e r   i : t y p e = " M e a s u r e D i a g r a m S a n d b o x A d a p t e r " & g t ; & l t ; T a b l e N a m e & g t ; P T   Q 4 & l t ; / T a b l e N a m e & g t ; & l t ; / A d a p t e r & g t ; & l t ; D i a g r a m T y p e & g t ; M e a s u r e D i a g r a m & l t ; / D i a g r a m T y p e & g t ; & l t ; D i s p l a y C o n t e x t 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 Q 4 & l t ; / T a b l e N a m e & g t ; & l t ; / K e y & g t ; & l t ; M a i n t a i n e r 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  4 & l t ; / K e y & g t ; & l t ; / D i a g r a m O b j e c t K e y & g t ; & l t ; D i a g r a m O b j e c t K e y & g t ; & l t ; K e y & g t ; M e a s u r e s \ S u m   o f   R e s p o n d e n t I D   4 \ T a g I n f o \ F o r m u l a & l t ; / K e y & g t ; & l t ; / D i a g r a m O b j e c t K e y & g t ; & l t ; D i a g r a m O b j e c t K e y & g t ; & l t ; K e y & g t ; M e a s u r e s \ S u m   o f   R e s p o n d e n t I D   4 \ T a g I n f o \ V a l u e & l t ; / K e y & g t ; & l t ; / D i a g r a m O b j e c t K e y & g t ; & l t ; D i a g r a m O b j e c t K e y & g t ; & l t ; K e y & g t ; M e a s u r e s \ C o u n t   o f   R e s p o n d e n t I D   4 & l t ; / K e y & g t ; & l t ; / D i a g r a m O b j e c t K e y & g t ; & l t ; D i a g r a m O b j e c t K e y & g t ; & l t ; K e y & g t ; M e a s u r e s \ C o u n t   o f   R e s p o n d e n t I D   4 \ T a g I n f o \ F o r m u l a & l t ; / K e y & g t ; & l t ; / D i a g r a m O b j e c t K e y & g t ; & l t ; D i a g r a m O b j e c t K e y & g t ; & l t ; K e y & g t ; M e a s u r e s \ C o u n t   o f   R e s p o n d e n t I D   4 \ T a g I n f o \ V a l u e & l t ; / K e y & g t ; & l t ; / D i a g r a m O b j e c t K e y & g t ; & l t ; D i a g r a m O b j e c t K e y & g t ; & l t ; K e y & g t ; M e a s u r e s \ S u m   o f   W h a t   i s   y o u r   a g e   4 & l t ; / K e y & g t ; & l t ; / D i a g r a m O b j e c t K e y & g t ; & l t ; D i a g r a m O b j e c t K e y & g t ; & l t ; K e y & g t ; M e a s u r e s \ S u m   o f   W h a t   i s   y o u r   a g e   4 \ T a g I n f o \ F o r m u l a & l t ; / K e y & g t ; & l t ; / D i a g r a m O b j e c t K e y & g t ; & l t ; D i a g r a m O b j e c t K e y & g t ; & l t ; K e y & g t ; M e a s u r e s \ S u m   o f   W h a t   i s   y o u r   a g e   4 \ T a g I n f o \ V a l u e & l t ; / K e y & g t ; & l t ; / D i a g r a m O b j e c t K e y & g t ; & l t ; D i a g r a m O b j e c t K e y & g t ; & l t ; K e y & g t ; M e a s u r e s \ A v e r a g e   o f   W h a t   i s   y o u r   a g e   4 & l t ; / K e y & g t ; & l t ; / D i a g r a m O b j e c t K e y & g t ; & l t ; D i a g r a m O b j e c t K e y & g t ; & l t ; K e y & g t ; M e a s u r e s \ A v e r a g e   o f   W h a t   i s   y o u r   a g e   4 \ T a g I n f o \ F o r m u l a & l t ; / K e y & g t ; & l t ; / D i a g r a m O b j e c t K e y & g t ; & l t ; D i a g r a m O b j e c t K e y & g t ; & l t ; K e y & g t ; M e a s u r e s \ A v e r a g e   o f   W h a t   i s   y o u r   a g e   4 \ T a g I n f o \ V a l u e & l t ; / K e y & g t ; & l t ; / D i a g r a m O b j e c t K e y & g t ; & l t ; D i a g r a m O b j e c t K e y & g t ; & l t ; K e y & g t ; M e a s u r e s \ S u m   o f   C l e a n   a i r     w a t e r 5 & l t ; / K e y & g t ; & l t ; / D i a g r a m O b j e c t K e y & g t ; & l t ; D i a g r a m O b j e c t K e y & g t ; & l t ; K e y & g t ; M e a s u r e s \ S u m   o f   C l e a n   a i r     w a t e r 5 \ T a g I n f o \ F o r m u l a & l t ; / K e y & g t ; & l t ; / D i a g r a m O b j e c t K e y & g t ; & l t ; D i a g r a m O b j e c t K e y & g t ; & l t ; K e y & g t ; M e a s u r e s \ S u m   o f   C l e a n   a i r     w a t e r 5 \ T a g I n f o \ V a l u e & l t ; / K e y & g t ; & l t ; / D i a g r a m O b j e c t K e y & g t ; & l t ; D i a g r a m O b j e c t K e y & g t ; & l t ; K e y & g t ; M e a s u r e s \ S u m   o f   D r u g     a l c o h o l   r e h a b i l i t a t i o n   s e r v i c e s 8 & l t ; / K e y & g t ; & l t ; / D i a g r a m O b j e c t K e y & g t ; & l t ; D i a g r a m O b j e c t K e y & g t ; & l t ; K e y & g t ; M e a s u r e s \ S u m   o f   D r u g     a l c o h o l   r e h a b i l i t a t i o n   s e r v i c e s 8 \ T a g I n f o \ F o r m u l a & l t ; / K e y & g t ; & l t ; / D i a g r a m O b j e c t K e y & g t ; & l t ; D i a g r a m O b j e c t K e y & g t ; & l t ; K e y & g t ; M e a s u r e s \ S u m   o f   D r u g     a l c o h o l   r e h a b i l i t a t i o n   s e r v i c e s 8 \ T a g I n f o \ V a l u e & l t ; / K e y & g t ; & l t ; / D i a g r a m O b j e c t K e y & g t ; & l t ; D i a g r a m O b j e c t K e y & g t ; & l t ; K e y & g t ; M e a s u r e s \ S u m   o f   H e a l t h i e r   f o o d   c h o i c e s 1 1 & l t ; / K e y & g t ; & l t ; / D i a g r a m O b j e c t K e y & g t ; & l t ; D i a g r a m O b j e c t K e y & g t ; & l t ; K e y & g t ; M e a s u r e s \ S u m   o f   H e a l t h i e r   f o o d   c h o i c e s 1 1 \ T a g I n f o \ F o r m u l a & l t ; / K e y & g t ; & l t ; / D i a g r a m O b j e c t K e y & g t ; & l t ; D i a g r a m O b j e c t K e y & g t ; & l t ; K e y & g t ; M e a s u r e s \ S u m   o f   H e a l t h i e r   f o o d   c h o i c e s 1 1 \ T a g I n f o \ V a l u e & l t ; / K e y & g t ; & l t ; / D i a g r a m O b j e c t K e y & g t ; & l t ; D i a g r a m O b j e c t K e y & g t ; & l t ; K e y & g t ; M e a s u r e s \ S u m   o f   J o b   o p p o r t u n i t i e s 1 4 & l t ; / K e y & g t ; & l t ; / D i a g r a m O b j e c t K e y & g t ; & l t ; D i a g r a m O b j e c t K e y & g t ; & l t ; K e y & g t ; M e a s u r e s \ S u m   o f   J o b   o p p o r t u n i t i e s 1 4 \ T a g I n f o \ F o r m u l a & l t ; / K e y & g t ; & l t ; / D i a g r a m O b j e c t K e y & g t ; & l t ; D i a g r a m O b j e c t K e y & g t ; & l t ; K e y & g t ; M e a s u r e s \ S u m   o f   J o b   o p p o r t u n i t i e s 1 4 \ T a g I n f o \ V a l u e & l t ; / K e y & g t ; & l t ; / D i a g r a m O b j e c t K e y & g t ; & l t ; D i a g r a m O b j e c t K e y & g t ; & l t ; K e y & g t ; M e a s u r e s \ S u m   o f   M e n t a l   h e a l t h   s e r v i c e s 6 & l t ; / K e y & g t ; & l t ; / D i a g r a m O b j e c t K e y & g t ; & l t ; D i a g r a m O b j e c t K e y & g t ; & l t ; K e y & g t ; M e a s u r e s \ S u m   o f   M e n t a l   h e a l t h   s e r v i c e s 6 \ T a g I n f o \ F o r m u l a & l t ; / K e y & g t ; & l t ; / D i a g r a m O b j e c t K e y & g t ; & l t ; D i a g r a m O b j e c t K e y & g t ; & l t ; K e y & g t ; M e a s u r e s \ S u m   o f   M e n t a l   h e a l t h   s e r v i c e s 6 \ T a g I n f o \ V a l u e & l t ; / K e y & g t ; & l t ; / D i a g r a m O b j e c t K e y & g t ; & l t ; D i a g r a m O b j e c t K e y & g t ; & l t ; K e y & g t ; M e a s u r e s \ S u m   o f   R e c r e a t i o n   f a c i l i t i e s 9 & l t ; / K e y & g t ; & l t ; / D i a g r a m O b j e c t K e y & g t ; & l t ; D i a g r a m O b j e c t K e y & g t ; & l t ; K e y & g t ; M e a s u r e s \ S u m   o f   R e c r e a t i o n   f a c i l i t i e s 9 \ T a g I n f o \ F o r m u l a & l t ; / K e y & g t ; & l t ; / D i a g r a m O b j e c t K e y & g t ; & l t ; D i a g r a m O b j e c t K e y & g t ; & l t ; K e y & g t ; M e a s u r e s \ S u m   o f   R e c r e a t i o n   f a c i l i t i e s 9 \ T a g I n f o \ V a l u e & l t ; / K e y & g t ; & l t ; / D i a g r a m O b j e c t K e y & g t ; & l t ; D i a g r a m O b j e c t K e y & g t ; & l t ; K e y & g t ; M e a s u r e s \ S u m   o f   S a f e   c h i l d c a r e   o p t i o n s 1 2 & l t ; / K e y & g t ; & l t ; / D i a g r a m O b j e c t K e y & g t ; & l t ; D i a g r a m O b j e c t K e y & g t ; & l t ; K e y & g t ; M e a s u r e s \ S u m   o f   S a f e   c h i l d c a r e   o p t i o n s 1 2 \ T a g I n f o \ F o r m u l a & l t ; / K e y & g t ; & l t ; / D i a g r a m O b j e c t K e y & g t ; & l t ; D i a g r a m O b j e c t K e y & g t ; & l t ; K e y & g t ; M e a s u r e s \ S u m   o f   S a f e   c h i l d c a r e   o p t i o n s 1 2 \ T a g I n f o \ V a l u e & l t ; / K e y & g t ; & l t ; / D i a g r a m O b j e c t K e y & g t ; & l t ; D i a g r a m O b j e c t K e y & g t ; & l t ; K e y & g t ; M e a s u r e s \ S u m   o f   S a f e   p l a c e s   t o   w a l k p l a y 1 5 & l t ; / K e y & g t ; & l t ; / D i a g r a m O b j e c t K e y & g t ; & l t ; D i a g r a m O b j e c t K e y & g t ; & l t ; K e y & g t ; M e a s u r e s \ S u m   o f   S a f e   p l a c e s   t o   w a l k p l a y 1 5 \ T a g I n f o \ F o r m u l a & l t ; / K e y & g t ; & l t ; / D i a g r a m O b j e c t K e y & g t ; & l t ; D i a g r a m O b j e c t K e y & g t ; & l t ; K e y & g t ; M e a s u r e s \ S u m   o f   S a f e   p l a c e s   t o   w a l k p l a y 1 5 \ T a g I n f o \ V a l u e & l t ; / K e y & g t ; & l t ; / D i a g r a m O b j e c t K e y & g t ; & l t ; D i a g r a m O b j e c t K e y & g t ; & l t ; K e y & g t ; M e a s u r e s \ S u m   o f   S a f e   w o r k s i t e s 1 6 & l t ; / K e y & g t ; & l t ; / D i a g r a m O b j e c t K e y & g t ; & l t ; D i a g r a m O b j e c t K e y & g t ; & l t ; K e y & g t ; M e a s u r e s \ S u m   o f   S a f e   w o r k s i t e s 1 6 \ T a g I n f o \ F o r m u l a & l t ; / K e y & g t ; & l t ; / D i a g r a m O b j e c t K e y & g t ; & l t ; D i a g r a m O b j e c t K e y & g t ; & l t ; K e y & g t ; M e a s u r e s \ S u m   o f   S a f e   w o r k s i t e s 1 6 \ T a g I n f o \ V a l u e & l t ; / K e y & g t ; & l t ; / D i a g r a m O b j e c t K e y & g t ; & l t ; D i a g r a m O b j e c t K e y & g t ; & l t ; K e y & g t ; M e a s u r e s \ S u m   o f   S m o k i n g   c e s s a t i o n   p r o g r a m s 7 & l t ; / K e y & g t ; & l t ; / D i a g r a m O b j e c t K e y & g t ; & l t ; D i a g r a m O b j e c t K e y & g t ; & l t ; K e y & g t ; M e a s u r e s \ S u m   o f   S m o k i n g   c e s s a t i o n   p r o g r a m s 7 \ T a g I n f o \ F o r m u l a & l t ; / K e y & g t ; & l t ; / D i a g r a m O b j e c t K e y & g t ; & l t ; D i a g r a m O b j e c t K e y & g t ; & l t ; K e y & g t ; M e a s u r e s \ S u m   o f   S m o k i n g   c e s s a t i o n   p r o g r a m s 7 \ T a g I n f o \ V a l u e & l t ; / K e y & g t ; & l t ; / D i a g r a m O b j e c t K e y & g t ; & l t ; D i a g r a m O b j e c t K e y & g t ; & l t ; K e y & g t ; M e a s u r e s \ S u m   o f   T r a n s p o r t a t i o n 1 0 & l t ; / K e y & g t ; & l t ; / D i a g r a m O b j e c t K e y & g t ; & l t ; D i a g r a m O b j e c t K e y & g t ; & l t ; K e y & g t ; M e a s u r e s \ S u m   o f   T r a n s p o r t a t i o n 1 0 \ T a g I n f o \ F o r m u l a & l t ; / K e y & g t ; & l t ; / D i a g r a m O b j e c t K e y & g t ; & l t ; D i a g r a m O b j e c t K e y & g t ; & l t ; K e y & g t ; M e a s u r e s \ S u m   o f   T r a n s p o r t a t i o n 1 0 \ T a g I n f o \ V a l u e & l t ; / K e y & g t ; & l t ; / D i a g r a m O b j e c t K e y & g t ; & l t ; D i a g r a m O b j e c t K e y & g t ; & l t ; K e y & g t ; M e a s u r e s \ S u m   o f   W e i g h t   l o s s   p r o g r a m s 1 3 & l t ; / K e y & g t ; & l t ; / D i a g r a m O b j e c t K e y & g t ; & l t ; D i a g r a m O b j e c t K e y & g t ; & l t ; K e y & g t ; M e a s u r e s \ S u m   o f   W e i g h t   l o s s   p r o g r a m s 1 3 \ T a g I n f o \ F o r m u l a & l t ; / K e y & g t ; & l t ; / D i a g r a m O b j e c t K e y & g t ; & l t ; D i a g r a m O b j e c t K e y & g t ; & l t ; K e y & g t ; M e a s u r e s \ S u m   o f   W e i g h t   l o s s   p r o g r a m s 1 3 \ T a g I n f o \ V a l u e & l t ; / K e y & g t ; & l t ; / D i a g r a m O b j e c t K e y & g t ; & l t ; D i a g r a m O b j e c t K e y & g t ; & l t ; K e y & g t ; C o l u m n s \ R e s p o n d e n t I D & l t ; / K e y & g t ; & l t ; / D i a g r a m O b j e c t K e y & g t ; & l t ; D i a g r a m O b j e c t K e y & g t ; & l t ; K e y & g t ; C o l u m n s \ C l e a n   a i r   & a m p ; a m p ;   w a t e r & l t ; / K e y & g t ; & l t ; / D i a g r a m O b j e c t K e y & g t ; & l t ; D i a g r a m O b j e c t K e y & g t ; & l t ; K e y & g t ; C o l u m n s \ M e n t a l   h e a l t h   s e r v i c e s & l t ; / K e y & g t ; & l t ; / D i a g r a m O b j e c t K e y & g t ; & l t ; D i a g r a m O b j e c t K e y & g t ; & l t ; K e y & g t ; C o l u m n s \ S m o k i n g   c e s s a t i o n   p r o g r a m s & l t ; / K e y & g t ; & l t ; / D i a g r a m O b j e c t K e y & g t ; & l t ; D i a g r a m O b j e c t K e y & g t ; & l t ; K e y & g t ; C o l u m n s \ D r u g   & a m p ; a m p ;   a l c o h o l   r e h a b i l i t a t i o n   s e r v i c e s & l t ; / K e y & g t ; & l t ; / D i a g r a m O b j e c t K e y & g t ; & l t ; D i a g r a m O b j e c t K e y & g t ; & l t ; K e y & g t ; C o l u m n s \ R e c r e a t i o n   f a c i l i t i e s & l t ; / K e y & g t ; & l t ; / D i a g r a m O b j e c t K e y & g t ; & l t ; D i a g r a m O b j e c t K e y & g t ; & l t ; K e y & g t ; C o l u m n s \ T r a n s p o r t a t i o n & l t ; / K e y & g t ; & l t ; / D i a g r a m O b j e c t K e y & g t ; & l t ; D i a g r a m O b j e c t K e y & g t ; & l t ; K e y & g t ; C o l u m n s \ H e a l t h i e r   f o o d   c h o i c e s & l t ; / K e y & g t ; & l t ; / D i a g r a m O b j e c t K e y & g t ; & l t ; D i a g r a m O b j e c t K e y & g t ; & l t ; K e y & g t ; C o l u m n s \ S a f e   c h i l d c a r e   o p t i o n s & l t ; / K e y & g t ; & l t ; / D i a g r a m O b j e c t K e y & g t ; & l t ; D i a g r a m O b j e c t K e y & g t ; & l t ; K e y & g t ; C o l u m n s \ W e i g h t   l o s s   p r o g r a m s & l t ; / K e y & g t ; & l t ; / D i a g r a m O b j e c t K e y & g t ; & l t ; D i a g r a m O b j e c t K e y & g t ; & l t ; K e y & g t ; C o l u m n s \ J o b   o p p o r t u n i t i e s & l t ; / K e y & g t ; & l t ; / D i a g r a m O b j e c t K e y & g t ; & l t ; D i a g r a m O b j e c t K e y & g t ; & l t ; K e y & g t ; C o l u m n s \ S a f e   p l a c e s   t o   w a l k / p l a y & l t ; / K e y & g t ; & l t ; / D i a g r a m O b j e c t K e y & g t ; & l t ; D i a g r a m O b j e c t K e y & g t ; & l t ; K e y & g t ; C o l u m n s \ S a f e   w o r k s i t e s & l t ; / K e y & g t ; & l t ; / D i a g r a m O b j e c t K e y & g t ; & l t ; D i a g r a m O b j e c t K e y & g t ; & l t ; K e y & g t ; C o l u m n s \ C o l u m n 1 & l t ; / K e y & g t ; & l t ; / D i a g r a m O b j e c t K e y & g t ; & l t ; D i a g r a m O b j e c t K e y & g t ; & l t ; K e y & g t ; C o l u m n s \ C o u n t   o f   S e l e c t i o n & l t ; / K e y & g t ; & l t ; / D i a g r a m O b j e c t K e y & g t ; & l t ; D i a g r a m O b j e c t K e y & g t ; & l t ; K e y & g t ; C o l u m n s \ W e i g h t & l t ; / K e y & g t ; & l t ; / D i a g r a m O b j e c t K e y & g t ; & l t ; D i a g r a m O b j e c t K e y & g t ; & l t ; K e y & g t ; C o l u m n s \ C o l u m n 2 & l t ; / K e y & g t ; & l t ; / D i a g r a m O b j e c t K e y & g t ; & l t ; D i a g r a m O b j e c t K e y & g t ; & l t ; K e y & g t ; C o l u m n s \ C l e a n   a i r   & a m p ; a m p ;   w a t e r 5 & l t ; / K e y & g t ; & l t ; / D i a g r a m O b j e c t K e y & g t ; & l t ; D i a g r a m O b j e c t K e y & g t ; & l t ; K e y & g t ; C o l u m n s \ M e n t a l   h e a l t h   s e r v i c e s 6 & l t ; / K e y & g t ; & l t ; / D i a g r a m O b j e c t K e y & g t ; & l t ; D i a g r a m O b j e c t K e y & g t ; & l t ; K e y & g t ; C o l u m n s \ S m o k i n g   c e s s a t i o n   p r o g r a m s 7 & l t ; / K e y & g t ; & l t ; / D i a g r a m O b j e c t K e y & g t ; & l t ; D i a g r a m O b j e c t K e y & g t ; & l t ; K e y & g t ; C o l u m n s \ D r u g   & a m p ; a m p ;   a l c o h o l   r e h a b i l i t a t i o n   s e r v i c e s 8 & l t ; / K e y & g t ; & l t ; / D i a g r a m O b j e c t K e y & g t ; & l t ; D i a g r a m O b j e c t K e y & g t ; & l t ; K e y & g t ; C o l u m n s \ R e c r e a t i o n   f a c i l i t i e s 9 & l t ; / K e y & g t ; & l t ; / D i a g r a m O b j e c t K e y & g t ; & l t ; D i a g r a m O b j e c t K e y & g t ; & l t ; K e y & g t ; C o l u m n s \ T r a n s p o r t a t i o n 1 0 & l t ; / K e y & g t ; & l t ; / D i a g r a m O b j e c t K e y & g t ; & l t ; D i a g r a m O b j e c t K e y & g t ; & l t ; K e y & g t ; C o l u m n s \ H e a l t h i e r   f o o d   c h o i c e s 1 1 & l t ; / K e y & g t ; & l t ; / D i a g r a m O b j e c t K e y & g t ; & l t ; D i a g r a m O b j e c t K e y & g t ; & l t ; K e y & g t ; C o l u m n s \ S a f e   c h i l d c a r e   o p t i o n s 1 2 & l t ; / K e y & g t ; & l t ; / D i a g r a m O b j e c t K e y & g t ; & l t ; D i a g r a m O b j e c t K e y & g t ; & l t ; K e y & g t ; C o l u m n s \ W e i g h t   l o s s   p r o g r a m s 1 3 & l t ; / K e y & g t ; & l t ; / D i a g r a m O b j e c t K e y & g t ; & l t ; D i a g r a m O b j e c t K e y & g t ; & l t ; K e y & g t ; C o l u m n s \ J o b   o p p o r t u n i t i e s 1 4 & l t ; / K e y & g t ; & l t ; / D i a g r a m O b j e c t K e y & g t ; & l t ; D i a g r a m O b j e c t K e y & g t ; & l t ; K e y & g t ; C o l u m n s \ S a f e   p l a c e s   t o   w a l k / p l a y 1 5 & l t ; / K e y & g t ; & l t ; / D i a g r a m O b j e c t K e y & g t ; & l t ; D i a g r a m O b j e c t K e y & g t ; & l t ; K e y & g t ; C o l u m n s \ S a f e   w o r k s i t e s 1 6 & l t ; / K e y & g t ; & l t ; / D i a g r a m O b j e c t K e y & g t ; & l t ; D i a g r a m O b j e c t K e y & g t ; & l t ; K e y & g t ; C o l u m n s \ C o l u m n 3 & l t ; / K e y & g t ; & l t ; / D i a g r a m O b j e c t K e y & g t ; & l t ; D i a g r a m O b j e c t K e y & g t ; & l t ; K e y & g t ; C o l u m n s \ C o l u m n 4 & l t ; / K e y & g t ; & l t ; / D i a g r a m O b j e c t K e y & g t ; & l t ; D i a g r a m O b j e c t K e y & g t ; & l t ; K e y & g t ; C o l u m n s \ O b s e r v e d & l t ; / K e y & g t ; & l t ; / D i a g r a m O b j e c t K e y & g t ; & l t ; D i a g r a m O b j e c t K e y & g t ; & l t ; K e y & g t ; C o l u m n s \ E x p e c t e d & l t ; / K e y & g t ; & l t ; / D i a g r a m O b j e c t K e y & g t ; & l t ; D i a g r a m O b j e c t K e y & g t ; & l t ; K e y & g t ; C o l u m n s \ C o l u m n 5 & l t ; / K e y & g t ; & l t ; / D i a g r a m O b j e c t K e y & g t ; & l t ; D i a g r a m O b j e c t K e y & g t ; & l t ; K e y & g t ; C o l u m n s \ C o l u m n 6 & 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 i n s u r a n c e ? & l t ; / K e y & g t ; & l t ; / D i a g r a m O b j e c t K e y & g t ; & l t ; D i a g r a m O b j e c t K e y & g t ; & l t ; K e y & g t ; C o l u m n s \ D o   y o u   h a v e   a   s m a r t   p h o n e ? & l t ; / K e y & g t ; & l t ; / D i a g r a m O b j e c t K e y & g t ; & l t ; D i a g r a m O b j e c t K e y & g t ; & l t ; K e y & g t ; L i n k s \ & a m p ; l t ; C o l u m n s \ S u m   o f   R e s p o n d e n t I D   4 & a m p ; g t ; - & a m p ; l t ; M e a s u r e s \ R e s p o n d e n t I D & a m p ; g t ; & l t ; / K e y & g t ; & l t ; / D i a g r a m O b j e c t K e y & g t ; & l t ; D i a g r a m O b j e c t K e y & g t ; & l t ; K e y & g t ; L i n k s \ & a m p ; l t ; C o l u m n s \ S u m   o f   R e s p o n d e n t I D   4 & a m p ; g t ; - & a m p ; l t ; M e a s u r e s \ R e s p o n d e n t I D & a m p ; g t ; \ C O L U M N & l t ; / K e y & g t ; & l t ; / D i a g r a m O b j e c t K e y & g t ; & l t ; D i a g r a m O b j e c t K e y & g t ; & l t ; K e y & g t ; L i n k s \ & a m p ; l t ; C o l u m n s \ S u m   o f   R e s p o n d e n t I D   4 & a m p ; g t ; - & a m p ; l t ; M e a s u r e s \ R e s p o n d e n t I D & a m p ; g t ; \ M E A S U R E & l t ; / K e y & g t ; & l t ; / D i a g r a m O b j e c t K e y & g t ; & l t ; D i a g r a m O b j e c t K e y & g t ; & l t ; K e y & g t ; L i n k s \ & a m p ; l t ; C o l u m n s \ C o u n t   o f   R e s p o n d e n t I D   4 & a m p ; g t ; - & a m p ; l t ; M e a s u r e s \ R e s p o n d e n t I D & a m p ; g t ; & l t ; / K e y & g t ; & l t ; / D i a g r a m O b j e c t K e y & g t ; & l t ; D i a g r a m O b j e c t K e y & g t ; & l t ; K e y & g t ; L i n k s \ & a m p ; l t ; C o l u m n s \ C o u n t   o f   R e s p o n d e n t I D   4 & a m p ; g t ; - & a m p ; l t ; M e a s u r e s \ R e s p o n d e n t I D & a m p ; g t ; \ C O L U M N & l t ; / K e y & g t ; & l t ; / D i a g r a m O b j e c t K e y & g t ; & l t ; D i a g r a m O b j e c t K e y & g t ; & l t ; K e y & g t ; L i n k s \ & a m p ; l t ; C o l u m n s \ C o u n t   o f   R e s p o n d e n t I D   4 & a m p ; g t ; - & a m p ; l t ; M e a s u r e s \ R e s p o n d e n t I D & a m p ; g t ; \ M E A S U R E & l t ; / K e y & g t ; & l t ; / D i a g r a m O b j e c t K e y & g t ; & l t ; D i a g r a m O b j e c t K e y & g t ; & l t ; K e y & g t ; L i n k s \ & a m p ; l t ; C o l u m n s \ S u m   o f   W h a t   i s   y o u r   a g e   4 & a m p ; g t ; - & a m p ; l t ; M e a s u r e s \ W h a t   i s   y o u r   a g e ? & a m p ; g t ; & l t ; / K e y & g t ; & l t ; / D i a g r a m O b j e c t K e y & g t ; & l t ; D i a g r a m O b j e c t K e y & g t ; & l t ; K e y & g t ; L i n k s \ & a m p ; l t ; C o l u m n s \ S u m   o f   W h a t   i s   y o u r   a g e   4 & a m p ; g t ; - & a m p ; l t ; M e a s u r e s \ W h a t   i s   y o u r   a g e ? & a m p ; g t ; \ C O L U M N & l t ; / K e y & g t ; & l t ; / D i a g r a m O b j e c t K e y & g t ; & l t ; D i a g r a m O b j e c t K e y & g t ; & l t ; K e y & g t ; L i n k s \ & a m p ; l t ; C o l u m n s \ S u m   o f   W h a t   i s   y o u r   a g e   4 & a m p ; g t ; - & a m p ; l t ; M e a s u r e s \ W h a t   i s   y o u r   a g e ? & a m p ; g t ; \ M E A S U R E & l t ; / K e y & g t ; & l t ; / D i a g r a m O b j e c t K e y & g t ; & l t ; D i a g r a m O b j e c t K e y & g t ; & l t ; K e y & g t ; L i n k s \ & a m p ; l t ; C o l u m n s \ A v e r a g e   o f   W h a t   i s   y o u r   a g e   4 & a m p ; g t ; - & a m p ; l t ; M e a s u r e s \ W h a t   i s   y o u r   a g e ? & a m p ; g t ; & l t ; / K e y & g t ; & l t ; / D i a g r a m O b j e c t K e y & g t ; & l t ; D i a g r a m O b j e c t K e y & g t ; & l t ; K e y & g t ; L i n k s \ & a m p ; l t ; C o l u m n s \ A v e r a g e   o f   W h a t   i s   y o u r   a g e   4 & a m p ; g t ; - & a m p ; l t ; M e a s u r e s \ W h a t   i s   y o u r   a g e ? & a m p ; g t ; \ C O L U M N & l t ; / K e y & g t ; & l t ; / D i a g r a m O b j e c t K e y & g t ; & l t ; D i a g r a m O b j e c t K e y & g t ; & l t ; K e y & g t ; L i n k s \ & a m p ; l t ; C o l u m n s \ A v e r a g e   o f   W h a t   i s   y o u r   a g e   4 & a m p ; g t ; - & a m p ; l t ; M e a s u r e s \ W h a t   i s   y o u r   a g e ? & a m p ; g t ; \ M E A S U R E & l t ; / K e y & g t ; & l t ; / D i a g r a m O b j e c t K e y & g t ; & l t ; D i a g r a m O b j e c t K e y & g t ; & l t ; K e y & g t ; L i n k s \ & a m p ; l t ; C o l u m n s \ S u m   o f   C l e a n   a i r     w a t e r 5 & a m p ; g t ; - & a m p ; l t ; M e a s u r e s \ C l e a n   a i r   & a m p ; a m p ;   w a t e r 5 & a m p ; g t ; & l t ; / K e y & g t ; & l t ; / D i a g r a m O b j e c t K e y & g t ; & l t ; D i a g r a m O b j e c t K e y & g t ; & l t ; K e y & g t ; L i n k s \ & a m p ; l t ; C o l u m n s \ S u m   o f   C l e a n   a i r     w a t e r 5 & a m p ; g t ; - & a m p ; l t ; M e a s u r e s \ C l e a n   a i r   & a m p ; a m p ;   w a t e r 5 & a m p ; g t ; \ C O L U M N & l t ; / K e y & g t ; & l t ; / D i a g r a m O b j e c t K e y & g t ; & l t ; D i a g r a m O b j e c t K e y & g t ; & l t ; K e y & g t ; L i n k s \ & a m p ; l t ; C o l u m n s \ S u m   o f   C l e a n   a i r     w a t e r 5 & a m p ; g t ; - & a m p ; l t ; M e a s u r e s \ C l e a n   a i r   & a m p ; a m p ;   w a t e r 5 & a m p ; g t ; \ M E A S U R E & l t ; / K e y & g t ; & l t ; / D i a g r a m O b j e c t K e y & g t ; & l t ; D i a g r a m O b j e c t K e y & g t ; & l t ; K e y & g t ; L i n k s \ & a m p ; l t ; C o l u m n s \ S u m   o f   D r u g     a l c o h o l   r e h a b i l i t a t i o n   s e r v i c e s 8 & a m p ; g t ; - & a m p ; l t ; M e a s u r e s \ D r u g   & a m p ; a m p ;   a l c o h o l   r e h a b i l i t a t i o n   s e r v i c e s 8 & a m p ; g t ; & l t ; / K e y & g t ; & l t ; / D i a g r a m O b j e c t K e y & g t ; & l t ; D i a g r a m O b j e c t K e y & g t ; & l t ; K e y & g t ; L i n k s \ & a m p ; l t ; C o l u m n s \ S u m   o f   D r u g     a l c o h o l   r e h a b i l i t a t i o n   s e r v i c e s 8 & a m p ; g t ; - & a m p ; l t ; M e a s u r e s \ D r u g   & a m p ; a m p ;   a l c o h o l   r e h a b i l i t a t i o n   s e r v i c e s 8 & a m p ; g t ; \ C O L U M N & l t ; / K e y & g t ; & l t ; / D i a g r a m O b j e c t K e y & g t ; & l t ; D i a g r a m O b j e c t K e y & g t ; & l t ; K e y & g t ; L i n k s \ & a m p ; l t ; C o l u m n s \ S u m   o f   D r u g     a l c o h o l   r e h a b i l i t a t i o n   s e r v i c e s 8 & a m p ; g t ; - & a m p ; l t ; M e a s u r e s \ D r u g   & a m p ; a m p ;   a l c o h o l   r e h a b i l i t a t i o n   s e r v i c e s 8 & a m p ; g t ; \ M E A S U R E & l t ; / K e y & g t ; & l t ; / D i a g r a m O b j e c t K e y & g t ; & l t ; D i a g r a m O b j e c t K e y & g t ; & l t ; K e y & g t ; L i n k s \ & a m p ; l t ; C o l u m n s \ S u m   o f   H e a l t h i e r   f o o d   c h o i c e s 1 1 & a m p ; g t ; - & a m p ; l t ; M e a s u r e s \ H e a l t h i e r   f o o d   c h o i c e s 1 1 & a m p ; g t ; & l t ; / K e y & g t ; & l t ; / D i a g r a m O b j e c t K e y & g t ; & l t ; D i a g r a m O b j e c t K e y & g t ; & l t ; K e y & g t ; L i n k s \ & a m p ; l t ; C o l u m n s \ S u m   o f   H e a l t h i e r   f o o d   c h o i c e s 1 1 & a m p ; g t ; - & a m p ; l t ; M e a s u r e s \ H e a l t h i e r   f o o d   c h o i c e s 1 1 & a m p ; g t ; \ C O L U M N & l t ; / K e y & g t ; & l t ; / D i a g r a m O b j e c t K e y & g t ; & l t ; D i a g r a m O b j e c t K e y & g t ; & l t ; K e y & g t ; L i n k s \ & a m p ; l t ; C o l u m n s \ S u m   o f   H e a l t h i e r   f o o d   c h o i c e s 1 1 & a m p ; g t ; - & a m p ; l t ; M e a s u r e s \ H e a l t h i e r   f o o d   c h o i c e s 1 1 & a m p ; g t ; \ M E A S U R E & l t ; / K e y & g t ; & l t ; / D i a g r a m O b j e c t K e y & g t ; & l t ; D i a g r a m O b j e c t K e y & g t ; & l t ; K e y & g t ; L i n k s \ & a m p ; l t ; C o l u m n s \ S u m   o f   J o b   o p p o r t u n i t i e s 1 4 & a m p ; g t ; - & a m p ; l t ; M e a s u r e s \ J o b   o p p o r t u n i t i e s 1 4 & a m p ; g t ; & l t ; / K e y & g t ; & l t ; / D i a g r a m O b j e c t K e y & g t ; & l t ; D i a g r a m O b j e c t K e y & g t ; & l t ; K e y & g t ; L i n k s \ & a m p ; l t ; C o l u m n s \ S u m   o f   J o b   o p p o r t u n i t i e s 1 4 & a m p ; g t ; - & a m p ; l t ; M e a s u r e s \ J o b   o p p o r t u n i t i e s 1 4 & a m p ; g t ; \ C O L U M N & l t ; / K e y & g t ; & l t ; / D i a g r a m O b j e c t K e y & g t ; & l t ; D i a g r a m O b j e c t K e y & g t ; & l t ; K e y & g t ; L i n k s \ & a m p ; l t ; C o l u m n s \ S u m   o f   J o b   o p p o r t u n i t i e s 1 4 & a m p ; g t ; - & a m p ; l t ; M e a s u r e s \ J o b   o p p o r t u n i t i e s 1 4 & a m p ; g t ; \ M E A S U R E & l t ; / K e y & g t ; & l t ; / D i a g r a m O b j e c t K e y & g t ; & l t ; D i a g r a m O b j e c t K e y & g t ; & l t ; K e y & g t ; L i n k s \ & a m p ; l t ; C o l u m n s \ S u m   o f   M e n t a l   h e a l t h   s e r v i c e s 6 & a m p ; g t ; - & a m p ; l t ; M e a s u r e s \ M e n t a l   h e a l t h   s e r v i c e s 6 & a m p ; g t ; & l t ; / K e y & g t ; & l t ; / D i a g r a m O b j e c t K e y & g t ; & l t ; D i a g r a m O b j e c t K e y & g t ; & l t ; K e y & g t ; L i n k s \ & a m p ; l t ; C o l u m n s \ S u m   o f   M e n t a l   h e a l t h   s e r v i c e s 6 & a m p ; g t ; - & a m p ; l t ; M e a s u r e s \ M e n t a l   h e a l t h   s e r v i c e s 6 & a m p ; g t ; \ C O L U M N & l t ; / K e y & g t ; & l t ; / D i a g r a m O b j e c t K e y & g t ; & l t ; D i a g r a m O b j e c t K e y & g t ; & l t ; K e y & g t ; L i n k s \ & a m p ; l t ; C o l u m n s \ S u m   o f   M e n t a l   h e a l t h   s e r v i c e s 6 & a m p ; g t ; - & a m p ; l t ; M e a s u r e s \ M e n t a l   h e a l t h   s e r v i c e s 6 & a m p ; g t ; \ M E A S U R E & l t ; / K e y & g t ; & l t ; / D i a g r a m O b j e c t K e y & g t ; & l t ; D i a g r a m O b j e c t K e y & g t ; & l t ; K e y & g t ; L i n k s \ & a m p ; l t ; C o l u m n s \ S u m   o f   R e c r e a t i o n   f a c i l i t i e s 9 & a m p ; g t ; - & a m p ; l t ; M e a s u r e s \ R e c r e a t i o n   f a c i l i t i e s 9 & a m p ; g t ; & l t ; / K e y & g t ; & l t ; / D i a g r a m O b j e c t K e y & g t ; & l t ; D i a g r a m O b j e c t K e y & g t ; & l t ; K e y & g t ; L i n k s \ & a m p ; l t ; C o l u m n s \ S u m   o f   R e c r e a t i o n   f a c i l i t i e s 9 & a m p ; g t ; - & a m p ; l t ; M e a s u r e s \ R e c r e a t i o n   f a c i l i t i e s 9 & a m p ; g t ; \ C O L U M N & l t ; / K e y & g t ; & l t ; / D i a g r a m O b j e c t K e y & g t ; & l t ; D i a g r a m O b j e c t K e y & g t ; & l t ; K e y & g t ; L i n k s \ & a m p ; l t ; C o l u m n s \ S u m   o f   R e c r e a t i o n   f a c i l i t i e s 9 & a m p ; g t ; - & a m p ; l t ; M e a s u r e s \ R e c r e a t i o n   f a c i l i t i e s 9 & a m p ; g t ; \ M E A S U R E & l t ; / K e y & g t ; & l t ; / D i a g r a m O b j e c t K e y & g t ; & l t ; D i a g r a m O b j e c t K e y & g t ; & l t ; K e y & g t ; L i n k s \ & a m p ; l t ; C o l u m n s \ S u m   o f   S a f e   c h i l d c a r e   o p t i o n s 1 2 & a m p ; g t ; - & a m p ; l t ; M e a s u r e s \ S a f e   c h i l d c a r e   o p t i o n s 1 2 & a m p ; g t ; & l t ; / K e y & g t ; & l t ; / D i a g r a m O b j e c t K e y & g t ; & l t ; D i a g r a m O b j e c t K e y & g t ; & l t ; K e y & g t ; L i n k s \ & a m p ; l t ; C o l u m n s \ S u m   o f   S a f e   c h i l d c a r e   o p t i o n s 1 2 & a m p ; g t ; - & a m p ; l t ; M e a s u r e s \ S a f e   c h i l d c a r e   o p t i o n s 1 2 & a m p ; g t ; \ C O L U M N & l t ; / K e y & g t ; & l t ; / D i a g r a m O b j e c t K e y & g t ; & l t ; D i a g r a m O b j e c t K e y & g t ; & l t ; K e y & g t ; L i n k s \ & a m p ; l t ; C o l u m n s \ S u m   o f   S a f e   c h i l d c a r e   o p t i o n s 1 2 & a m p ; g t ; - & a m p ; l t ; M e a s u r e s \ S a f e   c h i l d c a r e   o p t i o n s 1 2 & a m p ; g t ; \ M E A S U R E & l t ; / K e y & g t ; & l t ; / D i a g r a m O b j e c t K e y & g t ; & l t ; D i a g r a m O b j e c t K e y & g t ; & l t ; K e y & g t ; L i n k s \ & a m p ; l t ; C o l u m n s \ S u m   o f   S a f e   p l a c e s   t o   w a l k p l a y 1 5 & a m p ; g t ; - & a m p ; l t ; M e a s u r e s \ S a f e   p l a c e s   t o   w a l k / p l a y 1 5 & a m p ; g t ; & l t ; / K e y & g t ; & l t ; / D i a g r a m O b j e c t K e y & g t ; & l t ; D i a g r a m O b j e c t K e y & g t ; & l t ; K e y & g t ; L i n k s \ & a m p ; l t ; C o l u m n s \ S u m   o f   S a f e   p l a c e s   t o   w a l k p l a y 1 5 & a m p ; g t ; - & a m p ; l t ; M e a s u r e s \ S a f e   p l a c e s   t o   w a l k / p l a y 1 5 & a m p ; g t ; \ C O L U M N & l t ; / K e y & g t ; & l t ; / D i a g r a m O b j e c t K e y & g t ; & l t ; D i a g r a m O b j e c t K e y & g t ; & l t ; K e y & g t ; L i n k s \ & a m p ; l t ; C o l u m n s \ S u m   o f   S a f e   p l a c e s   t o   w a l k p l a y 1 5 & a m p ; g t ; - & a m p ; l t ; M e a s u r e s \ S a f e   p l a c e s   t o   w a l k / p l a y 1 5 & a m p ; g t ; \ M E A S U R E & l t ; / K e y & g t ; & l t ; / D i a g r a m O b j e c t K e y & g t ; & l t ; D i a g r a m O b j e c t K e y & g t ; & l t ; K e y & g t ; L i n k s \ & a m p ; l t ; C o l u m n s \ S u m   o f   S a f e   w o r k s i t e s 1 6 & a m p ; g t ; - & a m p ; l t ; M e a s u r e s \ S a f e   w o r k s i t e s 1 6 & a m p ; g t ; & l t ; / K e y & g t ; & l t ; / D i a g r a m O b j e c t K e y & g t ; & l t ; D i a g r a m O b j e c t K e y & g t ; & l t ; K e y & g t ; L i n k s \ & a m p ; l t ; C o l u m n s \ S u m   o f   S a f e   w o r k s i t e s 1 6 & a m p ; g t ; - & a m p ; l t ; M e a s u r e s \ S a f e   w o r k s i t e s 1 6 & a m p ; g t ; \ C O L U M N & l t ; / K e y & g t ; & l t ; / D i a g r a m O b j e c t K e y & g t ; & l t ; D i a g r a m O b j e c t K e y & g t ; & l t ; K e y & g t ; L i n k s \ & a m p ; l t ; C o l u m n s \ S u m   o f   S a f e   w o r k s i t e s 1 6 & a m p ; g t ; - & a m p ; l t ; M e a s u r e s \ S a f e   w o r k s i t e s 1 6 & a m p ; g t ; \ M E A S U R E & l t ; / K e y & g t ; & l t ; / D i a g r a m O b j e c t K e y & g t ; & l t ; D i a g r a m O b j e c t K e y & g t ; & l t ; K e y & g t ; L i n k s \ & a m p ; l t ; C o l u m n s \ S u m   o f   S m o k i n g   c e s s a t i o n   p r o g r a m s 7 & a m p ; g t ; - & a m p ; l t ; M e a s u r e s \ S m o k i n g   c e s s a t i o n   p r o g r a m s 7 & a m p ; g t ; & l t ; / K e y & g t ; & l t ; / D i a g r a m O b j e c t K e y & g t ; & l t ; D i a g r a m O b j e c t K e y & g t ; & l t ; K e y & g t ; L i n k s \ & a m p ; l t ; C o l u m n s \ S u m   o f   S m o k i n g   c e s s a t i o n   p r o g r a m s 7 & a m p ; g t ; - & a m p ; l t ; M e a s u r e s \ S m o k i n g   c e s s a t i o n   p r o g r a m s 7 & a m p ; g t ; \ C O L U M N & l t ; / K e y & g t ; & l t ; / D i a g r a m O b j e c t K e y & g t ; & l t ; D i a g r a m O b j e c t K e y & g t ; & l t ; K e y & g t ; L i n k s \ & a m p ; l t ; C o l u m n s \ S u m   o f   S m o k i n g   c e s s a t i o n   p r o g r a m s 7 & a m p ; g t ; - & a m p ; l t ; M e a s u r e s \ S m o k i n g   c e s s a t i o n   p r o g r a m s 7 & a m p ; g t ; \ M E A S U R E & l t ; / K e y & g t ; & l t ; / D i a g r a m O b j e c t K e y & g t ; & l t ; D i a g r a m O b j e c t K e y & g t ; & l t ; K e y & g t ; L i n k s \ & a m p ; l t ; C o l u m n s \ S u m   o f   T r a n s p o r t a t i o n 1 0 & a m p ; g t ; - & a m p ; l t ; M e a s u r e s \ T r a n s p o r t a t i o n 1 0 & a m p ; g t ; & l t ; / K e y & g t ; & l t ; / D i a g r a m O b j e c t K e y & g t ; & l t ; D i a g r a m O b j e c t K e y & g t ; & l t ; K e y & g t ; L i n k s \ & a m p ; l t ; C o l u m n s \ S u m   o f   T r a n s p o r t a t i o n 1 0 & a m p ; g t ; - & a m p ; l t ; M e a s u r e s \ T r a n s p o r t a t i o n 1 0 & a m p ; g t ; \ C O L U M N & l t ; / K e y & g t ; & l t ; / D i a g r a m O b j e c t K e y & g t ; & l t ; D i a g r a m O b j e c t K e y & g t ; & l t ; K e y & g t ; L i n k s \ & a m p ; l t ; C o l u m n s \ S u m   o f   T r a n s p o r t a t i o n 1 0 & a m p ; g t ; - & a m p ; l t ; M e a s u r e s \ T r a n s p o r t a t i o n 1 0 & a m p ; g t ; \ M E A S U R E & l t ; / K e y & g t ; & l t ; / D i a g r a m O b j e c t K e y & g t ; & l t ; D i a g r a m O b j e c t K e y & g t ; & l t ; K e y & g t ; L i n k s \ & a m p ; l t ; C o l u m n s \ S u m   o f   W e i g h t   l o s s   p r o g r a m s 1 3 & a m p ; g t ; - & a m p ; l t ; M e a s u r e s \ W e i g h t   l o s s   p r o g r a m s 1 3 & a m p ; g t ; & l t ; / K e y & g t ; & l t ; / D i a g r a m O b j e c t K e y & g t ; & l t ; D i a g r a m O b j e c t K e y & g t ; & l t ; K e y & g t ; L i n k s \ & a m p ; l t ; C o l u m n s \ S u m   o f   W e i g h t   l o s s   p r o g r a m s 1 3 & a m p ; g t ; - & a m p ; l t ; M e a s u r e s \ W e i g h t   l o s s   p r o g r a m s 1 3 & a m p ; g t ; \ C O L U M N & l t ; / K e y & g t ; & l t ; / D i a g r a m O b j e c t K e y & g t ; & l t ; D i a g r a m O b j e c t K e y & g t ; & l t ; K e y & g t ; L i n k s \ & a m p ; l t ; C o l u m n s \ S u m   o f   W e i g h t   l o s s   p r o g r a m s 1 3 & a m p ; g t ; - & a m p ; l t ; M e a s u r e s \ W e i g h t   l o s s   p r o g r a m s 1 3 & 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  4 & l t ; / K e y & g t ; & l t ; / a : K e y & g t ; & l t ; a : V a l u e   i : t y p e = " M e a s u r e G r i d N o d e V i e w S t a t e " & g t ; & l t ; L a y e d O u t & g t ; t r u e & l t ; / L a y e d O u t & g t ; & l t ; W a s U I I n v i s i b l e & g t ; t r u e & l t ; / W a s U I I n v i s i b l e & g t ; & l t ; / a : V a l u e & g t ; & l t ; / a : K e y V a l u e O f D i a g r a m O b j e c t K e y a n y T y p e z b w N T n L X & g t ; & l t ; a : K e y V a l u e O f D i a g r a m O b j e c t K e y a n y T y p e z b w N T n L X & g t ; & l t ; a : K e y & g t ; & l t ; K e y & g t ; M e a s u r e s \ S u m   o f   R e s p o n d e n t I D   4 \ T a g I n f o \ F o r m u l a & l t ; / K e y & g t ; & l t ; / a : K e y & g t ; & l t ; a : V a l u e   i : t y p e = " M e a s u r e G r i d V i e w S t a t e I D i a g r a m T a g A d d i t i o n a l I n f o " / & g t ; & l t ; / a : K e y V a l u e O f D i a g r a m O b j e c t K e y a n y T y p e z b w N T n L X & g t ; & l t ; a : K e y V a l u e O f D i a g r a m O b j e c t K e y a n y T y p e z b w N T n L X & g t ; & l t ; a : K e y & g t ; & l t ; K e y & g t ; M e a s u r e s \ S u m   o f   R e s p o n d e n t I D   4 \ T a g I n f o \ V a l u e & l t ; / K e y & g t ; & l t ; / a : K e y & g t ; & l t ; a : V a l u e   i : t y p e = " M e a s u r e G r i d V i e w S t a t e I D i a g r a m T a g A d d i t i o n a l I n f o " / & g t ; & l t ; / a : K e y V a l u e O f D i a g r a m O b j e c t K e y a n y T y p e z b w N T n L X & g t ; & l t ; a : K e y V a l u e O f D i a g r a m O b j e c t K e y a n y T y p e z b w N T n L X & g t ; & l t ; a : K e y & g t ; & l t ; K e y & g t ; M e a s u r e s \ C o u n t   o f   R e s p o n d e n t I D   4 & l t ; / K e y & g t ; & l t ; / a : K e y & g t ; & l t ; a : V a l u e   i : t y p e = " M e a s u r e G r i d N o d e V i e w S t a t e " & g t ; & l t ; L a y e d O u t & g t ; t r u e & l t ; / L a y e d O u t & g t ; & l t ; W a s U I I n v i s i b l e & g t ; t r u e & l t ; / W a s U I I n v i s i b l e & g t ; & l t ; / a : V a l u e & g t ; & l t ; / a : K e y V a l u e O f D i a g r a m O b j e c t K e y a n y T y p e z b w N T n L X & g t ; & l t ; a : K e y V a l u e O f D i a g r a m O b j e c t K e y a n y T y p e z b w N T n L X & g t ; & l t ; a : K e y & g t ; & l t ; K e y & g t ; M e a s u r e s \ C o u n t   o f   R e s p o n d e n t I D   4 \ T a g I n f o \ F o r m u l a & l t ; / K e y & g t ; & l t ; / a : K e y & g t ; & l t ; a : V a l u e   i : t y p e = " M e a s u r e G r i d V i e w S t a t e I D i a g r a m T a g A d d i t i o n a l I n f o " / & g t ; & l t ; / a : K e y V a l u e O f D i a g r a m O b j e c t K e y a n y T y p e z b w N T n L X & g t ; & l t ; a : K e y V a l u e O f D i a g r a m O b j e c t K e y a n y T y p e z b w N T n L X & g t ; & l t ; a : K e y & g t ; & l t ; K e y & g t ; M e a s u r e s \ C o u n t   o f   R e s p o n d e n t I D   4 \ T a g I n f o \ V a l u e & l t ; / K e y & g t ; & l t ; / a : K e y & g t ; & l t ; a : V a l u e   i : t y p e = " M e a s u r e G r i d V i e w S t a t e I D i a g r a m T a g A d d i t i o n a l I n f o " / & g t ; & l t ; / a : K e y V a l u e O f D i a g r a m O b j e c t K e y a n y T y p e z b w N T n L X & g t ; & l t ; a : K e y V a l u e O f D i a g r a m O b j e c t K e y a n y T y p e z b w N T n L X & g t ; & l t ; a : K e y & g t ; & l t ; K e y & g t ; M e a s u r e s \ S u m   o f   W h a t   i s   y o u r   a g e   4 & l t ; / K e y & g t ; & l t ; / a : K e y & g t ; & l t ; a : V a l u e   i : t y p e = " M e a s u r e G r i d N o d e V i e w S t a t e " & g t ; & l t ; C o l u m n & g t ; 3 6 & l t ; / C o l u m n & g t ; & l t ; L a y e d O u t & g t ; t r u e & l t ; / L a y e d O u t & g t ; & l t ; W a s U I I n v i s i b l e & g t ; t r u e & l t ; / W a s U I I n v i s i b l e & g t ; & l t ; / a : V a l u e & g t ; & l t ; / a : K e y V a l u e O f D i a g r a m O b j e c t K e y a n y T y p e z b w N T n L X & g t ; & l t ; a : K e y V a l u e O f D i a g r a m O b j e c t K e y a n y T y p e z b w N T n L X & g t ; & l t ; a : K e y & g t ; & l t ; K e y & g t ; M e a s u r e s \ S u m   o f   W h a t   i s   y o u r   a g e   4 \ T a g I n f o \ F o r m u l a & l t ; / K e y & g t ; & l t ; / a : K e y & g t ; & l t ; a : V a l u e   i : t y p e = " M e a s u r e G r i d V i e w S t a t e I D i a g r a m T a g A d d i t i o n a l I n f o " / & g t ; & l t ; / a : K e y V a l u e O f D i a g r a m O b j e c t K e y a n y T y p e z b w N T n L X & g t ; & l t ; a : K e y V a l u e O f D i a g r a m O b j e c t K e y a n y T y p e z b w N T n L X & g t ; & l t ; a : K e y & g t ; & l t ; K e y & g t ; M e a s u r e s \ S u m   o f   W h a t   i s   y o u r   a g e   4 \ T a g I n f o \ V a l u e & l t ; / K e y & g t ; & l t ; / a : K e y & g t ; & l t ; a : V a l u e   i : t y p e = " M e a s u r e G r i d V i e w S t a t e I D i a g r a m T a g A d d i t i o n a l I n f o " / & g t ; & l t ; / a : K e y V a l u e O f D i a g r a m O b j e c t K e y a n y T y p e z b w N T n L X & g t ; & l t ; a : K e y V a l u e O f D i a g r a m O b j e c t K e y a n y T y p e z b w N T n L X & g t ; & l t ; a : K e y & g t ; & l t ; K e y & g t ; M e a s u r e s \ A v e r a g e   o f   W h a t   i s   y o u r   a g e   4 & l t ; / K e y & g t ; & l t ; / a : K e y & g t ; & l t ; a : V a l u e   i : t y p e = " M e a s u r e G r i d N o d e V i e w S t a t e " & g t ; & l t ; C o l u m n & g t ; 3 6 & l t ; / C o l u m n & g t ; & l t ; L a y e d O u t & g t ; t r u e & l t ; / L a y e d O u t & g t ; & l t ; W a s U I I n v i s i b l e & g t ; t r u e & l t ; / W a s U I I n v i s i b l e & g t ; & l t ; / a : V a l u e & g t ; & l t ; / a : K e y V a l u e O f D i a g r a m O b j e c t K e y a n y T y p e z b w N T n L X & g t ; & l t ; a : K e y V a l u e O f D i a g r a m O b j e c t K e y a n y T y p e z b w N T n L X & g t ; & l t ; a : K e y & g t ; & l t ; K e y & g t ; M e a s u r e s \ A v e r a g e   o f   W h a t   i s   y o u r   a g e   4 \ T a g I n f o \ F o r m u l a & l t ; / K e y & g t ; & l t ; / a : K e y & g t ; & l t ; a : V a l u e   i : t y p e = " M e a s u r e G r i d V i e w S t a t e I D i a g r a m T a g A d d i t i o n a l I n f o " / & g t ; & l t ; / a : K e y V a l u e O f D i a g r a m O b j e c t K e y a n y T y p e z b w N T n L X & g t ; & l t ; a : K e y V a l u e O f D i a g r a m O b j e c t K e y a n y T y p e z b w N T n L X & g t ; & l t ; a : K e y & g t ; & l t ; K e y & g t ; M e a s u r e s \ A v e r a g e   o f   W h a t   i s   y o u r   a g e   4 \ T a g I n f o \ V a l u e & l t ; / K e y & g t ; & l t ; / a : K e y & g t ; & l t ; a : V a l u e   i : t y p e = " M e a s u r e G r i d V i e w S t a t e I D i a g r a m T a g A d d i t i o n a l I n f o " / & g t ; & l t ; / a : K e y V a l u e O f D i a g r a m O b j e c t K e y a n y T y p e z b w N T n L X & g t ; & l t ; a : K e y V a l u e O f D i a g r a m O b j e c t K e y a n y T y p e z b w N T n L X & g t ; & l t ; a : K e y & g t ; & l t ; K e y & g t ; M e a s u r e s \ S u m   o f   C l e a n   a i r     w a t e r 5 & l t ; / K e y & g t ; & l t ; / a : K e y & g t ; & l t ; a : V a l u e   i : t y p e = " M e a s u r e G r i d N o d e V i e w S t a t e " & g t ; & l t ; C o l u m n & g t ; 1 7 & l t ; / C o l u m n & g t ; & l t ; L a y e d O u t & g t ; t r u e & l t ; / L a y e d O u t & g t ; & l t ; W a s U I I n v i s i b l e & g t ; t r u e & l t ; / W a s U I I n v i s i b l e & g t ; & l t ; / a : V a l u e & g t ; & l t ; / a : K e y V a l u e O f D i a g r a m O b j e c t K e y a n y T y p e z b w N T n L X & g t ; & l t ; a : K e y V a l u e O f D i a g r a m O b j e c t K e y a n y T y p e z b w N T n L X & g t ; & l t ; a : K e y & g t ; & l t ; K e y & g t ; M e a s u r e s \ S u m   o f   C l e a n   a i r     w a t e r 5 \ T a g I n f o \ F o r m u l a & l t ; / K e y & g t ; & l t ; / a : K e y & g t ; & l t ; a : V a l u e   i : t y p e = " M e a s u r e G r i d V i e w S t a t e I D i a g r a m T a g A d d i t i o n a l I n f o " / & g t ; & l t ; / a : K e y V a l u e O f D i a g r a m O b j e c t K e y a n y T y p e z b w N T n L X & g t ; & l t ; a : K e y V a l u e O f D i a g r a m O b j e c t K e y a n y T y p e z b w N T n L X & g t ; & l t ; a : K e y & g t ; & l t ; K e y & g t ; M e a s u r e s \ S u m   o f   C l e a n   a i r     w a t e r 5 \ T a g I n f o \ V a l u e & l t ; / K e y & g t ; & l t ; / a : K e y & g t ; & l t ; a : V a l u e   i : t y p e = " M e a s u r e G r i d V i e w S t a t e I D i a g r a m T a g A d d i t i o n a l I n f o " / & g t ; & l t ; / a : K e y V a l u e O f D i a g r a m O b j e c t K e y a n y T y p e z b w N T n L X & g t ; & l t ; a : K e y V a l u e O f D i a g r a m O b j e c t K e y a n y T y p e z b w N T n L X & g t ; & l t ; a : K e y & g t ; & l t ; K e y & g t ; M e a s u r e s \ S u m   o f   D r u g     a l c o h o l   r e h a b i l i t a t i o n   s e r v i c e s 8 & l t ; / K e y & g t ; & l t ; / a : K e y & g t ; & l t ; a : V a l u e   i : t y p e = " M e a s u r e G r i d N o d e V i e w S t a t e " & g t ; & l t ; C o l u m n & g t ; 2 0 & l t ; / C o l u m n & g t ; & l t ; L a y e d O u t & g t ; t r u e & l t ; / L a y e d O u t & g t ; & l t ; W a s U I I n v i s i b l e & g t ; t r u e & l t ; / W a s U I I n v i s i b l e & g t ; & l t ; / a : V a l u e & g t ; & l t ; / a : K e y V a l u e O f D i a g r a m O b j e c t K e y a n y T y p e z b w N T n L X & g t ; & l t ; a : K e y V a l u e O f D i a g r a m O b j e c t K e y a n y T y p e z b w N T n L X & g t ; & l t ; a : K e y & g t ; & l t ; K e y & g t ; M e a s u r e s \ S u m   o f   D r u g     a l c o h o l   r e h a b i l i t a t i o n   s e r v i c e s 8 \ T a g I n f o \ F o r m u l a & l t ; / K e y & g t ; & l t ; / a : K e y & g t ; & l t ; a : V a l u e   i : t y p e = " M e a s u r e G r i d V i e w S t a t e I D i a g r a m T a g A d d i t i o n a l I n f o " / & g t ; & l t ; / a : K e y V a l u e O f D i a g r a m O b j e c t K e y a n y T y p e z b w N T n L X & g t ; & l t ; a : K e y V a l u e O f D i a g r a m O b j e c t K e y a n y T y p e z b w N T n L X & g t ; & l t ; a : K e y & g t ; & l t ; K e y & g t ; M e a s u r e s \ S u m   o f   D r u g     a l c o h o l   r e h a b i l i t a t i o n   s e r v i c e s 8 \ T a g I n f o \ V a l u e & l t ; / K e y & g t ; & l t ; / a : K e y & g t ; & l t ; a : V a l u e   i : t y p e = " M e a s u r e G r i d V i e w S t a t e I D i a g r a m T a g A d d i t i o n a l I n f o " / & g t ; & l t ; / a : K e y V a l u e O f D i a g r a m O b j e c t K e y a n y T y p e z b w N T n L X & g t ; & l t ; a : K e y V a l u e O f D i a g r a m O b j e c t K e y a n y T y p e z b w N T n L X & g t ; & l t ; a : K e y & g t ; & l t ; K e y & g t ; M e a s u r e s \ S u m   o f   H e a l t h i e r   f o o d   c h o i c e s 1 1 & l t ; / K e y & g t ; & l t ; / a : K e y & g t ; & l t ; a : V a l u e   i : t y p e = " M e a s u r e G r i d N o d e V i e w S t a t e " & g t ; & l t ; C o l u m n & g t ; 2 3 & l t ; / C o l u m n & g t ; & l t ; L a y e d O u t & g t ; t r u e & l t ; / L a y e d O u t & g t ; & l t ; W a s U I I n v i s i b l e & g t ; t r u e & l t ; / W a s U I I n v i s i b l e & g t ; & l t ; / a : V a l u e & g t ; & l t ; / a : K e y V a l u e O f D i a g r a m O b j e c t K e y a n y T y p e z b w N T n L X & g t ; & l t ; a : K e y V a l u e O f D i a g r a m O b j e c t K e y a n y T y p e z b w N T n L X & g t ; & l t ; a : K e y & g t ; & l t ; K e y & g t ; M e a s u r e s \ S u m   o f   H e a l t h i e r   f o o d   c h o i c e s 1 1 \ T a g I n f o \ F o r m u l a & l t ; / K e y & g t ; & l t ; / a : K e y & g t ; & l t ; a : V a l u e   i : t y p e = " M e a s u r e G r i d V i e w S t a t e I D i a g r a m T a g A d d i t i o n a l I n f o " / & g t ; & l t ; / a : K e y V a l u e O f D i a g r a m O b j e c t K e y a n y T y p e z b w N T n L X & g t ; & l t ; a : K e y V a l u e O f D i a g r a m O b j e c t K e y a n y T y p e z b w N T n L X & g t ; & l t ; a : K e y & g t ; & l t ; K e y & g t ; M e a s u r e s \ S u m   o f   H e a l t h i e r   f o o d   c h o i c e s 1 1 \ T a g I n f o \ V a l u e & l t ; / K e y & g t ; & l t ; / a : K e y & g t ; & l t ; a : V a l u e   i : t y p e = " M e a s u r e G r i d V i e w S t a t e I D i a g r a m T a g A d d i t i o n a l I n f o " / & g t ; & l t ; / a : K e y V a l u e O f D i a g r a m O b j e c t K e y a n y T y p e z b w N T n L X & g t ; & l t ; a : K e y V a l u e O f D i a g r a m O b j e c t K e y a n y T y p e z b w N T n L X & g t ; & l t ; a : K e y & g t ; & l t ; K e y & g t ; M e a s u r e s \ S u m   o f   J o b   o p p o r t u n i t i e s 1 4 & l t ; / K e y & g t ; & l t ; / a : K e y & g t ; & l t ; a : V a l u e   i : t y p e = " M e a s u r e G r i d N o d e V i e w S t a t e " & g t ; & l t ; C o l u m n & g t ; 2 6 & l t ; / C o l u m n & g t ; & l t ; L a y e d O u t & g t ; t r u e & l t ; / L a y e d O u t & g t ; & l t ; W a s U I I n v i s i b l e & g t ; t r u e & l t ; / W a s U I I n v i s i b l e & g t ; & l t ; / a : V a l u e & g t ; & l t ; / a : K e y V a l u e O f D i a g r a m O b j e c t K e y a n y T y p e z b w N T n L X & g t ; & l t ; a : K e y V a l u e O f D i a g r a m O b j e c t K e y a n y T y p e z b w N T n L X & g t ; & l t ; a : K e y & g t ; & l t ; K e y & g t ; M e a s u r e s \ S u m   o f   J o b   o p p o r t u n i t i e s 1 4 \ T a g I n f o \ F o r m u l a & l t ; / K e y & g t ; & l t ; / a : K e y & g t ; & l t ; a : V a l u e   i : t y p e = " M e a s u r e G r i d V i e w S t a t e I D i a g r a m T a g A d d i t i o n a l I n f o " / & g t ; & l t ; / a : K e y V a l u e O f D i a g r a m O b j e c t K e y a n y T y p e z b w N T n L X & g t ; & l t ; a : K e y V a l u e O f D i a g r a m O b j e c t K e y a n y T y p e z b w N T n L X & g t ; & l t ; a : K e y & g t ; & l t ; K e y & g t ; M e a s u r e s \ S u m   o f   J o b   o p p o r t u n i t i e s 1 4 \ T a g I n f o \ V a l u e & l t ; / K e y & g t ; & l t ; / a : K e y & g t ; & l t ; a : V a l u e   i : t y p e = " M e a s u r e G r i d V i e w S t a t e I D i a g r a m T a g A d d i t i o n a l I n f o " / & g t ; & l t ; / a : K e y V a l u e O f D i a g r a m O b j e c t K e y a n y T y p e z b w N T n L X & g t ; & l t ; a : K e y V a l u e O f D i a g r a m O b j e c t K e y a n y T y p e z b w N T n L X & g t ; & l t ; a : K e y & g t ; & l t ; K e y & g t ; M e a s u r e s \ S u m   o f   M e n t a l   h e a l t h   s e r v i c e s 6 & l t ; / K e y & g t ; & l t ; / a : K e y & g t ; & l t ; a : V a l u e   i : t y p e = " M e a s u r e G r i d N o d e V i e w S t a t e " & g t ; & l t ; C o l u m n & g t ; 1 8 & l t ; / C o l u m n & g t ; & l t ; L a y e d O u t & g t ; t r u e & l t ; / L a y e d O u t & g t ; & l t ; W a s U I I n v i s i b l e & g t ; t r u e & l t ; / W a s U I I n v i s i b l e & g t ; & l t ; / a : V a l u e & g t ; & l t ; / a : K e y V a l u e O f D i a g r a m O b j e c t K e y a n y T y p e z b w N T n L X & g t ; & l t ; a : K e y V a l u e O f D i a g r a m O b j e c t K e y a n y T y p e z b w N T n L X & g t ; & l t ; a : K e y & g t ; & l t ; K e y & g t ; M e a s u r e s \ S u m   o f   M e n t a l   h e a l t h   s e r v i c e s 6 \ T a g I n f o \ F o r m u l a & l t ; / K e y & g t ; & l t ; / a : K e y & g t ; & l t ; a : V a l u e   i : t y p e = " M e a s u r e G r i d V i e w S t a t e I D i a g r a m T a g A d d i t i o n a l I n f o " / & g t ; & l t ; / a : K e y V a l u e O f D i a g r a m O b j e c t K e y a n y T y p e z b w N T n L X & g t ; & l t ; a : K e y V a l u e O f D i a g r a m O b j e c t K e y a n y T y p e z b w N T n L X & g t ; & l t ; a : K e y & g t ; & l t ; K e y & g t ; M e a s u r e s \ S u m   o f   M e n t a l   h e a l t h   s e r v i c e s 6 \ T a g I n f o \ V a l u e & l t ; / K e y & g t ; & l t ; / a : K e y & g t ; & l t ; a : V a l u e   i : t y p e = " M e a s u r e G r i d V i e w S t a t e I D i a g r a m T a g A d d i t i o n a l I n f o " / & g t ; & l t ; / a : K e y V a l u e O f D i a g r a m O b j e c t K e y a n y T y p e z b w N T n L X & g t ; & l t ; a : K e y V a l u e O f D i a g r a m O b j e c t K e y a n y T y p e z b w N T n L X & g t ; & l t ; a : K e y & g t ; & l t ; K e y & g t ; M e a s u r e s \ S u m   o f   R e c r e a t i o n   f a c i l i t i e s 9 & l t ; / K e y & g t ; & l t ; / a : K e y & g t ; & l t ; a : V a l u e   i : t y p e = " M e a s u r e G r i d N o d e V i e w S t a t e " & g t ; & l t ; C o l u m n & g t ; 2 1 & l t ; / C o l u m n & g t ; & l t ; L a y e d O u t & g t ; t r u e & l t ; / L a y e d O u t & g t ; & l t ; W a s U I I n v i s i b l e & g t ; t r u e & l t ; / W a s U I I n v i s i b l e & g t ; & l t ; / a : V a l u e & g t ; & l t ; / a : K e y V a l u e O f D i a g r a m O b j e c t K e y a n y T y p e z b w N T n L X & g t ; & l t ; a : K e y V a l u e O f D i a g r a m O b j e c t K e y a n y T y p e z b w N T n L X & g t ; & l t ; a : K e y & g t ; & l t ; K e y & g t ; M e a s u r e s \ S u m   o f   R e c r e a t i o n   f a c i l i t i e s 9 \ T a g I n f o \ F o r m u l a & l t ; / K e y & g t ; & l t ; / a : K e y & g t ; & l t ; a : V a l u e   i : t y p e = " M e a s u r e G r i d V i e w S t a t e I D i a g r a m T a g A d d i t i o n a l I n f o " / & g t ; & l t ; / a : K e y V a l u e O f D i a g r a m O b j e c t K e y a n y T y p e z b w N T n L X & g t ; & l t ; a : K e y V a l u e O f D i a g r a m O b j e c t K e y a n y T y p e z b w N T n L X & g t ; & l t ; a : K e y & g t ; & l t ; K e y & g t ; M e a s u r e s \ S u m   o f   R e c r e a t i o n   f a c i l i t i e s 9 \ T a g I n f o \ V a l u e & l t ; / K e y & g t ; & l t ; / a : K e y & g t ; & l t ; a : V a l u e   i : t y p e = " M e a s u r e G r i d V i e w S t a t e I D i a g r a m T a g A d d i t i o n a l I n f o " / & g t ; & l t ; / a : K e y V a l u e O f D i a g r a m O b j e c t K e y a n y T y p e z b w N T n L X & g t ; & l t ; a : K e y V a l u e O f D i a g r a m O b j e c t K e y a n y T y p e z b w N T n L X & g t ; & l t ; a : K e y & g t ; & l t ; K e y & g t ; M e a s u r e s \ S u m   o f   S a f e   c h i l d c a r e   o p t i o n s 1 2 & l t ; / K e y & g t ; & l t ; / a : K e y & g t ; & l t ; a : V a l u e   i : t y p e = " M e a s u r e G r i d N o d e V i e w S t a t e " & g t ; & l t ; C o l u m n & g t ; 2 4 & l t ; / C o l u m n & g t ; & l t ; L a y e d O u t & g t ; t r u e & l t ; / L a y e d O u t & g t ; & l t ; W a s U I I n v i s i b l e & g t ; t r u e & l t ; / W a s U I I n v i s i b l e & g t ; & l t ; / a : V a l u e & g t ; & l t ; / a : K e y V a l u e O f D i a g r a m O b j e c t K e y a n y T y p e z b w N T n L X & g t ; & l t ; a : K e y V a l u e O f D i a g r a m O b j e c t K e y a n y T y p e z b w N T n L X & g t ; & l t ; a : K e y & g t ; & l t ; K e y & g t ; M e a s u r e s \ S u m   o f   S a f e   c h i l d c a r e   o p t i o n s 1 2 \ T a g I n f o \ F o r m u l a & l t ; / K e y & g t ; & l t ; / a : K e y & g t ; & l t ; a : V a l u e   i : t y p e = " M e a s u r e G r i d V i e w S t a t e I D i a g r a m T a g A d d i t i o n a l I n f o " / & g t ; & l t ; / a : K e y V a l u e O f D i a g r a m O b j e c t K e y a n y T y p e z b w N T n L X & g t ; & l t ; a : K e y V a l u e O f D i a g r a m O b j e c t K e y a n y T y p e z b w N T n L X & g t ; & l t ; a : K e y & g t ; & l t ; K e y & g t ; M e a s u r e s \ S u m   o f   S a f e   c h i l d c a r e   o p t i o n s 1 2 \ T a g I n f o \ V a l u e & l t ; / K e y & g t ; & l t ; / a : K e y & g t ; & l t ; a : V a l u e   i : t y p e = " M e a s u r e G r i d V i e w S t a t e I D i a g r a m T a g A d d i t i o n a l I n f o " / & g t ; & l t ; / a : K e y V a l u e O f D i a g r a m O b j e c t K e y a n y T y p e z b w N T n L X & g t ; & l t ; a : K e y V a l u e O f D i a g r a m O b j e c t K e y a n y T y p e z b w N T n L X & g t ; & l t ; a : K e y & g t ; & l t ; K e y & g t ; M e a s u r e s \ S u m   o f   S a f e   p l a c e s   t o   w a l k p l a y 1 5 & l t ; / K e y & g t ; & l t ; / a : K e y & g t ; & l t ; a : V a l u e   i : t y p e = " M e a s u r e G r i d N o d e V i e w S t a t e " & g t ; & l t ; C o l u m n & g t ; 2 7 & l t ; / C o l u m n & g t ; & l t ; L a y e d O u t & g t ; t r u e & l t ; / L a y e d O u t & g t ; & l t ; W a s U I I n v i s i b l e & g t ; t r u e & l t ; / W a s U I I n v i s i b l e & g t ; & l t ; / a : V a l u e & g t ; & l t ; / a : K e y V a l u e O f D i a g r a m O b j e c t K e y a n y T y p e z b w N T n L X & g t ; & l t ; a : K e y V a l u e O f D i a g r a m O b j e c t K e y a n y T y p e z b w N T n L X & g t ; & l t ; a : K e y & g t ; & l t ; K e y & g t ; M e a s u r e s \ S u m   o f   S a f e   p l a c e s   t o   w a l k p l a y 1 5 \ T a g I n f o \ F o r m u l a & l t ; / K e y & g t ; & l t ; / a : K e y & g t ; & l t ; a : V a l u e   i : t y p e = " M e a s u r e G r i d V i e w S t a t e I D i a g r a m T a g A d d i t i o n a l I n f o " / & g t ; & l t ; / a : K e y V a l u e O f D i a g r a m O b j e c t K e y a n y T y p e z b w N T n L X & g t ; & l t ; a : K e y V a l u e O f D i a g r a m O b j e c t K e y a n y T y p e z b w N T n L X & g t ; & l t ; a : K e y & g t ; & l t ; K e y & g t ; M e a s u r e s \ S u m   o f   S a f e   p l a c e s   t o   w a l k p l a y 1 5 \ T a g I n f o \ V a l u e & l t ; / K e y & g t ; & l t ; / a : K e y & g t ; & l t ; a : V a l u e   i : t y p e = " M e a s u r e G r i d V i e w S t a t e I D i a g r a m T a g A d d i t i o n a l I n f o " / & g t ; & l t ; / a : K e y V a l u e O f D i a g r a m O b j e c t K e y a n y T y p e z b w N T n L X & g t ; & l t ; a : K e y V a l u e O f D i a g r a m O b j e c t K e y a n y T y p e z b w N T n L X & g t ; & l t ; a : K e y & g t ; & l t ; K e y & g t ; M e a s u r e s \ S u m   o f   S a f e   w o r k s i t e s 1 6 & l t ; / K e y & g t ; & l t ; / a : K e y & g t ; & l t ; a : V a l u e   i : t y p e = " M e a s u r e G r i d N o d e V i e w S t a t e " & g t ; & l t ; C o l u m n & g t ; 2 8 & l t ; / C o l u m n & g t ; & l t ; L a y e d O u t & g t ; t r u e & l t ; / L a y e d O u t & g t ; & l t ; W a s U I I n v i s i b l e & g t ; t r u e & l t ; / W a s U I I n v i s i b l e & g t ; & l t ; / a : V a l u e & g t ; & l t ; / a : K e y V a l u e O f D i a g r a m O b j e c t K e y a n y T y p e z b w N T n L X & g t ; & l t ; a : K e y V a l u e O f D i a g r a m O b j e c t K e y a n y T y p e z b w N T n L X & g t ; & l t ; a : K e y & g t ; & l t ; K e y & g t ; M e a s u r e s \ S u m   o f   S a f e   w o r k s i t e s 1 6 \ T a g I n f o \ F o r m u l a & l t ; / K e y & g t ; & l t ; / a : K e y & g t ; & l t ; a : V a l u e   i : t y p e = " M e a s u r e G r i d V i e w S t a t e I D i a g r a m T a g A d d i t i o n a l I n f o " / & g t ; & l t ; / a : K e y V a l u e O f D i a g r a m O b j e c t K e y a n y T y p e z b w N T n L X & g t ; & l t ; a : K e y V a l u e O f D i a g r a m O b j e c t K e y a n y T y p e z b w N T n L X & g t ; & l t ; a : K e y & g t ; & l t ; K e y & g t ; M e a s u r e s \ S u m   o f   S a f e   w o r k s i t e s 1 6 \ T a g I n f o \ V a l u e & l t ; / K e y & g t ; & l t ; / a : K e y & g t ; & l t ; a : V a l u e   i : t y p e = " M e a s u r e G r i d V i e w S t a t e I D i a g r a m T a g A d d i t i o n a l I n f o " / & g t ; & l t ; / a : K e y V a l u e O f D i a g r a m O b j e c t K e y a n y T y p e z b w N T n L X & g t ; & l t ; a : K e y V a l u e O f D i a g r a m O b j e c t K e y a n y T y p e z b w N T n L X & g t ; & l t ; a : K e y & g t ; & l t ; K e y & g t ; M e a s u r e s \ S u m   o f   S m o k i n g   c e s s a t i o n   p r o g r a m s 7 & l t ; / K e y & g t ; & l t ; / a : K e y & g t ; & l t ; a : V a l u e   i : t y p e = " M e a s u r e G r i d N o d e V i e w S t a t e " & g t ; & l t ; C o l u m n & g t ; 1 9 & l t ; / C o l u m n & g t ; & l t ; L a y e d O u t & g t ; t r u e & l t ; / L a y e d O u t & g t ; & l t ; W a s U I I n v i s i b l e & g t ; t r u e & l t ; / W a s U I I n v i s i b l e & g t ; & l t ; / a : V a l u e & g t ; & l t ; / a : K e y V a l u e O f D i a g r a m O b j e c t K e y a n y T y p e z b w N T n L X & g t ; & l t ; a : K e y V a l u e O f D i a g r a m O b j e c t K e y a n y T y p e z b w N T n L X & g t ; & l t ; a : K e y & g t ; & l t ; K e y & g t ; M e a s u r e s \ S u m   o f   S m o k i n g   c e s s a t i o n   p r o g r a m s 7 \ T a g I n f o \ F o r m u l a & l t ; / K e y & g t ; & l t ; / a : K e y & g t ; & l t ; a : V a l u e   i : t y p e = " M e a s u r e G r i d V i e w S t a t e I D i a g r a m T a g A d d i t i o n a l I n f o " / & g t ; & l t ; / a : K e y V a l u e O f D i a g r a m O b j e c t K e y a n y T y p e z b w N T n L X & g t ; & l t ; a : K e y V a l u e O f D i a g r a m O b j e c t K e y a n y T y p e z b w N T n L X & g t ; & l t ; a : K e y & g t ; & l t ; K e y & g t ; M e a s u r e s \ S u m   o f   S m o k i n g   c e s s a t i o n   p r o g r a m s 7 \ T a g I n f o \ V a l u e & l t ; / K e y & g t ; & l t ; / a : K e y & g t ; & l t ; a : V a l u e   i : t y p e = " M e a s u r e G r i d V i e w S t a t e I D i a g r a m T a g A d d i t i o n a l I n f o " / & g t ; & l t ; / a : K e y V a l u e O f D i a g r a m O b j e c t K e y a n y T y p e z b w N T n L X & g t ; & l t ; a : K e y V a l u e O f D i a g r a m O b j e c t K e y a n y T y p e z b w N T n L X & g t ; & l t ; a : K e y & g t ; & l t ; K e y & g t ; M e a s u r e s \ S u m   o f   T r a n s p o r t a t i o n 1 0 & l t ; / K e y & g t ; & l t ; / a : K e y & g t ; & l t ; a : V a l u e   i : t y p e = " M e a s u r e G r i d N o d e V i e w S t a t e " & g t ; & l t ; C o l u m n & g t ; 2 2 & l t ; / C o l u m n & g t ; & l t ; L a y e d O u t & g t ; t r u e & l t ; / L a y e d O u t & g t ; & l t ; W a s U I I n v i s i b l e & g t ; t r u e & l t ; / W a s U I I n v i s i b l e & g t ; & l t ; / a : V a l u e & g t ; & l t ; / a : K e y V a l u e O f D i a g r a m O b j e c t K e y a n y T y p e z b w N T n L X & g t ; & l t ; a : K e y V a l u e O f D i a g r a m O b j e c t K e y a n y T y p e z b w N T n L X & g t ; & l t ; a : K e y & g t ; & l t ; K e y & g t ; M e a s u r e s \ S u m   o f   T r a n s p o r t a t i o n 1 0 \ T a g I n f o \ F o r m u l a & l t ; / K e y & g t ; & l t ; / a : K e y & g t ; & l t ; a : V a l u e   i : t y p e = " M e a s u r e G r i d V i e w S t a t e I D i a g r a m T a g A d d i t i o n a l I n f o " / & g t ; & l t ; / a : K e y V a l u e O f D i a g r a m O b j e c t K e y a n y T y p e z b w N T n L X & g t ; & l t ; a : K e y V a l u e O f D i a g r a m O b j e c t K e y a n y T y p e z b w N T n L X & g t ; & l t ; a : K e y & g t ; & l t ; K e y & g t ; M e a s u r e s \ S u m   o f   T r a n s p o r t a t i o n 1 0 \ T a g I n f o \ V a l u e & l t ; / K e y & g t ; & l t ; / a : K e y & g t ; & l t ; a : V a l u e   i : t y p e = " M e a s u r e G r i d V i e w S t a t e I D i a g r a m T a g A d d i t i o n a l I n f o " / & g t ; & l t ; / a : K e y V a l u e O f D i a g r a m O b j e c t K e y a n y T y p e z b w N T n L X & g t ; & l t ; a : K e y V a l u e O f D i a g r a m O b j e c t K e y a n y T y p e z b w N T n L X & g t ; & l t ; a : K e y & g t ; & l t ; K e y & g t ; M e a s u r e s \ S u m   o f   W e i g h t   l o s s   p r o g r a m s 1 3 & l t ; / K e y & g t ; & l t ; / a : K e y & g t ; & l t ; a : V a l u e   i : t y p e = " M e a s u r e G r i d N o d e V i e w S t a t e " & g t ; & l t ; C o l u m n & g t ; 2 5 & l t ; / C o l u m n & g t ; & l t ; L a y e d O u t & g t ; t r u e & l t ; / L a y e d O u t & g t ; & l t ; W a s U I I n v i s i b l e & g t ; t r u e & l t ; / W a s U I I n v i s i b l e & g t ; & l t ; / a : V a l u e & g t ; & l t ; / a : K e y V a l u e O f D i a g r a m O b j e c t K e y a n y T y p e z b w N T n L X & g t ; & l t ; a : K e y V a l u e O f D i a g r a m O b j e c t K e y a n y T y p e z b w N T n L X & g t ; & l t ; a : K e y & g t ; & l t ; K e y & g t ; M e a s u r e s \ S u m   o f   W e i g h t   l o s s   p r o g r a m s 1 3 \ T a g I n f o \ F o r m u l a & l t ; / K e y & g t ; & l t ; / a : K e y & g t ; & l t ; a : V a l u e   i : t y p e = " M e a s u r e G r i d V i e w S t a t e I D i a g r a m T a g A d d i t i o n a l I n f o " / & g t ; & l t ; / a : K e y V a l u e O f D i a g r a m O b j e c t K e y a n y T y p e z b w N T n L X & g t ; & l t ; a : K e y V a l u e O f D i a g r a m O b j e c t K e y a n y T y p e z b w N T n L X & g t ; & l t ; a : K e y & g t ; & l t ; K e y & g t ; M e a s u r e s \ S u m   o f   W e i g h t   l o s s   p r o g r a m s 1 3 \ T a g I n f o \ V a l u e & l t ; / K e y & g t ; & l t ; / a : K e y & g t ; & l t ; a : V a l u e 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C l e a n   a i r   & a m p ; a m p ;   w a t e r & l t ; / K e y & g t ; & l t ; / a : K e y & g t ; & l t ; a : V a l u e   i : t y p e = " M e a s u r e G r i d N o d e V i e w S t a t e " & g t ; & l t ; C o l u m n & g t ; 1 & l t ; / C o l u m n & g t ; & l t ; L a y e d O u t & g t ; t r u e & l t ; / L a y e d O u t & g t ; & l t ; / a : V a l u e & g t ; & l t ; / a : K e y V a l u e O f D i a g r a m O b j e c t K e y a n y T y p e z b w N T n L X & g t ; & l t ; a : K e y V a l u e O f D i a g r a m O b j e c t K e y a n y T y p e z b w N T n L X & g t ; & l t ; a : K e y & g t ; & l t ; K e y & g t ; C o l u m n s \ M e n t a l   h e a l t h   s e r v i c e s & l t ; / K e y & g t ; & l t ; / a : K e y & g t ; & l t ; a : V a l u e   i : t y p e = " M e a s u r e G r i d N o d e V i e w S t a t e " & g t ; & l t ; C o l u m n & g t ; 2 & l t ; / C o l u m n & g t ; & l t ; L a y e d O u t & g t ; t r u e & l t ; / L a y e d O u t & g t ; & l t ; / a : V a l u e & g t ; & l t ; / a : K e y V a l u e O f D i a g r a m O b j e c t K e y a n y T y p e z b w N T n L X & g t ; & l t ; a : K e y V a l u e O f D i a g r a m O b j e c t K e y a n y T y p e z b w N T n L X & g t ; & l t ; a : K e y & g t ; & l t ; K e y & g t ; C o l u m n s \ S m o k i n g   c e s s a t i o n   p r o g r a m s & l t ; / K e y & g t ; & l t ; / a : K e y & g t ; & l t ; a : V a l u e   i : t y p e = " M e a s u r e G r i d N o d e V i e w S t a t e " & g t ; & l t ; C o l u m n & g t ; 3 & l t ; / C o l u m n & g t ; & l t ; L a y e d O u t & g t ; t r u e & l t ; / L a y e d O u t & g t ; & l t ; / a : V a l u e & g t ; & l t ; / a : K e y V a l u e O f D i a g r a m O b j e c t K e y a n y T y p e z b w N T n L X & g t ; & l t ; a : K e y V a l u e O f D i a g r a m O b j e c t K e y a n y T y p e z b w N T n L X & g t ; & l t ; a : K e y & g t ; & l t ; K e y & g t ; C o l u m n s \ D r u g   & a m p ; a m p ;   a l c o h o l   r e h a b i l i t a t i o n   s e r v i c e s & l t ; / K e y & g t ; & l t ; / a : K e y & g t ; & l t ; a : V a l u e   i : t y p e = " M e a s u r e G r i d N o d e V i e w S t a t e " & g t ; & l t ; C o l u m n & g t ; 4 & l t ; / C o l u m n & g t ; & l t ; L a y e d O u t & g t ; t r u e & l t ; / L a y e d O u t & g t ; & l t ; / a : V a l u e & g t ; & l t ; / a : K e y V a l u e O f D i a g r a m O b j e c t K e y a n y T y p e z b w N T n L X & g t ; & l t ; a : K e y V a l u e O f D i a g r a m O b j e c t K e y a n y T y p e z b w N T n L X & g t ; & l t ; a : K e y & g t ; & l t ; K e y & g t ; C o l u m n s \ R e c r e a t i o n   f a c i l i t i e s & l t ; / K e y & g t ; & l t ; / a : K e y & g t ; & l t ; a : V a l u e   i : t y p e = " M e a s u r e G r i d N o d e V i e w S t a t e " & g t ; & l t ; C o l u m n & g t ; 5 & l t ; / C o l u m n & g t ; & l t ; L a y e d O u t & g t ; t r u e & l t ; / L a y e d O u t & g t ; & l t ; / a : V a l u e & g t ; & l t ; / a : K e y V a l u e O f D i a g r a m O b j e c t K e y a n y T y p e z b w N T n L X & g t ; & l t ; a : K e y V a l u e O f D i a g r a m O b j e c t K e y a n y T y p e z b w N T n L X & g t ; & l t ; a : K e y & g t ; & l t ; K e y & g t ; C o l u m n s \ T r a n s p o r t a t i o n & l t ; / K e y & g t ; & l t ; / a : K e y & g t ; & l t ; a : V a l u e   i : t y p e = " M e a s u r e G r i d N o d e V i e w S t a t e " & g t ; & l t ; C o l u m n & g t ; 6 & l t ; / C o l u m n & g t ; & l t ; L a y e d O u t & g t ; t r u e & l t ; / L a y e d O u t & g t ; & l t ; / a : V a l u e & g t ; & l t ; / a : K e y V a l u e O f D i a g r a m O b j e c t K e y a n y T y p e z b w N T n L X & g t ; & l t ; a : K e y V a l u e O f D i a g r a m O b j e c t K e y a n y T y p e z b w N T n L X & g t ; & l t ; a : K e y & g t ; & l t ; K e y & g t ; C o l u m n s \ H e a l t h i e r   f o o d   c h o i c e s & l t ; / K e y & g t ; & l t ; / a : K e y & g t ; & l t ; a : V a l u e   i : t y p e = " M e a s u r e G r i d N o d e V i e w S t a t e " & g t ; & l t ; C o l u m n & g t ; 7 & l t ; / C o l u m n & g t ; & l t ; L a y e d O u t & g t ; t r u e & l t ; / L a y e d O u t & g t ; & l t ; / a : V a l u e & g t ; & l t ; / a : K e y V a l u e O f D i a g r a m O b j e c t K e y a n y T y p e z b w N T n L X & g t ; & l t ; a : K e y V a l u e O f D i a g r a m O b j e c t K e y a n y T y p e z b w N T n L X & g t ; & l t ; a : K e y & g t ; & l t ; K e y & g t ; C o l u m n s \ S a f e   c h i l d c a r e   o p t i o n s & l t ; / K e y & g t ; & l t ; / a : K e y & g t ; & l t ; a : V a l u e   i : t y p e = " M e a s u r e G r i d N o d e V i e w S t a t e " & g t ; & l t ; C o l u m n & g t ; 8 & l t ; / C o l u m n & g t ; & l t ; L a y e d O u t & g t ; t r u e & l t ; / L a y e d O u t & g t ; & l t ; / a : V a l u e & g t ; & l t ; / a : K e y V a l u e O f D i a g r a m O b j e c t K e y a n y T y p e z b w N T n L X & g t ; & l t ; a : K e y V a l u e O f D i a g r a m O b j e c t K e y a n y T y p e z b w N T n L X & g t ; & l t ; a : K e y & g t ; & l t ; K e y & g t ; C o l u m n s \ W e i g h t   l o s s   p r o g r a m s & l t ; / K e y & g t ; & l t ; / a : K e y & g t ; & l t ; a : V a l u e   i : t y p e = " M e a s u r e G r i d N o d e V i e w S t a t e " & g t ; & l t ; C o l u m n & g t ; 9 & l t ; / C o l u m n & g t ; & l t ; L a y e d O u t & g t ; t r u e & l t ; / L a y e d O u t & g t ; & l t ; / a : V a l u e & g t ; & l t ; / a : K e y V a l u e O f D i a g r a m O b j e c t K e y a n y T y p e z b w N T n L X & g t ; & l t ; a : K e y V a l u e O f D i a g r a m O b j e c t K e y a n y T y p e z b w N T n L X & g t ; & l t ; a : K e y & g t ; & l t ; K e y & g t ; C o l u m n s \ J o b   o p p o r t u n i t i e s & l t ; / K e y & g t ; & l t ; / a : K e y & g t ; & l t ; a : V a l u e   i : t y p e = " M e a s u r e G r i d N o d e V i e w S t a t e " & g t ; & l t ; C o l u m n & g t ; 1 0 & l t ; / C o l u m n & g t ; & l t ; L a y e d O u t & g t ; t r u e & l t ; / L a y e d O u t & g t ; & l t ; / a : V a l u e & g t ; & l t ; / a : K e y V a l u e O f D i a g r a m O b j e c t K e y a n y T y p e z b w N T n L X & g t ; & l t ; a : K e y V a l u e O f D i a g r a m O b j e c t K e y a n y T y p e z b w N T n L X & g t ; & l t ; a : K e y & g t ; & l t ; K e y & g t ; C o l u m n s \ S a f e   p l a c e s   t o   w a l k / p l a y & l t ; / K e y & g t ; & l t ; / a : K e y & g t ; & l t ; a : V a l u e   i : t y p e = " M e a s u r e G r i d N o d e V i e w S t a t e " & g t ; & l t ; C o l u m n & g t ; 1 1 & l t ; / C o l u m n & g t ; & l t ; L a y e d O u t & g t ; t r u e & l t ; / L a y e d O u t & g t ; & l t ; / a : V a l u e & g t ; & l t ; / a : K e y V a l u e O f D i a g r a m O b j e c t K e y a n y T y p e z b w N T n L X & g t ; & l t ; a : K e y V a l u e O f D i a g r a m O b j e c t K e y a n y T y p e z b w N T n L X & g t ; & l t ; a : K e y & g t ; & l t ; K e y & g t ; C o l u m n s \ S a f e   w o r k s i t e s & l t ; / K e y & g t ; & l t ; / a : K e y & g t ; & l t ; a : V a l u e   i : t y p e = " M e a s u r e G r i d N o d e V i e w S t a t e " & g t ; & l t ; C o l u m n & g t ; 1 2 & l t ; / C o l u m n & g t ; & l t ; L a y e d O u t & g t ; t r u e & l t ; / L a y e d O u t & g t ; & l t ; / a : V a l u e & g t ; & l t ; / a : K e y V a l u e O f D i a g r a m O b j e c t K e y a n y T y p e z b w N T n L X & g t ; & l t ; a : K e y V a l u e O f D i a g r a m O b j e c t K e y a n y T y p e z b w N T n L X & g t ; & l t ; a : K e y & g t ; & l t ; K e y & g t ; C o l u m n s \ C o l u m n 1 & l t ; / K e y & g t ; & l t ; / a : K e y & g t ; & l t ; a : V a l u e   i : t y p e = " M e a s u r e G r i d N o d e V i e w S t a t e " & g t ; & l t ; C o l u m n & g t ; 1 3 & l t ; / C o l u m n & g t ; & l t ; L a y e d O u t & g t ; t r u e & l t ; / L a y e d O u t & g t ; & l t ; / a : V a l u e & g t ; & l t ; / a : K e y V a l u e O f D i a g r a m O b j e c t K e y a n y T y p e z b w N T n L X & g t ; & l t ; a : K e y V a l u e O f D i a g r a m O b j e c t K e y a n y T y p e z b w N T n L X & g t ; & l t ; a : K e y & g t ; & l t ; K e y & g t ; C o l u m n s \ C o u n t   o f   S e l e c t i o n & l t ; / K e y & g t ; & l t ; / a : K e y & g t ; & l t ; a : V a l u e   i : t y p e = " M e a s u r e G r i d N o d e V i e w S t a t e " & g t ; & l t ; C o l u m n & g t ; 1 4 & l t ; / C o l u m n & g t ; & l t ; L a y e d O u t & g t ; t r u e & l t ; / L a y e d O u t & g t ; & l t ; / a : V a l u e & g t ; & l t ; / a : K e y V a l u e O f D i a g r a m O b j e c t K e y a n y T y p e z b w N T n L X & g t ; & l t ; a : K e y V a l u e O f D i a g r a m O b j e c t K e y a n y T y p e z b w N T n L X & g t ; & l t ; a : K e y & g t ; & l t ; K e y & g t ; C o l u m n s \ W e i g h t & l t ; / K e y & g t ; & l t ; / a : K e y & g t ; & l t ; a : V a l u e   i : t y p e = " M e a s u r e G r i d N o d e V i e w S t a t e " & g t ; & l t ; C o l u m n & g t ; 1 5 & l t ; / C o l u m n & g t ; & l t ; L a y e d O u t & g t ; t r u e & l t ; / L a y e d O u t & g t ; & l t ; / a : V a l u e & g t ; & l t ; / a : K e y V a l u e O f D i a g r a m O b j e c t K e y a n y T y p e z b w N T n L X & g t ; & l t ; a : K e y V a l u e O f D i a g r a m O b j e c t K e y a n y T y p e z b w N T n L X & g t ; & l t ; a : K e y & g t ; & l t ; K e y & g t ; C o l u m n s \ C o l u m n 2 & l t ; / K e y & g t ; & l t ; / a : K e y & g t ; & l t ; a : V a l u e   i : t y p e = " M e a s u r e G r i d N o d e V i e w S t a t e " & g t ; & l t ; C o l u m n & g t ; 1 6 & l t ; / C o l u m n & g t ; & l t ; L a y e d O u t & g t ; t r u e & l t ; / L a y e d O u t & g t ; & l t ; / a : V a l u e & g t ; & l t ; / a : K e y V a l u e O f D i a g r a m O b j e c t K e y a n y T y p e z b w N T n L X & g t ; & l t ; a : K e y V a l u e O f D i a g r a m O b j e c t K e y a n y T y p e z b w N T n L X & g t ; & l t ; a : K e y & g t ; & l t ; K e y & g t ; C o l u m n s \ C l e a n   a i r   & a m p ; a m p ;   w a t e r 5 & l t ; / K e y & g t ; & l t ; / a : K e y & g t ; & l t ; a : V a l u e   i : t y p e = " M e a s u r e G r i d N o d e V i e w S t a t e " & g t ; & l t ; C o l u m n & g t ; 1 7 & l t ; / C o l u m n & g t ; & l t ; L a y e d O u t & g t ; t r u e & l t ; / L a y e d O u t & g t ; & l t ; / a : V a l u e & g t ; & l t ; / a : K e y V a l u e O f D i a g r a m O b j e c t K e y a n y T y p e z b w N T n L X & g t ; & l t ; a : K e y V a l u e O f D i a g r a m O b j e c t K e y a n y T y p e z b w N T n L X & g t ; & l t ; a : K e y & g t ; & l t ; K e y & g t ; C o l u m n s \ M e n t a l   h e a l t h   s e r v i c e s 6 & l t ; / K e y & g t ; & l t ; / a : K e y & g t ; & l t ; a : V a l u e   i : t y p e = " M e a s u r e G r i d N o d e V i e w S t a t e " & g t ; & l t ; C o l u m n & g t ; 1 8 & l t ; / C o l u m n & g t ; & l t ; L a y e d O u t & g t ; t r u e & l t ; / L a y e d O u t & g t ; & l t ; / a : V a l u e & g t ; & l t ; / a : K e y V a l u e O f D i a g r a m O b j e c t K e y a n y T y p e z b w N T n L X & g t ; & l t ; a : K e y V a l u e O f D i a g r a m O b j e c t K e y a n y T y p e z b w N T n L X & g t ; & l t ; a : K e y & g t ; & l t ; K e y & g t ; C o l u m n s \ S m o k i n g   c e s s a t i o n   p r o g r a m s 7 & l t ; / K e y & g t ; & l t ; / a : K e y & g t ; & l t ; a : V a l u e   i : t y p e = " M e a s u r e G r i d N o d e V i e w S t a t e " & g t ; & l t ; C o l u m n & g t ; 1 9 & l t ; / C o l u m n & g t ; & l t ; L a y e d O u t & g t ; t r u e & l t ; / L a y e d O u t & g t ; & l t ; / a : V a l u e & g t ; & l t ; / a : K e y V a l u e O f D i a g r a m O b j e c t K e y a n y T y p e z b w N T n L X & g t ; & l t ; a : K e y V a l u e O f D i a g r a m O b j e c t K e y a n y T y p e z b w N T n L X & g t ; & l t ; a : K e y & g t ; & l t ; K e y & g t ; C o l u m n s \ D r u g   & a m p ; a m p ;   a l c o h o l   r e h a b i l i t a t i o n   s e r v i c e s 8 & l t ; / K e y & g t ; & l t ; / a : K e y & g t ; & l t ; a : V a l u e   i : t y p e = " M e a s u r e G r i d N o d e V i e w S t a t e " & g t ; & l t ; C o l u m n & g t ; 2 0 & l t ; / C o l u m n & g t ; & l t ; L a y e d O u t & g t ; t r u e & l t ; / L a y e d O u t & g t ; & l t ; / a : V a l u e & g t ; & l t ; / a : K e y V a l u e O f D i a g r a m O b j e c t K e y a n y T y p e z b w N T n L X & g t ; & l t ; a : K e y V a l u e O f D i a g r a m O b j e c t K e y a n y T y p e z b w N T n L X & g t ; & l t ; a : K e y & g t ; & l t ; K e y & g t ; C o l u m n s \ R e c r e a t i o n   f a c i l i t i e s 9 & l t ; / K e y & g t ; & l t ; / a : K e y & g t ; & l t ; a : V a l u e   i : t y p e = " M e a s u r e G r i d N o d e V i e w S t a t e " & g t ; & l t ; C o l u m n & g t ; 2 1 & l t ; / C o l u m n & g t ; & l t ; L a y e d O u t & g t ; t r u e & l t ; / L a y e d O u t & g t ; & l t ; / a : V a l u e & g t ; & l t ; / a : K e y V a l u e O f D i a g r a m O b j e c t K e y a n y T y p e z b w N T n L X & g t ; & l t ; a : K e y V a l u e O f D i a g r a m O b j e c t K e y a n y T y p e z b w N T n L X & g t ; & l t ; a : K e y & g t ; & l t ; K e y & g t ; C o l u m n s \ T r a n s p o r t a t i o n 1 0 & l t ; / K e y & g t ; & l t ; / a : K e y & g t ; & l t ; a : V a l u e   i : t y p e = " M e a s u r e G r i d N o d e V i e w S t a t e " & g t ; & l t ; C o l u m n & g t ; 2 2 & l t ; / C o l u m n & g t ; & l t ; L a y e d O u t & g t ; t r u e & l t ; / L a y e d O u t & g t ; & l t ; / a : V a l u e & g t ; & l t ; / a : K e y V a l u e O f D i a g r a m O b j e c t K e y a n y T y p e z b w N T n L X & g t ; & l t ; a : K e y V a l u e O f D i a g r a m O b j e c t K e y a n y T y p e z b w N T n L X & g t ; & l t ; a : K e y & g t ; & l t ; K e y & g t ; C o l u m n s \ H e a l t h i e r   f o o d   c h o i c e s 1 1 & l t ; / K e y & g t ; & l t ; / a : K e y & g t ; & l t ; a : V a l u e   i : t y p e = " M e a s u r e G r i d N o d e V i e w S t a t e " & g t ; & l t ; C o l u m n & g t ; 2 3 & l t ; / C o l u m n & g t ; & l t ; L a y e d O u t & g t ; t r u e & l t ; / L a y e d O u t & g t ; & l t ; / a : V a l u e & g t ; & l t ; / a : K e y V a l u e O f D i a g r a m O b j e c t K e y a n y T y p e z b w N T n L X & g t ; & l t ; a : K e y V a l u e O f D i a g r a m O b j e c t K e y a n y T y p e z b w N T n L X & g t ; & l t ; a : K e y & g t ; & l t ; K e y & g t ; C o l u m n s \ S a f e   c h i l d c a r e   o p t i o n s 1 2 & l t ; / K e y & g t ; & l t ; / a : K e y & g t ; & l t ; a : V a l u e   i : t y p e = " M e a s u r e G r i d N o d e V i e w S t a t e " & g t ; & l t ; C o l u m n & g t ; 2 4 & l t ; / C o l u m n & g t ; & l t ; L a y e d O u t & g t ; t r u e & l t ; / L a y e d O u t & g t ; & l t ; / a : V a l u e & g t ; & l t ; / a : K e y V a l u e O f D i a g r a m O b j e c t K e y a n y T y p e z b w N T n L X & g t ; & l t ; a : K e y V a l u e O f D i a g r a m O b j e c t K e y a n y T y p e z b w N T n L X & g t ; & l t ; a : K e y & g t ; & l t ; K e y & g t ; C o l u m n s \ W e i g h t   l o s s   p r o g r a m s 1 3 & l t ; / K e y & g t ; & l t ; / a : K e y & g t ; & l t ; a : V a l u e   i : t y p e = " M e a s u r e G r i d N o d e V i e w S t a t e " & g t ; & l t ; C o l u m n & g t ; 2 5 & l t ; / C o l u m n & g t ; & l t ; L a y e d O u t & g t ; t r u e & l t ; / L a y e d O u t & g t ; & l t ; / a : V a l u e & g t ; & l t ; / a : K e y V a l u e O f D i a g r a m O b j e c t K e y a n y T y p e z b w N T n L X & g t ; & l t ; a : K e y V a l u e O f D i a g r a m O b j e c t K e y a n y T y p e z b w N T n L X & g t ; & l t ; a : K e y & g t ; & l t ; K e y & g t ; C o l u m n s \ J o b   o p p o r t u n i t i e s 1 4 & l t ; / K e y & g t ; & l t ; / a : K e y & g t ; & l t ; a : V a l u e   i : t y p e = " M e a s u r e G r i d N o d e V i e w S t a t e " & g t ; & l t ; C o l u m n & g t ; 2 6 & l t ; / C o l u m n & g t ; & l t ; L a y e d O u t & g t ; t r u e & l t ; / L a y e d O u t & g t ; & l t ; / a : V a l u e & g t ; & l t ; / a : K e y V a l u e O f D i a g r a m O b j e c t K e y a n y T y p e z b w N T n L X & g t ; & l t ; a : K e y V a l u e O f D i a g r a m O b j e c t K e y a n y T y p e z b w N T n L X & g t ; & l t ; a : K e y & g t ; & l t ; K e y & g t ; C o l u m n s \ S a f e   p l a c e s   t o   w a l k / p l a y 1 5 & l t ; / K e y & g t ; & l t ; / a : K e y & g t ; & l t ; a : V a l u e   i : t y p e = " M e a s u r e G r i d N o d e V i e w S t a t e " & g t ; & l t ; C o l u m n & g t ; 2 7 & l t ; / C o l u m n & g t ; & l t ; L a y e d O u t & g t ; t r u e & l t ; / L a y e d O u t & g t ; & l t ; / a : V a l u e & g t ; & l t ; / a : K e y V a l u e O f D i a g r a m O b j e c t K e y a n y T y p e z b w N T n L X & g t ; & l t ; a : K e y V a l u e O f D i a g r a m O b j e c t K e y a n y T y p e z b w N T n L X & g t ; & l t ; a : K e y & g t ; & l t ; K e y & g t ; C o l u m n s \ S a f e   w o r k s i t e s 1 6 & l t ; / K e y & g t ; & l t ; / a : K e y & g t ; & l t ; a : V a l u e   i : t y p e = " M e a s u r e G r i d N o d e V i e w S t a t e " & g t ; & l t ; C o l u m n & g t ; 2 8 & l t ; / C o l u m n & g t ; & l t ; L a y e d O u t & g t ; t r u e & l t ; / L a y e d O u t & g t ; & l t ; / a : V a l u e & g t ; & l t ; / a : K e y V a l u e O f D i a g r a m O b j e c t K e y a n y T y p e z b w N T n L X & g t ; & l t ; a : K e y V a l u e O f D i a g r a m O b j e c t K e y a n y T y p e z b w N T n L X & g t ; & l t ; a : K e y & g t ; & l t ; K e y & g t ; C o l u m n s \ C o l u m n 3 & l t ; / K e y & g t ; & l t ; / a : K e y & g t ; & l t ; a : V a l u e   i : t y p e = " M e a s u r e G r i d N o d e V i e w S t a t e " & g t ; & l t ; C o l u m n & g t ; 2 9 & l t ; / C o l u m n & g t ; & l t ; L a y e d O u t & g t ; t r u e & l t ; / L a y e d O u t & g t ; & l t ; / a : V a l u e & g t ; & l t ; / a : K e y V a l u e O f D i a g r a m O b j e c t K e y a n y T y p e z b w N T n L X & g t ; & l t ; a : K e y V a l u e O f D i a g r a m O b j e c t K e y a n y T y p e z b w N T n L X & g t ; & l t ; a : K e y & g t ; & l t ; K e y & g t ; C o l u m n s \ C o l u m n 4 & l t ; / K e y & g t ; & l t ; / a : K e y & g t ; & l t ; a : V a l u e   i : t y p e = " M e a s u r e G r i d N o d e V i e w S t a t e " & g t ; & l t ; C o l u m n & g t ; 3 0 & l t ; / C o l u m n & g t ; & l t ; L a y e d O u t & g t ; t r u e & l t ; / L a y e d O u t & g t ; & l t ; / a : V a l u e & g t ; & l t ; / a : K e y V a l u e O f D i a g r a m O b j e c t K e y a n y T y p e z b w N T n L X & g t ; & l t ; a : K e y V a l u e O f D i a g r a m O b j e c t K e y a n y T y p e z b w N T n L X & g t ; & l t ; a : K e y & g t ; & l t ; K e y & g t ; C o l u m n s \ O b s e r v e d & l t ; / K e y & g t ; & l t ; / a : K e y & g t ; & l t ; a : V a l u e   i : t y p e = " M e a s u r e G r i d N o d e V i e w S t a t e " & g t ; & l t ; C o l u m n & g t ; 3 1 & l t ; / C o l u m n & g t ; & l t ; L a y e d O u t & g t ; t r u e & l t ; / L a y e d O u t & g t ; & l t ; / a : V a l u e & g t ; & l t ; / a : K e y V a l u e O f D i a g r a m O b j e c t K e y a n y T y p e z b w N T n L X & g t ; & l t ; a : K e y V a l u e O f D i a g r a m O b j e c t K e y a n y T y p e z b w N T n L X & g t ; & l t ; a : K e y & g t ; & l t ; K e y & g t ; C o l u m n s \ E x p e c t e d & l t ; / K e y & g t ; & l t ; / a : K e y & g t ; & l t ; a : V a l u e   i : t y p e = " M e a s u r e G r i d N o d e V i e w S t a t e " & g t ; & l t ; C o l u m n & g t ; 3 2 & l t ; / C o l u m n & g t ; & l t ; L a y e d O u t & g t ; t r u e & l t ; / L a y e d O u t & g t ; & l t ; / a : V a l u e & g t ; & l t ; / a : K e y V a l u e O f D i a g r a m O b j e c t K e y a n y T y p e z b w N T n L X & g t ; & l t ; a : K e y V a l u e O f D i a g r a m O b j e c t K e y a n y T y p e z b w N T n L X & g t ; & l t ; a : K e y & g t ; & l t ; K e y & g t ; C o l u m n s \ C o l u m n 5 & l t ; / K e y & g t ; & l t ; / a : K e y & g t ; & l t ; a : V a l u e   i : t y p e = " M e a s u r e G r i d N o d e V i e w S t a t e " & g t ; & l t ; C o l u m n & g t ; 3 3 & l t ; / C o l u m n & g t ; & l t ; L a y e d O u t & g t ; t r u e & l t ; / L a y e d O u t & g t ; & l t ; / a : V a l u e & g t ; & l t ; / a : K e y V a l u e O f D i a g r a m O b j e c t K e y a n y T y p e z b w N T n L X & g t ; & l t ; a : K e y V a l u e O f D i a g r a m O b j e c t K e y a n y T y p e z b w N T n L X & g t ; & l t ; a : K e y & g t ; & l t ; K e y & g t ; C o l u m n s \ C o l u m n 6 & l t ; / K e y & g t ; & l t ; / a : K e y & g t ; & l t ; a : V a l u e   i : t y p e = " M e a s u r e G r i d N o d e V i e w S t a t e " & g t ; & l t ; C o l u m n & g t ; 3 4 & l t ; / C o l u m n & g t ; & l t ; L a y e d O u t & g t ; t r u e & l t ; / L a y e d O u t & g t ; & l t ; / a : V a l u e & g t ; & l t ; / a : K e y V a l u e O f D i a g r a m O b j e c t K e y a n y T y p e z b w N T n L X & g t ; & l t ; a : K e y V a l u e O f D i a g r a m O b j e c t K e y a n y T y p e z b w N T n L X & g t ; & l t ; a : K e y & g t ; & l t ; K e y & g t ; C o l u m n s \ I   i d e n t i f y   a s : & l t ; / K e y & g t ; & l t ; / a : K e y & g t ; & l t ; a : V a l u e   i : t y p e = " M e a s u r e G r i d N o d e V i e w S t a t e " & g t ; & l t ; C o l u m n & g t ; 3 5 & l t ; / C o l u m n & g t ; & l t ; L a y e d O u t & g t ; t r u e & l t ; / L a y e d O u t & g t ; & l t ; / a : V a l u e & g t ; & l t ; / a : K e y V a l u e O f D i a g r a m O b j e c t K e y a n y T y p e z b w N T n L X & g t ; & l t ; a : K e y V a l u e O f D i a g r a m O b j e c t K e y a n y T y p e z b w N T n L X & g t ; & l t ; a : K e y & g t ; & l t ; K e y & g t ; C o l u m n s \ W h a t   i s   y o u r   a g e ? & l t ; / K e y & g t ; & l t ; / a : K e y & g t ; & l t ; a : V a l u e   i : t y p e = " M e a s u r e G r i d N o d e V i e w S t a t e " & g t ; & l t ; C o l u m n & g t ; 3 6 & l t ; / C o l u m n & g t ; & l t ; L a y e d O u t & g t ; t r u e & l t ; / L a y e d O u t & g t ; & l t ; / a : V a l u e & g t ; & l t ; / a : K e y V a l u e O f D i a g r a m O b j e c t K e y a n y T y p e z b w N T n L X & g t ; & l t ; a : K e y V a l u e O f D i a g r a m O b j e c t K e y a n y T y p e z b w N T n L X & g t ; & l t ; a : K e y & g t ; & l t ; K e y & g t ; C o l u m n s \ C o u n t y   w h e r e   y o u   l i v e : & l t ; / K e y & g t ; & l t ; / a : K e y & g t ; & l t ; a : V a l u e   i : t y p e = " M e a s u r e G r i d N o d e V i e w S t a t e " & g t ; & l t ; C o l u m n & g t ; 3 7 & l t ; / C o l u m n & g t ; & l t ; L a y e d O u t & g t ; t r u e & l t ; / L a y e d O u t & g t ; & l t ; / a : V a l u e & g t ; & l t ; / a : K e y V a l u e O f D i a g r a m O b j e c t K e y a n y T y p e z b w N T n L X & g t ; & l t ; a : K e y V a l u e O f D i a g r a m O b j e c t K e y a n y T y p e z b w N T n L X & g t ; & l t ; a : K e y & g t ; & l t ; K e y & g t ; C o l u m n s \ T o w n   a n d   Z I P   c o d e   w h e r e   y o u   l i v e : & l t ; / K e y & g t ; & l t ; / a : K e y & g t ; & l t ; a : V a l u e   i : t y p e = " M e a s u r e G r i d N o d e V i e w S t a t e " & g t ; & l t ; C o l u m n & g t ; 3 8 & l t ; / C o l u m n & g t ; & l t ; L a y e d O u t & g t ; t r u e & l t ; / L a y e d O u t & g t ; & l t ; / a : V a l u e & g t ; & l t ; / a : K e y V a l u e O f D i a g r a m O b j e c t K e y a n y T y p e z b w N T n L X & g t ; & l t ; a : K e y V a l u e O f D i a g r a m O b j e c t K e y a n y T y p e z b w N T n L X & g t ; & l t ; a : K e y & g t ; & l t ; K e y & g t ; C o l u m n s \ W h a t   r a c e   d o   y o u   c o n s i d e r   y o u r s e l f ? & l t ; / K e y & g t ; & l t ; / a : K e y & g t ; & l t ; a : V a l u e   i : t y p e = " M e a s u r e G r i d N o d e V i e w S t a t e " & g t ; & l t ; C o l u m n & g t ; 3 9 & l t ; / C o l u m n & g t ; & l t ; L a y e d O u t & g t ; t r u e & l t ; / L a y e d O u t & g t ; & l t ; / a : V a l u e & g t ; & l t ; / a : K e y V a l u e O f D i a g r a m O b j e c t K e y a n y T y p e z b w N T n L X & g t ; & l t ; a : K e y V a l u e O f D i a g r a m O b j e c t K e y a n y T y p e z b w N T n L X & g t ; & l t ; a : K e y & g t ; & l t ; K e y & g t ; C o l u m n s \ A r e   y o u   H i s p a n i c   o r   L a t i n o ? & l t ; / K e y & g t ; & l t ; / a : K e y & g t ; & l t ; a : V a l u e   i : t y p e = " M e a s u r e G r i d N o d e V i e w S t a t e " & g t ; & l t ; C o l u m n & g t ; 4 0 & 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4 1 & 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4 2 & l t ; / C o l u m n & g t ; & l t ; L a y e d O u t & g t ; t r u e & l t ; / L a y e d O u t & g t ; & l t ; / a : V a l u e & g t ; & l t ; / a : K e y V a l u e O f D i a g r a m O b j e c t K e y a n y T y p e z b w N T n L X & g t ; & l t ; a : K e y V a l u e O f D i a g r a m O b j e c t K e y a n y T y p e z b w N T n L X & g t ; & l t ; a : K e y & g t ; & l t ; K e y & g t ; C o l u m n s \ W h a t   i s   y o u r   h i g h e s t   l e v e l   o f   e d u c a t i o n ? & l t ; / K e y & g t ; & l t ; / a : K e y & g t ; & l t ; a : V a l u e   i : t y p e = " M e a s u r e G r i d N o d e V i e w S t a t e " & g t ; & l t ; C o l u m n & g t ; 4 3 & l t ; / C o l u m n & g t ; & l t ; L a y e d O u t & g t ; t r u e & l t ; / L a y e d O u t & g t ; & l t ; / a : V a l u e & g t ; & l t ; / a : K e y V a l u e O f D i a g r a m O b j e c t K e y a n y T y p e z b w N T n L X & g t ; & l t ; a : K e y V a l u e O f D i a g r a m O b j e c t K e y a n y T y p e z b w N T n L X & g t ; & l t ; a : K e y & g t ; & l t ; K e y & g t ; C o l u m n s \ W h a t   i s   y o u r   c u r r e n t   e m p l o y m e n t   s t a t u s ? & l t ; / K e y & g t ; & l t ; / a : K e y & g t ; & l t ; a : V a l u e   i : t y p e = " M e a s u r e G r i d N o d e V i e w S t a t e " & g t ; & l t ; C o l u m n & g t ; 4 4 & l t ; / C o l u m n & g t ; & l t ; L a y e d O u t & g t ; t r u e & l t ; / L a y e d O u t & g t ; & l t ; / a : V a l u e & g t ; & l t ; / a : K e y V a l u e O f D i a g r a m O b j e c t K e y a n y T y p e z b w N T n L X & g t ; & l t ; a : K e y V a l u e O f D i a g r a m O b j e c t K e y a n y T y p e z b w N T n L X & g t ; & l t ; a : K e y & g t ; & l t ; K e y & g t ; C o l u m n s \ D o   y o u   c u r r e n t l y   h a v e   h e a l t h   i n s u r a n c e ? & l t ; / K e y & g t ; & l t ; / a : K e y & g t ; & l t ; a : V a l u e   i : t y p e = " M e a s u r e G r i d N o d e V i e w S t a t e " & g t ; & l t ; C o l u m n & g t ; 4 5 & l t ; / C o l u m n & g t ; & l t ; L a y e d O u t & g t ; t r u e & l t ; / L a y e d O u t & g t ; & l t ; / a : V a l u e & g t ; & l t ; / a : K e y V a l u e O f D i a g r a m O b j e c t K e y a n y T y p e z b w N T n L X & g t ; & l t ; a : K e y V a l u e O f D i a g r a m O b j e c t K e y a n y T y p e z b w N T n L X & g t ; & l t ; a : K e y & g t ; & l t ; K e y & g t ; C o l u m n s \ D o   y o u   h a v e   a   s m a r t   p h o n e ? & l t ; / K e y & g t ; & l t ; / a : K e y & g t ; & l t ; a : V a l u e   i : t y p e = " M e a s u r e G r i d N o d e V i e w S t a t e " & g t ; & l t ; C o l u m n & g t ; 4 6 & l t ; / C o l u m n & g t ; & l t ; L a y e d O u t & g t ; t r u e & l t ; / L a y e d O u t & g t ; & l t ; / a : V a l u e & g t ; & l t ; / a : K e y V a l u e O f D i a g r a m O b j e c t K e y a n y T y p e z b w N T n L X & g t ; & l t ; a : K e y V a l u e O f D i a g r a m O b j e c t K e y a n y T y p e z b w N T n L X & g t ; & l t ; a : K e y & g t ; & l t ; K e y & g t ; L i n k s \ & a m p ; l t ; C o l u m n s \ S u m   o f   R e s p o n d e n t I D   4 & a m p ; g t ; - & a m p ; l t ; M e a s u r e s \ R e s p o n d e n t I D & a m p ; g t ; & l t ; / K e y & g t ; & l t ; / a : K e y & g t ; & l t ; a : V a l u e   i : t y p e = " M e a s u r e G r i d V i e w S t a t e I D i a g r a m L i n k " / & g t ; & l t ; / a : K e y V a l u e O f D i a g r a m O b j e c t K e y a n y T y p e z b w N T n L X & g t ; & l t ; a : K e y V a l u e O f D i a g r a m O b j e c t K e y a n y T y p e z b w N T n L X & g t ; & l t ; a : K e y & g t ; & l t ; K e y & g t ; L i n k s \ & a m p ; l t ; C o l u m n s \ S u m   o f   R e s p o n d e n t I D   4 & a m p ; g t ; - & a m p ; l t ; M e a s u r e s \ R e s p o n d e n t I D & a m p ; g t ; \ C O L U M N & l t ; / K e y & g t ; & l t ; / a : K e y & g t ; & l t ; a : V a l u e   i : t y p e = " M e a s u r e G r i d V i e w S t a t e I D i a g r a m L i n k E n d p o i n t " / & g t ; & l t ; / a : K e y V a l u e O f D i a g r a m O b j e c t K e y a n y T y p e z b w N T n L X & g t ; & l t ; a : K e y V a l u e O f D i a g r a m O b j e c t K e y a n y T y p e z b w N T n L X & g t ; & l t ; a : K e y & g t ; & l t ; K e y & g t ; L i n k s \ & a m p ; l t ; C o l u m n s \ S u m   o f   R e s p o n d e n t I D   4 & a m p ; g t ; - & a m p ; l t ; M e a s u r e s \ R e s p o n d e n t I D & a m p ; g t ; \ M E A S U R E & l t ; / K e y & g t ; & l t ; / a : K e y & g t ; & l t ; a : V a l u e   i : t y p e = " M e a s u r e G r i d V i e w S t a t e I D i a g r a m L i n k E n d p o i n t " / & g t ; & l t ; / a : K e y V a l u e O f D i a g r a m O b j e c t K e y a n y T y p e z b w N T n L X & g t ; & l t ; a : K e y V a l u e O f D i a g r a m O b j e c t K e y a n y T y p e z b w N T n L X & g t ; & l t ; a : K e y & g t ; & l t ; K e y & g t ; L i n k s \ & a m p ; l t ; C o l u m n s \ C o u n t   o f   R e s p o n d e n t I D   4 & a m p ; g t ; - & a m p ; l t ; M e a s u r e s \ R e s p o n d e n t I D & a m p ; g t ; & l t ; / K e y & g t ; & l t ; / a : K e y & g t ; & l t ; a : V a l u e   i : t y p e = " M e a s u r e G r i d V i e w S t a t e I D i a g r a m L i n k " / & g t ; & l t ; / a : K e y V a l u e O f D i a g r a m O b j e c t K e y a n y T y p e z b w N T n L X & g t ; & l t ; a : K e y V a l u e O f D i a g r a m O b j e c t K e y a n y T y p e z b w N T n L X & g t ; & l t ; a : K e y & g t ; & l t ; K e y & g t ; L i n k s \ & a m p ; l t ; C o l u m n s \ C o u n t   o f   R e s p o n d e n t I D   4 & a m p ; g t ; - & a m p ; l t ; M e a s u r e s \ R e s p o n d e n t I D & a m p ; g t ; \ C O L U M N & l t ; / K e y & g t ; & l t ; / a : K e y & g t ; & l t ; a : V a l u e   i : t y p e = " M e a s u r e G r i d V i e w S t a t e I D i a g r a m L i n k E n d p o i n t " / & g t ; & l t ; / a : K e y V a l u e O f D i a g r a m O b j e c t K e y a n y T y p e z b w N T n L X & g t ; & l t ; a : K e y V a l u e O f D i a g r a m O b j e c t K e y a n y T y p e z b w N T n L X & g t ; & l t ; a : K e y & g t ; & l t ; K e y & g t ; L i n k s \ & a m p ; l t ; C o l u m n s \ C o u n t   o f   R e s p o n d e n t I D   4 & a m p ; g t ; - & a m p ; l t ; M e a s u r e s \ R e s p o n d e n t I D & a m p ; g t ; \ M E A S U R E & l t ; / K e y & g t ; & l t ; / a : K e y & g t ; & l t ; a : V a l u e   i : t y p e = " M e a s u r e G r i d V i e w S t a t e I D i a g r a m L i n k E n d p o i n t " / & g t ; & l t ; / a : K e y V a l u e O f D i a g r a m O b j e c t K e y a n y T y p e z b w N T n L X & g t ; & l t ; a : K e y V a l u e O f D i a g r a m O b j e c t K e y a n y T y p e z b w N T n L X & g t ; & l t ; a : K e y & g t ; & l t ; K e y & g t ; L i n k s \ & a m p ; l t ; C o l u m n s \ S u m   o f   W h a t   i s   y o u r   a g e   4 & a m p ; g t ; - & a m p ; l t ; M e a s u r e s \ W h a t   i s   y o u r   a g e ? & a m p ; g t ; & l t ; / K e y & g t ; & l t ; / a : K e y & g t ; & l t ; a : V a l u e   i : t y p e = " M e a s u r e G r i d V i e w S t a t e I D i a g r a m L i n k " / & g t ; & l t ; / a : K e y V a l u e O f D i a g r a m O b j e c t K e y a n y T y p e z b w N T n L X & g t ; & l t ; a : K e y V a l u e O f D i a g r a m O b j e c t K e y a n y T y p e z b w N T n L X & g t ; & l t ; a : K e y & g t ; & l t ; K e y & g t ; L i n k s \ & a m p ; l t ; C o l u m n s \ S u m   o f   W h a t   i s   y o u r   a g e   4 & a m p ; g t ; - & a m p ; l t ; M e a s u r e s \ W h a t   i s   y o u r   a g e ? & a m p ; g t ; \ C O L U M N & l t ; / K e y & g t ; & l t ; / a : K e y & g t ; & l t ; a : V a l u e   i : t y p e = " M e a s u r e G r i d V i e w S t a t e I D i a g r a m L i n k E n d p o i n t " / & g t ; & l t ; / a : K e y V a l u e O f D i a g r a m O b j e c t K e y a n y T y p e z b w N T n L X & g t ; & l t ; a : K e y V a l u e O f D i a g r a m O b j e c t K e y a n y T y p e z b w N T n L X & g t ; & l t ; a : K e y & g t ; & l t ; K e y & g t ; L i n k s \ & a m p ; l t ; C o l u m n s \ S u m   o f   W h a t   i s   y o u r   a g e   4 & a m p ; g t ; - & a m p ; l t ; M e a s u r e s \ W h a t   i s   y o u r   a g e ? & a m p ; g t ; \ M E A S U R E & l t ; / K e y & g t ; & l t ; / a : K e y & g t ; & l t ; a : V a l u e   i : t y p e = " M e a s u r e G r i d V i e w S t a t e I D i a g r a m L i n k E n d p o i n t " / & g t ; & l t ; / a : K e y V a l u e O f D i a g r a m O b j e c t K e y a n y T y p e z b w N T n L X & g t ; & l t ; a : K e y V a l u e O f D i a g r a m O b j e c t K e y a n y T y p e z b w N T n L X & g t ; & l t ; a : K e y & g t ; & l t ; K e y & g t ; L i n k s \ & a m p ; l t ; C o l u m n s \ A v e r a g e   o f   W h a t   i s   y o u r   a g e   4 & a m p ; g t ; - & a m p ; l t ; M e a s u r e s \ W h a t   i s   y o u r   a g e ? & a m p ; g t ; & l t ; / K e y & g t ; & l t ; / a : K e y & g t ; & l t ; a : V a l u e   i : t y p e = " M e a s u r e G r i d V i e w S t a t e I D i a g r a m L i n k " / & g t ; & l t ; / a : K e y V a l u e O f D i a g r a m O b j e c t K e y a n y T y p e z b w N T n L X & g t ; & l t ; a : K e y V a l u e O f D i a g r a m O b j e c t K e y a n y T y p e z b w N T n L X & g t ; & l t ; a : K e y & g t ; & l t ; K e y & g t ; L i n k s \ & a m p ; l t ; C o l u m n s \ A v e r a g e   o f   W h a t   i s   y o u r   a g e   4 & a m p ; g t ; - & a m p ; l t ; M e a s u r e s \ W h a t   i s   y o u r   a g e ? & a m p ; g t ; \ C O L U M N & l t ; / K e y & g t ; & l t ; / a : K e y & g t ; & l t ; a : V a l u e   i : t y p e = " M e a s u r e G r i d V i e w S t a t e I D i a g r a m L i n k E n d p o i n t " / & g t ; & l t ; / a : K e y V a l u e O f D i a g r a m O b j e c t K e y a n y T y p e z b w N T n L X & g t ; & l t ; a : K e y V a l u e O f D i a g r a m O b j e c t K e y a n y T y p e z b w N T n L X & g t ; & l t ; a : K e y & g t ; & l t ; K e y & g t ; L i n k s \ & a m p ; l t ; C o l u m n s \ A v e r a g e   o f   W h a t   i s   y o u r   a g e   4 & a m p ; g t ; - & a m p ; l t ; M e a s u r e s \ W h a t   i s   y o u r   a g e ? & a m p ; g t ; \ M E A S U R E & l t ; / K e y & g t ; & l t ; / a : K e y & g t ; & l t ; a : V a l u e   i : t y p e = " M e a s u r e G r i d V i e w S t a t e I D i a g r a m L i n k E n d p o i n t " / & g t ; & l t ; / a : K e y V a l u e O f D i a g r a m O b j e c t K e y a n y T y p e z b w N T n L X & g t ; & l t ; a : K e y V a l u e O f D i a g r a m O b j e c t K e y a n y T y p e z b w N T n L X & g t ; & l t ; a : K e y & g t ; & l t ; K e y & g t ; L i n k s \ & a m p ; l t ; C o l u m n s \ S u m   o f   C l e a n   a i r     w a t e r 5 & a m p ; g t ; - & a m p ; l t ; M e a s u r e s \ C l e a n   a i r   & a m p ; a m p ;   w a t e r 5 & a m p ; g t ; & l t ; / K e y & g t ; & l t ; / a : K e y & g t ; & l t ; a : V a l u e   i : t y p e = " M e a s u r e G r i d V i e w S t a t e I D i a g r a m L i n k " / & g t ; & l t ; / a : K e y V a l u e O f D i a g r a m O b j e c t K e y a n y T y p e z b w N T n L X & g t ; & l t ; a : K e y V a l u e O f D i a g r a m O b j e c t K e y a n y T y p e z b w N T n L X & g t ; & l t ; a : K e y & g t ; & l t ; K e y & g t ; L i n k s \ & a m p ; l t ; C o l u m n s \ S u m   o f   C l e a n   a i r     w a t e r 5 & a m p ; g t ; - & a m p ; l t ; M e a s u r e s \ C l e a n   a i r   & a m p ; a m p ;   w a t e r 5 & a m p ; g t ; \ C O L U M N & l t ; / K e y & g t ; & l t ; / a : K e y & g t ; & l t ; a : V a l u e   i : t y p e = " M e a s u r e G r i d V i e w S t a t e I D i a g r a m L i n k E n d p o i n t " / & g t ; & l t ; / a : K e y V a l u e O f D i a g r a m O b j e c t K e y a n y T y p e z b w N T n L X & g t ; & l t ; a : K e y V a l u e O f D i a g r a m O b j e c t K e y a n y T y p e z b w N T n L X & g t ; & l t ; a : K e y & g t ; & l t ; K e y & g t ; L i n k s \ & a m p ; l t ; C o l u m n s \ S u m   o f   C l e a n   a i r     w a t e r 5 & a m p ; g t ; - & a m p ; l t ; M e a s u r e s \ C l e a n   a i r   & a m p ; a m p ;   w a t e r 5 & a m p ; g t ; \ M E A S U R E & l t ; / K e y & g t ; & l t ; / a : K e y & g t ; & l t ; a : V a l u e   i : t y p e = " M e a s u r e G r i d V i e w S t a t e I D i a g r a m L i n k E n d p o i n t " / & g t ; & l t ; / a : K e y V a l u e O f D i a g r a m O b j e c t K e y a n y T y p e z b w N T n L X & g t ; & l t ; a : K e y V a l u e O f D i a g r a m O b j e c t K e y a n y T y p e z b w N T n L X & g t ; & l t ; a : K e y & g t ; & l t ; K e y & g t ; L i n k s \ & a m p ; l t ; C o l u m n s \ S u m   o f   D r u g     a l c o h o l   r e h a b i l i t a t i o n   s e r v i c e s 8 & a m p ; g t ; - & a m p ; l t ; M e a s u r e s \ D r u g   & a m p ; a m p ;   a l c o h o l   r e h a b i l i t a t i o n   s e r v i c e s 8 & a m p ; g t ; & l t ; / K e y & g t ; & l t ; / a : K e y & g t ; & l t ; a : V a l u e   i : t y p e = " M e a s u r e G r i d V i e w S t a t e I D i a g r a m L i n k " / & g t ; & l t ; / a : K e y V a l u e O f D i a g r a m O b j e c t K e y a n y T y p e z b w N T n L X & g t ; & l t ; a : K e y V a l u e O f D i a g r a m O b j e c t K e y a n y T y p e z b w N T n L X & g t ; & l t ; a : K e y & g t ; & l t ; K e y & g t ; L i n k s \ & a m p ; l t ; C o l u m n s \ S u m   o f   D r u g     a l c o h o l   r e h a b i l i t a t i o n   s e r v i c e s 8 & a m p ; g t ; - & a m p ; l t ; M e a s u r e s \ D r u g   & a m p ; a m p ;   a l c o h o l   r e h a b i l i t a t i o n   s e r v i c e s 8 & a m p ; g t ; \ C O L U M N & l t ; / K e y & g t ; & l t ; / a : K e y & g t ; & l t ; a : V a l u e   i : t y p e = " M e a s u r e G r i d V i e w S t a t e I D i a g r a m L i n k E n d p o i n t " / & g t ; & l t ; / a : K e y V a l u e O f D i a g r a m O b j e c t K e y a n y T y p e z b w N T n L X & g t ; & l t ; a : K e y V a l u e O f D i a g r a m O b j e c t K e y a n y T y p e z b w N T n L X & g t ; & l t ; a : K e y & g t ; & l t ; K e y & g t ; L i n k s \ & a m p ; l t ; C o l u m n s \ S u m   o f   D r u g     a l c o h o l   r e h a b i l i t a t i o n   s e r v i c e s 8 & a m p ; g t ; - & a m p ; l t ; M e a s u r e s \ D r u g   & a m p ; a m p ;   a l c o h o l   r e h a b i l i t a t i o n   s e r v i c e s 8 & a m p ; g t ; \ M E A S U R E & l t ; / K e y & g t ; & l t ; / a : K e y & g t ; & l t ; a : V a l u e   i : t y p e = " M e a s u r e G r i d V i e w S t a t e I D i a g r a m L i n k E n d p o i n t " / & g t ; & l t ; / a : K e y V a l u e O f D i a g r a m O b j e c t K e y a n y T y p e z b w N T n L X & g t ; & l t ; a : K e y V a l u e O f D i a g r a m O b j e c t K e y a n y T y p e z b w N T n L X & g t ; & l t ; a : K e y & g t ; & l t ; K e y & g t ; L i n k s \ & a m p ; l t ; C o l u m n s \ S u m   o f   H e a l t h i e r   f o o d   c h o i c e s 1 1 & a m p ; g t ; - & a m p ; l t ; M e a s u r e s \ H e a l t h i e r   f o o d   c h o i c e s 1 1 & a m p ; g t ; & l t ; / K e y & g t ; & l t ; / a : K e y & g t ; & l t ; a : V a l u e   i : t y p e = " M e a s u r e G r i d V i e w S t a t e I D i a g r a m L i n k " / & g t ; & l t ; / a : K e y V a l u e O f D i a g r a m O b j e c t K e y a n y T y p e z b w N T n L X & g t ; & l t ; a : K e y V a l u e O f D i a g r a m O b j e c t K e y a n y T y p e z b w N T n L X & g t ; & l t ; a : K e y & g t ; & l t ; K e y & g t ; L i n k s \ & a m p ; l t ; C o l u m n s \ S u m   o f   H e a l t h i e r   f o o d   c h o i c e s 1 1 & a m p ; g t ; - & a m p ; l t ; M e a s u r e s \ H e a l t h i e r   f o o d   c h o i c e s 1 1 & a m p ; g t ; \ C O L U M N & l t ; / K e y & g t ; & l t ; / a : K e y & g t ; & l t ; a : V a l u e   i : t y p e = " M e a s u r e G r i d V i e w S t a t e I D i a g r a m L i n k E n d p o i n t " / & g t ; & l t ; / a : K e y V a l u e O f D i a g r a m O b j e c t K e y a n y T y p e z b w N T n L X & g t ; & l t ; a : K e y V a l u e O f D i a g r a m O b j e c t K e y a n y T y p e z b w N T n L X & g t ; & l t ; a : K e y & g t ; & l t ; K e y & g t ; L i n k s \ & a m p ; l t ; C o l u m n s \ S u m   o f   H e a l t h i e r   f o o d   c h o i c e s 1 1 & a m p ; g t ; - & a m p ; l t ; M e a s u r e s \ H e a l t h i e r   f o o d   c h o i c e s 1 1 & a m p ; g t ; \ M E A S U R E & l t ; / K e y & g t ; & l t ; / a : K e y & g t ; & l t ; a : V a l u e   i : t y p e = " M e a s u r e G r i d V i e w S t a t e I D i a g r a m L i n k E n d p o i n t " / & g t ; & l t ; / a : K e y V a l u e O f D i a g r a m O b j e c t K e y a n y T y p e z b w N T n L X & g t ; & l t ; a : K e y V a l u e O f D i a g r a m O b j e c t K e y a n y T y p e z b w N T n L X & g t ; & l t ; a : K e y & g t ; & l t ; K e y & g t ; L i n k s \ & a m p ; l t ; C o l u m n s \ S u m   o f   J o b   o p p o r t u n i t i e s 1 4 & a m p ; g t ; - & a m p ; l t ; M e a s u r e s \ J o b   o p p o r t u n i t i e s 1 4 & a m p ; g t ; & l t ; / K e y & g t ; & l t ; / a : K e y & g t ; & l t ; a : V a l u e   i : t y p e = " M e a s u r e G r i d V i e w S t a t e I D i a g r a m L i n k " / & g t ; & l t ; / a : K e y V a l u e O f D i a g r a m O b j e c t K e y a n y T y p e z b w N T n L X & g t ; & l t ; a : K e y V a l u e O f D i a g r a m O b j e c t K e y a n y T y p e z b w N T n L X & g t ; & l t ; a : K e y & g t ; & l t ; K e y & g t ; L i n k s \ & a m p ; l t ; C o l u m n s \ S u m   o f   J o b   o p p o r t u n i t i e s 1 4 & a m p ; g t ; - & a m p ; l t ; M e a s u r e s \ J o b   o p p o r t u n i t i e s 1 4 & a m p ; g t ; \ C O L U M N & l t ; / K e y & g t ; & l t ; / a : K e y & g t ; & l t ; a : V a l u e   i : t y p e = " M e a s u r e G r i d V i e w S t a t e I D i a g r a m L i n k E n d p o i n t " / & g t ; & l t ; / a : K e y V a l u e O f D i a g r a m O b j e c t K e y a n y T y p e z b w N T n L X & g t ; & l t ; a : K e y V a l u e O f D i a g r a m O b j e c t K e y a n y T y p e z b w N T n L X & g t ; & l t ; a : K e y & g t ; & l t ; K e y & g t ; L i n k s \ & a m p ; l t ; C o l u m n s \ S u m   o f   J o b   o p p o r t u n i t i e s 1 4 & a m p ; g t ; - & a m p ; l t ; M e a s u r e s \ J o b   o p p o r t u n i t i e s 1 4 & a m p ; g t ; \ M E A S U R E & l t ; / K e y & g t ; & l t ; / a : K e y & g t ; & l t ; a : V a l u e   i : t y p e = " M e a s u r e G r i d V i e w S t a t e I D i a g r a m L i n k E n d p o i n t " / & g t ; & l t ; / a : K e y V a l u e O f D i a g r a m O b j e c t K e y a n y T y p e z b w N T n L X & g t ; & l t ; a : K e y V a l u e O f D i a g r a m O b j e c t K e y a n y T y p e z b w N T n L X & g t ; & l t ; a : K e y & g t ; & l t ; K e y & g t ; L i n k s \ & a m p ; l t ; C o l u m n s \ S u m   o f   M e n t a l   h e a l t h   s e r v i c e s 6 & a m p ; g t ; - & a m p ; l t ; M e a s u r e s \ M e n t a l   h e a l t h   s e r v i c e s 6 & a m p ; g t ; & l t ; / K e y & g t ; & l t ; / a : K e y & g t ; & l t ; a : V a l u e   i : t y p e = " M e a s u r e G r i d V i e w S t a t e I D i a g r a m L i n k " / & g t ; & l t ; / a : K e y V a l u e O f D i a g r a m O b j e c t K e y a n y T y p e z b w N T n L X & g t ; & l t ; a : K e y V a l u e O f D i a g r a m O b j e c t K e y a n y T y p e z b w N T n L X & g t ; & l t ; a : K e y & g t ; & l t ; K e y & g t ; L i n k s \ & a m p ; l t ; C o l u m n s \ S u m   o f   M e n t a l   h e a l t h   s e r v i c e s 6 & a m p ; g t ; - & a m p ; l t ; M e a s u r e s \ M e n t a l   h e a l t h   s e r v i c e s 6 & a m p ; g t ; \ C O L U M N & l t ; / K e y & g t ; & l t ; / a : K e y & g t ; & l t ; a : V a l u e   i : t y p e = " M e a s u r e G r i d V i e w S t a t e I D i a g r a m L i n k E n d p o i n t " / & g t ; & l t ; / a : K e y V a l u e O f D i a g r a m O b j e c t K e y a n y T y p e z b w N T n L X & g t ; & l t ; a : K e y V a l u e O f D i a g r a m O b j e c t K e y a n y T y p e z b w N T n L X & g t ; & l t ; a : K e y & g t ; & l t ; K e y & g t ; L i n k s \ & a m p ; l t ; C o l u m n s \ S u m   o f   M e n t a l   h e a l t h   s e r v i c e s 6 & a m p ; g t ; - & a m p ; l t ; M e a s u r e s \ M e n t a l   h e a l t h   s e r v i c e s 6 & a m p ; g t ; \ M E A S U R E & l t ; / K e y & g t ; & l t ; / a : K e y & g t ; & l t ; a : V a l u e   i : t y p e = " M e a s u r e G r i d V i e w S t a t e I D i a g r a m L i n k E n d p o i n t " / & g t ; & l t ; / a : K e y V a l u e O f D i a g r a m O b j e c t K e y a n y T y p e z b w N T n L X & g t ; & l t ; a : K e y V a l u e O f D i a g r a m O b j e c t K e y a n y T y p e z b w N T n L X & g t ; & l t ; a : K e y & g t ; & l t ; K e y & g t ; L i n k s \ & a m p ; l t ; C o l u m n s \ S u m   o f   R e c r e a t i o n   f a c i l i t i e s 9 & a m p ; g t ; - & a m p ; l t ; M e a s u r e s \ R e c r e a t i o n   f a c i l i t i e s 9 & a m p ; g t ; & l t ; / K e y & g t ; & l t ; / a : K e y & g t ; & l t ; a : V a l u e   i : t y p e = " M e a s u r e G r i d V i e w S t a t e I D i a g r a m L i n k " / & g t ; & l t ; / a : K e y V a l u e O f D i a g r a m O b j e c t K e y a n y T y p e z b w N T n L X & g t ; & l t ; a : K e y V a l u e O f D i a g r a m O b j e c t K e y a n y T y p e z b w N T n L X & g t ; & l t ; a : K e y & g t ; & l t ; K e y & g t ; L i n k s \ & a m p ; l t ; C o l u m n s \ S u m   o f   R e c r e a t i o n   f a c i l i t i e s 9 & a m p ; g t ; - & a m p ; l t ; M e a s u r e s \ R e c r e a t i o n   f a c i l i t i e s 9 & a m p ; g t ; \ C O L U M N & l t ; / K e y & g t ; & l t ; / a : K e y & g t ; & l t ; a : V a l u e   i : t y p e = " M e a s u r e G r i d V i e w S t a t e I D i a g r a m L i n k E n d p o i n t " / & g t ; & l t ; / a : K e y V a l u e O f D i a g r a m O b j e c t K e y a n y T y p e z b w N T n L X & g t ; & l t ; a : K e y V a l u e O f D i a g r a m O b j e c t K e y a n y T y p e z b w N T n L X & g t ; & l t ; a : K e y & g t ; & l t ; K e y & g t ; L i n k s \ & a m p ; l t ; C o l u m n s \ S u m   o f   R e c r e a t i o n   f a c i l i t i e s 9 & a m p ; g t ; - & a m p ; l t ; M e a s u r e s \ R e c r e a t i o n   f a c i l i t i e s 9 & a m p ; g t ; \ M E A S U R E & l t ; / K e y & g t ; & l t ; / a : K e y & g t ; & l t ; a : V a l u e   i : t y p e = " M e a s u r e G r i d V i e w S t a t e I D i a g r a m L i n k E n d p o i n t " / & g t ; & l t ; / a : K e y V a l u e O f D i a g r a m O b j e c t K e y a n y T y p e z b w N T n L X & g t ; & l t ; a : K e y V a l u e O f D i a g r a m O b j e c t K e y a n y T y p e z b w N T n L X & g t ; & l t ; a : K e y & g t ; & l t ; K e y & g t ; L i n k s \ & a m p ; l t ; C o l u m n s \ S u m   o f   S a f e   c h i l d c a r e   o p t i o n s 1 2 & a m p ; g t ; - & a m p ; l t ; M e a s u r e s \ S a f e   c h i l d c a r e   o p t i o n s 1 2 & a m p ; g t ; & l t ; / K e y & g t ; & l t ; / a : K e y & g t ; & l t ; a : V a l u e   i : t y p e = " M e a s u r e G r i d V i e w S t a t e I D i a g r a m L i n k " / & g t ; & l t ; / a : K e y V a l u e O f D i a g r a m O b j e c t K e y a n y T y p e z b w N T n L X & g t ; & l t ; a : K e y V a l u e O f D i a g r a m O b j e c t K e y a n y T y p e z b w N T n L X & g t ; & l t ; a : K e y & g t ; & l t ; K e y & g t ; L i n k s \ & a m p ; l t ; C o l u m n s \ S u m   o f   S a f e   c h i l d c a r e   o p t i o n s 1 2 & a m p ; g t ; - & a m p ; l t ; M e a s u r e s \ S a f e   c h i l d c a r e   o p t i o n s 1 2 & a m p ; g t ; \ C O L U M N & l t ; / K e y & g t ; & l t ; / a : K e y & g t ; & l t ; a : V a l u e   i : t y p e = " M e a s u r e G r i d V i e w S t a t e I D i a g r a m L i n k E n d p o i n t " / & g t ; & l t ; / a : K e y V a l u e O f D i a g r a m O b j e c t K e y a n y T y p e z b w N T n L X & g t ; & l t ; a : K e y V a l u e O f D i a g r a m O b j e c t K e y a n y T y p e z b w N T n L X & g t ; & l t ; a : K e y & g t ; & l t ; K e y & g t ; L i n k s \ & a m p ; l t ; C o l u m n s \ S u m   o f   S a f e   c h i l d c a r e   o p t i o n s 1 2 & a m p ; g t ; - & a m p ; l t ; M e a s u r e s \ S a f e   c h i l d c a r e   o p t i o n s 1 2 & a m p ; g t ; \ M E A S U R E & l t ; / K e y & g t ; & l t ; / a : K e y & g t ; & l t ; a : V a l u e   i : t y p e = " M e a s u r e G r i d V i e w S t a t e I D i a g r a m L i n k E n d p o i n t " / & g t ; & l t ; / a : K e y V a l u e O f D i a g r a m O b j e c t K e y a n y T y p e z b w N T n L X & g t ; & l t ; a : K e y V a l u e O f D i a g r a m O b j e c t K e y a n y T y p e z b w N T n L X & g t ; & l t ; a : K e y & g t ; & l t ; K e y & g t ; L i n k s \ & a m p ; l t ; C o l u m n s \ S u m   o f   S a f e   p l a c e s   t o   w a l k p l a y 1 5 & a m p ; g t ; - & a m p ; l t ; M e a s u r e s \ S a f e   p l a c e s   t o   w a l k / p l a y 1 5 & a m p ; g t ; & l t ; / K e y & g t ; & l t ; / a : K e y & g t ; & l t ; a : V a l u e   i : t y p e = " M e a s u r e G r i d V i e w S t a t e I D i a g r a m L i n k " / & g t ; & l t ; / a : K e y V a l u e O f D i a g r a m O b j e c t K e y a n y T y p e z b w N T n L X & g t ; & l t ; a : K e y V a l u e O f D i a g r a m O b j e c t K e y a n y T y p e z b w N T n L X & g t ; & l t ; a : K e y & g t ; & l t ; K e y & g t ; L i n k s \ & a m p ; l t ; C o l u m n s \ S u m   o f   S a f e   p l a c e s   t o   w a l k p l a y 1 5 & a m p ; g t ; - & a m p ; l t ; M e a s u r e s \ S a f e   p l a c e s   t o   w a l k / p l a y 1 5 & a m p ; g t ; \ C O L U M N & l t ; / K e y & g t ; & l t ; / a : K e y & g t ; & l t ; a : V a l u e   i : t y p e = " M e a s u r e G r i d V i e w S t a t e I D i a g r a m L i n k E n d p o i n t " / & g t ; & l t ; / a : K e y V a l u e O f D i a g r a m O b j e c t K e y a n y T y p e z b w N T n L X & g t ; & l t ; a : K e y V a l u e O f D i a g r a m O b j e c t K e y a n y T y p e z b w N T n L X & g t ; & l t ; a : K e y & g t ; & l t ; K e y & g t ; L i n k s \ & a m p ; l t ; C o l u m n s \ S u m   o f   S a f e   p l a c e s   t o   w a l k p l a y 1 5 & a m p ; g t ; - & a m p ; l t ; M e a s u r e s \ S a f e   p l a c e s   t o   w a l k / p l a y 1 5 & a m p ; g t ; \ M E A S U R E & l t ; / K e y & g t ; & l t ; / a : K e y & g t ; & l t ; a : V a l u e   i : t y p e = " M e a s u r e G r i d V i e w S t a t e I D i a g r a m L i n k E n d p o i n t " / & g t ; & l t ; / a : K e y V a l u e O f D i a g r a m O b j e c t K e y a n y T y p e z b w N T n L X & g t ; & l t ; a : K e y V a l u e O f D i a g r a m O b j e c t K e y a n y T y p e z b w N T n L X & g t ; & l t ; a : K e y & g t ; & l t ; K e y & g t ; L i n k s \ & a m p ; l t ; C o l u m n s \ S u m   o f   S a f e   w o r k s i t e s 1 6 & a m p ; g t ; - & a m p ; l t ; M e a s u r e s \ S a f e   w o r k s i t e s 1 6 & a m p ; g t ; & l t ; / K e y & g t ; & l t ; / a : K e y & g t ; & l t ; a : V a l u e   i : t y p e = " M e a s u r e G r i d V i e w S t a t e I D i a g r a m L i n k " / & g t ; & l t ; / a : K e y V a l u e O f D i a g r a m O b j e c t K e y a n y T y p e z b w N T n L X & g t ; & l t ; a : K e y V a l u e O f D i a g r a m O b j e c t K e y a n y T y p e z b w N T n L X & g t ; & l t ; a : K e y & g t ; & l t ; K e y & g t ; L i n k s \ & a m p ; l t ; C o l u m n s \ S u m   o f   S a f e   w o r k s i t e s 1 6 & a m p ; g t ; - & a m p ; l t ; M e a s u r e s \ S a f e   w o r k s i t e s 1 6 & a m p ; g t ; \ C O L U M N & l t ; / K e y & g t ; & l t ; / a : K e y & g t ; & l t ; a : V a l u e   i : t y p e = " M e a s u r e G r i d V i e w S t a t e I D i a g r a m L i n k E n d p o i n t " / & g t ; & l t ; / a : K e y V a l u e O f D i a g r a m O b j e c t K e y a n y T y p e z b w N T n L X & g t ; & l t ; a : K e y V a l u e O f D i a g r a m O b j e c t K e y a n y T y p e z b w N T n L X & g t ; & l t ; a : K e y & g t ; & l t ; K e y & g t ; L i n k s \ & a m p ; l t ; C o l u m n s \ S u m   o f   S a f e   w o r k s i t e s 1 6 & a m p ; g t ; - & a m p ; l t ; M e a s u r e s \ S a f e   w o r k s i t e s 1 6 & a m p ; g t ; \ M E A S U R E & l t ; / K e y & g t ; & l t ; / a : K e y & g t ; & l t ; a : V a l u e   i : t y p e = " M e a s u r e G r i d V i e w S t a t e I D i a g r a m L i n k E n d p o i n t " / & g t ; & l t ; / a : K e y V a l u e O f D i a g r a m O b j e c t K e y a n y T y p e z b w N T n L X & g t ; & l t ; a : K e y V a l u e O f D i a g r a m O b j e c t K e y a n y T y p e z b w N T n L X & g t ; & l t ; a : K e y & g t ; & l t ; K e y & g t ; L i n k s \ & a m p ; l t ; C o l u m n s \ S u m   o f   S m o k i n g   c e s s a t i o n   p r o g r a m s 7 & a m p ; g t ; - & a m p ; l t ; M e a s u r e s \ S m o k i n g   c e s s a t i o n   p r o g r a m s 7 & a m p ; g t ; & l t ; / K e y & g t ; & l t ; / a : K e y & g t ; & l t ; a : V a l u e   i : t y p e = " M e a s u r e G r i d V i e w S t a t e I D i a g r a m L i n k " / & g t ; & l t ; / a : K e y V a l u e O f D i a g r a m O b j e c t K e y a n y T y p e z b w N T n L X & g t ; & l t ; a : K e y V a l u e O f D i a g r a m O b j e c t K e y a n y T y p e z b w N T n L X & g t ; & l t ; a : K e y & g t ; & l t ; K e y & g t ; L i n k s \ & a m p ; l t ; C o l u m n s \ S u m   o f   S m o k i n g   c e s s a t i o n   p r o g r a m s 7 & a m p ; g t ; - & a m p ; l t ; M e a s u r e s \ S m o k i n g   c e s s a t i o n   p r o g r a m s 7 & a m p ; g t ; \ C O L U M N & l t ; / K e y & g t ; & l t ; / a : K e y & g t ; & l t ; a : V a l u e   i : t y p e = " M e a s u r e G r i d V i e w S t a t e I D i a g r a m L i n k E n d p o i n t " / & g t ; & l t ; / a : K e y V a l u e O f D i a g r a m O b j e c t K e y a n y T y p e z b w N T n L X & g t ; & l t ; a : K e y V a l u e O f D i a g r a m O b j e c t K e y a n y T y p e z b w N T n L X & g t ; & l t ; a : K e y & g t ; & l t ; K e y & g t ; L i n k s \ & a m p ; l t ; C o l u m n s \ S u m   o f   S m o k i n g   c e s s a t i o n   p r o g r a m s 7 & a m p ; g t ; - & a m p ; l t ; M e a s u r e s \ S m o k i n g   c e s s a t i o n   p r o g r a m s 7 & a m p ; g t ; \ M E A S U R E & l t ; / K e y & g t ; & l t ; / a : K e y & g t ; & l t ; a : V a l u e   i : t y p e = " M e a s u r e G r i d V i e w S t a t e I D i a g r a m L i n k E n d p o i n t " / & g t ; & l t ; / a : K e y V a l u e O f D i a g r a m O b j e c t K e y a n y T y p e z b w N T n L X & g t ; & l t ; a : K e y V a l u e O f D i a g r a m O b j e c t K e y a n y T y p e z b w N T n L X & g t ; & l t ; a : K e y & g t ; & l t ; K e y & g t ; L i n k s \ & a m p ; l t ; C o l u m n s \ S u m   o f   T r a n s p o r t a t i o n 1 0 & a m p ; g t ; - & a m p ; l t ; M e a s u r e s \ T r a n s p o r t a t i o n 1 0 & a m p ; g t ; & l t ; / K e y & g t ; & l t ; / a : K e y & g t ; & l t ; a : V a l u e   i : t y p e = " M e a s u r e G r i d V i e w S t a t e I D i a g r a m L i n k " / & g t ; & l t ; / a : K e y V a l u e O f D i a g r a m O b j e c t K e y a n y T y p e z b w N T n L X & g t ; & l t ; a : K e y V a l u e O f D i a g r a m O b j e c t K e y a n y T y p e z b w N T n L X & g t ; & l t ; a : K e y & g t ; & l t ; K e y & g t ; L i n k s \ & a m p ; l t ; C o l u m n s \ S u m   o f   T r a n s p o r t a t i o n 1 0 & a m p ; g t ; - & a m p ; l t ; M e a s u r e s \ T r a n s p o r t a t i o n 1 0 & a m p ; g t ; \ C O L U M N & l t ; / K e y & g t ; & l t ; / a : K e y & g t ; & l t ; a : V a l u e   i : t y p e = " M e a s u r e G r i d V i e w S t a t e I D i a g r a m L i n k E n d p o i n t " / & g t ; & l t ; / a : K e y V a l u e O f D i a g r a m O b j e c t K e y a n y T y p e z b w N T n L X & g t ; & l t ; a : K e y V a l u e O f D i a g r a m O b j e c t K e y a n y T y p e z b w N T n L X & g t ; & l t ; a : K e y & g t ; & l t ; K e y & g t ; L i n k s \ & a m p ; l t ; C o l u m n s \ S u m   o f   T r a n s p o r t a t i o n 1 0 & a m p ; g t ; - & a m p ; l t ; M e a s u r e s \ T r a n s p o r t a t i o n 1 0 & a m p ; g t ; \ M E A S U R E & l t ; / K e y & g t ; & l t ; / a : K e y & g t ; & l t ; a : V a l u e   i : t y p e = " M e a s u r e G r i d V i e w S t a t e I D i a g r a m L i n k E n d p o i n t " / & g t ; & l t ; / a : K e y V a l u e O f D i a g r a m O b j e c t K e y a n y T y p e z b w N T n L X & g t ; & l t ; a : K e y V a l u e O f D i a g r a m O b j e c t K e y a n y T y p e z b w N T n L X & g t ; & l t ; a : K e y & g t ; & l t ; K e y & g t ; L i n k s \ & a m p ; l t ; C o l u m n s \ S u m   o f   W e i g h t   l o s s   p r o g r a m s 1 3 & a m p ; g t ; - & a m p ; l t ; M e a s u r e s \ W e i g h t   l o s s   p r o g r a m s 1 3 & a m p ; g t ; & l t ; / K e y & g t ; & l t ; / a : K e y & g t ; & l t ; a : V a l u e   i : t y p e = " M e a s u r e G r i d V i e w S t a t e I D i a g r a m L i n k " / & g t ; & l t ; / a : K e y V a l u e O f D i a g r a m O b j e c t K e y a n y T y p e z b w N T n L X & g t ; & l t ; a : K e y V a l u e O f D i a g r a m O b j e c t K e y a n y T y p e z b w N T n L X & g t ; & l t ; a : K e y & g t ; & l t ; K e y & g t ; L i n k s \ & a m p ; l t ; C o l u m n s \ S u m   o f   W e i g h t   l o s s   p r o g r a m s 1 3 & a m p ; g t ; - & a m p ; l t ; M e a s u r e s \ W e i g h t   l o s s   p r o g r a m s 1 3 & a m p ; g t ; \ C O L U M N & l t ; / K e y & g t ; & l t ; / a : K e y & g t ; & l t ; a : V a l u e   i : t y p e = " M e a s u r e G r i d V i e w S t a t e I D i a g r a m L i n k E n d p o i n t " / & g t ; & l t ; / a : K e y V a l u e O f D i a g r a m O b j e c t K e y a n y T y p e z b w N T n L X & g t ; & l t ; a : K e y V a l u e O f D i a g r a m O b j e c t K e y a n y T y p e z b w N T n L X & g t ; & l t ; a : K e y & g t ; & l t ; K e y & g t ; L i n k s \ & a m p ; l t ; C o l u m n s \ S u m   o f   W e i g h t   l o s s   p r o g r a m s 1 3 & a m p ; g t ; - & a m p ; l t ; M e a s u r e s \ W e i g h t   l o s s   p r o g r a m s 1 3 & a m p ; g t ; \ M E A S U R E & l t ; / K e y & g t ; & l t ; / a : K e y & g t ; & l t ; a : V a l u e   i : t y p e = " M e a s u r e G r i d V i e w S t a t e I D i a g r a m L i n k E n d p o i n t " / & g t ; & l t ; / a : K e y V a l u e O f D i a g r a m O b j e c t K e y a n y T y p e z b w N T n L X & g t ; & l t ; / V i e w S t a t e s & g t ; & l t ; / D i a g r a m M a n a g e r . S e r i a l i z a b l e D i a g r a m & g t ; & l t ; D i a g r a m M a n a g e r . S e r i a l i z a b l e D i a g r a m & g t ; & l t ; A d a p t e r   i : t y p e = " M e a s u r e D i a g r a m S a n d b o x A d a p t e r " & g t ; & l t ; T a b l e N a m e & g t ; P T   Q 5 & l t ; / T a b l e N a m e & g t ; & l t ; / A d a p t e r & g t ; & l t ; D i a g r a m T y p e & g t ; M e a s u r e D i a g r a m & l t ; / D i a g r a m T y p e & g t ; & l t ; D i s p l a y C o n t e x t 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 Q 5 & l t ; / T a b l e N a m e & g t ; & l t ; / K e y & g t ; & l t ; M a i n t a i n e r 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  5 & l t ; / K e y & g t ; & l t ; / D i a g r a m O b j e c t K e y & g t ; & l t ; D i a g r a m O b j e c t K e y & g t ; & l t ; K e y & g t ; M e a s u r e s \ S u m   o f   R e s p o n d e n t I D   5 \ T a g I n f o \ F o r m u l a & l t ; / K e y & g t ; & l t ; / D i a g r a m O b j e c t K e y & g t ; & l t ; D i a g r a m O b j e c t K e y & g t ; & l t ; K e y & g t ; M e a s u r e s \ S u m   o f   R e s p o n d e n t I D   5 \ T a g I n f o \ V a l u e & l t ; / K e y & g t ; & l t ; / D i a g r a m O b j e c t K e y & g t ; & l t ; D i a g r a m O b j e c t K e y & g t ; & l t ; K e y & g t ; M e a s u r e s \ C o u n t   o f   R e s p o n d e n t I D   5 & l t ; / K e y & g t ; & l t ; / D i a g r a m O b j e c t K e y & g t ; & l t ; D i a g r a m O b j e c t K e y & g t ; & l t ; K e y & g t ; M e a s u r e s \ C o u n t   o f   R e s p o n d e n t I D   5 \ T a g I n f o \ F o r m u l a & l t ; / K e y & g t ; & l t ; / D i a g r a m O b j e c t K e y & g t ; & l t ; D i a g r a m O b j e c t K e y & g t ; & l t ; K e y & g t ; M e a s u r e s \ C o u n t   o f   R e s p o n d e n t I D   5 \ T a g I n f o \ V a l u e & l t ; / K e y & g t ; & l t ; / D i a g r a m O b j e c t K e y & g t ; & l t ; D i a g r a m O b j e c t K e y & g t ; & l t ; K e y & g t ; M e a s u r e s \ S u m   o f   W h a t   i s   y o u r   a g e   5 & l t ; / K e y & g t ; & l t ; / D i a g r a m O b j e c t K e y & g t ; & l t ; D i a g r a m O b j e c t K e y & g t ; & l t ; K e y & g t ; M e a s u r e s \ S u m   o f   W h a t   i s   y o u r   a g e   5 \ T a g I n f o \ F o r m u l a & l t ; / K e y & g t ; & l t ; / D i a g r a m O b j e c t K e y & g t ; & l t ; D i a g r a m O b j e c t K e y & g t ; & l t ; K e y & g t ; M e a s u r e s \ S u m   o f   W h a t   i s   y o u r   a g e   5 \ T a g I n f o \ V a l u e & l t ; / K e y & g t ; & l t ; / D i a g r a m O b j e c t K e y & g t ; & l t ; D i a g r a m O b j e c t K e y & g t ; & l t ; K e y & g t ; M e a s u r e s \ A v e r a g e   o f   W h a t   i s   y o u r   a g e   5 & l t ; / K e y & g t ; & l t ; / D i a g r a m O b j e c t K e y & g t ; & l t ; D i a g r a m O b j e c t K e y & g t ; & l t ; K e y & g t ; M e a s u r e s \ A v e r a g e   o f   W h a t   i s   y o u r   a g e   5 \ T a g I n f o \ F o r m u l a & l t ; / K e y & g t ; & l t ; / D i a g r a m O b j e c t K e y & g t ; & l t ; D i a g r a m O b j e c t K e y & g t ; & l t ; K e y & g t ; M e a s u r e s \ A v e r a g e   o f   W h a t   i s   y o u r   a g e   5 \ T a g I n f o \ V a l u e & l t ; / K e y & g t ; & l t ; / D i a g r a m O b j e c t K e y & g t ; & l t ; D i a g r a m O b j e c t K e y & g t ; & l t ; K e y & g t ; M e a s u r e s \ S u m   o f   B l o o d   p r e s s u r e 5 & l t ; / K e y & g t ; & l t ; / D i a g r a m O b j e c t K e y & g t ; & l t ; D i a g r a m O b j e c t K e y & g t ; & l t ; K e y & g t ; M e a s u r e s \ S u m   o f   B l o o d   p r e s s u r e 5 \ T a g I n f o \ F o r m u l a & l t ; / K e y & g t ; & l t ; / D i a g r a m O b j e c t K e y & g t ; & l t ; D i a g r a m O b j e c t K e y & g t ; & l t ; K e y & g t ; M e a s u r e s \ S u m   o f   B l o o d   p r e s s u r e 5 \ T a g I n f o \ V a l u e & l t ; / K e y & g t ; & l t ; / D i a g r a m O b j e c t K e y & g t ; & l t ; D i a g r a m O b j e c t K e y & g t ; & l t ; K e y & g t ; M e a s u r e s \ S u m   o f   C a n c e r 8 & l t ; / K e y & g t ; & l t ; / D i a g r a m O b j e c t K e y & g t ; & l t ; D i a g r a m O b j e c t K e y & g t ; & l t ; K e y & g t ; M e a s u r e s \ S u m   o f   C a n c e r 8 \ T a g I n f o \ F o r m u l a & l t ; / K e y & g t ; & l t ; / D i a g r a m O b j e c t K e y & g t ; & l t ; D i a g r a m O b j e c t K e y & g t ; & l t ; K e y & g t ; M e a s u r e s \ S u m   o f   C a n c e r 8 \ T a g I n f o \ V a l u e & l t ; / K e y & g t ; & l t ; / D i a g r a m O b j e c t K e y & g t ; & l t ; D i a g r a m O b j e c t K e y & g t ; & l t ; K e y & g t ; M e a s u r e s \ S u m   o f   C h o l e s t e r o l 1 1 & l t ; / K e y & g t ; & l t ; / D i a g r a m O b j e c t K e y & g t ; & l t ; D i a g r a m O b j e c t K e y & g t ; & l t ; K e y & g t ; M e a s u r e s \ S u m   o f   C h o l e s t e r o l 1 1 \ T a g I n f o \ F o r m u l a & l t ; / K e y & g t ; & l t ; / D i a g r a m O b j e c t K e y & g t ; & l t ; D i a g r a m O b j e c t K e y & g t ; & l t ; K e y & g t ; M e a s u r e s \ S u m   o f   C h o l e s t e r o l 1 1 \ T a g I n f o \ V a l u e & l t ; / K e y & g t ; & l t ; / D i a g r a m O b j e c t K e y & g t ; & l t ; D i a g r a m O b j e c t K e y & g t ; & l t ; K e y & g t ; M e a s u r e s \ S u m   o f   D e n t a l   s c r e e n i n g s 1 4 & l t ; / K e y & g t ; & l t ; / D i a g r a m O b j e c t K e y & g t ; & l t ; D i a g r a m O b j e c t K e y & g t ; & l t ; K e y & g t ; M e a s u r e s \ S u m   o f   D e n t a l   s c r e e n i n g s 1 4 \ T a g I n f o \ F o r m u l a & l t ; / K e y & g t ; & l t ; / D i a g r a m O b j e c t K e y & g t ; & l t ; D i a g r a m O b j e c t K e y & g t ; & l t ; K e y & g t ; M e a s u r e s \ S u m   o f   D e n t a l   s c r e e n i n g s 1 4 \ T a g I n f o \ V a l u e & l t ; / K e y & g t ; & l t ; / D i a g r a m O b j e c t K e y & g t ; & l t ; D i a g r a m O b j e c t K e y & g t ; & l t ; K e y & g t ; M e a s u r e s \ S u m   o f   D i s e a s e   o u t b r e a k   i n f o r m a t i o n 2 0 & l t ; / K e y & g t ; & l t ; / D i a g r a m O b j e c t K e y & g t ; & l t ; D i a g r a m O b j e c t K e y & g t ; & l t ; K e y & g t ; M e a s u r e s \ S u m   o f   D i s e a s e   o u t b r e a k   i n f o r m a t i o n 2 0 \ T a g I n f o \ F o r m u l a & l t ; / K e y & g t ; & l t ; / D i a g r a m O b j e c t K e y & g t ; & l t ; D i a g r a m O b j e c t K e y & g t ; & l t ; K e y & g t ; M e a s u r e s \ S u m   o f   D i s e a s e   o u t b r e a k   i n f o r m a t i o n 2 0 \ T a g I n f o \ V a l u e & l t ; / K e y & g t ; & l t ; / D i a g r a m O b j e c t K e y & g t ; & l t ; D i a g r a m O b j e c t K e y & g t ; & l t ; K e y & g t ; M e a s u r e s \ S u m   o f   D r u g   a n d   a l c o h o l 2 2 & l t ; / K e y & g t ; & l t ; / D i a g r a m O b j e c t K e y & g t ; & l t ; D i a g r a m O b j e c t K e y & g t ; & l t ; K e y & g t ; M e a s u r e s \ S u m   o f   D r u g   a n d   a l c o h o l 2 2 \ T a g I n f o \ F o r m u l a & l t ; / K e y & g t ; & l t ; / D i a g r a m O b j e c t K e y & g t ; & l t ; D i a g r a m O b j e c t K e y & g t ; & l t ; K e y & g t ; M e a s u r e s \ S u m   o f   D r u g   a n d   a l c o h o l 2 2 \ T a g I n f o \ V a l u e & l t ; / K e y & g t ; & l t ; / D i a g r a m O b j e c t K e y & g t ; & l t ; D i a g r a m O b j e c t K e y & g t ; & l t ; K e y & g t ; M e a s u r e s \ S u m   o f   E a t i n g   d i s o r d e r s 6 & l t ; / K e y & g t ; & l t ; / D i a g r a m O b j e c t K e y & g t ; & l t ; D i a g r a m O b j e c t K e y & g t ; & l t ; K e y & g t ; M e a s u r e s \ S u m   o f   E a t i n g   d i s o r d e r s 6 \ T a g I n f o \ F o r m u l a & l t ; / K e y & g t ; & l t ; / D i a g r a m O b j e c t K e y & g t ; & l t ; D i a g r a m O b j e c t K e y & g t ; & l t ; K e y & g t ; M e a s u r e s \ S u m   o f   E a t i n g   d i s o r d e r s 6 \ T a g I n f o \ V a l u e & l t ; / K e y & g t ; & l t ; / D i a g r a m O b j e c t K e y & g t ; & l t ; D i a g r a m O b j e c t K e y & g t ; & l t ; K e y & g t ; M e a s u r e s \ S u m   o f   E m e r g e n c y   p r e p a r e d n e s s 9 & l t ; / K e y & g t ; & l t ; / D i a g r a m O b j e c t K e y & g t ; & l t ; D i a g r a m O b j e c t K e y & g t ; & l t ; K e y & g t ; M e a s u r e s \ S u m   o f   E m e r g e n c y   p r e p a r e d n e s s 9 \ T a g I n f o \ F o r m u l a & l t ; / K e y & g t ; & l t ; / D i a g r a m O b j e c t K e y & g t ; & l t ; D i a g r a m O b j e c t K e y & g t ; & l t ; K e y & g t ; M e a s u r e s \ S u m   o f   E m e r g e n c y   p r e p a r e d n e s s 9 \ T a g I n f o \ V a l u e & l t ; / K e y & g t ; & l t ; / D i a g r a m O b j e c t K e y & g t ; & l t ; D i a g r a m O b j e c t K e y & g t ; & l t ; K e y & g t ; M e a s u r e s \ S u m   o f   E x e r c i s e p h y s i c a l   a c t i v i t y 1 2 & l t ; / K e y & g t ; & l t ; / D i a g r a m O b j e c t K e y & g t ; & l t ; D i a g r a m O b j e c t K e y & g t ; & l t ; K e y & g t ; M e a s u r e s \ S u m   o f   E x e r c i s e p h y s i c a l   a c t i v i t y 1 2 \ T a g I n f o \ F o r m u l a & l t ; / K e y & g t ; & l t ; / D i a g r a m O b j e c t K e y & g t ; & l t ; D i a g r a m O b j e c t K e y & g t ; & l t ; K e y & g t ; M e a s u r e s \ S u m   o f   E x e r c i s e p h y s i c a l   a c t i v i t y 1 2 \ T a g I n f o \ V a l u e & l t ; / K e y & g t ; & l t ; / D i a g r a m O b j e c t K e y & g t ; & l t ; D i a g r a m O b j e c t K e y & g t ; & l t ; K e y & g t ; M e a s u r e s \ S u m   o f   H e a r t   d i s e a s e 1 5 & l t ; / K e y & g t ; & l t ; / D i a g r a m O b j e c t K e y & g t ; & l t ; D i a g r a m O b j e c t K e y & g t ; & l t ; K e y & g t ; M e a s u r e s \ S u m   o f   H e a r t   d i s e a s e 1 5 \ T a g I n f o \ F o r m u l a & l t ; / K e y & g t ; & l t ; / D i a g r a m O b j e c t K e y & g t ; & l t ; D i a g r a m O b j e c t K e y & g t ; & l t ; K e y & g t ; M e a s u r e s \ S u m   o f   H e a r t   d i s e a s e 1 5 \ T a g I n f o \ V a l u e & l t ; / K e y & g t ; & l t ; / D i a g r a m O b j e c t K e y & g t ; & l t ; D i a g r a m O b j e c t K e y & g t ; & l t ; K e y & g t ; M e a s u r e s \ S u m   o f   H I V A I D S     S e x u a l l y   T r a n s m i t t e d   D i s e a s e s   ( S T D s ) 1 8 & l t ; / K e y & g t ; & l t ; / D i a g r a m O b j e c t K e y & g t ; & l t ; D i a g r a m O b j e c t K e y & g t ; & l t ; K e y & g t ; M e a s u r e s \ S u m   o f   H I V A I D S     S e x u a l l y   T r a n s m i t t e d   D i s e a s e s   ( S T D s ) 1 8 \ T a g I n f o \ F o r m u l a & l t ; / K e y & g t ; & l t ; / D i a g r a m O b j e c t K e y & g t ; & l t ; D i a g r a m O b j e c t K e y & g t ; & l t ; K e y & g t ; M e a s u r e s \ S u m   o f   H I V A I D S     S e x u a l l y   T r a n s m i t t e d   D i s e a s e s   ( S T D s ) 1 8 \ T a g I n f o \ V a l u e & l t ; / K e y & g t ; & l t ; / D i a g r a m O b j e c t K e y & g t ; & l t ; D i a g r a m O b j e c t K e y & g t ; & l t ; K e y & g t ; M e a s u r e s \ S u m   o f   I m p o r t a n c e   o f   r o u t i n e   w e l l   c h e c k u p s 2 1 & l t ; / K e y & g t ; & l t ; / D i a g r a m O b j e c t K e y & g t ; & l t ; D i a g r a m O b j e c t K e y & g t ; & l t ; K e y & g t ; M e a s u r e s \ S u m   o f   I m p o r t a n c e   o f   r o u t i n e   w e l l   c h e c k u p s 2 1 \ T a g I n f o \ F o r m u l a & l t ; / K e y & g t ; & l t ; / D i a g r a m O b j e c t K e y & g t ; & l t ; D i a g r a m O b j e c t K e y & g t ; & l t ; K e y & g t ; M e a s u r e s \ S u m   o f   I m p o r t a n c e   o f   r o u t i n e   w e l l   c h e c k u p s 2 1 \ T a g I n f o \ V a l u e & l t ; / K e y & g t ; & l t ; / D i a g r a m O b j e c t K e y & g t ; & l t ; D i a g r a m O b j e c t K e y & g t ; & l t ; K e y & g t ; M e a s u r e s \ S u m   o f   M e n t a l   h e a l t h d e p r e s s i o n 7 & l t ; / K e y & g t ; & l t ; / D i a g r a m O b j e c t K e y & g t ; & l t ; D i a g r a m O b j e c t K e y & g t ; & l t ; K e y & g t ; M e a s u r e s \ S u m   o f   M e n t a l   h e a l t h d e p r e s s i o n 7 \ T a g I n f o \ F o r m u l a & l t ; / K e y & g t ; & l t ; / D i a g r a m O b j e c t K e y & g t ; & l t ; D i a g r a m O b j e c t K e y & g t ; & l t ; K e y & g t ; M e a s u r e s \ S u m   o f   M e n t a l   h e a l t h d e p r e s s i o n 7 \ T a g I n f o \ V a l u e & l t ; / K e y & g t ; & l t ; / D i a g r a m O b j e c t K e y & g t ; & l t ; D i a g r a m O b j e c t K e y & g t ; & l t ; K e y & g t ; M e a s u r e s \ S u m   o f   N u t r i t i o n 1 0 & l t ; / K e y & g t ; & l t ; / D i a g r a m O b j e c t K e y & g t ; & l t ; D i a g r a m O b j e c t K e y & g t ; & l t ; K e y & g t ; M e a s u r e s \ S u m   o f   N u t r i t i o n 1 0 \ T a g I n f o \ F o r m u l a & l t ; / K e y & g t ; & l t ; / D i a g r a m O b j e c t K e y & g t ; & l t ; D i a g r a m O b j e c t K e y & g t ; & l t ; K e y & g t ; M e a s u r e s \ S u m   o f   N u t r i t i o n 1 0 \ T a g I n f o \ V a l u e & l t ; / K e y & g t ; & l t ; / D i a g r a m O b j e c t K e y & g t ; & l t ; D i a g r a m O b j e c t K e y & g t ; & l t ; K e y & g t ; M e a s u r e s \ S u m   o f   P r e n a t a l   c a r e 1 3 & l t ; / K e y & g t ; & l t ; / D i a g r a m O b j e c t K e y & g t ; & l t ; D i a g r a m O b j e c t K e y & g t ; & l t ; K e y & g t ; M e a s u r e s \ S u m   o f   P r e n a t a l   c a r e 1 3 \ T a g I n f o \ F o r m u l a & l t ; / K e y & g t ; & l t ; / D i a g r a m O b j e c t K e y & g t ; & l t ; D i a g r a m O b j e c t K e y & g t ; & l t ; K e y & g t ; M e a s u r e s \ S u m   o f   P r e n a t a l   c a r e 1 3 \ T a g I n f o \ V a l u e & l t ; / K e y & g t ; & l t ; / D i a g r a m O b j e c t K e y & g t ; & l t ; D i a g r a m O b j e c t K e y & g t ; & l t ; K e y & g t ; M e a s u r e s \ S u m   o f   S u i c i d e   p r e v e n t i o n 1 6 & l t ; / K e y & g t ; & l t ; / D i a g r a m O b j e c t K e y & g t ; & l t ; D i a g r a m O b j e c t K e y & g t ; & l t ; K e y & g t ; M e a s u r e s \ S u m   o f   S u i c i d e   p r e v e n t i o n 1 6 \ T a g I n f o \ F o r m u l a & l t ; / K e y & g t ; & l t ; / D i a g r a m O b j e c t K e y & g t ; & l t ; D i a g r a m O b j e c t K e y & g t ; & l t ; K e y & g t ; M e a s u r e s \ S u m   o f   S u i c i d e   p r e v e n t i o n 1 6 \ T a g I n f o \ V a l u e & l t ; / K e y & g t ; & l t ; / D i a g r a m O b j e c t K e y & g t ; & l t ; D i a g r a m O b j e c t K e y & g t ; & l t ; K e y & g t ; M e a s u r e s \ S u m   o f   V a c c i n a t i o n i m m u n i z a t i o n s 1 9 & l t ; / K e y & g t ; & l t ; / D i a g r a m O b j e c t K e y & g t ; & l t ; D i a g r a m O b j e c t K e y & g t ; & l t ; K e y & g t ; M e a s u r e s \ S u m   o f   V a c c i n a t i o n i m m u n i z a t i o n s 1 9 \ T a g I n f o \ F o r m u l a & l t ; / K e y & g t ; & l t ; / D i a g r a m O b j e c t K e y & g t ; & l t ; D i a g r a m O b j e c t K e y & g t ; & l t ; K e y & g t ; M e a s u r e s \ S u m   o f   V a c c i n a t i o n i m m u n i z a t i o n s 1 9 \ T a g I n f o \ V a l u e & l t ; / K e y & g t ; & l t ; / D i a g r a m O b j e c t K e y & g t ; & l t ; D i a g r a m O b j e c t K e y & g t ; & l t ; K e y & g t ; C o l u m n s \ R e s p o n d e n t I D & l t ; / K e y & g t ; & l t ; / D i a g r a m O b j e c t K e y & g t ; & l t ; D i a g r a m O b j e c t K e y & g t ; & l t ; K e y & g t ; C o l u m n s \ B l o o d   p r e s s u r e & l t ; / K e y & g t ; & l t ; / D i a g r a m O b j e c t K e y & g t ; & l t ; D i a g r a m O b j e c t K e y & g t ; & l t ; K e y & g t ; C o l u m n s \ E a t i n g   d i s o r d e r s & l t ; / K e y & g t ; & l t ; / D i a g r a m O b j e c t K e y & g t ; & l t ; D i a g r a m O b j e c t K e y & g t ; & l t ; K e y & g t ; C o l u m n s \ M e n t a l   h e a l t h / d e p r e s s i o n & l t ; / K e y & g t ; & l t ; / D i a g r a m O b j e c t K e y & g t ; & l t ; D i a g r a m O b j e c t K e y & g t ; & l t ; K e y & g t ; C o l u m n s \ C a n c e r & l t ; / K e y & g t ; & l t ; / D i a g r a m O b j e c t K e y & g t ; & l t ; D i a g r a m O b j e c t K e y & g t ; & l t ; K e y & g t ; C o l u m n s \ E m e r g e n c y   p r e p a r e d n e s s & l t ; / K e y & g t ; & l t ; / D i a g r a m O b j e c t K e y & g t ; & l t ; D i a g r a m O b j e c t K e y & g t ; & l t ; K e y & g t ; C o l u m n s \ N u t r i t i o n & l t ; / K e y & g t ; & l t ; / D i a g r a m O b j e c t K e y & g t ; & l t ; D i a g r a m O b j e c t K e y & g t ; & l t ; K e y & g t ; C o l u m n s \ C h o l e s t e r o l & l t ; / K e y & g t ; & l t ; / D i a g r a m O b j e c t K e y & g t ; & l t ; D i a g r a m O b j e c t K e y & g t ; & l t ; K e y & g t ; C o l u m n s \ E x e r c i s e / p h y s i c a l   a c t i v i t y & l t ; / K e y & g t ; & l t ; / D i a g r a m O b j e c t K e y & g t ; & l t ; D i a g r a m O b j e c t K e y & g t ; & l t ; K e y & g t ; C o l u m n s \ P r e n a t a l   c a r e & l t ; / K e y & g t ; & l t ; / D i a g r a m O b j e c t K e y & g t ; & l t ; D i a g r a m O b j e c t K e y & g t ; & l t ; K e y & g t ; C o l u m n s \ D e n t a l   s c r e e n i n g s & l t ; / K e y & g t ; & l t ; / D i a g r a m O b j e c t K e y & g t ; & l t ; D i a g r a m O b j e c t K e y & g t ; & l t ; K e y & g t ; C o l u m n s \ H e a r t   d i s e a s e & l t ; / K e y & g t ; & l t ; / D i a g r a m O b j e c t K e y & g t ; & l t ; D i a g r a m O b j e c t K e y & g t ; & l t ; K e y & g t ; C o l u m n s \ S u i c i d e   p r e v e n t i o n & l t ; / K e y & g t ; & l t ; / D i a g r a m O b j e c t K e y & g t ; & l t ; D i a g r a m O b j e c t K e y & g t ; & l t ; K e y & g t ; C o l u m n s \ D i a b e t e s & l t ; / K e y & g t ; & l t ; / D i a g r a m O b j e c t K e y & g t ; & l t ; D i a g r a m O b j e c t K e y & g t ; & l t ; K e y & g t ; C o l u m n s \ H I V / A I D S   & a m p ; a m p ;   S e x u a l l y   T r a n s m i t t e d   D i s e a s e s   ( S T D s ) & l t ; / K e y & g t ; & l t ; / D i a g r a m O b j e c t K e y & g t ; & l t ; D i a g r a m O b j e c t K e y & g t ; & l t ; K e y & g t ; C o l u m n s \ V a c c i n a t i o n / i m m u n i z a t i o n s & l t ; / K e y & g t ; & l t ; / D i a g r a m O b j e c t K e y & g t ; & l t ; D i a g r a m O b j e c t K e y & g t ; & l t ; K e y & g t ; C o l u m n s \ D i s e a s e   o u t b r e a k   i n f o r m a t i o n & l t ; / K e y & g t ; & l t ; / D i a g r a m O b j e c t K e y & g t ; & l t ; D i a g r a m O b j e c t K e y & g t ; & l t ; K e y & g t ; C o l u m n s \ I m p o r t a n c e   o f   r o u t i n e   w e l l   c h e c k u p s & l t ; / K e y & g t ; & l t ; / D i a g r a m O b j e c t K e y & g t ; & l t ; D i a g r a m O b j e c t K e y & g t ; & l t ; K e y & g t ; C o l u m n s \ D r u g   a n d   a l c o h o l & l t ; / K e y & g t ; & l t ; / D i a g r a m O b j e c t K e y & g t ; & l t ; D i a g r a m O b j e c t K e y & g t ; & l t ; K e y & g t ; C o l u m n s \ C o l u m n 1 & l t ; / K e y & g t ; & l t ; / D i a g r a m O b j e c t K e y & g t ; & l t ; D i a g r a m O b j e c t K e y & g t ; & l t ; K e y & g t ; C o l u m n s \ C o u n t   o f   S e l e c t i o n & l t ; / K e y & g t ; & l t ; / D i a g r a m O b j e c t K e y & g t ; & l t ; D i a g r a m O b j e c t K e y & g t ; & l t ; K e y & g t ; C o l u m n s \ W e i g h t & l t ; / K e y & g t ; & l t ; / D i a g r a m O b j e c t K e y & g t ; & l t ; D i a g r a m O b j e c t K e y & g t ; & l t ; K e y & g t ; C o l u m n s \ C o l u m n 2 & l t ; / K e y & g t ; & l t ; / D i a g r a m O b j e c t K e y & g t ; & l t ; D i a g r a m O b j e c t K e y & g t ; & l t ; K e y & g t ; C o l u m n s \ B l o o d   p r e s s u r e 5 & l t ; / K e y & g t ; & l t ; / D i a g r a m O b j e c t K e y & g t ; & l t ; D i a g r a m O b j e c t K e y & g t ; & l t ; K e y & g t ; C o l u m n s \ E a t i n g   d i s o r d e r s 6 & l t ; / K e y & g t ; & l t ; / D i a g r a m O b j e c t K e y & g t ; & l t ; D i a g r a m O b j e c t K e y & g t ; & l t ; K e y & g t ; C o l u m n s \ M e n t a l   h e a l t h / d e p r e s s i o n 7 & l t ; / K e y & g t ; & l t ; / D i a g r a m O b j e c t K e y & g t ; & l t ; D i a g r a m O b j e c t K e y & g t ; & l t ; K e y & g t ; C o l u m n s \ C a n c e r 8 & l t ; / K e y & g t ; & l t ; / D i a g r a m O b j e c t K e y & g t ; & l t ; D i a g r a m O b j e c t K e y & g t ; & l t ; K e y & g t ; C o l u m n s \ E m e r g e n c y   p r e p a r e d n e s s 9 & l t ; / K e y & g t ; & l t ; / D i a g r a m O b j e c t K e y & g t ; & l t ; D i a g r a m O b j e c t K e y & g t ; & l t ; K e y & g t ; C o l u m n s \ N u t r i t i o n 1 0 & l t ; / K e y & g t ; & l t ; / D i a g r a m O b j e c t K e y & g t ; & l t ; D i a g r a m O b j e c t K e y & g t ; & l t ; K e y & g t ; C o l u m n s \ C h o l e s t e r o l 1 1 & l t ; / K e y & g t ; & l t ; / D i a g r a m O b j e c t K e y & g t ; & l t ; D i a g r a m O b j e c t K e y & g t ; & l t ; K e y & g t ; C o l u m n s \ E x e r c i s e / p h y s i c a l   a c t i v i t y 1 2 & l t ; / K e y & g t ; & l t ; / D i a g r a m O b j e c t K e y & g t ; & l t ; D i a g r a m O b j e c t K e y & g t ; & l t ; K e y & g t ; C o l u m n s \ P r e n a t a l   c a r e 1 3 & l t ; / K e y & g t ; & l t ; / D i a g r a m O b j e c t K e y & g t ; & l t ; D i a g r a m O b j e c t K e y & g t ; & l t ; K e y & g t ; C o l u m n s \ D e n t a l   s c r e e n i n g s 1 4 & l t ; / K e y & g t ; & l t ; / D i a g r a m O b j e c t K e y & g t ; & l t ; D i a g r a m O b j e c t K e y & g t ; & l t ; K e y & g t ; C o l u m n s \ H e a r t   d i s e a s e 1 5 & l t ; / K e y & g t ; & l t ; / D i a g r a m O b j e c t K e y & g t ; & l t ; D i a g r a m O b j e c t K e y & g t ; & l t ; K e y & g t ; C o l u m n s \ S u i c i d e   p r e v e n t i o n 1 6 & l t ; / K e y & g t ; & l t ; / D i a g r a m O b j e c t K e y & g t ; & l t ; D i a g r a m O b j e c t K e y & g t ; & l t ; K e y & g t ; C o l u m n s \ D i a b e t e s 1 7 & l t ; / K e y & g t ; & l t ; / D i a g r a m O b j e c t K e y & g t ; & l t ; D i a g r a m O b j e c t K e y & g t ; & l t ; K e y & g t ; C o l u m n s \ H I V / A I D S   & a m p ; a m p ;   S e x u a l l y   T r a n s m i t t e d   D i s e a s e s   ( S T D s ) 1 8 & l t ; / K e y & g t ; & l t ; / D i a g r a m O b j e c t K e y & g t ; & l t ; D i a g r a m O b j e c t K e y & g t ; & l t ; K e y & g t ; C o l u m n s \ V a c c i n a t i o n / i m m u n i z a t i o n s 1 9 & l t ; / K e y & g t ; & l t ; / D i a g r a m O b j e c t K e y & g t ; & l t ; D i a g r a m O b j e c t K e y & g t ; & l t ; K e y & g t ; C o l u m n s \ D i s e a s e   o u t b r e a k   i n f o r m a t i o n 2 0 & l t ; / K e y & g t ; & l t ; / D i a g r a m O b j e c t K e y & g t ; & l t ; D i a g r a m O b j e c t K e y & g t ; & l t ; K e y & g t ; C o l u m n s \ I m p o r t a n c e   o f   r o u t i n e   w e l l   c h e c k u p s 2 1 & l t ; / K e y & g t ; & l t ; / D i a g r a m O b j e c t K e y & g t ; & l t ; D i a g r a m O b j e c t K e y & g t ; & l t ; K e y & g t ; C o l u m n s \ D r u g   a n d   a l c o h o l 2 2 & l t ; / K e y & g t ; & l t ; / D i a g r a m O b j e c t K e y & g t ; & l t ; D i a g r a m O b j e c t K e y & g t ; & l t ; K e y & g t ; C o l u m n s \ C o l u m n 3 & l t ; / K e y & g t ; & l t ; / D i a g r a m O b j e c t K e y & g t ; & l t ; D i a g r a m O b j e c t K e y & g t ; & l t ; K e y & g t ; C o l u m n s \ C o l u m n 4 & l t ; / K e y & g t ; & l t ; / D i a g r a m O b j e c t K e y & g t ; & l t ; D i a g r a m O b j e c t K e y & g t ; & l t ; K e y & g t ; C o l u m n s \ O b s e r v e d & l t ; / K e y & g t ; & l t ; / D i a g r a m O b j e c t K e y & g t ; & l t ; D i a g r a m O b j e c t K e y & g t ; & l t ; K e y & g t ; C o l u m n s \ E x p e c t e d & l t ; / K e y & g t ; & l t ; / D i a g r a m O b j e c t K e y & g t ; & l t ; D i a g r a m O b j e c t K e y & g t ; & l t ; K e y & g t ; C o l u m n s \ C o l u m n 2 2 & l t ; / K e y & g t ; & l t ; / D i a g r a m O b j e c t K e y & g t ; & l t ; D i a g r a m O b j e c t K e y & g t ; & l t ; K e y & g t ; C o l u m n s \ C o l u m n 5 & 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 i n s u r a n c e ? & l t ; / K e y & g t ; & l t ; / D i a g r a m O b j e c t K e y & g t ; & l t ; D i a g r a m O b j e c t K e y & g t ; & l t ; K e y & g t ; C o l u m n s \ D o   y o u   h a v e   a   s m a r t   p h o n e ? & l t ; / K e y & g t ; & l t ; / D i a g r a m O b j e c t K e y & g t ; & l t ; D i a g r a m O b j e c t K e y & g t ; & l t ; K e y & g t ; L i n k s \ & a m p ; l t ; C o l u m n s \ S u m   o f   R e s p o n d e n t I D   5 & a m p ; g t ; - & a m p ; l t ; M e a s u r e s \ R e s p o n d e n t I D & a m p ; g t ; & l t ; / K e y & g t ; & l t ; / D i a g r a m O b j e c t K e y & g t ; & l t ; D i a g r a m O b j e c t K e y & g t ; & l t ; K e y & g t ; L i n k s \ & a m p ; l t ; C o l u m n s \ S u m   o f   R e s p o n d e n t I D   5 & a m p ; g t ; - & a m p ; l t ; M e a s u r e s \ R e s p o n d e n t I D & a m p ; g t ; \ C O L U M N & l t ; / K e y & g t ; & l t ; / D i a g r a m O b j e c t K e y & g t ; & l t ; D i a g r a m O b j e c t K e y & g t ; & l t ; K e y & g t ; L i n k s \ & a m p ; l t ; C o l u m n s \ S u m   o f   R e s p o n d e n t I D   5 & a m p ; g t ; - & a m p ; l t ; M e a s u r e s \ R e s p o n d e n t I D & a m p ; g t ; \ M E A S U R E & l t ; / K e y & g t ; & l t ; / D i a g r a m O b j e c t K e y & g t ; & l t ; D i a g r a m O b j e c t K e y & g t ; & l t ; K e y & g t ; L i n k s \ & a m p ; l t ; C o l u m n s \ C o u n t   o f   R e s p o n d e n t I D   5 & a m p ; g t ; - & a m p ; l t ; M e a s u r e s \ R e s p o n d e n t I D & a m p ; g t ; & l t ; / K e y & g t ; & l t ; / D i a g r a m O b j e c t K e y & g t ; & l t ; D i a g r a m O b j e c t K e y & g t ; & l t ; K e y & g t ; L i n k s \ & a m p ; l t ; C o l u m n s \ C o u n t   o f   R e s p o n d e n t I D   5 & a m p ; g t ; - & a m p ; l t ; M e a s u r e s \ R e s p o n d e n t I D & a m p ; g t ; \ C O L U M N & l t ; / K e y & g t ; & l t ; / D i a g r a m O b j e c t K e y & g t ; & l t ; D i a g r a m O b j e c t K e y & g t ; & l t ; K e y & g t ; L i n k s \ & a m p ; l t ; C o l u m n s \ C o u n t   o f   R e s p o n d e n t I D   5 & a m p ; g t ; - & a m p ; l t ; M e a s u r e s \ R e s p o n d e n t I D & a m p ; g t ; \ M E A S U R E & l t ; / K e y & g t ; & l t ; / D i a g r a m O b j e c t K e y & g t ; & l t ; D i a g r a m O b j e c t K e y & g t ; & l t ; K e y & g t ; L i n k s \ & a m p ; l t ; C o l u m n s \ S u m   o f   W h a t   i s   y o u r   a g e   5 & a m p ; g t ; - & a m p ; l t ; M e a s u r e s \ W h a t   i s   y o u r   a g e ? & a m p ; g t ; & l t ; / K e y & g t ; & l t ; / D i a g r a m O b j e c t K e y & g t ; & l t ; D i a g r a m O b j e c t K e y & g t ; & l t ; K e y & g t ; L i n k s \ & a m p ; l t ; C o l u m n s \ S u m   o f   W h a t   i s   y o u r   a g e   5 & a m p ; g t ; - & a m p ; l t ; M e a s u r e s \ W h a t   i s   y o u r   a g e ? & a m p ; g t ; \ C O L U M N & l t ; / K e y & g t ; & l t ; / D i a g r a m O b j e c t K e y & g t ; & l t ; D i a g r a m O b j e c t K e y & g t ; & l t ; K e y & g t ; L i n k s \ & a m p ; l t ; C o l u m n s \ S u m   o f   W h a t   i s   y o u r   a g e   5 & a m p ; g t ; - & a m p ; l t ; M e a s u r e s \ W h a t   i s   y o u r   a g e ? & a m p ; g t ; \ M E A S U R E & l t ; / K e y & g t ; & l t ; / D i a g r a m O b j e c t K e y & g t ; & l t ; D i a g r a m O b j e c t K e y & g t ; & l t ; K e y & g t ; L i n k s \ & a m p ; l t ; C o l u m n s \ A v e r a g e   o f   W h a t   i s   y o u r   a g e   5 & a m p ; g t ; - & a m p ; l t ; M e a s u r e s \ W h a t   i s   y o u r   a g e ? & a m p ; g t ; & l t ; / K e y & g t ; & l t ; / D i a g r a m O b j e c t K e y & g t ; & l t ; D i a g r a m O b j e c t K e y & g t ; & l t ; K e y & g t ; L i n k s \ & a m p ; l t ; C o l u m n s \ A v e r a g e   o f   W h a t   i s   y o u r   a g e   5 & a m p ; g t ; - & a m p ; l t ; M e a s u r e s \ W h a t   i s   y o u r   a g e ? & a m p ; g t ; \ C O L U M N & l t ; / K e y & g t ; & l t ; / D i a g r a m O b j e c t K e y & g t ; & l t ; D i a g r a m O b j e c t K e y & g t ; & l t ; K e y & g t ; L i n k s \ & a m p ; l t ; C o l u m n s \ A v e r a g e   o f   W h a t   i s   y o u r   a g e   5 & a m p ; g t ; - & a m p ; l t ; M e a s u r e s \ W h a t   i s   y o u r   a g e ? & a m p ; g t ; \ M E A S U R E & l t ; / K e y & g t ; & l t ; / D i a g r a m O b j e c t K e y & g t ; & l t ; D i a g r a m O b j e c t K e y & g t ; & l t ; K e y & g t ; L i n k s \ & a m p ; l t ; C o l u m n s \ S u m   o f   B l o o d   p r e s s u r e 5 & a m p ; g t ; - & a m p ; l t ; M e a s u r e s \ B l o o d   p r e s s u r e 5 & a m p ; g t ; & l t ; / K e y & g t ; & l t ; / D i a g r a m O b j e c t K e y & g t ; & l t ; D i a g r a m O b j e c t K e y & g t ; & l t ; K e y & g t ; L i n k s \ & a m p ; l t ; C o l u m n s \ S u m   o f   B l o o d   p r e s s u r e 5 & a m p ; g t ; - & a m p ; l t ; M e a s u r e s \ B l o o d   p r e s s u r e 5 & a m p ; g t ; \ C O L U M N & l t ; / K e y & g t ; & l t ; / D i a g r a m O b j e c t K e y & g t ; & l t ; D i a g r a m O b j e c t K e y & g t ; & l t ; K e y & g t ; L i n k s \ & a m p ; l t ; C o l u m n s \ S u m   o f   B l o o d   p r e s s u r e 5 & a m p ; g t ; - & a m p ; l t ; M e a s u r e s \ B l o o d   p r e s s u r e 5 & a m p ; g t ; \ M E A S U R E & l t ; / K e y & g t ; & l t ; / D i a g r a m O b j e c t K e y & g t ; & l t ; D i a g r a m O b j e c t K e y & g t ; & l t ; K e y & g t ; L i n k s \ & a m p ; l t ; C o l u m n s \ S u m   o f   C a n c e r 8 & a m p ; g t ; - & a m p ; l t ; M e a s u r e s \ C a n c e r 8 & a m p ; g t ; & l t ; / K e y & g t ; & l t ; / D i a g r a m O b j e c t K e y & g t ; & l t ; D i a g r a m O b j e c t K e y & g t ; & l t ; K e y & g t ; L i n k s \ & a m p ; l t ; C o l u m n s \ S u m   o f   C a n c e r 8 & a m p ; g t ; - & a m p ; l t ; M e a s u r e s \ C a n c e r 8 & a m p ; g t ; \ C O L U M N & l t ; / K e y & g t ; & l t ; / D i a g r a m O b j e c t K e y & g t ; & l t ; D i a g r a m O b j e c t K e y & g t ; & l t ; K e y & g t ; L i n k s \ & a m p ; l t ; C o l u m n s \ S u m   o f   C a n c e r 8 & a m p ; g t ; - & a m p ; l t ; M e a s u r e s \ C a n c e r 8 & a m p ; g t ; \ M E A S U R E & l t ; / K e y & g t ; & l t ; / D i a g r a m O b j e c t K e y & g t ; & l t ; D i a g r a m O b j e c t K e y & g t ; & l t ; K e y & g t ; L i n k s \ & a m p ; l t ; C o l u m n s \ S u m   o f   C h o l e s t e r o l 1 1 & a m p ; g t ; - & a m p ; l t ; M e a s u r e s \ C h o l e s t e r o l 1 1 & a m p ; g t ; & l t ; / K e y & g t ; & l t ; / D i a g r a m O b j e c t K e y & g t ; & l t ; D i a g r a m O b j e c t K e y & g t ; & l t ; K e y & g t ; L i n k s \ & a m p ; l t ; C o l u m n s \ S u m   o f   C h o l e s t e r o l 1 1 & a m p ; g t ; - & a m p ; l t ; M e a s u r e s \ C h o l e s t e r o l 1 1 & a m p ; g t ; \ C O L U M N & l t ; / K e y & g t ; & l t ; / D i a g r a m O b j e c t K e y & g t ; & l t ; D i a g r a m O b j e c t K e y & g t ; & l t ; K e y & g t ; L i n k s \ & a m p ; l t ; C o l u m n s \ S u m   o f   C h o l e s t e r o l 1 1 & a m p ; g t ; - & a m p ; l t ; M e a s u r e s \ C h o l e s t e r o l 1 1 & a m p ; g t ; \ M E A S U R E & l t ; / K e y & g t ; & l t ; / D i a g r a m O b j e c t K e y & g t ; & l t ; D i a g r a m O b j e c t K e y & g t ; & l t ; K e y & g t ; L i n k s \ & a m p ; l t ; C o l u m n s \ S u m   o f   D e n t a l   s c r e e n i n g s 1 4 & a m p ; g t ; - & a m p ; l t ; M e a s u r e s \ D e n t a l   s c r e e n i n g s 1 4 & a m p ; g t ; & l t ; / K e y & g t ; & l t ; / D i a g r a m O b j e c t K e y & g t ; & l t ; D i a g r a m O b j e c t K e y & g t ; & l t ; K e y & g t ; L i n k s \ & a m p ; l t ; C o l u m n s \ S u m   o f   D e n t a l   s c r e e n i n g s 1 4 & a m p ; g t ; - & a m p ; l t ; M e a s u r e s \ D e n t a l   s c r e e n i n g s 1 4 & a m p ; g t ; \ C O L U M N & l t ; / K e y & g t ; & l t ; / D i a g r a m O b j e c t K e y & g t ; & l t ; D i a g r a m O b j e c t K e y & g t ; & l t ; K e y & g t ; L i n k s \ & a m p ; l t ; C o l u m n s \ S u m   o f   D e n t a l   s c r e e n i n g s 1 4 & a m p ; g t ; - & a m p ; l t ; M e a s u r e s \ D e n t a l   s c r e e n i n g s 1 4 & a m p ; g t ; \ M E A S U R E & l t ; / K e y & g t ; & l t ; / D i a g r a m O b j e c t K e y & g t ; & l t ; D i a g r a m O b j e c t K e y & g t ; & l t ; K e y & g t ; L i n k s \ & a m p ; l t ; C o l u m n s \ S u m   o f   D i s e a s e   o u t b r e a k   i n f o r m a t i o n 2 0 & a m p ; g t ; - & a m p ; l t ; M e a s u r e s \ D i s e a s e   o u t b r e a k   i n f o r m a t i o n 2 0 & a m p ; g t ; & l t ; / K e y & g t ; & l t ; / D i a g r a m O b j e c t K e y & g t ; & l t ; D i a g r a m O b j e c t K e y & g t ; & l t ; K e y & g t ; L i n k s \ & a m p ; l t ; C o l u m n s \ S u m   o f   D i s e a s e   o u t b r e a k   i n f o r m a t i o n 2 0 & a m p ; g t ; - & a m p ; l t ; M e a s u r e s \ D i s e a s e   o u t b r e a k   i n f o r m a t i o n 2 0 & a m p ; g t ; \ C O L U M N & l t ; / K e y & g t ; & l t ; / D i a g r a m O b j e c t K e y & g t ; & l t ; D i a g r a m O b j e c t K e y & g t ; & l t ; K e y & g t ; L i n k s \ & a m p ; l t ; C o l u m n s \ S u m   o f   D i s e a s e   o u t b r e a k   i n f o r m a t i o n 2 0 & a m p ; g t ; - & a m p ; l t ; M e a s u r e s \ D i s e a s e   o u t b r e a k   i n f o r m a t i o n 2 0 & a m p ; g t ; \ M E A S U R E & l t ; / K e y & g t ; & l t ; / D i a g r a m O b j e c t K e y & g t ; & l t ; D i a g r a m O b j e c t K e y & g t ; & l t ; K e y & g t ; L i n k s \ & a m p ; l t ; C o l u m n s \ S u m   o f   D r u g   a n d   a l c o h o l 2 2 & a m p ; g t ; - & a m p ; l t ; M e a s u r e s \ D r u g   a n d   a l c o h o l 2 2 & a m p ; g t ; & l t ; / K e y & g t ; & l t ; / D i a g r a m O b j e c t K e y & g t ; & l t ; D i a g r a m O b j e c t K e y & g t ; & l t ; K e y & g t ; L i n k s \ & a m p ; l t ; C o l u m n s \ S u m   o f   D r u g   a n d   a l c o h o l 2 2 & a m p ; g t ; - & a m p ; l t ; M e a s u r e s \ D r u g   a n d   a l c o h o l 2 2 & a m p ; g t ; \ C O L U M N & l t ; / K e y & g t ; & l t ; / D i a g r a m O b j e c t K e y & g t ; & l t ; D i a g r a m O b j e c t K e y & g t ; & l t ; K e y & g t ; L i n k s \ & a m p ; l t ; C o l u m n s \ S u m   o f   D r u g   a n d   a l c o h o l 2 2 & a m p ; g t ; - & a m p ; l t ; M e a s u r e s \ D r u g   a n d   a l c o h o l 2 2 & a m p ; g t ; \ M E A S U R E & l t ; / K e y & g t ; & l t ; / D i a g r a m O b j e c t K e y & g t ; & l t ; D i a g r a m O b j e c t K e y & g t ; & l t ; K e y & g t ; L i n k s \ & a m p ; l t ; C o l u m n s \ S u m   o f   E a t i n g   d i s o r d e r s 6 & a m p ; g t ; - & a m p ; l t ; M e a s u r e s \ E a t i n g   d i s o r d e r s 6 & a m p ; g t ; & l t ; / K e y & g t ; & l t ; / D i a g r a m O b j e c t K e y & g t ; & l t ; D i a g r a m O b j e c t K e y & g t ; & l t ; K e y & g t ; L i n k s \ & a m p ; l t ; C o l u m n s \ S u m   o f   E a t i n g   d i s o r d e r s 6 & a m p ; g t ; - & a m p ; l t ; M e a s u r e s \ E a t i n g   d i s o r d e r s 6 & a m p ; g t ; \ C O L U M N & l t ; / K e y & g t ; & l t ; / D i a g r a m O b j e c t K e y & g t ; & l t ; D i a g r a m O b j e c t K e y & g t ; & l t ; K e y & g t ; L i n k s \ & a m p ; l t ; C o l u m n s \ S u m   o f   E a t i n g   d i s o r d e r s 6 & a m p ; g t ; - & a m p ; l t ; M e a s u r e s \ E a t i n g   d i s o r d e r s 6 & a m p ; g t ; \ M E A S U R E & l t ; / K e y & g t ; & l t ; / D i a g r a m O b j e c t K e y & g t ; & l t ; D i a g r a m O b j e c t K e y & g t ; & l t ; K e y & g t ; L i n k s \ & a m p ; l t ; C o l u m n s \ S u m   o f   E m e r g e n c y   p r e p a r e d n e s s 9 & a m p ; g t ; - & a m p ; l t ; M e a s u r e s \ E m e r g e n c y   p r e p a r e d n e s s 9 & a m p ; g t ; & l t ; / K e y & g t ; & l t ; / D i a g r a m O b j e c t K e y & g t ; & l t ; D i a g r a m O b j e c t K e y & g t ; & l t ; K e y & g t ; L i n k s \ & a m p ; l t ; C o l u m n s \ S u m   o f   E m e r g e n c y   p r e p a r e d n e s s 9 & a m p ; g t ; - & a m p ; l t ; M e a s u r e s \ E m e r g e n c y   p r e p a r e d n e s s 9 & a m p ; g t ; \ C O L U M N & l t ; / K e y & g t ; & l t ; / D i a g r a m O b j e c t K e y & g t ; & l t ; D i a g r a m O b j e c t K e y & g t ; & l t ; K e y & g t ; L i n k s \ & a m p ; l t ; C o l u m n s \ S u m   o f   E m e r g e n c y   p r e p a r e d n e s s 9 & a m p ; g t ; - & a m p ; l t ; M e a s u r e s \ E m e r g e n c y   p r e p a r e d n e s s 9 & a m p ; g t ; \ M E A S U R E & l t ; / K e y & g t ; & l t ; / D i a g r a m O b j e c t K e y & g t ; & l t ; D i a g r a m O b j e c t K e y & g t ; & l t ; K e y & g t ; L i n k s \ & a m p ; l t ; C o l u m n s \ S u m   o f   E x e r c i s e p h y s i c a l   a c t i v i t y 1 2 & a m p ; g t ; - & a m p ; l t ; M e a s u r e s \ E x e r c i s e / p h y s i c a l   a c t i v i t y 1 2 & a m p ; g t ; & l t ; / K e y & g t ; & l t ; / D i a g r a m O b j e c t K e y & g t ; & l t ; D i a g r a m O b j e c t K e y & g t ; & l t ; K e y & g t ; L i n k s \ & a m p ; l t ; C o l u m n s \ S u m   o f   E x e r c i s e p h y s i c a l   a c t i v i t y 1 2 & a m p ; g t ; - & a m p ; l t ; M e a s u r e s \ E x e r c i s e / p h y s i c a l   a c t i v i t y 1 2 & a m p ; g t ; \ C O L U M N & l t ; / K e y & g t ; & l t ; / D i a g r a m O b j e c t K e y & g t ; & l t ; D i a g r a m O b j e c t K e y & g t ; & l t ; K e y & g t ; L i n k s \ & a m p ; l t ; C o l u m n s \ S u m   o f   E x e r c i s e p h y s i c a l   a c t i v i t y 1 2 & a m p ; g t ; - & a m p ; l t ; M e a s u r e s \ E x e r c i s e / p h y s i c a l   a c t i v i t y 1 2 & a m p ; g t ; \ M E A S U R E & l t ; / K e y & g t ; & l t ; / D i a g r a m O b j e c t K e y & g t ; & l t ; D i a g r a m O b j e c t K e y & g t ; & l t ; K e y & g t ; L i n k s \ & a m p ; l t ; C o l u m n s \ S u m   o f   H e a r t   d i s e a s e 1 5 & a m p ; g t ; - & a m p ; l t ; M e a s u r e s \ H e a r t   d i s e a s e 1 5 & a m p ; g t ; & l t ; / K e y & g t ; & l t ; / D i a g r a m O b j e c t K e y & g t ; & l t ; D i a g r a m O b j e c t K e y & g t ; & l t ; K e y & g t ; L i n k s \ & a m p ; l t ; C o l u m n s \ S u m   o f   H e a r t   d i s e a s e 1 5 & a m p ; g t ; - & a m p ; l t ; M e a s u r e s \ H e a r t   d i s e a s e 1 5 & a m p ; g t ; \ C O L U M N & l t ; / K e y & g t ; & l t ; / D i a g r a m O b j e c t K e y & g t ; & l t ; D i a g r a m O b j e c t K e y & g t ; & l t ; K e y & g t ; L i n k s \ & a m p ; l t ; C o l u m n s \ S u m   o f   H e a r t   d i s e a s e 1 5 & a m p ; g t ; - & a m p ; l t ; M e a s u r e s \ H e a r t   d i s e a s e 1 5 & a m p ; g t ; \ M E A S U R E & l t ; / K e y & g t ; & l t ; / D i a g r a m O b j e c t K e y & g t ; & l t ; D i a g r a m O b j e c t K e y & g t ; & l t ; K e y & g t ; L i n k s \ & a m p ; l t ; C o l u m n s \ S u m   o f   H I V A I D S     S e x u a l l y   T r a n s m i t t e d   D i s e a s e s   ( S T D s ) 1 8 & a m p ; g t ; - & a m p ; l t ; M e a s u r e s \ H I V / A I D S   & a m p ; a m p ;   S e x u a l l y   T r a n s m i t t e d   D i s e a s e s   ( S T D s ) 1 8 & a m p ; g t ; & l t ; / K e y & g t ; & l t ; / D i a g r a m O b j e c t K e y & g t ; & l t ; D i a g r a m O b j e c t K e y & g t ; & l t ; K e y & g t ; L i n k s \ & a m p ; l t ; C o l u m n s \ S u m   o f   H I V A I D S     S e x u a l l y   T r a n s m i t t e d   D i s e a s e s   ( S T D s ) 1 8 & a m p ; g t ; - & a m p ; l t ; M e a s u r e s \ H I V / A I D S   & a m p ; a m p ;   S e x u a l l y   T r a n s m i t t e d   D i s e a s e s   ( S T D s ) 1 8 & a m p ; g t ; \ C O L U M N & l t ; / K e y & g t ; & l t ; / D i a g r a m O b j e c t K e y & g t ; & l t ; D i a g r a m O b j e c t K e y & g t ; & l t ; K e y & g t ; L i n k s \ & a m p ; l t ; C o l u m n s \ S u m   o f   H I V A I D S     S e x u a l l y   T r a n s m i t t e d   D i s e a s e s   ( S T D s ) 1 8 & a m p ; g t ; - & a m p ; l t ; M e a s u r e s \ H I V / A I D S   & a m p ; a m p ;   S e x u a l l y   T r a n s m i t t e d   D i s e a s e s   ( S T D s ) 1 8 & a m p ; g t ; \ M E A S U R E & l t ; / K e y & g t ; & l t ; / D i a g r a m O b j e c t K e y & g t ; & l t ; D i a g r a m O b j e c t K e y & g t ; & l t ; K e y & g t ; L i n k s \ & a m p ; l t ; C o l u m n s \ S u m   o f   I m p o r t a n c e   o f   r o u t i n e   w e l l   c h e c k u p s 2 1 & a m p ; g t ; - & a m p ; l t ; M e a s u r e s \ I m p o r t a n c e   o f   r o u t i n e   w e l l   c h e c k u p s 2 1 & a m p ; g t ; & l t ; / K e y & g t ; & l t ; / D i a g r a m O b j e c t K e y & g t ; & l t ; D i a g r a m O b j e c t K e y & g t ; & l t ; K e y & g t ; L i n k s \ & a m p ; l t ; C o l u m n s \ S u m   o f   I m p o r t a n c e   o f   r o u t i n e   w e l l   c h e c k u p s 2 1 & a m p ; g t ; - & a m p ; l t ; M e a s u r e s \ I m p o r t a n c e   o f   r o u t i n e   w e l l   c h e c k u p s 2 1 & a m p ; g t ; \ C O L U M N & l t ; / K e y & g t ; & l t ; / D i a g r a m O b j e c t K e y & g t ; & l t ; D i a g r a m O b j e c t K e y & g t ; & l t ; K e y & g t ; L i n k s \ & a m p ; l t ; C o l u m n s \ S u m   o f   I m p o r t a n c e   o f   r o u t i n e   w e l l   c h e c k u p s 2 1 & a m p ; g t ; - & a m p ; l t ; M e a s u r e s \ I m p o r t a n c e   o f   r o u t i n e   w e l l   c h e c k u p s 2 1 & a m p ; g t ; \ M E A S U R E & l t ; / K e y & g t ; & l t ; / D i a g r a m O b j e c t K e y & g t ; & l t ; D i a g r a m O b j e c t K e y & g t ; & l t ; K e y & g t ; L i n k s \ & a m p ; l t ; C o l u m n s \ S u m   o f   M e n t a l   h e a l t h d e p r e s s i o n 7 & a m p ; g t ; - & a m p ; l t ; M e a s u r e s \ M e n t a l   h e a l t h / d e p r e s s i o n 7 & a m p ; g t ; & l t ; / K e y & g t ; & l t ; / D i a g r a m O b j e c t K e y & g t ; & l t ; D i a g r a m O b j e c t K e y & g t ; & l t ; K e y & g t ; L i n k s \ & a m p ; l t ; C o l u m n s \ S u m   o f   M e n t a l   h e a l t h d e p r e s s i o n 7 & a m p ; g t ; - & a m p ; l t ; M e a s u r e s \ M e n t a l   h e a l t h / d e p r e s s i o n 7 & a m p ; g t ; \ C O L U M N & l t ; / K e y & g t ; & l t ; / D i a g r a m O b j e c t K e y & g t ; & l t ; D i a g r a m O b j e c t K e y & g t ; & l t ; K e y & g t ; L i n k s \ & a m p ; l t ; C o l u m n s \ S u m   o f   M e n t a l   h e a l t h d e p r e s s i o n 7 & a m p ; g t ; - & a m p ; l t ; M e a s u r e s \ M e n t a l   h e a l t h / d e p r e s s i o n 7 & a m p ; g t ; \ M E A S U R E & l t ; / K e y & g t ; & l t ; / D i a g r a m O b j e c t K e y & g t ; & l t ; D i a g r a m O b j e c t K e y & g t ; & l t ; K e y & g t ; L i n k s \ & a m p ; l t ; C o l u m n s \ S u m   o f   N u t r i t i o n 1 0 & a m p ; g t ; - & a m p ; l t ; M e a s u r e s \ N u t r i t i o n 1 0 & a m p ; g t ; & l t ; / K e y & g t ; & l t ; / D i a g r a m O b j e c t K e y & g t ; & l t ; D i a g r a m O b j e c t K e y & g t ; & l t ; K e y & g t ; L i n k s \ & a m p ; l t ; C o l u m n s \ S u m   o f   N u t r i t i o n 1 0 & a m p ; g t ; - & a m p ; l t ; M e a s u r e s \ N u t r i t i o n 1 0 & a m p ; g t ; \ C O L U M N & l t ; / K e y & g t ; & l t ; / D i a g r a m O b j e c t K e y & g t ; & l t ; D i a g r a m O b j e c t K e y & g t ; & l t ; K e y & g t ; L i n k s \ & a m p ; l t ; C o l u m n s \ S u m   o f   N u t r i t i o n 1 0 & a m p ; g t ; - & a m p ; l t ; M e a s u r e s \ N u t r i t i o n 1 0 & a m p ; g t ; \ M E A S U R E & l t ; / K e y & g t ; & l t ; / D i a g r a m O b j e c t K e y & g t ; & l t ; D i a g r a m O b j e c t K e y & g t ; & l t ; K e y & g t ; L i n k s \ & a m p ; l t ; C o l u m n s \ S u m   o f   P r e n a t a l   c a r e 1 3 & a m p ; g t ; - & a m p ; l t ; M e a s u r e s \ P r e n a t a l   c a r e 1 3 & a m p ; g t ; & l t ; / K e y & g t ; & l t ; / D i a g r a m O b j e c t K e y & g t ; & l t ; D i a g r a m O b j e c t K e y & g t ; & l t ; K e y & g t ; L i n k s \ & a m p ; l t ; C o l u m n s \ S u m   o f   P r e n a t a l   c a r e 1 3 & a m p ; g t ; - & a m p ; l t ; M e a s u r e s \ P r e n a t a l   c a r e 1 3 & a m p ; g t ; \ C O L U M N & l t ; / K e y & g t ; & l t ; / D i a g r a m O b j e c t K e y & g t ; & l t ; D i a g r a m O b j e c t K e y & g t ; & l t ; K e y & g t ; L i n k s \ & a m p ; l t ; C o l u m n s \ S u m   o f   P r e n a t a l   c a r e 1 3 & a m p ; g t ; - & a m p ; l t ; M e a s u r e s \ P r e n a t a l   c a r e 1 3 & a m p ; g t ; \ M E A S U R E & l t ; / K e y & g t ; & l t ; / D i a g r a m O b j e c t K e y & g t ; & l t ; D i a g r a m O b j e c t K e y & g t ; & l t ; K e y & g t ; L i n k s \ & a m p ; l t ; C o l u m n s \ S u m   o f   S u i c i d e   p r e v e n t i o n 1 6 & a m p ; g t ; - & a m p ; l t ; M e a s u r e s \ S u i c i d e   p r e v e n t i o n 1 6 & a m p ; g t ; & l t ; / K e y & g t ; & l t ; / D i a g r a m O b j e c t K e y & g t ; & l t ; D i a g r a m O b j e c t K e y & g t ; & l t ; K e y & g t ; L i n k s \ & a m p ; l t ; C o l u m n s \ S u m   o f   S u i c i d e   p r e v e n t i o n 1 6 & a m p ; g t ; - & a m p ; l t ; M e a s u r e s \ S u i c i d e   p r e v e n t i o n 1 6 & a m p ; g t ; \ C O L U M N & l t ; / K e y & g t ; & l t ; / D i a g r a m O b j e c t K e y & g t ; & l t ; D i a g r a m O b j e c t K e y & g t ; & l t ; K e y & g t ; L i n k s \ & a m p ; l t ; C o l u m n s \ S u m   o f   S u i c i d e   p r e v e n t i o n 1 6 & a m p ; g t ; - & a m p ; l t ; M e a s u r e s \ S u i c i d e   p r e v e n t i o n 1 6 & a m p ; g t ; \ M E A S U R E & l t ; / K e y & g t ; & l t ; / D i a g r a m O b j e c t K e y & g t ; & l t ; D i a g r a m O b j e c t K e y & g t ; & l t ; K e y & g t ; L i n k s \ & a m p ; l t ; C o l u m n s \ S u m   o f   V a c c i n a t i o n i m m u n i z a t i o n s 1 9 & a m p ; g t ; - & a m p ; l t ; M e a s u r e s \ V a c c i n a t i o n / i m m u n i z a t i o n s 1 9 & a m p ; g t ; & l t ; / K e y & g t ; & l t ; / D i a g r a m O b j e c t K e y & g t ; & l t ; D i a g r a m O b j e c t K e y & g t ; & l t ; K e y & g t ; L i n k s \ & a m p ; l t ; C o l u m n s \ S u m   o f   V a c c i n a t i o n i m m u n i z a t i o n s 1 9 & a m p ; g t ; - & a m p ; l t ; M e a s u r e s \ V a c c i n a t i o n / i m m u n i z a t i o n s 1 9 & a m p ; g t ; \ C O L U M N & l t ; / K e y & g t ; & l t ; / D i a g r a m O b j e c t K e y & g t ; & l t ; D i a g r a m O b j e c t K e y & g t ; & l t ; K e y & g t ; L i n k s \ & a m p ; l t ; C o l u m n s \ S u m   o f   V a c c i n a t i o n i m m u n i z a t i o n s 1 9 & a m p ; g t ; - & a m p ; l t ; M e a s u r e s \ V a c c i n a t i o n / i m m u n i z a t i o n s 1 9 & 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  5 & l t ; / K e y & g t ; & l t ; / a : K e y & g t ; & l t ; a : V a l u e   i : t y p e = " M e a s u r e G r i d N o d e V i e w S t a t e " & g t ; & l t ; L a y e d O u t & g t ; t r u e & l t ; / L a y e d O u t & g t ; & l t ; W a s U I I n v i s i b l e & g t ; t r u e & l t ; / W a s U I I n v i s i b l e & g t ; & l t ; / a : V a l u e & g t ; & l t ; / a : K e y V a l u e O f D i a g r a m O b j e c t K e y a n y T y p e z b w N T n L X & g t ; & l t ; a : K e y V a l u e O f D i a g r a m O b j e c t K e y a n y T y p e z b w N T n L X & g t ; & l t ; a : K e y & g t ; & l t ; K e y & g t ; M e a s u r e s \ S u m   o f   R e s p o n d e n t I D   5 \ T a g I n f o \ F o r m u l a & l t ; / K e y & g t ; & l t ; / a : K e y & g t ; & l t ; a : V a l u e   i : t y p e = " M e a s u r e G r i d V i e w S t a t e I D i a g r a m T a g A d d i t i o n a l I n f o " / & g t ; & l t ; / a : K e y V a l u e O f D i a g r a m O b j e c t K e y a n y T y p e z b w N T n L X & g t ; & l t ; a : K e y V a l u e O f D i a g r a m O b j e c t K e y a n y T y p e z b w N T n L X & g t ; & l t ; a : K e y & g t ; & l t ; K e y & g t ; M e a s u r e s \ S u m   o f   R e s p o n d e n t I D   5 \ T a g I n f o \ V a l u e & l t ; / K e y & g t ; & l t ; / a : K e y & g t ; & l t ; a : V a l u e   i : t y p e = " M e a s u r e G r i d V i e w S t a t e I D i a g r a m T a g A d d i t i o n a l I n f o " / & g t ; & l t ; / a : K e y V a l u e O f D i a g r a m O b j e c t K e y a n y T y p e z b w N T n L X & g t ; & l t ; a : K e y V a l u e O f D i a g r a m O b j e c t K e y a n y T y p e z b w N T n L X & g t ; & l t ; a : K e y & g t ; & l t ; K e y & g t ; M e a s u r e s \ C o u n t   o f   R e s p o n d e n t I D   5 & l t ; / K e y & g t ; & l t ; / a : K e y & g t ; & l t ; a : V a l u e   i : t y p e = " M e a s u r e G r i d N o d e V i e w S t a t e " & g t ; & l t ; L a y e d O u t & g t ; t r u e & l t ; / L a y e d O u t & g t ; & l t ; W a s U I I n v i s i b l e & g t ; t r u e & l t ; / W a s U I I n v i s i b l e & g t ; & l t ; / a : V a l u e & g t ; & l t ; / a : K e y V a l u e O f D i a g r a m O b j e c t K e y a n y T y p e z b w N T n L X & g t ; & l t ; a : K e y V a l u e O f D i a g r a m O b j e c t K e y a n y T y p e z b w N T n L X & g t ; & l t ; a : K e y & g t ; & l t ; K e y & g t ; M e a s u r e s \ C o u n t   o f   R e s p o n d e n t I D   5 \ T a g I n f o \ F o r m u l a & l t ; / K e y & g t ; & l t ; / a : K e y & g t ; & l t ; a : V a l u e   i : t y p e = " M e a s u r e G r i d V i e w S t a t e I D i a g r a m T a g A d d i t i o n a l I n f o " / & g t ; & l t ; / a : K e y V a l u e O f D i a g r a m O b j e c t K e y a n y T y p e z b w N T n L X & g t ; & l t ; a : K e y V a l u e O f D i a g r a m O b j e c t K e y a n y T y p e z b w N T n L X & g t ; & l t ; a : K e y & g t ; & l t ; K e y & g t ; M e a s u r e s \ C o u n t   o f   R e s p o n d e n t I D   5 \ T a g I n f o \ V a l u e & l t ; / K e y & g t ; & l t ; / a : K e y & g t ; & l t ; a : V a l u e   i : t y p e = " M e a s u r e G r i d V i e w S t a t e I D i a g r a m T a g A d d i t i o n a l I n f o " / & g t ; & l t ; / a : K e y V a l u e O f D i a g r a m O b j e c t K e y a n y T y p e z b w N T n L X & g t ; & l t ; a : K e y V a l u e O f D i a g r a m O b j e c t K e y a n y T y p e z b w N T n L X & g t ; & l t ; a : K e y & g t ; & l t ; K e y & g t ; M e a s u r e s \ S u m   o f   W h a t   i s   y o u r   a g e   5 & l t ; / K e y & g t ; & l t ; / a : K e y & g t ; & l t ; a : V a l u e   i : t y p e = " M e a s u r e G r i d N o d e V i e w S t a t e " & g t ; & l t ; C o l u m n & g t ; 4 8 & l t ; / C o l u m n & g t ; & l t ; L a y e d O u t & g t ; t r u e & l t ; / L a y e d O u t & g t ; & l t ; W a s U I I n v i s i b l e & g t ; t r u e & l t ; / W a s U I I n v i s i b l e & g t ; & l t ; / a : V a l u e & g t ; & l t ; / a : K e y V a l u e O f D i a g r a m O b j e c t K e y a n y T y p e z b w N T n L X & g t ; & l t ; a : K e y V a l u e O f D i a g r a m O b j e c t K e y a n y T y p e z b w N T n L X & g t ; & l t ; a : K e y & g t ; & l t ; K e y & g t ; M e a s u r e s \ S u m   o f   W h a t   i s   y o u r   a g e   5 \ T a g I n f o \ F o r m u l a & l t ; / K e y & g t ; & l t ; / a : K e y & g t ; & l t ; a : V a l u e   i : t y p e = " M e a s u r e G r i d V i e w S t a t e I D i a g r a m T a g A d d i t i o n a l I n f o " / & g t ; & l t ; / a : K e y V a l u e O f D i a g r a m O b j e c t K e y a n y T y p e z b w N T n L X & g t ; & l t ; a : K e y V a l u e O f D i a g r a m O b j e c t K e y a n y T y p e z b w N T n L X & g t ; & l t ; a : K e y & g t ; & l t ; K e y & g t ; M e a s u r e s \ S u m   o f   W h a t   i s   y o u r   a g e   5 \ T a g I n f o \ V a l u e & l t ; / K e y & g t ; & l t ; / a : K e y & g t ; & l t ; a : V a l u e   i : t y p e = " M e a s u r e G r i d V i e w S t a t e I D i a g r a m T a g A d d i t i o n a l I n f o " / & g t ; & l t ; / a : K e y V a l u e O f D i a g r a m O b j e c t K e y a n y T y p e z b w N T n L X & g t ; & l t ; a : K e y V a l u e O f D i a g r a m O b j e c t K e y a n y T y p e z b w N T n L X & g t ; & l t ; a : K e y & g t ; & l t ; K e y & g t ; M e a s u r e s \ A v e r a g e   o f   W h a t   i s   y o u r   a g e   5 & l t ; / K e y & g t ; & l t ; / a : K e y & g t ; & l t ; a : V a l u e   i : t y p e = " M e a s u r e G r i d N o d e V i e w S t a t e " & g t ; & l t ; C o l u m n & g t ; 4 8 & l t ; / C o l u m n & g t ; & l t ; L a y e d O u t & g t ; t r u e & l t ; / L a y e d O u t & g t ; & l t ; W a s U I I n v i s i b l e & g t ; t r u e & l t ; / W a s U I I n v i s i b l e & g t ; & l t ; / a : V a l u e & g t ; & l t ; / a : K e y V a l u e O f D i a g r a m O b j e c t K e y a n y T y p e z b w N T n L X & g t ; & l t ; a : K e y V a l u e O f D i a g r a m O b j e c t K e y a n y T y p e z b w N T n L X & g t ; & l t ; a : K e y & g t ; & l t ; K e y & g t ; M e a s u r e s \ A v e r a g e   o f   W h a t   i s   y o u r   a g e   5 \ T a g I n f o \ F o r m u l a & l t ; / K e y & g t ; & l t ; / a : K e y & g t ; & l t ; a : V a l u e   i : t y p e = " M e a s u r e G r i d V i e w S t a t e I D i a g r a m T a g A d d i t i o n a l I n f o " / & g t ; & l t ; / a : K e y V a l u e O f D i a g r a m O b j e c t K e y a n y T y p e z b w N T n L X & g t ; & l t ; a : K e y V a l u e O f D i a g r a m O b j e c t K e y a n y T y p e z b w N T n L X & g t ; & l t ; a : K e y & g t ; & l t ; K e y & g t ; M e a s u r e s \ A v e r a g e   o f   W h a t   i s   y o u r   a g e   5 \ T a g I n f o \ V a l u e & l t ; / K e y & g t ; & l t ; / a : K e y & g t ; & l t ; a : V a l u e   i : t y p e = " M e a s u r e G r i d V i e w S t a t e I D i a g r a m T a g A d d i t i o n a l I n f o " / & g t ; & l t ; / a : K e y V a l u e O f D i a g r a m O b j e c t K e y a n y T y p e z b w N T n L X & g t ; & l t ; a : K e y V a l u e O f D i a g r a m O b j e c t K e y a n y T y p e z b w N T n L X & g t ; & l t ; a : K e y & g t ; & l t ; K e y & g t ; M e a s u r e s \ S u m   o f   B l o o d   p r e s s u r e 5 & l t ; / K e y & g t ; & l t ; / a : K e y & g t ; & l t ; a : V a l u e   i : t y p e = " M e a s u r e G r i d N o d e V i e w S t a t e " & g t ; & l t ; C o l u m n & g t ; 2 3 & l t ; / C o l u m n & g t ; & l t ; L a y e d O u t & g t ; t r u e & l t ; / L a y e d O u t & g t ; & l t ; W a s U I I n v i s i b l e & g t ; t r u e & l t ; / W a s U I I n v i s i b l e & g t ; & l t ; / a : V a l u e & g t ; & l t ; / a : K e y V a l u e O f D i a g r a m O b j e c t K e y a n y T y p e z b w N T n L X & g t ; & l t ; a : K e y V a l u e O f D i a g r a m O b j e c t K e y a n y T y p e z b w N T n L X & g t ; & l t ; a : K e y & g t ; & l t ; K e y & g t ; M e a s u r e s \ S u m   o f   B l o o d   p r e s s u r e 5 \ T a g I n f o \ F o r m u l a & l t ; / K e y & g t ; & l t ; / a : K e y & g t ; & l t ; a : V a l u e   i : t y p e = " M e a s u r e G r i d V i e w S t a t e I D i a g r a m T a g A d d i t i o n a l I n f o " / & g t ; & l t ; / a : K e y V a l u e O f D i a g r a m O b j e c t K e y a n y T y p e z b w N T n L X & g t ; & l t ; a : K e y V a l u e O f D i a g r a m O b j e c t K e y a n y T y p e z b w N T n L X & g t ; & l t ; a : K e y & g t ; & l t ; K e y & g t ; M e a s u r e s \ S u m   o f   B l o o d   p r e s s u r e 5 \ T a g I n f o \ V a l u e & l t ; / K e y & g t ; & l t ; / a : K e y & g t ; & l t ; a : V a l u e   i : t y p e = " M e a s u r e G r i d V i e w S t a t e I D i a g r a m T a g A d d i t i o n a l I n f o " / & g t ; & l t ; / a : K e y V a l u e O f D i a g r a m O b j e c t K e y a n y T y p e z b w N T n L X & g t ; & l t ; a : K e y V a l u e O f D i a g r a m O b j e c t K e y a n y T y p e z b w N T n L X & g t ; & l t ; a : K e y & g t ; & l t ; K e y & g t ; M e a s u r e s \ S u m   o f   C a n c e r 8 & l t ; / K e y & g t ; & l t ; / a : K e y & g t ; & l t ; a : V a l u e   i : t y p e = " M e a s u r e G r i d N o d e V i e w S t a t e " & g t ; & l t ; C o l u m n & g t ; 2 6 & l t ; / C o l u m n & g t ; & l t ; L a y e d O u t & g t ; t r u e & l t ; / L a y e d O u t & g t ; & l t ; W a s U I I n v i s i b l e & g t ; t r u e & l t ; / W a s U I I n v i s i b l e & g t ; & l t ; / a : V a l u e & g t ; & l t ; / a : K e y V a l u e O f D i a g r a m O b j e c t K e y a n y T y p e z b w N T n L X & g t ; & l t ; a : K e y V a l u e O f D i a g r a m O b j e c t K e y a n y T y p e z b w N T n L X & g t ; & l t ; a : K e y & g t ; & l t ; K e y & g t ; M e a s u r e s \ S u m   o f   C a n c e r 8 \ T a g I n f o \ F o r m u l a & l t ; / K e y & g t ; & l t ; / a : K e y & g t ; & l t ; a : V a l u e   i : t y p e = " M e a s u r e G r i d V i e w S t a t e I D i a g r a m T a g A d d i t i o n a l I n f o " / & g t ; & l t ; / a : K e y V a l u e O f D i a g r a m O b j e c t K e y a n y T y p e z b w N T n L X & g t ; & l t ; a : K e y V a l u e O f D i a g r a m O b j e c t K e y a n y T y p e z b w N T n L X & g t ; & l t ; a : K e y & g t ; & l t ; K e y & g t ; M e a s u r e s \ S u m   o f   C a n c e r 8 \ T a g I n f o \ V a l u e & l t ; / K e y & g t ; & l t ; / a : K e y & g t ; & l t ; a : V a l u e   i : t y p e = " M e a s u r e G r i d V i e w S t a t e I D i a g r a m T a g A d d i t i o n a l I n f o " / & g t ; & l t ; / a : K e y V a l u e O f D i a g r a m O b j e c t K e y a n y T y p e z b w N T n L X & g t ; & l t ; a : K e y V a l u e O f D i a g r a m O b j e c t K e y a n y T y p e z b w N T n L X & g t ; & l t ; a : K e y & g t ; & l t ; K e y & g t ; M e a s u r e s \ S u m   o f   C h o l e s t e r o l 1 1 & l t ; / K e y & g t ; & l t ; / a : K e y & g t ; & l t ; a : V a l u e   i : t y p e = " M e a s u r e G r i d N o d e V i e w S t a t e " & g t ; & l t ; C o l u m n & g t ; 2 9 & l t ; / C o l u m n & g t ; & l t ; L a y e d O u t & g t ; t r u e & l t ; / L a y e d O u t & g t ; & l t ; W a s U I I n v i s i b l e & g t ; t r u e & l t ; / W a s U I I n v i s i b l e & g t ; & l t ; / a : V a l u e & g t ; & l t ; / a : K e y V a l u e O f D i a g r a m O b j e c t K e y a n y T y p e z b w N T n L X & g t ; & l t ; a : K e y V a l u e O f D i a g r a m O b j e c t K e y a n y T y p e z b w N T n L X & g t ; & l t ; a : K e y & g t ; & l t ; K e y & g t ; M e a s u r e s \ S u m   o f   C h o l e s t e r o l 1 1 \ T a g I n f o \ F o r m u l a & l t ; / K e y & g t ; & l t ; / a : K e y & g t ; & l t ; a : V a l u e   i : t y p e = " M e a s u r e G r i d V i e w S t a t e I D i a g r a m T a g A d d i t i o n a l I n f o " / & g t ; & l t ; / a : K e y V a l u e O f D i a g r a m O b j e c t K e y a n y T y p e z b w N T n L X & g t ; & l t ; a : K e y V a l u e O f D i a g r a m O b j e c t K e y a n y T y p e z b w N T n L X & g t ; & l t ; a : K e y & g t ; & l t ; K e y & g t ; M e a s u r e s \ S u m   o f   C h o l e s t e r o l 1 1 \ T a g I n f o \ V a l u e & l t ; / K e y & g t ; & l t ; / a : K e y & g t ; & l t ; a : V a l u e   i : t y p e = " M e a s u r e G r i d V i e w S t a t e I D i a g r a m T a g A d d i t i o n a l I n f o " / & g t ; & l t ; / a : K e y V a l u e O f D i a g r a m O b j e c t K e y a n y T y p e z b w N T n L X & g t ; & l t ; a : K e y V a l u e O f D i a g r a m O b j e c t K e y a n y T y p e z b w N T n L X & g t ; & l t ; a : K e y & g t ; & l t ; K e y & g t ; M e a s u r e s \ S u m   o f   D e n t a l   s c r e e n i n g s 1 4 & l t ; / K e y & g t ; & l t ; / a : K e y & g t ; & l t ; a : V a l u e   i : t y p e = " M e a s u r e G r i d N o d e V i e w S t a t e " & g t ; & l t ; C o l u m n & g t ; 3 2 & l t ; / C o l u m n & g t ; & l t ; L a y e d O u t & g t ; t r u e & l t ; / L a y e d O u t & g t ; & l t ; W a s U I I n v i s i b l e & g t ; t r u e & l t ; / W a s U I I n v i s i b l e & g t ; & l t ; / a : V a l u e & g t ; & l t ; / a : K e y V a l u e O f D i a g r a m O b j e c t K e y a n y T y p e z b w N T n L X & g t ; & l t ; a : K e y V a l u e O f D i a g r a m O b j e c t K e y a n y T y p e z b w N T n L X & g t ; & l t ; a : K e y & g t ; & l t ; K e y & g t ; M e a s u r e s \ S u m   o f   D e n t a l   s c r e e n i n g s 1 4 \ T a g I n f o \ F o r m u l a & l t ; / K e y & g t ; & l t ; / a : K e y & g t ; & l t ; a : V a l u e   i : t y p e = " M e a s u r e G r i d V i e w S t a t e I D i a g r a m T a g A d d i t i o n a l I n f o " / & g t ; & l t ; / a : K e y V a l u e O f D i a g r a m O b j e c t K e y a n y T y p e z b w N T n L X & g t ; & l t ; a : K e y V a l u e O f D i a g r a m O b j e c t K e y a n y T y p e z b w N T n L X & g t ; & l t ; a : K e y & g t ; & l t ; K e y & g t ; M e a s u r e s \ S u m   o f   D e n t a l   s c r e e n i n g s 1 4 \ T a g I n f o \ V a l u e & l t ; / K e y & g t ; & l t ; / a : K e y & g t ; & l t ; a : V a l u e   i : t y p e = " M e a s u r e G r i d V i e w S t a t e I D i a g r a m T a g A d d i t i o n a l I n f o " / & g t ; & l t ; / a : K e y V a l u e O f D i a g r a m O b j e c t K e y a n y T y p e z b w N T n L X & g t ; & l t ; a : K e y V a l u e O f D i a g r a m O b j e c t K e y a n y T y p e z b w N T n L X & g t ; & l t ; a : K e y & g t ; & l t ; K e y & g t ; M e a s u r e s \ S u m   o f   D i s e a s e   o u t b r e a k   i n f o r m a t i o n 2 0 & l t ; / K e y & g t ; & l t ; / a : K e y & g t ; & l t ; a : V a l u e   i : t y p e = " M e a s u r e G r i d N o d e V i e w S t a t e " & g t ; & l t ; C o l u m n & g t ; 3 8 & l t ; / C o l u m n & g t ; & l t ; L a y e d O u t & g t ; t r u e & l t ; / L a y e d O u t & g t ; & l t ; W a s U I I n v i s i b l e & g t ; t r u e & l t ; / W a s U I I n v i s i b l e & g t ; & l t ; / a : V a l u e & g t ; & l t ; / a : K e y V a l u e O f D i a g r a m O b j e c t K e y a n y T y p e z b w N T n L X & g t ; & l t ; a : K e y V a l u e O f D i a g r a m O b j e c t K e y a n y T y p e z b w N T n L X & g t ; & l t ; a : K e y & g t ; & l t ; K e y & g t ; M e a s u r e s \ S u m   o f   D i s e a s e   o u t b r e a k   i n f o r m a t i o n 2 0 \ T a g I n f o \ F o r m u l a & l t ; / K e y & g t ; & l t ; / a : K e y & g t ; & l t ; a : V a l u e   i : t y p e = " M e a s u r e G r i d V i e w S t a t e I D i a g r a m T a g A d d i t i o n a l I n f o " / & g t ; & l t ; / a : K e y V a l u e O f D i a g r a m O b j e c t K e y a n y T y p e z b w N T n L X & g t ; & l t ; a : K e y V a l u e O f D i a g r a m O b j e c t K e y a n y T y p e z b w N T n L X & g t ; & l t ; a : K e y & g t ; & l t ; K e y & g t ; M e a s u r e s \ S u m   o f   D i s e a s e   o u t b r e a k   i n f o r m a t i o n 2 0 \ T a g I n f o \ V a l u e & l t ; / K e y & g t ; & l t ; / a : K e y & g t ; & l t ; a : V a l u e   i : t y p e = " M e a s u r e G r i d V i e w S t a t e I D i a g r a m T a g A d d i t i o n a l I n f o " / & g t ; & l t ; / a : K e y V a l u e O f D i a g r a m O b j e c t K e y a n y T y p e z b w N T n L X & g t ; & l t ; a : K e y V a l u e O f D i a g r a m O b j e c t K e y a n y T y p e z b w N T n L X & g t ; & l t ; a : K e y & g t ; & l t ; K e y & g t ; M e a s u r e s \ S u m   o f   D r u g   a n d   a l c o h o l 2 2 & l t ; / K e y & g t ; & l t ; / a : K e y & g t ; & l t ; a : V a l u e   i : t y p e = " M e a s u r e G r i d N o d e V i e w S t a t e " & g t ; & l t ; C o l u m n & g t ; 4 0 & l t ; / C o l u m n & g t ; & l t ; L a y e d O u t & g t ; t r u e & l t ; / L a y e d O u t & g t ; & l t ; W a s U I I n v i s i b l e & g t ; t r u e & l t ; / W a s U I I n v i s i b l e & g t ; & l t ; / a : V a l u e & g t ; & l t ; / a : K e y V a l u e O f D i a g r a m O b j e c t K e y a n y T y p e z b w N T n L X & g t ; & l t ; a : K e y V a l u e O f D i a g r a m O b j e c t K e y a n y T y p e z b w N T n L X & g t ; & l t ; a : K e y & g t ; & l t ; K e y & g t ; M e a s u r e s \ S u m   o f   D r u g   a n d   a l c o h o l 2 2 \ T a g I n f o \ F o r m u l a & l t ; / K e y & g t ; & l t ; / a : K e y & g t ; & l t ; a : V a l u e   i : t y p e = " M e a s u r e G r i d V i e w S t a t e I D i a g r a m T a g A d d i t i o n a l I n f o " / & g t ; & l t ; / a : K e y V a l u e O f D i a g r a m O b j e c t K e y a n y T y p e z b w N T n L X & g t ; & l t ; a : K e y V a l u e O f D i a g r a m O b j e c t K e y a n y T y p e z b w N T n L X & g t ; & l t ; a : K e y & g t ; & l t ; K e y & g t ; M e a s u r e s \ S u m   o f   D r u g   a n d   a l c o h o l 2 2 \ T a g I n f o \ V a l u e & l t ; / K e y & g t ; & l t ; / a : K e y & g t ; & l t ; a : V a l u e   i : t y p e = " M e a s u r e G r i d V i e w S t a t e I D i a g r a m T a g A d d i t i o n a l I n f o " / & g t ; & l t ; / a : K e y V a l u e O f D i a g r a m O b j e c t K e y a n y T y p e z b w N T n L X & g t ; & l t ; a : K e y V a l u e O f D i a g r a m O b j e c t K e y a n y T y p e z b w N T n L X & g t ; & l t ; a : K e y & g t ; & l t ; K e y & g t ; M e a s u r e s \ S u m   o f   E a t i n g   d i s o r d e r s 6 & l t ; / K e y & g t ; & l t ; / a : K e y & g t ; & l t ; a : V a l u e   i : t y p e = " M e a s u r e G r i d N o d e V i e w S t a t e " & g t ; & l t ; C o l u m n & g t ; 2 4 & l t ; / C o l u m n & g t ; & l t ; L a y e d O u t & g t ; t r u e & l t ; / L a y e d O u t & g t ; & l t ; W a s U I I n v i s i b l e & g t ; t r u e & l t ; / W a s U I I n v i s i b l e & g t ; & l t ; / a : V a l u e & g t ; & l t ; / a : K e y V a l u e O f D i a g r a m O b j e c t K e y a n y T y p e z b w N T n L X & g t ; & l t ; a : K e y V a l u e O f D i a g r a m O b j e c t K e y a n y T y p e z b w N T n L X & g t ; & l t ; a : K e y & g t ; & l t ; K e y & g t ; M e a s u r e s \ S u m   o f   E a t i n g   d i s o r d e r s 6 \ T a g I n f o \ F o r m u l a & l t ; / K e y & g t ; & l t ; / a : K e y & g t ; & l t ; a : V a l u e   i : t y p e = " M e a s u r e G r i d V i e w S t a t e I D i a g r a m T a g A d d i t i o n a l I n f o " / & g t ; & l t ; / a : K e y V a l u e O f D i a g r a m O b j e c t K e y a n y T y p e z b w N T n L X & g t ; & l t ; a : K e y V a l u e O f D i a g r a m O b j e c t K e y a n y T y p e z b w N T n L X & g t ; & l t ; a : K e y & g t ; & l t ; K e y & g t ; M e a s u r e s \ S u m   o f   E a t i n g   d i s o r d e r s 6 \ T a g I n f o \ V a l u e & l t ; / K e y & g t ; & l t ; / a : K e y & g t ; & l t ; a : V a l u e   i : t y p e = " M e a s u r e G r i d V i e w S t a t e I D i a g r a m T a g A d d i t i o n a l I n f o " / & g t ; & l t ; / a : K e y V a l u e O f D i a g r a m O b j e c t K e y a n y T y p e z b w N T n L X & g t ; & l t ; a : K e y V a l u e O f D i a g r a m O b j e c t K e y a n y T y p e z b w N T n L X & g t ; & l t ; a : K e y & g t ; & l t ; K e y & g t ; M e a s u r e s \ S u m   o f   E m e r g e n c y   p r e p a r e d n e s s 9 & l t ; / K e y & g t ; & l t ; / a : K e y & g t ; & l t ; a : V a l u e   i : t y p e = " M e a s u r e G r i d N o d e V i e w S t a t e " & g t ; & l t ; C o l u m n & g t ; 2 7 & l t ; / C o l u m n & g t ; & l t ; L a y e d O u t & g t ; t r u e & l t ; / L a y e d O u t & g t ; & l t ; W a s U I I n v i s i b l e & g t ; t r u e & l t ; / W a s U I I n v i s i b l e & g t ; & l t ; / a : V a l u e & g t ; & l t ; / a : K e y V a l u e O f D i a g r a m O b j e c t K e y a n y T y p e z b w N T n L X & g t ; & l t ; a : K e y V a l u e O f D i a g r a m O b j e c t K e y a n y T y p e z b w N T n L X & g t ; & l t ; a : K e y & g t ; & l t ; K e y & g t ; M e a s u r e s \ S u m   o f   E m e r g e n c y   p r e p a r e d n e s s 9 \ T a g I n f o \ F o r m u l a & l t ; / K e y & g t ; & l t ; / a : K e y & g t ; & l t ; a : V a l u e   i : t y p e = " M e a s u r e G r i d V i e w S t a t e I D i a g r a m T a g A d d i t i o n a l I n f o " / & g t ; & l t ; / a : K e y V a l u e O f D i a g r a m O b j e c t K e y a n y T y p e z b w N T n L X & g t ; & l t ; a : K e y V a l u e O f D i a g r a m O b j e c t K e y a n y T y p e z b w N T n L X & g t ; & l t ; a : K e y & g t ; & l t ; K e y & g t ; M e a s u r e s \ S u m   o f   E m e r g e n c y   p r e p a r e d n e s s 9 \ T a g I n f o \ V a l u e & l t ; / K e y & g t ; & l t ; / a : K e y & g t ; & l t ; a : V a l u e   i : t y p e = " M e a s u r e G r i d V i e w S t a t e I D i a g r a m T a g A d d i t i o n a l I n f o " / & g t ; & l t ; / a : K e y V a l u e O f D i a g r a m O b j e c t K e y a n y T y p e z b w N T n L X & g t ; & l t ; a : K e y V a l u e O f D i a g r a m O b j e c t K e y a n y T y p e z b w N T n L X & g t ; & l t ; a : K e y & g t ; & l t ; K e y & g t ; M e a s u r e s \ S u m   o f   E x e r c i s e p h y s i c a l   a c t i v i t y 1 2 & l t ; / K e y & g t ; & l t ; / a : K e y & g t ; & l t ; a : V a l u e   i : t y p e = " M e a s u r e G r i d N o d e V i e w S t a t e " & g t ; & l t ; C o l u m n & g t ; 3 0 & l t ; / C o l u m n & g t ; & l t ; L a y e d O u t & g t ; t r u e & l t ; / L a y e d O u t & g t ; & l t ; W a s U I I n v i s i b l e & g t ; t r u e & l t ; / W a s U I I n v i s i b l e & g t ; & l t ; / a : V a l u e & g t ; & l t ; / a : K e y V a l u e O f D i a g r a m O b j e c t K e y a n y T y p e z b w N T n L X & g t ; & l t ; a : K e y V a l u e O f D i a g r a m O b j e c t K e y a n y T y p e z b w N T n L X & g t ; & l t ; a : K e y & g t ; & l t ; K e y & g t ; M e a s u r e s \ S u m   o f   E x e r c i s e p h y s i c a l   a c t i v i t y 1 2 \ T a g I n f o \ F o r m u l a & l t ; / K e y & g t ; & l t ; / a : K e y & g t ; & l t ; a : V a l u e   i : t y p e = " M e a s u r e G r i d V i e w S t a t e I D i a g r a m T a g A d d i t i o n a l I n f o " / & g t ; & l t ; / a : K e y V a l u e O f D i a g r a m O b j e c t K e y a n y T y p e z b w N T n L X & g t ; & l t ; a : K e y V a l u e O f D i a g r a m O b j e c t K e y a n y T y p e z b w N T n L X & g t ; & l t ; a : K e y & g t ; & l t ; K e y & g t ; M e a s u r e s \ S u m   o f   E x e r c i s e p h y s i c a l   a c t i v i t y 1 2 \ T a g I n f o \ V a l u e & l t ; / K e y & g t ; & l t ; / a : K e y & g t ; & l t ; a : V a l u e   i : t y p e = " M e a s u r e G r i d V i e w S t a t e I D i a g r a m T a g A d d i t i o n a l I n f o " / & g t ; & l t ; / a : K e y V a l u e O f D i a g r a m O b j e c t K e y a n y T y p e z b w N T n L X & g t ; & l t ; a : K e y V a l u e O f D i a g r a m O b j e c t K e y a n y T y p e z b w N T n L X & g t ; & l t ; a : K e y & g t ; & l t ; K e y & g t ; M e a s u r e s \ S u m   o f   H e a r t   d i s e a s e 1 5 & l t ; / K e y & g t ; & l t ; / a : K e y & g t ; & l t ; a : V a l u e   i : t y p e = " M e a s u r e G r i d N o d e V i e w S t a t e " & g t ; & l t ; C o l u m n & g t ; 3 3 & l t ; / C o l u m n & g t ; & l t ; L a y e d O u t & g t ; t r u e & l t ; / L a y e d O u t & g t ; & l t ; W a s U I I n v i s i b l e & g t ; t r u e & l t ; / W a s U I I n v i s i b l e & g t ; & l t ; / a : V a l u e & g t ; & l t ; / a : K e y V a l u e O f D i a g r a m O b j e c t K e y a n y T y p e z b w N T n L X & g t ; & l t ; a : K e y V a l u e O f D i a g r a m O b j e c t K e y a n y T y p e z b w N T n L X & g t ; & l t ; a : K e y & g t ; & l t ; K e y & g t ; M e a s u r e s \ S u m   o f   H e a r t   d i s e a s e 1 5 \ T a g I n f o \ F o r m u l a & l t ; / K e y & g t ; & l t ; / a : K e y & g t ; & l t ; a : V a l u e   i : t y p e = " M e a s u r e G r i d V i e w S t a t e I D i a g r a m T a g A d d i t i o n a l I n f o " / & g t ; & l t ; / a : K e y V a l u e O f D i a g r a m O b j e c t K e y a n y T y p e z b w N T n L X & g t ; & l t ; a : K e y V a l u e O f D i a g r a m O b j e c t K e y a n y T y p e z b w N T n L X & g t ; & l t ; a : K e y & g t ; & l t ; K e y & g t ; M e a s u r e s \ S u m   o f   H e a r t   d i s e a s e 1 5 \ T a g I n f o \ V a l u e & l t ; / K e y & g t ; & l t ; / a : K e y & g t ; & l t ; a : V a l u e   i : t y p e = " M e a s u r e G r i d V i e w S t a t e I D i a g r a m T a g A d d i t i o n a l I n f o " / & g t ; & l t ; / a : K e y V a l u e O f D i a g r a m O b j e c t K e y a n y T y p e z b w N T n L X & g t ; & l t ; a : K e y V a l u e O f D i a g r a m O b j e c t K e y a n y T y p e z b w N T n L X & g t ; & l t ; a : K e y & g t ; & l t ; K e y & g t ; M e a s u r e s \ S u m   o f   H I V A I D S     S e x u a l l y   T r a n s m i t t e d   D i s e a s e s   ( S T D s ) 1 8 & l t ; / K e y & g t ; & l t ; / a : K e y & g t ; & l t ; a : V a l u e   i : t y p e = " M e a s u r e G r i d N o d e V i e w S t a t e " & g t ; & l t ; C o l u m n & g t ; 3 6 & l t ; / C o l u m n & g t ; & l t ; L a y e d O u t & g t ; t r u e & l t ; / L a y e d O u t & g t ; & l t ; W a s U I I n v i s i b l e & g t ; t r u e & l t ; / W a s U I I n v i s i b l e & g t ; & l t ; / a : V a l u e & g t ; & l t ; / a : K e y V a l u e O f D i a g r a m O b j e c t K e y a n y T y p e z b w N T n L X & g t ; & l t ; a : K e y V a l u e O f D i a g r a m O b j e c t K e y a n y T y p e z b w N T n L X & g t ; & l t ; a : K e y & g t ; & l t ; K e y & g t ; M e a s u r e s \ S u m   o f   H I V A I D S     S e x u a l l y   T r a n s m i t t e d   D i s e a s e s   ( S T D s ) 1 8 \ T a g I n f o \ F o r m u l a & l t ; / K e y & g t ; & l t ; / a : K e y & g t ; & l t ; a : V a l u e   i : t y p e = " M e a s u r e G r i d V i e w S t a t e I D i a g r a m T a g A d d i t i o n a l I n f o " / & g t ; & l t ; / a : K e y V a l u e O f D i a g r a m O b j e c t K e y a n y T y p e z b w N T n L X & g t ; & l t ; a : K e y V a l u e O f D i a g r a m O b j e c t K e y a n y T y p e z b w N T n L X & g t ; & l t ; a : K e y & g t ; & l t ; K e y & g t ; M e a s u r e s \ S u m   o f   H I V A I D S     S e x u a l l y   T r a n s m i t t e d   D i s e a s e s   ( S T D s ) 1 8 \ T a g I n f o \ V a l u e & l t ; / K e y & g t ; & l t ; / a : K e y & g t ; & l t ; a : V a l u e   i : t y p e = " M e a s u r e G r i d V i e w S t a t e I D i a g r a m T a g A d d i t i o n a l I n f o " / & g t ; & l t ; / a : K e y V a l u e O f D i a g r a m O b j e c t K e y a n y T y p e z b w N T n L X & g t ; & l t ; a : K e y V a l u e O f D i a g r a m O b j e c t K e y a n y T y p e z b w N T n L X & g t ; & l t ; a : K e y & g t ; & l t ; K e y & g t ; M e a s u r e s \ S u m   o f   I m p o r t a n c e   o f   r o u t i n e   w e l l   c h e c k u p s 2 1 & l t ; / K e y & g t ; & l t ; / a : K e y & g t ; & l t ; a : V a l u e   i : t y p e = " M e a s u r e G r i d N o d e V i e w S t a t e " & g t ; & l t ; C o l u m n & g t ; 3 9 & l t ; / C o l u m n & g t ; & l t ; L a y e d O u t & g t ; t r u e & l t ; / L a y e d O u t & g t ; & l t ; W a s U I I n v i s i b l e & g t ; t r u e & l t ; / W a s U I I n v i s i b l e & g t ; & l t ; / a : V a l u e & g t ; & l t ; / a : K e y V a l u e O f D i a g r a m O b j e c t K e y a n y T y p e z b w N T n L X & g t ; & l t ; a : K e y V a l u e O f D i a g r a m O b j e c t K e y a n y T y p e z b w N T n L X & g t ; & l t ; a : K e y & g t ; & l t ; K e y & g t ; M e a s u r e s \ S u m   o f   I m p o r t a n c e   o f   r o u t i n e   w e l l   c h e c k u p s 2 1 \ T a g I n f o \ F o r m u l a & l t ; / K e y & g t ; & l t ; / a : K e y & g t ; & l t ; a : V a l u e   i : t y p e = " M e a s u r e G r i d V i e w S t a t e I D i a g r a m T a g A d d i t i o n a l I n f o " / & g t ; & l t ; / a : K e y V a l u e O f D i a g r a m O b j e c t K e y a n y T y p e z b w N T n L X & g t ; & l t ; a : K e y V a l u e O f D i a g r a m O b j e c t K e y a n y T y p e z b w N T n L X & g t ; & l t ; a : K e y & g t ; & l t ; K e y & g t ; M e a s u r e s \ S u m   o f   I m p o r t a n c e   o f   r o u t i n e   w e l l   c h e c k u p s 2 1 \ T a g I n f o \ V a l u e & l t ; / K e y & g t ; & l t ; / a : K e y & g t ; & l t ; a : V a l u e   i : t y p e = " M e a s u r e G r i d V i e w S t a t e I D i a g r a m T a g A d d i t i o n a l I n f o " / & g t ; & l t ; / a : K e y V a l u e O f D i a g r a m O b j e c t K e y a n y T y p e z b w N T n L X & g t ; & l t ; a : K e y V a l u e O f D i a g r a m O b j e c t K e y a n y T y p e z b w N T n L X & g t ; & l t ; a : K e y & g t ; & l t ; K e y & g t ; M e a s u r e s \ S u m   o f   M e n t a l   h e a l t h d e p r e s s i o n 7 & l t ; / K e y & g t ; & l t ; / a : K e y & g t ; & l t ; a : V a l u e   i : t y p e = " M e a s u r e G r i d N o d e V i e w S t a t e " & g t ; & l t ; C o l u m n & g t ; 2 5 & l t ; / C o l u m n & g t ; & l t ; L a y e d O u t & g t ; t r u e & l t ; / L a y e d O u t & g t ; & l t ; W a s U I I n v i s i b l e & g t ; t r u e & l t ; / W a s U I I n v i s i b l e & g t ; & l t ; / a : V a l u e & g t ; & l t ; / a : K e y V a l u e O f D i a g r a m O b j e c t K e y a n y T y p e z b w N T n L X & g t ; & l t ; a : K e y V a l u e O f D i a g r a m O b j e c t K e y a n y T y p e z b w N T n L X & g t ; & l t ; a : K e y & g t ; & l t ; K e y & g t ; M e a s u r e s \ S u m   o f   M e n t a l   h e a l t h d e p r e s s i o n 7 \ T a g I n f o \ F o r m u l a & l t ; / K e y & g t ; & l t ; / a : K e y & g t ; & l t ; a : V a l u e   i : t y p e = " M e a s u r e G r i d V i e w S t a t e I D i a g r a m T a g A d d i t i o n a l I n f o " / & g t ; & l t ; / a : K e y V a l u e O f D i a g r a m O b j e c t K e y a n y T y p e z b w N T n L X & g t ; & l t ; a : K e y V a l u e O f D i a g r a m O b j e c t K e y a n y T y p e z b w N T n L X & g t ; & l t ; a : K e y & g t ; & l t ; K e y & g t ; M e a s u r e s \ S u m   o f   M e n t a l   h e a l t h d e p r e s s i o n 7 \ T a g I n f o \ V a l u e & l t ; / K e y & g t ; & l t ; / a : K e y & g t ; & l t ; a : V a l u e   i : t y p e = " M e a s u r e G r i d V i e w S t a t e I D i a g r a m T a g A d d i t i o n a l I n f o " / & g t ; & l t ; / a : K e y V a l u e O f D i a g r a m O b j e c t K e y a n y T y p e z b w N T n L X & g t ; & l t ; a : K e y V a l u e O f D i a g r a m O b j e c t K e y a n y T y p e z b w N T n L X & g t ; & l t ; a : K e y & g t ; & l t ; K e y & g t ; M e a s u r e s \ S u m   o f   N u t r i t i o n 1 0 & l t ; / K e y & g t ; & l t ; / a : K e y & g t ; & l t ; a : V a l u e   i : t y p e = " M e a s u r e G r i d N o d e V i e w S t a t e " & g t ; & l t ; C o l u m n & g t ; 2 8 & l t ; / C o l u m n & g t ; & l t ; L a y e d O u t & g t ; t r u e & l t ; / L a y e d O u t & g t ; & l t ; W a s U I I n v i s i b l e & g t ; t r u e & l t ; / W a s U I I n v i s i b l e & g t ; & l t ; / a : V a l u e & g t ; & l t ; / a : K e y V a l u e O f D i a g r a m O b j e c t K e y a n y T y p e z b w N T n L X & g t ; & l t ; a : K e y V a l u e O f D i a g r a m O b j e c t K e y a n y T y p e z b w N T n L X & g t ; & l t ; a : K e y & g t ; & l t ; K e y & g t ; M e a s u r e s \ S u m   o f   N u t r i t i o n 1 0 \ T a g I n f o \ F o r m u l a & l t ; / K e y & g t ; & l t ; / a : K e y & g t ; & l t ; a : V a l u e   i : t y p e = " M e a s u r e G r i d V i e w S t a t e I D i a g r a m T a g A d d i t i o n a l I n f o " / & g t ; & l t ; / a : K e y V a l u e O f D i a g r a m O b j e c t K e y a n y T y p e z b w N T n L X & g t ; & l t ; a : K e y V a l u e O f D i a g r a m O b j e c t K e y a n y T y p e z b w N T n L X & g t ; & l t ; a : K e y & g t ; & l t ; K e y & g t ; M e a s u r e s \ S u m   o f   N u t r i t i o n 1 0 \ T a g I n f o \ V a l u e & l t ; / K e y & g t ; & l t ; / a : K e y & g t ; & l t ; a : V a l u e   i : t y p e = " M e a s u r e G r i d V i e w S t a t e I D i a g r a m T a g A d d i t i o n a l I n f o " / & g t ; & l t ; / a : K e y V a l u e O f D i a g r a m O b j e c t K e y a n y T y p e z b w N T n L X & g t ; & l t ; a : K e y V a l u e O f D i a g r a m O b j e c t K e y a n y T y p e z b w N T n L X & g t ; & l t ; a : K e y & g t ; & l t ; K e y & g t ; M e a s u r e s \ S u m   o f   P r e n a t a l   c a r e 1 3 & l t ; / K e y & g t ; & l t ; / a : K e y & g t ; & l t ; a : V a l u e   i : t y p e = " M e a s u r e G r i d N o d e V i e w S t a t e " & g t ; & l t ; C o l u m n & g t ; 3 1 & l t ; / C o l u m n & g t ; & l t ; L a y e d O u t & g t ; t r u e & l t ; / L a y e d O u t & g t ; & l t ; W a s U I I n v i s i b l e & g t ; t r u e & l t ; / W a s U I I n v i s i b l e & g t ; & l t ; / a : V a l u e & g t ; & l t ; / a : K e y V a l u e O f D i a g r a m O b j e c t K e y a n y T y p e z b w N T n L X & g t ; & l t ; a : K e y V a l u e O f D i a g r a m O b j e c t K e y a n y T y p e z b w N T n L X & g t ; & l t ; a : K e y & g t ; & l t ; K e y & g t ; M e a s u r e s \ S u m   o f   P r e n a t a l   c a r e 1 3 \ T a g I n f o \ F o r m u l a & l t ; / K e y & g t ; & l t ; / a : K e y & g t ; & l t ; a : V a l u e   i : t y p e = " M e a s u r e G r i d V i e w S t a t e I D i a g r a m T a g A d d i t i o n a l I n f o " / & g t ; & l t ; / a : K e y V a l u e O f D i a g r a m O b j e c t K e y a n y T y p e z b w N T n L X & g t ; & l t ; a : K e y V a l u e O f D i a g r a m O b j e c t K e y a n y T y p e z b w N T n L X & g t ; & l t ; a : K e y & g t ; & l t ; K e y & g t ; M e a s u r e s \ S u m   o f   P r e n a t a l   c a r e 1 3 \ T a g I n f o \ V a l u e & l t ; / K e y & g t ; & l t ; / a : K e y & g t ; & l t ; a : V a l u e   i : t y p e = " M e a s u r e G r i d V i e w S t a t e I D i a g r a m T a g A d d i t i o n a l I n f o " / & g t ; & l t ; / a : K e y V a l u e O f D i a g r a m O b j e c t K e y a n y T y p e z b w N T n L X & g t ; & l t ; a : K e y V a l u e O f D i a g r a m O b j e c t K e y a n y T y p e z b w N T n L X & g t ; & l t ; a : K e y & g t ; & l t ; K e y & g t ; M e a s u r e s \ S u m   o f   S u i c i d e   p r e v e n t i o n 1 6 & l t ; / K e y & g t ; & l t ; / a : K e y & g t ; & l t ; a : V a l u e   i : t y p e = " M e a s u r e G r i d N o d e V i e w S t a t e " & g t ; & l t ; C o l u m n & g t ; 3 4 & l t ; / C o l u m n & g t ; & l t ; L a y e d O u t & g t ; t r u e & l t ; / L a y e d O u t & g t ; & l t ; W a s U I I n v i s i b l e & g t ; t r u e & l t ; / W a s U I I n v i s i b l e & g t ; & l t ; / a : V a l u e & g t ; & l t ; / a : K e y V a l u e O f D i a g r a m O b j e c t K e y a n y T y p e z b w N T n L X & g t ; & l t ; a : K e y V a l u e O f D i a g r a m O b j e c t K e y a n y T y p e z b w N T n L X & g t ; & l t ; a : K e y & g t ; & l t ; K e y & g t ; M e a s u r e s \ S u m   o f   S u i c i d e   p r e v e n t i o n 1 6 \ T a g I n f o \ F o r m u l a & l t ; / K e y & g t ; & l t ; / a : K e y & g t ; & l t ; a : V a l u e   i : t y p e = " M e a s u r e G r i d V i e w S t a t e I D i a g r a m T a g A d d i t i o n a l I n f o " / & g t ; & l t ; / a : K e y V a l u e O f D i a g r a m O b j e c t K e y a n y T y p e z b w N T n L X & g t ; & l t ; a : K e y V a l u e O f D i a g r a m O b j e c t K e y a n y T y p e z b w N T n L X & g t ; & l t ; a : K e y & g t ; & l t ; K e y & g t ; M e a s u r e s \ S u m   o f   S u i c i d e   p r e v e n t i o n 1 6 \ T a g I n f o \ V a l u e & l t ; / K e y & g t ; & l t ; / a : K e y & g t ; & l t ; a : V a l u e   i : t y p e = " M e a s u r e G r i d V i e w S t a t e I D i a g r a m T a g A d d i t i o n a l I n f o " / & g t ; & l t ; / a : K e y V a l u e O f D i a g r a m O b j e c t K e y a n y T y p e z b w N T n L X & g t ; & l t ; a : K e y V a l u e O f D i a g r a m O b j e c t K e y a n y T y p e z b w N T n L X & g t ; & l t ; a : K e y & g t ; & l t ; K e y & g t ; M e a s u r e s \ S u m   o f   V a c c i n a t i o n i m m u n i z a t i o n s 1 9 & l t ; / K e y & g t ; & l t ; / a : K e y & g t ; & l t ; a : V a l u e   i : t y p e = " M e a s u r e G r i d N o d e V i e w S t a t e " & g t ; & l t ; C o l u m n & g t ; 3 7 & l t ; / C o l u m n & g t ; & l t ; L a y e d O u t & g t ; t r u e & l t ; / L a y e d O u t & g t ; & l t ; W a s U I I n v i s i b l e & g t ; t r u e & l t ; / W a s U I I n v i s i b l e & g t ; & l t ; / a : V a l u e & g t ; & l t ; / a : K e y V a l u e O f D i a g r a m O b j e c t K e y a n y T y p e z b w N T n L X & g t ; & l t ; a : K e y V a l u e O f D i a g r a m O b j e c t K e y a n y T y p e z b w N T n L X & g t ; & l t ; a : K e y & g t ; & l t ; K e y & g t ; M e a s u r e s \ S u m   o f   V a c c i n a t i o n i m m u n i z a t i o n s 1 9 \ T a g I n f o \ F o r m u l a & l t ; / K e y & g t ; & l t ; / a : K e y & g t ; & l t ; a : V a l u e   i : t y p e = " M e a s u r e G r i d V i e w S t a t e I D i a g r a m T a g A d d i t i o n a l I n f o " / & g t ; & l t ; / a : K e y V a l u e O f D i a g r a m O b j e c t K e y a n y T y p e z b w N T n L X & g t ; & l t ; a : K e y V a l u e O f D i a g r a m O b j e c t K e y a n y T y p e z b w N T n L X & g t ; & l t ; a : K e y & g t ; & l t ; K e y & g t ; M e a s u r e s \ S u m   o f   V a c c i n a t i o n i m m u n i z a t i o n s 1 9 \ T a g I n f o \ V a l u e & l t ; / K e y & g t ; & l t ; / a : K e y & g t ; & l t ; a : V a l u e 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B l o o d   p r e s s u r e & l t ; / K e y & g t ; & l t ; / a : K e y & g t ; & l t ; a : V a l u e   i : t y p e = " M e a s u r e G r i d N o d e V i e w S t a t e " & g t ; & l t ; C o l u m n & g t ; 1 & l t ; / C o l u m n & g t ; & l t ; L a y e d O u t & g t ; t r u e & l t ; / L a y e d O u t & g t ; & l t ; / a : V a l u e & g t ; & l t ; / a : K e y V a l u e O f D i a g r a m O b j e c t K e y a n y T y p e z b w N T n L X & g t ; & l t ; a : K e y V a l u e O f D i a g r a m O b j e c t K e y a n y T y p e z b w N T n L X & g t ; & l t ; a : K e y & g t ; & l t ; K e y & g t ; C o l u m n s \ E a t i n g   d i s o r d e r s & l t ; / K e y & g t ; & l t ; / a : K e y & g t ; & l t ; a : V a l u e   i : t y p e = " M e a s u r e G r i d N o d e V i e w S t a t e " & g t ; & l t ; C o l u m n & g t ; 2 & l t ; / C o l u m n & g t ; & l t ; L a y e d O u t & g t ; t r u e & l t ; / L a y e d O u t & g t ; & l t ; / a : V a l u e & g t ; & l t ; / a : K e y V a l u e O f D i a g r a m O b j e c t K e y a n y T y p e z b w N T n L X & g t ; & l t ; a : K e y V a l u e O f D i a g r a m O b j e c t K e y a n y T y p e z b w N T n L X & g t ; & l t ; a : K e y & g t ; & l t ; K e y & g t ; C o l u m n s \ M e n t a l   h e a l t h / d e p r e s s i o n & l t ; / K e y & g t ; & l t ; / a : K e y & g t ; & l t ; a : V a l u e   i : t y p e = " M e a s u r e G r i d N o d e V i e w S t a t e " & g t ; & l t ; C o l u m n & g t ; 3 & l t ; / C o l u m n & g t ; & l t ; L a y e d O u t & g t ; t r u e & l t ; / L a y e d O u t & g t ; & l t ; / a : V a l u e & g t ; & l t ; / a : K e y V a l u e O f D i a g r a m O b j e c t K e y a n y T y p e z b w N T n L X & g t ; & l t ; a : K e y V a l u e O f D i a g r a m O b j e c t K e y a n y T y p e z b w N T n L X & g t ; & l t ; a : K e y & g t ; & l t ; K e y & g t ; C o l u m n s \ C a n c e r & l t ; / K e y & g t ; & l t ; / a : K e y & g t ; & l t ; a : V a l u e   i : t y p e = " M e a s u r e G r i d N o d e V i e w S t a t e " & g t ; & l t ; C o l u m n & g t ; 4 & l t ; / C o l u m n & g t ; & l t ; L a y e d O u t & g t ; t r u e & l t ; / L a y e d O u t & g t ; & l t ; / a : V a l u e & g t ; & l t ; / a : K e y V a l u e O f D i a g r a m O b j e c t K e y a n y T y p e z b w N T n L X & g t ; & l t ; a : K e y V a l u e O f D i a g r a m O b j e c t K e y a n y T y p e z b w N T n L X & g t ; & l t ; a : K e y & g t ; & l t ; K e y & g t ; C o l u m n s \ E m e r g e n c y   p r e p a r e d n e s s & l t ; / K e y & g t ; & l t ; / a : K e y & g t ; & l t ; a : V a l u e   i : t y p e = " M e a s u r e G r i d N o d e V i e w S t a t e " & g t ; & l t ; C o l u m n & g t ; 5 & l t ; / C o l u m n & g t ; & l t ; L a y e d O u t & g t ; t r u e & l t ; / L a y e d O u t & g t ; & l t ; / a : V a l u e & g t ; & l t ; / a : K e y V a l u e O f D i a g r a m O b j e c t K e y a n y T y p e z b w N T n L X & g t ; & l t ; a : K e y V a l u e O f D i a g r a m O b j e c t K e y a n y T y p e z b w N T n L X & g t ; & l t ; a : K e y & g t ; & l t ; K e y & g t ; C o l u m n s \ N u t r i t i o n & l t ; / K e y & g t ; & l t ; / a : K e y & g t ; & l t ; a : V a l u e   i : t y p e = " M e a s u r e G r i d N o d e V i e w S t a t e " & g t ; & l t ; C o l u m n & g t ; 6 & l t ; / C o l u m n & g t ; & l t ; L a y e d O u t & g t ; t r u e & l t ; / L a y e d O u t & g t ; & l t ; / a : V a l u e & g t ; & l t ; / a : K e y V a l u e O f D i a g r a m O b j e c t K e y a n y T y p e z b w N T n L X & g t ; & l t ; a : K e y V a l u e O f D i a g r a m O b j e c t K e y a n y T y p e z b w N T n L X & g t ; & l t ; a : K e y & g t ; & l t ; K e y & g t ; C o l u m n s \ C h o l e s t e r o l & l t ; / K e y & g t ; & l t ; / a : K e y & g t ; & l t ; a : V a l u e   i : t y p e = " M e a s u r e G r i d N o d e V i e w S t a t e " & g t ; & l t ; C o l u m n & g t ; 7 & l t ; / C o l u m n & g t ; & l t ; L a y e d O u t & g t ; t r u e & l t ; / L a y e d O u t & g t ; & l t ; / a : V a l u e & g t ; & l t ; / a : K e y V a l u e O f D i a g r a m O b j e c t K e y a n y T y p e z b w N T n L X & g t ; & l t ; a : K e y V a l u e O f D i a g r a m O b j e c t K e y a n y T y p e z b w N T n L X & g t ; & l t ; a : K e y & g t ; & l t ; K e y & g t ; C o l u m n s \ E x e r c i s e / p h y s i c a l   a c t i v i t y & l t ; / K e y & g t ; & l t ; / a : K e y & g t ; & l t ; a : V a l u e   i : t y p e = " M e a s u r e G r i d N o d e V i e w S t a t e " & g t ; & l t ; C o l u m n & g t ; 8 & l t ; / C o l u m n & g t ; & l t ; L a y e d O u t & g t ; t r u e & l t ; / L a y e d O u t & g t ; & l t ; / a : V a l u e & g t ; & l t ; / a : K e y V a l u e O f D i a g r a m O b j e c t K e y a n y T y p e z b w N T n L X & g t ; & l t ; a : K e y V a l u e O f D i a g r a m O b j e c t K e y a n y T y p e z b w N T n L X & g t ; & l t ; a : K e y & g t ; & l t ; K e y & g t ; C o l u m n s \ P r e n a t a l   c a r e & l t ; / K e y & g t ; & l t ; / a : K e y & g t ; & l t ; a : V a l u e   i : t y p e = " M e a s u r e G r i d N o d e V i e w S t a t e " & g t ; & l t ; C o l u m n & g t ; 9 & l t ; / C o l u m n & g t ; & l t ; L a y e d O u t & g t ; t r u e & l t ; / L a y e d O u t & g t ; & l t ; / a : V a l u e & g t ; & l t ; / a : K e y V a l u e O f D i a g r a m O b j e c t K e y a n y T y p e z b w N T n L X & g t ; & l t ; a : K e y V a l u e O f D i a g r a m O b j e c t K e y a n y T y p e z b w N T n L X & g t ; & l t ; a : K e y & g t ; & l t ; K e y & g t ; C o l u m n s \ D e n t a l   s c r e e n i n g s & l t ; / K e y & g t ; & l t ; / a : K e y & g t ; & l t ; a : V a l u e   i : t y p e = " M e a s u r e G r i d N o d e V i e w S t a t e " & g t ; & l t ; C o l u m n & g t ; 1 0 & l t ; / C o l u m n & g t ; & l t ; L a y e d O u t & g t ; t r u e & l t ; / L a y e d O u t & g t ; & l t ; / a : V a l u e & g t ; & l t ; / a : K e y V a l u e O f D i a g r a m O b j e c t K e y a n y T y p e z b w N T n L X & g t ; & l t ; a : K e y V a l u e O f D i a g r a m O b j e c t K e y a n y T y p e z b w N T n L X & g t ; & l t ; a : K e y & g t ; & l t ; K e y & g t ; C o l u m n s \ H e a r t   d i s e a s e & l t ; / K e y & g t ; & l t ; / a : K e y & g t ; & l t ; a : V a l u e   i : t y p e = " M e a s u r e G r i d N o d e V i e w S t a t e " & g t ; & l t ; C o l u m n & g t ; 1 1 & l t ; / C o l u m n & g t ; & l t ; L a y e d O u t & g t ; t r u e & l t ; / L a y e d O u t & g t ; & l t ; / a : V a l u e & g t ; & l t ; / a : K e y V a l u e O f D i a g r a m O b j e c t K e y a n y T y p e z b w N T n L X & g t ; & l t ; a : K e y V a l u e O f D i a g r a m O b j e c t K e y a n y T y p e z b w N T n L X & g t ; & l t ; a : K e y & g t ; & l t ; K e y & g t ; C o l u m n s \ S u i c i d e   p r e v e n t i o n & l t ; / K e y & g t ; & l t ; / a : K e y & g t ; & l t ; a : V a l u e   i : t y p e = " M e a s u r e G r i d N o d e V i e w S t a t e " & g t ; & l t ; C o l u m n & g t ; 1 2 & l t ; / C o l u m n & g t ; & l t ; L a y e d O u t & g t ; t r u e & l t ; / L a y e d O u t & g t ; & l t ; / a : V a l u e & g t ; & l t ; / a : K e y V a l u e O f D i a g r a m O b j e c t K e y a n y T y p e z b w N T n L X & g t ; & l t ; a : K e y V a l u e O f D i a g r a m O b j e c t K e y a n y T y p e z b w N T n L X & g t ; & l t ; a : K e y & g t ; & l t ; K e y & g t ; C o l u m n s \ D i a b e t e s & l t ; / K e y & g t ; & l t ; / a : K e y & g t ; & l t ; a : V a l u e   i : t y p e = " M e a s u r e G r i d N o d e V i e w S t a t e " & g t ; & l t ; C o l u m n & g t ; 1 3 & l t ; / C o l u m n & g t ; & l t ; L a y e d O u t & g t ; t r u e & l t ; / L a y e d O u t & g t ; & l t ; / a : V a l u e & g t ; & l t ; / a : K e y V a l u e O f D i a g r a m O b j e c t K e y a n y T y p e z b w N T n L X & g t ; & l t ; a : K e y V a l u e O f D i a g r a m O b j e c t K e y a n y T y p e z b w N T n L X & g t ; & l t ; a : K e y & g t ; & l t ; K e y & g t ; C o l u m n s \ H I V / A I D S   & a m p ; a m p ;   S e x u a l l y   T r a n s m i t t e d   D i s e a s e s   ( S T D s ) & l t ; / K e y & g t ; & l t ; / a : K e y & g t ; & l t ; a : V a l u e   i : t y p e = " M e a s u r e G r i d N o d e V i e w S t a t e " & g t ; & l t ; C o l u m n & g t ; 1 4 & l t ; / C o l u m n & g t ; & l t ; L a y e d O u t & g t ; t r u e & l t ; / L a y e d O u t & g t ; & l t ; / a : V a l u e & g t ; & l t ; / a : K e y V a l u e O f D i a g r a m O b j e c t K e y a n y T y p e z b w N T n L X & g t ; & l t ; a : K e y V a l u e O f D i a g r a m O b j e c t K e y a n y T y p e z b w N T n L X & g t ; & l t ; a : K e y & g t ; & l t ; K e y & g t ; C o l u m n s \ V a c c i n a t i o n / i m m u n i z a t i o n s & l t ; / K e y & g t ; & l t ; / a : K e y & g t ; & l t ; a : V a l u e   i : t y p e = " M e a s u r e G r i d N o d e V i e w S t a t e " & g t ; & l t ; C o l u m n & g t ; 1 5 & l t ; / C o l u m n & g t ; & l t ; L a y e d O u t & g t ; t r u e & l t ; / L a y e d O u t & g t ; & l t ; / a : V a l u e & g t ; & l t ; / a : K e y V a l u e O f D i a g r a m O b j e c t K e y a n y T y p e z b w N T n L X & g t ; & l t ; a : K e y V a l u e O f D i a g r a m O b j e c t K e y a n y T y p e z b w N T n L X & g t ; & l t ; a : K e y & g t ; & l t ; K e y & g t ; C o l u m n s \ D i s e a s e   o u t b r e a k   i n f o r m a t i o n & l t ; / K e y & g t ; & l t ; / a : K e y & g t ; & l t ; a : V a l u e   i : t y p e = " M e a s u r e G r i d N o d e V i e w S t a t e " & g t ; & l t ; C o l u m n & g t ; 1 6 & l t ; / C o l u m n & g t ; & l t ; L a y e d O u t & g t ; t r u e & l t ; / L a y e d O u t & g t ; & l t ; / a : V a l u e & g t ; & l t ; / a : K e y V a l u e O f D i a g r a m O b j e c t K e y a n y T y p e z b w N T n L X & g t ; & l t ; a : K e y V a l u e O f D i a g r a m O b j e c t K e y a n y T y p e z b w N T n L X & g t ; & l t ; a : K e y & g t ; & l t ; K e y & g t ; C o l u m n s \ I m p o r t a n c e   o f   r o u t i n e   w e l l   c h e c k u p s & l t ; / K e y & g t ; & l t ; / a : K e y & g t ; & l t ; a : V a l u e   i : t y p e = " M e a s u r e G r i d N o d e V i e w S t a t e " & g t ; & l t ; C o l u m n & g t ; 1 7 & l t ; / C o l u m n & g t ; & l t ; L a y e d O u t & g t ; t r u e & l t ; / L a y e d O u t & g t ; & l t ; / a : V a l u e & g t ; & l t ; / a : K e y V a l u e O f D i a g r a m O b j e c t K e y a n y T y p e z b w N T n L X & g t ; & l t ; a : K e y V a l u e O f D i a g r a m O b j e c t K e y a n y T y p e z b w N T n L X & g t ; & l t ; a : K e y & g t ; & l t ; K e y & g t ; C o l u m n s \ D r u g   a n d   a l c o h o l & l t ; / K e y & g t ; & l t ; / a : K e y & g t ; & l t ; a : V a l u e   i : t y p e = " M e a s u r e G r i d N o d e V i e w S t a t e " & g t ; & l t ; C o l u m n & g t ; 1 8 & l t ; / C o l u m n & g t ; & l t ; L a y e d O u t & g t ; t r u e & l t ; / L a y e d O u t & g t ; & l t ; / a : V a l u e & g t ; & l t ; / a : K e y V a l u e O f D i a g r a m O b j e c t K e y a n y T y p e z b w N T n L X & g t ; & l t ; a : K e y V a l u e O f D i a g r a m O b j e c t K e y a n y T y p e z b w N T n L X & g t ; & l t ; a : K e y & g t ; & l t ; K e y & g t ; C o l u m n s \ C o l u m n 1 & l t ; / K e y & g t ; & l t ; / a : K e y & g t ; & l t ; a : V a l u e   i : t y p e = " M e a s u r e G r i d N o d e V i e w S t a t e " & g t ; & l t ; C o l u m n & g t ; 1 9 & l t ; / C o l u m n & g t ; & l t ; L a y e d O u t & g t ; t r u e & l t ; / L a y e d O u t & g t ; & l t ; / a : V a l u e & g t ; & l t ; / a : K e y V a l u e O f D i a g r a m O b j e c t K e y a n y T y p e z b w N T n L X & g t ; & l t ; a : K e y V a l u e O f D i a g r a m O b j e c t K e y a n y T y p e z b w N T n L X & g t ; & l t ; a : K e y & g t ; & l t ; K e y & g t ; C o l u m n s \ C o u n t   o f   S e l e c t i o n & l t ; / K e y & g t ; & l t ; / a : K e y & g t ; & l t ; a : V a l u e   i : t y p e = " M e a s u r e G r i d N o d e V i e w S t a t e " & g t ; & l t ; C o l u m n & g t ; 2 0 & l t ; / C o l u m n & g t ; & l t ; L a y e d O u t & g t ; t r u e & l t ; / L a y e d O u t & g t ; & l t ; / a : V a l u e & g t ; & l t ; / a : K e y V a l u e O f D i a g r a m O b j e c t K e y a n y T y p e z b w N T n L X & g t ; & l t ; a : K e y V a l u e O f D i a g r a m O b j e c t K e y a n y T y p e z b w N T n L X & g t ; & l t ; a : K e y & g t ; & l t ; K e y & g t ; C o l u m n s \ W e i g h t & l t ; / K e y & g t ; & l t ; / a : K e y & g t ; & l t ; a : V a l u e   i : t y p e = " M e a s u r e G r i d N o d e V i e w S t a t e " & g t ; & l t ; C o l u m n & g t ; 2 1 & l t ; / C o l u m n & g t ; & l t ; L a y e d O u t & g t ; t r u e & l t ; / L a y e d O u t & g t ; & l t ; / a : V a l u e & g t ; & l t ; / a : K e y V a l u e O f D i a g r a m O b j e c t K e y a n y T y p e z b w N T n L X & g t ; & l t ; a : K e y V a l u e O f D i a g r a m O b j e c t K e y a n y T y p e z b w N T n L X & g t ; & l t ; a : K e y & g t ; & l t ; K e y & g t ; C o l u m n s \ C o l u m n 2 & l t ; / K e y & g t ; & l t ; / a : K e y & g t ; & l t ; a : V a l u e   i : t y p e = " M e a s u r e G r i d N o d e V i e w S t a t e " & g t ; & l t ; C o l u m n & g t ; 2 2 & l t ; / C o l u m n & g t ; & l t ; L a y e d O u t & g t ; t r u e & l t ; / L a y e d O u t & g t ; & l t ; / a : V a l u e & g t ; & l t ; / a : K e y V a l u e O f D i a g r a m O b j e c t K e y a n y T y p e z b w N T n L X & g t ; & l t ; a : K e y V a l u e O f D i a g r a m O b j e c t K e y a n y T y p e z b w N T n L X & g t ; & l t ; a : K e y & g t ; & l t ; K e y & g t ; C o l u m n s \ B l o o d   p r e s s u r e 5 & l t ; / K e y & g t ; & l t ; / a : K e y & g t ; & l t ; a : V a l u e   i : t y p e = " M e a s u r e G r i d N o d e V i e w S t a t e " & g t ; & l t ; C o l u m n & g t ; 2 3 & l t ; / C o l u m n & g t ; & l t ; L a y e d O u t & g t ; t r u e & l t ; / L a y e d O u t & g t ; & l t ; / a : V a l u e & g t ; & l t ; / a : K e y V a l u e O f D i a g r a m O b j e c t K e y a n y T y p e z b w N T n L X & g t ; & l t ; a : K e y V a l u e O f D i a g r a m O b j e c t K e y a n y T y p e z b w N T n L X & g t ; & l t ; a : K e y & g t ; & l t ; K e y & g t ; C o l u m n s \ E a t i n g   d i s o r d e r s 6 & l t ; / K e y & g t ; & l t ; / a : K e y & g t ; & l t ; a : V a l u e   i : t y p e = " M e a s u r e G r i d N o d e V i e w S t a t e " & g t ; & l t ; C o l u m n & g t ; 2 4 & l t ; / C o l u m n & g t ; & l t ; L a y e d O u t & g t ; t r u e & l t ; / L a y e d O u t & g t ; & l t ; / a : V a l u e & g t ; & l t ; / a : K e y V a l u e O f D i a g r a m O b j e c t K e y a n y T y p e z b w N T n L X & g t ; & l t ; a : K e y V a l u e O f D i a g r a m O b j e c t K e y a n y T y p e z b w N T n L X & g t ; & l t ; a : K e y & g t ; & l t ; K e y & g t ; C o l u m n s \ M e n t a l   h e a l t h / d e p r e s s i o n 7 & l t ; / K e y & g t ; & l t ; / a : K e y & g t ; & l t ; a : V a l u e   i : t y p e = " M e a s u r e G r i d N o d e V i e w S t a t e " & g t ; & l t ; C o l u m n & g t ; 2 5 & l t ; / C o l u m n & g t ; & l t ; L a y e d O u t & g t ; t r u e & l t ; / L a y e d O u t & g t ; & l t ; / a : V a l u e & g t ; & l t ; / a : K e y V a l u e O f D i a g r a m O b j e c t K e y a n y T y p e z b w N T n L X & g t ; & l t ; a : K e y V a l u e O f D i a g r a m O b j e c t K e y a n y T y p e z b w N T n L X & g t ; & l t ; a : K e y & g t ; & l t ; K e y & g t ; C o l u m n s \ C a n c e r 8 & l t ; / K e y & g t ; & l t ; / a : K e y & g t ; & l t ; a : V a l u e   i : t y p e = " M e a s u r e G r i d N o d e V i e w S t a t e " & g t ; & l t ; C o l u m n & g t ; 2 6 & l t ; / C o l u m n & g t ; & l t ; L a y e d O u t & g t ; t r u e & l t ; / L a y e d O u t & g t ; & l t ; / a : V a l u e & g t ; & l t ; / a : K e y V a l u e O f D i a g r a m O b j e c t K e y a n y T y p e z b w N T n L X & g t ; & l t ; a : K e y V a l u e O f D i a g r a m O b j e c t K e y a n y T y p e z b w N T n L X & g t ; & l t ; a : K e y & g t ; & l t ; K e y & g t ; C o l u m n s \ E m e r g e n c y   p r e p a r e d n e s s 9 & l t ; / K e y & g t ; & l t ; / a : K e y & g t ; & l t ; a : V a l u e   i : t y p e = " M e a s u r e G r i d N o d e V i e w S t a t e " & g t ; & l t ; C o l u m n & g t ; 2 7 & l t ; / C o l u m n & g t ; & l t ; L a y e d O u t & g t ; t r u e & l t ; / L a y e d O u t & g t ; & l t ; / a : V a l u e & g t ; & l t ; / a : K e y V a l u e O f D i a g r a m O b j e c t K e y a n y T y p e z b w N T n L X & g t ; & l t ; a : K e y V a l u e O f D i a g r a m O b j e c t K e y a n y T y p e z b w N T n L X & g t ; & l t ; a : K e y & g t ; & l t ; K e y & g t ; C o l u m n s \ N u t r i t i o n 1 0 & l t ; / K e y & g t ; & l t ; / a : K e y & g t ; & l t ; a : V a l u e   i : t y p e = " M e a s u r e G r i d N o d e V i e w S t a t e " & g t ; & l t ; C o l u m n & g t ; 2 8 & l t ; / C o l u m n & g t ; & l t ; L a y e d O u t & g t ; t r u e & l t ; / L a y e d O u t & g t ; & l t ; / a : V a l u e & g t ; & l t ; / a : K e y V a l u e O f D i a g r a m O b j e c t K e y a n y T y p e z b w N T n L X & g t ; & l t ; a : K e y V a l u e O f D i a g r a m O b j e c t K e y a n y T y p e z b w N T n L X & g t ; & l t ; a : K e y & g t ; & l t ; K e y & g t ; C o l u m n s \ C h o l e s t e r o l 1 1 & l t ; / K e y & g t ; & l t ; / a : K e y & g t ; & l t ; a : V a l u e   i : t y p e = " M e a s u r e G r i d N o d e V i e w S t a t e " & g t ; & l t ; C o l u m n & g t ; 2 9 & l t ; / C o l u m n & g t ; & l t ; L a y e d O u t & g t ; t r u e & l t ; / L a y e d O u t & g t ; & l t ; / a : V a l u e & g t ; & l t ; / a : K e y V a l u e O f D i a g r a m O b j e c t K e y a n y T y p e z b w N T n L X & g t ; & l t ; a : K e y V a l u e O f D i a g r a m O b j e c t K e y a n y T y p e z b w N T n L X & g t ; & l t ; a : K e y & g t ; & l t ; K e y & g t ; C o l u m n s \ E x e r c i s e / p h y s i c a l   a c t i v i t y 1 2 & l t ; / K e y & g t ; & l t ; / a : K e y & g t ; & l t ; a : V a l u e   i : t y p e = " M e a s u r e G r i d N o d e V i e w S t a t e " & g t ; & l t ; C o l u m n & g t ; 3 0 & l t ; / C o l u m n & g t ; & l t ; L a y e d O u t & g t ; t r u e & l t ; / L a y e d O u t & g t ; & l t ; / a : V a l u e & g t ; & l t ; / a : K e y V a l u e O f D i a g r a m O b j e c t K e y a n y T y p e z b w N T n L X & g t ; & l t ; a : K e y V a l u e O f D i a g r a m O b j e c t K e y a n y T y p e z b w N T n L X & g t ; & l t ; a : K e y & g t ; & l t ; K e y & g t ; C o l u m n s \ P r e n a t a l   c a r e 1 3 & l t ; / K e y & g t ; & l t ; / a : K e y & g t ; & l t ; a : V a l u e   i : t y p e = " M e a s u r e G r i d N o d e V i e w S t a t e " & g t ; & l t ; C o l u m n & g t ; 3 1 & l t ; / C o l u m n & g t ; & l t ; L a y e d O u t & g t ; t r u e & l t ; / L a y e d O u t & g t ; & l t ; / a : V a l u e & g t ; & l t ; / a : K e y V a l u e O f D i a g r a m O b j e c t K e y a n y T y p e z b w N T n L X & g t ; & l t ; a : K e y V a l u e O f D i a g r a m O b j e c t K e y a n y T y p e z b w N T n L X & g t ; & l t ; a : K e y & g t ; & l t ; K e y & g t ; C o l u m n s \ D e n t a l   s c r e e n i n g s 1 4 & l t ; / K e y & g t ; & l t ; / a : K e y & g t ; & l t ; a : V a l u e   i : t y p e = " M e a s u r e G r i d N o d e V i e w S t a t e " & g t ; & l t ; C o l u m n & g t ; 3 2 & l t ; / C o l u m n & g t ; & l t ; L a y e d O u t & g t ; t r u e & l t ; / L a y e d O u t & g t ; & l t ; / a : V a l u e & g t ; & l t ; / a : K e y V a l u e O f D i a g r a m O b j e c t K e y a n y T y p e z b w N T n L X & g t ; & l t ; a : K e y V a l u e O f D i a g r a m O b j e c t K e y a n y T y p e z b w N T n L X & g t ; & l t ; a : K e y & g t ; & l t ; K e y & g t ; C o l u m n s \ H e a r t   d i s e a s e 1 5 & l t ; / K e y & g t ; & l t ; / a : K e y & g t ; & l t ; a : V a l u e   i : t y p e = " M e a s u r e G r i d N o d e V i e w S t a t e " & g t ; & l t ; C o l u m n & g t ; 3 3 & l t ; / C o l u m n & g t ; & l t ; L a y e d O u t & g t ; t r u e & l t ; / L a y e d O u t & g t ; & l t ; / a : V a l u e & g t ; & l t ; / a : K e y V a l u e O f D i a g r a m O b j e c t K e y a n y T y p e z b w N T n L X & g t ; & l t ; a : K e y V a l u e O f D i a g r a m O b j e c t K e y a n y T y p e z b w N T n L X & g t ; & l t ; a : K e y & g t ; & l t ; K e y & g t ; C o l u m n s \ S u i c i d e   p r e v e n t i o n 1 6 & l t ; / K e y & g t ; & l t ; / a : K e y & g t ; & l t ; a : V a l u e   i : t y p e = " M e a s u r e G r i d N o d e V i e w S t a t e " & g t ; & l t ; C o l u m n & g t ; 3 4 & l t ; / C o l u m n & g t ; & l t ; L a y e d O u t & g t ; t r u e & l t ; / L a y e d O u t & g t ; & l t ; / a : V a l u e & g t ; & l t ; / a : K e y V a l u e O f D i a g r a m O b j e c t K e y a n y T y p e z b w N T n L X & g t ; & l t ; a : K e y V a l u e O f D i a g r a m O b j e c t K e y a n y T y p e z b w N T n L X & g t ; & l t ; a : K e y & g t ; & l t ; K e y & g t ; C o l u m n s \ D i a b e t e s 1 7 & l t ; / K e y & g t ; & l t ; / a : K e y & g t ; & l t ; a : V a l u e   i : t y p e = " M e a s u r e G r i d N o d e V i e w S t a t e " & g t ; & l t ; C o l u m n & g t ; 3 5 & l t ; / C o l u m n & g t ; & l t ; L a y e d O u t & g t ; t r u e & l t ; / L a y e d O u t & g t ; & l t ; / a : V a l u e & g t ; & l t ; / a : K e y V a l u e O f D i a g r a m O b j e c t K e y a n y T y p e z b w N T n L X & g t ; & l t ; a : K e y V a l u e O f D i a g r a m O b j e c t K e y a n y T y p e z b w N T n L X & g t ; & l t ; a : K e y & g t ; & l t ; K e y & g t ; C o l u m n s \ H I V / A I D S   & a m p ; a m p ;   S e x u a l l y   T r a n s m i t t e d   D i s e a s e s   ( S T D s ) 1 8 & l t ; / K e y & g t ; & l t ; / a : K e y & g t ; & l t ; a : V a l u e   i : t y p e = " M e a s u r e G r i d N o d e V i e w S t a t e " & g t ; & l t ; C o l u m n & g t ; 3 6 & l t ; / C o l u m n & g t ; & l t ; L a y e d O u t & g t ; t r u e & l t ; / L a y e d O u t & g t ; & l t ; / a : V a l u e & g t ; & l t ; / a : K e y V a l u e O f D i a g r a m O b j e c t K e y a n y T y p e z b w N T n L X & g t ; & l t ; a : K e y V a l u e O f D i a g r a m O b j e c t K e y a n y T y p e z b w N T n L X & g t ; & l t ; a : K e y & g t ; & l t ; K e y & g t ; C o l u m n s \ V a c c i n a t i o n / i m m u n i z a t i o n s 1 9 & l t ; / K e y & g t ; & l t ; / a : K e y & g t ; & l t ; a : V a l u e   i : t y p e = " M e a s u r e G r i d N o d e V i e w S t a t e " & g t ; & l t ; C o l u m n & g t ; 3 7 & l t ; / C o l u m n & g t ; & l t ; L a y e d O u t & g t ; t r u e & l t ; / L a y e d O u t & g t ; & l t ; / a : V a l u e & g t ; & l t ; / a : K e y V a l u e O f D i a g r a m O b j e c t K e y a n y T y p e z b w N T n L X & g t ; & l t ; a : K e y V a l u e O f D i a g r a m O b j e c t K e y a n y T y p e z b w N T n L X & g t ; & l t ; a : K e y & g t ; & l t ; K e y & g t ; C o l u m n s \ D i s e a s e   o u t b r e a k   i n f o r m a t i o n 2 0 & l t ; / K e y & g t ; & l t ; / a : K e y & g t ; & l t ; a : V a l u e   i : t y p e = " M e a s u r e G r i d N o d e V i e w S t a t e " & g t ; & l t ; C o l u m n & g t ; 3 8 & l t ; / C o l u m n & g t ; & l t ; L a y e d O u t & g t ; t r u e & l t ; / L a y e d O u t & g t ; & l t ; / a : V a l u e & g t ; & l t ; / a : K e y V a l u e O f D i a g r a m O b j e c t K e y a n y T y p e z b w N T n L X & g t ; & l t ; a : K e y V a l u e O f D i a g r a m O b j e c t K e y a n y T y p e z b w N T n L X & g t ; & l t ; a : K e y & g t ; & l t ; K e y & g t ; C o l u m n s \ I m p o r t a n c e   o f   r o u t i n e   w e l l   c h e c k u p s 2 1 & l t ; / K e y & g t ; & l t ; / a : K e y & g t ; & l t ; a : V a l u e   i : t y p e = " M e a s u r e G r i d N o d e V i e w S t a t e " & g t ; & l t ; C o l u m n & g t ; 3 9 & l t ; / C o l u m n & g t ; & l t ; L a y e d O u t & g t ; t r u e & l t ; / L a y e d O u t & g t ; & l t ; / a : V a l u e & g t ; & l t ; / a : K e y V a l u e O f D i a g r a m O b j e c t K e y a n y T y p e z b w N T n L X & g t ; & l t ; a : K e y V a l u e O f D i a g r a m O b j e c t K e y a n y T y p e z b w N T n L X & g t ; & l t ; a : K e y & g t ; & l t ; K e y & g t ; C o l u m n s \ D r u g   a n d   a l c o h o l 2 2 & l t ; / K e y & g t ; & l t ; / a : K e y & g t ; & l t ; a : V a l u e   i : t y p e = " M e a s u r e G r i d N o d e V i e w S t a t e " & g t ; & l t ; C o l u m n & g t ; 4 0 & l t ; / C o l u m n & g t ; & l t ; L a y e d O u t & g t ; t r u e & l t ; / L a y e d O u t & g t ; & l t ; / a : V a l u e & g t ; & l t ; / a : K e y V a l u e O f D i a g r a m O b j e c t K e y a n y T y p e z b w N T n L X & g t ; & l t ; a : K e y V a l u e O f D i a g r a m O b j e c t K e y a n y T y p e z b w N T n L X & g t ; & l t ; a : K e y & g t ; & l t ; K e y & g t ; C o l u m n s \ C o l u m n 3 & l t ; / K e y & g t ; & l t ; / a : K e y & g t ; & l t ; a : V a l u e   i : t y p e = " M e a s u r e G r i d N o d e V i e w S t a t e " & g t ; & l t ; C o l u m n & g t ; 4 1 & l t ; / C o l u m n & g t ; & l t ; L a y e d O u t & g t ; t r u e & l t ; / L a y e d O u t & g t ; & l t ; / a : V a l u e & g t ; & l t ; / a : K e y V a l u e O f D i a g r a m O b j e c t K e y a n y T y p e z b w N T n L X & g t ; & l t ; a : K e y V a l u e O f D i a g r a m O b j e c t K e y a n y T y p e z b w N T n L X & g t ; & l t ; a : K e y & g t ; & l t ; K e y & g t ; C o l u m n s \ C o l u m n 4 & l t ; / K e y & g t ; & l t ; / a : K e y & g t ; & l t ; a : V a l u e   i : t y p e = " M e a s u r e G r i d N o d e V i e w S t a t e " & g t ; & l t ; C o l u m n & g t ; 4 2 & l t ; / C o l u m n & g t ; & l t ; L a y e d O u t & g t ; t r u e & l t ; / L a y e d O u t & g t ; & l t ; / a : V a l u e & g t ; & l t ; / a : K e y V a l u e O f D i a g r a m O b j e c t K e y a n y T y p e z b w N T n L X & g t ; & l t ; a : K e y V a l u e O f D i a g r a m O b j e c t K e y a n y T y p e z b w N T n L X & g t ; & l t ; a : K e y & g t ; & l t ; K e y & g t ; C o l u m n s \ O b s e r v e d & l t ; / K e y & g t ; & l t ; / a : K e y & g t ; & l t ; a : V a l u e   i : t y p e = " M e a s u r e G r i d N o d e V i e w S t a t e " & g t ; & l t ; C o l u m n & g t ; 4 3 & l t ; / C o l u m n & g t ; & l t ; L a y e d O u t & g t ; t r u e & l t ; / L a y e d O u t & g t ; & l t ; / a : V a l u e & g t ; & l t ; / a : K e y V a l u e O f D i a g r a m O b j e c t K e y a n y T y p e z b w N T n L X & g t ; & l t ; a : K e y V a l u e O f D i a g r a m O b j e c t K e y a n y T y p e z b w N T n L X & g t ; & l t ; a : K e y & g t ; & l t ; K e y & g t ; C o l u m n s \ E x p e c t e d & l t ; / K e y & g t ; & l t ; / a : K e y & g t ; & l t ; a : V a l u e   i : t y p e = " M e a s u r e G r i d N o d e V i e w S t a t e " & g t ; & l t ; C o l u m n & g t ; 4 4 & l t ; / C o l u m n & g t ; & l t ; L a y e d O u t & g t ; t r u e & l t ; / L a y e d O u t & g t ; & l t ; / a : V a l u e & g t ; & l t ; / a : K e y V a l u e O f D i a g r a m O b j e c t K e y a n y T y p e z b w N T n L X & g t ; & l t ; a : K e y V a l u e O f D i a g r a m O b j e c t K e y a n y T y p e z b w N T n L X & g t ; & l t ; a : K e y & g t ; & l t ; K e y & g t ; C o l u m n s \ C o l u m n 2 2 & l t ; / K e y & g t ; & l t ; / a : K e y & g t ; & l t ; a : V a l u e   i : t y p e = " M e a s u r e G r i d N o d e V i e w S t a t e " & g t ; & l t ; C o l u m n & g t ; 4 5 & l t ; / C o l u m n & g t ; & l t ; L a y e d O u t & g t ; t r u e & l t ; / L a y e d O u t & g t ; & l t ; / a : V a l u e & g t ; & l t ; / a : K e y V a l u e O f D i a g r a m O b j e c t K e y a n y T y p e z b w N T n L X & g t ; & l t ; a : K e y V a l u e O f D i a g r a m O b j e c t K e y a n y T y p e z b w N T n L X & g t ; & l t ; a : K e y & g t ; & l t ; K e y & g t ; C o l u m n s \ C o l u m n 5 & l t ; / K e y & g t ; & l t ; / a : K e y & g t ; & l t ; a : V a l u e   i : t y p e = " M e a s u r e G r i d N o d e V i e w S t a t e " & g t ; & l t ; C o l u m n & g t ; 4 6 & l t ; / C o l u m n & g t ; & l t ; L a y e d O u t & g t ; t r u e & l t ; / L a y e d O u t & g t ; & l t ; / a : V a l u e & g t ; & l t ; / a : K e y V a l u e O f D i a g r a m O b j e c t K e y a n y T y p e z b w N T n L X & g t ; & l t ; a : K e y V a l u e O f D i a g r a m O b j e c t K e y a n y T y p e z b w N T n L X & g t ; & l t ; a : K e y & g t ; & l t ; K e y & g t ; C o l u m n s \ I   i d e n t i f y   a s : & l t ; / K e y & g t ; & l t ; / a : K e y & g t ; & l t ; a : V a l u e   i : t y p e = " M e a s u r e G r i d N o d e V i e w S t a t e " & g t ; & l t ; C o l u m n & g t ; 4 7 & l t ; / C o l u m n & g t ; & l t ; L a y e d O u t & g t ; t r u e & l t ; / L a y e d O u t & g t ; & l t ; / a : V a l u e & g t ; & l t ; / a : K e y V a l u e O f D i a g r a m O b j e c t K e y a n y T y p e z b w N T n L X & g t ; & l t ; a : K e y V a l u e O f D i a g r a m O b j e c t K e y a n y T y p e z b w N T n L X & g t ; & l t ; a : K e y & g t ; & l t ; K e y & g t ; C o l u m n s \ W h a t   i s   y o u r   a g e ? & l t ; / K e y & g t ; & l t ; / a : K e y & g t ; & l t ; a : V a l u e   i : t y p e = " M e a s u r e G r i d N o d e V i e w S t a t e " & g t ; & l t ; C o l u m n & g t ; 4 8 & l t ; / C o l u m n & g t ; & l t ; L a y e d O u t & g t ; t r u e & l t ; / L a y e d O u t & g t ; & l t ; / a : V a l u e & g t ; & l t ; / a : K e y V a l u e O f D i a g r a m O b j e c t K e y a n y T y p e z b w N T n L X & g t ; & l t ; a : K e y V a l u e O f D i a g r a m O b j e c t K e y a n y T y p e z b w N T n L X & g t ; & l t ; a : K e y & g t ; & l t ; K e y & g t ; C o l u m n s \ C o u n t y   w h e r e   y o u   l i v e : & l t ; / K e y & g t ; & l t ; / a : K e y & g t ; & l t ; a : V a l u e   i : t y p e = " M e a s u r e G r i d N o d e V i e w S t a t e " & g t ; & l t ; C o l u m n & g t ; 4 9 & l t ; / C o l u m n & g t ; & l t ; L a y e d O u t & g t ; t r u e & l t ; / L a y e d O u t & g t ; & l t ; / a : V a l u e & g t ; & l t ; / a : K e y V a l u e O f D i a g r a m O b j e c t K e y a n y T y p e z b w N T n L X & g t ; & l t ; a : K e y V a l u e O f D i a g r a m O b j e c t K e y a n y T y p e z b w N T n L X & g t ; & l t ; a : K e y & g t ; & l t ; K e y & g t ; C o l u m n s \ T o w n   a n d   Z I P   c o d e   w h e r e   y o u   l i v e : & l t ; / K e y & g t ; & l t ; / a : K e y & g t ; & l t ; a : V a l u e   i : t y p e = " M e a s u r e G r i d N o d e V i e w S t a t e " & g t ; & l t ; C o l u m n & g t ; 5 0 & l t ; / C o l u m n & g t ; & l t ; L a y e d O u t & g t ; t r u e & l t ; / L a y e d O u t & g t ; & l t ; / a : V a l u e & g t ; & l t ; / a : K e y V a l u e O f D i a g r a m O b j e c t K e y a n y T y p e z b w N T n L X & g t ; & l t ; a : K e y V a l u e O f D i a g r a m O b j e c t K e y a n y T y p e z b w N T n L X & g t ; & l t ; a : K e y & g t ; & l t ; K e y & g t ; C o l u m n s \ W h a t   r a c e   d o   y o u   c o n s i d e r   y o u r s e l f ? & l t ; / K e y & g t ; & l t ; / a : K e y & g t ; & l t ; a : V a l u e   i : t y p e = " M e a s u r e G r i d N o d e V i e w S t a t e " & g t ; & l t ; C o l u m n & g t ; 5 1 & l t ; / C o l u m n & g t ; & l t ; L a y e d O u t & g t ; t r u e & l t ; / L a y e d O u t & g t ; & l t ; / a : V a l u e & g t ; & l t ; / a : K e y V a l u e O f D i a g r a m O b j e c t K e y a n y T y p e z b w N T n L X & g t ; & l t ; a : K e y V a l u e O f D i a g r a m O b j e c t K e y a n y T y p e z b w N T n L X & g t ; & l t ; a : K e y & g t ; & l t ; K e y & g t ; C o l u m n s \ A r e   y o u   H i s p a n i c   o r   L a t i n o ? & l t ; / K e y & g t ; & l t ; / a : K e y & g t ; & l t ; a : V a l u e   i : t y p e = " M e a s u r e G r i d N o d e V i e w S t a t e " & g t ; & l t ; C o l u m n & g t ; 5 2 & 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5 3 & 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5 4 & l t ; / C o l u m n & g t ; & l t ; L a y e d O u t & g t ; t r u e & l t ; / L a y e d O u t & g t ; & l t ; / a : V a l u e & g t ; & l t ; / a : K e y V a l u e O f D i a g r a m O b j e c t K e y a n y T y p e z b w N T n L X & g t ; & l t ; a : K e y V a l u e O f D i a g r a m O b j e c t K e y a n y T y p e z b w N T n L X & g t ; & l t ; a : K e y & g t ; & l t ; K e y & g t ; C o l u m n s \ W h a t   i s   y o u r   h i g h e s t   l e v e l   o f   e d u c a t i o n ? & l t ; / K e y & g t ; & l t ; / a : K e y & g t ; & l t ; a : V a l u e   i : t y p e = " M e a s u r e G r i d N o d e V i e w S t a t e " & g t ; & l t ; C o l u m n & g t ; 5 5 & l t ; / C o l u m n & g t ; & l t ; L a y e d O u t & g t ; t r u e & l t ; / L a y e d O u t & g t ; & l t ; / a : V a l u e & g t ; & l t ; / a : K e y V a l u e O f D i a g r a m O b j e c t K e y a n y T y p e z b w N T n L X & g t ; & l t ; a : K e y V a l u e O f D i a g r a m O b j e c t K e y a n y T y p e z b w N T n L X & g t ; & l t ; a : K e y & g t ; & l t ; K e y & g t ; C o l u m n s \ W h a t   i s   y o u r   c u r r e n t   e m p l o y m e n t   s t a t u s ? & l t ; / K e y & g t ; & l t ; / a : K e y & g t ; & l t ; a : V a l u e   i : t y p e = " M e a s u r e G r i d N o d e V i e w S t a t e " & g t ; & l t ; C o l u m n & g t ; 5 6 & l t ; / C o l u m n & g t ; & l t ; L a y e d O u t & g t ; t r u e & l t ; / L a y e d O u t & g t ; & l t ; / a : V a l u e & g t ; & l t ; / a : K e y V a l u e O f D i a g r a m O b j e c t K e y a n y T y p e z b w N T n L X & g t ; & l t ; a : K e y V a l u e O f D i a g r a m O b j e c t K e y a n y T y p e z b w N T n L X & g t ; & l t ; a : K e y & g t ; & l t ; K e y & g t ; C o l u m n s \ D o   y o u   c u r r e n t l y   h a v e   h e a l t h   i n s u r a n c e ? & l t ; / K e y & g t ; & l t ; / a : K e y & g t ; & l t ; a : V a l u e   i : t y p e = " M e a s u r e G r i d N o d e V i e w S t a t e " & g t ; & l t ; C o l u m n & g t ; 5 7 & l t ; / C o l u m n & g t ; & l t ; L a y e d O u t & g t ; t r u e & l t ; / L a y e d O u t & g t ; & l t ; / a : V a l u e & g t ; & l t ; / a : K e y V a l u e O f D i a g r a m O b j e c t K e y a n y T y p e z b w N T n L X & g t ; & l t ; a : K e y V a l u e O f D i a g r a m O b j e c t K e y a n y T y p e z b w N T n L X & g t ; & l t ; a : K e y & g t ; & l t ; K e y & g t ; C o l u m n s \ D o   y o u   h a v e   a   s m a r t   p h o n e ? & l t ; / K e y & g t ; & l t ; / a : K e y & g t ; & l t ; a : V a l u e   i : t y p e = " M e a s u r e G r i d N o d e V i e w S t a t e " & g t ; & l t ; C o l u m n & g t ; 5 8 & l t ; / C o l u m n & g t ; & l t ; L a y e d O u t & g t ; t r u e & l t ; / L a y e d O u t & g t ; & l t ; / a : V a l u e & g t ; & l t ; / a : K e y V a l u e O f D i a g r a m O b j e c t K e y a n y T y p e z b w N T n L X & g t ; & l t ; a : K e y V a l u e O f D i a g r a m O b j e c t K e y a n y T y p e z b w N T n L X & g t ; & l t ; a : K e y & g t ; & l t ; K e y & g t ; L i n k s \ & a m p ; l t ; C o l u m n s \ S u m   o f   R e s p o n d e n t I D   5 & a m p ; g t ; - & a m p ; l t ; M e a s u r e s \ R e s p o n d e n t I D & a m p ; g t ; & l t ; / K e y & g t ; & l t ; / a : K e y & g t ; & l t ; a : V a l u e   i : t y p e = " M e a s u r e G r i d V i e w S t a t e I D i a g r a m L i n k " / & g t ; & l t ; / a : K e y V a l u e O f D i a g r a m O b j e c t K e y a n y T y p e z b w N T n L X & g t ; & l t ; a : K e y V a l u e O f D i a g r a m O b j e c t K e y a n y T y p e z b w N T n L X & g t ; & l t ; a : K e y & g t ; & l t ; K e y & g t ; L i n k s \ & a m p ; l t ; C o l u m n s \ S u m   o f   R e s p o n d e n t I D   5 & a m p ; g t ; - & a m p ; l t ; M e a s u r e s \ R e s p o n d e n t I D & a m p ; g t ; \ C O L U M N & l t ; / K e y & g t ; & l t ; / a : K e y & g t ; & l t ; a : V a l u e   i : t y p e = " M e a s u r e G r i d V i e w S t a t e I D i a g r a m L i n k E n d p o i n t " / & g t ; & l t ; / a : K e y V a l u e O f D i a g r a m O b j e c t K e y a n y T y p e z b w N T n L X & g t ; & l t ; a : K e y V a l u e O f D i a g r a m O b j e c t K e y a n y T y p e z b w N T n L X & g t ; & l t ; a : K e y & g t ; & l t ; K e y & g t ; L i n k s \ & a m p ; l t ; C o l u m n s \ S u m   o f   R e s p o n d e n t I D   5 & a m p ; g t ; - & a m p ; l t ; M e a s u r e s \ R e s p o n d e n t I D & a m p ; g t ; \ M E A S U R E & l t ; / K e y & g t ; & l t ; / a : K e y & g t ; & l t ; a : V a l u e   i : t y p e = " M e a s u r e G r i d V i e w S t a t e I D i a g r a m L i n k E n d p o i n t " / & g t ; & l t ; / a : K e y V a l u e O f D i a g r a m O b j e c t K e y a n y T y p e z b w N T n L X & g t ; & l t ; a : K e y V a l u e O f D i a g r a m O b j e c t K e y a n y T y p e z b w N T n L X & g t ; & l t ; a : K e y & g t ; & l t ; K e y & g t ; L i n k s \ & a m p ; l t ; C o l u m n s \ C o u n t   o f   R e s p o n d e n t I D   5 & a m p ; g t ; - & a m p ; l t ; M e a s u r e s \ R e s p o n d e n t I D & a m p ; g t ; & l t ; / K e y & g t ; & l t ; / a : K e y & g t ; & l t ; a : V a l u e   i : t y p e = " M e a s u r e G r i d V i e w S t a t e I D i a g r a m L i n k " / & g t ; & l t ; / a : K e y V a l u e O f D i a g r a m O b j e c t K e y a n y T y p e z b w N T n L X & g t ; & l t ; a : K e y V a l u e O f D i a g r a m O b j e c t K e y a n y T y p e z b w N T n L X & g t ; & l t ; a : K e y & g t ; & l t ; K e y & g t ; L i n k s \ & a m p ; l t ; C o l u m n s \ C o u n t   o f   R e s p o n d e n t I D   5 & a m p ; g t ; - & a m p ; l t ; M e a s u r e s \ R e s p o n d e n t I D & a m p ; g t ; \ C O L U M N & l t ; / K e y & g t ; & l t ; / a : K e y & g t ; & l t ; a : V a l u e   i : t y p e = " M e a s u r e G r i d V i e w S t a t e I D i a g r a m L i n k E n d p o i n t " / & g t ; & l t ; / a : K e y V a l u e O f D i a g r a m O b j e c t K e y a n y T y p e z b w N T n L X & g t ; & l t ; a : K e y V a l u e O f D i a g r a m O b j e c t K e y a n y T y p e z b w N T n L X & g t ; & l t ; a : K e y & g t ; & l t ; K e y & g t ; L i n k s \ & a m p ; l t ; C o l u m n s \ C o u n t   o f   R e s p o n d e n t I D   5 & a m p ; g t ; - & a m p ; l t ; M e a s u r e s \ R e s p o n d e n t I D & a m p ; g t ; \ M E A S U R E & l t ; / K e y & g t ; & l t ; / a : K e y & g t ; & l t ; a : V a l u e   i : t y p e = " M e a s u r e G r i d V i e w S t a t e I D i a g r a m L i n k E n d p o i n t " / & g t ; & l t ; / a : K e y V a l u e O f D i a g r a m O b j e c t K e y a n y T y p e z b w N T n L X & g t ; & l t ; a : K e y V a l u e O f D i a g r a m O b j e c t K e y a n y T y p e z b w N T n L X & g t ; & l t ; a : K e y & g t ; & l t ; K e y & g t ; L i n k s \ & a m p ; l t ; C o l u m n s \ S u m   o f   W h a t   i s   y o u r   a g e   5 & a m p ; g t ; - & a m p ; l t ; M e a s u r e s \ W h a t   i s   y o u r   a g e ? & a m p ; g t ; & l t ; / K e y & g t ; & l t ; / a : K e y & g t ; & l t ; a : V a l u e   i : t y p e = " M e a s u r e G r i d V i e w S t a t e I D i a g r a m L i n k " / & g t ; & l t ; / a : K e y V a l u e O f D i a g r a m O b j e c t K e y a n y T y p e z b w N T n L X & g t ; & l t ; a : K e y V a l u e O f D i a g r a m O b j e c t K e y a n y T y p e z b w N T n L X & g t ; & l t ; a : K e y & g t ; & l t ; K e y & g t ; L i n k s \ & a m p ; l t ; C o l u m n s \ S u m   o f   W h a t   i s   y o u r   a g e   5 & a m p ; g t ; - & a m p ; l t ; M e a s u r e s \ W h a t   i s   y o u r   a g e ? & a m p ; g t ; \ C O L U M N & l t ; / K e y & g t ; & l t ; / a : K e y & g t ; & l t ; a : V a l u e   i : t y p e = " M e a s u r e G r i d V i e w S t a t e I D i a g r a m L i n k E n d p o i n t " / & g t ; & l t ; / a : K e y V a l u e O f D i a g r a m O b j e c t K e y a n y T y p e z b w N T n L X & g t ; & l t ; a : K e y V a l u e O f D i a g r a m O b j e c t K e y a n y T y p e z b w N T n L X & g t ; & l t ; a : K e y & g t ; & l t ; K e y & g t ; L i n k s \ & a m p ; l t ; C o l u m n s \ S u m   o f   W h a t   i s   y o u r   a g e   5 & a m p ; g t ; - & a m p ; l t ; M e a s u r e s \ W h a t   i s   y o u r   a g e ? & a m p ; g t ; \ M E A S U R E & l t ; / K e y & g t ; & l t ; / a : K e y & g t ; & l t ; a : V a l u e   i : t y p e = " M e a s u r e G r i d V i e w S t a t e I D i a g r a m L i n k E n d p o i n t " / & g t ; & l t ; / a : K e y V a l u e O f D i a g r a m O b j e c t K e y a n y T y p e z b w N T n L X & g t ; & l t ; a : K e y V a l u e O f D i a g r a m O b j e c t K e y a n y T y p e z b w N T n L X & g t ; & l t ; a : K e y & g t ; & l t ; K e y & g t ; L i n k s \ & a m p ; l t ; C o l u m n s \ A v e r a g e   o f   W h a t   i s   y o u r   a g e   5 & a m p ; g t ; - & a m p ; l t ; M e a s u r e s \ W h a t   i s   y o u r   a g e ? & a m p ; g t ; & l t ; / K e y & g t ; & l t ; / a : K e y & g t ; & l t ; a : V a l u e   i : t y p e = " M e a s u r e G r i d V i e w S t a t e I D i a g r a m L i n k " / & g t ; & l t ; / a : K e y V a l u e O f D i a g r a m O b j e c t K e y a n y T y p e z b w N T n L X & g t ; & l t ; a : K e y V a l u e O f D i a g r a m O b j e c t K e y a n y T y p e z b w N T n L X & g t ; & l t ; a : K e y & g t ; & l t ; K e y & g t ; L i n k s \ & a m p ; l t ; C o l u m n s \ A v e r a g e   o f   W h a t   i s   y o u r   a g e   5 & a m p ; g t ; - & a m p ; l t ; M e a s u r e s \ W h a t   i s   y o u r   a g e ? & a m p ; g t ; \ C O L U M N & l t ; / K e y & g t ; & l t ; / a : K e y & g t ; & l t ; a : V a l u e   i : t y p e = " M e a s u r e G r i d V i e w S t a t e I D i a g r a m L i n k E n d p o i n t " / & g t ; & l t ; / a : K e y V a l u e O f D i a g r a m O b j e c t K e y a n y T y p e z b w N T n L X & g t ; & l t ; a : K e y V a l u e O f D i a g r a m O b j e c t K e y a n y T y p e z b w N T n L X & g t ; & l t ; a : K e y & g t ; & l t ; K e y & g t ; L i n k s \ & a m p ; l t ; C o l u m n s \ A v e r a g e   o f   W h a t   i s   y o u r   a g e   5 & a m p ; g t ; - & a m p ; l t ; M e a s u r e s \ W h a t   i s   y o u r   a g e ? & a m p ; g t ; \ M E A S U R E & l t ; / K e y & g t ; & l t ; / a : K e y & g t ; & l t ; a : V a l u e   i : t y p e = " M e a s u r e G r i d V i e w S t a t e I D i a g r a m L i n k E n d p o i n t " / & g t ; & l t ; / a : K e y V a l u e O f D i a g r a m O b j e c t K e y a n y T y p e z b w N T n L X & g t ; & l t ; a : K e y V a l u e O f D i a g r a m O b j e c t K e y a n y T y p e z b w N T n L X & g t ; & l t ; a : K e y & g t ; & l t ; K e y & g t ; L i n k s \ & a m p ; l t ; C o l u m n s \ S u m   o f   B l o o d   p r e s s u r e 5 & a m p ; g t ; - & a m p ; l t ; M e a s u r e s \ B l o o d   p r e s s u r e 5 & a m p ; g t ; & l t ; / K e y & g t ; & l t ; / a : K e y & g t ; & l t ; a : V a l u e   i : t y p e = " M e a s u r e G r i d V i e w S t a t e I D i a g r a m L i n k " / & g t ; & l t ; / a : K e y V a l u e O f D i a g r a m O b j e c t K e y a n y T y p e z b w N T n L X & g t ; & l t ; a : K e y V a l u e O f D i a g r a m O b j e c t K e y a n y T y p e z b w N T n L X & g t ; & l t ; a : K e y & g t ; & l t ; K e y & g t ; L i n k s \ & a m p ; l t ; C o l u m n s \ S u m   o f   B l o o d   p r e s s u r e 5 & a m p ; g t ; - & a m p ; l t ; M e a s u r e s \ B l o o d   p r e s s u r e 5 & a m p ; g t ; \ C O L U M N & l t ; / K e y & g t ; & l t ; / a : K e y & g t ; & l t ; a : V a l u e   i : t y p e = " M e a s u r e G r i d V i e w S t a t e I D i a g r a m L i n k E n d p o i n t " / & g t ; & l t ; / a : K e y V a l u e O f D i a g r a m O b j e c t K e y a n y T y p e z b w N T n L X & g t ; & l t ; a : K e y V a l u e O f D i a g r a m O b j e c t K e y a n y T y p e z b w N T n L X & g t ; & l t ; a : K e y & g t ; & l t ; K e y & g t ; L i n k s \ & a m p ; l t ; C o l u m n s \ S u m   o f   B l o o d   p r e s s u r e 5 & a m p ; g t ; - & a m p ; l t ; M e a s u r e s \ B l o o d   p r e s s u r e 5 & a m p ; g t ; \ M E A S U R E & l t ; / K e y & g t ; & l t ; / a : K e y & g t ; & l t ; a : V a l u e   i : t y p e = " M e a s u r e G r i d V i e w S t a t e I D i a g r a m L i n k E n d p o i n t " / & g t ; & l t ; / a : K e y V a l u e O f D i a g r a m O b j e c t K e y a n y T y p e z b w N T n L X & g t ; & l t ; a : K e y V a l u e O f D i a g r a m O b j e c t K e y a n y T y p e z b w N T n L X & g t ; & l t ; a : K e y & g t ; & l t ; K e y & g t ; L i n k s \ & a m p ; l t ; C o l u m n s \ S u m   o f   C a n c e r 8 & a m p ; g t ; - & a m p ; l t ; M e a s u r e s \ C a n c e r 8 & a m p ; g t ; & l t ; / K e y & g t ; & l t ; / a : K e y & g t ; & l t ; a : V a l u e   i : t y p e = " M e a s u r e G r i d V i e w S t a t e I D i a g r a m L i n k " / & g t ; & l t ; / a : K e y V a l u e O f D i a g r a m O b j e c t K e y a n y T y p e z b w N T n L X & g t ; & l t ; a : K e y V a l u e O f D i a g r a m O b j e c t K e y a n y T y p e z b w N T n L X & g t ; & l t ; a : K e y & g t ; & l t ; K e y & g t ; L i n k s \ & a m p ; l t ; C o l u m n s \ S u m   o f   C a n c e r 8 & a m p ; g t ; - & a m p ; l t ; M e a s u r e s \ C a n c e r 8 & a m p ; g t ; \ C O L U M N & l t ; / K e y & g t ; & l t ; / a : K e y & g t ; & l t ; a : V a l u e   i : t y p e = " M e a s u r e G r i d V i e w S t a t e I D i a g r a m L i n k E n d p o i n t " / & g t ; & l t ; / a : K e y V a l u e O f D i a g r a m O b j e c t K e y a n y T y p e z b w N T n L X & g t ; & l t ; a : K e y V a l u e O f D i a g r a m O b j e c t K e y a n y T y p e z b w N T n L X & g t ; & l t ; a : K e y & g t ; & l t ; K e y & g t ; L i n k s \ & a m p ; l t ; C o l u m n s \ S u m   o f   C a n c e r 8 & a m p ; g t ; - & a m p ; l t ; M e a s u r e s \ C a n c e r 8 & a m p ; g t ; \ M E A S U R E & l t ; / K e y & g t ; & l t ; / a : K e y & g t ; & l t ; a : V a l u e   i : t y p e = " M e a s u r e G r i d V i e w S t a t e I D i a g r a m L i n k E n d p o i n t " / & g t ; & l t ; / a : K e y V a l u e O f D i a g r a m O b j e c t K e y a n y T y p e z b w N T n L X & g t ; & l t ; a : K e y V a l u e O f D i a g r a m O b j e c t K e y a n y T y p e z b w N T n L X & g t ; & l t ; a : K e y & g t ; & l t ; K e y & g t ; L i n k s \ & a m p ; l t ; C o l u m n s \ S u m   o f   C h o l e s t e r o l 1 1 & a m p ; g t ; - & a m p ; l t ; M e a s u r e s \ C h o l e s t e r o l 1 1 & a m p ; g t ; & l t ; / K e y & g t ; & l t ; / a : K e y & g t ; & l t ; a : V a l u e   i : t y p e = " M e a s u r e G r i d V i e w S t a t e I D i a g r a m L i n k " / & g t ; & l t ; / a : K e y V a l u e O f D i a g r a m O b j e c t K e y a n y T y p e z b w N T n L X & g t ; & l t ; a : K e y V a l u e O f D i a g r a m O b j e c t K e y a n y T y p e z b w N T n L X & g t ; & l t ; a : K e y & g t ; & l t ; K e y & g t ; L i n k s \ & a m p ; l t ; C o l u m n s \ S u m   o f   C h o l e s t e r o l 1 1 & a m p ; g t ; - & a m p ; l t ; M e a s u r e s \ C h o l e s t e r o l 1 1 & a m p ; g t ; \ C O L U M N & l t ; / K e y & g t ; & l t ; / a : K e y & g t ; & l t ; a : V a l u e   i : t y p e = " M e a s u r e G r i d V i e w S t a t e I D i a g r a m L i n k E n d p o i n t " / & g t ; & l t ; / a : K e y V a l u e O f D i a g r a m O b j e c t K e y a n y T y p e z b w N T n L X & g t ; & l t ; a : K e y V a l u e O f D i a g r a m O b j e c t K e y a n y T y p e z b w N T n L X & g t ; & l t ; a : K e y & g t ; & l t ; K e y & g t ; L i n k s \ & a m p ; l t ; C o l u m n s \ S u m   o f   C h o l e s t e r o l 1 1 & a m p ; g t ; - & a m p ; l t ; M e a s u r e s \ C h o l e s t e r o l 1 1 & a m p ; g t ; \ M E A S U R E & l t ; / K e y & g t ; & l t ; / a : K e y & g t ; & l t ; a : V a l u e   i : t y p e = " M e a s u r e G r i d V i e w S t a t e I D i a g r a m L i n k E n d p o i n t " / & g t ; & l t ; / a : K e y V a l u e O f D i a g r a m O b j e c t K e y a n y T y p e z b w N T n L X & g t ; & l t ; a : K e y V a l u e O f D i a g r a m O b j e c t K e y a n y T y p e z b w N T n L X & g t ; & l t ; a : K e y & g t ; & l t ; K e y & g t ; L i n k s \ & a m p ; l t ; C o l u m n s \ S u m   o f   D e n t a l   s c r e e n i n g s 1 4 & a m p ; g t ; - & a m p ; l t ; M e a s u r e s \ D e n t a l   s c r e e n i n g s 1 4 & a m p ; g t ; & l t ; / K e y & g t ; & l t ; / a : K e y & g t ; & l t ; a : V a l u e   i : t y p e = " M e a s u r e G r i d V i e w S t a t e I D i a g r a m L i n k " / & g t ; & l t ; / a : K e y V a l u e O f D i a g r a m O b j e c t K e y a n y T y p e z b w N T n L X & g t ; & l t ; a : K e y V a l u e O f D i a g r a m O b j e c t K e y a n y T y p e z b w N T n L X & g t ; & l t ; a : K e y & g t ; & l t ; K e y & g t ; L i n k s \ & a m p ; l t ; C o l u m n s \ S u m   o f   D e n t a l   s c r e e n i n g s 1 4 & a m p ; g t ; - & a m p ; l t ; M e a s u r e s \ D e n t a l   s c r e e n i n g s 1 4 & a m p ; g t ; \ C O L U M N & l t ; / K e y & g t ; & l t ; / a : K e y & g t ; & l t ; a : V a l u e   i : t y p e = " M e a s u r e G r i d V i e w S t a t e I D i a g r a m L i n k E n d p o i n t " / & g t ; & l t ; / a : K e y V a l u e O f D i a g r a m O b j e c t K e y a n y T y p e z b w N T n L X & g t ; & l t ; a : K e y V a l u e O f D i a g r a m O b j e c t K e y a n y T y p e z b w N T n L X & g t ; & l t ; a : K e y & g t ; & l t ; K e y & g t ; L i n k s \ & a m p ; l t ; C o l u m n s \ S u m   o f   D e n t a l   s c r e e n i n g s 1 4 & a m p ; g t ; - & a m p ; l t ; M e a s u r e s \ D e n t a l   s c r e e n i n g s 1 4 & a m p ; g t ; \ M E A S U R E & l t ; / K e y & g t ; & l t ; / a : K e y & g t ; & l t ; a : V a l u e   i : t y p e = " M e a s u r e G r i d V i e w S t a t e I D i a g r a m L i n k E n d p o i n t " / & g t ; & l t ; / a : K e y V a l u e O f D i a g r a m O b j e c t K e y a n y T y p e z b w N T n L X & g t ; & l t ; a : K e y V a l u e O f D i a g r a m O b j e c t K e y a n y T y p e z b w N T n L X & g t ; & l t ; a : K e y & g t ; & l t ; K e y & g t ; L i n k s \ & a m p ; l t ; C o l u m n s \ S u m   o f   D i s e a s e   o u t b r e a k   i n f o r m a t i o n 2 0 & a m p ; g t ; - & a m p ; l t ; M e a s u r e s \ D i s e a s e   o u t b r e a k   i n f o r m a t i o n 2 0 & a m p ; g t ; & l t ; / K e y & g t ; & l t ; / a : K e y & g t ; & l t ; a : V a l u e   i : t y p e = " M e a s u r e G r i d V i e w S t a t e I D i a g r a m L i n k " / & g t ; & l t ; / a : K e y V a l u e O f D i a g r a m O b j e c t K e y a n y T y p e z b w N T n L X & g t ; & l t ; a : K e y V a l u e O f D i a g r a m O b j e c t K e y a n y T y p e z b w N T n L X & g t ; & l t ; a : K e y & g t ; & l t ; K e y & g t ; L i n k s \ & a m p ; l t ; C o l u m n s \ S u m   o f   D i s e a s e   o u t b r e a k   i n f o r m a t i o n 2 0 & a m p ; g t ; - & a m p ; l t ; M e a s u r e s \ D i s e a s e   o u t b r e a k   i n f o r m a t i o n 2 0 & a m p ; g t ; \ C O L U M N & l t ; / K e y & g t ; & l t ; / a : K e y & g t ; & l t ; a : V a l u e   i : t y p e = " M e a s u r e G r i d V i e w S t a t e I D i a g r a m L i n k E n d p o i n t " / & g t ; & l t ; / a : K e y V a l u e O f D i a g r a m O b j e c t K e y a n y T y p e z b w N T n L X & g t ; & l t ; a : K e y V a l u e O f D i a g r a m O b j e c t K e y a n y T y p e z b w N T n L X & g t ; & l t ; a : K e y & g t ; & l t ; K e y & g t ; L i n k s \ & a m p ; l t ; C o l u m n s \ S u m   o f   D i s e a s e   o u t b r e a k   i n f o r m a t i o n 2 0 & a m p ; g t ; - & a m p ; l t ; M e a s u r e s \ D i s e a s e   o u t b r e a k   i n f o r m a t i o n 2 0 & a m p ; g t ; \ M E A S U R E & l t ; / K e y & g t ; & l t ; / a : K e y & g t ; & l t ; a : V a l u e   i : t y p e = " M e a s u r e G r i d V i e w S t a t e I D i a g r a m L i n k E n d p o i n t " / & g t ; & l t ; / a : K e y V a l u e O f D i a g r a m O b j e c t K e y a n y T y p e z b w N T n L X & g t ; & l t ; a : K e y V a l u e O f D i a g r a m O b j e c t K e y a n y T y p e z b w N T n L X & g t ; & l t ; a : K e y & g t ; & l t ; K e y & g t ; L i n k s \ & a m p ; l t ; C o l u m n s \ S u m   o f   D r u g   a n d   a l c o h o l 2 2 & a m p ; g t ; - & a m p ; l t ; M e a s u r e s \ D r u g   a n d   a l c o h o l 2 2 & a m p ; g t ; & l t ; / K e y & g t ; & l t ; / a : K e y & g t ; & l t ; a : V a l u e   i : t y p e = " M e a s u r e G r i d V i e w S t a t e I D i a g r a m L i n k " / & g t ; & l t ; / a : K e y V a l u e O f D i a g r a m O b j e c t K e y a n y T y p e z b w N T n L X & g t ; & l t ; a : K e y V a l u e O f D i a g r a m O b j e c t K e y a n y T y p e z b w N T n L X & g t ; & l t ; a : K e y & g t ; & l t ; K e y & g t ; L i n k s \ & a m p ; l t ; C o l u m n s \ S u m   o f   D r u g   a n d   a l c o h o l 2 2 & a m p ; g t ; - & a m p ; l t ; M e a s u r e s \ D r u g   a n d   a l c o h o l 2 2 & a m p ; g t ; \ C O L U M N & l t ; / K e y & g t ; & l t ; / a : K e y & g t ; & l t ; a : V a l u e   i : t y p e = " M e a s u r e G r i d V i e w S t a t e I D i a g r a m L i n k E n d p o i n t " / & g t ; & l t ; / a : K e y V a l u e O f D i a g r a m O b j e c t K e y a n y T y p e z b w N T n L X & g t ; & l t ; a : K e y V a l u e O f D i a g r a m O b j e c t K e y a n y T y p e z b w N T n L X & g t ; & l t ; a : K e y & g t ; & l t ; K e y & g t ; L i n k s \ & a m p ; l t ; C o l u m n s \ S u m   o f   D r u g   a n d   a l c o h o l 2 2 & a m p ; g t ; - & a m p ; l t ; M e a s u r e s \ D r u g   a n d   a l c o h o l 2 2 & a m p ; g t ; \ M E A S U R E & l t ; / K e y & g t ; & l t ; / a : K e y & g t ; & l t ; a : V a l u e   i : t y p e = " M e a s u r e G r i d V i e w S t a t e I D i a g r a m L i n k E n d p o i n t " / & g t ; & l t ; / a : K e y V a l u e O f D i a g r a m O b j e c t K e y a n y T y p e z b w N T n L X & g t ; & l t ; a : K e y V a l u e O f D i a g r a m O b j e c t K e y a n y T y p e z b w N T n L X & g t ; & l t ; a : K e y & g t ; & l t ; K e y & g t ; L i n k s \ & a m p ; l t ; C o l u m n s \ S u m   o f   E a t i n g   d i s o r d e r s 6 & a m p ; g t ; - & a m p ; l t ; M e a s u r e s \ E a t i n g   d i s o r d e r s 6 & a m p ; g t ; & l t ; / K e y & g t ; & l t ; / a : K e y & g t ; & l t ; a : V a l u e   i : t y p e = " M e a s u r e G r i d V i e w S t a t e I D i a g r a m L i n k " / & g t ; & l t ; / a : K e y V a l u e O f D i a g r a m O b j e c t K e y a n y T y p e z b w N T n L X & g t ; & l t ; a : K e y V a l u e O f D i a g r a m O b j e c t K e y a n y T y p e z b w N T n L X & g t ; & l t ; a : K e y & g t ; & l t ; K e y & g t ; L i n k s \ & a m p ; l t ; C o l u m n s \ S u m   o f   E a t i n g   d i s o r d e r s 6 & a m p ; g t ; - & a m p ; l t ; M e a s u r e s \ E a t i n g   d i s o r d e r s 6 & a m p ; g t ; \ C O L U M N & l t ; / K e y & g t ; & l t ; / a : K e y & g t ; & l t ; a : V a l u e   i : t y p e = " M e a s u r e G r i d V i e w S t a t e I D i a g r a m L i n k E n d p o i n t " / & g t ; & l t ; / a : K e y V a l u e O f D i a g r a m O b j e c t K e y a n y T y p e z b w N T n L X & g t ; & l t ; a : K e y V a l u e O f D i a g r a m O b j e c t K e y a n y T y p e z b w N T n L X & g t ; & l t ; a : K e y & g t ; & l t ; K e y & g t ; L i n k s \ & a m p ; l t ; C o l u m n s \ S u m   o f   E a t i n g   d i s o r d e r s 6 & a m p ; g t ; - & a m p ; l t ; M e a s u r e s \ E a t i n g   d i s o r d e r s 6 & a m p ; g t ; \ M E A S U R E & l t ; / K e y & g t ; & l t ; / a : K e y & g t ; & l t ; a : V a l u e   i : t y p e = " M e a s u r e G r i d V i e w S t a t e I D i a g r a m L i n k E n d p o i n t " / & g t ; & l t ; / a : K e y V a l u e O f D i a g r a m O b j e c t K e y a n y T y p e z b w N T n L X & g t ; & l t ; a : K e y V a l u e O f D i a g r a m O b j e c t K e y a n y T y p e z b w N T n L X & g t ; & l t ; a : K e y & g t ; & l t ; K e y & g t ; L i n k s \ & a m p ; l t ; C o l u m n s \ S u m   o f   E m e r g e n c y   p r e p a r e d n e s s 9 & a m p ; g t ; - & a m p ; l t ; M e a s u r e s \ E m e r g e n c y   p r e p a r e d n e s s 9 & a m p ; g t ; & l t ; / K e y & g t ; & l t ; / a : K e y & g t ; & l t ; a : V a l u e   i : t y p e = " M e a s u r e G r i d V i e w S t a t e I D i a g r a m L i n k " / & g t ; & l t ; / a : K e y V a l u e O f D i a g r a m O b j e c t K e y a n y T y p e z b w N T n L X & g t ; & l t ; a : K e y V a l u e O f D i a g r a m O b j e c t K e y a n y T y p e z b w N T n L X & g t ; & l t ; a : K e y & g t ; & l t ; K e y & g t ; L i n k s \ & a m p ; l t ; C o l u m n s \ S u m   o f   E m e r g e n c y   p r e p a r e d n e s s 9 & a m p ; g t ; - & a m p ; l t ; M e a s u r e s \ E m e r g e n c y   p r e p a r e d n e s s 9 & a m p ; g t ; \ C O L U M N & l t ; / K e y & g t ; & l t ; / a : K e y & g t ; & l t ; a : V a l u e   i : t y p e = " M e a s u r e G r i d V i e w S t a t e I D i a g r a m L i n k E n d p o i n t " / & g t ; & l t ; / a : K e y V a l u e O f D i a g r a m O b j e c t K e y a n y T y p e z b w N T n L X & g t ; & l t ; a : K e y V a l u e O f D i a g r a m O b j e c t K e y a n y T y p e z b w N T n L X & g t ; & l t ; a : K e y & g t ; & l t ; K e y & g t ; L i n k s \ & a m p ; l t ; C o l u m n s \ S u m   o f   E m e r g e n c y   p r e p a r e d n e s s 9 & a m p ; g t ; - & a m p ; l t ; M e a s u r e s \ E m e r g e n c y   p r e p a r e d n e s s 9 & a m p ; g t ; \ M E A S U R E & l t ; / K e y & g t ; & l t ; / a : K e y & g t ; & l t ; a : V a l u e   i : t y p e = " M e a s u r e G r i d V i e w S t a t e I D i a g r a m L i n k E n d p o i n t " / & g t ; & l t ; / a : K e y V a l u e O f D i a g r a m O b j e c t K e y a n y T y p e z b w N T n L X & g t ; & l t ; a : K e y V a l u e O f D i a g r a m O b j e c t K e y a n y T y p e z b w N T n L X & g t ; & l t ; a : K e y & g t ; & l t ; K e y & g t ; L i n k s \ & a m p ; l t ; C o l u m n s \ S u m   o f   E x e r c i s e p h y s i c a l   a c t i v i t y 1 2 & a m p ; g t ; - & a m p ; l t ; M e a s u r e s \ E x e r c i s e / p h y s i c a l   a c t i v i t y 1 2 & a m p ; g t ; & l t ; / K e y & g t ; & l t ; / a : K e y & g t ; & l t ; a : V a l u e   i : t y p e = " M e a s u r e G r i d V i e w S t a t e I D i a g r a m L i n k " / & g t ; & l t ; / a : K e y V a l u e O f D i a g r a m O b j e c t K e y a n y T y p e z b w N T n L X & g t ; & l t ; a : K e y V a l u e O f D i a g r a m O b j e c t K e y a n y T y p e z b w N T n L X & g t ; & l t ; a : K e y & g t ; & l t ; K e y & g t ; L i n k s \ & a m p ; l t ; C o l u m n s \ S u m   o f   E x e r c i s e p h y s i c a l   a c t i v i t y 1 2 & a m p ; g t ; - & a m p ; l t ; M e a s u r e s \ E x e r c i s e / p h y s i c a l   a c t i v i t y 1 2 & a m p ; g t ; \ C O L U M N & l t ; / K e y & g t ; & l t ; / a : K e y & g t ; & l t ; a : V a l u e   i : t y p e = " M e a s u r e G r i d V i e w S t a t e I D i a g r a m L i n k E n d p o i n t " / & g t ; & l t ; / a : K e y V a l u e O f D i a g r a m O b j e c t K e y a n y T y p e z b w N T n L X & g t ; & l t ; a : K e y V a l u e O f D i a g r a m O b j e c t K e y a n y T y p e z b w N T n L X & g t ; & l t ; a : K e y & g t ; & l t ; K e y & g t ; L i n k s \ & a m p ; l t ; C o l u m n s \ S u m   o f   E x e r c i s e p h y s i c a l   a c t i v i t y 1 2 & a m p ; g t ; - & a m p ; l t ; M e a s u r e s \ E x e r c i s e / p h y s i c a l   a c t i v i t y 1 2 & a m p ; g t ; \ M E A S U R E & l t ; / K e y & g t ; & l t ; / a : K e y & g t ; & l t ; a : V a l u e   i : t y p e = " M e a s u r e G r i d V i e w S t a t e I D i a g r a m L i n k E n d p o i n t " / & g t ; & l t ; / a : K e y V a l u e O f D i a g r a m O b j e c t K e y a n y T y p e z b w N T n L X & g t ; & l t ; a : K e y V a l u e O f D i a g r a m O b j e c t K e y a n y T y p e z b w N T n L X & g t ; & l t ; a : K e y & g t ; & l t ; K e y & g t ; L i n k s \ & a m p ; l t ; C o l u m n s \ S u m   o f   H e a r t   d i s e a s e 1 5 & a m p ; g t ; - & a m p ; l t ; M e a s u r e s \ H e a r t   d i s e a s e 1 5 & a m p ; g t ; & l t ; / K e y & g t ; & l t ; / a : K e y & g t ; & l t ; a : V a l u e   i : t y p e = " M e a s u r e G r i d V i e w S t a t e I D i a g r a m L i n k " / & g t ; & l t ; / a : K e y V a l u e O f D i a g r a m O b j e c t K e y a n y T y p e z b w N T n L X & g t ; & l t ; a : K e y V a l u e O f D i a g r a m O b j e c t K e y a n y T y p e z b w N T n L X & g t ; & l t ; a : K e y & g t ; & l t ; K e y & g t ; L i n k s \ & a m p ; l t ; C o l u m n s \ S u m   o f   H e a r t   d i s e a s e 1 5 & a m p ; g t ; - & a m p ; l t ; M e a s u r e s \ H e a r t   d i s e a s e 1 5 & a m p ; g t ; \ C O L U M N & l t ; / K e y & g t ; & l t ; / a : K e y & g t ; & l t ; a : V a l u e   i : t y p e = " M e a s u r e G r i d V i e w S t a t e I D i a g r a m L i n k E n d p o i n t " / & g t ; & l t ; / a : K e y V a l u e O f D i a g r a m O b j e c t K e y a n y T y p e z b w N T n L X & g t ; & l t ; a : K e y V a l u e O f D i a g r a m O b j e c t K e y a n y T y p e z b w N T n L X & g t ; & l t ; a : K e y & g t ; & l t ; K e y & g t ; L i n k s \ & a m p ; l t ; C o l u m n s \ S u m   o f   H e a r t   d i s e a s e 1 5 & a m p ; g t ; - & a m p ; l t ; M e a s u r e s \ H e a r t   d i s e a s e 1 5 & a m p ; g t ; \ M E A S U R E & l t ; / K e y & g t ; & l t ; / a : K e y & g t ; & l t ; a : V a l u e   i : t y p e = " M e a s u r e G r i d V i e w S t a t e I D i a g r a m L i n k E n d p o i n t " / & g t ; & l t ; / a : K e y V a l u e O f D i a g r a m O b j e c t K e y a n y T y p e z b w N T n L X & g t ; & l t ; a : K e y V a l u e O f D i a g r a m O b j e c t K e y a n y T y p e z b w N T n L X & g t ; & l t ; a : K e y & g t ; & l t ; K e y & g t ; L i n k s \ & a m p ; l t ; C o l u m n s \ S u m   o f   H I V A I D S     S e x u a l l y   T r a n s m i t t e d   D i s e a s e s   ( S T D s ) 1 8 & a m p ; g t ; - & a m p ; l t ; M e a s u r e s \ H I V / A I D S   & a m p ; a m p ;   S e x u a l l y   T r a n s m i t t e d   D i s e a s e s   ( S T D s ) 1 8 & a m p ; g t ; & l t ; / K e y & g t ; & l t ; / a : K e y & g t ; & l t ; a : V a l u e   i : t y p e = " M e a s u r e G r i d V i e w S t a t e I D i a g r a m L i n k " / & g t ; & l t ; / a : K e y V a l u e O f D i a g r a m O b j e c t K e y a n y T y p e z b w N T n L X & g t ; & l t ; a : K e y V a l u e O f D i a g r a m O b j e c t K e y a n y T y p e z b w N T n L X & g t ; & l t ; a : K e y & g t ; & l t ; K e y & g t ; L i n k s \ & a m p ; l t ; C o l u m n s \ S u m   o f   H I V A I D S     S e x u a l l y   T r a n s m i t t e d   D i s e a s e s   ( S T D s ) 1 8 & a m p ; g t ; - & a m p ; l t ; M e a s u r e s \ H I V / A I D S   & a m p ; a m p ;   S e x u a l l y   T r a n s m i t t e d   D i s e a s e s   ( S T D s ) 1 8 & a m p ; g t ; \ C O L U M N & l t ; / K e y & g t ; & l t ; / a : K e y & g t ; & l t ; a : V a l u e   i : t y p e = " M e a s u r e G r i d V i e w S t a t e I D i a g r a m L i n k E n d p o i n t " / & g t ; & l t ; / a : K e y V a l u e O f D i a g r a m O b j e c t K e y a n y T y p e z b w N T n L X & g t ; & l t ; a : K e y V a l u e O f D i a g r a m O b j e c t K e y a n y T y p e z b w N T n L X & g t ; & l t ; a : K e y & g t ; & l t ; K e y & g t ; L i n k s \ & a m p ; l t ; C o l u m n s \ S u m   o f   H I V A I D S     S e x u a l l y   T r a n s m i t t e d   D i s e a s e s   ( S T D s ) 1 8 & a m p ; g t ; - & a m p ; l t ; M e a s u r e s \ H I V / A I D S   & a m p ; a m p ;   S e x u a l l y   T r a n s m i t t e d   D i s e a s e s   ( S T D s ) 1 8 & a m p ; g t ; \ M E A S U R E & l t ; / K e y & g t ; & l t ; / a : K e y & g t ; & l t ; a : V a l u e   i : t y p e = " M e a s u r e G r i d V i e w S t a t e I D i a g r a m L i n k E n d p o i n t " / & g t ; & l t ; / a : K e y V a l u e O f D i a g r a m O b j e c t K e y a n y T y p e z b w N T n L X & g t ; & l t ; a : K e y V a l u e O f D i a g r a m O b j e c t K e y a n y T y p e z b w N T n L X & g t ; & l t ; a : K e y & g t ; & l t ; K e y & g t ; L i n k s \ & a m p ; l t ; C o l u m n s \ S u m   o f   I m p o r t a n c e   o f   r o u t i n e   w e l l   c h e c k u p s 2 1 & a m p ; g t ; - & a m p ; l t ; M e a s u r e s \ I m p o r t a n c e   o f   r o u t i n e   w e l l   c h e c k u p s 2 1 & a m p ; g t ; & l t ; / K e y & g t ; & l t ; / a : K e y & g t ; & l t ; a : V a l u e   i : t y p e = " M e a s u r e G r i d V i e w S t a t e I D i a g r a m L i n k " / & g t ; & l t ; / a : K e y V a l u e O f D i a g r a m O b j e c t K e y a n y T y p e z b w N T n L X & g t ; & l t ; a : K e y V a l u e O f D i a g r a m O b j e c t K e y a n y T y p e z b w N T n L X & g t ; & l t ; a : K e y & g t ; & l t ; K e y & g t ; L i n k s \ & a m p ; l t ; C o l u m n s \ S u m   o f   I m p o r t a n c e   o f   r o u t i n e   w e l l   c h e c k u p s 2 1 & a m p ; g t ; - & a m p ; l t ; M e a s u r e s \ I m p o r t a n c e   o f   r o u t i n e   w e l l   c h e c k u p s 2 1 & a m p ; g t ; \ C O L U M N & l t ; / K e y & g t ; & l t ; / a : K e y & g t ; & l t ; a : V a l u e   i : t y p e = " M e a s u r e G r i d V i e w S t a t e I D i a g r a m L i n k E n d p o i n t " / & g t ; & l t ; / a : K e y V a l u e O f D i a g r a m O b j e c t K e y a n y T y p e z b w N T n L X & g t ; & l t ; a : K e y V a l u e O f D i a g r a m O b j e c t K e y a n y T y p e z b w N T n L X & g t ; & l t ; a : K e y & g t ; & l t ; K e y & g t ; L i n k s \ & a m p ; l t ; C o l u m n s \ S u m   o f   I m p o r t a n c e   o f   r o u t i n e   w e l l   c h e c k u p s 2 1 & a m p ; g t ; - & a m p ; l t ; M e a s u r e s \ I m p o r t a n c e   o f   r o u t i n e   w e l l   c h e c k u p s 2 1 & a m p ; g t ; \ M E A S U R E & l t ; / K e y & g t ; & l t ; / a : K e y & g t ; & l t ; a : V a l u e   i : t y p e = " M e a s u r e G r i d V i e w S t a t e I D i a g r a m L i n k E n d p o i n t " / & g t ; & l t ; / a : K e y V a l u e O f D i a g r a m O b j e c t K e y a n y T y p e z b w N T n L X & g t ; & l t ; a : K e y V a l u e O f D i a g r a m O b j e c t K e y a n y T y p e z b w N T n L X & g t ; & l t ; a : K e y & g t ; & l t ; K e y & g t ; L i n k s \ & a m p ; l t ; C o l u m n s \ S u m   o f   M e n t a l   h e a l t h d e p r e s s i o n 7 & a m p ; g t ; - & a m p ; l t ; M e a s u r e s \ M e n t a l   h e a l t h / d e p r e s s i o n 7 & a m p ; g t ; & l t ; / K e y & g t ; & l t ; / a : K e y & g t ; & l t ; a : V a l u e   i : t y p e = " M e a s u r e G r i d V i e w S t a t e I D i a g r a m L i n k " / & g t ; & l t ; / a : K e y V a l u e O f D i a g r a m O b j e c t K e y a n y T y p e z b w N T n L X & g t ; & l t ; a : K e y V a l u e O f D i a g r a m O b j e c t K e y a n y T y p e z b w N T n L X & g t ; & l t ; a : K e y & g t ; & l t ; K e y & g t ; L i n k s \ & a m p ; l t ; C o l u m n s \ S u m   o f   M e n t a l   h e a l t h d e p r e s s i o n 7 & a m p ; g t ; - & a m p ; l t ; M e a s u r e s \ M e n t a l   h e a l t h / d e p r e s s i o n 7 & a m p ; g t ; \ C O L U M N & l t ; / K e y & g t ; & l t ; / a : K e y & g t ; & l t ; a : V a l u e   i : t y p e = " M e a s u r e G r i d V i e w S t a t e I D i a g r a m L i n k E n d p o i n t " / & g t ; & l t ; / a : K e y V a l u e O f D i a g r a m O b j e c t K e y a n y T y p e z b w N T n L X & g t ; & l t ; a : K e y V a l u e O f D i a g r a m O b j e c t K e y a n y T y p e z b w N T n L X & g t ; & l t ; a : K e y & g t ; & l t ; K e y & g t ; L i n k s \ & a m p ; l t ; C o l u m n s \ S u m   o f   M e n t a l   h e a l t h d e p r e s s i o n 7 & a m p ; g t ; - & a m p ; l t ; M e a s u r e s \ M e n t a l   h e a l t h / d e p r e s s i o n 7 & a m p ; g t ; \ M E A S U R E & l t ; / K e y & g t ; & l t ; / a : K e y & g t ; & l t ; a : V a l u e   i : t y p e = " M e a s u r e G r i d V i e w S t a t e I D i a g r a m L i n k E n d p o i n t " / & g t ; & l t ; / a : K e y V a l u e O f D i a g r a m O b j e c t K e y a n y T y p e z b w N T n L X & g t ; & l t ; a : K e y V a l u e O f D i a g r a m O b j e c t K e y a n y T y p e z b w N T n L X & g t ; & l t ; a : K e y & g t ; & l t ; K e y & g t ; L i n k s \ & a m p ; l t ; C o l u m n s \ S u m   o f   N u t r i t i o n 1 0 & a m p ; g t ; - & a m p ; l t ; M e a s u r e s \ N u t r i t i o n 1 0 & a m p ; g t ; & l t ; / K e y & g t ; & l t ; / a : K e y & g t ; & l t ; a : V a l u e   i : t y p e = " M e a s u r e G r i d V i e w S t a t e I D i a g r a m L i n k " / & g t ; & l t ; / a : K e y V a l u e O f D i a g r a m O b j e c t K e y a n y T y p e z b w N T n L X & g t ; & l t ; a : K e y V a l u e O f D i a g r a m O b j e c t K e y a n y T y p e z b w N T n L X & g t ; & l t ; a : K e y & g t ; & l t ; K e y & g t ; L i n k s \ & a m p ; l t ; C o l u m n s \ S u m   o f   N u t r i t i o n 1 0 & a m p ; g t ; - & a m p ; l t ; M e a s u r e s \ N u t r i t i o n 1 0 & a m p ; g t ; \ C O L U M N & l t ; / K e y & g t ; & l t ; / a : K e y & g t ; & l t ; a : V a l u e   i : t y p e = " M e a s u r e G r i d V i e w S t a t e I D i a g r a m L i n k E n d p o i n t " / & g t ; & l t ; / a : K e y V a l u e O f D i a g r a m O b j e c t K e y a n y T y p e z b w N T n L X & g t ; & l t ; a : K e y V a l u e O f D i a g r a m O b j e c t K e y a n y T y p e z b w N T n L X & g t ; & l t ; a : K e y & g t ; & l t ; K e y & g t ; L i n k s \ & a m p ; l t ; C o l u m n s \ S u m   o f   N u t r i t i o n 1 0 & a m p ; g t ; - & a m p ; l t ; M e a s u r e s \ N u t r i t i o n 1 0 & a m p ; g t ; \ M E A S U R E & l t ; / K e y & g t ; & l t ; / a : K e y & g t ; & l t ; a : V a l u e   i : t y p e = " M e a s u r e G r i d V i e w S t a t e I D i a g r a m L i n k E n d p o i n t " / & g t ; & l t ; / a : K e y V a l u e O f D i a g r a m O b j e c t K e y a n y T y p e z b w N T n L X & g t ; & l t ; a : K e y V a l u e O f D i a g r a m O b j e c t K e y a n y T y p e z b w N T n L X & g t ; & l t ; a : K e y & g t ; & l t ; K e y & g t ; L i n k s \ & a m p ; l t ; C o l u m n s \ S u m   o f   P r e n a t a l   c a r e 1 3 & a m p ; g t ; - & a m p ; l t ; M e a s u r e s \ P r e n a t a l   c a r e 1 3 & a m p ; g t ; & l t ; / K e y & g t ; & l t ; / a : K e y & g t ; & l t ; a : V a l u e   i : t y p e = " M e a s u r e G r i d V i e w S t a t e I D i a g r a m L i n k " / & g t ; & l t ; / a : K e y V a l u e O f D i a g r a m O b j e c t K e y a n y T y p e z b w N T n L X & g t ; & l t ; a : K e y V a l u e O f D i a g r a m O b j e c t K e y a n y T y p e z b w N T n L X & g t ; & l t ; a : K e y & g t ; & l t ; K e y & g t ; L i n k s \ & a m p ; l t ; C o l u m n s \ S u m   o f   P r e n a t a l   c a r e 1 3 & a m p ; g t ; - & a m p ; l t ; M e a s u r e s \ P r e n a t a l   c a r e 1 3 & a m p ; g t ; \ C O L U M N & l t ; / K e y & g t ; & l t ; / a : K e y & g t ; & l t ; a : V a l u e   i : t y p e = " M e a s u r e G r i d V i e w S t a t e I D i a g r a m L i n k E n d p o i n t " / & g t ; & l t ; / a : K e y V a l u e O f D i a g r a m O b j e c t K e y a n y T y p e z b w N T n L X & g t ; & l t ; a : K e y V a l u e O f D i a g r a m O b j e c t K e y a n y T y p e z b w N T n L X & g t ; & l t ; a : K e y & g t ; & l t ; K e y & g t ; L i n k s \ & a m p ; l t ; C o l u m n s \ S u m   o f   P r e n a t a l   c a r e 1 3 & a m p ; g t ; - & a m p ; l t ; M e a s u r e s \ P r e n a t a l   c a r e 1 3 & a m p ; g t ; \ M E A S U R E & l t ; / K e y & g t ; & l t ; / a : K e y & g t ; & l t ; a : V a l u e   i : t y p e = " M e a s u r e G r i d V i e w S t a t e I D i a g r a m L i n k E n d p o i n t " / & g t ; & l t ; / a : K e y V a l u e O f D i a g r a m O b j e c t K e y a n y T y p e z b w N T n L X & g t ; & l t ; a : K e y V a l u e O f D i a g r a m O b j e c t K e y a n y T y p e z b w N T n L X & g t ; & l t ; a : K e y & g t ; & l t ; K e y & g t ; L i n k s \ & a m p ; l t ; C o l u m n s \ S u m   o f   S u i c i d e   p r e v e n t i o n 1 6 & a m p ; g t ; - & a m p ; l t ; M e a s u r e s \ S u i c i d e   p r e v e n t i o n 1 6 & a m p ; g t ; & l t ; / K e y & g t ; & l t ; / a : K e y & g t ; & l t ; a : V a l u e   i : t y p e = " M e a s u r e G r i d V i e w S t a t e I D i a g r a m L i n k " / & g t ; & l t ; / a : K e y V a l u e O f D i a g r a m O b j e c t K e y a n y T y p e z b w N T n L X & g t ; & l t ; a : K e y V a l u e O f D i a g r a m O b j e c t K e y a n y T y p e z b w N T n L X & g t ; & l t ; a : K e y & g t ; & l t ; K e y & g t ; L i n k s \ & a m p ; l t ; C o l u m n s \ S u m   o f   S u i c i d e   p r e v e n t i o n 1 6 & a m p ; g t ; - & a m p ; l t ; M e a s u r e s \ S u i c i d e   p r e v e n t i o n 1 6 & a m p ; g t ; \ C O L U M N & l t ; / K e y & g t ; & l t ; / a : K e y & g t ; & l t ; a : V a l u e   i : t y p e = " M e a s u r e G r i d V i e w S t a t e I D i a g r a m L i n k E n d p o i n t " / & g t ; & l t ; / a : K e y V a l u e O f D i a g r a m O b j e c t K e y a n y T y p e z b w N T n L X & g t ; & l t ; a : K e y V a l u e O f D i a g r a m O b j e c t K e y a n y T y p e z b w N T n L X & g t ; & l t ; a : K e y & g t ; & l t ; K e y & g t ; L i n k s \ & a m p ; l t ; C o l u m n s \ S u m   o f   S u i c i d e   p r e v e n t i o n 1 6 & a m p ; g t ; - & a m p ; l t ; M e a s u r e s \ S u i c i d e   p r e v e n t i o n 1 6 & a m p ; g t ; \ M E A S U R E & l t ; / K e y & g t ; & l t ; / a : K e y & g t ; & l t ; a : V a l u e   i : t y p e = " M e a s u r e G r i d V i e w S t a t e I D i a g r a m L i n k E n d p o i n t " / & g t ; & l t ; / a : K e y V a l u e O f D i a g r a m O b j e c t K e y a n y T y p e z b w N T n L X & g t ; & l t ; a : K e y V a l u e O f D i a g r a m O b j e c t K e y a n y T y p e z b w N T n L X & g t ; & l t ; a : K e y & g t ; & l t ; K e y & g t ; L i n k s \ & a m p ; l t ; C o l u m n s \ S u m   o f   V a c c i n a t i o n i m m u n i z a t i o n s 1 9 & a m p ; g t ; - & a m p ; l t ; M e a s u r e s \ V a c c i n a t i o n / i m m u n i z a t i o n s 1 9 & a m p ; g t ; & l t ; / K e y & g t ; & l t ; / a : K e y & g t ; & l t ; a : V a l u e   i : t y p e = " M e a s u r e G r i d V i e w S t a t e I D i a g r a m L i n k " / & g t ; & l t ; / a : K e y V a l u e O f D i a g r a m O b j e c t K e y a n y T y p e z b w N T n L X & g t ; & l t ; a : K e y V a l u e O f D i a g r a m O b j e c t K e y a n y T y p e z b w N T n L X & g t ; & l t ; a : K e y & g t ; & l t ; K e y & g t ; L i n k s \ & a m p ; l t ; C o l u m n s \ S u m   o f   V a c c i n a t i o n i m m u n i z a t i o n s 1 9 & a m p ; g t ; - & a m p ; l t ; M e a s u r e s \ V a c c i n a t i o n / i m m u n i z a t i o n s 1 9 & a m p ; g t ; \ C O L U M N & l t ; / K e y & g t ; & l t ; / a : K e y & g t ; & l t ; a : V a l u e   i : t y p e = " M e a s u r e G r i d V i e w S t a t e I D i a g r a m L i n k E n d p o i n t " / & g t ; & l t ; / a : K e y V a l u e O f D i a g r a m O b j e c t K e y a n y T y p e z b w N T n L X & g t ; & l t ; a : K e y V a l u e O f D i a g r a m O b j e c t K e y a n y T y p e z b w N T n L X & g t ; & l t ; a : K e y & g t ; & l t ; K e y & g t ; L i n k s \ & a m p ; l t ; C o l u m n s \ S u m   o f   V a c c i n a t i o n i m m u n i z a t i o n s 1 9 & a m p ; g t ; - & a m p ; l t ; M e a s u r e s \ V a c c i n a t i o n / i m m u n i z a t i o n s 1 9 & a m p ; g t ; \ M E A S U R E & l t ; / K e y & g t ; & l t ; / a : K e y & g t ; & l t ; a : V a l u e   i : t y p e = " M e a s u r e G r i d V i e w S t a t e I D i a g r a m L i n k E n d p o i n t " / & g t ; & l t ; / a : K e y V a l u e O f D i a g r a m O b j e c t K e y a n y T y p e z b w N T n L X & g t ; & l t ; / V i e w S t a t e s & g t ; & l t ; / D i a g r a m M a n a g e r . S e r i a l i z a b l e D i a g r a m & g t ; & l t ; D i a g r a m M a n a g e r . S e r i a l i z a b l e D i a g r a m & g t ; & l t ; A d a p t e r   i : t y p e = " M e a s u r e D i a g r a m S a n d b o x A d a p t e r " & g t ; & l t ; T a b l e N a m e & g t ; T a b l e 1 2 & 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 i : t y p e = " S a n d b o x E d i t o r M e a s u r e G r i d K e y " & g t ; & l t ; T a b l e N a m e & g t ; T a b l e 1 2 & l t ; / T a b l e N a m e & g t ; & l t ; / K e y & g t ; & l t ; M a i n t a i n e r 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R e s p o n d e n t I D & l t ; / K e y & g t ; & l t ; / D i a g r a m O b j e c t K e y & g t ; & l t ; D i a g r a m O b j e c t K e y & g t ; & l t ; K e y & g t ; C o l u m n s \ D o c t o r / h e a l t h   p r o f e s s i o n a l & l t ; / K e y & g t ; & l t ; / D i a g r a m O b j e c t K e y & g t ; & l t ; D i a g r a m O b j e c t K e y & g t ; & l t ; K e y & g t ; C o l u m n s \ L i b r a r y & l t ; / K e y & g t ; & l t ; / D i a g r a m O b j e c t K e y & g t ; & l t ; D i a g r a m O b j e c t K e y & g t ; & l t ; K e y & g t ; C o l u m n s \ S o c i a l   M e d i a   ( F a c e b o o k ,   T w i t t e r ,   e t c . ) & l t ; / K e y & g t ; & l t ; / D i a g r a m O b j e c t K e y & g t ; & l t ; D i a g r a m O b j e c t K e y & g t ; & l t ; K e y & g t ; C o l u m n s \ F a m i l y   o r   f r i e n d s & l t ; / K e y & g t ; & l t ; / D i a g r a m O b j e c t K e y & g t ; & l t ; D i a g r a m O b j e c t K e y & g t ; & l t ; K e y & g t ; C o l u m n s \ N e w s p a p e r / m a g a z i n e s & l t ; / K e y & g t ; & l t ; / D i a g r a m O b j e c t K e y & g t ; & l t ; D i a g r a m O b j e c t K e y & g t ; & l t ; K e y & g t ; C o l u m n s \ T e l e v i s i o n & l t ; / K e y & g t ; & l t ; / D i a g r a m O b j e c t K e y & g t ; & l t ; D i a g r a m O b j e c t K e y & g t ; & l t ; K e y & g t ; C o l u m n s \ H e a l t h   D e p a r t m e n t & l t ; / K e y & g t ; & l t ; / D i a g r a m O b j e c t K e y & g t ; & l t ; D i a g r a m O b j e c t K e y & g t ; & l t ; K e y & g t ; C o l u m n s \ R a d i o & l t ; / K e y & g t ; & l t ; / D i a g r a m O b j e c t K e y & g t ; & l t ; D i a g r a m O b j e c t K e y & g t ; & l t ; K e y & g t ; C o l u m n s \ W o r k s i t e & l t ; / K e y & g t ; & l t ; / D i a g r a m O b j e c t K e y & g t ; & l t ; D i a g r a m O b j e c t K e y & g t ; & l t ; K e y & g t ; C o l u m n s \ H o s p i t a l & l t ; / K e y & g t ; & l t ; / D i a g r a m O b j e c t K e y & g t ; & l t ; D i a g r a m O b j e c t K e y & g t ; & l t ; K e y & g t ; C o l u m n s \ R e l i g i o u s   o r g a n i z a t i o n & l t ; / K e y & g t ; & l t ; / D i a g r a m O b j e c t K e y & g t ; & l t ; D i a g r a m O b j e c t K e y & g t ; & l t ; K e y & g t ; C o l u m n s \ I n t e r n e t & l t ; / K e y & g t ; & l t ; / D i a g r a m O b j e c t K e y & g t ; & l t ; D i a g r a m O b j e c t K e y & g t ; & l t ; K e y & g t ; C o l u m n s \ S c h o o l / c o l l e g e & l t ; / K e y & g t ; & l t ; / D i a g r a m O b j e c t K e y & g t ; & l t ; D i a g r a m O b j e c t K e y & g t ; & l t ; K e y & g t ; C o l u m n s \ C o l u m n 1 & 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 i n s u r a n c e ? & l t ; / K e y & g t ; & l t ; / D i a g r a m O b j e c t K e y & g t ; & l t ; D i a g r a m O b j e c t K e y & g t ; & l t ; K e y & g t ; C o l u m n s \ D o   y o u   h a v e   a   s m a r t   p h o n 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D o c t o r / h e a l t h   p r o f e s s i o n a l & l t ; / K e y & g t ; & l t ; / a : K e y & g t ; & l t ; a : V a l u e   i : t y p e = " M e a s u r e G r i d N o d e V i e w S t a t e " & g t ; & l t ; C o l u m n & g t ; 1 & l t ; / C o l u m n & g t ; & l t ; L a y e d O u t & g t ; t r u e & l t ; / L a y e d O u t & g t ; & l t ; / a : V a l u e & g t ; & l t ; / a : K e y V a l u e O f D i a g r a m O b j e c t K e y a n y T y p e z b w N T n L X & g t ; & l t ; a : K e y V a l u e O f D i a g r a m O b j e c t K e y a n y T y p e z b w N T n L X & g t ; & l t ; a : K e y & g t ; & l t ; K e y & g t ; C o l u m n s \ L i b r a r y & l t ; / K e y & g t ; & l t ; / a : K e y & g t ; & l t ; a : V a l u e   i : t y p e = " M e a s u r e G r i d N o d e V i e w S t a t e " & g t ; & l t ; C o l u m n & g t ; 2 & l t ; / C o l u m n & g t ; & l t ; L a y e d O u t & g t ; t r u e & l t ; / L a y e d O u t & g t ; & l t ; / a : V a l u e & g t ; & l t ; / a : K e y V a l u e O f D i a g r a m O b j e c t K e y a n y T y p e z b w N T n L X & g t ; & l t ; a : K e y V a l u e O f D i a g r a m O b j e c t K e y a n y T y p e z b w N T n L X & g t ; & l t ; a : K e y & g t ; & l t ; K e y & g t ; C o l u m n s \ S o c i a l   M e d i a   ( F a c e b o o k ,   T w i t t e r ,   e t c . ) & l t ; / K e y & g t ; & l t ; / a : K e y & g t ; & l t ; a : V a l u e   i : t y p e = " M e a s u r e G r i d N o d e V i e w S t a t e " & g t ; & l t ; C o l u m n & g t ; 3 & l t ; / C o l u m n & g t ; & l t ; L a y e d O u t & g t ; t r u e & l t ; / L a y e d O u t & g t ; & l t ; / a : V a l u e & g t ; & l t ; / a : K e y V a l u e O f D i a g r a m O b j e c t K e y a n y T y p e z b w N T n L X & g t ; & l t ; a : K e y V a l u e O f D i a g r a m O b j e c t K e y a n y T y p e z b w N T n L X & g t ; & l t ; a : K e y & g t ; & l t ; K e y & g t ; C o l u m n s \ F a m i l y   o r   f r i e n d s & l t ; / K e y & g t ; & l t ; / a : K e y & g t ; & l t ; a : V a l u e   i : t y p e = " M e a s u r e G r i d N o d e V i e w S t a t e " & g t ; & l t ; C o l u m n & g t ; 4 & l t ; / C o l u m n & g t ; & l t ; L a y e d O u t & g t ; t r u e & l t ; / L a y e d O u t & g t ; & l t ; / a : V a l u e & g t ; & l t ; / a : K e y V a l u e O f D i a g r a m O b j e c t K e y a n y T y p e z b w N T n L X & g t ; & l t ; a : K e y V a l u e O f D i a g r a m O b j e c t K e y a n y T y p e z b w N T n L X & g t ; & l t ; a : K e y & g t ; & l t ; K e y & g t ; C o l u m n s \ N e w s p a p e r / m a g a z i n e s & l t ; / K e y & g t ; & l t ; / a : K e y & g t ; & l t ; a : V a l u e   i : t y p e = " M e a s u r e G r i d N o d e V i e w S t a t e " & g t ; & l t ; C o l u m n & g t ; 5 & l t ; / C o l u m n & g t ; & l t ; L a y e d O u t & g t ; t r u e & l t ; / L a y e d O u t & g t ; & l t ; / a : V a l u e & g t ; & l t ; / a : K e y V a l u e O f D i a g r a m O b j e c t K e y a n y T y p e z b w N T n L X & g t ; & l t ; a : K e y V a l u e O f D i a g r a m O b j e c t K e y a n y T y p e z b w N T n L X & g t ; & l t ; a : K e y & g t ; & l t ; K e y & g t ; C o l u m n s \ T e l e v i s i o n & l t ; / K e y & g t ; & l t ; / a : K e y & g t ; & l t ; a : V a l u e   i : t y p e = " M e a s u r e G r i d N o d e V i e w S t a t e " & g t ; & l t ; C o l u m n & g t ; 6 & l t ; / C o l u m n & g t ; & l t ; L a y e d O u t & g t ; t r u e & l t ; / L a y e d O u t & g t ; & l t ; / a : V a l u e & g t ; & l t ; / a : K e y V a l u e O f D i a g r a m O b j e c t K e y a n y T y p e z b w N T n L X & g t ; & l t ; a : K e y V a l u e O f D i a g r a m O b j e c t K e y a n y T y p e z b w N T n L X & g t ; & l t ; a : K e y & g t ; & l t ; K e y & g t ; C o l u m n s \ H e a l t h   D e p a r t m e n t & l t ; / K e y & g t ; & l t ; / a : K e y & g t ; & l t ; a : V a l u e   i : t y p e = " M e a s u r e G r i d N o d e V i e w S t a t e " & g t ; & l t ; C o l u m n & g t ; 7 & l t ; / C o l u m n & g t ; & l t ; L a y e d O u t & g t ; t r u e & l t ; / L a y e d O u t & g t ; & l t ; / a : V a l u e & g t ; & l t ; / a : K e y V a l u e O f D i a g r a m O b j e c t K e y a n y T y p e z b w N T n L X & g t ; & l t ; a : K e y V a l u e O f D i a g r a m O b j e c t K e y a n y T y p e z b w N T n L X & g t ; & l t ; a : K e y & g t ; & l t ; K e y & g t ; C o l u m n s \ R a d i o & l t ; / K e y & g t ; & l t ; / a : K e y & g t ; & l t ; a : V a l u e   i : t y p e = " M e a s u r e G r i d N o d e V i e w S t a t e " & g t ; & l t ; C o l u m n & g t ; 8 & l t ; / C o l u m n & g t ; & l t ; L a y e d O u t & g t ; t r u e & l t ; / L a y e d O u t & g t ; & l t ; / a : V a l u e & g t ; & l t ; / a : K e y V a l u e O f D i a g r a m O b j e c t K e y a n y T y p e z b w N T n L X & g t ; & l t ; a : K e y V a l u e O f D i a g r a m O b j e c t K e y a n y T y p e z b w N T n L X & g t ; & l t ; a : K e y & g t ; & l t ; K e y & g t ; C o l u m n s \ W o r k s i t e & l t ; / K e y & g t ; & l t ; / a : K e y & g t ; & l t ; a : V a l u e   i : t y p e = " M e a s u r e G r i d N o d e V i e w S t a t e " & g t ; & l t ; C o l u m n & g t ; 9 & l t ; / C o l u m n & g t ; & l t ; L a y e d O u t & g t ; t r u e & l t ; / L a y e d O u t & g t ; & l t ; / a : V a l u e & g t ; & l t ; / a : K e y V a l u e O f D i a g r a m O b j e c t K e y a n y T y p e z b w N T n L X & g t ; & l t ; a : K e y V a l u e O f D i a g r a m O b j e c t K e y a n y T y p e z b w N T n L X & g t ; & l t ; a : K e y & g t ; & l t ; K e y & g t ; C o l u m n s \ H o s p i t a l & l t ; / K e y & g t ; & l t ; / a : K e y & g t ; & l t ; a : V a l u e   i : t y p e = " M e a s u r e G r i d N o d e V i e w S t a t e " & g t ; & l t ; C o l u m n & g t ; 1 0 & l t ; / C o l u m n & g t ; & l t ; L a y e d O u t & g t ; t r u e & l t ; / L a y e d O u t & g t ; & l t ; / a : V a l u e & g t ; & l t ; / a : K e y V a l u e O f D i a g r a m O b j e c t K e y a n y T y p e z b w N T n L X & g t ; & l t ; a : K e y V a l u e O f D i a g r a m O b j e c t K e y a n y T y p e z b w N T n L X & g t ; & l t ; a : K e y & g t ; & l t ; K e y & g t ; C o l u m n s \ R e l i g i o u s   o r g a n i z a t i o n & l t ; / K e y & g t ; & l t ; / a : K e y & g t ; & l t ; a : V a l u e   i : t y p e = " M e a s u r e G r i d N o d e V i e w S t a t e " & g t ; & l t ; C o l u m n & g t ; 1 1 & l t ; / C o l u m n & g t ; & l t ; L a y e d O u t & g t ; t r u e & l t ; / L a y e d O u t & g t ; & l t ; / a : V a l u e & g t ; & l t ; / a : K e y V a l u e O f D i a g r a m O b j e c t K e y a n y T y p e z b w N T n L X & g t ; & l t ; a : K e y V a l u e O f D i a g r a m O b j e c t K e y a n y T y p e z b w N T n L X & g t ; & l t ; a : K e y & g t ; & l t ; K e y & g t ; C o l u m n s \ I n t e r n e t & l t ; / K e y & g t ; & l t ; / a : K e y & g t ; & l t ; a : V a l u e   i : t y p e = " M e a s u r e G r i d N o d e V i e w S t a t e " & g t ; & l t ; C o l u m n & g t ; 1 2 & l t ; / C o l u m n & g t ; & l t ; L a y e d O u t & g t ; t r u e & l t ; / L a y e d O u t & g t ; & l t ; / a : V a l u e & g t ; & l t ; / a : K e y V a l u e O f D i a g r a m O b j e c t K e y a n y T y p e z b w N T n L X & g t ; & l t ; a : K e y V a l u e O f D i a g r a m O b j e c t K e y a n y T y p e z b w N T n L X & g t ; & l t ; a : K e y & g t ; & l t ; K e y & g t ; C o l u m n s \ S c h o o l / c o l l e g e & l t ; / K e y & g t ; & l t ; / a : K e y & g t ; & l t ; a : V a l u e   i : t y p e = " M e a s u r e G r i d N o d e V i e w S t a t e " & g t ; & l t ; C o l u m n & g t ; 1 3 & l t ; / C o l u m n & g t ; & l t ; L a y e d O u t & g t ; t r u e & l t ; / L a y e d O u t & g t ; & l t ; / a : V a l u e & g t ; & l t ; / a : K e y V a l u e O f D i a g r a m O b j e c t K e y a n y T y p e z b w N T n L X & g t ; & l t ; a : K e y V a l u e O f D i a g r a m O b j e c t K e y a n y T y p e z b w N T n L X & g t ; & l t ; a : K e y & g t ; & l t ; K e y & g t ; C o l u m n s \ C o l u m n 1 & l t ; / K e y & g t ; & l t ; / a : K e y & g t ; & l t ; a : V a l u e   i : t y p e = " M e a s u r e G r i d N o d e V i e w S t a t e " & g t ; & l t ; C o l u m n & g t ; 1 4 & l t ; / C o l u m n & g t ; & l t ; L a y e d O u t & g t ; t r u e & l t ; / L a y e d O u t & g t ; & l t ; / a : V a l u e & g t ; & l t ; / a : K e y V a l u e O f D i a g r a m O b j e c t K e y a n y T y p e z b w N T n L X & g t ; & l t ; a : K e y V a l u e O f D i a g r a m O b j e c t K e y a n y T y p e z b w N T n L X & g t ; & l t ; a : K e y & g t ; & l t ; K e y & g t ; C o l u m n s \ I   i d e n t i f y   a s : & l t ; / K e y & g t ; & l t ; / a : K e y & g t ; & l t ; a : V a l u e   i : t y p e = " M e a s u r e G r i d N o d e V i e w S t a t e " & g t ; & l t ; C o l u m n & g t ; 1 5 & l t ; / C o l u m n & g t ; & l t ; L a y e d O u t & g t ; t r u e & l t ; / L a y e d O u t & g t ; & l t ; / a : V a l u e & g t ; & l t ; / a : K e y V a l u e O f D i a g r a m O b j e c t K e y a n y T y p e z b w N T n L X & g t ; & l t ; a : K e y V a l u e O f D i a g r a m O b j e c t K e y a n y T y p e z b w N T n L X & g t ; & l t ; a : K e y & g t ; & l t ; K e y & g t ; C o l u m n s \ W h a t   i s   y o u r   a g e ? & l t ; / K e y & g t ; & l t ; / a : K e y & g t ; & l t ; a : V a l u e   i : t y p e = " M e a s u r e G r i d N o d e V i e w S t a t e " & g t ; & l t ; C o l u m n & g t ; 1 6 & l t ; / C o l u m n & g t ; & l t ; L a y e d O u t & g t ; t r u e & l t ; / L a y e d O u t & g t ; & l t ; / a : V a l u e & g t ; & l t ; / a : K e y V a l u e O f D i a g r a m O b j e c t K e y a n y T y p e z b w N T n L X & g t ; & l t ; a : K e y V a l u e O f D i a g r a m O b j e c t K e y a n y T y p e z b w N T n L X & g t ; & l t ; a : K e y & g t ; & l t ; K e y & g t ; C o l u m n s \ C o u n t y   w h e r e   y o u   l i v e : & l t ; / K e y & g t ; & l t ; / a : K e y & g t ; & l t ; a : V a l u e   i : t y p e = " M e a s u r e G r i d N o d e V i e w S t a t e " & g t ; & l t ; C o l u m n & g t ; 1 7 & l t ; / C o l u m n & g t ; & l t ; L a y e d O u t & g t ; t r u e & l t ; / L a y e d O u t & g t ; & l t ; / a : V a l u e & g t ; & l t ; / a : K e y V a l u e O f D i a g r a m O b j e c t K e y a n y T y p e z b w N T n L X & g t ; & l t ; a : K e y V a l u e O f D i a g r a m O b j e c t K e y a n y T y p e z b w N T n L X & g t ; & l t ; a : K e y & g t ; & l t ; K e y & g t ; C o l u m n s \ T o w n   a n d   Z I P   c o d e   w h e r e   y o u   l i v e : & l t ; / K e y & g t ; & l t ; / a : K e y & g t ; & l t ; a : V a l u e   i : t y p e = " M e a s u r e G r i d N o d e V i e w S t a t e " & g t ; & l t ; C o l u m n & g t ; 1 8 & l t ; / C o l u m n & g t ; & l t ; L a y e d O u t & g t ; t r u e & l t ; / L a y e d O u t & g t ; & l t ; / a : V a l u e & g t ; & l t ; / a : K e y V a l u e O f D i a g r a m O b j e c t K e y a n y T y p e z b w N T n L X & g t ; & l t ; a : K e y V a l u e O f D i a g r a m O b j e c t K e y a n y T y p e z b w N T n L X & g t ; & l t ; a : K e y & g t ; & l t ; K e y & g t ; C o l u m n s \ W h a t   r a c e   d o   y o u   c o n s i d e r   y o u r s e l f ? & l t ; / K e y & g t ; & l t ; / a : K e y & g t ; & l t ; a : V a l u e   i : t y p e = " M e a s u r e G r i d N o d e V i e w S t a t e " & g t ; & l t ; C o l u m n & g t ; 1 9 & l t ; / C o l u m n & g t ; & l t ; L a y e d O u t & g t ; t r u e & l t ; / L a y e d O u t & g t ; & l t ; / a : V a l u e & g t ; & l t ; / a : K e y V a l u e O f D i a g r a m O b j e c t K e y a n y T y p e z b w N T n L X & g t ; & l t ; a : K e y V a l u e O f D i a g r a m O b j e c t K e y a n y T y p e z b w N T n L X & g t ; & l t ; a : K e y & g t ; & l t ; K e y & g t ; C o l u m n s \ A r e   y o u   H i s p a n i c   o r   L a t i n o ? & l t ; / K e y & g t ; & l t ; / a : K e y & g t ; & l t ; a : V a l u e   i : t y p e = " M e a s u r e G r i d N o d e V i e w S t a t e " & g t ; & l t ; C o l u m n & g t ; 2 0 & 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2 1 & 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2 2 & l t ; / C o l u m n & g t ; & l t ; L a y e d O u t & g t ; t r u e & l t ; / L a y e d O u t & g t ; & l t ; / a : V a l u e & g t ; & l t ; / a : K e y V a l u e O f D i a g r a m O b j e c t K e y a n y T y p e z b w N T n L X & g t ; & l t ; a : K e y V a l u e O f D i a g r a m O b j e c t K e y a n y T y p e z b w N T n L X & g t ; & l t ; a : K e y & g t ; & l t ; K e y & g t ; C o l u m n s \ W h a t   i s   y o u r   h i g h e s t   l e v e l   o f   e d u c a t i o n ? & l t ; / K e y & g t ; & l t ; / a : K e y & g t ; & l t ; a : V a l u e   i : t y p e = " M e a s u r e G r i d N o d e V i e w S t a t e " & g t ; & l t ; C o l u m n & g t ; 2 3 & l t ; / C o l u m n & g t ; & l t ; L a y e d O u t & g t ; t r u e & l t ; / L a y e d O u t & g t ; & l t ; / a : V a l u e & g t ; & l t ; / a : K e y V a l u e O f D i a g r a m O b j e c t K e y a n y T y p e z b w N T n L X & g t ; & l t ; a : K e y V a l u e O f D i a g r a m O b j e c t K e y a n y T y p e z b w N T n L X & g t ; & l t ; a : K e y & g t ; & l t ; K e y & g t ; C o l u m n s \ W h a t   i s   y o u r   c u r r e n t   e m p l o y m e n t   s t a t u s ? & l t ; / K e y & g t ; & l t ; / a : K e y & g t ; & l t ; a : V a l u e   i : t y p e = " M e a s u r e G r i d N o d e V i e w S t a t e " & g t ; & l t ; C o l u m n & g t ; 2 4 & l t ; / C o l u m n & g t ; & l t ; L a y e d O u t & g t ; t r u e & l t ; / L a y e d O u t & g t ; & l t ; / a : V a l u e & g t ; & l t ; / a : K e y V a l u e O f D i a g r a m O b j e c t K e y a n y T y p e z b w N T n L X & g t ; & l t ; a : K e y V a l u e O f D i a g r a m O b j e c t K e y a n y T y p e z b w N T n L X & g t ; & l t ; a : K e y & g t ; & l t ; K e y & g t ; C o l u m n s \ D o   y o u   c u r r e n t l y   h a v e   h e a l t h   i n s u r a n c e ? & l t ; / K e y & g t ; & l t ; / a : K e y & g t ; & l t ; a : V a l u e   i : t y p e = " M e a s u r e G r i d N o d e V i e w S t a t e " & g t ; & l t ; C o l u m n & g t ; 2 5 & l t ; / C o l u m n & g t ; & l t ; L a y e d O u t & g t ; t r u e & l t ; / L a y e d O u t & g t ; & l t ; / a : V a l u e & g t ; & l t ; / a : K e y V a l u e O f D i a g r a m O b j e c t K e y a n y T y p e z b w N T n L X & g t ; & l t ; a : K e y V a l u e O f D i a g r a m O b j e c t K e y a n y T y p e z b w N T n L X & g t ; & l t ; a : K e y & g t ; & l t ; K e y & g t ; C o l u m n s \ D o   y o u   h a v e   a   s m a r t   p h o n e ? & l t ; / K e y & g t ; & l t ; / a : K e y & g t ; & l t ; a : V a l u e   i : t y p e = " M e a s u r e G r i d N o d e V i e w S t a t e " & g t ; & l t ; C o l u m n & g t ; 2 6 & l t ; / C o l u m n & g t ; & l t ; L a y e d O u t & g t ; t r u e & l t ; / L a y e d O u t & g t ; & l t ; / a : V a l u e & g t ; & l t ; / a : K e y V a l u e O f D i a g r a m O b j e c t K e y a n y T y p e z b w N T n L X & g t ; & l t ; / V i e w S t a t e s & g t ; & l t ; / D i a g r a m M a n a g e r . S e r i a l i z a b l e D i a g r a m & g t ; & l t ; D i a g r a m M a n a g e r . S e r i a l i z a b l e D i a g r a m & g t ; & l t ; A d a p t e r   i : t y p e = " M e a s u r e D i a g r a m S a n d b o x A d a p t e r " & g t ; & l t ; T a b l e N a m e & g t ; P T   Q 3 & l t ; / T a b l e N a m e & g t ; & l t ; / A d a p t e r & g t ; & l t ; D i a g r a m T y p e & g t ; M e a s u r e D i a g r a m & l t ; / D i a g r a m T y p e & g t ; & l t ; D i s p l a y C o n t e x t 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 Q 3 & l t ; / T a b l e N a m e & g t ; & l t ; / K e y & g t ; & l t ; M a i n t a i n e r 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  3 & l t ; / K e y & g t ; & l t ; / D i a g r a m O b j e c t K e y & g t ; & l t ; D i a g r a m O b j e c t K e y & g t ; & l t ; K e y & g t ; M e a s u r e s \ S u m   o f   R e s p o n d e n t I D   3 \ T a g I n f o \ F o r m u l a & l t ; / K e y & g t ; & l t ; / D i a g r a m O b j e c t K e y & g t ; & l t ; D i a g r a m O b j e c t K e y & g t ; & l t ; K e y & g t ; M e a s u r e s \ S u m   o f   R e s p o n d e n t I D   3 \ T a g I n f o \ V a l u e & l t ; / K e y & g t ; & l t ; / D i a g r a m O b j e c t K e y & g t ; & l t ; D i a g r a m O b j e c t K e y & g t ; & l t ; K e y & g t ; M e a s u r e s \ C o u n t   o f   R e s p o n d e n t I D   3 & l t ; / K e y & g t ; & l t ; / D i a g r a m O b j e c t K e y & g t ; & l t ; D i a g r a m O b j e c t K e y & g t ; & l t ; K e y & g t ; M e a s u r e s \ C o u n t   o f   R e s p o n d e n t I D   3 \ T a g I n f o \ F o r m u l a & l t ; / K e y & g t ; & l t ; / D i a g r a m O b j e c t K e y & g t ; & l t ; D i a g r a m O b j e c t K e y & g t ; & l t ; K e y & g t ; M e a s u r e s \ C o u n t   o f   R e s p o n d e n t I D   3 \ T a g I n f o \ V a l u e & l t ; / K e y & g t ; & l t ; / D i a g r a m O b j e c t K e y & g t ; & l t ; D i a g r a m O b j e c t K e y & g t ; & l t ; K e y & g t ; M e a s u r e s \ S u m   o f   W h a t   i s   y o u r   a g e   3 & l t ; / K e y & g t ; & l t ; / D i a g r a m O b j e c t K e y & g t ; & l t ; D i a g r a m O b j e c t K e y & g t ; & l t ; K e y & g t ; M e a s u r e s \ S u m   o f   W h a t   i s   y o u r   a g e   3 \ T a g I n f o \ F o r m u l a & l t ; / K e y & g t ; & l t ; / D i a g r a m O b j e c t K e y & g t ; & l t ; D i a g r a m O b j e c t K e y & g t ; & l t ; K e y & g t ; M e a s u r e s \ S u m   o f   W h a t   i s   y o u r   a g e   3 \ T a g I n f o \ V a l u e & l t ; / K e y & g t ; & l t ; / D i a g r a m O b j e c t K e y & g t ; & l t ; D i a g r a m O b j e c t K e y & g t ; & l t ; K e y & g t ; M e a s u r e s \ A v e r a g e   o f   W h a t   i s   y o u r   a g e   3 & l t ; / K e y & g t ; & l t ; / D i a g r a m O b j e c t K e y & g t ; & l t ; D i a g r a m O b j e c t K e y & g t ; & l t ; K e y & g t ; M e a s u r e s \ A v e r a g e   o f   W h a t   i s   y o u r   a g e   3 \ T a g I n f o \ F o r m u l a & l t ; / K e y & g t ; & l t ; / D i a g r a m O b j e c t K e y & g t ; & l t ; D i a g r a m O b j e c t K e y & g t ; & l t ; K e y & g t ; M e a s u r e s \ A v e r a g e   o f   W h a t   i s   y o u r   a g e   3 \ T a g I n f o \ V a l u e & l t ; / K e y & g t ; & l t ; / D i a g r a m O b j e c t K e y & g t ; & l t ; D i a g r a m O b j e c t K e y & g t ; & l t ; K e y & g t ; M e a s u r e s \ S u m   o f   C u l t u r a l r e l i g i o u s   b e l i e f s 5 & l t ; / K e y & g t ; & l t ; / D i a g r a m O b j e c t K e y & g t ; & l t ; D i a g r a m O b j e c t K e y & g t ; & l t ; K e y & g t ; M e a s u r e s \ S u m   o f   C u l t u r a l r e l i g i o u s   b e l i e f s 5 \ T a g I n f o \ F o r m u l a & l t ; / K e y & g t ; & l t ; / D i a g r a m O b j e c t K e y & g t ; & l t ; D i a g r a m O b j e c t K e y & g t ; & l t ; K e y & g t ; M e a s u r e s \ S u m   o f   C u l t u r a l r e l i g i o u s   b e l i e f s 5 \ T a g I n f o \ V a l u e & l t ; / K e y & g t ; & l t ; / D i a g r a m O b j e c t K e y & g t ; & l t ; D i a g r a m O b j e c t K e y & g t ; & l t ; K e y & g t ; M e a s u r e s \ S u m   o f   D o n  t   k n o w   h o w   t o   f i n d   d o c t o r s 8 & l t ; / K e y & g t ; & l t ; / D i a g r a m O b j e c t K e y & g t ; & l t ; D i a g r a m O b j e c t K e y & g t ; & l t ; K e y & g t ; M e a s u r e s \ S u m   o f   D o n  t   k n o w   h o w   t o   f i n d   d o c t o r s 8 \ T a g I n f o \ F o r m u l a & l t ; / K e y & g t ; & l t ; / D i a g r a m O b j e c t K e y & g t ; & l t ; D i a g r a m O b j e c t K e y & g t ; & l t ; K e y & g t ; M e a s u r e s \ S u m   o f   D o n  t   k n o w   h o w   t o   f i n d   d o c t o r s 8 \ T a g I n f o \ V a l u e & l t ; / K e y & g t ; & l t ; / D i a g r a m O b j e c t K e y & g t ; & l t ; D i a g r a m O b j e c t K e y & g t ; & l t ; K e y & g t ; M e a s u r e s \ S u m   o f   D o n  t   u n d e r s t a n d   n e e d   t o   s e e   a   d o c t o r 1 1 & l t ; / K e y & g t ; & l t ; / D i a g r a m O b j e c t K e y & g t ; & l t ; D i a g r a m O b j e c t K e y & g t ; & l t ; K e y & g t ; M e a s u r e s \ S u m   o f   D o n  t   u n d e r s t a n d   n e e d   t o   s e e   a   d o c t o r 1 1 \ T a g I n f o \ F o r m u l a & l t ; / K e y & g t ; & l t ; / D i a g r a m O b j e c t K e y & g t ; & l t ; D i a g r a m O b j e c t K e y & g t ; & l t ; K e y & g t ; M e a s u r e s \ S u m   o f   D o n  t   u n d e r s t a n d   n e e d   t o   s e e   a   d o c t o r 1 1 \ T a g I n f o \ V a l u e & l t ; / K e y & g t ; & l t ; / D i a g r a m O b j e c t K e y & g t ; & l t ; D i a g r a m O b j e c t K e y & g t ; & l t ; K e y & g t ; M e a s u r e s \ S u m   o f   F e a r   ( e g   n o t   r e a d y   t o   f a c e d i s c u s s   h e a l t h   p r o b l e m ) 1 4 & l t ; / K e y & g t ; & l t ; / D i a g r a m O b j e c t K e y & g t ; & l t ; D i a g r a m O b j e c t K e y & g t ; & l t ; K e y & g t ; M e a s u r e s \ S u m   o f   F e a r   ( e g   n o t   r e a d y   t o   f a c e d i s c u s s   h e a l t h   p r o b l e m ) 1 4 \ T a g I n f o \ F o r m u l a & l t ; / K e y & g t ; & l t ; / D i a g r a m O b j e c t K e y & g t ; & l t ; D i a g r a m O b j e c t K e y & g t ; & l t ; K e y & g t ; M e a s u r e s \ S u m   o f   F e a r   ( e g   n o t   r e a d y   t o   f a c e d i s c u s s   h e a l t h   p r o b l e m ) 1 4 \ T a g I n f o \ V a l u e & l t ; / K e y & g t ; & l t ; / D i a g r a m O b j e c t K e y & g t ; & l t ; D i a g r a m O b j e c t K e y & g t ; & l t ; K e y & g t ; M e a s u r e s \ S u m   o f   L a c k   o f   a v a i l a b i l i t y   o f   d o c t o r s 6 & l t ; / K e y & g t ; & l t ; / D i a g r a m O b j e c t K e y & g t ; & l t ; D i a g r a m O b j e c t K e y & g t ; & l t ; K e y & g t ; M e a s u r e s \ S u m   o f   L a c k   o f   a v a i l a b i l i t y   o f   d o c t o r s 6 \ T a g I n f o \ F o r m u l a & l t ; / K e y & g t ; & l t ; / D i a g r a m O b j e c t K e y & g t ; & l t ; D i a g r a m O b j e c t K e y & g t ; & l t ; K e y & g t ; M e a s u r e s \ S u m   o f   L a c k   o f   a v a i l a b i l i t y   o f   d o c t o r s 6 \ T a g I n f o \ V a l u e & l t ; / K e y & g t ; & l t ; / D i a g r a m O b j e c t K e y & g t ; & l t ; D i a g r a m O b j e c t K e y & g t ; & l t ; K e y & g t ; M e a s u r e s \ S u m   o f   L a n g u a g e   b a r r i e r s 9 & l t ; / K e y & g t ; & l t ; / D i a g r a m O b j e c t K e y & g t ; & l t ; D i a g r a m O b j e c t K e y & g t ; & l t ; K e y & g t ; M e a s u r e s \ S u m   o f   L a n g u a g e   b a r r i e r s 9 \ T a g I n f o \ F o r m u l a & l t ; / K e y & g t ; & l t ; / D i a g r a m O b j e c t K e y & g t ; & l t ; D i a g r a m O b j e c t K e y & g t ; & l t ; K e y & g t ; M e a s u r e s \ S u m   o f   L a n g u a g e   b a r r i e r s 9 \ T a g I n f o \ V a l u e & l t ; / K e y & g t ; & l t ; / D i a g r a m O b j e c t K e y & g t ; & l t ; D i a g r a m O b j e c t K e y & g t ; & l t ; K e y & g t ; M e a s u r e s \ S u m   o f   N o   i n s u r a n c e 1 2 & l t ; / K e y & g t ; & l t ; / D i a g r a m O b j e c t K e y & g t ; & l t ; D i a g r a m O b j e c t K e y & g t ; & l t ; K e y & g t ; M e a s u r e s \ S u m   o f   N o   i n s u r a n c e 1 2 \ T a g I n f o \ F o r m u l a & l t ; / K e y & g t ; & l t ; / D i a g r a m O b j e c t K e y & g t ; & l t ; D i a g r a m O b j e c t K e y & g t ; & l t ; K e y & g t ; M e a s u r e s \ S u m   o f   N o   i n s u r a n c e 1 2 \ T a g I n f o \ V a l u e & l t ; / K e y & g t ; & l t ; / D i a g r a m O b j e c t K e y & g t ; & l t ; D i a g r a m O b j e c t K e y & g t ; & l t ; K e y & g t ; M e a s u r e s \ S u m   o f   T h e r e   a r e   n o   b a r r i e r s 1 0 & l t ; / K e y & g t ; & l t ; / D i a g r a m O b j e c t K e y & g t ; & l t ; D i a g r a m O b j e c t K e y & g t ; & l t ; K e y & g t ; M e a s u r e s \ S u m   o f   T h e r e   a r e   n o   b a r r i e r s 1 0 \ T a g I n f o \ F o r m u l a & l t ; / K e y & g t ; & l t ; / D i a g r a m O b j e c t K e y & g t ; & l t ; D i a g r a m O b j e c t K e y & g t ; & l t ; K e y & g t ; M e a s u r e s \ S u m   o f   T h e r e   a r e   n o   b a r r i e r s 1 0 \ T a g I n f o \ V a l u e & l t ; / K e y & g t ; & l t ; / D i a g r a m O b j e c t K e y & g t ; & l t ; D i a g r a m O b j e c t K e y & g t ; & l t ; K e y & g t ; M e a s u r e s \ S u m   o f   T r a n s p o r t a t i o n 1 3 & l t ; / K e y & g t ; & l t ; / D i a g r a m O b j e c t K e y & g t ; & l t ; D i a g r a m O b j e c t K e y & g t ; & l t ; K e y & g t ; M e a s u r e s \ S u m   o f   T r a n s p o r t a t i o n 1 3 \ T a g I n f o \ F o r m u l a & l t ; / K e y & g t ; & l t ; / D i a g r a m O b j e c t K e y & g t ; & l t ; D i a g r a m O b j e c t K e y & g t ; & l t ; K e y & g t ; M e a s u r e s \ S u m   o f   T r a n s p o r t a t i o n 1 3 \ T a g I n f o \ V a l u e & l t ; / K e y & g t ; & l t ; / D i a g r a m O b j e c t K e y & g t ; & l t ; D i a g r a m O b j e c t K e y & g t ; & l t ; K e y & g t ; M e a s u r e s \ S u m   o f   U n a b l e   t o   p a y   c o - p a y s d e d u c t i b l e s 7 & l t ; / K e y & g t ; & l t ; / D i a g r a m O b j e c t K e y & g t ; & l t ; D i a g r a m O b j e c t K e y & g t ; & l t ; K e y & g t ; M e a s u r e s \ S u m   o f   U n a b l e   t o   p a y   c o - p a y s d e d u c t i b l e s 7 \ T a g I n f o \ F o r m u l a & l t ; / K e y & g t ; & l t ; / D i a g r a m O b j e c t K e y & g t ; & l t ; D i a g r a m O b j e c t K e y & g t ; & l t ; K e y & g t ; M e a s u r e s \ S u m   o f   U n a b l e   t o   p a y   c o - p a y s d e d u c t i b l e s 7 \ T a g I n f o \ V a l u e & l t ; / K e y & g t ; & l t ; / D i a g r a m O b j e c t K e y & g t ; & l t ; D i a g r a m O b j e c t K e y & g t ; & l t ; K e y & g t ; C o l u m n s \ R e s p o n d e n t I D & l t ; / K e y & g t ; & l t ; / D i a g r a m O b j e c t K e y & g t ; & l t ; D i a g r a m O b j e c t K e y & g t ; & l t ; K e y & g t ; C o l u m n s \ C u l t u r a l / r e l i g i o u s   b e l i e f s & l t ; / K e y & g t ; & l t ; / D i a g r a m O b j e c t K e y & g t ; & l t ; D i a g r a m O b j e c t K e y & g t ; & l t ; K e y & g t ; C o l u m n s \ L a c k   o f   a v a i l a b i l i t y   o f   d o c t o r s & l t ; / K e y & g t ; & l t ; / D i a g r a m O b j e c t K e y & g t ; & l t ; D i a g r a m O b j e c t K e y & g t ; & l t ; K e y & g t ; C o l u m n s \ U n a b l e   t o   p a y   c o - p a y s / d e d u c t i b l e s & l t ; / K e y & g t ; & l t ; / D i a g r a m O b j e c t K e y & g t ; & l t ; D i a g r a m O b j e c t K e y & g t ; & l t ; K e y & g t ; C o l u m n s \ D o n  t   k n o w   h o w   t o   f i n d   d o c t o r s & l t ; / K e y & g t ; & l t ; / D i a g r a m O b j e c t K e y & g t ; & l t ; D i a g r a m O b j e c t K e y & g t ; & l t ; K e y & g t ; C o l u m n s \ L a n g u a g e   b a r r i e r s & l t ; / K e y & g t ; & l t ; / D i a g r a m O b j e c t K e y & g t ; & l t ; D i a g r a m O b j e c t K e y & g t ; & l t ; K e y & g t ; C o l u m n s \ T h e r e   a r e   n o   b a r r i e r s & l t ; / K e y & g t ; & l t ; / D i a g r a m O b j e c t K e y & g t ; & l t ; D i a g r a m O b j e c t K e y & g t ; & l t ; K e y & g t ; C o l u m n s \ D o n  t   u n d e r s t a n d   n e e d   t o   s e e   a   d o c t o r & l t ; / K e y & g t ; & l t ; / D i a g r a m O b j e c t K e y & g t ; & l t ; D i a g r a m O b j e c t K e y & g t ; & l t ; K e y & g t ; C o l u m n s \ N o   i n s u r a n c e & l t ; / K e y & g t ; & l t ; / D i a g r a m O b j e c t K e y & g t ; & l t ; D i a g r a m O b j e c t K e y & g t ; & l t ; K e y & g t ; C o l u m n s \ T r a n s p o r t a t i o n & l t ; / K e y & g t ; & l t ; / D i a g r a m O b j e c t K e y & g t ; & l t ; D i a g r a m O b j e c t K e y & g t ; & l t ; K e y & g t ; C o l u m n s \ F e a r   ( e . g .   n o t   r e a d y   t o   f a c e / d i s c u s s   h e a l t h   p r o b l e m ) & l t ; / K e y & g t ; & l t ; / D i a g r a m O b j e c t K e y & g t ; & l t ; D i a g r a m O b j e c t K e y & g t ; & l t ; K e y & g t ; C o l u m n s \ C o l u m n 3 & l t ; / K e y & g t ; & l t ; / D i a g r a m O b j e c t K e y & g t ; & l t ; D i a g r a m O b j e c t K e y & g t ; & l t ; K e y & g t ; C o l u m n s \ C o u n t   o f   S e l e c t i o n & l t ; / K e y & g t ; & l t ; / D i a g r a m O b j e c t K e y & g t ; & l t ; D i a g r a m O b j e c t K e y & g t ; & l t ; K e y & g t ; C o l u m n s \ W e i g h t & l t ; / K e y & g t ; & l t ; / D i a g r a m O b j e c t K e y & g t ; & l t ; D i a g r a m O b j e c t K e y & g t ; & l t ; K e y & g t ; C o l u m n s \ C o l u m n 4 & l t ; / K e y & g t ; & l t ; / D i a g r a m O b j e c t K e y & g t ; & l t ; D i a g r a m O b j e c t K e y & g t ; & l t ; K e y & g t ; C o l u m n s \ C u l t u r a l / r e l i g i o u s   b e l i e f s 5 & l t ; / K e y & g t ; & l t ; / D i a g r a m O b j e c t K e y & g t ; & l t ; D i a g r a m O b j e c t K e y & g t ; & l t ; K e y & g t ; C o l u m n s \ L a c k   o f   a v a i l a b i l i t y   o f   d o c t o r s 6 & l t ; / K e y & g t ; & l t ; / D i a g r a m O b j e c t K e y & g t ; & l t ; D i a g r a m O b j e c t K e y & g t ; & l t ; K e y & g t ; C o l u m n s \ U n a b l e   t o   p a y   c o - p a y s / d e d u c t i b l e s 7 & l t ; / K e y & g t ; & l t ; / D i a g r a m O b j e c t K e y & g t ; & l t ; D i a g r a m O b j e c t K e y & g t ; & l t ; K e y & g t ; C o l u m n s \ D o n  t   k n o w   h o w   t o   f i n d   d o c t o r s 8 & l t ; / K e y & g t ; & l t ; / D i a g r a m O b j e c t K e y & g t ; & l t ; D i a g r a m O b j e c t K e y & g t ; & l t ; K e y & g t ; C o l u m n s \ L a n g u a g e   b a r r i e r s 9 & l t ; / K e y & g t ; & l t ; / D i a g r a m O b j e c t K e y & g t ; & l t ; D i a g r a m O b j e c t K e y & g t ; & l t ; K e y & g t ; C o l u m n s \ T h e r e   a r e   n o   b a r r i e r s 1 0 & l t ; / K e y & g t ; & l t ; / D i a g r a m O b j e c t K e y & g t ; & l t ; D i a g r a m O b j e c t K e y & g t ; & l t ; K e y & g t ; C o l u m n s \ D o n  t   u n d e r s t a n d   n e e d   t o   s e e   a   d o c t o r 1 1 & l t ; / K e y & g t ; & l t ; / D i a g r a m O b j e c t K e y & g t ; & l t ; D i a g r a m O b j e c t K e y & g t ; & l t ; K e y & g t ; C o l u m n s \ N o   i n s u r a n c e 1 2 & l t ; / K e y & g t ; & l t ; / D i a g r a m O b j e c t K e y & g t ; & l t ; D i a g r a m O b j e c t K e y & g t ; & l t ; K e y & g t ; C o l u m n s \ T r a n s p o r t a t i o n 1 3 & l t ; / K e y & g t ; & l t ; / D i a g r a m O b j e c t K e y & g t ; & l t ; D i a g r a m O b j e c t K e y & g t ; & l t ; K e y & g t ; C o l u m n s \ F e a r   ( e . g .   n o t   r e a d y   t o   f a c e / d i s c u s s   h e a l t h   p r o b l e m ) 1 4 & l t ; / K e y & g t ; & l t ; / D i a g r a m O b j e c t K e y & g t ; & l t ; D i a g r a m O b j e c t K e y & g t ; & l t ; K e y & g t ; C o l u m n s \ C o l u m n 1 & l t ; / K e y & g t ; & l t ; / D i a g r a m O b j e c t K e y & g t ; & l t ; D i a g r a m O b j e c t K e y & g t ; & l t ; K e y & g t ; C o l u m n s \ C o l u m n 2 & l t ; / K e y & g t ; & l t ; / D i a g r a m O b j e c t K e y & g t ; & l t ; D i a g r a m O b j e c t K e y & g t ; & l t ; K e y & g t ; C o l u m n s \ O b s e r v e d & l t ; / K e y & g t ; & l t ; / D i a g r a m O b j e c t K e y & g t ; & l t ; D i a g r a m O b j e c t K e y & g t ; & l t ; K e y & g t ; C o l u m n s \ E x p e c t e d & l t ; / K e y & g t ; & l t ; / D i a g r a m O b j e c t K e y & g t ; & l t ; D i a g r a m O b j e c t K e y & g t ; & l t ; K e y & g t ; C o l u m n s \ C o l u m n 1 4 & l t ; / K e y & g t ; & l t ; / D i a g r a m O b j e c t K e y & g t ; & l t ; D i a g r a m O b j e c t K e y & g t ; & l t ; K e y & g t ; C o l u m n s \ C o l u m n 5 & 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 i n s u r a n c e ? & l t ; / K e y & g t ; & l t ; / D i a g r a m O b j e c t K e y & g t ; & l t ; D i a g r a m O b j e c t K e y & g t ; & l t ; K e y & g t ; C o l u m n s \ D o   y o u   h a v e   a   s m a r t   p h o n e ? & l t ; / K e y & g t ; & l t ; / D i a g r a m O b j e c t K e y & g t ; & l t ; D i a g r a m O b j e c t K e y & g t ; & l t ; K e y & g t ; L i n k s \ & a m p ; l t ; C o l u m n s \ S u m   o f   R e s p o n d e n t I D   3 & a m p ; g t ; - & a m p ; l t ; M e a s u r e s \ R e s p o n d e n t I D & a m p ; g t ; & l t ; / K e y & g t ; & l t ; / D i a g r a m O b j e c t K e y & g t ; & l t ; D i a g r a m O b j e c t K e y & g t ; & l t ; K e y & g t ; L i n k s \ & a m p ; l t ; C o l u m n s \ S u m   o f   R e s p o n d e n t I D   3 & a m p ; g t ; - & a m p ; l t ; M e a s u r e s \ R e s p o n d e n t I D & a m p ; g t ; \ C O L U M N & l t ; / K e y & g t ; & l t ; / D i a g r a m O b j e c t K e y & g t ; & l t ; D i a g r a m O b j e c t K e y & g t ; & l t ; K e y & g t ; L i n k s \ & a m p ; l t ; C o l u m n s \ S u m   o f   R e s p o n d e n t I D   3 & a m p ; g t ; - & a m p ; l t ; M e a s u r e s \ R e s p o n d e n t I D & a m p ; g t ; \ M E A S U R E & l t ; / K e y & g t ; & l t ; / D i a g r a m O b j e c t K e y & g t ; & l t ; D i a g r a m O b j e c t K e y & g t ; & l t ; K e y & g t ; L i n k s \ & a m p ; l t ; C o l u m n s \ C o u n t   o f   R e s p o n d e n t I D   3 & a m p ; g t ; - & a m p ; l t ; M e a s u r e s \ R e s p o n d e n t I D & a m p ; g t ; & l t ; / K e y & g t ; & l t ; / D i a g r a m O b j e c t K e y & g t ; & l t ; D i a g r a m O b j e c t K e y & g t ; & l t ; K e y & g t ; L i n k s \ & a m p ; l t ; C o l u m n s \ C o u n t   o f   R e s p o n d e n t I D   3 & a m p ; g t ; - & a m p ; l t ; M e a s u r e s \ R e s p o n d e n t I D & a m p ; g t ; \ C O L U M N & l t ; / K e y & g t ; & l t ; / D i a g r a m O b j e c t K e y & g t ; & l t ; D i a g r a m O b j e c t K e y & g t ; & l t ; K e y & g t ; L i n k s \ & a m p ; l t ; C o l u m n s \ C o u n t   o f   R e s p o n d e n t I D   3 & a m p ; g t ; - & a m p ; l t ; M e a s u r e s \ R e s p o n d e n t I D & a m p ; g t ; \ M E A S U R E & l t ; / K e y & g t ; & l t ; / D i a g r a m O b j e c t K e y & g t ; & l t ; D i a g r a m O b j e c t K e y & g t ; & l t ; K e y & g t ; L i n k s \ & a m p ; l t ; C o l u m n s \ S u m   o f   W h a t   i s   y o u r   a g e   3 & a m p ; g t ; - & a m p ; l t ; M e a s u r e s \ W h a t   i s   y o u r   a g e ? & a m p ; g t ; & l t ; / K e y & g t ; & l t ; / D i a g r a m O b j e c t K e y & g t ; & l t ; D i a g r a m O b j e c t K e y & g t ; & l t ; K e y & g t ; L i n k s \ & a m p ; l t ; C o l u m n s \ S u m   o f   W h a t   i s   y o u r   a g e   3 & a m p ; g t ; - & a m p ; l t ; M e a s u r e s \ W h a t   i s   y o u r   a g e ? & a m p ; g t ; \ C O L U M N & l t ; / K e y & g t ; & l t ; / D i a g r a m O b j e c t K e y & g t ; & l t ; D i a g r a m O b j e c t K e y & g t ; & l t ; K e y & g t ; L i n k s \ & a m p ; l t ; C o l u m n s \ S u m   o f   W h a t   i s   y o u r   a g e   3 & a m p ; g t ; - & a m p ; l t ; M e a s u r e s \ W h a t   i s   y o u r   a g e ? & a m p ; g t ; \ M E A S U R E & l t ; / K e y & g t ; & l t ; / D i a g r a m O b j e c t K e y & g t ; & l t ; D i a g r a m O b j e c t K e y & g t ; & l t ; K e y & g t ; L i n k s \ & a m p ; l t ; C o l u m n s \ A v e r a g e   o f   W h a t   i s   y o u r   a g e   3 & a m p ; g t ; - & a m p ; l t ; M e a s u r e s \ W h a t   i s   y o u r   a g e ? & a m p ; g t ; & l t ; / K e y & g t ; & l t ; / D i a g r a m O b j e c t K e y & g t ; & l t ; D i a g r a m O b j e c t K e y & g t ; & l t ; K e y & g t ; L i n k s \ & a m p ; l t ; C o l u m n s \ A v e r a g e   o f   W h a t   i s   y o u r   a g e   3 & a m p ; g t ; - & a m p ; l t ; M e a s u r e s \ W h a t   i s   y o u r   a g e ? & a m p ; g t ; \ C O L U M N & l t ; / K e y & g t ; & l t ; / D i a g r a m O b j e c t K e y & g t ; & l t ; D i a g r a m O b j e c t K e y & g t ; & l t ; K e y & g t ; L i n k s \ & a m p ; l t ; C o l u m n s \ A v e r a g e   o f   W h a t   i s   y o u r   a g e   3 & a m p ; g t ; - & a m p ; l t ; M e a s u r e s \ W h a t   i s   y o u r   a g e ? & a m p ; g t ; \ M E A S U R E & l t ; / K e y & g t ; & l t ; / D i a g r a m O b j e c t K e y & g t ; & l t ; D i a g r a m O b j e c t K e y & g t ; & l t ; K e y & g t ; L i n k s \ & a m p ; l t ; C o l u m n s \ S u m   o f   C u l t u r a l r e l i g i o u s   b e l i e f s 5 & a m p ; g t ; - & a m p ; l t ; M e a s u r e s \ C u l t u r a l / r e l i g i o u s   b e l i e f s 5 & a m p ; g t ; & l t ; / K e y & g t ; & l t ; / D i a g r a m O b j e c t K e y & g t ; & l t ; D i a g r a m O b j e c t K e y & g t ; & l t ; K e y & g t ; L i n k s \ & a m p ; l t ; C o l u m n s \ S u m   o f   C u l t u r a l r e l i g i o u s   b e l i e f s 5 & a m p ; g t ; - & a m p ; l t ; M e a s u r e s \ C u l t u r a l / r e l i g i o u s   b e l i e f s 5 & a m p ; g t ; \ C O L U M N & l t ; / K e y & g t ; & l t ; / D i a g r a m O b j e c t K e y & g t ; & l t ; D i a g r a m O b j e c t K e y & g t ; & l t ; K e y & g t ; L i n k s \ & a m p ; l t ; C o l u m n s \ S u m   o f   C u l t u r a l r e l i g i o u s   b e l i e f s 5 & a m p ; g t ; - & a m p ; l t ; M e a s u r e s \ C u l t u r a l / r e l i g i o u s   b e l i e f s 5 & a m p ; g t ; \ M E A S U R E & l t ; / K e y & g t ; & l t ; / D i a g r a m O b j e c t K e y & g t ; & l t ; D i a g r a m O b j e c t K e y & g t ; & l t ; K e y & g t ; L i n k s \ & a m p ; l t ; C o l u m n s \ S u m   o f   D o n  t   k n o w   h o w   t o   f i n d   d o c t o r s 8 & a m p ; g t ; - & a m p ; l t ; M e a s u r e s \ D o n  t   k n o w   h o w   t o   f i n d   d o c t o r s 8 & a m p ; g t ; & l t ; / K e y & g t ; & l t ; / D i a g r a m O b j e c t K e y & g t ; & l t ; D i a g r a m O b j e c t K e y & g t ; & l t ; K e y & g t ; L i n k s \ & a m p ; l t ; C o l u m n s \ S u m   o f   D o n  t   k n o w   h o w   t o   f i n d   d o c t o r s 8 & a m p ; g t ; - & a m p ; l t ; M e a s u r e s \ D o n  t   k n o w   h o w   t o   f i n d   d o c t o r s 8 & a m p ; g t ; \ C O L U M N & l t ; / K e y & g t ; & l t ; / D i a g r a m O b j e c t K e y & g t ; & l t ; D i a g r a m O b j e c t K e y & g t ; & l t ; K e y & g t ; L i n k s \ & a m p ; l t ; C o l u m n s \ S u m   o f   D o n  t   k n o w   h o w   t o   f i n d   d o c t o r s 8 & a m p ; g t ; - & a m p ; l t ; M e a s u r e s \ D o n  t   k n o w   h o w   t o   f i n d   d o c t o r s 8 & a m p ; g t ; \ M E A S U R E & l t ; / K e y & g t ; & l t ; / D i a g r a m O b j e c t K e y & g t ; & l t ; D i a g r a m O b j e c t K e y & g t ; & l t ; K e y & g t ; L i n k s \ & a m p ; l t ; C o l u m n s \ S u m   o f   D o n  t   u n d e r s t a n d   n e e d   t o   s e e   a   d o c t o r 1 1 & a m p ; g t ; - & a m p ; l t ; M e a s u r e s \ D o n  t   u n d e r s t a n d   n e e d   t o   s e e   a   d o c t o r 1 1 & a m p ; g t ; & l t ; / K e y & g t ; & l t ; / D i a g r a m O b j e c t K e y & g t ; & l t ; D i a g r a m O b j e c t K e y & g t ; & l t ; K e y & g t ; L i n k s \ & a m p ; l t ; C o l u m n s \ S u m   o f   D o n  t   u n d e r s t a n d   n e e d   t o   s e e   a   d o c t o r 1 1 & a m p ; g t ; - & a m p ; l t ; M e a s u r e s \ D o n  t   u n d e r s t a n d   n e e d   t o   s e e   a   d o c t o r 1 1 & a m p ; g t ; \ C O L U M N & l t ; / K e y & g t ; & l t ; / D i a g r a m O b j e c t K e y & g t ; & l t ; D i a g r a m O b j e c t K e y & g t ; & l t ; K e y & g t ; L i n k s \ & a m p ; l t ; C o l u m n s \ S u m   o f   D o n  t   u n d e r s t a n d   n e e d   t o   s e e   a   d o c t o r 1 1 & a m p ; g t ; - & a m p ; l t ; M e a s u r e s \ D o n  t   u n d e r s t a n d   n e e d   t o   s e e   a   d o c t o r 1 1 & a m p ; g t ; \ M E A S U R E & l t ; / K e y & g t ; & l t ; / D i a g r a m O b j e c t K e y & g t ; & l t ; D i a g r a m O b j e c t K e y & g t ; & l t ; K e y & g t ; L i n k s \ & a m p ; l t ; C o l u m n s \ S u m   o f   F e a r   ( e g   n o t   r e a d y   t o   f a c e d i s c u s s   h e a l t h   p r o b l e m ) 1 4 & a m p ; g t ; - & a m p ; l t ; M e a s u r e s \ F e a r   ( e . g .   n o t   r e a d y   t o   f a c e / d i s c u s s   h e a l t h   p r o b l e m ) 1 4 & a m p ; g t ; & l t ; / K e y & g t ; & l t ; / D i a g r a m O b j e c t K e y & g t ; & l t ; D i a g r a m O b j e c t K e y & g t ; & l t ; K e y & g t ; L i n k s \ & a m p ; l t ; C o l u m n s \ S u m   o f   F e a r   ( e g   n o t   r e a d y   t o   f a c e d i s c u s s   h e a l t h   p r o b l e m ) 1 4 & a m p ; g t ; - & a m p ; l t ; M e a s u r e s \ F e a r   ( e . g .   n o t   r e a d y   t o   f a c e / d i s c u s s   h e a l t h   p r o b l e m ) 1 4 & a m p ; g t ; \ C O L U M N & l t ; / K e y & g t ; & l t ; / D i a g r a m O b j e c t K e y & g t ; & l t ; D i a g r a m O b j e c t K e y & g t ; & l t ; K e y & g t ; L i n k s \ & a m p ; l t ; C o l u m n s \ S u m   o f   F e a r   ( e g   n o t   r e a d y   t o   f a c e d i s c u s s   h e a l t h   p r o b l e m ) 1 4 & a m p ; g t ; - & a m p ; l t ; M e a s u r e s \ F e a r   ( e . g .   n o t   r e a d y   t o   f a c e / d i s c u s s   h e a l t h   p r o b l e m ) 1 4 & a m p ; g t ; \ M E A S U R E & l t ; / K e y & g t ; & l t ; / D i a g r a m O b j e c t K e y & g t ; & l t ; D i a g r a m O b j e c t K e y & g t ; & l t ; K e y & g t ; L i n k s \ & a m p ; l t ; C o l u m n s \ S u m   o f   L a c k   o f   a v a i l a b i l i t y   o f   d o c t o r s 6 & a m p ; g t ; - & a m p ; l t ; M e a s u r e s \ L a c k   o f   a v a i l a b i l i t y   o f   d o c t o r s 6 & a m p ; g t ; & l t ; / K e y & g t ; & l t ; / D i a g r a m O b j e c t K e y & g t ; & l t ; D i a g r a m O b j e c t K e y & g t ; & l t ; K e y & g t ; L i n k s \ & a m p ; l t ; C o l u m n s \ S u m   o f   L a c k   o f   a v a i l a b i l i t y   o f   d o c t o r s 6 & a m p ; g t ; - & a m p ; l t ; M e a s u r e s \ L a c k   o f   a v a i l a b i l i t y   o f   d o c t o r s 6 & a m p ; g t ; \ C O L U M N & l t ; / K e y & g t ; & l t ; / D i a g r a m O b j e c t K e y & g t ; & l t ; D i a g r a m O b j e c t K e y & g t ; & l t ; K e y & g t ; L i n k s \ & a m p ; l t ; C o l u m n s \ S u m   o f   L a c k   o f   a v a i l a b i l i t y   o f   d o c t o r s 6 & a m p ; g t ; - & a m p ; l t ; M e a s u r e s \ L a c k   o f   a v a i l a b i l i t y   o f   d o c t o r s 6 & a m p ; g t ; \ M E A S U R E & l t ; / K e y & g t ; & l t ; / D i a g r a m O b j e c t K e y & g t ; & l t ; D i a g r a m O b j e c t K e y & g t ; & l t ; K e y & g t ; L i n k s \ & a m p ; l t ; C o l u m n s \ S u m   o f   L a n g u a g e   b a r r i e r s 9 & a m p ; g t ; - & a m p ; l t ; M e a s u r e s \ L a n g u a g e   b a r r i e r s 9 & a m p ; g t ; & l t ; / K e y & g t ; & l t ; / D i a g r a m O b j e c t K e y & g t ; & l t ; D i a g r a m O b j e c t K e y & g t ; & l t ; K e y & g t ; L i n k s \ & a m p ; l t ; C o l u m n s \ S u m   o f   L a n g u a g e   b a r r i e r s 9 & a m p ; g t ; - & a m p ; l t ; M e a s u r e s \ L a n g u a g e   b a r r i e r s 9 & a m p ; g t ; \ C O L U M N & l t ; / K e y & g t ; & l t ; / D i a g r a m O b j e c t K e y & g t ; & l t ; D i a g r a m O b j e c t K e y & g t ; & l t ; K e y & g t ; L i n k s \ & a m p ; l t ; C o l u m n s \ S u m   o f   L a n g u a g e   b a r r i e r s 9 & a m p ; g t ; - & a m p ; l t ; M e a s u r e s \ L a n g u a g e   b a r r i e r s 9 & a m p ; g t ; \ M E A S U R E & l t ; / K e y & g t ; & l t ; / D i a g r a m O b j e c t K e y & g t ; & l t ; D i a g r a m O b j e c t K e y & g t ; & l t ; K e y & g t ; L i n k s \ & a m p ; l t ; C o l u m n s \ S u m   o f   N o   i n s u r a n c e 1 2 & a m p ; g t ; - & a m p ; l t ; M e a s u r e s \ N o   i n s u r a n c e 1 2 & a m p ; g t ; & l t ; / K e y & g t ; & l t ; / D i a g r a m O b j e c t K e y & g t ; & l t ; D i a g r a m O b j e c t K e y & g t ; & l t ; K e y & g t ; L i n k s \ & a m p ; l t ; C o l u m n s \ S u m   o f   N o   i n s u r a n c e 1 2 & a m p ; g t ; - & a m p ; l t ; M e a s u r e s \ N o   i n s u r a n c e 1 2 & a m p ; g t ; \ C O L U M N & l t ; / K e y & g t ; & l t ; / D i a g r a m O b j e c t K e y & g t ; & l t ; D i a g r a m O b j e c t K e y & g t ; & l t ; K e y & g t ; L i n k s \ & a m p ; l t ; C o l u m n s \ S u m   o f   N o   i n s u r a n c e 1 2 & a m p ; g t ; - & a m p ; l t ; M e a s u r e s \ N o   i n s u r a n c e 1 2 & a m p ; g t ; \ M E A S U R E & l t ; / K e y & g t ; & l t ; / D i a g r a m O b j e c t K e y & g t ; & l t ; D i a g r a m O b j e c t K e y & g t ; & l t ; K e y & g t ; L i n k s \ & a m p ; l t ; C o l u m n s \ S u m   o f   T h e r e   a r e   n o   b a r r i e r s 1 0 & a m p ; g t ; - & a m p ; l t ; M e a s u r e s \ T h e r e   a r e   n o   b a r r i e r s 1 0 & a m p ; g t ; & l t ; / K e y & g t ; & l t ; / D i a g r a m O b j e c t K e y & g t ; & l t ; D i a g r a m O b j e c t K e y & g t ; & l t ; K e y & g t ; L i n k s \ & a m p ; l t ; C o l u m n s \ S u m   o f   T h e r e   a r e   n o   b a r r i e r s 1 0 & a m p ; g t ; - & a m p ; l t ; M e a s u r e s \ T h e r e   a r e   n o   b a r r i e r s 1 0 & a m p ; g t ; \ C O L U M N & l t ; / K e y & g t ; & l t ; / D i a g r a m O b j e c t K e y & g t ; & l t ; D i a g r a m O b j e c t K e y & g t ; & l t ; K e y & g t ; L i n k s \ & a m p ; l t ; C o l u m n s \ S u m   o f   T h e r e   a r e   n o   b a r r i e r s 1 0 & a m p ; g t ; - & a m p ; l t ; M e a s u r e s \ T h e r e   a r e   n o   b a r r i e r s 1 0 & a m p ; g t ; \ M E A S U R E & l t ; / K e y & g t ; & l t ; / D i a g r a m O b j e c t K e y & g t ; & l t ; D i a g r a m O b j e c t K e y & g t ; & l t ; K e y & g t ; L i n k s \ & a m p ; l t ; C o l u m n s \ S u m   o f   T r a n s p o r t a t i o n 1 3 & a m p ; g t ; - & a m p ; l t ; M e a s u r e s \ T r a n s p o r t a t i o n 1 3 & a m p ; g t ; & l t ; / K e y & g t ; & l t ; / D i a g r a m O b j e c t K e y & g t ; & l t ; D i a g r a m O b j e c t K e y & g t ; & l t ; K e y & g t ; L i n k s \ & a m p ; l t ; C o l u m n s \ S u m   o f   T r a n s p o r t a t i o n 1 3 & a m p ; g t ; - & a m p ; l t ; M e a s u r e s \ T r a n s p o r t a t i o n 1 3 & a m p ; g t ; \ C O L U M N & l t ; / K e y & g t ; & l t ; / D i a g r a m O b j e c t K e y & g t ; & l t ; D i a g r a m O b j e c t K e y & g t ; & l t ; K e y & g t ; L i n k s \ & a m p ; l t ; C o l u m n s \ S u m   o f   T r a n s p o r t a t i o n 1 3 & a m p ; g t ; - & a m p ; l t ; M e a s u r e s \ T r a n s p o r t a t i o n 1 3 & a m p ; g t ; \ M E A S U R E & l t ; / K e y & g t ; & l t ; / D i a g r a m O b j e c t K e y & g t ; & l t ; D i a g r a m O b j e c t K e y & g t ; & l t ; K e y & g t ; L i n k s \ & a m p ; l t ; C o l u m n s \ S u m   o f   U n a b l e   t o   p a y   c o - p a y s d e d u c t i b l e s 7 & a m p ; g t ; - & a m p ; l t ; M e a s u r e s \ U n a b l e   t o   p a y   c o - p a y s / d e d u c t i b l e s 7 & a m p ; g t ; & l t ; / K e y & g t ; & l t ; / D i a g r a m O b j e c t K e y & g t ; & l t ; D i a g r a m O b j e c t K e y & g t ; & l t ; K e y & g t ; L i n k s \ & a m p ; l t ; C o l u m n s \ S u m   o f   U n a b l e   t o   p a y   c o - p a y s d e d u c t i b l e s 7 & a m p ; g t ; - & a m p ; l t ; M e a s u r e s \ U n a b l e   t o   p a y   c o - p a y s / d e d u c t i b l e s 7 & a m p ; g t ; \ C O L U M N & l t ; / K e y & g t ; & l t ; / D i a g r a m O b j e c t K e y & g t ; & l t ; D i a g r a m O b j e c t K e y & g t ; & l t ; K e y & g t ; L i n k s \ & a m p ; l t ; C o l u m n s \ S u m   o f   U n a b l e   t o   p a y   c o - p a y s d e d u c t i b l e s 7 & a m p ; g t ; - & a m p ; l t ; M e a s u r e s \ U n a b l e   t o   p a y   c o - p a y s / d e d u c t i b l e s 7 & 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  3 & l t ; / K e y & g t ; & l t ; / a : K e y & g t ; & l t ; a : V a l u e   i : t y p e = " M e a s u r e G r i d N o d e V i e w S t a t e " & g t ; & l t ; L a y e d O u t & g t ; t r u e & l t ; / L a y e d O u t & g t ; & l t ; W a s U I I n v i s i b l e & g t ; t r u e & l t ; / W a s U I I n v i s i b l e & g t ; & l t ; / a : V a l u e & g t ; & l t ; / a : K e y V a l u e O f D i a g r a m O b j e c t K e y a n y T y p e z b w N T n L X & g t ; & l t ; a : K e y V a l u e O f D i a g r a m O b j e c t K e y a n y T y p e z b w N T n L X & g t ; & l t ; a : K e y & g t ; & l t ; K e y & g t ; M e a s u r e s \ S u m   o f   R e s p o n d e n t I D   3 \ T a g I n f o \ F o r m u l a & l t ; / K e y & g t ; & l t ; / a : K e y & g t ; & l t ; a : V a l u e   i : t y p e = " M e a s u r e G r i d V i e w S t a t e I D i a g r a m T a g A d d i t i o n a l I n f o " / & g t ; & l t ; / a : K e y V a l u e O f D i a g r a m O b j e c t K e y a n y T y p e z b w N T n L X & g t ; & l t ; a : K e y V a l u e O f D i a g r a m O b j e c t K e y a n y T y p e z b w N T n L X & g t ; & l t ; a : K e y & g t ; & l t ; K e y & g t ; M e a s u r e s \ S u m   o f   R e s p o n d e n t I D   3 \ T a g I n f o \ V a l u e & l t ; / K e y & g t ; & l t ; / a : K e y & g t ; & l t ; a : V a l u e   i : t y p e = " M e a s u r e G r i d V i e w S t a t e I D i a g r a m T a g A d d i t i o n a l I n f o " / & g t ; & l t ; / a : K e y V a l u e O f D i a g r a m O b j e c t K e y a n y T y p e z b w N T n L X & g t ; & l t ; a : K e y V a l u e O f D i a g r a m O b j e c t K e y a n y T y p e z b w N T n L X & g t ; & l t ; a : K e y & g t ; & l t ; K e y & g t ; M e a s u r e s \ C o u n t   o f   R e s p o n d e n t I D   3 & l t ; / K e y & g t ; & l t ; / a : K e y & g t ; & l t ; a : V a l u e   i : t y p e = " M e a s u r e G r i d N o d e V i e w S t a t e " & g t ; & l t ; L a y e d O u t & g t ; t r u e & l t ; / L a y e d O u t & g t ; & l t ; W a s U I I n v i s i b l e & g t ; t r u e & l t ; / W a s U I I n v i s i b l e & g t ; & l t ; / a : V a l u e & g t ; & l t ; / a : K e y V a l u e O f D i a g r a m O b j e c t K e y a n y T y p e z b w N T n L X & g t ; & l t ; a : K e y V a l u e O f D i a g r a m O b j e c t K e y a n y T y p e z b w N T n L X & g t ; & l t ; a : K e y & g t ; & l t ; K e y & g t ; M e a s u r e s \ C o u n t   o f   R e s p o n d e n t I D   3 \ T a g I n f o \ F o r m u l a & l t ; / K e y & g t ; & l t ; / a : K e y & g t ; & l t ; a : V a l u e   i : t y p e = " M e a s u r e G r i d V i e w S t a t e I D i a g r a m T a g A d d i t i o n a l I n f o " / & g t ; & l t ; / a : K e y V a l u e O f D i a g r a m O b j e c t K e y a n y T y p e z b w N T n L X & g t ; & l t ; a : K e y V a l u e O f D i a g r a m O b j e c t K e y a n y T y p e z b w N T n L X & g t ; & l t ; a : K e y & g t ; & l t ; K e y & g t ; M e a s u r e s \ C o u n t   o f   R e s p o n d e n t I D   3 \ T a g I n f o \ V a l u e & l t ; / K e y & g t ; & l t ; / a : K e y & g t ; & l t ; a : V a l u e   i : t y p e = " M e a s u r e G r i d V i e w S t a t e I D i a g r a m T a g A d d i t i o n a l I n f o " / & g t ; & l t ; / a : K e y V a l u e O f D i a g r a m O b j e c t K e y a n y T y p e z b w N T n L X & g t ; & l t ; a : K e y V a l u e O f D i a g r a m O b j e c t K e y a n y T y p e z b w N T n L X & g t ; & l t ; a : K e y & g t ; & l t ; K e y & g t ; M e a s u r e s \ S u m   o f   W h a t   i s   y o u r   a g e   3 & l t ; / K e y & g t ; & l t ; / a : K e y & g t ; & l t ; a : V a l u e   i : t y p e = " M e a s u r e G r i d N o d e V i e w S t a t e " & g t ; & l t ; C o l u m n & g t ; 3 2 & l t ; / C o l u m n & g t ; & l t ; L a y e d O u t & g t ; t r u e & l t ; / L a y e d O u t & g t ; & l t ; W a s U I I n v i s i b l e & g t ; t r u e & l t ; / W a s U I I n v i s i b l e & g t ; & l t ; / a : V a l u e & g t ; & l t ; / a : K e y V a l u e O f D i a g r a m O b j e c t K e y a n y T y p e z b w N T n L X & g t ; & l t ; a : K e y V a l u e O f D i a g r a m O b j e c t K e y a n y T y p e z b w N T n L X & g t ; & l t ; a : K e y & g t ; & l t ; K e y & g t ; M e a s u r e s \ S u m   o f   W h a t   i s   y o u r   a g e   3 \ T a g I n f o \ F o r m u l a & l t ; / K e y & g t ; & l t ; / a : K e y & g t ; & l t ; a : V a l u e   i : t y p e = " M e a s u r e G r i d V i e w S t a t e I D i a g r a m T a g A d d i t i o n a l I n f o " / & g t ; & l t ; / a : K e y V a l u e O f D i a g r a m O b j e c t K e y a n y T y p e z b w N T n L X & g t ; & l t ; a : K e y V a l u e O f D i a g r a m O b j e c t K e y a n y T y p e z b w N T n L X & g t ; & l t ; a : K e y & g t ; & l t ; K e y & g t ; M e a s u r e s \ S u m   o f   W h a t   i s   y o u r   a g e   3 \ T a g I n f o \ V a l u e & l t ; / K e y & g t ; & l t ; / a : K e y & g t ; & l t ; a : V a l u e   i : t y p e = " M e a s u r e G r i d V i e w S t a t e I D i a g r a m T a g A d d i t i o n a l I n f o " / & g t ; & l t ; / a : K e y V a l u e O f D i a g r a m O b j e c t K e y a n y T y p e z b w N T n L X & g t ; & l t ; a : K e y V a l u e O f D i a g r a m O b j e c t K e y a n y T y p e z b w N T n L X & g t ; & l t ; a : K e y & g t ; & l t ; K e y & g t ; M e a s u r e s \ A v e r a g e   o f   W h a t   i s   y o u r   a g e   3 & l t ; / K e y & g t ; & l t ; / a : K e y & g t ; & l t ; a : V a l u e   i : t y p e = " M e a s u r e G r i d N o d e V i e w S t a t e " & g t ; & l t ; C o l u m n & g t ; 3 2 & l t ; / C o l u m n & g t ; & l t ; L a y e d O u t & g t ; t r u e & l t ; / L a y e d O u t & g t ; & l t ; W a s U I I n v i s i b l e & g t ; t r u e & l t ; / W a s U I I n v i s i b l e & g t ; & l t ; / a : V a l u e & g t ; & l t ; / a : K e y V a l u e O f D i a g r a m O b j e c t K e y a n y T y p e z b w N T n L X & g t ; & l t ; a : K e y V a l u e O f D i a g r a m O b j e c t K e y a n y T y p e z b w N T n L X & g t ; & l t ; a : K e y & g t ; & l t ; K e y & g t ; M e a s u r e s \ A v e r a g e   o f   W h a t   i s   y o u r   a g e   3 \ T a g I n f o \ F o r m u l a & l t ; / K e y & g t ; & l t ; / a : K e y & g t ; & l t ; a : V a l u e   i : t y p e = " M e a s u r e G r i d V i e w S t a t e I D i a g r a m T a g A d d i t i o n a l I n f o " / & g t ; & l t ; / a : K e y V a l u e O f D i a g r a m O b j e c t K e y a n y T y p e z b w N T n L X & g t ; & l t ; a : K e y V a l u e O f D i a g r a m O b j e c t K e y a n y T y p e z b w N T n L X & g t ; & l t ; a : K e y & g t ; & l t ; K e y & g t ; M e a s u r e s \ A v e r a g e   o f   W h a t   i s   y o u r   a g e   3 \ T a g I n f o \ V a l u e & l t ; / K e y & g t ; & l t ; / a : K e y & g t ; & l t ; a : V a l u e   i : t y p e = " M e a s u r e G r i d V i e w S t a t e I D i a g r a m T a g A d d i t i o n a l I n f o " / & g t ; & l t ; / a : K e y V a l u e O f D i a g r a m O b j e c t K e y a n y T y p e z b w N T n L X & g t ; & l t ; a : K e y V a l u e O f D i a g r a m O b j e c t K e y a n y T y p e z b w N T n L X & g t ; & l t ; a : K e y & g t ; & l t ; K e y & g t ; M e a s u r e s \ S u m   o f   C u l t u r a l r e l i g i o u s   b e l i e f s 5 & l t ; / K e y & g t ; & l t ; / a : K e y & g t ; & l t ; a : V a l u e   i : t y p e = " M e a s u r e G r i d N o d e V i e w S t a t e " & g t ; & l t ; C o l u m n & g t ; 1 5 & l t ; / C o l u m n & g t ; & l t ; L a y e d O u t & g t ; t r u e & l t ; / L a y e d O u t & g t ; & l t ; W a s U I I n v i s i b l e & g t ; t r u e & l t ; / W a s U I I n v i s i b l e & g t ; & l t ; / a : V a l u e & g t ; & l t ; / a : K e y V a l u e O f D i a g r a m O b j e c t K e y a n y T y p e z b w N T n L X & g t ; & l t ; a : K e y V a l u e O f D i a g r a m O b j e c t K e y a n y T y p e z b w N T n L X & g t ; & l t ; a : K e y & g t ; & l t ; K e y & g t ; M e a s u r e s \ S u m   o f   C u l t u r a l r e l i g i o u s   b e l i e f s 5 \ T a g I n f o \ F o r m u l a & l t ; / K e y & g t ; & l t ; / a : K e y & g t ; & l t ; a : V a l u e   i : t y p e = " M e a s u r e G r i d V i e w S t a t e I D i a g r a m T a g A d d i t i o n a l I n f o " / & g t ; & l t ; / a : K e y V a l u e O f D i a g r a m O b j e c t K e y a n y T y p e z b w N T n L X & g t ; & l t ; a : K e y V a l u e O f D i a g r a m O b j e c t K e y a n y T y p e z b w N T n L X & g t ; & l t ; a : K e y & g t ; & l t ; K e y & g t ; M e a s u r e s \ S u m   o f   C u l t u r a l r e l i g i o u s   b e l i e f s 5 \ T a g I n f o \ V a l u e & l t ; / K e y & g t ; & l t ; / a : K e y & g t ; & l t ; a : V a l u e   i : t y p e = " M e a s u r e G r i d V i e w S t a t e I D i a g r a m T a g A d d i t i o n a l I n f o " / & g t ; & l t ; / a : K e y V a l u e O f D i a g r a m O b j e c t K e y a n y T y p e z b w N T n L X & g t ; & l t ; a : K e y V a l u e O f D i a g r a m O b j e c t K e y a n y T y p e z b w N T n L X & g t ; & l t ; a : K e y & g t ; & l t ; K e y & g t ; M e a s u r e s \ S u m   o f   D o n  t   k n o w   h o w   t o   f i n d   d o c t o r s 8 & l t ; / K e y & g t ; & l t ; / a : K e y & g t ; & l t ; a : V a l u e   i : t y p e = " M e a s u r e G r i d N o d e V i e w S t a t e " & g t ; & l t ; C o l u m n & g t ; 1 8 & l t ; / C o l u m n & g t ; & l t ; L a y e d O u t & g t ; t r u e & l t ; / L a y e d O u t & g t ; & l t ; W a s U I I n v i s i b l e & g t ; t r u e & l t ; / W a s U I I n v i s i b l e & g t ; & l t ; / a : V a l u e & g t ; & l t ; / a : K e y V a l u e O f D i a g r a m O b j e c t K e y a n y T y p e z b w N T n L X & g t ; & l t ; a : K e y V a l u e O f D i a g r a m O b j e c t K e y a n y T y p e z b w N T n L X & g t ; & l t ; a : K e y & g t ; & l t ; K e y & g t ; M e a s u r e s \ S u m   o f   D o n  t   k n o w   h o w   t o   f i n d   d o c t o r s 8 \ T a g I n f o \ F o r m u l a & l t ; / K e y & g t ; & l t ; / a : K e y & g t ; & l t ; a : V a l u e   i : t y p e = " M e a s u r e G r i d V i e w S t a t e I D i a g r a m T a g A d d i t i o n a l I n f o " / & g t ; & l t ; / a : K e y V a l u e O f D i a g r a m O b j e c t K e y a n y T y p e z b w N T n L X & g t ; & l t ; a : K e y V a l u e O f D i a g r a m O b j e c t K e y a n y T y p e z b w N T n L X & g t ; & l t ; a : K e y & g t ; & l t ; K e y & g t ; M e a s u r e s \ S u m   o f   D o n  t   k n o w   h o w   t o   f i n d   d o c t o r s 8 \ T a g I n f o \ V a l u e & l t ; / K e y & g t ; & l t ; / a : K e y & g t ; & l t ; a : V a l u e   i : t y p e = " M e a s u r e G r i d V i e w S t a t e I D i a g r a m T a g A d d i t i o n a l I n f o " / & g t ; & l t ; / a : K e y V a l u e O f D i a g r a m O b j e c t K e y a n y T y p e z b w N T n L X & g t ; & l t ; a : K e y V a l u e O f D i a g r a m O b j e c t K e y a n y T y p e z b w N T n L X & g t ; & l t ; a : K e y & g t ; & l t ; K e y & g t ; M e a s u r e s \ S u m   o f   D o n  t   u n d e r s t a n d   n e e d   t o   s e e   a   d o c t o r 1 1 & l t ; / K e y & g t ; & l t ; / a : K e y & g t ; & l t ; a : V a l u e   i : t y p e = " M e a s u r e G r i d N o d e V i e w S t a t e " & g t ; & l t ; C o l u m n & g t ; 2 1 & l t ; / C o l u m n & g t ; & l t ; L a y e d O u t & g t ; t r u e & l t ; / L a y e d O u t & g t ; & l t ; W a s U I I n v i s i b l e & g t ; t r u e & l t ; / W a s U I I n v i s i b l e & g t ; & l t ; / a : V a l u e & g t ; & l t ; / a : K e y V a l u e O f D i a g r a m O b j e c t K e y a n y T y p e z b w N T n L X & g t ; & l t ; a : K e y V a l u e O f D i a g r a m O b j e c t K e y a n y T y p e z b w N T n L X & g t ; & l t ; a : K e y & g t ; & l t ; K e y & g t ; M e a s u r e s \ S u m   o f   D o n  t   u n d e r s t a n d   n e e d   t o   s e e   a   d o c t o r 1 1 \ T a g I n f o \ F o r m u l a & l t ; / K e y & g t ; & l t ; / a : K e y & g t ; & l t ; a : V a l u e   i : t y p e = " M e a s u r e G r i d V i e w S t a t e I D i a g r a m T a g A d d i t i o n a l I n f o " / & g t ; & l t ; / a : K e y V a l u e O f D i a g r a m O b j e c t K e y a n y T y p e z b w N T n L X & g t ; & l t ; a : K e y V a l u e O f D i a g r a m O b j e c t K e y a n y T y p e z b w N T n L X & g t ; & l t ; a : K e y & g t ; & l t ; K e y & g t ; M e a s u r e s \ S u m   o f   D o n  t   u n d e r s t a n d   n e e d   t o   s e e   a   d o c t o r 1 1 \ T a g I n f o \ V a l u e & l t ; / K e y & g t ; & l t ; / a : K e y & g t ; & l t ; a : V a l u e   i : t y p e = " M e a s u r e G r i d V i e w S t a t e I D i a g r a m T a g A d d i t i o n a l I n f o " / & g t ; & l t ; / a : K e y V a l u e O f D i a g r a m O b j e c t K e y a n y T y p e z b w N T n L X & g t ; & l t ; a : K e y V a l u e O f D i a g r a m O b j e c t K e y a n y T y p e z b w N T n L X & g t ; & l t ; a : K e y & g t ; & l t ; K e y & g t ; M e a s u r e s \ S u m   o f   F e a r   ( e g   n o t   r e a d y   t o   f a c e d i s c u s s   h e a l t h   p r o b l e m ) 1 4 & l t ; / K e y & g t ; & l t ; / a : K e y & g t ; & l t ; a : V a l u e   i : t y p e = " M e a s u r e G r i d N o d e V i e w S t a t e " & g t ; & l t ; C o l u m n & g t ; 2 4 & l t ; / C o l u m n & g t ; & l t ; L a y e d O u t & g t ; t r u e & l t ; / L a y e d O u t & g t ; & l t ; W a s U I I n v i s i b l e & g t ; t r u e & l t ; / W a s U I I n v i s i b l e & g t ; & l t ; / a : V a l u e & g t ; & l t ; / a : K e y V a l u e O f D i a g r a m O b j e c t K e y a n y T y p e z b w N T n L X & g t ; & l t ; a : K e y V a l u e O f D i a g r a m O b j e c t K e y a n y T y p e z b w N T n L X & g t ; & l t ; a : K e y & g t ; & l t ; K e y & g t ; M e a s u r e s \ S u m   o f   F e a r   ( e g   n o t   r e a d y   t o   f a c e d i s c u s s   h e a l t h   p r o b l e m ) 1 4 \ T a g I n f o \ F o r m u l a & l t ; / K e y & g t ; & l t ; / a : K e y & g t ; & l t ; a : V a l u e   i : t y p e = " M e a s u r e G r i d V i e w S t a t e I D i a g r a m T a g A d d i t i o n a l I n f o " / & g t ; & l t ; / a : K e y V a l u e O f D i a g r a m O b j e c t K e y a n y T y p e z b w N T n L X & g t ; & l t ; a : K e y V a l u e O f D i a g r a m O b j e c t K e y a n y T y p e z b w N T n L X & g t ; & l t ; a : K e y & g t ; & l t ; K e y & g t ; M e a s u r e s \ S u m   o f   F e a r   ( e g   n o t   r e a d y   t o   f a c e d i s c u s s   h e a l t h   p r o b l e m ) 1 4 \ T a g I n f o \ V a l u e & l t ; / K e y & g t ; & l t ; / a : K e y & g t ; & l t ; a : V a l u e   i : t y p e = " M e a s u r e G r i d V i e w S t a t e I D i a g r a m T a g A d d i t i o n a l I n f o " / & g t ; & l t ; / a : K e y V a l u e O f D i a g r a m O b j e c t K e y a n y T y p e z b w N T n L X & g t ; & l t ; a : K e y V a l u e O f D i a g r a m O b j e c t K e y a n y T y p e z b w N T n L X & g t ; & l t ; a : K e y & g t ; & l t ; K e y & g t ; M e a s u r e s \ S u m   o f   L a c k   o f   a v a i l a b i l i t y   o f   d o c t o r s 6 & l t ; / K e y & g t ; & l t ; / a : K e y & g t ; & l t ; a : V a l u e   i : t y p e = " M e a s u r e G r i d N o d e V i e w S t a t e " & g t ; & l t ; C o l u m n & g t ; 1 6 & l t ; / C o l u m n & g t ; & l t ; L a y e d O u t & g t ; t r u e & l t ; / L a y e d O u t & g t ; & l t ; W a s U I I n v i s i b l e & g t ; t r u e & l t ; / W a s U I I n v i s i b l e & g t ; & l t ; / a : V a l u e & g t ; & l t ; / a : K e y V a l u e O f D i a g r a m O b j e c t K e y a n y T y p e z b w N T n L X & g t ; & l t ; a : K e y V a l u e O f D i a g r a m O b j e c t K e y a n y T y p e z b w N T n L X & g t ; & l t ; a : K e y & g t ; & l t ; K e y & g t ; M e a s u r e s \ S u m   o f   L a c k   o f   a v a i l a b i l i t y   o f   d o c t o r s 6 \ T a g I n f o \ F o r m u l a & l t ; / K e y & g t ; & l t ; / a : K e y & g t ; & l t ; a : V a l u e   i : t y p e = " M e a s u r e G r i d V i e w S t a t e I D i a g r a m T a g A d d i t i o n a l I n f o " / & g t ; & l t ; / a : K e y V a l u e O f D i a g r a m O b j e c t K e y a n y T y p e z b w N T n L X & g t ; & l t ; a : K e y V a l u e O f D i a g r a m O b j e c t K e y a n y T y p e z b w N T n L X & g t ; & l t ; a : K e y & g t ; & l t ; K e y & g t ; M e a s u r e s \ S u m   o f   L a c k   o f   a v a i l a b i l i t y   o f   d o c t o r s 6 \ T a g I n f o \ V a l u e & l t ; / K e y & g t ; & l t ; / a : K e y & g t ; & l t ; a : V a l u e   i : t y p e = " M e a s u r e G r i d V i e w S t a t e I D i a g r a m T a g A d d i t i o n a l I n f o " / & g t ; & l t ; / a : K e y V a l u e O f D i a g r a m O b j e c t K e y a n y T y p e z b w N T n L X & g t ; & l t ; a : K e y V a l u e O f D i a g r a m O b j e c t K e y a n y T y p e z b w N T n L X & g t ; & l t ; a : K e y & g t ; & l t ; K e y & g t ; M e a s u r e s \ S u m   o f   L a n g u a g e   b a r r i e r s 9 & l t ; / K e y & g t ; & l t ; / a : K e y & g t ; & l t ; a : V a l u e   i : t y p e = " M e a s u r e G r i d N o d e V i e w S t a t e " & g t ; & l t ; C o l u m n & g t ; 1 9 & l t ; / C o l u m n & g t ; & l t ; L a y e d O u t & g t ; t r u e & l t ; / L a y e d O u t & g t ; & l t ; W a s U I I n v i s i b l e & g t ; t r u e & l t ; / W a s U I I n v i s i b l e & g t ; & l t ; / a : V a l u e & g t ; & l t ; / a : K e y V a l u e O f D i a g r a m O b j e c t K e y a n y T y p e z b w N T n L X & g t ; & l t ; a : K e y V a l u e O f D i a g r a m O b j e c t K e y a n y T y p e z b w N T n L X & g t ; & l t ; a : K e y & g t ; & l t ; K e y & g t ; M e a s u r e s \ S u m   o f   L a n g u a g e   b a r r i e r s 9 \ T a g I n f o \ F o r m u l a & l t ; / K e y & g t ; & l t ; / a : K e y & g t ; & l t ; a : V a l u e   i : t y p e = " M e a s u r e G r i d V i e w S t a t e I D i a g r a m T a g A d d i t i o n a l I n f o " / & g t ; & l t ; / a : K e y V a l u e O f D i a g r a m O b j e c t K e y a n y T y p e z b w N T n L X & g t ; & l t ; a : K e y V a l u e O f D i a g r a m O b j e c t K e y a n y T y p e z b w N T n L X & g t ; & l t ; a : K e y & g t ; & l t ; K e y & g t ; M e a s u r e s \ S u m   o f   L a n g u a g e   b a r r i e r s 9 \ T a g I n f o \ V a l u e & l t ; / K e y & g t ; & l t ; / a : K e y & g t ; & l t ; a : V a l u e   i : t y p e = " M e a s u r e G r i d V i e w S t a t e I D i a g r a m T a g A d d i t i o n a l I n f o " / & g t ; & l t ; / a : K e y V a l u e O f D i a g r a m O b j e c t K e y a n y T y p e z b w N T n L X & g t ; & l t ; a : K e y V a l u e O f D i a g r a m O b j e c t K e y a n y T y p e z b w N T n L X & g t ; & l t ; a : K e y & g t ; & l t ; K e y & g t ; M e a s u r e s \ S u m   o f   N o   i n s u r a n c e 1 2 & l t ; / K e y & g t ; & l t ; / a : K e y & g t ; & l t ; a : V a l u e   i : t y p e = " M e a s u r e G r i d N o d e V i e w S t a t e " & g t ; & l t ; C o l u m n & g t ; 2 2 & l t ; / C o l u m n & g t ; & l t ; L a y e d O u t & g t ; t r u e & l t ; / L a y e d O u t & g t ; & l t ; W a s U I I n v i s i b l e & g t ; t r u e & l t ; / W a s U I I n v i s i b l e & g t ; & l t ; / a : V a l u e & g t ; & l t ; / a : K e y V a l u e O f D i a g r a m O b j e c t K e y a n y T y p e z b w N T n L X & g t ; & l t ; a : K e y V a l u e O f D i a g r a m O b j e c t K e y a n y T y p e z b w N T n L X & g t ; & l t ; a : K e y & g t ; & l t ; K e y & g t ; M e a s u r e s \ S u m   o f   N o   i n s u r a n c e 1 2 \ T a g I n f o \ F o r m u l a & l t ; / K e y & g t ; & l t ; / a : K e y & g t ; & l t ; a : V a l u e   i : t y p e = " M e a s u r e G r i d V i e w S t a t e I D i a g r a m T a g A d d i t i o n a l I n f o " / & g t ; & l t ; / a : K e y V a l u e O f D i a g r a m O b j e c t K e y a n y T y p e z b w N T n L X & g t ; & l t ; a : K e y V a l u e O f D i a g r a m O b j e c t K e y a n y T y p e z b w N T n L X & g t ; & l t ; a : K e y & g t ; & l t ; K e y & g t ; M e a s u r e s \ S u m   o f   N o   i n s u r a n c e 1 2 \ T a g I n f o \ V a l u e & l t ; / K e y & g t ; & l t ; / a : K e y & g t ; & l t ; a : V a l u e   i : t y p e = " M e a s u r e G r i d V i e w S t a t e I D i a g r a m T a g A d d i t i o n a l I n f o " / & g t ; & l t ; / a : K e y V a l u e O f D i a g r a m O b j e c t K e y a n y T y p e z b w N T n L X & g t ; & l t ; a : K e y V a l u e O f D i a g r a m O b j e c t K e y a n y T y p e z b w N T n L X & g t ; & l t ; a : K e y & g t ; & l t ; K e y & g t ; M e a s u r e s \ S u m   o f   T h e r e   a r e   n o   b a r r i e r s 1 0 & l t ; / K e y & g t ; & l t ; / a : K e y & g t ; & l t ; a : V a l u e   i : t y p e = " M e a s u r e G r i d N o d e V i e w S t a t e " & g t ; & l t ; C o l u m n & g t ; 2 0 & l t ; / C o l u m n & g t ; & l t ; L a y e d O u t & g t ; t r u e & l t ; / L a y e d O u t & g t ; & l t ; W a s U I I n v i s i b l e & g t ; t r u e & l t ; / W a s U I I n v i s i b l e & g t ; & l t ; / a : V a l u e & g t ; & l t ; / a : K e y V a l u e O f D i a g r a m O b j e c t K e y a n y T y p e z b w N T n L X & g t ; & l t ; a : K e y V a l u e O f D i a g r a m O b j e c t K e y a n y T y p e z b w N T n L X & g t ; & l t ; a : K e y & g t ; & l t ; K e y & g t ; M e a s u r e s \ S u m   o f   T h e r e   a r e   n o   b a r r i e r s 1 0 \ T a g I n f o \ F o r m u l a & l t ; / K e y & g t ; & l t ; / a : K e y & g t ; & l t ; a : V a l u e   i : t y p e = " M e a s u r e G r i d V i e w S t a t e I D i a g r a m T a g A d d i t i o n a l I n f o " / & g t ; & l t ; / a : K e y V a l u e O f D i a g r a m O b j e c t K e y a n y T y p e z b w N T n L X & g t ; & l t ; a : K e y V a l u e O f D i a g r a m O b j e c t K e y a n y T y p e z b w N T n L X & g t ; & l t ; a : K e y & g t ; & l t ; K e y & g t ; M e a s u r e s \ S u m   o f   T h e r e   a r e   n o   b a r r i e r s 1 0 \ T a g I n f o \ V a l u e & l t ; / K e y & g t ; & l t ; / a : K e y & g t ; & l t ; a : V a l u e   i : t y p e = " M e a s u r e G r i d V i e w S t a t e I D i a g r a m T a g A d d i t i o n a l I n f o " / & g t ; & l t ; / a : K e y V a l u e O f D i a g r a m O b j e c t K e y a n y T y p e z b w N T n L X & g t ; & l t ; a : K e y V a l u e O f D i a g r a m O b j e c t K e y a n y T y p e z b w N T n L X & g t ; & l t ; a : K e y & g t ; & l t ; K e y & g t ; M e a s u r e s \ S u m   o f   T r a n s p o r t a t i o n 1 3 & l t ; / K e y & g t ; & l t ; / a : K e y & g t ; & l t ; a : V a l u e   i : t y p e = " M e a s u r e G r i d N o d e V i e w S t a t e " & g t ; & l t ; C o l u m n & g t ; 2 3 & l t ; / C o l u m n & g t ; & l t ; L a y e d O u t & g t ; t r u e & l t ; / L a y e d O u t & g t ; & l t ; W a s U I I n v i s i b l e & g t ; t r u e & l t ; / W a s U I I n v i s i b l e & g t ; & l t ; / a : V a l u e & g t ; & l t ; / a : K e y V a l u e O f D i a g r a m O b j e c t K e y a n y T y p e z b w N T n L X & g t ; & l t ; a : K e y V a l u e O f D i a g r a m O b j e c t K e y a n y T y p e z b w N T n L X & g t ; & l t ; a : K e y & g t ; & l t ; K e y & g t ; M e a s u r e s \ S u m   o f   T r a n s p o r t a t i o n 1 3 \ T a g I n f o \ F o r m u l a & l t ; / K e y & g t ; & l t ; / a : K e y & g t ; & l t ; a : V a l u e   i : t y p e = " M e a s u r e G r i d V i e w S t a t e I D i a g r a m T a g A d d i t i o n a l I n f o " / & g t ; & l t ; / a : K e y V a l u e O f D i a g r a m O b j e c t K e y a n y T y p e z b w N T n L X & g t ; & l t ; a : K e y V a l u e O f D i a g r a m O b j e c t K e y a n y T y p e z b w N T n L X & g t ; & l t ; a : K e y & g t ; & l t ; K e y & g t ; M e a s u r e s \ S u m   o f   T r a n s p o r t a t i o n 1 3 \ T a g I n f o \ V a l u e & l t ; / K e y & g t ; & l t ; / a : K e y & g t ; & l t ; a : V a l u e   i : t y p e = " M e a s u r e G r i d V i e w S t a t e I D i a g r a m T a g A d d i t i o n a l I n f o " / & g t ; & l t ; / a : K e y V a l u e O f D i a g r a m O b j e c t K e y a n y T y p e z b w N T n L X & g t ; & l t ; a : K e y V a l u e O f D i a g r a m O b j e c t K e y a n y T y p e z b w N T n L X & g t ; & l t ; a : K e y & g t ; & l t ; K e y & g t ; M e a s u r e s \ S u m   o f   U n a b l e   t o   p a y   c o - p a y s d e d u c t i b l e s 7 & l t ; / K e y & g t ; & l t ; / a : K e y & g t ; & l t ; a : V a l u e   i : t y p e = " M e a s u r e G r i d N o d e V i e w S t a t e " & g t ; & l t ; C o l u m n & g t ; 1 7 & l t ; / C o l u m n & g t ; & l t ; L a y e d O u t & g t ; t r u e & l t ; / L a y e d O u t & g t ; & l t ; W a s U I I n v i s i b l e & g t ; t r u e & l t ; / W a s U I I n v i s i b l e & g t ; & l t ; / a : V a l u e & g t ; & l t ; / a : K e y V a l u e O f D i a g r a m O b j e c t K e y a n y T y p e z b w N T n L X & g t ; & l t ; a : K e y V a l u e O f D i a g r a m O b j e c t K e y a n y T y p e z b w N T n L X & g t ; & l t ; a : K e y & g t ; & l t ; K e y & g t ; M e a s u r e s \ S u m   o f   U n a b l e   t o   p a y   c o - p a y s d e d u c t i b l e s 7 \ T a g I n f o \ F o r m u l a & l t ; / K e y & g t ; & l t ; / a : K e y & g t ; & l t ; a : V a l u e   i : t y p e = " M e a s u r e G r i d V i e w S t a t e I D i a g r a m T a g A d d i t i o n a l I n f o " / & g t ; & l t ; / a : K e y V a l u e O f D i a g r a m O b j e c t K e y a n y T y p e z b w N T n L X & g t ; & l t ; a : K e y V a l u e O f D i a g r a m O b j e c t K e y a n y T y p e z b w N T n L X & g t ; & l t ; a : K e y & g t ; & l t ; K e y & g t ; M e a s u r e s \ S u m   o f   U n a b l e   t o   p a y   c o - p a y s d e d u c t i b l e s 7 \ T a g I n f o \ V a l u e & l t ; / K e y & g t ; & l t ; / a : K e y & g t ; & l t ; a : V a l u e 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C u l t u r a l / r e l i g i o u s   b e l i e f s & l t ; / K e y & g t ; & l t ; / a : K e y & g t ; & l t ; a : V a l u e   i : t y p e = " M e a s u r e G r i d N o d e V i e w S t a t e " & g t ; & l t ; C o l u m n & g t ; 1 & l t ; / C o l u m n & g t ; & l t ; L a y e d O u t & g t ; t r u e & l t ; / L a y e d O u t & g t ; & l t ; / a : V a l u e & g t ; & l t ; / a : K e y V a l u e O f D i a g r a m O b j e c t K e y a n y T y p e z b w N T n L X & g t ; & l t ; a : K e y V a l u e O f D i a g r a m O b j e c t K e y a n y T y p e z b w N T n L X & g t ; & l t ; a : K e y & g t ; & l t ; K e y & g t ; C o l u m n s \ L a c k   o f   a v a i l a b i l i t y   o f   d o c t o r s & l t ; / K e y & g t ; & l t ; / a : K e y & g t ; & l t ; a : V a l u e   i : t y p e = " M e a s u r e G r i d N o d e V i e w S t a t e " & g t ; & l t ; C o l u m n & g t ; 2 & l t ; / C o l u m n & g t ; & l t ; L a y e d O u t & g t ; t r u e & l t ; / L a y e d O u t & g t ; & l t ; / a : V a l u e & g t ; & l t ; / a : K e y V a l u e O f D i a g r a m O b j e c t K e y a n y T y p e z b w N T n L X & g t ; & l t ; a : K e y V a l u e O f D i a g r a m O b j e c t K e y a n y T y p e z b w N T n L X & g t ; & l t ; a : K e y & g t ; & l t ; K e y & g t ; C o l u m n s \ U n a b l e   t o   p a y   c o - p a y s / d e d u c t i b l e s & l t ; / K e y & g t ; & l t ; / a : K e y & g t ; & l t ; a : V a l u e   i : t y p e = " M e a s u r e G r i d N o d e V i e w S t a t e " & g t ; & l t ; C o l u m n & g t ; 3 & l t ; / C o l u m n & g t ; & l t ; L a y e d O u t & g t ; t r u e & l t ; / L a y e d O u t & g t ; & l t ; / a : V a l u e & g t ; & l t ; / a : K e y V a l u e O f D i a g r a m O b j e c t K e y a n y T y p e z b w N T n L X & g t ; & l t ; a : K e y V a l u e O f D i a g r a m O b j e c t K e y a n y T y p e z b w N T n L X & g t ; & l t ; a : K e y & g t ; & l t ; K e y & g t ; C o l u m n s \ D o n  t   k n o w   h o w   t o   f i n d   d o c t o r s & l t ; / K e y & g t ; & l t ; / a : K e y & g t ; & l t ; a : V a l u e   i : t y p e = " M e a s u r e G r i d N o d e V i e w S t a t e " & g t ; & l t ; C o l u m n & g t ; 4 & l t ; / C o l u m n & g t ; & l t ; L a y e d O u t & g t ; t r u e & l t ; / L a y e d O u t & g t ; & l t ; / a : V a l u e & g t ; & l t ; / a : K e y V a l u e O f D i a g r a m O b j e c t K e y a n y T y p e z b w N T n L X & g t ; & l t ; a : K e y V a l u e O f D i a g r a m O b j e c t K e y a n y T y p e z b w N T n L X & g t ; & l t ; a : K e y & g t ; & l t ; K e y & g t ; C o l u m n s \ L a n g u a g e   b a r r i e r s & l t ; / K e y & g t ; & l t ; / a : K e y & g t ; & l t ; a : V a l u e   i : t y p e = " M e a s u r e G r i d N o d e V i e w S t a t e " & g t ; & l t ; C o l u m n & g t ; 5 & l t ; / C o l u m n & g t ; & l t ; L a y e d O u t & g t ; t r u e & l t ; / L a y e d O u t & g t ; & l t ; / a : V a l u e & g t ; & l t ; / a : K e y V a l u e O f D i a g r a m O b j e c t K e y a n y T y p e z b w N T n L X & g t ; & l t ; a : K e y V a l u e O f D i a g r a m O b j e c t K e y a n y T y p e z b w N T n L X & g t ; & l t ; a : K e y & g t ; & l t ; K e y & g t ; C o l u m n s \ T h e r e   a r e   n o   b a r r i e r s & l t ; / K e y & g t ; & l t ; / a : K e y & g t ; & l t ; a : V a l u e   i : t y p e = " M e a s u r e G r i d N o d e V i e w S t a t e " & g t ; & l t ; C o l u m n & g t ; 6 & l t ; / C o l u m n & g t ; & l t ; L a y e d O u t & g t ; t r u e & l t ; / L a y e d O u t & g t ; & l t ; / a : V a l u e & g t ; & l t ; / a : K e y V a l u e O f D i a g r a m O b j e c t K e y a n y T y p e z b w N T n L X & g t ; & l t ; a : K e y V a l u e O f D i a g r a m O b j e c t K e y a n y T y p e z b w N T n L X & g t ; & l t ; a : K e y & g t ; & l t ; K e y & g t ; C o l u m n s \ D o n  t   u n d e r s t a n d   n e e d   t o   s e e   a   d o c t o r & l t ; / K e y & g t ; & l t ; / a : K e y & g t ; & l t ; a : V a l u e   i : t y p e = " M e a s u r e G r i d N o d e V i e w S t a t e " & g t ; & l t ; C o l u m n & g t ; 7 & l t ; / C o l u m n & g t ; & l t ; L a y e d O u t & g t ; t r u e & l t ; / L a y e d O u t & g t ; & l t ; / a : V a l u e & g t ; & l t ; / a : K e y V a l u e O f D i a g r a m O b j e c t K e y a n y T y p e z b w N T n L X & g t ; & l t ; a : K e y V a l u e O f D i a g r a m O b j e c t K e y a n y T y p e z b w N T n L X & g t ; & l t ; a : K e y & g t ; & l t ; K e y & g t ; C o l u m n s \ N o   i n s u r a n c e & l t ; / K e y & g t ; & l t ; / a : K e y & g t ; & l t ; a : V a l u e   i : t y p e = " M e a s u r e G r i d N o d e V i e w S t a t e " & g t ; & l t ; C o l u m n & g t ; 8 & l t ; / C o l u m n & g t ; & l t ; L a y e d O u t & g t ; t r u e & l t ; / L a y e d O u t & g t ; & l t ; / a : V a l u e & g t ; & l t ; / a : K e y V a l u e O f D i a g r a m O b j e c t K e y a n y T y p e z b w N T n L X & g t ; & l t ; a : K e y V a l u e O f D i a g r a m O b j e c t K e y a n y T y p e z b w N T n L X & g t ; & l t ; a : K e y & g t ; & l t ; K e y & g t ; C o l u m n s \ T r a n s p o r t a t i o n & l t ; / K e y & g t ; & l t ; / a : K e y & g t ; & l t ; a : V a l u e   i : t y p e = " M e a s u r e G r i d N o d e V i e w S t a t e " & g t ; & l t ; C o l u m n & g t ; 9 & l t ; / C o l u m n & g t ; & l t ; L a y e d O u t & g t ; t r u e & l t ; / L a y e d O u t & g t ; & l t ; / a : V a l u e & g t ; & l t ; / a : K e y V a l u e O f D i a g r a m O b j e c t K e y a n y T y p e z b w N T n L X & g t ; & l t ; a : K e y V a l u e O f D i a g r a m O b j e c t K e y a n y T y p e z b w N T n L X & g t ; & l t ; a : K e y & g t ; & l t ; K e y & g t ; C o l u m n s \ F e a r   ( e . g .   n o t   r e a d y   t o   f a c e / d i s c u s s   h e a l t h   p r o b l e m ) & l t ; / K e y & g t ; & l t ; / a : K e y & g t ; & l t ; a : V a l u e   i : t y p e = " M e a s u r e G r i d N o d e V i e w S t a t e " & g t ; & l t ; C o l u m n & g t ; 1 0 & l t ; / C o l u m n & g t ; & l t ; L a y e d O u t & g t ; t r u e & l t ; / L a y e d O u t & g t ; & l t ; / a : V a l u e & g t ; & l t ; / a : K e y V a l u e O f D i a g r a m O b j e c t K e y a n y T y p e z b w N T n L X & g t ; & l t ; a : K e y V a l u e O f D i a g r a m O b j e c t K e y a n y T y p e z b w N T n L X & g t ; & l t ; a : K e y & g t ; & l t ; K e y & g t ; C o l u m n s \ C o l u m n 3 & l t ; / K e y & g t ; & l t ; / a : K e y & g t ; & l t ; a : V a l u e   i : t y p e = " M e a s u r e G r i d N o d e V i e w S t a t e " & g t ; & l t ; C o l u m n & g t ; 1 1 & l t ; / C o l u m n & g t ; & l t ; L a y e d O u t & g t ; t r u e & l t ; / L a y e d O u t & g t ; & l t ; / a : V a l u e & g t ; & l t ; / a : K e y V a l u e O f D i a g r a m O b j e c t K e y a n y T y p e z b w N T n L X & g t ; & l t ; a : K e y V a l u e O f D i a g r a m O b j e c t K e y a n y T y p e z b w N T n L X & g t ; & l t ; a : K e y & g t ; & l t ; K e y & g t ; C o l u m n s \ C o u n t   o f   S e l e c t i o n & l t ; / K e y & g t ; & l t ; / a : K e y & g t ; & l t ; a : V a l u e   i : t y p e = " M e a s u r e G r i d N o d e V i e w S t a t e " & g t ; & l t ; C o l u m n & g t ; 1 2 & l t ; / C o l u m n & g t ; & l t ; L a y e d O u t & g t ; t r u e & l t ; / L a y e d O u t & g t ; & l t ; / a : V a l u e & g t ; & l t ; / a : K e y V a l u e O f D i a g r a m O b j e c t K e y a n y T y p e z b w N T n L X & g t ; & l t ; a : K e y V a l u e O f D i a g r a m O b j e c t K e y a n y T y p e z b w N T n L X & g t ; & l t ; a : K e y & g t ; & l t ; K e y & g t ; C o l u m n s \ W e i g h t & l t ; / K e y & g t ; & l t ; / a : K e y & g t ; & l t ; a : V a l u e   i : t y p e = " M e a s u r e G r i d N o d e V i e w S t a t e " & g t ; & l t ; C o l u m n & g t ; 1 3 & l t ; / C o l u m n & g t ; & l t ; L a y e d O u t & g t ; t r u e & l t ; / L a y e d O u t & g t ; & l t ; / a : V a l u e & g t ; & l t ; / a : K e y V a l u e O f D i a g r a m O b j e c t K e y a n y T y p e z b w N T n L X & g t ; & l t ; a : K e y V a l u e O f D i a g r a m O b j e c t K e y a n y T y p e z b w N T n L X & g t ; & l t ; a : K e y & g t ; & l t ; K e y & g t ; C o l u m n s \ C o l u m n 4 & l t ; / K e y & g t ; & l t ; / a : K e y & g t ; & l t ; a : V a l u e   i : t y p e = " M e a s u r e G r i d N o d e V i e w S t a t e " & g t ; & l t ; C o l u m n & g t ; 1 4 & l t ; / C o l u m n & g t ; & l t ; L a y e d O u t & g t ; t r u e & l t ; / L a y e d O u t & g t ; & l t ; / a : V a l u e & g t ; & l t ; / a : K e y V a l u e O f D i a g r a m O b j e c t K e y a n y T y p e z b w N T n L X & g t ; & l t ; a : K e y V a l u e O f D i a g r a m O b j e c t K e y a n y T y p e z b w N T n L X & g t ; & l t ; a : K e y & g t ; & l t ; K e y & g t ; C o l u m n s \ C u l t u r a l / r e l i g i o u s   b e l i e f s 5 & l t ; / K e y & g t ; & l t ; / a : K e y & g t ; & l t ; a : V a l u e   i : t y p e = " M e a s u r e G r i d N o d e V i e w S t a t e " & g t ; & l t ; C o l u m n & g t ; 1 5 & l t ; / C o l u m n & g t ; & l t ; L a y e d O u t & g t ; t r u e & l t ; / L a y e d O u t & g t ; & l t ; / a : V a l u e & g t ; & l t ; / a : K e y V a l u e O f D i a g r a m O b j e c t K e y a n y T y p e z b w N T n L X & g t ; & l t ; a : K e y V a l u e O f D i a g r a m O b j e c t K e y a n y T y p e z b w N T n L X & g t ; & l t ; a : K e y & g t ; & l t ; K e y & g t ; C o l u m n s \ L a c k   o f   a v a i l a b i l i t y   o f   d o c t o r s 6 & l t ; / K e y & g t ; & l t ; / a : K e y & g t ; & l t ; a : V a l u e   i : t y p e = " M e a s u r e G r i d N o d e V i e w S t a t e " & g t ; & l t ; C o l u m n & g t ; 1 6 & l t ; / C o l u m n & g t ; & l t ; L a y e d O u t & g t ; t r u e & l t ; / L a y e d O u t & g t ; & l t ; / a : V a l u e & g t ; & l t ; / a : K e y V a l u e O f D i a g r a m O b j e c t K e y a n y T y p e z b w N T n L X & g t ; & l t ; a : K e y V a l u e O f D i a g r a m O b j e c t K e y a n y T y p e z b w N T n L X & g t ; & l t ; a : K e y & g t ; & l t ; K e y & g t ; C o l u m n s \ U n a b l e   t o   p a y   c o - p a y s / d e d u c t i b l e s 7 & l t ; / K e y & g t ; & l t ; / a : K e y & g t ; & l t ; a : V a l u e   i : t y p e = " M e a s u r e G r i d N o d e V i e w S t a t e " & g t ; & l t ; C o l u m n & g t ; 1 7 & l t ; / C o l u m n & g t ; & l t ; L a y e d O u t & g t ; t r u e & l t ; / L a y e d O u t & g t ; & l t ; / a : V a l u e & g t ; & l t ; / a : K e y V a l u e O f D i a g r a m O b j e c t K e y a n y T y p e z b w N T n L X & g t ; & l t ; a : K e y V a l u e O f D i a g r a m O b j e c t K e y a n y T y p e z b w N T n L X & g t ; & l t ; a : K e y & g t ; & l t ; K e y & g t ; C o l u m n s \ D o n  t   k n o w   h o w   t o   f i n d   d o c t o r s 8 & l t ; / K e y & g t ; & l t ; / a : K e y & g t ; & l t ; a : V a l u e   i : t y p e = " M e a s u r e G r i d N o d e V i e w S t a t e " & g t ; & l t ; C o l u m n & g t ; 1 8 & l t ; / C o l u m n & g t ; & l t ; L a y e d O u t & g t ; t r u e & l t ; / L a y e d O u t & g t ; & l t ; / a : V a l u e & g t ; & l t ; / a : K e y V a l u e O f D i a g r a m O b j e c t K e y a n y T y p e z b w N T n L X & g t ; & l t ; a : K e y V a l u e O f D i a g r a m O b j e c t K e y a n y T y p e z b w N T n L X & g t ; & l t ; a : K e y & g t ; & l t ; K e y & g t ; C o l u m n s \ L a n g u a g e   b a r r i e r s 9 & l t ; / K e y & g t ; & l t ; / a : K e y & g t ; & l t ; a : V a l u e   i : t y p e = " M e a s u r e G r i d N o d e V i e w S t a t e " & g t ; & l t ; C o l u m n & g t ; 1 9 & l t ; / C o l u m n & g t ; & l t ; L a y e d O u t & g t ; t r u e & l t ; / L a y e d O u t & g t ; & l t ; / a : V a l u e & g t ; & l t ; / a : K e y V a l u e O f D i a g r a m O b j e c t K e y a n y T y p e z b w N T n L X & g t ; & l t ; a : K e y V a l u e O f D i a g r a m O b j e c t K e y a n y T y p e z b w N T n L X & g t ; & l t ; a : K e y & g t ; & l t ; K e y & g t ; C o l u m n s \ T h e r e   a r e   n o   b a r r i e r s 1 0 & l t ; / K e y & g t ; & l t ; / a : K e y & g t ; & l t ; a : V a l u e   i : t y p e = " M e a s u r e G r i d N o d e V i e w S t a t e " & g t ; & l t ; C o l u m n & g t ; 2 0 & l t ; / C o l u m n & g t ; & l t ; L a y e d O u t & g t ; t r u e & l t ; / L a y e d O u t & g t ; & l t ; / a : V a l u e & g t ; & l t ; / a : K e y V a l u e O f D i a g r a m O b j e c t K e y a n y T y p e z b w N T n L X & g t ; & l t ; a : K e y V a l u e O f D i a g r a m O b j e c t K e y a n y T y p e z b w N T n L X & g t ; & l t ; a : K e y & g t ; & l t ; K e y & g t ; C o l u m n s \ D o n  t   u n d e r s t a n d   n e e d   t o   s e e   a   d o c t o r 1 1 & l t ; / K e y & g t ; & l t ; / a : K e y & g t ; & l t ; a : V a l u e   i : t y p e = " M e a s u r e G r i d N o d e V i e w S t a t e " & g t ; & l t ; C o l u m n & g t ; 2 1 & l t ; / C o l u m n & g t ; & l t ; L a y e d O u t & g t ; t r u e & l t ; / L a y e d O u t & g t ; & l t ; / a : V a l u e & g t ; & l t ; / a : K e y V a l u e O f D i a g r a m O b j e c t K e y a n y T y p e z b w N T n L X & g t ; & l t ; a : K e y V a l u e O f D i a g r a m O b j e c t K e y a n y T y p e z b w N T n L X & g t ; & l t ; a : K e y & g t ; & l t ; K e y & g t ; C o l u m n s \ N o   i n s u r a n c e 1 2 & l t ; / K e y & g t ; & l t ; / a : K e y & g t ; & l t ; a : V a l u e   i : t y p e = " M e a s u r e G r i d N o d e V i e w S t a t e " & g t ; & l t ; C o l u m n & g t ; 2 2 & l t ; / C o l u m n & g t ; & l t ; L a y e d O u t & g t ; t r u e & l t ; / L a y e d O u t & g t ; & l t ; / a : V a l u e & g t ; & l t ; / a : K e y V a l u e O f D i a g r a m O b j e c t K e y a n y T y p e z b w N T n L X & g t ; & l t ; a : K e y V a l u e O f D i a g r a m O b j e c t K e y a n y T y p e z b w N T n L X & g t ; & l t ; a : K e y & g t ; & l t ; K e y & g t ; C o l u m n s \ T r a n s p o r t a t i o n 1 3 & l t ; / K e y & g t ; & l t ; / a : K e y & g t ; & l t ; a : V a l u e   i : t y p e = " M e a s u r e G r i d N o d e V i e w S t a t e " & g t ; & l t ; C o l u m n & g t ; 2 3 & l t ; / C o l u m n & g t ; & l t ; L a y e d O u t & g t ; t r u e & l t ; / L a y e d O u t & g t ; & l t ; / a : V a l u e & g t ; & l t ; / a : K e y V a l u e O f D i a g r a m O b j e c t K e y a n y T y p e z b w N T n L X & g t ; & l t ; a : K e y V a l u e O f D i a g r a m O b j e c t K e y a n y T y p e z b w N T n L X & g t ; & l t ; a : K e y & g t ; & l t ; K e y & g t ; C o l u m n s \ F e a r   ( e . g .   n o t   r e a d y   t o   f a c e / d i s c u s s   h e a l t h   p r o b l e m ) 1 4 & l t ; / K e y & g t ; & l t ; / a : K e y & g t ; & l t ; a : V a l u e   i : t y p e = " M e a s u r e G r i d N o d e V i e w S t a t e " & g t ; & l t ; C o l u m n & g t ; 2 4 & l t ; / C o l u m n & g t ; & l t ; L a y e d O u t & g t ; t r u e & l t ; / L a y e d O u t & g t ; & l t ; / a : V a l u e & g t ; & l t ; / a : K e y V a l u e O f D i a g r a m O b j e c t K e y a n y T y p e z b w N T n L X & g t ; & l t ; a : K e y V a l u e O f D i a g r a m O b j e c t K e y a n y T y p e z b w N T n L X & g t ; & l t ; a : K e y & g t ; & l t ; K e y & g t ; C o l u m n s \ C o l u m n 1 & l t ; / K e y & g t ; & l t ; / a : K e y & g t ; & l t ; a : V a l u e   i : t y p e = " M e a s u r e G r i d N o d e V i e w S t a t e " & g t ; & l t ; C o l u m n & g t ; 2 5 & l t ; / C o l u m n & g t ; & l t ; L a y e d O u t & g t ; t r u e & l t ; / L a y e d O u t & g t ; & l t ; / a : V a l u e & g t ; & l t ; / a : K e y V a l u e O f D i a g r a m O b j e c t K e y a n y T y p e z b w N T n L X & g t ; & l t ; a : K e y V a l u e O f D i a g r a m O b j e c t K e y a n y T y p e z b w N T n L X & g t ; & l t ; a : K e y & g t ; & l t ; K e y & g t ; C o l u m n s \ C o l u m n 2 & l t ; / K e y & g t ; & l t ; / a : K e y & g t ; & l t ; a : V a l u e   i : t y p e = " M e a s u r e G r i d N o d e V i e w S t a t e " & g t ; & l t ; C o l u m n & g t ; 2 6 & l t ; / C o l u m n & g t ; & l t ; L a y e d O u t & g t ; t r u e & l t ; / L a y e d O u t & g t ; & l t ; / a : V a l u e & g t ; & l t ; / a : K e y V a l u e O f D i a g r a m O b j e c t K e y a n y T y p e z b w N T n L X & g t ; & l t ; a : K e y V a l u e O f D i a g r a m O b j e c t K e y a n y T y p e z b w N T n L X & g t ; & l t ; a : K e y & g t ; & l t ; K e y & g t ; C o l u m n s \ O b s e r v e d & l t ; / K e y & g t ; & l t ; / a : K e y & g t ; & l t ; a : V a l u e   i : t y p e = " M e a s u r e G r i d N o d e V i e w S t a t e " & g t ; & l t ; C o l u m n & g t ; 2 7 & l t ; / C o l u m n & g t ; & l t ; L a y e d O u t & g t ; t r u e & l t ; / L a y e d O u t & g t ; & l t ; / a : V a l u e & g t ; & l t ; / a : K e y V a l u e O f D i a g r a m O b j e c t K e y a n y T y p e z b w N T n L X & g t ; & l t ; a : K e y V a l u e O f D i a g r a m O b j e c t K e y a n y T y p e z b w N T n L X & g t ; & l t ; a : K e y & g t ; & l t ; K e y & g t ; C o l u m n s \ E x p e c t e d & l t ; / K e y & g t ; & l t ; / a : K e y & g t ; & l t ; a : V a l u e   i : t y p e = " M e a s u r e G r i d N o d e V i e w S t a t e " & g t ; & l t ; C o l u m n & g t ; 2 8 & l t ; / C o l u m n & g t ; & l t ; L a y e d O u t & g t ; t r u e & l t ; / L a y e d O u t & g t ; & l t ; / a : V a l u e & g t ; & l t ; / a : K e y V a l u e O f D i a g r a m O b j e c t K e y a n y T y p e z b w N T n L X & g t ; & l t ; a : K e y V a l u e O f D i a g r a m O b j e c t K e y a n y T y p e z b w N T n L X & g t ; & l t ; a : K e y & g t ; & l t ; K e y & g t ; C o l u m n s \ C o l u m n 1 4 & l t ; / K e y & g t ; & l t ; / a : K e y & g t ; & l t ; a : V a l u e   i : t y p e = " M e a s u r e G r i d N o d e V i e w S t a t e " & g t ; & l t ; C o l u m n & g t ; 2 9 & l t ; / C o l u m n & g t ; & l t ; L a y e d O u t & g t ; t r u e & l t ; / L a y e d O u t & g t ; & l t ; / a : V a l u e & g t ; & l t ; / a : K e y V a l u e O f D i a g r a m O b j e c t K e y a n y T y p e z b w N T n L X & g t ; & l t ; a : K e y V a l u e O f D i a g r a m O b j e c t K e y a n y T y p e z b w N T n L X & g t ; & l t ; a : K e y & g t ; & l t ; K e y & g t ; C o l u m n s \ C o l u m n 5 & l t ; / K e y & g t ; & l t ; / a : K e y & g t ; & l t ; a : V a l u e   i : t y p e = " M e a s u r e G r i d N o d e V i e w S t a t e " & g t ; & l t ; C o l u m n & g t ; 3 0 & l t ; / C o l u m n & g t ; & l t ; L a y e d O u t & g t ; t r u e & l t ; / L a y e d O u t & g t ; & l t ; / a : V a l u e & g t ; & l t ; / a : K e y V a l u e O f D i a g r a m O b j e c t K e y a n y T y p e z b w N T n L X & g t ; & l t ; a : K e y V a l u e O f D i a g r a m O b j e c t K e y a n y T y p e z b w N T n L X & g t ; & l t ; a : K e y & g t ; & l t ; K e y & g t ; C o l u m n s \ I   i d e n t i f y   a s : & l t ; / K e y & g t ; & l t ; / a : K e y & g t ; & l t ; a : V a l u e   i : t y p e = " M e a s u r e G r i d N o d e V i e w S t a t e " & g t ; & l t ; C o l u m n & g t ; 3 1 & l t ; / C o l u m n & g t ; & l t ; L a y e d O u t & g t ; t r u e & l t ; / L a y e d O u t & g t ; & l t ; / a : V a l u e & g t ; & l t ; / a : K e y V a l u e O f D i a g r a m O b j e c t K e y a n y T y p e z b w N T n L X & g t ; & l t ; a : K e y V a l u e O f D i a g r a m O b j e c t K e y a n y T y p e z b w N T n L X & g t ; & l t ; a : K e y & g t ; & l t ; K e y & g t ; C o l u m n s \ W h a t   i s   y o u r   a g e ? & l t ; / K e y & g t ; & l t ; / a : K e y & g t ; & l t ; a : V a l u e   i : t y p e = " M e a s u r e G r i d N o d e V i e w S t a t e " & g t ; & l t ; C o l u m n & g t ; 3 2 & l t ; / C o l u m n & g t ; & l t ; L a y e d O u t & g t ; t r u e & l t ; / L a y e d O u t & g t ; & l t ; / a : V a l u e & g t ; & l t ; / a : K e y V a l u e O f D i a g r a m O b j e c t K e y a n y T y p e z b w N T n L X & g t ; & l t ; a : K e y V a l u e O f D i a g r a m O b j e c t K e y a n y T y p e z b w N T n L X & g t ; & l t ; a : K e y & g t ; & l t ; K e y & g t ; C o l u m n s \ C o u n t y   w h e r e   y o u   l i v e : & l t ; / K e y & g t ; & l t ; / a : K e y & g t ; & l t ; a : V a l u e   i : t y p e = " M e a s u r e G r i d N o d e V i e w S t a t e " & g t ; & l t ; C o l u m n & g t ; 3 3 & l t ; / C o l u m n & g t ; & l t ; L a y e d O u t & g t ; t r u e & l t ; / L a y e d O u t & g t ; & l t ; / a : V a l u e & g t ; & l t ; / a : K e y V a l u e O f D i a g r a m O b j e c t K e y a n y T y p e z b w N T n L X & g t ; & l t ; a : K e y V a l u e O f D i a g r a m O b j e c t K e y a n y T y p e z b w N T n L X & g t ; & l t ; a : K e y & g t ; & l t ; K e y & g t ; C o l u m n s \ T o w n   a n d   Z I P   c o d e   w h e r e   y o u   l i v e : & l t ; / K e y & g t ; & l t ; / a : K e y & g t ; & l t ; a : V a l u e   i : t y p e = " M e a s u r e G r i d N o d e V i e w S t a t e " & g t ; & l t ; C o l u m n & g t ; 3 4 & l t ; / C o l u m n & g t ; & l t ; L a y e d O u t & g t ; t r u e & l t ; / L a y e d O u t & g t ; & l t ; / a : V a l u e & g t ; & l t ; / a : K e y V a l u e O f D i a g r a m O b j e c t K e y a n y T y p e z b w N T n L X & g t ; & l t ; a : K e y V a l u e O f D i a g r a m O b j e c t K e y a n y T y p e z b w N T n L X & g t ; & l t ; a : K e y & g t ; & l t ; K e y & g t ; C o l u m n s \ W h a t   r a c e   d o   y o u   c o n s i d e r   y o u r s e l f ? & l t ; / K e y & g t ; & l t ; / a : K e y & g t ; & l t ; a : V a l u e   i : t y p e = " M e a s u r e G r i d N o d e V i e w S t a t e " & g t ; & l t ; C o l u m n & g t ; 3 5 & l t ; / C o l u m n & g t ; & l t ; L a y e d O u t & g t ; t r u e & l t ; / L a y e d O u t & g t ; & l t ; / a : V a l u e & g t ; & l t ; / a : K e y V a l u e O f D i a g r a m O b j e c t K e y a n y T y p e z b w N T n L X & g t ; & l t ; a : K e y V a l u e O f D i a g r a m O b j e c t K e y a n y T y p e z b w N T n L X & g t ; & l t ; a : K e y & g t ; & l t ; K e y & g t ; C o l u m n s \ A r e   y o u   H i s p a n i c   o r   L a t i n o ? & l t ; / K e y & g t ; & l t ; / a : K e y & g t ; & l t ; a : V a l u e   i : t y p e = " M e a s u r e G r i d N o d e V i e w S t a t e " & g t ; & l t ; C o l u m n & g t ; 3 6 & 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3 7 & 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3 8 & l t ; / C o l u m n & g t ; & l t ; L a y e d O u t & g t ; t r u e & l t ; / L a y e d O u t & g t ; & l t ; / a : V a l u e & g t ; & l t ; / a : K e y V a l u e O f D i a g r a m O b j e c t K e y a n y T y p e z b w N T n L X & g t ; & l t ; a : K e y V a l u e O f D i a g r a m O b j e c t K e y a n y T y p e z b w N T n L X & g t ; & l t ; a : K e y & g t ; & l t ; K e y & g t ; C o l u m n s \ W h a t   i s   y o u r   h i g h e s t   l e v e l   o f   e d u c a t i o n ? & l t ; / K e y & g t ; & l t ; / a : K e y & g t ; & l t ; a : V a l u e   i : t y p e = " M e a s u r e G r i d N o d e V i e w S t a t e " & g t ; & l t ; C o l u m n & g t ; 3 9 & l t ; / C o l u m n & g t ; & l t ; L a y e d O u t & g t ; t r u e & l t ; / L a y e d O u t & g t ; & l t ; / a : V a l u e & g t ; & l t ; / a : K e y V a l u e O f D i a g r a m O b j e c t K e y a n y T y p e z b w N T n L X & g t ; & l t ; a : K e y V a l u e O f D i a g r a m O b j e c t K e y a n y T y p e z b w N T n L X & g t ; & l t ; a : K e y & g t ; & l t ; K e y & g t ; C o l u m n s \ W h a t   i s   y o u r   c u r r e n t   e m p l o y m e n t   s t a t u s ? & l t ; / K e y & g t ; & l t ; / a : K e y & g t ; & l t ; a : V a l u e   i : t y p e = " M e a s u r e G r i d N o d e V i e w S t a t e " & g t ; & l t ; C o l u m n & g t ; 4 0 & l t ; / C o l u m n & g t ; & l t ; L a y e d O u t & g t ; t r u e & l t ; / L a y e d O u t & g t ; & l t ; / a : V a l u e & g t ; & l t ; / a : K e y V a l u e O f D i a g r a m O b j e c t K e y a n y T y p e z b w N T n L X & g t ; & l t ; a : K e y V a l u e O f D i a g r a m O b j e c t K e y a n y T y p e z b w N T n L X & g t ; & l t ; a : K e y & g t ; & l t ; K e y & g t ; C o l u m n s \ D o   y o u   c u r r e n t l y   h a v e   h e a l t h   i n s u r a n c e ? & l t ; / K e y & g t ; & l t ; / a : K e y & g t ; & l t ; a : V a l u e   i : t y p e = " M e a s u r e G r i d N o d e V i e w S t a t e " & g t ; & l t ; C o l u m n & g t ; 4 1 & l t ; / C o l u m n & g t ; & l t ; L a y e d O u t & g t ; t r u e & l t ; / L a y e d O u t & g t ; & l t ; / a : V a l u e & g t ; & l t ; / a : K e y V a l u e O f D i a g r a m O b j e c t K e y a n y T y p e z b w N T n L X & g t ; & l t ; a : K e y V a l u e O f D i a g r a m O b j e c t K e y a n y T y p e z b w N T n L X & g t ; & l t ; a : K e y & g t ; & l t ; K e y & g t ; C o l u m n s \ D o   y o u   h a v e   a   s m a r t   p h o n e ? & l t ; / K e y & g t ; & l t ; / a : K e y & g t ; & l t ; a : V a l u e   i : t y p e = " M e a s u r e G r i d N o d e V i e w S t a t e " & g t ; & l t ; C o l u m n & g t ; 4 2 & l t ; / C o l u m n & g t ; & l t ; L a y e d O u t & g t ; t r u e & l t ; / L a y e d O u t & g t ; & l t ; / a : V a l u e & g t ; & l t ; / a : K e y V a l u e O f D i a g r a m O b j e c t K e y a n y T y p e z b w N T n L X & g t ; & l t ; a : K e y V a l u e O f D i a g r a m O b j e c t K e y a n y T y p e z b w N T n L X & g t ; & l t ; a : K e y & g t ; & l t ; K e y & g t ; L i n k s \ & a m p ; l t ; C o l u m n s \ S u m   o f   R e s p o n d e n t I D   3 & a m p ; g t ; - & a m p ; l t ; M e a s u r e s \ R e s p o n d e n t I D & a m p ; g t ; & l t ; / K e y & g t ; & l t ; / a : K e y & g t ; & l t ; a : V a l u e   i : t y p e = " M e a s u r e G r i d V i e w S t a t e I D i a g r a m L i n k " / & g t ; & l t ; / a : K e y V a l u e O f D i a g r a m O b j e c t K e y a n y T y p e z b w N T n L X & g t ; & l t ; a : K e y V a l u e O f D i a g r a m O b j e c t K e y a n y T y p e z b w N T n L X & g t ; & l t ; a : K e y & g t ; & l t ; K e y & g t ; L i n k s \ & a m p ; l t ; C o l u m n s \ S u m   o f   R e s p o n d e n t I D   3 & a m p ; g t ; - & a m p ; l t ; M e a s u r e s \ R e s p o n d e n t I D & a m p ; g t ; \ C O L U M N & l t ; / K e y & g t ; & l t ; / a : K e y & g t ; & l t ; a : V a l u e   i : t y p e = " M e a s u r e G r i d V i e w S t a t e I D i a g r a m L i n k E n d p o i n t " / & g t ; & l t ; / a : K e y V a l u e O f D i a g r a m O b j e c t K e y a n y T y p e z b w N T n L X & g t ; & l t ; a : K e y V a l u e O f D i a g r a m O b j e c t K e y a n y T y p e z b w N T n L X & g t ; & l t ; a : K e y & g t ; & l t ; K e y & g t ; L i n k s \ & a m p ; l t ; C o l u m n s \ S u m   o f   R e s p o n d e n t I D   3 & a m p ; g t ; - & a m p ; l t ; M e a s u r e s \ R e s p o n d e n t I D & a m p ; g t ; \ M E A S U R E & l t ; / K e y & g t ; & l t ; / a : K e y & g t ; & l t ; a : V a l u e   i : t y p e = " M e a s u r e G r i d V i e w S t a t e I D i a g r a m L i n k E n d p o i n t " / & g t ; & l t ; / a : K e y V a l u e O f D i a g r a m O b j e c t K e y a n y T y p e z b w N T n L X & g t ; & l t ; a : K e y V a l u e O f D i a g r a m O b j e c t K e y a n y T y p e z b w N T n L X & g t ; & l t ; a : K e y & g t ; & l t ; K e y & g t ; L i n k s \ & a m p ; l t ; C o l u m n s \ C o u n t   o f   R e s p o n d e n t I D   3 & a m p ; g t ; - & a m p ; l t ; M e a s u r e s \ R e s p o n d e n t I D & a m p ; g t ; & l t ; / K e y & g t ; & l t ; / a : K e y & g t ; & l t ; a : V a l u e   i : t y p e = " M e a s u r e G r i d V i e w S t a t e I D i a g r a m L i n k " / & g t ; & l t ; / a : K e y V a l u e O f D i a g r a m O b j e c t K e y a n y T y p e z b w N T n L X & g t ; & l t ; a : K e y V a l u e O f D i a g r a m O b j e c t K e y a n y T y p e z b w N T n L X & g t ; & l t ; a : K e y & g t ; & l t ; K e y & g t ; L i n k s \ & a m p ; l t ; C o l u m n s \ C o u n t   o f   R e s p o n d e n t I D   3 & a m p ; g t ; - & a m p ; l t ; M e a s u r e s \ R e s p o n d e n t I D & a m p ; g t ; \ C O L U M N & l t ; / K e y & g t ; & l t ; / a : K e y & g t ; & l t ; a : V a l u e   i : t y p e = " M e a s u r e G r i d V i e w S t a t e I D i a g r a m L i n k E n d p o i n t " / & g t ; & l t ; / a : K e y V a l u e O f D i a g r a m O b j e c t K e y a n y T y p e z b w N T n L X & g t ; & l t ; a : K e y V a l u e O f D i a g r a m O b j e c t K e y a n y T y p e z b w N T n L X & g t ; & l t ; a : K e y & g t ; & l t ; K e y & g t ; L i n k s \ & a m p ; l t ; C o l u m n s \ C o u n t   o f   R e s p o n d e n t I D   3 & a m p ; g t ; - & a m p ; l t ; M e a s u r e s \ R e s p o n d e n t I D & a m p ; g t ; \ M E A S U R E & l t ; / K e y & g t ; & l t ; / a : K e y & g t ; & l t ; a : V a l u e   i : t y p e = " M e a s u r e G r i d V i e w S t a t e I D i a g r a m L i n k E n d p o i n t " / & g t ; & l t ; / a : K e y V a l u e O f D i a g r a m O b j e c t K e y a n y T y p e z b w N T n L X & g t ; & l t ; a : K e y V a l u e O f D i a g r a m O b j e c t K e y a n y T y p e z b w N T n L X & g t ; & l t ; a : K e y & g t ; & l t ; K e y & g t ; L i n k s \ & a m p ; l t ; C o l u m n s \ S u m   o f   W h a t   i s   y o u r   a g e   3 & a m p ; g t ; - & a m p ; l t ; M e a s u r e s \ W h a t   i s   y o u r   a g e ? & a m p ; g t ; & l t ; / K e y & g t ; & l t ; / a : K e y & g t ; & l t ; a : V a l u e   i : t y p e = " M e a s u r e G r i d V i e w S t a t e I D i a g r a m L i n k " / & g t ; & l t ; / a : K e y V a l u e O f D i a g r a m O b j e c t K e y a n y T y p e z b w N T n L X & g t ; & l t ; a : K e y V a l u e O f D i a g r a m O b j e c t K e y a n y T y p e z b w N T n L X & g t ; & l t ; a : K e y & g t ; & l t ; K e y & g t ; L i n k s \ & a m p ; l t ; C o l u m n s \ S u m   o f   W h a t   i s   y o u r   a g e   3 & a m p ; g t ; - & a m p ; l t ; M e a s u r e s \ W h a t   i s   y o u r   a g e ? & a m p ; g t ; \ C O L U M N & l t ; / K e y & g t ; & l t ; / a : K e y & g t ; & l t ; a : V a l u e   i : t y p e = " M e a s u r e G r i d V i e w S t a t e I D i a g r a m L i n k E n d p o i n t " / & g t ; & l t ; / a : K e y V a l u e O f D i a g r a m O b j e c t K e y a n y T y p e z b w N T n L X & g t ; & l t ; a : K e y V a l u e O f D i a g r a m O b j e c t K e y a n y T y p e z b w N T n L X & g t ; & l t ; a : K e y & g t ; & l t ; K e y & g t ; L i n k s \ & a m p ; l t ; C o l u m n s \ S u m   o f   W h a t   i s   y o u r   a g e   3 & a m p ; g t ; - & a m p ; l t ; M e a s u r e s \ W h a t   i s   y o u r   a g e ? & a m p ; g t ; \ M E A S U R E & l t ; / K e y & g t ; & l t ; / a : K e y & g t ; & l t ; a : V a l u e   i : t y p e = " M e a s u r e G r i d V i e w S t a t e I D i a g r a m L i n k E n d p o i n t " / & g t ; & l t ; / a : K e y V a l u e O f D i a g r a m O b j e c t K e y a n y T y p e z b w N T n L X & g t ; & l t ; a : K e y V a l u e O f D i a g r a m O b j e c t K e y a n y T y p e z b w N T n L X & g t ; & l t ; a : K e y & g t ; & l t ; K e y & g t ; L i n k s \ & a m p ; l t ; C o l u m n s \ A v e r a g e   o f   W h a t   i s   y o u r   a g e   3 & a m p ; g t ; - & a m p ; l t ; M e a s u r e s \ W h a t   i s   y o u r   a g e ? & a m p ; g t ; & l t ; / K e y & g t ; & l t ; / a : K e y & g t ; & l t ; a : V a l u e   i : t y p e = " M e a s u r e G r i d V i e w S t a t e I D i a g r a m L i n k " / & g t ; & l t ; / a : K e y V a l u e O f D i a g r a m O b j e c t K e y a n y T y p e z b w N T n L X & g t ; & l t ; a : K e y V a l u e O f D i a g r a m O b j e c t K e y a n y T y p e z b w N T n L X & g t ; & l t ; a : K e y & g t ; & l t ; K e y & g t ; L i n k s \ & a m p ; l t ; C o l u m n s \ A v e r a g e   o f   W h a t   i s   y o u r   a g e   3 & a m p ; g t ; - & a m p ; l t ; M e a s u r e s \ W h a t   i s   y o u r   a g e ? & a m p ; g t ; \ C O L U M N & l t ; / K e y & g t ; & l t ; / a : K e y & g t ; & l t ; a : V a l u e   i : t y p e = " M e a s u r e G r i d V i e w S t a t e I D i a g r a m L i n k E n d p o i n t " / & g t ; & l t ; / a : K e y V a l u e O f D i a g r a m O b j e c t K e y a n y T y p e z b w N T n L X & g t ; & l t ; a : K e y V a l u e O f D i a g r a m O b j e c t K e y a n y T y p e z b w N T n L X & g t ; & l t ; a : K e y & g t ; & l t ; K e y & g t ; L i n k s \ & a m p ; l t ; C o l u m n s \ A v e r a g e   o f   W h a t   i s   y o u r   a g e   3 & a m p ; g t ; - & a m p ; l t ; M e a s u r e s \ W h a t   i s   y o u r   a g e ? & a m p ; g t ; \ M E A S U R E & l t ; / K e y & g t ; & l t ; / a : K e y & g t ; & l t ; a : V a l u e   i : t y p e = " M e a s u r e G r i d V i e w S t a t e I D i a g r a m L i n k E n d p o i n t " / & g t ; & l t ; / a : K e y V a l u e O f D i a g r a m O b j e c t K e y a n y T y p e z b w N T n L X & g t ; & l t ; a : K e y V a l u e O f D i a g r a m O b j e c t K e y a n y T y p e z b w N T n L X & g t ; & l t ; a : K e y & g t ; & l t ; K e y & g t ; L i n k s \ & a m p ; l t ; C o l u m n s \ S u m   o f   C u l t u r a l r e l i g i o u s   b e l i e f s 5 & a m p ; g t ; - & a m p ; l t ; M e a s u r e s \ C u l t u r a l / r e l i g i o u s   b e l i e f s 5 & a m p ; g t ; & l t ; / K e y & g t ; & l t ; / a : K e y & g t ; & l t ; a : V a l u e   i : t y p e = " M e a s u r e G r i d V i e w S t a t e I D i a g r a m L i n k " / & g t ; & l t ; / a : K e y V a l u e O f D i a g r a m O b j e c t K e y a n y T y p e z b w N T n L X & g t ; & l t ; a : K e y V a l u e O f D i a g r a m O b j e c t K e y a n y T y p e z b w N T n L X & g t ; & l t ; a : K e y & g t ; & l t ; K e y & g t ; L i n k s \ & a m p ; l t ; C o l u m n s \ S u m   o f   C u l t u r a l r e l i g i o u s   b e l i e f s 5 & a m p ; g t ; - & a m p ; l t ; M e a s u r e s \ C u l t u r a l / r e l i g i o u s   b e l i e f s 5 & a m p ; g t ; \ C O L U M N & l t ; / K e y & g t ; & l t ; / a : K e y & g t ; & l t ; a : V a l u e   i : t y p e = " M e a s u r e G r i d V i e w S t a t e I D i a g r a m L i n k E n d p o i n t " / & g t ; & l t ; / a : K e y V a l u e O f D i a g r a m O b j e c t K e y a n y T y p e z b w N T n L X & g t ; & l t ; a : K e y V a l u e O f D i a g r a m O b j e c t K e y a n y T y p e z b w N T n L X & g t ; & l t ; a : K e y & g t ; & l t ; K e y & g t ; L i n k s \ & a m p ; l t ; C o l u m n s \ S u m   o f   C u l t u r a l r e l i g i o u s   b e l i e f s 5 & a m p ; g t ; - & a m p ; l t ; M e a s u r e s \ C u l t u r a l / r e l i g i o u s   b e l i e f s 5 & a m p ; g t ; \ M E A S U R E & l t ; / K e y & g t ; & l t ; / a : K e y & g t ; & l t ; a : V a l u e   i : t y p e = " M e a s u r e G r i d V i e w S t a t e I D i a g r a m L i n k E n d p o i n t " / & g t ; & l t ; / a : K e y V a l u e O f D i a g r a m O b j e c t K e y a n y T y p e z b w N T n L X & g t ; & l t ; a : K e y V a l u e O f D i a g r a m O b j e c t K e y a n y T y p e z b w N T n L X & g t ; & l t ; a : K e y & g t ; & l t ; K e y & g t ; L i n k s \ & a m p ; l t ; C o l u m n s \ S u m   o f   D o n  t   k n o w   h o w   t o   f i n d   d o c t o r s 8 & a m p ; g t ; - & a m p ; l t ; M e a s u r e s \ D o n  t   k n o w   h o w   t o   f i n d   d o c t o r s 8 & a m p ; g t ; & l t ; / K e y & g t ; & l t ; / a : K e y & g t ; & l t ; a : V a l u e   i : t y p e = " M e a s u r e G r i d V i e w S t a t e I D i a g r a m L i n k " / & g t ; & l t ; / a : K e y V a l u e O f D i a g r a m O b j e c t K e y a n y T y p e z b w N T n L X & g t ; & l t ; a : K e y V a l u e O f D i a g r a m O b j e c t K e y a n y T y p e z b w N T n L X & g t ; & l t ; a : K e y & g t ; & l t ; K e y & g t ; L i n k s \ & a m p ; l t ; C o l u m n s \ S u m   o f   D o n  t   k n o w   h o w   t o   f i n d   d o c t o r s 8 & a m p ; g t ; - & a m p ; l t ; M e a s u r e s \ D o n  t   k n o w   h o w   t o   f i n d   d o c t o r s 8 & a m p ; g t ; \ C O L U M N & l t ; / K e y & g t ; & l t ; / a : K e y & g t ; & l t ; a : V a l u e   i : t y p e = " M e a s u r e G r i d V i e w S t a t e I D i a g r a m L i n k E n d p o i n t " / & g t ; & l t ; / a : K e y V a l u e O f D i a g r a m O b j e c t K e y a n y T y p e z b w N T n L X & g t ; & l t ; a : K e y V a l u e O f D i a g r a m O b j e c t K e y a n y T y p e z b w N T n L X & g t ; & l t ; a : K e y & g t ; & l t ; K e y & g t ; L i n k s \ & a m p ; l t ; C o l u m n s \ S u m   o f   D o n  t   k n o w   h o w   t o   f i n d   d o c t o r s 8 & a m p ; g t ; - & a m p ; l t ; M e a s u r e s \ D o n  t   k n o w   h o w   t o   f i n d   d o c t o r s 8 & a m p ; g t ; \ M E A S U R E & l t ; / K e y & g t ; & l t ; / a : K e y & g t ; & l t ; a : V a l u e   i : t y p e = " M e a s u r e G r i d V i e w S t a t e I D i a g r a m L i n k E n d p o i n t " / & g t ; & l t ; / a : K e y V a l u e O f D i a g r a m O b j e c t K e y a n y T y p e z b w N T n L X & g t ; & l t ; a : K e y V a l u e O f D i a g r a m O b j e c t K e y a n y T y p e z b w N T n L X & g t ; & l t ; a : K e y & g t ; & l t ; K e y & g t ; L i n k s \ & a m p ; l t ; C o l u m n s \ S u m   o f   D o n  t   u n d e r s t a n d   n e e d   t o   s e e   a   d o c t o r 1 1 & a m p ; g t ; - & a m p ; l t ; M e a s u r e s \ D o n  t   u n d e r s t a n d   n e e d   t o   s e e   a   d o c t o r 1 1 & a m p ; g t ; & l t ; / K e y & g t ; & l t ; / a : K e y & g t ; & l t ; a : V a l u e   i : t y p e = " M e a s u r e G r i d V i e w S t a t e I D i a g r a m L i n k " / & g t ; & l t ; / a : K e y V a l u e O f D i a g r a m O b j e c t K e y a n y T y p e z b w N T n L X & g t ; & l t ; a : K e y V a l u e O f D i a g r a m O b j e c t K e y a n y T y p e z b w N T n L X & g t ; & l t ; a : K e y & g t ; & l t ; K e y & g t ; L i n k s \ & a m p ; l t ; C o l u m n s \ S u m   o f   D o n  t   u n d e r s t a n d   n e e d   t o   s e e   a   d o c t o r 1 1 & a m p ; g t ; - & a m p ; l t ; M e a s u r e s \ D o n  t   u n d e r s t a n d   n e e d   t o   s e e   a   d o c t o r 1 1 & a m p ; g t ; \ C O L U M N & l t ; / K e y & g t ; & l t ; / a : K e y & g t ; & l t ; a : V a l u e   i : t y p e = " M e a s u r e G r i d V i e w S t a t e I D i a g r a m L i n k E n d p o i n t " / & g t ; & l t ; / a : K e y V a l u e O f D i a g r a m O b j e c t K e y a n y T y p e z b w N T n L X & g t ; & l t ; a : K e y V a l u e O f D i a g r a m O b j e c t K e y a n y T y p e z b w N T n L X & g t ; & l t ; a : K e y & g t ; & l t ; K e y & g t ; L i n k s \ & a m p ; l t ; C o l u m n s \ S u m   o f   D o n  t   u n d e r s t a n d   n e e d   t o   s e e   a   d o c t o r 1 1 & a m p ; g t ; - & a m p ; l t ; M e a s u r e s \ D o n  t   u n d e r s t a n d   n e e d   t o   s e e   a   d o c t o r 1 1 & a m p ; g t ; \ M E A S U R E & l t ; / K e y & g t ; & l t ; / a : K e y & g t ; & l t ; a : V a l u e   i : t y p e = " M e a s u r e G r i d V i e w S t a t e I D i a g r a m L i n k E n d p o i n t " / & g t ; & l t ; / a : K e y V a l u e O f D i a g r a m O b j e c t K e y a n y T y p e z b w N T n L X & g t ; & l t ; a : K e y V a l u e O f D i a g r a m O b j e c t K e y a n y T y p e z b w N T n L X & g t ; & l t ; a : K e y & g t ; & l t ; K e y & g t ; L i n k s \ & a m p ; l t ; C o l u m n s \ S u m   o f   F e a r   ( e g   n o t   r e a d y   t o   f a c e d i s c u s s   h e a l t h   p r o b l e m ) 1 4 & a m p ; g t ; - & a m p ; l t ; M e a s u r e s \ F e a r   ( e . g .   n o t   r e a d y   t o   f a c e / d i s c u s s   h e a l t h   p r o b l e m ) 1 4 & a m p ; g t ; & l t ; / K e y & g t ; & l t ; / a : K e y & g t ; & l t ; a : V a l u e   i : t y p e = " M e a s u r e G r i d V i e w S t a t e I D i a g r a m L i n k " / & g t ; & l t ; / a : K e y V a l u e O f D i a g r a m O b j e c t K e y a n y T y p e z b w N T n L X & g t ; & l t ; a : K e y V a l u e O f D i a g r a m O b j e c t K e y a n y T y p e z b w N T n L X & g t ; & l t ; a : K e y & g t ; & l t ; K e y & g t ; L i n k s \ & a m p ; l t ; C o l u m n s \ S u m   o f   F e a r   ( e g   n o t   r e a d y   t o   f a c e d i s c u s s   h e a l t h   p r o b l e m ) 1 4 & a m p ; g t ; - & a m p ; l t ; M e a s u r e s \ F e a r   ( e . g .   n o t   r e a d y   t o   f a c e / d i s c u s s   h e a l t h   p r o b l e m ) 1 4 & a m p ; g t ; \ C O L U M N & l t ; / K e y & g t ; & l t ; / a : K e y & g t ; & l t ; a : V a l u e   i : t y p e = " M e a s u r e G r i d V i e w S t a t e I D i a g r a m L i n k E n d p o i n t " / & g t ; & l t ; / a : K e y V a l u e O f D i a g r a m O b j e c t K e y a n y T y p e z b w N T n L X & g t ; & l t ; a : K e y V a l u e O f D i a g r a m O b j e c t K e y a n y T y p e z b w N T n L X & g t ; & l t ; a : K e y & g t ; & l t ; K e y & g t ; L i n k s \ & a m p ; l t ; C o l u m n s \ S u m   o f   F e a r   ( e g   n o t   r e a d y   t o   f a c e d i s c u s s   h e a l t h   p r o b l e m ) 1 4 & a m p ; g t ; - & a m p ; l t ; M e a s u r e s \ F e a r   ( e . g .   n o t   r e a d y   t o   f a c e / d i s c u s s   h e a l t h   p r o b l e m ) 1 4 & a m p ; g t ; \ M E A S U R E & l t ; / K e y & g t ; & l t ; / a : K e y & g t ; & l t ; a : V a l u e   i : t y p e = " M e a s u r e G r i d V i e w S t a t e I D i a g r a m L i n k E n d p o i n t " / & g t ; & l t ; / a : K e y V a l u e O f D i a g r a m O b j e c t K e y a n y T y p e z b w N T n L X & g t ; & l t ; a : K e y V a l u e O f D i a g r a m O b j e c t K e y a n y T y p e z b w N T n L X & g t ; & l t ; a : K e y & g t ; & l t ; K e y & g t ; L i n k s \ & a m p ; l t ; C o l u m n s \ S u m   o f   L a c k   o f   a v a i l a b i l i t y   o f   d o c t o r s 6 & a m p ; g t ; - & a m p ; l t ; M e a s u r e s \ L a c k   o f   a v a i l a b i l i t y   o f   d o c t o r s 6 & a m p ; g t ; & l t ; / K e y & g t ; & l t ; / a : K e y & g t ; & l t ; a : V a l u e   i : t y p e = " M e a s u r e G r i d V i e w S t a t e I D i a g r a m L i n k " / & g t ; & l t ; / a : K e y V a l u e O f D i a g r a m O b j e c t K e y a n y T y p e z b w N T n L X & g t ; & l t ; a : K e y V a l u e O f D i a g r a m O b j e c t K e y a n y T y p e z b w N T n L X & g t ; & l t ; a : K e y & g t ; & l t ; K e y & g t ; L i n k s \ & a m p ; l t ; C o l u m n s \ S u m   o f   L a c k   o f   a v a i l a b i l i t y   o f   d o c t o r s 6 & a m p ; g t ; - & a m p ; l t ; M e a s u r e s \ L a c k   o f   a v a i l a b i l i t y   o f   d o c t o r s 6 & a m p ; g t ; \ C O L U M N & l t ; / K e y & g t ; & l t ; / a : K e y & g t ; & l t ; a : V a l u e   i : t y p e = " M e a s u r e G r i d V i e w S t a t e I D i a g r a m L i n k E n d p o i n t " / & g t ; & l t ; / a : K e y V a l u e O f D i a g r a m O b j e c t K e y a n y T y p e z b w N T n L X & g t ; & l t ; a : K e y V a l u e O f D i a g r a m O b j e c t K e y a n y T y p e z b w N T n L X & g t ; & l t ; a : K e y & g t ; & l t ; K e y & g t ; L i n k s \ & a m p ; l t ; C o l u m n s \ S u m   o f   L a c k   o f   a v a i l a b i l i t y   o f   d o c t o r s 6 & a m p ; g t ; - & a m p ; l t ; M e a s u r e s \ L a c k   o f   a v a i l a b i l i t y   o f   d o c t o r s 6 & a m p ; g t ; \ M E A S U R E & l t ; / K e y & g t ; & l t ; / a : K e y & g t ; & l t ; a : V a l u e   i : t y p e = " M e a s u r e G r i d V i e w S t a t e I D i a g r a m L i n k E n d p o i n t " / & g t ; & l t ; / a : K e y V a l u e O f D i a g r a m O b j e c t K e y a n y T y p e z b w N T n L X & g t ; & l t ; a : K e y V a l u e O f D i a g r a m O b j e c t K e y a n y T y p e z b w N T n L X & g t ; & l t ; a : K e y & g t ; & l t ; K e y & g t ; L i n k s \ & a m p ; l t ; C o l u m n s \ S u m   o f   L a n g u a g e   b a r r i e r s 9 & a m p ; g t ; - & a m p ; l t ; M e a s u r e s \ L a n g u a g e   b a r r i e r s 9 & a m p ; g t ; & l t ; / K e y & g t ; & l t ; / a : K e y & g t ; & l t ; a : V a l u e   i : t y p e = " M e a s u r e G r i d V i e w S t a t e I D i a g r a m L i n k " / & g t ; & l t ; / a : K e y V a l u e O f D i a g r a m O b j e c t K e y a n y T y p e z b w N T n L X & g t ; & l t ; a : K e y V a l u e O f D i a g r a m O b j e c t K e y a n y T y p e z b w N T n L X & g t ; & l t ; a : K e y & g t ; & l t ; K e y & g t ; L i n k s \ & a m p ; l t ; C o l u m n s \ S u m   o f   L a n g u a g e   b a r r i e r s 9 & a m p ; g t ; - & a m p ; l t ; M e a s u r e s \ L a n g u a g e   b a r r i e r s 9 & a m p ; g t ; \ C O L U M N & l t ; / K e y & g t ; & l t ; / a : K e y & g t ; & l t ; a : V a l u e   i : t y p e = " M e a s u r e G r i d V i e w S t a t e I D i a g r a m L i n k E n d p o i n t " / & g t ; & l t ; / a : K e y V a l u e O f D i a g r a m O b j e c t K e y a n y T y p e z b w N T n L X & g t ; & l t ; a : K e y V a l u e O f D i a g r a m O b j e c t K e y a n y T y p e z b w N T n L X & g t ; & l t ; a : K e y & g t ; & l t ; K e y & g t ; L i n k s \ & a m p ; l t ; C o l u m n s \ S u m   o f   L a n g u a g e   b a r r i e r s 9 & a m p ; g t ; - & a m p ; l t ; M e a s u r e s \ L a n g u a g e   b a r r i e r s 9 & a m p ; g t ; \ M E A S U R E & l t ; / K e y & g t ; & l t ; / a : K e y & g t ; & l t ; a : V a l u e   i : t y p e = " M e a s u r e G r i d V i e w S t a t e I D i a g r a m L i n k E n d p o i n t " / & g t ; & l t ; / a : K e y V a l u e O f D i a g r a m O b j e c t K e y a n y T y p e z b w N T n L X & g t ; & l t ; a : K e y V a l u e O f D i a g r a m O b j e c t K e y a n y T y p e z b w N T n L X & g t ; & l t ; a : K e y & g t ; & l t ; K e y & g t ; L i n k s \ & a m p ; l t ; C o l u m n s \ S u m   o f   N o   i n s u r a n c e 1 2 & a m p ; g t ; - & a m p ; l t ; M e a s u r e s \ N o   i n s u r a n c e 1 2 & a m p ; g t ; & l t ; / K e y & g t ; & l t ; / a : K e y & g t ; & l t ; a : V a l u e   i : t y p e = " M e a s u r e G r i d V i e w S t a t e I D i a g r a m L i n k " / & g t ; & l t ; / a : K e y V a l u e O f D i a g r a m O b j e c t K e y a n y T y p e z b w N T n L X & g t ; & l t ; a : K e y V a l u e O f D i a g r a m O b j e c t K e y a n y T y p e z b w N T n L X & g t ; & l t ; a : K e y & g t ; & l t ; K e y & g t ; L i n k s \ & a m p ; l t ; C o l u m n s \ S u m   o f   N o   i n s u r a n c e 1 2 & a m p ; g t ; - & a m p ; l t ; M e a s u r e s \ N o   i n s u r a n c e 1 2 & a m p ; g t ; \ C O L U M N & l t ; / K e y & g t ; & l t ; / a : K e y & g t ; & l t ; a : V a l u e   i : t y p e = " M e a s u r e G r i d V i e w S t a t e I D i a g r a m L i n k E n d p o i n t " / & g t ; & l t ; / a : K e y V a l u e O f D i a g r a m O b j e c t K e y a n y T y p e z b w N T n L X & g t ; & l t ; a : K e y V a l u e O f D i a g r a m O b j e c t K e y a n y T y p e z b w N T n L X & g t ; & l t ; a : K e y & g t ; & l t ; K e y & g t ; L i n k s \ & a m p ; l t ; C o l u m n s \ S u m   o f   N o   i n s u r a n c e 1 2 & a m p ; g t ; - & a m p ; l t ; M e a s u r e s \ N o   i n s u r a n c e 1 2 & a m p ; g t ; \ M E A S U R E & l t ; / K e y & g t ; & l t ; / a : K e y & g t ; & l t ; a : V a l u e   i : t y p e = " M e a s u r e G r i d V i e w S t a t e I D i a g r a m L i n k E n d p o i n t " / & g t ; & l t ; / a : K e y V a l u e O f D i a g r a m O b j e c t K e y a n y T y p e z b w N T n L X & g t ; & l t ; a : K e y V a l u e O f D i a g r a m O b j e c t K e y a n y T y p e z b w N T n L X & g t ; & l t ; a : K e y & g t ; & l t ; K e y & g t ; L i n k s \ & a m p ; l t ; C o l u m n s \ S u m   o f   T h e r e   a r e   n o   b a r r i e r s 1 0 & a m p ; g t ; - & a m p ; l t ; M e a s u r e s \ T h e r e   a r e   n o   b a r r i e r s 1 0 & a m p ; g t ; & l t ; / K e y & g t ; & l t ; / a : K e y & g t ; & l t ; a : V a l u e   i : t y p e = " M e a s u r e G r i d V i e w S t a t e I D i a g r a m L i n k " / & g t ; & l t ; / a : K e y V a l u e O f D i a g r a m O b j e c t K e y a n y T y p e z b w N T n L X & g t ; & l t ; a : K e y V a l u e O f D i a g r a m O b j e c t K e y a n y T y p e z b w N T n L X & g t ; & l t ; a : K e y & g t ; & l t ; K e y & g t ; L i n k s \ & a m p ; l t ; C o l u m n s \ S u m   o f   T h e r e   a r e   n o   b a r r i e r s 1 0 & a m p ; g t ; - & a m p ; l t ; M e a s u r e s \ T h e r e   a r e   n o   b a r r i e r s 1 0 & a m p ; g t ; \ C O L U M N & l t ; / K e y & g t ; & l t ; / a : K e y & g t ; & l t ; a : V a l u e   i : t y p e = " M e a s u r e G r i d V i e w S t a t e I D i a g r a m L i n k E n d p o i n t " / & g t ; & l t ; / a : K e y V a l u e O f D i a g r a m O b j e c t K e y a n y T y p e z b w N T n L X & g t ; & l t ; a : K e y V a l u e O f D i a g r a m O b j e c t K e y a n y T y p e z b w N T n L X & g t ; & l t ; a : K e y & g t ; & l t ; K e y & g t ; L i n k s \ & a m p ; l t ; C o l u m n s \ S u m   o f   T h e r e   a r e   n o   b a r r i e r s 1 0 & a m p ; g t ; - & a m p ; l t ; M e a s u r e s \ T h e r e   a r e   n o   b a r r i e r s 1 0 & a m p ; g t ; \ M E A S U R E & l t ; / K e y & g t ; & l t ; / a : K e y & g t ; & l t ; a : V a l u e   i : t y p e = " M e a s u r e G r i d V i e w S t a t e I D i a g r a m L i n k E n d p o i n t " / & g t ; & l t ; / a : K e y V a l u e O f D i a g r a m O b j e c t K e y a n y T y p e z b w N T n L X & g t ; & l t ; a : K e y V a l u e O f D i a g r a m O b j e c t K e y a n y T y p e z b w N T n L X & g t ; & l t ; a : K e y & g t ; & l t ; K e y & g t ; L i n k s \ & a m p ; l t ; C o l u m n s \ S u m   o f   T r a n s p o r t a t i o n 1 3 & a m p ; g t ; - & a m p ; l t ; M e a s u r e s \ T r a n s p o r t a t i o n 1 3 & a m p ; g t ; & l t ; / K e y & g t ; & l t ; / a : K e y & g t ; & l t ; a : V a l u e   i : t y p e = " M e a s u r e G r i d V i e w S t a t e I D i a g r a m L i n k " / & g t ; & l t ; / a : K e y V a l u e O f D i a g r a m O b j e c t K e y a n y T y p e z b w N T n L X & g t ; & l t ; a : K e y V a l u e O f D i a g r a m O b j e c t K e y a n y T y p e z b w N T n L X & g t ; & l t ; a : K e y & g t ; & l t ; K e y & g t ; L i n k s \ & a m p ; l t ; C o l u m n s \ S u m   o f   T r a n s p o r t a t i o n 1 3 & a m p ; g t ; - & a m p ; l t ; M e a s u r e s \ T r a n s p o r t a t i o n 1 3 & a m p ; g t ; \ C O L U M N & l t ; / K e y & g t ; & l t ; / a : K e y & g t ; & l t ; a : V a l u e   i : t y p e = " M e a s u r e G r i d V i e w S t a t e I D i a g r a m L i n k E n d p o i n t " / & g t ; & l t ; / a : K e y V a l u e O f D i a g r a m O b j e c t K e y a n y T y p e z b w N T n L X & g t ; & l t ; a : K e y V a l u e O f D i a g r a m O b j e c t K e y a n y T y p e z b w N T n L X & g t ; & l t ; a : K e y & g t ; & l t ; K e y & g t ; L i n k s \ & a m p ; l t ; C o l u m n s \ S u m   o f   T r a n s p o r t a t i o n 1 3 & a m p ; g t ; - & a m p ; l t ; M e a s u r e s \ T r a n s p o r t a t i o n 1 3 & a m p ; g t ; \ M E A S U R E & l t ; / K e y & g t ; & l t ; / a : K e y & g t ; & l t ; a : V a l u e   i : t y p e = " M e a s u r e G r i d V i e w S t a t e I D i a g r a m L i n k E n d p o i n t " / & g t ; & l t ; / a : K e y V a l u e O f D i a g r a m O b j e c t K e y a n y T y p e z b w N T n L X & g t ; & l t ; a : K e y V a l u e O f D i a g r a m O b j e c t K e y a n y T y p e z b w N T n L X & g t ; & l t ; a : K e y & g t ; & l t ; K e y & g t ; L i n k s \ & a m p ; l t ; C o l u m n s \ S u m   o f   U n a b l e   t o   p a y   c o - p a y s d e d u c t i b l e s 7 & a m p ; g t ; - & a m p ; l t ; M e a s u r e s \ U n a b l e   t o   p a y   c o - p a y s / d e d u c t i b l e s 7 & a m p ; g t ; & l t ; / K e y & g t ; & l t ; / a : K e y & g t ; & l t ; a : V a l u e   i : t y p e = " M e a s u r e G r i d V i e w S t a t e I D i a g r a m L i n k " / & g t ; & l t ; / a : K e y V a l u e O f D i a g r a m O b j e c t K e y a n y T y p e z b w N T n L X & g t ; & l t ; a : K e y V a l u e O f D i a g r a m O b j e c t K e y a n y T y p e z b w N T n L X & g t ; & l t ; a : K e y & g t ; & l t ; K e y & g t ; L i n k s \ & a m p ; l t ; C o l u m n s \ S u m   o f   U n a b l e   t o   p a y   c o - p a y s d e d u c t i b l e s 7 & a m p ; g t ; - & a m p ; l t ; M e a s u r e s \ U n a b l e   t o   p a y   c o - p a y s / d e d u c t i b l e s 7 & a m p ; g t ; \ C O L U M N & l t ; / K e y & g t ; & l t ; / a : K e y & g t ; & l t ; a : V a l u e   i : t y p e = " M e a s u r e G r i d V i e w S t a t e I D i a g r a m L i n k E n d p o i n t " / & g t ; & l t ; / a : K e y V a l u e O f D i a g r a m O b j e c t K e y a n y T y p e z b w N T n L X & g t ; & l t ; a : K e y V a l u e O f D i a g r a m O b j e c t K e y a n y T y p e z b w N T n L X & g t ; & l t ; a : K e y & g t ; & l t ; K e y & g t ; L i n k s \ & a m p ; l t ; C o l u m n s \ S u m   o f   U n a b l e   t o   p a y   c o - p a y s d e d u c t i b l e s 7 & a m p ; g t ; - & a m p ; l t ; M e a s u r e s \ U n a b l e   t o   p a y   c o - p a y s / d e d u c t i b l e s 7 & a m p ; g t ; \ M E A S U R E & l t ; / K e y & g t ; & l t ; / a : K e y & g t ; & l t ; a : V a l u e   i : t y p e = " M e a s u r e G r i d V i e w S t a t e I D i a g r a m L i n k E n d p o i n t " / & g t ; & l t ; / a : K e y V a l u e O f D i a g r a m O b j e c t K e y a n y T y p e z b w N T n L X & g t ; & l t ; / V i e w S t a t e s & g t ; & l t ; / D i a g r a m M a n a g e r . S e r i a l i z a b l e D i a g r a m & g t ; & l t ; D i a g r a m M a n a g e r . S e r i a l i z a b l e D i a g r a m & g t ; & l t ; A d a p t e r   i : t y p e = " M e a s u r e D i a g r a m S a n d b o x A d a p t e r " & g t ; & l t ; T a b l e N a m e & g t ; P T   Q 1 & l t ; / T a b l e N a m e & g t ; & l t ; / A d a p t e r & g t ; & l t ; D i a g r a m T y p e & g t ; M e a s u r e D i a g r a m & l t ; / D i a g r a m T y p e & g t ; & l t ; D i s p l a y C o n t e x t 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 R e s p o n d e n t I D & l t ; / K e y & g t ; & l t ; / D i a g r a m O b j e c t K e y & g t ; & l t ; D i a g r a m O b j e c t K e y & g t ; & l t ; K e y & g t ; M e a s u r e s \ S u m   o f   R e s p o n d e n t I D \ T a g I n f o \ F o r m u l a & l t ; / K e y & g t ; & l t ; / D i a g r a m O b j e c t K e y & g t ; & l t ; D i a g r a m O b j e c t K e y & g t ; & l t ; K e y & g t ; M e a s u r e s \ S u m   o f   R e s p o n d e n t I D \ T a g I n f o \ V a l u e & l t ; / K e y & g t ; & l t ; / D i a g r a m O b j e c t K e y & g t ; & l t ; D i a g r a m O b j e c t K e y & g t ; & l t ; K e y & g t ; M e a s u r e s \ S u m   o f   W o m e n  s   h e a l t h     w e l l n e s s 1 0 & l t ; / K e y & g t ; & l t ; / D i a g r a m O b j e c t K e y & g t ; & l t ; D i a g r a m O b j e c t K e y & g t ; & l t ; K e y & g t ; M e a s u r e s \ S u m   o f   W o m e n  s   h e a l t h     w e l l n e s s 1 0 \ T a g I n f o \ F o r m u l a & l t ; / K e y & g t ; & l t ; / D i a g r a m O b j e c t K e y & g t ; & l t ; D i a g r a m O b j e c t K e y & g t ; & l t ; K e y & g t ; M e a s u r e s \ S u m   o f   W o m e n  s   h e a l t h     w e l l n e s s 1 0 \ T a g I n f o \ V a l u e & l t ; / K e y & g t ; & l t ; / D i a g r a m O b j e c t K e y & g t ; & l t ; D i a g r a m O b j e c t K e y & g t ; & l t ; K e y & g t ; M e a s u r e s \ C o u n t   o f   R e s p o n d e n t I D & l t ; / K e y & g t ; & l t ; / D i a g r a m O b j e c t K e y & g t ; & l t ; D i a g r a m O b j e c t K e y & g t ; & l t ; K e y & g t ; M e a s u r e s \ C o u n t   o f   R e s p o n d e n t I D \ T a g I n f o \ F o r m u l a & l t ; / K e y & g t ; & l t ; / D i a g r a m O b j e c t K e y & g t ; & l t ; D i a g r a m O b j e c t K e y & g t ; & l t ; K e y & g t ; M e a s u r e s \ C o u n t   o f   R e s p o n d e n t I D \ T a g I n f o \ V a l u e & l t ; / K e y & g t ; & l t ; / D i a g r a m O b j e c t K e y & g t ; & l t ; D i a g r a m O b j e c t K e y & g t ; & l t ; K e y & g t ; M e a s u r e s \ S u m   o f   A s t h m a l u n g   d i s e a s e 3 & l t ; / K e y & g t ; & l t ; / D i a g r a m O b j e c t K e y & g t ; & l t ; D i a g r a m O b j e c t K e y & g t ; & l t ; K e y & g t ; M e a s u r e s \ S u m   o f   A s t h m a l u n g   d i s e a s e 3 \ T a g I n f o \ F o r m u l a & l t ; / K e y & g t ; & l t ; / D i a g r a m O b j e c t K e y & g t ; & l t ; D i a g r a m O b j e c t K e y & g t ; & l t ; K e y & g t ; M e a s u r e s \ S u m   o f   A s t h m a l u n g   d i s e a s e 3 \ T a g I n f o \ V a l u e & l t ; / K e y & g t ; & l t ; / D i a g r a m O b j e c t K e y & g t ; & l t ; D i a g r a m O b j e c t K e y & g t ; & l t ; K e y & g t ; M e a s u r e s \ S u m   o f   C a n c e r 4 & l t ; / K e y & g t ; & l t ; / D i a g r a m O b j e c t K e y & g t ; & l t ; D i a g r a m O b j e c t K e y & g t ; & l t ; K e y & g t ; M e a s u r e s \ S u m   o f   C a n c e r 4 \ T a g I n f o \ F o r m u l a & l t ; / K e y & g t ; & l t ; / D i a g r a m O b j e c t K e y & g t ; & l t ; D i a g r a m O b j e c t K e y & g t ; & l t ; K e y & g t ; M e a s u r e s \ S u m   o f   C a n c e r 4 \ T a g I n f o \ V a l u e & l t ; / K e y & g t ; & l t ; / D i a g r a m O b j e c t K e y & g t ; & l t ; D i a g r a m O b j e c t K e y & g t ; & l t ; K e y & g t ; M e a s u r e s \ S u m   o f   H e a r t   d i s e a s e     s t r o k e 5 & l t ; / K e y & g t ; & l t ; / D i a g r a m O b j e c t K e y & g t ; & l t ; D i a g r a m O b j e c t K e y & g t ; & l t ; K e y & g t ; M e a s u r e s \ S u m   o f   H e a r t   d i s e a s e     s t r o k e 5 \ T a g I n f o \ F o r m u l a & l t ; / K e y & g t ; & l t ; / D i a g r a m O b j e c t K e y & g t ; & l t ; D i a g r a m O b j e c t K e y & g t ; & l t ; K e y & g t ; M e a s u r e s \ S u m   o f   H e a r t   d i s e a s e     s t r o k e 5 \ T a g I n f o \ V a l u e & l t ; / K e y & g t ; & l t ; / D i a g r a m O b j e c t K e y & g t ; & l t ; D i a g r a m O b j e c t K e y & g t ; & l t ; K e y & g t ; M e a s u r e s \ S u m   o f   S a f e t y 6 & l t ; / K e y & g t ; & l t ; / D i a g r a m O b j e c t K e y & g t ; & l t ; D i a g r a m O b j e c t K e y & g t ; & l t ; K e y & g t ; M e a s u r e s \ S u m   o f   S a f e t y 6 \ T a g I n f o \ F o r m u l a & l t ; / K e y & g t ; & l t ; / D i a g r a m O b j e c t K e y & g t ; & l t ; D i a g r a m O b j e c t K e y & g t ; & l t ; K e y & g t ; M e a s u r e s \ S u m   o f   S a f e t y 6 \ T a g I n f o \ V a l u e & l t ; / K e y & g t ; & l t ; / D i a g r a m O b j e c t K e y & g t ; & l t ; D i a g r a m O b j e c t K e y & g t ; & l t ; K e y & g t ; M e a s u r e s \ S u m   o f   H I V A I D S     S e x u a l l y   T r a n s m i t t e d   D i s e a s e s   ( S T D s ) 7 & l t ; / K e y & g t ; & l t ; / D i a g r a m O b j e c t K e y & g t ; & l t ; D i a g r a m O b j e c t K e y & g t ; & l t ; K e y & g t ; M e a s u r e s \ S u m   o f   H I V A I D S     S e x u a l l y   T r a n s m i t t e d   D i s e a s e s   ( S T D s ) 7 \ T a g I n f o \ F o r m u l a & l t ; / K e y & g t ; & l t ; / D i a g r a m O b j e c t K e y & g t ; & l t ; D i a g r a m O b j e c t K e y & g t ; & l t ; K e y & g t ; M e a s u r e s \ S u m   o f   H I V A I D S     S e x u a l l y   T r a n s m i t t e d   D i s e a s e s   ( S T D s ) 7 \ T a g I n f o \ V a l u e & l t ; / K e y & g t ; & l t ; / D i a g r a m O b j e c t K e y & g t ; & l t ; D i a g r a m O b j e c t K e y & g t ; & l t ; K e y & g t ; M e a s u r e s \ S u m   o f   V a c c i n e   p r e v e n t a b l e   d i s e a s e s 8 & l t ; / K e y & g t ; & l t ; / D i a g r a m O b j e c t K e y & g t ; & l t ; D i a g r a m O b j e c t K e y & g t ; & l t ; K e y & g t ; M e a s u r e s \ S u m   o f   V a c c i n e   p r e v e n t a b l e   d i s e a s e s 8 \ T a g I n f o \ F o r m u l a & l t ; / K e y & g t ; & l t ; / D i a g r a m O b j e c t K e y & g t ; & l t ; D i a g r a m O b j e c t K e y & g t ; & l t ; K e y & g t ; M e a s u r e s \ S u m   o f   V a c c i n e   p r e v e n t a b l e   d i s e a s e s 8 \ T a g I n f o \ V a l u e & l t ; / K e y & g t ; & l t ; / D i a g r a m O b j e c t K e y & g t ; & l t ; D i a g r a m O b j e c t K e y & g t ; & l t ; K e y & g t ; M e a s u r e s \ S u m   o f   C h i l d   h e a l t h     w e l l n e s s 9 & l t ; / K e y & g t ; & l t ; / D i a g r a m O b j e c t K e y & g t ; & l t ; D i a g r a m O b j e c t K e y & g t ; & l t ; K e y & g t ; M e a s u r e s \ S u m   o f   C h i l d   h e a l t h     w e l l n e s s 9 \ T a g I n f o \ F o r m u l a & l t ; / K e y & g t ; & l t ; / D i a g r a m O b j e c t K e y & g t ; & l t ; D i a g r a m O b j e c t K e y & g t ; & l t ; K e y & g t ; M e a s u r e s \ S u m   o f   C h i l d   h e a l t h     w e l l n e s s 9 \ T a g I n f o \ V a l u e & l t ; / K e y & g t ; & l t ; / D i a g r a m O b j e c t K e y & g t ; & l t ; D i a g r a m O b j e c t K e y & g t ; & l t ; K e y & g t ; M e a s u r e s \ S u m   o f   D i a b e t e s 1 1 & l t ; / K e y & g t ; & l t ; / D i a g r a m O b j e c t K e y & g t ; & l t ; D i a g r a m O b j e c t K e y & g t ; & l t ; K e y & g t ; M e a s u r e s \ S u m   o f   D i a b e t e s 1 1 \ T a g I n f o \ F o r m u l a & l t ; / K e y & g t ; & l t ; / D i a g r a m O b j e c t K e y & g t ; & l t ; D i a g r a m O b j e c t K e y & g t ; & l t ; K e y & g t ; M e a s u r e s \ S u m   o f   D i a b e t e s 1 1 \ T a g I n f o \ V a l u e & l t ; / K e y & g t ; & l t ; / D i a g r a m O b j e c t K e y & g t ; & l t ; D i a g r a m O b j e c t K e y & g t ; & l t ; K e y & g t ; M e a s u r e s \ S u m   o f   M e n t a l   h e a l t h   d e p r e s s i o n s u i c i d e 1 2 & l t ; / K e y & g t ; & l t ; / D i a g r a m O b j e c t K e y & g t ; & l t ; D i a g r a m O b j e c t K e y & g t ; & l t ; K e y & g t ; M e a s u r e s \ S u m   o f   M e n t a l   h e a l t h   d e p r e s s i o n s u i c i d e 1 2 \ T a g I n f o \ F o r m u l a & l t ; / K e y & g t ; & l t ; / D i a g r a m O b j e c t K e y & g t ; & l t ; D i a g r a m O b j e c t K e y & g t ; & l t ; K e y & g t ; M e a s u r e s \ S u m   o f   M e n t a l   h e a l t h   d e p r e s s i o n s u i c i d e 1 2 \ T a g I n f o \ V a l u e & l t ; / K e y & g t ; & l t ; / D i a g r a m O b j e c t K e y & g t ; & l t ; D i a g r a m O b j e c t K e y & g t ; & l t ; K e y & g t ; M e a s u r e s \ S u m   o f   D r u g s     a l c o h o l   a b u s e 1 3 & l t ; / K e y & g t ; & l t ; / D i a g r a m O b j e c t K e y & g t ; & l t ; D i a g r a m O b j e c t K e y & g t ; & l t ; K e y & g t ; M e a s u r e s \ S u m   o f   D r u g s     a l c o h o l   a b u s e 1 3 \ T a g I n f o \ F o r m u l a & l t ; / K e y & g t ; & l t ; / D i a g r a m O b j e c t K e y & g t ; & l t ; D i a g r a m O b j e c t K e y & g t ; & l t ; K e y & g t ; M e a s u r e s \ S u m   o f   D r u g s     a l c o h o l   a b u s e 1 3 \ T a g I n f o \ V a l u e & l t ; / K e y & g t ; & l t ; / D i a g r a m O b j e c t K e y & g t ; & l t ; D i a g r a m O b j e c t K e y & g t ; & l t ; K e y & g t ; M e a s u r e s \ S u m   o f   E n v i r o n m e n t a l   h a z a r d s 1 4 & l t ; / K e y & g t ; & l t ; / D i a g r a m O b j e c t K e y & g t ; & l t ; D i a g r a m O b j e c t K e y & g t ; & l t ; K e y & g t ; M e a s u r e s \ S u m   o f   E n v i r o n m e n t a l   h a z a r d s 1 4 \ T a g I n f o \ F o r m u l a & l t ; / K e y & g t ; & l t ; / D i a g r a m O b j e c t K e y & g t ; & l t ; D i a g r a m O b j e c t K e y & g t ; & l t ; K e y & g t ; M e a s u r e s \ S u m   o f   E n v i r o n m e n t a l   h a z a r d s 1 4 \ T a g I n f o \ V a l u e & l t ; / K e y & g t ; & l t ; / D i a g r a m O b j e c t K e y & g t ; & l t ; D i a g r a m O b j e c t K e y & g t ; & l t ; K e y & g t ; M e a s u r e s \ S u m   o f   O b e s i t y w e i g h t   l o s s   i s s u e s 1 5 & l t ; / K e y & g t ; & l t ; / D i a g r a m O b j e c t K e y & g t ; & l t ; D i a g r a m O b j e c t K e y & g t ; & l t ; K e y & g t ; M e a s u r e s \ S u m   o f   O b e s i t y w e i g h t   l o s s   i s s u e s 1 5 \ T a g I n f o \ F o r m u l a & l t ; / K e y & g t ; & l t ; / D i a g r a m O b j e c t K e y & g t ; & l t ; D i a g r a m O b j e c t K e y & g t ; & l t ; K e y & g t ; M e a s u r e s \ S u m   o f   O b e s i t y w e i g h t   l o s s   i s s u e s 1 5 \ T a g I n f o \ V a l u e & l t ; / K e y & g t ; & l t ; / D i a g r a m O b j e c t K e y & g t ; & l t ; D i a g r a m O b j e c t K e y & g t ; & l t ; K e y & g t ; M e a s u r e s \ S u m   o f   W h a t   i s   y o u r   a g e & l t ; / K e y & g t ; & l t ; / D i a g r a m O b j e c t K e y & g t ; & l t ; D i a g r a m O b j e c t K e y & g t ; & l t ; K e y & g t ; M e a s u r e s \ S u m   o f   W h a t   i s   y o u r   a g e \ T a g I n f o \ F o r m u l a & l t ; / K e y & g t ; & l t ; / D i a g r a m O b j e c t K e y & g t ; & l t ; D i a g r a m O b j e c t K e y & g t ; & l t ; K e y & g t ; M e a s u r e s \ S u m   o f   W h a t   i s   y o u r   a g e \ T a g I n f o \ V a l u e & l t ; / K e y & g t ; & l t ; / D i a g r a m O b j e c t K e y & g t ; & l t ; D i a g r a m O b j e c t K e y & g t ; & l t ; K e y & g t ; M e a s u r e s \ A v e r a g e   o f   W h a t   i s   y o u r   a g e & l t ; / K e y & g t ; & l t ; / D i a g r a m O b j e c t K e y & g t ; & l t ; D i a g r a m O b j e c t K e y & g t ; & l t ; K e y & g t ; M e a s u r e s \ A v e r a g e   o f   W h a t   i s   y o u r   a g e \ T a g I n f o \ F o r m u l a & l t ; / K e y & g t ; & l t ; / D i a g r a m O b j e c t K e y & g t ; & l t ; D i a g r a m O b j e c t K e y & g t ; & l t ; K e y & g t ; M e a s u r e s \ A v e r a g e   o f   W h a t   i s   y o u r   a g e \ T a g I n f o \ V a l u e & l t ; / K e y & g t ; & l t ; / D i a g r a m O b j e c t K e y & g t ; & l t ; D i a g r a m O b j e c t K e y & g t ; & l t ; K e y & g t ; C o l u m n s \ R e s p o n d e n t I D & l t ; / K e y & g t ; & l t ; / D i a g r a m O b j e c t K e y & g t ; & l t ; D i a g r a m O b j e c t K e y & g t ; & l t ; K e y & g t ; C o l u m n s \ A s t h m a / l u n g   d i s e a s e & l t ; / K e y & g t ; & l t ; / D i a g r a m O b j e c t K e y & g t ; & l t ; D i a g r a m O b j e c t K e y & g t ; & l t ; K e y & g t ; C o l u m n s \ C a n c e r & l t ; / K e y & g t ; & l t ; / D i a g r a m O b j e c t K e y & g t ; & l t ; D i a g r a m O b j e c t K e y & g t ; & l t ; K e y & g t ; C o l u m n s \ H e a r t   d i s e a s e   & a m p ; a m p ;   s t r o k e & l t ; / K e y & g t ; & l t ; / D i a g r a m O b j e c t K e y & g t ; & l t ; D i a g r a m O b j e c t K e y & g t ; & l t ; K e y & g t ; C o l u m n s \ S a f e t y & l t ; / K e y & g t ; & l t ; / D i a g r a m O b j e c t K e y & g t ; & l t ; D i a g r a m O b j e c t K e y & g t ; & l t ; K e y & g t ; C o l u m n s \ H I V / A I D S   & a m p ; a m p ;   S e x u a l l y   T r a n s m i t t e d   D i s e a s e s   ( S T D s ) & l t ; / K e y & g t ; & l t ; / D i a g r a m O b j e c t K e y & g t ; & l t ; D i a g r a m O b j e c t K e y & g t ; & l t ; K e y & g t ; C o l u m n s \ V a c c i n e   p r e v e n t a b l e   d i s e a s e s & l t ; / K e y & g t ; & l t ; / D i a g r a m O b j e c t K e y & g t ; & l t ; D i a g r a m O b j e c t K e y & g t ; & l t ; K e y & g t ; C o l u m n s \ C h i l d   h e a l t h   & a m p ; a m p ;   w e l l n e s s & l t ; / K e y & g t ; & l t ; / D i a g r a m O b j e c t K e y & g t ; & l t ; D i a g r a m O b j e c t K e y & g t ; & l t ; K e y & g t ; C o l u m n s \ W o m e n  s   h e a l t h   & a m p ; a m p ;   w e l l n e s s & l t ; / K e y & g t ; & l t ; / D i a g r a m O b j e c t K e y & g t ; & l t ; D i a g r a m O b j e c t K e y & g t ; & l t ; K e y & g t ; C o l u m n s \ D i a b e t e s & l t ; / K e y & g t ; & l t ; / D i a g r a m O b j e c t K e y & g t ; & l t ; D i a g r a m O b j e c t K e y & g t ; & l t ; K e y & g t ; C o l u m n s \ M e n t a l   h e a l t h   d e p r e s s i o n / s u i c i d e & l t ; / K e y & g t ; & l t ; / D i a g r a m O b j e c t K e y & g t ; & l t ; D i a g r a m O b j e c t K e y & g t ; & l t ; K e y & g t ; C o l u m n s \ D r u g s   & a m p ; a m p ;   a l c o h o l   a b u s e & l t ; / K e y & g t ; & l t ; / D i a g r a m O b j e c t K e y & g t ; & l t ; D i a g r a m O b j e c t K e y & g t ; & l t ; K e y & g t ; C o l u m n s \ E n v i r o n m e n t a l   h a z a r d s & l t ; / K e y & g t ; & l t ; / D i a g r a m O b j e c t K e y & g t ; & l t ; D i a g r a m O b j e c t K e y & g t ; & l t ; K e y & g t ; C o l u m n s \ O b e s i t y / w e i g h t   l o s s   i s s u e s & l t ; / K e y & g t ; & l t ; / D i a g r a m O b j e c t K e y & g t ; & l t ; D i a g r a m O b j e c t K e y & g t ; & l t ; K e y & g t ; C o l u m n s \ C o l u m n 1 & l t ; / K e y & g t ; & l t ; / D i a g r a m O b j e c t K e y & g t ; & l t ; D i a g r a m O b j e c t K e y & g t ; & l t ; K e y & g t ; C o l u m n s \ C o u n t   o f   S e l e c t i o n & l t ; / K e y & g t ; & l t ; / D i a g r a m O b j e c t K e y & g t ; & l t ; D i a g r a m O b j e c t K e y & g t ; & l t ; K e y & g t ; C o l u m n s \ W e i g h t & l t ; / K e y & g t ; & l t ; / D i a g r a m O b j e c t K e y & g t ; & l t ; D i a g r a m O b j e c t K e y & g t ; & l t ; K e y & g t ; C o l u m n s \ C o l u m n 2 & l t ; / K e y & g t ; & l t ; / D i a g r a m O b j e c t K e y & g t ; & l t ; D i a g r a m O b j e c t K e y & g t ; & l t ; K e y & g t ; C o l u m n s \ A s t h m a / l u n g   d i s e a s e 3 & l t ; / K e y & g t ; & l t ; / D i a g r a m O b j e c t K e y & g t ; & l t ; D i a g r a m O b j e c t K e y & g t ; & l t ; K e y & g t ; C o l u m n s \ C a n c e r 4 & l t ; / K e y & g t ; & l t ; / D i a g r a m O b j e c t K e y & g t ; & l t ; D i a g r a m O b j e c t K e y & g t ; & l t ; K e y & g t ; C o l u m n s \ H e a r t   d i s e a s e   & a m p ; a m p ;   s t r o k e 5 & l t ; / K e y & g t ; & l t ; / D i a g r a m O b j e c t K e y & g t ; & l t ; D i a g r a m O b j e c t K e y & g t ; & l t ; K e y & g t ; C o l u m n s \ S a f e t y 6 & l t ; / K e y & g t ; & l t ; / D i a g r a m O b j e c t K e y & g t ; & l t ; D i a g r a m O b j e c t K e y & g t ; & l t ; K e y & g t ; C o l u m n s \ H I V / A I D S   & a m p ; a m p ;   S e x u a l l y   T r a n s m i t t e d   D i s e a s e s   ( S T D s ) 7 & l t ; / K e y & g t ; & l t ; / D i a g r a m O b j e c t K e y & g t ; & l t ; D i a g r a m O b j e c t K e y & g t ; & l t ; K e y & g t ; C o l u m n s \ V a c c i n e   p r e v e n t a b l e   d i s e a s e s 8 & l t ; / K e y & g t ; & l t ; / D i a g r a m O b j e c t K e y & g t ; & l t ; D i a g r a m O b j e c t K e y & g t ; & l t ; K e y & g t ; C o l u m n s \ C h i l d   h e a l t h   & a m p ; a m p ;   w e l l n e s s 9 & l t ; / K e y & g t ; & l t ; / D i a g r a m O b j e c t K e y & g t ; & l t ; D i a g r a m O b j e c t K e y & g t ; & l t ; K e y & g t ; C o l u m n s \ W o m e n  s   h e a l t h   & a m p ; a m p ;   w e l l n e s s 1 0 & l t ; / K e y & g t ; & l t ; / D i a g r a m O b j e c t K e y & g t ; & l t ; D i a g r a m O b j e c t K e y & g t ; & l t ; K e y & g t ; C o l u m n s \ D i a b e t e s 1 1 & l t ; / K e y & g t ; & l t ; / D i a g r a m O b j e c t K e y & g t ; & l t ; D i a g r a m O b j e c t K e y & g t ; & l t ; K e y & g t ; C o l u m n s \ M e n t a l   h e a l t h   d e p r e s s i o n / s u i c i d e 1 2 & l t ; / K e y & g t ; & l t ; / D i a g r a m O b j e c t K e y & g t ; & l t ; D i a g r a m O b j e c t K e y & g t ; & l t ; K e y & g t ; C o l u m n s \ D r u g s   & a m p ; a m p ;   a l c o h o l   a b u s e 1 3 & l t ; / K e y & g t ; & l t ; / D i a g r a m O b j e c t K e y & g t ; & l t ; D i a g r a m O b j e c t K e y & g t ; & l t ; K e y & g t ; C o l u m n s \ E n v i r o n m e n t a l   h a z a r d s 1 4 & l t ; / K e y & g t ; & l t ; / D i a g r a m O b j e c t K e y & g t ; & l t ; D i a g r a m O b j e c t K e y & g t ; & l t ; K e y & g t ; C o l u m n s \ O b e s i t y / w e i g h t   l o s s   i s s u e s 1 5 & l t ; / K e y & g t ; & l t ; / D i a g r a m O b j e c t K e y & g t ; & l t ; D i a g r a m O b j e c t K e y & g t ; & l t ; K e y & g t ; C o l u m n s \ C o l u m n 3 & l t ; / K e y & g t ; & l t ; / D i a g r a m O b j e c t K e y & g t ; & l t ; D i a g r a m O b j e c t K e y & g t ; & l t ; K e y & g t ; C o l u m n s \ C o l u m n 4 & l t ; / K e y & g t ; & l t ; / D i a g r a m O b j e c t K e y & g t ; & l t ; D i a g r a m O b j e c t K e y & g t ; & l t ; K e y & g t ; C o l u m n s \ O b s e r v e d & l t ; / K e y & g t ; & l t ; / D i a g r a m O b j e c t K e y & g t ; & l t ; D i a g r a m O b j e c t K e y & g t ; & l t ; K e y & g t ; C o l u m n s \ E x p e c t e d & l t ; / K e y & g t ; & l t ; / D i a g r a m O b j e c t K e y & g t ; & l t ; D i a g r a m O b j e c t K e y & g t ; & l t ; K e y & g t ; C o l u m n s \ C o l u m n 1 8 & l t ; / K e y & g t ; & l t ; / D i a g r a m O b j e c t K e y & g t ; & l t ; D i a g r a m O b j e c t K e y & g t ; & l t ; K e y & g t ; C o l u m n s \ C o l u m n 5 & 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 i n s u r a n c e ? & l t ; / K e y & g t ; & l t ; / D i a g r a m O b j e c t K e y & g t ; & l t ; D i a g r a m O b j e c t K e y & g t ; & l t ; K e y & g t ; C o l u m n s \ D o   y o u   h a v e   a   s m a r t   p h o n e ? & l t ; / K e y & g t ; & l t ; / D i a g r a m O b j e c t K e y & g t ; & l t ; D i a g r a m O b j e c t K e y & g t ; & l t ; K e y & g t ; L i n k s \ & a m p ; l t ; C o l u m n s \ S u m   o f   R e s p o n d e n t I D & a m p ; g t ; - & a m p ; l t ; M e a s u r e s \ R e s p o n d e n t I D & a m p ; g t ; & l t ; / K e y & g t ; & l t ; / D i a g r a m O b j e c t K e y & g t ; & l t ; D i a g r a m O b j e c t K e y & g t ; & l t ; K e y & g t ; L i n k s \ & a m p ; l t ; C o l u m n s \ S u m   o f   R e s p o n d e n t I D & a m p ; g t ; - & a m p ; l t ; M e a s u r e s \ R e s p o n d e n t I D & a m p ; g t ; \ C O L U M N & l t ; / K e y & g t ; & l t ; / D i a g r a m O b j e c t K e y & g t ; & l t ; D i a g r a m O b j e c t K e y & g t ; & l t ; K e y & g t ; L i n k s \ & a m p ; l t ; C o l u m n s \ S u m   o f   R e s p o n d e n t I D & a m p ; g t ; - & a m p ; l t ; M e a s u r e s \ R e s p o n d e n t I D & a m p ; g t ; \ M E A S U R E & l t ; / K e y & g t ; & l t ; / D i a g r a m O b j e c t K e y & g t ; & l t ; D i a g r a m O b j e c t K e y & g t ; & l t ; K e y & g t ; L i n k s \ & a m p ; l t ; C o l u m n s \ S u m   o f   W o m e n  s   h e a l t h     w e l l n e s s 1 0 & a m p ; g t ; - & a m p ; l t ; M e a s u r e s \ W o m e n  s   h e a l t h   & a m p ; a m p ;   w e l l n e s s 1 0 & a m p ; g t ; & l t ; / K e y & g t ; & l t ; / D i a g r a m O b j e c t K e y & g t ; & l t ; D i a g r a m O b j e c t K e y & g t ; & l t ; K e y & g t ; L i n k s \ & a m p ; l t ; C o l u m n s \ S u m   o f   W o m e n  s   h e a l t h     w e l l n e s s 1 0 & a m p ; g t ; - & a m p ; l t ; M e a s u r e s \ W o m e n  s   h e a l t h   & a m p ; a m p ;   w e l l n e s s 1 0 & a m p ; g t ; \ C O L U M N & l t ; / K e y & g t ; & l t ; / D i a g r a m O b j e c t K e y & g t ; & l t ; D i a g r a m O b j e c t K e y & g t ; & l t ; K e y & g t ; L i n k s \ & a m p ; l t ; C o l u m n s \ S u m   o f   W o m e n  s   h e a l t h     w e l l n e s s 1 0 & a m p ; g t ; - & a m p ; l t ; M e a s u r e s \ W o m e n  s   h e a l t h   & a m p ; a m p ;   w e l l n e s s 1 0 & a m p ; g t ; \ M E A S U R E & l t ; / K e y & g t ; & l t ; / D i a g r a m O b j e c t K e y & g t ; & l t ; D i a g r a m O b j e c t K e y & g t ; & l t ; K e y & g t ; L i n k s \ & a m p ; l t ; C o l u m n s \ C o u n t   o f   R e s p o n d e n t I D & a m p ; g t ; - & a m p ; l t ; M e a s u r e s \ R e s p o n d e n t I D & a m p ; g t ; & l t ; / K e y & g t ; & l t ; / D i a g r a m O b j e c t K e y & g t ; & l t ; D i a g r a m O b j e c t K e y & g t ; & l t ; K e y & g t ; L i n k s \ & a m p ; l t ; C o l u m n s \ C o u n t   o f   R e s p o n d e n t I D & a m p ; g t ; - & a m p ; l t ; M e a s u r e s \ R e s p o n d e n t I D & a m p ; g t ; \ C O L U M N & l t ; / K e y & g t ; & l t ; / D i a g r a m O b j e c t K e y & g t ; & l t ; D i a g r a m O b j e c t K e y & g t ; & l t ; K e y & g t ; L i n k s \ & a m p ; l t ; C o l u m n s \ C o u n t   o f   R e s p o n d e n t I D & a m p ; g t ; - & a m p ; l t ; M e a s u r e s \ R e s p o n d e n t I D & a m p ; g t ; \ M E A S U R E & l t ; / K e y & g t ; & l t ; / D i a g r a m O b j e c t K e y & g t ; & l t ; D i a g r a m O b j e c t K e y & g t ; & l t ; K e y & g t ; L i n k s \ & a m p ; l t ; C o l u m n s \ S u m   o f   A s t h m a l u n g   d i s e a s e 3 & a m p ; g t ; - & a m p ; l t ; M e a s u r e s \ A s t h m a / l u n g   d i s e a s e 3 & a m p ; g t ; & l t ; / K e y & g t ; & l t ; / D i a g r a m O b j e c t K e y & g t ; & l t ; D i a g r a m O b j e c t K e y & g t ; & l t ; K e y & g t ; L i n k s \ & a m p ; l t ; C o l u m n s \ S u m   o f   A s t h m a l u n g   d i s e a s e 3 & a m p ; g t ; - & a m p ; l t ; M e a s u r e s \ A s t h m a / l u n g   d i s e a s e 3 & a m p ; g t ; \ C O L U M N & l t ; / K e y & g t ; & l t ; / D i a g r a m O b j e c t K e y & g t ; & l t ; D i a g r a m O b j e c t K e y & g t ; & l t ; K e y & g t ; L i n k s \ & a m p ; l t ; C o l u m n s \ S u m   o f   A s t h m a l u n g   d i s e a s e 3 & a m p ; g t ; - & a m p ; l t ; M e a s u r e s \ A s t h m a / l u n g   d i s e a s e 3 & a m p ; g t ; \ M E A S U R E & l t ; / K e y & g t ; & l t ; / D i a g r a m O b j e c t K e y & g t ; & l t ; D i a g r a m O b j e c t K e y & g t ; & l t ; K e y & g t ; L i n k s \ & a m p ; l t ; C o l u m n s \ S u m   o f   C a n c e r 4 & a m p ; g t ; - & a m p ; l t ; M e a s u r e s \ C a n c e r 4 & a m p ; g t ; & l t ; / K e y & g t ; & l t ; / D i a g r a m O b j e c t K e y & g t ; & l t ; D i a g r a m O b j e c t K e y & g t ; & l t ; K e y & g t ; L i n k s \ & a m p ; l t ; C o l u m n s \ S u m   o f   C a n c e r 4 & a m p ; g t ; - & a m p ; l t ; M e a s u r e s \ C a n c e r 4 & a m p ; g t ; \ C O L U M N & l t ; / K e y & g t ; & l t ; / D i a g r a m O b j e c t K e y & g t ; & l t ; D i a g r a m O b j e c t K e y & g t ; & l t ; K e y & g t ; L i n k s \ & a m p ; l t ; C o l u m n s \ S u m   o f   C a n c e r 4 & a m p ; g t ; - & a m p ; l t ; M e a s u r e s \ C a n c e r 4 & a m p ; g t ; \ M E A S U R E & l t ; / K e y & g t ; & l t ; / D i a g r a m O b j e c t K e y & g t ; & l t ; D i a g r a m O b j e c t K e y & g t ; & l t ; K e y & g t ; L i n k s \ & a m p ; l t ; C o l u m n s \ S u m   o f   H e a r t   d i s e a s e     s t r o k e 5 & a m p ; g t ; - & a m p ; l t ; M e a s u r e s \ H e a r t   d i s e a s e   & a m p ; a m p ;   s t r o k e 5 & a m p ; g t ; & l t ; / K e y & g t ; & l t ; / D i a g r a m O b j e c t K e y & g t ; & l t ; D i a g r a m O b j e c t K e y & g t ; & l t ; K e y & g t ; L i n k s \ & a m p ; l t ; C o l u m n s \ S u m   o f   H e a r t   d i s e a s e     s t r o k e 5 & a m p ; g t ; - & a m p ; l t ; M e a s u r e s \ H e a r t   d i s e a s e   & a m p ; a m p ;   s t r o k e 5 & a m p ; g t ; \ C O L U M N & l t ; / K e y & g t ; & l t ; / D i a g r a m O b j e c t K e y & g t ; & l t ; D i a g r a m O b j e c t K e y & g t ; & l t ; K e y & g t ; L i n k s \ & a m p ; l t ; C o l u m n s \ S u m   o f   H e a r t   d i s e a s e     s t r o k e 5 & a m p ; g t ; - & a m p ; l t ; M e a s u r e s \ H e a r t   d i s e a s e   & a m p ; a m p ;   s t r o k e 5 & a m p ; g t ; \ M E A S U R E & l t ; / K e y & g t ; & l t ; / D i a g r a m O b j e c t K e y & g t ; & l t ; D i a g r a m O b j e c t K e y & g t ; & l t ; K e y & g t ; L i n k s \ & a m p ; l t ; C o l u m n s \ S u m   o f   S a f e t y 6 & a m p ; g t ; - & a m p ; l t ; M e a s u r e s \ S a f e t y 6 & a m p ; g t ; & l t ; / K e y & g t ; & l t ; / D i a g r a m O b j e c t K e y & g t ; & l t ; D i a g r a m O b j e c t K e y & g t ; & l t ; K e y & g t ; L i n k s \ & a m p ; l t ; C o l u m n s \ S u m   o f   S a f e t y 6 & a m p ; g t ; - & a m p ; l t ; M e a s u r e s \ S a f e t y 6 & a m p ; g t ; \ C O L U M N & l t ; / K e y & g t ; & l t ; / D i a g r a m O b j e c t K e y & g t ; & l t ; D i a g r a m O b j e c t K e y & g t ; & l t ; K e y & g t ; L i n k s \ & a m p ; l t ; C o l u m n s \ S u m   o f   S a f e t y 6 & a m p ; g t ; - & a m p ; l t ; M e a s u r e s \ S a f e t y 6 & a m p ; g t ; \ M E A S U R E & l t ; / K e y & g t ; & l t ; / D i a g r a m O b j e c t K e y & g t ; & l t ; D i a g r a m O b j e c t K e y & g t ; & l t ; K e y & g t ; L i n k s \ & a m p ; l t ; C o l u m n s \ S u m   o f   H I V A I D S     S e x u a l l y   T r a n s m i t t e d   D i s e a s e s   ( S T D s ) 7 & a m p ; g t ; - & a m p ; l t ; M e a s u r e s \ H I V / A I D S   & a m p ; a m p ;   S e x u a l l y   T r a n s m i t t e d   D i s e a s e s   ( S T D s ) 7 & a m p ; g t ; & l t ; / K e y & g t ; & l t ; / D i a g r a m O b j e c t K e y & g t ; & l t ; D i a g r a m O b j e c t K e y & g t ; & l t ; K e y & g t ; L i n k s \ & a m p ; l t ; C o l u m n s \ S u m   o f   H I V A I D S     S e x u a l l y   T r a n s m i t t e d   D i s e a s e s   ( S T D s ) 7 & a m p ; g t ; - & a m p ; l t ; M e a s u r e s \ H I V / A I D S   & a m p ; a m p ;   S e x u a l l y   T r a n s m i t t e d   D i s e a s e s   ( S T D s ) 7 & a m p ; g t ; \ C O L U M N & l t ; / K e y & g t ; & l t ; / D i a g r a m O b j e c t K e y & g t ; & l t ; D i a g r a m O b j e c t K e y & g t ; & l t ; K e y & g t ; L i n k s \ & a m p ; l t ; C o l u m n s \ S u m   o f   H I V A I D S     S e x u a l l y   T r a n s m i t t e d   D i s e a s e s   ( S T D s ) 7 & a m p ; g t ; - & a m p ; l t ; M e a s u r e s \ H I V / A I D S   & a m p ; a m p ;   S e x u a l l y   T r a n s m i t t e d   D i s e a s e s   ( S T D s ) 7 & a m p ; g t ; \ M E A S U R E & l t ; / K e y & g t ; & l t ; / D i a g r a m O b j e c t K e y & g t ; & l t ; D i a g r a m O b j e c t K e y & g t ; & l t ; K e y & g t ; L i n k s \ & a m p ; l t ; C o l u m n s \ S u m   o f   V a c c i n e   p r e v e n t a b l e   d i s e a s e s 8 & a m p ; g t ; - & a m p ; l t ; M e a s u r e s \ V a c c i n e   p r e v e n t a b l e   d i s e a s e s 8 & a m p ; g t ; & l t ; / K e y & g t ; & l t ; / D i a g r a m O b j e c t K e y & g t ; & l t ; D i a g r a m O b j e c t K e y & g t ; & l t ; K e y & g t ; L i n k s \ & a m p ; l t ; C o l u m n s \ S u m   o f   V a c c i n e   p r e v e n t a b l e   d i s e a s e s 8 & a m p ; g t ; - & a m p ; l t ; M e a s u r e s \ V a c c i n e   p r e v e n t a b l e   d i s e a s e s 8 & a m p ; g t ; \ C O L U M N & l t ; / K e y & g t ; & l t ; / D i a g r a m O b j e c t K e y & g t ; & l t ; D i a g r a m O b j e c t K e y & g t ; & l t ; K e y & g t ; L i n k s \ & a m p ; l t ; C o l u m n s \ S u m   o f   V a c c i n e   p r e v e n t a b l e   d i s e a s e s 8 & a m p ; g t ; - & a m p ; l t ; M e a s u r e s \ V a c c i n e   p r e v e n t a b l e   d i s e a s e s 8 & a m p ; g t ; \ M E A S U R E & l t ; / K e y & g t ; & l t ; / D i a g r a m O b j e c t K e y & g t ; & l t ; D i a g r a m O b j e c t K e y & g t ; & l t ; K e y & g t ; L i n k s \ & a m p ; l t ; C o l u m n s \ S u m   o f   C h i l d   h e a l t h     w e l l n e s s 9 & a m p ; g t ; - & a m p ; l t ; M e a s u r e s \ C h i l d   h e a l t h   & a m p ; a m p ;   w e l l n e s s 9 & a m p ; g t ; & l t ; / K e y & g t ; & l t ; / D i a g r a m O b j e c t K e y & g t ; & l t ; D i a g r a m O b j e c t K e y & g t ; & l t ; K e y & g t ; L i n k s \ & a m p ; l t ; C o l u m n s \ S u m   o f   C h i l d   h e a l t h     w e l l n e s s 9 & a m p ; g t ; - & a m p ; l t ; M e a s u r e s \ C h i l d   h e a l t h   & a m p ; a m p ;   w e l l n e s s 9 & a m p ; g t ; \ C O L U M N & l t ; / K e y & g t ; & l t ; / D i a g r a m O b j e c t K e y & g t ; & l t ; D i a g r a m O b j e c t K e y & g t ; & l t ; K e y & g t ; L i n k s \ & a m p ; l t ; C o l u m n s \ S u m   o f   C h i l d   h e a l t h     w e l l n e s s 9 & a m p ; g t ; - & a m p ; l t ; M e a s u r e s \ C h i l d   h e a l t h   & a m p ; a m p ;   w e l l n e s s 9 & a m p ; g t ; \ M E A S U R E & l t ; / K e y & g t ; & l t ; / D i a g r a m O b j e c t K e y & g t ; & l t ; D i a g r a m O b j e c t K e y & g t ; & l t ; K e y & g t ; L i n k s \ & a m p ; l t ; C o l u m n s \ S u m   o f   D i a b e t e s 1 1 & a m p ; g t ; - & a m p ; l t ; M e a s u r e s \ D i a b e t e s 1 1 & a m p ; g t ; & l t ; / K e y & g t ; & l t ; / D i a g r a m O b j e c t K e y & g t ; & l t ; D i a g r a m O b j e c t K e y & g t ; & l t ; K e y & g t ; L i n k s \ & a m p ; l t ; C o l u m n s \ S u m   o f   D i a b e t e s 1 1 & a m p ; g t ; - & a m p ; l t ; M e a s u r e s \ D i a b e t e s 1 1 & a m p ; g t ; \ C O L U M N & l t ; / K e y & g t ; & l t ; / D i a g r a m O b j e c t K e y & g t ; & l t ; D i a g r a m O b j e c t K e y & g t ; & l t ; K e y & g t ; L i n k s \ & a m p ; l t ; C o l u m n s \ S u m   o f   D i a b e t e s 1 1 & a m p ; g t ; - & a m p ; l t ; M e a s u r e s \ D i a b e t e s 1 1 & a m p ; g t ; \ M E A S U R E & l t ; / K e y & g t ; & l t ; / D i a g r a m O b j e c t K e y & g t ; & l t ; D i a g r a m O b j e c t K e y & g t ; & l t ; K e y & g t ; L i n k s \ & a m p ; l t ; C o l u m n s \ S u m   o f   M e n t a l   h e a l t h   d e p r e s s i o n s u i c i d e 1 2 & a m p ; g t ; - & a m p ; l t ; M e a s u r e s \ M e n t a l   h e a l t h   d e p r e s s i o n / s u i c i d e 1 2 & a m p ; g t ; & l t ; / K e y & g t ; & l t ; / D i a g r a m O b j e c t K e y & g t ; & l t ; D i a g r a m O b j e c t K e y & g t ; & l t ; K e y & g t ; L i n k s \ & a m p ; l t ; C o l u m n s \ S u m   o f   M e n t a l   h e a l t h   d e p r e s s i o n s u i c i d e 1 2 & a m p ; g t ; - & a m p ; l t ; M e a s u r e s \ M e n t a l   h e a l t h   d e p r e s s i o n / s u i c i d e 1 2 & a m p ; g t ; \ C O L U M N & l t ; / K e y & g t ; & l t ; / D i a g r a m O b j e c t K e y & g t ; & l t ; D i a g r a m O b j e c t K e y & g t ; & l t ; K e y & g t ; L i n k s \ & a m p ; l t ; C o l u m n s \ S u m   o f   M e n t a l   h e a l t h   d e p r e s s i o n s u i c i d e 1 2 & a m p ; g t ; - & a m p ; l t ; M e a s u r e s \ M e n t a l   h e a l t h   d e p r e s s i o n / s u i c i d e 1 2 & a m p ; g t ; \ M E A S U R E & l t ; / K e y & g t ; & l t ; / D i a g r a m O b j e c t K e y & g t ; & l t ; D i a g r a m O b j e c t K e y & g t ; & l t ; K e y & g t ; L i n k s \ & a m p ; l t ; C o l u m n s \ S u m   o f   D r u g s     a l c o h o l   a b u s e 1 3 & a m p ; g t ; - & a m p ; l t ; M e a s u r e s \ D r u g s   & a m p ; a m p ;   a l c o h o l   a b u s e 1 3 & a m p ; g t ; & l t ; / K e y & g t ; & l t ; / D i a g r a m O b j e c t K e y & g t ; & l t ; D i a g r a m O b j e c t K e y & g t ; & l t ; K e y & g t ; L i n k s \ & a m p ; l t ; C o l u m n s \ S u m   o f   D r u g s     a l c o h o l   a b u s e 1 3 & a m p ; g t ; - & a m p ; l t ; M e a s u r e s \ D r u g s   & a m p ; a m p ;   a l c o h o l   a b u s e 1 3 & a m p ; g t ; \ C O L U M N & l t ; / K e y & g t ; & l t ; / D i a g r a m O b j e c t K e y & g t ; & l t ; D i a g r a m O b j e c t K e y & g t ; & l t ; K e y & g t ; L i n k s \ & a m p ; l t ; C o l u m n s \ S u m   o f   D r u g s     a l c o h o l   a b u s e 1 3 & a m p ; g t ; - & a m p ; l t ; M e a s u r e s \ D r u g s   & a m p ; a m p ;   a l c o h o l   a b u s e 1 3 & a m p ; g t ; \ M E A S U R E & l t ; / K e y & g t ; & l t ; / D i a g r a m O b j e c t K e y & g t ; & l t ; D i a g r a m O b j e c t K e y & g t ; & l t ; K e y & g t ; L i n k s \ & a m p ; l t ; C o l u m n s \ S u m   o f   E n v i r o n m e n t a l   h a z a r d s 1 4 & a m p ; g t ; - & a m p ; l t ; M e a s u r e s \ E n v i r o n m e n t a l   h a z a r d s 1 4 & a m p ; g t ; & l t ; / K e y & g t ; & l t ; / D i a g r a m O b j e c t K e y & g t ; & l t ; D i a g r a m O b j e c t K e y & g t ; & l t ; K e y & g t ; L i n k s \ & a m p ; l t ; C o l u m n s \ S u m   o f   E n v i r o n m e n t a l   h a z a r d s 1 4 & a m p ; g t ; - & a m p ; l t ; M e a s u r e s \ E n v i r o n m e n t a l   h a z a r d s 1 4 & a m p ; g t ; \ C O L U M N & l t ; / K e y & g t ; & l t ; / D i a g r a m O b j e c t K e y & g t ; & l t ; D i a g r a m O b j e c t K e y & g t ; & l t ; K e y & g t ; L i n k s \ & a m p ; l t ; C o l u m n s \ S u m   o f   E n v i r o n m e n t a l   h a z a r d s 1 4 & a m p ; g t ; - & a m p ; l t ; M e a s u r e s \ E n v i r o n m e n t a l   h a z a r d s 1 4 & a m p ; g t ; \ M E A S U R E & l t ; / K e y & g t ; & l t ; / D i a g r a m O b j e c t K e y & g t ; & l t ; D i a g r a m O b j e c t K e y & g t ; & l t ; K e y & g t ; L i n k s \ & a m p ; l t ; C o l u m n s \ S u m   o f   O b e s i t y w e i g h t   l o s s   i s s u e s 1 5 & a m p ; g t ; - & a m p ; l t ; M e a s u r e s \ O b e s i t y / w e i g h t   l o s s   i s s u e s 1 5 & a m p ; g t ; & l t ; / K e y & g t ; & l t ; / D i a g r a m O b j e c t K e y & g t ; & l t ; D i a g r a m O b j e c t K e y & g t ; & l t ; K e y & g t ; L i n k s \ & a m p ; l t ; C o l u m n s \ S u m   o f   O b e s i t y w e i g h t   l o s s   i s s u e s 1 5 & a m p ; g t ; - & a m p ; l t ; M e a s u r e s \ O b e s i t y / w e i g h t   l o s s   i s s u e s 1 5 & a m p ; g t ; \ C O L U M N & l t ; / K e y & g t ; & l t ; / D i a g r a m O b j e c t K e y & g t ; & l t ; D i a g r a m O b j e c t K e y & g t ; & l t ; K e y & g t ; L i n k s \ & a m p ; l t ; C o l u m n s \ S u m   o f   O b e s i t y w e i g h t   l o s s   i s s u e s 1 5 & a m p ; g t ; - & a m p ; l t ; M e a s u r e s \ O b e s i t y / w e i g h t   l o s s   i s s u e s 1 5 & a m p ; g t ; \ M E A S U R E & l t ; / K e y & g t ; & l t ; / D i a g r a m O b j e c t K e y & g t ; & l t ; D i a g r a m O b j e c t K e y & g t ; & l t ; K e y & g t ; L i n k s \ & a m p ; l t ; C o l u m n s \ S u m   o f   W h a t   i s   y o u r   a g e & a m p ; g t ; - & a m p ; l t ; M e a s u r e s \ W h a t   i s   y o u r   a g e ? & a m p ; g t ; & l t ; / K e y & g t ; & l t ; / D i a g r a m O b j e c t K e y & g t ; & l t ; D i a g r a m O b j e c t K e y & g t ; & l t ; K e y & g t ; L i n k s \ & a m p ; l t ; C o l u m n s \ S u m   o f   W h a t   i s   y o u r   a g e & a m p ; g t ; - & a m p ; l t ; M e a s u r e s \ W h a t   i s   y o u r   a g e ? & a m p ; g t ; \ C O L U M N & l t ; / K e y & g t ; & l t ; / D i a g r a m O b j e c t K e y & g t ; & l t ; D i a g r a m O b j e c t K e y & g t ; & l t ; K e y & g t ; L i n k s \ & a m p ; l t ; C o l u m n s \ S u m   o f   W h a t   i s   y o u r   a g e & a m p ; g t ; - & a m p ; l t ; M e a s u r e s \ W h a t   i s   y o u r   a g e ? & a m p ; g t ; \ M E A S U R E & l t ; / K e y & g t ; & l t ; / D i a g r a m O b j e c t K e y & g t ; & l t ; D i a g r a m O b j e c t K e y & g t ; & l t ; K e y & g t ; L i n k s \ & a m p ; l t ; C o l u m n s \ A v e r a g e   o f   W h a t   i s   y o u r   a g e & a m p ; g t ; - & a m p ; l t ; M e a s u r e s \ W h a t   i s   y o u r   a g e ? & a m p ; g t ; & l t ; / K e y & g t ; & l t ; / D i a g r a m O b j e c t K e y & g t ; & l t ; D i a g r a m O b j e c t K e y & g t ; & l t ; K e y & g t ; L i n k s \ & a m p ; l t ; C o l u m n s \ A v e r a g e   o f   W h a t   i s   y o u r   a g e & a m p ; g t ; - & a m p ; l t ; M e a s u r e s \ W h a t   i s   y o u r   a g e ? & a m p ; g t ; \ C O L U M N & l t ; / K e y & g t ; & l t ; / D i a g r a m O b j e c t K e y & g t ; & l t ; D i a g r a m O b j e c t K e y & g t ; & l t ; K e y & g t ; L i n k s \ & a m p ; l t ; C o l u m n s \ A v e r a g e   o f   W h a t   i s   y o u r   a g e & a m p ; g t ; - & a m p ; l t ; M e a s u r e s \ W h a t   i s   y o u r   a g 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 R e s p o n d e n t I D & l t ; / K e y & g t ; & l t ; / a : K e y & g t ; & l t ; a : V a l u e   i : t y p e = " M e a s u r e G r i d N o d e V i e w S t a t e " & g t ; & l t ; L a y e d O u t & g t ; t r u e & l t ; / L a y e d O u t & g t ; & l t ; W a s U I I n v i s i b l e & g t ; t r u e & l t ; / W a s U I I n v i s i b l e & g t ; & l t ; / a : V a l u e & g t ; & l t ; / a : K e y V a l u e O f D i a g r a m O b j e c t K e y a n y T y p e z b w N T n L X & g t ; & l t ; a : K e y V a l u e O f D i a g r a m O b j e c t K e y a n y T y p e z b w N T n L X & g t ; & l t ; a : K e y & g t ; & l t ; K e y & g t ; M e a s u r e s \ S u m   o f   R e s p o n d e n t I D \ T a g I n f o \ F o r m u l a & l t ; / K e y & g t ; & l t ; / a : K e y & g t ; & l t ; a : V a l u e   i : t y p e = " M e a s u r e G r i d V i e w S t a t e I D i a g r a m T a g A d d i t i o n a l I n f o " / & g t ; & l t ; / a : K e y V a l u e O f D i a g r a m O b j e c t K e y a n y T y p e z b w N T n L X & g t ; & l t ; a : K e y V a l u e O f D i a g r a m O b j e c t K e y a n y T y p e z b w N T n L X & g t ; & l t ; a : K e y & g t ; & l t ; K e y & g t ; M e a s u r e s \ S u m   o f   R e s p o n d e n t I D \ T a g I n f o \ V a l u e & l t ; / K e y & g t ; & l t ; / a : K e y & g t ; & l t ; a : V a l u e   i : t y p e = " M e a s u r e G r i d V i e w S t a t e I D i a g r a m T a g A d d i t i o n a l I n f o " / & g t ; & l t ; / a : K e y V a l u e O f D i a g r a m O b j e c t K e y a n y T y p e z b w N T n L X & g t ; & l t ; a : K e y V a l u e O f D i a g r a m O b j e c t K e y a n y T y p e z b w N T n L X & g t ; & l t ; a : K e y & g t ; & l t ; K e y & g t ; M e a s u r e s \ S u m   o f   W o m e n  s   h e a l t h     w e l l n e s s 1 0 & l t ; / K e y & g t ; & l t ; / a : K e y & g t ; & l t ; a : V a l u e   i : t y p e = " M e a s u r e G r i d N o d e V i e w S t a t e " & g t ; & l t ; C o l u m n & g t ; 2 5 & l t ; / C o l u m n & g t ; & l t ; L a y e d O u t & g t ; t r u e & l t ; / L a y e d O u t & g t ; & l t ; W a s U I I n v i s i b l e & g t ; t r u e & l t ; / W a s U I I n v i s i b l e & g t ; & l t ; / a : V a l u e & g t ; & l t ; / a : K e y V a l u e O f D i a g r a m O b j e c t K e y a n y T y p e z b w N T n L X & g t ; & l t ; a : K e y V a l u e O f D i a g r a m O b j e c t K e y a n y T y p e z b w N T n L X & g t ; & l t ; a : K e y & g t ; & l t ; K e y & g t ; M e a s u r e s \ S u m   o f   W o m e n  s   h e a l t h     w e l l n e s s 1 0 \ T a g I n f o \ F o r m u l a & l t ; / K e y & g t ; & l t ; / a : K e y & g t ; & l t ; a : V a l u e   i : t y p e = " M e a s u r e G r i d V i e w S t a t e I D i a g r a m T a g A d d i t i o n a l I n f o " / & g t ; & l t ; / a : K e y V a l u e O f D i a g r a m O b j e c t K e y a n y T y p e z b w N T n L X & g t ; & l t ; a : K e y V a l u e O f D i a g r a m O b j e c t K e y a n y T y p e z b w N T n L X & g t ; & l t ; a : K e y & g t ; & l t ; K e y & g t ; M e a s u r e s \ S u m   o f   W o m e n  s   h e a l t h     w e l l n e s s 1 0 \ T a g I n f o \ V a l u e & l t ; / K e y & g t ; & l t ; / a : K e y & g t ; & l t ; a : V a l u e   i : t y p e = " M e a s u r e G r i d V i e w S t a t e I D i a g r a m T a g A d d i t i o n a l I n f o " / & g t ; & l t ; / a : K e y V a l u e O f D i a g r a m O b j e c t K e y a n y T y p e z b w N T n L X & g t ; & l t ; a : K e y V a l u e O f D i a g r a m O b j e c t K e y a n y T y p e z b w N T n L X & g t ; & l t ; a : K e y & g t ; & l t ; K e y & g t ; M e a s u r e s \ C o u n t   o f   R e s p o n d e n t I D & l t ; / K e y & g t ; & l t ; / a : K e y & g t ; & l t ; a : V a l u e   i : t y p e = " M e a s u r e G r i d N o d e V i e w S t a t e " & g t ; & l t ; L a y e d O u t & g t ; t r u e & l t ; / L a y e d O u t & g t ; & l t ; W a s U I I n v i s i b l e & g t ; t r u e & l t ; / W a s U I I n v i s i b l e & g t ; & l t ; / a : V a l u e & g t ; & l t ; / a : K e y V a l u e O f D i a g r a m O b j e c t K e y a n y T y p e z b w N T n L X & g t ; & l t ; a : K e y V a l u e O f D i a g r a m O b j e c t K e y a n y T y p e z b w N T n L X & g t ; & l t ; a : K e y & g t ; & l t ; K e y & g t ; M e a s u r e s \ C o u n t   o f   R e s p o n d e n t I D \ T a g I n f o \ F o r m u l a & l t ; / K e y & g t ; & l t ; / a : K e y & g t ; & l t ; a : V a l u e   i : t y p e = " M e a s u r e G r i d V i e w S t a t e I D i a g r a m T a g A d d i t i o n a l I n f o " / & g t ; & l t ; / a : K e y V a l u e O f D i a g r a m O b j e c t K e y a n y T y p e z b w N T n L X & g t ; & l t ; a : K e y V a l u e O f D i a g r a m O b j e c t K e y a n y T y p e z b w N T n L X & g t ; & l t ; a : K e y & g t ; & l t ; K e y & g t ; M e a s u r e s \ C o u n t   o f   R e s p o n d e n t I D \ T a g I n f o \ V a l u e & l t ; / K e y & g t ; & l t ; / a : K e y & g t ; & l t ; a : V a l u e   i : t y p e = " M e a s u r e G r i d V i e w S t a t e I D i a g r a m T a g A d d i t i o n a l I n f o " / & g t ; & l t ; / a : K e y V a l u e O f D i a g r a m O b j e c t K e y a n y T y p e z b w N T n L X & g t ; & l t ; a : K e y V a l u e O f D i a g r a m O b j e c t K e y a n y T y p e z b w N T n L X & g t ; & l t ; a : K e y & g t ; & l t ; K e y & g t ; M e a s u r e s \ S u m   o f   A s t h m a l u n g   d i s e a s e 3 & l t ; / K e y & g t ; & l t ; / a : K e y & g t ; & l t ; a : V a l u e   i : t y p e = " M e a s u r e G r i d N o d e V i e w S t a t e " & g t ; & l t ; C o l u m n & g t ; 1 8 & l t ; / C o l u m n & g t ; & l t ; L a y e d O u t & g t ; t r u e & l t ; / L a y e d O u t & g t ; & l t ; W a s U I I n v i s i b l e & g t ; t r u e & l t ; / W a s U I I n v i s i b l e & g t ; & l t ; / a : V a l u e & g t ; & l t ; / a : K e y V a l u e O f D i a g r a m O b j e c t K e y a n y T y p e z b w N T n L X & g t ; & l t ; a : K e y V a l u e O f D i a g r a m O b j e c t K e y a n y T y p e z b w N T n L X & g t ; & l t ; a : K e y & g t ; & l t ; K e y & g t ; M e a s u r e s \ S u m   o f   A s t h m a l u n g   d i s e a s e 3 \ T a g I n f o \ F o r m u l a & l t ; / K e y & g t ; & l t ; / a : K e y & g t ; & l t ; a : V a l u e   i : t y p e = " M e a s u r e G r i d V i e w S t a t e I D i a g r a m T a g A d d i t i o n a l I n f o " / & g t ; & l t ; / a : K e y V a l u e O f D i a g r a m O b j e c t K e y a n y T y p e z b w N T n L X & g t ; & l t ; a : K e y V a l u e O f D i a g r a m O b j e c t K e y a n y T y p e z b w N T n L X & g t ; & l t ; a : K e y & g t ; & l t ; K e y & g t ; M e a s u r e s \ S u m   o f   A s t h m a l u n g   d i s e a s e 3 \ T a g I n f o \ V a l u e & l t ; / K e y & g t ; & l t ; / a : K e y & g t ; & l t ; a : V a l u e   i : t y p e = " M e a s u r e G r i d V i e w S t a t e I D i a g r a m T a g A d d i t i o n a l I n f o " / & g t ; & l t ; / a : K e y V a l u e O f D i a g r a m O b j e c t K e y a n y T y p e z b w N T n L X & g t ; & l t ; a : K e y V a l u e O f D i a g r a m O b j e c t K e y a n y T y p e z b w N T n L X & g t ; & l t ; a : K e y & g t ; & l t ; K e y & g t ; M e a s u r e s \ S u m   o f   C a n c e r 4 & l t ; / K e y & g t ; & l t ; / a : K e y & g t ; & l t ; a : V a l u e   i : t y p e = " M e a s u r e G r i d N o d e V i e w S t a t e " & g t ; & l t ; C o l u m n & g t ; 1 9 & l t ; / C o l u m n & g t ; & l t ; L a y e d O u t & g t ; t r u e & l t ; / L a y e d O u t & g t ; & l t ; W a s U I I n v i s i b l e & g t ; t r u e & l t ; / W a s U I I n v i s i b l e & g t ; & l t ; / a : V a l u e & g t ; & l t ; / a : K e y V a l u e O f D i a g r a m O b j e c t K e y a n y T y p e z b w N T n L X & g t ; & l t ; a : K e y V a l u e O f D i a g r a m O b j e c t K e y a n y T y p e z b w N T n L X & g t ; & l t ; a : K e y & g t ; & l t ; K e y & g t ; M e a s u r e s \ S u m   o f   C a n c e r 4 \ T a g I n f o \ F o r m u l a & l t ; / K e y & g t ; & l t ; / a : K e y & g t ; & l t ; a : V a l u e   i : t y p e = " M e a s u r e G r i d V i e w S t a t e I D i a g r a m T a g A d d i t i o n a l I n f o " / & g t ; & l t ; / a : K e y V a l u e O f D i a g r a m O b j e c t K e y a n y T y p e z b w N T n L X & g t ; & l t ; a : K e y V a l u e O f D i a g r a m O b j e c t K e y a n y T y p e z b w N T n L X & g t ; & l t ; a : K e y & g t ; & l t ; K e y & g t ; M e a s u r e s \ S u m   o f   C a n c e r 4 \ T a g I n f o \ V a l u e & l t ; / K e y & g t ; & l t ; / a : K e y & g t ; & l t ; a : V a l u e   i : t y p e = " M e a s u r e G r i d V i e w S t a t e I D i a g r a m T a g A d d i t i o n a l I n f o " / & g t ; & l t ; / a : K e y V a l u e O f D i a g r a m O b j e c t K e y a n y T y p e z b w N T n L X & g t ; & l t ; a : K e y V a l u e O f D i a g r a m O b j e c t K e y a n y T y p e z b w N T n L X & g t ; & l t ; a : K e y & g t ; & l t ; K e y & g t ; M e a s u r e s \ S u m   o f   H e a r t   d i s e a s e     s t r o k e 5 & l t ; / K e y & g t ; & l t ; / a : K e y & g t ; & l t ; a : V a l u e   i : t y p e = " M e a s u r e G r i d N o d e V i e w S t a t e " & g t ; & l t ; C o l u m n & g t ; 2 0 & l t ; / C o l u m n & g t ; & l t ; L a y e d O u t & g t ; t r u e & l t ; / L a y e d O u t & g t ; & l t ; W a s U I I n v i s i b l e & g t ; t r u e & l t ; / W a s U I I n v i s i b l e & g t ; & l t ; / a : V a l u e & g t ; & l t ; / a : K e y V a l u e O f D i a g r a m O b j e c t K e y a n y T y p e z b w N T n L X & g t ; & l t ; a : K e y V a l u e O f D i a g r a m O b j e c t K e y a n y T y p e z b w N T n L X & g t ; & l t ; a : K e y & g t ; & l t ; K e y & g t ; M e a s u r e s \ S u m   o f   H e a r t   d i s e a s e     s t r o k e 5 \ T a g I n f o \ F o r m u l a & l t ; / K e y & g t ; & l t ; / a : K e y & g t ; & l t ; a : V a l u e   i : t y p e = " M e a s u r e G r i d V i e w S t a t e I D i a g r a m T a g A d d i t i o n a l I n f o " / & g t ; & l t ; / a : K e y V a l u e O f D i a g r a m O b j e c t K e y a n y T y p e z b w N T n L X & g t ; & l t ; a : K e y V a l u e O f D i a g r a m O b j e c t K e y a n y T y p e z b w N T n L X & g t ; & l t ; a : K e y & g t ; & l t ; K e y & g t ; M e a s u r e s \ S u m   o f   H e a r t   d i s e a s e     s t r o k e 5 \ T a g I n f o \ V a l u e & l t ; / K e y & g t ; & l t ; / a : K e y & g t ; & l t ; a : V a l u e   i : t y p e = " M e a s u r e G r i d V i e w S t a t e I D i a g r a m T a g A d d i t i o n a l I n f o " / & g t ; & l t ; / a : K e y V a l u e O f D i a g r a m O b j e c t K e y a n y T y p e z b w N T n L X & g t ; & l t ; a : K e y V a l u e O f D i a g r a m O b j e c t K e y a n y T y p e z b w N T n L X & g t ; & l t ; a : K e y & g t ; & l t ; K e y & g t ; M e a s u r e s \ S u m   o f   S a f e t y 6 & l t ; / K e y & g t ; & l t ; / a : K e y & g t ; & l t ; a : V a l u e   i : t y p e = " M e a s u r e G r i d N o d e V i e w S t a t e " & g t ; & l t ; C o l u m n & g t ; 2 1 & l t ; / C o l u m n & g t ; & l t ; L a y e d O u t & g t ; t r u e & l t ; / L a y e d O u t & g t ; & l t ; W a s U I I n v i s i b l e & g t ; t r u e & l t ; / W a s U I I n v i s i b l e & g t ; & l t ; / a : V a l u e & g t ; & l t ; / a : K e y V a l u e O f D i a g r a m O b j e c t K e y a n y T y p e z b w N T n L X & g t ; & l t ; a : K e y V a l u e O f D i a g r a m O b j e c t K e y a n y T y p e z b w N T n L X & g t ; & l t ; a : K e y & g t ; & l t ; K e y & g t ; M e a s u r e s \ S u m   o f   S a f e t y 6 \ T a g I n f o \ F o r m u l a & l t ; / K e y & g t ; & l t ; / a : K e y & g t ; & l t ; a : V a l u e   i : t y p e = " M e a s u r e G r i d V i e w S t a t e I D i a g r a m T a g A d d i t i o n a l I n f o " / & g t ; & l t ; / a : K e y V a l u e O f D i a g r a m O b j e c t K e y a n y T y p e z b w N T n L X & g t ; & l t ; a : K e y V a l u e O f D i a g r a m O b j e c t K e y a n y T y p e z b w N T n L X & g t ; & l t ; a : K e y & g t ; & l t ; K e y & g t ; M e a s u r e s \ S u m   o f   S a f e t y 6 \ T a g I n f o \ V a l u e & l t ; / K e y & g t ; & l t ; / a : K e y & g t ; & l t ; a : V a l u e   i : t y p e = " M e a s u r e G r i d V i e w S t a t e I D i a g r a m T a g A d d i t i o n a l I n f o " / & g t ; & l t ; / a : K e y V a l u e O f D i a g r a m O b j e c t K e y a n y T y p e z b w N T n L X & g t ; & l t ; a : K e y V a l u e O f D i a g r a m O b j e c t K e y a n y T y p e z b w N T n L X & g t ; & l t ; a : K e y & g t ; & l t ; K e y & g t ; M e a s u r e s \ S u m   o f   H I V A I D S     S e x u a l l y   T r a n s m i t t e d   D i s e a s e s   ( S T D s ) 7 & l t ; / K e y & g t ; & l t ; / a : K e y & g t ; & l t ; a : V a l u e   i : t y p e = " M e a s u r e G r i d N o d e V i e w S t a t e " & g t ; & l t ; C o l u m n & g t ; 2 2 & l t ; / C o l u m n & g t ; & l t ; L a y e d O u t & g t ; t r u e & l t ; / L a y e d O u t & g t ; & l t ; W a s U I I n v i s i b l e & g t ; t r u e & l t ; / W a s U I I n v i s i b l e & g t ; & l t ; / a : V a l u e & g t ; & l t ; / a : K e y V a l u e O f D i a g r a m O b j e c t K e y a n y T y p e z b w N T n L X & g t ; & l t ; a : K e y V a l u e O f D i a g r a m O b j e c t K e y a n y T y p e z b w N T n L X & g t ; & l t ; a : K e y & g t ; & l t ; K e y & g t ; M e a s u r e s \ S u m   o f   H I V A I D S     S e x u a l l y   T r a n s m i t t e d   D i s e a s e s   ( S T D s ) 7 \ T a g I n f o \ F o r m u l a & l t ; / K e y & g t ; & l t ; / a : K e y & g t ; & l t ; a : V a l u e   i : t y p e = " M e a s u r e G r i d V i e w S t a t e I D i a g r a m T a g A d d i t i o n a l I n f o " / & g t ; & l t ; / a : K e y V a l u e O f D i a g r a m O b j e c t K e y a n y T y p e z b w N T n L X & g t ; & l t ; a : K e y V a l u e O f D i a g r a m O b j e c t K e y a n y T y p e z b w N T n L X & g t ; & l t ; a : K e y & g t ; & l t ; K e y & g t ; M e a s u r e s \ S u m   o f   H I V A I D S     S e x u a l l y   T r a n s m i t t e d   D i s e a s e s   ( S T D s ) 7 \ T a g I n f o \ V a l u e & l t ; / K e y & g t ; & l t ; / a : K e y & g t ; & l t ; a : V a l u e   i : t y p e = " M e a s u r e G r i d V i e w S t a t e I D i a g r a m T a g A d d i t i o n a l I n f o " / & g t ; & l t ; / a : K e y V a l u e O f D i a g r a m O b j e c t K e y a n y T y p e z b w N T n L X & g t ; & l t ; a : K e y V a l u e O f D i a g r a m O b j e c t K e y a n y T y p e z b w N T n L X & g t ; & l t ; a : K e y & g t ; & l t ; K e y & g t ; M e a s u r e s \ S u m   o f   V a c c i n e   p r e v e n t a b l e   d i s e a s e s 8 & l t ; / K e y & g t ; & l t ; / a : K e y & g t ; & l t ; a : V a l u e   i : t y p e = " M e a s u r e G r i d N o d e V i e w S t a t e " & g t ; & l t ; C o l u m n & g t ; 2 3 & l t ; / C o l u m n & g t ; & l t ; L a y e d O u t & g t ; t r u e & l t ; / L a y e d O u t & g t ; & l t ; W a s U I I n v i s i b l e & g t ; t r u e & l t ; / W a s U I I n v i s i b l e & g t ; & l t ; / a : V a l u e & g t ; & l t ; / a : K e y V a l u e O f D i a g r a m O b j e c t K e y a n y T y p e z b w N T n L X & g t ; & l t ; a : K e y V a l u e O f D i a g r a m O b j e c t K e y a n y T y p e z b w N T n L X & g t ; & l t ; a : K e y & g t ; & l t ; K e y & g t ; M e a s u r e s \ S u m   o f   V a c c i n e   p r e v e n t a b l e   d i s e a s e s 8 \ T a g I n f o \ F o r m u l a & l t ; / K e y & g t ; & l t ; / a : K e y & g t ; & l t ; a : V a l u e   i : t y p e = " M e a s u r e G r i d V i e w S t a t e I D i a g r a m T a g A d d i t i o n a l I n f o " / & g t ; & l t ; / a : K e y V a l u e O f D i a g r a m O b j e c t K e y a n y T y p e z b w N T n L X & g t ; & l t ; a : K e y V a l u e O f D i a g r a m O b j e c t K e y a n y T y p e z b w N T n L X & g t ; & l t ; a : K e y & g t ; & l t ; K e y & g t ; M e a s u r e s \ S u m   o f   V a c c i n e   p r e v e n t a b l e   d i s e a s e s 8 \ T a g I n f o \ V a l u e & l t ; / K e y & g t ; & l t ; / a : K e y & g t ; & l t ; a : V a l u e   i : t y p e = " M e a s u r e G r i d V i e w S t a t e I D i a g r a m T a g A d d i t i o n a l I n f o " / & g t ; & l t ; / a : K e y V a l u e O f D i a g r a m O b j e c t K e y a n y T y p e z b w N T n L X & g t ; & l t ; a : K e y V a l u e O f D i a g r a m O b j e c t K e y a n y T y p e z b w N T n L X & g t ; & l t ; a : K e y & g t ; & l t ; K e y & g t ; M e a s u r e s \ S u m   o f   C h i l d   h e a l t h     w e l l n e s s 9 & l t ; / K e y & g t ; & l t ; / a : K e y & g t ; & l t ; a : V a l u e   i : t y p e = " M e a s u r e G r i d N o d e V i e w S t a t e " & g t ; & l t ; C o l u m n & g t ; 2 4 & l t ; / C o l u m n & g t ; & l t ; L a y e d O u t & g t ; t r u e & l t ; / L a y e d O u t & g t ; & l t ; W a s U I I n v i s i b l e & g t ; t r u e & l t ; / W a s U I I n v i s i b l e & g t ; & l t ; / a : V a l u e & g t ; & l t ; / a : K e y V a l u e O f D i a g r a m O b j e c t K e y a n y T y p e z b w N T n L X & g t ; & l t ; a : K e y V a l u e O f D i a g r a m O b j e c t K e y a n y T y p e z b w N T n L X & g t ; & l t ; a : K e y & g t ; & l t ; K e y & g t ; M e a s u r e s \ S u m   o f   C h i l d   h e a l t h     w e l l n e s s 9 \ T a g I n f o \ F o r m u l a & l t ; / K e y & g t ; & l t ; / a : K e y & g t ; & l t ; a : V a l u e   i : t y p e = " M e a s u r e G r i d V i e w S t a t e I D i a g r a m T a g A d d i t i o n a l I n f o " / & g t ; & l t ; / a : K e y V a l u e O f D i a g r a m O b j e c t K e y a n y T y p e z b w N T n L X & g t ; & l t ; a : K e y V a l u e O f D i a g r a m O b j e c t K e y a n y T y p e z b w N T n L X & g t ; & l t ; a : K e y & g t ; & l t ; K e y & g t ; M e a s u r e s \ S u m   o f   C h i l d   h e a l t h     w e l l n e s s 9 \ T a g I n f o \ V a l u e & l t ; / K e y & g t ; & l t ; / a : K e y & g t ; & l t ; a : V a l u e   i : t y p e = " M e a s u r e G r i d V i e w S t a t e I D i a g r a m T a g A d d i t i o n a l I n f o " / & g t ; & l t ; / a : K e y V a l u e O f D i a g r a m O b j e c t K e y a n y T y p e z b w N T n L X & g t ; & l t ; a : K e y V a l u e O f D i a g r a m O b j e c t K e y a n y T y p e z b w N T n L X & g t ; & l t ; a : K e y & g t ; & l t ; K e y & g t ; M e a s u r e s \ S u m   o f   D i a b e t e s 1 1 & l t ; / K e y & g t ; & l t ; / a : K e y & g t ; & l t ; a : V a l u e   i : t y p e = " M e a s u r e G r i d N o d e V i e w S t a t e " & g t ; & l t ; C o l u m n & g t ; 2 6 & l t ; / C o l u m n & g t ; & l t ; L a y e d O u t & g t ; t r u e & l t ; / L a y e d O u t & g t ; & l t ; W a s U I I n v i s i b l e & g t ; t r u e & l t ; / W a s U I I n v i s i b l e & g t ; & l t ; / a : V a l u e & g t ; & l t ; / a : K e y V a l u e O f D i a g r a m O b j e c t K e y a n y T y p e z b w N T n L X & g t ; & l t ; a : K e y V a l u e O f D i a g r a m O b j e c t K e y a n y T y p e z b w N T n L X & g t ; & l t ; a : K e y & g t ; & l t ; K e y & g t ; M e a s u r e s \ S u m   o f   D i a b e t e s 1 1 \ T a g I n f o \ F o r m u l a & l t ; / K e y & g t ; & l t ; / a : K e y & g t ; & l t ; a : V a l u e   i : t y p e = " M e a s u r e G r i d V i e w S t a t e I D i a g r a m T a g A d d i t i o n a l I n f o " / & g t ; & l t ; / a : K e y V a l u e O f D i a g r a m O b j e c t K e y a n y T y p e z b w N T n L X & g t ; & l t ; a : K e y V a l u e O f D i a g r a m O b j e c t K e y a n y T y p e z b w N T n L X & g t ; & l t ; a : K e y & g t ; & l t ; K e y & g t ; M e a s u r e s \ S u m   o f   D i a b e t e s 1 1 \ T a g I n f o \ V a l u e & l t ; / K e y & g t ; & l t ; / a : K e y & g t ; & l t ; a : V a l u e   i : t y p e = " M e a s u r e G r i d V i e w S t a t e I D i a g r a m T a g A d d i t i o n a l I n f o " / & g t ; & l t ; / a : K e y V a l u e O f D i a g r a m O b j e c t K e y a n y T y p e z b w N T n L X & g t ; & l t ; a : K e y V a l u e O f D i a g r a m O b j e c t K e y a n y T y p e z b w N T n L X & g t ; & l t ; a : K e y & g t ; & l t ; K e y & g t ; M e a s u r e s \ S u m   o f   M e n t a l   h e a l t h   d e p r e s s i o n s u i c i d e 1 2 & l t ; / K e y & g t ; & l t ; / a : K e y & g t ; & l t ; a : V a l u e   i : t y p e = " M e a s u r e G r i d N o d e V i e w S t a t e " & g t ; & l t ; C o l u m n & g t ; 2 7 & l t ; / C o l u m n & g t ; & l t ; L a y e d O u t & g t ; t r u e & l t ; / L a y e d O u t & g t ; & l t ; W a s U I I n v i s i b l e & g t ; t r u e & l t ; / W a s U I I n v i s i b l e & g t ; & l t ; / a : V a l u e & g t ; & l t ; / a : K e y V a l u e O f D i a g r a m O b j e c t K e y a n y T y p e z b w N T n L X & g t ; & l t ; a : K e y V a l u e O f D i a g r a m O b j e c t K e y a n y T y p e z b w N T n L X & g t ; & l t ; a : K e y & g t ; & l t ; K e y & g t ; M e a s u r e s \ S u m   o f   M e n t a l   h e a l t h   d e p r e s s i o n s u i c i d e 1 2 \ T a g I n f o \ F o r m u l a & l t ; / K e y & g t ; & l t ; / a : K e y & g t ; & l t ; a : V a l u e   i : t y p e = " M e a s u r e G r i d V i e w S t a t e I D i a g r a m T a g A d d i t i o n a l I n f o " / & g t ; & l t ; / a : K e y V a l u e O f D i a g r a m O b j e c t K e y a n y T y p e z b w N T n L X & g t ; & l t ; a : K e y V a l u e O f D i a g r a m O b j e c t K e y a n y T y p e z b w N T n L X & g t ; & l t ; a : K e y & g t ; & l t ; K e y & g t ; M e a s u r e s \ S u m   o f   M e n t a l   h e a l t h   d e p r e s s i o n s u i c i d e 1 2 \ T a g I n f o \ V a l u e & l t ; / K e y & g t ; & l t ; / a : K e y & g t ; & l t ; a : V a l u e   i : t y p e = " M e a s u r e G r i d V i e w S t a t e I D i a g r a m T a g A d d i t i o n a l I n f o " / & g t ; & l t ; / a : K e y V a l u e O f D i a g r a m O b j e c t K e y a n y T y p e z b w N T n L X & g t ; & l t ; a : K e y V a l u e O f D i a g r a m O b j e c t K e y a n y T y p e z b w N T n L X & g t ; & l t ; a : K e y & g t ; & l t ; K e y & g t ; M e a s u r e s \ S u m   o f   D r u g s     a l c o h o l   a b u s e 1 3 & l t ; / K e y & g t ; & l t ; / a : K e y & g t ; & l t ; a : V a l u e   i : t y p e = " M e a s u r e G r i d N o d e V i e w S t a t e " & g t ; & l t ; C o l u m n & g t ; 2 8 & l t ; / C o l u m n & g t ; & l t ; L a y e d O u t & g t ; t r u e & l t ; / L a y e d O u t & g t ; & l t ; W a s U I I n v i s i b l e & g t ; t r u e & l t ; / W a s U I I n v i s i b l e & g t ; & l t ; / a : V a l u e & g t ; & l t ; / a : K e y V a l u e O f D i a g r a m O b j e c t K e y a n y T y p e z b w N T n L X & g t ; & l t ; a : K e y V a l u e O f D i a g r a m O b j e c t K e y a n y T y p e z b w N T n L X & g t ; & l t ; a : K e y & g t ; & l t ; K e y & g t ; M e a s u r e s \ S u m   o f   D r u g s     a l c o h o l   a b u s e 1 3 \ T a g I n f o \ F o r m u l a & l t ; / K e y & g t ; & l t ; / a : K e y & g t ; & l t ; a : V a l u e   i : t y p e = " M e a s u r e G r i d V i e w S t a t e I D i a g r a m T a g A d d i t i o n a l I n f o " / & g t ; & l t ; / a : K e y V a l u e O f D i a g r a m O b j e c t K e y a n y T y p e z b w N T n L X & g t ; & l t ; a : K e y V a l u e O f D i a g r a m O b j e c t K e y a n y T y p e z b w N T n L X & g t ; & l t ; a : K e y & g t ; & l t ; K e y & g t ; M e a s u r e s \ S u m   o f   D r u g s     a l c o h o l   a b u s e 1 3 \ T a g I n f o \ V a l u e & l t ; / K e y & g t ; & l t ; / a : K e y & g t ; & l t ; a : V a l u e   i : t y p e = " M e a s u r e G r i d V i e w S t a t e I D i a g r a m T a g A d d i t i o n a l I n f o " / & g t ; & l t ; / a : K e y V a l u e O f D i a g r a m O b j e c t K e y a n y T y p e z b w N T n L X & g t ; & l t ; a : K e y V a l u e O f D i a g r a m O b j e c t K e y a n y T y p e z b w N T n L X & g t ; & l t ; a : K e y & g t ; & l t ; K e y & g t ; M e a s u r e s \ S u m   o f   E n v i r o n m e n t a l   h a z a r d s 1 4 & l t ; / K e y & g t ; & l t ; / a : K e y & g t ; & l t ; a : V a l u e   i : t y p e = " M e a s u r e G r i d N o d e V i e w S t a t e " & g t ; & l t ; C o l u m n & g t ; 2 9 & l t ; / C o l u m n & g t ; & l t ; L a y e d O u t & g t ; t r u e & l t ; / L a y e d O u t & g t ; & l t ; W a s U I I n v i s i b l e & g t ; t r u e & l t ; / W a s U I I n v i s i b l e & g t ; & l t ; / a : V a l u e & g t ; & l t ; / a : K e y V a l u e O f D i a g r a m O b j e c t K e y a n y T y p e z b w N T n L X & g t ; & l t ; a : K e y V a l u e O f D i a g r a m O b j e c t K e y a n y T y p e z b w N T n L X & g t ; & l t ; a : K e y & g t ; & l t ; K e y & g t ; M e a s u r e s \ S u m   o f   E n v i r o n m e n t a l   h a z a r d s 1 4 \ T a g I n f o \ F o r m u l a & l t ; / K e y & g t ; & l t ; / a : K e y & g t ; & l t ; a : V a l u e   i : t y p e = " M e a s u r e G r i d V i e w S t a t e I D i a g r a m T a g A d d i t i o n a l I n f o " / & g t ; & l t ; / a : K e y V a l u e O f D i a g r a m O b j e c t K e y a n y T y p e z b w N T n L X & g t ; & l t ; a : K e y V a l u e O f D i a g r a m O b j e c t K e y a n y T y p e z b w N T n L X & g t ; & l t ; a : K e y & g t ; & l t ; K e y & g t ; M e a s u r e s \ S u m   o f   E n v i r o n m e n t a l   h a z a r d s 1 4 \ T a g I n f o \ V a l u e & l t ; / K e y & g t ; & l t ; / a : K e y & g t ; & l t ; a : V a l u e   i : t y p e = " M e a s u r e G r i d V i e w S t a t e I D i a g r a m T a g A d d i t i o n a l I n f o " / & g t ; & l t ; / a : K e y V a l u e O f D i a g r a m O b j e c t K e y a n y T y p e z b w N T n L X & g t ; & l t ; a : K e y V a l u e O f D i a g r a m O b j e c t K e y a n y T y p e z b w N T n L X & g t ; & l t ; a : K e y & g t ; & l t ; K e y & g t ; M e a s u r e s \ S u m   o f   O b e s i t y w e i g h t   l o s s   i s s u e s 1 5 & l t ; / K e y & g t ; & l t ; / a : K e y & g t ; & l t ; a : V a l u e   i : t y p e = " M e a s u r e G r i d N o d e V i e w S t a t e " & g t ; & l t ; C o l u m n & g t ; 3 0 & l t ; / C o l u m n & g t ; & l t ; L a y e d O u t & g t ; t r u e & l t ; / L a y e d O u t & g t ; & l t ; W a s U I I n v i s i b l e & g t ; t r u e & l t ; / W a s U I I n v i s i b l e & g t ; & l t ; / a : V a l u e & g t ; & l t ; / a : K e y V a l u e O f D i a g r a m O b j e c t K e y a n y T y p e z b w N T n L X & g t ; & l t ; a : K e y V a l u e O f D i a g r a m O b j e c t K e y a n y T y p e z b w N T n L X & g t ; & l t ; a : K e y & g t ; & l t ; K e y & g t ; M e a s u r e s \ S u m   o f   O b e s i t y w e i g h t   l o s s   i s s u e s 1 5 \ T a g I n f o \ F o r m u l a & l t ; / K e y & g t ; & l t ; / a : K e y & g t ; & l t ; a : V a l u e   i : t y p e = " M e a s u r e G r i d V i e w S t a t e I D i a g r a m T a g A d d i t i o n a l I n f o " / & g t ; & l t ; / a : K e y V a l u e O f D i a g r a m O b j e c t K e y a n y T y p e z b w N T n L X & g t ; & l t ; a : K e y V a l u e O f D i a g r a m O b j e c t K e y a n y T y p e z b w N T n L X & g t ; & l t ; a : K e y & g t ; & l t ; K e y & g t ; M e a s u r e s \ S u m   o f   O b e s i t y w e i g h t   l o s s   i s s u e s 1 5 \ T a g I n f o \ V a l u e & l t ; / K e y & g t ; & l t ; / a : K e y & g t ; & l t ; a : V a l u e   i : t y p e = " M e a s u r e G r i d V i e w S t a t e I D i a g r a m T a g A d d i t i o n a l I n f o " / & g t ; & l t ; / a : K e y V a l u e O f D i a g r a m O b j e c t K e y a n y T y p e z b w N T n L X & g t ; & l t ; a : K e y V a l u e O f D i a g r a m O b j e c t K e y a n y T y p e z b w N T n L X & g t ; & l t ; a : K e y & g t ; & l t ; K e y & g t ; M e a s u r e s \ S u m   o f   W h a t   i s   y o u r   a g e & l t ; / K e y & g t ; & l t ; / a : K e y & g t ; & l t ; a : V a l u e   i : t y p e = " M e a s u r e G r i d N o d e V i e w S t a t e " & g t ; & l t ; C o l u m n & g t ; 3 8 & l t ; / C o l u m n & g t ; & l t ; L a y e d O u t & g t ; t r u e & l t ; / L a y e d O u t & g t ; & l t ; W a s U I I n v i s i b l e & g t ; t r u e & l t ; / W a s U I I n v i s i b l e & g t ; & l t ; / a : V a l u e & g t ; & l t ; / a : K e y V a l u e O f D i a g r a m O b j e c t K e y a n y T y p e z b w N T n L X & g t ; & l t ; a : K e y V a l u e O f D i a g r a m O b j e c t K e y a n y T y p e z b w N T n L X & g t ; & l t ; a : K e y & g t ; & l t ; K e y & g t ; M e a s u r e s \ S u m   o f   W h a t   i s   y o u r   a g e \ T a g I n f o \ F o r m u l a & l t ; / K e y & g t ; & l t ; / a : K e y & g t ; & l t ; a : V a l u e   i : t y p e = " M e a s u r e G r i d V i e w S t a t e I D i a g r a m T a g A d d i t i o n a l I n f o " / & g t ; & l t ; / a : K e y V a l u e O f D i a g r a m O b j e c t K e y a n y T y p e z b w N T n L X & g t ; & l t ; a : K e y V a l u e O f D i a g r a m O b j e c t K e y a n y T y p e z b w N T n L X & g t ; & l t ; a : K e y & g t ; & l t ; K e y & g t ; M e a s u r e s \ S u m   o f   W h a t   i s   y o u r   a g e \ T a g I n f o \ V a l u e & l t ; / K e y & g t ; & l t ; / a : K e y & g t ; & l t ; a : V a l u e   i : t y p e = " M e a s u r e G r i d V i e w S t a t e I D i a g r a m T a g A d d i t i o n a l I n f o " / & g t ; & l t ; / a : K e y V a l u e O f D i a g r a m O b j e c t K e y a n y T y p e z b w N T n L X & g t ; & l t ; a : K e y V a l u e O f D i a g r a m O b j e c t K e y a n y T y p e z b w N T n L X & g t ; & l t ; a : K e y & g t ; & l t ; K e y & g t ; M e a s u r e s \ A v e r a g e   o f   W h a t   i s   y o u r   a g e & l t ; / K e y & g t ; & l t ; / a : K e y & g t ; & l t ; a : V a l u e   i : t y p e = " M e a s u r e G r i d N o d e V i e w S t a t e " & g t ; & l t ; C o l u m n & g t ; 3 8 & l t ; / C o l u m n & g t ; & l t ; L a y e d O u t & g t ; t r u e & l t ; / L a y e d O u t & g t ; & l t ; W a s U I I n v i s i b l e & g t ; t r u e & l t ; / W a s U I I n v i s i b l e & g t ; & l t ; / a : V a l u e & g t ; & l t ; / a : K e y V a l u e O f D i a g r a m O b j e c t K e y a n y T y p e z b w N T n L X & g t ; & l t ; a : K e y V a l u e O f D i a g r a m O b j e c t K e y a n y T y p e z b w N T n L X & g t ; & l t ; a : K e y & g t ; & l t ; K e y & g t ; M e a s u r e s \ A v e r a g e   o f   W h a t   i s   y o u r   a g e \ T a g I n f o \ F o r m u l a & l t ; / K e y & g t ; & l t ; / a : K e y & g t ; & l t ; a : V a l u e   i : t y p e = " M e a s u r e G r i d V i e w S t a t e I D i a g r a m T a g A d d i t i o n a l I n f o " / & g t ; & l t ; / a : K e y V a l u e O f D i a g r a m O b j e c t K e y a n y T y p e z b w N T n L X & g t ; & l t ; a : K e y V a l u e O f D i a g r a m O b j e c t K e y a n y T y p e z b w N T n L X & g t ; & l t ; a : K e y & g t ; & l t ; K e y & g t ; M e a s u r e s \ A v e r a g e   o f   W h a t   i s   y o u r   a g e \ T a g I n f o \ V a l u e & l t ; / K e y & g t ; & l t ; / a : K e y & g t ; & l t ; a : V a l u e 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A s t h m a / l u n g   d i s e a s e & l t ; / K e y & g t ; & l t ; / a : K e y & g t ; & l t ; a : V a l u e   i : t y p e = " M e a s u r e G r i d N o d e V i e w S t a t e " & g t ; & l t ; C o l u m n & g t ; 1 & l t ; / C o l u m n & g t ; & l t ; L a y e d O u t & g t ; t r u e & l t ; / L a y e d O u t & g t ; & l t ; / a : V a l u e & g t ; & l t ; / a : K e y V a l u e O f D i a g r a m O b j e c t K e y a n y T y p e z b w N T n L X & g t ; & l t ; a : K e y V a l u e O f D i a g r a m O b j e c t K e y a n y T y p e z b w N T n L X & g t ; & l t ; a : K e y & g t ; & l t ; K e y & g t ; C o l u m n s \ C a n c e r & l t ; / K e y & g t ; & l t ; / a : K e y & g t ; & l t ; a : V a l u e   i : t y p e = " M e a s u r e G r i d N o d e V i e w S t a t e " & g t ; & l t ; C o l u m n & g t ; 2 & l t ; / C o l u m n & g t ; & l t ; L a y e d O u t & g t ; t r u e & l t ; / L a y e d O u t & g t ; & l t ; / a : V a l u e & g t ; & l t ; / a : K e y V a l u e O f D i a g r a m O b j e c t K e y a n y T y p e z b w N T n L X & g t ; & l t ; a : K e y V a l u e O f D i a g r a m O b j e c t K e y a n y T y p e z b w N T n L X & g t ; & l t ; a : K e y & g t ; & l t ; K e y & g t ; C o l u m n s \ H e a r t   d i s e a s e   & a m p ; a m p ;   s t r o k e & l t ; / K e y & g t ; & l t ; / a : K e y & g t ; & l t ; a : V a l u e   i : t y p e = " M e a s u r e G r i d N o d e V i e w S t a t e " & g t ; & l t ; C o l u m n & g t ; 3 & l t ; / C o l u m n & g t ; & l t ; L a y e d O u t & g t ; t r u e & l t ; / L a y e d O u t & g t ; & l t ; / a : V a l u e & g t ; & l t ; / a : K e y V a l u e O f D i a g r a m O b j e c t K e y a n y T y p e z b w N T n L X & g t ; & l t ; a : K e y V a l u e O f D i a g r a m O b j e c t K e y a n y T y p e z b w N T n L X & g t ; & l t ; a : K e y & g t ; & l t ; K e y & g t ; C o l u m n s \ S a f e t y & l t ; / K e y & g t ; & l t ; / a : K e y & g t ; & l t ; a : V a l u e   i : t y p e = " M e a s u r e G r i d N o d e V i e w S t a t e " & g t ; & l t ; C o l u m n & g t ; 4 & l t ; / C o l u m n & g t ; & l t ; L a y e d O u t & g t ; t r u e & l t ; / L a y e d O u t & g t ; & l t ; / a : V a l u e & g t ; & l t ; / a : K e y V a l u e O f D i a g r a m O b j e c t K e y a n y T y p e z b w N T n L X & g t ; & l t ; a : K e y V a l u e O f D i a g r a m O b j e c t K e y a n y T y p e z b w N T n L X & g t ; & l t ; a : K e y & g t ; & l t ; K e y & g t ; C o l u m n s \ H I V / A I D S   & a m p ; a m p ;   S e x u a l l y   T r a n s m i t t e d   D i s e a s e s   ( S T D s ) & l t ; / K e y & g t ; & l t ; / a : K e y & g t ; & l t ; a : V a l u e   i : t y p e = " M e a s u r e G r i d N o d e V i e w S t a t e " & g t ; & l t ; C o l u m n & g t ; 5 & l t ; / C o l u m n & g t ; & l t ; L a y e d O u t & g t ; t r u e & l t ; / L a y e d O u t & g t ; & l t ; / a : V a l u e & g t ; & l t ; / a : K e y V a l u e O f D i a g r a m O b j e c t K e y a n y T y p e z b w N T n L X & g t ; & l t ; a : K e y V a l u e O f D i a g r a m O b j e c t K e y a n y T y p e z b w N T n L X & g t ; & l t ; a : K e y & g t ; & l t ; K e y & g t ; C o l u m n s \ V a c c i n e   p r e v e n t a b l e   d i s e a s e s & l t ; / K e y & g t ; & l t ; / a : K e y & g t ; & l t ; a : V a l u e   i : t y p e = " M e a s u r e G r i d N o d e V i e w S t a t e " & g t ; & l t ; C o l u m n & g t ; 6 & l t ; / C o l u m n & g t ; & l t ; L a y e d O u t & g t ; t r u e & l t ; / L a y e d O u t & g t ; & l t ; / a : V a l u e & g t ; & l t ; / a : K e y V a l u e O f D i a g r a m O b j e c t K e y a n y T y p e z b w N T n L X & g t ; & l t ; a : K e y V a l u e O f D i a g r a m O b j e c t K e y a n y T y p e z b w N T n L X & g t ; & l t ; a : K e y & g t ; & l t ; K e y & g t ; C o l u m n s \ C h i l d   h e a l t h   & a m p ; a m p ;   w e l l n e s s & l t ; / K e y & g t ; & l t ; / a : K e y & g t ; & l t ; a : V a l u e   i : t y p e = " M e a s u r e G r i d N o d e V i e w S t a t e " & g t ; & l t ; C o l u m n & g t ; 7 & l t ; / C o l u m n & g t ; & l t ; L a y e d O u t & g t ; t r u e & l t ; / L a y e d O u t & g t ; & l t ; / a : V a l u e & g t ; & l t ; / a : K e y V a l u e O f D i a g r a m O b j e c t K e y a n y T y p e z b w N T n L X & g t ; & l t ; a : K e y V a l u e O f D i a g r a m O b j e c t K e y a n y T y p e z b w N T n L X & g t ; & l t ; a : K e y & g t ; & l t ; K e y & g t ; C o l u m n s \ W o m e n  s   h e a l t h   & a m p ; a m p ;   w e l l n e s s & l t ; / K e y & g t ; & l t ; / a : K e y & g t ; & l t ; a : V a l u e   i : t y p e = " M e a s u r e G r i d N o d e V i e w S t a t e " & g t ; & l t ; C o l u m n & g t ; 8 & l t ; / C o l u m n & g t ; & l t ; L a y e d O u t & g t ; t r u e & l t ; / L a y e d O u t & g t ; & l t ; / a : V a l u e & g t ; & l t ; / a : K e y V a l u e O f D i a g r a m O b j e c t K e y a n y T y p e z b w N T n L X & g t ; & l t ; a : K e y V a l u e O f D i a g r a m O b j e c t K e y a n y T y p e z b w N T n L X & g t ; & l t ; a : K e y & g t ; & l t ; K e y & g t ; C o l u m n s \ D i a b e t e s & l t ; / K e y & g t ; & l t ; / a : K e y & g t ; & l t ; a : V a l u e   i : t y p e = " M e a s u r e G r i d N o d e V i e w S t a t e " & g t ; & l t ; C o l u m n & g t ; 9 & l t ; / C o l u m n & g t ; & l t ; L a y e d O u t & g t ; t r u e & l t ; / L a y e d O u t & g t ; & l t ; / a : V a l u e & g t ; & l t ; / a : K e y V a l u e O f D i a g r a m O b j e c t K e y a n y T y p e z b w N T n L X & g t ; & l t ; a : K e y V a l u e O f D i a g r a m O b j e c t K e y a n y T y p e z b w N T n L X & g t ; & l t ; a : K e y & g t ; & l t ; K e y & g t ; C o l u m n s \ M e n t a l   h e a l t h   d e p r e s s i o n / s u i c i d e & l t ; / K e y & g t ; & l t ; / a : K e y & g t ; & l t ; a : V a l u e   i : t y p e = " M e a s u r e G r i d N o d e V i e w S t a t e " & g t ; & l t ; C o l u m n & g t ; 1 0 & l t ; / C o l u m n & g t ; & l t ; L a y e d O u t & g t ; t r u e & l t ; / L a y e d O u t & g t ; & l t ; / a : V a l u e & g t ; & l t ; / a : K e y V a l u e O f D i a g r a m O b j e c t K e y a n y T y p e z b w N T n L X & g t ; & l t ; a : K e y V a l u e O f D i a g r a m O b j e c t K e y a n y T y p e z b w N T n L X & g t ; & l t ; a : K e y & g t ; & l t ; K e y & g t ; C o l u m n s \ D r u g s   & a m p ; a m p ;   a l c o h o l   a b u s e & l t ; / K e y & g t ; & l t ; / a : K e y & g t ; & l t ; a : V a l u e   i : t y p e = " M e a s u r e G r i d N o d e V i e w S t a t e " & g t ; & l t ; C o l u m n & g t ; 1 1 & l t ; / C o l u m n & g t ; & l t ; L a y e d O u t & g t ; t r u e & l t ; / L a y e d O u t & g t ; & l t ; / a : V a l u e & g t ; & l t ; / a : K e y V a l u e O f D i a g r a m O b j e c t K e y a n y T y p e z b w N T n L X & g t ; & l t ; a : K e y V a l u e O f D i a g r a m O b j e c t K e y a n y T y p e z b w N T n L X & g t ; & l t ; a : K e y & g t ; & l t ; K e y & g t ; C o l u m n s \ E n v i r o n m e n t a l   h a z a r d s & l t ; / K e y & g t ; & l t ; / a : K e y & g t ; & l t ; a : V a l u e   i : t y p e = " M e a s u r e G r i d N o d e V i e w S t a t e " & g t ; & l t ; C o l u m n & g t ; 1 2 & l t ; / C o l u m n & g t ; & l t ; L a y e d O u t & g t ; t r u e & l t ; / L a y e d O u t & g t ; & l t ; / a : V a l u e & g t ; & l t ; / a : K e y V a l u e O f D i a g r a m O b j e c t K e y a n y T y p e z b w N T n L X & g t ; & l t ; a : K e y V a l u e O f D i a g r a m O b j e c t K e y a n y T y p e z b w N T n L X & g t ; & l t ; a : K e y & g t ; & l t ; K e y & g t ; C o l u m n s \ O b e s i t y / w e i g h t   l o s s   i s s u e s & l t ; / K e y & g t ; & l t ; / a : K e y & g t ; & l t ; a : V a l u e   i : t y p e = " M e a s u r e G r i d N o d e V i e w S t a t e " & g t ; & l t ; C o l u m n & g t ; 1 3 & l t ; / C o l u m n & g t ; & l t ; L a y e d O u t & g t ; t r u e & l t ; / L a y e d O u t & g t ; & l t ; / a : V a l u e & g t ; & l t ; / a : K e y V a l u e O f D i a g r a m O b j e c t K e y a n y T y p e z b w N T n L X & g t ; & l t ; a : K e y V a l u e O f D i a g r a m O b j e c t K e y a n y T y p e z b w N T n L X & g t ; & l t ; a : K e y & g t ; & l t ; K e y & g t ; C o l u m n s \ C o l u m n 1 & l t ; / K e y & g t ; & l t ; / a : K e y & g t ; & l t ; a : V a l u e   i : t y p e = " M e a s u r e G r i d N o d e V i e w S t a t e " & g t ; & l t ; C o l u m n & g t ; 1 4 & l t ; / C o l u m n & g t ; & l t ; L a y e d O u t & g t ; t r u e & l t ; / L a y e d O u t & g t ; & l t ; / a : V a l u e & g t ; & l t ; / a : K e y V a l u e O f D i a g r a m O b j e c t K e y a n y T y p e z b w N T n L X & g t ; & l t ; a : K e y V a l u e O f D i a g r a m O b j e c t K e y a n y T y p e z b w N T n L X & g t ; & l t ; a : K e y & g t ; & l t ; K e y & g t ; C o l u m n s \ C o u n t   o f   S e l e c t i o n & l t ; / K e y & g t ; & l t ; / a : K e y & g t ; & l t ; a : V a l u e   i : t y p e = " M e a s u r e G r i d N o d e V i e w S t a t e " & g t ; & l t ; C o l u m n & g t ; 1 5 & l t ; / C o l u m n & g t ; & l t ; L a y e d O u t & g t ; t r u e & l t ; / L a y e d O u t & g t ; & l t ; / a : V a l u e & g t ; & l t ; / a : K e y V a l u e O f D i a g r a m O b j e c t K e y a n y T y p e z b w N T n L X & g t ; & l t ; a : K e y V a l u e O f D i a g r a m O b j e c t K e y a n y T y p e z b w N T n L X & g t ; & l t ; a : K e y & g t ; & l t ; K e y & g t ; C o l u m n s \ W e i g h t & l t ; / K e y & g t ; & l t ; / a : K e y & g t ; & l t ; a : V a l u e   i : t y p e = " M e a s u r e G r i d N o d e V i e w S t a t e " & g t ; & l t ; C o l u m n & g t ; 1 6 & l t ; / C o l u m n & g t ; & l t ; L a y e d O u t & g t ; t r u e & l t ; / L a y e d O u t & g t ; & l t ; / a : V a l u e & g t ; & l t ; / a : K e y V a l u e O f D i a g r a m O b j e c t K e y a n y T y p e z b w N T n L X & g t ; & l t ; a : K e y V a l u e O f D i a g r a m O b j e c t K e y a n y T y p e z b w N T n L X & g t ; & l t ; a : K e y & g t ; & l t ; K e y & g t ; C o l u m n s \ C o l u m n 2 & l t ; / K e y & g t ; & l t ; / a : K e y & g t ; & l t ; a : V a l u e   i : t y p e = " M e a s u r e G r i d N o d e V i e w S t a t e " & g t ; & l t ; C o l u m n & g t ; 1 7 & l t ; / C o l u m n & g t ; & l t ; L a y e d O u t & g t ; t r u e & l t ; / L a y e d O u t & g t ; & l t ; / a : V a l u e & g t ; & l t ; / a : K e y V a l u e O f D i a g r a m O b j e c t K e y a n y T y p e z b w N T n L X & g t ; & l t ; a : K e y V a l u e O f D i a g r a m O b j e c t K e y a n y T y p e z b w N T n L X & g t ; & l t ; a : K e y & g t ; & l t ; K e y & g t ; C o l u m n s \ A s t h m a / l u n g   d i s e a s e 3 & l t ; / K e y & g t ; & l t ; / a : K e y & g t ; & l t ; a : V a l u e   i : t y p e = " M e a s u r e G r i d N o d e V i e w S t a t e " & g t ; & l t ; C o l u m n & g t ; 1 8 & l t ; / C o l u m n & g t ; & l t ; L a y e d O u t & g t ; t r u e & l t ; / L a y e d O u t & g t ; & l t ; / a : V a l u e & g t ; & l t ; / a : K e y V a l u e O f D i a g r a m O b j e c t K e y a n y T y p e z b w N T n L X & g t ; & l t ; a : K e y V a l u e O f D i a g r a m O b j e c t K e y a n y T y p e z b w N T n L X & g t ; & l t ; a : K e y & g t ; & l t ; K e y & g t ; C o l u m n s \ C a n c e r 4 & l t ; / K e y & g t ; & l t ; / a : K e y & g t ; & l t ; a : V a l u e   i : t y p e = " M e a s u r e G r i d N o d e V i e w S t a t e " & g t ; & l t ; C o l u m n & g t ; 1 9 & l t ; / C o l u m n & g t ; & l t ; L a y e d O u t & g t ; t r u e & l t ; / L a y e d O u t & g t ; & l t ; / a : V a l u e & g t ; & l t ; / a : K e y V a l u e O f D i a g r a m O b j e c t K e y a n y T y p e z b w N T n L X & g t ; & l t ; a : K e y V a l u e O f D i a g r a m O b j e c t K e y a n y T y p e z b w N T n L X & g t ; & l t ; a : K e y & g t ; & l t ; K e y & g t ; C o l u m n s \ H e a r t   d i s e a s e   & a m p ; a m p ;   s t r o k e 5 & l t ; / K e y & g t ; & l t ; / a : K e y & g t ; & l t ; a : V a l u e   i : t y p e = " M e a s u r e G r i d N o d e V i e w S t a t e " & g t ; & l t ; C o l u m n & g t ; 2 0 & l t ; / C o l u m n & g t ; & l t ; L a y e d O u t & g t ; t r u e & l t ; / L a y e d O u t & g t ; & l t ; / a : V a l u e & g t ; & l t ; / a : K e y V a l u e O f D i a g r a m O b j e c t K e y a n y T y p e z b w N T n L X & g t ; & l t ; a : K e y V a l u e O f D i a g r a m O b j e c t K e y a n y T y p e z b w N T n L X & g t ; & l t ; a : K e y & g t ; & l t ; K e y & g t ; C o l u m n s \ S a f e t y 6 & l t ; / K e y & g t ; & l t ; / a : K e y & g t ; & l t ; a : V a l u e   i : t y p e = " M e a s u r e G r i d N o d e V i e w S t a t e " & g t ; & l t ; C o l u m n & g t ; 2 1 & l t ; / C o l u m n & g t ; & l t ; L a y e d O u t & g t ; t r u e & l t ; / L a y e d O u t & g t ; & l t ; / a : V a l u e & g t ; & l t ; / a : K e y V a l u e O f D i a g r a m O b j e c t K e y a n y T y p e z b w N T n L X & g t ; & l t ; a : K e y V a l u e O f D i a g r a m O b j e c t K e y a n y T y p e z b w N T n L X & g t ; & l t ; a : K e y & g t ; & l t ; K e y & g t ; C o l u m n s \ H I V / A I D S   & a m p ; a m p ;   S e x u a l l y   T r a n s m i t t e d   D i s e a s e s   ( S T D s ) 7 & l t ; / K e y & g t ; & l t ; / a : K e y & g t ; & l t ; a : V a l u e   i : t y p e = " M e a s u r e G r i d N o d e V i e w S t a t e " & g t ; & l t ; C o l u m n & g t ; 2 2 & l t ; / C o l u m n & g t ; & l t ; L a y e d O u t & g t ; t r u e & l t ; / L a y e d O u t & g t ; & l t ; / a : V a l u e & g t ; & l t ; / a : K e y V a l u e O f D i a g r a m O b j e c t K e y a n y T y p e z b w N T n L X & g t ; & l t ; a : K e y V a l u e O f D i a g r a m O b j e c t K e y a n y T y p e z b w N T n L X & g t ; & l t ; a : K e y & g t ; & l t ; K e y & g t ; C o l u m n s \ V a c c i n e   p r e v e n t a b l e   d i s e a s e s 8 & l t ; / K e y & g t ; & l t ; / a : K e y & g t ; & l t ; a : V a l u e   i : t y p e = " M e a s u r e G r i d N o d e V i e w S t a t e " & g t ; & l t ; C o l u m n & g t ; 2 3 & l t ; / C o l u m n & g t ; & l t ; L a y e d O u t & g t ; t r u e & l t ; / L a y e d O u t & g t ; & l t ; / a : V a l u e & g t ; & l t ; / a : K e y V a l u e O f D i a g r a m O b j e c t K e y a n y T y p e z b w N T n L X & g t ; & l t ; a : K e y V a l u e O f D i a g r a m O b j e c t K e y a n y T y p e z b w N T n L X & g t ; & l t ; a : K e y & g t ; & l t ; K e y & g t ; C o l u m n s \ C h i l d   h e a l t h   & a m p ; a m p ;   w e l l n e s s 9 & l t ; / K e y & g t ; & l t ; / a : K e y & g t ; & l t ; a : V a l u e   i : t y p e = " M e a s u r e G r i d N o d e V i e w S t a t e " & g t ; & l t ; C o l u m n & g t ; 2 4 & l t ; / C o l u m n & g t ; & l t ; L a y e d O u t & g t ; t r u e & l t ; / L a y e d O u t & g t ; & l t ; / a : V a l u e & g t ; & l t ; / a : K e y V a l u e O f D i a g r a m O b j e c t K e y a n y T y p e z b w N T n L X & g t ; & l t ; a : K e y V a l u e O f D i a g r a m O b j e c t K e y a n y T y p e z b w N T n L X & g t ; & l t ; a : K e y & g t ; & l t ; K e y & g t ; C o l u m n s \ W o m e n  s   h e a l t h   & a m p ; a m p ;   w e l l n e s s 1 0 & l t ; / K e y & g t ; & l t ; / a : K e y & g t ; & l t ; a : V a l u e   i : t y p e = " M e a s u r e G r i d N o d e V i e w S t a t e " & g t ; & l t ; C o l u m n & g t ; 2 5 & l t ; / C o l u m n & g t ; & l t ; L a y e d O u t & g t ; t r u e & l t ; / L a y e d O u t & g t ; & l t ; / a : V a l u e & g t ; & l t ; / a : K e y V a l u e O f D i a g r a m O b j e c t K e y a n y T y p e z b w N T n L X & g t ; & l t ; a : K e y V a l u e O f D i a g r a m O b j e c t K e y a n y T y p e z b w N T n L X & g t ; & l t ; a : K e y & g t ; & l t ; K e y & g t ; C o l u m n s \ D i a b e t e s 1 1 & l t ; / K e y & g t ; & l t ; / a : K e y & g t ; & l t ; a : V a l u e   i : t y p e = " M e a s u r e G r i d N o d e V i e w S t a t e " & g t ; & l t ; C o l u m n & g t ; 2 6 & l t ; / C o l u m n & g t ; & l t ; L a y e d O u t & g t ; t r u e & l t ; / L a y e d O u t & g t ; & l t ; / a : V a l u e & g t ; & l t ; / a : K e y V a l u e O f D i a g r a m O b j e c t K e y a n y T y p e z b w N T n L X & g t ; & l t ; a : K e y V a l u e O f D i a g r a m O b j e c t K e y a n y T y p e z b w N T n L X & g t ; & l t ; a : K e y & g t ; & l t ; K e y & g t ; C o l u m n s \ M e n t a l   h e a l t h   d e p r e s s i o n / s u i c i d e 1 2 & l t ; / K e y & g t ; & l t ; / a : K e y & g t ; & l t ; a : V a l u e   i : t y p e = " M e a s u r e G r i d N o d e V i e w S t a t e " & g t ; & l t ; C o l u m n & g t ; 2 7 & l t ; / C o l u m n & g t ; & l t ; L a y e d O u t & g t ; t r u e & l t ; / L a y e d O u t & g t ; & l t ; / a : V a l u e & g t ; & l t ; / a : K e y V a l u e O f D i a g r a m O b j e c t K e y a n y T y p e z b w N T n L X & g t ; & l t ; a : K e y V a l u e O f D i a g r a m O b j e c t K e y a n y T y p e z b w N T n L X & g t ; & l t ; a : K e y & g t ; & l t ; K e y & g t ; C o l u m n s \ D r u g s   & a m p ; a m p ;   a l c o h o l   a b u s e 1 3 & l t ; / K e y & g t ; & l t ; / a : K e y & g t ; & l t ; a : V a l u e   i : t y p e = " M e a s u r e G r i d N o d e V i e w S t a t e " & g t ; & l t ; C o l u m n & g t ; 2 8 & l t ; / C o l u m n & g t ; & l t ; L a y e d O u t & g t ; t r u e & l t ; / L a y e d O u t & g t ; & l t ; / a : V a l u e & g t ; & l t ; / a : K e y V a l u e O f D i a g r a m O b j e c t K e y a n y T y p e z b w N T n L X & g t ; & l t ; a : K e y V a l u e O f D i a g r a m O b j e c t K e y a n y T y p e z b w N T n L X & g t ; & l t ; a : K e y & g t ; & l t ; K e y & g t ; C o l u m n s \ E n v i r o n m e n t a l   h a z a r d s 1 4 & l t ; / K e y & g t ; & l t ; / a : K e y & g t ; & l t ; a : V a l u e   i : t y p e = " M e a s u r e G r i d N o d e V i e w S t a t e " & g t ; & l t ; C o l u m n & g t ; 2 9 & l t ; / C o l u m n & g t ; & l t ; L a y e d O u t & g t ; t r u e & l t ; / L a y e d O u t & g t ; & l t ; / a : V a l u e & g t ; & l t ; / a : K e y V a l u e O f D i a g r a m O b j e c t K e y a n y T y p e z b w N T n L X & g t ; & l t ; a : K e y V a l u e O f D i a g r a m O b j e c t K e y a n y T y p e z b w N T n L X & g t ; & l t ; a : K e y & g t ; & l t ; K e y & g t ; C o l u m n s \ O b e s i t y / w e i g h t   l o s s   i s s u e s 1 5 & l t ; / K e y & g t ; & l t ; / a : K e y & g t ; & l t ; a : V a l u e   i : t y p e = " M e a s u r e G r i d N o d e V i e w S t a t e " & g t ; & l t ; C o l u m n & g t ; 3 0 & l t ; / C o l u m n & g t ; & l t ; L a y e d O u t & g t ; t r u e & l t ; / L a y e d O u t & g t ; & l t ; / a : V a l u e & g t ; & l t ; / a : K e y V a l u e O f D i a g r a m O b j e c t K e y a n y T y p e z b w N T n L X & g t ; & l t ; a : K e y V a l u e O f D i a g r a m O b j e c t K e y a n y T y p e z b w N T n L X & g t ; & l t ; a : K e y & g t ; & l t ; K e y & g t ; C o l u m n s \ C o l u m n 3 & l t ; / K e y & g t ; & l t ; / a : K e y & g t ; & l t ; a : V a l u e   i : t y p e = " M e a s u r e G r i d N o d e V i e w S t a t e " & g t ; & l t ; C o l u m n & g t ; 3 1 & l t ; / C o l u m n & g t ; & l t ; L a y e d O u t & g t ; t r u e & l t ; / L a y e d O u t & g t ; & l t ; / a : V a l u e & g t ; & l t ; / a : K e y V a l u e O f D i a g r a m O b j e c t K e y a n y T y p e z b w N T n L X & g t ; & l t ; a : K e y V a l u e O f D i a g r a m O b j e c t K e y a n y T y p e z b w N T n L X & g t ; & l t ; a : K e y & g t ; & l t ; K e y & g t ; C o l u m n s \ C o l u m n 4 & l t ; / K e y & g t ; & l t ; / a : K e y & g t ; & l t ; a : V a l u e   i : t y p e = " M e a s u r e G r i d N o d e V i e w S t a t e " & g t ; & l t ; C o l u m n & g t ; 3 2 & l t ; / C o l u m n & g t ; & l t ; L a y e d O u t & g t ; t r u e & l t ; / L a y e d O u t & g t ; & l t ; / a : V a l u e & g t ; & l t ; / a : K e y V a l u e O f D i a g r a m O b j e c t K e y a n y T y p e z b w N T n L X & g t ; & l t ; a : K e y V a l u e O f D i a g r a m O b j e c t K e y a n y T y p e z b w N T n L X & g t ; & l t ; a : K e y & g t ; & l t ; K e y & g t ; C o l u m n s \ O b s e r v e d & l t ; / K e y & g t ; & l t ; / a : K e y & g t ; & l t ; a : V a l u e   i : t y p e = " M e a s u r e G r i d N o d e V i e w S t a t e " & g t ; & l t ; C o l u m n & g t ; 3 3 & l t ; / C o l u m n & g t ; & l t ; L a y e d O u t & g t ; t r u e & l t ; / L a y e d O u t & g t ; & l t ; / a : V a l u e & g t ; & l t ; / a : K e y V a l u e O f D i a g r a m O b j e c t K e y a n y T y p e z b w N T n L X & g t ; & l t ; a : K e y V a l u e O f D i a g r a m O b j e c t K e y a n y T y p e z b w N T n L X & g t ; & l t ; a : K e y & g t ; & l t ; K e y & g t ; C o l u m n s \ E x p e c t e d & l t ; / K e y & g t ; & l t ; / a : K e y & g t ; & l t ; a : V a l u e   i : t y p e = " M e a s u r e G r i d N o d e V i e w S t a t e " & g t ; & l t ; C o l u m n & g t ; 3 4 & l t ; / C o l u m n & g t ; & l t ; L a y e d O u t & g t ; t r u e & l t ; / L a y e d O u t & g t ; & l t ; / a : V a l u e & g t ; & l t ; / a : K e y V a l u e O f D i a g r a m O b j e c t K e y a n y T y p e z b w N T n L X & g t ; & l t ; a : K e y V a l u e O f D i a g r a m O b j e c t K e y a n y T y p e z b w N T n L X & g t ; & l t ; a : K e y & g t ; & l t ; K e y & g t ; C o l u m n s \ C o l u m n 1 8 & l t ; / K e y & g t ; & l t ; / a : K e y & g t ; & l t ; a : V a l u e   i : t y p e = " M e a s u r e G r i d N o d e V i e w S t a t e " & g t ; & l t ; C o l u m n & g t ; 3 5 & l t ; / C o l u m n & g t ; & l t ; L a y e d O u t & g t ; t r u e & l t ; / L a y e d O u t & g t ; & l t ; / a : V a l u e & g t ; & l t ; / a : K e y V a l u e O f D i a g r a m O b j e c t K e y a n y T y p e z b w N T n L X & g t ; & l t ; a : K e y V a l u e O f D i a g r a m O b j e c t K e y a n y T y p e z b w N T n L X & g t ; & l t ; a : K e y & g t ; & l t ; K e y & g t ; C o l u m n s \ C o l u m n 5 & l t ; / K e y & g t ; & l t ; / a : K e y & g t ; & l t ; a : V a l u e   i : t y p e = " M e a s u r e G r i d N o d e V i e w S t a t e " & g t ; & l t ; C o l u m n & g t ; 3 6 & l t ; / C o l u m n & g t ; & l t ; L a y e d O u t & g t ; t r u e & l t ; / L a y e d O u t & g t ; & l t ; / a : V a l u e & g t ; & l t ; / a : K e y V a l u e O f D i a g r a m O b j e c t K e y a n y T y p e z b w N T n L X & g t ; & l t ; a : K e y V a l u e O f D i a g r a m O b j e c t K e y a n y T y p e z b w N T n L X & g t ; & l t ; a : K e y & g t ; & l t ; K e y & g t ; C o l u m n s \ I   i d e n t i f y   a s : & l t ; / K e y & g t ; & l t ; / a : K e y & g t ; & l t ; a : V a l u e   i : t y p e = " M e a s u r e G r i d N o d e V i e w S t a t e " & g t ; & l t ; C o l u m n & g t ; 3 7 & l t ; / C o l u m n & g t ; & l t ; L a y e d O u t & g t ; t r u e & l t ; / L a y e d O u t & g t ; & l t ; / a : V a l u e & g t ; & l t ; / a : K e y V a l u e O f D i a g r a m O b j e c t K e y a n y T y p e z b w N T n L X & g t ; & l t ; a : K e y V a l u e O f D i a g r a m O b j e c t K e y a n y T y p e z b w N T n L X & g t ; & l t ; a : K e y & g t ; & l t ; K e y & g t ; C o l u m n s \ W h a t   i s   y o u r   a g e ? & l t ; / K e y & g t ; & l t ; / a : K e y & g t ; & l t ; a : V a l u e   i : t y p e = " M e a s u r e G r i d N o d e V i e w S t a t e " & g t ; & l t ; C o l u m n & g t ; 3 8 & l t ; / C o l u m n & g t ; & l t ; L a y e d O u t & g t ; t r u e & l t ; / L a y e d O u t & g t ; & l t ; / a : V a l u e & g t ; & l t ; / a : K e y V a l u e O f D i a g r a m O b j e c t K e y a n y T y p e z b w N T n L X & g t ; & l t ; a : K e y V a l u e O f D i a g r a m O b j e c t K e y a n y T y p e z b w N T n L X & g t ; & l t ; a : K e y & g t ; & l t ; K e y & g t ; C o l u m n s \ C o u n t y   w h e r e   y o u   l i v e : & l t ; / K e y & g t ; & l t ; / a : K e y & g t ; & l t ; a : V a l u e   i : t y p e = " M e a s u r e G r i d N o d e V i e w S t a t e " & g t ; & l t ; C o l u m n & g t ; 3 9 & l t ; / C o l u m n & g t ; & l t ; L a y e d O u t & g t ; t r u e & l t ; / L a y e d O u t & g t ; & l t ; / a : V a l u e & g t ; & l t ; / a : K e y V a l u e O f D i a g r a m O b j e c t K e y a n y T y p e z b w N T n L X & g t ; & l t ; a : K e y V a l u e O f D i a g r a m O b j e c t K e y a n y T y p e z b w N T n L X & g t ; & l t ; a : K e y & g t ; & l t ; K e y & g t ; C o l u m n s \ T o w n   a n d   Z I P   c o d e   w h e r e   y o u   l i v e : & l t ; / K e y & g t ; & l t ; / a : K e y & g t ; & l t ; a : V a l u e   i : t y p e = " M e a s u r e G r i d N o d e V i e w S t a t e " & g t ; & l t ; C o l u m n & g t ; 4 0 & l t ; / C o l u m n & g t ; & l t ; L a y e d O u t & g t ; t r u e & l t ; / L a y e d O u t & g t ; & l t ; / a : V a l u e & g t ; & l t ; / a : K e y V a l u e O f D i a g r a m O b j e c t K e y a n y T y p e z b w N T n L X & g t ; & l t ; a : K e y V a l u e O f D i a g r a m O b j e c t K e y a n y T y p e z b w N T n L X & g t ; & l t ; a : K e y & g t ; & l t ; K e y & g t ; C o l u m n s \ W h a t   r a c e   d o   y o u   c o n s i d e r   y o u r s e l f ? & l t ; / K e y & g t ; & l t ; / a : K e y & g t ; & l t ; a : V a l u e   i : t y p e = " M e a s u r e G r i d N o d e V i e w S t a t e " & g t ; & l t ; C o l u m n & g t ; 4 1 & l t ; / C o l u m n & g t ; & l t ; L a y e d O u t & g t ; t r u e & l t ; / L a y e d O u t & g t ; & l t ; / a : V a l u e & g t ; & l t ; / a : K e y V a l u e O f D i a g r a m O b j e c t K e y a n y T y p e z b w N T n L X & g t ; & l t ; a : K e y V a l u e O f D i a g r a m O b j e c t K e y a n y T y p e z b w N T n L X & g t ; & l t ; a : K e y & g t ; & l t ; K e y & g t ; C o l u m n s \ A r e   y o u   H i s p a n i c   o r   L a t i n o ? & l t ; / K e y & g t ; & l t ; / a : K e y & g t ; & l t ; a : V a l u e   i : t y p e = " M e a s u r e G r i d N o d e V i e w S t a t e " & g t ; & l t ; C o l u m n & g t ; 4 2 & 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4 3 & 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4 4 & l t ; / C o l u m n & g t ; & l t ; L a y e d O u t & g t ; t r u e & l t ; / L a y e d O u t & g t ; & l t ; / a : V a l u e & g t ; & l t ; / a : K e y V a l u e O f D i a g r a m O b j e c t K e y a n y T y p e z b w N T n L X & g t ; & l t ; a : K e y V a l u e O f D i a g r a m O b j e c t K e y a n y T y p e z b w N T n L X & g t ; & l t ; a : K e y & g t ; & l t ; K e y & g t ; C o l u m n s \ W h a t   i s   y o u r   h i g h e s t   l e v e l   o f   e d u c a t i o n ? & l t ; / K e y & g t ; & l t ; / a : K e y & g t ; & l t ; a : V a l u e   i : t y p e = " M e a s u r e G r i d N o d e V i e w S t a t e " & g t ; & l t ; C o l u m n & g t ; 4 5 & l t ; / C o l u m n & g t ; & l t ; L a y e d O u t & g t ; t r u e & l t ; / L a y e d O u t & g t ; & l t ; / a : V a l u e & g t ; & l t ; / a : K e y V a l u e O f D i a g r a m O b j e c t K e y a n y T y p e z b w N T n L X & g t ; & l t ; a : K e y V a l u e O f D i a g r a m O b j e c t K e y a n y T y p e z b w N T n L X & g t ; & l t ; a : K e y & g t ; & l t ; K e y & g t ; C o l u m n s \ W h a t   i s   y o u r   c u r r e n t   e m p l o y m e n t   s t a t u s ? & l t ; / K e y & g t ; & l t ; / a : K e y & g t ; & l t ; a : V a l u e   i : t y p e = " M e a s u r e G r i d N o d e V i e w S t a t e " & g t ; & l t ; C o l u m n & g t ; 4 6 & l t ; / C o l u m n & g t ; & l t ; L a y e d O u t & g t ; t r u e & l t ; / L a y e d O u t & g t ; & l t ; / a : V a l u e & g t ; & l t ; / a : K e y V a l u e O f D i a g r a m O b j e c t K e y a n y T y p e z b w N T n L X & g t ; & l t ; a : K e y V a l u e O f D i a g r a m O b j e c t K e y a n y T y p e z b w N T n L X & g t ; & l t ; a : K e y & g t ; & l t ; K e y & g t ; C o l u m n s \ D o   y o u   c u r r e n t l y   h a v e   h e a l t h   i n s u r a n c e ? & l t ; / K e y & g t ; & l t ; / a : K e y & g t ; & l t ; a : V a l u e   i : t y p e = " M e a s u r e G r i d N o d e V i e w S t a t e " & g t ; & l t ; C o l u m n & g t ; 4 7 & l t ; / C o l u m n & g t ; & l t ; L a y e d O u t & g t ; t r u e & l t ; / L a y e d O u t & g t ; & l t ; / a : V a l u e & g t ; & l t ; / a : K e y V a l u e O f D i a g r a m O b j e c t K e y a n y T y p e z b w N T n L X & g t ; & l t ; a : K e y V a l u e O f D i a g r a m O b j e c t K e y a n y T y p e z b w N T n L X & g t ; & l t ; a : K e y & g t ; & l t ; K e y & g t ; C o l u m n s \ D o   y o u   h a v e   a   s m a r t   p h o n e ? & l t ; / K e y & g t ; & l t ; / a : K e y & g t ; & l t ; a : V a l u e   i : t y p e = " M e a s u r e G r i d N o d e V i e w S t a t e " & g t ; & l t ; C o l u m n & g t ; 4 8 & l t ; / C o l u m n & g t ; & l t ; L a y e d O u t & g t ; t r u e & l t ; / L a y e d O u t & g t ; & l t ; / a : V a l u e & g t ; & l t ; / a : K e y V a l u e O f D i a g r a m O b j e c t K e y a n y T y p e z b w N T n L X & g t ; & l t ; a : K e y V a l u e O f D i a g r a m O b j e c t K e y a n y T y p e z b w N T n L X & g t ; & l t ; a : K e y & g t ; & l t ; K e y & g t ; L i n k s \ & a m p ; l t ; C o l u m n s \ S u m   o f   R e s p o n d e n t I D & a m p ; g t ; - & a m p ; l t ; M e a s u r e s \ R e s p o n d e n t I D & a m p ; g t ; & l t ; / K e y & g t ; & l t ; / a : K e y & g t ; & l t ; a : V a l u e   i : t y p e = " M e a s u r e G r i d V i e w S t a t e I D i a g r a m L i n k " / & g t ; & l t ; / a : K e y V a l u e O f D i a g r a m O b j e c t K e y a n y T y p e z b w N T n L X & g t ; & l t ; a : K e y V a l u e O f D i a g r a m O b j e c t K e y a n y T y p e z b w N T n L X & g t ; & l t ; a : K e y & g t ; & l t ; K e y & g t ; L i n k s \ & a m p ; l t ; C o l u m n s \ S u m   o f   R e s p o n d e n t I D & a m p ; g t ; - & a m p ; l t ; M e a s u r e s \ R e s p o n d e n t I D & a m p ; g t ; \ C O L U M N & l t ; / K e y & g t ; & l t ; / a : K e y & g t ; & l t ; a : V a l u e   i : t y p e = " M e a s u r e G r i d V i e w S t a t e I D i a g r a m L i n k E n d p o i n t " / & g t ; & l t ; / a : K e y V a l u e O f D i a g r a m O b j e c t K e y a n y T y p e z b w N T n L X & g t ; & l t ; a : K e y V a l u e O f D i a g r a m O b j e c t K e y a n y T y p e z b w N T n L X & g t ; & l t ; a : K e y & g t ; & l t ; K e y & g t ; L i n k s \ & a m p ; l t ; C o l u m n s \ S u m   o f   R e s p o n d e n t I D & a m p ; g t ; - & a m p ; l t ; M e a s u r e s \ R e s p o n d e n t I D & a m p ; g t ; \ M E A S U R E & l t ; / K e y & g t ; & l t ; / a : K e y & g t ; & l t ; a : V a l u e   i : t y p e = " M e a s u r e G r i d V i e w S t a t e I D i a g r a m L i n k E n d p o i n t " / & g t ; & l t ; / a : K e y V a l u e O f D i a g r a m O b j e c t K e y a n y T y p e z b w N T n L X & g t ; & l t ; a : K e y V a l u e O f D i a g r a m O b j e c t K e y a n y T y p e z b w N T n L X & g t ; & l t ; a : K e y & g t ; & l t ; K e y & g t ; L i n k s \ & a m p ; l t ; C o l u m n s \ S u m   o f   W o m e n  s   h e a l t h     w e l l n e s s 1 0 & a m p ; g t ; - & a m p ; l t ; M e a s u r e s \ W o m e n  s   h e a l t h   & a m p ; a m p ;   w e l l n e s s 1 0 & a m p ; g t ; & l t ; / K e y & g t ; & l t ; / a : K e y & g t ; & l t ; a : V a l u e   i : t y p e = " M e a s u r e G r i d V i e w S t a t e I D i a g r a m L i n k " / & g t ; & l t ; / a : K e y V a l u e O f D i a g r a m O b j e c t K e y a n y T y p e z b w N T n L X & g t ; & l t ; a : K e y V a l u e O f D i a g r a m O b j e c t K e y a n y T y p e z b w N T n L X & g t ; & l t ; a : K e y & g t ; & l t ; K e y & g t ; L i n k s \ & a m p ; l t ; C o l u m n s \ S u m   o f   W o m e n  s   h e a l t h     w e l l n e s s 1 0 & a m p ; g t ; - & a m p ; l t ; M e a s u r e s \ W o m e n  s   h e a l t h   & a m p ; a m p ;   w e l l n e s s 1 0 & a m p ; g t ; \ C O L U M N & l t ; / K e y & g t ; & l t ; / a : K e y & g t ; & l t ; a : V a l u e   i : t y p e = " M e a s u r e G r i d V i e w S t a t e I D i a g r a m L i n k E n d p o i n t " / & g t ; & l t ; / a : K e y V a l u e O f D i a g r a m O b j e c t K e y a n y T y p e z b w N T n L X & g t ; & l t ; a : K e y V a l u e O f D i a g r a m O b j e c t K e y a n y T y p e z b w N T n L X & g t ; & l t ; a : K e y & g t ; & l t ; K e y & g t ; L i n k s \ & a m p ; l t ; C o l u m n s \ S u m   o f   W o m e n  s   h e a l t h     w e l l n e s s 1 0 & a m p ; g t ; - & a m p ; l t ; M e a s u r e s \ W o m e n  s   h e a l t h   & a m p ; a m p ;   w e l l n e s s 1 0 & a m p ; g t ; \ M E A S U R E & l t ; / K e y & g t ; & l t ; / a : K e y & g t ; & l t ; a : V a l u e   i : t y p e = " M e a s u r e G r i d V i e w S t a t e I D i a g r a m L i n k E n d p o i n t " / & g t ; & l t ; / a : K e y V a l u e O f D i a g r a m O b j e c t K e y a n y T y p e z b w N T n L X & g t ; & l t ; a : K e y V a l u e O f D i a g r a m O b j e c t K e y a n y T y p e z b w N T n L X & g t ; & l t ; a : K e y & g t ; & l t ; K e y & g t ; L i n k s \ & a m p ; l t ; C o l u m n s \ C o u n t   o f   R e s p o n d e n t I D & a m p ; g t ; - & a m p ; l t ; M e a s u r e s \ R e s p o n d e n t I D & a m p ; g t ; & l t ; / K e y & g t ; & l t ; / a : K e y & g t ; & l t ; a : V a l u e   i : t y p e = " M e a s u r e G r i d V i e w S t a t e I D i a g r a m L i n k " / & g t ; & l t ; / a : K e y V a l u e O f D i a g r a m O b j e c t K e y a n y T y p e z b w N T n L X & g t ; & l t ; a : K e y V a l u e O f D i a g r a m O b j e c t K e y a n y T y p e z b w N T n L X & g t ; & l t ; a : K e y & g t ; & l t ; K e y & g t ; L i n k s \ & a m p ; l t ; C o l u m n s \ C o u n t   o f   R e s p o n d e n t I D & a m p ; g t ; - & a m p ; l t ; M e a s u r e s \ R e s p o n d e n t I D & a m p ; g t ; \ C O L U M N & l t ; / K e y & g t ; & l t ; / a : K e y & g t ; & l t ; a : V a l u e   i : t y p e = " M e a s u r e G r i d V i e w S t a t e I D i a g r a m L i n k E n d p o i n t " / & g t ; & l t ; / a : K e y V a l u e O f D i a g r a m O b j e c t K e y a n y T y p e z b w N T n L X & g t ; & l t ; a : K e y V a l u e O f D i a g r a m O b j e c t K e y a n y T y p e z b w N T n L X & g t ; & l t ; a : K e y & g t ; & l t ; K e y & g t ; L i n k s \ & a m p ; l t ; C o l u m n s \ C o u n t   o f   R e s p o n d e n t I D & a m p ; g t ; - & a m p ; l t ; M e a s u r e s \ R e s p o n d e n t I D & a m p ; g t ; \ M E A S U R E & l t ; / K e y & g t ; & l t ; / a : K e y & g t ; & l t ; a : V a l u e   i : t y p e = " M e a s u r e G r i d V i e w S t a t e I D i a g r a m L i n k E n d p o i n t " / & g t ; & l t ; / a : K e y V a l u e O f D i a g r a m O b j e c t K e y a n y T y p e z b w N T n L X & g t ; & l t ; a : K e y V a l u e O f D i a g r a m O b j e c t K e y a n y T y p e z b w N T n L X & g t ; & l t ; a : K e y & g t ; & l t ; K e y & g t ; L i n k s \ & a m p ; l t ; C o l u m n s \ S u m   o f   A s t h m a l u n g   d i s e a s e 3 & a m p ; g t ; - & a m p ; l t ; M e a s u r e s \ A s t h m a / l u n g   d i s e a s e 3 & a m p ; g t ; & l t ; / K e y & g t ; & l t ; / a : K e y & g t ; & l t ; a : V a l u e   i : t y p e = " M e a s u r e G r i d V i e w S t a t e I D i a g r a m L i n k " / & g t ; & l t ; / a : K e y V a l u e O f D i a g r a m O b j e c t K e y a n y T y p e z b w N T n L X & g t ; & l t ; a : K e y V a l u e O f D i a g r a m O b j e c t K e y a n y T y p e z b w N T n L X & g t ; & l t ; a : K e y & g t ; & l t ; K e y & g t ; L i n k s \ & a m p ; l t ; C o l u m n s \ S u m   o f   A s t h m a l u n g   d i s e a s e 3 & a m p ; g t ; - & a m p ; l t ; M e a s u r e s \ A s t h m a / l u n g   d i s e a s e 3 & a m p ; g t ; \ C O L U M N & l t ; / K e y & g t ; & l t ; / a : K e y & g t ; & l t ; a : V a l u e   i : t y p e = " M e a s u r e G r i d V i e w S t a t e I D i a g r a m L i n k E n d p o i n t " / & g t ; & l t ; / a : K e y V a l u e O f D i a g r a m O b j e c t K e y a n y T y p e z b w N T n L X & g t ; & l t ; a : K e y V a l u e O f D i a g r a m O b j e c t K e y a n y T y p e z b w N T n L X & g t ; & l t ; a : K e y & g t ; & l t ; K e y & g t ; L i n k s \ & a m p ; l t ; C o l u m n s \ S u m   o f   A s t h m a l u n g   d i s e a s e 3 & a m p ; g t ; - & a m p ; l t ; M e a s u r e s \ A s t h m a / l u n g   d i s e a s e 3 & a m p ; g t ; \ M E A S U R E & l t ; / K e y & g t ; & l t ; / a : K e y & g t ; & l t ; a : V a l u e   i : t y p e = " M e a s u r e G r i d V i e w S t a t e I D i a g r a m L i n k E n d p o i n t " / & g t ; & l t ; / a : K e y V a l u e O f D i a g r a m O b j e c t K e y a n y T y p e z b w N T n L X & g t ; & l t ; a : K e y V a l u e O f D i a g r a m O b j e c t K e y a n y T y p e z b w N T n L X & g t ; & l t ; a : K e y & g t ; & l t ; K e y & g t ; L i n k s \ & a m p ; l t ; C o l u m n s \ S u m   o f   C a n c e r 4 & a m p ; g t ; - & a m p ; l t ; M e a s u r e s \ C a n c e r 4 & a m p ; g t ; & l t ; / K e y & g t ; & l t ; / a : K e y & g t ; & l t ; a : V a l u e   i : t y p e = " M e a s u r e G r i d V i e w S t a t e I D i a g r a m L i n k " / & g t ; & l t ; / a : K e y V a l u e O f D i a g r a m O b j e c t K e y a n y T y p e z b w N T n L X & g t ; & l t ; a : K e y V a l u e O f D i a g r a m O b j e c t K e y a n y T y p e z b w N T n L X & g t ; & l t ; a : K e y & g t ; & l t ; K e y & g t ; L i n k s \ & a m p ; l t ; C o l u m n s \ S u m   o f   C a n c e r 4 & a m p ; g t ; - & a m p ; l t ; M e a s u r e s \ C a n c e r 4 & a m p ; g t ; \ C O L U M N & l t ; / K e y & g t ; & l t ; / a : K e y & g t ; & l t ; a : V a l u e   i : t y p e = " M e a s u r e G r i d V i e w S t a t e I D i a g r a m L i n k E n d p o i n t " / & g t ; & l t ; / a : K e y V a l u e O f D i a g r a m O b j e c t K e y a n y T y p e z b w N T n L X & g t ; & l t ; a : K e y V a l u e O f D i a g r a m O b j e c t K e y a n y T y p e z b w N T n L X & g t ; & l t ; a : K e y & g t ; & l t ; K e y & g t ; L i n k s \ & a m p ; l t ; C o l u m n s \ S u m   o f   C a n c e r 4 & a m p ; g t ; - & a m p ; l t ; M e a s u r e s \ C a n c e r 4 & a m p ; g t ; \ M E A S U R E & l t ; / K e y & g t ; & l t ; / a : K e y & g t ; & l t ; a : V a l u e   i : t y p e = " M e a s u r e G r i d V i e w S t a t e I D i a g r a m L i n k E n d p o i n t " / & g t ; & l t ; / a : K e y V a l u e O f D i a g r a m O b j e c t K e y a n y T y p e z b w N T n L X & g t ; & l t ; a : K e y V a l u e O f D i a g r a m O b j e c t K e y a n y T y p e z b w N T n L X & g t ; & l t ; a : K e y & g t ; & l t ; K e y & g t ; L i n k s \ & a m p ; l t ; C o l u m n s \ S u m   o f   H e a r t   d i s e a s e     s t r o k e 5 & a m p ; g t ; - & a m p ; l t ; M e a s u r e s \ H e a r t   d i s e a s e   & a m p ; a m p ;   s t r o k e 5 & a m p ; g t ; & l t ; / K e y & g t ; & l t ; / a : K e y & g t ; & l t ; a : V a l u e   i : t y p e = " M e a s u r e G r i d V i e w S t a t e I D i a g r a m L i n k " / & g t ; & l t ; / a : K e y V a l u e O f D i a g r a m O b j e c t K e y a n y T y p e z b w N T n L X & g t ; & l t ; a : K e y V a l u e O f D i a g r a m O b j e c t K e y a n y T y p e z b w N T n L X & g t ; & l t ; a : K e y & g t ; & l t ; K e y & g t ; L i n k s \ & a m p ; l t ; C o l u m n s \ S u m   o f   H e a r t   d i s e a s e     s t r o k e 5 & a m p ; g t ; - & a m p ; l t ; M e a s u r e s \ H e a r t   d i s e a s e   & a m p ; a m p ;   s t r o k e 5 & a m p ; g t ; \ C O L U M N & l t ; / K e y & g t ; & l t ; / a : K e y & g t ; & l t ; a : V a l u e   i : t y p e = " M e a s u r e G r i d V i e w S t a t e I D i a g r a m L i n k E n d p o i n t " / & g t ; & l t ; / a : K e y V a l u e O f D i a g r a m O b j e c t K e y a n y T y p e z b w N T n L X & g t ; & l t ; a : K e y V a l u e O f D i a g r a m O b j e c t K e y a n y T y p e z b w N T n L X & g t ; & l t ; a : K e y & g t ; & l t ; K e y & g t ; L i n k s \ & a m p ; l t ; C o l u m n s \ S u m   o f   H e a r t   d i s e a s e     s t r o k e 5 & a m p ; g t ; - & a m p ; l t ; M e a s u r e s \ H e a r t   d i s e a s e   & a m p ; a m p ;   s t r o k e 5 & a m p ; g t ; \ M E A S U R E & l t ; / K e y & g t ; & l t ; / a : K e y & g t ; & l t ; a : V a l u e   i : t y p e = " M e a s u r e G r i d V i e w S t a t e I D i a g r a m L i n k E n d p o i n t " / & g t ; & l t ; / a : K e y V a l u e O f D i a g r a m O b j e c t K e y a n y T y p e z b w N T n L X & g t ; & l t ; a : K e y V a l u e O f D i a g r a m O b j e c t K e y a n y T y p e z b w N T n L X & g t ; & l t ; a : K e y & g t ; & l t ; K e y & g t ; L i n k s \ & a m p ; l t ; C o l u m n s \ S u m   o f   S a f e t y 6 & a m p ; g t ; - & a m p ; l t ; M e a s u r e s \ S a f e t y 6 & a m p ; g t ; & l t ; / K e y & g t ; & l t ; / a : K e y & g t ; & l t ; a : V a l u e   i : t y p e = " M e a s u r e G r i d V i e w S t a t e I D i a g r a m L i n k " / & g t ; & l t ; / a : K e y V a l u e O f D i a g r a m O b j e c t K e y a n y T y p e z b w N T n L X & g t ; & l t ; a : K e y V a l u e O f D i a g r a m O b j e c t K e y a n y T y p e z b w N T n L X & g t ; & l t ; a : K e y & g t ; & l t ; K e y & g t ; L i n k s \ & a m p ; l t ; C o l u m n s \ S u m   o f   S a f e t y 6 & a m p ; g t ; - & a m p ; l t ; M e a s u r e s \ S a f e t y 6 & a m p ; g t ; \ C O L U M N & l t ; / K e y & g t ; & l t ; / a : K e y & g t ; & l t ; a : V a l u e   i : t y p e = " M e a s u r e G r i d V i e w S t a t e I D i a g r a m L i n k E n d p o i n t " / & g t ; & l t ; / a : K e y V a l u e O f D i a g r a m O b j e c t K e y a n y T y p e z b w N T n L X & g t ; & l t ; a : K e y V a l u e O f D i a g r a m O b j e c t K e y a n y T y p e z b w N T n L X & g t ; & l t ; a : K e y & g t ; & l t ; K e y & g t ; L i n k s \ & a m p ; l t ; C o l u m n s \ S u m   o f   S a f e t y 6 & a m p ; g t ; - & a m p ; l t ; M e a s u r e s \ S a f e t y 6 & a m p ; g t ; \ M E A S U R E & l t ; / K e y & g t ; & l t ; / a : K e y & g t ; & l t ; a : V a l u e   i : t y p e = " M e a s u r e G r i d V i e w S t a t e I D i a g r a m L i n k E n d p o i n t " / & g t ; & l t ; / a : K e y V a l u e O f D i a g r a m O b j e c t K e y a n y T y p e z b w N T n L X & g t ; & l t ; a : K e y V a l u e O f D i a g r a m O b j e c t K e y a n y T y p e z b w N T n L X & g t ; & l t ; a : K e y & g t ; & l t ; K e y & g t ; L i n k s \ & a m p ; l t ; C o l u m n s \ S u m   o f   H I V A I D S     S e x u a l l y   T r a n s m i t t e d   D i s e a s e s   ( S T D s ) 7 & a m p ; g t ; - & a m p ; l t ; M e a s u r e s \ H I V / A I D S   & a m p ; a m p ;   S e x u a l l y   T r a n s m i t t e d   D i s e a s e s   ( S T D s ) 7 & a m p ; g t ; & l t ; / K e y & g t ; & l t ; / a : K e y & g t ; & l t ; a : V a l u e   i : t y p e = " M e a s u r e G r i d V i e w S t a t e I D i a g r a m L i n k " / & g t ; & l t ; / a : K e y V a l u e O f D i a g r a m O b j e c t K e y a n y T y p e z b w N T n L X & g t ; & l t ; a : K e y V a l u e O f D i a g r a m O b j e c t K e y a n y T y p e z b w N T n L X & g t ; & l t ; a : K e y & g t ; & l t ; K e y & g t ; L i n k s \ & a m p ; l t ; C o l u m n s \ S u m   o f   H I V A I D S     S e x u a l l y   T r a n s m i t t e d   D i s e a s e s   ( S T D s ) 7 & a m p ; g t ; - & a m p ; l t ; M e a s u r e s \ H I V / A I D S   & a m p ; a m p ;   S e x u a l l y   T r a n s m i t t e d   D i s e a s e s   ( S T D s ) 7 & a m p ; g t ; \ C O L U M N & l t ; / K e y & g t ; & l t ; / a : K e y & g t ; & l t ; a : V a l u e   i : t y p e = " M e a s u r e G r i d V i e w S t a t e I D i a g r a m L i n k E n d p o i n t " / & g t ; & l t ; / a : K e y V a l u e O f D i a g r a m O b j e c t K e y a n y T y p e z b w N T n L X & g t ; & l t ; a : K e y V a l u e O f D i a g r a m O b j e c t K e y a n y T y p e z b w N T n L X & g t ; & l t ; a : K e y & g t ; & l t ; K e y & g t ; L i n k s \ & a m p ; l t ; C o l u m n s \ S u m   o f   H I V A I D S     S e x u a l l y   T r a n s m i t t e d   D i s e a s e s   ( S T D s ) 7 & a m p ; g t ; - & a m p ; l t ; M e a s u r e s \ H I V / A I D S   & a m p ; a m p ;   S e x u a l l y   T r a n s m i t t e d   D i s e a s e s   ( S T D s ) 7 & a m p ; g t ; \ M E A S U R E & l t ; / K e y & g t ; & l t ; / a : K e y & g t ; & l t ; a : V a l u e   i : t y p e = " M e a s u r e G r i d V i e w S t a t e I D i a g r a m L i n k E n d p o i n t " / & g t ; & l t ; / a : K e y V a l u e O f D i a g r a m O b j e c t K e y a n y T y p e z b w N T n L X & g t ; & l t ; a : K e y V a l u e O f D i a g r a m O b j e c t K e y a n y T y p e z b w N T n L X & g t ; & l t ; a : K e y & g t ; & l t ; K e y & g t ; L i n k s \ & a m p ; l t ; C o l u m n s \ S u m   o f   V a c c i n e   p r e v e n t a b l e   d i s e a s e s 8 & a m p ; g t ; - & a m p ; l t ; M e a s u r e s \ V a c c i n e   p r e v e n t a b l e   d i s e a s e s 8 & a m p ; g t ; & l t ; / K e y & g t ; & l t ; / a : K e y & g t ; & l t ; a : V a l u e   i : t y p e = " M e a s u r e G r i d V i e w S t a t e I D i a g r a m L i n k " / & g t ; & l t ; / a : K e y V a l u e O f D i a g r a m O b j e c t K e y a n y T y p e z b w N T n L X & g t ; & l t ; a : K e y V a l u e O f D i a g r a m O b j e c t K e y a n y T y p e z b w N T n L X & g t ; & l t ; a : K e y & g t ; & l t ; K e y & g t ; L i n k s \ & a m p ; l t ; C o l u m n s \ S u m   o f   V a c c i n e   p r e v e n t a b l e   d i s e a s e s 8 & a m p ; g t ; - & a m p ; l t ; M e a s u r e s \ V a c c i n e   p r e v e n t a b l e   d i s e a s e s 8 & a m p ; g t ; \ C O L U M N & l t ; / K e y & g t ; & l t ; / a : K e y & g t ; & l t ; a : V a l u e   i : t y p e = " M e a s u r e G r i d V i e w S t a t e I D i a g r a m L i n k E n d p o i n t " / & g t ; & l t ; / a : K e y V a l u e O f D i a g r a m O b j e c t K e y a n y T y p e z b w N T n L X & g t ; & l t ; a : K e y V a l u e O f D i a g r a m O b j e c t K e y a n y T y p e z b w N T n L X & g t ; & l t ; a : K e y & g t ; & l t ; K e y & g t ; L i n k s \ & a m p ; l t ; C o l u m n s \ S u m   o f   V a c c i n e   p r e v e n t a b l e   d i s e a s e s 8 & a m p ; g t ; - & a m p ; l t ; M e a s u r e s \ V a c c i n e   p r e v e n t a b l e   d i s e a s e s 8 & a m p ; g t ; \ M E A S U R E & l t ; / K e y & g t ; & l t ; / a : K e y & g t ; & l t ; a : V a l u e   i : t y p e = " M e a s u r e G r i d V i e w S t a t e I D i a g r a m L i n k E n d p o i n t " / & g t ; & l t ; / a : K e y V a l u e O f D i a g r a m O b j e c t K e y a n y T y p e z b w N T n L X & g t ; & l t ; a : K e y V a l u e O f D i a g r a m O b j e c t K e y a n y T y p e z b w N T n L X & g t ; & l t ; a : K e y & g t ; & l t ; K e y & g t ; L i n k s \ & a m p ; l t ; C o l u m n s \ S u m   o f   C h i l d   h e a l t h     w e l l n e s s 9 & a m p ; g t ; - & a m p ; l t ; M e a s u r e s \ C h i l d   h e a l t h   & a m p ; a m p ;   w e l l n e s s 9 & a m p ; g t ; & l t ; / K e y & g t ; & l t ; / a : K e y & g t ; & l t ; a : V a l u e   i : t y p e = " M e a s u r e G r i d V i e w S t a t e I D i a g r a m L i n k " / & g t ; & l t ; / a : K e y V a l u e O f D i a g r a m O b j e c t K e y a n y T y p e z b w N T n L X & g t ; & l t ; a : K e y V a l u e O f D i a g r a m O b j e c t K e y a n y T y p e z b w N T n L X & g t ; & l t ; a : K e y & g t ; & l t ; K e y & g t ; L i n k s \ & a m p ; l t ; C o l u m n s \ S u m   o f   C h i l d   h e a l t h     w e l l n e s s 9 & a m p ; g t ; - & a m p ; l t ; M e a s u r e s \ C h i l d   h e a l t h   & a m p ; a m p ;   w e l l n e s s 9 & a m p ; g t ; \ C O L U M N & l t ; / K e y & g t ; & l t ; / a : K e y & g t ; & l t ; a : V a l u e   i : t y p e = " M e a s u r e G r i d V i e w S t a t e I D i a g r a m L i n k E n d p o i n t " / & g t ; & l t ; / a : K e y V a l u e O f D i a g r a m O b j e c t K e y a n y T y p e z b w N T n L X & g t ; & l t ; a : K e y V a l u e O f D i a g r a m O b j e c t K e y a n y T y p e z b w N T n L X & g t ; & l t ; a : K e y & g t ; & l t ; K e y & g t ; L i n k s \ & a m p ; l t ; C o l u m n s \ S u m   o f   C h i l d   h e a l t h     w e l l n e s s 9 & a m p ; g t ; - & a m p ; l t ; M e a s u r e s \ C h i l d   h e a l t h   & a m p ; a m p ;   w e l l n e s s 9 & a m p ; g t ; \ M E A S U R E & l t ; / K e y & g t ; & l t ; / a : K e y & g t ; & l t ; a : V a l u e   i : t y p e = " M e a s u r e G r i d V i e w S t a t e I D i a g r a m L i n k E n d p o i n t " / & g t ; & l t ; / a : K e y V a l u e O f D i a g r a m O b j e c t K e y a n y T y p e z b w N T n L X & g t ; & l t ; a : K e y V a l u e O f D i a g r a m O b j e c t K e y a n y T y p e z b w N T n L X & g t ; & l t ; a : K e y & g t ; & l t ; K e y & g t ; L i n k s \ & a m p ; l t ; C o l u m n s \ S u m   o f   D i a b e t e s 1 1 & a m p ; g t ; - & a m p ; l t ; M e a s u r e s \ D i a b e t e s 1 1 & a m p ; g t ; & l t ; / K e y & g t ; & l t ; / a : K e y & g t ; & l t ; a : V a l u e   i : t y p e = " M e a s u r e G r i d V i e w S t a t e I D i a g r a m L i n k " / & g t ; & l t ; / a : K e y V a l u e O f D i a g r a m O b j e c t K e y a n y T y p e z b w N T n L X & g t ; & l t ; a : K e y V a l u e O f D i a g r a m O b j e c t K e y a n y T y p e z b w N T n L X & g t ; & l t ; a : K e y & g t ; & l t ; K e y & g t ; L i n k s \ & a m p ; l t ; C o l u m n s \ S u m   o f   D i a b e t e s 1 1 & a m p ; g t ; - & a m p ; l t ; M e a s u r e s \ D i a b e t e s 1 1 & a m p ; g t ; \ C O L U M N & l t ; / K e y & g t ; & l t ; / a : K e y & g t ; & l t ; a : V a l u e   i : t y p e = " M e a s u r e G r i d V i e w S t a t e I D i a g r a m L i n k E n d p o i n t " / & g t ; & l t ; / a : K e y V a l u e O f D i a g r a m O b j e c t K e y a n y T y p e z b w N T n L X & g t ; & l t ; a : K e y V a l u e O f D i a g r a m O b j e c t K e y a n y T y p e z b w N T n L X & g t ; & l t ; a : K e y & g t ; & l t ; K e y & g t ; L i n k s \ & a m p ; l t ; C o l u m n s \ S u m   o f   D i a b e t e s 1 1 & a m p ; g t ; - & a m p ; l t ; M e a s u r e s \ D i a b e t e s 1 1 & a m p ; g t ; \ M E A S U R E & l t ; / K e y & g t ; & l t ; / a : K e y & g t ; & l t ; a : V a l u e   i : t y p e = " M e a s u r e G r i d V i e w S t a t e I D i a g r a m L i n k E n d p o i n t " / & g t ; & l t ; / a : K e y V a l u e O f D i a g r a m O b j e c t K e y a n y T y p e z b w N T n L X & g t ; & l t ; a : K e y V a l u e O f D i a g r a m O b j e c t K e y a n y T y p e z b w N T n L X & g t ; & l t ; a : K e y & g t ; & l t ; K e y & g t ; L i n k s \ & a m p ; l t ; C o l u m n s \ S u m   o f   M e n t a l   h e a l t h   d e p r e s s i o n s u i c i d e 1 2 & a m p ; g t ; - & a m p ; l t ; M e a s u r e s \ M e n t a l   h e a l t h   d e p r e s s i o n / s u i c i d e 1 2 & a m p ; g t ; & l t ; / K e y & g t ; & l t ; / a : K e y & g t ; & l t ; a : V a l u e   i : t y p e = " M e a s u r e G r i d V i e w S t a t e I D i a g r a m L i n k " / & g t ; & l t ; / a : K e y V a l u e O f D i a g r a m O b j e c t K e y a n y T y p e z b w N T n L X & g t ; & l t ; a : K e y V a l u e O f D i a g r a m O b j e c t K e y a n y T y p e z b w N T n L X & g t ; & l t ; a : K e y & g t ; & l t ; K e y & g t ; L i n k s \ & a m p ; l t ; C o l u m n s \ S u m   o f   M e n t a l   h e a l t h   d e p r e s s i o n s u i c i d e 1 2 & a m p ; g t ; - & a m p ; l t ; M e a s u r e s \ M e n t a l   h e a l t h   d e p r e s s i o n / s u i c i d e 1 2 & a m p ; g t ; \ C O L U M N & l t ; / K e y & g t ; & l t ; / a : K e y & g t ; & l t ; a : V a l u e   i : t y p e = " M e a s u r e G r i d V i e w S t a t e I D i a g r a m L i n k E n d p o i n t " / & g t ; & l t ; / a : K e y V a l u e O f D i a g r a m O b j e c t K e y a n y T y p e z b w N T n L X & g t ; & l t ; a : K e y V a l u e O f D i a g r a m O b j e c t K e y a n y T y p e z b w N T n L X & g t ; & l t ; a : K e y & g t ; & l t ; K e y & g t ; L i n k s \ & a m p ; l t ; C o l u m n s \ S u m   o f   M e n t a l   h e a l t h   d e p r e s s i o n s u i c i d e 1 2 & a m p ; g t ; - & a m p ; l t ; M e a s u r e s \ M e n t a l   h e a l t h   d e p r e s s i o n / s u i c i d e 1 2 & a m p ; g t ; \ M E A S U R E & l t ; / K e y & g t ; & l t ; / a : K e y & g t ; & l t ; a : V a l u e   i : t y p e = " M e a s u r e G r i d V i e w S t a t e I D i a g r a m L i n k E n d p o i n t " / & g t ; & l t ; / a : K e y V a l u e O f D i a g r a m O b j e c t K e y a n y T y p e z b w N T n L X & g t ; & l t ; a : K e y V a l u e O f D i a g r a m O b j e c t K e y a n y T y p e z b w N T n L X & g t ; & l t ; a : K e y & g t ; & l t ; K e y & g t ; L i n k s \ & a m p ; l t ; C o l u m n s \ S u m   o f   D r u g s     a l c o h o l   a b u s e 1 3 & a m p ; g t ; - & a m p ; l t ; M e a s u r e s \ D r u g s   & a m p ; a m p ;   a l c o h o l   a b u s e 1 3 & a m p ; g t ; & l t ; / K e y & g t ; & l t ; / a : K e y & g t ; & l t ; a : V a l u e   i : t y p e = " M e a s u r e G r i d V i e w S t a t e I D i a g r a m L i n k " / & g t ; & l t ; / a : K e y V a l u e O f D i a g r a m O b j e c t K e y a n y T y p e z b w N T n L X & g t ; & l t ; a : K e y V a l u e O f D i a g r a m O b j e c t K e y a n y T y p e z b w N T n L X & g t ; & l t ; a : K e y & g t ; & l t ; K e y & g t ; L i n k s \ & a m p ; l t ; C o l u m n s \ S u m   o f   D r u g s     a l c o h o l   a b u s e 1 3 & a m p ; g t ; - & a m p ; l t ; M e a s u r e s \ D r u g s   & a m p ; a m p ;   a l c o h o l   a b u s e 1 3 & a m p ; g t ; \ C O L U M N & l t ; / K e y & g t ; & l t ; / a : K e y & g t ; & l t ; a : V a l u e   i : t y p e = " M e a s u r e G r i d V i e w S t a t e I D i a g r a m L i n k E n d p o i n t " / & g t ; & l t ; / a : K e y V a l u e O f D i a g r a m O b j e c t K e y a n y T y p e z b w N T n L X & g t ; & l t ; a : K e y V a l u e O f D i a g r a m O b j e c t K e y a n y T y p e z b w N T n L X & g t ; & l t ; a : K e y & g t ; & l t ; K e y & g t ; L i n k s \ & a m p ; l t ; C o l u m n s \ S u m   o f   D r u g s     a l c o h o l   a b u s e 1 3 & a m p ; g t ; - & a m p ; l t ; M e a s u r e s \ D r u g s   & a m p ; a m p ;   a l c o h o l   a b u s e 1 3 & a m p ; g t ; \ M E A S U R E & l t ; / K e y & g t ; & l t ; / a : K e y & g t ; & l t ; a : V a l u e   i : t y p e = " M e a s u r e G r i d V i e w S t a t e I D i a g r a m L i n k E n d p o i n t " / & g t ; & l t ; / a : K e y V a l u e O f D i a g r a m O b j e c t K e y a n y T y p e z b w N T n L X & g t ; & l t ; a : K e y V a l u e O f D i a g r a m O b j e c t K e y a n y T y p e z b w N T n L X & g t ; & l t ; a : K e y & g t ; & l t ; K e y & g t ; L i n k s \ & a m p ; l t ; C o l u m n s \ S u m   o f   E n v i r o n m e n t a l   h a z a r d s 1 4 & a m p ; g t ; - & a m p ; l t ; M e a s u r e s \ E n v i r o n m e n t a l   h a z a r d s 1 4 & a m p ; g t ; & l t ; / K e y & g t ; & l t ; / a : K e y & g t ; & l t ; a : V a l u e   i : t y p e = " M e a s u r e G r i d V i e w S t a t e I D i a g r a m L i n k " / & g t ; & l t ; / a : K e y V a l u e O f D i a g r a m O b j e c t K e y a n y T y p e z b w N T n L X & g t ; & l t ; a : K e y V a l u e O f D i a g r a m O b j e c t K e y a n y T y p e z b w N T n L X & g t ; & l t ; a : K e y & g t ; & l t ; K e y & g t ; L i n k s \ & a m p ; l t ; C o l u m n s \ S u m   o f   E n v i r o n m e n t a l   h a z a r d s 1 4 & a m p ; g t ; - & a m p ; l t ; M e a s u r e s \ E n v i r o n m e n t a l   h a z a r d s 1 4 & a m p ; g t ; \ C O L U M N & l t ; / K e y & g t ; & l t ; / a : K e y & g t ; & l t ; a : V a l u e   i : t y p e = " M e a s u r e G r i d V i e w S t a t e I D i a g r a m L i n k E n d p o i n t " / & g t ; & l t ; / a : K e y V a l u e O f D i a g r a m O b j e c t K e y a n y T y p e z b w N T n L X & g t ; & l t ; a : K e y V a l u e O f D i a g r a m O b j e c t K e y a n y T y p e z b w N T n L X & g t ; & l t ; a : K e y & g t ; & l t ; K e y & g t ; L i n k s \ & a m p ; l t ; C o l u m n s \ S u m   o f   E n v i r o n m e n t a l   h a z a r d s 1 4 & a m p ; g t ; - & a m p ; l t ; M e a s u r e s \ E n v i r o n m e n t a l   h a z a r d s 1 4 & a m p ; g t ; \ M E A S U R E & l t ; / K e y & g t ; & l t ; / a : K e y & g t ; & l t ; a : V a l u e   i : t y p e = " M e a s u r e G r i d V i e w S t a t e I D i a g r a m L i n k E n d p o i n t " / & g t ; & l t ; / a : K e y V a l u e O f D i a g r a m O b j e c t K e y a n y T y p e z b w N T n L X & g t ; & l t ; a : K e y V a l u e O f D i a g r a m O b j e c t K e y a n y T y p e z b w N T n L X & g t ; & l t ; a : K e y & g t ; & l t ; K e y & g t ; L i n k s \ & a m p ; l t ; C o l u m n s \ S u m   o f   O b e s i t y w e i g h t   l o s s   i s s u e s 1 5 & a m p ; g t ; - & a m p ; l t ; M e a s u r e s \ O b e s i t y / w e i g h t   l o s s   i s s u e s 1 5 & a m p ; g t ; & l t ; / K e y & g t ; & l t ; / a : K e y & g t ; & l t ; a : V a l u e   i : t y p e = " M e a s u r e G r i d V i e w S t a t e I D i a g r a m L i n k " / & g t ; & l t ; / a : K e y V a l u e O f D i a g r a m O b j e c t K e y a n y T y p e z b w N T n L X & g t ; & l t ; a : K e y V a l u e O f D i a g r a m O b j e c t K e y a n y T y p e z b w N T n L X & g t ; & l t ; a : K e y & g t ; & l t ; K e y & g t ; L i n k s \ & a m p ; l t ; C o l u m n s \ S u m   o f   O b e s i t y w e i g h t   l o s s   i s s u e s 1 5 & a m p ; g t ; - & a m p ; l t ; M e a s u r e s \ O b e s i t y / w e i g h t   l o s s   i s s u e s 1 5 & a m p ; g t ; \ C O L U M N & l t ; / K e y & g t ; & l t ; / a : K e y & g t ; & l t ; a : V a l u e   i : t y p e = " M e a s u r e G r i d V i e w S t a t e I D i a g r a m L i n k E n d p o i n t " / & g t ; & l t ; / a : K e y V a l u e O f D i a g r a m O b j e c t K e y a n y T y p e z b w N T n L X & g t ; & l t ; a : K e y V a l u e O f D i a g r a m O b j e c t K e y a n y T y p e z b w N T n L X & g t ; & l t ; a : K e y & g t ; & l t ; K e y & g t ; L i n k s \ & a m p ; l t ; C o l u m n s \ S u m   o f   O b e s i t y w e i g h t   l o s s   i s s u e s 1 5 & a m p ; g t ; - & a m p ; l t ; M e a s u r e s \ O b e s i t y / w e i g h t   l o s s   i s s u e s 1 5 & a m p ; g t ; \ M E A S U R E & l t ; / K e y & g t ; & l t ; / a : K e y & g t ; & l t ; a : V a l u e   i : t y p e = " M e a s u r e G r i d V i e w S t a t e I D i a g r a m L i n k E n d p o i n t " / & g t ; & l t ; / a : K e y V a l u e O f D i a g r a m O b j e c t K e y a n y T y p e z b w N T n L X & g t ; & l t ; a : K e y V a l u e O f D i a g r a m O b j e c t K e y a n y T y p e z b w N T n L X & g t ; & l t ; a : K e y & g t ; & l t ; K e y & g t ; L i n k s \ & a m p ; l t ; C o l u m n s \ S u m   o f   W h a t   i s   y o u r   a g e & a m p ; g t ; - & a m p ; l t ; M e a s u r e s \ W h a t   i s   y o u r   a g e ? & a m p ; g t ; & l t ; / K e y & g t ; & l t ; / a : K e y & g t ; & l t ; a : V a l u e   i : t y p e = " M e a s u r e G r i d V i e w S t a t e I D i a g r a m L i n k " / & g t ; & l t ; / a : K e y V a l u e O f D i a g r a m O b j e c t K e y a n y T y p e z b w N T n L X & g t ; & l t ; a : K e y V a l u e O f D i a g r a m O b j e c t K e y a n y T y p e z b w N T n L X & g t ; & l t ; a : K e y & g t ; & l t ; K e y & g t ; L i n k s \ & a m p ; l t ; C o l u m n s \ S u m   o f   W h a t   i s   y o u r   a g e & a m p ; g t ; - & a m p ; l t ; M e a s u r e s \ W h a t   i s   y o u r   a g e ? & a m p ; g t ; \ C O L U M N & l t ; / K e y & g t ; & l t ; / a : K e y & g t ; & l t ; a : V a l u e   i : t y p e = " M e a s u r e G r i d V i e w S t a t e I D i a g r a m L i n k E n d p o i n t " / & g t ; & l t ; / a : K e y V a l u e O f D i a g r a m O b j e c t K e y a n y T y p e z b w N T n L X & g t ; & l t ; a : K e y V a l u e O f D i a g r a m O b j e c t K e y a n y T y p e z b w N T n L X & g t ; & l t ; a : K e y & g t ; & l t ; K e y & g t ; L i n k s \ & a m p ; l t ; C o l u m n s \ S u m   o f   W h a t   i s   y o u r   a g e & a m p ; g t ; - & a m p ; l t ; M e a s u r e s \ W h a t   i s   y o u r   a g e ? & a m p ; g t ; \ M E A S U R E & l t ; / K e y & g t ; & l t ; / a : K e y & g t ; & l t ; a : V a l u e   i : t y p e = " M e a s u r e G r i d V i e w S t a t e I D i a g r a m L i n k E n d p o i n t " / & g t ; & l t ; / a : K e y V a l u e O f D i a g r a m O b j e c t K e y a n y T y p e z b w N T n L X & g t ; & l t ; a : K e y V a l u e O f D i a g r a m O b j e c t K e y a n y T y p e z b w N T n L X & g t ; & l t ; a : K e y & g t ; & l t ; K e y & g t ; L i n k s \ & a m p ; l t ; C o l u m n s \ A v e r a g e   o f   W h a t   i s   y o u r   a g e & a m p ; g t ; - & a m p ; l t ; M e a s u r e s \ W h a t   i s   y o u r   a g e ? & a m p ; g t ; & l t ; / K e y & g t ; & l t ; / a : K e y & g t ; & l t ; a : V a l u e   i : t y p e = " M e a s u r e G r i d V i e w S t a t e I D i a g r a m L i n k " / & g t ; & l t ; / a : K e y V a l u e O f D i a g r a m O b j e c t K e y a n y T y p e z b w N T n L X & g t ; & l t ; a : K e y V a l u e O f D i a g r a m O b j e c t K e y a n y T y p e z b w N T n L X & g t ; & l t ; a : K e y & g t ; & l t ; K e y & g t ; L i n k s \ & a m p ; l t ; C o l u m n s \ A v e r a g e   o f   W h a t   i s   y o u r   a g e & a m p ; g t ; - & a m p ; l t ; M e a s u r e s \ W h a t   i s   y o u r   a g e ? & a m p ; g t ; \ C O L U M N & l t ; / K e y & g t ; & l t ; / a : K e y & g t ; & l t ; a : V a l u e   i : t y p e = " M e a s u r e G r i d V i e w S t a t e I D i a g r a m L i n k E n d p o i n t " / & g t ; & l t ; / a : K e y V a l u e O f D i a g r a m O b j e c t K e y a n y T y p e z b w N T n L X & g t ; & l t ; a : K e y V a l u e O f D i a g r a m O b j e c t K e y a n y T y p e z b w N T n L X & g t ; & l t ; a : K e y & g t ; & l t ; K e y & g t ; L i n k s \ & a m p ; l t ; C o l u m n s \ A v e r a g e   o f   W h a t   i s   y o u r   a g e & a m p ; g t ; - & a m p ; l t ; M e a s u r e s \ W h a t   i s   y o u r   a g e ? & a m p ; g t ; \ M E A S U R E & l t ; / K e y & g t ; & l t ; / a : K e y & g t ; & l t ; a : V a l u e   i : t y p e = " M e a s u r e G r i d V i e w S t a t e I D i a g r a m L i n k E n d p o i n t " / & g t ; & l t ; / a : K e y V a l u e O f D i a g r a m O b j e c t K e y a n y T y p e z b w N T n L X & g t ; & l t ; / V i e w S t a t e s & g t ; & l t ; / D i a g r a m M a n a g e r . S e r i a l i z a b l e D i a g r a m & g t ; & l t ; D i a g r a m M a n a g e r . S e r i a l i z a b l e D i a g r a m & g t ; & l t ; A d a p t e r   i : t y p e = " M e a s u r e D i a g r a m S a n d b o x A d a p t e r " & g t ; & l t ; T a b l e N a m e & g t ; P T   Q 6 & l t ; / T a b l e N a m e & g t ; & l t ; / A d a p t e r & g t ; & l t ; D i a g r a m T y p e & g t ; M e a s u r e D i a g r a m & l t ; / D i a g r a m T y p e & g t ; & l t ; D i s p l a y C o n t e x t 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 i : t y p e = " S a n d b o x E d i t o r M e a s u r e G r i d K e y " & g t ; & l t ; T a b l e N a m e & g t ; P T   Q 6 & l t ; / T a b l e N a m e & g t ; & l t ; / K e y & g t ; & l t ; M a i n t a i n e r 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 R e s p o n d e n t I D   6 & l t ; / K e y & g t ; & l t ; / D i a g r a m O b j e c t K e y & g t ; & l t ; D i a g r a m O b j e c t K e y & g t ; & l t ; K e y & g t ; M e a s u r e s \ S u m   o f   R e s p o n d e n t I D   6 \ T a g I n f o \ F o r m u l a & l t ; / K e y & g t ; & l t ; / D i a g r a m O b j e c t K e y & g t ; & l t ; D i a g r a m O b j e c t K e y & g t ; & l t ; K e y & g t ; M e a s u r e s \ S u m   o f   R e s p o n d e n t I D   6 \ T a g I n f o \ V a l u e & l t ; / K e y & g t ; & l t ; / D i a g r a m O b j e c t K e y & g t ; & l t ; D i a g r a m O b j e c t K e y & g t ; & l t ; K e y & g t ; M e a s u r e s \ C o u n t   o f   R e s p o n d e n t I D   6 & l t ; / K e y & g t ; & l t ; / D i a g r a m O b j e c t K e y & g t ; & l t ; D i a g r a m O b j e c t K e y & g t ; & l t ; K e y & g t ; M e a s u r e s \ C o u n t   o f   R e s p o n d e n t I D   6 \ T a g I n f o \ F o r m u l a & l t ; / K e y & g t ; & l t ; / D i a g r a m O b j e c t K e y & g t ; & l t ; D i a g r a m O b j e c t K e y & g t ; & l t ; K e y & g t ; M e a s u r e s \ C o u n t   o f   R e s p o n d e n t I D   6 \ T a g I n f o \ V a l u e & l t ; / K e y & g t ; & l t ; / D i a g r a m O b j e c t K e y & g t ; & l t ; D i a g r a m O b j e c t K e y & g t ; & l t ; K e y & g t ; M e a s u r e s \ S u m   o f   W h a t   i s   y o u r   a g e   6 & l t ; / K e y & g t ; & l t ; / D i a g r a m O b j e c t K e y & g t ; & l t ; D i a g r a m O b j e c t K e y & g t ; & l t ; K e y & g t ; M e a s u r e s \ S u m   o f   W h a t   i s   y o u r   a g e   6 \ T a g I n f o \ F o r m u l a & l t ; / K e y & g t ; & l t ; / D i a g r a m O b j e c t K e y & g t ; & l t ; D i a g r a m O b j e c t K e y & g t ; & l t ; K e y & g t ; M e a s u r e s \ S u m   o f   W h a t   i s   y o u r   a g e   6 \ T a g I n f o \ V a l u e & l t ; / K e y & g t ; & l t ; / D i a g r a m O b j e c t K e y & g t ; & l t ; D i a g r a m O b j e c t K e y & g t ; & l t ; K e y & g t ; M e a s u r e s \ A v e r a g e   o f   W h a t   i s   y o u r   a g e   6 & l t ; / K e y & g t ; & l t ; / D i a g r a m O b j e c t K e y & g t ; & l t ; D i a g r a m O b j e c t K e y & g t ; & l t ; K e y & g t ; M e a s u r e s \ A v e r a g e   o f   W h a t   i s   y o u r   a g e   6 \ T a g I n f o \ F o r m u l a & l t ; / K e y & g t ; & l t ; / D i a g r a m O b j e c t K e y & g t ; & l t ; D i a g r a m O b j e c t K e y & g t ; & l t ; K e y & g t ; M e a s u r e s \ A v e r a g e   o f   W h a t   i s   y o u r   a g e   6 \ T a g I n f o \ V a l u e & l t ; / K e y & g t ; & l t ; / D i a g r a m O b j e c t K e y & g t ; & l t ; D i a g r a m O b j e c t K e y & g t ; & l t ; K e y & g t ; M e a s u r e s \ C o u n t   o f   D o c t o r h e a l t h   p r o f e s s i o n a l & l t ; / K e y & g t ; & l t ; / D i a g r a m O b j e c t K e y & g t ; & l t ; D i a g r a m O b j e c t K e y & g t ; & l t ; K e y & g t ; M e a s u r e s \ C o u n t   o f   D o c t o r h e a l t h   p r o f e s s i o n a l \ T a g I n f o \ F o r m u l a & l t ; / K e y & g t ; & l t ; / D i a g r a m O b j e c t K e y & g t ; & l t ; D i a g r a m O b j e c t K e y & g t ; & l t ; K e y & g t ; M e a s u r e s \ C o u n t   o f   D o c t o r h e a l t h   p r o f e s s i o n a l \ T a g I n f o \ V a l u e & l t ; / K e y & g t ; & l t ; / D i a g r a m O b j e c t K e y & g t ; & l t ; D i a g r a m O b j e c t K e y & g t ; & l t ; K e y & g t ; M e a s u r e s \ C o u n t   o f   F a m i l y   o r   f r i e n d s & l t ; / K e y & g t ; & l t ; / D i a g r a m O b j e c t K e y & g t ; & l t ; D i a g r a m O b j e c t K e y & g t ; & l t ; K e y & g t ; M e a s u r e s \ C o u n t   o f   F a m i l y   o r   f r i e n d s \ T a g I n f o \ F o r m u l a & l t ; / K e y & g t ; & l t ; / D i a g r a m O b j e c t K e y & g t ; & l t ; D i a g r a m O b j e c t K e y & g t ; & l t ; K e y & g t ; M e a s u r e s \ C o u n t   o f   F a m i l y   o r   f r i e n d s \ T a g I n f o \ V a l u e & l t ; / K e y & g t ; & l t ; / D i a g r a m O b j e c t K e y & g t ; & l t ; D i a g r a m O b j e c t K e y & g t ; & l t ; K e y & g t ; M e a s u r e s \ C o u n t   o f   H e a l t h   D e p a r t m e n t & l t ; / K e y & g t ; & l t ; / D i a g r a m O b j e c t K e y & g t ; & l t ; D i a g r a m O b j e c t K e y & g t ; & l t ; K e y & g t ; M e a s u r e s \ C o u n t   o f   H e a l t h   D e p a r t m e n t \ T a g I n f o \ F o r m u l a & l t ; / K e y & g t ; & l t ; / D i a g r a m O b j e c t K e y & g t ; & l t ; D i a g r a m O b j e c t K e y & g t ; & l t ; K e y & g t ; M e a s u r e s \ C o u n t   o f   H e a l t h   D e p a r t m e n t \ T a g I n f o \ V a l u e & l t ; / K e y & g t ; & l t ; / D i a g r a m O b j e c t K e y & g t ; & l t ; D i a g r a m O b j e c t K e y & g t ; & l t ; K e y & g t ; M e a s u r e s \ C o u n t   o f   H o s p i t a l & l t ; / K e y & g t ; & l t ; / D i a g r a m O b j e c t K e y & g t ; & l t ; D i a g r a m O b j e c t K e y & g t ; & l t ; K e y & g t ; M e a s u r e s \ C o u n t   o f   H o s p i t a l \ T a g I n f o \ F o r m u l a & l t ; / K e y & g t ; & l t ; / D i a g r a m O b j e c t K e y & g t ; & l t ; D i a g r a m O b j e c t K e y & g t ; & l t ; K e y & g t ; M e a s u r e s \ C o u n t   o f   H o s p i t a l \ T a g I n f o \ V a l u e & l t ; / K e y & g t ; & l t ; / D i a g r a m O b j e c t K e y & g t ; & l t ; D i a g r a m O b j e c t K e y & g t ; & l t ; K e y & g t ; M e a s u r e s \ C o u n t   o f   I n t e r n e t & l t ; / K e y & g t ; & l t ; / D i a g r a m O b j e c t K e y & g t ; & l t ; D i a g r a m O b j e c t K e y & g t ; & l t ; K e y & g t ; M e a s u r e s \ C o u n t   o f   I n t e r n e t \ T a g I n f o \ F o r m u l a & l t ; / K e y & g t ; & l t ; / D i a g r a m O b j e c t K e y & g t ; & l t ; D i a g r a m O b j e c t K e y & g t ; & l t ; K e y & g t ; M e a s u r e s \ C o u n t   o f   I n t e r n e t \ T a g I n f o \ V a l u e & l t ; / K e y & g t ; & l t ; / D i a g r a m O b j e c t K e y & g t ; & l t ; D i a g r a m O b j e c t K e y & g t ; & l t ; K e y & g t ; M e a s u r e s \ C o u n t   o f   L i b r a r y & l t ; / K e y & g t ; & l t ; / D i a g r a m O b j e c t K e y & g t ; & l t ; D i a g r a m O b j e c t K e y & g t ; & l t ; K e y & g t ; M e a s u r e s \ C o u n t   o f   L i b r a r y \ T a g I n f o \ F o r m u l a & l t ; / K e y & g t ; & l t ; / D i a g r a m O b j e c t K e y & g t ; & l t ; D i a g r a m O b j e c t K e y & g t ; & l t ; K e y & g t ; M e a s u r e s \ C o u n t   o f   L i b r a r y \ T a g I n f o \ V a l u e & l t ; / K e y & g t ; & l t ; / D i a g r a m O b j e c t K e y & g t ; & l t ; D i a g r a m O b j e c t K e y & g t ; & l t ; K e y & g t ; M e a s u r e s \ C o u n t   o f   N e w s p a p e r m a g a z i n e s & l t ; / K e y & g t ; & l t ; / D i a g r a m O b j e c t K e y & g t ; & l t ; D i a g r a m O b j e c t K e y & g t ; & l t ; K e y & g t ; M e a s u r e s \ C o u n t   o f   N e w s p a p e r m a g a z i n e s \ T a g I n f o \ F o r m u l a & l t ; / K e y & g t ; & l t ; / D i a g r a m O b j e c t K e y & g t ; & l t ; D i a g r a m O b j e c t K e y & g t ; & l t ; K e y & g t ; M e a s u r e s \ C o u n t   o f   N e w s p a p e r m a g a z i n e s \ T a g I n f o \ V a l u e & l t ; / K e y & g t ; & l t ; / D i a g r a m O b j e c t K e y & g t ; & l t ; D i a g r a m O b j e c t K e y & g t ; & l t ; K e y & g t ; M e a s u r e s \ C o u n t   o f   R a d i o & l t ; / K e y & g t ; & l t ; / D i a g r a m O b j e c t K e y & g t ; & l t ; D i a g r a m O b j e c t K e y & g t ; & l t ; K e y & g t ; M e a s u r e s \ C o u n t   o f   R a d i o \ T a g I n f o \ F o r m u l a & l t ; / K e y & g t ; & l t ; / D i a g r a m O b j e c t K e y & g t ; & l t ; D i a g r a m O b j e c t K e y & g t ; & l t ; K e y & g t ; M e a s u r e s \ C o u n t   o f   R a d i o \ T a g I n f o \ V a l u e & l t ; / K e y & g t ; & l t ; / D i a g r a m O b j e c t K e y & g t ; & l t ; D i a g r a m O b j e c t K e y & g t ; & l t ; K e y & g t ; M e a s u r e s \ C o u n t   o f   R e l i g i o u s   o r g a n i z a t i o n & l t ; / K e y & g t ; & l t ; / D i a g r a m O b j e c t K e y & g t ; & l t ; D i a g r a m O b j e c t K e y & g t ; & l t ; K e y & g t ; M e a s u r e s \ C o u n t   o f   R e l i g i o u s   o r g a n i z a t i o n \ T a g I n f o \ F o r m u l a & l t ; / K e y & g t ; & l t ; / D i a g r a m O b j e c t K e y & g t ; & l t ; D i a g r a m O b j e c t K e y & g t ; & l t ; K e y & g t ; M e a s u r e s \ C o u n t   o f   R e l i g i o u s   o r g a n i z a t i o n \ T a g I n f o \ V a l u e & l t ; / K e y & g t ; & l t ; / D i a g r a m O b j e c t K e y & g t ; & l t ; D i a g r a m O b j e c t K e y & g t ; & l t ; K e y & g t ; M e a s u r e s \ C o u n t   o f   S c h o o l c o l l e g e & l t ; / K e y & g t ; & l t ; / D i a g r a m O b j e c t K e y & g t ; & l t ; D i a g r a m O b j e c t K e y & g t ; & l t ; K e y & g t ; M e a s u r e s \ C o u n t   o f   S c h o o l c o l l e g e \ T a g I n f o \ F o r m u l a & l t ; / K e y & g t ; & l t ; / D i a g r a m O b j e c t K e y & g t ; & l t ; D i a g r a m O b j e c t K e y & g t ; & l t ; K e y & g t ; M e a s u r e s \ C o u n t   o f   S c h o o l c o l l e g e \ T a g I n f o \ V a l u e & l t ; / K e y & g t ; & l t ; / D i a g r a m O b j e c t K e y & g t ; & l t ; D i a g r a m O b j e c t K e y & g t ; & l t ; K e y & g t ; M e a s u r e s \ C o u n t   o f   S o c i a l   M e d i a   ( F a c e b o o k   T w i t t e r   e t c ) & l t ; / K e y & g t ; & l t ; / D i a g r a m O b j e c t K e y & g t ; & l t ; D i a g r a m O b j e c t K e y & g t ; & l t ; K e y & g t ; M e a s u r e s \ C o u n t   o f   S o c i a l   M e d i a   ( F a c e b o o k   T w i t t e r   e t c ) \ T a g I n f o \ F o r m u l a & l t ; / K e y & g t ; & l t ; / D i a g r a m O b j e c t K e y & g t ; & l t ; D i a g r a m O b j e c t K e y & g t ; & l t ; K e y & g t ; M e a s u r e s \ C o u n t   o f   S o c i a l   M e d i a   ( F a c e b o o k   T w i t t e r   e t c ) \ T a g I n f o \ V a l u e & l t ; / K e y & g t ; & l t ; / D i a g r a m O b j e c t K e y & g t ; & l t ; D i a g r a m O b j e c t K e y & g t ; & l t ; K e y & g t ; M e a s u r e s \ C o u n t   o f   T e l e v i s i o n & l t ; / K e y & g t ; & l t ; / D i a g r a m O b j e c t K e y & g t ; & l t ; D i a g r a m O b j e c t K e y & g t ; & l t ; K e y & g t ; M e a s u r e s \ C o u n t   o f   T e l e v i s i o n \ T a g I n f o \ F o r m u l a & l t ; / K e y & g t ; & l t ; / D i a g r a m O b j e c t K e y & g t ; & l t ; D i a g r a m O b j e c t K e y & g t ; & l t ; K e y & g t ; M e a s u r e s \ C o u n t   o f   T e l e v i s i o n \ T a g I n f o \ V a l u e & l t ; / K e y & g t ; & l t ; / D i a g r a m O b j e c t K e y & g t ; & l t ; D i a g r a m O b j e c t K e y & g t ; & l t ; K e y & g t ; M e a s u r e s \ C o u n t   o f   W o r k s i t e & l t ; / K e y & g t ; & l t ; / D i a g r a m O b j e c t K e y & g t ; & l t ; D i a g r a m O b j e c t K e y & g t ; & l t ; K e y & g t ; M e a s u r e s \ C o u n t   o f   W o r k s i t e \ T a g I n f o \ F o r m u l a & l t ; / K e y & g t ; & l t ; / D i a g r a m O b j e c t K e y & g t ; & l t ; D i a g r a m O b j e c t K e y & g t ; & l t ; K e y & g t ; M e a s u r e s \ C o u n t   o f   W o r k s i t e \ T a g I n f o \ V a l u e & l t ; / K e y & g t ; & l t ; / D i a g r a m O b j e c t K e y & g t ; & l t ; D i a g r a m O b j e c t K e y & g t ; & l t ; K e y & g t ; C o l u m n s \ R e s p o n d e n t I D & l t ; / K e y & g t ; & l t ; / D i a g r a m O b j e c t K e y & g t ; & l t ; D i a g r a m O b j e c t K e y & g t ; & l t ; K e y & g t ; C o l u m n s \ D o c t o r / h e a l t h   p r o f e s s i o n a l & l t ; / K e y & g t ; & l t ; / D i a g r a m O b j e c t K e y & g t ; & l t ; D i a g r a m O b j e c t K e y & g t ; & l t ; K e y & g t ; C o l u m n s \ L i b r a r y & l t ; / K e y & g t ; & l t ; / D i a g r a m O b j e c t K e y & g t ; & l t ; D i a g r a m O b j e c t K e y & g t ; & l t ; K e y & g t ; C o l u m n s \ S o c i a l   M e d i a   ( F a c e b o o k ,   T w i t t e r ,   e t c . ) & l t ; / K e y & g t ; & l t ; / D i a g r a m O b j e c t K e y & g t ; & l t ; D i a g r a m O b j e c t K e y & g t ; & l t ; K e y & g t ; C o l u m n s \ F a m i l y   o r   f r i e n d s & l t ; / K e y & g t ; & l t ; / D i a g r a m O b j e c t K e y & g t ; & l t ; D i a g r a m O b j e c t K e y & g t ; & l t ; K e y & g t ; C o l u m n s \ N e w s p a p e r / m a g a z i n e s & l t ; / K e y & g t ; & l t ; / D i a g r a m O b j e c t K e y & g t ; & l t ; D i a g r a m O b j e c t K e y & g t ; & l t ; K e y & g t ; C o l u m n s \ T e l e v i s i o n & l t ; / K e y & g t ; & l t ; / D i a g r a m O b j e c t K e y & g t ; & l t ; D i a g r a m O b j e c t K e y & g t ; & l t ; K e y & g t ; C o l u m n s \ H e a l t h   D e p a r t m e n t & l t ; / K e y & g t ; & l t ; / D i a g r a m O b j e c t K e y & g t ; & l t ; D i a g r a m O b j e c t K e y & g t ; & l t ; K e y & g t ; C o l u m n s \ R a d i o & l t ; / K e y & g t ; & l t ; / D i a g r a m O b j e c t K e y & g t ; & l t ; D i a g r a m O b j e c t K e y & g t ; & l t ; K e y & g t ; C o l u m n s \ W o r k s i t e & l t ; / K e y & g t ; & l t ; / D i a g r a m O b j e c t K e y & g t ; & l t ; D i a g r a m O b j e c t K e y & g t ; & l t ; K e y & g t ; C o l u m n s \ H o s p i t a l & l t ; / K e y & g t ; & l t ; / D i a g r a m O b j e c t K e y & g t ; & l t ; D i a g r a m O b j e c t K e y & g t ; & l t ; K e y & g t ; C o l u m n s \ R e l i g i o u s   o r g a n i z a t i o n & l t ; / K e y & g t ; & l t ; / D i a g r a m O b j e c t K e y & g t ; & l t ; D i a g r a m O b j e c t K e y & g t ; & l t ; K e y & g t ; C o l u m n s \ I n t e r n e t & l t ; / K e y & g t ; & l t ; / D i a g r a m O b j e c t K e y & g t ; & l t ; D i a g r a m O b j e c t K e y & g t ; & l t ; K e y & g t ; C o l u m n s \ S c h o o l / c o l l e g e & l t ; / K e y & g t ; & l t ; / D i a g r a m O b j e c t K e y & g t ; & l t ; D i a g r a m O b j e c t K e y & g t ; & l t ; K e y & g t ; C o l u m n s \ C o l u m n 1 & l t ; / K e y & g t ; & l t ; / D i a g r a m O b j e c t K e y & g t ; & l t ; D i a g r a m O b j e c t K e y & g t ; & l t ; K e y & g t ; C o l u m n s \ I   i d e n t i f y   a s : & l t ; / K e y & g t ; & l t ; / D i a g r a m O b j e c t K e y & g t ; & l t ; D i a g r a m O b j e c t K e y & g t ; & l t ; K e y & g t ; C o l u m n s \ W h a t   i s   y o u r   a g e ? & l t ; / K e y & g t ; & l t ; / D i a g r a m O b j e c t K e y & g t ; & l t ; D i a g r a m O b j e c t K e y & g t ; & l t ; K e y & g t ; C o l u m n s \ C o u n t y   w h e r e   y o u   l i v e : & l t ; / K e y & g t ; & l t ; / D i a g r a m O b j e c t K e y & g t ; & l t ; D i a g r a m O b j e c t K e y & g t ; & l t ; K e y & g t ; C o l u m n s \ T o w n   a n d   Z I P   c o d e   w h e r e   y o u   l i v e : & l t ; / K e y & g t ; & l t ; / D i a g r a m O b j e c t K e y & g t ; & l t ; D i a g r a m O b j e c t K e y & g t ; & l t ; K e y & g t ; C o l u m n s \ W h a t   r a c e   d o   y o u   c o n s i d e r   y o u r s e l f ? & l t ; / K e y & g t ; & l t ; / D i a g r a m O b j e c t K e y & g t ; & l t ; D i a g r a m O b j e c t K e y & g t ; & l t ; K e y & g t ; C o l u m n s \ A r e   y o u   H i s p a n i c   o r   L a t i n o ? & l t ; / K e y & g t ; & l t ; / D i a g r a m O b j e c t K e y & g t ; & l t ; D i a g r a m O b j e c t K e y & g t ; & l t ; K e y & g t ; C o l u m n s \ W h a t   l a n g u a g e   d o   y o u   s p e a k   w h e n   y o u   a r e   a t   h o m e   ( s e l e c t   a l l   t h a t   a p p l y ) & l t ; / K e y & g t ; & l t ; / D i a g r a m O b j e c t K e y & g t ; & l t ; D i a g r a m O b j e c t K e y & g t ; & l t ; K e y & g t ; C o l u m n s \ W h a t   i s   y o u r   a n n u a l   h o u s e h o l d   i n c o m e   f r o m   a l l   s o u r c e s ? & l t ; / K e y & g t ; & l t ; / D i a g r a m O b j e c t K e y & g t ; & l t ; D i a g r a m O b j e c t K e y & g t ; & l t ; K e y & g t ; C o l u m n s \ W h a t   i s   y o u r   h i g h e s t   l e v e l   o f   e d u c a t i o n ? & l t ; / K e y & g t ; & l t ; / D i a g r a m O b j e c t K e y & g t ; & l t ; D i a g r a m O b j e c t K e y & g t ; & l t ; K e y & g t ; C o l u m n s \ W h a t   i s   y o u r   c u r r e n t   e m p l o y m e n t   s t a t u s ? & l t ; / K e y & g t ; & l t ; / D i a g r a m O b j e c t K e y & g t ; & l t ; D i a g r a m O b j e c t K e y & g t ; & l t ; K e y & g t ; C o l u m n s \ D o   y o u   c u r r e n t l y   h a v e   h e a l t h   i n s u r a n c e ? & l t ; / K e y & g t ; & l t ; / D i a g r a m O b j e c t K e y & g t ; & l t ; D i a g r a m O b j e c t K e y & g t ; & l t ; K e y & g t ; C o l u m n s \ D o   y o u   h a v e   a   s m a r t   p h o n e ? & l t ; / K e y & g t ; & l t ; / D i a g r a m O b j e c t K e y & g t ; & l t ; D i a g r a m O b j e c t K e y & g t ; & l t ; K e y & g t ; L i n k s \ & a m p ; l t ; C o l u m n s \ S u m   o f   R e s p o n d e n t I D   6 & a m p ; g t ; - & a m p ; l t ; M e a s u r e s \ R e s p o n d e n t I D & a m p ; g t ; & l t ; / K e y & g t ; & l t ; / D i a g r a m O b j e c t K e y & g t ; & l t ; D i a g r a m O b j e c t K e y & g t ; & l t ; K e y & g t ; L i n k s \ & a m p ; l t ; C o l u m n s \ S u m   o f   R e s p o n d e n t I D   6 & a m p ; g t ; - & a m p ; l t ; M e a s u r e s \ R e s p o n d e n t I D & a m p ; g t ; \ C O L U M N & l t ; / K e y & g t ; & l t ; / D i a g r a m O b j e c t K e y & g t ; & l t ; D i a g r a m O b j e c t K e y & g t ; & l t ; K e y & g t ; L i n k s \ & a m p ; l t ; C o l u m n s \ S u m   o f   R e s p o n d e n t I D   6 & a m p ; g t ; - & a m p ; l t ; M e a s u r e s \ R e s p o n d e n t I D & a m p ; g t ; \ M E A S U R E & l t ; / K e y & g t ; & l t ; / D i a g r a m O b j e c t K e y & g t ; & l t ; D i a g r a m O b j e c t K e y & g t ; & l t ; K e y & g t ; L i n k s \ & a m p ; l t ; C o l u m n s \ C o u n t   o f   R e s p o n d e n t I D   6 & a m p ; g t ; - & a m p ; l t ; M e a s u r e s \ R e s p o n d e n t I D & a m p ; g t ; & l t ; / K e y & g t ; & l t ; / D i a g r a m O b j e c t K e y & g t ; & l t ; D i a g r a m O b j e c t K e y & g t ; & l t ; K e y & g t ; L i n k s \ & a m p ; l t ; C o l u m n s \ C o u n t   o f   R e s p o n d e n t I D   6 & a m p ; g t ; - & a m p ; l t ; M e a s u r e s \ R e s p o n d e n t I D & a m p ; g t ; \ C O L U M N & l t ; / K e y & g t ; & l t ; / D i a g r a m O b j e c t K e y & g t ; & l t ; D i a g r a m O b j e c t K e y & g t ; & l t ; K e y & g t ; L i n k s \ & a m p ; l t ; C o l u m n s \ C o u n t   o f   R e s p o n d e n t I D   6 & a m p ; g t ; - & a m p ; l t ; M e a s u r e s \ R e s p o n d e n t I D & a m p ; g t ; \ M E A S U R E & l t ; / K e y & g t ; & l t ; / D i a g r a m O b j e c t K e y & g t ; & l t ; D i a g r a m O b j e c t K e y & g t ; & l t ; K e y & g t ; L i n k s \ & a m p ; l t ; C o l u m n s \ S u m   o f   W h a t   i s   y o u r   a g e   6 & a m p ; g t ; - & a m p ; l t ; M e a s u r e s \ W h a t   i s   y o u r   a g e ? & a m p ; g t ; & l t ; / K e y & g t ; & l t ; / D i a g r a m O b j e c t K e y & g t ; & l t ; D i a g r a m O b j e c t K e y & g t ; & l t ; K e y & g t ; L i n k s \ & a m p ; l t ; C o l u m n s \ S u m   o f   W h a t   i s   y o u r   a g e   6 & a m p ; g t ; - & a m p ; l t ; M e a s u r e s \ W h a t   i s   y o u r   a g e ? & a m p ; g t ; \ C O L U M N & l t ; / K e y & g t ; & l t ; / D i a g r a m O b j e c t K e y & g t ; & l t ; D i a g r a m O b j e c t K e y & g t ; & l t ; K e y & g t ; L i n k s \ & a m p ; l t ; C o l u m n s \ S u m   o f   W h a t   i s   y o u r   a g e   6 & a m p ; g t ; - & a m p ; l t ; M e a s u r e s \ W h a t   i s   y o u r   a g e ? & a m p ; g t ; \ M E A S U R E & l t ; / K e y & g t ; & l t ; / D i a g r a m O b j e c t K e y & g t ; & l t ; D i a g r a m O b j e c t K e y & g t ; & l t ; K e y & g t ; L i n k s \ & a m p ; l t ; C o l u m n s \ A v e r a g e   o f   W h a t   i s   y o u r   a g e   6 & a m p ; g t ; - & a m p ; l t ; M e a s u r e s \ W h a t   i s   y o u r   a g e ? & a m p ; g t ; & l t ; / K e y & g t ; & l t ; / D i a g r a m O b j e c t K e y & g t ; & l t ; D i a g r a m O b j e c t K e y & g t ; & l t ; K e y & g t ; L i n k s \ & a m p ; l t ; C o l u m n s \ A v e r a g e   o f   W h a t   i s   y o u r   a g e   6 & a m p ; g t ; - & a m p ; l t ; M e a s u r e s \ W h a t   i s   y o u r   a g e ? & a m p ; g t ; \ C O L U M N & l t ; / K e y & g t ; & l t ; / D i a g r a m O b j e c t K e y & g t ; & l t ; D i a g r a m O b j e c t K e y & g t ; & l t ; K e y & g t ; L i n k s \ & a m p ; l t ; C o l u m n s \ A v e r a g e   o f   W h a t   i s   y o u r   a g e   6 & a m p ; g t ; - & a m p ; l t ; M e a s u r e s \ W h a t   i s   y o u r   a g e ? & a m p ; g t ; \ M E A S U R E & l t ; / K e y & g t ; & l t ; / D i a g r a m O b j e c t K e y & g t ; & l t ; D i a g r a m O b j e c t K e y & g t ; & l t ; K e y & g t ; L i n k s \ & a m p ; l t ; C o l u m n s \ C o u n t   o f   D o c t o r h e a l t h   p r o f e s s i o n a l & a m p ; g t ; - & a m p ; l t ; M e a s u r e s \ D o c t o r / h e a l t h   p r o f e s s i o n a l & a m p ; g t ; & l t ; / K e y & g t ; & l t ; / D i a g r a m O b j e c t K e y & g t ; & l t ; D i a g r a m O b j e c t K e y & g t ; & l t ; K e y & g t ; L i n k s \ & a m p ; l t ; C o l u m n s \ C o u n t   o f   D o c t o r h e a l t h   p r o f e s s i o n a l & a m p ; g t ; - & a m p ; l t ; M e a s u r e s \ D o c t o r / h e a l t h   p r o f e s s i o n a l & a m p ; g t ; \ C O L U M N & l t ; / K e y & g t ; & l t ; / D i a g r a m O b j e c t K e y & g t ; & l t ; D i a g r a m O b j e c t K e y & g t ; & l t ; K e y & g t ; L i n k s \ & a m p ; l t ; C o l u m n s \ C o u n t   o f   D o c t o r h e a l t h   p r o f e s s i o n a l & a m p ; g t ; - & a m p ; l t ; M e a s u r e s \ D o c t o r / h e a l t h   p r o f e s s i o n a l & a m p ; g t ; \ M E A S U R E & l t ; / K e y & g t ; & l t ; / D i a g r a m O b j e c t K e y & g t ; & l t ; D i a g r a m O b j e c t K e y & g t ; & l t ; K e y & g t ; L i n k s \ & a m p ; l t ; C o l u m n s \ C o u n t   o f   F a m i l y   o r   f r i e n d s & a m p ; g t ; - & a m p ; l t ; M e a s u r e s \ F a m i l y   o r   f r i e n d s & a m p ; g t ; & l t ; / K e y & g t ; & l t ; / D i a g r a m O b j e c t K e y & g t ; & l t ; D i a g r a m O b j e c t K e y & g t ; & l t ; K e y & g t ; L i n k s \ & a m p ; l t ; C o l u m n s \ C o u n t   o f   F a m i l y   o r   f r i e n d s & a m p ; g t ; - & a m p ; l t ; M e a s u r e s \ F a m i l y   o r   f r i e n d s & a m p ; g t ; \ C O L U M N & l t ; / K e y & g t ; & l t ; / D i a g r a m O b j e c t K e y & g t ; & l t ; D i a g r a m O b j e c t K e y & g t ; & l t ; K e y & g t ; L i n k s \ & a m p ; l t ; C o l u m n s \ C o u n t   o f   F a m i l y   o r   f r i e n d s & a m p ; g t ; - & a m p ; l t ; M e a s u r e s \ F a m i l y   o r   f r i e n d s & a m p ; g t ; \ M E A S U R E & l t ; / K e y & g t ; & l t ; / D i a g r a m O b j e c t K e y & g t ; & l t ; D i a g r a m O b j e c t K e y & g t ; & l t ; K e y & g t ; L i n k s \ & a m p ; l t ; C o l u m n s \ C o u n t   o f   H e a l t h   D e p a r t m e n t & a m p ; g t ; - & a m p ; l t ; M e a s u r e s \ H e a l t h   D e p a r t m e n t & a m p ; g t ; & l t ; / K e y & g t ; & l t ; / D i a g r a m O b j e c t K e y & g t ; & l t ; D i a g r a m O b j e c t K e y & g t ; & l t ; K e y & g t ; L i n k s \ & a m p ; l t ; C o l u m n s \ C o u n t   o f   H e a l t h   D e p a r t m e n t & a m p ; g t ; - & a m p ; l t ; M e a s u r e s \ H e a l t h   D e p a r t m e n t & a m p ; g t ; \ C O L U M N & l t ; / K e y & g t ; & l t ; / D i a g r a m O b j e c t K e y & g t ; & l t ; D i a g r a m O b j e c t K e y & g t ; & l t ; K e y & g t ; L i n k s \ & a m p ; l t ; C o l u m n s \ C o u n t   o f   H e a l t h   D e p a r t m e n t & a m p ; g t ; - & a m p ; l t ; M e a s u r e s \ H e a l t h   D e p a r t m e n t & a m p ; g t ; \ M E A S U R E & l t ; / K e y & g t ; & l t ; / D i a g r a m O b j e c t K e y & g t ; & l t ; D i a g r a m O b j e c t K e y & g t ; & l t ; K e y & g t ; L i n k s \ & a m p ; l t ; C o l u m n s \ C o u n t   o f   H o s p i t a l & a m p ; g t ; - & a m p ; l t ; M e a s u r e s \ H o s p i t a l & a m p ; g t ; & l t ; / K e y & g t ; & l t ; / D i a g r a m O b j e c t K e y & g t ; & l t ; D i a g r a m O b j e c t K e y & g t ; & l t ; K e y & g t ; L i n k s \ & a m p ; l t ; C o l u m n s \ C o u n t   o f   H o s p i t a l & a m p ; g t ; - & a m p ; l t ; M e a s u r e s \ H o s p i t a l & a m p ; g t ; \ C O L U M N & l t ; / K e y & g t ; & l t ; / D i a g r a m O b j e c t K e y & g t ; & l t ; D i a g r a m O b j e c t K e y & g t ; & l t ; K e y & g t ; L i n k s \ & a m p ; l t ; C o l u m n s \ C o u n t   o f   H o s p i t a l & a m p ; g t ; - & a m p ; l t ; M e a s u r e s \ H o s p i t a l & a m p ; g t ; \ M E A S U R E & l t ; / K e y & g t ; & l t ; / D i a g r a m O b j e c t K e y & g t ; & l t ; D i a g r a m O b j e c t K e y & g t ; & l t ; K e y & g t ; L i n k s \ & a m p ; l t ; C o l u m n s \ C o u n t   o f   I n t e r n e t & a m p ; g t ; - & a m p ; l t ; M e a s u r e s \ I n t e r n e t & a m p ; g t ; & l t ; / K e y & g t ; & l t ; / D i a g r a m O b j e c t K e y & g t ; & l t ; D i a g r a m O b j e c t K e y & g t ; & l t ; K e y & g t ; L i n k s \ & a m p ; l t ; C o l u m n s \ C o u n t   o f   I n t e r n e t & a m p ; g t ; - & a m p ; l t ; M e a s u r e s \ I n t e r n e t & a m p ; g t ; \ C O L U M N & l t ; / K e y & g t ; & l t ; / D i a g r a m O b j e c t K e y & g t ; & l t ; D i a g r a m O b j e c t K e y & g t ; & l t ; K e y & g t ; L i n k s \ & a m p ; l t ; C o l u m n s \ C o u n t   o f   I n t e r n e t & a m p ; g t ; - & a m p ; l t ; M e a s u r e s \ I n t e r n e t & a m p ; g t ; \ M E A S U R E & l t ; / K e y & g t ; & l t ; / D i a g r a m O b j e c t K e y & g t ; & l t ; D i a g r a m O b j e c t K e y & g t ; & l t ; K e y & g t ; L i n k s \ & a m p ; l t ; C o l u m n s \ C o u n t   o f   L i b r a r y & a m p ; g t ; - & a m p ; l t ; M e a s u r e s \ L i b r a r y & a m p ; g t ; & l t ; / K e y & g t ; & l t ; / D i a g r a m O b j e c t K e y & g t ; & l t ; D i a g r a m O b j e c t K e y & g t ; & l t ; K e y & g t ; L i n k s \ & a m p ; l t ; C o l u m n s \ C o u n t   o f   L i b r a r y & a m p ; g t ; - & a m p ; l t ; M e a s u r e s \ L i b r a r y & a m p ; g t ; \ C O L U M N & l t ; / K e y & g t ; & l t ; / D i a g r a m O b j e c t K e y & g t ; & l t ; D i a g r a m O b j e c t K e y & g t ; & l t ; K e y & g t ; L i n k s \ & a m p ; l t ; C o l u m n s \ C o u n t   o f   L i b r a r y & a m p ; g t ; - & a m p ; l t ; M e a s u r e s \ L i b r a r y & a m p ; g t ; \ M E A S U R E & l t ; / K e y & g t ; & l t ; / D i a g r a m O b j e c t K e y & g t ; & l t ; D i a g r a m O b j e c t K e y & g t ; & l t ; K e y & g t ; L i n k s \ & a m p ; l t ; C o l u m n s \ C o u n t   o f   N e w s p a p e r m a g a z i n e s & a m p ; g t ; - & a m p ; l t ; M e a s u r e s \ N e w s p a p e r / m a g a z i n e s & a m p ; g t ; & l t ; / K e y & g t ; & l t ; / D i a g r a m O b j e c t K e y & g t ; & l t ; D i a g r a m O b j e c t K e y & g t ; & l t ; K e y & g t ; L i n k s \ & a m p ; l t ; C o l u m n s \ C o u n t   o f   N e w s p a p e r m a g a z i n e s & a m p ; g t ; - & a m p ; l t ; M e a s u r e s \ N e w s p a p e r / m a g a z i n e s & a m p ; g t ; \ C O L U M N & l t ; / K e y & g t ; & l t ; / D i a g r a m O b j e c t K e y & g t ; & l t ; D i a g r a m O b j e c t K e y & g t ; & l t ; K e y & g t ; L i n k s \ & a m p ; l t ; C o l u m n s \ C o u n t   o f   N e w s p a p e r m a g a z i n e s & a m p ; g t ; - & a m p ; l t ; M e a s u r e s \ N e w s p a p e r / m a g a z i n e s & a m p ; g t ; \ M E A S U R E & l t ; / K e y & g t ; & l t ; / D i a g r a m O b j e c t K e y & g t ; & l t ; D i a g r a m O b j e c t K e y & g t ; & l t ; K e y & g t ; L i n k s \ & a m p ; l t ; C o l u m n s \ C o u n t   o f   R a d i o & a m p ; g t ; - & a m p ; l t ; M e a s u r e s \ R a d i o & a m p ; g t ; & l t ; / K e y & g t ; & l t ; / D i a g r a m O b j e c t K e y & g t ; & l t ; D i a g r a m O b j e c t K e y & g t ; & l t ; K e y & g t ; L i n k s \ & a m p ; l t ; C o l u m n s \ C o u n t   o f   R a d i o & a m p ; g t ; - & a m p ; l t ; M e a s u r e s \ R a d i o & a m p ; g t ; \ C O L U M N & l t ; / K e y & g t ; & l t ; / D i a g r a m O b j e c t K e y & g t ; & l t ; D i a g r a m O b j e c t K e y & g t ; & l t ; K e y & g t ; L i n k s \ & a m p ; l t ; C o l u m n s \ C o u n t   o f   R a d i o & a m p ; g t ; - & a m p ; l t ; M e a s u r e s \ R a d i o & a m p ; g t ; \ M E A S U R E & l t ; / K e y & g t ; & l t ; / D i a g r a m O b j e c t K e y & g t ; & l t ; D i a g r a m O b j e c t K e y & g t ; & l t ; K e y & g t ; L i n k s \ & a m p ; l t ; C o l u m n s \ C o u n t   o f   R e l i g i o u s   o r g a n i z a t i o n & a m p ; g t ; - & a m p ; l t ; M e a s u r e s \ R e l i g i o u s   o r g a n i z a t i o n & a m p ; g t ; & l t ; / K e y & g t ; & l t ; / D i a g r a m O b j e c t K e y & g t ; & l t ; D i a g r a m O b j e c t K e y & g t ; & l t ; K e y & g t ; L i n k s \ & a m p ; l t ; C o l u m n s \ C o u n t   o f   R e l i g i o u s   o r g a n i z a t i o n & a m p ; g t ; - & a m p ; l t ; M e a s u r e s \ R e l i g i o u s   o r g a n i z a t i o n & a m p ; g t ; \ C O L U M N & l t ; / K e y & g t ; & l t ; / D i a g r a m O b j e c t K e y & g t ; & l t ; D i a g r a m O b j e c t K e y & g t ; & l t ; K e y & g t ; L i n k s \ & a m p ; l t ; C o l u m n s \ C o u n t   o f   R e l i g i o u s   o r g a n i z a t i o n & a m p ; g t ; - & a m p ; l t ; M e a s u r e s \ R e l i g i o u s   o r g a n i z a t i o n & a m p ; g t ; \ M E A S U R E & l t ; / K e y & g t ; & l t ; / D i a g r a m O b j e c t K e y & g t ; & l t ; D i a g r a m O b j e c t K e y & g t ; & l t ; K e y & g t ; L i n k s \ & a m p ; l t ; C o l u m n s \ C o u n t   o f   S c h o o l c o l l e g e & a m p ; g t ; - & a m p ; l t ; M e a s u r e s \ S c h o o l / c o l l e g e & a m p ; g t ; & l t ; / K e y & g t ; & l t ; / D i a g r a m O b j e c t K e y & g t ; & l t ; D i a g r a m O b j e c t K e y & g t ; & l t ; K e y & g t ; L i n k s \ & a m p ; l t ; C o l u m n s \ C o u n t   o f   S c h o o l c o l l e g e & a m p ; g t ; - & a m p ; l t ; M e a s u r e s \ S c h o o l / c o l l e g e & a m p ; g t ; \ C O L U M N & l t ; / K e y & g t ; & l t ; / D i a g r a m O b j e c t K e y & g t ; & l t ; D i a g r a m O b j e c t K e y & g t ; & l t ; K e y & g t ; L i n k s \ & a m p ; l t ; C o l u m n s \ C o u n t   o f   S c h o o l c o l l e g e & a m p ; g t ; - & a m p ; l t ; M e a s u r e s \ S c h o o l / c o l l e g e & a m p ; g t ; \ M E A S U R E & l t ; / K e y & g t ; & l t ; / D i a g r a m O b j e c t K e y & g t ; & l t ; D i a g r a m O b j e c t K e y & g t ; & l t ; K e y & g t ; L i n k s \ & a m p ; l t ; C o l u m n s \ C o u n t   o f   S o c i a l   M e d i a   ( F a c e b o o k   T w i t t e r   e t c ) & a m p ; g t ; - & a m p ; l t ; M e a s u r e s \ S o c i a l   M e d i a   ( F a c e b o o k ,   T w i t t e r ,   e t c . ) & a m p ; g t ; & l t ; / K e y & g t ; & l t ; / D i a g r a m O b j e c t K e y & g t ; & l t ; D i a g r a m O b j e c t K e y & g t ; & l t ; K e y & g t ; L i n k s \ & a m p ; l t ; C o l u m n s \ C o u n t   o f   S o c i a l   M e d i a   ( F a c e b o o k   T w i t t e r   e t c ) & a m p ; g t ; - & a m p ; l t ; M e a s u r e s \ S o c i a l   M e d i a   ( F a c e b o o k ,   T w i t t e r ,   e t c . ) & a m p ; g t ; \ C O L U M N & l t ; / K e y & g t ; & l t ; / D i a g r a m O b j e c t K e y & g t ; & l t ; D i a g r a m O b j e c t K e y & g t ; & l t ; K e y & g t ; L i n k s \ & a m p ; l t ; C o l u m n s \ C o u n t   o f   S o c i a l   M e d i a   ( F a c e b o o k   T w i t t e r   e t c ) & a m p ; g t ; - & a m p ; l t ; M e a s u r e s \ S o c i a l   M e d i a   ( F a c e b o o k ,   T w i t t e r ,   e t c . ) & a m p ; g t ; \ M E A S U R E & l t ; / K e y & g t ; & l t ; / D i a g r a m O b j e c t K e y & g t ; & l t ; D i a g r a m O b j e c t K e y & g t ; & l t ; K e y & g t ; L i n k s \ & a m p ; l t ; C o l u m n s \ C o u n t   o f   T e l e v i s i o n & a m p ; g t ; - & a m p ; l t ; M e a s u r e s \ T e l e v i s i o n & a m p ; g t ; & l t ; / K e y & g t ; & l t ; / D i a g r a m O b j e c t K e y & g t ; & l t ; D i a g r a m O b j e c t K e y & g t ; & l t ; K e y & g t ; L i n k s \ & a m p ; l t ; C o l u m n s \ C o u n t   o f   T e l e v i s i o n & a m p ; g t ; - & a m p ; l t ; M e a s u r e s \ T e l e v i s i o n & a m p ; g t ; \ C O L U M N & l t ; / K e y & g t ; & l t ; / D i a g r a m O b j e c t K e y & g t ; & l t ; D i a g r a m O b j e c t K e y & g t ; & l t ; K e y & g t ; L i n k s \ & a m p ; l t ; C o l u m n s \ C o u n t   o f   T e l e v i s i o n & a m p ; g t ; - & a m p ; l t ; M e a s u r e s \ T e l e v i s i o n & a m p ; g t ; \ M E A S U R E & l t ; / K e y & g t ; & l t ; / D i a g r a m O b j e c t K e y & g t ; & l t ; D i a g r a m O b j e c t K e y & g t ; & l t ; K e y & g t ; L i n k s \ & a m p ; l t ; C o l u m n s \ C o u n t   o f   W o r k s i t e & a m p ; g t ; - & a m p ; l t ; M e a s u r e s \ W o r k s i t e & a m p ; g t ; & l t ; / K e y & g t ; & l t ; / D i a g r a m O b j e c t K e y & g t ; & l t ; D i a g r a m O b j e c t K e y & g t ; & l t ; K e y & g t ; L i n k s \ & a m p ; l t ; C o l u m n s \ C o u n t   o f   W o r k s i t e & a m p ; g t ; - & a m p ; l t ; M e a s u r e s \ W o r k s i t e & a m p ; g t ; \ C O L U M N & l t ; / K e y & g t ; & l t ; / D i a g r a m O b j e c t K e y & g t ; & l t ; D i a g r a m O b j e c t K e y & g t ; & l t ; K e y & g t ; L i n k s \ & a m p ; l t ; C o l u m n s \ C o u n t   o f   W o r k s i t e & a m p ; g t ; - & a m p ; l t ; M e a s u r e s \ W o r k s i t 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 R e s p o n d e n t I D   6 & l t ; / K e y & g t ; & l t ; / a : K e y & g t ; & l t ; a : V a l u e   i : t y p e = " M e a s u r e G r i d N o d e V i e w S t a t e " & g t ; & l t ; L a y e d O u t & g t ; t r u e & l t ; / L a y e d O u t & g t ; & l t ; W a s U I I n v i s i b l e & g t ; t r u e & l t ; / W a s U I I n v i s i b l e & g t ; & l t ; / a : V a l u e & g t ; & l t ; / a : K e y V a l u e O f D i a g r a m O b j e c t K e y a n y T y p e z b w N T n L X & g t ; & l t ; a : K e y V a l u e O f D i a g r a m O b j e c t K e y a n y T y p e z b w N T n L X & g t ; & l t ; a : K e y & g t ; & l t ; K e y & g t ; M e a s u r e s \ S u m   o f   R e s p o n d e n t I D   6 \ T a g I n f o \ F o r m u l a & l t ; / K e y & g t ; & l t ; / a : K e y & g t ; & l t ; a : V a l u e   i : t y p e = " M e a s u r e G r i d V i e w S t a t e I D i a g r a m T a g A d d i t i o n a l I n f o " / & g t ; & l t ; / a : K e y V a l u e O f D i a g r a m O b j e c t K e y a n y T y p e z b w N T n L X & g t ; & l t ; a : K e y V a l u e O f D i a g r a m O b j e c t K e y a n y T y p e z b w N T n L X & g t ; & l t ; a : K e y & g t ; & l t ; K e y & g t ; M e a s u r e s \ S u m   o f   R e s p o n d e n t I D   6 \ T a g I n f o \ V a l u e & l t ; / K e y & g t ; & l t ; / a : K e y & g t ; & l t ; a : V a l u e   i : t y p e = " M e a s u r e G r i d V i e w S t a t e I D i a g r a m T a g A d d i t i o n a l I n f o " / & g t ; & l t ; / a : K e y V a l u e O f D i a g r a m O b j e c t K e y a n y T y p e z b w N T n L X & g t ; & l t ; a : K e y V a l u e O f D i a g r a m O b j e c t K e y a n y T y p e z b w N T n L X & g t ; & l t ; a : K e y & g t ; & l t ; K e y & g t ; M e a s u r e s \ C o u n t   o f   R e s p o n d e n t I D   6 & l t ; / K e y & g t ; & l t ; / a : K e y & g t ; & l t ; a : V a l u e   i : t y p e = " M e a s u r e G r i d N o d e V i e w S t a t e " & g t ; & l t ; L a y e d O u t & g t ; t r u e & l t ; / L a y e d O u t & g t ; & l t ; W a s U I I n v i s i b l e & g t ; t r u e & l t ; / W a s U I I n v i s i b l e & g t ; & l t ; / a : V a l u e & g t ; & l t ; / a : K e y V a l u e O f D i a g r a m O b j e c t K e y a n y T y p e z b w N T n L X & g t ; & l t ; a : K e y V a l u e O f D i a g r a m O b j e c t K e y a n y T y p e z b w N T n L X & g t ; & l t ; a : K e y & g t ; & l t ; K e y & g t ; M e a s u r e s \ C o u n t   o f   R e s p o n d e n t I D   6 \ T a g I n f o \ F o r m u l a & l t ; / K e y & g t ; & l t ; / a : K e y & g t ; & l t ; a : V a l u e   i : t y p e = " M e a s u r e G r i d V i e w S t a t e I D i a g r a m T a g A d d i t i o n a l I n f o " / & g t ; & l t ; / a : K e y V a l u e O f D i a g r a m O b j e c t K e y a n y T y p e z b w N T n L X & g t ; & l t ; a : K e y V a l u e O f D i a g r a m O b j e c t K e y a n y T y p e z b w N T n L X & g t ; & l t ; a : K e y & g t ; & l t ; K e y & g t ; M e a s u r e s \ C o u n t   o f   R e s p o n d e n t I D   6 \ T a g I n f o \ V a l u e & l t ; / K e y & g t ; & l t ; / a : K e y & g t ; & l t ; a : V a l u e   i : t y p e = " M e a s u r e G r i d V i e w S t a t e I D i a g r a m T a g A d d i t i o n a l I n f o " / & g t ; & l t ; / a : K e y V a l u e O f D i a g r a m O b j e c t K e y a n y T y p e z b w N T n L X & g t ; & l t ; a : K e y V a l u e O f D i a g r a m O b j e c t K e y a n y T y p e z b w N T n L X & g t ; & l t ; a : K e y & g t ; & l t ; K e y & g t ; M e a s u r e s \ S u m   o f   W h a t   i s   y o u r   a g e   6 & l t ; / K e y & g t ; & l t ; / a : K e y & g t ; & l t ; a : V a l u e   i : t y p e = " M e a s u r e G r i d N o d e V i e w S t a t e " & g t ; & l t ; C o l u m n & g t ; 1 6 & l t ; / C o l u m n & g t ; & l t ; L a y e d O u t & g t ; t r u e & l t ; / L a y e d O u t & g t ; & l t ; W a s U I I n v i s i b l e & g t ; t r u e & l t ; / W a s U I I n v i s i b l e & g t ; & l t ; / a : V a l u e & g t ; & l t ; / a : K e y V a l u e O f D i a g r a m O b j e c t K e y a n y T y p e z b w N T n L X & g t ; & l t ; a : K e y V a l u e O f D i a g r a m O b j e c t K e y a n y T y p e z b w N T n L X & g t ; & l t ; a : K e y & g t ; & l t ; K e y & g t ; M e a s u r e s \ S u m   o f   W h a t   i s   y o u r   a g e   6 \ T a g I n f o \ F o r m u l a & l t ; / K e y & g t ; & l t ; / a : K e y & g t ; & l t ; a : V a l u e   i : t y p e = " M e a s u r e G r i d V i e w S t a t e I D i a g r a m T a g A d d i t i o n a l I n f o " / & g t ; & l t ; / a : K e y V a l u e O f D i a g r a m O b j e c t K e y a n y T y p e z b w N T n L X & g t ; & l t ; a : K e y V a l u e O f D i a g r a m O b j e c t K e y a n y T y p e z b w N T n L X & g t ; & l t ; a : K e y & g t ; & l t ; K e y & g t ; M e a s u r e s \ S u m   o f   W h a t   i s   y o u r   a g e   6 \ T a g I n f o \ V a l u e & l t ; / K e y & g t ; & l t ; / a : K e y & g t ; & l t ; a : V a l u e   i : t y p e = " M e a s u r e G r i d V i e w S t a t e I D i a g r a m T a g A d d i t i o n a l I n f o " / & g t ; & l t ; / a : K e y V a l u e O f D i a g r a m O b j e c t K e y a n y T y p e z b w N T n L X & g t ; & l t ; a : K e y V a l u e O f D i a g r a m O b j e c t K e y a n y T y p e z b w N T n L X & g t ; & l t ; a : K e y & g t ; & l t ; K e y & g t ; M e a s u r e s \ A v e r a g e   o f   W h a t   i s   y o u r   a g e   6 & l t ; / K e y & g t ; & l t ; / a : K e y & g t ; & l t ; a : V a l u e   i : t y p e = " M e a s u r e G r i d N o d e V i e w S t a t e " & g t ; & l t ; C o l u m n & g t ; 1 6 & l t ; / C o l u m n & g t ; & l t ; L a y e d O u t & g t ; t r u e & l t ; / L a y e d O u t & g t ; & l t ; W a s U I I n v i s i b l e & g t ; t r u e & l t ; / W a s U I I n v i s i b l e & g t ; & l t ; / a : V a l u e & g t ; & l t ; / a : K e y V a l u e O f D i a g r a m O b j e c t K e y a n y T y p e z b w N T n L X & g t ; & l t ; a : K e y V a l u e O f D i a g r a m O b j e c t K e y a n y T y p e z b w N T n L X & g t ; & l t ; a : K e y & g t ; & l t ; K e y & g t ; M e a s u r e s \ A v e r a g e   o f   W h a t   i s   y o u r   a g e   6 \ T a g I n f o \ F o r m u l a & l t ; / K e y & g t ; & l t ; / a : K e y & g t ; & l t ; a : V a l u e   i : t y p e = " M e a s u r e G r i d V i e w S t a t e I D i a g r a m T a g A d d i t i o n a l I n f o " / & g t ; & l t ; / a : K e y V a l u e O f D i a g r a m O b j e c t K e y a n y T y p e z b w N T n L X & g t ; & l t ; a : K e y V a l u e O f D i a g r a m O b j e c t K e y a n y T y p e z b w N T n L X & g t ; & l t ; a : K e y & g t ; & l t ; K e y & g t ; M e a s u r e s \ A v e r a g e   o f   W h a t   i s   y o u r   a g e   6 \ T a g I n f o \ V a l u e & l t ; / K e y & g t ; & l t ; / a : K e y & g t ; & l t ; a : V a l u e   i : t y p e = " M e a s u r e G r i d V i e w S t a t e I D i a g r a m T a g A d d i t i o n a l I n f o " / & g t ; & l t ; / a : K e y V a l u e O f D i a g r a m O b j e c t K e y a n y T y p e z b w N T n L X & g t ; & l t ; a : K e y V a l u e O f D i a g r a m O b j e c t K e y a n y T y p e z b w N T n L X & g t ; & l t ; a : K e y & g t ; & l t ; K e y & g t ; M e a s u r e s \ C o u n t   o f   D o c t o r h e a l t h   p r o f e s s i o n a l & l t ; / K e y & g t ; & l t ; / a : K e y & g t ; & l t ; a : V a l u e   i : t y p e = " M e a s u r e G r i d N o d e V i e w S t a t e " & g t ; & l t ; C o l u m n & g t ; 1 & l t ; / C o l u m n & g t ; & l t ; L a y e d O u t & g t ; t r u e & l t ; / L a y e d O u t & g t ; & l t ; W a s U I I n v i s i b l e & g t ; t r u e & l t ; / W a s U I I n v i s i b l e & g t ; & l t ; / a : V a l u e & g t ; & l t ; / a : K e y V a l u e O f D i a g r a m O b j e c t K e y a n y T y p e z b w N T n L X & g t ; & l t ; a : K e y V a l u e O f D i a g r a m O b j e c t K e y a n y T y p e z b w N T n L X & g t ; & l t ; a : K e y & g t ; & l t ; K e y & g t ; M e a s u r e s \ C o u n t   o f   D o c t o r h e a l t h   p r o f e s s i o n a l \ T a g I n f o \ F o r m u l a & l t ; / K e y & g t ; & l t ; / a : K e y & g t ; & l t ; a : V a l u e   i : t y p e = " M e a s u r e G r i d V i e w S t a t e I D i a g r a m T a g A d d i t i o n a l I n f o " / & g t ; & l t ; / a : K e y V a l u e O f D i a g r a m O b j e c t K e y a n y T y p e z b w N T n L X & g t ; & l t ; a : K e y V a l u e O f D i a g r a m O b j e c t K e y a n y T y p e z b w N T n L X & g t ; & l t ; a : K e y & g t ; & l t ; K e y & g t ; M e a s u r e s \ C o u n t   o f   D o c t o r h e a l t h   p r o f e s s i o n a l \ T a g I n f o \ V a l u e & l t ; / K e y & g t ; & l t ; / a : K e y & g t ; & l t ; a : V a l u e   i : t y p e = " M e a s u r e G r i d V i e w S t a t e I D i a g r a m T a g A d d i t i o n a l I n f o " / & g t ; & l t ; / a : K e y V a l u e O f D i a g r a m O b j e c t K e y a n y T y p e z b w N T n L X & g t ; & l t ; a : K e y V a l u e O f D i a g r a m O b j e c t K e y a n y T y p e z b w N T n L X & g t ; & l t ; a : K e y & g t ; & l t ; K e y & g t ; M e a s u r e s \ C o u n t   o f   F a m i l y   o r   f r i e n d s & l t ; / K e y & g t ; & l t ; / a : K e y & g t ; & l t ; a : V a l u e   i : t y p e = " M e a s u r e G r i d N o d e V i e w S t a t e " & g t ; & l t ; C o l u m n & g t ; 4 & l t ; / C o l u m n & g t ; & l t ; L a y e d O u t & g t ; t r u e & l t ; / L a y e d O u t & g t ; & l t ; W a s U I I n v i s i b l e & g t ; t r u e & l t ; / W a s U I I n v i s i b l e & g t ; & l t ; / a : V a l u e & g t ; & l t ; / a : K e y V a l u e O f D i a g r a m O b j e c t K e y a n y T y p e z b w N T n L X & g t ; & l t ; a : K e y V a l u e O f D i a g r a m O b j e c t K e y a n y T y p e z b w N T n L X & g t ; & l t ; a : K e y & g t ; & l t ; K e y & g t ; M e a s u r e s \ C o u n t   o f   F a m i l y   o r   f r i e n d s \ T a g I n f o \ F o r m u l a & l t ; / K e y & g t ; & l t ; / a : K e y & g t ; & l t ; a : V a l u e   i : t y p e = " M e a s u r e G r i d V i e w S t a t e I D i a g r a m T a g A d d i t i o n a l I n f o " / & g t ; & l t ; / a : K e y V a l u e O f D i a g r a m O b j e c t K e y a n y T y p e z b w N T n L X & g t ; & l t ; a : K e y V a l u e O f D i a g r a m O b j e c t K e y a n y T y p e z b w N T n L X & g t ; & l t ; a : K e y & g t ; & l t ; K e y & g t ; M e a s u r e s \ C o u n t   o f   F a m i l y   o r   f r i e n d s \ T a g I n f o \ V a l u e & l t ; / K e y & g t ; & l t ; / a : K e y & g t ; & l t ; a : V a l u e   i : t y p e = " M e a s u r e G r i d V i e w S t a t e I D i a g r a m T a g A d d i t i o n a l I n f o " / & g t ; & l t ; / a : K e y V a l u e O f D i a g r a m O b j e c t K e y a n y T y p e z b w N T n L X & g t ; & l t ; a : K e y V a l u e O f D i a g r a m O b j e c t K e y a n y T y p e z b w N T n L X & g t ; & l t ; a : K e y & g t ; & l t ; K e y & g t ; M e a s u r e s \ C o u n t   o f   H e a l t h   D e p a r t m e n t & l t ; / K e y & g t ; & l t ; / a : K e y & g t ; & l t ; a : V a l u e   i : t y p e = " M e a s u r e G r i d N o d e V i e w S t a t e " & g t ; & l t ; C o l u m n & g t ; 7 & l t ; / C o l u m n & g t ; & l t ; L a y e d O u t & g t ; t r u e & l t ; / L a y e d O u t & g t ; & l t ; W a s U I I n v i s i b l e & g t ; t r u e & l t ; / W a s U I I n v i s i b l e & g t ; & l t ; / a : V a l u e & g t ; & l t ; / a : K e y V a l u e O f D i a g r a m O b j e c t K e y a n y T y p e z b w N T n L X & g t ; & l t ; a : K e y V a l u e O f D i a g r a m O b j e c t K e y a n y T y p e z b w N T n L X & g t ; & l t ; a : K e y & g t ; & l t ; K e y & g t ; M e a s u r e s \ C o u n t   o f   H e a l t h   D e p a r t m e n t \ T a g I n f o \ F o r m u l a & l t ; / K e y & g t ; & l t ; / a : K e y & g t ; & l t ; a : V a l u e   i : t y p e = " M e a s u r e G r i d V i e w S t a t e I D i a g r a m T a g A d d i t i o n a l I n f o " / & g t ; & l t ; / a : K e y V a l u e O f D i a g r a m O b j e c t K e y a n y T y p e z b w N T n L X & g t ; & l t ; a : K e y V a l u e O f D i a g r a m O b j e c t K e y a n y T y p e z b w N T n L X & g t ; & l t ; a : K e y & g t ; & l t ; K e y & g t ; M e a s u r e s \ C o u n t   o f   H e a l t h   D e p a r t m e n t \ T a g I n f o \ V a l u e & l t ; / K e y & g t ; & l t ; / a : K e y & g t ; & l t ; a : V a l u e   i : t y p e = " M e a s u r e G r i d V i e w S t a t e I D i a g r a m T a g A d d i t i o n a l I n f o " / & g t ; & l t ; / a : K e y V a l u e O f D i a g r a m O b j e c t K e y a n y T y p e z b w N T n L X & g t ; & l t ; a : K e y V a l u e O f D i a g r a m O b j e c t K e y a n y T y p e z b w N T n L X & g t ; & l t ; a : K e y & g t ; & l t ; K e y & g t ; M e a s u r e s \ C o u n t   o f   H o s p i t a l & l t ; / K e y & g t ; & l t ; / a : K e y & g t ; & l t ; a : V a l u e   i : t y p e = " M e a s u r e G r i d N o d e V i e w S t a t e " & g t ; & l t ; C o l u m n & g t ; 1 0 & l t ; / C o l u m n & g t ; & l t ; L a y e d O u t & g t ; t r u e & l t ; / L a y e d O u t & g t ; & l t ; W a s U I I n v i s i b l e & g t ; t r u e & l t ; / W a s U I I n v i s i b l e & g t ; & l t ; / a : V a l u e & g t ; & l t ; / a : K e y V a l u e O f D i a g r a m O b j e c t K e y a n y T y p e z b w N T n L X & g t ; & l t ; a : K e y V a l u e O f D i a g r a m O b j e c t K e y a n y T y p e z b w N T n L X & g t ; & l t ; a : K e y & g t ; & l t ; K e y & g t ; M e a s u r e s \ C o u n t   o f   H o s p i t a l \ T a g I n f o \ F o r m u l a & l t ; / K e y & g t ; & l t ; / a : K e y & g t ; & l t ; a : V a l u e   i : t y p e = " M e a s u r e G r i d V i e w S t a t e I D i a g r a m T a g A d d i t i o n a l I n f o " / & g t ; & l t ; / a : K e y V a l u e O f D i a g r a m O b j e c t K e y a n y T y p e z b w N T n L X & g t ; & l t ; a : K e y V a l u e O f D i a g r a m O b j e c t K e y a n y T y p e z b w N T n L X & g t ; & l t ; a : K e y & g t ; & l t ; K e y & g t ; M e a s u r e s \ C o u n t   o f   H o s p i t a l \ T a g I n f o \ V a l u e & l t ; / K e y & g t ; & l t ; / a : K e y & g t ; & l t ; a : V a l u e   i : t y p e = " M e a s u r e G r i d V i e w S t a t e I D i a g r a m T a g A d d i t i o n a l I n f o " / & g t ; & l t ; / a : K e y V a l u e O f D i a g r a m O b j e c t K e y a n y T y p e z b w N T n L X & g t ; & l t ; a : K e y V a l u e O f D i a g r a m O b j e c t K e y a n y T y p e z b w N T n L X & g t ; & l t ; a : K e y & g t ; & l t ; K e y & g t ; M e a s u r e s \ C o u n t   o f   I n t e r n e t & l t ; / K e y & g t ; & l t ; / a : K e y & g t ; & l t ; a : V a l u e   i : t y p e = " M e a s u r e G r i d N o d e V i e w S t a t e " & g t ; & l t ; C o l u m n & g t ; 1 2 & l t ; / C o l u m n & g t ; & l t ; L a y e d O u t & g t ; t r u e & l t ; / L a y e d O u t & g t ; & l t ; W a s U I I n v i s i b l e & g t ; t r u e & l t ; / W a s U I I n v i s i b l e & g t ; & l t ; / a : V a l u e & g t ; & l t ; / a : K e y V a l u e O f D i a g r a m O b j e c t K e y a n y T y p e z b w N T n L X & g t ; & l t ; a : K e y V a l u e O f D i a g r a m O b j e c t K e y a n y T y p e z b w N T n L X & g t ; & l t ; a : K e y & g t ; & l t ; K e y & g t ; M e a s u r e s \ C o u n t   o f   I n t e r n e t \ T a g I n f o \ F o r m u l a & l t ; / K e y & g t ; & l t ; / a : K e y & g t ; & l t ; a : V a l u e   i : t y p e = " M e a s u r e G r i d V i e w S t a t e I D i a g r a m T a g A d d i t i o n a l I n f o " / & g t ; & l t ; / a : K e y V a l u e O f D i a g r a m O b j e c t K e y a n y T y p e z b w N T n L X & g t ; & l t ; a : K e y V a l u e O f D i a g r a m O b j e c t K e y a n y T y p e z b w N T n L X & g t ; & l t ; a : K e y & g t ; & l t ; K e y & g t ; M e a s u r e s \ C o u n t   o f   I n t e r n e t \ T a g I n f o \ V a l u e & l t ; / K e y & g t ; & l t ; / a : K e y & g t ; & l t ; a : V a l u e   i : t y p e = " M e a s u r e G r i d V i e w S t a t e I D i a g r a m T a g A d d i t i o n a l I n f o " / & g t ; & l t ; / a : K e y V a l u e O f D i a g r a m O b j e c t K e y a n y T y p e z b w N T n L X & g t ; & l t ; a : K e y V a l u e O f D i a g r a m O b j e c t K e y a n y T y p e z b w N T n L X & g t ; & l t ; a : K e y & g t ; & l t ; K e y & g t ; M e a s u r e s \ C o u n t   o f   L i b r a r y & l t ; / K e y & g t ; & l t ; / a : K e y & g t ; & l t ; a : V a l u e   i : t y p e = " M e a s u r e G r i d N o d e V i e w S t a t e " & g t ; & l t ; C o l u m n & g t ; 2 & l t ; / C o l u m n & g t ; & l t ; L a y e d O u t & g t ; t r u e & l t ; / L a y e d O u t & g t ; & l t ; W a s U I I n v i s i b l e & g t ; t r u e & l t ; / W a s U I I n v i s i b l e & g t ; & l t ; / a : V a l u e & g t ; & l t ; / a : K e y V a l u e O f D i a g r a m O b j e c t K e y a n y T y p e z b w N T n L X & g t ; & l t ; a : K e y V a l u e O f D i a g r a m O b j e c t K e y a n y T y p e z b w N T n L X & g t ; & l t ; a : K e y & g t ; & l t ; K e y & g t ; M e a s u r e s \ C o u n t   o f   L i b r a r y \ T a g I n f o \ F o r m u l a & l t ; / K e y & g t ; & l t ; / a : K e y & g t ; & l t ; a : V a l u e   i : t y p e = " M e a s u r e G r i d V i e w S t a t e I D i a g r a m T a g A d d i t i o n a l I n f o " / & g t ; & l t ; / a : K e y V a l u e O f D i a g r a m O b j e c t K e y a n y T y p e z b w N T n L X & g t ; & l t ; a : K e y V a l u e O f D i a g r a m O b j e c t K e y a n y T y p e z b w N T n L X & g t ; & l t ; a : K e y & g t ; & l t ; K e y & g t ; M e a s u r e s \ C o u n t   o f   L i b r a r y \ T a g I n f o \ V a l u e & l t ; / K e y & g t ; & l t ; / a : K e y & g t ; & l t ; a : V a l u e   i : t y p e = " M e a s u r e G r i d V i e w S t a t e I D i a g r a m T a g A d d i t i o n a l I n f o " / & g t ; & l t ; / a : K e y V a l u e O f D i a g r a m O b j e c t K e y a n y T y p e z b w N T n L X & g t ; & l t ; a : K e y V a l u e O f D i a g r a m O b j e c t K e y a n y T y p e z b w N T n L X & g t ; & l t ; a : K e y & g t ; & l t ; K e y & g t ; M e a s u r e s \ C o u n t   o f   N e w s p a p e r m a g a z i n e s & l t ; / K e y & g t ; & l t ; / a : K e y & g t ; & l t ; a : V a l u e   i : t y p e = " M e a s u r e G r i d N o d e V i e w S t a t e " & g t ; & l t ; C o l u m n & g t ; 5 & l t ; / C o l u m n & g t ; & l t ; L a y e d O u t & g t ; t r u e & l t ; / L a y e d O u t & g t ; & l t ; W a s U I I n v i s i b l e & g t ; t r u e & l t ; / W a s U I I n v i s i b l e & g t ; & l t ; / a : V a l u e & g t ; & l t ; / a : K e y V a l u e O f D i a g r a m O b j e c t K e y a n y T y p e z b w N T n L X & g t ; & l t ; a : K e y V a l u e O f D i a g r a m O b j e c t K e y a n y T y p e z b w N T n L X & g t ; & l t ; a : K e y & g t ; & l t ; K e y & g t ; M e a s u r e s \ C o u n t   o f   N e w s p a p e r m a g a z i n e s \ T a g I n f o \ F o r m u l a & l t ; / K e y & g t ; & l t ; / a : K e y & g t ; & l t ; a : V a l u e   i : t y p e = " M e a s u r e G r i d V i e w S t a t e I D i a g r a m T a g A d d i t i o n a l I n f o " / & g t ; & l t ; / a : K e y V a l u e O f D i a g r a m O b j e c t K e y a n y T y p e z b w N T n L X & g t ; & l t ; a : K e y V a l u e O f D i a g r a m O b j e c t K e y a n y T y p e z b w N T n L X & g t ; & l t ; a : K e y & g t ; & l t ; K e y & g t ; M e a s u r e s \ C o u n t   o f   N e w s p a p e r m a g a z i n e s \ T a g I n f o \ V a l u e & l t ; / K e y & g t ; & l t ; / a : K e y & g t ; & l t ; a : V a l u e   i : t y p e = " M e a s u r e G r i d V i e w S t a t e I D i a g r a m T a g A d d i t i o n a l I n f o " / & g t ; & l t ; / a : K e y V a l u e O f D i a g r a m O b j e c t K e y a n y T y p e z b w N T n L X & g t ; & l t ; a : K e y V a l u e O f D i a g r a m O b j e c t K e y a n y T y p e z b w N T n L X & g t ; & l t ; a : K e y & g t ; & l t ; K e y & g t ; M e a s u r e s \ C o u n t   o f   R a d i o & l t ; / K e y & g t ; & l t ; / a : K e y & g t ; & l t ; a : V a l u e   i : t y p e = " M e a s u r e G r i d N o d e V i e w S t a t e " & g t ; & l t ; C o l u m n & g t ; 8 & l t ; / C o l u m n & g t ; & l t ; L a y e d O u t & g t ; t r u e & l t ; / L a y e d O u t & g t ; & l t ; W a s U I I n v i s i b l e & g t ; t r u e & l t ; / W a s U I I n v i s i b l e & g t ; & l t ; / a : V a l u e & g t ; & l t ; / a : K e y V a l u e O f D i a g r a m O b j e c t K e y a n y T y p e z b w N T n L X & g t ; & l t ; a : K e y V a l u e O f D i a g r a m O b j e c t K e y a n y T y p e z b w N T n L X & g t ; & l t ; a : K e y & g t ; & l t ; K e y & g t ; M e a s u r e s \ C o u n t   o f   R a d i o \ T a g I n f o \ F o r m u l a & l t ; / K e y & g t ; & l t ; / a : K e y & g t ; & l t ; a : V a l u e   i : t y p e = " M e a s u r e G r i d V i e w S t a t e I D i a g r a m T a g A d d i t i o n a l I n f o " / & g t ; & l t ; / a : K e y V a l u e O f D i a g r a m O b j e c t K e y a n y T y p e z b w N T n L X & g t ; & l t ; a : K e y V a l u e O f D i a g r a m O b j e c t K e y a n y T y p e z b w N T n L X & g t ; & l t ; a : K e y & g t ; & l t ; K e y & g t ; M e a s u r e s \ C o u n t   o f   R a d i o \ T a g I n f o \ V a l u e & l t ; / K e y & g t ; & l t ; / a : K e y & g t ; & l t ; a : V a l u e   i : t y p e = " M e a s u r e G r i d V i e w S t a t e I D i a g r a m T a g A d d i t i o n a l I n f o " / & g t ; & l t ; / a : K e y V a l u e O f D i a g r a m O b j e c t K e y a n y T y p e z b w N T n L X & g t ; & l t ; a : K e y V a l u e O f D i a g r a m O b j e c t K e y a n y T y p e z b w N T n L X & g t ; & l t ; a : K e y & g t ; & l t ; K e y & g t ; M e a s u r e s \ C o u n t   o f   R e l i g i o u s   o r g a n i z a t i o n & l t ; / K e y & g t ; & l t ; / a : K e y & g t ; & l t ; a : V a l u e   i : t y p e = " M e a s u r e G r i d N o d e V i e w S t a t e " & g t ; & l t ; C o l u m n & g t ; 1 1 & l t ; / C o l u m n & g t ; & l t ; L a y e d O u t & g t ; t r u e & l t ; / L a y e d O u t & g t ; & l t ; W a s U I I n v i s i b l e & g t ; t r u e & l t ; / W a s U I I n v i s i b l e & g t ; & l t ; / a : V a l u e & g t ; & l t ; / a : K e y V a l u e O f D i a g r a m O b j e c t K e y a n y T y p e z b w N T n L X & g t ; & l t ; a : K e y V a l u e O f D i a g r a m O b j e c t K e y a n y T y p e z b w N T n L X & g t ; & l t ; a : K e y & g t ; & l t ; K e y & g t ; M e a s u r e s \ C o u n t   o f   R e l i g i o u s   o r g a n i z a t i o n \ T a g I n f o \ F o r m u l a & l t ; / K e y & g t ; & l t ; / a : K e y & g t ; & l t ; a : V a l u e   i : t y p e = " M e a s u r e G r i d V i e w S t a t e I D i a g r a m T a g A d d i t i o n a l I n f o " / & g t ; & l t ; / a : K e y V a l u e O f D i a g r a m O b j e c t K e y a n y T y p e z b w N T n L X & g t ; & l t ; a : K e y V a l u e O f D i a g r a m O b j e c t K e y a n y T y p e z b w N T n L X & g t ; & l t ; a : K e y & g t ; & l t ; K e y & g t ; M e a s u r e s \ C o u n t   o f   R e l i g i o u s   o r g a n i z a t i o n \ T a g I n f o \ V a l u e & l t ; / K e y & g t ; & l t ; / a : K e y & g t ; & l t ; a : V a l u e   i : t y p e = " M e a s u r e G r i d V i e w S t a t e I D i a g r a m T a g A d d i t i o n a l I n f o " / & g t ; & l t ; / a : K e y V a l u e O f D i a g r a m O b j e c t K e y a n y T y p e z b w N T n L X & g t ; & l t ; a : K e y V a l u e O f D i a g r a m O b j e c t K e y a n y T y p e z b w N T n L X & g t ; & l t ; a : K e y & g t ; & l t ; K e y & g t ; M e a s u r e s \ C o u n t   o f   S c h o o l c o l l e g e & l t ; / K e y & g t ; & l t ; / a : K e y & g t ; & l t ; a : V a l u e   i : t y p e = " M e a s u r e G r i d N o d e V i e w S t a t e " & g t ; & l t ; C o l u m n & g t ; 1 3 & l t ; / C o l u m n & g t ; & l t ; L a y e d O u t & g t ; t r u e & l t ; / L a y e d O u t & g t ; & l t ; W a s U I I n v i s i b l e & g t ; t r u e & l t ; / W a s U I I n v i s i b l e & g t ; & l t ; / a : V a l u e & g t ; & l t ; / a : K e y V a l u e O f D i a g r a m O b j e c t K e y a n y T y p e z b w N T n L X & g t ; & l t ; a : K e y V a l u e O f D i a g r a m O b j e c t K e y a n y T y p e z b w N T n L X & g t ; & l t ; a : K e y & g t ; & l t ; K e y & g t ; M e a s u r e s \ C o u n t   o f   S c h o o l c o l l e g e \ T a g I n f o \ F o r m u l a & l t ; / K e y & g t ; & l t ; / a : K e y & g t ; & l t ; a : V a l u e   i : t y p e = " M e a s u r e G r i d V i e w S t a t e I D i a g r a m T a g A d d i t i o n a l I n f o " / & g t ; & l t ; / a : K e y V a l u e O f D i a g r a m O b j e c t K e y a n y T y p e z b w N T n L X & g t ; & l t ; a : K e y V a l u e O f D i a g r a m O b j e c t K e y a n y T y p e z b w N T n L X & g t ; & l t ; a : K e y & g t ; & l t ; K e y & g t ; M e a s u r e s \ C o u n t   o f   S c h o o l c o l l e g e \ T a g I n f o \ V a l u e & l t ; / K e y & g t ; & l t ; / a : K e y & g t ; & l t ; a : V a l u e   i : t y p e = " M e a s u r e G r i d V i e w S t a t e I D i a g r a m T a g A d d i t i o n a l I n f o " / & g t ; & l t ; / a : K e y V a l u e O f D i a g r a m O b j e c t K e y a n y T y p e z b w N T n L X & g t ; & l t ; a : K e y V a l u e O f D i a g r a m O b j e c t K e y a n y T y p e z b w N T n L X & g t ; & l t ; a : K e y & g t ; & l t ; K e y & g t ; M e a s u r e s \ C o u n t   o f   S o c i a l   M e d i a   ( F a c e b o o k   T w i t t e r   e t c ) & l t ; / K e y & g t ; & l t ; / a : K e y & g t ; & l t ; a : V a l u e   i : t y p e = " M e a s u r e G r i d N o d e V i e w S t a t e " & g t ; & l t ; C o l u m n & g t ; 3 & l t ; / C o l u m n & g t ; & l t ; L a y e d O u t & g t ; t r u e & l t ; / L a y e d O u t & g t ; & l t ; W a s U I I n v i s i b l e & g t ; t r u e & l t ; / W a s U I I n v i s i b l e & g t ; & l t ; / a : V a l u e & g t ; & l t ; / a : K e y V a l u e O f D i a g r a m O b j e c t K e y a n y T y p e z b w N T n L X & g t ; & l t ; a : K e y V a l u e O f D i a g r a m O b j e c t K e y a n y T y p e z b w N T n L X & g t ; & l t ; a : K e y & g t ; & l t ; K e y & g t ; M e a s u r e s \ C o u n t   o f   S o c i a l   M e d i a   ( F a c e b o o k   T w i t t e r   e t c ) \ T a g I n f o \ F o r m u l a & l t ; / K e y & g t ; & l t ; / a : K e y & g t ; & l t ; a : V a l u e   i : t y p e = " M e a s u r e G r i d V i e w S t a t e I D i a g r a m T a g A d d i t i o n a l I n f o " / & g t ; & l t ; / a : K e y V a l u e O f D i a g r a m O b j e c t K e y a n y T y p e z b w N T n L X & g t ; & l t ; a : K e y V a l u e O f D i a g r a m O b j e c t K e y a n y T y p e z b w N T n L X & g t ; & l t ; a : K e y & g t ; & l t ; K e y & g t ; M e a s u r e s \ C o u n t   o f   S o c i a l   M e d i a   ( F a c e b o o k   T w i t t e r   e t c ) \ T a g I n f o \ V a l u e & l t ; / K e y & g t ; & l t ; / a : K e y & g t ; & l t ; a : V a l u e   i : t y p e = " M e a s u r e G r i d V i e w S t a t e I D i a g r a m T a g A d d i t i o n a l I n f o " / & g t ; & l t ; / a : K e y V a l u e O f D i a g r a m O b j e c t K e y a n y T y p e z b w N T n L X & g t ; & l t ; a : K e y V a l u e O f D i a g r a m O b j e c t K e y a n y T y p e z b w N T n L X & g t ; & l t ; a : K e y & g t ; & l t ; K e y & g t ; M e a s u r e s \ C o u n t   o f   T e l e v i s i o n & l t ; / K e y & g t ; & l t ; / a : K e y & g t ; & l t ; a : V a l u e   i : t y p e = " M e a s u r e G r i d N o d e V i e w S t a t e " & g t ; & l t ; C o l u m n & g t ; 6 & l t ; / C o l u m n & g t ; & l t ; L a y e d O u t & g t ; t r u e & l t ; / L a y e d O u t & g t ; & l t ; W a s U I I n v i s i b l e & g t ; t r u e & l t ; / W a s U I I n v i s i b l e & g t ; & l t ; / a : V a l u e & g t ; & l t ; / a : K e y V a l u e O f D i a g r a m O b j e c t K e y a n y T y p e z b w N T n L X & g t ; & l t ; a : K e y V a l u e O f D i a g r a m O b j e c t K e y a n y T y p e z b w N T n L X & g t ; & l t ; a : K e y & g t ; & l t ; K e y & g t ; M e a s u r e s \ C o u n t   o f   T e l e v i s i o n \ T a g I n f o \ F o r m u l a & l t ; / K e y & g t ; & l t ; / a : K e y & g t ; & l t ; a : V a l u e   i : t y p e = " M e a s u r e G r i d V i e w S t a t e I D i a g r a m T a g A d d i t i o n a l I n f o " / & g t ; & l t ; / a : K e y V a l u e O f D i a g r a m O b j e c t K e y a n y T y p e z b w N T n L X & g t ; & l t ; a : K e y V a l u e O f D i a g r a m O b j e c t K e y a n y T y p e z b w N T n L X & g t ; & l t ; a : K e y & g t ; & l t ; K e y & g t ; M e a s u r e s \ C o u n t   o f   T e l e v i s i o n \ T a g I n f o \ V a l u e & l t ; / K e y & g t ; & l t ; / a : K e y & g t ; & l t ; a : V a l u e   i : t y p e = " M e a s u r e G r i d V i e w S t a t e I D i a g r a m T a g A d d i t i o n a l I n f o " / & g t ; & l t ; / a : K e y V a l u e O f D i a g r a m O b j e c t K e y a n y T y p e z b w N T n L X & g t ; & l t ; a : K e y V a l u e O f D i a g r a m O b j e c t K e y a n y T y p e z b w N T n L X & g t ; & l t ; a : K e y & g t ; & l t ; K e y & g t ; M e a s u r e s \ C o u n t   o f   W o r k s i t e & l t ; / K e y & g t ; & l t ; / a : K e y & g t ; & l t ; a : V a l u e   i : t y p e = " M e a s u r e G r i d N o d e V i e w S t a t e " & g t ; & l t ; C o l u m n & g t ; 9 & l t ; / C o l u m n & g t ; & l t ; L a y e d O u t & g t ; t r u e & l t ; / L a y e d O u t & g t ; & l t ; W a s U I I n v i s i b l e & g t ; t r u e & l t ; / W a s U I I n v i s i b l e & g t ; & l t ; / a : V a l u e & g t ; & l t ; / a : K e y V a l u e O f D i a g r a m O b j e c t K e y a n y T y p e z b w N T n L X & g t ; & l t ; a : K e y V a l u e O f D i a g r a m O b j e c t K e y a n y T y p e z b w N T n L X & g t ; & l t ; a : K e y & g t ; & l t ; K e y & g t ; M e a s u r e s \ C o u n t   o f   W o r k s i t e \ T a g I n f o \ F o r m u l a & l t ; / K e y & g t ; & l t ; / a : K e y & g t ; & l t ; a : V a l u e   i : t y p e = " M e a s u r e G r i d V i e w S t a t e I D i a g r a m T a g A d d i t i o n a l I n f o " / & g t ; & l t ; / a : K e y V a l u e O f D i a g r a m O b j e c t K e y a n y T y p e z b w N T n L X & g t ; & l t ; a : K e y V a l u e O f D i a g r a m O b j e c t K e y a n y T y p e z b w N T n L X & g t ; & l t ; a : K e y & g t ; & l t ; K e y & g t ; M e a s u r e s \ C o u n t   o f   W o r k s i t e \ T a g I n f o \ V a l u e & l t ; / K e y & g t ; & l t ; / a : K e y & g t ; & l t ; a : V a l u e   i : t y p e = " M e a s u r e G r i d V i e w S t a t e I D i a g r a m T a g A d d i t i o n a l I n f o " / & g t ; & l t ; / a : K e y V a l u e O f D i a g r a m O b j e c t K e y a n y T y p e z b w N T n L X & g t ; & l t ; a : K e y V a l u e O f D i a g r a m O b j e c t K e y a n y T y p e z b w N T n L X & g t ; & l t ; a : K e y & g t ; & l t ; K e y & g t ; C o l u m n s \ R e s p o n d e n t I D & l t ; / K e y & g t ; & l t ; / a : K e y & g t ; & l t ; a : V a l u e   i : t y p e = " M e a s u r e G r i d N o d e V i e w S t a t e " & g t ; & l t ; L a y e d O u t & g t ; t r u e & l t ; / L a y e d O u t & g t ; & l t ; / a : V a l u e & g t ; & l t ; / a : K e y V a l u e O f D i a g r a m O b j e c t K e y a n y T y p e z b w N T n L X & g t ; & l t ; a : K e y V a l u e O f D i a g r a m O b j e c t K e y a n y T y p e z b w N T n L X & g t ; & l t ; a : K e y & g t ; & l t ; K e y & g t ; C o l u m n s \ D o c t o r / h e a l t h   p r o f e s s i o n a l & l t ; / K e y & g t ; & l t ; / a : K e y & g t ; & l t ; a : V a l u e   i : t y p e = " M e a s u r e G r i d N o d e V i e w S t a t e " & g t ; & l t ; C o l u m n & g t ; 1 & l t ; / C o l u m n & g t ; & l t ; L a y e d O u t & g t ; t r u e & l t ; / L a y e d O u t & g t ; & l t ; / a : V a l u e & g t ; & l t ; / a : K e y V a l u e O f D i a g r a m O b j e c t K e y a n y T y p e z b w N T n L X & g t ; & l t ; a : K e y V a l u e O f D i a g r a m O b j e c t K e y a n y T y p e z b w N T n L X & g t ; & l t ; a : K e y & g t ; & l t ; K e y & g t ; C o l u m n s \ L i b r a r y & l t ; / K e y & g t ; & l t ; / a : K e y & g t ; & l t ; a : V a l u e   i : t y p e = " M e a s u r e G r i d N o d e V i e w S t a t e " & g t ; & l t ; C o l u m n & g t ; 2 & l t ; / C o l u m n & g t ; & l t ; L a y e d O u t & g t ; t r u e & l t ; / L a y e d O u t & g t ; & l t ; / a : V a l u e & g t ; & l t ; / a : K e y V a l u e O f D i a g r a m O b j e c t K e y a n y T y p e z b w N T n L X & g t ; & l t ; a : K e y V a l u e O f D i a g r a m O b j e c t K e y a n y T y p e z b w N T n L X & g t ; & l t ; a : K e y & g t ; & l t ; K e y & g t ; C o l u m n s \ S o c i a l   M e d i a   ( F a c e b o o k ,   T w i t t e r ,   e t c . ) & l t ; / K e y & g t ; & l t ; / a : K e y & g t ; & l t ; a : V a l u e   i : t y p e = " M e a s u r e G r i d N o d e V i e w S t a t e " & g t ; & l t ; C o l u m n & g t ; 3 & l t ; / C o l u m n & g t ; & l t ; L a y e d O u t & g t ; t r u e & l t ; / L a y e d O u t & g t ; & l t ; / a : V a l u e & g t ; & l t ; / a : K e y V a l u e O f D i a g r a m O b j e c t K e y a n y T y p e z b w N T n L X & g t ; & l t ; a : K e y V a l u e O f D i a g r a m O b j e c t K e y a n y T y p e z b w N T n L X & g t ; & l t ; a : K e y & g t ; & l t ; K e y & g t ; C o l u m n s \ F a m i l y   o r   f r i e n d s & l t ; / K e y & g t ; & l t ; / a : K e y & g t ; & l t ; a : V a l u e   i : t y p e = " M e a s u r e G r i d N o d e V i e w S t a t e " & g t ; & l t ; C o l u m n & g t ; 4 & l t ; / C o l u m n & g t ; & l t ; L a y e d O u t & g t ; t r u e & l t ; / L a y e d O u t & g t ; & l t ; / a : V a l u e & g t ; & l t ; / a : K e y V a l u e O f D i a g r a m O b j e c t K e y a n y T y p e z b w N T n L X & g t ; & l t ; a : K e y V a l u e O f D i a g r a m O b j e c t K e y a n y T y p e z b w N T n L X & g t ; & l t ; a : K e y & g t ; & l t ; K e y & g t ; C o l u m n s \ N e w s p a p e r / m a g a z i n e s & l t ; / K e y & g t ; & l t ; / a : K e y & g t ; & l t ; a : V a l u e   i : t y p e = " M e a s u r e G r i d N o d e V i e w S t a t e " & g t ; & l t ; C o l u m n & g t ; 5 & l t ; / C o l u m n & g t ; & l t ; L a y e d O u t & g t ; t r u e & l t ; / L a y e d O u t & g t ; & l t ; / a : V a l u e & g t ; & l t ; / a : K e y V a l u e O f D i a g r a m O b j e c t K e y a n y T y p e z b w N T n L X & g t ; & l t ; a : K e y V a l u e O f D i a g r a m O b j e c t K e y a n y T y p e z b w N T n L X & g t ; & l t ; a : K e y & g t ; & l t ; K e y & g t ; C o l u m n s \ T e l e v i s i o n & l t ; / K e y & g t ; & l t ; / a : K e y & g t ; & l t ; a : V a l u e   i : t y p e = " M e a s u r e G r i d N o d e V i e w S t a t e " & g t ; & l t ; C o l u m n & g t ; 6 & l t ; / C o l u m n & g t ; & l t ; L a y e d O u t & g t ; t r u e & l t ; / L a y e d O u t & g t ; & l t ; / a : V a l u e & g t ; & l t ; / a : K e y V a l u e O f D i a g r a m O b j e c t K e y a n y T y p e z b w N T n L X & g t ; & l t ; a : K e y V a l u e O f D i a g r a m O b j e c t K e y a n y T y p e z b w N T n L X & g t ; & l t ; a : K e y & g t ; & l t ; K e y & g t ; C o l u m n s \ H e a l t h   D e p a r t m e n t & l t ; / K e y & g t ; & l t ; / a : K e y & g t ; & l t ; a : V a l u e   i : t y p e = " M e a s u r e G r i d N o d e V i e w S t a t e " & g t ; & l t ; C o l u m n & g t ; 7 & l t ; / C o l u m n & g t ; & l t ; L a y e d O u t & g t ; t r u e & l t ; / L a y e d O u t & g t ; & l t ; / a : V a l u e & g t ; & l t ; / a : K e y V a l u e O f D i a g r a m O b j e c t K e y a n y T y p e z b w N T n L X & g t ; & l t ; a : K e y V a l u e O f D i a g r a m O b j e c t K e y a n y T y p e z b w N T n L X & g t ; & l t ; a : K e y & g t ; & l t ; K e y & g t ; C o l u m n s \ R a d i o & l t ; / K e y & g t ; & l t ; / a : K e y & g t ; & l t ; a : V a l u e   i : t y p e = " M e a s u r e G r i d N o d e V i e w S t a t e " & g t ; & l t ; C o l u m n & g t ; 8 & l t ; / C o l u m n & g t ; & l t ; L a y e d O u t & g t ; t r u e & l t ; / L a y e d O u t & g t ; & l t ; / a : V a l u e & g t ; & l t ; / a : K e y V a l u e O f D i a g r a m O b j e c t K e y a n y T y p e z b w N T n L X & g t ; & l t ; a : K e y V a l u e O f D i a g r a m O b j e c t K e y a n y T y p e z b w N T n L X & g t ; & l t ; a : K e y & g t ; & l t ; K e y & g t ; C o l u m n s \ W o r k s i t e & l t ; / K e y & g t ; & l t ; / a : K e y & g t ; & l t ; a : V a l u e   i : t y p e = " M e a s u r e G r i d N o d e V i e w S t a t e " & g t ; & l t ; C o l u m n & g t ; 9 & l t ; / C o l u m n & g t ; & l t ; L a y e d O u t & g t ; t r u e & l t ; / L a y e d O u t & g t ; & l t ; / a : V a l u e & g t ; & l t ; / a : K e y V a l u e O f D i a g r a m O b j e c t K e y a n y T y p e z b w N T n L X & g t ; & l t ; a : K e y V a l u e O f D i a g r a m O b j e c t K e y a n y T y p e z b w N T n L X & g t ; & l t ; a : K e y & g t ; & l t ; K e y & g t ; C o l u m n s \ H o s p i t a l & l t ; / K e y & g t ; & l t ; / a : K e y & g t ; & l t ; a : V a l u e   i : t y p e = " M e a s u r e G r i d N o d e V i e w S t a t e " & g t ; & l t ; C o l u m n & g t ; 1 0 & l t ; / C o l u m n & g t ; & l t ; L a y e d O u t & g t ; t r u e & l t ; / L a y e d O u t & g t ; & l t ; / a : V a l u e & g t ; & l t ; / a : K e y V a l u e O f D i a g r a m O b j e c t K e y a n y T y p e z b w N T n L X & g t ; & l t ; a : K e y V a l u e O f D i a g r a m O b j e c t K e y a n y T y p e z b w N T n L X & g t ; & l t ; a : K e y & g t ; & l t ; K e y & g t ; C o l u m n s \ R e l i g i o u s   o r g a n i z a t i o n & l t ; / K e y & g t ; & l t ; / a : K e y & g t ; & l t ; a : V a l u e   i : t y p e = " M e a s u r e G r i d N o d e V i e w S t a t e " & g t ; & l t ; C o l u m n & g t ; 1 1 & l t ; / C o l u m n & g t ; & l t ; L a y e d O u t & g t ; t r u e & l t ; / L a y e d O u t & g t ; & l t ; / a : V a l u e & g t ; & l t ; / a : K e y V a l u e O f D i a g r a m O b j e c t K e y a n y T y p e z b w N T n L X & g t ; & l t ; a : K e y V a l u e O f D i a g r a m O b j e c t K e y a n y T y p e z b w N T n L X & g t ; & l t ; a : K e y & g t ; & l t ; K e y & g t ; C o l u m n s \ I n t e r n e t & l t ; / K e y & g t ; & l t ; / a : K e y & g t ; & l t ; a : V a l u e   i : t y p e = " M e a s u r e G r i d N o d e V i e w S t a t e " & g t ; & l t ; C o l u m n & g t ; 1 2 & l t ; / C o l u m n & g t ; & l t ; L a y e d O u t & g t ; t r u e & l t ; / L a y e d O u t & g t ; & l t ; / a : V a l u e & g t ; & l t ; / a : K e y V a l u e O f D i a g r a m O b j e c t K e y a n y T y p e z b w N T n L X & g t ; & l t ; a : K e y V a l u e O f D i a g r a m O b j e c t K e y a n y T y p e z b w N T n L X & g t ; & l t ; a : K e y & g t ; & l t ; K e y & g t ; C o l u m n s \ S c h o o l / c o l l e g e & l t ; / K e y & g t ; & l t ; / a : K e y & g t ; & l t ; a : V a l u e   i : t y p e = " M e a s u r e G r i d N o d e V i e w S t a t e " & g t ; & l t ; C o l u m n & g t ; 1 3 & l t ; / C o l u m n & g t ; & l t ; L a y e d O u t & g t ; t r u e & l t ; / L a y e d O u t & g t ; & l t ; / a : V a l u e & g t ; & l t ; / a : K e y V a l u e O f D i a g r a m O b j e c t K e y a n y T y p e z b w N T n L X & g t ; & l t ; a : K e y V a l u e O f D i a g r a m O b j e c t K e y a n y T y p e z b w N T n L X & g t ; & l t ; a : K e y & g t ; & l t ; K e y & g t ; C o l u m n s \ C o l u m n 1 & l t ; / K e y & g t ; & l t ; / a : K e y & g t ; & l t ; a : V a l u e   i : t y p e = " M e a s u r e G r i d N o d e V i e w S t a t e " & g t ; & l t ; C o l u m n & g t ; 1 4 & l t ; / C o l u m n & g t ; & l t ; L a y e d O u t & g t ; t r u e & l t ; / L a y e d O u t & g t ; & l t ; / a : V a l u e & g t ; & l t ; / a : K e y V a l u e O f D i a g r a m O b j e c t K e y a n y T y p e z b w N T n L X & g t ; & l t ; a : K e y V a l u e O f D i a g r a m O b j e c t K e y a n y T y p e z b w N T n L X & g t ; & l t ; a : K e y & g t ; & l t ; K e y & g t ; C o l u m n s \ I   i d e n t i f y   a s : & l t ; / K e y & g t ; & l t ; / a : K e y & g t ; & l t ; a : V a l u e   i : t y p e = " M e a s u r e G r i d N o d e V i e w S t a t e " & g t ; & l t ; C o l u m n & g t ; 1 5 & l t ; / C o l u m n & g t ; & l t ; L a y e d O u t & g t ; t r u e & l t ; / L a y e d O u t & g t ; & l t ; / a : V a l u e & g t ; & l t ; / a : K e y V a l u e O f D i a g r a m O b j e c t K e y a n y T y p e z b w N T n L X & g t ; & l t ; a : K e y V a l u e O f D i a g r a m O b j e c t K e y a n y T y p e z b w N T n L X & g t ; & l t ; a : K e y & g t ; & l t ; K e y & g t ; C o l u m n s \ W h a t   i s   y o u r   a g e ? & l t ; / K e y & g t ; & l t ; / a : K e y & g t ; & l t ; a : V a l u e   i : t y p e = " M e a s u r e G r i d N o d e V i e w S t a t e " & g t ; & l t ; C o l u m n & g t ; 1 6 & l t ; / C o l u m n & g t ; & l t ; L a y e d O u t & g t ; t r u e & l t ; / L a y e d O u t & g t ; & l t ; / a : V a l u e & g t ; & l t ; / a : K e y V a l u e O f D i a g r a m O b j e c t K e y a n y T y p e z b w N T n L X & g t ; & l t ; a : K e y V a l u e O f D i a g r a m O b j e c t K e y a n y T y p e z b w N T n L X & g t ; & l t ; a : K e y & g t ; & l t ; K e y & g t ; C o l u m n s \ C o u n t y   w h e r e   y o u   l i v e : & l t ; / K e y & g t ; & l t ; / a : K e y & g t ; & l t ; a : V a l u e   i : t y p e = " M e a s u r e G r i d N o d e V i e w S t a t e " & g t ; & l t ; C o l u m n & g t ; 1 7 & l t ; / C o l u m n & g t ; & l t ; L a y e d O u t & g t ; t r u e & l t ; / L a y e d O u t & g t ; & l t ; / a : V a l u e & g t ; & l t ; / a : K e y V a l u e O f D i a g r a m O b j e c t K e y a n y T y p e z b w N T n L X & g t ; & l t ; a : K e y V a l u e O f D i a g r a m O b j e c t K e y a n y T y p e z b w N T n L X & g t ; & l t ; a : K e y & g t ; & l t ; K e y & g t ; C o l u m n s \ T o w n   a n d   Z I P   c o d e   w h e r e   y o u   l i v e : & l t ; / K e y & g t ; & l t ; / a : K e y & g t ; & l t ; a : V a l u e   i : t y p e = " M e a s u r e G r i d N o d e V i e w S t a t e " & g t ; & l t ; C o l u m n & g t ; 1 8 & l t ; / C o l u m n & g t ; & l t ; L a y e d O u t & g t ; t r u e & l t ; / L a y e d O u t & g t ; & l t ; / a : V a l u e & g t ; & l t ; / a : K e y V a l u e O f D i a g r a m O b j e c t K e y a n y T y p e z b w N T n L X & g t ; & l t ; a : K e y V a l u e O f D i a g r a m O b j e c t K e y a n y T y p e z b w N T n L X & g t ; & l t ; a : K e y & g t ; & l t ; K e y & g t ; C o l u m n s \ W h a t   r a c e   d o   y o u   c o n s i d e r   y o u r s e l f ? & l t ; / K e y & g t ; & l t ; / a : K e y & g t ; & l t ; a : V a l u e   i : t y p e = " M e a s u r e G r i d N o d e V i e w S t a t e " & g t ; & l t ; C o l u m n & g t ; 1 9 & l t ; / C o l u m n & g t ; & l t ; L a y e d O u t & g t ; t r u e & l t ; / L a y e d O u t & g t ; & l t ; / a : V a l u e & g t ; & l t ; / a : K e y V a l u e O f D i a g r a m O b j e c t K e y a n y T y p e z b w N T n L X & g t ; & l t ; a : K e y V a l u e O f D i a g r a m O b j e c t K e y a n y T y p e z b w N T n L X & g t ; & l t ; a : K e y & g t ; & l t ; K e y & g t ; C o l u m n s \ A r e   y o u   H i s p a n i c   o r   L a t i n o ? & l t ; / K e y & g t ; & l t ; / a : K e y & g t ; & l t ; a : V a l u e   i : t y p e = " M e a s u r e G r i d N o d e V i e w S t a t e " & g t ; & l t ; C o l u m n & g t ; 2 0 & l t ; / C o l u m n & g t ; & l t ; L a y e d O u t & g t ; t r u e & l t ; / L a y e d O u t & g t ; & l t ; / a : V a l u e & g t ; & l t ; / a : K e y V a l u e O f D i a g r a m O b j e c t K e y a n y T y p e z b w N T n L X & g t ; & l t ; a : K e y V a l u e O f D i a g r a m O b j e c t K e y a n y T y p e z b w N T n L X & g t ; & l t ; a : K e y & g t ; & l t ; K e y & g t ; C o l u m n s \ W h a t   l a n g u a g e   d o   y o u   s p e a k   w h e n   y o u   a r e   a t   h o m e   ( s e l e c t   a l l   t h a t   a p p l y ) & l t ; / K e y & g t ; & l t ; / a : K e y & g t ; & l t ; a : V a l u e   i : t y p e = " M e a s u r e G r i d N o d e V i e w S t a t e " & g t ; & l t ; C o l u m n & g t ; 2 1 & l t ; / C o l u m n & g t ; & l t ; L a y e d O u t & g t ; t r u e & l t ; / L a y e d O u t & g t ; & l t ; / a : V a l u e & g t ; & l t ; / a : K e y V a l u e O f D i a g r a m O b j e c t K e y a n y T y p e z b w N T n L X & g t ; & l t ; a : K e y V a l u e O f D i a g r a m O b j e c t K e y a n y T y p e z b w N T n L X & g t ; & l t ; a : K e y & g t ; & l t ; K e y & g t ; C o l u m n s \ W h a t   i s   y o u r   a n n u a l   h o u s e h o l d   i n c o m e   f r o m   a l l   s o u r c e s ? & l t ; / K e y & g t ; & l t ; / a : K e y & g t ; & l t ; a : V a l u e   i : t y p e = " M e a s u r e G r i d N o d e V i e w S t a t e " & g t ; & l t ; C o l u m n & g t ; 2 2 & l t ; / C o l u m n & g t ; & l t ; L a y e d O u t & g t ; t r u e & l t ; / L a y e d O u t & g t ; & l t ; / a : V a l u e & g t ; & l t ; / a : K e y V a l u e O f D i a g r a m O b j e c t K e y a n y T y p e z b w N T n L X & g t ; & l t ; a : K e y V a l u e O f D i a g r a m O b j e c t K e y a n y T y p e z b w N T n L X & g t ; & l t ; a : K e y & g t ; & l t ; K e y & g t ; C o l u m n s \ W h a t   i s   y o u r   h i g h e s t   l e v e l   o f   e d u c a t i o n ? & l t ; / K e y & g t ; & l t ; / a : K e y & g t ; & l t ; a : V a l u e   i : t y p e = " M e a s u r e G r i d N o d e V i e w S t a t e " & g t ; & l t ; C o l u m n & g t ; 2 3 & l t ; / C o l u m n & g t ; & l t ; L a y e d O u t & g t ; t r u e & l t ; / L a y e d O u t & g t ; & l t ; / a : V a l u e & g t ; & l t ; / a : K e y V a l u e O f D i a g r a m O b j e c t K e y a n y T y p e z b w N T n L X & g t ; & l t ; a : K e y V a l u e O f D i a g r a m O b j e c t K e y a n y T y p e z b w N T n L X & g t ; & l t ; a : K e y & g t ; & l t ; K e y & g t ; C o l u m n s \ W h a t   i s   y o u r   c u r r e n t   e m p l o y m e n t   s t a t u s ? & l t ; / K e y & g t ; & l t ; / a : K e y & g t ; & l t ; a : V a l u e   i : t y p e = " M e a s u r e G r i d N o d e V i e w S t a t e " & g t ; & l t ; C o l u m n & g t ; 2 4 & l t ; / C o l u m n & g t ; & l t ; L a y e d O u t & g t ; t r u e & l t ; / L a y e d O u t & g t ; & l t ; / a : V a l u e & g t ; & l t ; / a : K e y V a l u e O f D i a g r a m O b j e c t K e y a n y T y p e z b w N T n L X & g t ; & l t ; a : K e y V a l u e O f D i a g r a m O b j e c t K e y a n y T y p e z b w N T n L X & g t ; & l t ; a : K e y & g t ; & l t ; K e y & g t ; C o l u m n s \ D o   y o u   c u r r e n t l y   h a v e   h e a l t h   i n s u r a n c e ? & l t ; / K e y & g t ; & l t ; / a : K e y & g t ; & l t ; a : V a l u e   i : t y p e = " M e a s u r e G r i d N o d e V i e w S t a t e " & g t ; & l t ; C o l u m n & g t ; 2 5 & l t ; / C o l u m n & g t ; & l t ; L a y e d O u t & g t ; t r u e & l t ; / L a y e d O u t & g t ; & l t ; / a : V a l u e & g t ; & l t ; / a : K e y V a l u e O f D i a g r a m O b j e c t K e y a n y T y p e z b w N T n L X & g t ; & l t ; a : K e y V a l u e O f D i a g r a m O b j e c t K e y a n y T y p e z b w N T n L X & g t ; & l t ; a : K e y & g t ; & l t ; K e y & g t ; C o l u m n s \ D o   y o u   h a v e   a   s m a r t   p h o n e ? & l t ; / K e y & g t ; & l t ; / a : K e y & g t ; & l t ; a : V a l u e   i : t y p e = " M e a s u r e G r i d N o d e V i e w S t a t e " & g t ; & l t ; C o l u m n & g t ; 2 6 & l t ; / C o l u m n & g t ; & l t ; L a y e d O u t & g t ; t r u e & l t ; / L a y e d O u t & g t ; & l t ; / a : V a l u e & g t ; & l t ; / a : K e y V a l u e O f D i a g r a m O b j e c t K e y a n y T y p e z b w N T n L X & g t ; & l t ; a : K e y V a l u e O f D i a g r a m O b j e c t K e y a n y T y p e z b w N T n L X & g t ; & l t ; a : K e y & g t ; & l t ; K e y & g t ; L i n k s \ & a m p ; l t ; C o l u m n s \ S u m   o f   R e s p o n d e n t I D   6 & a m p ; g t ; - & a m p ; l t ; M e a s u r e s \ R e s p o n d e n t I D & a m p ; g t ; & l t ; / K e y & g t ; & l t ; / a : K e y & g t ; & l t ; a : V a l u e   i : t y p e = " M e a s u r e G r i d V i e w S t a t e I D i a g r a m L i n k " / & g t ; & l t ; / a : K e y V a l u e O f D i a g r a m O b j e c t K e y a n y T y p e z b w N T n L X & g t ; & l t ; a : K e y V a l u e O f D i a g r a m O b j e c t K e y a n y T y p e z b w N T n L X & g t ; & l t ; a : K e y & g t ; & l t ; K e y & g t ; L i n k s \ & a m p ; l t ; C o l u m n s \ S u m   o f   R e s p o n d e n t I D   6 & a m p ; g t ; - & a m p ; l t ; M e a s u r e s \ R e s p o n d e n t I D & a m p ; g t ; \ C O L U M N & l t ; / K e y & g t ; & l t ; / a : K e y & g t ; & l t ; a : V a l u e   i : t y p e = " M e a s u r e G r i d V i e w S t a t e I D i a g r a m L i n k E n d p o i n t " / & g t ; & l t ; / a : K e y V a l u e O f D i a g r a m O b j e c t K e y a n y T y p e z b w N T n L X & g t ; & l t ; a : K e y V a l u e O f D i a g r a m O b j e c t K e y a n y T y p e z b w N T n L X & g t ; & l t ; a : K e y & g t ; & l t ; K e y & g t ; L i n k s \ & a m p ; l t ; C o l u m n s \ S u m   o f   R e s p o n d e n t I D   6 & a m p ; g t ; - & a m p ; l t ; M e a s u r e s \ R e s p o n d e n t I D & a m p ; g t ; \ M E A S U R E & l t ; / K e y & g t ; & l t ; / a : K e y & g t ; & l t ; a : V a l u e   i : t y p e = " M e a s u r e G r i d V i e w S t a t e I D i a g r a m L i n k E n d p o i n t " / & g t ; & l t ; / a : K e y V a l u e O f D i a g r a m O b j e c t K e y a n y T y p e z b w N T n L X & g t ; & l t ; a : K e y V a l u e O f D i a g r a m O b j e c t K e y a n y T y p e z b w N T n L X & g t ; & l t ; a : K e y & g t ; & l t ; K e y & g t ; L i n k s \ & a m p ; l t ; C o l u m n s \ C o u n t   o f   R e s p o n d e n t I D   6 & a m p ; g t ; - & a m p ; l t ; M e a s u r e s \ R e s p o n d e n t I D & a m p ; g t ; & l t ; / K e y & g t ; & l t ; / a : K e y & g t ; & l t ; a : V a l u e   i : t y p e = " M e a s u r e G r i d V i e w S t a t e I D i a g r a m L i n k " / & g t ; & l t ; / a : K e y V a l u e O f D i a g r a m O b j e c t K e y a n y T y p e z b w N T n L X & g t ; & l t ; a : K e y V a l u e O f D i a g r a m O b j e c t K e y a n y T y p e z b w N T n L X & g t ; & l t ; a : K e y & g t ; & l t ; K e y & g t ; L i n k s \ & a m p ; l t ; C o l u m n s \ C o u n t   o f   R e s p o n d e n t I D   6 & a m p ; g t ; - & a m p ; l t ; M e a s u r e s \ R e s p o n d e n t I D & a m p ; g t ; \ C O L U M N & l t ; / K e y & g t ; & l t ; / a : K e y & g t ; & l t ; a : V a l u e   i : t y p e = " M e a s u r e G r i d V i e w S t a t e I D i a g r a m L i n k E n d p o i n t " / & g t ; & l t ; / a : K e y V a l u e O f D i a g r a m O b j e c t K e y a n y T y p e z b w N T n L X & g t ; & l t ; a : K e y V a l u e O f D i a g r a m O b j e c t K e y a n y T y p e z b w N T n L X & g t ; & l t ; a : K e y & g t ; & l t ; K e y & g t ; L i n k s \ & a m p ; l t ; C o l u m n s \ C o u n t   o f   R e s p o n d e n t I D   6 & a m p ; g t ; - & a m p ; l t ; M e a s u r e s \ R e s p o n d e n t I D & a m p ; g t ; \ M E A S U R E & l t ; / K e y & g t ; & l t ; / a : K e y & g t ; & l t ; a : V a l u e   i : t y p e = " M e a s u r e G r i d V i e w S t a t e I D i a g r a m L i n k E n d p o i n t " / & g t ; & l t ; / a : K e y V a l u e O f D i a g r a m O b j e c t K e y a n y T y p e z b w N T n L X & g t ; & l t ; a : K e y V a l u e O f D i a g r a m O b j e c t K e y a n y T y p e z b w N T n L X & g t ; & l t ; a : K e y & g t ; & l t ; K e y & g t ; L i n k s \ & a m p ; l t ; C o l u m n s \ S u m   o f   W h a t   i s   y o u r   a g e   6 & a m p ; g t ; - & a m p ; l t ; M e a s u r e s \ W h a t   i s   y o u r   a g e ? & a m p ; g t ; & l t ; / K e y & g t ; & l t ; / a : K e y & g t ; & l t ; a : V a l u e   i : t y p e = " M e a s u r e G r i d V i e w S t a t e I D i a g r a m L i n k " / & g t ; & l t ; / a : K e y V a l u e O f D i a g r a m O b j e c t K e y a n y T y p e z b w N T n L X & g t ; & l t ; a : K e y V a l u e O f D i a g r a m O b j e c t K e y a n y T y p e z b w N T n L X & g t ; & l t ; a : K e y & g t ; & l t ; K e y & g t ; L i n k s \ & a m p ; l t ; C o l u m n s \ S u m   o f   W h a t   i s   y o u r   a g e   6 & a m p ; g t ; - & a m p ; l t ; M e a s u r e s \ W h a t   i s   y o u r   a g e ? & a m p ; g t ; \ C O L U M N & l t ; / K e y & g t ; & l t ; / a : K e y & g t ; & l t ; a : V a l u e   i : t y p e = " M e a s u r e G r i d V i e w S t a t e I D i a g r a m L i n k E n d p o i n t " / & g t ; & l t ; / a : K e y V a l u e O f D i a g r a m O b j e c t K e y a n y T y p e z b w N T n L X & g t ; & l t ; a : K e y V a l u e O f D i a g r a m O b j e c t K e y a n y T y p e z b w N T n L X & g t ; & l t ; a : K e y & g t ; & l t ; K e y & g t ; L i n k s \ & a m p ; l t ; C o l u m n s \ S u m   o f   W h a t   i s   y o u r   a g e   6 & a m p ; g t ; - & a m p ; l t ; M e a s u r e s \ W h a t   i s   y o u r   a g e ? & a m p ; g t ; \ M E A S U R E & l t ; / K e y & g t ; & l t ; / a : K e y & g t ; & l t ; a : V a l u e   i : t y p e = " M e a s u r e G r i d V i e w S t a t e I D i a g r a m L i n k E n d p o i n t " / & g t ; & l t ; / a : K e y V a l u e O f D i a g r a m O b j e c t K e y a n y T y p e z b w N T n L X & g t ; & l t ; a : K e y V a l u e O f D i a g r a m O b j e c t K e y a n y T y p e z b w N T n L X & g t ; & l t ; a : K e y & g t ; & l t ; K e y & g t ; L i n k s \ & a m p ; l t ; C o l u m n s \ A v e r a g e   o f   W h a t   i s   y o u r   a g e   6 & a m p ; g t ; - & a m p ; l t ; M e a s u r e s \ W h a t   i s   y o u r   a g e ? & a m p ; g t ; & l t ; / K e y & g t ; & l t ; / a : K e y & g t ; & l t ; a : V a l u e   i : t y p e = " M e a s u r e G r i d V i e w S t a t e I D i a g r a m L i n k " / & g t ; & l t ; / a : K e y V a l u e O f D i a g r a m O b j e c t K e y a n y T y p e z b w N T n L X & g t ; & l t ; a : K e y V a l u e O f D i a g r a m O b j e c t K e y a n y T y p e z b w N T n L X & g t ; & l t ; a : K e y & g t ; & l t ; K e y & g t ; L i n k s \ & a m p ; l t ; C o l u m n s \ A v e r a g e   o f   W h a t   i s   y o u r   a g e   6 & a m p ; g t ; - & a m p ; l t ; M e a s u r e s \ W h a t   i s   y o u r   a g e ? & a m p ; g t ; \ C O L U M N & l t ; / K e y & g t ; & l t ; / a : K e y & g t ; & l t ; a : V a l u e   i : t y p e = " M e a s u r e G r i d V i e w S t a t e I D i a g r a m L i n k E n d p o i n t " / & g t ; & l t ; / a : K e y V a l u e O f D i a g r a m O b j e c t K e y a n y T y p e z b w N T n L X & g t ; & l t ; a : K e y V a l u e O f D i a g r a m O b j e c t K e y a n y T y p e z b w N T n L X & g t ; & l t ; a : K e y & g t ; & l t ; K e y & g t ; L i n k s \ & a m p ; l t ; C o l u m n s \ A v e r a g e   o f   W h a t   i s   y o u r   a g e   6 & a m p ; g t ; - & a m p ; l t ; M e a s u r e s \ W h a t   i s   y o u r   a g e ? & a m p ; g t ; \ M E A S U R E & l t ; / K e y & g t ; & l t ; / a : K e y & g t ; & l t ; a : V a l u e   i : t y p e = " M e a s u r e G r i d V i e w S t a t e I D i a g r a m L i n k E n d p o i n t " / & g t ; & l t ; / a : K e y V a l u e O f D i a g r a m O b j e c t K e y a n y T y p e z b w N T n L X & g t ; & l t ; a : K e y V a l u e O f D i a g r a m O b j e c t K e y a n y T y p e z b w N T n L X & g t ; & l t ; a : K e y & g t ; & l t ; K e y & g t ; L i n k s \ & a m p ; l t ; C o l u m n s \ C o u n t   o f   D o c t o r h e a l t h   p r o f e s s i o n a l & a m p ; g t ; - & a m p ; l t ; M e a s u r e s \ D o c t o r / h e a l t h   p r o f e s s i o n a l & a m p ; g t ; & l t ; / K e y & g t ; & l t ; / a : K e y & g t ; & l t ; a : V a l u e   i : t y p e = " M e a s u r e G r i d V i e w S t a t e I D i a g r a m L i n k " / & g t ; & l t ; / a : K e y V a l u e O f D i a g r a m O b j e c t K e y a n y T y p e z b w N T n L X & g t ; & l t ; a : K e y V a l u e O f D i a g r a m O b j e c t K e y a n y T y p e z b w N T n L X & g t ; & l t ; a : K e y & g t ; & l t ; K e y & g t ; L i n k s \ & a m p ; l t ; C o l u m n s \ C o u n t   o f   D o c t o r h e a l t h   p r o f e s s i o n a l & a m p ; g t ; - & a m p ; l t ; M e a s u r e s \ D o c t o r / h e a l t h   p r o f e s s i o n a l & a m p ; g t ; \ C O L U M N & l t ; / K e y & g t ; & l t ; / a : K e y & g t ; & l t ; a : V a l u e   i : t y p e = " M e a s u r e G r i d V i e w S t a t e I D i a g r a m L i n k E n d p o i n t " / & g t ; & l t ; / a : K e y V a l u e O f D i a g r a m O b j e c t K e y a n y T y p e z b w N T n L X & g t ; & l t ; a : K e y V a l u e O f D i a g r a m O b j e c t K e y a n y T y p e z b w N T n L X & g t ; & l t ; a : K e y & g t ; & l t ; K e y & g t ; L i n k s \ & a m p ; l t ; C o l u m n s \ C o u n t   o f   D o c t o r h e a l t h   p r o f e s s i o n a l & a m p ; g t ; - & a m p ; l t ; M e a s u r e s \ D o c t o r / h e a l t h   p r o f e s s i o n a l & a m p ; g t ; \ M E A S U R E & l t ; / K e y & g t ; & l t ; / a : K e y & g t ; & l t ; a : V a l u e   i : t y p e = " M e a s u r e G r i d V i e w S t a t e I D i a g r a m L i n k E n d p o i n t " / & g t ; & l t ; / a : K e y V a l u e O f D i a g r a m O b j e c t K e y a n y T y p e z b w N T n L X & g t ; & l t ; a : K e y V a l u e O f D i a g r a m O b j e c t K e y a n y T y p e z b w N T n L X & g t ; & l t ; a : K e y & g t ; & l t ; K e y & g t ; L i n k s \ & a m p ; l t ; C o l u m n s \ C o u n t   o f   F a m i l y   o r   f r i e n d s & a m p ; g t ; - & a m p ; l t ; M e a s u r e s \ F a m i l y   o r   f r i e n d s & a m p ; g t ; & l t ; / K e y & g t ; & l t ; / a : K e y & g t ; & l t ; a : V a l u e   i : t y p e = " M e a s u r e G r i d V i e w S t a t e I D i a g r a m L i n k " / & g t ; & l t ; / a : K e y V a l u e O f D i a g r a m O b j e c t K e y a n y T y p e z b w N T n L X & g t ; & l t ; a : K e y V a l u e O f D i a g r a m O b j e c t K e y a n y T y p e z b w N T n L X & g t ; & l t ; a : K e y & g t ; & l t ; K e y & g t ; L i n k s \ & a m p ; l t ; C o l u m n s \ C o u n t   o f   F a m i l y   o r   f r i e n d s & a m p ; g t ; - & a m p ; l t ; M e a s u r e s \ F a m i l y   o r   f r i e n d s & a m p ; g t ; \ C O L U M N & l t ; / K e y & g t ; & l t ; / a : K e y & g t ; & l t ; a : V a l u e   i : t y p e = " M e a s u r e G r i d V i e w S t a t e I D i a g r a m L i n k E n d p o i n t " / & g t ; & l t ; / a : K e y V a l u e O f D i a g r a m O b j e c t K e y a n y T y p e z b w N T n L X & g t ; & l t ; a : K e y V a l u e O f D i a g r a m O b j e c t K e y a n y T y p e z b w N T n L X & g t ; & l t ; a : K e y & g t ; & l t ; K e y & g t ; L i n k s \ & a m p ; l t ; C o l u m n s \ C o u n t   o f   F a m i l y   o r   f r i e n d s & a m p ; g t ; - & a m p ; l t ; M e a s u r e s \ F a m i l y   o r   f r i e n d s & a m p ; g t ; \ M E A S U R E & l t ; / K e y & g t ; & l t ; / a : K e y & g t ; & l t ; a : V a l u e   i : t y p e = " M e a s u r e G r i d V i e w S t a t e I D i a g r a m L i n k E n d p o i n t " / & g t ; & l t ; / a : K e y V a l u e O f D i a g r a m O b j e c t K e y a n y T y p e z b w N T n L X & g t ; & l t ; a : K e y V a l u e O f D i a g r a m O b j e c t K e y a n y T y p e z b w N T n L X & g t ; & l t ; a : K e y & g t ; & l t ; K e y & g t ; L i n k s \ & a m p ; l t ; C o l u m n s \ C o u n t   o f   H e a l t h   D e p a r t m e n t & a m p ; g t ; - & a m p ; l t ; M e a s u r e s \ H e a l t h   D e p a r t m e n t & a m p ; g t ; & l t ; / K e y & g t ; & l t ; / a : K e y & g t ; & l t ; a : V a l u e   i : t y p e = " M e a s u r e G r i d V i e w S t a t e I D i a g r a m L i n k " / & g t ; & l t ; / a : K e y V a l u e O f D i a g r a m O b j e c t K e y a n y T y p e z b w N T n L X & g t ; & l t ; a : K e y V a l u e O f D i a g r a m O b j e c t K e y a n y T y p e z b w N T n L X & g t ; & l t ; a : K e y & g t ; & l t ; K e y & g t ; L i n k s \ & a m p ; l t ; C o l u m n s \ C o u n t   o f   H e a l t h   D e p a r t m e n t & a m p ; g t ; - & a m p ; l t ; M e a s u r e s \ H e a l t h   D e p a r t m e n t & a m p ; g t ; \ C O L U M N & l t ; / K e y & g t ; & l t ; / a : K e y & g t ; & l t ; a : V a l u e   i : t y p e = " M e a s u r e G r i d V i e w S t a t e I D i a g r a m L i n k E n d p o i n t " / & g t ; & l t ; / a : K e y V a l u e O f D i a g r a m O b j e c t K e y a n y T y p e z b w N T n L X & g t ; & l t ; a : K e y V a l u e O f D i a g r a m O b j e c t K e y a n y T y p e z b w N T n L X & g t ; & l t ; a : K e y & g t ; & l t ; K e y & g t ; L i n k s \ & a m p ; l t ; C o l u m n s \ C o u n t   o f   H e a l t h   D e p a r t m e n t & a m p ; g t ; - & a m p ; l t ; M e a s u r e s \ H e a l t h   D e p a r t m e n t & a m p ; g t ; \ M E A S U R E & l t ; / K e y & g t ; & l t ; / a : K e y & g t ; & l t ; a : V a l u e   i : t y p e = " M e a s u r e G r i d V i e w S t a t e I D i a g r a m L i n k E n d p o i n t " / & g t ; & l t ; / a : K e y V a l u e O f D i a g r a m O b j e c t K e y a n y T y p e z b w N T n L X & g t ; & l t ; a : K e y V a l u e O f D i a g r a m O b j e c t K e y a n y T y p e z b w N T n L X & g t ; & l t ; a : K e y & g t ; & l t ; K e y & g t ; L i n k s \ & a m p ; l t ; C o l u m n s \ C o u n t   o f   H o s p i t a l & a m p ; g t ; - & a m p ; l t ; M e a s u r e s \ H o s p i t a l & a m p ; g t ; & l t ; / K e y & g t ; & l t ; / a : K e y & g t ; & l t ; a : V a l u e   i : t y p e = " M e a s u r e G r i d V i e w S t a t e I D i a g r a m L i n k " / & g t ; & l t ; / a : K e y V a l u e O f D i a g r a m O b j e c t K e y a n y T y p e z b w N T n L X & g t ; & l t ; a : K e y V a l u e O f D i a g r a m O b j e c t K e y a n y T y p e z b w N T n L X & g t ; & l t ; a : K e y & g t ; & l t ; K e y & g t ; L i n k s \ & a m p ; l t ; C o l u m n s \ C o u n t   o f   H o s p i t a l & a m p ; g t ; - & a m p ; l t ; M e a s u r e s \ H o s p i t a l & a m p ; g t ; \ C O L U M N & l t ; / K e y & g t ; & l t ; / a : K e y & g t ; & l t ; a : V a l u e   i : t y p e = " M e a s u r e G r i d V i e w S t a t e I D i a g r a m L i n k E n d p o i n t " / & g t ; & l t ; / a : K e y V a l u e O f D i a g r a m O b j e c t K e y a n y T y p e z b w N T n L X & g t ; & l t ; a : K e y V a l u e O f D i a g r a m O b j e c t K e y a n y T y p e z b w N T n L X & g t ; & l t ; a : K e y & g t ; & l t ; K e y & g t ; L i n k s \ & a m p ; l t ; C o l u m n s \ C o u n t   o f   H o s p i t a l & a m p ; g t ; - & a m p ; l t ; M e a s u r e s \ H o s p i t a l & a m p ; g t ; \ M E A S U R E & l t ; / K e y & g t ; & l t ; / a : K e y & g t ; & l t ; a : V a l u e   i : t y p e = " M e a s u r e G r i d V i e w S t a t e I D i a g r a m L i n k E n d p o i n t " / & g t ; & l t ; / a : K e y V a l u e O f D i a g r a m O b j e c t K e y a n y T y p e z b w N T n L X & g t ; & l t ; a : K e y V a l u e O f D i a g r a m O b j e c t K e y a n y T y p e z b w N T n L X & g t ; & l t ; a : K e y & g t ; & l t ; K e y & g t ; L i n k s \ & a m p ; l t ; C o l u m n s \ C o u n t   o f   I n t e r n e t & a m p ; g t ; - & a m p ; l t ; M e a s u r e s \ I n t e r n e t & a m p ; g t ; & l t ; / K e y & g t ; & l t ; / a : K e y & g t ; & l t ; a : V a l u e   i : t y p e = " M e a s u r e G r i d V i e w S t a t e I D i a g r a m L i n k " / & g t ; & l t ; / a : K e y V a l u e O f D i a g r a m O b j e c t K e y a n y T y p e z b w N T n L X & g t ; & l t ; a : K e y V a l u e O f D i a g r a m O b j e c t K e y a n y T y p e z b w N T n L X & g t ; & l t ; a : K e y & g t ; & l t ; K e y & g t ; L i n k s \ & a m p ; l t ; C o l u m n s \ C o u n t   o f   I n t e r n e t & a m p ; g t ; - & a m p ; l t ; M e a s u r e s \ I n t e r n e t & a m p ; g t ; \ C O L U M N & l t ; / K e y & g t ; & l t ; / a : K e y & g t ; & l t ; a : V a l u e   i : t y p e = " M e a s u r e G r i d V i e w S t a t e I D i a g r a m L i n k E n d p o i n t " / & g t ; & l t ; / a : K e y V a l u e O f D i a g r a m O b j e c t K e y a n y T y p e z b w N T n L X & g t ; & l t ; a : K e y V a l u e O f D i a g r a m O b j e c t K e y a n y T y p e z b w N T n L X & g t ; & l t ; a : K e y & g t ; & l t ; K e y & g t ; L i n k s \ & a m p ; l t ; C o l u m n s \ C o u n t   o f   I n t e r n e t & a m p ; g t ; - & a m p ; l t ; M e a s u r e s \ I n t e r n e t & a m p ; g t ; \ M E A S U R E & l t ; / K e y & g t ; & l t ; / a : K e y & g t ; & l t ; a : V a l u e   i : t y p e = " M e a s u r e G r i d V i e w S t a t e I D i a g r a m L i n k E n d p o i n t " / & g t ; & l t ; / a : K e y V a l u e O f D i a g r a m O b j e c t K e y a n y T y p e z b w N T n L X & g t ; & l t ; a : K e y V a l u e O f D i a g r a m O b j e c t K e y a n y T y p e z b w N T n L X & g t ; & l t ; a : K e y & g t ; & l t ; K e y & g t ; L i n k s \ & a m p ; l t ; C o l u m n s \ C o u n t   o f   L i b r a r y & a m p ; g t ; - & a m p ; l t ; M e a s u r e s \ L i b r a r y & a m p ; g t ; & l t ; / K e y & g t ; & l t ; / a : K e y & g t ; & l t ; a : V a l u e   i : t y p e = " M e a s u r e G r i d V i e w S t a t e I D i a g r a m L i n k " / & g t ; & l t ; / a : K e y V a l u e O f D i a g r a m O b j e c t K e y a n y T y p e z b w N T n L X & g t ; & l t ; a : K e y V a l u e O f D i a g r a m O b j e c t K e y a n y T y p e z b w N T n L X & g t ; & l t ; a : K e y & g t ; & l t ; K e y & g t ; L i n k s \ & a m p ; l t ; C o l u m n s \ C o u n t   o f   L i b r a r y & a m p ; g t ; - & a m p ; l t ; M e a s u r e s \ L i b r a r y & a m p ; g t ; \ C O L U M N & l t ; / K e y & g t ; & l t ; / a : K e y & g t ; & l t ; a : V a l u e   i : t y p e = " M e a s u r e G r i d V i e w S t a t e I D i a g r a m L i n k E n d p o i n t " / & g t ; & l t ; / a : K e y V a l u e O f D i a g r a m O b j e c t K e y a n y T y p e z b w N T n L X & g t ; & l t ; a : K e y V a l u e O f D i a g r a m O b j e c t K e y a n y T y p e z b w N T n L X & g t ; & l t ; a : K e y & g t ; & l t ; K e y & g t ; L i n k s \ & a m p ; l t ; C o l u m n s \ C o u n t   o f   L i b r a r y & a m p ; g t ; - & a m p ; l t ; M e a s u r e s \ L i b r a r y & a m p ; g t ; \ M E A S U R E & l t ; / K e y & g t ; & l t ; / a : K e y & g t ; & l t ; a : V a l u e   i : t y p e = " M e a s u r e G r i d V i e w S t a t e I D i a g r a m L i n k E n d p o i n t " / & g t ; & l t ; / a : K e y V a l u e O f D i a g r a m O b j e c t K e y a n y T y p e z b w N T n L X & g t ; & l t ; a : K e y V a l u e O f D i a g r a m O b j e c t K e y a n y T y p e z b w N T n L X & g t ; & l t ; a : K e y & g t ; & l t ; K e y & g t ; L i n k s \ & a m p ; l t ; C o l u m n s \ C o u n t   o f   N e w s p a p e r m a g a z i n e s & a m p ; g t ; - & a m p ; l t ; M e a s u r e s \ N e w s p a p e r / m a g a z i n e s & a m p ; g t ; & l t ; / K e y & g t ; & l t ; / a : K e y & g t ; & l t ; a : V a l u e   i : t y p e = " M e a s u r e G r i d V i e w S t a t e I D i a g r a m L i n k " / & g t ; & l t ; / a : K e y V a l u e O f D i a g r a m O b j e c t K e y a n y T y p e z b w N T n L X & g t ; & l t ; a : K e y V a l u e O f D i a g r a m O b j e c t K e y a n y T y p e z b w N T n L X & g t ; & l t ; a : K e y & g t ; & l t ; K e y & g t ; L i n k s \ & a m p ; l t ; C o l u m n s \ C o u n t   o f   N e w s p a p e r m a g a z i n e s & a m p ; g t ; - & a m p ; l t ; M e a s u r e s \ N e w s p a p e r / m a g a z i n e s & a m p ; g t ; \ C O L U M N & l t ; / K e y & g t ; & l t ; / a : K e y & g t ; & l t ; a : V a l u e   i : t y p e = " M e a s u r e G r i d V i e w S t a t e I D i a g r a m L i n k E n d p o i n t " / & g t ; & l t ; / a : K e y V a l u e O f D i a g r a m O b j e c t K e y a n y T y p e z b w N T n L X & g t ; & l t ; a : K e y V a l u e O f D i a g r a m O b j e c t K e y a n y T y p e z b w N T n L X & g t ; & l t ; a : K e y & g t ; & l t ; K e y & g t ; L i n k s \ & a m p ; l t ; C o l u m n s \ C o u n t   o f   N e w s p a p e r m a g a z i n e s & a m p ; g t ; - & a m p ; l t ; M e a s u r e s \ N e w s p a p e r / m a g a z i n e s & a m p ; g t ; \ M E A S U R E & l t ; / K e y & g t ; & l t ; / a : K e y & g t ; & l t ; a : V a l u e   i : t y p e = " M e a s u r e G r i d V i e w S t a t e I D i a g r a m L i n k E n d p o i n t " / & g t ; & l t ; / a : K e y V a l u e O f D i a g r a m O b j e c t K e y a n y T y p e z b w N T n L X & g t ; & l t ; a : K e y V a l u e O f D i a g r a m O b j e c t K e y a n y T y p e z b w N T n L X & g t ; & l t ; a : K e y & g t ; & l t ; K e y & g t ; L i n k s \ & a m p ; l t ; C o l u m n s \ C o u n t   o f   R a d i o & a m p ; g t ; - & a m p ; l t ; M e a s u r e s \ R a d i o & a m p ; g t ; & l t ; / K e y & g t ; & l t ; / a : K e y & g t ; & l t ; a : V a l u e   i : t y p e = " M e a s u r e G r i d V i e w S t a t e I D i a g r a m L i n k " / & g t ; & l t ; / a : K e y V a l u e O f D i a g r a m O b j e c t K e y a n y T y p e z b w N T n L X & g t ; & l t ; a : K e y V a l u e O f D i a g r a m O b j e c t K e y a n y T y p e z b w N T n L X & g t ; & l t ; a : K e y & g t ; & l t ; K e y & g t ; L i n k s \ & a m p ; l t ; C o l u m n s \ C o u n t   o f   R a d i o & a m p ; g t ; - & a m p ; l t ; M e a s u r e s \ R a d i o & a m p ; g t ; \ C O L U M N & l t ; / K e y & g t ; & l t ; / a : K e y & g t ; & l t ; a : V a l u e   i : t y p e = " M e a s u r e G r i d V i e w S t a t e I D i a g r a m L i n k E n d p o i n t " / & g t ; & l t ; / a : K e y V a l u e O f D i a g r a m O b j e c t K e y a n y T y p e z b w N T n L X & g t ; & l t ; a : K e y V a l u e O f D i a g r a m O b j e c t K e y a n y T y p e z b w N T n L X & g t ; & l t ; a : K e y & g t ; & l t ; K e y & g t ; L i n k s \ & a m p ; l t ; C o l u m n s \ C o u n t   o f   R a d i o & a m p ; g t ; - & a m p ; l t ; M e a s u r e s \ R a d i o & a m p ; g t ; \ M E A S U R E & l t ; / K e y & g t ; & l t ; / a : K e y & g t ; & l t ; a : V a l u e   i : t y p e = " M e a s u r e G r i d V i e w S t a t e I D i a g r a m L i n k E n d p o i n t " / & g t ; & l t ; / a : K e y V a l u e O f D i a g r a m O b j e c t K e y a n y T y p e z b w N T n L X & g t ; & l t ; a : K e y V a l u e O f D i a g r a m O b j e c t K e y a n y T y p e z b w N T n L X & g t ; & l t ; a : K e y & g t ; & l t ; K e y & g t ; L i n k s \ & a m p ; l t ; C o l u m n s \ C o u n t   o f   R e l i g i o u s   o r g a n i z a t i o n & a m p ; g t ; - & a m p ; l t ; M e a s u r e s \ R e l i g i o u s   o r g a n i z a t i o n & a m p ; g t ; & l t ; / K e y & g t ; & l t ; / a : K e y & g t ; & l t ; a : V a l u e   i : t y p e = " M e a s u r e G r i d V i e w S t a t e I D i a g r a m L i n k " / & g t ; & l t ; / a : K e y V a l u e O f D i a g r a m O b j e c t K e y a n y T y p e z b w N T n L X & g t ; & l t ; a : K e y V a l u e O f D i a g r a m O b j e c t K e y a n y T y p e z b w N T n L X & g t ; & l t ; a : K e y & g t ; & l t ; K e y & g t ; L i n k s \ & a m p ; l t ; C o l u m n s \ C o u n t   o f   R e l i g i o u s   o r g a n i z a t i o n & a m p ; g t ; - & a m p ; l t ; M e a s u r e s \ R e l i g i o u s   o r g a n i z a t i o n & a m p ; g t ; \ C O L U M N & l t ; / K e y & g t ; & l t ; / a : K e y & g t ; & l t ; a : V a l u e   i : t y p e = " M e a s u r e G r i d V i e w S t a t e I D i a g r a m L i n k E n d p o i n t " / & g t ; & l t ; / a : K e y V a l u e O f D i a g r a m O b j e c t K e y a n y T y p e z b w N T n L X & g t ; & l t ; a : K e y V a l u e O f D i a g r a m O b j e c t K e y a n y T y p e z b w N T n L X & g t ; & l t ; a : K e y & g t ; & l t ; K e y & g t ; L i n k s \ & a m p ; l t ; C o l u m n s \ C o u n t   o f   R e l i g i o u s   o r g a n i z a t i o n & a m p ; g t ; - & a m p ; l t ; M e a s u r e s \ R e l i g i o u s   o r g a n i z a t i o n & a m p ; g t ; \ M E A S U R E & l t ; / K e y & g t ; & l t ; / a : K e y & g t ; & l t ; a : V a l u e   i : t y p e = " M e a s u r e G r i d V i e w S t a t e I D i a g r a m L i n k E n d p o i n t " / & g t ; & l t ; / a : K e y V a l u e O f D i a g r a m O b j e c t K e y a n y T y p e z b w N T n L X & g t ; & l t ; a : K e y V a l u e O f D i a g r a m O b j e c t K e y a n y T y p e z b w N T n L X & g t ; & l t ; a : K e y & g t ; & l t ; K e y & g t ; L i n k s \ & a m p ; l t ; C o l u m n s \ C o u n t   o f   S c h o o l c o l l e g e & a m p ; g t ; - & a m p ; l t ; M e a s u r e s \ S c h o o l / c o l l e g e & a m p ; g t ; & l t ; / K e y & g t ; & l t ; / a : K e y & g t ; & l t ; a : V a l u e   i : t y p e = " M e a s u r e G r i d V i e w S t a t e I D i a g r a m L i n k " / & g t ; & l t ; / a : K e y V a l u e O f D i a g r a m O b j e c t K e y a n y T y p e z b w N T n L X & g t ; & l t ; a : K e y V a l u e O f D i a g r a m O b j e c t K e y a n y T y p e z b w N T n L X & g t ; & l t ; a : K e y & g t ; & l t ; K e y & g t ; L i n k s \ & a m p ; l t ; C o l u m n s \ C o u n t   o f   S c h o o l c o l l e g e & a m p ; g t ; - & a m p ; l t ; M e a s u r e s \ S c h o o l / c o l l e g e & a m p ; g t ; \ C O L U M N & l t ; / K e y & g t ; & l t ; / a : K e y & g t ; & l t ; a : V a l u e   i : t y p e = " M e a s u r e G r i d V i e w S t a t e I D i a g r a m L i n k E n d p o i n t " / & g t ; & l t ; / a : K e y V a l u e O f D i a g r a m O b j e c t K e y a n y T y p e z b w N T n L X & g t ; & l t ; a : K e y V a l u e O f D i a g r a m O b j e c t K e y a n y T y p e z b w N T n L X & g t ; & l t ; a : K e y & g t ; & l t ; K e y & g t ; L i n k s \ & a m p ; l t ; C o l u m n s \ C o u n t   o f   S c h o o l c o l l e g e & a m p ; g t ; - & a m p ; l t ; M e a s u r e s \ S c h o o l / c o l l e g e & a m p ; g t ; \ M E A S U R E & l t ; / K e y & g t ; & l t ; / a : K e y & g t ; & l t ; a : V a l u e   i : t y p e = " M e a s u r e G r i d V i e w S t a t e I D i a g r a m L i n k E n d p o i n t " / & g t ; & l t ; / a : K e y V a l u e O f D i a g r a m O b j e c t K e y a n y T y p e z b w N T n L X & g t ; & l t ; a : K e y V a l u e O f D i a g r a m O b j e c t K e y a n y T y p e z b w N T n L X & g t ; & l t ; a : K e y & g t ; & l t ; K e y & g t ; L i n k s \ & a m p ; l t ; C o l u m n s \ C o u n t   o f   S o c i a l   M e d i a   ( F a c e b o o k   T w i t t e r   e t c ) & a m p ; g t ; - & a m p ; l t ; M e a s u r e s \ S o c i a l   M e d i a   ( F a c e b o o k ,   T w i t t e r ,   e t c . ) & a m p ; g t ; & l t ; / K e y & g t ; & l t ; / a : K e y & g t ; & l t ; a : V a l u e   i : t y p e = " M e a s u r e G r i d V i e w S t a t e I D i a g r a m L i n k " / & g t ; & l t ; / a : K e y V a l u e O f D i a g r a m O b j e c t K e y a n y T y p e z b w N T n L X & g t ; & l t ; a : K e y V a l u e O f D i a g r a m O b j e c t K e y a n y T y p e z b w N T n L X & g t ; & l t ; a : K e y & g t ; & l t ; K e y & g t ; L i n k s \ & a m p ; l t ; C o l u m n s \ C o u n t   o f   S o c i a l   M e d i a   ( F a c e b o o k   T w i t t e r   e t c ) & a m p ; g t ; - & a m p ; l t ; M e a s u r e s \ S o c i a l   M e d i a   ( F a c e b o o k ,   T w i t t e r ,   e t c . ) & a m p ; g t ; \ C O L U M N & l t ; / K e y & g t ; & l t ; / a : K e y & g t ; & l t ; a : V a l u e   i : t y p e = " M e a s u r e G r i d V i e w S t a t e I D i a g r a m L i n k E n d p o i n t " / & g t ; & l t ; / a : K e y V a l u e O f D i a g r a m O b j e c t K e y a n y T y p e z b w N T n L X & g t ; & l t ; a : K e y V a l u e O f D i a g r a m O b j e c t K e y a n y T y p e z b w N T n L X & g t ; & l t ; a : K e y & g t ; & l t ; K e y & g t ; L i n k s \ & a m p ; l t ; C o l u m n s \ C o u n t   o f   S o c i a l   M e d i a   ( F a c e b o o k   T w i t t e r   e t c ) & a m p ; g t ; - & a m p ; l t ; M e a s u r e s \ S o c i a l   M e d i a   ( F a c e b o o k ,   T w i t t e r ,   e t c . ) & a m p ; g t ; \ M E A S U R E & l t ; / K e y & g t ; & l t ; / a : K e y & g t ; & l t ; a : V a l u e   i : t y p e = " M e a s u r e G r i d V i e w S t a t e I D i a g r a m L i n k E n d p o i n t " / & g t ; & l t ; / a : K e y V a l u e O f D i a g r a m O b j e c t K e y a n y T y p e z b w N T n L X & g t ; & l t ; a : K e y V a l u e O f D i a g r a m O b j e c t K e y a n y T y p e z b w N T n L X & g t ; & l t ; a : K e y & g t ; & l t ; K e y & g t ; L i n k s \ & a m p ; l t ; C o l u m n s \ C o u n t   o f   T e l e v i s i o n & a m p ; g t ; - & a m p ; l t ; M e a s u r e s \ T e l e v i s i o n & a m p ; g t ; & l t ; / K e y & g t ; & l t ; / a : K e y & g t ; & l t ; a : V a l u e   i : t y p e = " M e a s u r e G r i d V i e w S t a t e I D i a g r a m L i n k " / & g t ; & l t ; / a : K e y V a l u e O f D i a g r a m O b j e c t K e y a n y T y p e z b w N T n L X & g t ; & l t ; a : K e y V a l u e O f D i a g r a m O b j e c t K e y a n y T y p e z b w N T n L X & g t ; & l t ; a : K e y & g t ; & l t ; K e y & g t ; L i n k s \ & a m p ; l t ; C o l u m n s \ C o u n t   o f   T e l e v i s i o n & a m p ; g t ; - & a m p ; l t ; M e a s u r e s \ T e l e v i s i o n & a m p ; g t ; \ C O L U M N & l t ; / K e y & g t ; & l t ; / a : K e y & g t ; & l t ; a : V a l u e   i : t y p e = " M e a s u r e G r i d V i e w S t a t e I D i a g r a m L i n k E n d p o i n t " / & g t ; & l t ; / a : K e y V a l u e O f D i a g r a m O b j e c t K e y a n y T y p e z b w N T n L X & g t ; & l t ; a : K e y V a l u e O f D i a g r a m O b j e c t K e y a n y T y p e z b w N T n L X & g t ; & l t ; a : K e y & g t ; & l t ; K e y & g t ; L i n k s \ & a m p ; l t ; C o l u m n s \ C o u n t   o f   T e l e v i s i o n & a m p ; g t ; - & a m p ; l t ; M e a s u r e s \ T e l e v i s i o n & a m p ; g t ; \ M E A S U R E & l t ; / K e y & g t ; & l t ; / a : K e y & g t ; & l t ; a : V a l u e   i : t y p e = " M e a s u r e G r i d V i e w S t a t e I D i a g r a m L i n k E n d p o i n t " / & g t ; & l t ; / a : K e y V a l u e O f D i a g r a m O b j e c t K e y a n y T y p e z b w N T n L X & g t ; & l t ; a : K e y V a l u e O f D i a g r a m O b j e c t K e y a n y T y p e z b w N T n L X & g t ; & l t ; a : K e y & g t ; & l t ; K e y & g t ; L i n k s \ & a m p ; l t ; C o l u m n s \ C o u n t   o f   W o r k s i t e & a m p ; g t ; - & a m p ; l t ; M e a s u r e s \ W o r k s i t e & a m p ; g t ; & l t ; / K e y & g t ; & l t ; / a : K e y & g t ; & l t ; a : V a l u e   i : t y p e = " M e a s u r e G r i d V i e w S t a t e I D i a g r a m L i n k " / & g t ; & l t ; / a : K e y V a l u e O f D i a g r a m O b j e c t K e y a n y T y p e z b w N T n L X & g t ; & l t ; a : K e y V a l u e O f D i a g r a m O b j e c t K e y a n y T y p e z b w N T n L X & g t ; & l t ; a : K e y & g t ; & l t ; K e y & g t ; L i n k s \ & a m p ; l t ; C o l u m n s \ C o u n t   o f   W o r k s i t e & a m p ; g t ; - & a m p ; l t ; M e a s u r e s \ W o r k s i t e & a m p ; g t ; \ C O L U M N & l t ; / K e y & g t ; & l t ; / a : K e y & g t ; & l t ; a : V a l u e   i : t y p e = " M e a s u r e G r i d V i e w S t a t e I D i a g r a m L i n k E n d p o i n t " / & g t ; & l t ; / a : K e y V a l u e O f D i a g r a m O b j e c t K e y a n y T y p e z b w N T n L X & g t ; & l t ; a : K e y V a l u e O f D i a g r a m O b j e c t K e y a n y T y p e z b w N T n L X & g t ; & l t ; a : K e y & g t ; & l t ; K e y & g t ; L i n k s \ & a m p ; l t ; C o l u m n s \ C o u n t   o f   W o r k s i t e & a m p ; g t ; - & a m p ; l t ; M e a s u r e s \ W o r k s i t e & a m p ; g t ; \ M E A S U R E & l t ; / K e y & g t ; & l t ; / a : K e y & g t ; & l t ; a : V a l u e   i : t y p e = " M e a s u r e G r i d V i e w S t a t e I D i a g r a m L i n k E n d p o i n t " / & g t ; & l t ; / a : K e y V a l u e O f D i a g r a m O b j e c t K e y a n y T y p e z b w N T n L X & g t ; & l t ; / V i e w S t a t e s & g t ; & l t ; / D i a g r a m M a n a g e r . S e r i a l i z a b l e D i a g r a m & g t ; & l t ; / A r r a y O f D i a g r a m M a n a g e r . S e r i a l i z a b l e D i a g r a m & g t ; < / C u s t o m C o n t e n t > < / G e m i n i > 
</file>

<file path=customXml/item19.xml>��< ? x m l   v e r s i o n = " 1 . 0 "   e n c o d i n g = " U T F - 1 6 " ? > < G e m i n i   x m l n s = " h t t p : / / g e m i n i / p i v o t c u s t o m i z a t i o n / 2 c d 1 1 0 2 5 - 5 4 0 c - 4 b 6 4 - b 7 f 1 - 7 1 7 3 f b 7 8 5 b a 5 " > < C u s t o m C o n t e n t > < ! [ C D A T A [ < ? x m l   v e r s i o n = " 1 . 0 "   e n c o d i n g = " u t f - 1 6 " ? > < S e t t i n g s > < H S l i c e r s S h a p e > 0 ; 0 ; 0 ; 0 < / H S l i c e r s S h a p e > < V S l i c e r s S h a p e > 0 ; 0 ; 0 ; 0 < / V S l i c e r s S h a p e > < S l i c e r S h e e t N a m e > P T   Q 1 < / S l i c e r S h e e t N a m e > < S A H o s t H a s h > 1 0 4 6 7 0 4 7 3 6 < / S A H o s t H a s h > < G e m i n i F i e l d L i s t V i s i b l e > T r u e < / G e m i n i F i e l d L i s t V i s i b l e > < / S e t t i n g s > ] ] > < / C u s t o m C o n t e n t > < / G e m i n i > 
</file>

<file path=customXml/item2.xml>��< ? x m l   v e r s i o n = " 1 . 0 "   e n c o d i n g = " U T F - 1 6 " ? > < G e m i n i   x m l n s = " h t t p : / / g e m i n i / p i v o t c u s t o m i z a t i o n / 0 5 d 7 e c 9 f - 3 4 1 c - 4 e d a - 8 0 3 5 - d 0 b 2 d 5 8 8 0 7 4 3 " > < C u s t o m C o n t e n t > < ! [ C D A T A [ < ? x m l   v e r s i o n = " 1 . 0 "   e n c o d i n g = " u t f - 1 6 " ? > < S e t t i n g s > < H S l i c e r s S h a p e > 0 ; 0 ; 0 ; 0 < / H S l i c e r s S h a p e > < V S l i c e r s S h a p e > 0 ; 0 ; 0 ; 0 < / V S l i c e r s S h a p e > < S l i c e r S h e e t N a m e > P T   Q 1 < / S l i c e r S h e e t N a m e > < S A H o s t H a s h > 1 3 1 1 1 8 9 9 3 2 < / S A H o s t H a s h > < G e m i n i F i e l d L i s t V i s i b l e > T r u e < / G e m i n i F i e l d L i s t V i s i b l e > < / S e t t i n g s > ] ] > < / C u s t o m C o n t e n t > < / G e m i n i > 
</file>

<file path=customXml/item2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d 9 0 2 2 5 7 8 - b 2 0 9 - 4 9 0 4 - b d d e - 1 9 f a b e e 9 b 9 7 e & l t ; / K e y & g t ; & l t ; V a l u e   x m l n s : a = " h t t p : / / s c h e m a s . d a t a c o n t r a c t . o r g / 2 0 0 4 / 0 7 / M i c r o s o f t . A n a l y s i s S e r v i c e s . C o m m o n " & g t ; & l t ; a : H a s F o c u s & g t ; t r u e & l t ; / a : H a s F o c u s & g t ; & l t ; a : S i z e A t D p i 9 6 & g t ; 1 5 3 & l t ; / a : S i z e A t D p i 9 6 & g t ; & l t ; a : V i s i b l e & g t ; t r u e & l t ; / a : V i s i b l e & g t ; & l t ; / V a l u e & g t ; & l t ; / K e y V a l u e O f s t r i n g S a n d b o x E d i t o r . M e a s u r e G r i d S t a t e S c d E 3 5 R y & g t ; & l t ; K e y V a l u e O f s t r i n g S a n d b o x E d i t o r . M e a s u r e G r i d S t a t e S c d E 3 5 R y & g t ; & l t ; K e y & g t ; T a b l e 2 - a d f a 4 a 9 8 - 9 0 b 2 - 4 a 7 6 - b 1 3 2 - 4 f b 2 e 3 5 9 c a a 5 & l t ; / K e y & g t ; & l t ; V a l u e   x m l n s : a = " h t t p : / / s c h e m a s . d a t a c o n t r a c t . o r g / 2 0 0 4 / 0 7 / M i c r o s o f t . A n a l y s i s S e r v i c e s . C o m m o n " & g t ; & l t ; a : H a s F o c u s & g t ; t r u e & l t ; / a : H a s F o c u s & g t ; & l t ; a : S i z e A t D p i 9 6 & g t ; 9 8 & l t ; / a : S i z e A t D p i 9 6 & g t ; & l t ; a : V i s i b l e & g t ; t r u e & l t ; / a : V i s i b l e & g t ; & l t ; / V a l u e & g t ; & l t ; / K e y V a l u e O f s t r i n g S a n d b o x E d i t o r . M e a s u r e G r i d S t a t e S c d E 3 5 R y & g t ; & l t ; K e y V a l u e O f s t r i n g S a n d b o x E d i t o r . M e a s u r e G r i d S t a t e S c d E 3 5 R y & g t ; & l t ; K e y & g t ; T a b l e 7 - c 8 f 2 3 3 1 4 - d 5 e c - 4 1 e 0 - a 3 2 4 - 6 f 6 0 1 7 7 d 2 b c e & l t ; / K e y & g t ; & l t ; V a l u e   x m l n s : a = " h t t p : / / s c h e m a s . d a t a c o n t r a c t . o r g / 2 0 0 4 / 0 7 / M i c r o s o f t . A n a l y s i s S e r v i c e s . C o m m o n " & g t ; & l t ; a : H a s F o c u s & g t ; t r u e & l t ; / a : H a s F o c u s & g t ; & l t ; a : S i z e A t D p i 9 6 & g t ; 9 9 & l t ; / a : S i z e A t D p i 9 6 & g t ; & l t ; a : V i s i b l e & g t ; t r u e & l t ; / a : V i s i b l e & g t ; & l t ; / V a l u e & g t ; & l t ; / K e y V a l u e O f s t r i n g S a n d b o x E d i t o r . M e a s u r e G r i d S t a t e S c d E 3 5 R y & g t ; & l t ; K e y V a l u e O f s t r i n g S a n d b o x E d i t o r . M e a s u r e G r i d S t a t e S c d E 3 5 R y & g t ; & l t ; K e y & g t ; T a b l e 4 - b b 4 5 c 7 8 5 - 5 e c 7 - 4 a c 8 - a 0 c f - b a 9 5 a 9 5 5 3 8 3 0 & l t ; / K e y & g t ; & l t ; V a l u e   x m l n s : a = " h t t p : / / s c h e m a s . d a t a c o n t r a c t . o r g / 2 0 0 4 / 0 7 / M i c r o s o f t . A n a l y s i s S e r v i c e s . C o m m o n " & g t ; & l t ; a : H a s F o c u s & g t ; t r u e & l t ; / a : H a s F o c u s & g t ; & l t ; a : S i z e A t D p i 9 6 & g t ; 9 7 & l t ; / a : S i z e A t D p i 9 6 & g t ; & l t ; a : V i s i b l e & g t ; t r u e & l t ; / a : V i s i b l e & g t ; & l t ; / V a l u e & g t ; & l t ; / K e y V a l u e O f s t r i n g S a n d b o x E d i t o r . M e a s u r e G r i d S t a t e S c d E 3 5 R y & g t ; & l t ; K e y V a l u e O f s t r i n g S a n d b o x E d i t o r . M e a s u r e G r i d S t a t e S c d E 3 5 R y & g t ; & l t ; K e y & g t ; T a b l e 1 0 - 0 0 a f 9 1 0 e - a 6 e 6 - 4 d 8 2 - 8 d 2 5 - 2 8 8 e f a 9 e 3 d 0 2 & l t ; / K e y & g t ; & l t ; V a l u e   x m l n s : a = " h t t p : / / s c h e m a s . d a t a c o n t r a c t . o r g / 2 0 0 4 / 0 7 / M i c r o s o f t . A n a l y s i s S e r v i c e s . C o m m o n " & g t ; & l t ; a : H a s F o c u s & g t ; t r u e & l t ; / a : H a s F o c u s & g t ; & l t ; a : S i z e A t D p i 9 6 & g t ; 9 7 & l t ; / a : S i z e A t D p i 9 6 & g t ; & l t ; a : V i s i b l e & g t ; t r u e & l t ; / a : V i s i b l e & g t ; & l t ; / V a l u e & g t ; & l t ; / K e y V a l u e O f s t r i n g S a n d b o x E d i t o r . M e a s u r e G r i d S t a t e S c d E 3 5 R y & g t ; & l t ; K e y V a l u e O f s t r i n g S a n d b o x E d i t o r . M e a s u r e G r i d S t a t e S c d E 3 5 R y & g t ; & l t ; K e y & g t ; T a b l e 5 - d 0 c 9 a f c 6 - c 0 9 8 - 4 0 3 4 - 8 2 a 6 - 9 9 5 f b 8 2 f 1 b d a & l t ; / K e y & g t ; & l t ; V a l u e   x m l n s : a = " h t t p : / / s c h e m a s . d a t a c o n t r a c t . o r g / 2 0 0 4 / 0 7 / M i c r o s o f t . A n a l y s i s S e r v i c e s . C o m m o n " & g t ; & l t ; a : H a s F o c u s & g t ; t r u e & l t ; / a : H a s F o c u s & g t ; & l t ; a : S i z e A t D p i 9 6 & g t ; 1 0 4 & l t ; / a : S i z e A t D p i 9 6 & g t ; & l t ; a : V i s i b l e & g t ; t r u e & l t ; / a : V i s i b l e & g t ; & l t ; / V a l u e & g t ; & l t ; / K e y V a l u e O f s t r i n g S a n d b o x E d i t o r . M e a s u r e G r i d S t a t e S c d E 3 5 R y & g t ; & l t ; / A r r a y O f K e y V a l u e O f s t r i n g S a n d b o x E d i t o r . M e a s u r e G r i d S t a t e S c d E 3 5 R y & g t ; < / C u s t o m C o n t e n t > < / G e m i n i > 
</file>

<file path=customXml/item21.xml>��< ? x m l   v e r s i o n = " 1 . 0 "   e n c o d i n g = " U T F - 1 6 " ? > < G e m i n i   x m l n s = " h t t p : / / g e m i n i / p i v o t c u s t o m i z a t i o n / T a b l e C o u n t I n S a n d b o x " > < C u s t o m C o n t e n t > 6 < / C u s t o m C o n t e n t > < / G e m i n i > 
</file>

<file path=customXml/item22.xml>��< ? x m l   v e r s i o n = " 1 . 0 "   e n c o d i n g = " U T F - 1 6 " ? > < G e m i n i   x m l n s = " h t t p : / / g e m i n i / p i v o t c u s t o m i z a t i o n / T a b l e X M L _ T a b l e 1 " > < C u s t o m C o n t e n t > & l t ; T a b l e W i d g e t G r i d S e r i a l i z a t i o n   x m l n s : x s d = " h t t p : / / w w w . w 3 . o r g / 2 0 0 1 / X M L S c h e m a "   x m l n s : x s i = " h t t p : / / w w w . w 3 . o r g / 2 0 0 1 / X M L S c h e m a - i n s t a n c e " & g t ; & l t ; C o l u m n S u g g e s t e d T y p e & g t ; & l t ; i t e m & g t ; & l t ; k e y & g t ; & l t ; s t r i n g & g t ; R e s p o n d e n t I D & l t ; / s t r i n g & g t ; & l t ; / k e y & g t ; & l t ; v a l u e & g t ; & l t ; s t r i n g & g t ; B i g I n t & l t ; / s t r i n g & g t ; & l t ; / v a l u e & g t ; & l t ; / i t e m & g t ; & l t ; i t e m & g t ; & l t ; k e y & g t ; & l t ; s t r i n g & g t ; A s t h m a   l u n g   d i s e a s e & l t ; / s t r i n g & g t ; & l t ; / k e y & g t ; & l t ; v a l u e & g t ; & l t ; s t r i n g & g t ; W C h a r & l t ; / s t r i n g & g t ; & l t ; / v a l u e & g t ; & l t ; / i t e m & g t ; & l t ; i t e m & g t ; & l t ; k e y & g t ; & l t ; s t r i n g & g t ; C a n c e r & l t ; / s t r i n g & g t ; & l t ; / k e y & g t ; & l t ; v a l u e & g t ; & l t ; s t r i n g & g t ; W C h a r & l t ; / s t r i n g & g t ; & l t ; / v a l u e & g t ; & l t ; / i t e m & g t ; & l t ; i t e m & g t ; & l t ; k e y & g t ; & l t ; s t r i n g & g t ; H e a r t   d i s e a s e       s t r o k e & l t ; / s t r i n g & g t ; & l t ; / k e y & g t ; & l t ; v a l u e & g t ; & l t ; s t r i n g & g t ; W C h a r & l t ; / s t r i n g & g t ; & l t ; / v a l u e & g t ; & l t ; / i t e m & g t ; & l t ; i t e m & g t ; & l t ; k e y & g t ; & l t ; s t r i n g & g t ; S a f e t y & l t ; / s t r i n g & g t ; & l t ; / k e y & g t ; & l t ; v a l u e & g t ; & l t ; s t r i n g & g t ; W C h a r & l t ; / s t r i n g & g t ; & l t ; / v a l u e & g t ; & l t ; / i t e m & g t ; & l t ; i t e m & g t ; & l t ; k e y & g t ; & l t ; s t r i n g & g t ; H I V   A I D S       S e x u a l l y   T r a n s m i t t e d   D i s e a s e s   ( S T D s ) & l t ; / s t r i n g & g t ; & l t ; / k e y & g t ; & l t ; v a l u e & g t ; & l t ; s t r i n g & g t ; W C h a r & l t ; / s t r i n g & g t ; & l t ; / v a l u e & g t ; & l t ; / i t e m & g t ; & l t ; i t e m & g t ; & l t ; k e y & g t ; & l t ; s t r i n g & g t ; V a c c i n e   p r e v e n t a b l e   d i s e a s e s & l t ; / s t r i n g & g t ; & l t ; / k e y & g t ; & l t ; v a l u e & g t ; & l t ; s t r i n g & g t ; W C h a r & l t ; / s t r i n g & g t ; & l t ; / v a l u e & g t ; & l t ; / i t e m & g t ; & l t ; i t e m & g t ; & l t ; k e y & g t ; & l t ; s t r i n g & g t ; C h i l d   h e a l t h       w e l l n e s s & l t ; / s t r i n g & g t ; & l t ; / k e y & g t ; & l t ; v a l u e & g t ; & l t ; s t r i n g & g t ; W C h a r & l t ; / s t r i n g & g t ; & l t ; / v a l u e & g t ; & l t ; / i t e m & g t ; & l t ; i t e m & g t ; & l t ; k e y & g t ; & l t ; s t r i n g & g t ; W o m e n  s   h e a l t h       w e l l n e s s & l t ; / s t r i n g & g t ; & l t ; / k e y & g t ; & l t ; v a l u e & g t ; & l t ; s t r i n g & g t ; W C h a r & l t ; / s t r i n g & g t ; & l t ; / v a l u e & g t ; & l t ; / i t e m & g t ; & l t ; i t e m & g t ; & l t ; k e y & g t ; & l t ; s t r i n g & g t ; D i a b e t e s & l t ; / s t r i n g & g t ; & l t ; / k e y & g t ; & l t ; v a l u e & g t ; & l t ; s t r i n g & g t ; W C h a r & l t ; / s t r i n g & g t ; & l t ; / v a l u e & g t ; & l t ; / i t e m & g t ; & l t ; i t e m & g t ; & l t ; k e y & g t ; & l t ; s t r i n g & g t ; M e n t a l   h e a l t h   d e p r e s s i o n   s u i c i d e & l t ; / s t r i n g & g t ; & l t ; / k e y & g t ; & l t ; v a l u e & g t ; & l t ; s t r i n g & g t ; W C h a r & l t ; / s t r i n g & g t ; & l t ; / v a l u e & g t ; & l t ; / i t e m & g t ; & l t ; i t e m & g t ; & l t ; k e y & g t ; & l t ; s t r i n g & g t ; D r u g s       a l c o h o l   a b u s e & l t ; / s t r i n g & g t ; & l t ; / k e y & g t ; & l t ; v a l u e & g t ; & l t ; s t r i n g & g t ; W C h a r & l t ; / s t r i n g & g t ; & l t ; / v a l u e & g t ; & l t ; / i t e m & g t ; & l t ; i t e m & g t ; & l t ; k e y & g t ; & l t ; s t r i n g & g t ; E n v i r o n m e n t a l   h a z a r d s & l t ; / s t r i n g & g t ; & l t ; / k e y & g t ; & l t ; v a l u e & g t ; & l t ; s t r i n g & g t ; W C h a r & l t ; / s t r i n g & g t ; & l t ; / v a l u e & g t ; & l t ; / i t e m & g t ; & l t ; i t e m & g t ; & l t ; k e y & g t ; & l t ; s t r i n g & g t ; O b e s i t y   w e i g h t   l o s s   i s s u e s & 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A s t h m a   l u n g   d i s e a s e 3 & l t ; / s t r i n g & g t ; & l t ; / k e y & g t ; & l t ; v a l u e & g t ; & l t ; s t r i n g & g t ; B i g I n t & l t ; / s t r i n g & g t ; & l t ; / v a l u e & g t ; & l t ; / i t e m & g t ; & l t ; i t e m & g t ; & l t ; k e y & g t ; & l t ; s t r i n g & g t ; C a n c e r 4 & l t ; / s t r i n g & g t ; & l t ; / k e y & g t ; & l t ; v a l u e & g t ; & l t ; s t r i n g & g t ; D o u b l e & l t ; / s t r i n g & g t ; & l t ; / v a l u e & g t ; & l t ; / i t e m & g t ; & l t ; i t e m & g t ; & l t ; k e y & g t ; & l t ; s t r i n g & g t ; H e a r t   d i s e a s e       s t r o k e 5 & l t ; / s t r i n g & g t ; & l t ; / k e y & g t ; & l t ; v a l u e & g t ; & l t ; s t r i n g & g t ; B i g I n t & l t ; / s t r i n g & g t ; & l t ; / v a l u e & g t ; & l t ; / i t e m & g t ; & l t ; i t e m & g t ; & l t ; k e y & g t ; & l t ; s t r i n g & g t ; S a f e t y 6 & l t ; / s t r i n g & g t ; & l t ; / k e y & g t ; & l t ; v a l u e & g t ; & l t ; s t r i n g & g t ; B i g I n t & l t ; / s t r i n g & g t ; & l t ; / v a l u e & g t ; & l t ; / i t e m & g t ; & l t ; i t e m & g t ; & l t ; k e y & g t ; & l t ; s t r i n g & g t ; H I V   A I D S       S e x u a l l y   T r a n s m i t t e d   D i s e a s e s   ( S T D s ) 7 & l t ; / s t r i n g & g t ; & l t ; / k e y & g t ; & l t ; v a l u e & g t ; & l t ; s t r i n g & g t ; B i g I n t & l t ; / s t r i n g & g t ; & l t ; / v a l u e & g t ; & l t ; / i t e m & g t ; & l t ; i t e m & g t ; & l t ; k e y & g t ; & l t ; s t r i n g & g t ; V a c c i n e   p r e v e n t a b l e   d i s e a s e s 8 & l t ; / s t r i n g & g t ; & l t ; / k e y & g t ; & l t ; v a l u e & g t ; & l t ; s t r i n g & g t ; B i g I n t & l t ; / s t r i n g & g t ; & l t ; / v a l u e & g t ; & l t ; / i t e m & g t ; & l t ; i t e m & g t ; & l t ; k e y & g t ; & l t ; s t r i n g & g t ; C h i l d   h e a l t h       w e l l n e s s 9 & l t ; / s t r i n g & g t ; & l t ; / k e y & g t ; & l t ; v a l u e & g t ; & l t ; s t r i n g & g t ; B i g I n t & l t ; / s t r i n g & g t ; & l t ; / v a l u e & g t ; & l t ; / i t e m & g t ; & l t ; i t e m & g t ; & l t ; k e y & g t ; & l t ; s t r i n g & g t ; W o m e n  s   h e a l t h       w e l l n e s s 1 0 & l t ; / s t r i n g & g t ; & l t ; / k e y & g t ; & l t ; v a l u e & g t ; & l t ; s t r i n g & g t ; B i g I n t & l t ; / s t r i n g & g t ; & l t ; / v a l u e & g t ; & l t ; / i t e m & g t ; & l t ; i t e m & g t ; & l t ; k e y & g t ; & l t ; s t r i n g & g t ; D i a b e t e s 1 1 & l t ; / s t r i n g & g t ; & l t ; / k e y & g t ; & l t ; v a l u e & g t ; & l t ; s t r i n g & g t ; B i g I n t & l t ; / s t r i n g & g t ; & l t ; / v a l u e & g t ; & l t ; / i t e m & g t ; & l t ; i t e m & g t ; & l t ; k e y & g t ; & l t ; s t r i n g & g t ; M e n t a l   h e a l t h   d e p r e s s i o n   s u i c i d e 1 2 & l t ; / s t r i n g & g t ; & l t ; / k e y & g t ; & l t ; v a l u e & g t ; & l t ; s t r i n g & g t ; B i g I n t & l t ; / s t r i n g & g t ; & l t ; / v a l u e & g t ; & l t ; / i t e m & g t ; & l t ; i t e m & g t ; & l t ; k e y & g t ; & l t ; s t r i n g & g t ; D r u g s       a l c o h o l   a b u s e 1 3 & l t ; / s t r i n g & g t ; & l t ; / k e y & g t ; & l t ; v a l u e & g t ; & l t ; s t r i n g & g t ; B i g I n t & l t ; / s t r i n g & g t ; & l t ; / v a l u e & g t ; & l t ; / i t e m & g t ; & l t ; i t e m & g t ; & l t ; k e y & g t ; & l t ; s t r i n g & g t ; E n v i r o n m e n t a l   h a z a r d s 1 4 & l t ; / s t r i n g & g t ; & l t ; / k e y & g t ; & l t ; v a l u e & g t ; & l t ; s t r i n g & g t ; B i g I n t & l t ; / s t r i n g & g t ; & l t ; / v a l u e & g t ; & l t ; / i t e m & g t ; & l t ; i t e m & g t ; & l t ; k e y & g t ; & l t ; s t r i n g & g t ; O b e s i t y   w e i g h t   l o s s   i s s u e s 1 5 & 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1 8 & l t ; / s t r i n g & g t ; & l t ; / k e y & g t ; & l t ; v a l u e & g t ; & l t ; s t r i n g & g t ; W C h a r & l t ; / s t r i n g & g t ; & l t ; / v a l u e & g t ; & l t ; / i t e m & g t ; & l t ; i t e m & g t ; & l t ; k e y & g t ; & l t ; s t r i n g & g t ; C o l u m n 5 & 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A s t h m a   l u n g   d i s e a s e & l t ; / s t r i n g & g t ; & l t ; / k e y & g t ; & l t ; v a l u e & g t ; & l t ; i n t & g t ; 1 6 8 & l t ; / i n t & g t ; & l t ; / v a l u e & g t ; & l t ; / i t e m & g t ; & l t ; i t e m & g t ; & l t ; k e y & g t ; & l t ; s t r i n g & g t ; C a n c e r & l t ; / s t r i n g & g t ; & l t ; / k e y & g t ; & l t ; v a l u e & g t ; & l t ; i n t & g t ; 8 3 & l t ; / i n t & g t ; & l t ; / v a l u e & g t ; & l t ; / i t e m & g t ; & l t ; i t e m & g t ; & l t ; k e y & g t ; & l t ; s t r i n g & g t ; H e a r t   d i s e a s e       s t r o k e & l t ; / s t r i n g & g t ; & l t ; / k e y & g t ; & l t ; v a l u e & g t ; & l t ; i n t & g t ; 1 7 3 & l t ; / i n t & g t ; & l t ; / v a l u e & g t ; & l t ; / i t e m & g t ; & l t ; i t e m & g t ; & l t ; k e y & g t ; & l t ; s t r i n g & g t ; S a f e t y & l t ; / s t r i n g & g t ; & l t ; / k e y & g t ; & l t ; v a l u e & g t ; & l t ; i n t & g t ; 8 0 & l t ; / i n t & g t ; & l t ; / v a l u e & g t ; & l t ; / i t e m & g t ; & l t ; i t e m & g t ; & l t ; k e y & g t ; & l t ; s t r i n g & g t ; H I V   A I D S       S e x u a l l y   T r a n s m i t t e d   D i s e a s e s   ( S T D s ) & l t ; / s t r i n g & g t ; & l t ; / k e y & g t ; & l t ; v a l u e & g t ; & l t ; i n t & g t ; 3 3 2 & l t ; / i n t & g t ; & l t ; / v a l u e & g t ; & l t ; / i t e m & g t ; & l t ; i t e m & g t ; & l t ; k e y & g t ; & l t ; s t r i n g & g t ; V a c c i n e   p r e v e n t a b l e   d i s e a s e s & l t ; / s t r i n g & g t ; & l t ; / k e y & g t ; & l t ; v a l u e & g t ; & l t ; i n t & g t ; 2 2 3 & l t ; / i n t & g t ; & l t ; / v a l u e & g t ; & l t ; / i t e m & g t ; & l t ; i t e m & g t ; & l t ; k e y & g t ; & l t ; s t r i n g & g t ; C h i l d   h e a l t h       w e l l n e s s & l t ; / s t r i n g & g t ; & l t ; / k e y & g t ; & l t ; v a l u e & g t ; & l t ; i n t & g t ; 1 8 0 & l t ; / i n t & g t ; & l t ; / v a l u e & g t ; & l t ; / i t e m & g t ; & l t ; i t e m & g t ; & l t ; k e y & g t ; & l t ; s t r i n g & g t ; W o m e n  s   h e a l t h       w e l l n e s s & l t ; / s t r i n g & g t ; & l t ; / k e y & g t ; & l t ; v a l u e & g t ; & l t ; i n t & g t ; 2 0 5 & l t ; / i n t & g t ; & l t ; / v a l u e & g t ; & l t ; / i t e m & g t ; & l t ; i t e m & g t ; & l t ; k e y & g t ; & l t ; s t r i n g & g t ; D i a b e t e s & l t ; / s t r i n g & g t ; & l t ; / k e y & g t ; & l t ; v a l u e & g t ; & l t ; i n t & g t ; 9 6 & l t ; / i n t & g t ; & l t ; / v a l u e & g t ; & l t ; / i t e m & g t ; & l t ; i t e m & g t ; & l t ; k e y & g t ; & l t ; s t r i n g & g t ; M e n t a l   h e a l t h   d e p r e s s i o n   s u i c i d e & l t ; / s t r i n g & g t ; & l t ; / k e y & g t ; & l t ; v a l u e & g t ; & l t ; i n t & g t ; 2 4 7 & l t ; / i n t & g t ; & l t ; / v a l u e & g t ; & l t ; / i t e m & g t ; & l t ; i t e m & g t ; & l t ; k e y & g t ; & l t ; s t r i n g & g t ; D r u g s       a l c o h o l   a b u s e & l t ; / s t r i n g & g t ; & l t ; / k e y & g t ; & l t ; v a l u e & g t ; & l t ; i n t & g t ; 1 7 0 & l t ; / i n t & g t ; & l t ; / v a l u e & g t ; & l t ; / i t e m & g t ; & l t ; i t e m & g t ; & l t ; k e y & g t ; & l t ; s t r i n g & g t ; E n v i r o n m e n t a l   h a z a r d s & l t ; / s t r i n g & g t ; & l t ; / k e y & g t ; & l t ; v a l u e & g t ; & l t ; i n t & g t ; 1 8 2 & l t ; / i n t & g t ; & l t ; / v a l u e & g t ; & l t ; / i t e m & g t ; & l t ; i t e m & g t ; & l t ; k e y & g t ; & l t ; s t r i n g & g t ; O b e s i t y   w e i g h t   l o s s   i s s u e s & l t ; / s t r i n g & g t ; & l t ; / k e y & g t ; & l t ; v a l u e & g t ; & l t ; i n t & g t ; 2 0 3 & 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A s t h m a   l u n g   d i s e a s e 3 & l t ; / s t r i n g & g t ; & l t ; / k e y & g t ; & l t ; v a l u e & g t ; & l t ; i n t & g t ; 1 7 5 & l t ; / i n t & g t ; & l t ; / v a l u e & g t ; & l t ; / i t e m & g t ; & l t ; i t e m & g t ; & l t ; k e y & g t ; & l t ; s t r i n g & g t ; C a n c e r 4 & l t ; / s t r i n g & g t ; & l t ; / k e y & g t ; & l t ; v a l u e & g t ; & l t ; i n t & g t ; 9 0 & l t ; / i n t & g t ; & l t ; / v a l u e & g t ; & l t ; / i t e m & g t ; & l t ; i t e m & g t ; & l t ; k e y & g t ; & l t ; s t r i n g & g t ; H e a r t   d i s e a s e       s t r o k e 5 & l t ; / s t r i n g & g t ; & l t ; / k e y & g t ; & l t ; v a l u e & g t ; & l t ; i n t & g t ; 1 8 0 & l t ; / i n t & g t ; & l t ; / v a l u e & g t ; & l t ; / i t e m & g t ; & l t ; i t e m & g t ; & l t ; k e y & g t ; & l t ; s t r i n g & g t ; S a f e t y 6 & l t ; / s t r i n g & g t ; & l t ; / k e y & g t ; & l t ; v a l u e & g t ; & l t ; i n t & g t ; 8 7 & l t ; / i n t & g t ; & l t ; / v a l u e & g t ; & l t ; / i t e m & g t ; & l t ; i t e m & g t ; & l t ; k e y & g t ; & l t ; s t r i n g & g t ; H I V   A I D S       S e x u a l l y   T r a n s m i t t e d   D i s e a s e s   ( S T D s ) 7 & l t ; / s t r i n g & g t ; & l t ; / k e y & g t ; & l t ; v a l u e & g t ; & l t ; i n t & g t ; 3 3 9 & l t ; / i n t & g t ; & l t ; / v a l u e & g t ; & l t ; / i t e m & g t ; & l t ; i t e m & g t ; & l t ; k e y & g t ; & l t ; s t r i n g & g t ; V a c c i n e   p r e v e n t a b l e   d i s e a s e s 8 & l t ; / s t r i n g & g t ; & l t ; / k e y & g t ; & l t ; v a l u e & g t ; & l t ; i n t & g t ; 2 3 0 & l t ; / i n t & g t ; & l t ; / v a l u e & g t ; & l t ; / i t e m & g t ; & l t ; i t e m & g t ; & l t ; k e y & g t ; & l t ; s t r i n g & g t ; C h i l d   h e a l t h       w e l l n e s s 9 & l t ; / s t r i n g & g t ; & l t ; / k e y & g t ; & l t ; v a l u e & g t ; & l t ; i n t & g t ; 1 8 7 & l t ; / i n t & g t ; & l t ; / v a l u e & g t ; & l t ; / i t e m & g t ; & l t ; i t e m & g t ; & l t ; k e y & g t ; & l t ; s t r i n g & g t ; W o m e n  s   h e a l t h       w e l l n e s s 1 0 & l t ; / s t r i n g & g t ; & l t ; / k e y & g t ; & l t ; v a l u e & g t ; & l t ; i n t & g t ; 2 1 9 & l t ; / i n t & g t ; & l t ; / v a l u e & g t ; & l t ; / i t e m & g t ; & l t ; i t e m & g t ; & l t ; k e y & g t ; & l t ; s t r i n g & g t ; D i a b e t e s 1 1 & l t ; / s t r i n g & g t ; & l t ; / k e y & g t ; & l t ; v a l u e & g t ; & l t ; i n t & g t ; 1 1 0 & l t ; / i n t & g t ; & l t ; / v a l u e & g t ; & l t ; / i t e m & g t ; & l t ; i t e m & g t ; & l t ; k e y & g t ; & l t ; s t r i n g & g t ; M e n t a l   h e a l t h   d e p r e s s i o n   s u i c i d e 1 2 & l t ; / s t r i n g & g t ; & l t ; / k e y & g t ; & l t ; v a l u e & g t ; & l t ; i n t & g t ; 2 6 1 & l t ; / i n t & g t ; & l t ; / v a l u e & g t ; & l t ; / i t e m & g t ; & l t ; i t e m & g t ; & l t ; k e y & g t ; & l t ; s t r i n g & g t ; D r u g s       a l c o h o l   a b u s e 1 3 & l t ; / s t r i n g & g t ; & l t ; / k e y & g t ; & l t ; v a l u e & g t ; & l t ; i n t & g t ; 1 8 4 & l t ; / i n t & g t ; & l t ; / v a l u e & g t ; & l t ; / i t e m & g t ; & l t ; i t e m & g t ; & l t ; k e y & g t ; & l t ; s t r i n g & g t ; E n v i r o n m e n t a l   h a z a r d s 1 4 & l t ; / s t r i n g & g t ; & l t ; / k e y & g t ; & l t ; v a l u e & g t ; & l t ; i n t & g t ; 1 9 6 & l t ; / i n t & g t ; & l t ; / v a l u e & g t ; & l t ; / i t e m & g t ; & l t ; i t e m & g t ; & l t ; k e y & g t ; & l t ; s t r i n g & g t ; O b e s i t y   w e i g h t   l o s s   i s s u e s 1 5 & l t ; / s t r i n g & g t ; & l t ; / k e y & g t ; & l t ; v a l u e & g t ; & l t ; i n t & g t ; 2 1 7 & 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1 8 & l t ; / s t r i n g & g t ; & l t ; / k e y & g t ; & l t ; v a l u e & g t ; & l t ; i n t & g t ; 1 0 3 & l t ; / i n t & g t ; & l t ; / v a l u e & g t ; & l t ; / i t e m & g t ; & l t ; i t e m & g t ; & l t ; k e y & g t ; & l t ; s t r i n g & g t ; C o l u m n 5 & 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A s t h m a   l u n g   d i s e a s e & l t ; / s t r i n g & g t ; & l t ; / k e y & g t ; & l t ; v a l u e & g t ; & l t ; i n t & g t ; 1 & l t ; / i n t & g t ; & l t ; / v a l u e & g t ; & l t ; / i t e m & g t ; & l t ; i t e m & g t ; & l t ; k e y & g t ; & l t ; s t r i n g & g t ; C a n c e r & l t ; / s t r i n g & g t ; & l t ; / k e y & g t ; & l t ; v a l u e & g t ; & l t ; i n t & g t ; 2 & l t ; / i n t & g t ; & l t ; / v a l u e & g t ; & l t ; / i t e m & g t ; & l t ; i t e m & g t ; & l t ; k e y & g t ; & l t ; s t r i n g & g t ; H e a r t   d i s e a s e       s t r o k e & l t ; / s t r i n g & g t ; & l t ; / k e y & g t ; & l t ; v a l u e & g t ; & l t ; i n t & g t ; 3 & l t ; / i n t & g t ; & l t ; / v a l u e & g t ; & l t ; / i t e m & g t ; & l t ; i t e m & g t ; & l t ; k e y & g t ; & l t ; s t r i n g & g t ; S a f e t y & l t ; / s t r i n g & g t ; & l t ; / k e y & g t ; & l t ; v a l u e & g t ; & l t ; i n t & g t ; 4 & l t ; / i n t & g t ; & l t ; / v a l u e & g t ; & l t ; / i t e m & g t ; & l t ; i t e m & g t ; & l t ; k e y & g t ; & l t ; s t r i n g & g t ; H I V   A I D S       S e x u a l l y   T r a n s m i t t e d   D i s e a s e s   ( S T D s ) & l t ; / s t r i n g & g t ; & l t ; / k e y & g t ; & l t ; v a l u e & g t ; & l t ; i n t & g t ; 5 & l t ; / i n t & g t ; & l t ; / v a l u e & g t ; & l t ; / i t e m & g t ; & l t ; i t e m & g t ; & l t ; k e y & g t ; & l t ; s t r i n g & g t ; V a c c i n e   p r e v e n t a b l e   d i s e a s e s & l t ; / s t r i n g & g t ; & l t ; / k e y & g t ; & l t ; v a l u e & g t ; & l t ; i n t & g t ; 6 & l t ; / i n t & g t ; & l t ; / v a l u e & g t ; & l t ; / i t e m & g t ; & l t ; i t e m & g t ; & l t ; k e y & g t ; & l t ; s t r i n g & g t ; C h i l d   h e a l t h       w e l l n e s s & l t ; / s t r i n g & g t ; & l t ; / k e y & g t ; & l t ; v a l u e & g t ; & l t ; i n t & g t ; 7 & l t ; / i n t & g t ; & l t ; / v a l u e & g t ; & l t ; / i t e m & g t ; & l t ; i t e m & g t ; & l t ; k e y & g t ; & l t ; s t r i n g & g t ; W o m e n  s   h e a l t h       w e l l n e s s & l t ; / s t r i n g & g t ; & l t ; / k e y & g t ; & l t ; v a l u e & g t ; & l t ; i n t & g t ; 8 & l t ; / i n t & g t ; & l t ; / v a l u e & g t ; & l t ; / i t e m & g t ; & l t ; i t e m & g t ; & l t ; k e y & g t ; & l t ; s t r i n g & g t ; D i a b e t e s & l t ; / s t r i n g & g t ; & l t ; / k e y & g t ; & l t ; v a l u e & g t ; & l t ; i n t & g t ; 9 & l t ; / i n t & g t ; & l t ; / v a l u e & g t ; & l t ; / i t e m & g t ; & l t ; i t e m & g t ; & l t ; k e y & g t ; & l t ; s t r i n g & g t ; M e n t a l   h e a l t h   d e p r e s s i o n   s u i c i d e & l t ; / s t r i n g & g t ; & l t ; / k e y & g t ; & l t ; v a l u e & g t ; & l t ; i n t & g t ; 1 0 & l t ; / i n t & g t ; & l t ; / v a l u e & g t ; & l t ; / i t e m & g t ; & l t ; i t e m & g t ; & l t ; k e y & g t ; & l t ; s t r i n g & g t ; D r u g s       a l c o h o l   a b u s e & l t ; / s t r i n g & g t ; & l t ; / k e y & g t ; & l t ; v a l u e & g t ; & l t ; i n t & g t ; 1 1 & l t ; / i n t & g t ; & l t ; / v a l u e & g t ; & l t ; / i t e m & g t ; & l t ; i t e m & g t ; & l t ; k e y & g t ; & l t ; s t r i n g & g t ; E n v i r o n m e n t a l   h a z a r d s & l t ; / s t r i n g & g t ; & l t ; / k e y & g t ; & l t ; v a l u e & g t ; & l t ; i n t & g t ; 1 2 & l t ; / i n t & g t ; & l t ; / v a l u e & g t ; & l t ; / i t e m & g t ; & l t ; i t e m & g t ; & l t ; k e y & g t ; & l t ; s t r i n g & g t ; O b e s i t y   w e i g h t   l o s s   i s s u e s & l t ; / s t r i n g & g t ; & l t ; / k e y & g t ; & l t ; v a l u e & g t ; & l t ; i n t & g t ; 1 3 & l t ; / i n t & g t ; & l t ; / v a l u e & g t ; & l t ; / i t e m & g t ; & l t ; i t e m & g t ; & l t ; k e y & g t ; & l t ; s t r i n g & g t ; C o l u m n 1 & l t ; / s t r i n g & g t ; & l t ; / k e y & g t ; & l t ; v a l u e & g t ; & l t ; i n t & g t ; 1 4 & l t ; / i n t & g t ; & l t ; / v a l u e & g t ; & l t ; / i t e m & g t ; & l t ; i t e m & g t ; & l t ; k e y & g t ; & l t ; s t r i n g & g t ; C o u n t   o f   S e l e c t i o n & l t ; / s t r i n g & g t ; & l t ; / k e y & g t ; & l t ; v a l u e & g t ; & l t ; i n t & g t ; 1 5 & l t ; / i n t & g t ; & l t ; / v a l u e & g t ; & l t ; / i t e m & g t ; & l t ; i t e m & g t ; & l t ; k e y & g t ; & l t ; s t r i n g & g t ; W e i g h t & l t ; / s t r i n g & g t ; & l t ; / k e y & g t ; & l t ; v a l u e & g t ; & l t ; i n t & g t ; 1 6 & l t ; / i n t & g t ; & l t ; / v a l u e & g t ; & l t ; / i t e m & g t ; & l t ; i t e m & g t ; & l t ; k e y & g t ; & l t ; s t r i n g & g t ; C o l u m n 2 & l t ; / s t r i n g & g t ; & l t ; / k e y & g t ; & l t ; v a l u e & g t ; & l t ; i n t & g t ; 1 7 & l t ; / i n t & g t ; & l t ; / v a l u e & g t ; & l t ; / i t e m & g t ; & l t ; i t e m & g t ; & l t ; k e y & g t ; & l t ; s t r i n g & g t ; A s t h m a   l u n g   d i s e a s e 3 & l t ; / s t r i n g & g t ; & l t ; / k e y & g t ; & l t ; v a l u e & g t ; & l t ; i n t & g t ; 1 8 & l t ; / i n t & g t ; & l t ; / v a l u e & g t ; & l t ; / i t e m & g t ; & l t ; i t e m & g t ; & l t ; k e y & g t ; & l t ; s t r i n g & g t ; C a n c e r 4 & l t ; / s t r i n g & g t ; & l t ; / k e y & g t ; & l t ; v a l u e & g t ; & l t ; i n t & g t ; 1 9 & l t ; / i n t & g t ; & l t ; / v a l u e & g t ; & l t ; / i t e m & g t ; & l t ; i t e m & g t ; & l t ; k e y & g t ; & l t ; s t r i n g & g t ; H e a r t   d i s e a s e       s t r o k e 5 & l t ; / s t r i n g & g t ; & l t ; / k e y & g t ; & l t ; v a l u e & g t ; & l t ; i n t & g t ; 2 0 & l t ; / i n t & g t ; & l t ; / v a l u e & g t ; & l t ; / i t e m & g t ; & l t ; i t e m & g t ; & l t ; k e y & g t ; & l t ; s t r i n g & g t ; S a f e t y 6 & l t ; / s t r i n g & g t ; & l t ; / k e y & g t ; & l t ; v a l u e & g t ; & l t ; i n t & g t ; 2 1 & l t ; / i n t & g t ; & l t ; / v a l u e & g t ; & l t ; / i t e m & g t ; & l t ; i t e m & g t ; & l t ; k e y & g t ; & l t ; s t r i n g & g t ; H I V   A I D S       S e x u a l l y   T r a n s m i t t e d   D i s e a s e s   ( S T D s ) 7 & l t ; / s t r i n g & g t ; & l t ; / k e y & g t ; & l t ; v a l u e & g t ; & l t ; i n t & g t ; 2 2 & l t ; / i n t & g t ; & l t ; / v a l u e & g t ; & l t ; / i t e m & g t ; & l t ; i t e m & g t ; & l t ; k e y & g t ; & l t ; s t r i n g & g t ; V a c c i n e   p r e v e n t a b l e   d i s e a s e s 8 & l t ; / s t r i n g & g t ; & l t ; / k e y & g t ; & l t ; v a l u e & g t ; & l t ; i n t & g t ; 2 3 & l t ; / i n t & g t ; & l t ; / v a l u e & g t ; & l t ; / i t e m & g t ; & l t ; i t e m & g t ; & l t ; k e y & g t ; & l t ; s t r i n g & g t ; C h i l d   h e a l t h       w e l l n e s s 9 & l t ; / s t r i n g & g t ; & l t ; / k e y & g t ; & l t ; v a l u e & g t ; & l t ; i n t & g t ; 2 4 & l t ; / i n t & g t ; & l t ; / v a l u e & g t ; & l t ; / i t e m & g t ; & l t ; i t e m & g t ; & l t ; k e y & g t ; & l t ; s t r i n g & g t ; W o m e n  s   h e a l t h       w e l l n e s s 1 0 & l t ; / s t r i n g & g t ; & l t ; / k e y & g t ; & l t ; v a l u e & g t ; & l t ; i n t & g t ; 2 5 & l t ; / i n t & g t ; & l t ; / v a l u e & g t ; & l t ; / i t e m & g t ; & l t ; i t e m & g t ; & l t ; k e y & g t ; & l t ; s t r i n g & g t ; D i a b e t e s 1 1 & l t ; / s t r i n g & g t ; & l t ; / k e y & g t ; & l t ; v a l u e & g t ; & l t ; i n t & g t ; 2 6 & l t ; / i n t & g t ; & l t ; / v a l u e & g t ; & l t ; / i t e m & g t ; & l t ; i t e m & g t ; & l t ; k e y & g t ; & l t ; s t r i n g & g t ; M e n t a l   h e a l t h   d e p r e s s i o n   s u i c i d e 1 2 & l t ; / s t r i n g & g t ; & l t ; / k e y & g t ; & l t ; v a l u e & g t ; & l t ; i n t & g t ; 2 7 & l t ; / i n t & g t ; & l t ; / v a l u e & g t ; & l t ; / i t e m & g t ; & l t ; i t e m & g t ; & l t ; k e y & g t ; & l t ; s t r i n g & g t ; D r u g s       a l c o h o l   a b u s e 1 3 & l t ; / s t r i n g & g t ; & l t ; / k e y & g t ; & l t ; v a l u e & g t ; & l t ; i n t & g t ; 2 8 & l t ; / i n t & g t ; & l t ; / v a l u e & g t ; & l t ; / i t e m & g t ; & l t ; i t e m & g t ; & l t ; k e y & g t ; & l t ; s t r i n g & g t ; E n v i r o n m e n t a l   h a z a r d s 1 4 & l t ; / s t r i n g & g t ; & l t ; / k e y & g t ; & l t ; v a l u e & g t ; & l t ; i n t & g t ; 2 9 & l t ; / i n t & g t ; & l t ; / v a l u e & g t ; & l t ; / i t e m & g t ; & l t ; i t e m & g t ; & l t ; k e y & g t ; & l t ; s t r i n g & g t ; O b e s i t y   w e i g h t   l o s s   i s s u e s 1 5 & l t ; / s t r i n g & g t ; & l t ; / k e y & g t ; & l t ; v a l u e & g t ; & l t ; i n t & g t ; 3 0 & l t ; / i n t & g t ; & l t ; / v a l u e & g t ; & l t ; / i t e m & g t ; & l t ; i t e m & g t ; & l t ; k e y & g t ; & l t ; s t r i n g & g t ; C o l u m n 3 & l t ; / s t r i n g & g t ; & l t ; / k e y & g t ; & l t ; v a l u e & g t ; & l t ; i n t & g t ; 3 1 & l t ; / i n t & g t ; & l t ; / v a l u e & g t ; & l t ; / i t e m & g t ; & l t ; i t e m & g t ; & l t ; k e y & g t ; & l t ; s t r i n g & g t ; C o l u m n 4 & l t ; / s t r i n g & g t ; & l t ; / k e y & g t ; & l t ; v a l u e & g t ; & l t ; i n t & g t ; 3 2 & l t ; / i n t & g t ; & l t ; / v a l u e & g t ; & l t ; / i t e m & g t ; & l t ; i t e m & g t ; & l t ; k e y & g t ; & l t ; s t r i n g & g t ; O b s e r v e d & l t ; / s t r i n g & g t ; & l t ; / k e y & g t ; & l t ; v a l u e & g t ; & l t ; i n t & g t ; 3 3 & l t ; / i n t & g t ; & l t ; / v a l u e & g t ; & l t ; / i t e m & g t ; & l t ; i t e m & g t ; & l t ; k e y & g t ; & l t ; s t r i n g & g t ; E x p e c t e d & l t ; / s t r i n g & g t ; & l t ; / k e y & g t ; & l t ; v a l u e & g t ; & l t ; i n t & g t ; 3 4 & l t ; / i n t & g t ; & l t ; / v a l u e & g t ; & l t ; / i t e m & g t ; & l t ; i t e m & g t ; & l t ; k e y & g t ; & l t ; s t r i n g & g t ; C o l u m n 1 8 & l t ; / s t r i n g & g t ; & l t ; / k e y & g t ; & l t ; v a l u e & g t ; & l t ; i n t & g t ; 3 5 & l t ; / i n t & g t ; & l t ; / v a l u e & g t ; & l t ; / i t e m & g t ; & l t ; i t e m & g t ; & l t ; k e y & g t ; & l t ; s t r i n g & g t ; C o l u m n 5 & l t ; / s t r i n g & g t ; & l t ; / k e y & g t ; & l t ; v a l u e & g t ; & l t ; i n t & g t ; 3 6 & l t ; / i n t & g t ; & l t ; / v a l u e & g t ; & l t ; / i t e m & g t ; & l t ; i t e m & g t ; & l t ; k e y & g t ; & l t ; s t r i n g & g t ; I   i d e n t i f y   a s & l t ; / s t r i n g & g t ; & l t ; / k e y & g t ; & l t ; v a l u e & g t ; & l t ; i n t & g t ; 3 7 & l t ; / i n t & g t ; & l t ; / v a l u e & g t ; & l t ; / i t e m & g t ; & l t ; i t e m & g t ; & l t ; k e y & g t ; & l t ; s t r i n g & g t ; W h a t   i s   y o u r   a g e & l t ; / s t r i n g & g t ; & l t ; / k e y & g t ; & l t ; v a l u e & g t ; & l t ; i n t & g t ; 3 8 & l t ; / i n t & g t ; & l t ; / v a l u e & g t ; & l t ; / i t e m & g t ; & l t ; i t e m & g t ; & l t ; k e y & g t ; & l t ; s t r i n g & g t ; C o u n t y   w h e r e   y o u   l i v e & l t ; / s t r i n g & g t ; & l t ; / k e y & g t ; & l t ; v a l u e & g t ; & l t ; i n t & g t ; 3 9 & l t ; / i n t & g t ; & l t ; / v a l u e & g t ; & l t ; / i t e m & g t ; & l t ; i t e m & g t ; & l t ; k e y & g t ; & l t ; s t r i n g & g t ; T o w n   a n d   Z I P   c o d e   w h e r e   y o u   l i v e & l t ; / s t r i n g & g t ; & l t ; / k e y & g t ; & l t ; v a l u e & g t ; & l t ; i n t & g t ; 4 0 & l t ; / i n t & g t ; & l t ; / v a l u e & g t ; & l t ; / i t e m & g t ; & l t ; i t e m & g t ; & l t ; k e y & g t ; & l t ; s t r i n g & g t ; W h a t   r a c e   d o   y o u   c o n s i d e r   y o u r s e l f & l t ; / s t r i n g & g t ; & l t ; / k e y & g t ; & l t ; v a l u e & g t ; & l t ; i n t & g t ; 4 1 & l t ; / i n t & g t ; & l t ; / v a l u e & g t ; & l t ; / i t e m & g t ; & l t ; i t e m & g t ; & l t ; k e y & g t ; & l t ; s t r i n g & g t ; A r e   y o u   H i s p a n i c   o r   L a t i n o & l t ; / s t r i n g & g t ; & l t ; / k e y & g t ; & l t ; v a l u e & g t ; & l t ; i n t & g t ; 4 2 & l t ; / i n t & g t ; & l t ; / v a l u e & g t ; & l t ; / i t e m & g t ; & l t ; i t e m & g t ; & l t ; k e y & g t ; & l t ; s t r i n g & g t ; W h a t   l a n g u a g e   d o   y o u   s p e a k   w h e n   y o u   a r e   a t   h o m e   ( s e l e c t   a l l   t h a t   a p p l y ) & l t ; / s t r i n g & g t ; & l t ; / k e y & g t ; & l t ; v a l u e & g t ; & l t ; i n t & g t ; 4 3 & l t ; / i n t & g t ; & l t ; / v a l u e & g t ; & l t ; / i t e m & g t ; & l t ; i t e m & g t ; & l t ; k e y & g t ; & l t ; s t r i n g & g t ; W h a t   i s   y o u r   a n n u a l   h o u s e h o l d   i n c o m e   f r o m   a l l   s o u r c e s & l t ; / s t r i n g & g t ; & l t ; / k e y & g t ; & l t ; v a l u e & g t ; & l t ; i n t & g t ; 4 4 & l t ; / i n t & g t ; & l t ; / v a l u e & g t ; & l t ; / i t e m & g t ; & l t ; i t e m & g t ; & l t ; k e y & g t ; & l t ; s t r i n g & g t ; W h a t   i s   y o u r   h i g h e s t   l e v e l   o f   e d u c a t i o n & l t ; / s t r i n g & g t ; & l t ; / k e y & g t ; & l t ; v a l u e & g t ; & l t ; i n t & g t ; 4 5 & l t ; / i n t & g t ; & l t ; / v a l u e & g t ; & l t ; / i t e m & g t ; & l t ; i t e m & g t ; & l t ; k e y & g t ; & l t ; s t r i n g & g t ; W h a t   i s   y o u r   c u r r e n t   e m p l o y m e n t   s t a t u s & l t ; / s t r i n g & g t ; & l t ; / k e y & g t ; & l t ; v a l u e & g t ; & l t ; i n t & g t ; 4 6 & l t ; / i n t & g t ; & l t ; / v a l u e & g t ; & l t ; / i t e m & g t ; & l t ; i t e m & g t ; & l t ; k e y & g t ; & l t ; s t r i n g & g t ; D o   y o u   c u r r e n t l y   h a v e   h e a l t h   i n s u r a n c e & l t ; / s t r i n g & g t ; & l t ; / k e y & g t ; & l t ; v a l u e & g t ; & l t ; i n t & g t ; 4 7 & l t ; / i n t & g t ; & l t ; / v a l u e & g t ; & l t ; / i t e m & g t ; & l t ; i t e m & g t ; & l t ; k e y & g t ; & l t ; s t r i n g & g t ; D o   y o u   h a v e   a   s m a r t   p h o n e & l t ; / s t r i n g & g t ; & l t ; / k e y & g t ; & l t ; v a l u e & g t ; & l t ; i n t & g t ; 4 8 & l t ; / i n t & g t ; & l t ; / v a l u e & g t ; & l t ; / i t e m & g t ; & l t ; / C o l u m n D i s p l a y I n d e x & g t ; & l t ; C o l u m n F r o z e n   / & g t ; & l t ; C o l u m n C h e c k e d   / & g t ; & l t ; C o l u m n F i l t e r   / & g t ; & l t ; S e l e c t i o n F i l t e r   / & g t ; & l t ; F i l t e r P a r a m e t e r s   / & g t ; & l t ; I s S o r t D e s c e n d i n g & g t ; f a l s e & l t ; / I s S o r t D e s c e n d i n g & g t ; & l t ; / T a b l e W i d g e t G r i d S e r i a l i z a t i o n & g t ; < / C u s t o m C o n t e n t > < / G e m i n i > 
</file>

<file path=customXml/item23.xml>��< ? x m l   v e r s i o n = " 1 . 0 "   e n c o d i n g = " U T F - 1 6 " ? > < G e m i n i   x m l n s = " h t t p : / / g e m i n i / p i v o t c u s t o m i z a t i o n / T a b l e X M L _ T a b l e 5 - d 0 c 9 a f c 6 - c 0 9 8 - 4 0 3 4 - 8 2 a 6 - 9 9 5 f b 8 2 f 1 b d a " > < C u s t o m C o n t e n t > < ! [ C D A T A [ < T a b l e W i d g e t G r i d S e r i a l i z a t i o n   x m l n s : x s d = " h t t p : / / w w w . w 3 . o r g / 2 0 0 1 / X M L S c h e m a "   x m l n s : x s i = " h t t p : / / w w w . w 3 . o r g / 2 0 0 1 / X M L S c h e m a - i n s t a n c e " > < C o l u m n S u g g e s t e d T y p e   / > < C o l u m n F o r m a t   / > < C o l u m n A c c u r a c y   / > < C o l u m n C u r r e n c y S y m b o l   / > < C o l u m n P o s i t i v e P a t t e r n   / > < C o l u m n N e g a t i v e P a t t e r n   / > < C o l u m n W i d t h s > < i t e m > < k e y > < s t r i n g > R e s p o n d e n t I D < / s t r i n g > < / k e y > < v a l u e > < i n t > 1 2 4 < / i n t > < / v a l u e > < / i t e m > < i t e m > < k e y > < s t r i n g > D o c t o r / h e a l t h   p r o f e s s i o n a l < / s t r i n g > < / k e y > < v a l u e > < i n t > 2 0 3 < / i n t > < / v a l u e > < / i t e m > < i t e m > < k e y > < s t r i n g > L i b r a r y < / s t r i n g > < / k e y > < v a l u e > < i n t > 7 8 < / i n t > < / v a l u e > < / i t e m > < i t e m > < k e y > < s t r i n g > S o c i a l   M e d i a   ( F a c e b o o k ,   T w i t t e r ,   e t c . ) < / s t r i n g > < / k e y > < v a l u e > < i n t > 2 6 6 < / i n t > < / v a l u e > < / i t e m > < i t e m > < k e y > < s t r i n g > F a m i l y   o r   f r i e n d s < / s t r i n g > < / k e y > < v a l u e > < i n t > 1 4 0 < / i n t > < / v a l u e > < / i t e m > < i t e m > < k e y > < s t r i n g > N e w s p a p e r / m a g a z i n e s < / s t r i n g > < / k e y > < v a l u e > < i n t > 1 7 8 < / i n t > < / v a l u e > < / i t e m > < i t e m > < k e y > < s t r i n g > T e l e v i s i o n < / s t r i n g > < / k e y > < v a l u e > < i n t > 9 9 < / i n t > < / v a l u e > < / i t e m > < i t e m > < k e y > < s t r i n g > H e a l t h   D e p a r t m e n t < / s t r i n g > < / k e y > < v a l u e > < i n t > 1 5 5 < / i n t > < / v a l u e > < / i t e m > < i t e m > < k e y > < s t r i n g > R a d i o < / s t r i n g > < / k e y > < v a l u e > < i n t > 7 1 < / i n t > < / v a l u e > < / i t e m > < i t e m > < k e y > < s t r i n g > W o r k s i t e < / s t r i n g > < / k e y > < v a l u e > < i n t > 9 1 < / i n t > < / v a l u e > < / i t e m > < i t e m > < k e y > < s t r i n g > H o s p i t a l < / s t r i n g > < / k e y > < v a l u e > < i n t > 8 7 < / i n t > < / v a l u e > < / i t e m > < i t e m > < k e y > < s t r i n g > R e l i g i o u s   o r g a n i z a t i o n < / s t r i n g > < / k e y > < v a l u e > < i n t > 1 7 2 < / i n t > < / v a l u e > < / i t e m > < i t e m > < k e y > < s t r i n g > I n t e r n e t < / s t r i n g > < / k e y > < v a l u e > < i n t > 8 7 < / i n t > < / v a l u e > < / i t e m > < i t e m > < k e y > < s t r i n g > S c h o o l / c o l l e g e < / s t r i n g > < / k e y > < v a l u e > < i n t > 1 2 8 < / i n t > < / v a l u e > < / i t e m > < i t e m > < k e y > < s t r i n g > C o l u m n 1 < / s t r i n g > < / k e y > < v a l u e > < i n t > 9 1 < / i n t > < / v a l u e > < / i t e m > < i t e m > < k e y > < s t r i n g > I   i d e n t i f y   a s : < / s t r i n g > < / k e y > < v a l u e > < i n t > 1 1 1 < / i n t > < / v a l u e > < / i t e m > < i t e m > < k e y > < s t r i n g > W h a t   i s   y o u r   a g e ? < / s t r i n g > < / k e y > < v a l u e > < i n t > 1 4 5 < / i n t > < / v a l u e > < / i t e m > < i t e m > < k e y > < s t r i n g > C o u n t y   w h e r e   y o u   l i v e : < / s t r i n g > < / k e y > < v a l u e > < i n t > 1 7 9 < / i n t > < / v a l u e > < / i t e m > < i t e m > < k e y > < s t r i n g > T o w n   a n d   Z I P   c o d e   w h e r e   y o u   l i v e : < / s t r i n g > < / k e y > < v a l u e > < i n t > 2 4 9 < / i n t > < / v a l u e > < / i t e m > < i t e m > < k e y > < s t r i n g > W h a t   r a c e   d o   y o u   c o n s i d e r   y o u r s e l f ? < / s t r i n g > < / k e y > < v a l u e > < i n t > 2 6 0 < / i n t > < / v a l u e > < / i t e m > < i t e m > < k e y > < s t r i n g > A r e   y o u   H i s p a n i c   o r   L a t i n o ? < / s t r i n g > < / k e y > < v a l u e > < i n t > 2 0 2 < / i n t > < / v a l u e > < / i t e m > < i t e m > < k e y > < s t r i n g > W h a t   l a n g u a g e   d o   y o u   s p e a k   w h e n   y o u   a r e   a t   h o m e   ( s e l e c t   a l l   t h a t   a p p l y ) < / s t r i n g > < / k e y > < v a l u e > < i n t > 4 8 6 < / i n t > < / v a l u e > < / i t e m > < i t e m > < k e y > < s t r i n g > W h a t   i s   y o u r   a n n u a l   h o u s e h o l d   i n c o m e   f r o m   a l l   s o u r c e s ? < / s t r i n g > < / k e y > < v a l u e > < i n t > 3 8 4 < / i n t > < / v a l u e > < / i t e m > < i t e m > < k e y > < s t r i n g > W h a t   i s   y o u r   h i g h e s t   l e v e l   o f   e d u c a t i o n ? < / s t r i n g > < / k e y > < v a l u e > < i n t > 2 8 3 < / i n t > < / v a l u e > < / i t e m > < i t e m > < k e y > < s t r i n g > W h a t   i s   y o u r   c u r r e n t   e m p l o y m e n t   s t a t u s ? < / s t r i n g > < / k e y > < v a l u e > < i n t > 2 9 1 < / i n t > < / v a l u e > < / i t e m > < i t e m > < k e y > < s t r i n g > D o   y o u   c u r r e n t l y   h a v e   h e a l t h   i n s u r a n c e ? < / s t r i n g > < / k e y > < v a l u e > < i n t > 2 8 4 < / i n t > < / v a l u e > < / i t e m > < i t e m > < k e y > < s t r i n g > D o   y o u   h a v e   a   s m a r t   p h o n e ? < / s t r i n g > < / k e y > < v a l u e > < i n t > 2 1 0 < / i n t > < / v a l u e > < / i t e m > < / C o l u m n W i d t h s > < C o l u m n D i s p l a y I n d e x > < i t e m > < k e y > < s t r i n g > R e s p o n d e n t I D < / s t r i n g > < / k e y > < v a l u e > < i n t > 0 < / i n t > < / v a l u e > < / i t e m > < i t e m > < k e y > < s t r i n g > D o c t o r / h e a l t h   p r o f e s s i o n a l < / s t r i n g > < / k e y > < v a l u e > < i n t > 1 < / i n t > < / v a l u e > < / i t e m > < i t e m > < k e y > < s t r i n g > L i b r a r y < / s t r i n g > < / k e y > < v a l u e > < i n t > 2 < / i n t > < / v a l u e > < / i t e m > < i t e m > < k e y > < s t r i n g > S o c i a l   M e d i a   ( F a c e b o o k ,   T w i t t e r ,   e t c . ) < / s t r i n g > < / k e y > < v a l u e > < i n t > 3 < / i n t > < / v a l u e > < / i t e m > < i t e m > < k e y > < s t r i n g > F a m i l y   o r   f r i e n d s < / s t r i n g > < / k e y > < v a l u e > < i n t > 4 < / i n t > < / v a l u e > < / i t e m > < i t e m > < k e y > < s t r i n g > N e w s p a p e r / m a g a z i n e s < / s t r i n g > < / k e y > < v a l u e > < i n t > 5 < / i n t > < / v a l u e > < / i t e m > < i t e m > < k e y > < s t r i n g > T e l e v i s i o n < / s t r i n g > < / k e y > < v a l u e > < i n t > 6 < / i n t > < / v a l u e > < / i t e m > < i t e m > < k e y > < s t r i n g > H e a l t h   D e p a r t m e n t < / s t r i n g > < / k e y > < v a l u e > < i n t > 7 < / i n t > < / v a l u e > < / i t e m > < i t e m > < k e y > < s t r i n g > R a d i o < / s t r i n g > < / k e y > < v a l u e > < i n t > 8 < / i n t > < / v a l u e > < / i t e m > < i t e m > < k e y > < s t r i n g > W o r k s i t e < / s t r i n g > < / k e y > < v a l u e > < i n t > 9 < / i n t > < / v a l u e > < / i t e m > < i t e m > < k e y > < s t r i n g > H o s p i t a l < / s t r i n g > < / k e y > < v a l u e > < i n t > 1 0 < / i n t > < / v a l u e > < / i t e m > < i t e m > < k e y > < s t r i n g > R e l i g i o u s   o r g a n i z a t i o n < / s t r i n g > < / k e y > < v a l u e > < i n t > 1 1 < / i n t > < / v a l u e > < / i t e m > < i t e m > < k e y > < s t r i n g > I n t e r n e t < / s t r i n g > < / k e y > < v a l u e > < i n t > 1 2 < / i n t > < / v a l u e > < / i t e m > < i t e m > < k e y > < s t r i n g > S c h o o l / c o l l e g e < / s t r i n g > < / k e y > < v a l u e > < i n t > 1 3 < / i n t > < / v a l u e > < / i t e m > < i t e m > < k e y > < s t r i n g > C o l u m n 1 < / s t r i n g > < / k e y > < v a l u e > < i n t > 1 4 < / i n t > < / v a l u e > < / i t e m > < i t e m > < k e y > < s t r i n g > I   i d e n t i f y   a s : < / s t r i n g > < / k e y > < v a l u e > < i n t > 1 5 < / i n t > < / v a l u e > < / i t e m > < i t e m > < k e y > < s t r i n g > W h a t   i s   y o u r   a g e ? < / s t r i n g > < / k e y > < v a l u e > < i n t > 1 6 < / i n t > < / v a l u e > < / i t e m > < i t e m > < k e y > < s t r i n g > C o u n t y   w h e r e   y o u   l i v e : < / s t r i n g > < / k e y > < v a l u e > < i n t > 1 7 < / i n t > < / v a l u e > < / i t e m > < i t e m > < k e y > < s t r i n g > T o w n   a n d   Z I P   c o d e   w h e r e   y o u   l i v e : < / s t r i n g > < / k e y > < v a l u e > < i n t > 1 8 < / i n t > < / v a l u e > < / i t e m > < i t e m > < k e y > < s t r i n g > W h a t   r a c e   d o   y o u   c o n s i d e r   y o u r s e l f ? < / s t r i n g > < / k e y > < v a l u e > < i n t > 1 9 < / i n t > < / v a l u e > < / i t e m > < i t e m > < k e y > < s t r i n g > A r e   y o u   H i s p a n i c   o r   L a t i n o ? < / s t r i n g > < / k e y > < v a l u e > < i n t > 2 0 < / i n t > < / v a l u e > < / i t e m > < i t e m > < k e y > < s t r i n g > W h a t   l a n g u a g e   d o   y o u   s p e a k   w h e n   y o u   a r e   a t   h o m e   ( s e l e c t   a l l   t h a t   a p p l y ) < / s t r i n g > < / k e y > < v a l u e > < i n t > 2 1 < / i n t > < / v a l u e > < / i t e m > < i t e m > < k e y > < s t r i n g > W h a t   i s   y o u r   a n n u a l   h o u s e h o l d   i n c o m e   f r o m   a l l   s o u r c e s ? < / s t r i n g > < / k e y > < v a l u e > < i n t > 2 2 < / i n t > < / v a l u e > < / i t e m > < i t e m > < k e y > < s t r i n g > W h a t   i s   y o u r   h i g h e s t   l e v e l   o f   e d u c a t i o n ? < / s t r i n g > < / k e y > < v a l u e > < i n t > 2 3 < / i n t > < / v a l u e > < / i t e m > < i t e m > < k e y > < s t r i n g > W h a t   i s   y o u r   c u r r e n t   e m p l o y m e n t   s t a t u s ? < / s t r i n g > < / k e y > < v a l u e > < i n t > 2 4 < / i n t > < / v a l u e > < / i t e m > < i t e m > < k e y > < s t r i n g > D o   y o u   c u r r e n t l y   h a v e   h e a l t h   i n s u r a n c e ? < / s t r i n g > < / k e y > < v a l u e > < i n t > 2 5 < / i n t > < / v a l u e > < / i t e m > < i t e m > < k e y > < s t r i n g > D o   y o u   h a v e   a   s m a r t   p h o n e ? < / s t r i n g > < / k e y > < v a l u e > < i n t > 2 6 < / 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7 a d b 3 0 1 a - b 1 3 2 - 4 b b 9 - 9 b 1 f - b 0 0 5 4 9 3 e a 5 2 c " > < C u s t o m C o n t e n t > < ! [ C D A T A [ < ? x m l   v e r s i o n = " 1 . 0 "   e n c o d i n g = " u t f - 1 6 " ? > < S e t t i n g s > < H S l i c e r s S h a p e > 0 ; 0 ; 0 ; 0 < / H S l i c e r s S h a p e > < V S l i c e r s S h a p e > 0 ; 0 ; 0 ; 0 < / V S l i c e r s S h a p e > < S l i c e r S h e e t N a m e > P T   Q 2 < / S l i c e r S h e e t N a m e > < S A H o s t H a s h > 1 3 0 8 6 6 4 2 3 2 < / S A H o s t H a s h > < G e m i n i F i e l d L i s t V i s i b l e > T r u e < / G e m i n i F i e l d L i s t V i s i b l e > < / S e t t i n g s > ] ] > < / C u s t o m C o n t e n t > < / G e m i n i > 
</file>

<file path=customXml/item25.xml>��< ? x m l   v e r s i o n = " 1 . 0 "   e n c o d i n g = " U T F - 1 6 " ? > < G e m i n i   x m l n s = " h t t p : / / g e m i n i / p i v o t c u s t o m i z a t i o n / 9 4 a b 7 c e 6 - 6 d c c - 4 9 c b - 8 7 f a - f 6 2 4 9 d e b 8 a b a " > < C u s t o m C o n t e n t > < ! [ C D A T A [ < ? x m l   v e r s i o n = " 1 . 0 "   e n c o d i n g = " u t f - 1 6 " ? > < S e t t i n g s > < H S l i c e r s S h a p e > 0 ; 0 ; 0 ; 0 < / H S l i c e r s S h a p e > < V S l i c e r s S h a p e > 0 ; 0 ; 0 ; 0 < / V S l i c e r s S h a p e > < S l i c e r S h e e t N a m e > P T   Q 1 < / S l i c e r S h e e t N a m e > < S A H o s t H a s h > 9 8 0 8 8 8 1 2 0 < / S A H o s t H a s h > < G e m i n i F i e l d L i s t V i s i b l e > T r u e < / G e m i n i F i e l d L i s t V i s i b l e > < / S e t t i n g s > ] ] > < / C u s t o m C o n t e n t > < / G e m i n i > 
</file>

<file path=customXml/item26.xml>��< ? x m l   v e r s i o n = " 1 . 0 "   e n c o d i n g = " U T F - 1 6 " ? > < G e m i n i   x m l n s = " h t t p : / / g e m i n i / p i v o t c u s t o m i z a t i o n / 7 2 d 6 1 3 7 d - 0 9 a 0 - 4 f 6 0 - b b 1 4 - e 2 9 1 7 c 1 7 c 4 7 8 " > < C u s t o m C o n t e n t > < ! [ C D A T A [ < ? x m l   v e r s i o n = " 1 . 0 "   e n c o d i n g = " u t f - 1 6 " ? > < S e t t i n g s > < H S l i c e r s S h a p e > 0 ; 0 ; 0 ; 0 < / H S l i c e r s S h a p e > < V S l i c e r s S h a p e > 0 ; 0 ; 0 ; 0 < / V S l i c e r s S h a p e > < S l i c e r S h e e t N a m e > P T   Q 5 < / S l i c e r S h e e t N a m e > < S A H o s t H a s h > 3 9 3 4 7 6 9 0 1 < / S A H o s t H a s h > < G e m i n i F i e l d L i s t V i s i b l e > T r u e < / G e m i n i F i e l d L i s t V i s i b l e > < / S e t t i n g s > ] ] > < / C u s t o m C o n t e n t > < / G e m i n i > 
</file>

<file path=customXml/item2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 2 0 2 1 - 0 7 - 0 6 T 1 6 : 0 0 : 0 1 . 9 3 6 2 4 4 3 - 0 4 : 0 0 < / L a s t P r o c e s s e d T i m e > < / D a t a M o d e l i n g S a n d b o x . S e r i a l i z e d S a n d b o x E r r o r C a c h e > ] ] > < / C u s t o m C o n t e n t > < / G e m i n i > 
</file>

<file path=customXml/item28.xml>��< ? x m l   v e r s i o n = " 1 . 0 "   e n c o d i n g = " U T F - 1 6 " ? > < G e m i n i   x m l n s = " h t t p : / / g e m i n i / p i v o t c u s t o m i z a t i o n / b 0 5 d f 5 a 3 - 0 e f d - 4 c a 6 - b 4 f 9 - 5 1 0 0 f 4 b 1 2 e 4 e " > < C u s t o m C o n t e n t > < ! [ C D A T A [ < ? x m l   v e r s i o n = " 1 . 0 "   e n c o d i n g = " u t f - 1 6 " ? > < S e t t i n g s > < H S l i c e r s S h a p e > 0 ; 0 ; 0 ; 0 < / H S l i c e r s S h a p e > < V S l i c e r s S h a p e > 0 ; 0 ; 0 ; 0 < / V S l i c e r s S h a p e > < S l i c e r S h e e t N a m e > P T   Q 1 < / S l i c e r S h e e t N a m e > < S A H o s t H a s h > 1 1 2 4 1 6 8 7 1 6 < / S A H o s t H a s h > < G e m i n i F i e l d L i s t V i s i b l e > T r u e < / G e m i n i F i e l d L i s t V i s i b l e > < / S e t t i n g s > ] ] > < / C u s t o m C o n t e n t > < / G e m i n i > 
</file>

<file path=customXml/item29.xml>��< ? x m l   v e r s i o n = " 1 . 0 "   e n c o d i n g = " U T F - 1 6 " ? > < G e m i n i   x m l n s = " h t t p : / / g e m i n i / p i v o t c u s t o m i z a t i o n / T a b l e X M L _ T a b l e 1 1 " > < C u s t o m C o n t e n t > & l t ; T a b l e W i d g e t G r i d S e r i a l i z a t i o n   x m l n s : x s d = " h t t p : / / w w w . w 3 . o r g / 2 0 0 1 / X M L S c h e m a "   x m l n s : x s i = " h t t p : / / w w w . w 3 . o r g / 2 0 0 1 / X M L S c h e m a - i n s t a n c e " & g t ; & l t ; C o l u m n S u g g e s t e d T y p e & g t ; & l t ; i t e m & g t ; & l t ; k e y & g t ; & l t ; s t r i n g & g t ; R e s p o n d e n t I D & l t ; / s t r i n g & g t ; & l t ; / k e y & g t ; & l t ; v a l u e & g t ; & l t ; s t r i n g & g t ; B i g I n t & l t ; / s t r i n g & g t ; & l t ; / v a l u e & g t ; & l t ; / i t e m & g t ; & l t ; i t e m & g t ; & l t ; k e y & g t ; & l t ; s t r i n g & g t ; D o c t o r   h e a l t h   p r o f e s s i o n a l & l t ; / s t r i n g & g t ; & l t ; / k e y & g t ; & l t ; v a l u e & g t ; & l t ; s t r i n g & g t ; W C h a r & l t ; / s t r i n g & g t ; & l t ; / v a l u e & g t ; & l t ; / i t e m & g t ; & l t ; i t e m & g t ; & l t ; k e y & g t ; & l t ; s t r i n g & g t ; L i b r a r y & l t ; / s t r i n g & g t ; & l t ; / k e y & g t ; & l t ; v a l u e & g t ; & l t ; s t r i n g & g t ; W C h a r & l t ; / s t r i n g & g t ; & l t ; / v a l u e & g t ; & l t ; / i t e m & g t ; & l t ; i t e m & g t ; & l t ; k e y & g t ; & l t ; s t r i n g & g t ; S o c i a l   M e d i a   ( F a c e b o o k     T w i t t e r     e t c   ) & l t ; / s t r i n g & g t ; & l t ; / k e y & g t ; & l t ; v a l u e & g t ; & l t ; s t r i n g & g t ; W C h a r & l t ; / s t r i n g & g t ; & l t ; / v a l u e & g t ; & l t ; / i t e m & g t ; & l t ; i t e m & g t ; & l t ; k e y & g t ; & l t ; s t r i n g & g t ; F a m i l y   o r   f r i e n d s & l t ; / s t r i n g & g t ; & l t ; / k e y & g t ; & l t ; v a l u e & g t ; & l t ; s t r i n g & g t ; W C h a r & l t ; / s t r i n g & g t ; & l t ; / v a l u e & g t ; & l t ; / i t e m & g t ; & l t ; i t e m & g t ; & l t ; k e y & g t ; & l t ; s t r i n g & g t ; N e w s p a p e r   m a g a z i n e s & l t ; / s t r i n g & g t ; & l t ; / k e y & g t ; & l t ; v a l u e & g t ; & l t ; s t r i n g & g t ; W C h a r & l t ; / s t r i n g & g t ; & l t ; / v a l u e & g t ; & l t ; / i t e m & g t ; & l t ; i t e m & g t ; & l t ; k e y & g t ; & l t ; s t r i n g & g t ; T e l e v i s i o n & l t ; / s t r i n g & g t ; & l t ; / k e y & g t ; & l t ; v a l u e & g t ; & l t ; s t r i n g & g t ; W C h a r & l t ; / s t r i n g & g t ; & l t ; / v a l u e & g t ; & l t ; / i t e m & g t ; & l t ; i t e m & g t ; & l t ; k e y & g t ; & l t ; s t r i n g & g t ; H e a l t h   D e p a r t m e n t & l t ; / s t r i n g & g t ; & l t ; / k e y & g t ; & l t ; v a l u e & g t ; & l t ; s t r i n g & g t ; W C h a r & l t ; / s t r i n g & g t ; & l t ; / v a l u e & g t ; & l t ; / i t e m & g t ; & l t ; i t e m & g t ; & l t ; k e y & g t ; & l t ; s t r i n g & g t ; R a d i o & l t ; / s t r i n g & g t ; & l t ; / k e y & g t ; & l t ; v a l u e & g t ; & l t ; s t r i n g & g t ; W C h a r & l t ; / s t r i n g & g t ; & l t ; / v a l u e & g t ; & l t ; / i t e m & g t ; & l t ; i t e m & g t ; & l t ; k e y & g t ; & l t ; s t r i n g & g t ; W o r k s i t e & l t ; / s t r i n g & g t ; & l t ; / k e y & g t ; & l t ; v a l u e & g t ; & l t ; s t r i n g & g t ; W C h a r & l t ; / s t r i n g & g t ; & l t ; / v a l u e & g t ; & l t ; / i t e m & g t ; & l t ; i t e m & g t ; & l t ; k e y & g t ; & l t ; s t r i n g & g t ; H o s p i t a l & l t ; / s t r i n g & g t ; & l t ; / k e y & g t ; & l t ; v a l u e & g t ; & l t ; s t r i n g & g t ; W C h a r & l t ; / s t r i n g & g t ; & l t ; / v a l u e & g t ; & l t ; / i t e m & g t ; & l t ; i t e m & g t ; & l t ; k e y & g t ; & l t ; s t r i n g & g t ; R e l i g i o u s   o r g a n i z a t i o n & l t ; / s t r i n g & g t ; & l t ; / k e y & g t ; & l t ; v a l u e & g t ; & l t ; s t r i n g & g t ; W C h a r & l t ; / s t r i n g & g t ; & l t ; / v a l u e & g t ; & l t ; / i t e m & g t ; & l t ; i t e m & g t ; & l t ; k e y & g t ; & l t ; s t r i n g & g t ; I n t e r n e t & l t ; / s t r i n g & g t ; & l t ; / k e y & g t ; & l t ; v a l u e & g t ; & l t ; s t r i n g & g t ; W C h a r & l t ; / s t r i n g & g t ; & l t ; / v a l u e & g t ; & l t ; / i t e m & g t ; & l t ; i t e m & g t ; & l t ; k e y & g t ; & l t ; s t r i n g & g t ; S c h o o l   c o l l e g 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D o c t o r   h e a l t h   p r o f e s s i o n a l & l t ; / s t r i n g & g t ; & l t ; / k e y & g t ; & l t ; v a l u e & g t ; & l t ; i n t & g t ; 2 0 5 & l t ; / i n t & g t ; & l t ; / v a l u e & g t ; & l t ; / i t e m & g t ; & l t ; i t e m & g t ; & l t ; k e y & g t ; & l t ; s t r i n g & g t ; L i b r a r y & l t ; / s t r i n g & g t ; & l t ; / k e y & g t ; & l t ; v a l u e & g t ; & l t ; i n t & g t ; 8 3 & l t ; / i n t & g t ; & l t ; / v a l u e & g t ; & l t ; / i t e m & g t ; & l t ; i t e m & g t ; & l t ; k e y & g t ; & l t ; s t r i n g & g t ; S o c i a l   M e d i a   ( F a c e b o o k     T w i t t e r     e t c   ) & l t ; / s t r i n g & g t ; & l t ; / k e y & g t ; & l t ; v a l u e & g t ; & l t ; i n t & g t ; 2 6 9 & l t ; / i n t & g t ; & l t ; / v a l u e & g t ; & l t ; / i t e m & g t ; & l t ; i t e m & g t ; & l t ; k e y & g t ; & l t ; s t r i n g & g t ; F a m i l y   o r   f r i e n d s & l t ; / s t r i n g & g t ; & l t ; / k e y & g t ; & l t ; v a l u e & g t ; & l t ; i n t & g t ; 1 4 5 & l t ; / i n t & g t ; & l t ; / v a l u e & g t ; & l t ; / i t e m & g t ; & l t ; i t e m & g t ; & l t ; k e y & g t ; & l t ; s t r i n g & g t ; N e w s p a p e r   m a g a z i n e s & l t ; / s t r i n g & g t ; & l t ; / k e y & g t ; & l t ; v a l u e & g t ; & l t ; i n t & g t ; 1 8 0 & l t ; / i n t & g t ; & l t ; / v a l u e & g t ; & l t ; / i t e m & g t ; & l t ; i t e m & g t ; & l t ; k e y & g t ; & l t ; s t r i n g & g t ; T e l e v i s i o n & l t ; / s t r i n g & g t ; & l t ; / k e y & g t ; & l t ; v a l u e & g t ; & l t ; i n t & g t ; 1 0 4 & l t ; / i n t & g t ; & l t ; / v a l u e & g t ; & l t ; / i t e m & g t ; & l t ; i t e m & g t ; & l t ; k e y & g t ; & l t ; s t r i n g & g t ; H e a l t h   D e p a r t m e n t & l t ; / s t r i n g & g t ; & l t ; / k e y & g t ; & l t ; v a l u e & g t ; & l t ; i n t & g t ; 1 6 0 & l t ; / i n t & g t ; & l t ; / v a l u e & g t ; & l t ; / i t e m & g t ; & l t ; i t e m & g t ; & l t ; k e y & g t ; & l t ; s t r i n g & g t ; R a d i o & l t ; / s t r i n g & g t ; & l t ; / k e y & g t ; & l t ; v a l u e & g t ; & l t ; i n t & g t ; 7 6 & l t ; / i n t & g t ; & l t ; / v a l u e & g t ; & l t ; / i t e m & g t ; & l t ; i t e m & g t ; & l t ; k e y & g t ; & l t ; s t r i n g & g t ; W o r k s i t e & l t ; / s t r i n g & g t ; & l t ; / k e y & g t ; & l t ; v a l u e & g t ; & l t ; i n t & g t ; 9 6 & l t ; / i n t & g t ; & l t ; / v a l u e & g t ; & l t ; / i t e m & g t ; & l t ; i t e m & g t ; & l t ; k e y & g t ; & l t ; s t r i n g & g t ; H o s p i t a l & l t ; / s t r i n g & g t ; & l t ; / k e y & g t ; & l t ; v a l u e & g t ; & l t ; i n t & g t ; 9 2 & l t ; / i n t & g t ; & l t ; / v a l u e & g t ; & l t ; / i t e m & g t ; & l t ; i t e m & g t ; & l t ; k e y & g t ; & l t ; s t r i n g & g t ; R e l i g i o u s   o r g a n i z a t i o n & l t ; / s t r i n g & g t ; & l t ; / k e y & g t ; & l t ; v a l u e & g t ; & l t ; i n t & g t ; 1 7 7 & l t ; / i n t & g t ; & l t ; / v a l u e & g t ; & l t ; / i t e m & g t ; & l t ; i t e m & g t ; & l t ; k e y & g t ; & l t ; s t r i n g & g t ; I n t e r n e t & l t ; / s t r i n g & g t ; & l t ; / k e y & g t ; & l t ; v a l u e & g t ; & l t ; i n t & g t ; 9 2 & l t ; / i n t & g t ; & l t ; / v a l u e & g t ; & l t ; / i t e m & g t ; & l t ; i t e m & g t ; & l t ; k e y & g t ; & l t ; s t r i n g & g t ; S c h o o l   c o l l e g e & l t ; / s t r i n g & g t ; & l t ; / k e y & g t ; & l t ; v a l u e & g t ; & l t ; i n t & g t ; 1 3 0 & l t ; / i n t & g t ; & l t ; / v a l u e & g t ; & l t ; / i t e m & g t ; & l t ; / C o l u m n W i d t h s & g t ; & l t ; C o l u m n D i s p l a y I n d e x & g t ; & l t ; i t e m & g t ; & l t ; k e y & g t ; & l t ; s t r i n g & g t ; R e s p o n d e n t I D & l t ; / s t r i n g & g t ; & l t ; / k e y & g t ; & l t ; v a l u e & g t ; & l t ; i n t & g t ; 0 & l t ; / i n t & g t ; & l t ; / v a l u e & g t ; & l t ; / i t e m & g t ; & l t ; i t e m & g t ; & l t ; k e y & g t ; & l t ; s t r i n g & g t ; D o c t o r   h e a l t h   p r o f e s s i o n a l & l t ; / s t r i n g & g t ; & l t ; / k e y & g t ; & l t ; v a l u e & g t ; & l t ; i n t & g t ; 1 & l t ; / i n t & g t ; & l t ; / v a l u e & g t ; & l t ; / i t e m & g t ; & l t ; i t e m & g t ; & l t ; k e y & g t ; & l t ; s t r i n g & g t ; L i b r a r y & l t ; / s t r i n g & g t ; & l t ; / k e y & g t ; & l t ; v a l u e & g t ; & l t ; i n t & g t ; 2 & l t ; / i n t & g t ; & l t ; / v a l u e & g t ; & l t ; / i t e m & g t ; & l t ; i t e m & g t ; & l t ; k e y & g t ; & l t ; s t r i n g & g t ; S o c i a l   M e d i a   ( F a c e b o o k     T w i t t e r     e t c   ) & l t ; / s t r i n g & g t ; & l t ; / k e y & g t ; & l t ; v a l u e & g t ; & l t ; i n t & g t ; 3 & l t ; / i n t & g t ; & l t ; / v a l u e & g t ; & l t ; / i t e m & g t ; & l t ; i t e m & g t ; & l t ; k e y & g t ; & l t ; s t r i n g & g t ; F a m i l y   o r   f r i e n d s & l t ; / s t r i n g & g t ; & l t ; / k e y & g t ; & l t ; v a l u e & g t ; & l t ; i n t & g t ; 4 & l t ; / i n t & g t ; & l t ; / v a l u e & g t ; & l t ; / i t e m & g t ; & l t ; i t e m & g t ; & l t ; k e y & g t ; & l t ; s t r i n g & g t ; N e w s p a p e r   m a g a z i n e s & l t ; / s t r i n g & g t ; & l t ; / k e y & g t ; & l t ; v a l u e & g t ; & l t ; i n t & g t ; 5 & l t ; / i n t & g t ; & l t ; / v a l u e & g t ; & l t ; / i t e m & g t ; & l t ; i t e m & g t ; & l t ; k e y & g t ; & l t ; s t r i n g & g t ; T e l e v i s i o n & l t ; / s t r i n g & g t ; & l t ; / k e y & g t ; & l t ; v a l u e & g t ; & l t ; i n t & g t ; 6 & l t ; / i n t & g t ; & l t ; / v a l u e & g t ; & l t ; / i t e m & g t ; & l t ; i t e m & g t ; & l t ; k e y & g t ; & l t ; s t r i n g & g t ; H e a l t h   D e p a r t m e n t & l t ; / s t r i n g & g t ; & l t ; / k e y & g t ; & l t ; v a l u e & g t ; & l t ; i n t & g t ; 7 & l t ; / i n t & g t ; & l t ; / v a l u e & g t ; & l t ; / i t e m & g t ; & l t ; i t e m & g t ; & l t ; k e y & g t ; & l t ; s t r i n g & g t ; R a d i o & l t ; / s t r i n g & g t ; & l t ; / k e y & g t ; & l t ; v a l u e & g t ; & l t ; i n t & g t ; 8 & l t ; / i n t & g t ; & l t ; / v a l u e & g t ; & l t ; / i t e m & g t ; & l t ; i t e m & g t ; & l t ; k e y & g t ; & l t ; s t r i n g & g t ; W o r k s i t e & l t ; / s t r i n g & g t ; & l t ; / k e y & g t ; & l t ; v a l u e & g t ; & l t ; i n t & g t ; 9 & l t ; / i n t & g t ; & l t ; / v a l u e & g t ; & l t ; / i t e m & g t ; & l t ; i t e m & g t ; & l t ; k e y & g t ; & l t ; s t r i n g & g t ; H o s p i t a l & l t ; / s t r i n g & g t ; & l t ; / k e y & g t ; & l t ; v a l u e & g t ; & l t ; i n t & g t ; 1 0 & l t ; / i n t & g t ; & l t ; / v a l u e & g t ; & l t ; / i t e m & g t ; & l t ; i t e m & g t ; & l t ; k e y & g t ; & l t ; s t r i n g & g t ; R e l i g i o u s   o r g a n i z a t i o n & l t ; / s t r i n g & g t ; & l t ; / k e y & g t ; & l t ; v a l u e & g t ; & l t ; i n t & g t ; 1 1 & l t ; / i n t & g t ; & l t ; / v a l u e & g t ; & l t ; / i t e m & g t ; & l t ; i t e m & g t ; & l t ; k e y & g t ; & l t ; s t r i n g & g t ; I n t e r n e t & l t ; / s t r i n g & g t ; & l t ; / k e y & g t ; & l t ; v a l u e & g t ; & l t ; i n t & g t ; 1 2 & l t ; / i n t & g t ; & l t ; / v a l u e & g t ; & l t ; / i t e m & g t ; & l t ; i t e m & g t ; & l t ; k e y & g t ; & l t ; s t r i n g & g t ; S c h o o l   c o l l e g e & l t ; / s t r i n g & g t ; & l t ; / k e y & g t ; & l t ; v a l u e & g t ; & l t ; i n t & g t ; 1 3 & 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0 e 8 f e d 0 5 - 5 9 2 2 - 4 d 4 2 - 8 f d d - 8 1 4 c b 0 3 5 6 7 3 a " > < C u s t o m C o n t e n t > < ! [ C D A T A [ < ? x m l   v e r s i o n = " 1 . 0 "   e n c o d i n g = " u t f - 1 6 " ? > < S e t t i n g s > < H S l i c e r s S h a p e > 0 ; 0 ; 0 ; 0 < / H S l i c e r s S h a p e > < V S l i c e r s S h a p e > 0 ; 0 ; 0 ; 0 < / V S l i c e r s S h a p e > < S l i c e r S h e e t N a m e > P T   Q 1 < / S l i c e r S h e e t N a m e > < S A H o s t H a s h > 1 6 0 4 8 9 2 1 0 < / S A H o s t H a s h > < G e m i n i F i e l d L i s t V i s i b l e > T r u e < / G e m i n i F i e l d L i s t V i s i b l e > < / S e t t i n g s > ] ] > < / C u s t o m C o n t e n t > < / G e m i n i > 
</file>

<file path=customXml/item30.xml>��< ? x m l   v e r s i o n = " 1 . 0 "   e n c o d i n g = " U T F - 1 6 " ? > < G e m i n i   x m l n s = " h t t p : / / g e m i n i / p i v o t c u s t o m i z a t i o n / S h o w I m p l i c i t M e a s u r e s " > < C u s t o m C o n t e n t > < ! [ C D A T A [ F a l s e ] ] > < / C u s t o m C o n t e n t > < / G e m i n i > 
</file>

<file path=customXml/item31.xml>��< ? x m l   v e r s i o n = " 1 . 0 "   e n c o d i n g = " U T F - 1 6 " ? > < G e m i n i   x m l n s = " h t t p : / / g e m i n i / p i v o t c u s t o m i z a t i o n / T a b l e X M L _ T a b l e 4 " > < C u s t o m C o n t e n t > & l t ; T a b l e W i d g e t G r i d S e r i a l i z a t i o n   x m l n s : x s d = " h t t p : / / w w w . w 3 . o r g / 2 0 0 1 / X M L S c h e m a "   x m l n s : x s i = " h t t p : / / w w w . w 3 . o r g / 2 0 0 1 / X M L S c h e m a - i n s t a n c e " & g t ; & l t ; C o l u m n S u g g e s t e d T y p e & g t ; & l t ; i t e m & g t ; & l t ; k e y & g t ; & l t ; s t r i n g & g t ; R e s p o n d e n t I D & l t ; / s t r i n g & g t ; & l t ; / k e y & g t ; & l t ; v a l u e & g t ; & l t ; s t r i n g & g t ; B i g I n t & l t ; / s t r i n g & g t ; & l t ; / v a l u e & g t ; & l t ; / i t e m & g t ; & l t ; i t e m & g t ; & l t ; k e y & g t ; & l t ; s t r i n g & g t ; C l e a n   a i r       w a t e r & l t ; / s t r i n g & g t ; & l t ; / k e y & g t ; & l t ; v a l u e & g t ; & l t ; s t r i n g & g t ; W C h a r & l t ; / s t r i n g & g t ; & l t ; / v a l u e & g t ; & l t ; / i t e m & g t ; & l t ; i t e m & g t ; & l t ; k e y & g t ; & l t ; s t r i n g & g t ; M e n t a l   h e a l t h   s e r v i c e s & l t ; / s t r i n g & g t ; & l t ; / k e y & g t ; & l t ; v a l u e & g t ; & l t ; s t r i n g & g t ; W C h a r & l t ; / s t r i n g & g t ; & l t ; / v a l u e & g t ; & l t ; / i t e m & g t ; & l t ; i t e m & g t ; & l t ; k e y & g t ; & l t ; s t r i n g & g t ; S m o k i n g   c e s s a t i o n   p r o g r a m s & l t ; / s t r i n g & g t ; & l t ; / k e y & g t ; & l t ; v a l u e & g t ; & l t ; s t r i n g & g t ; W C h a r & l t ; / s t r i n g & g t ; & l t ; / v a l u e & g t ; & l t ; / i t e m & g t ; & l t ; i t e m & g t ; & l t ; k e y & g t ; & l t ; s t r i n g & g t ; D r u g       a l c o h o l   r e h a b i l i t a t i o n   s e r v i c e s & l t ; / s t r i n g & g t ; & l t ; / k e y & g t ; & l t ; v a l u e & g t ; & l t ; s t r i n g & g t ; W C h a r & l t ; / s t r i n g & g t ; & l t ; / v a l u e & g t ; & l t ; / i t e m & g t ; & l t ; i t e m & g t ; & l t ; k e y & g t ; & l t ; s t r i n g & g t ; R e c r e a t i o n   f a c i l i t i e s & l t ; / s t r i n g & g t ; & l t ; / k e y & g t ; & l t ; v a l u e & g t ; & l t ; s t r i n g & g t ; W C h a r & l t ; / s t r i n g & g t ; & l t ; / v a l u e & g t ; & l t ; / i t e m & g t ; & l t ; i t e m & g t ; & l t ; k e y & g t ; & l t ; s t r i n g & g t ; T r a n s p o r t a t i o n & l t ; / s t r i n g & g t ; & l t ; / k e y & g t ; & l t ; v a l u e & g t ; & l t ; s t r i n g & g t ; W C h a r & l t ; / s t r i n g & g t ; & l t ; / v a l u e & g t ; & l t ; / i t e m & g t ; & l t ; i t e m & g t ; & l t ; k e y & g t ; & l t ; s t r i n g & g t ; H e a l t h i e r   f o o d   c h o i c e s & l t ; / s t r i n g & g t ; & l t ; / k e y & g t ; & l t ; v a l u e & g t ; & l t ; s t r i n g & g t ; W C h a r & l t ; / s t r i n g & g t ; & l t ; / v a l u e & g t ; & l t ; / i t e m & g t ; & l t ; i t e m & g t ; & l t ; k e y & g t ; & l t ; s t r i n g & g t ; S a f e   c h i l d c a r e   o p t i o n s & l t ; / s t r i n g & g t ; & l t ; / k e y & g t ; & l t ; v a l u e & g t ; & l t ; s t r i n g & g t ; W C h a r & l t ; / s t r i n g & g t ; & l t ; / v a l u e & g t ; & l t ; / i t e m & g t ; & l t ; i t e m & g t ; & l t ; k e y & g t ; & l t ; s t r i n g & g t ; W e i g h t   l o s s   p r o g r a m s & l t ; / s t r i n g & g t ; & l t ; / k e y & g t ; & l t ; v a l u e & g t ; & l t ; s t r i n g & g t ; W C h a r & l t ; / s t r i n g & g t ; & l t ; / v a l u e & g t ; & l t ; / i t e m & g t ; & l t ; i t e m & g t ; & l t ; k e y & g t ; & l t ; s t r i n g & g t ; J o b   o p p o r t u n i t i e s & l t ; / s t r i n g & g t ; & l t ; / k e y & g t ; & l t ; v a l u e & g t ; & l t ; s t r i n g & g t ; W C h a r & l t ; / s t r i n g & g t ; & l t ; / v a l u e & g t ; & l t ; / i t e m & g t ; & l t ; i t e m & g t ; & l t ; k e y & g t ; & l t ; s t r i n g & g t ; S a f e   p l a c e s   t o   w a l k   p l a y & l t ; / s t r i n g & g t ; & l t ; / k e y & g t ; & l t ; v a l u e & g t ; & l t ; s t r i n g & g t ; W C h a r & l t ; / s t r i n g & g t ; & l t ; / v a l u e & g t ; & l t ; / i t e m & g t ; & l t ; i t e m & g t ; & l t ; k e y & g t ; & l t ; s t r i n g & g t ; S a f e   w o r k s i t e s & 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C l e a n   a i r       w a t e r 5 & l t ; / s t r i n g & g t ; & l t ; / k e y & g t ; & l t ; v a l u e & g t ; & l t ; s t r i n g & g t ; B i g I n t & l t ; / s t r i n g & g t ; & l t ; / v a l u e & g t ; & l t ; / i t e m & g t ; & l t ; i t e m & g t ; & l t ; k e y & g t ; & l t ; s t r i n g & g t ; M e n t a l   h e a l t h   s e r v i c e s 6 & l t ; / s t r i n g & g t ; & l t ; / k e y & g t ; & l t ; v a l u e & g t ; & l t ; s t r i n g & g t ; B i g I n t & l t ; / s t r i n g & g t ; & l t ; / v a l u e & g t ; & l t ; / i t e m & g t ; & l t ; i t e m & g t ; & l t ; k e y & g t ; & l t ; s t r i n g & g t ; S m o k i n g   c e s s a t i o n   p r o g r a m s 7 & l t ; / s t r i n g & g t ; & l t ; / k e y & g t ; & l t ; v a l u e & g t ; & l t ; s t r i n g & g t ; B i g I n t & l t ; / s t r i n g & g t ; & l t ; / v a l u e & g t ; & l t ; / i t e m & g t ; & l t ; i t e m & g t ; & l t ; k e y & g t ; & l t ; s t r i n g & g t ; D r u g       a l c o h o l   r e h a b i l i t a t i o n   s e r v i c e s 8 & l t ; / s t r i n g & g t ; & l t ; / k e y & g t ; & l t ; v a l u e & g t ; & l t ; s t r i n g & g t ; B i g I n t & l t ; / s t r i n g & g t ; & l t ; / v a l u e & g t ; & l t ; / i t e m & g t ; & l t ; i t e m & g t ; & l t ; k e y & g t ; & l t ; s t r i n g & g t ; R e c r e a t i o n   f a c i l i t i e s 9 & l t ; / s t r i n g & g t ; & l t ; / k e y & g t ; & l t ; v a l u e & g t ; & l t ; s t r i n g & g t ; B i g I n t & l t ; / s t r i n g & g t ; & l t ; / v a l u e & g t ; & l t ; / i t e m & g t ; & l t ; i t e m & g t ; & l t ; k e y & g t ; & l t ; s t r i n g & g t ; T r a n s p o r t a t i o n 1 0 & l t ; / s t r i n g & g t ; & l t ; / k e y & g t ; & l t ; v a l u e & g t ; & l t ; s t r i n g & g t ; B i g I n t & l t ; / s t r i n g & g t ; & l t ; / v a l u e & g t ; & l t ; / i t e m & g t ; & l t ; i t e m & g t ; & l t ; k e y & g t ; & l t ; s t r i n g & g t ; H e a l t h i e r   f o o d   c h o i c e s 1 1 & l t ; / s t r i n g & g t ; & l t ; / k e y & g t ; & l t ; v a l u e & g t ; & l t ; s t r i n g & g t ; B i g I n t & l t ; / s t r i n g & g t ; & l t ; / v a l u e & g t ; & l t ; / i t e m & g t ; & l t ; i t e m & g t ; & l t ; k e y & g t ; & l t ; s t r i n g & g t ; S a f e   c h i l d c a r e   o p t i o n s 1 2 & l t ; / s t r i n g & g t ; & l t ; / k e y & g t ; & l t ; v a l u e & g t ; & l t ; s t r i n g & g t ; B i g I n t & l t ; / s t r i n g & g t ; & l t ; / v a l u e & g t ; & l t ; / i t e m & g t ; & l t ; i t e m & g t ; & l t ; k e y & g t ; & l t ; s t r i n g & g t ; W e i g h t   l o s s   p r o g r a m s 1 3 & l t ; / s t r i n g & g t ; & l t ; / k e y & g t ; & l t ; v a l u e & g t ; & l t ; s t r i n g & g t ; B i g I n t & l t ; / s t r i n g & g t ; & l t ; / v a l u e & g t ; & l t ; / i t e m & g t ; & l t ; i t e m & g t ; & l t ; k e y & g t ; & l t ; s t r i n g & g t ; J o b   o p p o r t u n i t i e s 1 4 & l t ; / s t r i n g & g t ; & l t ; / k e y & g t ; & l t ; v a l u e & g t ; & l t ; s t r i n g & g t ; B i g I n t & l t ; / s t r i n g & g t ; & l t ; / v a l u e & g t ; & l t ; / i t e m & g t ; & l t ; i t e m & g t ; & l t ; k e y & g t ; & l t ; s t r i n g & g t ; S a f e   p l a c e s   t o   w a l k   p l a y 1 5 & l t ; / s t r i n g & g t ; & l t ; / k e y & g t ; & l t ; v a l u e & g t ; & l t ; s t r i n g & g t ; B i g I n t & l t ; / s t r i n g & g t ; & l t ; / v a l u e & g t ; & l t ; / i t e m & g t ; & l t ; i t e m & g t ; & l t ; k e y & g t ; & l t ; s t r i n g & g t ; S a f e   w o r k s i t e s 1 6 & 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5 & l t ; / s t r i n g & g t ; & l t ; / k e y & g t ; & l t ; v a l u e & g t ; & l t ; s t r i n g & g t ; W C h a r & l t ; / s t r i n g & g t ; & l t ; / v a l u e & g t ; & l t ; / i t e m & g t ; & l t ; i t e m & g t ; & l t ; k e y & g t ; & l t ; s t r i n g & g t ; C o l u m n 6 & 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C l e a n   a i r       w a t e r & l t ; / s t r i n g & g t ; & l t ; / k e y & g t ; & l t ; v a l u e & g t ; & l t ; i n t & g t ; 1 4 0 & l t ; / i n t & g t ; & l t ; / v a l u e & g t ; & l t ; / i t e m & g t ; & l t ; i t e m & g t ; & l t ; k e y & g t ; & l t ; s t r i n g & g t ; M e n t a l   h e a l t h   s e r v i c e s & l t ; / s t r i n g & g t ; & l t ; / k e y & g t ; & l t ; v a l u e & g t ; & l t ; i n t & g t ; 1 8 1 & l t ; / i n t & g t ; & l t ; / v a l u e & g t ; & l t ; / i t e m & g t ; & l t ; i t e m & g t ; & l t ; k e y & g t ; & l t ; s t r i n g & g t ; S m o k i n g   c e s s a t i o n   p r o g r a m s & l t ; / s t r i n g & g t ; & l t ; / k e y & g t ; & l t ; v a l u e & g t ; & l t ; i n t & g t ; 2 1 5 & l t ; / i n t & g t ; & l t ; / v a l u e & g t ; & l t ; / i t e m & g t ; & l t ; i t e m & g t ; & l t ; k e y & g t ; & l t ; s t r i n g & g t ; D r u g       a l c o h o l   r e h a b i l i t a t i o n   s e r v i c e s & l t ; / s t r i n g & g t ; & l t ; / k e y & g t ; & l t ; v a l u e & g t ; & l t ; i n t & g t ; 2 6 4 & l t ; / i n t & g t ; & l t ; / v a l u e & g t ; & l t ; / i t e m & g t ; & l t ; i t e m & g t ; & l t ; k e y & g t ; & l t ; s t r i n g & g t ; R e c r e a t i o n   f a c i l i t i e s & l t ; / s t r i n g & g t ; & l t ; / k e y & g t ; & l t ; v a l u e & g t ; & l t ; i n t & g t ; 1 6 2 & l t ; / i n t & g t ; & l t ; / v a l u e & g t ; & l t ; / i t e m & g t ; & l t ; i t e m & g t ; & l t ; k e y & g t ; & l t ; s t r i n g & g t ; T r a n s p o r t a t i o n & l t ; / s t r i n g & g t ; & l t ; / k e y & g t ; & l t ; v a l u e & g t ; & l t ; i n t & g t ; 1 3 0 & l t ; / i n t & g t ; & l t ; / v a l u e & g t ; & l t ; / i t e m & g t ; & l t ; i t e m & g t ; & l t ; k e y & g t ; & l t ; s t r i n g & g t ; H e a l t h i e r   f o o d   c h o i c e s & l t ; / s t r i n g & g t ; & l t ; / k e y & g t ; & l t ; v a l u e & g t ; & l t ; i n t & g t ; 1 8 0 & l t ; / i n t & g t ; & l t ; / v a l u e & g t ; & l t ; / i t e m & g t ; & l t ; i t e m & g t ; & l t ; k e y & g t ; & l t ; s t r i n g & g t ; S a f e   c h i l d c a r e   o p t i o n s & l t ; / s t r i n g & g t ; & l t ; / k e y & g t ; & l t ; v a l u e & g t ; & l t ; i n t & g t ; 1 7 6 & l t ; / i n t & g t ; & l t ; / v a l u e & g t ; & l t ; / i t e m & g t ; & l t ; i t e m & g t ; & l t ; k e y & g t ; & l t ; s t r i n g & g t ; W e i g h t   l o s s   p r o g r a m s & l t ; / s t r i n g & g t ; & l t ; / k e y & g t ; & l t ; v a l u e & g t ; & l t ; i n t & g t ; 1 7 3 & l t ; / i n t & g t ; & l t ; / v a l u e & g t ; & l t ; / i t e m & g t ; & l t ; i t e m & g t ; & l t ; k e y & g t ; & l t ; s t r i n g & g t ; J o b   o p p o r t u n i t i e s & l t ; / s t r i n g & g t ; & l t ; / k e y & g t ; & l t ; v a l u e & g t ; & l t ; i n t & g t ; 1 4 9 & l t ; / i n t & g t ; & l t ; / v a l u e & g t ; & l t ; / i t e m & g t ; & l t ; i t e m & g t ; & l t ; k e y & g t ; & l t ; s t r i n g & g t ; S a f e   p l a c e s   t o   w a l k   p l a y & l t ; / s t r i n g & g t ; & l t ; / k e y & g t ; & l t ; v a l u e & g t ; & l t ; i n t & g t ; 1 8 7 & l t ; / i n t & g t ; & l t ; / v a l u e & g t ; & l t ; / i t e m & g t ; & l t ; i t e m & g t ; & l t ; k e y & g t ; & l t ; s t r i n g & g t ; S a f e   w o r k s i t e s & l t ; / s t r i n g & g t ; & l t ; / k e y & g t ; & l t ; v a l u e & g t ; & l t ; i n t & g t ; 1 3 1 & 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C l e a n   a i r       w a t e r 5 & l t ; / s t r i n g & g t ; & l t ; / k e y & g t ; & l t ; v a l u e & g t ; & l t ; i n t & g t ; 1 4 7 & l t ; / i n t & g t ; & l t ; / v a l u e & g t ; & l t ; / i t e m & g t ; & l t ; i t e m & g t ; & l t ; k e y & g t ; & l t ; s t r i n g & g t ; M e n t a l   h e a l t h   s e r v i c e s 6 & l t ; / s t r i n g & g t ; & l t ; / k e y & g t ; & l t ; v a l u e & g t ; & l t ; i n t & g t ; 1 8 8 & l t ; / i n t & g t ; & l t ; / v a l u e & g t ; & l t ; / i t e m & g t ; & l t ; i t e m & g t ; & l t ; k e y & g t ; & l t ; s t r i n g & g t ; S m o k i n g   c e s s a t i o n   p r o g r a m s 7 & l t ; / s t r i n g & g t ; & l t ; / k e y & g t ; & l t ; v a l u e & g t ; & l t ; i n t & g t ; 2 2 2 & l t ; / i n t & g t ; & l t ; / v a l u e & g t ; & l t ; / i t e m & g t ; & l t ; i t e m & g t ; & l t ; k e y & g t ; & l t ; s t r i n g & g t ; D r u g       a l c o h o l   r e h a b i l i t a t i o n   s e r v i c e s 8 & l t ; / s t r i n g & g t ; & l t ; / k e y & g t ; & l t ; v a l u e & g t ; & l t ; i n t & g t ; 2 7 1 & l t ; / i n t & g t ; & l t ; / v a l u e & g t ; & l t ; / i t e m & g t ; & l t ; i t e m & g t ; & l t ; k e y & g t ; & l t ; s t r i n g & g t ; R e c r e a t i o n   f a c i l i t i e s 9 & l t ; / s t r i n g & g t ; & l t ; / k e y & g t ; & l t ; v a l u e & g t ; & l t ; i n t & g t ; 1 6 9 & l t ; / i n t & g t ; & l t ; / v a l u e & g t ; & l t ; / i t e m & g t ; & l t ; i t e m & g t ; & l t ; k e y & g t ; & l t ; s t r i n g & g t ; T r a n s p o r t a t i o n 1 0 & l t ; / s t r i n g & g t ; & l t ; / k e y & g t ; & l t ; v a l u e & g t ; & l t ; i n t & g t ; 1 4 4 & l t ; / i n t & g t ; & l t ; / v a l u e & g t ; & l t ; / i t e m & g t ; & l t ; i t e m & g t ; & l t ; k e y & g t ; & l t ; s t r i n g & g t ; H e a l t h i e r   f o o d   c h o i c e s 1 1 & l t ; / s t r i n g & g t ; & l t ; / k e y & g t ; & l t ; v a l u e & g t ; & l t ; i n t & g t ; 1 9 4 & l t ; / i n t & g t ; & l t ; / v a l u e & g t ; & l t ; / i t e m & g t ; & l t ; i t e m & g t ; & l t ; k e y & g t ; & l t ; s t r i n g & g t ; S a f e   c h i l d c a r e   o p t i o n s 1 2 & l t ; / s t r i n g & g t ; & l t ; / k e y & g t ; & l t ; v a l u e & g t ; & l t ; i n t & g t ; 1 9 0 & l t ; / i n t & g t ; & l t ; / v a l u e & g t ; & l t ; / i t e m & g t ; & l t ; i t e m & g t ; & l t ; k e y & g t ; & l t ; s t r i n g & g t ; W e i g h t   l o s s   p r o g r a m s 1 3 & l t ; / s t r i n g & g t ; & l t ; / k e y & g t ; & l t ; v a l u e & g t ; & l t ; i n t & g t ; 1 8 7 & l t ; / i n t & g t ; & l t ; / v a l u e & g t ; & l t ; / i t e m & g t ; & l t ; i t e m & g t ; & l t ; k e y & g t ; & l t ; s t r i n g & g t ; J o b   o p p o r t u n i t i e s 1 4 & l t ; / s t r i n g & g t ; & l t ; / k e y & g t ; & l t ; v a l u e & g t ; & l t ; i n t & g t ; 1 6 3 & l t ; / i n t & g t ; & l t ; / v a l u e & g t ; & l t ; / i t e m & g t ; & l t ; i t e m & g t ; & l t ; k e y & g t ; & l t ; s t r i n g & g t ; S a f e   p l a c e s   t o   w a l k   p l a y 1 5 & l t ; / s t r i n g & g t ; & l t ; / k e y & g t ; & l t ; v a l u e & g t ; & l t ; i n t & g t ; 2 0 1 & l t ; / i n t & g t ; & l t ; / v a l u e & g t ; & l t ; / i t e m & g t ; & l t ; i t e m & g t ; & l t ; k e y & g t ; & l t ; s t r i n g & g t ; S a f e   w o r k s i t e s 1 6 & l t ; / s t r i n g & g t ; & l t ; / k e y & g t ; & l t ; v a l u e & g t ; & l t ; i n t & g t ; 1 4 5 & 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5 & l t ; / s t r i n g & g t ; & l t ; / k e y & g t ; & l t ; v a l u e & g t ; & l t ; i n t & g t ; 9 6 & l t ; / i n t & g t ; & l t ; / v a l u e & g t ; & l t ; / i t e m & g t ; & l t ; i t e m & g t ; & l t ; k e y & g t ; & l t ; s t r i n g & g t ; C o l u m n 6 & 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C l e a n   a i r       w a t e r & l t ; / s t r i n g & g t ; & l t ; / k e y & g t ; & l t ; v a l u e & g t ; & l t ; i n t & g t ; 1 & l t ; / i n t & g t ; & l t ; / v a l u e & g t ; & l t ; / i t e m & g t ; & l t ; i t e m & g t ; & l t ; k e y & g t ; & l t ; s t r i n g & g t ; M e n t a l   h e a l t h   s e r v i c e s & l t ; / s t r i n g & g t ; & l t ; / k e y & g t ; & l t ; v a l u e & g t ; & l t ; i n t & g t ; 2 & l t ; / i n t & g t ; & l t ; / v a l u e & g t ; & l t ; / i t e m & g t ; & l t ; i t e m & g t ; & l t ; k e y & g t ; & l t ; s t r i n g & g t ; S m o k i n g   c e s s a t i o n   p r o g r a m s & l t ; / s t r i n g & g t ; & l t ; / k e y & g t ; & l t ; v a l u e & g t ; & l t ; i n t & g t ; 3 & l t ; / i n t & g t ; & l t ; / v a l u e & g t ; & l t ; / i t e m & g t ; & l t ; i t e m & g t ; & l t ; k e y & g t ; & l t ; s t r i n g & g t ; D r u g       a l c o h o l   r e h a b i l i t a t i o n   s e r v i c e s & l t ; / s t r i n g & g t ; & l t ; / k e y & g t ; & l t ; v a l u e & g t ; & l t ; i n t & g t ; 4 & l t ; / i n t & g t ; & l t ; / v a l u e & g t ; & l t ; / i t e m & g t ; & l t ; i t e m & g t ; & l t ; k e y & g t ; & l t ; s t r i n g & g t ; R e c r e a t i o n   f a c i l i t i e s & l t ; / s t r i n g & g t ; & l t ; / k e y & g t ; & l t ; v a l u e & g t ; & l t ; i n t & g t ; 5 & l t ; / i n t & g t ; & l t ; / v a l u e & g t ; & l t ; / i t e m & g t ; & l t ; i t e m & g t ; & l t ; k e y & g t ; & l t ; s t r i n g & g t ; T r a n s p o r t a t i o n & l t ; / s t r i n g & g t ; & l t ; / k e y & g t ; & l t ; v a l u e & g t ; & l t ; i n t & g t ; 6 & l t ; / i n t & g t ; & l t ; / v a l u e & g t ; & l t ; / i t e m & g t ; & l t ; i t e m & g t ; & l t ; k e y & g t ; & l t ; s t r i n g & g t ; H e a l t h i e r   f o o d   c h o i c e s & l t ; / s t r i n g & g t ; & l t ; / k e y & g t ; & l t ; v a l u e & g t ; & l t ; i n t & g t ; 7 & l t ; / i n t & g t ; & l t ; / v a l u e & g t ; & l t ; / i t e m & g t ; & l t ; i t e m & g t ; & l t ; k e y & g t ; & l t ; s t r i n g & g t ; S a f e   c h i l d c a r e   o p t i o n s & l t ; / s t r i n g & g t ; & l t ; / k e y & g t ; & l t ; v a l u e & g t ; & l t ; i n t & g t ; 8 & l t ; / i n t & g t ; & l t ; / v a l u e & g t ; & l t ; / i t e m & g t ; & l t ; i t e m & g t ; & l t ; k e y & g t ; & l t ; s t r i n g & g t ; W e i g h t   l o s s   p r o g r a m s & l t ; / s t r i n g & g t ; & l t ; / k e y & g t ; & l t ; v a l u e & g t ; & l t ; i n t & g t ; 9 & l t ; / i n t & g t ; & l t ; / v a l u e & g t ; & l t ; / i t e m & g t ; & l t ; i t e m & g t ; & l t ; k e y & g t ; & l t ; s t r i n g & g t ; J o b   o p p o r t u n i t i e s & l t ; / s t r i n g & g t ; & l t ; / k e y & g t ; & l t ; v a l u e & g t ; & l t ; i n t & g t ; 1 0 & l t ; / i n t & g t ; & l t ; / v a l u e & g t ; & l t ; / i t e m & g t ; & l t ; i t e m & g t ; & l t ; k e y & g t ; & l t ; s t r i n g & g t ; S a f e   p l a c e s   t o   w a l k   p l a y & l t ; / s t r i n g & g t ; & l t ; / k e y & g t ; & l t ; v a l u e & g t ; & l t ; i n t & g t ; 1 1 & l t ; / i n t & g t ; & l t ; / v a l u e & g t ; & l t ; / i t e m & g t ; & l t ; i t e m & g t ; & l t ; k e y & g t ; & l t ; s t r i n g & g t ; S a f e   w o r k s i t e s & l t ; / s t r i n g & g t ; & l t ; / k e y & g t ; & l t ; v a l u e & g t ; & l t ; i n t & g t ; 1 2 & l t ; / i n t & g t ; & l t ; / v a l u e & g t ; & l t ; / i t e m & g t ; & l t ; i t e m & g t ; & l t ; k e y & g t ; & l t ; s t r i n g & g t ; C o l u m n 1 & l t ; / s t r i n g & g t ; & l t ; / k e y & g t ; & l t ; v a l u e & g t ; & l t ; i n t & g t ; 1 3 & l t ; / i n t & g t ; & l t ; / v a l u e & g t ; & l t ; / i t e m & g t ; & l t ; i t e m & g t ; & l t ; k e y & g t ; & l t ; s t r i n g & g t ; C o u n t   o f   S e l e c t i o n & l t ; / s t r i n g & g t ; & l t ; / k e y & g t ; & l t ; v a l u e & g t ; & l t ; i n t & g t ; 1 4 & l t ; / i n t & g t ; & l t ; / v a l u e & g t ; & l t ; / i t e m & g t ; & l t ; i t e m & g t ; & l t ; k e y & g t ; & l t ; s t r i n g & g t ; W e i g h t & l t ; / s t r i n g & g t ; & l t ; / k e y & g t ; & l t ; v a l u e & g t ; & l t ; i n t & g t ; 1 5 & l t ; / i n t & g t ; & l t ; / v a l u e & g t ; & l t ; / i t e m & g t ; & l t ; i t e m & g t ; & l t ; k e y & g t ; & l t ; s t r i n g & g t ; C o l u m n 2 & l t ; / s t r i n g & g t ; & l t ; / k e y & g t ; & l t ; v a l u e & g t ; & l t ; i n t & g t ; 1 6 & l t ; / i n t & g t ; & l t ; / v a l u e & g t ; & l t ; / i t e m & g t ; & l t ; i t e m & g t ; & l t ; k e y & g t ; & l t ; s t r i n g & g t ; C l e a n   a i r       w a t e r 5 & l t ; / s t r i n g & g t ; & l t ; / k e y & g t ; & l t ; v a l u e & g t ; & l t ; i n t & g t ; 1 7 & l t ; / i n t & g t ; & l t ; / v a l u e & g t ; & l t ; / i t e m & g t ; & l t ; i t e m & g t ; & l t ; k e y & g t ; & l t ; s t r i n g & g t ; M e n t a l   h e a l t h   s e r v i c e s 6 & l t ; / s t r i n g & g t ; & l t ; / k e y & g t ; & l t ; v a l u e & g t ; & l t ; i n t & g t ; 1 8 & l t ; / i n t & g t ; & l t ; / v a l u e & g t ; & l t ; / i t e m & g t ; & l t ; i t e m & g t ; & l t ; k e y & g t ; & l t ; s t r i n g & g t ; S m o k i n g   c e s s a t i o n   p r o g r a m s 7 & l t ; / s t r i n g & g t ; & l t ; / k e y & g t ; & l t ; v a l u e & g t ; & l t ; i n t & g t ; 1 9 & l t ; / i n t & g t ; & l t ; / v a l u e & g t ; & l t ; / i t e m & g t ; & l t ; i t e m & g t ; & l t ; k e y & g t ; & l t ; s t r i n g & g t ; D r u g       a l c o h o l   r e h a b i l i t a t i o n   s e r v i c e s 8 & l t ; / s t r i n g & g t ; & l t ; / k e y & g t ; & l t ; v a l u e & g t ; & l t ; i n t & g t ; 2 0 & l t ; / i n t & g t ; & l t ; / v a l u e & g t ; & l t ; / i t e m & g t ; & l t ; i t e m & g t ; & l t ; k e y & g t ; & l t ; s t r i n g & g t ; R e c r e a t i o n   f a c i l i t i e s 9 & l t ; / s t r i n g & g t ; & l t ; / k e y & g t ; & l t ; v a l u e & g t ; & l t ; i n t & g t ; 2 1 & l t ; / i n t & g t ; & l t ; / v a l u e & g t ; & l t ; / i t e m & g t ; & l t ; i t e m & g t ; & l t ; k e y & g t ; & l t ; s t r i n g & g t ; T r a n s p o r t a t i o n 1 0 & l t ; / s t r i n g & g t ; & l t ; / k e y & g t ; & l t ; v a l u e & g t ; & l t ; i n t & g t ; 2 2 & l t ; / i n t & g t ; & l t ; / v a l u e & g t ; & l t ; / i t e m & g t ; & l t ; i t e m & g t ; & l t ; k e y & g t ; & l t ; s t r i n g & g t ; H e a l t h i e r   f o o d   c h o i c e s 1 1 & l t ; / s t r i n g & g t ; & l t ; / k e y & g t ; & l t ; v a l u e & g t ; & l t ; i n t & g t ; 2 3 & l t ; / i n t & g t ; & l t ; / v a l u e & g t ; & l t ; / i t e m & g t ; & l t ; i t e m & g t ; & l t ; k e y & g t ; & l t ; s t r i n g & g t ; S a f e   c h i l d c a r e   o p t i o n s 1 2 & l t ; / s t r i n g & g t ; & l t ; / k e y & g t ; & l t ; v a l u e & g t ; & l t ; i n t & g t ; 2 4 & l t ; / i n t & g t ; & l t ; / v a l u e & g t ; & l t ; / i t e m & g t ; & l t ; i t e m & g t ; & l t ; k e y & g t ; & l t ; s t r i n g & g t ; W e i g h t   l o s s   p r o g r a m s 1 3 & l t ; / s t r i n g & g t ; & l t ; / k e y & g t ; & l t ; v a l u e & g t ; & l t ; i n t & g t ; 2 5 & l t ; / i n t & g t ; & l t ; / v a l u e & g t ; & l t ; / i t e m & g t ; & l t ; i t e m & g t ; & l t ; k e y & g t ; & l t ; s t r i n g & g t ; J o b   o p p o r t u n i t i e s 1 4 & l t ; / s t r i n g & g t ; & l t ; / k e y & g t ; & l t ; v a l u e & g t ; & l t ; i n t & g t ; 2 6 & l t ; / i n t & g t ; & l t ; / v a l u e & g t ; & l t ; / i t e m & g t ; & l t ; i t e m & g t ; & l t ; k e y & g t ; & l t ; s t r i n g & g t ; S a f e   p l a c e s   t o   w a l k   p l a y 1 5 & l t ; / s t r i n g & g t ; & l t ; / k e y & g t ; & l t ; v a l u e & g t ; & l t ; i n t & g t ; 2 7 & l t ; / i n t & g t ; & l t ; / v a l u e & g t ; & l t ; / i t e m & g t ; & l t ; i t e m & g t ; & l t ; k e y & g t ; & l t ; s t r i n g & g t ; S a f e   w o r k s i t e s 1 6 & l t ; / s t r i n g & g t ; & l t ; / k e y & g t ; & l t ; v a l u e & g t ; & l t ; i n t & g t ; 2 8 & l t ; / i n t & g t ; & l t ; / v a l u e & g t ; & l t ; / i t e m & g t ; & l t ; i t e m & g t ; & l t ; k e y & g t ; & l t ; s t r i n g & g t ; C o l u m n 3 & l t ; / s t r i n g & g t ; & l t ; / k e y & g t ; & l t ; v a l u e & g t ; & l t ; i n t & g t ; 2 9 & l t ; / i n t & g t ; & l t ; / v a l u e & g t ; & l t ; / i t e m & g t ; & l t ; i t e m & g t ; & l t ; k e y & g t ; & l t ; s t r i n g & g t ; C o l u m n 4 & l t ; / s t r i n g & g t ; & l t ; / k e y & g t ; & l t ; v a l u e & g t ; & l t ; i n t & g t ; 3 0 & l t ; / i n t & g t ; & l t ; / v a l u e & g t ; & l t ; / i t e m & g t ; & l t ; i t e m & g t ; & l t ; k e y & g t ; & l t ; s t r i n g & g t ; O b s e r v e d & l t ; / s t r i n g & g t ; & l t ; / k e y & g t ; & l t ; v a l u e & g t ; & l t ; i n t & g t ; 3 1 & l t ; / i n t & g t ; & l t ; / v a l u e & g t ; & l t ; / i t e m & g t ; & l t ; i t e m & g t ; & l t ; k e y & g t ; & l t ; s t r i n g & g t ; E x p e c t e d & l t ; / s t r i n g & g t ; & l t ; / k e y & g t ; & l t ; v a l u e & g t ; & l t ; i n t & g t ; 3 2 & l t ; / i n t & g t ; & l t ; / v a l u e & g t ; & l t ; / i t e m & g t ; & l t ; i t e m & g t ; & l t ; k e y & g t ; & l t ; s t r i n g & g t ; C o l u m n 5 & l t ; / s t r i n g & g t ; & l t ; / k e y & g t ; & l t ; v a l u e & g t ; & l t ; i n t & g t ; 3 3 & l t ; / i n t & g t ; & l t ; / v a l u e & g t ; & l t ; / i t e m & g t ; & l t ; i t e m & g t ; & l t ; k e y & g t ; & l t ; s t r i n g & g t ; C o l u m n 6 & l t ; / s t r i n g & g t ; & l t ; / k e y & g t ; & l t ; v a l u e & g t ; & l t ; i n t & g t ; 3 4 & l t ; / i n t & g t ; & l t ; / v a l u e & g t ; & l t ; / i t e m & g t ; & l t ; i t e m & g t ; & l t ; k e y & g t ; & l t ; s t r i n g & g t ; I   i d e n t i f y   a s & l t ; / s t r i n g & g t ; & l t ; / k e y & g t ; & l t ; v a l u e & g t ; & l t ; i n t & g t ; 3 5 & l t ; / i n t & g t ; & l t ; / v a l u e & g t ; & l t ; / i t e m & g t ; & l t ; i t e m & g t ; & l t ; k e y & g t ; & l t ; s t r i n g & g t ; W h a t   i s   y o u r   a g e & l t ; / s t r i n g & g t ; & l t ; / k e y & g t ; & l t ; v a l u e & g t ; & l t ; i n t & g t ; 3 6 & l t ; / i n t & g t ; & l t ; / v a l u e & g t ; & l t ; / i t e m & g t ; & l t ; i t e m & g t ; & l t ; k e y & g t ; & l t ; s t r i n g & g t ; C o u n t y   w h e r e   y o u   l i v e & l t ; / s t r i n g & g t ; & l t ; / k e y & g t ; & l t ; v a l u e & g t ; & l t ; i n t & g t ; 3 7 & l t ; / i n t & g t ; & l t ; / v a l u e & g t ; & l t ; / i t e m & g t ; & l t ; i t e m & g t ; & l t ; k e y & g t ; & l t ; s t r i n g & g t ; T o w n   a n d   Z I P   c o d e   w h e r e   y o u   l i v e & l t ; / s t r i n g & g t ; & l t ; / k e y & g t ; & l t ; v a l u e & g t ; & l t ; i n t & g t ; 3 8 & l t ; / i n t & g t ; & l t ; / v a l u e & g t ; & l t ; / i t e m & g t ; & l t ; i t e m & g t ; & l t ; k e y & g t ; & l t ; s t r i n g & g t ; W h a t   r a c e   d o   y o u   c o n s i d e r   y o u r s e l f & l t ; / s t r i n g & g t ; & l t ; / k e y & g t ; & l t ; v a l u e & g t ; & l t ; i n t & g t ; 3 9 & l t ; / i n t & g t ; & l t ; / v a l u e & g t ; & l t ; / i t e m & g t ; & l t ; i t e m & g t ; & l t ; k e y & g t ; & l t ; s t r i n g & g t ; A r e   y o u   H i s p a n i c   o r   L a t i n o & l t ; / s t r i n g & g t ; & l t ; / k e y & g t ; & l t ; v a l u e & g t ; & l t ; i n t & g t ; 4 0 & l t ; / i n t & g t ; & l t ; / v a l u e & g t ; & l t ; / i t e m & g t ; & l t ; i t e m & g t ; & l t ; k e y & g t ; & l t ; s t r i n g & g t ; W h a t   l a n g u a g e   d o   y o u   s p e a k   w h e n   y o u   a r e   a t   h o m e   ( s e l e c t   a l l   t h a t   a p p l y ) & l t ; / s t r i n g & g t ; & l t ; / k e y & g t ; & l t ; v a l u e & g t ; & l t ; i n t & g t ; 4 1 & l t ; / i n t & g t ; & l t ; / v a l u e & g t ; & l t ; / i t e m & g t ; & l t ; i t e m & g t ; & l t ; k e y & g t ; & l t ; s t r i n g & g t ; W h a t   i s   y o u r   a n n u a l   h o u s e h o l d   i n c o m e   f r o m   a l l   s o u r c e s & l t ; / s t r i n g & g t ; & l t ; / k e y & g t ; & l t ; v a l u e & g t ; & l t ; i n t & g t ; 4 2 & l t ; / i n t & g t ; & l t ; / v a l u e & g t ; & l t ; / i t e m & g t ; & l t ; i t e m & g t ; & l t ; k e y & g t ; & l t ; s t r i n g & g t ; W h a t   i s   y o u r   h i g h e s t   l e v e l   o f   e d u c a t i o n & l t ; / s t r i n g & g t ; & l t ; / k e y & g t ; & l t ; v a l u e & g t ; & l t ; i n t & g t ; 4 3 & l t ; / i n t & g t ; & l t ; / v a l u e & g t ; & l t ; / i t e m & g t ; & l t ; i t e m & g t ; & l t ; k e y & g t ; & l t ; s t r i n g & g t ; W h a t   i s   y o u r   c u r r e n t   e m p l o y m e n t   s t a t u s & l t ; / s t r i n g & g t ; & l t ; / k e y & g t ; & l t ; v a l u e & g t ; & l t ; i n t & g t ; 4 4 & l t ; / i n t & g t ; & l t ; / v a l u e & g t ; & l t ; / i t e m & g t ; & l t ; i t e m & g t ; & l t ; k e y & g t ; & l t ; s t r i n g & g t ; D o   y o u   c u r r e n t l y   h a v e   h e a l t h   i n s u r a n c e & l t ; / s t r i n g & g t ; & l t ; / k e y & g t ; & l t ; v a l u e & g t ; & l t ; i n t & g t ; 4 5 & l t ; / i n t & g t ; & l t ; / v a l u e & g t ; & l t ; / i t e m & g t ; & l t ; i t e m & g t ; & l t ; k e y & g t ; & l t ; s t r i n g & g t ; D o   y o u   h a v e   a   s m a r t   p h o n e & l t ; / s t r i n g & g t ; & l t ; / k e y & g t ; & l t ; v a l u e & g t ; & l t ; i n t & g t ; 4 6 & l t ; / i n t & g t ; & l t ; / v a l u e & g t ; & l t ; / i t e m & g t ; & l t ; / C o l u m n D i s p l a y I n d e x & g t ; & l t ; C o l u m n F r o z e n   / & g t ; & l t ; C o l u m n C h e c k e d   / & g t ; & l t ; C o l u m n F i l t e r   / & g t ; & l t ; S e l e c t i o n F i l t e r   / & g t ; & l t ; F i l t e r P a r a m e t e r s   / & g t ; & l t ; I s S o r t D e s c e n d i n g & g t ; f a l s e & l t ; / I s S o r t D e s c e n d i n g & g t ; & l t ; / T a b l e W i d g e t G r i d S e r i a l i z a t i o n & g t ; < / C u s t o m C o n t e n t > < / G e m i n i > 
</file>

<file path=customXml/item32.xml>��< ? x m l   v e r s i o n = " 1 . 0 "   e n c o d i n g = " U T F - 1 6 " ? > < G e m i n i   x m l n s = " h t t p : / / g e m i n i / p i v o t c u s t o m i z a t i o n / T a b l e X M L _ T a b l e 1 - d 9 0 2 2 5 7 8 - b 2 0 9 - 4 9 0 4 - b d d e - 1 9 f a b e e 9 b 9 7 e " > < 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R e s p o n d e n t I D & l t ; / s t r i n g & g t ; & l t ; / k e y & g t ; & l t ; v a l u e & g t ; & l t ; i n t & g t ; 1 2 4 & l t ; / i n t & g t ; & l t ; / v a l u e & g t ; & l t ; / i t e m & g t ; & l t ; i t e m & g t ; & l t ; k e y & g t ; & l t ; s t r i n g & g t ; A s t h m a / l u n g   d i s e a s e & l t ; / s t r i n g & g t ; & l t ; / k e y & g t ; & l t ; v a l u e & g t ; & l t ; i n t & g t ; 1 6 6 & l t ; / i n t & g t ; & l t ; / v a l u e & g t ; & l t ; / i t e m & g t ; & l t ; i t e m & g t ; & l t ; k e y & g t ; & l t ; s t r i n g & g t ; C a n c e r & l t ; / s t r i n g & g t ; & l t ; / k e y & g t ; & l t ; v a l u e & g t ; & l t ; i n t & g t ; 7 8 & l t ; / i n t & g t ; & l t ; / v a l u e & g t ; & l t ; / i t e m & g t ; & l t ; i t e m & g t ; & l t ; k e y & g t ; & l t ; s t r i n g & g t ; H e a r t   d i s e a s e   & a m p ; a m p ;   s t r o k e & l t ; / s t r i n g & g t ; & l t ; / k e y & g t ; & l t ; v a l u e & g t ; & l t ; i n t & g t ; 1 7 5 & l t ; / i n t & g t ; & l t ; / v a l u e & g t ; & l t ; / i t e m & g t ; & l t ; i t e m & g t ; & l t ; k e y & g t ; & l t ; s t r i n g & g t ; S a f e t y & l t ; / s t r i n g & g t ; & l t ; / k e y & g t ; & l t ; v a l u e & g t ; & l t ; i n t & g t ; 7 5 & l t ; / i n t & g t ; & l t ; / v a l u e & g t ; & l t ; / i t e m & g t ; & l t ; i t e m & g t ; & l t ; k e y & g t ; & l t ; s t r i n g & g t ; H I V / A I D S   & a m p ; a m p ;   S e x u a l l y   T r a n s m i t t e d   D i s e a s e s   ( S T D s ) & l t ; / s t r i n g & g t ; & l t ; / k e y & g t ; & l t ; v a l u e & g t ; & l t ; i n t & g t ; 3 3 5 & l t ; / i n t & g t ; & l t ; / v a l u e & g t ; & l t ; / i t e m & g t ; & l t ; i t e m & g t ; & l t ; k e y & g t ; & l t ; s t r i n g & g t ; V a c c i n e   p r e v e n t a b l e   d i s e a s e s & l t ; / s t r i n g & g t ; & l t ; / k e y & g t ; & l t ; v a l u e & g t ; & l t ; i n t & g t ; 2 1 8 & l t ; / i n t & g t ; & l t ; / v a l u e & g t ; & l t ; / i t e m & g t ; & l t ; i t e m & g t ; & l t ; k e y & g t ; & l t ; s t r i n g & g t ; C h i l d   h e a l t h   & a m p ; a m p ;   w e l l n e s s & l t ; / s t r i n g & g t ; & l t ; / k e y & g t ; & l t ; v a l u e & g t ; & l t ; i n t & g t ; 1 8 2 & l t ; / i n t & g t ; & l t ; / v a l u e & g t ; & l t ; / i t e m & g t ; & l t ; i t e m & g t ; & l t ; k e y & g t ; & l t ; s t r i n g & g t ; W o m e n  s   h e a l t h   & a m p ; a m p ;   w e l l n e s s & l t ; / s t r i n g & g t ; & l t ; / k e y & g t ; & l t ; v a l u e & g t ; & l t ; i n t & g t ; 2 0 7 & l t ; / i n t & g t ; & l t ; / v a l u e & g t ; & l t ; / i t e m & g t ; & l t ; i t e m & g t ; & l t ; k e y & g t ; & l t ; s t r i n g & g t ; D i a b e t e s & l t ; / s t r i n g & g t ; & l t ; / k e y & g t ; & l t ; v a l u e & g t ; & l t ; i n t & g t ; 9 1 & l t ; / i n t & g t ; & l t ; / v a l u e & g t ; & l t ; / i t e m & g t ; & l t ; i t e m & g t ; & l t ; k e y & g t ; & l t ; s t r i n g & g t ; M e n t a l   h e a l t h   d e p r e s s i o n / s u i c i d e & l t ; / s t r i n g & g t ; & l t ; / k e y & g t ; & l t ; v a l u e & g t ; & l t ; i n t & g t ; 2 4 5 & l t ; / i n t & g t ; & l t ; / v a l u e & g t ; & l t ; / i t e m & g t ; & l t ; i t e m & g t ; & l t ; k e y & g t ; & l t ; s t r i n g & g t ; D r u g s   & a m p ; a m p ;   a l c o h o l   a b u s e & l t ; / s t r i n g & g t ; & l t ; / k e y & g t ; & l t ; v a l u e & g t ; & l t ; i n t & g t ; 1 7 2 & l t ; / i n t & g t ; & l t ; / v a l u e & g t ; & l t ; / i t e m & g t ; & l t ; i t e m & g t ; & l t ; k e y & g t ; & l t ; s t r i n g & g t ; E n v i r o n m e n t a l   h a z a r d s & l t ; / s t r i n g & g t ; & l t ; / k e y & g t ; & l t ; v a l u e & g t ; & l t ; i n t & g t ; 1 7 7 & l t ; / i n t & g t ; & l t ; / v a l u e & g t ; & l t ; / i t e m & g t ; & l t ; i t e m & g t ; & l t ; k e y & g t ; & l t ; s t r i n g & g t ; O b e s i t y / w e i g h t   l o s s   i s s u e s & l t ; / s t r i n g & g t ; & l t ; / k e y & g t ; & l t ; v a l u e & g t ; & l t ; i n t & g t ; 2 0 1 & l t ; / i n t & g t ; & l t ; / v a l u e & g t ; & l t ; / i t e m & g t ; & l t ; i t e m & g t ; & l t ; k e y & g t ; & l t ; s t r i n g & g t ; C o l u m n 1 & l t ; / s t r i n g & g t ; & l t ; / k e y & g t ; & l t ; v a l u e & g t ; & l t ; i n t & g t ; 9 1 & l t ; / i n t & g t ; & l t ; / v a l u e & g t ; & l t ; / i t e m & g t ; & l t ; i t e m & g t ; & l t ; k e y & g t ; & l t ; s t r i n g & g t ; C o u n t   o f   S e l e c t i o n & l t ; / s t r i n g & g t ; & l t ; / k e y & g t ; & l t ; v a l u e & g t ; & l t ; i n t & g t ; 1 4 9 & l t ; / i n t & g t ; & l t ; / v a l u e & g t ; & l t ; / i t e m & g t ; & l t ; i t e m & g t ; & l t ; k e y & g t ; & l t ; s t r i n g & g t ; W e i g h t & l t ; / s t r i n g & g t ; & l t ; / k e y & g t ; & l t ; v a l u e & g t ; & l t ; i n t & g t ; 8 0 & l t ; / i n t & g t ; & l t ; / v a l u e & g t ; & l t ; / i t e m & g t ; & l t ; i t e m & g t ; & l t ; k e y & g t ; & l t ; s t r i n g & g t ; C o l u m n 2 & l t ; / s t r i n g & g t ; & l t ; / k e y & g t ; & l t ; v a l u e & g t ; & l t ; i n t & g t ; 9 1 & l t ; / i n t & g t ; & l t ; / v a l u e & g t ; & l t ; / i t e m & g t ; & l t ; i t e m & g t ; & l t ; k e y & g t ; & l t ; s t r i n g & g t ; A s t h m a / l u n g   d i s e a s e 3 & l t ; / s t r i n g & g t ; & l t ; / k e y & g t ; & l t ; v a l u e & g t ; & l t ; i n t & g t ; 1 7 3 & l t ; / i n t & g t ; & l t ; / v a l u e & g t ; & l t ; / i t e m & g t ; & l t ; i t e m & g t ; & l t ; k e y & g t ; & l t ; s t r i n g & g t ; C a n c e r 4 & l t ; / s t r i n g & g t ; & l t ; / k e y & g t ; & l t ; v a l u e & g t ; & l t ; i n t & g t ; 8 5 & l t ; / i n t & g t ; & l t ; / v a l u e & g t ; & l t ; / i t e m & g t ; & l t ; i t e m & g t ; & l t ; k e y & g t ; & l t ; s t r i n g & g t ; H e a r t   d i s e a s e   & a m p ; a m p ;   s t r o k e 5 & l t ; / s t r i n g & g t ; & l t ; / k e y & g t ; & l t ; v a l u e & g t ; & l t ; i n t & g t ; 1 8 2 & l t ; / i n t & g t ; & l t ; / v a l u e & g t ; & l t ; / i t e m & g t ; & l t ; i t e m & g t ; & l t ; k e y & g t ; & l t ; s t r i n g & g t ; S a f e t y 6 & l t ; / s t r i n g & g t ; & l t ; / k e y & g t ; & l t ; v a l u e & g t ; & l t ; i n t & g t ; 8 2 & l t ; / i n t & g t ; & l t ; / v a l u e & g t ; & l t ; / i t e m & g t ; & l t ; i t e m & g t ; & l t ; k e y & g t ; & l t ; s t r i n g & g t ; H I V / A I D S   & a m p ; a m p ;   S e x u a l l y   T r a n s m i t t e d   D i s e a s e s   ( S T D s ) 7 & l t ; / s t r i n g & g t ; & l t ; / k e y & g t ; & l t ; v a l u e & g t ; & l t ; i n t & g t ; 3 4 2 & l t ; / i n t & g t ; & l t ; / v a l u e & g t ; & l t ; / i t e m & g t ; & l t ; i t e m & g t ; & l t ; k e y & g t ; & l t ; s t r i n g & g t ; V a c c i n e   p r e v e n t a b l e   d i s e a s e s 8 & l t ; / s t r i n g & g t ; & l t ; / k e y & g t ; & l t ; v a l u e & g t ; & l t ; i n t & g t ; 2 2 5 & l t ; / i n t & g t ; & l t ; / v a l u e & g t ; & l t ; / i t e m & g t ; & l t ; i t e m & g t ; & l t ; k e y & g t ; & l t ; s t r i n g & g t ; C h i l d   h e a l t h   & a m p ; a m p ;   w e l l n e s s 9 & l t ; / s t r i n g & g t ; & l t ; / k e y & g t ; & l t ; v a l u e & g t ; & l t ; i n t & g t ; 1 8 9 & l t ; / i n t & g t ; & l t ; / v a l u e & g t ; & l t ; / i t e m & g t ; & l t ; i t e m & g t ; & l t ; k e y & g t ; & l t ; s t r i n g & g t ; W o m e n  s   h e a l t h   & a m p ; a m p ;   w e l l n e s s 1 0 & l t ; / s t r i n g & g t ; & l t ; / k e y & g t ; & l t ; v a l u e & g t ; & l t ; i n t & g t ; 2 2 1 & l t ; / i n t & g t ; & l t ; / v a l u e & g t ; & l t ; / i t e m & g t ; & l t ; i t e m & g t ; & l t ; k e y & g t ; & l t ; s t r i n g & g t ; D i a b e t e s 1 1 & l t ; / s t r i n g & g t ; & l t ; / k e y & g t ; & l t ; v a l u e & g t ; & l t ; i n t & g t ; 1 0 5 & l t ; / i n t & g t ; & l t ; / v a l u e & g t ; & l t ; / i t e m & g t ; & l t ; i t e m & g t ; & l t ; k e y & g t ; & l t ; s t r i n g & g t ; M e n t a l   h e a l t h   d e p r e s s i o n / s u i c i d e 1 2 & l t ; / s t r i n g & g t ; & l t ; / k e y & g t ; & l t ; v a l u e & g t ; & l t ; i n t & g t ; 2 5 9 & l t ; / i n t & g t ; & l t ; / v a l u e & g t ; & l t ; / i t e m & g t ; & l t ; i t e m & g t ; & l t ; k e y & g t ; & l t ; s t r i n g & g t ; D r u g s   & a m p ; a m p ;   a l c o h o l   a b u s e 1 3 & l t ; / s t r i n g & g t ; & l t ; / k e y & g t ; & l t ; v a l u e & g t ; & l t ; i n t & g t ; 1 8 6 & l t ; / i n t & g t ; & l t ; / v a l u e & g t ; & l t ; / i t e m & g t ; & l t ; i t e m & g t ; & l t ; k e y & g t ; & l t ; s t r i n g & g t ; E n v i r o n m e n t a l   h a z a r d s 1 4 & l t ; / s t r i n g & g t ; & l t ; / k e y & g t ; & l t ; v a l u e & g t ; & l t ; i n t & g t ; 1 9 1 & l t ; / i n t & g t ; & l t ; / v a l u e & g t ; & l t ; / i t e m & g t ; & l t ; i t e m & g t ; & l t ; k e y & g t ; & l t ; s t r i n g & g t ; O b e s i t y / w e i g h t   l o s s   i s s u e s 1 5 & l t ; / s t r i n g & g t ; & l t ; / k e y & g t ; & l t ; v a l u e & g t ; & l t ; i n t & g t ; 2 1 5 & l t ; / i n t & g t ; & l t ; / v a l u e & g t ; & l t ; / i t e m & g t ; & l t ; i t e m & g t ; & l t ; k e y & g t ; & l t ; s t r i n g & g t ; C o l u m n 3 & l t ; / s t r i n g & g t ; & l t ; / k e y & g t ; & l t ; v a l u e & g t ; & l t ; i n t & g t ; 9 1 & l t ; / i n t & g t ; & l t ; / v a l u e & g t ; & l t ; / i t e m & g t ; & l t ; i t e m & g t ; & l t ; k e y & g t ; & l t ; s t r i n g & g t ; C o l u m n 4 & l t ; / s t r i n g & g t ; & l t ; / k e y & g t ; & l t ; v a l u e & g t ; & l t ; i n t & g t ; 9 1 & l t ; / i n t & g t ; & l t ; / v a l u e & g t ; & l t ; / i t e m & g t ; & l t ; i t e m & g t ; & l t ; k e y & g t ; & l t ; s t r i n g & g t ; O b s e r v e d & l t ; / s t r i n g & g t ; & l t ; / k e y & g t ; & l t ; v a l u e & g t ; & l t ; i n t & g t ; 9 6 & l t ; / i n t & g t ; & l t ; / v a l u e & g t ; & l t ; / i t e m & g t ; & l t ; i t e m & g t ; & l t ; k e y & g t ; & l t ; s t r i n g & g t ; E x p e c t e d & l t ; / s t r i n g & g t ; & l t ; / k e y & g t ; & l t ; v a l u e & g t ; & l t ; i n t & g t ; 9 3 & l t ; / i n t & g t ; & l t ; / v a l u e & g t ; & l t ; / i t e m & g t ; & l t ; i t e m & g t ; & l t ; k e y & g t ; & l t ; s t r i n g & g t ; C o l u m n 1 8 & l t ; / s t r i n g & g t ; & l t ; / k e y & g t ; & l t ; v a l u e & g t ; & l t ; i n t & g t ; 9 8 & l t ; / i n t & g t ; & l t ; / v a l u e & g t ; & l t ; / i t e m & g t ; & l t ; i t e m & g t ; & l t ; k e y & g t ; & l t ; s t r i n g & g t ; C o l u m n 5 & l t ; / s t r i n g & g t ; & l t ; / k e y & g t ; & l t ; v a l u e & g t ; & l t ; i n t & g t ; 9 1 & l t ; / i n t & g t ; & l t ; / v a l u e & g t ; & l t ; / i t e m & g t ; & l t ; i t e m & g t ; & l t ; k e y & g t ; & l t ; s t r i n g & g t ; I   i d e n t i f y   a s : & l t ; / s t r i n g & g t ; & l t ; / k e y & g t ; & l t ; v a l u e & g t ; & l t ; i n t & g t ; 1 1 1 & l t ; / i n t & g t ; & l t ; / v a l u e & g t ; & l t ; / i t e m & g t ; & l t ; i t e m & g t ; & l t ; k e y & g t ; & l t ; s t r i n g & g t ; W h a t   i s   y o u r   a g e ? & l t ; / s t r i n g & g t ; & l t ; / k e y & g t ; & l t ; v a l u e & g t ; & l t ; i n t & g t ; 1 4 5 & l t ; / i n t & g t ; & l t ; / v a l u e & g t ; & l t ; / i t e m & g t ; & l t ; i t e m & g t ; & l t ; k e y & g t ; & l t ; s t r i n g & g t ; C o u n t y   w h e r e   y o u   l i v e : & l t ; / s t r i n g & g t ; & l t ; / k e y & g t ; & l t ; v a l u e & g t ; & l t ; i n t & g t ; 1 7 9 & l t ; / i n t & g t ; & l t ; / v a l u e & g t ; & l t ; / i t e m & g t ; & l t ; i t e m & g t ; & l t ; k e y & g t ; & l t ; s t r i n g & g t ; T o w n   a n d   Z I P   c o d e   w h e r e   y o u   l i v e : & l t ; / s t r i n g & g t ; & l t ; / k e y & g t ; & l t ; v a l u e & g t ; & l t ; i n t & g t ; 2 4 9 & l t ; / i n t & g t ; & l t ; / v a l u e & g t ; & l t ; / i t e m & g t ; & l t ; i t e m & g t ; & l t ; k e y & g t ; & l t ; s t r i n g & g t ; W h a t   r a c e   d o   y o u   c o n s i d e r   y o u r s e l f ? & l t ; / s t r i n g & g t ; & l t ; / k e y & g t ; & l t ; v a l u e & g t ; & l t ; i n t & g t ; 2 6 0 & l t ; / i n t & g t ; & l t ; / v a l u e & g t ; & l t ; / i t e m & g t ; & l t ; i t e m & g t ; & l t ; k e y & g t ; & l t ; s t r i n g & g t ; A r e   y o u   H i s p a n i c   o r   L a t i n o ? & l t ; / s t r i n g & g t ; & l t ; / k e y & g t ; & l t ; v a l u e & g t ; & l t ; i n t & g t ; 2 0 2 & l t ; / i n t & g t ; & l t ; / v a l u e & g t ; & l t ; / i t e m & g t ; & l t ; i t e m & g t ; & l t ; k e y & g t ; & l t ; s t r i n g & g t ; W h a t   l a n g u a g e   d o   y o u   s p e a k   w h e n   y o u   a r e   a t   h o m e   ( s e l e c t   a l l   t h a t   a p p l y ) & l t ; / s t r i n g & g t ; & l t ; / k e y & g t ; & l t ; v a l u e & g t ; & l t ; i n t & g t ; 4 8 6 & l t ; / i n t & g t ; & l t ; / v a l u e & g t ; & l t ; / i t e m & g t ; & l t ; i t e m & g t ; & l t ; k e y & g t ; & l t ; s t r i n g & g t ; W h a t   i s   y o u r   a n n u a l   h o u s e h o l d   i n c o m e   f r o m   a l l   s o u r c e s ? & l t ; / s t r i n g & g t ; & l t ; / k e y & g t ; & l t ; v a l u e & g t ; & l t ; i n t & g t ; 3 8 4 & l t ; / i n t & g t ; & l t ; / v a l u e & g t ; & l t ; / i t e m & g t ; & l t ; i t e m & g t ; & l t ; k e y & g t ; & l t ; s t r i n g & g t ; W h a t   i s   y o u r   h i g h e s t   l e v e l   o f   e d u c a t i o n ? & l t ; / s t r i n g & g t ; & l t ; / k e y & g t ; & l t ; v a l u e & g t ; & l t ; i n t & g t ; 2 8 3 & l t ; / i n t & g t ; & l t ; / v a l u e & g t ; & l t ; / i t e m & g t ; & l t ; i t e m & g t ; & l t ; k e y & g t ; & l t ; s t r i n g & g t ; W h a t   i s   y o u r   c u r r e n t   e m p l o y m e n t   s t a t u s ? & l t ; / s t r i n g & g t ; & l t ; / k e y & g t ; & l t ; v a l u e & g t ; & l t ; i n t & g t ; 2 9 1 & l t ; / i n t & g t ; & l t ; / v a l u e & g t ; & l t ; / i t e m & g t ; & l t ; i t e m & g t ; & l t ; k e y & g t ; & l t ; s t r i n g & g t ; D o   y o u   c u r r e n t l y   h a v e   h e a l t h   i n s u r a n c e ? & l t ; / s t r i n g & g t ; & l t ; / k e y & g t ; & l t ; v a l u e & g t ; & l t ; i n t & g t ; 2 8 4 & l t ; / i n t & g t ; & l t ; / v a l u e & g t ; & l t ; / i t e m & g t ; & l t ; i t e m & g t ; & l t ; k e y & g t ; & l t ; s t r i n g & g t ; D o   y o u   h a v e   a   s m a r t   p h o n e ? & l t ; / s t r i n g & g t ; & l t ; / k e y & g t ; & l t ; v a l u e & g t ; & l t ; i n t & g t ; 2 1 0 & l t ; / i n t & g t ; & l t ; / v a l u e & g t ; & l t ; / i t e m & g t ; & l t ; / C o l u m n W i d t h s & g t ; & l t ; C o l u m n D i s p l a y I n d e x & g t ; & l t ; i t e m & g t ; & l t ; k e y & g t ; & l t ; s t r i n g & g t ; R e s p o n d e n t I D & l t ; / s t r i n g & g t ; & l t ; / k e y & g t ; & l t ; v a l u e & g t ; & l t ; i n t & g t ; 0 & l t ; / i n t & g t ; & l t ; / v a l u e & g t ; & l t ; / i t e m & g t ; & l t ; i t e m & g t ; & l t ; k e y & g t ; & l t ; s t r i n g & g t ; A s t h m a / l u n g   d i s e a s e & l t ; / s t r i n g & g t ; & l t ; / k e y & g t ; & l t ; v a l u e & g t ; & l t ; i n t & g t ; 1 & l t ; / i n t & g t ; & l t ; / v a l u e & g t ; & l t ; / i t e m & g t ; & l t ; i t e m & g t ; & l t ; k e y & g t ; & l t ; s t r i n g & g t ; C a n c e r & l t ; / s t r i n g & g t ; & l t ; / k e y & g t ; & l t ; v a l u e & g t ; & l t ; i n t & g t ; 2 & l t ; / i n t & g t ; & l t ; / v a l u e & g t ; & l t ; / i t e m & g t ; & l t ; i t e m & g t ; & l t ; k e y & g t ; & l t ; s t r i n g & g t ; H e a r t   d i s e a s e   & a m p ; a m p ;   s t r o k e & l t ; / s t r i n g & g t ; & l t ; / k e y & g t ; & l t ; v a l u e & g t ; & l t ; i n t & g t ; 3 & l t ; / i n t & g t ; & l t ; / v a l u e & g t ; & l t ; / i t e m & g t ; & l t ; i t e m & g t ; & l t ; k e y & g t ; & l t ; s t r i n g & g t ; S a f e t y & l t ; / s t r i n g & g t ; & l t ; / k e y & g t ; & l t ; v a l u e & g t ; & l t ; i n t & g t ; 4 & l t ; / i n t & g t ; & l t ; / v a l u e & g t ; & l t ; / i t e m & g t ; & l t ; i t e m & g t ; & l t ; k e y & g t ; & l t ; s t r i n g & g t ; H I V / A I D S   & a m p ; a m p ;   S e x u a l l y   T r a n s m i t t e d   D i s e a s e s   ( S T D s ) & l t ; / s t r i n g & g t ; & l t ; / k e y & g t ; & l t ; v a l u e & g t ; & l t ; i n t & g t ; 5 & l t ; / i n t & g t ; & l t ; / v a l u e & g t ; & l t ; / i t e m & g t ; & l t ; i t e m & g t ; & l t ; k e y & g t ; & l t ; s t r i n g & g t ; V a c c i n e   p r e v e n t a b l e   d i s e a s e s & l t ; / s t r i n g & g t ; & l t ; / k e y & g t ; & l t ; v a l u e & g t ; & l t ; i n t & g t ; 6 & l t ; / i n t & g t ; & l t ; / v a l u e & g t ; & l t ; / i t e m & g t ; & l t ; i t e m & g t ; & l t ; k e y & g t ; & l t ; s t r i n g & g t ; C h i l d   h e a l t h   & a m p ; a m p ;   w e l l n e s s & l t ; / s t r i n g & g t ; & l t ; / k e y & g t ; & l t ; v a l u e & g t ; & l t ; i n t & g t ; 7 & l t ; / i n t & g t ; & l t ; / v a l u e & g t ; & l t ; / i t e m & g t ; & l t ; i t e m & g t ; & l t ; k e y & g t ; & l t ; s t r i n g & g t ; W o m e n  s   h e a l t h   & a m p ; a m p ;   w e l l n e s s & l t ; / s t r i n g & g t ; & l t ; / k e y & g t ; & l t ; v a l u e & g t ; & l t ; i n t & g t ; 8 & l t ; / i n t & g t ; & l t ; / v a l u e & g t ; & l t ; / i t e m & g t ; & l t ; i t e m & g t ; & l t ; k e y & g t ; & l t ; s t r i n g & g t ; D i a b e t e s & l t ; / s t r i n g & g t ; & l t ; / k e y & g t ; & l t ; v a l u e & g t ; & l t ; i n t & g t ; 9 & l t ; / i n t & g t ; & l t ; / v a l u e & g t ; & l t ; / i t e m & g t ; & l t ; i t e m & g t ; & l t ; k e y & g t ; & l t ; s t r i n g & g t ; M e n t a l   h e a l t h   d e p r e s s i o n / s u i c i d e & l t ; / s t r i n g & g t ; & l t ; / k e y & g t ; & l t ; v a l u e & g t ; & l t ; i n t & g t ; 1 0 & l t ; / i n t & g t ; & l t ; / v a l u e & g t ; & l t ; / i t e m & g t ; & l t ; i t e m & g t ; & l t ; k e y & g t ; & l t ; s t r i n g & g t ; D r u g s   & a m p ; a m p ;   a l c o h o l   a b u s e & l t ; / s t r i n g & g t ; & l t ; / k e y & g t ; & l t ; v a l u e & g t ; & l t ; i n t & g t ; 1 1 & l t ; / i n t & g t ; & l t ; / v a l u e & g t ; & l t ; / i t e m & g t ; & l t ; i t e m & g t ; & l t ; k e y & g t ; & l t ; s t r i n g & g t ; E n v i r o n m e n t a l   h a z a r d s & l t ; / s t r i n g & g t ; & l t ; / k e y & g t ; & l t ; v a l u e & g t ; & l t ; i n t & g t ; 1 2 & l t ; / i n t & g t ; & l t ; / v a l u e & g t ; & l t ; / i t e m & g t ; & l t ; i t e m & g t ; & l t ; k e y & g t ; & l t ; s t r i n g & g t ; O b e s i t y / w e i g h t   l o s s   i s s u e s & l t ; / s t r i n g & g t ; & l t ; / k e y & g t ; & l t ; v a l u e & g t ; & l t ; i n t & g t ; 1 3 & l t ; / i n t & g t ; & l t ; / v a l u e & g t ; & l t ; / i t e m & g t ; & l t ; i t e m & g t ; & l t ; k e y & g t ; & l t ; s t r i n g & g t ; C o l u m n 1 & l t ; / s t r i n g & g t ; & l t ; / k e y & g t ; & l t ; v a l u e & g t ; & l t ; i n t & g t ; 1 4 & l t ; / i n t & g t ; & l t ; / v a l u e & g t ; & l t ; / i t e m & g t ; & l t ; i t e m & g t ; & l t ; k e y & g t ; & l t ; s t r i n g & g t ; C o u n t   o f   S e l e c t i o n & l t ; / s t r i n g & g t ; & l t ; / k e y & g t ; & l t ; v a l u e & g t ; & l t ; i n t & g t ; 1 5 & l t ; / i n t & g t ; & l t ; / v a l u e & g t ; & l t ; / i t e m & g t ; & l t ; i t e m & g t ; & l t ; k e y & g t ; & l t ; s t r i n g & g t ; W e i g h t & l t ; / s t r i n g & g t ; & l t ; / k e y & g t ; & l t ; v a l u e & g t ; & l t ; i n t & g t ; 1 6 & l t ; / i n t & g t ; & l t ; / v a l u e & g t ; & l t ; / i t e m & g t ; & l t ; i t e m & g t ; & l t ; k e y & g t ; & l t ; s t r i n g & g t ; C o l u m n 2 & l t ; / s t r i n g & g t ; & l t ; / k e y & g t ; & l t ; v a l u e & g t ; & l t ; i n t & g t ; 1 7 & l t ; / i n t & g t ; & l t ; / v a l u e & g t ; & l t ; / i t e m & g t ; & l t ; i t e m & g t ; & l t ; k e y & g t ; & l t ; s t r i n g & g t ; A s t h m a / l u n g   d i s e a s e 3 & l t ; / s t r i n g & g t ; & l t ; / k e y & g t ; & l t ; v a l u e & g t ; & l t ; i n t & g t ; 1 8 & l t ; / i n t & g t ; & l t ; / v a l u e & g t ; & l t ; / i t e m & g t ; & l t ; i t e m & g t ; & l t ; k e y & g t ; & l t ; s t r i n g & g t ; C a n c e r 4 & l t ; / s t r i n g & g t ; & l t ; / k e y & g t ; & l t ; v a l u e & g t ; & l t ; i n t & g t ; 1 9 & l t ; / i n t & g t ; & l t ; / v a l u e & g t ; & l t ; / i t e m & g t ; & l t ; i t e m & g t ; & l t ; k e y & g t ; & l t ; s t r i n g & g t ; H e a r t   d i s e a s e   & a m p ; a m p ;   s t r o k e 5 & l t ; / s t r i n g & g t ; & l t ; / k e y & g t ; & l t ; v a l u e & g t ; & l t ; i n t & g t ; 2 0 & l t ; / i n t & g t ; & l t ; / v a l u e & g t ; & l t ; / i t e m & g t ; & l t ; i t e m & g t ; & l t ; k e y & g t ; & l t ; s t r i n g & g t ; S a f e t y 6 & l t ; / s t r i n g & g t ; & l t ; / k e y & g t ; & l t ; v a l u e & g t ; & l t ; i n t & g t ; 2 1 & l t ; / i n t & g t ; & l t ; / v a l u e & g t ; & l t ; / i t e m & g t ; & l t ; i t e m & g t ; & l t ; k e y & g t ; & l t ; s t r i n g & g t ; H I V / A I D S   & a m p ; a m p ;   S e x u a l l y   T r a n s m i t t e d   D i s e a s e s   ( S T D s ) 7 & l t ; / s t r i n g & g t ; & l t ; / k e y & g t ; & l t ; v a l u e & g t ; & l t ; i n t & g t ; 2 2 & l t ; / i n t & g t ; & l t ; / v a l u e & g t ; & l t ; / i t e m & g t ; & l t ; i t e m & g t ; & l t ; k e y & g t ; & l t ; s t r i n g & g t ; V a c c i n e   p r e v e n t a b l e   d i s e a s e s 8 & l t ; / s t r i n g & g t ; & l t ; / k e y & g t ; & l t ; v a l u e & g t ; & l t ; i n t & g t ; 2 3 & l t ; / i n t & g t ; & l t ; / v a l u e & g t ; & l t ; / i t e m & g t ; & l t ; i t e m & g t ; & l t ; k e y & g t ; & l t ; s t r i n g & g t ; C h i l d   h e a l t h   & a m p ; a m p ;   w e l l n e s s 9 & l t ; / s t r i n g & g t ; & l t ; / k e y & g t ; & l t ; v a l u e & g t ; & l t ; i n t & g t ; 2 4 & l t ; / i n t & g t ; & l t ; / v a l u e & g t ; & l t ; / i t e m & g t ; & l t ; i t e m & g t ; & l t ; k e y & g t ; & l t ; s t r i n g & g t ; W o m e n  s   h e a l t h   & a m p ; a m p ;   w e l l n e s s 1 0 & l t ; / s t r i n g & g t ; & l t ; / k e y & g t ; & l t ; v a l u e & g t ; & l t ; i n t & g t ; 2 5 & l t ; / i n t & g t ; & l t ; / v a l u e & g t ; & l t ; / i t e m & g t ; & l t ; i t e m & g t ; & l t ; k e y & g t ; & l t ; s t r i n g & g t ; D i a b e t e s 1 1 & l t ; / s t r i n g & g t ; & l t ; / k e y & g t ; & l t ; v a l u e & g t ; & l t ; i n t & g t ; 2 6 & l t ; / i n t & g t ; & l t ; / v a l u e & g t ; & l t ; / i t e m & g t ; & l t ; i t e m & g t ; & l t ; k e y & g t ; & l t ; s t r i n g & g t ; M e n t a l   h e a l t h   d e p r e s s i o n / s u i c i d e 1 2 & l t ; / s t r i n g & g t ; & l t ; / k e y & g t ; & l t ; v a l u e & g t ; & l t ; i n t & g t ; 2 7 & l t ; / i n t & g t ; & l t ; / v a l u e & g t ; & l t ; / i t e m & g t ; & l t ; i t e m & g t ; & l t ; k e y & g t ; & l t ; s t r i n g & g t ; D r u g s   & a m p ; a m p ;   a l c o h o l   a b u s e 1 3 & l t ; / s t r i n g & g t ; & l t ; / k e y & g t ; & l t ; v a l u e & g t ; & l t ; i n t & g t ; 2 8 & l t ; / i n t & g t ; & l t ; / v a l u e & g t ; & l t ; / i t e m & g t ; & l t ; i t e m & g t ; & l t ; k e y & g t ; & l t ; s t r i n g & g t ; E n v i r o n m e n t a l   h a z a r d s 1 4 & l t ; / s t r i n g & g t ; & l t ; / k e y & g t ; & l t ; v a l u e & g t ; & l t ; i n t & g t ; 2 9 & l t ; / i n t & g t ; & l t ; / v a l u e & g t ; & l t ; / i t e m & g t ; & l t ; i t e m & g t ; & l t ; k e y & g t ; & l t ; s t r i n g & g t ; O b e s i t y / w e i g h t   l o s s   i s s u e s 1 5 & l t ; / s t r i n g & g t ; & l t ; / k e y & g t ; & l t ; v a l u e & g t ; & l t ; i n t & g t ; 3 0 & l t ; / i n t & g t ; & l t ; / v a l u e & g t ; & l t ; / i t e m & g t ; & l t ; i t e m & g t ; & l t ; k e y & g t ; & l t ; s t r i n g & g t ; C o l u m n 3 & l t ; / s t r i n g & g t ; & l t ; / k e y & g t ; & l t ; v a l u e & g t ; & l t ; i n t & g t ; 3 1 & l t ; / i n t & g t ; & l t ; / v a l u e & g t ; & l t ; / i t e m & g t ; & l t ; i t e m & g t ; & l t ; k e y & g t ; & l t ; s t r i n g & g t ; C o l u m n 4 & l t ; / s t r i n g & g t ; & l t ; / k e y & g t ; & l t ; v a l u e & g t ; & l t ; i n t & g t ; 3 2 & l t ; / i n t & g t ; & l t ; / v a l u e & g t ; & l t ; / i t e m & g t ; & l t ; i t e m & g t ; & l t ; k e y & g t ; & l t ; s t r i n g & g t ; O b s e r v e d & l t ; / s t r i n g & g t ; & l t ; / k e y & g t ; & l t ; v a l u e & g t ; & l t ; i n t & g t ; 3 3 & l t ; / i n t & g t ; & l t ; / v a l u e & g t ; & l t ; / i t e m & g t ; & l t ; i t e m & g t ; & l t ; k e y & g t ; & l t ; s t r i n g & g t ; E x p e c t e d & l t ; / s t r i n g & g t ; & l t ; / k e y & g t ; & l t ; v a l u e & g t ; & l t ; i n t & g t ; 3 4 & l t ; / i n t & g t ; & l t ; / v a l u e & g t ; & l t ; / i t e m & g t ; & l t ; i t e m & g t ; & l t ; k e y & g t ; & l t ; s t r i n g & g t ; C o l u m n 1 8 & l t ; / s t r i n g & g t ; & l t ; / k e y & g t ; & l t ; v a l u e & g t ; & l t ; i n t & g t ; 3 5 & l t ; / i n t & g t ; & l t ; / v a l u e & g t ; & l t ; / i t e m & g t ; & l t ; i t e m & g t ; & l t ; k e y & g t ; & l t ; s t r i n g & g t ; C o l u m n 5 & l t ; / s t r i n g & g t ; & l t ; / k e y & g t ; & l t ; v a l u e & g t ; & l t ; i n t & g t ; 3 6 & l t ; / i n t & g t ; & l t ; / v a l u e & g t ; & l t ; / i t e m & g t ; & l t ; i t e m & g t ; & l t ; k e y & g t ; & l t ; s t r i n g & g t ; I   i d e n t i f y   a s : & l t ; / s t r i n g & g t ; & l t ; / k e y & g t ; & l t ; v a l u e & g t ; & l t ; i n t & g t ; 3 7 & l t ; / i n t & g t ; & l t ; / v a l u e & g t ; & l t ; / i t e m & g t ; & l t ; i t e m & g t ; & l t ; k e y & g t ; & l t ; s t r i n g & g t ; W h a t   i s   y o u r   a g e ? & l t ; / s t r i n g & g t ; & l t ; / k e y & g t ; & l t ; v a l u e & g t ; & l t ; i n t & g t ; 3 8 & l t ; / i n t & g t ; & l t ; / v a l u e & g t ; & l t ; / i t e m & g t ; & l t ; i t e m & g t ; & l t ; k e y & g t ; & l t ; s t r i n g & g t ; C o u n t y   w h e r e   y o u   l i v e : & l t ; / s t r i n g & g t ; & l t ; / k e y & g t ; & l t ; v a l u e & g t ; & l t ; i n t & g t ; 3 9 & l t ; / i n t & g t ; & l t ; / v a l u e & g t ; & l t ; / i t e m & g t ; & l t ; i t e m & g t ; & l t ; k e y & g t ; & l t ; s t r i n g & g t ; T o w n   a n d   Z I P   c o d e   w h e r e   y o u   l i v e : & l t ; / s t r i n g & g t ; & l t ; / k e y & g t ; & l t ; v a l u e & g t ; & l t ; i n t & g t ; 4 0 & l t ; / i n t & g t ; & l t ; / v a l u e & g t ; & l t ; / i t e m & g t ; & l t ; i t e m & g t ; & l t ; k e y & g t ; & l t ; s t r i n g & g t ; W h a t   r a c e   d o   y o u   c o n s i d e r   y o u r s e l f ? & l t ; / s t r i n g & g t ; & l t ; / k e y & g t ; & l t ; v a l u e & g t ; & l t ; i n t & g t ; 4 1 & l t ; / i n t & g t ; & l t ; / v a l u e & g t ; & l t ; / i t e m & g t ; & l t ; i t e m & g t ; & l t ; k e y & g t ; & l t ; s t r i n g & g t ; A r e   y o u   H i s p a n i c   o r   L a t i n o ? & l t ; / s t r i n g & g t ; & l t ; / k e y & g t ; & l t ; v a l u e & g t ; & l t ; i n t & g t ; 4 2 & l t ; / i n t & g t ; & l t ; / v a l u e & g t ; & l t ; / i t e m & g t ; & l t ; i t e m & g t ; & l t ; k e y & g t ; & l t ; s t r i n g & g t ; W h a t   l a n g u a g e   d o   y o u   s p e a k   w h e n   y o u   a r e   a t   h o m e   ( s e l e c t   a l l   t h a t   a p p l y ) & l t ; / s t r i n g & g t ; & l t ; / k e y & g t ; & l t ; v a l u e & g t ; & l t ; i n t & g t ; 4 3 & l t ; / i n t & g t ; & l t ; / v a l u e & g t ; & l t ; / i t e m & g t ; & l t ; i t e m & g t ; & l t ; k e y & g t ; & l t ; s t r i n g & g t ; W h a t   i s   y o u r   a n n u a l   h o u s e h o l d   i n c o m e   f r o m   a l l   s o u r c e s ? & l t ; / s t r i n g & g t ; & l t ; / k e y & g t ; & l t ; v a l u e & g t ; & l t ; i n t & g t ; 4 4 & l t ; / i n t & g t ; & l t ; / v a l u e & g t ; & l t ; / i t e m & g t ; & l t ; i t e m & g t ; & l t ; k e y & g t ; & l t ; s t r i n g & g t ; W h a t   i s   y o u r   h i g h e s t   l e v e l   o f   e d u c a t i o n ? & l t ; / s t r i n g & g t ; & l t ; / k e y & g t ; & l t ; v a l u e & g t ; & l t ; i n t & g t ; 4 5 & l t ; / i n t & g t ; & l t ; / v a l u e & g t ; & l t ; / i t e m & g t ; & l t ; i t e m & g t ; & l t ; k e y & g t ; & l t ; s t r i n g & g t ; W h a t   i s   y o u r   c u r r e n t   e m p l o y m e n t   s t a t u s ? & l t ; / s t r i n g & g t ; & l t ; / k e y & g t ; & l t ; v a l u e & g t ; & l t ; i n t & g t ; 4 6 & l t ; / i n t & g t ; & l t ; / v a l u e & g t ; & l t ; / i t e m & g t ; & l t ; i t e m & g t ; & l t ; k e y & g t ; & l t ; s t r i n g & g t ; D o   y o u   c u r r e n t l y   h a v e   h e a l t h   i n s u r a n c e ? & l t ; / s t r i n g & g t ; & l t ; / k e y & g t ; & l t ; v a l u e & g t ; & l t ; i n t & g t ; 4 7 & l t ; / i n t & g t ; & l t ; / v a l u e & g t ; & l t ; / i t e m & g t ; & l t ; i t e m & g t ; & l t ; k e y & g t ; & l t ; s t r i n g & g t ; D o   y o u   h a v e   a   s m a r t   p h o n e ? & l t ; / s t r i n g & g t ; & l t ; / k e y & g t ; & l t ; v a l u e & g t ; & l t ; i n t & g t ; 4 8 & l t ; / i n t & g t ; & l t ; / v a l u e & g t ; & l t ; / i t e m & g t ; & l t ; / C o l u m n D i s p l a y I n d e x & g t ; & l t ; C o l u m n F r o z e n   / & g t ; & l t ; C o l u m n C h e c k e d   / & g t ; & l t ; C o l u m n F i l t e r & g t ; & l t ; i t e m & g t ; & l t ; k e y & g t ; & l t ; s t r i n g & g t ; T o w n   a n d   Z I P   c o d e   w h e r e   y o u   l i v e : & l t ; / s t r i n g & g t ; & l t ; / k e y & g t ; & l t ; v a l u e & g t ; & l t ; F i l t e r E x p r e s s i o n   x s i : n i l = " t r u e "   / & g t ; & l t ; / v a l u e & g t ; & l t ; / i t e m & g t ; & l t ; i t e m & g t ; & l t ; k e y & g t ; & l t ; s t r i n g & g t ; I   i d e n t i f y   a s : & l t ; / s t r i n g & g t ; & l t ; / k e y & g t ; & l t ; v a l u e & g t ; & l t ; F i l t e r E x p r e s s i o n   x s i : n i l = " t r u e "   / & g t ; & l t ; / v a l u e & g t ; & l t ; / i t e m & g t ; & l t ; i t e m & g t ; & l t ; k e y & g t ; & l t ; s t r i n g & g t ; W h a t   i s   y o u r   h i g h e s t   l e v e l   o f   e d u c a t i o n ? & l t ; / s t r i n g & g t ; & l t ; / k e y & g t ; & l t ; v a l u e & g t ; & l t ; F i l t e r E x p r e s s i o n   x s i : n i l = " t r u e "   / & g t ; & l t ; / v a l u e & g t ; & l t ; / i t e m & g t ; & l t ; / C o l u m n F i l t e r & g t ; & l t ; S e l e c t i o n F i l t e r & g t ; & l t ; i t e m & g t ; & l t ; k e y & g t ; & l t ; s t r i n g & g t ; T o w n   a n d   Z I P   c o d e   w h e r e   y o u   l i v e : & l t ; / s t r i n g & g t ; & l t ; / k e y & g t ; & l t ; v a l u e & g t ; & l t ; S e l e c t i o n F i l t e r   x s i : n i l = " t r u e "   / & g t ; & l t ; / v a l u e & g t ; & l t ; / i t e m & g t ; & l t ; i t e m & g t ; & l t ; k e y & g t ; & l t ; s t r i n g & g t ; I   i d e n t i f y   a s : & l t ; / s t r i n g & g t ; & l t ; / k e y & g t ; & l t ; v a l u e & g t ; & l t ; S e l e c t i o n F i l t e r   x s i : n i l = " t r u e "   / & g t ; & l t ; / v a l u e & g t ; & l t ; / i t e m & g t ; & l t ; i t e m & g t ; & l t ; k e y & g t ; & l t ; s t r i n g & g t ; W h a t   i s   y o u r   h i g h e s t   l e v e l   o f   e d u c a t i o n ? & l t ; / s t r i n g & g t ; & l t ; / k e y & g t ; & l t ; v a l u e & g t ; & l t ; S e l e c t i o n F i l t e r   x s i : n i l = " t r u e "   / & g t ; & l t ; / v a l u e & g t ; & l t ; / i t e m & g t ; & l t ; / S e l e c t i o n F i l t e r & g t ; & l t ; F i l t e r P a r a m e t e r s & g t ; & l t ; i t e m & g t ; & l t ; k e y & g t ; & l t ; s t r i n g & g t ; T o w n   a n d   Z I P   c o d e   w h e r e   y o u   l i v e : & l t ; / s t r i n g & g t ; & l t ; / k e y & g t ; & l t ; v a l u e & g t ; & l t ; C o m m a n d P a r a m e t e r s   / & g t ; & l t ; / v a l u e & g t ; & l t ; / i t e m & g t ; & l t ; i t e m & g t ; & l t ; k e y & g t ; & l t ; s t r i n g & g t ; I   i d e n t i f y   a s : & l t ; / s t r i n g & g t ; & l t ; / k e y & g t ; & l t ; v a l u e & g t ; & l t ; C o m m a n d P a r a m e t e r s   / & g t ; & l t ; / v a l u e & g t ; & l t ; / i t e m & g t ; & l t ; i t e m & g t ; & l t ; k e y & g t ; & l t ; s t r i n g & g t ; W h a t   i s   y o u r   h i g h e s t   l e v e l   o f   e d u c a t i o n ? & l t ; / s t r i n g & g t ; & l t ; / k e y & g t ; & l t ; v a l u e & g t ; & l t ; C o m m a n d P a r a m e t e r s   / & g t ; & l t ; / v a l u e & g t ; & l t ; / i t e m & g t ; & l t ; / F i l t e r P a r a m e t e r s & g t ; & l t ; S o r t B y C o l u m n & g t ; R e s p o n d e n t I D & l t ; / S o r t B y C o l u m n & g t ; & l t ; I s S o r t D e s c e n d i n g & g t ; t r u e & l t ; / I s S o r t D e s c e n d i n g & g t ; & l t ; / T a b l e W i d g e t G r i d S e r i a l i z a t i o n & g t ; < / C u s t o m C o n t e n t > < / G e m i n i > 
</file>

<file path=customXml/item33.xml>��< ? x m l   v e r s i o n = " 1 . 0 "   e n c o d i n g = " U T F - 1 6 " ? > < G e m i n i   x m l n s = " h t t p : / / g e m i n i / p i v o t c u s t o m i z a t i o n / M a n u a l C a l c M o d e " > < C u s t o m C o n t e n t > < ! [ C D A T A [ F a l s e ] ] > < / C u s t o m C o n t e n t > < / G e m i n i > 
</file>

<file path=customXml/item34.xml>��< ? x m l   v e r s i o n = " 1 . 0 "   e n c o d i n g = " U T F - 1 6 " ? > < G e m i n i   x m l n s = " h t t p : / / g e m i n i / p i v o t c u s t o m i z a t i o n / T a b l e X M L _ T a b l e 4 - b b 4 5 c 7 8 5 - 5 e c 7 - 4 a c 8 - a 0 c f - b a 9 5 a 9 5 5 3 8 3 0 " > < C u s t o m C o n t e n t > < ! [ C D A T A [ < T a b l e W i d g e t G r i d S e r i a l i z a t i o n   x m l n s : x s d = " h t t p : / / w w w . w 3 . o r g / 2 0 0 1 / X M L S c h e m a "   x m l n s : x s i = " h t t p : / / w w w . w 3 . o r g / 2 0 0 1 / X M L S c h e m a - i n s t a n c e " > < C o l u m n S u g g e s t e d T y p e   / > < C o l u m n F o r m a t   / > < C o l u m n A c c u r a c y   / > < C o l u m n C u r r e n c y S y m b o l   / > < C o l u m n P o s i t i v e P a t t e r n   / > < C o l u m n N e g a t i v e P a t t e r n   / > < C o l u m n W i d t h s > < i t e m > < k e y > < s t r i n g > R e s p o n d e n t I D < / s t r i n g > < / k e y > < v a l u e > < i n t > 1 2 4 < / i n t > < / v a l u e > < / i t e m > < i t e m > < k e y > < s t r i n g > C l e a n   a i r   & a m p ;   w a t e r < / s t r i n g > < / k e y > < v a l u e > < i n t > 1 4 2 < / i n t > < / v a l u e > < / i t e m > < i t e m > < k e y > < s t r i n g > M e n t a l   h e a l t h   s e r v i c e s < / s t r i n g > < / k e y > < v a l u e > < i n t > 1 7 6 < / i n t > < / v a l u e > < / i t e m > < i t e m > < k e y > < s t r i n g > S m o k i n g   c e s s a t i o n   p r o g r a m s < / s t r i n g > < / k e y > < v a l u e > < i n t > 2 1 0 < / i n t > < / v a l u e > < / i t e m > < i t e m > < k e y > < s t r i n g > D r u g   & a m p ;   a l c o h o l   r e h a b i l i t a t i o n   s e r v i c e s < / s t r i n g > < / k e y > < v a l u e > < i n t > 2 6 6 < / i n t > < / v a l u e > < / i t e m > < i t e m > < k e y > < s t r i n g > R e c r e a t i o n   f a c i l i t i e s < / s t r i n g > < / k e y > < v a l u e > < i n t > 1 5 7 < / i n t > < / v a l u e > < / i t e m > < i t e m > < k e y > < s t r i n g > T r a n s p o r t a t i o n < / s t r i n g > < / k e y > < v a l u e > < i n t > 1 2 5 < / i n t > < / v a l u e > < / i t e m > < i t e m > < k e y > < s t r i n g > H e a l t h i e r   f o o d   c h o i c e s < / s t r i n g > < / k e y > < v a l u e > < i n t > 1 7 5 < / i n t > < / v a l u e > < / i t e m > < i t e m > < k e y > < s t r i n g > S a f e   c h i l d c a r e   o p t i o n s < / s t r i n g > < / k e y > < v a l u e > < i n t > 1 7 1 < / i n t > < / v a l u e > < / i t e m > < i t e m > < k e y > < s t r i n g > W e i g h t   l o s s   p r o g r a m s < / s t r i n g > < / k e y > < v a l u e > < i n t > 1 6 8 < / i n t > < / v a l u e > < / i t e m > < i t e m > < k e y > < s t r i n g > J o b   o p p o r t u n i t i e s < / s t r i n g > < / k e y > < v a l u e > < i n t > 1 4 4 < / i n t > < / v a l u e > < / i t e m > < i t e m > < k e y > < s t r i n g > S a f e   p l a c e s   t o   w a l k / p l a y < / s t r i n g > < / k e y > < v a l u e > < i n t > 1 8 5 < / i n t > < / v a l u e > < / i t e m > < i t e m > < k e y > < s t r i n g > S a f e   w o r k s i t e s < / s t r i n g > < / k e y > < v a l u e > < i n t > 1 2 6 < / i n t > < / v a l u e > < / i t e m > < i t e m > < k e y > < s t r i n g > C o l u m n 1 < / s t r i n g > < / k e y > < v a l u e > < i n t > 9 1 < / i n t > < / v a l u e > < / i t e m > < i t e m > < k e y > < s t r i n g > C o u n t   o f   S e l e c t i o n < / s t r i n g > < / k e y > < v a l u e > < i n t > 1 4 9 < / i n t > < / v a l u e > < / i t e m > < i t e m > < k e y > < s t r i n g > W e i g h t < / s t r i n g > < / k e y > < v a l u e > < i n t > 8 0 < / i n t > < / v a l u e > < / i t e m > < i t e m > < k e y > < s t r i n g > C o l u m n 2 < / s t r i n g > < / k e y > < v a l u e > < i n t > 9 1 < / i n t > < / v a l u e > < / i t e m > < i t e m > < k e y > < s t r i n g > C l e a n   a i r   & a m p ;   w a t e r 5 < / s t r i n g > < / k e y > < v a l u e > < i n t > 1 4 9 < / i n t > < / v a l u e > < / i t e m > < i t e m > < k e y > < s t r i n g > M e n t a l   h e a l t h   s e r v i c e s 6 < / s t r i n g > < / k e y > < v a l u e > < i n t > 1 8 3 < / i n t > < / v a l u e > < / i t e m > < i t e m > < k e y > < s t r i n g > S m o k i n g   c e s s a t i o n   p r o g r a m s 7 < / s t r i n g > < / k e y > < v a l u e > < i n t > 2 1 7 < / i n t > < / v a l u e > < / i t e m > < i t e m > < k e y > < s t r i n g > D r u g   & a m p ;   a l c o h o l   r e h a b i l i t a t i o n   s e r v i c e s 8 < / s t r i n g > < / k e y > < v a l u e > < i n t > 2 7 3 < / i n t > < / v a l u e > < / i t e m > < i t e m > < k e y > < s t r i n g > R e c r e a t i o n   f a c i l i t i e s 9 < / s t r i n g > < / k e y > < v a l u e > < i n t > 1 6 4 < / i n t > < / v a l u e > < / i t e m > < i t e m > < k e y > < s t r i n g > T r a n s p o r t a t i o n 1 0 < / s t r i n g > < / k e y > < v a l u e > < i n t > 1 3 9 < / i n t > < / v a l u e > < / i t e m > < i t e m > < k e y > < s t r i n g > H e a l t h i e r   f o o d   c h o i c e s 1 1 < / s t r i n g > < / k e y > < v a l u e > < i n t > 1 8 9 < / i n t > < / v a l u e > < / i t e m > < i t e m > < k e y > < s t r i n g > S a f e   c h i l d c a r e   o p t i o n s 1 2 < / s t r i n g > < / k e y > < v a l u e > < i n t > 1 8 5 < / i n t > < / v a l u e > < / i t e m > < i t e m > < k e y > < s t r i n g > W e i g h t   l o s s   p r o g r a m s 1 3 < / s t r i n g > < / k e y > < v a l u e > < i n t > 1 8 2 < / i n t > < / v a l u e > < / i t e m > < i t e m > < k e y > < s t r i n g > J o b   o p p o r t u n i t i e s 1 4 < / s t r i n g > < / k e y > < v a l u e > < i n t > 1 5 8 < / i n t > < / v a l u e > < / i t e m > < i t e m > < k e y > < s t r i n g > S a f e   p l a c e s   t o   w a l k / p l a y 1 5 < / s t r i n g > < / k e y > < v a l u e > < i n t > 1 9 9 < / i n t > < / v a l u e > < / i t e m > < i t e m > < k e y > < s t r i n g > S a f e   w o r k s i t e s 1 6 < / s t r i n g > < / k e y > < v a l u e > < i n t > 1 4 0 < / i n t > < / v a l u e > < / i t e m > < i t e m > < k e y > < s t r i n g > C o l u m n 3 < / s t r i n g > < / k e y > < v a l u e > < i n t > 9 1 < / i n t > < / v a l u e > < / i t e m > < i t e m > < k e y > < s t r i n g > C o l u m n 4 < / s t r i n g > < / k e y > < v a l u e > < i n t > 9 1 < / i n t > < / v a l u e > < / i t e m > < i t e m > < k e y > < s t r i n g > O b s e r v e d < / s t r i n g > < / k e y > < v a l u e > < i n t > 9 6 < / i n t > < / v a l u e > < / i t e m > < i t e m > < k e y > < s t r i n g > E x p e c t e d < / s t r i n g > < / k e y > < v a l u e > < i n t > 9 3 < / i n t > < / v a l u e > < / i t e m > < i t e m > < k e y > < s t r i n g > C o l u m n 5 < / s t r i n g > < / k e y > < v a l u e > < i n t > 9 1 < / i n t > < / v a l u e > < / i t e m > < i t e m > < k e y > < s t r i n g > C o l u m n 6 < / s t r i n g > < / k e y > < v a l u e > < i n t > 9 1 < / i n t > < / v a l u e > < / i t e m > < i t e m > < k e y > < s t r i n g > I   i d e n t i f y   a s : < / s t r i n g > < / k e y > < v a l u e > < i n t > 1 1 1 < / i n t > < / v a l u e > < / i t e m > < i t e m > < k e y > < s t r i n g > W h a t   i s   y o u r   a g e ? < / s t r i n g > < / k e y > < v a l u e > < i n t > 1 4 5 < / i n t > < / v a l u e > < / i t e m > < i t e m > < k e y > < s t r i n g > C o u n t y   w h e r e   y o u   l i v e : < / s t r i n g > < / k e y > < v a l u e > < i n t > 1 7 9 < / i n t > < / v a l u e > < / i t e m > < i t e m > < k e y > < s t r i n g > T o w n   a n d   Z I P   c o d e   w h e r e   y o u   l i v e : < / s t r i n g > < / k e y > < v a l u e > < i n t > 2 4 9 < / i n t > < / v a l u e > < / i t e m > < i t e m > < k e y > < s t r i n g > W h a t   r a c e   d o   y o u   c o n s i d e r   y o u r s e l f ? < / s t r i n g > < / k e y > < v a l u e > < i n t > 2 6 0 < / i n t > < / v a l u e > < / i t e m > < i t e m > < k e y > < s t r i n g > A r e   y o u   H i s p a n i c   o r   L a t i n o ? < / s t r i n g > < / k e y > < v a l u e > < i n t > 2 0 2 < / i n t > < / v a l u e > < / i t e m > < i t e m > < k e y > < s t r i n g > W h a t   l a n g u a g e   d o   y o u   s p e a k   w h e n   y o u   a r e   a t   h o m e   ( s e l e c t   a l l   t h a t   a p p l y ) < / s t r i n g > < / k e y > < v a l u e > < i n t > 4 8 6 < / i n t > < / v a l u e > < / i t e m > < i t e m > < k e y > < s t r i n g > W h a t   i s   y o u r   a n n u a l   h o u s e h o l d   i n c o m e   f r o m   a l l   s o u r c e s ? < / s t r i n g > < / k e y > < v a l u e > < i n t > 3 8 4 < / i n t > < / v a l u e > < / i t e m > < i t e m > < k e y > < s t r i n g > W h a t   i s   y o u r   h i g h e s t   l e v e l   o f   e d u c a t i o n ? < / s t r i n g > < / k e y > < v a l u e > < i n t > 2 8 3 < / i n t > < / v a l u e > < / i t e m > < i t e m > < k e y > < s t r i n g > W h a t   i s   y o u r   c u r r e n t   e m p l o y m e n t   s t a t u s ? < / s t r i n g > < / k e y > < v a l u e > < i n t > 2 9 1 < / i n t > < / v a l u e > < / i t e m > < i t e m > < k e y > < s t r i n g > D o   y o u   c u r r e n t l y   h a v e   h e a l t h   i n s u r a n c e ? < / s t r i n g > < / k e y > < v a l u e > < i n t > 2 8 4 < / i n t > < / v a l u e > < / i t e m > < i t e m > < k e y > < s t r i n g > D o   y o u   h a v e   a   s m a r t   p h o n e ? < / s t r i n g > < / k e y > < v a l u e > < i n t > 2 1 0 < / i n t > < / v a l u e > < / i t e m > < / C o l u m n W i d t h s > < C o l u m n D i s p l a y I n d e x > < i t e m > < k e y > < s t r i n g > R e s p o n d e n t I D < / s t r i n g > < / k e y > < v a l u e > < i n t > 0 < / i n t > < / v a l u e > < / i t e m > < i t e m > < k e y > < s t r i n g > C l e a n   a i r   & a m p ;   w a t e r < / s t r i n g > < / k e y > < v a l u e > < i n t > 1 < / i n t > < / v a l u e > < / i t e m > < i t e m > < k e y > < s t r i n g > M e n t a l   h e a l t h   s e r v i c e s < / s t r i n g > < / k e y > < v a l u e > < i n t > 2 < / i n t > < / v a l u e > < / i t e m > < i t e m > < k e y > < s t r i n g > S m o k i n g   c e s s a t i o n   p r o g r a m s < / s t r i n g > < / k e y > < v a l u e > < i n t > 3 < / i n t > < / v a l u e > < / i t e m > < i t e m > < k e y > < s t r i n g > D r u g   & a m p ;   a l c o h o l   r e h a b i l i t a t i o n   s e r v i c e s < / s t r i n g > < / k e y > < v a l u e > < i n t > 4 < / i n t > < / v a l u e > < / i t e m > < i t e m > < k e y > < s t r i n g > R e c r e a t i o n   f a c i l i t i e s < / s t r i n g > < / k e y > < v a l u e > < i n t > 5 < / i n t > < / v a l u e > < / i t e m > < i t e m > < k e y > < s t r i n g > T r a n s p o r t a t i o n < / s t r i n g > < / k e y > < v a l u e > < i n t > 6 < / i n t > < / v a l u e > < / i t e m > < i t e m > < k e y > < s t r i n g > H e a l t h i e r   f o o d   c h o i c e s < / s t r i n g > < / k e y > < v a l u e > < i n t > 7 < / i n t > < / v a l u e > < / i t e m > < i t e m > < k e y > < s t r i n g > S a f e   c h i l d c a r e   o p t i o n s < / s t r i n g > < / k e y > < v a l u e > < i n t > 8 < / i n t > < / v a l u e > < / i t e m > < i t e m > < k e y > < s t r i n g > W e i g h t   l o s s   p r o g r a m s < / s t r i n g > < / k e y > < v a l u e > < i n t > 9 < / i n t > < / v a l u e > < / i t e m > < i t e m > < k e y > < s t r i n g > J o b   o p p o r t u n i t i e s < / s t r i n g > < / k e y > < v a l u e > < i n t > 1 0 < / i n t > < / v a l u e > < / i t e m > < i t e m > < k e y > < s t r i n g > S a f e   p l a c e s   t o   w a l k / p l a y < / s t r i n g > < / k e y > < v a l u e > < i n t > 1 1 < / i n t > < / v a l u e > < / i t e m > < i t e m > < k e y > < s t r i n g > S a f e   w o r k s i t e s < / s t r i n g > < / k e y > < v a l u e > < i n t > 1 2 < / i n t > < / v a l u e > < / i t e m > < i t e m > < k e y > < s t r i n g > C o l u m n 1 < / s t r i n g > < / k e y > < v a l u e > < i n t > 1 3 < / i n t > < / v a l u e > < / i t e m > < i t e m > < k e y > < s t r i n g > C o u n t   o f   S e l e c t i o n < / s t r i n g > < / k e y > < v a l u e > < i n t > 1 4 < / i n t > < / v a l u e > < / i t e m > < i t e m > < k e y > < s t r i n g > W e i g h t < / s t r i n g > < / k e y > < v a l u e > < i n t > 1 5 < / i n t > < / v a l u e > < / i t e m > < i t e m > < k e y > < s t r i n g > C o l u m n 2 < / s t r i n g > < / k e y > < v a l u e > < i n t > 1 6 < / i n t > < / v a l u e > < / i t e m > < i t e m > < k e y > < s t r i n g > C l e a n   a i r   & a m p ;   w a t e r 5 < / s t r i n g > < / k e y > < v a l u e > < i n t > 1 7 < / i n t > < / v a l u e > < / i t e m > < i t e m > < k e y > < s t r i n g > M e n t a l   h e a l t h   s e r v i c e s 6 < / s t r i n g > < / k e y > < v a l u e > < i n t > 1 8 < / i n t > < / v a l u e > < / i t e m > < i t e m > < k e y > < s t r i n g > S m o k i n g   c e s s a t i o n   p r o g r a m s 7 < / s t r i n g > < / k e y > < v a l u e > < i n t > 1 9 < / i n t > < / v a l u e > < / i t e m > < i t e m > < k e y > < s t r i n g > D r u g   & a m p ;   a l c o h o l   r e h a b i l i t a t i o n   s e r v i c e s 8 < / s t r i n g > < / k e y > < v a l u e > < i n t > 2 0 < / i n t > < / v a l u e > < / i t e m > < i t e m > < k e y > < s t r i n g > R e c r e a t i o n   f a c i l i t i e s 9 < / s t r i n g > < / k e y > < v a l u e > < i n t > 2 1 < / i n t > < / v a l u e > < / i t e m > < i t e m > < k e y > < s t r i n g > T r a n s p o r t a t i o n 1 0 < / s t r i n g > < / k e y > < v a l u e > < i n t > 2 2 < / i n t > < / v a l u e > < / i t e m > < i t e m > < k e y > < s t r i n g > H e a l t h i e r   f o o d   c h o i c e s 1 1 < / s t r i n g > < / k e y > < v a l u e > < i n t > 2 3 < / i n t > < / v a l u e > < / i t e m > < i t e m > < k e y > < s t r i n g > S a f e   c h i l d c a r e   o p t i o n s 1 2 < / s t r i n g > < / k e y > < v a l u e > < i n t > 2 4 < / i n t > < / v a l u e > < / i t e m > < i t e m > < k e y > < s t r i n g > W e i g h t   l o s s   p r o g r a m s 1 3 < / s t r i n g > < / k e y > < v a l u e > < i n t > 2 5 < / i n t > < / v a l u e > < / i t e m > < i t e m > < k e y > < s t r i n g > J o b   o p p o r t u n i t i e s 1 4 < / s t r i n g > < / k e y > < v a l u e > < i n t > 2 6 < / i n t > < / v a l u e > < / i t e m > < i t e m > < k e y > < s t r i n g > S a f e   p l a c e s   t o   w a l k / p l a y 1 5 < / s t r i n g > < / k e y > < v a l u e > < i n t > 2 7 < / i n t > < / v a l u e > < / i t e m > < i t e m > < k e y > < s t r i n g > S a f e   w o r k s i t e s 1 6 < / s t r i n g > < / k e y > < v a l u e > < i n t > 2 8 < / i n t > < / v a l u e > < / i t e m > < i t e m > < k e y > < s t r i n g > C o l u m n 3 < / s t r i n g > < / k e y > < v a l u e > < i n t > 2 9 < / i n t > < / v a l u e > < / i t e m > < i t e m > < k e y > < s t r i n g > C o l u m n 4 < / s t r i n g > < / k e y > < v a l u e > < i n t > 3 0 < / i n t > < / v a l u e > < / i t e m > < i t e m > < k e y > < s t r i n g > O b s e r v e d < / s t r i n g > < / k e y > < v a l u e > < i n t > 3 1 < / i n t > < / v a l u e > < / i t e m > < i t e m > < k e y > < s t r i n g > E x p e c t e d < / s t r i n g > < / k e y > < v a l u e > < i n t > 3 2 < / i n t > < / v a l u e > < / i t e m > < i t e m > < k e y > < s t r i n g > C o l u m n 5 < / s t r i n g > < / k e y > < v a l u e > < i n t > 3 3 < / i n t > < / v a l u e > < / i t e m > < i t e m > < k e y > < s t r i n g > C o l u m n 6 < / s t r i n g > < / k e y > < v a l u e > < i n t > 3 4 < / i n t > < / v a l u e > < / i t e m > < i t e m > < k e y > < s t r i n g > I   i d e n t i f y   a s : < / s t r i n g > < / k e y > < v a l u e > < i n t > 3 5 < / i n t > < / v a l u e > < / i t e m > < i t e m > < k e y > < s t r i n g > W h a t   i s   y o u r   a g e ? < / s t r i n g > < / k e y > < v a l u e > < i n t > 3 6 < / i n t > < / v a l u e > < / i t e m > < i t e m > < k e y > < s t r i n g > C o u n t y   w h e r e   y o u   l i v e : < / s t r i n g > < / k e y > < v a l u e > < i n t > 3 7 < / i n t > < / v a l u e > < / i t e m > < i t e m > < k e y > < s t r i n g > T o w n   a n d   Z I P   c o d e   w h e r e   y o u   l i v e : < / s t r i n g > < / k e y > < v a l u e > < i n t > 3 8 < / i n t > < / v a l u e > < / i t e m > < i t e m > < k e y > < s t r i n g > W h a t   r a c e   d o   y o u   c o n s i d e r   y o u r s e l f ? < / s t r i n g > < / k e y > < v a l u e > < i n t > 3 9 < / i n t > < / v a l u e > < / i t e m > < i t e m > < k e y > < s t r i n g > A r e   y o u   H i s p a n i c   o r   L a t i n o ? < / s t r i n g > < / k e y > < v a l u e > < i n t > 4 0 < / i n t > < / v a l u e > < / i t e m > < i t e m > < k e y > < s t r i n g > W h a t   l a n g u a g e   d o   y o u   s p e a k   w h e n   y o u   a r e   a t   h o m e   ( s e l e c t   a l l   t h a t   a p p l y ) < / s t r i n g > < / k e y > < v a l u e > < i n t > 4 1 < / i n t > < / v a l u e > < / i t e m > < i t e m > < k e y > < s t r i n g > W h a t   i s   y o u r   a n n u a l   h o u s e h o l d   i n c o m e   f r o m   a l l   s o u r c e s ? < / s t r i n g > < / k e y > < v a l u e > < i n t > 4 2 < / i n t > < / v a l u e > < / i t e m > < i t e m > < k e y > < s t r i n g > W h a t   i s   y o u r   h i g h e s t   l e v e l   o f   e d u c a t i o n ? < / s t r i n g > < / k e y > < v a l u e > < i n t > 4 3 < / i n t > < / v a l u e > < / i t e m > < i t e m > < k e y > < s t r i n g > W h a t   i s   y o u r   c u r r e n t   e m p l o y m e n t   s t a t u s ? < / s t r i n g > < / k e y > < v a l u e > < i n t > 4 4 < / i n t > < / v a l u e > < / i t e m > < i t e m > < k e y > < s t r i n g > D o   y o u   c u r r e n t l y   h a v e   h e a l t h   i n s u r a n c e ? < / s t r i n g > < / k e y > < v a l u e > < i n t > 4 5 < / i n t > < / v a l u e > < / i t e m > < i t e m > < k e y > < s t r i n g > D o   y o u   h a v e   a   s m a r t   p h o n e ? < / s t r i n g > < / k e y > < v a l u e > < i n t > 4 6 < / 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S a n d b o x N o n E m p t y " > < C u s t o m C o n t e n t > < ! [ C D A T A [ 1 ] ] > < / C u s t o m C o n t e n t > < / G e m i n i > 
</file>

<file path=customXml/item36.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37.xml>��< ? x m l   v e r s i o n = " 1 . 0 "   e n c o d i n g = " U T F - 1 6 " ? > < G e m i n i   x m l n s = " h t t p : / / g e m i n i / p i v o t c u s t o m i z a t i o n / T a b l e X M L _ T a b l e 6 " > < C u s t o m C o n t e n t > & l t ; T a b l e W i d g e t G r i d S e r i a l i z a t i o n   x m l n s : x s d = " h t t p : / / w w w . w 3 . o r g / 2 0 0 1 / X M L S c h e m a "   x m l n s : x s i = " h t t p : / / w w w . w 3 . o r g / 2 0 0 1 / X M L S c h e m a - i n s t a n c e " & g t ; & l t ; C o l u m n S u g g e s t e d T y p e & g t ; & l t ; i t e m & g t ; & l t ; k e y & g t ; & l t ; s t r i n g & g t ; 5 2 1 1 3 9 2 3 6 4 & l t ; / s t r i n g & g t ; & l t ; / k e y & g t ; & l t ; v a l u e & g t ; & l t ; s t r i n g & g t ; B i g I n t & l t ; / s t r i n g & g t ; & l t ; / v a l u e & g t ; & l t ; / i t e m & g t ; & l t ; i t e m & g t ; & l t ; k e y & g t ; & l t ; s t r i n g & g t ; C o l u m n 1 & l t ; / s t r i n g & g t ; & l t ; / k e y & g t ; & l t ; v a l u e & g t ; & l t ; s t r i n g & g t ; W C h a r & l t ; / s t r i n g & g t ; & l t ; / v a l u e & g t ; & l t ; / i t e m & g t ; & l t ; i t e m & g t ; & l t ; k e y & g t ; & l t ; s t r i n g & g t ; C a n c e r & l t ; / s t r i n g & g t ; & l t ; / k e y & g t ; & l t ; v a l u e & g t ; & l t ; s t r i n g & g t ; W C h a r & l t ; / s t r i n g & g t ; & l t ; / v a l u e & g t ; & l t ; / i t e m & g t ; & l t ; i t e m & g t ; & l t ; k e y & g t ; & l t ; s t r i n g & g t ; C o l u m n 2 & l t ; / s t r i n g & g t ; & l t ; / k e y & g t ; & l t ; v a l u e & g t ; & l t ; s t r i n g & g t ; W C h a r & l t ; / s t r i n g & g t ; & l t ; / v a l u e & g t ; & l t ; / i t e m & g t ; & l t ; i t e m & g t ; & l t ; k e y & g t ; & l t ; s t r i n g & g t ; C o l u m n 3 & l t ; / s t r i n g & g t ; & l t ; / k e y & g t ; & l t ; v a l u e & g t ; & l t ; s t r i n g & g t ; W C h a r & l t ; / s t r i n g & g t ; & l t ; / v a l u e & g t ; & l t ; / i t e m & g t ; & l t ; i t e m & g t ; & l t ; k e y & g t ; & l t ; s t r i n g & g t ; C o l u m n 4 & l t ; / s t r i n g & g t ; & l t ; / k e y & g t ; & l t ; v a l u e & g t ; & l t ; s t r i n g & g t ; W C h a r & l t ; / s t r i n g & g t ; & l t ; / v a l u e & g t ; & l t ; / i t e m & g t ; & l t ; i t e m & g t ; & l t ; k e y & g t ; & l t ; s t r i n g & g t ; C o l u m n 5 & l t ; / s t r i n g & g t ; & l t ; / k e y & g t ; & l t ; v a l u e & g t ; & l t ; s t r i n g & g t ; W C h a r & l t ; / s t r i n g & g t ; & l t ; / v a l u e & g t ; & l t ; / i t e m & g t ; & l t ; i t e m & g t ; & l t ; k e y & g t ; & l t ; s t r i n g & g t ; C o l u m n 6 & l t ; / s t r i n g & g t ; & l t ; / k e y & g t ; & l t ; v a l u e & g t ; & l t ; s t r i n g & g t ; W C h a r & l t ; / s t r i n g & g t ; & l t ; / v a l u e & g t ; & l t ; / i t e m & g t ; & l t ; i t e m & g t ; & l t ; k e y & g t ; & l t ; s t r i n g & g t ; C o l u m n 7 & l t ; / s t r i n g & g t ; & l t ; / k e y & g t ; & l t ; v a l u e & g t ; & l t ; s t r i n g & g t ; W C h a r & l t ; / s t r i n g & g t ; & l t ; / v a l u e & g t ; & l t ; / i t e m & g t ; & l t ; i t e m & g t ; & l t ; k e y & g t ; & l t ; s t r i n g & g t ; D i a b e t e s & l t ; / s t r i n g & g t ; & l t ; / k e y & g t ; & l t ; v a l u e & g t ; & l t ; s t r i n g & g t ; W C h a r & l t ; / s t r i n g & g t ; & l t ; / v a l u e & g t ; & l t ; / i t e m & g t ; & l t ; i t e m & g t ; & l t ; k e y & g t ; & l t ; s t r i n g & g t ; C o l u m n 8 & l t ; / s t r i n g & g t ; & l t ; / k e y & g t ; & l t ; v a l u e & g t ; & l t ; s t r i n g & g t ; W C h a r & l t ; / s t r i n g & g t ; & l t ; / v a l u e & g t ; & l t ; / i t e m & g t ; & l t ; i t e m & g t ; & l t ; k e y & g t ; & l t ; s t r i n g & g t ; C o l u m n 9 & l t ; / s t r i n g & g t ; & l t ; / k e y & g t ; & l t ; v a l u e & g t ; & l t ; s t r i n g & g t ; W C h a r & l t ; / s t r i n g & g t ; & l t ; / v a l u e & g t ; & l t ; / i t e m & g t ; & l t ; i t e m & g t ; & l t ; k e y & g t ; & l t ; s t r i n g & g t ; C o l u m n 1 0 & l t ; / s t r i n g & g t ; & l t ; / k e y & g t ; & l t ; v a l u e & g t ; & l t ; s t r i n g & g t ; W C h a r & l t ; / s t r i n g & g t ; & l t ; / v a l u e & g t ; & l t ; / i t e m & g t ; & l t ; i t e m & g t ; & l t ; k e y & g t ; & l t ; s t r i n g & g t ; O b e s i t y   w e i g h t   l o s s   i s s u e s & l t ; / s t r i n g & g t ; & l t ; / k e y & g t ; & l t ; v a l u e & g t ; & l t ; s t r i n g & g t ; W C h a r & l t ; / s t r i n g & g t ; & l t ; / v a l u e & g t ; & l t ; / i t e m & g t ; & l t ; i t e m & g t ; & l t ; k e y & g t ; & l t ; s t r i n g & g t ; C o l u m n 1 1 & l t ; / s t r i n g & g t ; & l t ; / k e y & g t ; & l t ; v a l u e & g t ; & l t ; s t r i n g & g t ; W C h a r & l t ; / s t r i n g & g t ; & l t ; / v a l u e & g t ; & l t ; / i t e m & g t ; & l t ; i t e m & g t ; & l t ; k e y & g t ; & l t ; s t r i n g & g t ; C a n c e r 1 2 & l t ; / s t r i n g & g t ; & l t ; / k e y & g t ; & l t ; v a l u e & g t ; & l t ; s t r i n g & g t ; W C h a r & l t ; / s t r i n g & g t ; & l t ; / v a l u e & g t ; & l t ; / i t e m & g t ; & l t ; i t e m & g t ; & l t ; k e y & g t ; & l t ; s t r i n g & g t ; C o l u m n 1 3 & l t ; / s t r i n g & g t ; & l t ; / k e y & g t ; & l t ; v a l u e & g t ; & l t ; s t r i n g & g t ; W C h a r & l t ; / s t r i n g & g t ; & l t ; / v a l u e & g t ; & l t ; / i t e m & g t ; & l t ; i t e m & g t ; & l t ; k e y & g t ; & l t ; s t r i n g & g t ; C o l u m n 1 4 & l t ; / s t r i n g & g t ; & l t ; / k e y & g t ; & l t ; v a l u e & g t ; & l t ; s t r i n g & g t ; W C h a r & l t ; / s t r i n g & g t ; & l t ; / v a l u e & g t ; & l t ; / i t e m & g t ; & l t ; i t e m & g t ; & l t ; k e y & g t ; & l t ; s t r i n g & g t ; C o l u m n 1 5 & l t ; / s t r i n g & g t ; & l t ; / k e y & g t ; & l t ; v a l u e & g t ; & l t ; s t r i n g & g t ; W C h a r & l t ; / s t r i n g & g t ; & l t ; / v a l u e & g t ; & l t ; / i t e m & g t ; & l t ; i t e m & g t ; & l t ; k e y & g t ; & l t ; s t r i n g & g t ; C o l u m n 1 6 & l t ; / s t r i n g & g t ; & l t ; / k e y & g t ; & l t ; v a l u e & g t ; & l t ; s t r i n g & g t ; W C h a r & l t ; / s t r i n g & g t ; & l t ; / v a l u e & g t ; & l t ; / i t e m & g t ; & l t ; i t e m & g t ; & l t ; k e y & g t ; & l t ; s t r i n g & g t ; C o l u m n 1 7 & l t ; / s t r i n g & g t ; & l t ; / k e y & g t ; & l t ; v a l u e & g t ; & l t ; s t r i n g & g t ; W C h a r & l t ; / s t r i n g & g t ; & l t ; / v a l u e & g t ; & l t ; / i t e m & g t ; & l t ; i t e m & g t ; & l t ; k e y & g t ; & l t ; s t r i n g & g t ; C o l u m n 1 8 & l t ; / s t r i n g & g t ; & l t ; / k e y & g t ; & l t ; v a l u e & g t ; & l t ; s t r i n g & g t ; W C h a r & l t ; / s t r i n g & g t ; & l t ; / v a l u e & g t ; & l t ; / i t e m & g t ; & l t ; i t e m & g t ; & l t ; k e y & g t ; & l t ; s t r i n g & g t ; C o l u m n 1 9 & l t ; / s t r i n g & g t ; & l t ; / k e y & g t ; & l t ; v a l u e & g t ; & l t ; s t r i n g & g t ; W C h a r & l t ; / s t r i n g & g t ; & l t ; / v a l u e & g t ; & l t ; / i t e m & g t ; & l t ; i t e m & g t ; & l t ; k e y & g t ; & l t ; s t r i n g & g t ; M e n t a l   h e a l t h   d e p r e s s i o n   s u i c i d e & l t ; / s t r i n g & g t ; & l t ; / k e y & g t ; & l t ; v a l u e & g t ; & l t ; s t r i n g & g t ; W C h a r & l t ; / s t r i n g & g t ; & l t ; / v a l u e & g t ; & l t ; / i t e m & g t ; & l t ; i t e m & g t ; & l t ; k e y & g t ; & l t ; s t r i n g & g t ; D r u g s       a l c o h o l   a b u s e & l t ; / s t r i n g & g t ; & l t ; / k e y & g t ; & l t ; v a l u e & g t ; & l t ; s t r i n g & g t ; W C h a r & l t ; / s t r i n g & g t ; & l t ; / v a l u e & g t ; & l t ; / i t e m & g t ; & l t ; i t e m & g t ; & l t ; k e y & g t ; & l t ; s t r i n g & g t ; C o l u m n 2 0 & l t ; / s t r i n g & g t ; & l t ; / k e y & g t ; & l t ; v a l u e & g t ; & l t ; s t r i n g & g t ; W C h a r & l t ; / s t r i n g & g t ; & l t ; / v a l u e & g t ; & l t ; / i t e m & g t ; & l t ; i t e m & g t ; & l t ; k e y & g t ; & l t ; s t r i n g & g t ; C o l u m n 2 1 & l t ; / s t r i n g & g t ; & l t ; / k e y & g t ; & l t ; v a l u e & g t ; & l t ; s t r i n g & g t ; W C h a r & l t ; / s t r i n g & g t ; & l t ; / v a l u e & g t ; & l t ; / i t e m & g t ; & l t ; i t e m & g t ; & l t ; k e y & g t ; & l t ; s t r i n g & g t ; C o l u m n 2 2 & l t ; / s t r i n g & g t ; & l t ; / k e y & g t ; & l t ; v a l u e & g t ; & l t ; s t r i n g & g t ; W C h a r & l t ; / s t r i n g & g t ; & l t ; / v a l u e & g t ; & l t ; / i t e m & g t ; & l t ; i t e m & g t ; & l t ; k e y & g t ; & l t ; s t r i n g & g t ; L a c k   o f   a v a i l a b i l i t y   o f   d o c t o r s & l t ; / s t r i n g & g t ; & l t ; / k e y & g t ; & l t ; v a l u e & g t ; & l t ; s t r i n g & g t ; W C h a r & l t ; / s t r i n g & g t ; & l t ; / v a l u e & g t ; & l t ; / i t e m & g t ; & l t ; i t e m & g t ; & l t ; k e y & g t ; & l t ; s t r i n g & g t ; U n a b l e   t o   p a y   c o - p a y s   d e d u c t i b l e s & l t ; / s t r i n g & g t ; & l t ; / k e y & g t ; & l t ; v a l u e & g t ; & l t ; s t r i n g & g t ; W C h a r & l t ; / s t r i n g & g t ; & l t ; / v a l u e & g t ; & l t ; / i t e m & g t ; & l t ; i t e m & g t ; & l t ; k e y & g t ; & l t ; s t r i n g & g t ; C o l u m n 2 3 & l t ; / s t r i n g & g t ; & l t ; / k e y & g t ; & l t ; v a l u e & g t ; & l t ; s t r i n g & g t ; W C h a r & l t ; / s t r i n g & g t ; & l t ; / v a l u e & g t ; & l t ; / i t e m & g t ; & l t ; i t e m & g t ; & l t ; k e y & g t ; & l t ; s t r i n g & g t ; C o l u m n 2 4 & l t ; / s t r i n g & g t ; & l t ; / k e y & g t ; & l t ; v a l u e & g t ; & l t ; s t r i n g & g t ; W C h a r & l t ; / s t r i n g & g t ; & l t ; / v a l u e & g t ; & l t ; / i t e m & g t ; & l t ; i t e m & g t ; & l t ; k e y & g t ; & l t ; s t r i n g & g t ; C o l u m n 2 5 & l t ; / s t r i n g & g t ; & l t ; / k e y & g t ; & l t ; v a l u e & g t ; & l t ; s t r i n g & g t ; W C h a r & l t ; / s t r i n g & g t ; & l t ; / v a l u e & g t ; & l t ; / i t e m & g t ; & l t ; i t e m & g t ; & l t ; k e y & g t ; & l t ; s t r i n g & g t ; C o l u m n 2 6 & l t ; / s t r i n g & g t ; & l t ; / k e y & g t ; & l t ; v a l u e & g t ; & l t ; s t r i n g & g t ; W C h a r & l t ; / s t r i n g & g t ; & l t ; / v a l u e & g t ; & l t ; / i t e m & g t ; & l t ; i t e m & g t ; & l t ; k e y & g t ; & l t ; s t r i n g & g t ; N o   i n s u r a n c e & l t ; / s t r i n g & g t ; & l t ; / k e y & g t ; & l t ; v a l u e & g t ; & l t ; s t r i n g & g t ; W C h a r & l t ; / s t r i n g & g t ; & l t ; / v a l u e & g t ; & l t ; / i t e m & g t ; & l t ; i t e m & g t ; & l t ; k e y & g t ; & l t ; s t r i n g & g t ; T r a n s p o r t a t i o n & l t ; / s t r i n g & g t ; & l t ; / k e y & g t ; & l t ; v a l u e & g t ; & l t ; s t r i n g & g t ; W C h a r & l t ; / s t r i n g & g t ; & l t ; / v a l u e & g t ; & l t ; / i t e m & g t ; & l t ; i t e m & g t ; & l t ; k e y & g t ; & l t ; s t r i n g & g t ; C o l u m n 2 7 & l t ; / s t r i n g & g t ; & l t ; / k e y & g t ; & l t ; v a l u e & g t ; & l t ; s t r i n g & g t ; W C h a r & l t ; / s t r i n g & g t ; & l t ; / v a l u e & g t ; & l t ; / i t e m & g t ; & l t ; i t e m & g t ; & l t ; k e y & g t ; & l t ; s t r i n g & g t ; C l e a n   a i r       w a t e r & l t ; / s t r i n g & g t ; & l t ; / k e y & g t ; & l t ; v a l u e & g t ; & l t ; s t r i n g & g t ; W C h a r & l t ; / s t r i n g & g t ; & l t ; / v a l u e & g t ; & l t ; / i t e m & g t ; & l t ; i t e m & g t ; & l t ; k e y & g t ; & l t ; s t r i n g & g t ; C o l u m n 2 8 & l t ; / s t r i n g & g t ; & l t ; / k e y & g t ; & l t ; v a l u e & g t ; & l t ; s t r i n g & g t ; W C h a r & l t ; / s t r i n g & g t ; & l t ; / v a l u e & g t ; & l t ; / i t e m & g t ; & l t ; i t e m & g t ; & l t ; k e y & g t ; & l t ; s t r i n g & g t ; S m o k i n g   c e s s a t i o n   p r o g r a m s & l t ; / s t r i n g & g t ; & l t ; / k e y & g t ; & l t ; v a l u e & g t ; & l t ; s t r i n g & g t ; W C h a r & l t ; / s t r i n g & g t ; & l t ; / v a l u e & g t ; & l t ; / i t e m & g t ; & l t ; i t e m & g t ; & l t ; k e y & g t ; & l t ; s t r i n g & g t ; D r u g       a l c o h o l   r e h a b i l i t a t i o n   s e r v i c e s & l t ; / s t r i n g & g t ; & l t ; / k e y & g t ; & l t ; v a l u e & g t ; & l t ; s t r i n g & g t ; W C h a r & l t ; / s t r i n g & g t ; & l t ; / v a l u e & g t ; & l t ; / i t e m & g t ; & l t ; i t e m & g t ; & l t ; k e y & g t ; & l t ; s t r i n g & g t ; C o l u m n 2 9 & l t ; / s t r i n g & g t ; & l t ; / k e y & g t ; & l t ; v a l u e & g t ; & l t ; s t r i n g & g t ; W C h a r & l t ; / s t r i n g & g t ; & l t ; / v a l u e & g t ; & l t ; / i t e m & g t ; & l t ; i t e m & g t ; & l t ; k e y & g t ; & l t ; s t r i n g & g t ; C o l u m n 3 0 & l t ; / s t r i n g & g t ; & l t ; / k e y & g t ; & l t ; v a l u e & g t ; & l t ; s t r i n g & g t ; W C h a r & l t ; / s t r i n g & g t ; & l t ; / v a l u e & g t ; & l t ; / i t e m & g t ; & l t ; i t e m & g t ; & l t ; k e y & g t ; & l t ; s t r i n g & g t ; C o l u m n 3 1 & l t ; / s t r i n g & g t ; & l t ; / k e y & g t ; & l t ; v a l u e & g t ; & l t ; s t r i n g & g t ; W C h a r & l t ; / s t r i n g & g t ; & l t ; / v a l u e & g t ; & l t ; / i t e m & g t ; & l t ; i t e m & g t ; & l t ; k e y & g t ; & l t ; s t r i n g & g t ; C o l u m n 3 2 & l t ; / s t r i n g & g t ; & l t ; / k e y & g t ; & l t ; v a l u e & g t ; & l t ; s t r i n g & g t ; W C h a r & l t ; / s t r i n g & g t ; & l t ; / v a l u e & g t ; & l t ; / i t e m & g t ; & l t ; i t e m & g t ; & l t ; k e y & g t ; & l t ; s t r i n g & g t ; C o l u m n 3 3 & l t ; / s t r i n g & g t ; & l t ; / k e y & g t ; & l t ; v a l u e & g t ; & l t ; s t r i n g & g t ; W C h a r & l t ; / s t r i n g & g t ; & l t ; / v a l u e & g t ; & l t ; / i t e m & g t ; & l t ; i t e m & g t ; & l t ; k e y & g t ; & l t ; s t r i n g & g t ; J o b   o p p o r t u n i t i e s & l t ; / s t r i n g & g t ; & l t ; / k e y & g t ; & l t ; v a l u e & g t ; & l t ; s t r i n g & g t ; W C h a r & l t ; / s t r i n g & g t ; & l t ; / v a l u e & g t ; & l t ; / i t e m & g t ; & l t ; i t e m & g t ; & l t ; k e y & g t ; & l t ; s t r i n g & g t ; C o l u m n 3 4 & l t ; / s t r i n g & g t ; & l t ; / k e y & g t ; & l t ; v a l u e & g t ; & l t ; s t r i n g & g t ; W C h a r & l t ; / s t r i n g & g t ; & l t ; / v a l u e & g t ; & l t ; / i t e m & g t ; & l t ; i t e m & g t ; & l t ; k e y & g t ; & l t ; s t r i n g & g t ; C o l u m n 3 5 & l t ; / s t r i n g & g t ; & l t ; / k e y & g t ; & l t ; v a l u e & g t ; & l t ; s t r i n g & g t ; W C h a r & l t ; / s t r i n g & g t ; & l t ; / v a l u e & g t ; & l t ; / i t e m & g t ; & l t ; i t e m & g t ; & l t ; k e y & g t ; & l t ; s t r i n g & g t ; B l o o d   p r e s s u r e & l t ; / s t r i n g & g t ; & l t ; / k e y & g t ; & l t ; v a l u e & g t ; & l t ; s t r i n g & g t ; W C h a r & l t ; / s t r i n g & g t ; & l t ; / v a l u e & g t ; & l t ; / i t e m & g t ; & l t ; i t e m & g t ; & l t ; k e y & g t ; & l t ; s t r i n g & g t ; C o l u m n 3 6 & l t ; / s t r i n g & g t ; & l t ; / k e y & g t ; & l t ; v a l u e & g t ; & l t ; s t r i n g & g t ; W C h a r & l t ; / s t r i n g & g t ; & l t ; / v a l u e & g t ; & l t ; / i t e m & g t ; & l t ; i t e m & g t ; & l t ; k e y & g t ; & l t ; s t r i n g & g t ; C o l u m n 3 7 & l t ; / s t r i n g & g t ; & l t ; / k e y & g t ; & l t ; v a l u e & g t ; & l t ; s t r i n g & g t ; W C h a r & l t ; / s t r i n g & g t ; & l t ; / v a l u e & g t ; & l t ; / i t e m & g t ; & l t ; i t e m & g t ; & l t ; k e y & g t ; & l t ; s t r i n g & g t ; C o l u m n 3 8 & l t ; / s t r i n g & g t ; & l t ; / k e y & g t ; & l t ; v a l u e & g t ; & l t ; s t r i n g & g t ; W C h a r & l t ; / s t r i n g & g t ; & l t ; / v a l u e & g t ; & l t ; / i t e m & g t ; & l t ; i t e m & g t ; & l t ; k e y & g t ; & l t ; s t r i n g & g t ; C o l u m n 3 9 & l t ; / s t r i n g & g t ; & l t ; / k e y & g t ; & l t ; v a l u e & g t ; & l t ; s t r i n g & g t ; W C h a r & l t ; / s t r i n g & g t ; & l t ; / v a l u e & g t ; & l t ; / i t e m & g t ; & l t ; i t e m & g t ; & l t ; k e y & g t ; & l t ; s t r i n g & g t ; C o l u m n 4 0 & l t ; / s t r i n g & g t ; & l t ; / k e y & g t ; & l t ; v a l u e & g t ; & l t ; s t r i n g & g t ; W C h a r & l t ; / s t r i n g & g t ; & l t ; / v a l u e & g t ; & l t ; / i t e m & g t ; & l t ; i t e m & g t ; & l t ; k e y & g t ; & l t ; s t r i n g & g t ; C o l u m n 4 1 & l t ; / s t r i n g & g t ; & l t ; / k e y & g t ; & l t ; v a l u e & g t ; & l t ; s t r i n g & g t ; W C h a r & l t ; / s t r i n g & g t ; & l t ; / v a l u e & g t ; & l t ; / i t e m & g t ; & l t ; i t e m & g t ; & l t ; k e y & g t ; & l t ; s t r i n g & g t ; C o l u m n 4 2 & l t ; / s t r i n g & g t ; & l t ; / k e y & g t ; & l t ; v a l u e & g t ; & l t ; s t r i n g & g t ; W C h a r & l t ; / s t r i n g & g t ; & l t ; / v a l u e & g t ; & l t ; / i t e m & g t ; & l t ; i t e m & g t ; & l t ; k e y & g t ; & l t ; s t r i n g & g t ; C o l u m n 4 3 & l t ; / s t r i n g & g t ; & l t ; / k e y & g t ; & l t ; v a l u e & g t ; & l t ; s t r i n g & g t ; W C h a r & l t ; / s t r i n g & g t ; & l t ; / v a l u e & g t ; & l t ; / i t e m & g t ; & l t ; i t e m & g t ; & l t ; k e y & g t ; & l t ; s t r i n g & g t ; C o l u m n 4 4 & l t ; / s t r i n g & g t ; & l t ; / k e y & g t ; & l t ; v a l u e & g t ; & l t ; s t r i n g & g t ; W C h a r & l t ; / s t r i n g & g t ; & l t ; / v a l u e & g t ; & l t ; / i t e m & g t ; & l t ; i t e m & g t ; & l t ; k e y & g t ; & l t ; s t r i n g & g t ; C o l u m n 4 5 & l t ; / s t r i n g & g t ; & l t ; / k e y & g t ; & l t ; v a l u e & g t ; & l t ; s t r i n g & g t ; W C h a r & l t ; / s t r i n g & g t ; & l t ; / v a l u e & g t ; & l t ; / i t e m & g t ; & l t ; i t e m & g t ; & l t ; k e y & g t ; & l t ; s t r i n g & g t ; S u i c i d e   p r e v e n t i o n & l t ; / s t r i n g & g t ; & l t ; / k e y & g t ; & l t ; v a l u e & g t ; & l t ; s t r i n g & g t ; W C h a r & l t ; / s t r i n g & g t ; & l t ; / v a l u e & g t ; & l t ; / i t e m & g t ; & l t ; i t e m & g t ; & l t ; k e y & g t ; & l t ; s t r i n g & g t ; C o l u m n 4 6 & l t ; / s t r i n g & g t ; & l t ; / k e y & g t ; & l t ; v a l u e & g t ; & l t ; s t r i n g & g t ; W C h a r & l t ; / s t r i n g & g t ; & l t ; / v a l u e & g t ; & l t ; / i t e m & g t ; & l t ; i t e m & g t ; & l t ; k e y & g t ; & l t ; s t r i n g & g t ; H I V   A I D S       S e x u a l l y   T r a n s m i t t e d   D i s e a s e s   ( S T D s ) & l t ; / s t r i n g & g t ; & l t ; / k e y & g t ; & l t ; v a l u e & g t ; & l t ; s t r i n g & g t ; W C h a r & l t ; / s t r i n g & g t ; & l t ; / v a l u e & g t ; & l t ; / i t e m & g t ; & l t ; i t e m & g t ; & l t ; k e y & g t ; & l t ; s t r i n g & g t ; C o l u m n 4 7 & l t ; / s t r i n g & g t ; & l t ; / k e y & g t ; & l t ; v a l u e & g t ; & l t ; s t r i n g & g t ; W C h a r & l t ; / s t r i n g & g t ; & l t ; / v a l u e & g t ; & l t ; / i t e m & g t ; & l t ; i t e m & g t ; & l t ; k e y & g t ; & l t ; s t r i n g & g t ; C o l u m n 4 8 & l t ; / s t r i n g & g t ; & l t ; / k e y & g t ; & l t ; v a l u e & g t ; & l t ; s t r i n g & g t ; W C h a r & l t ; / s t r i n g & g t ; & l t ; / v a l u e & g t ; & l t ; / i t e m & g t ; & l t ; i t e m & g t ; & l t ; k e y & g t ; & l t ; s t r i n g & g t ; C o l u m n 4 9 & l t ; / s t r i n g & g t ; & l t ; / k e y & g t ; & l t ; v a l u e & g t ; & l t ; s t r i n g & g t ; W C h a r & l t ; / s t r i n g & g t ; & l t ; / v a l u e & g t ; & l t ; / i t e m & g t ; & l t ; i t e m & g t ; & l t ; k e y & g t ; & l t ; s t r i n g & g t ; C o l u m n 5 0 & l t ; / s t r i n g & g t ; & l t ; / k e y & g t ; & l t ; v a l u e & g t ; & l t ; s t r i n g & g t ; W C h a r & l t ; / s t r i n g & g t ; & l t ; / v a l u e & g t ; & l t ; / i t e m & g t ; & l t ; i t e m & g t ; & l t ; k e y & g t ; & l t ; s t r i n g & g t ; D o c t o r   h e a l t h   p r o f e s s i o n a l & l t ; / s t r i n g & g t ; & l t ; / k e y & g t ; & l t ; v a l u e & g t ; & l t ; s t r i n g & g t ; W C h a r & l t ; / s t r i n g & g t ; & l t ; / v a l u e & g t ; & l t ; / i t e m & g t ; & l t ; i t e m & g t ; & l t ; k e y & g t ; & l t ; s t r i n g & g t ; C o l u m n 5 1 & l t ; / s t r i n g & g t ; & l t ; / k e y & g t ; & l t ; v a l u e & g t ; & l t ; s t r i n g & g t ; W C h a r & l t ; / s t r i n g & g t ; & l t ; / v a l u e & g t ; & l t ; / i t e m & g t ; & l t ; i t e m & g t ; & l t ; k e y & g t ; & l t ; s t r i n g & g t ; C o l u m n 5 2 & l t ; / s t r i n g & g t ; & l t ; / k e y & g t ; & l t ; v a l u e & g t ; & l t ; s t r i n g & g t ; W C h a r & l t ; / s t r i n g & g t ; & l t ; / v a l u e & g t ; & l t ; / i t e m & g t ; & l t ; i t e m & g t ; & l t ; k e y & g t ; & l t ; s t r i n g & g t ; C o l u m n 5 3 & l t ; / s t r i n g & g t ; & l t ; / k e y & g t ; & l t ; v a l u e & g t ; & l t ; s t r i n g & g t ; W C h a r & l t ; / s t r i n g & g t ; & l t ; / v a l u e & g t ; & l t ; / i t e m & g t ; & l t ; i t e m & g t ; & l t ; k e y & g t ; & l t ; s t r i n g & g t ; C o l u m n 5 4 & l t ; / s t r i n g & g t ; & l t ; / k e y & g t ; & l t ; v a l u e & g t ; & l t ; s t r i n g & g t ; W C h a r & l t ; / s t r i n g & g t ; & l t ; / v a l u e & g t ; & l t ; / i t e m & g t ; & l t ; i t e m & g t ; & l t ; k e y & g t ; & l t ; s t r i n g & g t ; C o l u m n 5 5 & l t ; / s t r i n g & g t ; & l t ; / k e y & g t ; & l t ; v a l u e & g t ; & l t ; s t r i n g & g t ; W C h a r & l t ; / s t r i n g & g t ; & l t ; / v a l u e & g t ; & l t ; / i t e m & g t ; & l t ; i t e m & g t ; & l t ; k e y & g t ; & l t ; s t r i n g & g t ; H e a l t h   D e p a r t m e n t & l t ; / s t r i n g & g t ; & l t ; / k e y & g t ; & l t ; v a l u e & g t ; & l t ; s t r i n g & g t ; W C h a r & l t ; / s t r i n g & g t ; & l t ; / v a l u e & g t ; & l t ; / i t e m & g t ; & l t ; i t e m & g t ; & l t ; k e y & g t ; & l t ; s t r i n g & g t ; C o l u m n 5 6 & l t ; / s t r i n g & g t ; & l t ; / k e y & g t ; & l t ; v a l u e & g t ; & l t ; s t r i n g & g t ; W C h a r & l t ; / s t r i n g & g t ; & l t ; / v a l u e & g t ; & l t ; / i t e m & g t ; & l t ; i t e m & g t ; & l t ; k e y & g t ; & l t ; s t r i n g & g t ; C o l u m n 5 7 & l t ; / s t r i n g & g t ; & l t ; / k e y & g t ; & l t ; v a l u e & g t ; & l t ; s t r i n g & g t ; W C h a r & l t ; / s t r i n g & g t ; & l t ; / v a l u e & g t ; & l t ; / i t e m & g t ; & l t ; i t e m & g t ; & l t ; k e y & g t ; & l t ; s t r i n g & g t ; C o l u m n 5 8 & l t ; / s t r i n g & g t ; & l t ; / k e y & g t ; & l t ; v a l u e & g t ; & l t ; s t r i n g & g t ; W C h a r & l t ; / s t r i n g & g t ; & l t ; / v a l u e & g t ; & l t ; / i t e m & g t ; & l t ; i t e m & g t ; & l t ; k e y & g t ; & l t ; s t r i n g & g t ; C o l u m n 5 9 & l t ; / s t r i n g & g t ; & l t ; / k e y & g t ; & l t ; v a l u e & g t ; & l t ; s t r i n g & g t ; W C h a r & l t ; / s t r i n g & g t ; & l t ; / v a l u e & g t ; & l t ; / i t e m & g t ; & l t ; i t e m & g t ; & l t ; k e y & g t ; & l t ; s t r i n g & g t ; I n t e r n e t & l t ; / s t r i n g & g t ; & l t ; / k e y & g t ; & l t ; v a l u e & g t ; & l t ; s t r i n g & g t ; W C h a r & l t ; / s t r i n g & g t ; & l t ; / v a l u e & g t ; & l t ; / i t e m & g t ; & l t ; i t e m & g t ; & l t ; k e y & g t ; & l t ; s t r i n g & g t ; C o l u m n 6 0 & l t ; / s t r i n g & g t ; & l t ; / k e y & g t ; & l t ; v a l u e & g t ; & l t ; s t r i n g & g t ; W C h a r & l t ; / s t r i n g & g t ; & l t ; / v a l u e & g t ; & l t ; / i t e m & g t ; & l t ; i t e m & g t ; & l t ; k e y & g t ; & l t ; s t r i n g & g t ; M a l e & l t ; / s t r i n g & g t ; & l t ; / k e y & g t ; & l t ; v a l u e & g t ; & l t ; s t r i n g & g t ; W C h a r & l t ; / s t r i n g & g t ; & l t ; / v a l u e & g t ; & l t ; / i t e m & g t ; & l t ; i t e m & g t ; & l t ; k e y & g t ; & l t ; s t r i n g & g t ; 1 8 & l t ; / s t r i n g & g t ; & l t ; / k e y & g t ; & l t ; v a l u e & g t ; & l t ; s t r i n g & g t ; B i g I n t & l t ; / s t r i n g & g t ; & l t ; / v a l u e & g t ; & l t ; / i t e m & g t ; & l t ; i t e m & g t ; & l t ; k e y & g t ; & l t ; s t r i n g & g t ; S u f f o l k & l t ; / s t r i n g & g t ; & l t ; / k e y & g t ; & l t ; v a l u e & g t ; & l t ; s t r i n g & g t ; W C h a r & l t ; / s t r i n g & g t ; & l t ; / v a l u e & g t ; & l t ; / i t e m & g t ; & l t ; i t e m & g t ; & l t ; k e y & g t ; & l t ; s t r i n g & g t ; B a b y l o n     1 1 7 0 2 & l t ; / s t r i n g & g t ; & l t ; / k e y & g t ; & l t ; v a l u e & g t ; & l t ; s t r i n g & g t ; W C h a r & l t ; / s t r i n g & g t ; & l t ; / v a l u e & g t ; & l t ; / i t e m & g t ; & l t ; i t e m & g t ; & l t ; k e y & g t ; & l t ; s t r i n g & g t ; M u l t i - r a c i a l & l t ; / s t r i n g & g t ; & l t ; / k e y & g t ; & l t ; v a l u e & g t ; & l t ; s t r i n g & g t ; W C h a r & l t ; / s t r i n g & g t ; & l t ; / v a l u e & g t ; & l t ; / i t e m & g t ; & l t ; i t e m & g t ; & l t ; k e y & g t ; & l t ; s t r i n g & g t ; N o & l t ; / s t r i n g & g t ; & l t ; / k e y & g t ; & l t ; v a l u e & g t ; & l t ; s t r i n g & g t ; W C h a r & l t ; / s t r i n g & g t ; & l t ; / v a l u e & g t ; & l t ; / i t e m & g t ; & l t ; i t e m & g t ; & l t ; k e y & g t ; & l t ; s t r i n g & g t ; E n g l i s h & l t ; / s t r i n g & g t ; & l t ; / k e y & g t ; & l t ; v a l u e & g t ; & l t ; s t r i n g & g t ; W C h a r & l t ; / s t r i n g & g t ; & l t ; / v a l u e & g t ; & l t ; / i t e m & g t ; & l t ; i t e m & g t ; & l t ; k e y & g t ; & l t ; s t r i n g & g t ; 0 -   1 9   9 9 9 & l t ; / s t r i n g & g t ; & l t ; / k e y & g t ; & l t ; v a l u e & g t ; & l t ; s t r i n g & g t ; W C h a r & l t ; / s t r i n g & g t ; & l t ; / v a l u e & g t ; & l t ; / i t e m & g t ; & l t ; i t e m & g t ; & l t ; k e y & g t ; & l t ; s t r i n g & g t ; H i g h   s c h o o l   g r a d u a t e & l t ; / s t r i n g & g t ; & l t ; / k e y & g t ; & l t ; v a l u e & g t ; & l t ; s t r i n g & g t ; W C h a r & l t ; / s t r i n g & g t ; & l t ; / v a l u e & g t ; & l t ; / i t e m & g t ; & l t ; i t e m & g t ; & l t ; k e y & g t ; & l t ; s t r i n g & g t ; E m p l o y e d   f o r   w a g e s & l t ; / s t r i n g & g t ; & l t ; / k e y & g t ; & l t ; v a l u e & g t ; & l t ; s t r i n g & g t ; W C h a r & l t ; / s t r i n g & g t ; & l t ; / v a l u e & g t ; & l t ; / i t e m & g t ; & l t ; i t e m & g t ; & l t ; k e y & g t ; & l t ; s t r i n g & g t ; Y e s & l t ; / s t r i n g & g t ; & l t ; / k e y & g t ; & l t ; v a l u e & g t ; & l t ; s t r i n g & g t ; W C h a r & l t ; / s t r i n g & g t ; & l t ; / v a l u e & g t ; & l t ; / i t e m & g t ; & l t ; i t e m & g t ; & l t ; k e y & g t ; & l t ; s t r i n g & g t ; Y e s 6 1 & l t ; / s t r i n g & g t ; & l t ; / k e y & g t ; & l t ; v a l u e & g t ; & l t ; s t r i n g & g t ; W C h a r & l t ; / s t r i n g & g t ; & l t ; / v a l u e & g t ; & l t ; / i t e m & g t ; & l t ; / C o l u m n S u g g e s t e d T y p e & g t ; & l t ; C o l u m n F o r m a t   / & g t ; & l t ; C o l u m n A c c u r a c y   / & g t ; & l t ; C o l u m n C u r r e n c y S y m b o l   / & g t ; & l t ; C o l u m n P o s i t i v e P a t t e r n   / & g t ; & l t ; C o l u m n N e g a t i v e P a t t e r n   / & g t ; & l t ; C o l u m n W i d t h s & g t ; & l t ; i t e m & g t ; & l t ; k e y & g t ; & l t ; s t r i n g & g t ; 5 2 1 1 3 9 2 3 6 4 & l t ; / s t r i n g & g t ; & l t ; / k e y & g t ; & l t ; v a l u e & g t ; & l t ; i n t & g t ; 1 1 1 & l t ; / i n t & g t ; & l t ; / v a l u e & g t ; & l t ; / i t e m & g t ; & l t ; i t e m & g t ; & l t ; k e y & g t ; & l t ; s t r i n g & g t ; C o l u m n 1 & l t ; / s t r i n g & g t ; & l t ; / k e y & g t ; & l t ; v a l u e & g t ; & l t ; i n t & g t ; 9 6 & l t ; / i n t & g t ; & l t ; / v a l u e & g t ; & l t ; / i t e m & g t ; & l t ; i t e m & g t ; & l t ; k e y & g t ; & l t ; s t r i n g & g t ; C a n c e r & l t ; / s t r i n g & g t ; & l t ; / k e y & g t ; & l t ; v a l u e & g t ; & l t ; i n t & g t ; 8 3 & l t ; / i n t & g t ; & l t ; / v a l u e & g t ; & l t ; / i t e m & g t ; & l t ; i t e m & g t ; & l t ; k e y & g t ; & l t ; s t r i n g & g t ; C o l u m n 2 & l t ; / s t r i n g & g t ; & l t ; / k e y & g t ; & l t ; v a l u e & g t ; & l t ; i n t & g t ; 9 6 & l t ; / i n t & g t ; & l t ; / v a l u e & g t ; & l t ; / i t e m & g t ; & l t ; i t e m & g t ; & l t ; k e y & g t ; & l t ; s t r i n g & g t ; C o l u m n 3 & l t ; / s t r i n g & g t ; & l t ; / k e y & g t ; & l t ; v a l u e & g t ; & l t ; i n t & g t ; 9 6 & l t ; / i n t & g t ; & l t ; / v a l u e & g t ; & l t ; / i t e m & g t ; & l t ; i t e m & g t ; & l t ; k e y & g t ; & l t ; s t r i n g & g t ; C o l u m n 4 & l t ; / s t r i n g & g t ; & l t ; / k e y & g t ; & l t ; v a l u e & g t ; & l t ; i n t & g t ; 9 6 & l t ; / i n t & g t ; & l t ; / v a l u e & g t ; & l t ; / i t e m & g t ; & l t ; i t e m & g t ; & l t ; k e y & g t ; & l t ; s t r i n g & g t ; C o l u m n 5 & l t ; / s t r i n g & g t ; & l t ; / k e y & g t ; & l t ; v a l u e & g t ; & l t ; i n t & g t ; 9 6 & l t ; / i n t & g t ; & l t ; / v a l u e & g t ; & l t ; / i t e m & g t ; & l t ; i t e m & g t ; & l t ; k e y & g t ; & l t ; s t r i n g & g t ; C o l u m n 6 & l t ; / s t r i n g & g t ; & l t ; / k e y & g t ; & l t ; v a l u e & g t ; & l t ; i n t & g t ; 9 6 & l t ; / i n t & g t ; & l t ; / v a l u e & g t ; & l t ; / i t e m & g t ; & l t ; i t e m & g t ; & l t ; k e y & g t ; & l t ; s t r i n g & g t ; C o l u m n 7 & l t ; / s t r i n g & g t ; & l t ; / k e y & g t ; & l t ; v a l u e & g t ; & l t ; i n t & g t ; 9 6 & l t ; / i n t & g t ; & l t ; / v a l u e & g t ; & l t ; / i t e m & g t ; & l t ; i t e m & g t ; & l t ; k e y & g t ; & l t ; s t r i n g & g t ; D i a b e t e s & l t ; / s t r i n g & g t ; & l t ; / k e y & g t ; & l t ; v a l u e & g t ; & l t ; i n t & g t ; 9 6 & l t ; / i n t & g t ; & l t ; / v a l u e & g t ; & l t ; / i t e m & g t ; & l t ; i t e m & g t ; & l t ; k e y & g t ; & l t ; s t r i n g & g t ; C o l u m n 8 & l t ; / s t r i n g & g t ; & l t ; / k e y & g t ; & l t ; v a l u e & g t ; & l t ; i n t & g t ; 9 6 & l t ; / i n t & g t ; & l t ; / v a l u e & g t ; & l t ; / i t e m & g t ; & l t ; i t e m & g t ; & l t ; k e y & g t ; & l t ; s t r i n g & g t ; C o l u m n 9 & l t ; / s t r i n g & g t ; & l t ; / k e y & g t ; & l t ; v a l u e & g t ; & l t ; i n t & g t ; 9 6 & l t ; / i n t & g t ; & l t ; / v a l u e & g t ; & l t ; / i t e m & g t ; & l t ; i t e m & g t ; & l t ; k e y & g t ; & l t ; s t r i n g & g t ; C o l u m n 1 0 & l t ; / s t r i n g & g t ; & l t ; / k e y & g t ; & l t ; v a l u e & g t ; & l t ; i n t & g t ; 1 0 3 & l t ; / i n t & g t ; & l t ; / v a l u e & g t ; & l t ; / i t e m & g t ; & l t ; i t e m & g t ; & l t ; k e y & g t ; & l t ; s t r i n g & g t ; O b e s i t y   w e i g h t   l o s s   i s s u e s & l t ; / s t r i n g & g t ; & l t ; / k e y & g t ; & l t ; v a l u e & g t ; & l t ; i n t & g t ; 2 0 3 & l t ; / i n t & g t ; & l t ; / v a l u e & g t ; & l t ; / i t e m & g t ; & l t ; i t e m & g t ; & l t ; k e y & g t ; & l t ; s t r i n g & g t ; C o l u m n 1 1 & l t ; / s t r i n g & g t ; & l t ; / k e y & g t ; & l t ; v a l u e & g t ; & l t ; i n t & g t ; 1 0 3 & l t ; / i n t & g t ; & l t ; / v a l u e & g t ; & l t ; / i t e m & g t ; & l t ; i t e m & g t ; & l t ; k e y & g t ; & l t ; s t r i n g & g t ; C a n c e r 1 2 & l t ; / s t r i n g & g t ; & l t ; / k e y & g t ; & l t ; v a l u e & g t ; & l t ; i n t & g t ; 9 7 & l t ; / i n t & g t ; & l t ; / v a l u e & g t ; & l t ; / i t e m & g t ; & l t ; i t e m & g t ; & l t ; k e y & g t ; & l t ; s t r i n g & g t ; C o l u m n 1 3 & l t ; / s t r i n g & g t ; & l t ; / k e y & g t ; & l t ; v a l u e & g t ; & l t ; i n t & g t ; 1 0 3 & l t ; / i n t & g t ; & l t ; / v a l u e & g t ; & l t ; / i t e m & g t ; & l t ; i t e m & g t ; & l t ; k e y & g t ; & l t ; s t r i n g & g t ; C o l u m n 1 4 & l t ; / s t r i n g & g t ; & l t ; / k e y & g t ; & l t ; v a l u e & g t ; & l t ; i n t & g t ; 1 0 3 & l t ; / i n t & g t ; & l t ; / v a l u e & g t ; & l t ; / i t e m & g t ; & l t ; i t e m & g t ; & l t ; k e y & g t ; & l t ; s t r i n g & g t ; C o l u m n 1 5 & l t ; / s t r i n g & g t ; & l t ; / k e y & g t ; & l t ; v a l u e & g t ; & l t ; i n t & g t ; 1 0 3 & l t ; / i n t & g t ; & l t ; / v a l u e & g t ; & l t ; / i t e m & g t ; & l t ; i t e m & g t ; & l t ; k e y & g t ; & l t ; s t r i n g & g t ; C o l u m n 1 6 & l t ; / s t r i n g & g t ; & l t ; / k e y & g t ; & l t ; v a l u e & g t ; & l t ; i n t & g t ; 1 0 3 & l t ; / i n t & g t ; & l t ; / v a l u e & g t ; & l t ; / i t e m & g t ; & l t ; i t e m & g t ; & l t ; k e y & g t ; & l t ; s t r i n g & g t ; C o l u m n 1 7 & l t ; / s t r i n g & g t ; & l t ; / k e y & g t ; & l t ; v a l u e & g t ; & l t ; i n t & g t ; 1 0 3 & l t ; / i n t & g t ; & l t ; / v a l u e & g t ; & l t ; / i t e m & g t ; & l t ; i t e m & g t ; & l t ; k e y & g t ; & l t ; s t r i n g & g t ; C o l u m n 1 8 & l t ; / s t r i n g & g t ; & l t ; / k e y & g t ; & l t ; v a l u e & g t ; & l t ; i n t & g t ; 1 0 3 & l t ; / i n t & g t ; & l t ; / v a l u e & g t ; & l t ; / i t e m & g t ; & l t ; i t e m & g t ; & l t ; k e y & g t ; & l t ; s t r i n g & g t ; C o l u m n 1 9 & l t ; / s t r i n g & g t ; & l t ; / k e y & g t ; & l t ; v a l u e & g t ; & l t ; i n t & g t ; 1 0 3 & l t ; / i n t & g t ; & l t ; / v a l u e & g t ; & l t ; / i t e m & g t ; & l t ; i t e m & g t ; & l t ; k e y & g t ; & l t ; s t r i n g & g t ; M e n t a l   h e a l t h   d e p r e s s i o n   s u i c i d e & l t ; / s t r i n g & g t ; & l t ; / k e y & g t ; & l t ; v a l u e & g t ; & l t ; i n t & g t ; 2 4 7 & l t ; / i n t & g t ; & l t ; / v a l u e & g t ; & l t ; / i t e m & g t ; & l t ; i t e m & g t ; & l t ; k e y & g t ; & l t ; s t r i n g & g t ; D r u g s       a l c o h o l   a b u s e & l t ; / s t r i n g & g t ; & l t ; / k e y & g t ; & l t ; v a l u e & g t ; & l t ; i n t & g t ; 1 7 0 & l t ; / i n t & g t ; & l t ; / v a l u e & g t ; & l t ; / i t e m & g t ; & l t ; i t e m & g t ; & l t ; k e y & g t ; & l t ; s t r i n g & g t ; C o l u m n 2 0 & l t ; / s t r i n g & g t ; & l t ; / k e y & g t ; & l t ; v a l u e & g t ; & l t ; i n t & g t ; 1 0 3 & l t ; / i n t & g t ; & l t ; / v a l u e & g t ; & l t ; / i t e m & g t ; & l t ; i t e m & g t ; & l t ; k e y & g t ; & l t ; s t r i n g & g t ; C o l u m n 2 1 & l t ; / s t r i n g & g t ; & l t ; / k e y & g t ; & l t ; v a l u e & g t ; & l t ; i n t & g t ; 1 0 3 & l t ; / i n t & g t ; & l t ; / v a l u e & g t ; & l t ; / i t e m & g t ; & l t ; i t e m & g t ; & l t ; k e y & g t ; & l t ; s t r i n g & g t ; C o l u m n 2 2 & l t ; / s t r i n g & g t ; & l t ; / k e y & g t ; & l t ; v a l u e & g t ; & l t ; i n t & g t ; 1 0 3 & l t ; / i n t & g t ; & l t ; / v a l u e & g t ; & l t ; / i t e m & g t ; & l t ; i t e m & g t ; & l t ; k e y & g t ; & l t ; s t r i n g & g t ; L a c k   o f   a v a i l a b i l i t y   o f   d o c t o r s & l t ; / s t r i n g & g t ; & l t ; / k e y & g t ; & l t ; v a l u e & g t ; & l t ; i n t & g t ; 2 1 9 & l t ; / i n t & g t ; & l t ; / v a l u e & g t ; & l t ; / i t e m & g t ; & l t ; i t e m & g t ; & l t ; k e y & g t ; & l t ; s t r i n g & g t ; U n a b l e   t o   p a y   c o - p a y s   d e d u c t i b l e s & l t ; / s t r i n g & g t ; & l t ; / k e y & g t ; & l t ; v a l u e & g t ; & l t ; i n t & g t ; 2 5 1 & l t ; / i n t & g t ; & l t ; / v a l u e & g t ; & l t ; / i t e m & g t ; & l t ; i t e m & g t ; & l t ; k e y & g t ; & l t ; s t r i n g & g t ; C o l u m n 2 3 & l t ; / s t r i n g & g t ; & l t ; / k e y & g t ; & l t ; v a l u e & g t ; & l t ; i n t & g t ; 1 0 3 & l t ; / i n t & g t ; & l t ; / v a l u e & g t ; & l t ; / i t e m & g t ; & l t ; i t e m & g t ; & l t ; k e y & g t ; & l t ; s t r i n g & g t ; C o l u m n 2 4 & l t ; / s t r i n g & g t ; & l t ; / k e y & g t ; & l t ; v a l u e & g t ; & l t ; i n t & g t ; 1 0 3 & l t ; / i n t & g t ; & l t ; / v a l u e & g t ; & l t ; / i t e m & g t ; & l t ; i t e m & g t ; & l t ; k e y & g t ; & l t ; s t r i n g & g t ; C o l u m n 2 5 & l t ; / s t r i n g & g t ; & l t ; / k e y & g t ; & l t ; v a l u e & g t ; & l t ; i n t & g t ; 1 0 3 & l t ; / i n t & g t ; & l t ; / v a l u e & g t ; & l t ; / i t e m & g t ; & l t ; i t e m & g t ; & l t ; k e y & g t ; & l t ; s t r i n g & g t ; C o l u m n 2 6 & l t ; / s t r i n g & g t ; & l t ; / k e y & g t ; & l t ; v a l u e & g t ; & l t ; i n t & g t ; 1 0 3 & l t ; / i n t & g t ; & l t ; / v a l u e & g t ; & l t ; / i t e m & g t ; & l t ; i t e m & g t ; & l t ; k e y & g t ; & l t ; s t r i n g & g t ; N o   i n s u r a n c e & l t ; / s t r i n g & g t ; & l t ; / k e y & g t ; & l t ; v a l u e & g t ; & l t ; i n t & g t ; 1 2 2 & l t ; / i n t & g t ; & l t ; / v a l u e & g t ; & l t ; / i t e m & g t ; & l t ; i t e m & g t ; & l t ; k e y & g t ; & l t ; s t r i n g & g t ; T r a n s p o r t a t i o n & l t ; / s t r i n g & g t ; & l t ; / k e y & g t ; & l t ; v a l u e & g t ; & l t ; i n t & g t ; 1 3 0 & l t ; / i n t & g t ; & l t ; / v a l u e & g t ; & l t ; / i t e m & g t ; & l t ; i t e m & g t ; & l t ; k e y & g t ; & l t ; s t r i n g & g t ; C o l u m n 2 7 & l t ; / s t r i n g & g t ; & l t ; / k e y & g t ; & l t ; v a l u e & g t ; & l t ; i n t & g t ; 1 0 3 & l t ; / i n t & g t ; & l t ; / v a l u e & g t ; & l t ; / i t e m & g t ; & l t ; i t e m & g t ; & l t ; k e y & g t ; & l t ; s t r i n g & g t ; C l e a n   a i r       w a t e r & l t ; / s t r i n g & g t ; & l t ; / k e y & g t ; & l t ; v a l u e & g t ; & l t ; i n t & g t ; 1 4 0 & l t ; / i n t & g t ; & l t ; / v a l u e & g t ; & l t ; / i t e m & g t ; & l t ; i t e m & g t ; & l t ; k e y & g t ; & l t ; s t r i n g & g t ; C o l u m n 2 8 & l t ; / s t r i n g & g t ; & l t ; / k e y & g t ; & l t ; v a l u e & g t ; & l t ; i n t & g t ; 1 0 3 & l t ; / i n t & g t ; & l t ; / v a l u e & g t ; & l t ; / i t e m & g t ; & l t ; i t e m & g t ; & l t ; k e y & g t ; & l t ; s t r i n g & g t ; S m o k i n g   c e s s a t i o n   p r o g r a m s & l t ; / s t r i n g & g t ; & l t ; / k e y & g t ; & l t ; v a l u e & g t ; & l t ; i n t & g t ; 2 1 5 & l t ; / i n t & g t ; & l t ; / v a l u e & g t ; & l t ; / i t e m & g t ; & l t ; i t e m & g t ; & l t ; k e y & g t ; & l t ; s t r i n g & g t ; D r u g       a l c o h o l   r e h a b i l i t a t i o n   s e r v i c e s & l t ; / s t r i n g & g t ; & l t ; / k e y & g t ; & l t ; v a l u e & g t ; & l t ; i n t & g t ; 2 6 4 & l t ; / i n t & g t ; & l t ; / v a l u e & g t ; & l t ; / i t e m & g t ; & l t ; i t e m & g t ; & l t ; k e y & g t ; & l t ; s t r i n g & g t ; C o l u m n 2 9 & l t ; / s t r i n g & g t ; & l t ; / k e y & g t ; & l t ; v a l u e & g t ; & l t ; i n t & g t ; 1 0 3 & l t ; / i n t & g t ; & l t ; / v a l u e & g t ; & l t ; / i t e m & g t ; & l t ; i t e m & g t ; & l t ; k e y & g t ; & l t ; s t r i n g & g t ; C o l u m n 3 0 & l t ; / s t r i n g & g t ; & l t ; / k e y & g t ; & l t ; v a l u e & g t ; & l t ; i n t & g t ; 1 0 3 & l t ; / i n t & g t ; & l t ; / v a l u e & g t ; & l t ; / i t e m & g t ; & l t ; i t e m & g t ; & l t ; k e y & g t ; & l t ; s t r i n g & g t ; C o l u m n 3 1 & l t ; / s t r i n g & g t ; & l t ; / k e y & g t ; & l t ; v a l u e & g t ; & l t ; i n t & g t ; 1 0 3 & l t ; / i n t & g t ; & l t ; / v a l u e & g t ; & l t ; / i t e m & g t ; & l t ; i t e m & g t ; & l t ; k e y & g t ; & l t ; s t r i n g & g t ; C o l u m n 3 2 & l t ; / s t r i n g & g t ; & l t ; / k e y & g t ; & l t ; v a l u e & g t ; & l t ; i n t & g t ; 1 0 3 & l t ; / i n t & g t ; & l t ; / v a l u e & g t ; & l t ; / i t e m & g t ; & l t ; i t e m & g t ; & l t ; k e y & g t ; & l t ; s t r i n g & g t ; C o l u m n 3 3 & l t ; / s t r i n g & g t ; & l t ; / k e y & g t ; & l t ; v a l u e & g t ; & l t ; i n t & g t ; 1 0 3 & l t ; / i n t & g t ; & l t ; / v a l u e & g t ; & l t ; / i t e m & g t ; & l t ; i t e m & g t ; & l t ; k e y & g t ; & l t ; s t r i n g & g t ; J o b   o p p o r t u n i t i e s & l t ; / s t r i n g & g t ; & l t ; / k e y & g t ; & l t ; v a l u e & g t ; & l t ; i n t & g t ; 1 4 9 & l t ; / i n t & g t ; & l t ; / v a l u e & g t ; & l t ; / i t e m & g t ; & l t ; i t e m & g t ; & l t ; k e y & g t ; & l t ; s t r i n g & g t ; C o l u m n 3 4 & l t ; / s t r i n g & g t ; & l t ; / k e y & g t ; & l t ; v a l u e & g t ; & l t ; i n t & g t ; 1 0 3 & l t ; / i n t & g t ; & l t ; / v a l u e & g t ; & l t ; / i t e m & g t ; & l t ; i t e m & g t ; & l t ; k e y & g t ; & l t ; s t r i n g & g t ; C o l u m n 3 5 & l t ; / s t r i n g & g t ; & l t ; / k e y & g t ; & l t ; v a l u e & g t ; & l t ; i n t & g t ; 1 0 3 & l t ; / i n t & g t ; & l t ; / v a l u e & g t ; & l t ; / i t e m & g t ; & l t ; i t e m & g t ; & l t ; k e y & g t ; & l t ; s t r i n g & g t ; B l o o d   p r e s s u r e & l t ; / s t r i n g & g t ; & l t ; / k e y & g t ; & l t ; v a l u e & g t ; & l t ; i n t & g t ; 1 3 4 & l t ; / i n t & g t ; & l t ; / v a l u e & g t ; & l t ; / i t e m & g t ; & l t ; i t e m & g t ; & l t ; k e y & g t ; & l t ; s t r i n g & g t ; C o l u m n 3 6 & l t ; / s t r i n g & g t ; & l t ; / k e y & g t ; & l t ; v a l u e & g t ; & l t ; i n t & g t ; 1 0 3 & l t ; / i n t & g t ; & l t ; / v a l u e & g t ; & l t ; / i t e m & g t ; & l t ; i t e m & g t ; & l t ; k e y & g t ; & l t ; s t r i n g & g t ; C o l u m n 3 7 & l t ; / s t r i n g & g t ; & l t ; / k e y & g t ; & l t ; v a l u e & g t ; & l t ; i n t & g t ; 1 0 3 & l t ; / i n t & g t ; & l t ; / v a l u e & g t ; & l t ; / i t e m & g t ; & l t ; i t e m & g t ; & l t ; k e y & g t ; & l t ; s t r i n g & g t ; C o l u m n 3 8 & l t ; / s t r i n g & g t ; & l t ; / k e y & g t ; & l t ; v a l u e & g t ; & l t ; i n t & g t ; 1 0 3 & l t ; / i n t & g t ; & l t ; / v a l u e & g t ; & l t ; / i t e m & g t ; & l t ; i t e m & g t ; & l t ; k e y & g t ; & l t ; s t r i n g & g t ; C o l u m n 3 9 & l t ; / s t r i n g & g t ; & l t ; / k e y & g t ; & l t ; v a l u e & g t ; & l t ; i n t & g t ; 1 0 3 & l t ; / i n t & g t ; & l t ; / v a l u e & g t ; & l t ; / i t e m & g t ; & l t ; i t e m & g t ; & l t ; k e y & g t ; & l t ; s t r i n g & g t ; C o l u m n 4 0 & l t ; / s t r i n g & g t ; & l t ; / k e y & g t ; & l t ; v a l u e & g t ; & l t ; i n t & g t ; 1 0 3 & l t ; / i n t & g t ; & l t ; / v a l u e & g t ; & l t ; / i t e m & g t ; & l t ; i t e m & g t ; & l t ; k e y & g t ; & l t ; s t r i n g & g t ; C o l u m n 4 1 & l t ; / s t r i n g & g t ; & l t ; / k e y & g t ; & l t ; v a l u e & g t ; & l t ; i n t & g t ; 1 0 3 & l t ; / i n t & g t ; & l t ; / v a l u e & g t ; & l t ; / i t e m & g t ; & l t ; i t e m & g t ; & l t ; k e y & g t ; & l t ; s t r i n g & g t ; C o l u m n 4 2 & l t ; / s t r i n g & g t ; & l t ; / k e y & g t ; & l t ; v a l u e & g t ; & l t ; i n t & g t ; 1 0 3 & l t ; / i n t & g t ; & l t ; / v a l u e & g t ; & l t ; / i t e m & g t ; & l t ; i t e m & g t ; & l t ; k e y & g t ; & l t ; s t r i n g & g t ; C o l u m n 4 3 & l t ; / s t r i n g & g t ; & l t ; / k e y & g t ; & l t ; v a l u e & g t ; & l t ; i n t & g t ; 1 0 3 & l t ; / i n t & g t ; & l t ; / v a l u e & g t ; & l t ; / i t e m & g t ; & l t ; i t e m & g t ; & l t ; k e y & g t ; & l t ; s t r i n g & g t ; C o l u m n 4 4 & l t ; / s t r i n g & g t ; & l t ; / k e y & g t ; & l t ; v a l u e & g t ; & l t ; i n t & g t ; 1 0 3 & l t ; / i n t & g t ; & l t ; / v a l u e & g t ; & l t ; / i t e m & g t ; & l t ; i t e m & g t ; & l t ; k e y & g t ; & l t ; s t r i n g & g t ; C o l u m n 4 5 & l t ; / s t r i n g & g t ; & l t ; / k e y & g t ; & l t ; v a l u e & g t ; & l t ; i n t & g t ; 1 0 3 & l t ; / i n t & g t ; & l t ; / v a l u e & g t ; & l t ; / i t e m & g t ; & l t ; i t e m & g t ; & l t ; k e y & g t ; & l t ; s t r i n g & g t ; S u i c i d e   p r e v e n t i o n & l t ; / s t r i n g & g t ; & l t ; / k e y & g t ; & l t ; v a l u e & g t ; & l t ; i n t & g t ; 1 5 7 & l t ; / i n t & g t ; & l t ; / v a l u e & g t ; & l t ; / i t e m & g t ; & l t ; i t e m & g t ; & l t ; k e y & g t ; & l t ; s t r i n g & g t ; C o l u m n 4 6 & l t ; / s t r i n g & g t ; & l t ; / k e y & g t ; & l t ; v a l u e & g t ; & l t ; i n t & g t ; 1 0 3 & l t ; / i n t & g t ; & l t ; / v a l u e & g t ; & l t ; / i t e m & g t ; & l t ; i t e m & g t ; & l t ; k e y & g t ; & l t ; s t r i n g & g t ; H I V   A I D S       S e x u a l l y   T r a n s m i t t e d   D i s e a s e s   ( S T D s ) & l t ; / s t r i n g & g t ; & l t ; / k e y & g t ; & l t ; v a l u e & g t ; & l t ; i n t & g t ; 3 3 2 & l t ; / i n t & g t ; & l t ; / v a l u e & g t ; & l t ; / i t e m & g t ; & l t ; i t e m & g t ; & l t ; k e y & g t ; & l t ; s t r i n g & g t ; C o l u m n 4 7 & l t ; / s t r i n g & g t ; & l t ; / k e y & g t ; & l t ; v a l u e & g t ; & l t ; i n t & g t ; 1 0 3 & l t ; / i n t & g t ; & l t ; / v a l u e & g t ; & l t ; / i t e m & g t ; & l t ; i t e m & g t ; & l t ; k e y & g t ; & l t ; s t r i n g & g t ; C o l u m n 4 8 & l t ; / s t r i n g & g t ; & l t ; / k e y & g t ; & l t ; v a l u e & g t ; & l t ; i n t & g t ; 1 0 3 & l t ; / i n t & g t ; & l t ; / v a l u e & g t ; & l t ; / i t e m & g t ; & l t ; i t e m & g t ; & l t ; k e y & g t ; & l t ; s t r i n g & g t ; C o l u m n 4 9 & l t ; / s t r i n g & g t ; & l t ; / k e y & g t ; & l t ; v a l u e & g t ; & l t ; i n t & g t ; 1 0 3 & l t ; / i n t & g t ; & l t ; / v a l u e & g t ; & l t ; / i t e m & g t ; & l t ; i t e m & g t ; & l t ; k e y & g t ; & l t ; s t r i n g & g t ; C o l u m n 5 0 & l t ; / s t r i n g & g t ; & l t ; / k e y & g t ; & l t ; v a l u e & g t ; & l t ; i n t & g t ; 1 0 3 & l t ; / i n t & g t ; & l t ; / v a l u e & g t ; & l t ; / i t e m & g t ; & l t ; i t e m & g t ; & l t ; k e y & g t ; & l t ; s t r i n g & g t ; D o c t o r   h e a l t h   p r o f e s s i o n a l & l t ; / s t r i n g & g t ; & l t ; / k e y & g t ; & l t ; v a l u e & g t ; & l t ; i n t & g t ; 2 0 5 & l t ; / i n t & g t ; & l t ; / v a l u e & g t ; & l t ; / i t e m & g t ; & l t ; i t e m & g t ; & l t ; k e y & g t ; & l t ; s t r i n g & g t ; C o l u m n 5 1 & l t ; / s t r i n g & g t ; & l t ; / k e y & g t ; & l t ; v a l u e & g t ; & l t ; i n t & g t ; 1 0 3 & l t ; / i n t & g t ; & l t ; / v a l u e & g t ; & l t ; / i t e m & g t ; & l t ; i t e m & g t ; & l t ; k e y & g t ; & l t ; s t r i n g & g t ; C o l u m n 5 2 & l t ; / s t r i n g & g t ; & l t ; / k e y & g t ; & l t ; v a l u e & g t ; & l t ; i n t & g t ; 1 0 3 & l t ; / i n t & g t ; & l t ; / v a l u e & g t ; & l t ; / i t e m & g t ; & l t ; i t e m & g t ; & l t ; k e y & g t ; & l t ; s t r i n g & g t ; C o l u m n 5 3 & l t ; / s t r i n g & g t ; & l t ; / k e y & g t ; & l t ; v a l u e & g t ; & l t ; i n t & g t ; 1 0 3 & l t ; / i n t & g t ; & l t ; / v a l u e & g t ; & l t ; / i t e m & g t ; & l t ; i t e m & g t ; & l t ; k e y & g t ; & l t ; s t r i n g & g t ; C o l u m n 5 4 & l t ; / s t r i n g & g t ; & l t ; / k e y & g t ; & l t ; v a l u e & g t ; & l t ; i n t & g t ; 1 0 3 & l t ; / i n t & g t ; & l t ; / v a l u e & g t ; & l t ; / i t e m & g t ; & l t ; i t e m & g t ; & l t ; k e y & g t ; & l t ; s t r i n g & g t ; C o l u m n 5 5 & l t ; / s t r i n g & g t ; & l t ; / k e y & g t ; & l t ; v a l u e & g t ; & l t ; i n t & g t ; 1 0 3 & l t ; / i n t & g t ; & l t ; / v a l u e & g t ; & l t ; / i t e m & g t ; & l t ; i t e m & g t ; & l t ; k e y & g t ; & l t ; s t r i n g & g t ; H e a l t h   D e p a r t m e n t & l t ; / s t r i n g & g t ; & l t ; / k e y & g t ; & l t ; v a l u e & g t ; & l t ; i n t & g t ; 1 6 0 & l t ; / i n t & g t ; & l t ; / v a l u e & g t ; & l t ; / i t e m & g t ; & l t ; i t e m & g t ; & l t ; k e y & g t ; & l t ; s t r i n g & g t ; C o l u m n 5 6 & l t ; / s t r i n g & g t ; & l t ; / k e y & g t ; & l t ; v a l u e & g t ; & l t ; i n t & g t ; 1 0 3 & l t ; / i n t & g t ; & l t ; / v a l u e & g t ; & l t ; / i t e m & g t ; & l t ; i t e m & g t ; & l t ; k e y & g t ; & l t ; s t r i n g & g t ; C o l u m n 5 7 & l t ; / s t r i n g & g t ; & l t ; / k e y & g t ; & l t ; v a l u e & g t ; & l t ; i n t & g t ; 1 0 3 & l t ; / i n t & g t ; & l t ; / v a l u e & g t ; & l t ; / i t e m & g t ; & l t ; i t e m & g t ; & l t ; k e y & g t ; & l t ; s t r i n g & g t ; C o l u m n 5 8 & l t ; / s t r i n g & g t ; & l t ; / k e y & g t ; & l t ; v a l u e & g t ; & l t ; i n t & g t ; 1 0 3 & l t ; / i n t & g t ; & l t ; / v a l u e & g t ; & l t ; / i t e m & g t ; & l t ; i t e m & g t ; & l t ; k e y & g t ; & l t ; s t r i n g & g t ; C o l u m n 5 9 & l t ; / s t r i n g & g t ; & l t ; / k e y & g t ; & l t ; v a l u e & g t ; & l t ; i n t & g t ; 1 0 3 & l t ; / i n t & g t ; & l t ; / v a l u e & g t ; & l t ; / i t e m & g t ; & l t ; i t e m & g t ; & l t ; k e y & g t ; & l t ; s t r i n g & g t ; I n t e r n e t & l t ; / s t r i n g & g t ; & l t ; / k e y & g t ; & l t ; v a l u e & g t ; & l t ; i n t & g t ; 9 2 & l t ; / i n t & g t ; & l t ; / v a l u e & g t ; & l t ; / i t e m & g t ; & l t ; i t e m & g t ; & l t ; k e y & g t ; & l t ; s t r i n g & g t ; C o l u m n 6 0 & l t ; / s t r i n g & g t ; & l t ; / k e y & g t ; & l t ; v a l u e & g t ; & l t ; i n t & g t ; 1 0 3 & l t ; / i n t & g t ; & l t ; / v a l u e & g t ; & l t ; / i t e m & g t ; & l t ; i t e m & g t ; & l t ; k e y & g t ; & l t ; s t r i n g & g t ; M a l e & l t ; / s t r i n g & g t ; & l t ; / k e y & g t ; & l t ; v a l u e & g t ; & l t ; i n t & g t ; 7 2 & l t ; / i n t & g t ; & l t ; / v a l u e & g t ; & l t ; / i t e m & g t ; & l t ; i t e m & g t ; & l t ; k e y & g t ; & l t ; s t r i n g & g t ; 1 8 & l t ; / s t r i n g & g t ; & l t ; / k e y & g t ; & l t ; v a l u e & g t ; & l t ; i n t & g t ; 5 5 & l t ; / i n t & g t ; & l t ; / v a l u e & g t ; & l t ; / i t e m & g t ; & l t ; i t e m & g t ; & l t ; k e y & g t ; & l t ; s t r i n g & g t ; S u f f o l k & l t ; / s t r i n g & g t ; & l t ; / k e y & g t ; & l t ; v a l u e & g t ; & l t ; i n t & g t ; 8 4 & l t ; / i n t & g t ; & l t ; / v a l u e & g t ; & l t ; / i t e m & g t ; & l t ; i t e m & g t ; & l t ; k e y & g t ; & l t ; s t r i n g & g t ; B a b y l o n     1 1 7 0 2 & l t ; / s t r i n g & g t ; & l t ; / k e y & g t ; & l t ; v a l u e & g t ; & l t ; i n t & g t ; 1 3 2 & l t ; / i n t & g t ; & l t ; / v a l u e & g t ; & l t ; / i t e m & g t ; & l t ; i t e m & g t ; & l t ; k e y & g t ; & l t ; s t r i n g & g t ; M u l t i - r a c i a l & l t ; / s t r i n g & g t ; & l t ; / k e y & g t ; & l t ; v a l u e & g t ; & l t ; i n t & g t ; 1 1 1 & l t ; / i n t & g t ; & l t ; / v a l u e & g t ; & l t ; / i t e m & g t ; & l t ; i t e m & g t ; & l t ; k e y & g t ; & l t ; s t r i n g & g t ; N o & l t ; / s t r i n g & g t ; & l t ; / k e y & g t ; & l t ; v a l u e & g t ; & l t ; i n t & g t ; 5 9 & l t ; / i n t & g t ; & l t ; / v a l u e & g t ; & l t ; / i t e m & g t ; & l t ; i t e m & g t ; & l t ; k e y & g t ; & l t ; s t r i n g & g t ; E n g l i s h & l t ; / s t r i n g & g t ; & l t ; / k e y & g t ; & l t ; v a l u e & g t ; & l t ; i n t & g t ; 8 5 & l t ; / i n t & g t ; & l t ; / v a l u e & g t ; & l t ; / i t e m & g t ; & l t ; i t e m & g t ; & l t ; k e y & g t ; & l t ; s t r i n g & g t ; 0 -   1 9   9 9 9 & l t ; / s t r i n g & g t ; & l t ; / k e y & g t ; & l t ; v a l u e & g t ; & l t ; i n t & g t ; 9 4 & l t ; / i n t & g t ; & l t ; / v a l u e & g t ; & l t ; / i t e m & g t ; & l t ; i t e m & g t ; & l t ; k e y & g t ; & l t ; s t r i n g & g t ; H i g h   s c h o o l   g r a d u a t e & l t ; / s t r i n g & g t ; & l t ; / k e y & g t ; & l t ; v a l u e & g t ; & l t ; i n t & g t ; 1 7 0 & l t ; / i n t & g t ; & l t ; / v a l u e & g t ; & l t ; / i t e m & g t ; & l t ; i t e m & g t ; & l t ; k e y & g t ; & l t ; s t r i n g & g t ; E m p l o y e d   f o r   w a g e s & l t ; / s t r i n g & g t ; & l t ; / k e y & g t ; & l t ; v a l u e & g t ; & l t ; i n t & g t ; 1 6 6 & l t ; / i n t & g t ; & l t ; / v a l u e & g t ; & l t ; / i t e m & g t ; & l t ; i t e m & g t ; & l t ; k e y & g t ; & l t ; s t r i n g & g t ; Y e s & l t ; / s t r i n g & g t ; & l t ; / k e y & g t ; & l t ; v a l u e & g t ; & l t ; i n t & g t ; 6 1 & l t ; / i n t & g t ; & l t ; / v a l u e & g t ; & l t ; / i t e m & g t ; & l t ; i t e m & g t ; & l t ; k e y & g t ; & l t ; s t r i n g & g t ; Y e s 6 1 & l t ; / s t r i n g & g t ; & l t ; / k e y & g t ; & l t ; v a l u e & g t ; & l t ; i n t & g t ; 7 5 & l t ; / i n t & g t ; & l t ; / v a l u e & g t ; & l t ; / i t e m & g t ; & l t ; / C o l u m n W i d t h s & g t ; & l t ; C o l u m n D i s p l a y I n d e x & g t ; & l t ; i t e m & g t ; & l t ; k e y & g t ; & l t ; s t r i n g & g t ; 5 2 1 1 3 9 2 3 6 4 & l t ; / s t r i n g & g t ; & l t ; / k e y & g t ; & l t ; v a l u e & g t ; & l t ; i n t & g t ; 0 & l t ; / i n t & g t ; & l t ; / v a l u e & g t ; & l t ; / i t e m & g t ; & l t ; i t e m & g t ; & l t ; k e y & g t ; & l t ; s t r i n g & g t ; C o l u m n 1 & l t ; / s t r i n g & g t ; & l t ; / k e y & g t ; & l t ; v a l u e & g t ; & l t ; i n t & g t ; 1 & l t ; / i n t & g t ; & l t ; / v a l u e & g t ; & l t ; / i t e m & g t ; & l t ; i t e m & g t ; & l t ; k e y & g t ; & l t ; s t r i n g & g t ; C a n c e r & l t ; / s t r i n g & g t ; & l t ; / k e y & g t ; & l t ; v a l u e & g t ; & l t ; i n t & g t ; 2 & l t ; / i n t & g t ; & l t ; / v a l u e & g t ; & l t ; / i t e m & g t ; & l t ; i t e m & g t ; & l t ; k e y & g t ; & l t ; s t r i n g & g t ; C o l u m n 2 & l t ; / s t r i n g & g t ; & l t ; / k e y & g t ; & l t ; v a l u e & g t ; & l t ; i n t & g t ; 3 & l t ; / i n t & g t ; & l t ; / v a l u e & g t ; & l t ; / i t e m & g t ; & l t ; i t e m & g t ; & l t ; k e y & g t ; & l t ; s t r i n g & g t ; C o l u m n 3 & l t ; / s t r i n g & g t ; & l t ; / k e y & g t ; & l t ; v a l u e & g t ; & l t ; i n t & g t ; 4 & l t ; / i n t & g t ; & l t ; / v a l u e & g t ; & l t ; / i t e m & g t ; & l t ; i t e m & g t ; & l t ; k e y & g t ; & l t ; s t r i n g & g t ; C o l u m n 4 & l t ; / s t r i n g & g t ; & l t ; / k e y & g t ; & l t ; v a l u e & g t ; & l t ; i n t & g t ; 5 & l t ; / i n t & g t ; & l t ; / v a l u e & g t ; & l t ; / i t e m & g t ; & l t ; i t e m & g t ; & l t ; k e y & g t ; & l t ; s t r i n g & g t ; C o l u m n 5 & l t ; / s t r i n g & g t ; & l t ; / k e y & g t ; & l t ; v a l u e & g t ; & l t ; i n t & g t ; 6 & l t ; / i n t & g t ; & l t ; / v a l u e & g t ; & l t ; / i t e m & g t ; & l t ; i t e m & g t ; & l t ; k e y & g t ; & l t ; s t r i n g & g t ; C o l u m n 6 & l t ; / s t r i n g & g t ; & l t ; / k e y & g t ; & l t ; v a l u e & g t ; & l t ; i n t & g t ; 7 & l t ; / i n t & g t ; & l t ; / v a l u e & g t ; & l t ; / i t e m & g t ; & l t ; i t e m & g t ; & l t ; k e y & g t ; & l t ; s t r i n g & g t ; C o l u m n 7 & l t ; / s t r i n g & g t ; & l t ; / k e y & g t ; & l t ; v a l u e & g t ; & l t ; i n t & g t ; 8 & l t ; / i n t & g t ; & l t ; / v a l u e & g t ; & l t ; / i t e m & g t ; & l t ; i t e m & g t ; & l t ; k e y & g t ; & l t ; s t r i n g & g t ; D i a b e t e s & l t ; / s t r i n g & g t ; & l t ; / k e y & g t ; & l t ; v a l u e & g t ; & l t ; i n t & g t ; 9 & l t ; / i n t & g t ; & l t ; / v a l u e & g t ; & l t ; / i t e m & g t ; & l t ; i t e m & g t ; & l t ; k e y & g t ; & l t ; s t r i n g & g t ; C o l u m n 8 & l t ; / s t r i n g & g t ; & l t ; / k e y & g t ; & l t ; v a l u e & g t ; & l t ; i n t & g t ; 1 0 & l t ; / i n t & g t ; & l t ; / v a l u e & g t ; & l t ; / i t e m & g t ; & l t ; i t e m & g t ; & l t ; k e y & g t ; & l t ; s t r i n g & g t ; C o l u m n 9 & l t ; / s t r i n g & g t ; & l t ; / k e y & g t ; & l t ; v a l u e & g t ; & l t ; i n t & g t ; 1 1 & l t ; / i n t & g t ; & l t ; / v a l u e & g t ; & l t ; / i t e m & g t ; & l t ; i t e m & g t ; & l t ; k e y & g t ; & l t ; s t r i n g & g t ; C o l u m n 1 0 & l t ; / s t r i n g & g t ; & l t ; / k e y & g t ; & l t ; v a l u e & g t ; & l t ; i n t & g t ; 1 2 & l t ; / i n t & g t ; & l t ; / v a l u e & g t ; & l t ; / i t e m & g t ; & l t ; i t e m & g t ; & l t ; k e y & g t ; & l t ; s t r i n g & g t ; O b e s i t y   w e i g h t   l o s s   i s s u e s & l t ; / s t r i n g & g t ; & l t ; / k e y & g t ; & l t ; v a l u e & g t ; & l t ; i n t & g t ; 1 3 & l t ; / i n t & g t ; & l t ; / v a l u e & g t ; & l t ; / i t e m & g t ; & l t ; i t e m & g t ; & l t ; k e y & g t ; & l t ; s t r i n g & g t ; C o l u m n 1 1 & l t ; / s t r i n g & g t ; & l t ; / k e y & g t ; & l t ; v a l u e & g t ; & l t ; i n t & g t ; 1 4 & l t ; / i n t & g t ; & l t ; / v a l u e & g t ; & l t ; / i t e m & g t ; & l t ; i t e m & g t ; & l t ; k e y & g t ; & l t ; s t r i n g & g t ; C a n c e r 1 2 & l t ; / s t r i n g & g t ; & l t ; / k e y & g t ; & l t ; v a l u e & g t ; & l t ; i n t & g t ; 1 5 & l t ; / i n t & g t ; & l t ; / v a l u e & g t ; & l t ; / i t e m & g t ; & l t ; i t e m & g t ; & l t ; k e y & g t ; & l t ; s t r i n g & g t ; C o l u m n 1 3 & l t ; / s t r i n g & g t ; & l t ; / k e y & g t ; & l t ; v a l u e & g t ; & l t ; i n t & g t ; 1 6 & l t ; / i n t & g t ; & l t ; / v a l u e & g t ; & l t ; / i t e m & g t ; & l t ; i t e m & g t ; & l t ; k e y & g t ; & l t ; s t r i n g & g t ; C o l u m n 1 4 & l t ; / s t r i n g & g t ; & l t ; / k e y & g t ; & l t ; v a l u e & g t ; & l t ; i n t & g t ; 1 7 & l t ; / i n t & g t ; & l t ; / v a l u e & g t ; & l t ; / i t e m & g t ; & l t ; i t e m & g t ; & l t ; k e y & g t ; & l t ; s t r i n g & g t ; C o l u m n 1 5 & l t ; / s t r i n g & g t ; & l t ; / k e y & g t ; & l t ; v a l u e & g t ; & l t ; i n t & g t ; 1 8 & l t ; / i n t & g t ; & l t ; / v a l u e & g t ; & l t ; / i t e m & g t ; & l t ; i t e m & g t ; & l t ; k e y & g t ; & l t ; s t r i n g & g t ; C o l u m n 1 6 & l t ; / s t r i n g & g t ; & l t ; / k e y & g t ; & l t ; v a l u e & g t ; & l t ; i n t & g t ; 1 9 & l t ; / i n t & g t ; & l t ; / v a l u e & g t ; & l t ; / i t e m & g t ; & l t ; i t e m & g t ; & l t ; k e y & g t ; & l t ; s t r i n g & g t ; C o l u m n 1 7 & l t ; / s t r i n g & g t ; & l t ; / k e y & g t ; & l t ; v a l u e & g t ; & l t ; i n t & g t ; 2 0 & l t ; / i n t & g t ; & l t ; / v a l u e & g t ; & l t ; / i t e m & g t ; & l t ; i t e m & g t ; & l t ; k e y & g t ; & l t ; s t r i n g & g t ; C o l u m n 1 8 & l t ; / s t r i n g & g t ; & l t ; / k e y & g t ; & l t ; v a l u e & g t ; & l t ; i n t & g t ; 2 1 & l t ; / i n t & g t ; & l t ; / v a l u e & g t ; & l t ; / i t e m & g t ; & l t ; i t e m & g t ; & l t ; k e y & g t ; & l t ; s t r i n g & g t ; C o l u m n 1 9 & l t ; / s t r i n g & g t ; & l t ; / k e y & g t ; & l t ; v a l u e & g t ; & l t ; i n t & g t ; 2 2 & l t ; / i n t & g t ; & l t ; / v a l u e & g t ; & l t ; / i t e m & g t ; & l t ; i t e m & g t ; & l t ; k e y & g t ; & l t ; s t r i n g & g t ; M e n t a l   h e a l t h   d e p r e s s i o n   s u i c i d e & l t ; / s t r i n g & g t ; & l t ; / k e y & g t ; & l t ; v a l u e & g t ; & l t ; i n t & g t ; 2 3 & l t ; / i n t & g t ; & l t ; / v a l u e & g t ; & l t ; / i t e m & g t ; & l t ; i t e m & g t ; & l t ; k e y & g t ; & l t ; s t r i n g & g t ; D r u g s       a l c o h o l   a b u s e & l t ; / s t r i n g & g t ; & l t ; / k e y & g t ; & l t ; v a l u e & g t ; & l t ; i n t & g t ; 2 4 & l t ; / i n t & g t ; & l t ; / v a l u e & g t ; & l t ; / i t e m & g t ; & l t ; i t e m & g t ; & l t ; k e y & g t ; & l t ; s t r i n g & g t ; C o l u m n 2 0 & l t ; / s t r i n g & g t ; & l t ; / k e y & g t ; & l t ; v a l u e & g t ; & l t ; i n t & g t ; 2 5 & l t ; / i n t & g t ; & l t ; / v a l u e & g t ; & l t ; / i t e m & g t ; & l t ; i t e m & g t ; & l t ; k e y & g t ; & l t ; s t r i n g & g t ; C o l u m n 2 1 & l t ; / s t r i n g & g t ; & l t ; / k e y & g t ; & l t ; v a l u e & g t ; & l t ; i n t & g t ; 2 6 & l t ; / i n t & g t ; & l t ; / v a l u e & g t ; & l t ; / i t e m & g t ; & l t ; i t e m & g t ; & l t ; k e y & g t ; & l t ; s t r i n g & g t ; C o l u m n 2 2 & l t ; / s t r i n g & g t ; & l t ; / k e y & g t ; & l t ; v a l u e & g t ; & l t ; i n t & g t ; 2 7 & l t ; / i n t & g t ; & l t ; / v a l u e & g t ; & l t ; / i t e m & g t ; & l t ; i t e m & g t ; & l t ; k e y & g t ; & l t ; s t r i n g & g t ; L a c k   o f   a v a i l a b i l i t y   o f   d o c t o r s & l t ; / s t r i n g & g t ; & l t ; / k e y & g t ; & l t ; v a l u e & g t ; & l t ; i n t & g t ; 2 8 & l t ; / i n t & g t ; & l t ; / v a l u e & g t ; & l t ; / i t e m & g t ; & l t ; i t e m & g t ; & l t ; k e y & g t ; & l t ; s t r i n g & g t ; U n a b l e   t o   p a y   c o - p a y s   d e d u c t i b l e s & l t ; / s t r i n g & g t ; & l t ; / k e y & g t ; & l t ; v a l u e & g t ; & l t ; i n t & g t ; 2 9 & l t ; / i n t & g t ; & l t ; / v a l u e & g t ; & l t ; / i t e m & g t ; & l t ; i t e m & g t ; & l t ; k e y & g t ; & l t ; s t r i n g & g t ; C o l u m n 2 3 & l t ; / s t r i n g & g t ; & l t ; / k e y & g t ; & l t ; v a l u e & g t ; & l t ; i n t & g t ; 3 0 & l t ; / i n t & g t ; & l t ; / v a l u e & g t ; & l t ; / i t e m & g t ; & l t ; i t e m & g t ; & l t ; k e y & g t ; & l t ; s t r i n g & g t ; C o l u m n 2 4 & l t ; / s t r i n g & g t ; & l t ; / k e y & g t ; & l t ; v a l u e & g t ; & l t ; i n t & g t ; 3 1 & l t ; / i n t & g t ; & l t ; / v a l u e & g t ; & l t ; / i t e m & g t ; & l t ; i t e m & g t ; & l t ; k e y & g t ; & l t ; s t r i n g & g t ; C o l u m n 2 5 & l t ; / s t r i n g & g t ; & l t ; / k e y & g t ; & l t ; v a l u e & g t ; & l t ; i n t & g t ; 3 2 & l t ; / i n t & g t ; & l t ; / v a l u e & g t ; & l t ; / i t e m & g t ; & l t ; i t e m & g t ; & l t ; k e y & g t ; & l t ; s t r i n g & g t ; C o l u m n 2 6 & l t ; / s t r i n g & g t ; & l t ; / k e y & g t ; & l t ; v a l u e & g t ; & l t ; i n t & g t ; 3 3 & l t ; / i n t & g t ; & l t ; / v a l u e & g t ; & l t ; / i t e m & g t ; & l t ; i t e m & g t ; & l t ; k e y & g t ; & l t ; s t r i n g & g t ; N o   i n s u r a n c e & l t ; / s t r i n g & g t ; & l t ; / k e y & g t ; & l t ; v a l u e & g t ; & l t ; i n t & g t ; 3 4 & l t ; / i n t & g t ; & l t ; / v a l u e & g t ; & l t ; / i t e m & g t ; & l t ; i t e m & g t ; & l t ; k e y & g t ; & l t ; s t r i n g & g t ; T r a n s p o r t a t i o n & l t ; / s t r i n g & g t ; & l t ; / k e y & g t ; & l t ; v a l u e & g t ; & l t ; i n t & g t ; 3 5 & l t ; / i n t & g t ; & l t ; / v a l u e & g t ; & l t ; / i t e m & g t ; & l t ; i t e m & g t ; & l t ; k e y & g t ; & l t ; s t r i n g & g t ; C o l u m n 2 7 & l t ; / s t r i n g & g t ; & l t ; / k e y & g t ; & l t ; v a l u e & g t ; & l t ; i n t & g t ; 3 6 & l t ; / i n t & g t ; & l t ; / v a l u e & g t ; & l t ; / i t e m & g t ; & l t ; i t e m & g t ; & l t ; k e y & g t ; & l t ; s t r i n g & g t ; C l e a n   a i r       w a t e r & l t ; / s t r i n g & g t ; & l t ; / k e y & g t ; & l t ; v a l u e & g t ; & l t ; i n t & g t ; 3 7 & l t ; / i n t & g t ; & l t ; / v a l u e & g t ; & l t ; / i t e m & g t ; & l t ; i t e m & g t ; & l t ; k e y & g t ; & l t ; s t r i n g & g t ; C o l u m n 2 8 & l t ; / s t r i n g & g t ; & l t ; / k e y & g t ; & l t ; v a l u e & g t ; & l t ; i n t & g t ; 3 8 & l t ; / i n t & g t ; & l t ; / v a l u e & g t ; & l t ; / i t e m & g t ; & l t ; i t e m & g t ; & l t ; k e y & g t ; & l t ; s t r i n g & g t ; S m o k i n g   c e s s a t i o n   p r o g r a m s & l t ; / s t r i n g & g t ; & l t ; / k e y & g t ; & l t ; v a l u e & g t ; & l t ; i n t & g t ; 3 9 & l t ; / i n t & g t ; & l t ; / v a l u e & g t ; & l t ; / i t e m & g t ; & l t ; i t e m & g t ; & l t ; k e y & g t ; & l t ; s t r i n g & g t ; D r u g       a l c o h o l   r e h a b i l i t a t i o n   s e r v i c e s & l t ; / s t r i n g & g t ; & l t ; / k e y & g t ; & l t ; v a l u e & g t ; & l t ; i n t & g t ; 4 0 & l t ; / i n t & g t ; & l t ; / v a l u e & g t ; & l t ; / i t e m & g t ; & l t ; i t e m & g t ; & l t ; k e y & g t ; & l t ; s t r i n g & g t ; C o l u m n 2 9 & l t ; / s t r i n g & g t ; & l t ; / k e y & g t ; & l t ; v a l u e & g t ; & l t ; i n t & g t ; 4 1 & l t ; / i n t & g t ; & l t ; / v a l u e & g t ; & l t ; / i t e m & g t ; & l t ; i t e m & g t ; & l t ; k e y & g t ; & l t ; s t r i n g & g t ; C o l u m n 3 0 & l t ; / s t r i n g & g t ; & l t ; / k e y & g t ; & l t ; v a l u e & g t ; & l t ; i n t & g t ; 4 2 & l t ; / i n t & g t ; & l t ; / v a l u e & g t ; & l t ; / i t e m & g t ; & l t ; i t e m & g t ; & l t ; k e y & g t ; & l t ; s t r i n g & g t ; C o l u m n 3 1 & l t ; / s t r i n g & g t ; & l t ; / k e y & g t ; & l t ; v a l u e & g t ; & l t ; i n t & g t ; 4 3 & l t ; / i n t & g t ; & l t ; / v a l u e & g t ; & l t ; / i t e m & g t ; & l t ; i t e m & g t ; & l t ; k e y & g t ; & l t ; s t r i n g & g t ; C o l u m n 3 2 & l t ; / s t r i n g & g t ; & l t ; / k e y & g t ; & l t ; v a l u e & g t ; & l t ; i n t & g t ; 4 4 & l t ; / i n t & g t ; & l t ; / v a l u e & g t ; & l t ; / i t e m & g t ; & l t ; i t e m & g t ; & l t ; k e y & g t ; & l t ; s t r i n g & g t ; C o l u m n 3 3 & l t ; / s t r i n g & g t ; & l t ; / k e y & g t ; & l t ; v a l u e & g t ; & l t ; i n t & g t ; 4 5 & l t ; / i n t & g t ; & l t ; / v a l u e & g t ; & l t ; / i t e m & g t ; & l t ; i t e m & g t ; & l t ; k e y & g t ; & l t ; s t r i n g & g t ; J o b   o p p o r t u n i t i e s & l t ; / s t r i n g & g t ; & l t ; / k e y & g t ; & l t ; v a l u e & g t ; & l t ; i n t & g t ; 4 6 & l t ; / i n t & g t ; & l t ; / v a l u e & g t ; & l t ; / i t e m & g t ; & l t ; i t e m & g t ; & l t ; k e y & g t ; & l t ; s t r i n g & g t ; C o l u m n 3 4 & l t ; / s t r i n g & g t ; & l t ; / k e y & g t ; & l t ; v a l u e & g t ; & l t ; i n t & g t ; 4 7 & l t ; / i n t & g t ; & l t ; / v a l u e & g t ; & l t ; / i t e m & g t ; & l t ; i t e m & g t ; & l t ; k e y & g t ; & l t ; s t r i n g & g t ; C o l u m n 3 5 & l t ; / s t r i n g & g t ; & l t ; / k e y & g t ; & l t ; v a l u e & g t ; & l t ; i n t & g t ; 4 8 & l t ; / i n t & g t ; & l t ; / v a l u e & g t ; & l t ; / i t e m & g t ; & l t ; i t e m & g t ; & l t ; k e y & g t ; & l t ; s t r i n g & g t ; B l o o d   p r e s s u r e & l t ; / s t r i n g & g t ; & l t ; / k e y & g t ; & l t ; v a l u e & g t ; & l t ; i n t & g t ; 4 9 & l t ; / i n t & g t ; & l t ; / v a l u e & g t ; & l t ; / i t e m & g t ; & l t ; i t e m & g t ; & l t ; k e y & g t ; & l t ; s t r i n g & g t ; C o l u m n 3 6 & l t ; / s t r i n g & g t ; & l t ; / k e y & g t ; & l t ; v a l u e & g t ; & l t ; i n t & g t ; 5 0 & l t ; / i n t & g t ; & l t ; / v a l u e & g t ; & l t ; / i t e m & g t ; & l t ; i t e m & g t ; & l t ; k e y & g t ; & l t ; s t r i n g & g t ; C o l u m n 3 7 & l t ; / s t r i n g & g t ; & l t ; / k e y & g t ; & l t ; v a l u e & g t ; & l t ; i n t & g t ; 5 1 & l t ; / i n t & g t ; & l t ; / v a l u e & g t ; & l t ; / i t e m & g t ; & l t ; i t e m & g t ; & l t ; k e y & g t ; & l t ; s t r i n g & g t ; C o l u m n 3 8 & l t ; / s t r i n g & g t ; & l t ; / k e y & g t ; & l t ; v a l u e & g t ; & l t ; i n t & g t ; 5 2 & l t ; / i n t & g t ; & l t ; / v a l u e & g t ; & l t ; / i t e m & g t ; & l t ; i t e m & g t ; & l t ; k e y & g t ; & l t ; s t r i n g & g t ; C o l u m n 3 9 & l t ; / s t r i n g & g t ; & l t ; / k e y & g t ; & l t ; v a l u e & g t ; & l t ; i n t & g t ; 5 3 & l t ; / i n t & g t ; & l t ; / v a l u e & g t ; & l t ; / i t e m & g t ; & l t ; i t e m & g t ; & l t ; k e y & g t ; & l t ; s t r i n g & g t ; C o l u m n 4 0 & l t ; / s t r i n g & g t ; & l t ; / k e y & g t ; & l t ; v a l u e & g t ; & l t ; i n t & g t ; 5 4 & l t ; / i n t & g t ; & l t ; / v a l u e & g t ; & l t ; / i t e m & g t ; & l t ; i t e m & g t ; & l t ; k e y & g t ; & l t ; s t r i n g & g t ; C o l u m n 4 1 & l t ; / s t r i n g & g t ; & l t ; / k e y & g t ; & l t ; v a l u e & g t ; & l t ; i n t & g t ; 5 5 & l t ; / i n t & g t ; & l t ; / v a l u e & g t ; & l t ; / i t e m & g t ; & l t ; i t e m & g t ; & l t ; k e y & g t ; & l t ; s t r i n g & g t ; C o l u m n 4 2 & l t ; / s t r i n g & g t ; & l t ; / k e y & g t ; & l t ; v a l u e & g t ; & l t ; i n t & g t ; 5 6 & l t ; / i n t & g t ; & l t ; / v a l u e & g t ; & l t ; / i t e m & g t ; & l t ; i t e m & g t ; & l t ; k e y & g t ; & l t ; s t r i n g & g t ; C o l u m n 4 3 & l t ; / s t r i n g & g t ; & l t ; / k e y & g t ; & l t ; v a l u e & g t ; & l t ; i n t & g t ; 5 7 & l t ; / i n t & g t ; & l t ; / v a l u e & g t ; & l t ; / i t e m & g t ; & l t ; i t e m & g t ; & l t ; k e y & g t ; & l t ; s t r i n g & g t ; C o l u m n 4 4 & l t ; / s t r i n g & g t ; & l t ; / k e y & g t ; & l t ; v a l u e & g t ; & l t ; i n t & g t ; 5 8 & l t ; / i n t & g t ; & l t ; / v a l u e & g t ; & l t ; / i t e m & g t ; & l t ; i t e m & g t ; & l t ; k e y & g t ; & l t ; s t r i n g & g t ; C o l u m n 4 5 & l t ; / s t r i n g & g t ; & l t ; / k e y & g t ; & l t ; v a l u e & g t ; & l t ; i n t & g t ; 5 9 & l t ; / i n t & g t ; & l t ; / v a l u e & g t ; & l t ; / i t e m & g t ; & l t ; i t e m & g t ; & l t ; k e y & g t ; & l t ; s t r i n g & g t ; S u i c i d e   p r e v e n t i o n & l t ; / s t r i n g & g t ; & l t ; / k e y & g t ; & l t ; v a l u e & g t ; & l t ; i n t & g t ; 6 0 & l t ; / i n t & g t ; & l t ; / v a l u e & g t ; & l t ; / i t e m & g t ; & l t ; i t e m & g t ; & l t ; k e y & g t ; & l t ; s t r i n g & g t ; C o l u m n 4 6 & l t ; / s t r i n g & g t ; & l t ; / k e y & g t ; & l t ; v a l u e & g t ; & l t ; i n t & g t ; 6 1 & l t ; / i n t & g t ; & l t ; / v a l u e & g t ; & l t ; / i t e m & g t ; & l t ; i t e m & g t ; & l t ; k e y & g t ; & l t ; s t r i n g & g t ; H I V   A I D S       S e x u a l l y   T r a n s m i t t e d   D i s e a s e s   ( S T D s ) & l t ; / s t r i n g & g t ; & l t ; / k e y & g t ; & l t ; v a l u e & g t ; & l t ; i n t & g t ; 6 2 & l t ; / i n t & g t ; & l t ; / v a l u e & g t ; & l t ; / i t e m & g t ; & l t ; i t e m & g t ; & l t ; k e y & g t ; & l t ; s t r i n g & g t ; C o l u m n 4 7 & l t ; / s t r i n g & g t ; & l t ; / k e y & g t ; & l t ; v a l u e & g t ; & l t ; i n t & g t ; 6 3 & l t ; / i n t & g t ; & l t ; / v a l u e & g t ; & l t ; / i t e m & g t ; & l t ; i t e m & g t ; & l t ; k e y & g t ; & l t ; s t r i n g & g t ; C o l u m n 4 8 & l t ; / s t r i n g & g t ; & l t ; / k e y & g t ; & l t ; v a l u e & g t ; & l t ; i n t & g t ; 6 4 & l t ; / i n t & g t ; & l t ; / v a l u e & g t ; & l t ; / i t e m & g t ; & l t ; i t e m & g t ; & l t ; k e y & g t ; & l t ; s t r i n g & g t ; C o l u m n 4 9 & l t ; / s t r i n g & g t ; & l t ; / k e y & g t ; & l t ; v a l u e & g t ; & l t ; i n t & g t ; 6 5 & l t ; / i n t & g t ; & l t ; / v a l u e & g t ; & l t ; / i t e m & g t ; & l t ; i t e m & g t ; & l t ; k e y & g t ; & l t ; s t r i n g & g t ; C o l u m n 5 0 & l t ; / s t r i n g & g t ; & l t ; / k e y & g t ; & l t ; v a l u e & g t ; & l t ; i n t & g t ; 6 6 & l t ; / i n t & g t ; & l t ; / v a l u e & g t ; & l t ; / i t e m & g t ; & l t ; i t e m & g t ; & l t ; k e y & g t ; & l t ; s t r i n g & g t ; D o c t o r   h e a l t h   p r o f e s s i o n a l & l t ; / s t r i n g & g t ; & l t ; / k e y & g t ; & l t ; v a l u e & g t ; & l t ; i n t & g t ; 6 7 & l t ; / i n t & g t ; & l t ; / v a l u e & g t ; & l t ; / i t e m & g t ; & l t ; i t e m & g t ; & l t ; k e y & g t ; & l t ; s t r i n g & g t ; C o l u m n 5 1 & l t ; / s t r i n g & g t ; & l t ; / k e y & g t ; & l t ; v a l u e & g t ; & l t ; i n t & g t ; 6 8 & l t ; / i n t & g t ; & l t ; / v a l u e & g t ; & l t ; / i t e m & g t ; & l t ; i t e m & g t ; & l t ; k e y & g t ; & l t ; s t r i n g & g t ; C o l u m n 5 2 & l t ; / s t r i n g & g t ; & l t ; / k e y & g t ; & l t ; v a l u e & g t ; & l t ; i n t & g t ; 6 9 & l t ; / i n t & g t ; & l t ; / v a l u e & g t ; & l t ; / i t e m & g t ; & l t ; i t e m & g t ; & l t ; k e y & g t ; & l t ; s t r i n g & g t ; C o l u m n 5 3 & l t ; / s t r i n g & g t ; & l t ; / k e y & g t ; & l t ; v a l u e & g t ; & l t ; i n t & g t ; 7 0 & l t ; / i n t & g t ; & l t ; / v a l u e & g t ; & l t ; / i t e m & g t ; & l t ; i t e m & g t ; & l t ; k e y & g t ; & l t ; s t r i n g & g t ; C o l u m n 5 4 & l t ; / s t r i n g & g t ; & l t ; / k e y & g t ; & l t ; v a l u e & g t ; & l t ; i n t & g t ; 7 1 & l t ; / i n t & g t ; & l t ; / v a l u e & g t ; & l t ; / i t e m & g t ; & l t ; i t e m & g t ; & l t ; k e y & g t ; & l t ; s t r i n g & g t ; C o l u m n 5 5 & l t ; / s t r i n g & g t ; & l t ; / k e y & g t ; & l t ; v a l u e & g t ; & l t ; i n t & g t ; 7 2 & l t ; / i n t & g t ; & l t ; / v a l u e & g t ; & l t ; / i t e m & g t ; & l t ; i t e m & g t ; & l t ; k e y & g t ; & l t ; s t r i n g & g t ; H e a l t h   D e p a r t m e n t & l t ; / s t r i n g & g t ; & l t ; / k e y & g t ; & l t ; v a l u e & g t ; & l t ; i n t & g t ; 7 3 & l t ; / i n t & g t ; & l t ; / v a l u e & g t ; & l t ; / i t e m & g t ; & l t ; i t e m & g t ; & l t ; k e y & g t ; & l t ; s t r i n g & g t ; C o l u m n 5 6 & l t ; / s t r i n g & g t ; & l t ; / k e y & g t ; & l t ; v a l u e & g t ; & l t ; i n t & g t ; 7 4 & l t ; / i n t & g t ; & l t ; / v a l u e & g t ; & l t ; / i t e m & g t ; & l t ; i t e m & g t ; & l t ; k e y & g t ; & l t ; s t r i n g & g t ; C o l u m n 5 7 & l t ; / s t r i n g & g t ; & l t ; / k e y & g t ; & l t ; v a l u e & g t ; & l t ; i n t & g t ; 7 5 & l t ; / i n t & g t ; & l t ; / v a l u e & g t ; & l t ; / i t e m & g t ; & l t ; i t e m & g t ; & l t ; k e y & g t ; & l t ; s t r i n g & g t ; C o l u m n 5 8 & l t ; / s t r i n g & g t ; & l t ; / k e y & g t ; & l t ; v a l u e & g t ; & l t ; i n t & g t ; 7 6 & l t ; / i n t & g t ; & l t ; / v a l u e & g t ; & l t ; / i t e m & g t ; & l t ; i t e m & g t ; & l t ; k e y & g t ; & l t ; s t r i n g & g t ; C o l u m n 5 9 & l t ; / s t r i n g & g t ; & l t ; / k e y & g t ; & l t ; v a l u e & g t ; & l t ; i n t & g t ; 7 7 & l t ; / i n t & g t ; & l t ; / v a l u e & g t ; & l t ; / i t e m & g t ; & l t ; i t e m & g t ; & l t ; k e y & g t ; & l t ; s t r i n g & g t ; I n t e r n e t & l t ; / s t r i n g & g t ; & l t ; / k e y & g t ; & l t ; v a l u e & g t ; & l t ; i n t & g t ; 7 8 & l t ; / i n t & g t ; & l t ; / v a l u e & g t ; & l t ; / i t e m & g t ; & l t ; i t e m & g t ; & l t ; k e y & g t ; & l t ; s t r i n g & g t ; C o l u m n 6 0 & l t ; / s t r i n g & g t ; & l t ; / k e y & g t ; & l t ; v a l u e & g t ; & l t ; i n t & g t ; 7 9 & l t ; / i n t & g t ; & l t ; / v a l u e & g t ; & l t ; / i t e m & g t ; & l t ; i t e m & g t ; & l t ; k e y & g t ; & l t ; s t r i n g & g t ; M a l e & l t ; / s t r i n g & g t ; & l t ; / k e y & g t ; & l t ; v a l u e & g t ; & l t ; i n t & g t ; 8 0 & l t ; / i n t & g t ; & l t ; / v a l u e & g t ; & l t ; / i t e m & g t ; & l t ; i t e m & g t ; & l t ; k e y & g t ; & l t ; s t r i n g & g t ; 1 8 & l t ; / s t r i n g & g t ; & l t ; / k e y & g t ; & l t ; v a l u e & g t ; & l t ; i n t & g t ; 8 1 & l t ; / i n t & g t ; & l t ; / v a l u e & g t ; & l t ; / i t e m & g t ; & l t ; i t e m & g t ; & l t ; k e y & g t ; & l t ; s t r i n g & g t ; S u f f o l k & l t ; / s t r i n g & g t ; & l t ; / k e y & g t ; & l t ; v a l u e & g t ; & l t ; i n t & g t ; 8 2 & l t ; / i n t & g t ; & l t ; / v a l u e & g t ; & l t ; / i t e m & g t ; & l t ; i t e m & g t ; & l t ; k e y & g t ; & l t ; s t r i n g & g t ; B a b y l o n     1 1 7 0 2 & l t ; / s t r i n g & g t ; & l t ; / k e y & g t ; & l t ; v a l u e & g t ; & l t ; i n t & g t ; 8 3 & l t ; / i n t & g t ; & l t ; / v a l u e & g t ; & l t ; / i t e m & g t ; & l t ; i t e m & g t ; & l t ; k e y & g t ; & l t ; s t r i n g & g t ; M u l t i - r a c i a l & l t ; / s t r i n g & g t ; & l t ; / k e y & g t ; & l t ; v a l u e & g t ; & l t ; i n t & g t ; 8 4 & l t ; / i n t & g t ; & l t ; / v a l u e & g t ; & l t ; / i t e m & g t ; & l t ; i t e m & g t ; & l t ; k e y & g t ; & l t ; s t r i n g & g t ; N o & l t ; / s t r i n g & g t ; & l t ; / k e y & g t ; & l t ; v a l u e & g t ; & l t ; i n t & g t ; 8 5 & l t ; / i n t & g t ; & l t ; / v a l u e & g t ; & l t ; / i t e m & g t ; & l t ; i t e m & g t ; & l t ; k e y & g t ; & l t ; s t r i n g & g t ; E n g l i s h & l t ; / s t r i n g & g t ; & l t ; / k e y & g t ; & l t ; v a l u e & g t ; & l t ; i n t & g t ; 8 6 & l t ; / i n t & g t ; & l t ; / v a l u e & g t ; & l t ; / i t e m & g t ; & l t ; i t e m & g t ; & l t ; k e y & g t ; & l t ; s t r i n g & g t ; 0 -   1 9   9 9 9 & l t ; / s t r i n g & g t ; & l t ; / k e y & g t ; & l t ; v a l u e & g t ; & l t ; i n t & g t ; 8 7 & l t ; / i n t & g t ; & l t ; / v a l u e & g t ; & l t ; / i t e m & g t ; & l t ; i t e m & g t ; & l t ; k e y & g t ; & l t ; s t r i n g & g t ; H i g h   s c h o o l   g r a d u a t e & l t ; / s t r i n g & g t ; & l t ; / k e y & g t ; & l t ; v a l u e & g t ; & l t ; i n t & g t ; 8 8 & l t ; / i n t & g t ; & l t ; / v a l u e & g t ; & l t ; / i t e m & g t ; & l t ; i t e m & g t ; & l t ; k e y & g t ; & l t ; s t r i n g & g t ; E m p l o y e d   f o r   w a g e s & l t ; / s t r i n g & g t ; & l t ; / k e y & g t ; & l t ; v a l u e & g t ; & l t ; i n t & g t ; 8 9 & l t ; / i n t & g t ; & l t ; / v a l u e & g t ; & l t ; / i t e m & g t ; & l t ; i t e m & g t ; & l t ; k e y & g t ; & l t ; s t r i n g & g t ; Y e s & l t ; / s t r i n g & g t ; & l t ; / k e y & g t ; & l t ; v a l u e & g t ; & l t ; i n t & g t ; 9 0 & l t ; / i n t & g t ; & l t ; / v a l u e & g t ; & l t ; / i t e m & g t ; & l t ; i t e m & g t ; & l t ; k e y & g t ; & l t ; s t r i n g & g t ; Y e s 6 1 & l t ; / s t r i n g & g t ; & l t ; / k e y & g t ; & l t ; v a l u e & g t ; & l t ; i n t & g t ; 9 1 & l t ; / i n t & g t ; & l t ; / v a l u e & g t ; & l t ; / i t e m & g t ; & l t ; / C o l u m n D i s p l a y I n d e x & g t ; & l t ; C o l u m n F r o z e n   / & g t ; & l t ; C o l u m n C h e c k e d   / & g t ; & l t ; C o l u m n F i l t e r   / & g t ; & l t ; S e l e c t i o n F i l t e r   / & g t ; & l t ; F i l t e r P a r a m e t e r s   / & g t ; & l t ; I s S o r t D e s c e n d i n g & g t ; f a l s e & l t ; / I s S o r t D e s c e n d i n g & g t ; & l t ; / T a b l e W i d g e t G r i d S e r i a l i z a t i o n & g t ; < / C u s t o m C o n t e n t > < / G e m i n i > 
</file>

<file path=customXml/item38.xml>��< ? x m l   v e r s i o n = " 1 . 0 "   e n c o d i n g = " U T F - 1 6 " ? > < G e m i n i   x m l n s = " h t t p : / / g e m i n i / p i v o t c u s t o m i z a t i o n / T a b l e X M L _ T a b l e 2 " > < C u s t o m C o n t e n t > & l t ; T a b l e W i d g e t G r i d S e r i a l i z a t i o n   x m l n s : x s d = " h t t p : / / w w w . w 3 . o r g / 2 0 0 1 / X M L S c h e m a "   x m l n s : x s i = " h t t p : / / w w w . w 3 . o r g / 2 0 0 1 / X M L S c h e m a - i n s t a n c e " & g t ; & l t ; C o l u m n S u g g e s t e d T y p e & g t ; & l t ; i t e m & g t ; & l t ; k e y & g t ; & l t ; s t r i n g & g t ; R e s p o n d e n t I D & l t ; / s t r i n g & g t ; & l t ; / k e y & g t ; & l t ; v a l u e & g t ; & l t ; s t r i n g & g t ; B i g I n t & l t ; / s t r i n g & g t ; & l t ; / v a l u e & g t ; & l t ; / i t e m & g t ; & l t ; i t e m & g t ; & l t ; k e y & g t ; & l t ; s t r i n g & g t ; A s t h m a   l u n g   d i s e a s e & l t ; / s t r i n g & g t ; & l t ; / k e y & g t ; & l t ; v a l u e & g t ; & l t ; s t r i n g & g t ; W C h a r & l t ; / s t r i n g & g t ; & l t ; / v a l u e & g t ; & l t ; / i t e m & g t ; & l t ; i t e m & g t ; & l t ; k e y & g t ; & l t ; s t r i n g & g t ; C a n c e r & l t ; / s t r i n g & g t ; & l t ; / k e y & g t ; & l t ; v a l u e & g t ; & l t ; s t r i n g & g t ; W C h a r & l t ; / s t r i n g & g t ; & l t ; / v a l u e & g t ; & l t ; / i t e m & g t ; & l t ; i t e m & g t ; & l t ; k e y & g t ; & l t ; s t r i n g & g t ; H e a r t   d i s e a s e       s t r o k e & l t ; / s t r i n g & g t ; & l t ; / k e y & g t ; & l t ; v a l u e & g t ; & l t ; s t r i n g & g t ; W C h a r & l t ; / s t r i n g & g t ; & l t ; / v a l u e & g t ; & l t ; / i t e m & g t ; & l t ; i t e m & g t ; & l t ; k e y & g t ; & l t ; s t r i n g & g t ; S a f e t y & l t ; / s t r i n g & g t ; & l t ; / k e y & g t ; & l t ; v a l u e & g t ; & l t ; s t r i n g & g t ; W C h a r & l t ; / s t r i n g & g t ; & l t ; / v a l u e & g t ; & l t ; / i t e m & g t ; & l t ; i t e m & g t ; & l t ; k e y & g t ; & l t ; s t r i n g & g t ; H I V   A I D S       S e x u a l l y   T r a n s m i t t e d   D i s e a s e s   ( S T D s ) & l t ; / s t r i n g & g t ; & l t ; / k e y & g t ; & l t ; v a l u e & g t ; & l t ; s t r i n g & g t ; W C h a r & l t ; / s t r i n g & g t ; & l t ; / v a l u e & g t ; & l t ; / i t e m & g t ; & l t ; i t e m & g t ; & l t ; k e y & g t ; & l t ; s t r i n g & g t ; V a c c i n e   p r e v e n t a b l e   d i s e a s e s & l t ; / s t r i n g & g t ; & l t ; / k e y & g t ; & l t ; v a l u e & g t ; & l t ; s t r i n g & g t ; W C h a r & l t ; / s t r i n g & g t ; & l t ; / v a l u e & g t ; & l t ; / i t e m & g t ; & l t ; i t e m & g t ; & l t ; k e y & g t ; & l t ; s t r i n g & g t ; C h i l d   h e a l t h       w e l l n e s s & l t ; / s t r i n g & g t ; & l t ; / k e y & g t ; & l t ; v a l u e & g t ; & l t ; s t r i n g & g t ; W C h a r & l t ; / s t r i n g & g t ; & l t ; / v a l u e & g t ; & l t ; / i t e m & g t ; & l t ; i t e m & g t ; & l t ; k e y & g t ; & l t ; s t r i n g & g t ; W o m e n  s   h e a l t h       w e l l n e s s & l t ; / s t r i n g & g t ; & l t ; / k e y & g t ; & l t ; v a l u e & g t ; & l t ; s t r i n g & g t ; W C h a r & l t ; / s t r i n g & g t ; & l t ; / v a l u e & g t ; & l t ; / i t e m & g t ; & l t ; i t e m & g t ; & l t ; k e y & g t ; & l t ; s t r i n g & g t ; D i a b e t e s & l t ; / s t r i n g & g t ; & l t ; / k e y & g t ; & l t ; v a l u e & g t ; & l t ; s t r i n g & g t ; W C h a r & l t ; / s t r i n g & g t ; & l t ; / v a l u e & g t ; & l t ; / i t e m & g t ; & l t ; i t e m & g t ; & l t ; k e y & g t ; & l t ; s t r i n g & g t ; M e n t a l   h e a l t h   d e p r e s s i o n   s u i c i d e & l t ; / s t r i n g & g t ; & l t ; / k e y & g t ; & l t ; v a l u e & g t ; & l t ; s t r i n g & g t ; W C h a r & l t ; / s t r i n g & g t ; & l t ; / v a l u e & g t ; & l t ; / i t e m & g t ; & l t ; i t e m & g t ; & l t ; k e y & g t ; & l t ; s t r i n g & g t ; D r u g s       a l c o h o l   a b u s e & l t ; / s t r i n g & g t ; & l t ; / k e y & g t ; & l t ; v a l u e & g t ; & l t ; s t r i n g & g t ; W C h a r & l t ; / s t r i n g & g t ; & l t ; / v a l u e & g t ; & l t ; / i t e m & g t ; & l t ; i t e m & g t ; & l t ; k e y & g t ; & l t ; s t r i n g & g t ; E n v i r o n m e n t a l   h a z a r d s & l t ; / s t r i n g & g t ; & l t ; / k e y & g t ; & l t ; v a l u e & g t ; & l t ; s t r i n g & g t ; W C h a r & l t ; / s t r i n g & g t ; & l t ; / v a l u e & g t ; & l t ; / i t e m & g t ; & l t ; i t e m & g t ; & l t ; k e y & g t ; & l t ; s t r i n g & g t ; O b e s i t y   w e i g h t   l o s s   i s s u e s & 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A s t h m a   l u n g   d i s e a s e 3 & l t ; / s t r i n g & g t ; & l t ; / k e y & g t ; & l t ; v a l u e & g t ; & l t ; s t r i n g & g t ; B i g I n t & l t ; / s t r i n g & g t ; & l t ; / v a l u e & g t ; & l t ; / i t e m & g t ; & l t ; i t e m & g t ; & l t ; k e y & g t ; & l t ; s t r i n g & g t ; C a n c e r 4 & l t ; / s t r i n g & g t ; & l t ; / k e y & g t ; & l t ; v a l u e & g t ; & l t ; s t r i n g & g t ; B i g I n t & l t ; / s t r i n g & g t ; & l t ; / v a l u e & g t ; & l t ; / i t e m & g t ; & l t ; i t e m & g t ; & l t ; k e y & g t ; & l t ; s t r i n g & g t ; H e a r t   d i s e a s e       s t r o k e 5 & l t ; / s t r i n g & g t ; & l t ; / k e y & g t ; & l t ; v a l u e & g t ; & l t ; s t r i n g & g t ; B i g I n t & l t ; / s t r i n g & g t ; & l t ; / v a l u e & g t ; & l t ; / i t e m & g t ; & l t ; i t e m & g t ; & l t ; k e y & g t ; & l t ; s t r i n g & g t ; S a f e t y 6 & l t ; / s t r i n g & g t ; & l t ; / k e y & g t ; & l t ; v a l u e & g t ; & l t ; s t r i n g & g t ; B i g I n t & l t ; / s t r i n g & g t ; & l t ; / v a l u e & g t ; & l t ; / i t e m & g t ; & l t ; i t e m & g t ; & l t ; k e y & g t ; & l t ; s t r i n g & g t ; H I V   A I D S       S e x u a l l y   T r a n s m i t t e d   D i s e a s e s   ( S T D s ) 7 & l t ; / s t r i n g & g t ; & l t ; / k e y & g t ; & l t ; v a l u e & g t ; & l t ; s t r i n g & g t ; B i g I n t & l t ; / s t r i n g & g t ; & l t ; / v a l u e & g t ; & l t ; / i t e m & g t ; & l t ; i t e m & g t ; & l t ; k e y & g t ; & l t ; s t r i n g & g t ; V a c c i n e   p r e v e n t a b l e   d i s e a s e s 8 & l t ; / s t r i n g & g t ; & l t ; / k e y & g t ; & l t ; v a l u e & g t ; & l t ; s t r i n g & g t ; B i g I n t & l t ; / s t r i n g & g t ; & l t ; / v a l u e & g t ; & l t ; / i t e m & g t ; & l t ; i t e m & g t ; & l t ; k e y & g t ; & l t ; s t r i n g & g t ; C h i l d   h e a l t h       w e l l n e s s 9 & l t ; / s t r i n g & g t ; & l t ; / k e y & g t ; & l t ; v a l u e & g t ; & l t ; s t r i n g & g t ; B i g I n t & l t ; / s t r i n g & g t ; & l t ; / v a l u e & g t ; & l t ; / i t e m & g t ; & l t ; i t e m & g t ; & l t ; k e y & g t ; & l t ; s t r i n g & g t ; W o m e n  s   h e a l t h       w e l l n e s s 1 0 & l t ; / s t r i n g & g t ; & l t ; / k e y & g t ; & l t ; v a l u e & g t ; & l t ; s t r i n g & g t ; B i g I n t & l t ; / s t r i n g & g t ; & l t ; / v a l u e & g t ; & l t ; / i t e m & g t ; & l t ; i t e m & g t ; & l t ; k e y & g t ; & l t ; s t r i n g & g t ; D i a b e t e s 1 1 & l t ; / s t r i n g & g t ; & l t ; / k e y & g t ; & l t ; v a l u e & g t ; & l t ; s t r i n g & g t ; B i g I n t & l t ; / s t r i n g & g t ; & l t ; / v a l u e & g t ; & l t ; / i t e m & g t ; & l t ; i t e m & g t ; & l t ; k e y & g t ; & l t ; s t r i n g & g t ; M e n t a l   h e a l t h   d e p r e s s i o n   s u i c i d e 1 2 & l t ; / s t r i n g & g t ; & l t ; / k e y & g t ; & l t ; v a l u e & g t ; & l t ; s t r i n g & g t ; B i g I n t & l t ; / s t r i n g & g t ; & l t ; / v a l u e & g t ; & l t ; / i t e m & g t ; & l t ; i t e m & g t ; & l t ; k e y & g t ; & l t ; s t r i n g & g t ; D r u g s       a l c o h o l   a b u s e 1 3 & l t ; / s t r i n g & g t ; & l t ; / k e y & g t ; & l t ; v a l u e & g t ; & l t ; s t r i n g & g t ; B i g I n t & l t ; / s t r i n g & g t ; & l t ; / v a l u e & g t ; & l t ; / i t e m & g t ; & l t ; i t e m & g t ; & l t ; k e y & g t ; & l t ; s t r i n g & g t ; E n v i r o n m e n t a l   h a z a r d s 1 4 & l t ; / s t r i n g & g t ; & l t ; / k e y & g t ; & l t ; v a l u e & g t ; & l t ; s t r i n g & g t ; B i g I n t & l t ; / s t r i n g & g t ; & l t ; / v a l u e & g t ; & l t ; / i t e m & g t ; & l t ; i t e m & g t ; & l t ; k e y & g t ; & l t ; s t r i n g & g t ; O b e s i t y   w e i g h t   l o s s   i s s u e s 1 5 & 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1 8 & l t ; / s t r i n g & g t ; & l t ; / k e y & g t ; & l t ; v a l u e & g t ; & l t ; s t r i n g & g t ; W C h a r & l t ; / s t r i n g & g t ; & l t ; / v a l u e & g t ; & l t ; / i t e m & g t ; & l t ; i t e m & g t ; & l t ; k e y & g t ; & l t ; s t r i n g & g t ; C o l u m n 5 & 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A s t h m a   l u n g   d i s e a s e & l t ; / s t r i n g & g t ; & l t ; / k e y & g t ; & l t ; v a l u e & g t ; & l t ; i n t & g t ; 1 6 8 & l t ; / i n t & g t ; & l t ; / v a l u e & g t ; & l t ; / i t e m & g t ; & l t ; i t e m & g t ; & l t ; k e y & g t ; & l t ; s t r i n g & g t ; C a n c e r & l t ; / s t r i n g & g t ; & l t ; / k e y & g t ; & l t ; v a l u e & g t ; & l t ; i n t & g t ; 8 3 & l t ; / i n t & g t ; & l t ; / v a l u e & g t ; & l t ; / i t e m & g t ; & l t ; i t e m & g t ; & l t ; k e y & g t ; & l t ; s t r i n g & g t ; H e a r t   d i s e a s e       s t r o k e & l t ; / s t r i n g & g t ; & l t ; / k e y & g t ; & l t ; v a l u e & g t ; & l t ; i n t & g t ; 1 7 3 & l t ; / i n t & g t ; & l t ; / v a l u e & g t ; & l t ; / i t e m & g t ; & l t ; i t e m & g t ; & l t ; k e y & g t ; & l t ; s t r i n g & g t ; S a f e t y & l t ; / s t r i n g & g t ; & l t ; / k e y & g t ; & l t ; v a l u e & g t ; & l t ; i n t & g t ; 8 0 & l t ; / i n t & g t ; & l t ; / v a l u e & g t ; & l t ; / i t e m & g t ; & l t ; i t e m & g t ; & l t ; k e y & g t ; & l t ; s t r i n g & g t ; H I V   A I D S       S e x u a l l y   T r a n s m i t t e d   D i s e a s e s   ( S T D s ) & l t ; / s t r i n g & g t ; & l t ; / k e y & g t ; & l t ; v a l u e & g t ; & l t ; i n t & g t ; 3 3 2 & l t ; / i n t & g t ; & l t ; / v a l u e & g t ; & l t ; / i t e m & g t ; & l t ; i t e m & g t ; & l t ; k e y & g t ; & l t ; s t r i n g & g t ; V a c c i n e   p r e v e n t a b l e   d i s e a s e s & l t ; / s t r i n g & g t ; & l t ; / k e y & g t ; & l t ; v a l u e & g t ; & l t ; i n t & g t ; 2 2 3 & l t ; / i n t & g t ; & l t ; / v a l u e & g t ; & l t ; / i t e m & g t ; & l t ; i t e m & g t ; & l t ; k e y & g t ; & l t ; s t r i n g & g t ; C h i l d   h e a l t h       w e l l n e s s & l t ; / s t r i n g & g t ; & l t ; / k e y & g t ; & l t ; v a l u e & g t ; & l t ; i n t & g t ; 1 8 0 & l t ; / i n t & g t ; & l t ; / v a l u e & g t ; & l t ; / i t e m & g t ; & l t ; i t e m & g t ; & l t ; k e y & g t ; & l t ; s t r i n g & g t ; W o m e n  s   h e a l t h       w e l l n e s s & l t ; / s t r i n g & g t ; & l t ; / k e y & g t ; & l t ; v a l u e & g t ; & l t ; i n t & g t ; 2 0 5 & l t ; / i n t & g t ; & l t ; / v a l u e & g t ; & l t ; / i t e m & g t ; & l t ; i t e m & g t ; & l t ; k e y & g t ; & l t ; s t r i n g & g t ; D i a b e t e s & l t ; / s t r i n g & g t ; & l t ; / k e y & g t ; & l t ; v a l u e & g t ; & l t ; i n t & g t ; 9 6 & l t ; / i n t & g t ; & l t ; / v a l u e & g t ; & l t ; / i t e m & g t ; & l t ; i t e m & g t ; & l t ; k e y & g t ; & l t ; s t r i n g & g t ; M e n t a l   h e a l t h   d e p r e s s i o n   s u i c i d e & l t ; / s t r i n g & g t ; & l t ; / k e y & g t ; & l t ; v a l u e & g t ; & l t ; i n t & g t ; 2 4 7 & l t ; / i n t & g t ; & l t ; / v a l u e & g t ; & l t ; / i t e m & g t ; & l t ; i t e m & g t ; & l t ; k e y & g t ; & l t ; s t r i n g & g t ; D r u g s       a l c o h o l   a b u s e & l t ; / s t r i n g & g t ; & l t ; / k e y & g t ; & l t ; v a l u e & g t ; & l t ; i n t & g t ; 1 7 0 & l t ; / i n t & g t ; & l t ; / v a l u e & g t ; & l t ; / i t e m & g t ; & l t ; i t e m & g t ; & l t ; k e y & g t ; & l t ; s t r i n g & g t ; E n v i r o n m e n t a l   h a z a r d s & l t ; / s t r i n g & g t ; & l t ; / k e y & g t ; & l t ; v a l u e & g t ; & l t ; i n t & g t ; 1 8 2 & l t ; / i n t & g t ; & l t ; / v a l u e & g t ; & l t ; / i t e m & g t ; & l t ; i t e m & g t ; & l t ; k e y & g t ; & l t ; s t r i n g & g t ; O b e s i t y   w e i g h t   l o s s   i s s u e s & l t ; / s t r i n g & g t ; & l t ; / k e y & g t ; & l t ; v a l u e & g t ; & l t ; i n t & g t ; 2 0 3 & 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A s t h m a   l u n g   d i s e a s e 3 & l t ; / s t r i n g & g t ; & l t ; / k e y & g t ; & l t ; v a l u e & g t ; & l t ; i n t & g t ; 1 7 5 & l t ; / i n t & g t ; & l t ; / v a l u e & g t ; & l t ; / i t e m & g t ; & l t ; i t e m & g t ; & l t ; k e y & g t ; & l t ; s t r i n g & g t ; C a n c e r 4 & l t ; / s t r i n g & g t ; & l t ; / k e y & g t ; & l t ; v a l u e & g t ; & l t ; i n t & g t ; 9 0 & l t ; / i n t & g t ; & l t ; / v a l u e & g t ; & l t ; / i t e m & g t ; & l t ; i t e m & g t ; & l t ; k e y & g t ; & l t ; s t r i n g & g t ; H e a r t   d i s e a s e       s t r o k e 5 & l t ; / s t r i n g & g t ; & l t ; / k e y & g t ; & l t ; v a l u e & g t ; & l t ; i n t & g t ; 1 8 0 & l t ; / i n t & g t ; & l t ; / v a l u e & g t ; & l t ; / i t e m & g t ; & l t ; i t e m & g t ; & l t ; k e y & g t ; & l t ; s t r i n g & g t ; S a f e t y 6 & l t ; / s t r i n g & g t ; & l t ; / k e y & g t ; & l t ; v a l u e & g t ; & l t ; i n t & g t ; 8 7 & l t ; / i n t & g t ; & l t ; / v a l u e & g t ; & l t ; / i t e m & g t ; & l t ; i t e m & g t ; & l t ; k e y & g t ; & l t ; s t r i n g & g t ; H I V   A I D S       S e x u a l l y   T r a n s m i t t e d   D i s e a s e s   ( S T D s ) 7 & l t ; / s t r i n g & g t ; & l t ; / k e y & g t ; & l t ; v a l u e & g t ; & l t ; i n t & g t ; 3 3 9 & l t ; / i n t & g t ; & l t ; / v a l u e & g t ; & l t ; / i t e m & g t ; & l t ; i t e m & g t ; & l t ; k e y & g t ; & l t ; s t r i n g & g t ; V a c c i n e   p r e v e n t a b l e   d i s e a s e s 8 & l t ; / s t r i n g & g t ; & l t ; / k e y & g t ; & l t ; v a l u e & g t ; & l t ; i n t & g t ; 2 3 0 & l t ; / i n t & g t ; & l t ; / v a l u e & g t ; & l t ; / i t e m & g t ; & l t ; i t e m & g t ; & l t ; k e y & g t ; & l t ; s t r i n g & g t ; C h i l d   h e a l t h       w e l l n e s s 9 & l t ; / s t r i n g & g t ; & l t ; / k e y & g t ; & l t ; v a l u e & g t ; & l t ; i n t & g t ; 1 8 7 & l t ; / i n t & g t ; & l t ; / v a l u e & g t ; & l t ; / i t e m & g t ; & l t ; i t e m & g t ; & l t ; k e y & g t ; & l t ; s t r i n g & g t ; W o m e n  s   h e a l t h       w e l l n e s s 1 0 & l t ; / s t r i n g & g t ; & l t ; / k e y & g t ; & l t ; v a l u e & g t ; & l t ; i n t & g t ; 2 1 9 & l t ; / i n t & g t ; & l t ; / v a l u e & g t ; & l t ; / i t e m & g t ; & l t ; i t e m & g t ; & l t ; k e y & g t ; & l t ; s t r i n g & g t ; D i a b e t e s 1 1 & l t ; / s t r i n g & g t ; & l t ; / k e y & g t ; & l t ; v a l u e & g t ; & l t ; i n t & g t ; 1 1 0 & l t ; / i n t & g t ; & l t ; / v a l u e & g t ; & l t ; / i t e m & g t ; & l t ; i t e m & g t ; & l t ; k e y & g t ; & l t ; s t r i n g & g t ; M e n t a l   h e a l t h   d e p r e s s i o n   s u i c i d e 1 2 & l t ; / s t r i n g & g t ; & l t ; / k e y & g t ; & l t ; v a l u e & g t ; & l t ; i n t & g t ; 2 6 1 & l t ; / i n t & g t ; & l t ; / v a l u e & g t ; & l t ; / i t e m & g t ; & l t ; i t e m & g t ; & l t ; k e y & g t ; & l t ; s t r i n g & g t ; D r u g s       a l c o h o l   a b u s e 1 3 & l t ; / s t r i n g & g t ; & l t ; / k e y & g t ; & l t ; v a l u e & g t ; & l t ; i n t & g t ; 1 8 4 & l t ; / i n t & g t ; & l t ; / v a l u e & g t ; & l t ; / i t e m & g t ; & l t ; i t e m & g t ; & l t ; k e y & g t ; & l t ; s t r i n g & g t ; E n v i r o n m e n t a l   h a z a r d s 1 4 & l t ; / s t r i n g & g t ; & l t ; / k e y & g t ; & l t ; v a l u e & g t ; & l t ; i n t & g t ; 1 9 6 & l t ; / i n t & g t ; & l t ; / v a l u e & g t ; & l t ; / i t e m & g t ; & l t ; i t e m & g t ; & l t ; k e y & g t ; & l t ; s t r i n g & g t ; O b e s i t y   w e i g h t   l o s s   i s s u e s 1 5 & l t ; / s t r i n g & g t ; & l t ; / k e y & g t ; & l t ; v a l u e & g t ; & l t ; i n t & g t ; 2 1 7 & 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1 8 & l t ; / s t r i n g & g t ; & l t ; / k e y & g t ; & l t ; v a l u e & g t ; & l t ; i n t & g t ; 1 0 3 & l t ; / i n t & g t ; & l t ; / v a l u e & g t ; & l t ; / i t e m & g t ; & l t ; i t e m & g t ; & l t ; k e y & g t ; & l t ; s t r i n g & g t ; C o l u m n 5 & 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A s t h m a   l u n g   d i s e a s e & l t ; / s t r i n g & g t ; & l t ; / k e y & g t ; & l t ; v a l u e & g t ; & l t ; i n t & g t ; 1 & l t ; / i n t & g t ; & l t ; / v a l u e & g t ; & l t ; / i t e m & g t ; & l t ; i t e m & g t ; & l t ; k e y & g t ; & l t ; s t r i n g & g t ; C a n c e r & l t ; / s t r i n g & g t ; & l t ; / k e y & g t ; & l t ; v a l u e & g t ; & l t ; i n t & g t ; 2 & l t ; / i n t & g t ; & l t ; / v a l u e & g t ; & l t ; / i t e m & g t ; & l t ; i t e m & g t ; & l t ; k e y & g t ; & l t ; s t r i n g & g t ; H e a r t   d i s e a s e       s t r o k e & l t ; / s t r i n g & g t ; & l t ; / k e y & g t ; & l t ; v a l u e & g t ; & l t ; i n t & g t ; 3 & l t ; / i n t & g t ; & l t ; / v a l u e & g t ; & l t ; / i t e m & g t ; & l t ; i t e m & g t ; & l t ; k e y & g t ; & l t ; s t r i n g & g t ; S a f e t y & l t ; / s t r i n g & g t ; & l t ; / k e y & g t ; & l t ; v a l u e & g t ; & l t ; i n t & g t ; 4 & l t ; / i n t & g t ; & l t ; / v a l u e & g t ; & l t ; / i t e m & g t ; & l t ; i t e m & g t ; & l t ; k e y & g t ; & l t ; s t r i n g & g t ; H I V   A I D S       S e x u a l l y   T r a n s m i t t e d   D i s e a s e s   ( S T D s ) & l t ; / s t r i n g & g t ; & l t ; / k e y & g t ; & l t ; v a l u e & g t ; & l t ; i n t & g t ; 5 & l t ; / i n t & g t ; & l t ; / v a l u e & g t ; & l t ; / i t e m & g t ; & l t ; i t e m & g t ; & l t ; k e y & g t ; & l t ; s t r i n g & g t ; V a c c i n e   p r e v e n t a b l e   d i s e a s e s & l t ; / s t r i n g & g t ; & l t ; / k e y & g t ; & l t ; v a l u e & g t ; & l t ; i n t & g t ; 6 & l t ; / i n t & g t ; & l t ; / v a l u e & g t ; & l t ; / i t e m & g t ; & l t ; i t e m & g t ; & l t ; k e y & g t ; & l t ; s t r i n g & g t ; C h i l d   h e a l t h       w e l l n e s s & l t ; / s t r i n g & g t ; & l t ; / k e y & g t ; & l t ; v a l u e & g t ; & l t ; i n t & g t ; 7 & l t ; / i n t & g t ; & l t ; / v a l u e & g t ; & l t ; / i t e m & g t ; & l t ; i t e m & g t ; & l t ; k e y & g t ; & l t ; s t r i n g & g t ; W o m e n  s   h e a l t h       w e l l n e s s & l t ; / s t r i n g & g t ; & l t ; / k e y & g t ; & l t ; v a l u e & g t ; & l t ; i n t & g t ; 8 & l t ; / i n t & g t ; & l t ; / v a l u e & g t ; & l t ; / i t e m & g t ; & l t ; i t e m & g t ; & l t ; k e y & g t ; & l t ; s t r i n g & g t ; D i a b e t e s & l t ; / s t r i n g & g t ; & l t ; / k e y & g t ; & l t ; v a l u e & g t ; & l t ; i n t & g t ; 9 & l t ; / i n t & g t ; & l t ; / v a l u e & g t ; & l t ; / i t e m & g t ; & l t ; i t e m & g t ; & l t ; k e y & g t ; & l t ; s t r i n g & g t ; M e n t a l   h e a l t h   d e p r e s s i o n   s u i c i d e & l t ; / s t r i n g & g t ; & l t ; / k e y & g t ; & l t ; v a l u e & g t ; & l t ; i n t & g t ; 1 0 & l t ; / i n t & g t ; & l t ; / v a l u e & g t ; & l t ; / i t e m & g t ; & l t ; i t e m & g t ; & l t ; k e y & g t ; & l t ; s t r i n g & g t ; D r u g s       a l c o h o l   a b u s e & l t ; / s t r i n g & g t ; & l t ; / k e y & g t ; & l t ; v a l u e & g t ; & l t ; i n t & g t ; 1 1 & l t ; / i n t & g t ; & l t ; / v a l u e & g t ; & l t ; / i t e m & g t ; & l t ; i t e m & g t ; & l t ; k e y & g t ; & l t ; s t r i n g & g t ; E n v i r o n m e n t a l   h a z a r d s & l t ; / s t r i n g & g t ; & l t ; / k e y & g t ; & l t ; v a l u e & g t ; & l t ; i n t & g t ; 1 2 & l t ; / i n t & g t ; & l t ; / v a l u e & g t ; & l t ; / i t e m & g t ; & l t ; i t e m & g t ; & l t ; k e y & g t ; & l t ; s t r i n g & g t ; O b e s i t y   w e i g h t   l o s s   i s s u e s & l t ; / s t r i n g & g t ; & l t ; / k e y & g t ; & l t ; v a l u e & g t ; & l t ; i n t & g t ; 1 3 & l t ; / i n t & g t ; & l t ; / v a l u e & g t ; & l t ; / i t e m & g t ; & l t ; i t e m & g t ; & l t ; k e y & g t ; & l t ; s t r i n g & g t ; C o l u m n 1 & l t ; / s t r i n g & g t ; & l t ; / k e y & g t ; & l t ; v a l u e & g t ; & l t ; i n t & g t ; 1 4 & l t ; / i n t & g t ; & l t ; / v a l u e & g t ; & l t ; / i t e m & g t ; & l t ; i t e m & g t ; & l t ; k e y & g t ; & l t ; s t r i n g & g t ; C o u n t   o f   S e l e c t i o n & l t ; / s t r i n g & g t ; & l t ; / k e y & g t ; & l t ; v a l u e & g t ; & l t ; i n t & g t ; 1 5 & l t ; / i n t & g t ; & l t ; / v a l u e & g t ; & l t ; / i t e m & g t ; & l t ; i t e m & g t ; & l t ; k e y & g t ; & l t ; s t r i n g & g t ; W e i g h t & l t ; / s t r i n g & g t ; & l t ; / k e y & g t ; & l t ; v a l u e & g t ; & l t ; i n t & g t ; 1 6 & l t ; / i n t & g t ; & l t ; / v a l u e & g t ; & l t ; / i t e m & g t ; & l t ; i t e m & g t ; & l t ; k e y & g t ; & l t ; s t r i n g & g t ; C o l u m n 2 & l t ; / s t r i n g & g t ; & l t ; / k e y & g t ; & l t ; v a l u e & g t ; & l t ; i n t & g t ; 1 7 & l t ; / i n t & g t ; & l t ; / v a l u e & g t ; & l t ; / i t e m & g t ; & l t ; i t e m & g t ; & l t ; k e y & g t ; & l t ; s t r i n g & g t ; A s t h m a   l u n g   d i s e a s e 3 & l t ; / s t r i n g & g t ; & l t ; / k e y & g t ; & l t ; v a l u e & g t ; & l t ; i n t & g t ; 1 8 & l t ; / i n t & g t ; & l t ; / v a l u e & g t ; & l t ; / i t e m & g t ; & l t ; i t e m & g t ; & l t ; k e y & g t ; & l t ; s t r i n g & g t ; C a n c e r 4 & l t ; / s t r i n g & g t ; & l t ; / k e y & g t ; & l t ; v a l u e & g t ; & l t ; i n t & g t ; 1 9 & l t ; / i n t & g t ; & l t ; / v a l u e & g t ; & l t ; / i t e m & g t ; & l t ; i t e m & g t ; & l t ; k e y & g t ; & l t ; s t r i n g & g t ; H e a r t   d i s e a s e       s t r o k e 5 & l t ; / s t r i n g & g t ; & l t ; / k e y & g t ; & l t ; v a l u e & g t ; & l t ; i n t & g t ; 2 0 & l t ; / i n t & g t ; & l t ; / v a l u e & g t ; & l t ; / i t e m & g t ; & l t ; i t e m & g t ; & l t ; k e y & g t ; & l t ; s t r i n g & g t ; S a f e t y 6 & l t ; / s t r i n g & g t ; & l t ; / k e y & g t ; & l t ; v a l u e & g t ; & l t ; i n t & g t ; 2 1 & l t ; / i n t & g t ; & l t ; / v a l u e & g t ; & l t ; / i t e m & g t ; & l t ; i t e m & g t ; & l t ; k e y & g t ; & l t ; s t r i n g & g t ; H I V   A I D S       S e x u a l l y   T r a n s m i t t e d   D i s e a s e s   ( S T D s ) 7 & l t ; / s t r i n g & g t ; & l t ; / k e y & g t ; & l t ; v a l u e & g t ; & l t ; i n t & g t ; 2 2 & l t ; / i n t & g t ; & l t ; / v a l u e & g t ; & l t ; / i t e m & g t ; & l t ; i t e m & g t ; & l t ; k e y & g t ; & l t ; s t r i n g & g t ; V a c c i n e   p r e v e n t a b l e   d i s e a s e s 8 & l t ; / s t r i n g & g t ; & l t ; / k e y & g t ; & l t ; v a l u e & g t ; & l t ; i n t & g t ; 2 3 & l t ; / i n t & g t ; & l t ; / v a l u e & g t ; & l t ; / i t e m & g t ; & l t ; i t e m & g t ; & l t ; k e y & g t ; & l t ; s t r i n g & g t ; C h i l d   h e a l t h       w e l l n e s s 9 & l t ; / s t r i n g & g t ; & l t ; / k e y & g t ; & l t ; v a l u e & g t ; & l t ; i n t & g t ; 2 4 & l t ; / i n t & g t ; & l t ; / v a l u e & g t ; & l t ; / i t e m & g t ; & l t ; i t e m & g t ; & l t ; k e y & g t ; & l t ; s t r i n g & g t ; W o m e n  s   h e a l t h       w e l l n e s s 1 0 & l t ; / s t r i n g & g t ; & l t ; / k e y & g t ; & l t ; v a l u e & g t ; & l t ; i n t & g t ; 2 5 & l t ; / i n t & g t ; & l t ; / v a l u e & g t ; & l t ; / i t e m & g t ; & l t ; i t e m & g t ; & l t ; k e y & g t ; & l t ; s t r i n g & g t ; D i a b e t e s 1 1 & l t ; / s t r i n g & g t ; & l t ; / k e y & g t ; & l t ; v a l u e & g t ; & l t ; i n t & g t ; 2 6 & l t ; / i n t & g t ; & l t ; / v a l u e & g t ; & l t ; / i t e m & g t ; & l t ; i t e m & g t ; & l t ; k e y & g t ; & l t ; s t r i n g & g t ; M e n t a l   h e a l t h   d e p r e s s i o n   s u i c i d e 1 2 & l t ; / s t r i n g & g t ; & l t ; / k e y & g t ; & l t ; v a l u e & g t ; & l t ; i n t & g t ; 2 7 & l t ; / i n t & g t ; & l t ; / v a l u e & g t ; & l t ; / i t e m & g t ; & l t ; i t e m & g t ; & l t ; k e y & g t ; & l t ; s t r i n g & g t ; D r u g s       a l c o h o l   a b u s e 1 3 & l t ; / s t r i n g & g t ; & l t ; / k e y & g t ; & l t ; v a l u e & g t ; & l t ; i n t & g t ; 2 8 & l t ; / i n t & g t ; & l t ; / v a l u e & g t ; & l t ; / i t e m & g t ; & l t ; i t e m & g t ; & l t ; k e y & g t ; & l t ; s t r i n g & g t ; E n v i r o n m e n t a l   h a z a r d s 1 4 & l t ; / s t r i n g & g t ; & l t ; / k e y & g t ; & l t ; v a l u e & g t ; & l t ; i n t & g t ; 2 9 & l t ; / i n t & g t ; & l t ; / v a l u e & g t ; & l t ; / i t e m & g t ; & l t ; i t e m & g t ; & l t ; k e y & g t ; & l t ; s t r i n g & g t ; O b e s i t y   w e i g h t   l o s s   i s s u e s 1 5 & l t ; / s t r i n g & g t ; & l t ; / k e y & g t ; & l t ; v a l u e & g t ; & l t ; i n t & g t ; 3 0 & l t ; / i n t & g t ; & l t ; / v a l u e & g t ; & l t ; / i t e m & g t ; & l t ; i t e m & g t ; & l t ; k e y & g t ; & l t ; s t r i n g & g t ; C o l u m n 3 & l t ; / s t r i n g & g t ; & l t ; / k e y & g t ; & l t ; v a l u e & g t ; & l t ; i n t & g t ; 3 1 & l t ; / i n t & g t ; & l t ; / v a l u e & g t ; & l t ; / i t e m & g t ; & l t ; i t e m & g t ; & l t ; k e y & g t ; & l t ; s t r i n g & g t ; C o l u m n 4 & l t ; / s t r i n g & g t ; & l t ; / k e y & g t ; & l t ; v a l u e & g t ; & l t ; i n t & g t ; 3 2 & l t ; / i n t & g t ; & l t ; / v a l u e & g t ; & l t ; / i t e m & g t ; & l t ; i t e m & g t ; & l t ; k e y & g t ; & l t ; s t r i n g & g t ; O b s e r v e d & l t ; / s t r i n g & g t ; & l t ; / k e y & g t ; & l t ; v a l u e & g t ; & l t ; i n t & g t ; 3 3 & l t ; / i n t & g t ; & l t ; / v a l u e & g t ; & l t ; / i t e m & g t ; & l t ; i t e m & g t ; & l t ; k e y & g t ; & l t ; s t r i n g & g t ; E x p e c t e d & l t ; / s t r i n g & g t ; & l t ; / k e y & g t ; & l t ; v a l u e & g t ; & l t ; i n t & g t ; 3 4 & l t ; / i n t & g t ; & l t ; / v a l u e & g t ; & l t ; / i t e m & g t ; & l t ; i t e m & g t ; & l t ; k e y & g t ; & l t ; s t r i n g & g t ; C o l u m n 1 8 & l t ; / s t r i n g & g t ; & l t ; / k e y & g t ; & l t ; v a l u e & g t ; & l t ; i n t & g t ; 3 5 & l t ; / i n t & g t ; & l t ; / v a l u e & g t ; & l t ; / i t e m & g t ; & l t ; i t e m & g t ; & l t ; k e y & g t ; & l t ; s t r i n g & g t ; C o l u m n 5 & l t ; / s t r i n g & g t ; & l t ; / k e y & g t ; & l t ; v a l u e & g t ; & l t ; i n t & g t ; 3 6 & l t ; / i n t & g t ; & l t ; / v a l u e & g t ; & l t ; / i t e m & g t ; & l t ; i t e m & g t ; & l t ; k e y & g t ; & l t ; s t r i n g & g t ; I   i d e n t i f y   a s & l t ; / s t r i n g & g t ; & l t ; / k e y & g t ; & l t ; v a l u e & g t ; & l t ; i n t & g t ; 3 7 & l t ; / i n t & g t ; & l t ; / v a l u e & g t ; & l t ; / i t e m & g t ; & l t ; i t e m & g t ; & l t ; k e y & g t ; & l t ; s t r i n g & g t ; W h a t   i s   y o u r   a g e & l t ; / s t r i n g & g t ; & l t ; / k e y & g t ; & l t ; v a l u e & g t ; & l t ; i n t & g t ; 3 8 & l t ; / i n t & g t ; & l t ; / v a l u e & g t ; & l t ; / i t e m & g t ; & l t ; i t e m & g t ; & l t ; k e y & g t ; & l t ; s t r i n g & g t ; C o u n t y   w h e r e   y o u   l i v e & l t ; / s t r i n g & g t ; & l t ; / k e y & g t ; & l t ; v a l u e & g t ; & l t ; i n t & g t ; 3 9 & l t ; / i n t & g t ; & l t ; / v a l u e & g t ; & l t ; / i t e m & g t ; & l t ; i t e m & g t ; & l t ; k e y & g t ; & l t ; s t r i n g & g t ; T o w n   a n d   Z I P   c o d e   w h e r e   y o u   l i v e & l t ; / s t r i n g & g t ; & l t ; / k e y & g t ; & l t ; v a l u e & g t ; & l t ; i n t & g t ; 4 0 & l t ; / i n t & g t ; & l t ; / v a l u e & g t ; & l t ; / i t e m & g t ; & l t ; i t e m & g t ; & l t ; k e y & g t ; & l t ; s t r i n g & g t ; W h a t   r a c e   d o   y o u   c o n s i d e r   y o u r s e l f & l t ; / s t r i n g & g t ; & l t ; / k e y & g t ; & l t ; v a l u e & g t ; & l t ; i n t & g t ; 4 1 & l t ; / i n t & g t ; & l t ; / v a l u e & g t ; & l t ; / i t e m & g t ; & l t ; i t e m & g t ; & l t ; k e y & g t ; & l t ; s t r i n g & g t ; A r e   y o u   H i s p a n i c   o r   L a t i n o & l t ; / s t r i n g & g t ; & l t ; / k e y & g t ; & l t ; v a l u e & g t ; & l t ; i n t & g t ; 4 2 & l t ; / i n t & g t ; & l t ; / v a l u e & g t ; & l t ; / i t e m & g t ; & l t ; i t e m & g t ; & l t ; k e y & g t ; & l t ; s t r i n g & g t ; W h a t   l a n g u a g e   d o   y o u   s p e a k   w h e n   y o u   a r e   a t   h o m e   ( s e l e c t   a l l   t h a t   a p p l y ) & l t ; / s t r i n g & g t ; & l t ; / k e y & g t ; & l t ; v a l u e & g t ; & l t ; i n t & g t ; 4 3 & l t ; / i n t & g t ; & l t ; / v a l u e & g t ; & l t ; / i t e m & g t ; & l t ; i t e m & g t ; & l t ; k e y & g t ; & l t ; s t r i n g & g t ; W h a t   i s   y o u r   a n n u a l   h o u s e h o l d   i n c o m e   f r o m   a l l   s o u r c e s & l t ; / s t r i n g & g t ; & l t ; / k e y & g t ; & l t ; v a l u e & g t ; & l t ; i n t & g t ; 4 4 & l t ; / i n t & g t ; & l t ; / v a l u e & g t ; & l t ; / i t e m & g t ; & l t ; i t e m & g t ; & l t ; k e y & g t ; & l t ; s t r i n g & g t ; W h a t   i s   y o u r   h i g h e s t   l e v e l   o f   e d u c a t i o n & l t ; / s t r i n g & g t ; & l t ; / k e y & g t ; & l t ; v a l u e & g t ; & l t ; i n t & g t ; 4 5 & l t ; / i n t & g t ; & l t ; / v a l u e & g t ; & l t ; / i t e m & g t ; & l t ; i t e m & g t ; & l t ; k e y & g t ; & l t ; s t r i n g & g t ; W h a t   i s   y o u r   c u r r e n t   e m p l o y m e n t   s t a t u s & l t ; / s t r i n g & g t ; & l t ; / k e y & g t ; & l t ; v a l u e & g t ; & l t ; i n t & g t ; 4 6 & l t ; / i n t & g t ; & l t ; / v a l u e & g t ; & l t ; / i t e m & g t ; & l t ; i t e m & g t ; & l t ; k e y & g t ; & l t ; s t r i n g & g t ; D o   y o u   c u r r e n t l y   h a v e   h e a l t h   i n s u r a n c e & l t ; / s t r i n g & g t ; & l t ; / k e y & g t ; & l t ; v a l u e & g t ; & l t ; i n t & g t ; 4 7 & l t ; / i n t & g t ; & l t ; / v a l u e & g t ; & l t ; / i t e m & g t ; & l t ; i t e m & g t ; & l t ; k e y & g t ; & l t ; s t r i n g & g t ; D o   y o u   h a v e   a   s m a r t   p h o n e & l t ; / s t r i n g & g t ; & l t ; / k e y & g t ; & l t ; v a l u e & g t ; & l t ; i n t & g t ; 4 8 & l t ; / i n t & g t ; & l t ; / v a l u e & g t ; & l t ; / i t e m & g t ; & l t ; / C o l u m n D i s p l a y I n d e x & g t ; & l t ; C o l u m n F r o z e n   / & g t ; & l t ; C o l u m n C h e c k e d   / & g t ; & l t ; C o l u m n F i l t e r   / & g t ; & l t ; S e l e c t i o n F i l t e r   / & g t ; & l t ; F i l t e r P a r a m e t e r s   / & g t ; & l t ; I s S o r t D e s c e n d i n g & g t ; f a l s e & l t ; / I s S o r t D e s c e n d i n g & g t ; & l t ; / T a b l e W i d g e t G r i d S e r i a l i z a t i o n & g t ; < / C u s t o m C o n t e n t > < / G e m i n i > 
</file>

<file path=customXml/item39.xml>��< ? x m l   v e r s i o n = " 1 . 0 "   e n c o d i n g = " U T F - 1 6 " ? > < G e m i n i   x m l n s = " h t t p : / / g e m i n i / p i v o t c u s t o m i z a t i o n / T a b l e X M L _ T a b l e 1 0 " > < C u s t o m C o n t e n t > & l t ; T a b l e W i d g e t G r i d S e r i a l i z a t i o n   x m l n s : x s d = " h t t p : / / w w w . w 3 . o r g / 2 0 0 1 / X M L S c h e m a "   x m l n s : x s i = " h t t p : / / w w w . w 3 . o r g / 2 0 0 1 / X M L S c h e m a - i n s t a n c e " & g t ; & l t ; C o l u m n S u g g e s t e d T y p e & g t ; & l t ; i t e m & g t ; & l t ; k e y & g t ; & l t ; s t r i n g & g t ; R e s p o n d e n t I D & l t ; / s t r i n g & g t ; & l t ; / k e y & g t ; & l t ; v a l u e & g t ; & l t ; s t r i n g & g t ; B i g I n t & l t ; / s t r i n g & g t ; & l t ; / v a l u e & g t ; & l t ; / i t e m & g t ; & l t ; i t e m & g t ; & l t ; k e y & g t ; & l t ; s t r i n g & g t ; B l o o d   p r e s s u r e & l t ; / s t r i n g & g t ; & l t ; / k e y & g t ; & l t ; v a l u e & g t ; & l t ; s t r i n g & g t ; W C h a r & l t ; / s t r i n g & g t ; & l t ; / v a l u e & g t ; & l t ; / i t e m & g t ; & l t ; i t e m & g t ; & l t ; k e y & g t ; & l t ; s t r i n g & g t ; E a t i n g   d i s o r d e r s & l t ; / s t r i n g & g t ; & l t ; / k e y & g t ; & l t ; v a l u e & g t ; & l t ; s t r i n g & g t ; W C h a r & l t ; / s t r i n g & g t ; & l t ; / v a l u e & g t ; & l t ; / i t e m & g t ; & l t ; i t e m & g t ; & l t ; k e y & g t ; & l t ; s t r i n g & g t ; M e n t a l   h e a l t h   d e p r e s s i o n & l t ; / s t r i n g & g t ; & l t ; / k e y & g t ; & l t ; v a l u e & g t ; & l t ; s t r i n g & g t ; W C h a r & l t ; / s t r i n g & g t ; & l t ; / v a l u e & g t ; & l t ; / i t e m & g t ; & l t ; i t e m & g t ; & l t ; k e y & g t ; & l t ; s t r i n g & g t ; C a n c e r & l t ; / s t r i n g & g t ; & l t ; / k e y & g t ; & l t ; v a l u e & g t ; & l t ; s t r i n g & g t ; W C h a r & l t ; / s t r i n g & g t ; & l t ; / v a l u e & g t ; & l t ; / i t e m & g t ; & l t ; i t e m & g t ; & l t ; k e y & g t ; & l t ; s t r i n g & g t ; E m e r g e n c y   p r e p a r e d n e s s & l t ; / s t r i n g & g t ; & l t ; / k e y & g t ; & l t ; v a l u e & g t ; & l t ; s t r i n g & g t ; W C h a r & l t ; / s t r i n g & g t ; & l t ; / v a l u e & g t ; & l t ; / i t e m & g t ; & l t ; i t e m & g t ; & l t ; k e y & g t ; & l t ; s t r i n g & g t ; N u t r i t i o n & l t ; / s t r i n g & g t ; & l t ; / k e y & g t ; & l t ; v a l u e & g t ; & l t ; s t r i n g & g t ; W C h a r & l t ; / s t r i n g & g t ; & l t ; / v a l u e & g t ; & l t ; / i t e m & g t ; & l t ; i t e m & g t ; & l t ; k e y & g t ; & l t ; s t r i n g & g t ; C h o l e s t e r o l & l t ; / s t r i n g & g t ; & l t ; / k e y & g t ; & l t ; v a l u e & g t ; & l t ; s t r i n g & g t ; W C h a r & l t ; / s t r i n g & g t ; & l t ; / v a l u e & g t ; & l t ; / i t e m & g t ; & l t ; i t e m & g t ; & l t ; k e y & g t ; & l t ; s t r i n g & g t ; E x e r c i s e   p h y s i c a l   a c t i v i t y & l t ; / s t r i n g & g t ; & l t ; / k e y & g t ; & l t ; v a l u e & g t ; & l t ; s t r i n g & g t ; W C h a r & l t ; / s t r i n g & g t ; & l t ; / v a l u e & g t ; & l t ; / i t e m & g t ; & l t ; i t e m & g t ; & l t ; k e y & g t ; & l t ; s t r i n g & g t ; P r e n a t a l   c a r e & l t ; / s t r i n g & g t ; & l t ; / k e y & g t ; & l t ; v a l u e & g t ; & l t ; s t r i n g & g t ; W C h a r & l t ; / s t r i n g & g t ; & l t ; / v a l u e & g t ; & l t ; / i t e m & g t ; & l t ; i t e m & g t ; & l t ; k e y & g t ; & l t ; s t r i n g & g t ; D e n t a l   s c r e e n i n g s & l t ; / s t r i n g & g t ; & l t ; / k e y & g t ; & l t ; v a l u e & g t ; & l t ; s t r i n g & g t ; W C h a r & l t ; / s t r i n g & g t ; & l t ; / v a l u e & g t ; & l t ; / i t e m & g t ; & l t ; i t e m & g t ; & l t ; k e y & g t ; & l t ; s t r i n g & g t ; H e a r t   d i s e a s e & l t ; / s t r i n g & g t ; & l t ; / k e y & g t ; & l t ; v a l u e & g t ; & l t ; s t r i n g & g t ; W C h a r & l t ; / s t r i n g & g t ; & l t ; / v a l u e & g t ; & l t ; / i t e m & g t ; & l t ; i t e m & g t ; & l t ; k e y & g t ; & l t ; s t r i n g & g t ; S u i c i d e   p r e v e n t i o n & l t ; / s t r i n g & g t ; & l t ; / k e y & g t ; & l t ; v a l u e & g t ; & l t ; s t r i n g & g t ; W C h a r & l t ; / s t r i n g & g t ; & l t ; / v a l u e & g t ; & l t ; / i t e m & g t ; & l t ; i t e m & g t ; & l t ; k e y & g t ; & l t ; s t r i n g & g t ; D i a b e t e s & l t ; / s t r i n g & g t ; & l t ; / k e y & g t ; & l t ; v a l u e & g t ; & l t ; s t r i n g & g t ; W C h a r & l t ; / s t r i n g & g t ; & l t ; / v a l u e & g t ; & l t ; / i t e m & g t ; & l t ; i t e m & g t ; & l t ; k e y & g t ; & l t ; s t r i n g & g t ; H I V   A I D S       S e x u a l l y   T r a n s m i t t e d   D i s e a s e s   ( S T D s ) & l t ; / s t r i n g & g t ; & l t ; / k e y & g t ; & l t ; v a l u e & g t ; & l t ; s t r i n g & g t ; W C h a r & l t ; / s t r i n g & g t ; & l t ; / v a l u e & g t ; & l t ; / i t e m & g t ; & l t ; i t e m & g t ; & l t ; k e y & g t ; & l t ; s t r i n g & g t ; V a c c i n a t i o n   i m m u n i z a t i o n s & l t ; / s t r i n g & g t ; & l t ; / k e y & g t ; & l t ; v a l u e & g t ; & l t ; s t r i n g & g t ; W C h a r & l t ; / s t r i n g & g t ; & l t ; / v a l u e & g t ; & l t ; / i t e m & g t ; & l t ; i t e m & g t ; & l t ; k e y & g t ; & l t ; s t r i n g & g t ; D i s e a s e   o u t b r e a k   i n f o r m a t i o n & l t ; / s t r i n g & g t ; & l t ; / k e y & g t ; & l t ; v a l u e & g t ; & l t ; s t r i n g & g t ; W C h a r & l t ; / s t r i n g & g t ; & l t ; / v a l u e & g t ; & l t ; / i t e m & g t ; & l t ; i t e m & g t ; & l t ; k e y & g t ; & l t ; s t r i n g & g t ; I m p o r t a n c e   o f   r o u t i n e   w e l l   c h e c k u p s & l t ; / s t r i n g & g t ; & l t ; / k e y & g t ; & l t ; v a l u e & g t ; & l t ; s t r i n g & g t ; W C h a r & l t ; / s t r i n g & g t ; & l t ; / v a l u e & g t ; & l t ; / i t e m & g t ; & l t ; i t e m & g t ; & l t ; k e y & g t ; & l t ; s t r i n g & g t ; D r u g   a n d   a l c o h o l & 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B l o o d   p r e s s u r e 5 & l t ; / s t r i n g & g t ; & l t ; / k e y & g t ; & l t ; v a l u e & g t ; & l t ; s t r i n g & g t ; D o u b l e & l t ; / s t r i n g & g t ; & l t ; / v a l u e & g t ; & l t ; / i t e m & g t ; & l t ; i t e m & g t ; & l t ; k e y & g t ; & l t ; s t r i n g & g t ; E a t i n g   d i s o r d e r s 6 & l t ; / s t r i n g & g t ; & l t ; / k e y & g t ; & l t ; v a l u e & g t ; & l t ; s t r i n g & g t ; B i g I n t & l t ; / s t r i n g & g t ; & l t ; / v a l u e & g t ; & l t ; / i t e m & g t ; & l t ; i t e m & g t ; & l t ; k e y & g t ; & l t ; s t r i n g & g t ; M e n t a l   h e a l t h   d e p r e s s i o n 7 & l t ; / s t r i n g & g t ; & l t ; / k e y & g t ; & l t ; v a l u e & g t ; & l t ; s t r i n g & g t ; B i g I n t & l t ; / s t r i n g & g t ; & l t ; / v a l u e & g t ; & l t ; / i t e m & g t ; & l t ; i t e m & g t ; & l t ; k e y & g t ; & l t ; s t r i n g & g t ; C a n c e r 8 & l t ; / s t r i n g & g t ; & l t ; / k e y & g t ; & l t ; v a l u e & g t ; & l t ; s t r i n g & g t ; D o u b l e & l t ; / s t r i n g & g t ; & l t ; / v a l u e & g t ; & l t ; / i t e m & g t ; & l t ; i t e m & g t ; & l t ; k e y & g t ; & l t ; s t r i n g & g t ; E m e r g e n c y   p r e p a r e d n e s s 9 & l t ; / s t r i n g & g t ; & l t ; / k e y & g t ; & l t ; v a l u e & g t ; & l t ; s t r i n g & g t ; B i g I n t & l t ; / s t r i n g & g t ; & l t ; / v a l u e & g t ; & l t ; / i t e m & g t ; & l t ; i t e m & g t ; & l t ; k e y & g t ; & l t ; s t r i n g & g t ; N u t r i t i o n 1 0 & l t ; / s t r i n g & g t ; & l t ; / k e y & g t ; & l t ; v a l u e & g t ; & l t ; s t r i n g & g t ; D o u b l e & l t ; / s t r i n g & g t ; & l t ; / v a l u e & g t ; & l t ; / i t e m & g t ; & l t ; i t e m & g t ; & l t ; k e y & g t ; & l t ; s t r i n g & g t ; C h o l e s t e r o l 1 1 & l t ; / s t r i n g & g t ; & l t ; / k e y & g t ; & l t ; v a l u e & g t ; & l t ; s t r i n g & g t ; D o u b l e & l t ; / s t r i n g & g t ; & l t ; / v a l u e & g t ; & l t ; / i t e m & g t ; & l t ; i t e m & g t ; & l t ; k e y & g t ; & l t ; s t r i n g & g t ; E x e r c i s e   p h y s i c a l   a c t i v i t y 1 2 & l t ; / s t r i n g & g t ; & l t ; / k e y & g t ; & l t ; v a l u e & g t ; & l t ; s t r i n g & g t ; B i g I n t & l t ; / s t r i n g & g t ; & l t ; / v a l u e & g t ; & l t ; / i t e m & g t ; & l t ; i t e m & g t ; & l t ; k e y & g t ; & l t ; s t r i n g & g t ; P r e n a t a l   c a r e 1 3 & l t ; / s t r i n g & g t ; & l t ; / k e y & g t ; & l t ; v a l u e & g t ; & l t ; s t r i n g & g t ; B i g I n t & l t ; / s t r i n g & g t ; & l t ; / v a l u e & g t ; & l t ; / i t e m & g t ; & l t ; i t e m & g t ; & l t ; k e y & g t ; & l t ; s t r i n g & g t ; D e n t a l   s c r e e n i n g s 1 4 & l t ; / s t r i n g & g t ; & l t ; / k e y & g t ; & l t ; v a l u e & g t ; & l t ; s t r i n g & g t ; B i g I n t & l t ; / s t r i n g & g t ; & l t ; / v a l u e & g t ; & l t ; / i t e m & g t ; & l t ; i t e m & g t ; & l t ; k e y & g t ; & l t ; s t r i n g & g t ; H e a r t   d i s e a s e 1 5 & l t ; / s t r i n g & g t ; & l t ; / k e y & g t ; & l t ; v a l u e & g t ; & l t ; s t r i n g & g t ; B i g I n t & l t ; / s t r i n g & g t ; & l t ; / v a l u e & g t ; & l t ; / i t e m & g t ; & l t ; i t e m & g t ; & l t ; k e y & g t ; & l t ; s t r i n g & g t ; S u i c i d e   p r e v e n t i o n 1 6 & l t ; / s t r i n g & g t ; & l t ; / k e y & g t ; & l t ; v a l u e & g t ; & l t ; s t r i n g & g t ; B i g I n t & l t ; / s t r i n g & g t ; & l t ; / v a l u e & g t ; & l t ; / i t e m & g t ; & l t ; i t e m & g t ; & l t ; k e y & g t ; & l t ; s t r i n g & g t ; D i a b e t e s 1 7 & l t ; / s t r i n g & g t ; & l t ; / k e y & g t ; & l t ; v a l u e & g t ; & l t ; s t r i n g & g t ; D o u b l e & l t ; / s t r i n g & g t ; & l t ; / v a l u e & g t ; & l t ; / i t e m & g t ; & l t ; i t e m & g t ; & l t ; k e y & g t ; & l t ; s t r i n g & g t ; H I V   A I D S       S e x u a l l y   T r a n s m i t t e d   D i s e a s e s   ( S T D s ) 1 8 & l t ; / s t r i n g & g t ; & l t ; / k e y & g t ; & l t ; v a l u e & g t ; & l t ; s t r i n g & g t ; B i g I n t & l t ; / s t r i n g & g t ; & l t ; / v a l u e & g t ; & l t ; / i t e m & g t ; & l t ; i t e m & g t ; & l t ; k e y & g t ; & l t ; s t r i n g & g t ; V a c c i n a t i o n   i m m u n i z a t i o n s 1 9 & l t ; / s t r i n g & g t ; & l t ; / k e y & g t ; & l t ; v a l u e & g t ; & l t ; s t r i n g & g t ; B i g I n t & l t ; / s t r i n g & g t ; & l t ; / v a l u e & g t ; & l t ; / i t e m & g t ; & l t ; i t e m & g t ; & l t ; k e y & g t ; & l t ; s t r i n g & g t ; D i s e a s e   o u t b r e a k   i n f o r m a t i o n 2 0 & l t ; / s t r i n g & g t ; & l t ; / k e y & g t ; & l t ; v a l u e & g t ; & l t ; s t r i n g & g t ; B i g I n t & l t ; / s t r i n g & g t ; & l t ; / v a l u e & g t ; & l t ; / i t e m & g t ; & l t ; i t e m & g t ; & l t ; k e y & g t ; & l t ; s t r i n g & g t ; I m p o r t a n c e   o f   r o u t i n e   w e l l   c h e c k u p s 2 1 & l t ; / s t r i n g & g t ; & l t ; / k e y & g t ; & l t ; v a l u e & g t ; & l t ; s t r i n g & g t ; B i g I n t & l t ; / s t r i n g & g t ; & l t ; / v a l u e & g t ; & l t ; / i t e m & g t ; & l t ; i t e m & g t ; & l t ; k e y & g t ; & l t ; s t r i n g & g t ; D r u g   a n d   a l c o h o l 2 2 & 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2 2 & l t ; / s t r i n g & g t ; & l t ; / k e y & g t ; & l t ; v a l u e & g t ; & l t ; s t r i n g & g t ; W C h a r & l t ; / s t r i n g & g t ; & l t ; / v a l u e & g t ; & l t ; / i t e m & g t ; & l t ; i t e m & g t ; & l t ; k e y & g t ; & l t ; s t r i n g & g t ; C o l u m n 5 & 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B l o o d   p r e s s u r e & l t ; / s t r i n g & g t ; & l t ; / k e y & g t ; & l t ; v a l u e & g t ; & l t ; i n t & g t ; 1 3 4 & l t ; / i n t & g t ; & l t ; / v a l u e & g t ; & l t ; / i t e m & g t ; & l t ; i t e m & g t ; & l t ; k e y & g t ; & l t ; s t r i n g & g t ; E a t i n g   d i s o r d e r s & l t ; / s t r i n g & g t ; & l t ; / k e y & g t ; & l t ; v a l u e & g t ; & l t ; i n t & g t ; 1 3 9 & l t ; / i n t & g t ; & l t ; / v a l u e & g t ; & l t ; / i t e m & g t ; & l t ; i t e m & g t ; & l t ; k e y & g t ; & l t ; s t r i n g & g t ; M e n t a l   h e a l t h   d e p r e s s i o n & l t ; / s t r i n g & g t ; & l t ; / k e y & g t ; & l t ; v a l u e & g t ; & l t ; i n t & g t ; 2 0 0 & l t ; / i n t & g t ; & l t ; / v a l u e & g t ; & l t ; / i t e m & g t ; & l t ; i t e m & g t ; & l t ; k e y & g t ; & l t ; s t r i n g & g t ; C a n c e r & l t ; / s t r i n g & g t ; & l t ; / k e y & g t ; & l t ; v a l u e & g t ; & l t ; i n t & g t ; 8 3 & l t ; / i n t & g t ; & l t ; / v a l u e & g t ; & l t ; / i t e m & g t ; & l t ; i t e m & g t ; & l t ; k e y & g t ; & l t ; s t r i n g & g t ; E m e r g e n c y   p r e p a r e d n e s s & l t ; / s t r i n g & g t ; & l t ; / k e y & g t ; & l t ; v a l u e & g t ; & l t ; i n t & g t ; 1 9 7 & l t ; / i n t & g t ; & l t ; / v a l u e & g t ; & l t ; / i t e m & g t ; & l t ; i t e m & g t ; & l t ; k e y & g t ; & l t ; s t r i n g & g t ; N u t r i t i o n & l t ; / s t r i n g & g t ; & l t ; / k e y & g t ; & l t ; v a l u e & g t ; & l t ; i n t & g t ; 9 7 & l t ; / i n t & g t ; & l t ; / v a l u e & g t ; & l t ; / i t e m & g t ; & l t ; i t e m & g t ; & l t ; k e y & g t ; & l t ; s t r i n g & g t ; C h o l e s t e r o l & l t ; / s t r i n g & g t ; & l t ; / k e y & g t ; & l t ; v a l u e & g t ; & l t ; i n t & g t ; 1 1 3 & l t ; / i n t & g t ; & l t ; / v a l u e & g t ; & l t ; / i t e m & g t ; & l t ; i t e m & g t ; & l t ; k e y & g t ; & l t ; s t r i n g & g t ; E x e r c i s e   p h y s i c a l   a c t i v i t y & l t ; / s t r i n g & g t ; & l t ; / k e y & g t ; & l t ; v a l u e & g t ; & l t ; i n t & g t ; 1 9 2 & l t ; / i n t & g t ; & l t ; / v a l u e & g t ; & l t ; / i t e m & g t ; & l t ; i t e m & g t ; & l t ; k e y & g t ; & l t ; s t r i n g & g t ; P r e n a t a l   c a r e & l t ; / s t r i n g & g t ; & l t ; / k e y & g t ; & l t ; v a l u e & g t ; & l t ; i n t & g t ; 1 2 2 & l t ; / i n t & g t ; & l t ; / v a l u e & g t ; & l t ; / i t e m & g t ; & l t ; i t e m & g t ; & l t ; k e y & g t ; & l t ; s t r i n g & g t ; D e n t a l   s c r e e n i n g s & l t ; / s t r i n g & g t ; & l t ; / k e y & g t ; & l t ; v a l u e & g t ; & l t ; i n t & g t ; 1 5 1 & l t ; / i n t & g t ; & l t ; / v a l u e & g t ; & l t ; / i t e m & g t ; & l t ; i t e m & g t ; & l t ; k e y & g t ; & l t ; s t r i n g & g t ; H e a r t   d i s e a s e & l t ; / s t r i n g & g t ; & l t ; / k e y & g t ; & l t ; v a l u e & g t ; & l t ; i n t & g t ; 1 2 5 & l t ; / i n t & g t ; & l t ; / v a l u e & g t ; & l t ; / i t e m & g t ; & l t ; i t e m & g t ; & l t ; k e y & g t ; & l t ; s t r i n g & g t ; S u i c i d e   p r e v e n t i o n & l t ; / s t r i n g & g t ; & l t ; / k e y & g t ; & l t ; v a l u e & g t ; & l t ; i n t & g t ; 1 5 7 & l t ; / i n t & g t ; & l t ; / v a l u e & g t ; & l t ; / i t e m & g t ; & l t ; i t e m & g t ; & l t ; k e y & g t ; & l t ; s t r i n g & g t ; D i a b e t e s & l t ; / s t r i n g & g t ; & l t ; / k e y & g t ; & l t ; v a l u e & g t ; & l t ; i n t & g t ; 9 6 & l t ; / i n t & g t ; & l t ; / v a l u e & g t ; & l t ; / i t e m & g t ; & l t ; i t e m & g t ; & l t ; k e y & g t ; & l t ; s t r i n g & g t ; H I V   A I D S       S e x u a l l y   T r a n s m i t t e d   D i s e a s e s   ( S T D s ) & l t ; / s t r i n g & g t ; & l t ; / k e y & g t ; & l t ; v a l u e & g t ; & l t ; i n t & g t ; 3 3 2 & l t ; / i n t & g t ; & l t ; / v a l u e & g t ; & l t ; / i t e m & g t ; & l t ; i t e m & g t ; & l t ; k e y & g t ; & l t ; s t r i n g & g t ; V a c c i n a t i o n   i m m u n i z a t i o n s & l t ; / s t r i n g & g t ; & l t ; / k e y & g t ; & l t ; v a l u e & g t ; & l t ; i n t & g t ; 2 0 5 & l t ; / i n t & g t ; & l t ; / v a l u e & g t ; & l t ; / i t e m & g t ; & l t ; i t e m & g t ; & l t ; k e y & g t ; & l t ; s t r i n g & g t ; D i s e a s e   o u t b r e a k   i n f o r m a t i o n & l t ; / s t r i n g & g t ; & l t ; / k e y & g t ; & l t ; v a l u e & g t ; & l t ; i n t & g t ; 2 2 4 & l t ; / i n t & g t ; & l t ; / v a l u e & g t ; & l t ; / i t e m & g t ; & l t ; i t e m & g t ; & l t ; k e y & g t ; & l t ; s t r i n g & g t ; I m p o r t a n c e   o f   r o u t i n e   w e l l   c h e c k u p s & l t ; / s t r i n g & g t ; & l t ; / k e y & g t ; & l t ; v a l u e & g t ; & l t ; i n t & g t ; 2 6 6 & l t ; / i n t & g t ; & l t ; / v a l u e & g t ; & l t ; / i t e m & g t ; & l t ; i t e m & g t ; & l t ; k e y & g t ; & l t ; s t r i n g & g t ; D r u g   a n d   a l c o h o l & l t ; / s t r i n g & g t ; & l t ; / k e y & g t ; & l t ; v a l u e & g t ; & l t ; i n t & g t ; 1 4 4 & 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B l o o d   p r e s s u r e 5 & l t ; / s t r i n g & g t ; & l t ; / k e y & g t ; & l t ; v a l u e & g t ; & l t ; i n t & g t ; 1 4 1 & l t ; / i n t & g t ; & l t ; / v a l u e & g t ; & l t ; / i t e m & g t ; & l t ; i t e m & g t ; & l t ; k e y & g t ; & l t ; s t r i n g & g t ; E a t i n g   d i s o r d e r s 6 & l t ; / s t r i n g & g t ; & l t ; / k e y & g t ; & l t ; v a l u e & g t ; & l t ; i n t & g t ; 1 4 6 & l t ; / i n t & g t ; & l t ; / v a l u e & g t ; & l t ; / i t e m & g t ; & l t ; i t e m & g t ; & l t ; k e y & g t ; & l t ; s t r i n g & g t ; M e n t a l   h e a l t h   d e p r e s s i o n 7 & l t ; / s t r i n g & g t ; & l t ; / k e y & g t ; & l t ; v a l u e & g t ; & l t ; i n t & g t ; 2 0 7 & l t ; / i n t & g t ; & l t ; / v a l u e & g t ; & l t ; / i t e m & g t ; & l t ; i t e m & g t ; & l t ; k e y & g t ; & l t ; s t r i n g & g t ; C a n c e r 8 & l t ; / s t r i n g & g t ; & l t ; / k e y & g t ; & l t ; v a l u e & g t ; & l t ; i n t & g t ; 9 0 & l t ; / i n t & g t ; & l t ; / v a l u e & g t ; & l t ; / i t e m & g t ; & l t ; i t e m & g t ; & l t ; k e y & g t ; & l t ; s t r i n g & g t ; E m e r g e n c y   p r e p a r e d n e s s 9 & l t ; / s t r i n g & g t ; & l t ; / k e y & g t ; & l t ; v a l u e & g t ; & l t ; i n t & g t ; 2 0 4 & l t ; / i n t & g t ; & l t ; / v a l u e & g t ; & l t ; / i t e m & g t ; & l t ; i t e m & g t ; & l t ; k e y & g t ; & l t ; s t r i n g & g t ; N u t r i t i o n 1 0 & l t ; / s t r i n g & g t ; & l t ; / k e y & g t ; & l t ; v a l u e & g t ; & l t ; i n t & g t ; 1 1 1 & l t ; / i n t & g t ; & l t ; / v a l u e & g t ; & l t ; / i t e m & g t ; & l t ; i t e m & g t ; & l t ; k e y & g t ; & l t ; s t r i n g & g t ; C h o l e s t e r o l 1 1 & l t ; / s t r i n g & g t ; & l t ; / k e y & g t ; & l t ; v a l u e & g t ; & l t ; i n t & g t ; 1 2 7 & l t ; / i n t & g t ; & l t ; / v a l u e & g t ; & l t ; / i t e m & g t ; & l t ; i t e m & g t ; & l t ; k e y & g t ; & l t ; s t r i n g & g t ; E x e r c i s e   p h y s i c a l   a c t i v i t y 1 2 & l t ; / s t r i n g & g t ; & l t ; / k e y & g t ; & l t ; v a l u e & g t ; & l t ; i n t & g t ; 2 0 6 & l t ; / i n t & g t ; & l t ; / v a l u e & g t ; & l t ; / i t e m & g t ; & l t ; i t e m & g t ; & l t ; k e y & g t ; & l t ; s t r i n g & g t ; P r e n a t a l   c a r e 1 3 & l t ; / s t r i n g & g t ; & l t ; / k e y & g t ; & l t ; v a l u e & g t ; & l t ; i n t & g t ; 1 3 6 & l t ; / i n t & g t ; & l t ; / v a l u e & g t ; & l t ; / i t e m & g t ; & l t ; i t e m & g t ; & l t ; k e y & g t ; & l t ; s t r i n g & g t ; D e n t a l   s c r e e n i n g s 1 4 & l t ; / s t r i n g & g t ; & l t ; / k e y & g t ; & l t ; v a l u e & g t ; & l t ; i n t & g t ; 1 6 5 & l t ; / i n t & g t ; & l t ; / v a l u e & g t ; & l t ; / i t e m & g t ; & l t ; i t e m & g t ; & l t ; k e y & g t ; & l t ; s t r i n g & g t ; H e a r t   d i s e a s e 1 5 & l t ; / s t r i n g & g t ; & l t ; / k e y & g t ; & l t ; v a l u e & g t ; & l t ; i n t & g t ; 1 3 9 & l t ; / i n t & g t ; & l t ; / v a l u e & g t ; & l t ; / i t e m & g t ; & l t ; i t e m & g t ; & l t ; k e y & g t ; & l t ; s t r i n g & g t ; S u i c i d e   p r e v e n t i o n 1 6 & l t ; / s t r i n g & g t ; & l t ; / k e y & g t ; & l t ; v a l u e & g t ; & l t ; i n t & g t ; 1 7 1 & l t ; / i n t & g t ; & l t ; / v a l u e & g t ; & l t ; / i t e m & g t ; & l t ; i t e m & g t ; & l t ; k e y & g t ; & l t ; s t r i n g & g t ; D i a b e t e s 1 7 & l t ; / s t r i n g & g t ; & l t ; / k e y & g t ; & l t ; v a l u e & g t ; & l t ; i n t & g t ; 1 1 0 & l t ; / i n t & g t ; & l t ; / v a l u e & g t ; & l t ; / i t e m & g t ; & l t ; i t e m & g t ; & l t ; k e y & g t ; & l t ; s t r i n g & g t ; H I V   A I D S       S e x u a l l y   T r a n s m i t t e d   D i s e a s e s   ( S T D s ) 1 8 & l t ; / s t r i n g & g t ; & l t ; / k e y & g t ; & l t ; v a l u e & g t ; & l t ; i n t & g t ; 3 4 6 & l t ; / i n t & g t ; & l t ; / v a l u e & g t ; & l t ; / i t e m & g t ; & l t ; i t e m & g t ; & l t ; k e y & g t ; & l t ; s t r i n g & g t ; V a c c i n a t i o n   i m m u n i z a t i o n s 1 9 & l t ; / s t r i n g & g t ; & l t ; / k e y & g t ; & l t ; v a l u e & g t ; & l t ; i n t & g t ; 2 1 9 & l t ; / i n t & g t ; & l t ; / v a l u e & g t ; & l t ; / i t e m & g t ; & l t ; i t e m & g t ; & l t ; k e y & g t ; & l t ; s t r i n g & g t ; D i s e a s e   o u t b r e a k   i n f o r m a t i o n 2 0 & l t ; / s t r i n g & g t ; & l t ; / k e y & g t ; & l t ; v a l u e & g t ; & l t ; i n t & g t ; 2 3 8 & l t ; / i n t & g t ; & l t ; / v a l u e & g t ; & l t ; / i t e m & g t ; & l t ; i t e m & g t ; & l t ; k e y & g t ; & l t ; s t r i n g & g t ; I m p o r t a n c e   o f   r o u t i n e   w e l l   c h e c k u p s 2 1 & l t ; / s t r i n g & g t ; & l t ; / k e y & g t ; & l t ; v a l u e & g t ; & l t ; i n t & g t ; 2 8 0 & l t ; / i n t & g t ; & l t ; / v a l u e & g t ; & l t ; / i t e m & g t ; & l t ; i t e m & g t ; & l t ; k e y & g t ; & l t ; s t r i n g & g t ; D r u g   a n d   a l c o h o l 2 2 & l t ; / s t r i n g & g t ; & l t ; / k e y & g t ; & l t ; v a l u e & g t ; & l t ; i n t & g t ; 1 5 8 & 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2 2 & l t ; / s t r i n g & g t ; & l t ; / k e y & g t ; & l t ; v a l u e & g t ; & l t ; i n t & g t ; 1 0 3 & l t ; / i n t & g t ; & l t ; / v a l u e & g t ; & l t ; / i t e m & g t ; & l t ; i t e m & g t ; & l t ; k e y & g t ; & l t ; s t r i n g & g t ; C o l u m n 5 & 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B l o o d   p r e s s u r e & l t ; / s t r i n g & g t ; & l t ; / k e y & g t ; & l t ; v a l u e & g t ; & l t ; i n t & g t ; 1 & l t ; / i n t & g t ; & l t ; / v a l u e & g t ; & l t ; / i t e m & g t ; & l t ; i t e m & g t ; & l t ; k e y & g t ; & l t ; s t r i n g & g t ; E a t i n g   d i s o r d e r s & l t ; / s t r i n g & g t ; & l t ; / k e y & g t ; & l t ; v a l u e & g t ; & l t ; i n t & g t ; 2 & l t ; / i n t & g t ; & l t ; / v a l u e & g t ; & l t ; / i t e m & g t ; & l t ; i t e m & g t ; & l t ; k e y & g t ; & l t ; s t r i n g & g t ; M e n t a l   h e a l t h   d e p r e s s i o n & l t ; / s t r i n g & g t ; & l t ; / k e y & g t ; & l t ; v a l u e & g t ; & l t ; i n t & g t ; 3 & l t ; / i n t & g t ; & l t ; / v a l u e & g t ; & l t ; / i t e m & g t ; & l t ; i t e m & g t ; & l t ; k e y & g t ; & l t ; s t r i n g & g t ; C a n c e r & l t ; / s t r i n g & g t ; & l t ; / k e y & g t ; & l t ; v a l u e & g t ; & l t ; i n t & g t ; 4 & l t ; / i n t & g t ; & l t ; / v a l u e & g t ; & l t ; / i t e m & g t ; & l t ; i t e m & g t ; & l t ; k e y & g t ; & l t ; s t r i n g & g t ; E m e r g e n c y   p r e p a r e d n e s s & l t ; / s t r i n g & g t ; & l t ; / k e y & g t ; & l t ; v a l u e & g t ; & l t ; i n t & g t ; 5 & l t ; / i n t & g t ; & l t ; / v a l u e & g t ; & l t ; / i t e m & g t ; & l t ; i t e m & g t ; & l t ; k e y & g t ; & l t ; s t r i n g & g t ; N u t r i t i o n & l t ; / s t r i n g & g t ; & l t ; / k e y & g t ; & l t ; v a l u e & g t ; & l t ; i n t & g t ; 6 & l t ; / i n t & g t ; & l t ; / v a l u e & g t ; & l t ; / i t e m & g t ; & l t ; i t e m & g t ; & l t ; k e y & g t ; & l t ; s t r i n g & g t ; C h o l e s t e r o l & l t ; / s t r i n g & g t ; & l t ; / k e y & g t ; & l t ; v a l u e & g t ; & l t ; i n t & g t ; 7 & l t ; / i n t & g t ; & l t ; / v a l u e & g t ; & l t ; / i t e m & g t ; & l t ; i t e m & g t ; & l t ; k e y & g t ; & l t ; s t r i n g & g t ; E x e r c i s e   p h y s i c a l   a c t i v i t y & l t ; / s t r i n g & g t ; & l t ; / k e y & g t ; & l t ; v a l u e & g t ; & l t ; i n t & g t ; 8 & l t ; / i n t & g t ; & l t ; / v a l u e & g t ; & l t ; / i t e m & g t ; & l t ; i t e m & g t ; & l t ; k e y & g t ; & l t ; s t r i n g & g t ; P r e n a t a l   c a r e & l t ; / s t r i n g & g t ; & l t ; / k e y & g t ; & l t ; v a l u e & g t ; & l t ; i n t & g t ; 9 & l t ; / i n t & g t ; & l t ; / v a l u e & g t ; & l t ; / i t e m & g t ; & l t ; i t e m & g t ; & l t ; k e y & g t ; & l t ; s t r i n g & g t ; D e n t a l   s c r e e n i n g s & l t ; / s t r i n g & g t ; & l t ; / k e y & g t ; & l t ; v a l u e & g t ; & l t ; i n t & g t ; 1 0 & l t ; / i n t & g t ; & l t ; / v a l u e & g t ; & l t ; / i t e m & g t ; & l t ; i t e m & g t ; & l t ; k e y & g t ; & l t ; s t r i n g & g t ; H e a r t   d i s e a s e & l t ; / s t r i n g & g t ; & l t ; / k e y & g t ; & l t ; v a l u e & g t ; & l t ; i n t & g t ; 1 1 & l t ; / i n t & g t ; & l t ; / v a l u e & g t ; & l t ; / i t e m & g t ; & l t ; i t e m & g t ; & l t ; k e y & g t ; & l t ; s t r i n g & g t ; S u i c i d e   p r e v e n t i o n & l t ; / s t r i n g & g t ; & l t ; / k e y & g t ; & l t ; v a l u e & g t ; & l t ; i n t & g t ; 1 2 & l t ; / i n t & g t ; & l t ; / v a l u e & g t ; & l t ; / i t e m & g t ; & l t ; i t e m & g t ; & l t ; k e y & g t ; & l t ; s t r i n g & g t ; D i a b e t e s & l t ; / s t r i n g & g t ; & l t ; / k e y & g t ; & l t ; v a l u e & g t ; & l t ; i n t & g t ; 1 3 & l t ; / i n t & g t ; & l t ; / v a l u e & g t ; & l t ; / i t e m & g t ; & l t ; i t e m & g t ; & l t ; k e y & g t ; & l t ; s t r i n g & g t ; H I V   A I D S       S e x u a l l y   T r a n s m i t t e d   D i s e a s e s   ( S T D s ) & l t ; / s t r i n g & g t ; & l t ; / k e y & g t ; & l t ; v a l u e & g t ; & l t ; i n t & g t ; 1 4 & l t ; / i n t & g t ; & l t ; / v a l u e & g t ; & l t ; / i t e m & g t ; & l t ; i t e m & g t ; & l t ; k e y & g t ; & l t ; s t r i n g & g t ; V a c c i n a t i o n   i m m u n i z a t i o n s & l t ; / s t r i n g & g t ; & l t ; / k e y & g t ; & l t ; v a l u e & g t ; & l t ; i n t & g t ; 1 5 & l t ; / i n t & g t ; & l t ; / v a l u e & g t ; & l t ; / i t e m & g t ; & l t ; i t e m & g t ; & l t ; k e y & g t ; & l t ; s t r i n g & g t ; D i s e a s e   o u t b r e a k   i n f o r m a t i o n & l t ; / s t r i n g & g t ; & l t ; / k e y & g t ; & l t ; v a l u e & g t ; & l t ; i n t & g t ; 1 6 & l t ; / i n t & g t ; & l t ; / v a l u e & g t ; & l t ; / i t e m & g t ; & l t ; i t e m & g t ; & l t ; k e y & g t ; & l t ; s t r i n g & g t ; I m p o r t a n c e   o f   r o u t i n e   w e l l   c h e c k u p s & l t ; / s t r i n g & g t ; & l t ; / k e y & g t ; & l t ; v a l u e & g t ; & l t ; i n t & g t ; 1 7 & l t ; / i n t & g t ; & l t ; / v a l u e & g t ; & l t ; / i t e m & g t ; & l t ; i t e m & g t ; & l t ; k e y & g t ; & l t ; s t r i n g & g t ; D r u g   a n d   a l c o h o l & l t ; / s t r i n g & g t ; & l t ; / k e y & g t ; & l t ; v a l u e & g t ; & l t ; i n t & g t ; 1 8 & l t ; / i n t & g t ; & l t ; / v a l u e & g t ; & l t ; / i t e m & g t ; & l t ; i t e m & g t ; & l t ; k e y & g t ; & l t ; s t r i n g & g t ; C o l u m n 1 & l t ; / s t r i n g & g t ; & l t ; / k e y & g t ; & l t ; v a l u e & g t ; & l t ; i n t & g t ; 1 9 & l t ; / i n t & g t ; & l t ; / v a l u e & g t ; & l t ; / i t e m & g t ; & l t ; i t e m & g t ; & l t ; k e y & g t ; & l t ; s t r i n g & g t ; C o u n t   o f   S e l e c t i o n & l t ; / s t r i n g & g t ; & l t ; / k e y & g t ; & l t ; v a l u e & g t ; & l t ; i n t & g t ; 2 0 & l t ; / i n t & g t ; & l t ; / v a l u e & g t ; & l t ; / i t e m & g t ; & l t ; i t e m & g t ; & l t ; k e y & g t ; & l t ; s t r i n g & g t ; W e i g h t & l t ; / s t r i n g & g t ; & l t ; / k e y & g t ; & l t ; v a l u e & g t ; & l t ; i n t & g t ; 2 1 & l t ; / i n t & g t ; & l t ; / v a l u e & g t ; & l t ; / i t e m & g t ; & l t ; i t e m & g t ; & l t ; k e y & g t ; & l t ; s t r i n g & g t ; C o l u m n 2 & l t ; / s t r i n g & g t ; & l t ; / k e y & g t ; & l t ; v a l u e & g t ; & l t ; i n t & g t ; 2 2 & l t ; / i n t & g t ; & l t ; / v a l u e & g t ; & l t ; / i t e m & g t ; & l t ; i t e m & g t ; & l t ; k e y & g t ; & l t ; s t r i n g & g t ; B l o o d   p r e s s u r e 5 & l t ; / s t r i n g & g t ; & l t ; / k e y & g t ; & l t ; v a l u e & g t ; & l t ; i n t & g t ; 2 3 & l t ; / i n t & g t ; & l t ; / v a l u e & g t ; & l t ; / i t e m & g t ; & l t ; i t e m & g t ; & l t ; k e y & g t ; & l t ; s t r i n g & g t ; E a t i n g   d i s o r d e r s 6 & l t ; / s t r i n g & g t ; & l t ; / k e y & g t ; & l t ; v a l u e & g t ; & l t ; i n t & g t ; 2 4 & l t ; / i n t & g t ; & l t ; / v a l u e & g t ; & l t ; / i t e m & g t ; & l t ; i t e m & g t ; & l t ; k e y & g t ; & l t ; s t r i n g & g t ; M e n t a l   h e a l t h   d e p r e s s i o n 7 & l t ; / s t r i n g & g t ; & l t ; / k e y & g t ; & l t ; v a l u e & g t ; & l t ; i n t & g t ; 2 5 & l t ; / i n t & g t ; & l t ; / v a l u e & g t ; & l t ; / i t e m & g t ; & l t ; i t e m & g t ; & l t ; k e y & g t ; & l t ; s t r i n g & g t ; C a n c e r 8 & l t ; / s t r i n g & g t ; & l t ; / k e y & g t ; & l t ; v a l u e & g t ; & l t ; i n t & g t ; 2 6 & l t ; / i n t & g t ; & l t ; / v a l u e & g t ; & l t ; / i t e m & g t ; & l t ; i t e m & g t ; & l t ; k e y & g t ; & l t ; s t r i n g & g t ; E m e r g e n c y   p r e p a r e d n e s s 9 & l t ; / s t r i n g & g t ; & l t ; / k e y & g t ; & l t ; v a l u e & g t ; & l t ; i n t & g t ; 2 7 & l t ; / i n t & g t ; & l t ; / v a l u e & g t ; & l t ; / i t e m & g t ; & l t ; i t e m & g t ; & l t ; k e y & g t ; & l t ; s t r i n g & g t ; N u t r i t i o n 1 0 & l t ; / s t r i n g & g t ; & l t ; / k e y & g t ; & l t ; v a l u e & g t ; & l t ; i n t & g t ; 2 8 & l t ; / i n t & g t ; & l t ; / v a l u e & g t ; & l t ; / i t e m & g t ; & l t ; i t e m & g t ; & l t ; k e y & g t ; & l t ; s t r i n g & g t ; C h o l e s t e r o l 1 1 & l t ; / s t r i n g & g t ; & l t ; / k e y & g t ; & l t ; v a l u e & g t ; & l t ; i n t & g t ; 2 9 & l t ; / i n t & g t ; & l t ; / v a l u e & g t ; & l t ; / i t e m & g t ; & l t ; i t e m & g t ; & l t ; k e y & g t ; & l t ; s t r i n g & g t ; E x e r c i s e   p h y s i c a l   a c t i v i t y 1 2 & l t ; / s t r i n g & g t ; & l t ; / k e y & g t ; & l t ; v a l u e & g t ; & l t ; i n t & g t ; 3 0 & l t ; / i n t & g t ; & l t ; / v a l u e & g t ; & l t ; / i t e m & g t ; & l t ; i t e m & g t ; & l t ; k e y & g t ; & l t ; s t r i n g & g t ; P r e n a t a l   c a r e 1 3 & l t ; / s t r i n g & g t ; & l t ; / k e y & g t ; & l t ; v a l u e & g t ; & l t ; i n t & g t ; 3 1 & l t ; / i n t & g t ; & l t ; / v a l u e & g t ; & l t ; / i t e m & g t ; & l t ; i t e m & g t ; & l t ; k e y & g t ; & l t ; s t r i n g & g t ; D e n t a l   s c r e e n i n g s 1 4 & l t ; / s t r i n g & g t ; & l t ; / k e y & g t ; & l t ; v a l u e & g t ; & l t ; i n t & g t ; 3 2 & l t ; / i n t & g t ; & l t ; / v a l u e & g t ; & l t ; / i t e m & g t ; & l t ; i t e m & g t ; & l t ; k e y & g t ; & l t ; s t r i n g & g t ; H e a r t   d i s e a s e 1 5 & l t ; / s t r i n g & g t ; & l t ; / k e y & g t ; & l t ; v a l u e & g t ; & l t ; i n t & g t ; 3 3 & l t ; / i n t & g t ; & l t ; / v a l u e & g t ; & l t ; / i t e m & g t ; & l t ; i t e m & g t ; & l t ; k e y & g t ; & l t ; s t r i n g & g t ; S u i c i d e   p r e v e n t i o n 1 6 & l t ; / s t r i n g & g t ; & l t ; / k e y & g t ; & l t ; v a l u e & g t ; & l t ; i n t & g t ; 3 4 & l t ; / i n t & g t ; & l t ; / v a l u e & g t ; & l t ; / i t e m & g t ; & l t ; i t e m & g t ; & l t ; k e y & g t ; & l t ; s t r i n g & g t ; D i a b e t e s 1 7 & l t ; / s t r i n g & g t ; & l t ; / k e y & g t ; & l t ; v a l u e & g t ; & l t ; i n t & g t ; 3 5 & l t ; / i n t & g t ; & l t ; / v a l u e & g t ; & l t ; / i t e m & g t ; & l t ; i t e m & g t ; & l t ; k e y & g t ; & l t ; s t r i n g & g t ; H I V   A I D S       S e x u a l l y   T r a n s m i t t e d   D i s e a s e s   ( S T D s ) 1 8 & l t ; / s t r i n g & g t ; & l t ; / k e y & g t ; & l t ; v a l u e & g t ; & l t ; i n t & g t ; 3 6 & l t ; / i n t & g t ; & l t ; / v a l u e & g t ; & l t ; / i t e m & g t ; & l t ; i t e m & g t ; & l t ; k e y & g t ; & l t ; s t r i n g & g t ; V a c c i n a t i o n   i m m u n i z a t i o n s 1 9 & l t ; / s t r i n g & g t ; & l t ; / k e y & g t ; & l t ; v a l u e & g t ; & l t ; i n t & g t ; 3 7 & l t ; / i n t & g t ; & l t ; / v a l u e & g t ; & l t ; / i t e m & g t ; & l t ; i t e m & g t ; & l t ; k e y & g t ; & l t ; s t r i n g & g t ; D i s e a s e   o u t b r e a k   i n f o r m a t i o n 2 0 & l t ; / s t r i n g & g t ; & l t ; / k e y & g t ; & l t ; v a l u e & g t ; & l t ; i n t & g t ; 3 8 & l t ; / i n t & g t ; & l t ; / v a l u e & g t ; & l t ; / i t e m & g t ; & l t ; i t e m & g t ; & l t ; k e y & g t ; & l t ; s t r i n g & g t ; I m p o r t a n c e   o f   r o u t i n e   w e l l   c h e c k u p s 2 1 & l t ; / s t r i n g & g t ; & l t ; / k e y & g t ; & l t ; v a l u e & g t ; & l t ; i n t & g t ; 3 9 & l t ; / i n t & g t ; & l t ; / v a l u e & g t ; & l t ; / i t e m & g t ; & l t ; i t e m & g t ; & l t ; k e y & g t ; & l t ; s t r i n g & g t ; D r u g   a n d   a l c o h o l 2 2 & l t ; / s t r i n g & g t ; & l t ; / k e y & g t ; & l t ; v a l u e & g t ; & l t ; i n t & g t ; 4 0 & l t ; / i n t & g t ; & l t ; / v a l u e & g t ; & l t ; / i t e m & g t ; & l t ; i t e m & g t ; & l t ; k e y & g t ; & l t ; s t r i n g & g t ; C o l u m n 3 & l t ; / s t r i n g & g t ; & l t ; / k e y & g t ; & l t ; v a l u e & g t ; & l t ; i n t & g t ; 4 1 & l t ; / i n t & g t ; & l t ; / v a l u e & g t ; & l t ; / i t e m & g t ; & l t ; i t e m & g t ; & l t ; k e y & g t ; & l t ; s t r i n g & g t ; C o l u m n 4 & l t ; / s t r i n g & g t ; & l t ; / k e y & g t ; & l t ; v a l u e & g t ; & l t ; i n t & g t ; 4 2 & l t ; / i n t & g t ; & l t ; / v a l u e & g t ; & l t ; / i t e m & g t ; & l t ; i t e m & g t ; & l t ; k e y & g t ; & l t ; s t r i n g & g t ; O b s e r v e d & l t ; / s t r i n g & g t ; & l t ; / k e y & g t ; & l t ; v a l u e & g t ; & l t ; i n t & g t ; 4 3 & l t ; / i n t & g t ; & l t ; / v a l u e & g t ; & l t ; / i t e m & g t ; & l t ; i t e m & g t ; & l t ; k e y & g t ; & l t ; s t r i n g & g t ; E x p e c t e d & l t ; / s t r i n g & g t ; & l t ; / k e y & g t ; & l t ; v a l u e & g t ; & l t ; i n t & g t ; 4 4 & l t ; / i n t & g t ; & l t ; / v a l u e & g t ; & l t ; / i t e m & g t ; & l t ; i t e m & g t ; & l t ; k e y & g t ; & l t ; s t r i n g & g t ; C o l u m n 2 2 & l t ; / s t r i n g & g t ; & l t ; / k e y & g t ; & l t ; v a l u e & g t ; & l t ; i n t & g t ; 4 5 & l t ; / i n t & g t ; & l t ; / v a l u e & g t ; & l t ; / i t e m & g t ; & l t ; i t e m & g t ; & l t ; k e y & g t ; & l t ; s t r i n g & g t ; C o l u m n 5 & l t ; / s t r i n g & g t ; & l t ; / k e y & g t ; & l t ; v a l u e & g t ; & l t ; i n t & g t ; 4 6 & l t ; / i n t & g t ; & l t ; / v a l u e & g t ; & l t ; / i t e m & g t ; & l t ; i t e m & g t ; & l t ; k e y & g t ; & l t ; s t r i n g & g t ; I   i d e n t i f y   a s & l t ; / s t r i n g & g t ; & l t ; / k e y & g t ; & l t ; v a l u e & g t ; & l t ; i n t & g t ; 4 7 & l t ; / i n t & g t ; & l t ; / v a l u e & g t ; & l t ; / i t e m & g t ; & l t ; i t e m & g t ; & l t ; k e y & g t ; & l t ; s t r i n g & g t ; W h a t   i s   y o u r   a g e & l t ; / s t r i n g & g t ; & l t ; / k e y & g t ; & l t ; v a l u e & g t ; & l t ; i n t & g t ; 4 8 & l t ; / i n t & g t ; & l t ; / v a l u e & g t ; & l t ; / i t e m & g t ; & l t ; i t e m & g t ; & l t ; k e y & g t ; & l t ; s t r i n g & g t ; C o u n t y   w h e r e   y o u   l i v e & l t ; / s t r i n g & g t ; & l t ; / k e y & g t ; & l t ; v a l u e & g t ; & l t ; i n t & g t ; 4 9 & l t ; / i n t & g t ; & l t ; / v a l u e & g t ; & l t ; / i t e m & g t ; & l t ; i t e m & g t ; & l t ; k e y & g t ; & l t ; s t r i n g & g t ; T o w n   a n d   Z I P   c o d e   w h e r e   y o u   l i v e & l t ; / s t r i n g & g t ; & l t ; / k e y & g t ; & l t ; v a l u e & g t ; & l t ; i n t & g t ; 5 0 & l t ; / i n t & g t ; & l t ; / v a l u e & g t ; & l t ; / i t e m & g t ; & l t ; i t e m & g t ; & l t ; k e y & g t ; & l t ; s t r i n g & g t ; W h a t   r a c e   d o   y o u   c o n s i d e r   y o u r s e l f & l t ; / s t r i n g & g t ; & l t ; / k e y & g t ; & l t ; v a l u e & g t ; & l t ; i n t & g t ; 5 1 & l t ; / i n t & g t ; & l t ; / v a l u e & g t ; & l t ; / i t e m & g t ; & l t ; i t e m & g t ; & l t ; k e y & g t ; & l t ; s t r i n g & g t ; A r e   y o u   H i s p a n i c   o r   L a t i n o & l t ; / s t r i n g & g t ; & l t ; / k e y & g t ; & l t ; v a l u e & g t ; & l t ; i n t & g t ; 5 2 & l t ; / i n t & g t ; & l t ; / v a l u e & g t ; & l t ; / i t e m & g t ; & l t ; i t e m & g t ; & l t ; k e y & g t ; & l t ; s t r i n g & g t ; W h a t   l a n g u a g e   d o   y o u   s p e a k   w h e n   y o u   a r e   a t   h o m e   ( s e l e c t   a l l   t h a t   a p p l y ) & l t ; / s t r i n g & g t ; & l t ; / k e y & g t ; & l t ; v a l u e & g t ; & l t ; i n t & g t ; 5 3 & l t ; / i n t & g t ; & l t ; / v a l u e & g t ; & l t ; / i t e m & g t ; & l t ; i t e m & g t ; & l t ; k e y & g t ; & l t ; s t r i n g & g t ; W h a t   i s   y o u r   a n n u a l   h o u s e h o l d   i n c o m e   f r o m   a l l   s o u r c e s & l t ; / s t r i n g & g t ; & l t ; / k e y & g t ; & l t ; v a l u e & g t ; & l t ; i n t & g t ; 5 4 & l t ; / i n t & g t ; & l t ; / v a l u e & g t ; & l t ; / i t e m & g t ; & l t ; i t e m & g t ; & l t ; k e y & g t ; & l t ; s t r i n g & g t ; W h a t   i s   y o u r   h i g h e s t   l e v e l   o f   e d u c a t i o n & l t ; / s t r i n g & g t ; & l t ; / k e y & g t ; & l t ; v a l u e & g t ; & l t ; i n t & g t ; 5 5 & l t ; / i n t & g t ; & l t ; / v a l u e & g t ; & l t ; / i t e m & g t ; & l t ; i t e m & g t ; & l t ; k e y & g t ; & l t ; s t r i n g & g t ; W h a t   i s   y o u r   c u r r e n t   e m p l o y m e n t   s t a t u s & l t ; / s t r i n g & g t ; & l t ; / k e y & g t ; & l t ; v a l u e & g t ; & l t ; i n t & g t ; 5 6 & l t ; / i n t & g t ; & l t ; / v a l u e & g t ; & l t ; / i t e m & g t ; & l t ; i t e m & g t ; & l t ; k e y & g t ; & l t ; s t r i n g & g t ; D o   y o u   c u r r e n t l y   h a v e   h e a l t h   i n s u r a n c e & l t ; / s t r i n g & g t ; & l t ; / k e y & g t ; & l t ; v a l u e & g t ; & l t ; i n t & g t ; 5 7 & l t ; / i n t & g t ; & l t ; / v a l u e & g t ; & l t ; / i t e m & g t ; & l t ; i t e m & g t ; & l t ; k e y & g t ; & l t ; s t r i n g & g t ; D o   y o u   h a v e   a   s m a r t   p h o n e & l t ; / s t r i n g & g t ; & l t ; / k e y & g t ; & l t ; v a l u e & g t ; & l t ; i n t & g t ; 5 8 & l t ; / i n t & g t ; & l t ; / v a l u e & g t ; & l t ; / i t e m & g t ; & l t ; / C o l u m n D i s p l a y I n d e x & g t ; & l t ; C o l u m n F r o z e n   / & g t ; & l t ; C o l u m n C h e c k e d   / & g t ; & l t ; C o l u m n F i l t e r   / & g t ; & l t ; S e l e c t i o n F i l t e r   / & g t ; & l t ; F i l t e r P a r a m e t e r s   / & g t ; & l t ; I s S o r t D e s c e n d i n g & g t ; f a l s e & l t ; / I s S o r t D e s c e n d i n g & g t ; & l t ; / T a b l e W i d g e t G r i d S e r i a l i z a t i o n & g t ; < / C u s t o m C o n t e n t > < / G e m i n i > 
</file>

<file path=customXml/item4.xml>��< ? x m l   v e r s i o n = " 1 . 0 "   e n c o d i n g = " U T F - 1 6 " ? > < G e m i n i   x m l n s = " h t t p : / / g e m i n i / p i v o t c u s t o m i z a t i o n / T a b l e X M L _ T a b l e 2 - a d f a 4 a 9 8 - 9 0 b 2 - 4 a 7 6 - b 1 3 2 - 4 f b 2 e 3 5 9 c a a 5 " > < C u s t o m C o n t e n t > < ! [ C D A T A [ < T a b l e W i d g e t G r i d S e r i a l i z a t i o n   x m l n s : x s d = " h t t p : / / w w w . w 3 . o r g / 2 0 0 1 / X M L S c h e m a "   x m l n s : x s i = " h t t p : / / w w w . w 3 . o r g / 2 0 0 1 / X M L S c h e m a - i n s t a n c e " > < C o l u m n S u g g e s t e d T y p e   / > < C o l u m n F o r m a t   / > < C o l u m n A c c u r a c y   / > < C o l u m n C u r r e n c y S y m b o l   / > < C o l u m n P o s i t i v e P a t t e r n   / > < C o l u m n N e g a t i v e P a t t e r n   / > < C o l u m n W i d t h s > < i t e m > < k e y > < s t r i n g > R e s p o n d e n t I D < / s t r i n g > < / k e y > < v a l u e > < i n t > 1 2 4 < / i n t > < / v a l u e > < / i t e m > < i t e m > < k e y > < s t r i n g > A s t h m a / l u n g   d i s e a s e < / s t r i n g > < / k e y > < v a l u e > < i n t > 1 6 6 < / i n t > < / v a l u e > < / i t e m > < i t e m > < k e y > < s t r i n g > C a n c e r < / s t r i n g > < / k e y > < v a l u e > < i n t > 7 8 < / i n t > < / v a l u e > < / i t e m > < i t e m > < k e y > < s t r i n g > H e a r t   d i s e a s e   & a m p ;   s t r o k e < / s t r i n g > < / k e y > < v a l u e > < i n t > 1 7 5 < / i n t > < / v a l u e > < / i t e m > < i t e m > < k e y > < s t r i n g > S a f e t y < / s t r i n g > < / k e y > < v a l u e > < i n t > 7 5 < / i n t > < / v a l u e > < / i t e m > < i t e m > < k e y > < s t r i n g > H I V / A I D S   & a m p ;   S e x u a l l y   T r a n s m i t t e d   D i s e a s e s   ( S T D s ) < / s t r i n g > < / k e y > < v a l u e > < i n t > 3 3 5 < / i n t > < / v a l u e > < / i t e m > < i t e m > < k e y > < s t r i n g > V a c c i n e   p r e v e n t a b l e   d i s e a s e s < / s t r i n g > < / k e y > < v a l u e > < i n t > 2 1 8 < / i n t > < / v a l u e > < / i t e m > < i t e m > < k e y > < s t r i n g > C h i l d   h e a l t h   & a m p ;   w e l l n e s s < / s t r i n g > < / k e y > < v a l u e > < i n t > 1 8 2 < / i n t > < / v a l u e > < / i t e m > < i t e m > < k e y > < s t r i n g > W o m e n  s   h e a l t h   & a m p ;   w e l l n e s s < / s t r i n g > < / k e y > < v a l u e > < i n t > 2 0 7 < / i n t > < / v a l u e > < / i t e m > < i t e m > < k e y > < s t r i n g > D i a b e t e s < / s t r i n g > < / k e y > < v a l u e > < i n t > 9 1 < / i n t > < / v a l u e > < / i t e m > < i t e m > < k e y > < s t r i n g > M e n t a l   h e a l t h   d e p r e s s i o n / s u i c i d e < / s t r i n g > < / k e y > < v a l u e > < i n t > 2 4 5 < / i n t > < / v a l u e > < / i t e m > < i t e m > < k e y > < s t r i n g > D r u g s   & a m p ;   a l c o h o l   a b u s e < / s t r i n g > < / k e y > < v a l u e > < i n t > 1 7 2 < / i n t > < / v a l u e > < / i t e m > < i t e m > < k e y > < s t r i n g > E n v i r o n m e n t a l   h a z a r d s < / s t r i n g > < / k e y > < v a l u e > < i n t > 1 7 7 < / i n t > < / v a l u e > < / i t e m > < i t e m > < k e y > < s t r i n g > O b e s i t y / w e i g h t   l o s s   i s s u e s < / s t r i n g > < / k e y > < v a l u e > < i n t > 2 0 1 < / i n t > < / v a l u e > < / i t e m > < i t e m > < k e y > < s t r i n g > C o l u m n 1 < / s t r i n g > < / k e y > < v a l u e > < i n t > 9 1 < / i n t > < / v a l u e > < / i t e m > < i t e m > < k e y > < s t r i n g > C o u n t   o f   S e l e c t i o n < / s t r i n g > < / k e y > < v a l u e > < i n t > 1 4 9 < / i n t > < / v a l u e > < / i t e m > < i t e m > < k e y > < s t r i n g > W e i g h t < / s t r i n g > < / k e y > < v a l u e > < i n t > 8 0 < / i n t > < / v a l u e > < / i t e m > < i t e m > < k e y > < s t r i n g > C o l u m n 2 < / s t r i n g > < / k e y > < v a l u e > < i n t > 9 1 < / i n t > < / v a l u e > < / i t e m > < i t e m > < k e y > < s t r i n g > A s t h m a / l u n g   d i s e a s e 3 < / s t r i n g > < / k e y > < v a l u e > < i n t > 1 7 3 < / i n t > < / v a l u e > < / i t e m > < i t e m > < k e y > < s t r i n g > C a n c e r 4 < / s t r i n g > < / k e y > < v a l u e > < i n t > 8 5 < / i n t > < / v a l u e > < / i t e m > < i t e m > < k e y > < s t r i n g > H e a r t   d i s e a s e   & a m p ;   s t r o k e 5 < / s t r i n g > < / k e y > < v a l u e > < i n t > 1 8 2 < / i n t > < / v a l u e > < / i t e m > < i t e m > < k e y > < s t r i n g > S a f e t y 6 < / s t r i n g > < / k e y > < v a l u e > < i n t > 8 2 < / i n t > < / v a l u e > < / i t e m > < i t e m > < k e y > < s t r i n g > H I V / A I D S   & a m p ;   S e x u a l l y   T r a n s m i t t e d   D i s e a s e s   ( S T D s ) 7 < / s t r i n g > < / k e y > < v a l u e > < i n t > 3 4 2 < / i n t > < / v a l u e > < / i t e m > < i t e m > < k e y > < s t r i n g > V a c c i n e   p r e v e n t a b l e   d i s e a s e s 8 < / s t r i n g > < / k e y > < v a l u e > < i n t > 2 2 5 < / i n t > < / v a l u e > < / i t e m > < i t e m > < k e y > < s t r i n g > C h i l d   h e a l t h   & a m p ;   w e l l n e s s 9 < / s t r i n g > < / k e y > < v a l u e > < i n t > 1 8 9 < / i n t > < / v a l u e > < / i t e m > < i t e m > < k e y > < s t r i n g > W o m e n  s   h e a l t h   & a m p ;   w e l l n e s s 1 0 < / s t r i n g > < / k e y > < v a l u e > < i n t > 2 2 1 < / i n t > < / v a l u e > < / i t e m > < i t e m > < k e y > < s t r i n g > D i a b e t e s 1 1 < / s t r i n g > < / k e y > < v a l u e > < i n t > 1 0 5 < / i n t > < / v a l u e > < / i t e m > < i t e m > < k e y > < s t r i n g > M e n t a l   h e a l t h   d e p r e s s i o n / s u i c i d e 1 2 < / s t r i n g > < / k e y > < v a l u e > < i n t > 2 5 9 < / i n t > < / v a l u e > < / i t e m > < i t e m > < k e y > < s t r i n g > D r u g s   & a m p ;   a l c o h o l   a b u s e 1 3 < / s t r i n g > < / k e y > < v a l u e > < i n t > 1 8 6 < / i n t > < / v a l u e > < / i t e m > < i t e m > < k e y > < s t r i n g > E n v i r o n m e n t a l   h a z a r d s 1 4 < / s t r i n g > < / k e y > < v a l u e > < i n t > 1 9 1 < / i n t > < / v a l u e > < / i t e m > < i t e m > < k e y > < s t r i n g > O b e s i t y / w e i g h t   l o s s   i s s u e s 1 5 < / s t r i n g > < / k e y > < v a l u e > < i n t > 2 1 5 < / i n t > < / v a l u e > < / i t e m > < i t e m > < k e y > < s t r i n g > C o l u m n 3 < / s t r i n g > < / k e y > < v a l u e > < i n t > 9 1 < / i n t > < / v a l u e > < / i t e m > < i t e m > < k e y > < s t r i n g > C o l u m n 4 < / s t r i n g > < / k e y > < v a l u e > < i n t > 9 1 < / i n t > < / v a l u e > < / i t e m > < i t e m > < k e y > < s t r i n g > O b s e r v e d < / s t r i n g > < / k e y > < v a l u e > < i n t > 9 6 < / i n t > < / v a l u e > < / i t e m > < i t e m > < k e y > < s t r i n g > E x p e c t e d < / s t r i n g > < / k e y > < v a l u e > < i n t > 9 3 < / i n t > < / v a l u e > < / i t e m > < i t e m > < k e y > < s t r i n g > C o l u m n 1 8 < / s t r i n g > < / k e y > < v a l u e > < i n t > 9 8 < / i n t > < / v a l u e > < / i t e m > < i t e m > < k e y > < s t r i n g > C o l u m n 5 < / s t r i n g > < / k e y > < v a l u e > < i n t > 9 1 < / i n t > < / v a l u e > < / i t e m > < i t e m > < k e y > < s t r i n g > I   i d e n t i f y   a s : < / s t r i n g > < / k e y > < v a l u e > < i n t > 1 1 1 < / i n t > < / v a l u e > < / i t e m > < i t e m > < k e y > < s t r i n g > W h a t   i s   y o u r   a g e ? < / s t r i n g > < / k e y > < v a l u e > < i n t > 1 4 5 < / i n t > < / v a l u e > < / i t e m > < i t e m > < k e y > < s t r i n g > C o u n t y   w h e r e   y o u   l i v e : < / s t r i n g > < / k e y > < v a l u e > < i n t > 1 7 9 < / i n t > < / v a l u e > < / i t e m > < i t e m > < k e y > < s t r i n g > T o w n   a n d   Z I P   c o d e   w h e r e   y o u   l i v e : < / s t r i n g > < / k e y > < v a l u e > < i n t > 2 4 9 < / i n t > < / v a l u e > < / i t e m > < i t e m > < k e y > < s t r i n g > W h a t   r a c e   d o   y o u   c o n s i d e r   y o u r s e l f ? < / s t r i n g > < / k e y > < v a l u e > < i n t > 2 6 0 < / i n t > < / v a l u e > < / i t e m > < i t e m > < k e y > < s t r i n g > A r e   y o u   H i s p a n i c   o r   L a t i n o ? < / s t r i n g > < / k e y > < v a l u e > < i n t > 2 0 2 < / i n t > < / v a l u e > < / i t e m > < i t e m > < k e y > < s t r i n g > W h a t   l a n g u a g e   d o   y o u   s p e a k   w h e n   y o u   a r e   a t   h o m e   ( s e l e c t   a l l   t h a t   a p p l y ) < / s t r i n g > < / k e y > < v a l u e > < i n t > 4 8 6 < / i n t > < / v a l u e > < / i t e m > < i t e m > < k e y > < s t r i n g > W h a t   i s   y o u r   a n n u a l   h o u s e h o l d   i n c o m e   f r o m   a l l   s o u r c e s ? < / s t r i n g > < / k e y > < v a l u e > < i n t > 3 8 4 < / i n t > < / v a l u e > < / i t e m > < i t e m > < k e y > < s t r i n g > W h a t   i s   y o u r   h i g h e s t   l e v e l   o f   e d u c a t i o n ? < / s t r i n g > < / k e y > < v a l u e > < i n t > 2 8 3 < / i n t > < / v a l u e > < / i t e m > < i t e m > < k e y > < s t r i n g > W h a t   i s   y o u r   c u r r e n t   e m p l o y m e n t   s t a t u s ? < / s t r i n g > < / k e y > < v a l u e > < i n t > 2 9 1 < / i n t > < / v a l u e > < / i t e m > < i t e m > < k e y > < s t r i n g > D o   y o u   c u r r e n t l y   h a v e   h e a l t h   i n s u r a n c e ? < / s t r i n g > < / k e y > < v a l u e > < i n t > 2 8 4 < / i n t > < / v a l u e > < / i t e m > < i t e m > < k e y > < s t r i n g > D o   y o u   h a v e   a   s m a r t   p h o n e ? < / s t r i n g > < / k e y > < v a l u e > < i n t > 2 1 0 < / i n t > < / v a l u e > < / i t e m > < / C o l u m n W i d t h s > < C o l u m n D i s p l a y I n d e x > < i t e m > < k e y > < s t r i n g > R e s p o n d e n t I D < / s t r i n g > < / k e y > < v a l u e > < i n t > 0 < / i n t > < / v a l u e > < / i t e m > < i t e m > < k e y > < s t r i n g > A s t h m a / l u n g   d i s e a s e < / s t r i n g > < / k e y > < v a l u e > < i n t > 1 < / i n t > < / v a l u e > < / i t e m > < i t e m > < k e y > < s t r i n g > C a n c e r < / s t r i n g > < / k e y > < v a l u e > < i n t > 2 < / i n t > < / v a l u e > < / i t e m > < i t e m > < k e y > < s t r i n g > H e a r t   d i s e a s e   & a m p ;   s t r o k e < / s t r i n g > < / k e y > < v a l u e > < i n t > 3 < / i n t > < / v a l u e > < / i t e m > < i t e m > < k e y > < s t r i n g > S a f e t y < / s t r i n g > < / k e y > < v a l u e > < i n t > 4 < / i n t > < / v a l u e > < / i t e m > < i t e m > < k e y > < s t r i n g > H I V / A I D S   & a m p ;   S e x u a l l y   T r a n s m i t t e d   D i s e a s e s   ( S T D s ) < / s t r i n g > < / k e y > < v a l u e > < i n t > 5 < / i n t > < / v a l u e > < / i t e m > < i t e m > < k e y > < s t r i n g > V a c c i n e   p r e v e n t a b l e   d i s e a s e s < / s t r i n g > < / k e y > < v a l u e > < i n t > 6 < / i n t > < / v a l u e > < / i t e m > < i t e m > < k e y > < s t r i n g > C h i l d   h e a l t h   & a m p ;   w e l l n e s s < / s t r i n g > < / k e y > < v a l u e > < i n t > 7 < / i n t > < / v a l u e > < / i t e m > < i t e m > < k e y > < s t r i n g > W o m e n  s   h e a l t h   & a m p ;   w e l l n e s s < / s t r i n g > < / k e y > < v a l u e > < i n t > 8 < / i n t > < / v a l u e > < / i t e m > < i t e m > < k e y > < s t r i n g > D i a b e t e s < / s t r i n g > < / k e y > < v a l u e > < i n t > 9 < / i n t > < / v a l u e > < / i t e m > < i t e m > < k e y > < s t r i n g > M e n t a l   h e a l t h   d e p r e s s i o n / s u i c i d e < / s t r i n g > < / k e y > < v a l u e > < i n t > 1 0 < / i n t > < / v a l u e > < / i t e m > < i t e m > < k e y > < s t r i n g > D r u g s   & a m p ;   a l c o h o l   a b u s e < / s t r i n g > < / k e y > < v a l u e > < i n t > 1 1 < / i n t > < / v a l u e > < / i t e m > < i t e m > < k e y > < s t r i n g > E n v i r o n m e n t a l   h a z a r d s < / s t r i n g > < / k e y > < v a l u e > < i n t > 1 2 < / i n t > < / v a l u e > < / i t e m > < i t e m > < k e y > < s t r i n g > O b e s i t y / w e i g h t   l o s s   i s s u e s < / s t r i n g > < / k e y > < v a l u e > < i n t > 1 3 < / i n t > < / v a l u e > < / i t e m > < i t e m > < k e y > < s t r i n g > C o l u m n 1 < / s t r i n g > < / k e y > < v a l u e > < i n t > 1 4 < / i n t > < / v a l u e > < / i t e m > < i t e m > < k e y > < s t r i n g > C o u n t   o f   S e l e c t i o n < / s t r i n g > < / k e y > < v a l u e > < i n t > 1 5 < / i n t > < / v a l u e > < / i t e m > < i t e m > < k e y > < s t r i n g > W e i g h t < / s t r i n g > < / k e y > < v a l u e > < i n t > 1 6 < / i n t > < / v a l u e > < / i t e m > < i t e m > < k e y > < s t r i n g > C o l u m n 2 < / s t r i n g > < / k e y > < v a l u e > < i n t > 1 7 < / i n t > < / v a l u e > < / i t e m > < i t e m > < k e y > < s t r i n g > A s t h m a / l u n g   d i s e a s e 3 < / s t r i n g > < / k e y > < v a l u e > < i n t > 1 8 < / i n t > < / v a l u e > < / i t e m > < i t e m > < k e y > < s t r i n g > C a n c e r 4 < / s t r i n g > < / k e y > < v a l u e > < i n t > 1 9 < / i n t > < / v a l u e > < / i t e m > < i t e m > < k e y > < s t r i n g > H e a r t   d i s e a s e   & a m p ;   s t r o k e 5 < / s t r i n g > < / k e y > < v a l u e > < i n t > 2 0 < / i n t > < / v a l u e > < / i t e m > < i t e m > < k e y > < s t r i n g > S a f e t y 6 < / s t r i n g > < / k e y > < v a l u e > < i n t > 2 1 < / i n t > < / v a l u e > < / i t e m > < i t e m > < k e y > < s t r i n g > H I V / A I D S   & a m p ;   S e x u a l l y   T r a n s m i t t e d   D i s e a s e s   ( S T D s ) 7 < / s t r i n g > < / k e y > < v a l u e > < i n t > 2 2 < / i n t > < / v a l u e > < / i t e m > < i t e m > < k e y > < s t r i n g > V a c c i n e   p r e v e n t a b l e   d i s e a s e s 8 < / s t r i n g > < / k e y > < v a l u e > < i n t > 2 3 < / i n t > < / v a l u e > < / i t e m > < i t e m > < k e y > < s t r i n g > C h i l d   h e a l t h   & a m p ;   w e l l n e s s 9 < / s t r i n g > < / k e y > < v a l u e > < i n t > 2 4 < / i n t > < / v a l u e > < / i t e m > < i t e m > < k e y > < s t r i n g > W o m e n  s   h e a l t h   & a m p ;   w e l l n e s s 1 0 < / s t r i n g > < / k e y > < v a l u e > < i n t > 2 5 < / i n t > < / v a l u e > < / i t e m > < i t e m > < k e y > < s t r i n g > D i a b e t e s 1 1 < / s t r i n g > < / k e y > < v a l u e > < i n t > 2 6 < / i n t > < / v a l u e > < / i t e m > < i t e m > < k e y > < s t r i n g > M e n t a l   h e a l t h   d e p r e s s i o n / s u i c i d e 1 2 < / s t r i n g > < / k e y > < v a l u e > < i n t > 2 7 < / i n t > < / v a l u e > < / i t e m > < i t e m > < k e y > < s t r i n g > D r u g s   & a m p ;   a l c o h o l   a b u s e 1 3 < / s t r i n g > < / k e y > < v a l u e > < i n t > 2 8 < / i n t > < / v a l u e > < / i t e m > < i t e m > < k e y > < s t r i n g > E n v i r o n m e n t a l   h a z a r d s 1 4 < / s t r i n g > < / k e y > < v a l u e > < i n t > 2 9 < / i n t > < / v a l u e > < / i t e m > < i t e m > < k e y > < s t r i n g > O b e s i t y / w e i g h t   l o s s   i s s u e s 1 5 < / s t r i n g > < / k e y > < v a l u e > < i n t > 3 0 < / i n t > < / v a l u e > < / i t e m > < i t e m > < k e y > < s t r i n g > C o l u m n 3 < / s t r i n g > < / k e y > < v a l u e > < i n t > 3 1 < / i n t > < / v a l u e > < / i t e m > < i t e m > < k e y > < s t r i n g > C o l u m n 4 < / s t r i n g > < / k e y > < v a l u e > < i n t > 3 2 < / i n t > < / v a l u e > < / i t e m > < i t e m > < k e y > < s t r i n g > O b s e r v e d < / s t r i n g > < / k e y > < v a l u e > < i n t > 3 3 < / i n t > < / v a l u e > < / i t e m > < i t e m > < k e y > < s t r i n g > E x p e c t e d < / s t r i n g > < / k e y > < v a l u e > < i n t > 3 4 < / i n t > < / v a l u e > < / i t e m > < i t e m > < k e y > < s t r i n g > C o l u m n 1 8 < / s t r i n g > < / k e y > < v a l u e > < i n t > 3 5 < / i n t > < / v a l u e > < / i t e m > < i t e m > < k e y > < s t r i n g > C o l u m n 5 < / s t r i n g > < / k e y > < v a l u e > < i n t > 3 6 < / i n t > < / v a l u e > < / i t e m > < i t e m > < k e y > < s t r i n g > I   i d e n t i f y   a s : < / s t r i n g > < / k e y > < v a l u e > < i n t > 3 7 < / i n t > < / v a l u e > < / i t e m > < i t e m > < k e y > < s t r i n g > W h a t   i s   y o u r   a g e ? < / s t r i n g > < / k e y > < v a l u e > < i n t > 3 8 < / i n t > < / v a l u e > < / i t e m > < i t e m > < k e y > < s t r i n g > C o u n t y   w h e r e   y o u   l i v e : < / s t r i n g > < / k e y > < v a l u e > < i n t > 3 9 < / i n t > < / v a l u e > < / i t e m > < i t e m > < k e y > < s t r i n g > T o w n   a n d   Z I P   c o d e   w h e r e   y o u   l i v e : < / s t r i n g > < / k e y > < v a l u e > < i n t > 4 0 < / i n t > < / v a l u e > < / i t e m > < i t e m > < k e y > < s t r i n g > W h a t   r a c e   d o   y o u   c o n s i d e r   y o u r s e l f ? < / s t r i n g > < / k e y > < v a l u e > < i n t > 4 1 < / i n t > < / v a l u e > < / i t e m > < i t e m > < k e y > < s t r i n g > A r e   y o u   H i s p a n i c   o r   L a t i n o ? < / s t r i n g > < / k e y > < v a l u e > < i n t > 4 2 < / i n t > < / v a l u e > < / i t e m > < i t e m > < k e y > < s t r i n g > W h a t   l a n g u a g e   d o   y o u   s p e a k   w h e n   y o u   a r e   a t   h o m e   ( s e l e c t   a l l   t h a t   a p p l y ) < / s t r i n g > < / k e y > < v a l u e > < i n t > 4 3 < / i n t > < / v a l u e > < / i t e m > < i t e m > < k e y > < s t r i n g > W h a t   i s   y o u r   a n n u a l   h o u s e h o l d   i n c o m e   f r o m   a l l   s o u r c e s ? < / s t r i n g > < / k e y > < v a l u e > < i n t > 4 4 < / i n t > < / v a l u e > < / i t e m > < i t e m > < k e y > < s t r i n g > W h a t   i s   y o u r   h i g h e s t   l e v e l   o f   e d u c a t i o n ? < / s t r i n g > < / k e y > < v a l u e > < i n t > 4 5 < / i n t > < / v a l u e > < / i t e m > < i t e m > < k e y > < s t r i n g > W h a t   i s   y o u r   c u r r e n t   e m p l o y m e n t   s t a t u s ? < / s t r i n g > < / k e y > < v a l u e > < i n t > 4 6 < / i n t > < / v a l u e > < / i t e m > < i t e m > < k e y > < s t r i n g > D o   y o u   c u r r e n t l y   h a v e   h e a l t h   i n s u r a n c e ? < / s t r i n g > < / k e y > < v a l u e > < i n t > 4 7 < / i n t > < / v a l u e > < / i t e m > < i t e m > < k e y > < s t r i n g > D o   y o u   h a v e   a   s m a r t   p h o n e ? < / s t r i n g > < / k e y > < v a l u e > < i n t > 4 8 < / 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8 3 e 5 a 5 9 f - 4 9 2 6 - 4 9 6 e - 9 7 4 9 - c 2 7 0 1 b c f 2 3 f 5 " > < C u s t o m C o n t e n t > < ! [ C D A T A [ < ? x m l   v e r s i o n = " 1 . 0 "   e n c o d i n g = " u t f - 1 6 " ? > < S e t t i n g s > < H S l i c e r s S h a p e > 0 ; 0 ; 0 ; 0 < / H S l i c e r s S h a p e > < V S l i c e r s S h a p e > 0 ; 0 ; 0 ; 0 < / V S l i c e r s S h a p e > < S l i c e r S h e e t N a m e > P T   Q 6 < / S l i c e r S h e e t N a m e > < S A H o s t H a s h > 1 1 5 0 7 6 3 1 1 4 < / S A H o s t H a s h > < G e m i n i F i e l d L i s t V i s i b l e > T r u e < / G e m i n i F i e l d L i s t V i s i b l e > < / S e t t i n g s > ] ] > < / C u s t o m C o n t e n t > < / G e m i n i > 
</file>

<file path=customXml/item41.xml>��< ? x m l   v e r s i o n = " 1 . 0 "   e n c o d i n g = " U T F - 1 6 " ? > < G e m i n i   x m l n s = " h t t p : / / g e m i n i / p i v o t c u s t o m i z a t i o n / S h o w H i d d e n " > < C u s t o m C o n t e n t > < ! [ C D A T A [ T r u e ] ] > < / C u s t o m C o n t e n t > < / G e m i n i > 
</file>

<file path=customXml/item42.xml>��< ? x m l   v e r s i o n = " 1 . 0 "   e n c o d i n g = " U T F - 1 6 " ? > < G e m i n i   x m l n s = " h t t p : / / g e m i n i / w o r k b o o k c u s t o m i z a t i o n / R e l a t i o n s h i p D e t e c t i o n N e e d e d D i c t i o n a r y " > < C u s t o m C o n t e n t > < ! [ C D A T A [ < D i c t i o n a r y > < i t e m > < k e y > < s t r i n g > c 7 a 0 4 7 3 8 - 4 c 8 0 - 4 c e 4 - b d 0 2 - e 4 4 3 6 7 d a 2 e 5 a < / s t r i n g > < / k e y > < v a l u e > < b o o l e a n > t r u e < / b o o l e a n > < / v a l u e > < / i t e m > < i t e m > < k e y > < s t r i n g > d d 7 5 7 0 7 f - 5 0 6 2 - 4 b c 1 - 8 f 0 1 - 3 9 1 a 4 5 3 1 d 9 f d < / s t r i n g > < / k e y > < v a l u e > < b o o l e a n > t r u e < / b o o l e a n > < / v a l u e > < / i t e m > < i t e m > < k e y > < s t r i n g > 2 8 4 f b 7 8 8 - b 5 8 7 - 4 b d e - a 0 e 4 - 3 0 0 3 9 9 0 0 4 3 e 2 < / s t r i n g > < / k e y > < v a l u e > < b o o l e a n > t r u e < / b o o l e a n > < / v a l u e > < / i t e m > < i t e m > < k e y > < s t r i n g > 4 d 8 4 6 f a 4 - 2 2 0 0 - 4 9 3 2 - 8 e 3 8 - 6 8 9 2 e 7 4 b c 7 3 f < / s t r i n g > < / k e y > < v a l u e > < b o o l e a n > t r u e < / b o o l e a n > < / v a l u e > < / i t e m > < i t e m > < k e y > < s t r i n g > b c 4 0 3 7 2 4 - b 9 b 9 - 4 b 2 9 - a c 7 a - 9 f 0 7 e d e a c 3 b b < / s t r i n g > < / k e y > < v a l u e > < b o o l e a n > t r u e < / b o o l e a n > < / v a l u e > < / i t e m > < i t e m > < k e y > < s t r i n g > f 8 7 a e 5 2 a - 7 9 2 0 - 4 4 3 e - 8 1 5 b - d 1 2 d 4 6 7 8 9 9 3 c < / s t r i n g > < / k e y > < v a l u e > < b o o l e a n > t r u e < / b o o l e a n > < / v a l u e > < / i t e m > < / D i c t i o n a r y > ] ] > < / C u s t o m C o n t e n t > < / G e m i n i > 
</file>

<file path=customXml/item43.xml>��< ? x m l   v e r s i o n = " 1 . 0 "   e n c o d i n g = " U T F - 1 6 " ? > < G e m i n i   x m l n s = " h t t p : / / g e m i n i / p i v o t c u s t o m i z a t i o n / R e l a t i o n s h i p A u t o D e t e c t i o n E n a b l e d " > < C u s t o m C o n t e n t > < ! [ C D A T A [ F a l s e ] ] > < / C u s t o m C o n t e n t > < / G e m i n i > 
</file>

<file path=customXml/item44.xml>��< ? x m l   v e r s i o n = " 1 . 0 "   e n c o d i n g = " U T F - 1 6 " ? > < G e m i n i   x m l n s = " h t t p : / / g e m i n i / p i v o t c u s t o m i z a t i o n / T a b l e X M L _ T a b l e 1 2 " > < C u s t o m C o n t e n t > & l t ; T a b l e W i d g e t G r i d S e r i a l i z a t i o n   x m l n s : x s d = " h t t p : / / w w w . w 3 . o r g / 2 0 0 1 / X M L S c h e m a "   x m l n s : x s i = " h t t p : / / w w w . w 3 . o r g / 2 0 0 1 / X M L S c h e m a - i n s t a n c e " & g t ; & l t ; C o l u m n S u g g e s t e d T y p e & g t ; & l t ; i t e m & g t ; & l t ; k e y & g t ; & l t ; s t r i n g & g t ; R e s p o n d e n t I D & l t ; / s t r i n g & g t ; & l t ; / k e y & g t ; & l t ; v a l u e & g t ; & l t ; s t r i n g & g t ; B i g I n t & l t ; / s t r i n g & g t ; & l t ; / v a l u e & g t ; & l t ; / i t e m & g t ; & l t ; i t e m & g t ; & l t ; k e y & g t ; & l t ; s t r i n g & g t ; D o c t o r   h e a l t h   p r o f e s s i o n a l & l t ; / s t r i n g & g t ; & l t ; / k e y & g t ; & l t ; v a l u e & g t ; & l t ; s t r i n g & g t ; W C h a r & l t ; / s t r i n g & g t ; & l t ; / v a l u e & g t ; & l t ; / i t e m & g t ; & l t ; i t e m & g t ; & l t ; k e y & g t ; & l t ; s t r i n g & g t ; L i b r a r y & l t ; / s t r i n g & g t ; & l t ; / k e y & g t ; & l t ; v a l u e & g t ; & l t ; s t r i n g & g t ; W C h a r & l t ; / s t r i n g & g t ; & l t ; / v a l u e & g t ; & l t ; / i t e m & g t ; & l t ; i t e m & g t ; & l t ; k e y & g t ; & l t ; s t r i n g & g t ; S o c i a l   M e d i a   ( F a c e b o o k     T w i t t e r     e t c   ) & l t ; / s t r i n g & g t ; & l t ; / k e y & g t ; & l t ; v a l u e & g t ; & l t ; s t r i n g & g t ; W C h a r & l t ; / s t r i n g & g t ; & l t ; / v a l u e & g t ; & l t ; / i t e m & g t ; & l t ; i t e m & g t ; & l t ; k e y & g t ; & l t ; s t r i n g & g t ; F a m i l y   o r   f r i e n d s & l t ; / s t r i n g & g t ; & l t ; / k e y & g t ; & l t ; v a l u e & g t ; & l t ; s t r i n g & g t ; W C h a r & l t ; / s t r i n g & g t ; & l t ; / v a l u e & g t ; & l t ; / i t e m & g t ; & l t ; i t e m & g t ; & l t ; k e y & g t ; & l t ; s t r i n g & g t ; N e w s p a p e r   m a g a z i n e s & l t ; / s t r i n g & g t ; & l t ; / k e y & g t ; & l t ; v a l u e & g t ; & l t ; s t r i n g & g t ; W C h a r & l t ; / s t r i n g & g t ; & l t ; / v a l u e & g t ; & l t ; / i t e m & g t ; & l t ; i t e m & g t ; & l t ; k e y & g t ; & l t ; s t r i n g & g t ; T e l e v i s i o n & l t ; / s t r i n g & g t ; & l t ; / k e y & g t ; & l t ; v a l u e & g t ; & l t ; s t r i n g & g t ; W C h a r & l t ; / s t r i n g & g t ; & l t ; / v a l u e & g t ; & l t ; / i t e m & g t ; & l t ; i t e m & g t ; & l t ; k e y & g t ; & l t ; s t r i n g & g t ; H e a l t h   D e p a r t m e n t & l t ; / s t r i n g & g t ; & l t ; / k e y & g t ; & l t ; v a l u e & g t ; & l t ; s t r i n g & g t ; W C h a r & l t ; / s t r i n g & g t ; & l t ; / v a l u e & g t ; & l t ; / i t e m & g t ; & l t ; i t e m & g t ; & l t ; k e y & g t ; & l t ; s t r i n g & g t ; R a d i o & l t ; / s t r i n g & g t ; & l t ; / k e y & g t ; & l t ; v a l u e & g t ; & l t ; s t r i n g & g t ; W C h a r & l t ; / s t r i n g & g t ; & l t ; / v a l u e & g t ; & l t ; / i t e m & g t ; & l t ; i t e m & g t ; & l t ; k e y & g t ; & l t ; s t r i n g & g t ; W o r k s i t e & l t ; / s t r i n g & g t ; & l t ; / k e y & g t ; & l t ; v a l u e & g t ; & l t ; s t r i n g & g t ; W C h a r & l t ; / s t r i n g & g t ; & l t ; / v a l u e & g t ; & l t ; / i t e m & g t ; & l t ; i t e m & g t ; & l t ; k e y & g t ; & l t ; s t r i n g & g t ; H o s p i t a l & l t ; / s t r i n g & g t ; & l t ; / k e y & g t ; & l t ; v a l u e & g t ; & l t ; s t r i n g & g t ; W C h a r & l t ; / s t r i n g & g t ; & l t ; / v a l u e & g t ; & l t ; / i t e m & g t ; & l t ; i t e m & g t ; & l t ; k e y & g t ; & l t ; s t r i n g & g t ; R e l i g i o u s   o r g a n i z a t i o n & l t ; / s t r i n g & g t ; & l t ; / k e y & g t ; & l t ; v a l u e & g t ; & l t ; s t r i n g & g t ; W C h a r & l t ; / s t r i n g & g t ; & l t ; / v a l u e & g t ; & l t ; / i t e m & g t ; & l t ; i t e m & g t ; & l t ; k e y & g t ; & l t ; s t r i n g & g t ; I n t e r n e t & l t ; / s t r i n g & g t ; & l t ; / k e y & g t ; & l t ; v a l u e & g t ; & l t ; s t r i n g & g t ; W C h a r & l t ; / s t r i n g & g t ; & l t ; / v a l u e & g t ; & l t ; / i t e m & g t ; & l t ; i t e m & g t ; & l t ; k e y & g t ; & l t ; s t r i n g & g t ; S c h o o l   c o l l e g e & l t ; / s t r i n g & g t ; & l t ; / k e y & g t ; & l t ; v a l u e & g t ; & l t ; s t r i n g & g t ; W C h a r & l t ; / s t r i n g & g t ; & l t ; / v a l u e & g t ; & l t ; / i t e m & g t ; & l t ; i t e m & g t ; & l t ; k e y & g t ; & l t ; s t r i n g & g t ; C o l u m n 1 & 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D o c t o r   h e a l t h   p r o f e s s i o n a l & l t ; / s t r i n g & g t ; & l t ; / k e y & g t ; & l t ; v a l u e & g t ; & l t ; i n t & g t ; 2 0 5 & l t ; / i n t & g t ; & l t ; / v a l u e & g t ; & l t ; / i t e m & g t ; & l t ; i t e m & g t ; & l t ; k e y & g t ; & l t ; s t r i n g & g t ; L i b r a r y & l t ; / s t r i n g & g t ; & l t ; / k e y & g t ; & l t ; v a l u e & g t ; & l t ; i n t & g t ; 8 3 & l t ; / i n t & g t ; & l t ; / v a l u e & g t ; & l t ; / i t e m & g t ; & l t ; i t e m & g t ; & l t ; k e y & g t ; & l t ; s t r i n g & g t ; S o c i a l   M e d i a   ( F a c e b o o k     T w i t t e r     e t c   ) & l t ; / s t r i n g & g t ; & l t ; / k e y & g t ; & l t ; v a l u e & g t ; & l t ; i n t & g t ; 2 6 9 & l t ; / i n t & g t ; & l t ; / v a l u e & g t ; & l t ; / i t e m & g t ; & l t ; i t e m & g t ; & l t ; k e y & g t ; & l t ; s t r i n g & g t ; F a m i l y   o r   f r i e n d s & l t ; / s t r i n g & g t ; & l t ; / k e y & g t ; & l t ; v a l u e & g t ; & l t ; i n t & g t ; 1 4 5 & l t ; / i n t & g t ; & l t ; / v a l u e & g t ; & l t ; / i t e m & g t ; & l t ; i t e m & g t ; & l t ; k e y & g t ; & l t ; s t r i n g & g t ; N e w s p a p e r   m a g a z i n e s & l t ; / s t r i n g & g t ; & l t ; / k e y & g t ; & l t ; v a l u e & g t ; & l t ; i n t & g t ; 1 8 0 & l t ; / i n t & g t ; & l t ; / v a l u e & g t ; & l t ; / i t e m & g t ; & l t ; i t e m & g t ; & l t ; k e y & g t ; & l t ; s t r i n g & g t ; T e l e v i s i o n & l t ; / s t r i n g & g t ; & l t ; / k e y & g t ; & l t ; v a l u e & g t ; & l t ; i n t & g t ; 1 0 4 & l t ; / i n t & g t ; & l t ; / v a l u e & g t ; & l t ; / i t e m & g t ; & l t ; i t e m & g t ; & l t ; k e y & g t ; & l t ; s t r i n g & g t ; H e a l t h   D e p a r t m e n t & l t ; / s t r i n g & g t ; & l t ; / k e y & g t ; & l t ; v a l u e & g t ; & l t ; i n t & g t ; 1 6 0 & l t ; / i n t & g t ; & l t ; / v a l u e & g t ; & l t ; / i t e m & g t ; & l t ; i t e m & g t ; & l t ; k e y & g t ; & l t ; s t r i n g & g t ; R a d i o & l t ; / s t r i n g & g t ; & l t ; / k e y & g t ; & l t ; v a l u e & g t ; & l t ; i n t & g t ; 7 6 & l t ; / i n t & g t ; & l t ; / v a l u e & g t ; & l t ; / i t e m & g t ; & l t ; i t e m & g t ; & l t ; k e y & g t ; & l t ; s t r i n g & g t ; W o r k s i t e & l t ; / s t r i n g & g t ; & l t ; / k e y & g t ; & l t ; v a l u e & g t ; & l t ; i n t & g t ; 9 6 & l t ; / i n t & g t ; & l t ; / v a l u e & g t ; & l t ; / i t e m & g t ; & l t ; i t e m & g t ; & l t ; k e y & g t ; & l t ; s t r i n g & g t ; H o s p i t a l & l t ; / s t r i n g & g t ; & l t ; / k e y & g t ; & l t ; v a l u e & g t ; & l t ; i n t & g t ; 9 2 & l t ; / i n t & g t ; & l t ; / v a l u e & g t ; & l t ; / i t e m & g t ; & l t ; i t e m & g t ; & l t ; k e y & g t ; & l t ; s t r i n g & g t ; R e l i g i o u s   o r g a n i z a t i o n & l t ; / s t r i n g & g t ; & l t ; / k e y & g t ; & l t ; v a l u e & g t ; & l t ; i n t & g t ; 1 7 7 & l t ; / i n t & g t ; & l t ; / v a l u e & g t ; & l t ; / i t e m & g t ; & l t ; i t e m & g t ; & l t ; k e y & g t ; & l t ; s t r i n g & g t ; I n t e r n e t & l t ; / s t r i n g & g t ; & l t ; / k e y & g t ; & l t ; v a l u e & g t ; & l t ; i n t & g t ; 9 2 & l t ; / i n t & g t ; & l t ; / v a l u e & g t ; & l t ; / i t e m & g t ; & l t ; i t e m & g t ; & l t ; k e y & g t ; & l t ; s t r i n g & g t ; S c h o o l   c o l l e g e & l t ; / s t r i n g & g t ; & l t ; / k e y & g t ; & l t ; v a l u e & g t ; & l t ; i n t & g t ; 1 3 0 & l t ; / i n t & g t ; & l t ; / v a l u e & g t ; & l t ; / i t e m & g t ; & l t ; i t e m & g t ; & l t ; k e y & g t ; & l t ; s t r i n g & g t ; C o l u m n 1 & 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D o c t o r   h e a l t h   p r o f e s s i o n a l & l t ; / s t r i n g & g t ; & l t ; / k e y & g t ; & l t ; v a l u e & g t ; & l t ; i n t & g t ; 1 & l t ; / i n t & g t ; & l t ; / v a l u e & g t ; & l t ; / i t e m & g t ; & l t ; i t e m & g t ; & l t ; k e y & g t ; & l t ; s t r i n g & g t ; L i b r a r y & l t ; / s t r i n g & g t ; & l t ; / k e y & g t ; & l t ; v a l u e & g t ; & l t ; i n t & g t ; 2 & l t ; / i n t & g t ; & l t ; / v a l u e & g t ; & l t ; / i t e m & g t ; & l t ; i t e m & g t ; & l t ; k e y & g t ; & l t ; s t r i n g & g t ; S o c i a l   M e d i a   ( F a c e b o o k     T w i t t e r     e t c   ) & l t ; / s t r i n g & g t ; & l t ; / k e y & g t ; & l t ; v a l u e & g t ; & l t ; i n t & g t ; 3 & l t ; / i n t & g t ; & l t ; / v a l u e & g t ; & l t ; / i t e m & g t ; & l t ; i t e m & g t ; & l t ; k e y & g t ; & l t ; s t r i n g & g t ; F a m i l y   o r   f r i e n d s & l t ; / s t r i n g & g t ; & l t ; / k e y & g t ; & l t ; v a l u e & g t ; & l t ; i n t & g t ; 4 & l t ; / i n t & g t ; & l t ; / v a l u e & g t ; & l t ; / i t e m & g t ; & l t ; i t e m & g t ; & l t ; k e y & g t ; & l t ; s t r i n g & g t ; N e w s p a p e r   m a g a z i n e s & l t ; / s t r i n g & g t ; & l t ; / k e y & g t ; & l t ; v a l u e & g t ; & l t ; i n t & g t ; 5 & l t ; / i n t & g t ; & l t ; / v a l u e & g t ; & l t ; / i t e m & g t ; & l t ; i t e m & g t ; & l t ; k e y & g t ; & l t ; s t r i n g & g t ; T e l e v i s i o n & l t ; / s t r i n g & g t ; & l t ; / k e y & g t ; & l t ; v a l u e & g t ; & l t ; i n t & g t ; 6 & l t ; / i n t & g t ; & l t ; / v a l u e & g t ; & l t ; / i t e m & g t ; & l t ; i t e m & g t ; & l t ; k e y & g t ; & l t ; s t r i n g & g t ; H e a l t h   D e p a r t m e n t & l t ; / s t r i n g & g t ; & l t ; / k e y & g t ; & l t ; v a l u e & g t ; & l t ; i n t & g t ; 7 & l t ; / i n t & g t ; & l t ; / v a l u e & g t ; & l t ; / i t e m & g t ; & l t ; i t e m & g t ; & l t ; k e y & g t ; & l t ; s t r i n g & g t ; R a d i o & l t ; / s t r i n g & g t ; & l t ; / k e y & g t ; & l t ; v a l u e & g t ; & l t ; i n t & g t ; 8 & l t ; / i n t & g t ; & l t ; / v a l u e & g t ; & l t ; / i t e m & g t ; & l t ; i t e m & g t ; & l t ; k e y & g t ; & l t ; s t r i n g & g t ; W o r k s i t e & l t ; / s t r i n g & g t ; & l t ; / k e y & g t ; & l t ; v a l u e & g t ; & l t ; i n t & g t ; 9 & l t ; / i n t & g t ; & l t ; / v a l u e & g t ; & l t ; / i t e m & g t ; & l t ; i t e m & g t ; & l t ; k e y & g t ; & l t ; s t r i n g & g t ; H o s p i t a l & l t ; / s t r i n g & g t ; & l t ; / k e y & g t ; & l t ; v a l u e & g t ; & l t ; i n t & g t ; 1 0 & l t ; / i n t & g t ; & l t ; / v a l u e & g t ; & l t ; / i t e m & g t ; & l t ; i t e m & g t ; & l t ; k e y & g t ; & l t ; s t r i n g & g t ; R e l i g i o u s   o r g a n i z a t i o n & l t ; / s t r i n g & g t ; & l t ; / k e y & g t ; & l t ; v a l u e & g t ; & l t ; i n t & g t ; 1 1 & l t ; / i n t & g t ; & l t ; / v a l u e & g t ; & l t ; / i t e m & g t ; & l t ; i t e m & g t ; & l t ; k e y & g t ; & l t ; s t r i n g & g t ; I n t e r n e t & l t ; / s t r i n g & g t ; & l t ; / k e y & g t ; & l t ; v a l u e & g t ; & l t ; i n t & g t ; 1 2 & l t ; / i n t & g t ; & l t ; / v a l u e & g t ; & l t ; / i t e m & g t ; & l t ; i t e m & g t ; & l t ; k e y & g t ; & l t ; s t r i n g & g t ; S c h o o l   c o l l e g e & l t ; / s t r i n g & g t ; & l t ; / k e y & g t ; & l t ; v a l u e & g t ; & l t ; i n t & g t ; 1 3 & l t ; / i n t & g t ; & l t ; / v a l u e & g t ; & l t ; / i t e m & g t ; & l t ; i t e m & g t ; & l t ; k e y & g t ; & l t ; s t r i n g & g t ; C o l u m n 1 & l t ; / s t r i n g & g t ; & l t ; / k e y & g t ; & l t ; v a l u e & g t ; & l t ; i n t & g t ; 1 4 & l t ; / i n t & g t ; & l t ; / v a l u e & g t ; & l t ; / i t e m & g t ; & l t ; i t e m & g t ; & l t ; k e y & g t ; & l t ; s t r i n g & g t ; I   i d e n t i f y   a s & l t ; / s t r i n g & g t ; & l t ; / k e y & g t ; & l t ; v a l u e & g t ; & l t ; i n t & g t ; 1 5 & l t ; / i n t & g t ; & l t ; / v a l u e & g t ; & l t ; / i t e m & g t ; & l t ; i t e m & g t ; & l t ; k e y & g t ; & l t ; s t r i n g & g t ; W h a t   i s   y o u r   a g e & l t ; / s t r i n g & g t ; & l t ; / k e y & g t ; & l t ; v a l u e & g t ; & l t ; i n t & g t ; 1 6 & l t ; / i n t & g t ; & l t ; / v a l u e & g t ; & l t ; / i t e m & g t ; & l t ; i t e m & g t ; & l t ; k e y & g t ; & l t ; s t r i n g & g t ; C o u n t y   w h e r e   y o u   l i v e & l t ; / s t r i n g & g t ; & l t ; / k e y & g t ; & l t ; v a l u e & g t ; & l t ; i n t & g t ; 1 7 & l t ; / i n t & g t ; & l t ; / v a l u e & g t ; & l t ; / i t e m & g t ; & l t ; i t e m & g t ; & l t ; k e y & g t ; & l t ; s t r i n g & g t ; T o w n   a n d   Z I P   c o d e   w h e r e   y o u   l i v e & l t ; / s t r i n g & g t ; & l t ; / k e y & g t ; & l t ; v a l u e & g t ; & l t ; i n t & g t ; 1 8 & l t ; / i n t & g t ; & l t ; / v a l u e & g t ; & l t ; / i t e m & g t ; & l t ; i t e m & g t ; & l t ; k e y & g t ; & l t ; s t r i n g & g t ; W h a t   r a c e   d o   y o u   c o n s i d e r   y o u r s e l f & l t ; / s t r i n g & g t ; & l t ; / k e y & g t ; & l t ; v a l u e & g t ; & l t ; i n t & g t ; 1 9 & l t ; / i n t & g t ; & l t ; / v a l u e & g t ; & l t ; / i t e m & g t ; & l t ; i t e m & g t ; & l t ; k e y & g t ; & l t ; s t r i n g & g t ; A r e   y o u   H i s p a n i c   o r   L a t i n o & l t ; / s t r i n g & g t ; & l t ; / k e y & g t ; & l t ; v a l u e & g t ; & l t ; i n t & g t ; 2 0 & l t ; / i n t & g t ; & l t ; / v a l u e & g t ; & l t ; / i t e m & g t ; & l t ; i t e m & g t ; & l t ; k e y & g t ; & l t ; s t r i n g & g t ; W h a t   l a n g u a g e   d o   y o u   s p e a k   w h e n   y o u   a r e   a t   h o m e   ( s e l e c t   a l l   t h a t   a p p l y ) & l t ; / s t r i n g & g t ; & l t ; / k e y & g t ; & l t ; v a l u e & g t ; & l t ; i n t & g t ; 2 1 & l t ; / i n t & g t ; & l t ; / v a l u e & g t ; & l t ; / i t e m & g t ; & l t ; i t e m & g t ; & l t ; k e y & g t ; & l t ; s t r i n g & g t ; W h a t   i s   y o u r   a n n u a l   h o u s e h o l d   i n c o m e   f r o m   a l l   s o u r c e s & l t ; / s t r i n g & g t ; & l t ; / k e y & g t ; & l t ; v a l u e & g t ; & l t ; i n t & g t ; 2 2 & l t ; / i n t & g t ; & l t ; / v a l u e & g t ; & l t ; / i t e m & g t ; & l t ; i t e m & g t ; & l t ; k e y & g t ; & l t ; s t r i n g & g t ; W h a t   i s   y o u r   h i g h e s t   l e v e l   o f   e d u c a t i o n & l t ; / s t r i n g & g t ; & l t ; / k e y & g t ; & l t ; v a l u e & g t ; & l t ; i n t & g t ; 2 3 & l t ; / i n t & g t ; & l t ; / v a l u e & g t ; & l t ; / i t e m & g t ; & l t ; i t e m & g t ; & l t ; k e y & g t ; & l t ; s t r i n g & g t ; W h a t   i s   y o u r   c u r r e n t   e m p l o y m e n t   s t a t u s & l t ; / s t r i n g & g t ; & l t ; / k e y & g t ; & l t ; v a l u e & g t ; & l t ; i n t & g t ; 2 4 & l t ; / i n t & g t ; & l t ; / v a l u e & g t ; & l t ; / i t e m & g t ; & l t ; i t e m & g t ; & l t ; k e y & g t ; & l t ; s t r i n g & g t ; D o   y o u   c u r r e n t l y   h a v e   h e a l t h   i n s u r a n c e & l t ; / s t r i n g & g t ; & l t ; / k e y & g t ; & l t ; v a l u e & g t ; & l t ; i n t & g t ; 2 5 & l t ; / i n t & g t ; & l t ; / v a l u e & g t ; & l t ; / i t e m & g t ; & l t ; i t e m & g t ; & l t ; k e y & g t ; & l t ; s t r i n g & g t ; D o   y o u   h a v e   a   s m a r t   p h o n e & l t ; / s t r i n g & g t ; & l t ; / k e y & g t ; & l t ; v a l u e & g t ; & l t ; i n t & g t ; 2 6 & l t ; / i n t & g t ; & l t ; / v a l u e & g t ; & l t ; / i t e m & g t ; & l t ; / C o l u m n D i s p l a y I n d e x & g t ; & l t ; C o l u m n F r o z e n   / & g t ; & l t ; C o l u m n C h e c k e d   / & g t ; & l t ; C o l u m n F i l t e r   / & g t ; & l t ; S e l e c t i o n F i l t e r   / & g t ; & l t ; F i l t e r P a r a m e t e r s   / & g t ; & l t ; I s S o r t D e s c e n d i n g & g t ; f a l s e & l t ; / I s S o r t D e s c e n d i n g & g t ; & l t ; / T a b l e W i d g e t G r i d S e r i a l i z a t i o n & g t ; < / C u s t o m C o n t e n t > < / G e m i n i > 
</file>

<file path=customXml/item45.xml>��< ? x m l   v e r s i o n = " 1 . 0 "   e n c o d i n g = " U T F - 1 6 " ? > < G e m i n i   x m l n s = " h t t p : / / g e m i n i / p i v o t c u s t o m i z a t i o n / L i n k e d T a b l e s " > < C u s t o m C o n t e n t > < ! [ C D A T A [ < L i n k e d T a b l e s   x m l n s : x s d = " h t t p : / / w w w . w 3 . o r g / 2 0 0 1 / X M L S c h e m a "   x m l n s : x s i = " h t t p : / / w w w . w 3 . o r g / 2 0 0 1 / X M L S c h e m a - i n s t a n c e " > < L i n k e d T a b l e L i s t > < L i n k e d T a b l e I n f o > < E x c e l T a b l e N a m e > T a b l e 1 < / E x c e l T a b l e N a m e > < G e m i n i T a b l e I d > T a b l e 1 - d 9 0 2 2 5 7 8 - b 2 0 9 - 4 9 0 4 - b d d e - 1 9 f a b e e 9 b 9 7 e < / G e m i n i T a b l e I d > < L i n k e d C o l u m n L i s t   / > < U p d a t e N e e d e d > f a l s e < / U p d a t e N e e d e d > < R o w C o u n t > 0 < / R o w C o u n t > < / L i n k e d T a b l e I n f o > < L i n k e d T a b l e I n f o > < E x c e l T a b l e N a m e > T a b l e 2 < / E x c e l T a b l e N a m e > < G e m i n i T a b l e I d > T a b l e 2 - a d f a 4 a 9 8 - 9 0 b 2 - 4 a 7 6 - b 1 3 2 - 4 f b 2 e 3 5 9 c a a 5 < / G e m i n i T a b l e I d > < L i n k e d C o l u m n L i s t   / > < U p d a t e N e e d e d > f a l s e < / U p d a t e N e e d e d > < R o w C o u n t > 0 < / R o w C o u n t > < / L i n k e d T a b l e I n f o > < L i n k e d T a b l e I n f o > < E x c e l T a b l e N a m e > T a b l e 7 < / E x c e l T a b l e N a m e > < G e m i n i T a b l e I d > T a b l e 7 - c 8 f 2 3 3 1 4 - d 5 e c - 4 1 e 0 - a 3 2 4 - 6 f 6 0 1 7 7 d 2 b c e < / G e m i n i T a b l e I d > < L i n k e d C o l u m n L i s t   / > < U p d a t e N e e d e d > f a l s e < / U p d a t e N e e d e d > < R o w C o u n t > 0 < / R o w C o u n t > < / L i n k e d T a b l e I n f o > < L i n k e d T a b l e I n f o > < E x c e l T a b l e N a m e > T a b l e 4 < / E x c e l T a b l e N a m e > < G e m i n i T a b l e I d > T a b l e 4 - b b 4 5 c 7 8 5 - 5 e c 7 - 4 a c 8 - a 0 c f - b a 9 5 a 9 5 5 3 8 3 0 < / G e m i n i T a b l e I d > < L i n k e d C o l u m n L i s t   / > < U p d a t e N e e d e d > f a l s e < / U p d a t e N e e d e d > < R o w C o u n t > 0 < / R o w C o u n t > < / L i n k e d T a b l e I n f o > < L i n k e d T a b l e I n f o > < E x c e l T a b l e N a m e > T a b l e 1 0 < / E x c e l T a b l e N a m e > < G e m i n i T a b l e I d > T a b l e 1 0 - 0 0 a f 9 1 0 e - a 6 e 6 - 4 d 8 2 - 8 d 2 5 - 2 8 8 e f a 9 e 3 d 0 2 < / G e m i n i T a b l e I d > < L i n k e d C o l u m n L i s t   / > < U p d a t e N e e d e d > f a l s e < / U p d a t e N e e d e d > < R o w C o u n t > 0 < / R o w C o u n t > < / L i n k e d T a b l e I n f o > < L i n k e d T a b l e I n f o > < E x c e l T a b l e N a m e > T a b l e 5 < / E x c e l T a b l e N a m e > < G e m i n i T a b l e I d > T a b l e 5 - d 0 c 9 a f c 6 - c 0 9 8 - 4 0 3 4 - 8 2 a 6 - 9 9 5 f b 8 2 f 1 b d a < / G e m i n i T a b l e I d > < L i n k e d C o l u m n L i s t   / > < U p d a t e N e e d e d > f a l s e < / U p d a t e N e e d e d > < R o w C o u n t > 0 < / R o w C o u n t > < / L i n k e d T a b l e I n f o > < / L i n k e d T a b l e L i s t > < / L i n k e d T a b l e s > ] ] > < / C u s t o m C o n t e n t > < / G e m i n i > 
</file>

<file path=customXml/item46.xml>��< ? x m l   v e r s i o n = " 1 . 0 "   e n c o d i n g = " U T F - 1 6 " ? > < G e m i n i   x m l n s = " h t t p : / / g e m i n i / p i v o t c u s t o m i z a t i o n / T a b l e X M L _ T a b l e 3 " > < C u s t o m C o n t e n t > & l t ; T a b l e W i d g e t G r i d S e r i a l i z a t i o n   x m l n s : x s d = " h t t p : / / w w w . w 3 . o r g / 2 0 0 1 / X M L S c h e m a "   x m l n s : x s i = " h t t p : / / w w w . w 3 . o r g / 2 0 0 1 / X M L S c h e m a - i n s t a n c e " & g t ; & l t ; C o l u m n S u g g e s t e d T y p e & g t ; & l t ; i t e m & g t ; & l t ; k e y & g t ; & l t ; s t r i n g & g t ; R e s p o n d e n t I D & l t ; / s t r i n g & g t ; & l t ; / k e y & g t ; & l t ; v a l u e & g t ; & l t ; s t r i n g & g t ; B i g I n t & l t ; / s t r i n g & g t ; & l t ; / v a l u e & g t ; & l t ; / i t e m & g t ; & l t ; i t e m & g t ; & l t ; k e y & g t ; & l t ; s t r i n g & g t ; C u l t u r a l   r e l i g i o u s   b e l i e f s & l t ; / s t r i n g & g t ; & l t ; / k e y & g t ; & l t ; v a l u e & g t ; & l t ; s t r i n g & g t ; W C h a r & l t ; / s t r i n g & g t ; & l t ; / v a l u e & g t ; & l t ; / i t e m & g t ; & l t ; i t e m & g t ; & l t ; k e y & g t ; & l t ; s t r i n g & g t ; L a c k   o f   a v a i l a b i l i t y   o f   d o c t o r s & l t ; / s t r i n g & g t ; & l t ; / k e y & g t ; & l t ; v a l u e & g t ; & l t ; s t r i n g & g t ; W C h a r & l t ; / s t r i n g & g t ; & l t ; / v a l u e & g t ; & l t ; / i t e m & g t ; & l t ; i t e m & g t ; & l t ; k e y & g t ; & l t ; s t r i n g & g t ; U n a b l e   t o   p a y   c o - p a y s   d e d u c t i b l e s & l t ; / s t r i n g & g t ; & l t ; / k e y & g t ; & l t ; v a l u e & g t ; & l t ; s t r i n g & g t ; W C h a r & l t ; / s t r i n g & g t ; & l t ; / v a l u e & g t ; & l t ; / i t e m & g t ; & l t ; i t e m & g t ; & l t ; k e y & g t ; & l t ; s t r i n g & g t ; D o n  t   k n o w   h o w   t o   f i n d   d o c t o r s & l t ; / s t r i n g & g t ; & l t ; / k e y & g t ; & l t ; v a l u e & g t ; & l t ; s t r i n g & g t ; W C h a r & l t ; / s t r i n g & g t ; & l t ; / v a l u e & g t ; & l t ; / i t e m & g t ; & l t ; i t e m & g t ; & l t ; k e y & g t ; & l t ; s t r i n g & g t ; L a n g u a g e   b a r r i e r s & l t ; / s t r i n g & g t ; & l t ; / k e y & g t ; & l t ; v a l u e & g t ; & l t ; s t r i n g & g t ; W C h a r & l t ; / s t r i n g & g t ; & l t ; / v a l u e & g t ; & l t ; / i t e m & g t ; & l t ; i t e m & g t ; & l t ; k e y & g t ; & l t ; s t r i n g & g t ; T h e r e   a r e   n o   b a r r i e r s & l t ; / s t r i n g & g t ; & l t ; / k e y & g t ; & l t ; v a l u e & g t ; & l t ; s t r i n g & g t ; W C h a r & l t ; / s t r i n g & g t ; & l t ; / v a l u e & g t ; & l t ; / i t e m & g t ; & l t ; i t e m & g t ; & l t ; k e y & g t ; & l t ; s t r i n g & g t ; D o n  t   u n d e r s t a n d   n e e d   t o   s e e   a   d o c t o r & l t ; / s t r i n g & g t ; & l t ; / k e y & g t ; & l t ; v a l u e & g t ; & l t ; s t r i n g & g t ; W C h a r & l t ; / s t r i n g & g t ; & l t ; / v a l u e & g t ; & l t ; / i t e m & g t ; & l t ; i t e m & g t ; & l t ; k e y & g t ; & l t ; s t r i n g & g t ; N o   i n s u r a n c e & l t ; / s t r i n g & g t ; & l t ; / k e y & g t ; & l t ; v a l u e & g t ; & l t ; s t r i n g & g t ; W C h a r & l t ; / s t r i n g & g t ; & l t ; / v a l u e & g t ; & l t ; / i t e m & g t ; & l t ; i t e m & g t ; & l t ; k e y & g t ; & l t ; s t r i n g & g t ; T r a n s p o r t a t i o n & l t ; / s t r i n g & g t ; & l t ; / k e y & g t ; & l t ; v a l u e & g t ; & l t ; s t r i n g & g t ; W C h a r & l t ; / s t r i n g & g t ; & l t ; / v a l u e & g t ; & l t ; / i t e m & g t ; & l t ; i t e m & g t ; & l t ; k e y & g t ; & l t ; s t r i n g & g t ; F e a r   ( e   g     n o t   r e a d y   t o   f a c e   d i s c u s s   h e a l t h   p r o b l e m ) & l t ; / s t r i n g & g t ; & l t ; / k e y & g t ; & l t ; v a l u e & g t ; & l t ; s t r i n g & g t ; W C h a r & l t ; / s t r i n g & g t ; & l t ; / v a l u e & g t ; & l t ; / i t e m & g t ; & l t ; i t e m & g t ; & l t ; k e y & g t ; & l t ; s t r i n g & g t ; C o l u m n 1 & l t ; / s t r i n g & g t ; & l t ; / k e y & g t ; & l t ; v a l u e & g t ; & l t ; s t r i n g & g t ; E m p t y & l t ; / s t r i n g & g t ; & l t ; / v a l u e & g t ; & l t ; / i t e m & g t ; & l t ; i t e m & g t ; & l t ; k e y & g t ; & l t ; s t r i n g & g t ; C o l u m n 2 & l t ; / s t r i n g & g t ; & l t ; / k e y & g t ; & l t ; v a l u e & g t ; & l t ; s t r i n g & g t ; B i g I n t & l t ; / s t r i n g & g t ; & l t ; / v a l u e & g t ; & l t ; / i t e m & g t ; & l t ; i t e m & g t ; & l t ; k e y & g t ; & l t ; s t r i n g & g t ; W e i g h t & l t ; / s t r i n g & g t ; & l t ; / k e y & g t ; & l t ; v a l u e & g t ; & l t ; s t r i n g & g t ; D o u b l e & l t ; / s t r i n g & g t ; & l t ; / v a l u e & g t ; & l t ; / i t e m & g t ; & l t ; i t e m & g t ; & l t ; k e y & g t ; & l t ; s t r i n g & g t ; C o l u m n 3 & l t ; / s t r i n g & g t ; & l t ; / k e y & g t ; & l t ; v a l u e & g t ; & l t ; s t r i n g & g t ; E m p t y & l t ; / s t r i n g & g t ; & l t ; / v a l u e & g t ; & l t ; / i t e m & g t ; & l t ; i t e m & g t ; & l t ; k e y & g t ; & l t ; s t r i n g & g t ; C u l t u r a l   r e l i g i o u s   b e l i e f s 5 & l t ; / s t r i n g & g t ; & l t ; / k e y & g t ; & l t ; v a l u e & g t ; & l t ; s t r i n g & g t ; B i g I n t & l t ; / s t r i n g & g t ; & l t ; / v a l u e & g t ; & l t ; / i t e m & g t ; & l t ; i t e m & g t ; & l t ; k e y & g t ; & l t ; s t r i n g & g t ; L a c k   o f   a v a i l a b i l i t y   o f   d o c t o r s 6 & l t ; / s t r i n g & g t ; & l t ; / k e y & g t ; & l t ; v a l u e & g t ; & l t ; s t r i n g & g t ; B i g I n t & l t ; / s t r i n g & g t ; & l t ; / v a l u e & g t ; & l t ; / i t e m & g t ; & l t ; i t e m & g t ; & l t ; k e y & g t ; & l t ; s t r i n g & g t ; U n a b l e   t o   p a y   c o - p a y s   d e d u c t i b l e s 7 & l t ; / s t r i n g & g t ; & l t ; / k e y & g t ; & l t ; v a l u e & g t ; & l t ; s t r i n g & g t ; B i g I n t & l t ; / s t r i n g & g t ; & l t ; / v a l u e & g t ; & l t ; / i t e m & g t ; & l t ; i t e m & g t ; & l t ; k e y & g t ; & l t ; s t r i n g & g t ; D o n  t   k n o w   h o w   t o   f i n d   d o c t o r s 8 & l t ; / s t r i n g & g t ; & l t ; / k e y & g t ; & l t ; v a l u e & g t ; & l t ; s t r i n g & g t ; B i g I n t & l t ; / s t r i n g & g t ; & l t ; / v a l u e & g t ; & l t ; / i t e m & g t ; & l t ; i t e m & g t ; & l t ; k e y & g t ; & l t ; s t r i n g & g t ; L a n g u a g e   b a r r i e r s 9 & l t ; / s t r i n g & g t ; & l t ; / k e y & g t ; & l t ; v a l u e & g t ; & l t ; s t r i n g & g t ; B i g I n t & l t ; / s t r i n g & g t ; & l t ; / v a l u e & g t ; & l t ; / i t e m & g t ; & l t ; i t e m & g t ; & l t ; k e y & g t ; & l t ; s t r i n g & g t ; T h e r e   a r e   n o   b a r r i e r s 1 0 & l t ; / s t r i n g & g t ; & l t ; / k e y & g t ; & l t ; v a l u e & g t ; & l t ; s t r i n g & g t ; B i g I n t & l t ; / s t r i n g & g t ; & l t ; / v a l u e & g t ; & l t ; / i t e m & g t ; & l t ; i t e m & g t ; & l t ; k e y & g t ; & l t ; s t r i n g & g t ; D o n  t   u n d e r s t a n d   n e e d   t o   s e e   a   d o c t o r 1 1 & l t ; / s t r i n g & g t ; & l t ; / k e y & g t ; & l t ; v a l u e & g t ; & l t ; s t r i n g & g t ; B i g I n t & l t ; / s t r i n g & g t ; & l t ; / v a l u e & g t ; & l t ; / i t e m & g t ; & l t ; i t e m & g t ; & l t ; k e y & g t ; & l t ; s t r i n g & g t ; N o   i n s u r a n c e 1 2 & l t ; / s t r i n g & g t ; & l t ; / k e y & g t ; & l t ; v a l u e & g t ; & l t ; s t r i n g & g t ; B i g I n t & l t ; / s t r i n g & g t ; & l t ; / v a l u e & g t ; & l t ; / i t e m & g t ; & l t ; i t e m & g t ; & l t ; k e y & g t ; & l t ; s t r i n g & g t ; T r a n s p o r t a t i o n 1 3 & l t ; / s t r i n g & g t ; & l t ; / k e y & g t ; & l t ; v a l u e & g t ; & l t ; s t r i n g & g t ; B i g I n t & l t ; / s t r i n g & g t ; & l t ; / v a l u e & g t ; & l t ; / i t e m & g t ; & l t ; i t e m & g t ; & l t ; k e y & g t ; & l t ; s t r i n g & g t ; F e a r   ( e   g     n o t   r e a d y   t o   f a c e   d i s c u s s   h e a l t h   p r o b l e m ) 1 4 & l t ; / s t r i n g & g t ; & l t ; / k e y & g t ; & l t ; v a l u e & g t ; & l t ; s t r i n g & g t ; B i g I n t & l t ; / s t r i n g & g t ; & l t ; / v a l u e & g t ; & l t ; / i t e m & g t ; & l t ; i t e m & g t ; & l t ; k e y & g t ; & l t ; s t r i n g & g t ; C o l u m n 4 & l t ; / s t r i n g & g t ; & l t ; / k e y & g t ; & l t ; v a l u e & g t ; & l t ; s t r i n g & g t ; E m p t y & l t ; / s t r i n g & g t ; & l t ; / v a l u e & g t ; & l t ; / i t e m & g t ; & l t ; i t e m & g t ; & l t ; k e y & g t ; & l t ; s t r i n g & g t ; C o l u m n 5 & l t ; / s t r i n g & g t ; & l t ; / k e y & g t ; & l t ; v a l u e & g t ; & l t ; s t r i n g & g t ; E m p t y & l t ; / s t r i n g & g t ; & l t ; / v a l u e & g t ; & l t ; / i t e m & g t ; & l t ; i t e m & g t ; & l t ; k e y & g t ; & l t ; s t r i n g & g t ; C o l u m n 6 & l t ; / s t r i n g & g t ; & l t ; / k e y & g t ; & l t ; v a l u e & g t ; & l t ; s t r i n g & g t ; B i g I n t & l t ; / s t r i n g & g t ; & l t ; / v a l u e & g t ; & l t ; / i t e m & g t ; & l t ; i t e m & g t ; & l t ; k e y & g t ; & l t ; s t r i n g & g t ; C o l u m n 7 & l t ; / s t r i n g & g t ; & l t ; / k e y & g t ; & l t ; v a l u e & g t ; & l t ; s t r i n g & g t ; B i g I n t & l t ; / s t r i n g & g t ; & l t ; / v a l u e & g t ; & l t ; / i t e m & g t ; & l t ; i t e m & g t ; & l t ; k e y & g t ; & l t ; s t r i n g & g t ; C o l u m n 8 & l t ; / s t r i n g & g t ; & l t ; / k e y & g t ; & l t ; v a l u e & g t ; & l t ; s t r i n g & g t ; W C h a r & l t ; / s t r i n g & g t ; & l t ; / v a l u e & g t ; & l t ; / i t e m & g t ; & l t ; i t e m & g t ; & l t ; k e y & g t ; & l t ; s t r i n g & g t ; C o l u m n 9 & 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C u l t u r a l   r e l i g i o u s   b e l i e f s & l t ; / s t r i n g & g t ; & l t ; / k e y & g t ; & l t ; v a l u e & g t ; & l t ; i n t & g t ; 1 9 3 & l t ; / i n t & g t ; & l t ; / v a l u e & g t ; & l t ; / i t e m & g t ; & l t ; i t e m & g t ; & l t ; k e y & g t ; & l t ; s t r i n g & g t ; L a c k   o f   a v a i l a b i l i t y   o f   d o c t o r s & l t ; / s t r i n g & g t ; & l t ; / k e y & g t ; & l t ; v a l u e & g t ; & l t ; i n t & g t ; 2 1 9 & l t ; / i n t & g t ; & l t ; / v a l u e & g t ; & l t ; / i t e m & g t ; & l t ; i t e m & g t ; & l t ; k e y & g t ; & l t ; s t r i n g & g t ; U n a b l e   t o   p a y   c o - p a y s   d e d u c t i b l e s & l t ; / s t r i n g & g t ; & l t ; / k e y & g t ; & l t ; v a l u e & g t ; & l t ; i n t & g t ; 2 5 1 & l t ; / i n t & g t ; & l t ; / v a l u e & g t ; & l t ; / i t e m & g t ; & l t ; i t e m & g t ; & l t ; k e y & g t ; & l t ; s t r i n g & g t ; D o n  t   k n o w   h o w   t o   f i n d   d o c t o r s & l t ; / s t r i n g & g t ; & l t ; / k e y & g t ; & l t ; v a l u e & g t ; & l t ; i n t & g t ; 2 3 4 & l t ; / i n t & g t ; & l t ; / v a l u e & g t ; & l t ; / i t e m & g t ; & l t ; i t e m & g t ; & l t ; k e y & g t ; & l t ; s t r i n g & g t ; L a n g u a g e   b a r r i e r s & l t ; / s t r i n g & g t ; & l t ; / k e y & g t ; & l t ; v a l u e & g t ; & l t ; i n t & g t ; 1 5 0 & l t ; / i n t & g t ; & l t ; / v a l u e & g t ; & l t ; / i t e m & g t ; & l t ; i t e m & g t ; & l t ; k e y & g t ; & l t ; s t r i n g & g t ; T h e r e   a r e   n o   b a r r i e r s & l t ; / s t r i n g & g t ; & l t ; / k e y & g t ; & l t ; v a l u e & g t ; & l t ; i n t & g t ; 1 7 0 & l t ; / i n t & g t ; & l t ; / v a l u e & g t ; & l t ; / i t e m & g t ; & l t ; i t e m & g t ; & l t ; k e y & g t ; & l t ; s t r i n g & g t ; D o n  t   u n d e r s t a n d   n e e d   t o   s e e   a   d o c t o r & l t ; / s t r i n g & g t ; & l t ; / k e y & g t ; & l t ; v a l u e & g t ; & l t ; i n t & g t ; 2 7 8 & l t ; / i n t & g t ; & l t ; / v a l u e & g t ; & l t ; / i t e m & g t ; & l t ; i t e m & g t ; & l t ; k e y & g t ; & l t ; s t r i n g & g t ; N o   i n s u r a n c e & l t ; / s t r i n g & g t ; & l t ; / k e y & g t ; & l t ; v a l u e & g t ; & l t ; i n t & g t ; 1 2 2 & l t ; / i n t & g t ; & l t ; / v a l u e & g t ; & l t ; / i t e m & g t ; & l t ; i t e m & g t ; & l t ; k e y & g t ; & l t ; s t r i n g & g t ; T r a n s p o r t a t i o n & l t ; / s t r i n g & g t ; & l t ; / k e y & g t ; & l t ; v a l u e & g t ; & l t ; i n t & g t ; 1 3 0 & l t ; / i n t & g t ; & l t ; / v a l u e & g t ; & l t ; / i t e m & g t ; & l t ; i t e m & g t ; & l t ; k e y & g t ; & l t ; s t r i n g & g t ; F e a r   ( e   g     n o t   r e a d y   t o   f a c e   d i s c u s s   h e a l t h   p r o b l e m ) & l t ; / s t r i n g & g t ; & l t ; / k e y & g t ; & l t ; v a l u e & g t ; & l t ; i n t & g t ; 3 5 5 & l t ; / i n t & g t ; & l t ; / v a l u e & g t ; & l t ; / i t e m & g t ; & l t ; i t e m & g t ; & l t ; k e y & g t ; & l t ; s t r i n g & g t ; C o l u m n 1 & l t ; / s t r i n g & g t ; & l t ; / k e y & g t ; & l t ; v a l u e & g t ; & l t ; i n t & g t ; 9 6 & l t ; / i n t & g t ; & l t ; / v a l u e & g t ; & l t ; / i t e m & g t ; & l t ; i t e m & g t ; & l t ; k e y & g t ; & l t ; s t r i n g & g t ; C o l u m n 2 & l t ; / s t r i n g & g t ; & l t ; / k e y & g t ; & l t ; v a l u e & g t ; & l t ; i n t & g t ; 9 6 & l t ; / i n t & g t ; & l t ; / v a l u e & g t ; & l t ; / i t e m & g t ; & l t ; i t e m & g t ; & l t ; k e y & g t ; & l t ; s t r i n g & g t ; W e i g h t & l t ; / s t r i n g & g t ; & l t ; / k e y & g t ; & l t ; v a l u e & g t ; & l t ; i n t & g t ; 8 5 & l t ; / i n t & g t ; & l t ; / v a l u e & g t ; & l t ; / i t e m & g t ; & l t ; i t e m & g t ; & l t ; k e y & g t ; & l t ; s t r i n g & g t ; C o l u m n 3 & l t ; / s t r i n g & g t ; & l t ; / k e y & g t ; & l t ; v a l u e & g t ; & l t ; i n t & g t ; 9 6 & l t ; / i n t & g t ; & l t ; / v a l u e & g t ; & l t ; / i t e m & g t ; & l t ; i t e m & g t ; & l t ; k e y & g t ; & l t ; s t r i n g & g t ; C u l t u r a l   r e l i g i o u s   b e l i e f s 5 & l t ; / s t r i n g & g t ; & l t ; / k e y & g t ; & l t ; v a l u e & g t ; & l t ; i n t & g t ; 2 0 0 & l t ; / i n t & g t ; & l t ; / v a l u e & g t ; & l t ; / i t e m & g t ; & l t ; i t e m & g t ; & l t ; k e y & g t ; & l t ; s t r i n g & g t ; L a c k   o f   a v a i l a b i l i t y   o f   d o c t o r s 6 & l t ; / s t r i n g & g t ; & l t ; / k e y & g t ; & l t ; v a l u e & g t ; & l t ; i n t & g t ; 2 2 6 & l t ; / i n t & g t ; & l t ; / v a l u e & g t ; & l t ; / i t e m & g t ; & l t ; i t e m & g t ; & l t ; k e y & g t ; & l t ; s t r i n g & g t ; U n a b l e   t o   p a y   c o - p a y s   d e d u c t i b l e s 7 & l t ; / s t r i n g & g t ; & l t ; / k e y & g t ; & l t ; v a l u e & g t ; & l t ; i n t & g t ; 2 5 8 & l t ; / i n t & g t ; & l t ; / v a l u e & g t ; & l t ; / i t e m & g t ; & l t ; i t e m & g t ; & l t ; k e y & g t ; & l t ; s t r i n g & g t ; D o n  t   k n o w   h o w   t o   f i n d   d o c t o r s 8 & l t ; / s t r i n g & g t ; & l t ; / k e y & g t ; & l t ; v a l u e & g t ; & l t ; i n t & g t ; 2 4 1 & l t ; / i n t & g t ; & l t ; / v a l u e & g t ; & l t ; / i t e m & g t ; & l t ; i t e m & g t ; & l t ; k e y & g t ; & l t ; s t r i n g & g t ; L a n g u a g e   b a r r i e r s 9 & l t ; / s t r i n g & g t ; & l t ; / k e y & g t ; & l t ; v a l u e & g t ; & l t ; i n t & g t ; 1 5 7 & l t ; / i n t & g t ; & l t ; / v a l u e & g t ; & l t ; / i t e m & g t ; & l t ; i t e m & g t ; & l t ; k e y & g t ; & l t ; s t r i n g & g t ; T h e r e   a r e   n o   b a r r i e r s 1 0 & l t ; / s t r i n g & g t ; & l t ; / k e y & g t ; & l t ; v a l u e & g t ; & l t ; i n t & g t ; 1 8 4 & l t ; / i n t & g t ; & l t ; / v a l u e & g t ; & l t ; / i t e m & g t ; & l t ; i t e m & g t ; & l t ; k e y & g t ; & l t ; s t r i n g & g t ; D o n  t   u n d e r s t a n d   n e e d   t o   s e e   a   d o c t o r 1 1 & l t ; / s t r i n g & g t ; & l t ; / k e y & g t ; & l t ; v a l u e & g t ; & l t ; i n t & g t ; 2 9 2 & l t ; / i n t & g t ; & l t ; / v a l u e & g t ; & l t ; / i t e m & g t ; & l t ; i t e m & g t ; & l t ; k e y & g t ; & l t ; s t r i n g & g t ; N o   i n s u r a n c e 1 2 & l t ; / s t r i n g & g t ; & l t ; / k e y & g t ; & l t ; v a l u e & g t ; & l t ; i n t & g t ; 1 3 6 & l t ; / i n t & g t ; & l t ; / v a l u e & g t ; & l t ; / i t e m & g t ; & l t ; i t e m & g t ; & l t ; k e y & g t ; & l t ; s t r i n g & g t ; T r a n s p o r t a t i o n 1 3 & l t ; / s t r i n g & g t ; & l t ; / k e y & g t ; & l t ; v a l u e & g t ; & l t ; i n t & g t ; 1 4 4 & l t ; / i n t & g t ; & l t ; / v a l u e & g t ; & l t ; / i t e m & g t ; & l t ; i t e m & g t ; & l t ; k e y & g t ; & l t ; s t r i n g & g t ; F e a r   ( e   g     n o t   r e a d y   t o   f a c e   d i s c u s s   h e a l t h   p r o b l e m ) 1 4 & l t ; / s t r i n g & g t ; & l t ; / k e y & g t ; & l t ; v a l u e & g t ; & l t ; i n t & g t ; 3 6 9 & l t ; / i n t & g t ; & l t ; / v a l u e & g t ; & l t ; / i t e m & g t ; & l t ; i t e m & g t ; & l t ; k e y & g t ; & l t ; s t r i n g & g t ; C o l u m n 4 & l t ; / s t r i n g & g t ; & l t ; / k e y & g t ; & l t ; v a l u e & g t ; & l t ; i n t & g t ; 9 6 & l t ; / i n t & g t ; & l t ; / v a l u e & g t ; & l t ; / i t e m & g t ; & l t ; i t e m & g t ; & l t ; k e y & g t ; & l t ; s t r i n g & g t ; C o l u m n 5 & l t ; / s t r i n g & g t ; & l t ; / k e y & g t ; & l t ; v a l u e & g t ; & l t ; i n t & g t ; 9 6 & l t ; / i n t & g t ; & l t ; / v a l u e & g t ; & l t ; / i t e m & g t ; & l t ; i t e m & g t ; & l t ; k e y & g t ; & l t ; s t r i n g & g t ; C o l u m n 6 & l t ; / s t r i n g & g t ; & l t ; / k e y & g t ; & l t ; v a l u e & g t ; & l t ; i n t & g t ; 9 6 & l t ; / i n t & g t ; & l t ; / v a l u e & g t ; & l t ; / i t e m & g t ; & l t ; i t e m & g t ; & l t ; k e y & g t ; & l t ; s t r i n g & g t ; C o l u m n 7 & l t ; / s t r i n g & g t ; & l t ; / k e y & g t ; & l t ; v a l u e & g t ; & l t ; i n t & g t ; 9 6 & l t ; / i n t & g t ; & l t ; / v a l u e & g t ; & l t ; / i t e m & g t ; & l t ; i t e m & g t ; & l t ; k e y & g t ; & l t ; s t r i n g & g t ; C o l u m n 8 & l t ; / s t r i n g & g t ; & l t ; / k e y & g t ; & l t ; v a l u e & g t ; & l t ; i n t & g t ; 9 6 & l t ; / i n t & g t ; & l t ; / v a l u e & g t ; & l t ; / i t e m & g t ; & l t ; i t e m & g t ; & l t ; k e y & g t ; & l t ; s t r i n g & g t ; C o l u m n 9 & 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C u l t u r a l   r e l i g i o u s   b e l i e f s & l t ; / s t r i n g & g t ; & l t ; / k e y & g t ; & l t ; v a l u e & g t ; & l t ; i n t & g t ; 1 & l t ; / i n t & g t ; & l t ; / v a l u e & g t ; & l t ; / i t e m & g t ; & l t ; i t e m & g t ; & l t ; k e y & g t ; & l t ; s t r i n g & g t ; L a c k   o f   a v a i l a b i l i t y   o f   d o c t o r s & l t ; / s t r i n g & g t ; & l t ; / k e y & g t ; & l t ; v a l u e & g t ; & l t ; i n t & g t ; 2 & l t ; / i n t & g t ; & l t ; / v a l u e & g t ; & l t ; / i t e m & g t ; & l t ; i t e m & g t ; & l t ; k e y & g t ; & l t ; s t r i n g & g t ; U n a b l e   t o   p a y   c o - p a y s   d e d u c t i b l e s & l t ; / s t r i n g & g t ; & l t ; / k e y & g t ; & l t ; v a l u e & g t ; & l t ; i n t & g t ; 3 & l t ; / i n t & g t ; & l t ; / v a l u e & g t ; & l t ; / i t e m & g t ; & l t ; i t e m & g t ; & l t ; k e y & g t ; & l t ; s t r i n g & g t ; D o n  t   k n o w   h o w   t o   f i n d   d o c t o r s & l t ; / s t r i n g & g t ; & l t ; / k e y & g t ; & l t ; v a l u e & g t ; & l t ; i n t & g t ; 4 & l t ; / i n t & g t ; & l t ; / v a l u e & g t ; & l t ; / i t e m & g t ; & l t ; i t e m & g t ; & l t ; k e y & g t ; & l t ; s t r i n g & g t ; L a n g u a g e   b a r r i e r s & l t ; / s t r i n g & g t ; & l t ; / k e y & g t ; & l t ; v a l u e & g t ; & l t ; i n t & g t ; 5 & l t ; / i n t & g t ; & l t ; / v a l u e & g t ; & l t ; / i t e m & g t ; & l t ; i t e m & g t ; & l t ; k e y & g t ; & l t ; s t r i n g & g t ; T h e r e   a r e   n o   b a r r i e r s & l t ; / s t r i n g & g t ; & l t ; / k e y & g t ; & l t ; v a l u e & g t ; & l t ; i n t & g t ; 6 & l t ; / i n t & g t ; & l t ; / v a l u e & g t ; & l t ; / i t e m & g t ; & l t ; i t e m & g t ; & l t ; k e y & g t ; & l t ; s t r i n g & g t ; D o n  t   u n d e r s t a n d   n e e d   t o   s e e   a   d o c t o r & l t ; / s t r i n g & g t ; & l t ; / k e y & g t ; & l t ; v a l u e & g t ; & l t ; i n t & g t ; 7 & l t ; / i n t & g t ; & l t ; / v a l u e & g t ; & l t ; / i t e m & g t ; & l t ; i t e m & g t ; & l t ; k e y & g t ; & l t ; s t r i n g & g t ; N o   i n s u r a n c e & l t ; / s t r i n g & g t ; & l t ; / k e y & g t ; & l t ; v a l u e & g t ; & l t ; i n t & g t ; 8 & l t ; / i n t & g t ; & l t ; / v a l u e & g t ; & l t ; / i t e m & g t ; & l t ; i t e m & g t ; & l t ; k e y & g t ; & l t ; s t r i n g & g t ; T r a n s p o r t a t i o n & l t ; / s t r i n g & g t ; & l t ; / k e y & g t ; & l t ; v a l u e & g t ; & l t ; i n t & g t ; 9 & l t ; / i n t & g t ; & l t ; / v a l u e & g t ; & l t ; / i t e m & g t ; & l t ; i t e m & g t ; & l t ; k e y & g t ; & l t ; s t r i n g & g t ; F e a r   ( e   g     n o t   r e a d y   t o   f a c e   d i s c u s s   h e a l t h   p r o b l e m ) & l t ; / s t r i n g & g t ; & l t ; / k e y & g t ; & l t ; v a l u e & g t ; & l t ; i n t & g t ; 1 0 & l t ; / i n t & g t ; & l t ; / v a l u e & g t ; & l t ; / i t e m & g t ; & l t ; i t e m & g t ; & l t ; k e y & g t ; & l t ; s t r i n g & g t ; C o l u m n 1 & l t ; / s t r i n g & g t ; & l t ; / k e y & g t ; & l t ; v a l u e & g t ; & l t ; i n t & g t ; 1 1 & l t ; / i n t & g t ; & l t ; / v a l u e & g t ; & l t ; / i t e m & g t ; & l t ; i t e m & g t ; & l t ; k e y & g t ; & l t ; s t r i n g & g t ; C o l u m n 2 & l t ; / s t r i n g & g t ; & l t ; / k e y & g t ; & l t ; v a l u e & g t ; & l t ; i n t & g t ; 1 2 & l t ; / i n t & g t ; & l t ; / v a l u e & g t ; & l t ; / i t e m & g t ; & l t ; i t e m & g t ; & l t ; k e y & g t ; & l t ; s t r i n g & g t ; W e i g h t & l t ; / s t r i n g & g t ; & l t ; / k e y & g t ; & l t ; v a l u e & g t ; & l t ; i n t & g t ; 1 3 & l t ; / i n t & g t ; & l t ; / v a l u e & g t ; & l t ; / i t e m & g t ; & l t ; i t e m & g t ; & l t ; k e y & g t ; & l t ; s t r i n g & g t ; C o l u m n 3 & l t ; / s t r i n g & g t ; & l t ; / k e y & g t ; & l t ; v a l u e & g t ; & l t ; i n t & g t ; 1 4 & l t ; / i n t & g t ; & l t ; / v a l u e & g t ; & l t ; / i t e m & g t ; & l t ; i t e m & g t ; & l t ; k e y & g t ; & l t ; s t r i n g & g t ; C u l t u r a l   r e l i g i o u s   b e l i e f s 5 & l t ; / s t r i n g & g t ; & l t ; / k e y & g t ; & l t ; v a l u e & g t ; & l t ; i n t & g t ; 1 5 & l t ; / i n t & g t ; & l t ; / v a l u e & g t ; & l t ; / i t e m & g t ; & l t ; i t e m & g t ; & l t ; k e y & g t ; & l t ; s t r i n g & g t ; L a c k   o f   a v a i l a b i l i t y   o f   d o c t o r s 6 & l t ; / s t r i n g & g t ; & l t ; / k e y & g t ; & l t ; v a l u e & g t ; & l t ; i n t & g t ; 1 6 & l t ; / i n t & g t ; & l t ; / v a l u e & g t ; & l t ; / i t e m & g t ; & l t ; i t e m & g t ; & l t ; k e y & g t ; & l t ; s t r i n g & g t ; U n a b l e   t o   p a y   c o - p a y s   d e d u c t i b l e s 7 & l t ; / s t r i n g & g t ; & l t ; / k e y & g t ; & l t ; v a l u e & g t ; & l t ; i n t & g t ; 1 7 & l t ; / i n t & g t ; & l t ; / v a l u e & g t ; & l t ; / i t e m & g t ; & l t ; i t e m & g t ; & l t ; k e y & g t ; & l t ; s t r i n g & g t ; D o n  t   k n o w   h o w   t o   f i n d   d o c t o r s 8 & l t ; / s t r i n g & g t ; & l t ; / k e y & g t ; & l t ; v a l u e & g t ; & l t ; i n t & g t ; 1 8 & l t ; / i n t & g t ; & l t ; / v a l u e & g t ; & l t ; / i t e m & g t ; & l t ; i t e m & g t ; & l t ; k e y & g t ; & l t ; s t r i n g & g t ; L a n g u a g e   b a r r i e r s 9 & l t ; / s t r i n g & g t ; & l t ; / k e y & g t ; & l t ; v a l u e & g t ; & l t ; i n t & g t ; 1 9 & l t ; / i n t & g t ; & l t ; / v a l u e & g t ; & l t ; / i t e m & g t ; & l t ; i t e m & g t ; & l t ; k e y & g t ; & l t ; s t r i n g & g t ; T h e r e   a r e   n o   b a r r i e r s 1 0 & l t ; / s t r i n g & g t ; & l t ; / k e y & g t ; & l t ; v a l u e & g t ; & l t ; i n t & g t ; 2 0 & l t ; / i n t & g t ; & l t ; / v a l u e & g t ; & l t ; / i t e m & g t ; & l t ; i t e m & g t ; & l t ; k e y & g t ; & l t ; s t r i n g & g t ; D o n  t   u n d e r s t a n d   n e e d   t o   s e e   a   d o c t o r 1 1 & l t ; / s t r i n g & g t ; & l t ; / k e y & g t ; & l t ; v a l u e & g t ; & l t ; i n t & g t ; 2 1 & l t ; / i n t & g t ; & l t ; / v a l u e & g t ; & l t ; / i t e m & g t ; & l t ; i t e m & g t ; & l t ; k e y & g t ; & l t ; s t r i n g & g t ; N o   i n s u r a n c e 1 2 & l t ; / s t r i n g & g t ; & l t ; / k e y & g t ; & l t ; v a l u e & g t ; & l t ; i n t & g t ; 2 2 & l t ; / i n t & g t ; & l t ; / v a l u e & g t ; & l t ; / i t e m & g t ; & l t ; i t e m & g t ; & l t ; k e y & g t ; & l t ; s t r i n g & g t ; T r a n s p o r t a t i o n 1 3 & l t ; / s t r i n g & g t ; & l t ; / k e y & g t ; & l t ; v a l u e & g t ; & l t ; i n t & g t ; 2 3 & l t ; / i n t & g t ; & l t ; / v a l u e & g t ; & l t ; / i t e m & g t ; & l t ; i t e m & g t ; & l t ; k e y & g t ; & l t ; s t r i n g & g t ; F e a r   ( e   g     n o t   r e a d y   t o   f a c e   d i s c u s s   h e a l t h   p r o b l e m ) 1 4 & l t ; / s t r i n g & g t ; & l t ; / k e y & g t ; & l t ; v a l u e & g t ; & l t ; i n t & g t ; 2 4 & l t ; / i n t & g t ; & l t ; / v a l u e & g t ; & l t ; / i t e m & g t ; & l t ; i t e m & g t ; & l t ; k e y & g t ; & l t ; s t r i n g & g t ; C o l u m n 4 & l t ; / s t r i n g & g t ; & l t ; / k e y & g t ; & l t ; v a l u e & g t ; & l t ; i n t & g t ; 2 5 & l t ; / i n t & g t ; & l t ; / v a l u e & g t ; & l t ; / i t e m & g t ; & l t ; i t e m & g t ; & l t ; k e y & g t ; & l t ; s t r i n g & g t ; C o l u m n 5 & l t ; / s t r i n g & g t ; & l t ; / k e y & g t ; & l t ; v a l u e & g t ; & l t ; i n t & g t ; 2 6 & l t ; / i n t & g t ; & l t ; / v a l u e & g t ; & l t ; / i t e m & g t ; & l t ; i t e m & g t ; & l t ; k e y & g t ; & l t ; s t r i n g & g t ; C o l u m n 6 & l t ; / s t r i n g & g t ; & l t ; / k e y & g t ; & l t ; v a l u e & g t ; & l t ; i n t & g t ; 2 7 & l t ; / i n t & g t ; & l t ; / v a l u e & g t ; & l t ; / i t e m & g t ; & l t ; i t e m & g t ; & l t ; k e y & g t ; & l t ; s t r i n g & g t ; C o l u m n 7 & l t ; / s t r i n g & g t ; & l t ; / k e y & g t ; & l t ; v a l u e & g t ; & l t ; i n t & g t ; 2 8 & l t ; / i n t & g t ; & l t ; / v a l u e & g t ; & l t ; / i t e m & g t ; & l t ; i t e m & g t ; & l t ; k e y & g t ; & l t ; s t r i n g & g t ; C o l u m n 8 & l t ; / s t r i n g & g t ; & l t ; / k e y & g t ; & l t ; v a l u e & g t ; & l t ; i n t & g t ; 2 9 & l t ; / i n t & g t ; & l t ; / v a l u e & g t ; & l t ; / i t e m & g t ; & l t ; i t e m & g t ; & l t ; k e y & g t ; & l t ; s t r i n g & g t ; C o l u m n 9 & l t ; / s t r i n g & g t ; & l t ; / k e y & g t ; & l t ; v a l u e & g t ; & l t ; i n t & g t ; 3 0 & l t ; / i n t & g t ; & l t ; / v a l u e & g t ; & l t ; / i t e m & g t ; & l t ; i t e m & g t ; & l t ; k e y & g t ; & l t ; s t r i n g & g t ; I   i d e n t i f y   a s & l t ; / s t r i n g & g t ; & l t ; / k e y & g t ; & l t ; v a l u e & g t ; & l t ; i n t & g t ; 3 1 & l t ; / i n t & g t ; & l t ; / v a l u e & g t ; & l t ; / i t e m & g t ; & l t ; i t e m & g t ; & l t ; k e y & g t ; & l t ; s t r i n g & g t ; W h a t   i s   y o u r   a g e & l t ; / s t r i n g & g t ; & l t ; / k e y & g t ; & l t ; v a l u e & g t ; & l t ; i n t & g t ; 3 2 & l t ; / i n t & g t ; & l t ; / v a l u e & g t ; & l t ; / i t e m & g t ; & l t ; i t e m & g t ; & l t ; k e y & g t ; & l t ; s t r i n g & g t ; C o u n t y   w h e r e   y o u   l i v e & l t ; / s t r i n g & g t ; & l t ; / k e y & g t ; & l t ; v a l u e & g t ; & l t ; i n t & g t ; 3 3 & l t ; / i n t & g t ; & l t ; / v a l u e & g t ; & l t ; / i t e m & g t ; & l t ; i t e m & g t ; & l t ; k e y & g t ; & l t ; s t r i n g & g t ; T o w n   a n d   Z I P   c o d e   w h e r e   y o u   l i v e & l t ; / s t r i n g & g t ; & l t ; / k e y & g t ; & l t ; v a l u e & g t ; & l t ; i n t & g t ; 3 4 & l t ; / i n t & g t ; & l t ; / v a l u e & g t ; & l t ; / i t e m & g t ; & l t ; i t e m & g t ; & l t ; k e y & g t ; & l t ; s t r i n g & g t ; W h a t   r a c e   d o   y o u   c o n s i d e r   y o u r s e l f & l t ; / s t r i n g & g t ; & l t ; / k e y & g t ; & l t ; v a l u e & g t ; & l t ; i n t & g t ; 3 5 & l t ; / i n t & g t ; & l t ; / v a l u e & g t ; & l t ; / i t e m & g t ; & l t ; i t e m & g t ; & l t ; k e y & g t ; & l t ; s t r i n g & g t ; A r e   y o u   H i s p a n i c   o r   L a t i n o & l t ; / s t r i n g & g t ; & l t ; / k e y & g t ; & l t ; v a l u e & g t ; & l t ; i n t & g t ; 3 6 & l t ; / i n t & g t ; & l t ; / v a l u e & g t ; & l t ; / i t e m & g t ; & l t ; i t e m & g t ; & l t ; k e y & g t ; & l t ; s t r i n g & g t ; W h a t   l a n g u a g e   d o   y o u   s p e a k   w h e n   y o u   a r e   a t   h o m e   ( s e l e c t   a l l   t h a t   a p p l y ) & l t ; / s t r i n g & g t ; & l t ; / k e y & g t ; & l t ; v a l u e & g t ; & l t ; i n t & g t ; 3 7 & l t ; / i n t & g t ; & l t ; / v a l u e & g t ; & l t ; / i t e m & g t ; & l t ; i t e m & g t ; & l t ; k e y & g t ; & l t ; s t r i n g & g t ; W h a t   i s   y o u r   a n n u a l   h o u s e h o l d   i n c o m e   f r o m   a l l   s o u r c e s & l t ; / s t r i n g & g t ; & l t ; / k e y & g t ; & l t ; v a l u e & g t ; & l t ; i n t & g t ; 3 8 & l t ; / i n t & g t ; & l t ; / v a l u e & g t ; & l t ; / i t e m & g t ; & l t ; i t e m & g t ; & l t ; k e y & g t ; & l t ; s t r i n g & g t ; W h a t   i s   y o u r   h i g h e s t   l e v e l   o f   e d u c a t i o n & l t ; / s t r i n g & g t ; & l t ; / k e y & g t ; & l t ; v a l u e & g t ; & l t ; i n t & g t ; 3 9 & l t ; / i n t & g t ; & l t ; / v a l u e & g t ; & l t ; / i t e m & g t ; & l t ; i t e m & g t ; & l t ; k e y & g t ; & l t ; s t r i n g & g t ; W h a t   i s   y o u r   c u r r e n t   e m p l o y m e n t   s t a t u s & l t ; / s t r i n g & g t ; & l t ; / k e y & g t ; & l t ; v a l u e & g t ; & l t ; i n t & g t ; 4 0 & l t ; / i n t & g t ; & l t ; / v a l u e & g t ; & l t ; / i t e m & g t ; & l t ; i t e m & g t ; & l t ; k e y & g t ; & l t ; s t r i n g & g t ; D o   y o u   c u r r e n t l y   h a v e   h e a l t h   i n s u r a n c e & l t ; / s t r i n g & g t ; & l t ; / k e y & g t ; & l t ; v a l u e & g t ; & l t ; i n t & g t ; 4 1 & l t ; / i n t & g t ; & l t ; / v a l u e & g t ; & l t ; / i t e m & g t ; & l t ; i t e m & g t ; & l t ; k e y & g t ; & l t ; s t r i n g & g t ; D o   y o u   h a v e   a   s m a r t   p h o n e & l t ; / s t r i n g & g t ; & l t ; / k e y & g t ; & l t ; v a l u e & g t ; & l t ; i n t & g t ; 4 2 & l t ; / i n t & g t ; & l t ; / v a l u e & g t ; & l t ; / i t e m & g t ; & l t ; / C o l u m n D i s p l a y I n d e x & g t ; & l t ; C o l u m n F r o z e n   / & g t ; & l t ; C o l u m n C h e c k e d   / & g t ; & l t ; C o l u m n F i l t e r   / & g t ; & l t ; S e l e c t i o n F i l t e r   / & g t ; & l t ; F i l t e r P a r a m e t e r s   / & g t ; & l t ; I s S o r t D e s c e n d i n g & g t ; f a l s e & l t ; / I s S o r t D e s c e n d i n g & g t ; & l t ; / T a b l e W i d g e t G r i d S e r i a l i z a t i o n & g t ; < / C u s t o m C o n t e n t > < / G e m i n i > 
</file>

<file path=customXml/item47.xml>��< ? x m l   v e r s i o n = " 1 . 0 "   e n c o d i n g = " U T F - 1 6 " ? > < G e m i n i   x m l n s = " h t t p : / / g e m i n i / p i v o t c u s t o m i z a t i o n / T a b l e X M L _ T a b l e 7 - c 8 f 2 3 3 1 4 - d 5 e c - 4 1 e 0 - a 3 2 4 - 6 f 6 0 1 7 7 d 2 b c e " > < C u s t o m C o n t e n t > < ! [ C D A T A [ < T a b l e W i d g e t G r i d S e r i a l i z a t i o n   x m l n s : x s d = " h t t p : / / w w w . w 3 . o r g / 2 0 0 1 / X M L S c h e m a "   x m l n s : x s i = " h t t p : / / w w w . w 3 . o r g / 2 0 0 1 / X M L S c h e m a - i n s t a n c e " > < C o l u m n S u g g e s t e d T y p e   / > < C o l u m n F o r m a t   / > < C o l u m n A c c u r a c y   / > < C o l u m n C u r r e n c y S y m b o l   / > < C o l u m n P o s i t i v e P a t t e r n   / > < C o l u m n N e g a t i v e P a t t e r n   / > < C o l u m n W i d t h s > < i t e m > < k e y > < s t r i n g > R e s p o n d e n t I D < / s t r i n g > < / k e y > < v a l u e > < i n t > 1 2 4 < / i n t > < / v a l u e > < / i t e m > < i t e m > < k e y > < s t r i n g > C u l t u r a l / r e l i g i o u s   b e l i e f s < / s t r i n g > < / k e y > < v a l u e > < i n t > 1 9 1 < / i n t > < / v a l u e > < / i t e m > < i t e m > < k e y > < s t r i n g > L a c k   o f   a v a i l a b i l i t y   o f   d o c t o r s < / s t r i n g > < / k e y > < v a l u e > < i n t > 2 1 4 < / i n t > < / v a l u e > < / i t e m > < i t e m > < k e y > < s t r i n g > U n a b l e   t o   p a y   c o - p a y s / d e d u c t i b l e s < / s t r i n g > < / k e y > < v a l u e > < i n t > 2 4 9 < / i n t > < / v a l u e > < / i t e m > < i t e m > < k e y > < s t r i n g > D o n  t   k n o w   h o w   t o   f i n d   d o c t o r s < / s t r i n g > < / k e y > < v a l u e > < i n t > 2 2 9 < / i n t > < / v a l u e > < / i t e m > < i t e m > < k e y > < s t r i n g > L a n g u a g e   b a r r i e r s < / s t r i n g > < / k e y > < v a l u e > < i n t > 1 4 5 < / i n t > < / v a l u e > < / i t e m > < i t e m > < k e y > < s t r i n g > T h e r e   a r e   n o   b a r r i e r s < / s t r i n g > < / k e y > < v a l u e > < i n t > 1 6 5 < / i n t > < / v a l u e > < / i t e m > < i t e m > < k e y > < s t r i n g > D o n  t   u n d e r s t a n d   n e e d   t o   s e e   a   d o c t o r < / s t r i n g > < / k e y > < v a l u e > < i n t > 2 7 3 < / i n t > < / v a l u e > < / i t e m > < i t e m > < k e y > < s t r i n g > N o   i n s u r a n c e < / s t r i n g > < / k e y > < v a l u e > < i n t > 1 1 7 < / i n t > < / v a l u e > < / i t e m > < i t e m > < k e y > < s t r i n g > T r a n s p o r t a t i o n < / s t r i n g > < / k e y > < v a l u e > < i n t > 1 2 5 < / i n t > < / v a l u e > < / i t e m > < i t e m > < k e y > < s t r i n g > F e a r   ( e . g .   n o t   r e a d y   t o   f a c e / d i s c u s s   h e a l t h   p r o b l e m ) < / s t r i n g > < / k e y > < v a l u e > < i n t > 3 5 5 < / i n t > < / v a l u e > < / i t e m > < i t e m > < k e y > < s t r i n g > C o l u m n 3 < / s t r i n g > < / k e y > < v a l u e > < i n t > 9 1 < / i n t > < / v a l u e > < / i t e m > < i t e m > < k e y > < s t r i n g > C o u n t   o f   S e l e c t i o n < / s t r i n g > < / k e y > < v a l u e > < i n t > 1 4 9 < / i n t > < / v a l u e > < / i t e m > < i t e m > < k e y > < s t r i n g > W e i g h t < / s t r i n g > < / k e y > < v a l u e > < i n t > 8 0 < / i n t > < / v a l u e > < / i t e m > < i t e m > < k e y > < s t r i n g > C o l u m n 4 < / s t r i n g > < / k e y > < v a l u e > < i n t > 9 1 < / i n t > < / v a l u e > < / i t e m > < i t e m > < k e y > < s t r i n g > C u l t u r a l / r e l i g i o u s   b e l i e f s 5 < / s t r i n g > < / k e y > < v a l u e > < i n t > 1 9 8 < / i n t > < / v a l u e > < / i t e m > < i t e m > < k e y > < s t r i n g > L a c k   o f   a v a i l a b i l i t y   o f   d o c t o r s 6 < / s t r i n g > < / k e y > < v a l u e > < i n t > 2 2 1 < / i n t > < / v a l u e > < / i t e m > < i t e m > < k e y > < s t r i n g > U n a b l e   t o   p a y   c o - p a y s / d e d u c t i b l e s 7 < / s t r i n g > < / k e y > < v a l u e > < i n t > 2 5 6 < / i n t > < / v a l u e > < / i t e m > < i t e m > < k e y > < s t r i n g > D o n  t   k n o w   h o w   t o   f i n d   d o c t o r s 8 < / s t r i n g > < / k e y > < v a l u e > < i n t > 2 3 6 < / i n t > < / v a l u e > < / i t e m > < i t e m > < k e y > < s t r i n g > L a n g u a g e   b a r r i e r s 9 < / s t r i n g > < / k e y > < v a l u e > < i n t > 1 5 2 < / i n t > < / v a l u e > < / i t e m > < i t e m > < k e y > < s t r i n g > T h e r e   a r e   n o   b a r r i e r s 1 0 < / s t r i n g > < / k e y > < v a l u e > < i n t > 1 7 9 < / i n t > < / v a l u e > < / i t e m > < i t e m > < k e y > < s t r i n g > D o n  t   u n d e r s t a n d   n e e d   t o   s e e   a   d o c t o r 1 1 < / s t r i n g > < / k e y > < v a l u e > < i n t > 2 8 7 < / i n t > < / v a l u e > < / i t e m > < i t e m > < k e y > < s t r i n g > N o   i n s u r a n c e 1 2 < / s t r i n g > < / k e y > < v a l u e > < i n t > 1 3 1 < / i n t > < / v a l u e > < / i t e m > < i t e m > < k e y > < s t r i n g > T r a n s p o r t a t i o n 1 3 < / s t r i n g > < / k e y > < v a l u e > < i n t > 1 3 9 < / i n t > < / v a l u e > < / i t e m > < i t e m > < k e y > < s t r i n g > F e a r   ( e . g .   n o t   r e a d y   t o   f a c e / d i s c u s s   h e a l t h   p r o b l e m ) 1 4 < / s t r i n g > < / k e y > < v a l u e > < i n t > 3 6 9 < / i n t > < / v a l u e > < / i t e m > < i t e m > < k e y > < s t r i n g > C o l u m n 1 < / s t r i n g > < / k e y > < v a l u e > < i n t > 9 1 < / i n t > < / v a l u e > < / i t e m > < i t e m > < k e y > < s t r i n g > C o l u m n 2 < / s t r i n g > < / k e y > < v a l u e > < i n t > 9 1 < / i n t > < / v a l u e > < / i t e m > < i t e m > < k e y > < s t r i n g > O b s e r v e d < / s t r i n g > < / k e y > < v a l u e > < i n t > 9 6 < / i n t > < / v a l u e > < / i t e m > < i t e m > < k e y > < s t r i n g > E x p e c t e d < / s t r i n g > < / k e y > < v a l u e > < i n t > 9 3 < / i n t > < / v a l u e > < / i t e m > < i t e m > < k e y > < s t r i n g > C o l u m n 1 4 < / s t r i n g > < / k e y > < v a l u e > < i n t > 9 8 < / i n t > < / v a l u e > < / i t e m > < i t e m > < k e y > < s t r i n g > C o l u m n 5 < / s t r i n g > < / k e y > < v a l u e > < i n t > 9 1 < / i n t > < / v a l u e > < / i t e m > < i t e m > < k e y > < s t r i n g > I   i d e n t i f y   a s : < / s t r i n g > < / k e y > < v a l u e > < i n t > 1 1 1 < / i n t > < / v a l u e > < / i t e m > < i t e m > < k e y > < s t r i n g > W h a t   i s   y o u r   a g e ? < / s t r i n g > < / k e y > < v a l u e > < i n t > 1 4 5 < / i n t > < / v a l u e > < / i t e m > < i t e m > < k e y > < s t r i n g > C o u n t y   w h e r e   y o u   l i v e : < / s t r i n g > < / k e y > < v a l u e > < i n t > 1 7 9 < / i n t > < / v a l u e > < / i t e m > < i t e m > < k e y > < s t r i n g > T o w n   a n d   Z I P   c o d e   w h e r e   y o u   l i v e : < / s t r i n g > < / k e y > < v a l u e > < i n t > 2 4 9 < / i n t > < / v a l u e > < / i t e m > < i t e m > < k e y > < s t r i n g > W h a t   r a c e   d o   y o u   c o n s i d e r   y o u r s e l f ? < / s t r i n g > < / k e y > < v a l u e > < i n t > 2 6 0 < / i n t > < / v a l u e > < / i t e m > < i t e m > < k e y > < s t r i n g > A r e   y o u   H i s p a n i c   o r   L a t i n o ? < / s t r i n g > < / k e y > < v a l u e > < i n t > 2 0 2 < / i n t > < / v a l u e > < / i t e m > < i t e m > < k e y > < s t r i n g > W h a t   l a n g u a g e   d o   y o u   s p e a k   w h e n   y o u   a r e   a t   h o m e   ( s e l e c t   a l l   t h a t   a p p l y ) < / s t r i n g > < / k e y > < v a l u e > < i n t > 4 8 6 < / i n t > < / v a l u e > < / i t e m > < i t e m > < k e y > < s t r i n g > W h a t   i s   y o u r   a n n u a l   h o u s e h o l d   i n c o m e   f r o m   a l l   s o u r c e s ? < / s t r i n g > < / k e y > < v a l u e > < i n t > 3 8 4 < / i n t > < / v a l u e > < / i t e m > < i t e m > < k e y > < s t r i n g > W h a t   i s   y o u r   h i g h e s t   l e v e l   o f   e d u c a t i o n ? < / s t r i n g > < / k e y > < v a l u e > < i n t > 2 8 3 < / i n t > < / v a l u e > < / i t e m > < i t e m > < k e y > < s t r i n g > W h a t   i s   y o u r   c u r r e n t   e m p l o y m e n t   s t a t u s ? < / s t r i n g > < / k e y > < v a l u e > < i n t > 2 9 1 < / i n t > < / v a l u e > < / i t e m > < i t e m > < k e y > < s t r i n g > D o   y o u   c u r r e n t l y   h a v e   h e a l t h   i n s u r a n c e ? < / s t r i n g > < / k e y > < v a l u e > < i n t > 2 8 4 < / i n t > < / v a l u e > < / i t e m > < i t e m > < k e y > < s t r i n g > D o   y o u   h a v e   a   s m a r t   p h o n e ? < / s t r i n g > < / k e y > < v a l u e > < i n t > 2 1 0 < / i n t > < / v a l u e > < / i t e m > < / C o l u m n W i d t h s > < C o l u m n D i s p l a y I n d e x > < i t e m > < k e y > < s t r i n g > R e s p o n d e n t I D < / s t r i n g > < / k e y > < v a l u e > < i n t > 0 < / i n t > < / v a l u e > < / i t e m > < i t e m > < k e y > < s t r i n g > C u l t u r a l / r e l i g i o u s   b e l i e f s < / s t r i n g > < / k e y > < v a l u e > < i n t > 1 < / i n t > < / v a l u e > < / i t e m > < i t e m > < k e y > < s t r i n g > L a c k   o f   a v a i l a b i l i t y   o f   d o c t o r s < / s t r i n g > < / k e y > < v a l u e > < i n t > 2 < / i n t > < / v a l u e > < / i t e m > < i t e m > < k e y > < s t r i n g > U n a b l e   t o   p a y   c o - p a y s / d e d u c t i b l e s < / s t r i n g > < / k e y > < v a l u e > < i n t > 3 < / i n t > < / v a l u e > < / i t e m > < i t e m > < k e y > < s t r i n g > D o n  t   k n o w   h o w   t o   f i n d   d o c t o r s < / s t r i n g > < / k e y > < v a l u e > < i n t > 4 < / i n t > < / v a l u e > < / i t e m > < i t e m > < k e y > < s t r i n g > L a n g u a g e   b a r r i e r s < / s t r i n g > < / k e y > < v a l u e > < i n t > 5 < / i n t > < / v a l u e > < / i t e m > < i t e m > < k e y > < s t r i n g > T h e r e   a r e   n o   b a r r i e r s < / s t r i n g > < / k e y > < v a l u e > < i n t > 6 < / i n t > < / v a l u e > < / i t e m > < i t e m > < k e y > < s t r i n g > D o n  t   u n d e r s t a n d   n e e d   t o   s e e   a   d o c t o r < / s t r i n g > < / k e y > < v a l u e > < i n t > 7 < / i n t > < / v a l u e > < / i t e m > < i t e m > < k e y > < s t r i n g > N o   i n s u r a n c e < / s t r i n g > < / k e y > < v a l u e > < i n t > 8 < / i n t > < / v a l u e > < / i t e m > < i t e m > < k e y > < s t r i n g > T r a n s p o r t a t i o n < / s t r i n g > < / k e y > < v a l u e > < i n t > 9 < / i n t > < / v a l u e > < / i t e m > < i t e m > < k e y > < s t r i n g > F e a r   ( e . g .   n o t   r e a d y   t o   f a c e / d i s c u s s   h e a l t h   p r o b l e m ) < / s t r i n g > < / k e y > < v a l u e > < i n t > 1 0 < / i n t > < / v a l u e > < / i t e m > < i t e m > < k e y > < s t r i n g > C o l u m n 3 < / s t r i n g > < / k e y > < v a l u e > < i n t > 1 1 < / i n t > < / v a l u e > < / i t e m > < i t e m > < k e y > < s t r i n g > C o u n t   o f   S e l e c t i o n < / s t r i n g > < / k e y > < v a l u e > < i n t > 1 2 < / i n t > < / v a l u e > < / i t e m > < i t e m > < k e y > < s t r i n g > W e i g h t < / s t r i n g > < / k e y > < v a l u e > < i n t > 1 3 < / i n t > < / v a l u e > < / i t e m > < i t e m > < k e y > < s t r i n g > C o l u m n 4 < / s t r i n g > < / k e y > < v a l u e > < i n t > 1 4 < / i n t > < / v a l u e > < / i t e m > < i t e m > < k e y > < s t r i n g > C u l t u r a l / r e l i g i o u s   b e l i e f s 5 < / s t r i n g > < / k e y > < v a l u e > < i n t > 1 5 < / i n t > < / v a l u e > < / i t e m > < i t e m > < k e y > < s t r i n g > L a c k   o f   a v a i l a b i l i t y   o f   d o c t o r s 6 < / s t r i n g > < / k e y > < v a l u e > < i n t > 1 6 < / i n t > < / v a l u e > < / i t e m > < i t e m > < k e y > < s t r i n g > U n a b l e   t o   p a y   c o - p a y s / d e d u c t i b l e s 7 < / s t r i n g > < / k e y > < v a l u e > < i n t > 1 7 < / i n t > < / v a l u e > < / i t e m > < i t e m > < k e y > < s t r i n g > D o n  t   k n o w   h o w   t o   f i n d   d o c t o r s 8 < / s t r i n g > < / k e y > < v a l u e > < i n t > 1 8 < / i n t > < / v a l u e > < / i t e m > < i t e m > < k e y > < s t r i n g > L a n g u a g e   b a r r i e r s 9 < / s t r i n g > < / k e y > < v a l u e > < i n t > 1 9 < / i n t > < / v a l u e > < / i t e m > < i t e m > < k e y > < s t r i n g > T h e r e   a r e   n o   b a r r i e r s 1 0 < / s t r i n g > < / k e y > < v a l u e > < i n t > 2 0 < / i n t > < / v a l u e > < / i t e m > < i t e m > < k e y > < s t r i n g > D o n  t   u n d e r s t a n d   n e e d   t o   s e e   a   d o c t o r 1 1 < / s t r i n g > < / k e y > < v a l u e > < i n t > 2 1 < / i n t > < / v a l u e > < / i t e m > < i t e m > < k e y > < s t r i n g > N o   i n s u r a n c e 1 2 < / s t r i n g > < / k e y > < v a l u e > < i n t > 2 2 < / i n t > < / v a l u e > < / i t e m > < i t e m > < k e y > < s t r i n g > T r a n s p o r t a t i o n 1 3 < / s t r i n g > < / k e y > < v a l u e > < i n t > 2 3 < / i n t > < / v a l u e > < / i t e m > < i t e m > < k e y > < s t r i n g > F e a r   ( e . g .   n o t   r e a d y   t o   f a c e / d i s c u s s   h e a l t h   p r o b l e m ) 1 4 < / s t r i n g > < / k e y > < v a l u e > < i n t > 2 4 < / i n t > < / v a l u e > < / i t e m > < i t e m > < k e y > < s t r i n g > C o l u m n 1 < / s t r i n g > < / k e y > < v a l u e > < i n t > 2 5 < / i n t > < / v a l u e > < / i t e m > < i t e m > < k e y > < s t r i n g > C o l u m n 2 < / s t r i n g > < / k e y > < v a l u e > < i n t > 2 6 < / i n t > < / v a l u e > < / i t e m > < i t e m > < k e y > < s t r i n g > O b s e r v e d < / s t r i n g > < / k e y > < v a l u e > < i n t > 2 7 < / i n t > < / v a l u e > < / i t e m > < i t e m > < k e y > < s t r i n g > E x p e c t e d < / s t r i n g > < / k e y > < v a l u e > < i n t > 2 8 < / i n t > < / v a l u e > < / i t e m > < i t e m > < k e y > < s t r i n g > C o l u m n 1 4 < / s t r i n g > < / k e y > < v a l u e > < i n t > 2 9 < / i n t > < / v a l u e > < / i t e m > < i t e m > < k e y > < s t r i n g > C o l u m n 5 < / s t r i n g > < / k e y > < v a l u e > < i n t > 3 0 < / i n t > < / v a l u e > < / i t e m > < i t e m > < k e y > < s t r i n g > I   i d e n t i f y   a s : < / s t r i n g > < / k e y > < v a l u e > < i n t > 3 1 < / i n t > < / v a l u e > < / i t e m > < i t e m > < k e y > < s t r i n g > W h a t   i s   y o u r   a g e ? < / s t r i n g > < / k e y > < v a l u e > < i n t > 3 2 < / i n t > < / v a l u e > < / i t e m > < i t e m > < k e y > < s t r i n g > C o u n t y   w h e r e   y o u   l i v e : < / s t r i n g > < / k e y > < v a l u e > < i n t > 3 3 < / i n t > < / v a l u e > < / i t e m > < i t e m > < k e y > < s t r i n g > T o w n   a n d   Z I P   c o d e   w h e r e   y o u   l i v e : < / s t r i n g > < / k e y > < v a l u e > < i n t > 3 4 < / i n t > < / v a l u e > < / i t e m > < i t e m > < k e y > < s t r i n g > W h a t   r a c e   d o   y o u   c o n s i d e r   y o u r s e l f ? < / s t r i n g > < / k e y > < v a l u e > < i n t > 3 5 < / i n t > < / v a l u e > < / i t e m > < i t e m > < k e y > < s t r i n g > A r e   y o u   H i s p a n i c   o r   L a t i n o ? < / s t r i n g > < / k e y > < v a l u e > < i n t > 3 6 < / i n t > < / v a l u e > < / i t e m > < i t e m > < k e y > < s t r i n g > W h a t   l a n g u a g e   d o   y o u   s p e a k   w h e n   y o u   a r e   a t   h o m e   ( s e l e c t   a l l   t h a t   a p p l y ) < / s t r i n g > < / k e y > < v a l u e > < i n t > 3 7 < / i n t > < / v a l u e > < / i t e m > < i t e m > < k e y > < s t r i n g > W h a t   i s   y o u r   a n n u a l   h o u s e h o l d   i n c o m e   f r o m   a l l   s o u r c e s ? < / s t r i n g > < / k e y > < v a l u e > < i n t > 3 8 < / i n t > < / v a l u e > < / i t e m > < i t e m > < k e y > < s t r i n g > W h a t   i s   y o u r   h i g h e s t   l e v e l   o f   e d u c a t i o n ? < / s t r i n g > < / k e y > < v a l u e > < i n t > 3 9 < / i n t > < / v a l u e > < / i t e m > < i t e m > < k e y > < s t r i n g > W h a t   i s   y o u r   c u r r e n t   e m p l o y m e n t   s t a t u s ? < / s t r i n g > < / k e y > < v a l u e > < i n t > 4 0 < / i n t > < / v a l u e > < / i t e m > < i t e m > < k e y > < s t r i n g > D o   y o u   c u r r e n t l y   h a v e   h e a l t h   i n s u r a n c e ? < / s t r i n g > < / k e y > < v a l u e > < i n t > 4 1 < / i n t > < / v a l u e > < / i t e m > < i t e m > < k e y > < s t r i n g > D o   y o u   h a v e   a   s m a r t   p h o n e ? < / s t r i n g > < / k e y > < v a l u e > < i n t > 4 2 < / i n t > < / v a l u e > < / i t e m > < / C o l u m n D i s p l a y I n d e x > < C o l u m n F r o z e n   / > < C o l u m n C h e c k e d   / > < C o l u m n F i l t e r   / > < S e l e c t i o n F i l t e r   / > < F i l t e r P a r a m e t e r s   / > < I s S o r t D e s c e n d i n g > f a l s e < / I s S o r t D e s c e n d i n g > < / T a b l e W i d g e t G r i d S e r i a l i z a t i o n > ] ] > < / C u s t o m C o n t e n t > < / G e m i n i > 
</file>

<file path=customXml/item48.xml>��< ? x m l   v e r s i o n = " 1 . 0 "   e n c o d i n g = " U T F - 1 6 " ? > < G e m i n i   x m l n s = " h t t p : / / g e m i n i / p i v o t c u s t o m i z a t i o n / 0 8 5 9 b b f 0 - 6 8 0 f - 4 3 6 e - 9 9 1 c - 6 c 5 a b f 8 c 6 7 c d " > < C u s t o m C o n t e n t > < ! [ C D A T A [ < ? x m l   v e r s i o n = " 1 . 0 "   e n c o d i n g = " u t f - 1 6 " ? > < S e t t i n g s > < H S l i c e r s S h a p e > 0 ; 0 ; 0 ; 0 < / H S l i c e r s S h a p e > < V S l i c e r s S h a p e > 0 ; 0 ; 0 ; 0 < / V S l i c e r s S h a p e > < S l i c e r S h e e t N a m e > P T   Q 4 < / S l i c e r S h e e t N a m e > < S A H o s t H a s h > 6 0 9 1 9 2 1 4 9 < / S A H o s t H a s h > < G e m i n i F i e l d L i s t V i s i b l e > T r u e < / G e m i n i F i e l d L i s t V i s i b l e > < / S e t t i n g s > ] ] > < / C u s t o m C o n t e n t > < / G e m i n i > 
</file>

<file path=customXml/item5.xml>��< ? x m l   v e r s i o n = " 1 . 0 "   e n c o d i n g = " U T F - 1 6 " ? > < G e m i n i   x m l n s = " h t t p : / / g e m i n i / p i v o t c u s t o m i z a t i o n / c f e 0 9 4 2 9 - 1 5 6 4 - 4 a 7 3 - 9 4 f 3 - 4 b 3 4 5 3 1 b f 5 3 1 " > < C u s t o m C o n t e n t > < ! [ C D A T A [ < ? x m l   v e r s i o n = " 1 . 0 "   e n c o d i n g = " u t f - 1 6 " ? > < S e t t i n g s > < H S l i c e r s S h a p e > 0 ; 0 ; 0 ; 0 < / H S l i c e r s S h a p e > < V S l i c e r s S h a p e > 0 ; 0 ; 0 ; 0 < / V S l i c e r s S h a p e > < S l i c e r S h e e t N a m e > P T   Q 3 < / S l i c e r S h e e t N a m e > < S A H o s t H a s h > 1 1 1 6 4 1 4 5 9 < / S A H o s t H a s h > < G e m i n i F i e l d L i s t V i s i b l e > T r u e < / G e m i n i F i e l d L i s t V i s i b l e > < / S e t t i n g s > ] ] > < / C u s t o m C o n t e n t > < / G e m i n i > 
</file>

<file path=customXml/item6.xml>��< ? x m l   v e r s i o n = " 1 . 0 "   e n c o d i n g = " U T F - 1 6 " ? > < G e m i n i   x m l n s = " h t t p : / / g e m i n i / p i v o t c u s t o m i z a t i o n / e 5 2 2 d 0 8 7 - b 5 f c - 4 f a 2 - 8 c 4 1 - 3 8 7 8 2 2 5 5 c 5 e 9 " > < C u s t o m C o n t e n t > < ! [ C D A T A [ < ? x m l   v e r s i o n = " 1 . 0 "   e n c o d i n g = " u t f - 1 6 " ? > < S e t t i n g s > < H S l i c e r s S h a p e > 0 ; 0 ; 0 ; 0 < / H S l i c e r s S h a p e > < V S l i c e r s S h a p e > 0 ; 0 ; 0 ; 0 < / V S l i c e r s S h a p e > < S l i c e r S h e e t N a m e > S h e e t 1 < / S l i c e r S h e e t N a m e > < S A H o s t H a s h > 7 5 1 0 8 0 2 0 8 < / S A H o s t H a s h > < G e m i n i F i e l d L i s t V i s i b l e > T r u e < / G e m i n i F i e l d L i s t V i s i b l e > < / S e t t i n g s > ] ] > < / C u s t o m C o n t e n t > < / G e m i n i > 
</file>

<file path=customXml/item7.xml>��< ? x m l   v e r s i o n = " 1 . 0 "   e n c o d i n g = " U T F - 1 6 " ? > < G e m i n i   x m l n s = " h t t p : / / g e m i n i / p i v o t c u s t o m i z a t i o n / T a b l e X M L _ T a b l e 1 0 - 0 0 a f 9 1 0 e - a 6 e 6 - 4 d 8 2 - 8 d 2 5 - 2 8 8 e f a 9 e 3 d 0 2 " > < C u s t o m C o n t e n t > < ! [ C D A T A [ < T a b l e W i d g e t G r i d S e r i a l i z a t i o n   x m l n s : x s d = " h t t p : / / w w w . w 3 . o r g / 2 0 0 1 / X M L S c h e m a "   x m l n s : x s i = " h t t p : / / w w w . w 3 . o r g / 2 0 0 1 / X M L S c h e m a - i n s t a n c e " > < C o l u m n S u g g e s t e d T y p e   / > < C o l u m n F o r m a t   / > < C o l u m n A c c u r a c y   / > < C o l u m n C u r r e n c y S y m b o l   / > < C o l u m n P o s i t i v e P a t t e r n   / > < C o l u m n N e g a t i v e P a t t e r n   / > < C o l u m n W i d t h s > < i t e m > < k e y > < s t r i n g > R e s p o n d e n t I D < / s t r i n g > < / k e y > < v a l u e > < i n t > 1 2 4 < / i n t > < / v a l u e > < / i t e m > < i t e m > < k e y > < s t r i n g > B l o o d   p r e s s u r e < / s t r i n g > < / k e y > < v a l u e > < i n t > 1 2 9 < / i n t > < / v a l u e > < / i t e m > < i t e m > < k e y > < s t r i n g > E a t i n g   d i s o r d e r s < / s t r i n g > < / k e y > < v a l u e > < i n t > 1 3 4 < / i n t > < / v a l u e > < / i t e m > < i t e m > < k e y > < s t r i n g > M e n t a l   h e a l t h / d e p r e s s i o n < / s t r i n g > < / k e y > < v a l u e > < i n t > 1 9 8 < / i n t > < / v a l u e > < / i t e m > < i t e m > < k e y > < s t r i n g > C a n c e r < / s t r i n g > < / k e y > < v a l u e > < i n t > 7 8 < / i n t > < / v a l u e > < / i t e m > < i t e m > < k e y > < s t r i n g > E m e r g e n c y   p r e p a r e d n e s s < / s t r i n g > < / k e y > < v a l u e > < i n t > 1 9 2 < / i n t > < / v a l u e > < / i t e m > < i t e m > < k e y > < s t r i n g > N u t r i t i o n < / s t r i n g > < / k e y > < v a l u e > < i n t > 9 2 < / i n t > < / v a l u e > < / i t e m > < i t e m > < k e y > < s t r i n g > C h o l e s t e r o l < / s t r i n g > < / k e y > < v a l u e > < i n t > 1 0 8 < / i n t > < / v a l u e > < / i t e m > < i t e m > < k e y > < s t r i n g > E x e r c i s e / p h y s i c a l   a c t i v i t y < / s t r i n g > < / k e y > < v a l u e > < i n t > 1 9 0 < / i n t > < / v a l u e > < / i t e m > < i t e m > < k e y > < s t r i n g > P r e n a t a l   c a r e < / s t r i n g > < / k e y > < v a l u e > < i n t > 1 1 7 < / i n t > < / v a l u e > < / i t e m > < i t e m > < k e y > < s t r i n g > D e n t a l   s c r e e n i n g s < / s t r i n g > < / k e y > < v a l u e > < i n t > 1 4 6 < / i n t > < / v a l u e > < / i t e m > < i t e m > < k e y > < s t r i n g > H e a r t   d i s e a s e < / s t r i n g > < / k e y > < v a l u e > < i n t > 1 2 0 < / i n t > < / v a l u e > < / i t e m > < i t e m > < k e y > < s t r i n g > S u i c i d e   p r e v e n t i o n < / s t r i n g > < / k e y > < v a l u e > < i n t > 1 5 2 < / i n t > < / v a l u e > < / i t e m > < i t e m > < k e y > < s t r i n g > D i a b e t e s < / s t r i n g > < / k e y > < v a l u e > < i n t > 9 1 < / i n t > < / v a l u e > < / i t e m > < i t e m > < k e y > < s t r i n g > H I V / A I D S   & a m p ;   S e x u a l l y   T r a n s m i t t e d   D i s e a s e s   ( S T D s ) < / s t r i n g > < / k e y > < v a l u e > < i n t > 3 3 5 < / i n t > < / v a l u e > < / i t e m > < i t e m > < k e y > < s t r i n g > V a c c i n a t i o n / i m m u n i z a t i o n s < / s t r i n g > < / k e y > < v a l u e > < i n t > 2 0 3 < / i n t > < / v a l u e > < / i t e m > < i t e m > < k e y > < s t r i n g > D i s e a s e   o u t b r e a k   i n f o r m a t i o n < / s t r i n g > < / k e y > < v a l u e > < i n t > 2 1 9 < / i n t > < / v a l u e > < / i t e m > < i t e m > < k e y > < s t r i n g > I m p o r t a n c e   o f   r o u t i n e   w e l l   c h e c k u p s < / s t r i n g > < / k e y > < v a l u e > < i n t > 2 6 1 < / i n t > < / v a l u e > < / i t e m > < i t e m > < k e y > < s t r i n g > D r u g   a n d   a l c o h o l < / s t r i n g > < / k e y > < v a l u e > < i n t > 1 3 9 < / i n t > < / v a l u e > < / i t e m > < i t e m > < k e y > < s t r i n g > C o l u m n 1 < / s t r i n g > < / k e y > < v a l u e > < i n t > 9 1 < / i n t > < / v a l u e > < / i t e m > < i t e m > < k e y > < s t r i n g > C o u n t   o f   S e l e c t i o n < / s t r i n g > < / k e y > < v a l u e > < i n t > 1 4 9 < / i n t > < / v a l u e > < / i t e m > < i t e m > < k e y > < s t r i n g > W e i g h t < / s t r i n g > < / k e y > < v a l u e > < i n t > 8 0 < / i n t > < / v a l u e > < / i t e m > < i t e m > < k e y > < s t r i n g > C o l u m n 2 < / s t r i n g > < / k e y > < v a l u e > < i n t > 9 1 < / i n t > < / v a l u e > < / i t e m > < i t e m > < k e y > < s t r i n g > B l o o d   p r e s s u r e 5 < / s t r i n g > < / k e y > < v a l u e > < i n t > 1 3 6 < / i n t > < / v a l u e > < / i t e m > < i t e m > < k e y > < s t r i n g > E a t i n g   d i s o r d e r s 6 < / s t r i n g > < / k e y > < v a l u e > < i n t > 1 4 1 < / i n t > < / v a l u e > < / i t e m > < i t e m > < k e y > < s t r i n g > M e n t a l   h e a l t h / d e p r e s s i o n 7 < / s t r i n g > < / k e y > < v a l u e > < i n t > 2 0 5 < / i n t > < / v a l u e > < / i t e m > < i t e m > < k e y > < s t r i n g > C a n c e r 8 < / s t r i n g > < / k e y > < v a l u e > < i n t > 8 5 < / i n t > < / v a l u e > < / i t e m > < i t e m > < k e y > < s t r i n g > E m e r g e n c y   p r e p a r e d n e s s 9 < / s t r i n g > < / k e y > < v a l u e > < i n t > 1 9 9 < / i n t > < / v a l u e > < / i t e m > < i t e m > < k e y > < s t r i n g > N u t r i t i o n 1 0 < / s t r i n g > < / k e y > < v a l u e > < i n t > 1 0 6 < / i n t > < / v a l u e > < / i t e m > < i t e m > < k e y > < s t r i n g > C h o l e s t e r o l 1 1 < / s t r i n g > < / k e y > < v a l u e > < i n t > 1 2 2 < / i n t > < / v a l u e > < / i t e m > < i t e m > < k e y > < s t r i n g > E x e r c i s e / p h y s i c a l   a c t i v i t y 1 2 < / s t r i n g > < / k e y > < v a l u e > < i n t > 2 0 4 < / i n t > < / v a l u e > < / i t e m > < i t e m > < k e y > < s t r i n g > P r e n a t a l   c a r e 1 3 < / s t r i n g > < / k e y > < v a l u e > < i n t > 1 3 1 < / i n t > < / v a l u e > < / i t e m > < i t e m > < k e y > < s t r i n g > D e n t a l   s c r e e n i n g s 1 4 < / s t r i n g > < / k e y > < v a l u e > < i n t > 1 6 0 < / i n t > < / v a l u e > < / i t e m > < i t e m > < k e y > < s t r i n g > H e a r t   d i s e a s e 1 5 < / s t r i n g > < / k e y > < v a l u e > < i n t > 1 3 4 < / i n t > < / v a l u e > < / i t e m > < i t e m > < k e y > < s t r i n g > S u i c i d e   p r e v e n t i o n 1 6 < / s t r i n g > < / k e y > < v a l u e > < i n t > 1 6 6 < / i n t > < / v a l u e > < / i t e m > < i t e m > < k e y > < s t r i n g > D i a b e t e s 1 7 < / s t r i n g > < / k e y > < v a l u e > < i n t > 1 0 5 < / i n t > < / v a l u e > < / i t e m > < i t e m > < k e y > < s t r i n g > H I V / A I D S   & a m p ;   S e x u a l l y   T r a n s m i t t e d   D i s e a s e s   ( S T D s ) 1 8 < / s t r i n g > < / k e y > < v a l u e > < i n t > 3 4 9 < / i n t > < / v a l u e > < / i t e m > < i t e m > < k e y > < s t r i n g > V a c c i n a t i o n / i m m u n i z a t i o n s 1 9 < / s t r i n g > < / k e y > < v a l u e > < i n t > 2 1 7 < / i n t > < / v a l u e > < / i t e m > < i t e m > < k e y > < s t r i n g > D i s e a s e   o u t b r e a k   i n f o r m a t i o n 2 0 < / s t r i n g > < / k e y > < v a l u e > < i n t > 2 3 3 < / i n t > < / v a l u e > < / i t e m > < i t e m > < k e y > < s t r i n g > I m p o r t a n c e   o f   r o u t i n e   w e l l   c h e c k u p s 2 1 < / s t r i n g > < / k e y > < v a l u e > < i n t > 2 7 5 < / i n t > < / v a l u e > < / i t e m > < i t e m > < k e y > < s t r i n g > D r u g   a n d   a l c o h o l 2 2 < / s t r i n g > < / k e y > < v a l u e > < i n t > 1 5 3 < / i n t > < / v a l u e > < / i t e m > < i t e m > < k e y > < s t r i n g > C o l u m n 3 < / s t r i n g > < / k e y > < v a l u e > < i n t > 9 1 < / i n t > < / v a l u e > < / i t e m > < i t e m > < k e y > < s t r i n g > C o l u m n 4 < / s t r i n g > < / k e y > < v a l u e > < i n t > 9 1 < / i n t > < / v a l u e > < / i t e m > < i t e m > < k e y > < s t r i n g > O b s e r v e d < / s t r i n g > < / k e y > < v a l u e > < i n t > 9 6 < / i n t > < / v a l u e > < / i t e m > < i t e m > < k e y > < s t r i n g > E x p e c t e d < / s t r i n g > < / k e y > < v a l u e > < i n t > 9 3 < / i n t > < / v a l u e > < / i t e m > < i t e m > < k e y > < s t r i n g > C o l u m n 2 2 < / s t r i n g > < / k e y > < v a l u e > < i n t > 9 8 < / i n t > < / v a l u e > < / i t e m > < i t e m > < k e y > < s t r i n g > C o l u m n 5 < / s t r i n g > < / k e y > < v a l u e > < i n t > 9 1 < / i n t > < / v a l u e > < / i t e m > < i t e m > < k e y > < s t r i n g > I   i d e n t i f y   a s : < / s t r i n g > < / k e y > < v a l u e > < i n t > 1 1 1 < / i n t > < / v a l u e > < / i t e m > < i t e m > < k e y > < s t r i n g > W h a t   i s   y o u r   a g e ? < / s t r i n g > < / k e y > < v a l u e > < i n t > 1 4 5 < / i n t > < / v a l u e > < / i t e m > < i t e m > < k e y > < s t r i n g > C o u n t y   w h e r e   y o u   l i v e : < / s t r i n g > < / k e y > < v a l u e > < i n t > 1 7 9 < / i n t > < / v a l u e > < / i t e m > < i t e m > < k e y > < s t r i n g > T o w n   a n d   Z I P   c o d e   w h e r e   y o u   l i v e : < / s t r i n g > < / k e y > < v a l u e > < i n t > 2 4 9 < / i n t > < / v a l u e > < / i t e m > < i t e m > < k e y > < s t r i n g > W h a t   r a c e   d o   y o u   c o n s i d e r   y o u r s e l f ? < / s t r i n g > < / k e y > < v a l u e > < i n t > 2 6 0 < / i n t > < / v a l u e > < / i t e m > < i t e m > < k e y > < s t r i n g > A r e   y o u   H i s p a n i c   o r   L a t i n o ? < / s t r i n g > < / k e y > < v a l u e > < i n t > 2 0 2 < / i n t > < / v a l u e > < / i t e m > < i t e m > < k e y > < s t r i n g > W h a t   l a n g u a g e   d o   y o u   s p e a k   w h e n   y o u   a r e   a t   h o m e   ( s e l e c t   a l l   t h a t   a p p l y ) < / s t r i n g > < / k e y > < v a l u e > < i n t > 4 8 6 < / i n t > < / v a l u e > < / i t e m > < i t e m > < k e y > < s t r i n g > W h a t   i s   y o u r   a n n u a l   h o u s e h o l d   i n c o m e   f r o m   a l l   s o u r c e s ? < / s t r i n g > < / k e y > < v a l u e > < i n t > 3 8 4 < / i n t > < / v a l u e > < / i t e m > < i t e m > < k e y > < s t r i n g > W h a t   i s   y o u r   h i g h e s t   l e v e l   o f   e d u c a t i o n ? < / s t r i n g > < / k e y > < v a l u e > < i n t > 2 8 3 < / i n t > < / v a l u e > < / i t e m > < i t e m > < k e y > < s t r i n g > W h a t   i s   y o u r   c u r r e n t   e m p l o y m e n t   s t a t u s ? < / s t r i n g > < / k e y > < v a l u e > < i n t > 2 9 1 < / i n t > < / v a l u e > < / i t e m > < i t e m > < k e y > < s t r i n g > D o   y o u   c u r r e n t l y   h a v e   h e a l t h   i n s u r a n c e ? < / s t r i n g > < / k e y > < v a l u e > < i n t > 2 8 4 < / i n t > < / v a l u e > < / i t e m > < i t e m > < k e y > < s t r i n g > D o   y o u   h a v e   a   s m a r t   p h o n e ? < / s t r i n g > < / k e y > < v a l u e > < i n t > 2 1 0 < / i n t > < / v a l u e > < / i t e m > < / C o l u m n W i d t h s > < C o l u m n D i s p l a y I n d e x > < i t e m > < k e y > < s t r i n g > R e s p o n d e n t I D < / s t r i n g > < / k e y > < v a l u e > < i n t > 0 < / i n t > < / v a l u e > < / i t e m > < i t e m > < k e y > < s t r i n g > B l o o d   p r e s s u r e < / s t r i n g > < / k e y > < v a l u e > < i n t > 1 < / i n t > < / v a l u e > < / i t e m > < i t e m > < k e y > < s t r i n g > E a t i n g   d i s o r d e r s < / s t r i n g > < / k e y > < v a l u e > < i n t > 2 < / i n t > < / v a l u e > < / i t e m > < i t e m > < k e y > < s t r i n g > M e n t a l   h e a l t h / d e p r e s s i o n < / s t r i n g > < / k e y > < v a l u e > < i n t > 3 < / i n t > < / v a l u e > < / i t e m > < i t e m > < k e y > < s t r i n g > C a n c e r < / s t r i n g > < / k e y > < v a l u e > < i n t > 4 < / i n t > < / v a l u e > < / i t e m > < i t e m > < k e y > < s t r i n g > E m e r g e n c y   p r e p a r e d n e s s < / s t r i n g > < / k e y > < v a l u e > < i n t > 5 < / i n t > < / v a l u e > < / i t e m > < i t e m > < k e y > < s t r i n g > N u t r i t i o n < / s t r i n g > < / k e y > < v a l u e > < i n t > 6 < / i n t > < / v a l u e > < / i t e m > < i t e m > < k e y > < s t r i n g > C h o l e s t e r o l < / s t r i n g > < / k e y > < v a l u e > < i n t > 7 < / i n t > < / v a l u e > < / i t e m > < i t e m > < k e y > < s t r i n g > E x e r c i s e / p h y s i c a l   a c t i v i t y < / s t r i n g > < / k e y > < v a l u e > < i n t > 8 < / i n t > < / v a l u e > < / i t e m > < i t e m > < k e y > < s t r i n g > P r e n a t a l   c a r e < / s t r i n g > < / k e y > < v a l u e > < i n t > 9 < / i n t > < / v a l u e > < / i t e m > < i t e m > < k e y > < s t r i n g > D e n t a l   s c r e e n i n g s < / s t r i n g > < / k e y > < v a l u e > < i n t > 1 0 < / i n t > < / v a l u e > < / i t e m > < i t e m > < k e y > < s t r i n g > H e a r t   d i s e a s e < / s t r i n g > < / k e y > < v a l u e > < i n t > 1 1 < / i n t > < / v a l u e > < / i t e m > < i t e m > < k e y > < s t r i n g > S u i c i d e   p r e v e n t i o n < / s t r i n g > < / k e y > < v a l u e > < i n t > 1 2 < / i n t > < / v a l u e > < / i t e m > < i t e m > < k e y > < s t r i n g > D i a b e t e s < / s t r i n g > < / k e y > < v a l u e > < i n t > 1 3 < / i n t > < / v a l u e > < / i t e m > < i t e m > < k e y > < s t r i n g > H I V / A I D S   & a m p ;   S e x u a l l y   T r a n s m i t t e d   D i s e a s e s   ( S T D s ) < / s t r i n g > < / k e y > < v a l u e > < i n t > 1 4 < / i n t > < / v a l u e > < / i t e m > < i t e m > < k e y > < s t r i n g > V a c c i n a t i o n / i m m u n i z a t i o n s < / s t r i n g > < / k e y > < v a l u e > < i n t > 1 5 < / i n t > < / v a l u e > < / i t e m > < i t e m > < k e y > < s t r i n g > D i s e a s e   o u t b r e a k   i n f o r m a t i o n < / s t r i n g > < / k e y > < v a l u e > < i n t > 1 6 < / i n t > < / v a l u e > < / i t e m > < i t e m > < k e y > < s t r i n g > I m p o r t a n c e   o f   r o u t i n e   w e l l   c h e c k u p s < / s t r i n g > < / k e y > < v a l u e > < i n t > 1 7 < / i n t > < / v a l u e > < / i t e m > < i t e m > < k e y > < s t r i n g > D r u g   a n d   a l c o h o l < / s t r i n g > < / k e y > < v a l u e > < i n t > 1 8 < / i n t > < / v a l u e > < / i t e m > < i t e m > < k e y > < s t r i n g > C o l u m n 1 < / s t r i n g > < / k e y > < v a l u e > < i n t > 1 9 < / i n t > < / v a l u e > < / i t e m > < i t e m > < k e y > < s t r i n g > C o u n t   o f   S e l e c t i o n < / s t r i n g > < / k e y > < v a l u e > < i n t > 2 0 < / i n t > < / v a l u e > < / i t e m > < i t e m > < k e y > < s t r i n g > W e i g h t < / s t r i n g > < / k e y > < v a l u e > < i n t > 2 1 < / i n t > < / v a l u e > < / i t e m > < i t e m > < k e y > < s t r i n g > C o l u m n 2 < / s t r i n g > < / k e y > < v a l u e > < i n t > 2 2 < / i n t > < / v a l u e > < / i t e m > < i t e m > < k e y > < s t r i n g > B l o o d   p r e s s u r e 5 < / s t r i n g > < / k e y > < v a l u e > < i n t > 2 3 < / i n t > < / v a l u e > < / i t e m > < i t e m > < k e y > < s t r i n g > E a t i n g   d i s o r d e r s 6 < / s t r i n g > < / k e y > < v a l u e > < i n t > 2 4 < / i n t > < / v a l u e > < / i t e m > < i t e m > < k e y > < s t r i n g > M e n t a l   h e a l t h / d e p r e s s i o n 7 < / s t r i n g > < / k e y > < v a l u e > < i n t > 2 5 < / i n t > < / v a l u e > < / i t e m > < i t e m > < k e y > < s t r i n g > C a n c e r 8 < / s t r i n g > < / k e y > < v a l u e > < i n t > 2 6 < / i n t > < / v a l u e > < / i t e m > < i t e m > < k e y > < s t r i n g > E m e r g e n c y   p r e p a r e d n e s s 9 < / s t r i n g > < / k e y > < v a l u e > < i n t > 2 7 < / i n t > < / v a l u e > < / i t e m > < i t e m > < k e y > < s t r i n g > N u t r i t i o n 1 0 < / s t r i n g > < / k e y > < v a l u e > < i n t > 2 8 < / i n t > < / v a l u e > < / i t e m > < i t e m > < k e y > < s t r i n g > C h o l e s t e r o l 1 1 < / s t r i n g > < / k e y > < v a l u e > < i n t > 2 9 < / i n t > < / v a l u e > < / i t e m > < i t e m > < k e y > < s t r i n g > E x e r c i s e / p h y s i c a l   a c t i v i t y 1 2 < / s t r i n g > < / k e y > < v a l u e > < i n t > 3 0 < / i n t > < / v a l u e > < / i t e m > < i t e m > < k e y > < s t r i n g > P r e n a t a l   c a r e 1 3 < / s t r i n g > < / k e y > < v a l u e > < i n t > 3 1 < / i n t > < / v a l u e > < / i t e m > < i t e m > < k e y > < s t r i n g > D e n t a l   s c r e e n i n g s 1 4 < / s t r i n g > < / k e y > < v a l u e > < i n t > 3 2 < / i n t > < / v a l u e > < / i t e m > < i t e m > < k e y > < s t r i n g > H e a r t   d i s e a s e 1 5 < / s t r i n g > < / k e y > < v a l u e > < i n t > 3 3 < / i n t > < / v a l u e > < / i t e m > < i t e m > < k e y > < s t r i n g > S u i c i d e   p r e v e n t i o n 1 6 < / s t r i n g > < / k e y > < v a l u e > < i n t > 3 4 < / i n t > < / v a l u e > < / i t e m > < i t e m > < k e y > < s t r i n g > D i a b e t e s 1 7 < / s t r i n g > < / k e y > < v a l u e > < i n t > 3 5 < / i n t > < / v a l u e > < / i t e m > < i t e m > < k e y > < s t r i n g > H I V / A I D S   & a m p ;   S e x u a l l y   T r a n s m i t t e d   D i s e a s e s   ( S T D s ) 1 8 < / s t r i n g > < / k e y > < v a l u e > < i n t > 3 6 < / i n t > < / v a l u e > < / i t e m > < i t e m > < k e y > < s t r i n g > V a c c i n a t i o n / i m m u n i z a t i o n s 1 9 < / s t r i n g > < / k e y > < v a l u e > < i n t > 3 7 < / i n t > < / v a l u e > < / i t e m > < i t e m > < k e y > < s t r i n g > D i s e a s e   o u t b r e a k   i n f o r m a t i o n 2 0 < / s t r i n g > < / k e y > < v a l u e > < i n t > 3 8 < / i n t > < / v a l u e > < / i t e m > < i t e m > < k e y > < s t r i n g > I m p o r t a n c e   o f   r o u t i n e   w e l l   c h e c k u p s 2 1 < / s t r i n g > < / k e y > < v a l u e > < i n t > 3 9 < / i n t > < / v a l u e > < / i t e m > < i t e m > < k e y > < s t r i n g > D r u g   a n d   a l c o h o l 2 2 < / s t r i n g > < / k e y > < v a l u e > < i n t > 4 0 < / i n t > < / v a l u e > < / i t e m > < i t e m > < k e y > < s t r i n g > C o l u m n 3 < / s t r i n g > < / k e y > < v a l u e > < i n t > 4 1 < / i n t > < / v a l u e > < / i t e m > < i t e m > < k e y > < s t r i n g > C o l u m n 4 < / s t r i n g > < / k e y > < v a l u e > < i n t > 4 2 < / i n t > < / v a l u e > < / i t e m > < i t e m > < k e y > < s t r i n g > O b s e r v e d < / s t r i n g > < / k e y > < v a l u e > < i n t > 4 3 < / i n t > < / v a l u e > < / i t e m > < i t e m > < k e y > < s t r i n g > E x p e c t e d < / s t r i n g > < / k e y > < v a l u e > < i n t > 4 4 < / i n t > < / v a l u e > < / i t e m > < i t e m > < k e y > < s t r i n g > C o l u m n 2 2 < / s t r i n g > < / k e y > < v a l u e > < i n t > 4 5 < / i n t > < / v a l u e > < / i t e m > < i t e m > < k e y > < s t r i n g > C o l u m n 5 < / s t r i n g > < / k e y > < v a l u e > < i n t > 4 6 < / i n t > < / v a l u e > < / i t e m > < i t e m > < k e y > < s t r i n g > I   i d e n t i f y   a s : < / s t r i n g > < / k e y > < v a l u e > < i n t > 4 7 < / i n t > < / v a l u e > < / i t e m > < i t e m > < k e y > < s t r i n g > W h a t   i s   y o u r   a g e ? < / s t r i n g > < / k e y > < v a l u e > < i n t > 4 8 < / i n t > < / v a l u e > < / i t e m > < i t e m > < k e y > < s t r i n g > C o u n t y   w h e r e   y o u   l i v e : < / s t r i n g > < / k e y > < v a l u e > < i n t > 4 9 < / i n t > < / v a l u e > < / i t e m > < i t e m > < k e y > < s t r i n g > T o w n   a n d   Z I P   c o d e   w h e r e   y o u   l i v e : < / s t r i n g > < / k e y > < v a l u e > < i n t > 5 0 < / i n t > < / v a l u e > < / i t e m > < i t e m > < k e y > < s t r i n g > W h a t   r a c e   d o   y o u   c o n s i d e r   y o u r s e l f ? < / s t r i n g > < / k e y > < v a l u e > < i n t > 5 1 < / i n t > < / v a l u e > < / i t e m > < i t e m > < k e y > < s t r i n g > A r e   y o u   H i s p a n i c   o r   L a t i n o ? < / s t r i n g > < / k e y > < v a l u e > < i n t > 5 2 < / i n t > < / v a l u e > < / i t e m > < i t e m > < k e y > < s t r i n g > W h a t   l a n g u a g e   d o   y o u   s p e a k   w h e n   y o u   a r e   a t   h o m e   ( s e l e c t   a l l   t h a t   a p p l y ) < / s t r i n g > < / k e y > < v a l u e > < i n t > 5 3 < / i n t > < / v a l u e > < / i t e m > < i t e m > < k e y > < s t r i n g > W h a t   i s   y o u r   a n n u a l   h o u s e h o l d   i n c o m e   f r o m   a l l   s o u r c e s ? < / s t r i n g > < / k e y > < v a l u e > < i n t > 5 4 < / i n t > < / v a l u e > < / i t e m > < i t e m > < k e y > < s t r i n g > W h a t   i s   y o u r   h i g h e s t   l e v e l   o f   e d u c a t i o n ? < / s t r i n g > < / k e y > < v a l u e > < i n t > 5 5 < / i n t > < / v a l u e > < / i t e m > < i t e m > < k e y > < s t r i n g > W h a t   i s   y o u r   c u r r e n t   e m p l o y m e n t   s t a t u s ? < / s t r i n g > < / k e y > < v a l u e > < i n t > 5 6 < / i n t > < / v a l u e > < / i t e m > < i t e m > < k e y > < s t r i n g > D o   y o u   c u r r e n t l y   h a v e   h e a l t h   i n s u r a n c e ? < / s t r i n g > < / k e y > < v a l u e > < i n t > 5 7 < / i n t > < / v a l u e > < / i t e m > < i t e m > < k e y > < s t r i n g > D o   y o u   h a v e   a   s m a r t   p h o n e ? < / s t r i n g > < / k e y > < v a l u e > < i n t > 5 8 < / 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C l i e n t W i n d o w X M L " > < C u s t o m C o n t e n t > T a b l e 5 - d 0 c 9 a f c 6 - c 0 9 8 - 4 0 3 4 - 8 2 a 6 - 9 9 5 f b 8 2 f 1 b d a < / C u s t o m C o n t e n t > < / G e m i n i > 
</file>

<file path=customXml/item9.xml>��< ? x m l   v e r s i o n = " 1 . 0 "   e n c o d i n g = " U T F - 1 6 " ? > < G e m i n i   x m l n s = " h t t p : / / g e m i n i / p i v o t c u s t o m i z a t i o n / T a b l e X M L _ T a b l e 5 " > < C u s t o m C o n t e n t > & l t ; T a b l e W i d g e t G r i d S e r i a l i z a t i o n   x m l n s : x s d = " h t t p : / / w w w . w 3 . o r g / 2 0 0 1 / X M L S c h e m a "   x m l n s : x s i = " h t t p : / / w w w . w 3 . o r g / 2 0 0 1 / X M L S c h e m a - i n s t a n c e " & g t ; & l t ; C o l u m n S u g g e s t e d T y p e & g t ; & l t ; i t e m & g t ; & l t ; k e y & g t ; & l t ; s t r i n g & g t ; R e s p o n d e n t I D & l t ; / s t r i n g & g t ; & l t ; / k e y & g t ; & l t ; v a l u e & g t ; & l t ; s t r i n g & g t ; B i g I n t & l t ; / s t r i n g & g t ; & l t ; / v a l u e & g t ; & l t ; / i t e m & g t ; & l t ; i t e m & g t ; & l t ; k e y & g t ; & l t ; s t r i n g & g t ; B l o o d   p r e s s u r e & l t ; / s t r i n g & g t ; & l t ; / k e y & g t ; & l t ; v a l u e & g t ; & l t ; s t r i n g & g t ; W C h a r & l t ; / s t r i n g & g t ; & l t ; / v a l u e & g t ; & l t ; / i t e m & g t ; & l t ; i t e m & g t ; & l t ; k e y & g t ; & l t ; s t r i n g & g t ; E a t i n g   d i s o r d e r s & l t ; / s t r i n g & g t ; & l t ; / k e y & g t ; & l t ; v a l u e & g t ; & l t ; s t r i n g & g t ; W C h a r & l t ; / s t r i n g & g t ; & l t ; / v a l u e & g t ; & l t ; / i t e m & g t ; & l t ; i t e m & g t ; & l t ; k e y & g t ; & l t ; s t r i n g & g t ; M e n t a l   h e a l t h   d e p r e s s i o n & l t ; / s t r i n g & g t ; & l t ; / k e y & g t ; & l t ; v a l u e & g t ; & l t ; s t r i n g & g t ; W C h a r & l t ; / s t r i n g & g t ; & l t ; / v a l u e & g t ; & l t ; / i t e m & g t ; & l t ; i t e m & g t ; & l t ; k e y & g t ; & l t ; s t r i n g & g t ; C a n c e r & l t ; / s t r i n g & g t ; & l t ; / k e y & g t ; & l t ; v a l u e & g t ; & l t ; s t r i n g & g t ; W C h a r & l t ; / s t r i n g & g t ; & l t ; / v a l u e & g t ; & l t ; / i t e m & g t ; & l t ; i t e m & g t ; & l t ; k e y & g t ; & l t ; s t r i n g & g t ; E m e r g e n c y   p r e p a r e d n e s s & l t ; / s t r i n g & g t ; & l t ; / k e y & g t ; & l t ; v a l u e & g t ; & l t ; s t r i n g & g t ; W C h a r & l t ; / s t r i n g & g t ; & l t ; / v a l u e & g t ; & l t ; / i t e m & g t ; & l t ; i t e m & g t ; & l t ; k e y & g t ; & l t ; s t r i n g & g t ; N u t r i t i o n & l t ; / s t r i n g & g t ; & l t ; / k e y & g t ; & l t ; v a l u e & g t ; & l t ; s t r i n g & g t ; W C h a r & l t ; / s t r i n g & g t ; & l t ; / v a l u e & g t ; & l t ; / i t e m & g t ; & l t ; i t e m & g t ; & l t ; k e y & g t ; & l t ; s t r i n g & g t ; C h o l e s t e r o l & l t ; / s t r i n g & g t ; & l t ; / k e y & g t ; & l t ; v a l u e & g t ; & l t ; s t r i n g & g t ; W C h a r & l t ; / s t r i n g & g t ; & l t ; / v a l u e & g t ; & l t ; / i t e m & g t ; & l t ; i t e m & g t ; & l t ; k e y & g t ; & l t ; s t r i n g & g t ; E x e r c i s e   p h y s i c a l   a c t i v i t y & l t ; / s t r i n g & g t ; & l t ; / k e y & g t ; & l t ; v a l u e & g t ; & l t ; s t r i n g & g t ; W C h a r & l t ; / s t r i n g & g t ; & l t ; / v a l u e & g t ; & l t ; / i t e m & g t ; & l t ; i t e m & g t ; & l t ; k e y & g t ; & l t ; s t r i n g & g t ; P r e n a t a l   c a r e & l t ; / s t r i n g & g t ; & l t ; / k e y & g t ; & l t ; v a l u e & g t ; & l t ; s t r i n g & g t ; W C h a r & l t ; / s t r i n g & g t ; & l t ; / v a l u e & g t ; & l t ; / i t e m & g t ; & l t ; i t e m & g t ; & l t ; k e y & g t ; & l t ; s t r i n g & g t ; D e n t a l   s c r e e n i n g s & l t ; / s t r i n g & g t ; & l t ; / k e y & g t ; & l t ; v a l u e & g t ; & l t ; s t r i n g & g t ; W C h a r & l t ; / s t r i n g & g t ; & l t ; / v a l u e & g t ; & l t ; / i t e m & g t ; & l t ; i t e m & g t ; & l t ; k e y & g t ; & l t ; s t r i n g & g t ; H e a r t   d i s e a s e & l t ; / s t r i n g & g t ; & l t ; / k e y & g t ; & l t ; v a l u e & g t ; & l t ; s t r i n g & g t ; W C h a r & l t ; / s t r i n g & g t ; & l t ; / v a l u e & g t ; & l t ; / i t e m & g t ; & l t ; i t e m & g t ; & l t ; k e y & g t ; & l t ; s t r i n g & g t ; S u i c i d e   p r e v e n t i o n & l t ; / s t r i n g & g t ; & l t ; / k e y & g t ; & l t ; v a l u e & g t ; & l t ; s t r i n g & g t ; W C h a r & l t ; / s t r i n g & g t ; & l t ; / v a l u e & g t ; & l t ; / i t e m & g t ; & l t ; i t e m & g t ; & l t ; k e y & g t ; & l t ; s t r i n g & g t ; D i a b e t e s & l t ; / s t r i n g & g t ; & l t ; / k e y & g t ; & l t ; v a l u e & g t ; & l t ; s t r i n g & g t ; W C h a r & l t ; / s t r i n g & g t ; & l t ; / v a l u e & g t ; & l t ; / i t e m & g t ; & l t ; i t e m & g t ; & l t ; k e y & g t ; & l t ; s t r i n g & g t ; H I V   A I D S       S e x u a l l y   T r a n s m i t t e d   D i s e a s e s   ( S T D s ) & l t ; / s t r i n g & g t ; & l t ; / k e y & g t ; & l t ; v a l u e & g t ; & l t ; s t r i n g & g t ; W C h a r & l t ; / s t r i n g & g t ; & l t ; / v a l u e & g t ; & l t ; / i t e m & g t ; & l t ; i t e m & g t ; & l t ; k e y & g t ; & l t ; s t r i n g & g t ; V a c c i n a t i o n   i m m u n i z a t i o n s & l t ; / s t r i n g & g t ; & l t ; / k e y & g t ; & l t ; v a l u e & g t ; & l t ; s t r i n g & g t ; W C h a r & l t ; / s t r i n g & g t ; & l t ; / v a l u e & g t ; & l t ; / i t e m & g t ; & l t ; i t e m & g t ; & l t ; k e y & g t ; & l t ; s t r i n g & g t ; D i s e a s e   o u t b r e a k   i n f o r m a t i o n & l t ; / s t r i n g & g t ; & l t ; / k e y & g t ; & l t ; v a l u e & g t ; & l t ; s t r i n g & g t ; W C h a r & l t ; / s t r i n g & g t ; & l t ; / v a l u e & g t ; & l t ; / i t e m & g t ; & l t ; i t e m & g t ; & l t ; k e y & g t ; & l t ; s t r i n g & g t ; I m p o r t a n c e   o f   r o u t i n e   w e l l   c h e c k u p s & l t ; / s t r i n g & g t ; & l t ; / k e y & g t ; & l t ; v a l u e & g t ; & l t ; s t r i n g & g t ; W C h a r & l t ; / s t r i n g & g t ; & l t ; / v a l u e & g t ; & l t ; / i t e m & g t ; & l t ; i t e m & g t ; & l t ; k e y & g t ; & l t ; s t r i n g & g t ; D r u g   a n d   a l c o h o l & l t ; / s t r i n g & g t ; & l t ; / k e y & g t ; & l t ; v a l u e & g t ; & l t ; s t r i n g & g t ; W C h a r & l t ; / s t r i n g & g t ; & l t ; / v a l u e & g t ; & l t ; / i t e m & g t ; & l t ; i t e m & g t ; & l t ; k e y & g t ; & l t ; s t r i n g & g t ; C o l u m n 1 & l t ; / s t r i n g & g t ; & l t ; / k e y & g t ; & l t ; v a l u e & g t ; & l t ; s t r i n g & g t ; E m p t y & l t ; / s t r i n g & g t ; & l t ; / v a l u e & g t ; & l t ; / i t e m & g t ; & l t ; i t e m & g t ; & l t ; k e y & g t ; & l t ; s t r i n g & g t ; C o u n t   o f   S e l e c t i o n & l t ; / s t r i n g & g t ; & l t ; / k e y & g t ; & l t ; v a l u e & g t ; & l t ; s t r i n g & g t ; B i g I n t & l t ; / s t r i n g & g t ; & l t ; / v a l u e & g t ; & l t ; / i t e m & g t ; & l t ; i t e m & g t ; & l t ; k e y & g t ; & l t ; s t r i n g & g t ; W e i g h t & l t ; / s t r i n g & g t ; & l t ; / k e y & g t ; & l t ; v a l u e & g t ; & l t ; s t r i n g & g t ; D o u b l e & l t ; / s t r i n g & g t ; & l t ; / v a l u e & g t ; & l t ; / i t e m & g t ; & l t ; i t e m & g t ; & l t ; k e y & g t ; & l t ; s t r i n g & g t ; C o l u m n 2 & l t ; / s t r i n g & g t ; & l t ; / k e y & g t ; & l t ; v a l u e & g t ; & l t ; s t r i n g & g t ; E m p t y & l t ; / s t r i n g & g t ; & l t ; / v a l u e & g t ; & l t ; / i t e m & g t ; & l t ; i t e m & g t ; & l t ; k e y & g t ; & l t ; s t r i n g & g t ; B l o o d   p r e s s u r e 5 & l t ; / s t r i n g & g t ; & l t ; / k e y & g t ; & l t ; v a l u e & g t ; & l t ; s t r i n g & g t ; D o u b l e & l t ; / s t r i n g & g t ; & l t ; / v a l u e & g t ; & l t ; / i t e m & g t ; & l t ; i t e m & g t ; & l t ; k e y & g t ; & l t ; s t r i n g & g t ; E a t i n g   d i s o r d e r s 6 & l t ; / s t r i n g & g t ; & l t ; / k e y & g t ; & l t ; v a l u e & g t ; & l t ; s t r i n g & g t ; B i g I n t & l t ; / s t r i n g & g t ; & l t ; / v a l u e & g t ; & l t ; / i t e m & g t ; & l t ; i t e m & g t ; & l t ; k e y & g t ; & l t ; s t r i n g & g t ; M e n t a l   h e a l t h   d e p r e s s i o n 7 & l t ; / s t r i n g & g t ; & l t ; / k e y & g t ; & l t ; v a l u e & g t ; & l t ; s t r i n g & g t ; B i g I n t & l t ; / s t r i n g & g t ; & l t ; / v a l u e & g t ; & l t ; / i t e m & g t ; & l t ; i t e m & g t ; & l t ; k e y & g t ; & l t ; s t r i n g & g t ; C a n c e r 8 & l t ; / s t r i n g & g t ; & l t ; / k e y & g t ; & l t ; v a l u e & g t ; & l t ; s t r i n g & g t ; D o u b l e & l t ; / s t r i n g & g t ; & l t ; / v a l u e & g t ; & l t ; / i t e m & g t ; & l t ; i t e m & g t ; & l t ; k e y & g t ; & l t ; s t r i n g & g t ; E m e r g e n c y   p r e p a r e d n e s s 9 & l t ; / s t r i n g & g t ; & l t ; / k e y & g t ; & l t ; v a l u e & g t ; & l t ; s t r i n g & g t ; B i g I n t & l t ; / s t r i n g & g t ; & l t ; / v a l u e & g t ; & l t ; / i t e m & g t ; & l t ; i t e m & g t ; & l t ; k e y & g t ; & l t ; s t r i n g & g t ; N u t r i t i o n 1 0 & l t ; / s t r i n g & g t ; & l t ; / k e y & g t ; & l t ; v a l u e & g t ; & l t ; s t r i n g & g t ; D o u b l e & l t ; / s t r i n g & g t ; & l t ; / v a l u e & g t ; & l t ; / i t e m & g t ; & l t ; i t e m & g t ; & l t ; k e y & g t ; & l t ; s t r i n g & g t ; C h o l e s t e r o l 1 1 & l t ; / s t r i n g & g t ; & l t ; / k e y & g t ; & l t ; v a l u e & g t ; & l t ; s t r i n g & g t ; D o u b l e & l t ; / s t r i n g & g t ; & l t ; / v a l u e & g t ; & l t ; / i t e m & g t ; & l t ; i t e m & g t ; & l t ; k e y & g t ; & l t ; s t r i n g & g t ; E x e r c i s e   p h y s i c a l   a c t i v i t y 1 2 & l t ; / s t r i n g & g t ; & l t ; / k e y & g t ; & l t ; v a l u e & g t ; & l t ; s t r i n g & g t ; B i g I n t & l t ; / s t r i n g & g t ; & l t ; / v a l u e & g t ; & l t ; / i t e m & g t ; & l t ; i t e m & g t ; & l t ; k e y & g t ; & l t ; s t r i n g & g t ; P r e n a t a l   c a r e 1 3 & l t ; / s t r i n g & g t ; & l t ; / k e y & g t ; & l t ; v a l u e & g t ; & l t ; s t r i n g & g t ; B i g I n t & l t ; / s t r i n g & g t ; & l t ; / v a l u e & g t ; & l t ; / i t e m & g t ; & l t ; i t e m & g t ; & l t ; k e y & g t ; & l t ; s t r i n g & g t ; D e n t a l   s c r e e n i n g s 1 4 & l t ; / s t r i n g & g t ; & l t ; / k e y & g t ; & l t ; v a l u e & g t ; & l t ; s t r i n g & g t ; B i g I n t & l t ; / s t r i n g & g t ; & l t ; / v a l u e & g t ; & l t ; / i t e m & g t ; & l t ; i t e m & g t ; & l t ; k e y & g t ; & l t ; s t r i n g & g t ; H e a r t   d i s e a s e 1 5 & l t ; / s t r i n g & g t ; & l t ; / k e y & g t ; & l t ; v a l u e & g t ; & l t ; s t r i n g & g t ; B i g I n t & l t ; / s t r i n g & g t ; & l t ; / v a l u e & g t ; & l t ; / i t e m & g t ; & l t ; i t e m & g t ; & l t ; k e y & g t ; & l t ; s t r i n g & g t ; S u i c i d e   p r e v e n t i o n 1 6 & l t ; / s t r i n g & g t ; & l t ; / k e y & g t ; & l t ; v a l u e & g t ; & l t ; s t r i n g & g t ; B i g I n t & l t ; / s t r i n g & g t ; & l t ; / v a l u e & g t ; & l t ; / i t e m & g t ; & l t ; i t e m & g t ; & l t ; k e y & g t ; & l t ; s t r i n g & g t ; D i a b e t e s 1 7 & l t ; / s t r i n g & g t ; & l t ; / k e y & g t ; & l t ; v a l u e & g t ; & l t ; s t r i n g & g t ; D o u b l e & l t ; / s t r i n g & g t ; & l t ; / v a l u e & g t ; & l t ; / i t e m & g t ; & l t ; i t e m & g t ; & l t ; k e y & g t ; & l t ; s t r i n g & g t ; H I V   A I D S       S e x u a l l y   T r a n s m i t t e d   D i s e a s e s   ( S T D s ) 1 8 & l t ; / s t r i n g & g t ; & l t ; / k e y & g t ; & l t ; v a l u e & g t ; & l t ; s t r i n g & g t ; B i g I n t & l t ; / s t r i n g & g t ; & l t ; / v a l u e & g t ; & l t ; / i t e m & g t ; & l t ; i t e m & g t ; & l t ; k e y & g t ; & l t ; s t r i n g & g t ; V a c c i n a t i o n   i m m u n i z a t i o n s 1 9 & l t ; / s t r i n g & g t ; & l t ; / k e y & g t ; & l t ; v a l u e & g t ; & l t ; s t r i n g & g t ; B i g I n t & l t ; / s t r i n g & g t ; & l t ; / v a l u e & g t ; & l t ; / i t e m & g t ; & l t ; i t e m & g t ; & l t ; k e y & g t ; & l t ; s t r i n g & g t ; D i s e a s e   o u t b r e a k   i n f o r m a t i o n 2 0 & l t ; / s t r i n g & g t ; & l t ; / k e y & g t ; & l t ; v a l u e & g t ; & l t ; s t r i n g & g t ; B i g I n t & l t ; / s t r i n g & g t ; & l t ; / v a l u e & g t ; & l t ; / i t e m & g t ; & l t ; i t e m & g t ; & l t ; k e y & g t ; & l t ; s t r i n g & g t ; I m p o r t a n c e   o f   r o u t i n e   w e l l   c h e c k u p s 2 1 & l t ; / s t r i n g & g t ; & l t ; / k e y & g t ; & l t ; v a l u e & g t ; & l t ; s t r i n g & g t ; B i g I n t & l t ; / s t r i n g & g t ; & l t ; / v a l u e & g t ; & l t ; / i t e m & g t ; & l t ; i t e m & g t ; & l t ; k e y & g t ; & l t ; s t r i n g & g t ; D r u g   a n d   a l c o h o l 2 2 & l t ; / s t r i n g & g t ; & l t ; / k e y & g t ; & l t ; v a l u e & g t ; & l t ; s t r i n g & g t ; B i g I n t & l t ; / s t r i n g & g t ; & l t ; / v a l u e & g t ; & l t ; / i t e m & g t ; & l t ; i t e m & g t ; & l t ; k e y & g t ; & l t ; s t r i n g & g t ; C o l u m n 3 & l t ; / s t r i n g & g t ; & l t ; / k e y & g t ; & l t ; v a l u e & g t ; & l t ; s t r i n g & g t ; E m p t y & l t ; / s t r i n g & g t ; & l t ; / v a l u e & g t ; & l t ; / i t e m & g t ; & l t ; i t e m & g t ; & l t ; k e y & g t ; & l t ; s t r i n g & g t ; C o l u m n 4 & l t ; / s t r i n g & g t ; & l t ; / k e y & g t ; & l t ; v a l u e & g t ; & l t ; s t r i n g & g t ; E m p t y & l t ; / s t r i n g & g t ; & l t ; / v a l u e & g t ; & l t ; / i t e m & g t ; & l t ; i t e m & g t ; & l t ; k e y & g t ; & l t ; s t r i n g & g t ; O b s e r v e d & l t ; / s t r i n g & g t ; & l t ; / k e y & g t ; & l t ; v a l u e & g t ; & l t ; s t r i n g & g t ; B i g I n t & l t ; / s t r i n g & g t ; & l t ; / v a l u e & g t ; & l t ; / i t e m & g t ; & l t ; i t e m & g t ; & l t ; k e y & g t ; & l t ; s t r i n g & g t ; E x p e c t e d & l t ; / s t r i n g & g t ; & l t ; / k e y & g t ; & l t ; v a l u e & g t ; & l t ; s t r i n g & g t ; B i g I n t & l t ; / s t r i n g & g t ; & l t ; / v a l u e & g t ; & l t ; / i t e m & g t ; & l t ; i t e m & g t ; & l t ; k e y & g t ; & l t ; s t r i n g & g t ; C o l u m n 2 2 & l t ; / s t r i n g & g t ; & l t ; / k e y & g t ; & l t ; v a l u e & g t ; & l t ; s t r i n g & g t ; W C h a r & l t ; / s t r i n g & g t ; & l t ; / v a l u e & g t ; & l t ; / i t e m & g t ; & l t ; i t e m & g t ; & l t ; k e y & g t ; & l t ; s t r i n g & g t ; C o l u m n 5 & l t ; / s t r i n g & g t ; & l t ; / k e y & g t ; & l t ; v a l u e & g t ; & l t ; s t r i n g & g t ; E m p t y & l t ; / s t r i n g & g t ; & l t ; / v a l u e & g t ; & l t ; / i t e m & g t ; & l t ; i t e m & g t ; & l t ; k e y & g t ; & l t ; s t r i n g & g t ; I   i d e n t i f y   a s & l t ; / s t r i n g & g t ; & l t ; / k e y & g t ; & l t ; v a l u e & g t ; & l t ; s t r i n g & g t ; W C h a r & l t ; / s t r i n g & g t ; & l t ; / v a l u e & g t ; & l t ; / i t e m & g t ; & l t ; i t e m & g t ; & l t ; k e y & g t ; & l t ; s t r i n g & g t ; W h a t   i s   y o u r   a g e & l t ; / s t r i n g & g t ; & l t ; / k e y & g t ; & l t ; v a l u e & g t ; & l t ; s t r i n g & g t ; B i g I n t & l t ; / s t r i n g & g t ; & l t ; / v a l u e & g t ; & l t ; / i t e m & g t ; & l t ; i t e m & g t ; & l t ; k e y & g t ; & l t ; s t r i n g & g t ; C o u n t y   w h e r e   y o u   l i v e & l t ; / s t r i n g & g t ; & l t ; / k e y & g t ; & l t ; v a l u e & g t ; & l t ; s t r i n g & g t ; W C h a r & l t ; / s t r i n g & g t ; & l t ; / v a l u e & g t ; & l t ; / i t e m & g t ; & l t ; i t e m & g t ; & l t ; k e y & g t ; & l t ; s t r i n g & g t ; T o w n   a n d   Z I P   c o d e   w h e r e   y o u   l i v e & l t ; / s t r i n g & g t ; & l t ; / k e y & g t ; & l t ; v a l u e & g t ; & l t ; s t r i n g & g t ; W C h a r & l t ; / s t r i n g & g t ; & l t ; / v a l u e & g t ; & l t ; / i t e m & g t ; & l t ; i t e m & g t ; & l t ; k e y & g t ; & l t ; s t r i n g & g t ; W h a t   r a c e   d o   y o u   c o n s i d e r   y o u r s e l f & l t ; / s t r i n g & g t ; & l t ; / k e y & g t ; & l t ; v a l u e & g t ; & l t ; s t r i n g & g t ; W C h a r & l t ; / s t r i n g & g t ; & l t ; / v a l u e & g t ; & l t ; / i t e m & g t ; & l t ; i t e m & g t ; & l t ; k e y & g t ; & l t ; s t r i n g & g t ; A r e   y o u   H i s p a n i c   o r   L a t i n o & l t ; / s t r i n g & g t ; & l t ; / k e y & g t ; & l t ; v a l u e & g t ; & l t ; s t r i n g & g t ; W C h a r & l t ; / s t r i n g & g t ; & l t ; / v a l u e & g t ; & l t ; / i t e m & g t ; & l t ; i t e m & g t ; & l t ; k e y & g t ; & l t ; s t r i n g & g t ; W h a t   l a n g u a g e   d o   y o u   s p e a k   w h e n   y o u   a r e   a t   h o m e   ( s e l e c t   a l l   t h a t   a p p l y ) & l t ; / s t r i n g & g t ; & l t ; / k e y & g t ; & l t ; v a l u e & g t ; & l t ; s t r i n g & g t ; W C h a r & l t ; / s t r i n g & g t ; & l t ; / v a l u e & g t ; & l t ; / i t e m & g t ; & l t ; i t e m & g t ; & l t ; k e y & g t ; & l t ; s t r i n g & g t ; W h a t   i s   y o u r   a n n u a l   h o u s e h o l d   i n c o m e   f r o m   a l l   s o u r c e s & l t ; / s t r i n g & g t ; & l t ; / k e y & g t ; & l t ; v a l u e & g t ; & l t ; s t r i n g & g t ; W C h a r & l t ; / s t r i n g & g t ; & l t ; / v a l u e & g t ; & l t ; / i t e m & g t ; & l t ; i t e m & g t ; & l t ; k e y & g t ; & l t ; s t r i n g & g t ; W h a t   i s   y o u r   h i g h e s t   l e v e l   o f   e d u c a t i o n & l t ; / s t r i n g & g t ; & l t ; / k e y & g t ; & l t ; v a l u e & g t ; & l t ; s t r i n g & g t ; W C h a r & l t ; / s t r i n g & g t ; & l t ; / v a l u e & g t ; & l t ; / i t e m & g t ; & l t ; i t e m & g t ; & l t ; k e y & g t ; & l t ; s t r i n g & g t ; W h a t   i s   y o u r   c u r r e n t   e m p l o y m e n t   s t a t u s & l t ; / s t r i n g & g t ; & l t ; / k e y & g t ; & l t ; v a l u e & g t ; & l t ; s t r i n g & g t ; W C h a r & l t ; / s t r i n g & g t ; & l t ; / v a l u e & g t ; & l t ; / i t e m & g t ; & l t ; i t e m & g t ; & l t ; k e y & g t ; & l t ; s t r i n g & g t ; D o   y o u   c u r r e n t l y   h a v e   h e a l t h   i n s u r a n c e & l t ; / s t r i n g & g t ; & l t ; / k e y & g t ; & l t ; v a l u e & g t ; & l t ; s t r i n g & g t ; W C h a r & l t ; / s t r i n g & g t ; & l t ; / v a l u e & g t ; & l t ; / i t e m & g t ; & l t ; i t e m & g t ; & l t ; k e y & g t ; & l t ; s t r i n g & g t ; D o   y o u   h a v e   a   s m a r t   p h o n e & l t ; / s t r i n g & g t ; & l t ; / k e y & g t ; & l t ; v a l u e & g t ; & l t ; s t r i n g & g t ; W C h a r & l t ; / s t r i n g & g t ; & l t ; / v a l u e & g t ; & l t ; / i t e m & g t ; & l t ; / C o l u m n S u g g e s t e d T y p e & g t ; & l t ; C o l u m n F o r m a t   / & g t ; & l t ; C o l u m n A c c u r a c y   / & g t ; & l t ; C o l u m n C u r r e n c y S y m b o l   / & g t ; & l t ; C o l u m n P o s i t i v e P a t t e r n   / & g t ; & l t ; C o l u m n N e g a t i v e P a t t e r n   / & g t ; & l t ; C o l u m n W i d t h s & g t ; & l t ; i t e m & g t ; & l t ; k e y & g t ; & l t ; s t r i n g & g t ; R e s p o n d e n t I D & l t ; / s t r i n g & g t ; & l t ; / k e y & g t ; & l t ; v a l u e & g t ; & l t ; i n t & g t ; 1 2 9 & l t ; / i n t & g t ; & l t ; / v a l u e & g t ; & l t ; / i t e m & g t ; & l t ; i t e m & g t ; & l t ; k e y & g t ; & l t ; s t r i n g & g t ; B l o o d   p r e s s u r e & l t ; / s t r i n g & g t ; & l t ; / k e y & g t ; & l t ; v a l u e & g t ; & l t ; i n t & g t ; 1 3 4 & l t ; / i n t & g t ; & l t ; / v a l u e & g t ; & l t ; / i t e m & g t ; & l t ; i t e m & g t ; & l t ; k e y & g t ; & l t ; s t r i n g & g t ; E a t i n g   d i s o r d e r s & l t ; / s t r i n g & g t ; & l t ; / k e y & g t ; & l t ; v a l u e & g t ; & l t ; i n t & g t ; 1 3 9 & l t ; / i n t & g t ; & l t ; / v a l u e & g t ; & l t ; / i t e m & g t ; & l t ; i t e m & g t ; & l t ; k e y & g t ; & l t ; s t r i n g & g t ; M e n t a l   h e a l t h   d e p r e s s i o n & l t ; / s t r i n g & g t ; & l t ; / k e y & g t ; & l t ; v a l u e & g t ; & l t ; i n t & g t ; 2 0 0 & l t ; / i n t & g t ; & l t ; / v a l u e & g t ; & l t ; / i t e m & g t ; & l t ; i t e m & g t ; & l t ; k e y & g t ; & l t ; s t r i n g & g t ; C a n c e r & l t ; / s t r i n g & g t ; & l t ; / k e y & g t ; & l t ; v a l u e & g t ; & l t ; i n t & g t ; 8 3 & l t ; / i n t & g t ; & l t ; / v a l u e & g t ; & l t ; / i t e m & g t ; & l t ; i t e m & g t ; & l t ; k e y & g t ; & l t ; s t r i n g & g t ; E m e r g e n c y   p r e p a r e d n e s s & l t ; / s t r i n g & g t ; & l t ; / k e y & g t ; & l t ; v a l u e & g t ; & l t ; i n t & g t ; 1 9 7 & l t ; / i n t & g t ; & l t ; / v a l u e & g t ; & l t ; / i t e m & g t ; & l t ; i t e m & g t ; & l t ; k e y & g t ; & l t ; s t r i n g & g t ; N u t r i t i o n & l t ; / s t r i n g & g t ; & l t ; / k e y & g t ; & l t ; v a l u e & g t ; & l t ; i n t & g t ; 9 7 & l t ; / i n t & g t ; & l t ; / v a l u e & g t ; & l t ; / i t e m & g t ; & l t ; i t e m & g t ; & l t ; k e y & g t ; & l t ; s t r i n g & g t ; C h o l e s t e r o l & l t ; / s t r i n g & g t ; & l t ; / k e y & g t ; & l t ; v a l u e & g t ; & l t ; i n t & g t ; 1 1 3 & l t ; / i n t & g t ; & l t ; / v a l u e & g t ; & l t ; / i t e m & g t ; & l t ; i t e m & g t ; & l t ; k e y & g t ; & l t ; s t r i n g & g t ; E x e r c i s e   p h y s i c a l   a c t i v i t y & l t ; / s t r i n g & g t ; & l t ; / k e y & g t ; & l t ; v a l u e & g t ; & l t ; i n t & g t ; 1 9 2 & l t ; / i n t & g t ; & l t ; / v a l u e & g t ; & l t ; / i t e m & g t ; & l t ; i t e m & g t ; & l t ; k e y & g t ; & l t ; s t r i n g & g t ; P r e n a t a l   c a r e & l t ; / s t r i n g & g t ; & l t ; / k e y & g t ; & l t ; v a l u e & g t ; & l t ; i n t & g t ; 1 2 2 & l t ; / i n t & g t ; & l t ; / v a l u e & g t ; & l t ; / i t e m & g t ; & l t ; i t e m & g t ; & l t ; k e y & g t ; & l t ; s t r i n g & g t ; D e n t a l   s c r e e n i n g s & l t ; / s t r i n g & g t ; & l t ; / k e y & g t ; & l t ; v a l u e & g t ; & l t ; i n t & g t ; 1 5 1 & l t ; / i n t & g t ; & l t ; / v a l u e & g t ; & l t ; / i t e m & g t ; & l t ; i t e m & g t ; & l t ; k e y & g t ; & l t ; s t r i n g & g t ; H e a r t   d i s e a s e & l t ; / s t r i n g & g t ; & l t ; / k e y & g t ; & l t ; v a l u e & g t ; & l t ; i n t & g t ; 1 2 5 & l t ; / i n t & g t ; & l t ; / v a l u e & g t ; & l t ; / i t e m & g t ; & l t ; i t e m & g t ; & l t ; k e y & g t ; & l t ; s t r i n g & g t ; S u i c i d e   p r e v e n t i o n & l t ; / s t r i n g & g t ; & l t ; / k e y & g t ; & l t ; v a l u e & g t ; & l t ; i n t & g t ; 1 5 7 & l t ; / i n t & g t ; & l t ; / v a l u e & g t ; & l t ; / i t e m & g t ; & l t ; i t e m & g t ; & l t ; k e y & g t ; & l t ; s t r i n g & g t ; D i a b e t e s & l t ; / s t r i n g & g t ; & l t ; / k e y & g t ; & l t ; v a l u e & g t ; & l t ; i n t & g t ; 9 6 & l t ; / i n t & g t ; & l t ; / v a l u e & g t ; & l t ; / i t e m & g t ; & l t ; i t e m & g t ; & l t ; k e y & g t ; & l t ; s t r i n g & g t ; H I V   A I D S       S e x u a l l y   T r a n s m i t t e d   D i s e a s e s   ( S T D s ) & l t ; / s t r i n g & g t ; & l t ; / k e y & g t ; & l t ; v a l u e & g t ; & l t ; i n t & g t ; 3 3 2 & l t ; / i n t & g t ; & l t ; / v a l u e & g t ; & l t ; / i t e m & g t ; & l t ; i t e m & g t ; & l t ; k e y & g t ; & l t ; s t r i n g & g t ; V a c c i n a t i o n   i m m u n i z a t i o n s & l t ; / s t r i n g & g t ; & l t ; / k e y & g t ; & l t ; v a l u e & g t ; & l t ; i n t & g t ; 2 0 5 & l t ; / i n t & g t ; & l t ; / v a l u e & g t ; & l t ; / i t e m & g t ; & l t ; i t e m & g t ; & l t ; k e y & g t ; & l t ; s t r i n g & g t ; D i s e a s e   o u t b r e a k   i n f o r m a t i o n & l t ; / s t r i n g & g t ; & l t ; / k e y & g t ; & l t ; v a l u e & g t ; & l t ; i n t & g t ; 2 2 4 & l t ; / i n t & g t ; & l t ; / v a l u e & g t ; & l t ; / i t e m & g t ; & l t ; i t e m & g t ; & l t ; k e y & g t ; & l t ; s t r i n g & g t ; I m p o r t a n c e   o f   r o u t i n e   w e l l   c h e c k u p s & l t ; / s t r i n g & g t ; & l t ; / k e y & g t ; & l t ; v a l u e & g t ; & l t ; i n t & g t ; 2 6 6 & l t ; / i n t & g t ; & l t ; / v a l u e & g t ; & l t ; / i t e m & g t ; & l t ; i t e m & g t ; & l t ; k e y & g t ; & l t ; s t r i n g & g t ; D r u g   a n d   a l c o h o l & l t ; / s t r i n g & g t ; & l t ; / k e y & g t ; & l t ; v a l u e & g t ; & l t ; i n t & g t ; 1 4 4 & l t ; / i n t & g t ; & l t ; / v a l u e & g t ; & l t ; / i t e m & g t ; & l t ; i t e m & g t ; & l t ; k e y & g t ; & l t ; s t r i n g & g t ; C o l u m n 1 & l t ; / s t r i n g & g t ; & l t ; / k e y & g t ; & l t ; v a l u e & g t ; & l t ; i n t & g t ; 9 6 & l t ; / i n t & g t ; & l t ; / v a l u e & g t ; & l t ; / i t e m & g t ; & l t ; i t e m & g t ; & l t ; k e y & g t ; & l t ; s t r i n g & g t ; C o u n t   o f   S e l e c t i o n & l t ; / s t r i n g & g t ; & l t ; / k e y & g t ; & l t ; v a l u e & g t ; & l t ; i n t & g t ; 1 5 4 & l t ; / i n t & g t ; & l t ; / v a l u e & g t ; & l t ; / i t e m & g t ; & l t ; i t e m & g t ; & l t ; k e y & g t ; & l t ; s t r i n g & g t ; W e i g h t & l t ; / s t r i n g & g t ; & l t ; / k e y & g t ; & l t ; v a l u e & g t ; & l t ; i n t & g t ; 8 5 & l t ; / i n t & g t ; & l t ; / v a l u e & g t ; & l t ; / i t e m & g t ; & l t ; i t e m & g t ; & l t ; k e y & g t ; & l t ; s t r i n g & g t ; C o l u m n 2 & l t ; / s t r i n g & g t ; & l t ; / k e y & g t ; & l t ; v a l u e & g t ; & l t ; i n t & g t ; 9 6 & l t ; / i n t & g t ; & l t ; / v a l u e & g t ; & l t ; / i t e m & g t ; & l t ; i t e m & g t ; & l t ; k e y & g t ; & l t ; s t r i n g & g t ; B l o o d   p r e s s u r e 5 & l t ; / s t r i n g & g t ; & l t ; / k e y & g t ; & l t ; v a l u e & g t ; & l t ; i n t & g t ; 1 4 1 & l t ; / i n t & g t ; & l t ; / v a l u e & g t ; & l t ; / i t e m & g t ; & l t ; i t e m & g t ; & l t ; k e y & g t ; & l t ; s t r i n g & g t ; E a t i n g   d i s o r d e r s 6 & l t ; / s t r i n g & g t ; & l t ; / k e y & g t ; & l t ; v a l u e & g t ; & l t ; i n t & g t ; 1 4 6 & l t ; / i n t & g t ; & l t ; / v a l u e & g t ; & l t ; / i t e m & g t ; & l t ; i t e m & g t ; & l t ; k e y & g t ; & l t ; s t r i n g & g t ; M e n t a l   h e a l t h   d e p r e s s i o n 7 & l t ; / s t r i n g & g t ; & l t ; / k e y & g t ; & l t ; v a l u e & g t ; & l t ; i n t & g t ; 2 0 7 & l t ; / i n t & g t ; & l t ; / v a l u e & g t ; & l t ; / i t e m & g t ; & l t ; i t e m & g t ; & l t ; k e y & g t ; & l t ; s t r i n g & g t ; C a n c e r 8 & l t ; / s t r i n g & g t ; & l t ; / k e y & g t ; & l t ; v a l u e & g t ; & l t ; i n t & g t ; 9 0 & l t ; / i n t & g t ; & l t ; / v a l u e & g t ; & l t ; / i t e m & g t ; & l t ; i t e m & g t ; & l t ; k e y & g t ; & l t ; s t r i n g & g t ; E m e r g e n c y   p r e p a r e d n e s s 9 & l t ; / s t r i n g & g t ; & l t ; / k e y & g t ; & l t ; v a l u e & g t ; & l t ; i n t & g t ; 2 0 4 & l t ; / i n t & g t ; & l t ; / v a l u e & g t ; & l t ; / i t e m & g t ; & l t ; i t e m & g t ; & l t ; k e y & g t ; & l t ; s t r i n g & g t ; N u t r i t i o n 1 0 & l t ; / s t r i n g & g t ; & l t ; / k e y & g t ; & l t ; v a l u e & g t ; & l t ; i n t & g t ; 1 1 1 & l t ; / i n t & g t ; & l t ; / v a l u e & g t ; & l t ; / i t e m & g t ; & l t ; i t e m & g t ; & l t ; k e y & g t ; & l t ; s t r i n g & g t ; C h o l e s t e r o l 1 1 & l t ; / s t r i n g & g t ; & l t ; / k e y & g t ; & l t ; v a l u e & g t ; & l t ; i n t & g t ; 1 2 7 & l t ; / i n t & g t ; & l t ; / v a l u e & g t ; & l t ; / i t e m & g t ; & l t ; i t e m & g t ; & l t ; k e y & g t ; & l t ; s t r i n g & g t ; E x e r c i s e   p h y s i c a l   a c t i v i t y 1 2 & l t ; / s t r i n g & g t ; & l t ; / k e y & g t ; & l t ; v a l u e & g t ; & l t ; i n t & g t ; 2 0 6 & l t ; / i n t & g t ; & l t ; / v a l u e & g t ; & l t ; / i t e m & g t ; & l t ; i t e m & g t ; & l t ; k e y & g t ; & l t ; s t r i n g & g t ; P r e n a t a l   c a r e 1 3 & l t ; / s t r i n g & g t ; & l t ; / k e y & g t ; & l t ; v a l u e & g t ; & l t ; i n t & g t ; 1 3 6 & l t ; / i n t & g t ; & l t ; / v a l u e & g t ; & l t ; / i t e m & g t ; & l t ; i t e m & g t ; & l t ; k e y & g t ; & l t ; s t r i n g & g t ; D e n t a l   s c r e e n i n g s 1 4 & l t ; / s t r i n g & g t ; & l t ; / k e y & g t ; & l t ; v a l u e & g t ; & l t ; i n t & g t ; 1 6 5 & l t ; / i n t & g t ; & l t ; / v a l u e & g t ; & l t ; / i t e m & g t ; & l t ; i t e m & g t ; & l t ; k e y & g t ; & l t ; s t r i n g & g t ; H e a r t   d i s e a s e 1 5 & l t ; / s t r i n g & g t ; & l t ; / k e y & g t ; & l t ; v a l u e & g t ; & l t ; i n t & g t ; 1 3 9 & l t ; / i n t & g t ; & l t ; / v a l u e & g t ; & l t ; / i t e m & g t ; & l t ; i t e m & g t ; & l t ; k e y & g t ; & l t ; s t r i n g & g t ; S u i c i d e   p r e v e n t i o n 1 6 & l t ; / s t r i n g & g t ; & l t ; / k e y & g t ; & l t ; v a l u e & g t ; & l t ; i n t & g t ; 1 7 1 & l t ; / i n t & g t ; & l t ; / v a l u e & g t ; & l t ; / i t e m & g t ; & l t ; i t e m & g t ; & l t ; k e y & g t ; & l t ; s t r i n g & g t ; D i a b e t e s 1 7 & l t ; / s t r i n g & g t ; & l t ; / k e y & g t ; & l t ; v a l u e & g t ; & l t ; i n t & g t ; 1 1 0 & l t ; / i n t & g t ; & l t ; / v a l u e & g t ; & l t ; / i t e m & g t ; & l t ; i t e m & g t ; & l t ; k e y & g t ; & l t ; s t r i n g & g t ; H I V   A I D S       S e x u a l l y   T r a n s m i t t e d   D i s e a s e s   ( S T D s ) 1 8 & l t ; / s t r i n g & g t ; & l t ; / k e y & g t ; & l t ; v a l u e & g t ; & l t ; i n t & g t ; 3 4 6 & l t ; / i n t & g t ; & l t ; / v a l u e & g t ; & l t ; / i t e m & g t ; & l t ; i t e m & g t ; & l t ; k e y & g t ; & l t ; s t r i n g & g t ; V a c c i n a t i o n   i m m u n i z a t i o n s 1 9 & l t ; / s t r i n g & g t ; & l t ; / k e y & g t ; & l t ; v a l u e & g t ; & l t ; i n t & g t ; 2 1 9 & l t ; / i n t & g t ; & l t ; / v a l u e & g t ; & l t ; / i t e m & g t ; & l t ; i t e m & g t ; & l t ; k e y & g t ; & l t ; s t r i n g & g t ; D i s e a s e   o u t b r e a k   i n f o r m a t i o n 2 0 & l t ; / s t r i n g & g t ; & l t ; / k e y & g t ; & l t ; v a l u e & g t ; & l t ; i n t & g t ; 2 3 8 & l t ; / i n t & g t ; & l t ; / v a l u e & g t ; & l t ; / i t e m & g t ; & l t ; i t e m & g t ; & l t ; k e y & g t ; & l t ; s t r i n g & g t ; I m p o r t a n c e   o f   r o u t i n e   w e l l   c h e c k u p s 2 1 & l t ; / s t r i n g & g t ; & l t ; / k e y & g t ; & l t ; v a l u e & g t ; & l t ; i n t & g t ; 2 8 0 & l t ; / i n t & g t ; & l t ; / v a l u e & g t ; & l t ; / i t e m & g t ; & l t ; i t e m & g t ; & l t ; k e y & g t ; & l t ; s t r i n g & g t ; D r u g   a n d   a l c o h o l 2 2 & l t ; / s t r i n g & g t ; & l t ; / k e y & g t ; & l t ; v a l u e & g t ; & l t ; i n t & g t ; 1 5 8 & l t ; / i n t & g t ; & l t ; / v a l u e & g t ; & l t ; / i t e m & g t ; & l t ; i t e m & g t ; & l t ; k e y & g t ; & l t ; s t r i n g & g t ; C o l u m n 3 & l t ; / s t r i n g & g t ; & l t ; / k e y & g t ; & l t ; v a l u e & g t ; & l t ; i n t & g t ; 9 6 & l t ; / i n t & g t ; & l t ; / v a l u e & g t ; & l t ; / i t e m & g t ; & l t ; i t e m & g t ; & l t ; k e y & g t ; & l t ; s t r i n g & g t ; C o l u m n 4 & l t ; / s t r i n g & g t ; & l t ; / k e y & g t ; & l t ; v a l u e & g t ; & l t ; i n t & g t ; 9 6 & l t ; / i n t & g t ; & l t ; / v a l u e & g t ; & l t ; / i t e m & g t ; & l t ; i t e m & g t ; & l t ; k e y & g t ; & l t ; s t r i n g & g t ; O b s e r v e d & l t ; / s t r i n g & g t ; & l t ; / k e y & g t ; & l t ; v a l u e & g t ; & l t ; i n t & g t ; 1 0 1 & l t ; / i n t & g t ; & l t ; / v a l u e & g t ; & l t ; / i t e m & g t ; & l t ; i t e m & g t ; & l t ; k e y & g t ; & l t ; s t r i n g & g t ; E x p e c t e d & l t ; / s t r i n g & g t ; & l t ; / k e y & g t ; & l t ; v a l u e & g t ; & l t ; i n t & g t ; 9 8 & l t ; / i n t & g t ; & l t ; / v a l u e & g t ; & l t ; / i t e m & g t ; & l t ; i t e m & g t ; & l t ; k e y & g t ; & l t ; s t r i n g & g t ; C o l u m n 2 2 & l t ; / s t r i n g & g t ; & l t ; / k e y & g t ; & l t ; v a l u e & g t ; & l t ; i n t & g t ; 1 0 3 & l t ; / i n t & g t ; & l t ; / v a l u e & g t ; & l t ; / i t e m & g t ; & l t ; i t e m & g t ; & l t ; k e y & g t ; & l t ; s t r i n g & g t ; C o l u m n 5 & l t ; / s t r i n g & g t ; & l t ; / k e y & g t ; & l t ; v a l u e & g t ; & l t ; i n t & g t ; 9 6 & l t ; / i n t & g t ; & l t ; / v a l u e & g t ; & l t ; / i t e m & g t ; & l t ; i t e m & g t ; & l t ; k e y & g t ; & l t ; s t r i n g & g t ; I   i d e n t i f y   a s & l t ; / s t r i n g & g t ; & l t ; / k e y & g t ; & l t ; v a l u e & g t ; & l t ; i n t & g t ; 1 1 2 & l t ; / i n t & g t ; & l t ; / v a l u e & g t ; & l t ; / i t e m & g t ; & l t ; i t e m & g t ; & l t ; k e y & g t ; & l t ; s t r i n g & g t ; W h a t   i s   y o u r   a g e & l t ; / s t r i n g & g t ; & l t ; / k e y & g t ; & l t ; v a l u e & g t ; & l t ; i n t & g t ; 1 4 3 & l t ; / i n t & g t ; & l t ; / v a l u e & g t ; & l t ; / i t e m & g t ; & l t ; i t e m & g t ; & l t ; k e y & g t ; & l t ; s t r i n g & g t ; C o u n t y   w h e r e   y o u   l i v e & l t ; / s t r i n g & g t ; & l t ; / k e y & g t ; & l t ; v a l u e & g t ; & l t ; i n t & g t ; 1 8 0 & l t ; / i n t & g t ; & l t ; / v a l u e & g t ; & l t ; / i t e m & g t ; & l t ; i t e m & g t ; & l t ; k e y & g t ; & l t ; s t r i n g & g t ; T o w n   a n d   Z I P   c o d e   w h e r e   y o u   l i v e & l t ; / s t r i n g & g t ; & l t ; / k e y & g t ; & l t ; v a l u e & g t ; & l t ; i n t & g t ; 2 5 0 & l t ; / i n t & g t ; & l t ; / v a l u e & g t ; & l t ; / i t e m & g t ; & l t ; i t e m & g t ; & l t ; k e y & g t ; & l t ; s t r i n g & g t ; W h a t   r a c e   d o   y o u   c o n s i d e r   y o u r s e l f & l t ; / s t r i n g & g t ; & l t ; / k e y & g t ; & l t ; v a l u e & g t ; & l t ; i n t & g t ; 2 5 8 & l t ; / i n t & g t ; & l t ; / v a l u e & g t ; & l t ; / i t e m & g t ; & l t ; i t e m & g t ; & l t ; k e y & g t ; & l t ; s t r i n g & g t ; A r e   y o u   H i s p a n i c   o r   L a t i n o & l t ; / s t r i n g & g t ; & l t ; / k e y & g t ; & l t ; v a l u e & g t ; & l t ; i n t & g t ; 2 0 0 & l t ; / i n t & g t ; & l t ; / v a l u e & g t ; & l t ; / i t e m & g t ; & l t ; i t e m & g t ; & l t ; k e y & g t ; & l t ; s t r i n g & g t ; W h a t   l a n g u a g e   d o   y o u   s p e a k   w h e n   y o u   a r e   a t   h o m e   ( s e l e c t   a l l   t h a t   a p p l y ) & l t ; / s t r i n g & g t ; & l t ; / k e y & g t ; & l t ; v a l u e & g t ; & l t ; i n t & g t ; 4 9 1 & l t ; / i n t & g t ; & l t ; / v a l u e & g t ; & l t ; / i t e m & g t ; & l t ; i t e m & g t ; & l t ; k e y & g t ; & l t ; s t r i n g & g t ; W h a t   i s   y o u r   a n n u a l   h o u s e h o l d   i n c o m e   f r o m   a l l   s o u r c e s & l t ; / s t r i n g & g t ; & l t ; / k e y & g t ; & l t ; v a l u e & g t ; & l t ; i n t & g t ; 3 8 2 & l t ; / i n t & g t ; & l t ; / v a l u e & g t ; & l t ; / i t e m & g t ; & l t ; i t e m & g t ; & l t ; k e y & g t ; & l t ; s t r i n g & g t ; W h a t   i s   y o u r   h i g h e s t   l e v e l   o f   e d u c a t i o n & l t ; / s t r i n g & g t ; & l t ; / k e y & g t ; & l t ; v a l u e & g t ; & l t ; i n t & g t ; 2 8 1 & l t ; / i n t & g t ; & l t ; / v a l u e & g t ; & l t ; / i t e m & g t ; & l t ; i t e m & g t ; & l t ; k e y & g t ; & l t ; s t r i n g & g t ; W h a t   i s   y o u r   c u r r e n t   e m p l o y m e n t   s t a t u s & l t ; / s t r i n g & g t ; & l t ; / k e y & g t ; & l t ; v a l u e & g t ; & l t ; i n t & g t ; 2 8 9 & l t ; / i n t & g t ; & l t ; / v a l u e & g t ; & l t ; / i t e m & g t ; & l t ; i t e m & g t ; & l t ; k e y & g t ; & l t ; s t r i n g & g t ; D o   y o u   c u r r e n t l y   h a v e   h e a l t h   i n s u r a n c e & l t ; / s t r i n g & g t ; & l t ; / k e y & g t ; & l t ; v a l u e & g t ; & l t ; i n t & g t ; 2 8 2 & l t ; / i n t & g t ; & l t ; / v a l u e & g t ; & l t ; / i t e m & g t ; & l t ; i t e m & g t ; & l t ; k e y & g t ; & l t ; s t r i n g & g t ; D o   y o u   h a v e   a   s m a r t   p h o n e & l t ; / s t r i n g & g t ; & l t ; / k e y & g t ; & l t ; v a l u e & g t ; & l t ; i n t & g t ; 2 0 8 & l t ; / i n t & g t ; & l t ; / v a l u e & g t ; & l t ; / i t e m & g t ; & l t ; / C o l u m n W i d t h s & g t ; & l t ; C o l u m n D i s p l a y I n d e x & g t ; & l t ; i t e m & g t ; & l t ; k e y & g t ; & l t ; s t r i n g & g t ; R e s p o n d e n t I D & l t ; / s t r i n g & g t ; & l t ; / k e y & g t ; & l t ; v a l u e & g t ; & l t ; i n t & g t ; 0 & l t ; / i n t & g t ; & l t ; / v a l u e & g t ; & l t ; / i t e m & g t ; & l t ; i t e m & g t ; & l t ; k e y & g t ; & l t ; s t r i n g & g t ; B l o o d   p r e s s u r e & l t ; / s t r i n g & g t ; & l t ; / k e y & g t ; & l t ; v a l u e & g t ; & l t ; i n t & g t ; 1 & l t ; / i n t & g t ; & l t ; / v a l u e & g t ; & l t ; / i t e m & g t ; & l t ; i t e m & g t ; & l t ; k e y & g t ; & l t ; s t r i n g & g t ; E a t i n g   d i s o r d e r s & l t ; / s t r i n g & g t ; & l t ; / k e y & g t ; & l t ; v a l u e & g t ; & l t ; i n t & g t ; 2 & l t ; / i n t & g t ; & l t ; / v a l u e & g t ; & l t ; / i t e m & g t ; & l t ; i t e m & g t ; & l t ; k e y & g t ; & l t ; s t r i n g & g t ; M e n t a l   h e a l t h   d e p r e s s i o n & l t ; / s t r i n g & g t ; & l t ; / k e y & g t ; & l t ; v a l u e & g t ; & l t ; i n t & g t ; 3 & l t ; / i n t & g t ; & l t ; / v a l u e & g t ; & l t ; / i t e m & g t ; & l t ; i t e m & g t ; & l t ; k e y & g t ; & l t ; s t r i n g & g t ; C a n c e r & l t ; / s t r i n g & g t ; & l t ; / k e y & g t ; & l t ; v a l u e & g t ; & l t ; i n t & g t ; 4 & l t ; / i n t & g t ; & l t ; / v a l u e & g t ; & l t ; / i t e m & g t ; & l t ; i t e m & g t ; & l t ; k e y & g t ; & l t ; s t r i n g & g t ; E m e r g e n c y   p r e p a r e d n e s s & l t ; / s t r i n g & g t ; & l t ; / k e y & g t ; & l t ; v a l u e & g t ; & l t ; i n t & g t ; 5 & l t ; / i n t & g t ; & l t ; / v a l u e & g t ; & l t ; / i t e m & g t ; & l t ; i t e m & g t ; & l t ; k e y & g t ; & l t ; s t r i n g & g t ; N u t r i t i o n & l t ; / s t r i n g & g t ; & l t ; / k e y & g t ; & l t ; v a l u e & g t ; & l t ; i n t & g t ; 6 & l t ; / i n t & g t ; & l t ; / v a l u e & g t ; & l t ; / i t e m & g t ; & l t ; i t e m & g t ; & l t ; k e y & g t ; & l t ; s t r i n g & g t ; C h o l e s t e r o l & l t ; / s t r i n g & g t ; & l t ; / k e y & g t ; & l t ; v a l u e & g t ; & l t ; i n t & g t ; 7 & l t ; / i n t & g t ; & l t ; / v a l u e & g t ; & l t ; / i t e m & g t ; & l t ; i t e m & g t ; & l t ; k e y & g t ; & l t ; s t r i n g & g t ; E x e r c i s e   p h y s i c a l   a c t i v i t y & l t ; / s t r i n g & g t ; & l t ; / k e y & g t ; & l t ; v a l u e & g t ; & l t ; i n t & g t ; 8 & l t ; / i n t & g t ; & l t ; / v a l u e & g t ; & l t ; / i t e m & g t ; & l t ; i t e m & g t ; & l t ; k e y & g t ; & l t ; s t r i n g & g t ; P r e n a t a l   c a r e & l t ; / s t r i n g & g t ; & l t ; / k e y & g t ; & l t ; v a l u e & g t ; & l t ; i n t & g t ; 9 & l t ; / i n t & g t ; & l t ; / v a l u e & g t ; & l t ; / i t e m & g t ; & l t ; i t e m & g t ; & l t ; k e y & g t ; & l t ; s t r i n g & g t ; D e n t a l   s c r e e n i n g s & l t ; / s t r i n g & g t ; & l t ; / k e y & g t ; & l t ; v a l u e & g t ; & l t ; i n t & g t ; 1 0 & l t ; / i n t & g t ; & l t ; / v a l u e & g t ; & l t ; / i t e m & g t ; & l t ; i t e m & g t ; & l t ; k e y & g t ; & l t ; s t r i n g & g t ; H e a r t   d i s e a s e & l t ; / s t r i n g & g t ; & l t ; / k e y & g t ; & l t ; v a l u e & g t ; & l t ; i n t & g t ; 1 1 & l t ; / i n t & g t ; & l t ; / v a l u e & g t ; & l t ; / i t e m & g t ; & l t ; i t e m & g t ; & l t ; k e y & g t ; & l t ; s t r i n g & g t ; S u i c i d e   p r e v e n t i o n & l t ; / s t r i n g & g t ; & l t ; / k e y & g t ; & l t ; v a l u e & g t ; & l t ; i n t & g t ; 1 2 & l t ; / i n t & g t ; & l t ; / v a l u e & g t ; & l t ; / i t e m & g t ; & l t ; i t e m & g t ; & l t ; k e y & g t ; & l t ; s t r i n g & g t ; D i a b e t e s & l t ; / s t r i n g & g t ; & l t ; / k e y & g t ; & l t ; v a l u e & g t ; & l t ; i n t & g t ; 1 3 & l t ; / i n t & g t ; & l t ; / v a l u e & g t ; & l t ; / i t e m & g t ; & l t ; i t e m & g t ; & l t ; k e y & g t ; & l t ; s t r i n g & g t ; H I V   A I D S       S e x u a l l y   T r a n s m i t t e d   D i s e a s e s   ( S T D s ) & l t ; / s t r i n g & g t ; & l t ; / k e y & g t ; & l t ; v a l u e & g t ; & l t ; i n t & g t ; 1 4 & l t ; / i n t & g t ; & l t ; / v a l u e & g t ; & l t ; / i t e m & g t ; & l t ; i t e m & g t ; & l t ; k e y & g t ; & l t ; s t r i n g & g t ; V a c c i n a t i o n   i m m u n i z a t i o n s & l t ; / s t r i n g & g t ; & l t ; / k e y & g t ; & l t ; v a l u e & g t ; & l t ; i n t & g t ; 1 5 & l t ; / i n t & g t ; & l t ; / v a l u e & g t ; & l t ; / i t e m & g t ; & l t ; i t e m & g t ; & l t ; k e y & g t ; & l t ; s t r i n g & g t ; D i s e a s e   o u t b r e a k   i n f o r m a t i o n & l t ; / s t r i n g & g t ; & l t ; / k e y & g t ; & l t ; v a l u e & g t ; & l t ; i n t & g t ; 1 6 & l t ; / i n t & g t ; & l t ; / v a l u e & g t ; & l t ; / i t e m & g t ; & l t ; i t e m & g t ; & l t ; k e y & g t ; & l t ; s t r i n g & g t ; I m p o r t a n c e   o f   r o u t i n e   w e l l   c h e c k u p s & l t ; / s t r i n g & g t ; & l t ; / k e y & g t ; & l t ; v a l u e & g t ; & l t ; i n t & g t ; 1 7 & l t ; / i n t & g t ; & l t ; / v a l u e & g t ; & l t ; / i t e m & g t ; & l t ; i t e m & g t ; & l t ; k e y & g t ; & l t ; s t r i n g & g t ; D r u g   a n d   a l c o h o l & l t ; / s t r i n g & g t ; & l t ; / k e y & g t ; & l t ; v a l u e & g t ; & l t ; i n t & g t ; 1 8 & l t ; / i n t & g t ; & l t ; / v a l u e & g t ; & l t ; / i t e m & g t ; & l t ; i t e m & g t ; & l t ; k e y & g t ; & l t ; s t r i n g & g t ; C o l u m n 1 & l t ; / s t r i n g & g t ; & l t ; / k e y & g t ; & l t ; v a l u e & g t ; & l t ; i n t & g t ; 1 9 & l t ; / i n t & g t ; & l t ; / v a l u e & g t ; & l t ; / i t e m & g t ; & l t ; i t e m & g t ; & l t ; k e y & g t ; & l t ; s t r i n g & g t ; C o u n t   o f   S e l e c t i o n & l t ; / s t r i n g & g t ; & l t ; / k e y & g t ; & l t ; v a l u e & g t ; & l t ; i n t & g t ; 2 0 & l t ; / i n t & g t ; & l t ; / v a l u e & g t ; & l t ; / i t e m & g t ; & l t ; i t e m & g t ; & l t ; k e y & g t ; & l t ; s t r i n g & g t ; W e i g h t & l t ; / s t r i n g & g t ; & l t ; / k e y & g t ; & l t ; v a l u e & g t ; & l t ; i n t & g t ; 2 1 & l t ; / i n t & g t ; & l t ; / v a l u e & g t ; & l t ; / i t e m & g t ; & l t ; i t e m & g t ; & l t ; k e y & g t ; & l t ; s t r i n g & g t ; C o l u m n 2 & l t ; / s t r i n g & g t ; & l t ; / k e y & g t ; & l t ; v a l u e & g t ; & l t ; i n t & g t ; 2 2 & l t ; / i n t & g t ; & l t ; / v a l u e & g t ; & l t ; / i t e m & g t ; & l t ; i t e m & g t ; & l t ; k e y & g t ; & l t ; s t r i n g & g t ; B l o o d   p r e s s u r e 5 & l t ; / s t r i n g & g t ; & l t ; / k e y & g t ; & l t ; v a l u e & g t ; & l t ; i n t & g t ; 2 3 & l t ; / i n t & g t ; & l t ; / v a l u e & g t ; & l t ; / i t e m & g t ; & l t ; i t e m & g t ; & l t ; k e y & g t ; & l t ; s t r i n g & g t ; E a t i n g   d i s o r d e r s 6 & l t ; / s t r i n g & g t ; & l t ; / k e y & g t ; & l t ; v a l u e & g t ; & l t ; i n t & g t ; 2 4 & l t ; / i n t & g t ; & l t ; / v a l u e & g t ; & l t ; / i t e m & g t ; & l t ; i t e m & g t ; & l t ; k e y & g t ; & l t ; s t r i n g & g t ; M e n t a l   h e a l t h   d e p r e s s i o n 7 & l t ; / s t r i n g & g t ; & l t ; / k e y & g t ; & l t ; v a l u e & g t ; & l t ; i n t & g t ; 2 5 & l t ; / i n t & g t ; & l t ; / v a l u e & g t ; & l t ; / i t e m & g t ; & l t ; i t e m & g t ; & l t ; k e y & g t ; & l t ; s t r i n g & g t ; C a n c e r 8 & l t ; / s t r i n g & g t ; & l t ; / k e y & g t ; & l t ; v a l u e & g t ; & l t ; i n t & g t ; 2 6 & l t ; / i n t & g t ; & l t ; / v a l u e & g t ; & l t ; / i t e m & g t ; & l t ; i t e m & g t ; & l t ; k e y & g t ; & l t ; s t r i n g & g t ; E m e r g e n c y   p r e p a r e d n e s s 9 & l t ; / s t r i n g & g t ; & l t ; / k e y & g t ; & l t ; v a l u e & g t ; & l t ; i n t & g t ; 2 7 & l t ; / i n t & g t ; & l t ; / v a l u e & g t ; & l t ; / i t e m & g t ; & l t ; i t e m & g t ; & l t ; k e y & g t ; & l t ; s t r i n g & g t ; N u t r i t i o n 1 0 & l t ; / s t r i n g & g t ; & l t ; / k e y & g t ; & l t ; v a l u e & g t ; & l t ; i n t & g t ; 2 8 & l t ; / i n t & g t ; & l t ; / v a l u e & g t ; & l t ; / i t e m & g t ; & l t ; i t e m & g t ; & l t ; k e y & g t ; & l t ; s t r i n g & g t ; C h o l e s t e r o l 1 1 & l t ; / s t r i n g & g t ; & l t ; / k e y & g t ; & l t ; v a l u e & g t ; & l t ; i n t & g t ; 2 9 & l t ; / i n t & g t ; & l t ; / v a l u e & g t ; & l t ; / i t e m & g t ; & l t ; i t e m & g t ; & l t ; k e y & g t ; & l t ; s t r i n g & g t ; E x e r c i s e   p h y s i c a l   a c t i v i t y 1 2 & l t ; / s t r i n g & g t ; & l t ; / k e y & g t ; & l t ; v a l u e & g t ; & l t ; i n t & g t ; 3 0 & l t ; / i n t & g t ; & l t ; / v a l u e & g t ; & l t ; / i t e m & g t ; & l t ; i t e m & g t ; & l t ; k e y & g t ; & l t ; s t r i n g & g t ; P r e n a t a l   c a r e 1 3 & l t ; / s t r i n g & g t ; & l t ; / k e y & g t ; & l t ; v a l u e & g t ; & l t ; i n t & g t ; 3 1 & l t ; / i n t & g t ; & l t ; / v a l u e & g t ; & l t ; / i t e m & g t ; & l t ; i t e m & g t ; & l t ; k e y & g t ; & l t ; s t r i n g & g t ; D e n t a l   s c r e e n i n g s 1 4 & l t ; / s t r i n g & g t ; & l t ; / k e y & g t ; & l t ; v a l u e & g t ; & l t ; i n t & g t ; 3 2 & l t ; / i n t & g t ; & l t ; / v a l u e & g t ; & l t ; / i t e m & g t ; & l t ; i t e m & g t ; & l t ; k e y & g t ; & l t ; s t r i n g & g t ; H e a r t   d i s e a s e 1 5 & l t ; / s t r i n g & g t ; & l t ; / k e y & g t ; & l t ; v a l u e & g t ; & l t ; i n t & g t ; 3 3 & l t ; / i n t & g t ; & l t ; / v a l u e & g t ; & l t ; / i t e m & g t ; & l t ; i t e m & g t ; & l t ; k e y & g t ; & l t ; s t r i n g & g t ; S u i c i d e   p r e v e n t i o n 1 6 & l t ; / s t r i n g & g t ; & l t ; / k e y & g t ; & l t ; v a l u e & g t ; & l t ; i n t & g t ; 3 4 & l t ; / i n t & g t ; & l t ; / v a l u e & g t ; & l t ; / i t e m & g t ; & l t ; i t e m & g t ; & l t ; k e y & g t ; & l t ; s t r i n g & g t ; D i a b e t e s 1 7 & l t ; / s t r i n g & g t ; & l t ; / k e y & g t ; & l t ; v a l u e & g t ; & l t ; i n t & g t ; 3 5 & l t ; / i n t & g t ; & l t ; / v a l u e & g t ; & l t ; / i t e m & g t ; & l t ; i t e m & g t ; & l t ; k e y & g t ; & l t ; s t r i n g & g t ; H I V   A I D S       S e x u a l l y   T r a n s m i t t e d   D i s e a s e s   ( S T D s ) 1 8 & l t ; / s t r i n g & g t ; & l t ; / k e y & g t ; & l t ; v a l u e & g t ; & l t ; i n t & g t ; 3 6 & l t ; / i n t & g t ; & l t ; / v a l u e & g t ; & l t ; / i t e m & g t ; & l t ; i t e m & g t ; & l t ; k e y & g t ; & l t ; s t r i n g & g t ; V a c c i n a t i o n   i m m u n i z a t i o n s 1 9 & l t ; / s t r i n g & g t ; & l t ; / k e y & g t ; & l t ; v a l u e & g t ; & l t ; i n t & g t ; 3 7 & l t ; / i n t & g t ; & l t ; / v a l u e & g t ; & l t ; / i t e m & g t ; & l t ; i t e m & g t ; & l t ; k e y & g t ; & l t ; s t r i n g & g t ; D i s e a s e   o u t b r e a k   i n f o r m a t i o n 2 0 & l t ; / s t r i n g & g t ; & l t ; / k e y & g t ; & l t ; v a l u e & g t ; & l t ; i n t & g t ; 3 8 & l t ; / i n t & g t ; & l t ; / v a l u e & g t ; & l t ; / i t e m & g t ; & l t ; i t e m & g t ; & l t ; k e y & g t ; & l t ; s t r i n g & g t ; I m p o r t a n c e   o f   r o u t i n e   w e l l   c h e c k u p s 2 1 & l t ; / s t r i n g & g t ; & l t ; / k e y & g t ; & l t ; v a l u e & g t ; & l t ; i n t & g t ; 3 9 & l t ; / i n t & g t ; & l t ; / v a l u e & g t ; & l t ; / i t e m & g t ; & l t ; i t e m & g t ; & l t ; k e y & g t ; & l t ; s t r i n g & g t ; D r u g   a n d   a l c o h o l 2 2 & l t ; / s t r i n g & g t ; & l t ; / k e y & g t ; & l t ; v a l u e & g t ; & l t ; i n t & g t ; 4 0 & l t ; / i n t & g t ; & l t ; / v a l u e & g t ; & l t ; / i t e m & g t ; & l t ; i t e m & g t ; & l t ; k e y & g t ; & l t ; s t r i n g & g t ; C o l u m n 3 & l t ; / s t r i n g & g t ; & l t ; / k e y & g t ; & l t ; v a l u e & g t ; & l t ; i n t & g t ; 4 1 & l t ; / i n t & g t ; & l t ; / v a l u e & g t ; & l t ; / i t e m & g t ; & l t ; i t e m & g t ; & l t ; k e y & g t ; & l t ; s t r i n g & g t ; C o l u m n 4 & l t ; / s t r i n g & g t ; & l t ; / k e y & g t ; & l t ; v a l u e & g t ; & l t ; i n t & g t ; 4 2 & l t ; / i n t & g t ; & l t ; / v a l u e & g t ; & l t ; / i t e m & g t ; & l t ; i t e m & g t ; & l t ; k e y & g t ; & l t ; s t r i n g & g t ; O b s e r v e d & l t ; / s t r i n g & g t ; & l t ; / k e y & g t ; & l t ; v a l u e & g t ; & l t ; i n t & g t ; 4 3 & l t ; / i n t & g t ; & l t ; / v a l u e & g t ; & l t ; / i t e m & g t ; & l t ; i t e m & g t ; & l t ; k e y & g t ; & l t ; s t r i n g & g t ; E x p e c t e d & l t ; / s t r i n g & g t ; & l t ; / k e y & g t ; & l t ; v a l u e & g t ; & l t ; i n t & g t ; 4 4 & l t ; / i n t & g t ; & l t ; / v a l u e & g t ; & l t ; / i t e m & g t ; & l t ; i t e m & g t ; & l t ; k e y & g t ; & l t ; s t r i n g & g t ; C o l u m n 2 2 & l t ; / s t r i n g & g t ; & l t ; / k e y & g t ; & l t ; v a l u e & g t ; & l t ; i n t & g t ; 4 5 & l t ; / i n t & g t ; & l t ; / v a l u e & g t ; & l t ; / i t e m & g t ; & l t ; i t e m & g t ; & l t ; k e y & g t ; & l t ; s t r i n g & g t ; C o l u m n 5 & l t ; / s t r i n g & g t ; & l t ; / k e y & g t ; & l t ; v a l u e & g t ; & l t ; i n t & g t ; 4 6 & l t ; / i n t & g t ; & l t ; / v a l u e & g t ; & l t ; / i t e m & g t ; & l t ; i t e m & g t ; & l t ; k e y & g t ; & l t ; s t r i n g & g t ; I   i d e n t i f y   a s & l t ; / s t r i n g & g t ; & l t ; / k e y & g t ; & l t ; v a l u e & g t ; & l t ; i n t & g t ; 4 7 & l t ; / i n t & g t ; & l t ; / v a l u e & g t ; & l t ; / i t e m & g t ; & l t ; i t e m & g t ; & l t ; k e y & g t ; & l t ; s t r i n g & g t ; W h a t   i s   y o u r   a g e & l t ; / s t r i n g & g t ; & l t ; / k e y & g t ; & l t ; v a l u e & g t ; & l t ; i n t & g t ; 4 8 & l t ; / i n t & g t ; & l t ; / v a l u e & g t ; & l t ; / i t e m & g t ; & l t ; i t e m & g t ; & l t ; k e y & g t ; & l t ; s t r i n g & g t ; C o u n t y   w h e r e   y o u   l i v e & l t ; / s t r i n g & g t ; & l t ; / k e y & g t ; & l t ; v a l u e & g t ; & l t ; i n t & g t ; 4 9 & l t ; / i n t & g t ; & l t ; / v a l u e & g t ; & l t ; / i t e m & g t ; & l t ; i t e m & g t ; & l t ; k e y & g t ; & l t ; s t r i n g & g t ; T o w n   a n d   Z I P   c o d e   w h e r e   y o u   l i v e & l t ; / s t r i n g & g t ; & l t ; / k e y & g t ; & l t ; v a l u e & g t ; & l t ; i n t & g t ; 5 0 & l t ; / i n t & g t ; & l t ; / v a l u e & g t ; & l t ; / i t e m & g t ; & l t ; i t e m & g t ; & l t ; k e y & g t ; & l t ; s t r i n g & g t ; W h a t   r a c e   d o   y o u   c o n s i d e r   y o u r s e l f & l t ; / s t r i n g & g t ; & l t ; / k e y & g t ; & l t ; v a l u e & g t ; & l t ; i n t & g t ; 5 1 & l t ; / i n t & g t ; & l t ; / v a l u e & g t ; & l t ; / i t e m & g t ; & l t ; i t e m & g t ; & l t ; k e y & g t ; & l t ; s t r i n g & g t ; A r e   y o u   H i s p a n i c   o r   L a t i n o & l t ; / s t r i n g & g t ; & l t ; / k e y & g t ; & l t ; v a l u e & g t ; & l t ; i n t & g t ; 5 2 & l t ; / i n t & g t ; & l t ; / v a l u e & g t ; & l t ; / i t e m & g t ; & l t ; i t e m & g t ; & l t ; k e y & g t ; & l t ; s t r i n g & g t ; W h a t   l a n g u a g e   d o   y o u   s p e a k   w h e n   y o u   a r e   a t   h o m e   ( s e l e c t   a l l   t h a t   a p p l y ) & l t ; / s t r i n g & g t ; & l t ; / k e y & g t ; & l t ; v a l u e & g t ; & l t ; i n t & g t ; 5 3 & l t ; / i n t & g t ; & l t ; / v a l u e & g t ; & l t ; / i t e m & g t ; & l t ; i t e m & g t ; & l t ; k e y & g t ; & l t ; s t r i n g & g t ; W h a t   i s   y o u r   a n n u a l   h o u s e h o l d   i n c o m e   f r o m   a l l   s o u r c e s & l t ; / s t r i n g & g t ; & l t ; / k e y & g t ; & l t ; v a l u e & g t ; & l t ; i n t & g t ; 5 4 & l t ; / i n t & g t ; & l t ; / v a l u e & g t ; & l t ; / i t e m & g t ; & l t ; i t e m & g t ; & l t ; k e y & g t ; & l t ; s t r i n g & g t ; W h a t   i s   y o u r   h i g h e s t   l e v e l   o f   e d u c a t i o n & l t ; / s t r i n g & g t ; & l t ; / k e y & g t ; & l t ; v a l u e & g t ; & l t ; i n t & g t ; 5 5 & l t ; / i n t & g t ; & l t ; / v a l u e & g t ; & l t ; / i t e m & g t ; & l t ; i t e m & g t ; & l t ; k e y & g t ; & l t ; s t r i n g & g t ; W h a t   i s   y o u r   c u r r e n t   e m p l o y m e n t   s t a t u s & l t ; / s t r i n g & g t ; & l t ; / k e y & g t ; & l t ; v a l u e & g t ; & l t ; i n t & g t ; 5 6 & l t ; / i n t & g t ; & l t ; / v a l u e & g t ; & l t ; / i t e m & g t ; & l t ; i t e m & g t ; & l t ; k e y & g t ; & l t ; s t r i n g & g t ; D o   y o u   c u r r e n t l y   h a v e   h e a l t h   i n s u r a n c e & l t ; / s t r i n g & g t ; & l t ; / k e y & g t ; & l t ; v a l u e & g t ; & l t ; i n t & g t ; 5 7 & l t ; / i n t & g t ; & l t ; / v a l u e & g t ; & l t ; / i t e m & g t ; & l t ; i t e m & g t ; & l t ; k e y & g t ; & l t ; s t r i n g & g t ; D o   y o u   h a v e   a   s m a r t   p h o n e & l t ; / s t r i n g & g t ; & l t ; / k e y & g t ; & l t ; v a l u e & g t ; & l t ; i n t & g t ; 5 8 & 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AE7997C7-75C4-46F8-BD94-D0A1C764F192}">
  <ds:schemaRefs/>
</ds:datastoreItem>
</file>

<file path=customXml/itemProps10.xml><?xml version="1.0" encoding="utf-8"?>
<ds:datastoreItem xmlns:ds="http://schemas.openxmlformats.org/officeDocument/2006/customXml" ds:itemID="{A0954BBE-2219-487A-8803-0791341187C5}">
  <ds:schemaRefs/>
</ds:datastoreItem>
</file>

<file path=customXml/itemProps11.xml><?xml version="1.0" encoding="utf-8"?>
<ds:datastoreItem xmlns:ds="http://schemas.openxmlformats.org/officeDocument/2006/customXml" ds:itemID="{1460F6FA-8CC1-4B9E-B699-FB9F75DF8953}">
  <ds:schemaRefs/>
</ds:datastoreItem>
</file>

<file path=customXml/itemProps12.xml><?xml version="1.0" encoding="utf-8"?>
<ds:datastoreItem xmlns:ds="http://schemas.openxmlformats.org/officeDocument/2006/customXml" ds:itemID="{1B6EB4BC-89AD-48C2-B1CA-CD1B1CFC3786}">
  <ds:schemaRefs/>
</ds:datastoreItem>
</file>

<file path=customXml/itemProps13.xml><?xml version="1.0" encoding="utf-8"?>
<ds:datastoreItem xmlns:ds="http://schemas.openxmlformats.org/officeDocument/2006/customXml" ds:itemID="{A7DDFE47-5EB9-4AB9-8437-B5ED49862B4A}">
  <ds:schemaRefs/>
</ds:datastoreItem>
</file>

<file path=customXml/itemProps14.xml><?xml version="1.0" encoding="utf-8"?>
<ds:datastoreItem xmlns:ds="http://schemas.openxmlformats.org/officeDocument/2006/customXml" ds:itemID="{0114EE08-ADE8-4D80-B4B7-6A9FB6F2BC07}">
  <ds:schemaRefs/>
</ds:datastoreItem>
</file>

<file path=customXml/itemProps15.xml><?xml version="1.0" encoding="utf-8"?>
<ds:datastoreItem xmlns:ds="http://schemas.openxmlformats.org/officeDocument/2006/customXml" ds:itemID="{8A6AE806-9200-499C-B0EA-7987CFA65E77}">
  <ds:schemaRefs/>
</ds:datastoreItem>
</file>

<file path=customXml/itemProps16.xml><?xml version="1.0" encoding="utf-8"?>
<ds:datastoreItem xmlns:ds="http://schemas.openxmlformats.org/officeDocument/2006/customXml" ds:itemID="{2D688000-6EC3-42CF-8FD6-350275021363}">
  <ds:schemaRefs/>
</ds:datastoreItem>
</file>

<file path=customXml/itemProps17.xml><?xml version="1.0" encoding="utf-8"?>
<ds:datastoreItem xmlns:ds="http://schemas.openxmlformats.org/officeDocument/2006/customXml" ds:itemID="{3BEE58EF-CC9F-483C-9C8A-AAC8E4FDD524}">
  <ds:schemaRefs/>
</ds:datastoreItem>
</file>

<file path=customXml/itemProps18.xml><?xml version="1.0" encoding="utf-8"?>
<ds:datastoreItem xmlns:ds="http://schemas.openxmlformats.org/officeDocument/2006/customXml" ds:itemID="{48BEB900-7323-4D1E-B43D-5832E945D493}">
  <ds:schemaRefs/>
</ds:datastoreItem>
</file>

<file path=customXml/itemProps19.xml><?xml version="1.0" encoding="utf-8"?>
<ds:datastoreItem xmlns:ds="http://schemas.openxmlformats.org/officeDocument/2006/customXml" ds:itemID="{9E621ED9-7D08-4660-BCC1-FFAEDE9AE6ED}">
  <ds:schemaRefs/>
</ds:datastoreItem>
</file>

<file path=customXml/itemProps2.xml><?xml version="1.0" encoding="utf-8"?>
<ds:datastoreItem xmlns:ds="http://schemas.openxmlformats.org/officeDocument/2006/customXml" ds:itemID="{EE0525AA-BAF7-40C8-99E7-8FF67533BB61}">
  <ds:schemaRefs/>
</ds:datastoreItem>
</file>

<file path=customXml/itemProps20.xml><?xml version="1.0" encoding="utf-8"?>
<ds:datastoreItem xmlns:ds="http://schemas.openxmlformats.org/officeDocument/2006/customXml" ds:itemID="{632DE3F8-38C3-4B69-BC42-0358F45665BC}">
  <ds:schemaRefs/>
</ds:datastoreItem>
</file>

<file path=customXml/itemProps21.xml><?xml version="1.0" encoding="utf-8"?>
<ds:datastoreItem xmlns:ds="http://schemas.openxmlformats.org/officeDocument/2006/customXml" ds:itemID="{634E8DB9-4E2F-4262-BD96-9983EAED1AEF}">
  <ds:schemaRefs/>
</ds:datastoreItem>
</file>

<file path=customXml/itemProps22.xml><?xml version="1.0" encoding="utf-8"?>
<ds:datastoreItem xmlns:ds="http://schemas.openxmlformats.org/officeDocument/2006/customXml" ds:itemID="{81004B2A-99B6-459B-90F1-2DD6ED267252}">
  <ds:schemaRefs/>
</ds:datastoreItem>
</file>

<file path=customXml/itemProps23.xml><?xml version="1.0" encoding="utf-8"?>
<ds:datastoreItem xmlns:ds="http://schemas.openxmlformats.org/officeDocument/2006/customXml" ds:itemID="{51CA23F0-724F-4DB9-ADD5-EC19B1DA0EDF}">
  <ds:schemaRefs/>
</ds:datastoreItem>
</file>

<file path=customXml/itemProps24.xml><?xml version="1.0" encoding="utf-8"?>
<ds:datastoreItem xmlns:ds="http://schemas.openxmlformats.org/officeDocument/2006/customXml" ds:itemID="{1BECACE3-D197-407E-B11F-4F8F9FAFCFB2}">
  <ds:schemaRefs/>
</ds:datastoreItem>
</file>

<file path=customXml/itemProps25.xml><?xml version="1.0" encoding="utf-8"?>
<ds:datastoreItem xmlns:ds="http://schemas.openxmlformats.org/officeDocument/2006/customXml" ds:itemID="{478F1D29-DD78-4AF4-9AD9-331681780B6C}">
  <ds:schemaRefs/>
</ds:datastoreItem>
</file>

<file path=customXml/itemProps26.xml><?xml version="1.0" encoding="utf-8"?>
<ds:datastoreItem xmlns:ds="http://schemas.openxmlformats.org/officeDocument/2006/customXml" ds:itemID="{9C6601FE-5541-470A-A53E-DE316D5C1E6F}">
  <ds:schemaRefs/>
</ds:datastoreItem>
</file>

<file path=customXml/itemProps27.xml><?xml version="1.0" encoding="utf-8"?>
<ds:datastoreItem xmlns:ds="http://schemas.openxmlformats.org/officeDocument/2006/customXml" ds:itemID="{EA843EC8-051F-4A4C-A00E-36BF1CB738C7}">
  <ds:schemaRefs/>
</ds:datastoreItem>
</file>

<file path=customXml/itemProps28.xml><?xml version="1.0" encoding="utf-8"?>
<ds:datastoreItem xmlns:ds="http://schemas.openxmlformats.org/officeDocument/2006/customXml" ds:itemID="{8711B206-DBDC-4DA1-9F53-4955FA1F7300}">
  <ds:schemaRefs/>
</ds:datastoreItem>
</file>

<file path=customXml/itemProps29.xml><?xml version="1.0" encoding="utf-8"?>
<ds:datastoreItem xmlns:ds="http://schemas.openxmlformats.org/officeDocument/2006/customXml" ds:itemID="{7A61A29F-CC8F-4130-8599-1200A279BB6F}">
  <ds:schemaRefs/>
</ds:datastoreItem>
</file>

<file path=customXml/itemProps3.xml><?xml version="1.0" encoding="utf-8"?>
<ds:datastoreItem xmlns:ds="http://schemas.openxmlformats.org/officeDocument/2006/customXml" ds:itemID="{F78A0566-1187-44FF-9701-922C58679C55}">
  <ds:schemaRefs/>
</ds:datastoreItem>
</file>

<file path=customXml/itemProps30.xml><?xml version="1.0" encoding="utf-8"?>
<ds:datastoreItem xmlns:ds="http://schemas.openxmlformats.org/officeDocument/2006/customXml" ds:itemID="{B3B553AA-956D-4C9B-A3BA-6EF7B3023BC6}">
  <ds:schemaRefs/>
</ds:datastoreItem>
</file>

<file path=customXml/itemProps31.xml><?xml version="1.0" encoding="utf-8"?>
<ds:datastoreItem xmlns:ds="http://schemas.openxmlformats.org/officeDocument/2006/customXml" ds:itemID="{3C563F60-BFAB-4F19-9E30-645755E1E814}">
  <ds:schemaRefs/>
</ds:datastoreItem>
</file>

<file path=customXml/itemProps32.xml><?xml version="1.0" encoding="utf-8"?>
<ds:datastoreItem xmlns:ds="http://schemas.openxmlformats.org/officeDocument/2006/customXml" ds:itemID="{206D8EE6-B7C0-4E2D-8A07-F6B6B20F34A8}">
  <ds:schemaRefs/>
</ds:datastoreItem>
</file>

<file path=customXml/itemProps33.xml><?xml version="1.0" encoding="utf-8"?>
<ds:datastoreItem xmlns:ds="http://schemas.openxmlformats.org/officeDocument/2006/customXml" ds:itemID="{C72D31A2-68AF-4BB5-B44C-AE860F112BD2}">
  <ds:schemaRefs/>
</ds:datastoreItem>
</file>

<file path=customXml/itemProps34.xml><?xml version="1.0" encoding="utf-8"?>
<ds:datastoreItem xmlns:ds="http://schemas.openxmlformats.org/officeDocument/2006/customXml" ds:itemID="{63622588-3F12-44C7-BE84-333C12C20B5A}">
  <ds:schemaRefs/>
</ds:datastoreItem>
</file>

<file path=customXml/itemProps35.xml><?xml version="1.0" encoding="utf-8"?>
<ds:datastoreItem xmlns:ds="http://schemas.openxmlformats.org/officeDocument/2006/customXml" ds:itemID="{1E0FEC72-332D-42A9-B38F-9D5C31141984}">
  <ds:schemaRefs/>
</ds:datastoreItem>
</file>

<file path=customXml/itemProps36.xml><?xml version="1.0" encoding="utf-8"?>
<ds:datastoreItem xmlns:ds="http://schemas.openxmlformats.org/officeDocument/2006/customXml" ds:itemID="{DBEA8A39-1070-48AD-A0AC-20EC61F6043B}">
  <ds:schemaRefs/>
</ds:datastoreItem>
</file>

<file path=customXml/itemProps37.xml><?xml version="1.0" encoding="utf-8"?>
<ds:datastoreItem xmlns:ds="http://schemas.openxmlformats.org/officeDocument/2006/customXml" ds:itemID="{E7DF44AC-C9C8-43DE-B8CF-BDD4BF8916C3}">
  <ds:schemaRefs/>
</ds:datastoreItem>
</file>

<file path=customXml/itemProps38.xml><?xml version="1.0" encoding="utf-8"?>
<ds:datastoreItem xmlns:ds="http://schemas.openxmlformats.org/officeDocument/2006/customXml" ds:itemID="{21C17B21-0BEB-4D00-8200-13BB4CCD7BFB}">
  <ds:schemaRefs/>
</ds:datastoreItem>
</file>

<file path=customXml/itemProps39.xml><?xml version="1.0" encoding="utf-8"?>
<ds:datastoreItem xmlns:ds="http://schemas.openxmlformats.org/officeDocument/2006/customXml" ds:itemID="{C95423D2-78FE-4A7D-82C1-056609B76A74}">
  <ds:schemaRefs/>
</ds:datastoreItem>
</file>

<file path=customXml/itemProps4.xml><?xml version="1.0" encoding="utf-8"?>
<ds:datastoreItem xmlns:ds="http://schemas.openxmlformats.org/officeDocument/2006/customXml" ds:itemID="{D15A3CC7-3466-4CA8-B73D-550F270959FD}">
  <ds:schemaRefs/>
</ds:datastoreItem>
</file>

<file path=customXml/itemProps40.xml><?xml version="1.0" encoding="utf-8"?>
<ds:datastoreItem xmlns:ds="http://schemas.openxmlformats.org/officeDocument/2006/customXml" ds:itemID="{21BE61A8-1D62-47B8-9C77-5C628F3DEB6B}">
  <ds:schemaRefs/>
</ds:datastoreItem>
</file>

<file path=customXml/itemProps41.xml><?xml version="1.0" encoding="utf-8"?>
<ds:datastoreItem xmlns:ds="http://schemas.openxmlformats.org/officeDocument/2006/customXml" ds:itemID="{F7E407E0-DACF-4E57-AE49-68E5144E35D9}">
  <ds:schemaRefs/>
</ds:datastoreItem>
</file>

<file path=customXml/itemProps42.xml><?xml version="1.0" encoding="utf-8"?>
<ds:datastoreItem xmlns:ds="http://schemas.openxmlformats.org/officeDocument/2006/customXml" ds:itemID="{CDE48809-2CCD-4E80-B498-B57EF7634786}">
  <ds:schemaRefs/>
</ds:datastoreItem>
</file>

<file path=customXml/itemProps43.xml><?xml version="1.0" encoding="utf-8"?>
<ds:datastoreItem xmlns:ds="http://schemas.openxmlformats.org/officeDocument/2006/customXml" ds:itemID="{7B4070E6-BFC3-4BEE-A913-F0B13595D104}">
  <ds:schemaRefs/>
</ds:datastoreItem>
</file>

<file path=customXml/itemProps44.xml><?xml version="1.0" encoding="utf-8"?>
<ds:datastoreItem xmlns:ds="http://schemas.openxmlformats.org/officeDocument/2006/customXml" ds:itemID="{5CDA272A-E330-4CB6-BB22-3A4B9597C68F}">
  <ds:schemaRefs/>
</ds:datastoreItem>
</file>

<file path=customXml/itemProps45.xml><?xml version="1.0" encoding="utf-8"?>
<ds:datastoreItem xmlns:ds="http://schemas.openxmlformats.org/officeDocument/2006/customXml" ds:itemID="{F4B86650-BCC8-450E-B435-69F2F40C4C2E}">
  <ds:schemaRefs/>
</ds:datastoreItem>
</file>

<file path=customXml/itemProps46.xml><?xml version="1.0" encoding="utf-8"?>
<ds:datastoreItem xmlns:ds="http://schemas.openxmlformats.org/officeDocument/2006/customXml" ds:itemID="{129CCA27-8786-4DEC-8484-3C32AE96FAF0}">
  <ds:schemaRefs/>
</ds:datastoreItem>
</file>

<file path=customXml/itemProps47.xml><?xml version="1.0" encoding="utf-8"?>
<ds:datastoreItem xmlns:ds="http://schemas.openxmlformats.org/officeDocument/2006/customXml" ds:itemID="{420634B4-B80E-4BFE-AD9E-1CF006EBA6B8}">
  <ds:schemaRefs/>
</ds:datastoreItem>
</file>

<file path=customXml/itemProps48.xml><?xml version="1.0" encoding="utf-8"?>
<ds:datastoreItem xmlns:ds="http://schemas.openxmlformats.org/officeDocument/2006/customXml" ds:itemID="{196AEE03-EC81-4853-AA27-13AE330959A6}">
  <ds:schemaRefs/>
</ds:datastoreItem>
</file>

<file path=customXml/itemProps5.xml><?xml version="1.0" encoding="utf-8"?>
<ds:datastoreItem xmlns:ds="http://schemas.openxmlformats.org/officeDocument/2006/customXml" ds:itemID="{E889935D-5087-4BA0-9CC1-14870F0C6884}">
  <ds:schemaRefs/>
</ds:datastoreItem>
</file>

<file path=customXml/itemProps6.xml><?xml version="1.0" encoding="utf-8"?>
<ds:datastoreItem xmlns:ds="http://schemas.openxmlformats.org/officeDocument/2006/customXml" ds:itemID="{2F174709-F900-43D9-B9B3-E579CBDEBD7A}">
  <ds:schemaRefs/>
</ds:datastoreItem>
</file>

<file path=customXml/itemProps7.xml><?xml version="1.0" encoding="utf-8"?>
<ds:datastoreItem xmlns:ds="http://schemas.openxmlformats.org/officeDocument/2006/customXml" ds:itemID="{0C3ADA4F-8754-47BF-A529-3BF065D69DC6}">
  <ds:schemaRefs/>
</ds:datastoreItem>
</file>

<file path=customXml/itemProps8.xml><?xml version="1.0" encoding="utf-8"?>
<ds:datastoreItem xmlns:ds="http://schemas.openxmlformats.org/officeDocument/2006/customXml" ds:itemID="{3B0B3C2A-73DB-4049-AC7E-D948298E6E66}">
  <ds:schemaRefs/>
</ds:datastoreItem>
</file>

<file path=customXml/itemProps9.xml><?xml version="1.0" encoding="utf-8"?>
<ds:datastoreItem xmlns:ds="http://schemas.openxmlformats.org/officeDocument/2006/customXml" ds:itemID="{0CFBD63C-98FB-4497-99FE-0554803AF14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All Data</vt:lpstr>
      <vt:lpstr>Q1</vt:lpstr>
      <vt:lpstr>Q2</vt:lpstr>
      <vt:lpstr>Q3</vt:lpstr>
      <vt:lpstr>Q4</vt:lpstr>
      <vt:lpstr>Q5</vt:lpstr>
      <vt:lpstr>Q6</vt:lpstr>
      <vt:lpstr>General</vt:lpstr>
      <vt:lpstr>Nassau </vt:lpstr>
      <vt:lpstr>Suffolk </vt:lpstr>
      <vt:lpstr>PT Q1</vt:lpstr>
      <vt:lpstr>PT Q2</vt:lpstr>
      <vt:lpstr>PT Q3</vt:lpstr>
      <vt:lpstr>PT Q4</vt:lpstr>
      <vt:lpstr>PT Q5</vt:lpstr>
      <vt:lpstr>PT Q6</vt:lpstr>
      <vt:lpstr>Nassau Rank</vt:lpstr>
      <vt:lpstr>Suffolk Rank</vt:lpstr>
      <vt:lpstr>For Summary Doc</vt:lpstr>
    </vt:vector>
  </TitlesOfParts>
  <Company>Healthcare Association of New York State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Melissa Bauer</cp:lastModifiedBy>
  <cp:lastPrinted>2017-08-07T18:45:48Z</cp:lastPrinted>
  <dcterms:created xsi:type="dcterms:W3CDTF">2017-08-01T19:04:14Z</dcterms:created>
  <dcterms:modified xsi:type="dcterms:W3CDTF">2021-07-06T20:28:16Z</dcterms:modified>
</cp:coreProperties>
</file>